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E:\g01-metaanalysis\lit_search\"/>
    </mc:Choice>
  </mc:AlternateContent>
  <xr:revisionPtr revIDLastSave="0" documentId="13_ncr:1_{EC12F4A1-5E7E-4CBA-8B6C-3D1062D07B51}" xr6:coauthVersionLast="41" xr6:coauthVersionMax="41" xr10:uidLastSave="{00000000-0000-0000-0000-000000000000}"/>
  <bookViews>
    <workbookView xWindow="-108" yWindow="-108" windowWidth="23256" windowHeight="12576" activeTab="6" xr2:uid="{00000000-000D-0000-FFFF-FFFF00000000}"/>
  </bookViews>
  <sheets>
    <sheet name="search1" sheetId="1" r:id="rId1"/>
    <sheet name="search2" sheetId="3" r:id="rId2"/>
    <sheet name="s1_s2" sheetId="4" r:id="rId3"/>
    <sheet name="forward" sheetId="5" r:id="rId4"/>
    <sheet name="forward2" sheetId="7" r:id="rId5"/>
    <sheet name="combined" sheetId="9" r:id="rId6"/>
    <sheet name="extract" sheetId="10" r:id="rId7"/>
  </sheets>
  <definedNames>
    <definedName name="_xlnm._FilterDatabase" localSheetId="5" hidden="1">combined!$BW$1:$CE$80</definedName>
    <definedName name="_xlnm._FilterDatabase" localSheetId="6" hidden="1">extract!$A$1:$X$3178</definedName>
    <definedName name="_xlnm._FilterDatabase" localSheetId="3" hidden="1">forward!$BW$1:$CB$1032</definedName>
    <definedName name="_xlnm._FilterDatabase" localSheetId="4" hidden="1">forward2!$BP$1:$BU$266</definedName>
    <definedName name="_xlnm._FilterDatabase" localSheetId="2" hidden="1">s1_s2!$BW$1:$CD$1</definedName>
    <definedName name="_xlnm._FilterDatabase" localSheetId="0" hidden="1">search1!$A$1:$CD$1907</definedName>
    <definedName name="_xlnm._FilterDatabase" localSheetId="1" hidden="1">search2!$BW$1:$BZ$2618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E60" i="9" l="1"/>
  <c r="R3162" i="10" l="1"/>
  <c r="Q3162" i="10"/>
  <c r="R3161" i="10"/>
  <c r="Q3161" i="10"/>
  <c r="R3160" i="10"/>
  <c r="Q3160" i="10"/>
  <c r="R3159" i="10"/>
  <c r="Q3159" i="10"/>
  <c r="CE53" i="9"/>
  <c r="R2477" i="10"/>
  <c r="Q2477" i="10"/>
  <c r="R2476" i="10"/>
  <c r="Q2476" i="10"/>
  <c r="R2475" i="10"/>
  <c r="Q2475" i="10"/>
  <c r="R2474" i="10"/>
  <c r="Q2474" i="10"/>
  <c r="R2473" i="10"/>
  <c r="Q2473" i="10"/>
  <c r="R2081" i="10"/>
  <c r="Q2081" i="10"/>
  <c r="R2080" i="10"/>
  <c r="Q2080" i="10"/>
  <c r="R2079" i="10"/>
  <c r="Q2079" i="10"/>
  <c r="R2078" i="10"/>
  <c r="Q2078" i="10"/>
  <c r="R2077" i="10"/>
  <c r="Q2077" i="10"/>
  <c r="R2076" i="10"/>
  <c r="Q2076" i="10"/>
  <c r="R2075" i="10"/>
  <c r="Q2075" i="10"/>
  <c r="R2074" i="10"/>
  <c r="Q2074" i="10"/>
  <c r="R2073" i="10"/>
  <c r="Q2073" i="10"/>
  <c r="R2072" i="10"/>
  <c r="Q2072" i="10"/>
  <c r="R2071" i="10"/>
  <c r="Q2071" i="10"/>
  <c r="R2070" i="10"/>
  <c r="Q2070" i="10"/>
  <c r="R2069" i="10"/>
  <c r="Q2069" i="10"/>
  <c r="R2068" i="10"/>
  <c r="Q2068" i="10"/>
  <c r="R2067" i="10"/>
  <c r="Q2067" i="10"/>
  <c r="R2066" i="10"/>
  <c r="Q2066" i="10"/>
  <c r="R2065" i="10"/>
  <c r="Q2065" i="10"/>
  <c r="R2064" i="10"/>
  <c r="Q2064" i="10"/>
  <c r="R2063" i="10"/>
  <c r="Q2063" i="10"/>
  <c r="R2062" i="10"/>
  <c r="Q2062" i="10"/>
  <c r="R2061" i="10"/>
  <c r="Q2061" i="10"/>
  <c r="R2060" i="10"/>
  <c r="Q2060" i="10"/>
  <c r="R2059" i="10"/>
  <c r="Q2059" i="10"/>
  <c r="R2058" i="10"/>
  <c r="Q2058" i="10"/>
  <c r="R2057" i="10"/>
  <c r="Q2057" i="10"/>
  <c r="R2056" i="10"/>
  <c r="Q2056" i="10"/>
  <c r="R2055" i="10"/>
  <c r="Q2055" i="10"/>
  <c r="R2054" i="10"/>
  <c r="Q2054" i="10"/>
  <c r="R2053" i="10"/>
  <c r="Q2053" i="10"/>
  <c r="R2052" i="10"/>
  <c r="Q2052" i="10"/>
  <c r="R2051" i="10"/>
  <c r="Q2051" i="10"/>
  <c r="R2050" i="10"/>
  <c r="Q2050" i="10"/>
  <c r="R2049" i="10"/>
  <c r="Q2049" i="10"/>
  <c r="R2048" i="10"/>
  <c r="Q2048" i="10"/>
  <c r="R2047" i="10"/>
  <c r="Q2047" i="10"/>
  <c r="R2046" i="10"/>
  <c r="Q2046" i="10"/>
  <c r="R2045" i="10"/>
  <c r="Q2045" i="10"/>
  <c r="R2044" i="10"/>
  <c r="Q2044" i="10"/>
  <c r="R2043" i="10"/>
  <c r="Q2043" i="10"/>
  <c r="R2042" i="10"/>
  <c r="Q2042" i="10"/>
  <c r="R2041" i="10"/>
  <c r="Q2041" i="10"/>
  <c r="R2040" i="10"/>
  <c r="Q2040" i="10"/>
  <c r="R2039" i="10"/>
  <c r="Q2039" i="10"/>
  <c r="R2038" i="10"/>
  <c r="Q2038" i="10"/>
  <c r="R2037" i="10"/>
  <c r="Q2037" i="10"/>
  <c r="R2036" i="10"/>
  <c r="Q2036" i="10"/>
  <c r="R2035" i="10"/>
  <c r="Q2035" i="10"/>
  <c r="R2034" i="10"/>
  <c r="Q2034" i="10"/>
  <c r="R2018" i="10"/>
  <c r="Q2018" i="10"/>
  <c r="R2017" i="10"/>
  <c r="Q2017" i="10"/>
  <c r="R2016" i="10"/>
  <c r="Q2016" i="10"/>
  <c r="R2015" i="10"/>
  <c r="Q2015" i="10"/>
  <c r="R2014" i="10"/>
  <c r="Q2014" i="10"/>
  <c r="R2013" i="10"/>
  <c r="Q2013" i="10"/>
  <c r="R2012" i="10"/>
  <c r="Q2012" i="10"/>
  <c r="R2011" i="10"/>
  <c r="Q2011" i="10"/>
  <c r="R2010" i="10"/>
  <c r="R2009" i="10"/>
  <c r="R2008" i="10"/>
  <c r="R2007" i="10"/>
  <c r="R2006" i="10"/>
  <c r="R2005" i="10"/>
  <c r="R2004" i="10"/>
  <c r="R2003" i="10"/>
  <c r="R2002" i="10"/>
  <c r="R2001" i="10"/>
  <c r="R2000" i="10"/>
  <c r="R1999" i="10"/>
  <c r="R1998" i="10"/>
  <c r="R1997" i="10"/>
  <c r="R1996" i="10"/>
  <c r="R1995" i="10"/>
  <c r="R1994" i="10"/>
  <c r="R1993" i="10"/>
  <c r="R1992" i="10"/>
  <c r="R1364" i="10"/>
  <c r="Q1364" i="10"/>
  <c r="R1363" i="10"/>
  <c r="Q1363" i="10"/>
  <c r="R1362" i="10"/>
  <c r="Q1362" i="10"/>
  <c r="R1361" i="10"/>
  <c r="Q1361" i="10"/>
  <c r="R1360" i="10"/>
  <c r="Q1360" i="10"/>
  <c r="R1359" i="10"/>
  <c r="Q1359" i="10"/>
  <c r="R1358" i="10"/>
  <c r="Q1358" i="10"/>
  <c r="R1357" i="10"/>
  <c r="Q1357" i="10"/>
  <c r="R1356" i="10"/>
  <c r="Q1356" i="10"/>
  <c r="Q1324" i="10"/>
  <c r="Q1323" i="10"/>
  <c r="Q1322" i="10"/>
  <c r="Q1321" i="10"/>
  <c r="Q1320" i="10"/>
  <c r="Q1319" i="10"/>
  <c r="Q1318" i="10"/>
  <c r="Q1317" i="10"/>
  <c r="R1316" i="10"/>
  <c r="Q1316" i="10"/>
  <c r="R1315" i="10"/>
  <c r="Q1315" i="10"/>
  <c r="R1314" i="10"/>
  <c r="Q1314" i="10"/>
  <c r="R1313" i="10"/>
  <c r="Q1313" i="10"/>
  <c r="R1312" i="10"/>
  <c r="Q1312" i="10"/>
  <c r="R1311" i="10"/>
  <c r="Q1311" i="10"/>
  <c r="R1310" i="10"/>
  <c r="Q1310" i="10"/>
  <c r="R1309" i="10"/>
  <c r="Q1309" i="10"/>
  <c r="R1308" i="10"/>
  <c r="Q1308" i="10"/>
  <c r="R1307" i="10"/>
  <c r="Q1307" i="10"/>
  <c r="R1306" i="10"/>
  <c r="Q1306" i="10"/>
  <c r="R1305" i="10"/>
  <c r="Q1305" i="10"/>
  <c r="R1304" i="10"/>
  <c r="Q1304" i="10"/>
  <c r="R1303" i="10"/>
  <c r="Q1303" i="10"/>
  <c r="R1302" i="10"/>
  <c r="Q1302" i="10"/>
  <c r="R1301" i="10"/>
  <c r="Q1301" i="10"/>
  <c r="R1300" i="10"/>
  <c r="Q1300" i="10"/>
  <c r="R1299" i="10"/>
  <c r="Q1299" i="10"/>
  <c r="R1298" i="10"/>
  <c r="Q1298" i="10"/>
  <c r="R1297" i="10"/>
  <c r="Q1297" i="10"/>
  <c r="R1296" i="10"/>
  <c r="Q1296" i="10"/>
  <c r="R1295" i="10"/>
  <c r="Q1295" i="10"/>
  <c r="R1294" i="10"/>
  <c r="Q1294" i="10"/>
  <c r="R1293" i="10"/>
  <c r="Q1293" i="10"/>
  <c r="R1292" i="10"/>
  <c r="Q1292" i="10"/>
  <c r="R1291" i="10"/>
  <c r="Q1291" i="10"/>
  <c r="R1290" i="10"/>
  <c r="Q1290" i="10"/>
  <c r="R1289" i="10"/>
  <c r="Q1289" i="10"/>
  <c r="R1288" i="10"/>
  <c r="Q1288" i="10"/>
  <c r="R1287" i="10"/>
  <c r="Q1287" i="10"/>
  <c r="R1286" i="10"/>
  <c r="Q1286" i="10"/>
  <c r="R1285" i="10"/>
  <c r="Q1285" i="10"/>
  <c r="R1284" i="10"/>
  <c r="Q1284" i="10"/>
  <c r="R1283" i="10"/>
  <c r="Q1283" i="10"/>
  <c r="R1282" i="10"/>
  <c r="Q1282" i="10"/>
  <c r="R1273" i="10"/>
  <c r="Q1273" i="10"/>
  <c r="R1272" i="10"/>
  <c r="Q1272" i="10"/>
  <c r="R1271" i="10"/>
  <c r="Q1271" i="10"/>
  <c r="R1270" i="10"/>
  <c r="Q1270" i="10"/>
  <c r="R1269" i="10"/>
  <c r="Q1269" i="10"/>
  <c r="R1268" i="10"/>
  <c r="Q1268" i="10"/>
  <c r="R1267" i="10"/>
  <c r="Q1267" i="10"/>
  <c r="R1266" i="10"/>
  <c r="Q1266" i="10"/>
  <c r="R1265" i="10"/>
  <c r="Q1265" i="10"/>
  <c r="Q1239" i="10"/>
  <c r="Q1238" i="10"/>
  <c r="Q1237" i="10"/>
  <c r="Q1236" i="10"/>
  <c r="Q1235" i="10"/>
  <c r="Q1234" i="10"/>
  <c r="Q1233" i="10"/>
  <c r="R1186" i="10"/>
  <c r="Q1186" i="10"/>
  <c r="R1185" i="10"/>
  <c r="Q1185" i="10"/>
  <c r="R1184" i="10"/>
  <c r="Q1184" i="10"/>
  <c r="R1183" i="10"/>
  <c r="Q1183" i="10"/>
  <c r="R1182" i="10"/>
  <c r="Q1182" i="10"/>
  <c r="R1181" i="10"/>
  <c r="Q1181" i="10"/>
  <c r="R1180" i="10"/>
  <c r="Q1180" i="10"/>
  <c r="R1179" i="10"/>
  <c r="Q1179" i="10"/>
  <c r="R1178" i="10"/>
  <c r="Q1178" i="10"/>
  <c r="R1177" i="10"/>
  <c r="Q1177" i="10"/>
  <c r="R1176" i="10"/>
  <c r="Q1176" i="10"/>
  <c r="R1175" i="10"/>
  <c r="Q1175" i="10"/>
  <c r="R1174" i="10"/>
  <c r="Q1174" i="10"/>
  <c r="R1173" i="10"/>
  <c r="Q1173" i="10"/>
  <c r="V742" i="10"/>
  <c r="V740" i="10"/>
  <c r="V738" i="10"/>
  <c r="V736" i="10"/>
  <c r="Q492" i="10"/>
  <c r="Q491" i="10"/>
  <c r="Q490" i="10"/>
  <c r="Q489" i="10"/>
  <c r="Q488" i="10"/>
  <c r="Q487" i="10"/>
  <c r="Q486" i="10"/>
  <c r="Q485" i="10"/>
  <c r="Q484" i="10"/>
  <c r="Q483" i="10"/>
  <c r="Q482" i="10"/>
  <c r="Q481" i="10"/>
  <c r="Q480" i="10"/>
  <c r="Q479" i="10"/>
  <c r="Q478" i="10"/>
  <c r="Q477" i="10"/>
  <c r="Q476" i="10"/>
  <c r="Q475" i="10"/>
  <c r="Q469" i="10"/>
  <c r="Q468" i="10"/>
  <c r="Q467" i="10"/>
  <c r="Q466" i="10"/>
  <c r="Q465" i="10"/>
  <c r="Q464" i="10"/>
  <c r="Q463" i="10"/>
  <c r="Q462" i="10"/>
  <c r="Q461" i="10"/>
  <c r="Q460" i="10"/>
  <c r="Q459" i="10"/>
  <c r="Q458" i="10"/>
  <c r="Q457" i="10"/>
  <c r="Q456" i="10"/>
  <c r="Q455" i="10"/>
  <c r="R423" i="10"/>
  <c r="R422" i="10"/>
  <c r="R421" i="10"/>
  <c r="R420" i="10"/>
  <c r="R419" i="10"/>
  <c r="R418" i="10"/>
  <c r="Q418" i="10"/>
  <c r="R417" i="10"/>
  <c r="Q417" i="10"/>
  <c r="R416" i="10"/>
  <c r="Q416" i="10"/>
  <c r="R415" i="10"/>
  <c r="Q415" i="10"/>
  <c r="R414" i="10"/>
  <c r="Q414" i="10"/>
  <c r="R413" i="10"/>
  <c r="Q413" i="10"/>
  <c r="CE79" i="9"/>
  <c r="CE77" i="9"/>
  <c r="CE76" i="9"/>
  <c r="CE75" i="9"/>
  <c r="CB74" i="9"/>
  <c r="CA74" i="9"/>
  <c r="CE74" i="9" s="1"/>
  <c r="CE72" i="9"/>
  <c r="CE71" i="9"/>
  <c r="CE69" i="9"/>
  <c r="CE67" i="9"/>
  <c r="CE66" i="9"/>
  <c r="CE65" i="9"/>
  <c r="CE64" i="9"/>
  <c r="CE63" i="9"/>
  <c r="CE61" i="9"/>
  <c r="CE59" i="9"/>
  <c r="CE58" i="9"/>
  <c r="CE57" i="9"/>
  <c r="CE56" i="9"/>
  <c r="CE55" i="9"/>
  <c r="CE54" i="9"/>
  <c r="CE52" i="9"/>
  <c r="CE51" i="9"/>
  <c r="CE49" i="9"/>
  <c r="CE48" i="9"/>
  <c r="CE47" i="9"/>
  <c r="CE44" i="9"/>
  <c r="CE43" i="9"/>
  <c r="CE42" i="9"/>
  <c r="CE40" i="9"/>
  <c r="CE39" i="9"/>
  <c r="CE38" i="9"/>
  <c r="CE37" i="9"/>
  <c r="CE36" i="9"/>
  <c r="CE35" i="9"/>
  <c r="CE34" i="9"/>
  <c r="CE33" i="9"/>
  <c r="CE32" i="9"/>
  <c r="CE31" i="9"/>
  <c r="CE30" i="9"/>
  <c r="CE29" i="9"/>
  <c r="CE27" i="9"/>
  <c r="CE26" i="9"/>
  <c r="CE25" i="9"/>
  <c r="CE24" i="9"/>
  <c r="CE22" i="9"/>
  <c r="CE19" i="9"/>
  <c r="CE18" i="9"/>
  <c r="CE14" i="9"/>
  <c r="CE13" i="9"/>
  <c r="CE11" i="9"/>
  <c r="CE10" i="9"/>
  <c r="CE8" i="9"/>
  <c r="CE7" i="9"/>
  <c r="CE6" i="9"/>
  <c r="CE5" i="9"/>
  <c r="CE4" i="9"/>
  <c r="CE3" i="9"/>
  <c r="CE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 authorId="0" shapeId="0" xr:uid="{D4FD0753-2E45-4626-9362-A8DA1ED546D5}">
      <text>
        <r>
          <rPr>
            <b/>
            <sz val="9"/>
            <color rgb="FF000000"/>
            <rFont val="Liberation Sans"/>
            <family val="2"/>
          </rPr>
          <t xml:space="preserve">Jens:
</t>
        </r>
        <r>
          <rPr>
            <sz val="9"/>
            <color rgb="FF000000"/>
            <rFont val="Liberation Sans"/>
            <family val="2"/>
          </rPr>
          <t>acc = accurate</t>
        </r>
        <r>
          <rPr>
            <sz val="9"/>
            <color rgb="FF000000"/>
            <rFont val="Liberation Sans"/>
            <family val="2"/>
          </rPr>
          <t xml:space="preserve">
pop average =</t>
        </r>
        <r>
          <rPr>
            <sz val="9"/>
            <color rgb="FF000000"/>
            <rFont val="Liberation Sans"/>
            <family val="2"/>
          </rPr>
          <t xml:space="preserve">
global average = mean over all populations</t>
        </r>
      </text>
    </comment>
    <comment ref="V1" authorId="0" shapeId="0" xr:uid="{35E191AD-93D4-4687-8106-33705354CED7}">
      <text>
        <r>
          <rPr>
            <sz val="10"/>
            <color theme="1"/>
            <rFont val="Liberation Sans"/>
          </rPr>
          <t>Population average, global average or accurate sample size, whatever is available</t>
        </r>
      </text>
    </comment>
    <comment ref="W1" authorId="0" shapeId="0" xr:uid="{A6C53EFE-0182-4F2E-A6A5-D6F7724A0BBB}">
      <text>
        <r>
          <rPr>
            <sz val="10"/>
            <color theme="1"/>
            <rFont val="Liberation Sans"/>
          </rPr>
          <t>Day length, corrected by methods section</t>
        </r>
      </text>
    </comment>
  </commentList>
</comments>
</file>

<file path=xl/sharedStrings.xml><?xml version="1.0" encoding="utf-8"?>
<sst xmlns="http://schemas.openxmlformats.org/spreadsheetml/2006/main" count="139207" uniqueCount="37652">
  <si>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</si>
  <si>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</si>
  <si>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</si>
  <si>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</si>
  <si>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</si>
  <si>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</si>
  <si>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</si>
  <si>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</si>
  <si>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</si>
  <si>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</si>
  <si>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</si>
  <si>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</si>
  <si>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</si>
  <si>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</si>
  <si>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</si>
  <si>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</si>
  <si>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</si>
  <si>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</si>
  <si>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</si>
  <si>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</si>
  <si>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</si>
  <si>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</si>
  <si>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</si>
  <si>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</si>
  <si>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</si>
  <si>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</si>
  <si>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</si>
  <si>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</si>
  <si>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</si>
  <si>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</si>
  <si>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</si>
  <si>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</si>
  <si>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</si>
  <si>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</si>
  <si>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</si>
  <si>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</si>
  <si>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</si>
  <si>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</si>
  <si>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</si>
  <si>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</si>
  <si>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</si>
  <si>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</si>
  <si>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</si>
  <si>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</si>
  <si>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</si>
  <si>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</si>
  <si>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</si>
  <si>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</si>
  <si>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</si>
  <si>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</si>
  <si>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</si>
  <si>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</si>
  <si>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</si>
  <si>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</si>
  <si>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</si>
  <si>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</si>
  <si>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</si>
  <si>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</si>
  <si>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</si>
  <si>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</si>
  <si>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</si>
  <si>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</si>
  <si>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</si>
  <si>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</si>
  <si>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</si>
  <si>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</si>
  <si>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</si>
  <si>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</si>
  <si>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Funk, DH; Sweeney, BW; Jackson, JK</t>
  </si>
  <si>
    <t>Funk, D. H.; Sweeney, B. W.; Jackson, J. K.</t>
  </si>
  <si>
    <t>Why some mayfly adults are older and larger: Photoperiodic induction of larval quiescence</t>
  </si>
  <si>
    <t>FRESHWATER SCIENCE</t>
  </si>
  <si>
    <t>Under summer-like photoperiods (15 : 9 L : D) with abundant high-quality food, larval growth and development of the baetid mayflies (Ephemeroptera) Cloeon dipterum-IS1 and C. dipterum-CT1 were predictable and linear across a wide temperature range (14-30 degrees C). However, some individuals exhibited larval quiescence with delayed adult emergence at a substantially larger size under certain combinations of photoperiod, temperature, and larval density. Results from a series of experiments indicate that photoperiod appears to be the primary factor underlying larval quiescence because at 20 degrees C and short day length (10 : 14 L : D), cohorts split, with 1 group growing and developing quickly and the other entering a quiescence. The proportion of larvae exhibiting quiescence became progressively greater when temperatures declined, larval densities increased, and exposure to short day length occurred earlier in development. However, subsequent increases in day length terminated the quiescence, and larvae resumed normal (fast) growth and development. We show that larvae remain active and continue to feed, grow, and molt (albeit slowly) during quiescence. However, because development appears to be slowed proportionately more than growth at a given temperature, adult size and fecundity of larvae that enter quiescence is significantly greater. Cloeon dipterum-IS1 and C. dipterum-CT1 are multivoltine and, like many mayflies, overwinter as aquatic larvae. The species are ovoviviparous such that mated adult females must gestate their eggs for 2 wk or longer prior to oviposition, and we show that this process becomes less successful at progressively colder air temperatures. We propose that the adaptive significance of larval quiescence includes the avoidance of low reproductive success likely to be experienced by adults emerging in the fall. Thus, quiescence delays some adult emergence until the following spring when conditions for gestation may be more favorable. We also propose that larval quiescence induced by photoperiod may be widespread in mayflies and might contribute to the seasonal variability observed in adult size and fecundity for both univoltine and multivoltine species.</t>
  </si>
  <si>
    <t>2161-9549</t>
  </si>
  <si>
    <t>2161-9565</t>
  </si>
  <si>
    <t>DEC 1</t>
  </si>
  <si>
    <t>10.1086/705749</t>
  </si>
  <si>
    <t>WOS:000496957900005</t>
  </si>
  <si>
    <t>Lone, KP; Liaqat, I</t>
  </si>
  <si>
    <t>Lone, Khalid P.; Liaqat, Irfana</t>
  </si>
  <si>
    <t>Seasonal and Age-Related Changes during Pubertal Maturation of Captive Male Labeo rohita (Hamilton, 1822): A detailed Gross and Histological Study</t>
  </si>
  <si>
    <t>PAKISTAN JOURNAL OF ZOOLOGY</t>
  </si>
  <si>
    <t>Detailed gross and histological seasonal changes during the first reproductive maturation of Labeo rohita was undertaken. The study was done throughout the age of 18-29 months. For this purpose, nearly 500 fish were kept in ponds and sampled every month for the histology of the testis. After taking data regarding other somatic traits, the testes were fixed in buffered formalin and processed for routine histology and light microscopy. The annual maturity stages can easily be divided into five gross stages namely, immature and developing, maturing and developed, ripe and running, post spawning and spent-regressed. The testis in Labeo rohita were unrestricted and lobular. The maximum GSI (2.89 +/- 0.25) was seen in June when the photoperiod and temperatures were highest, while the lowest GSI was seen in October (0.09 +/- 0.01). The start of the monsoon rains was a cue for final maturation and spawning and by the middle of July; the testes were already declining and reached the minimum point in October. Both photoperiod and temperature have a strong influence on completion and regression of the spermatogenesis. This detailed study is the first from the Northern latitudes of the Indo-Pak subcontinent on the fish kept in commercial ponds.</t>
  </si>
  <si>
    <t>0030-9923</t>
  </si>
  <si>
    <t>DEC</t>
  </si>
  <si>
    <t>10.17582/journal.pjz/2019.51.6.2041.2050</t>
  </si>
  <si>
    <t>WOS:000490942900006</t>
  </si>
  <si>
    <t>Secondi, J; Davranche, A; Thery, M; Mondy, N; Lengagne, T</t>
  </si>
  <si>
    <t>Secondi, Jean; Davranche, Aurelie; Thery, Marc; Mondy, Nathalie; Lengagne, Thierry</t>
  </si>
  <si>
    <t>Assessing the effects of artificial light at night on biodiversity across latitude - Current knowledge gaps</t>
  </si>
  <si>
    <t>GLOBAL ECOLOGY AND BIOGEOGRAPHY</t>
  </si>
  <si>
    <t>Aim Exposure to artificial light at night (ALAN) is a risk factor for organisms. Considering the spread and increasing intensity of night brightness across the globe, and the key role of light at all biological levels, alterations of ecosystems are expected. Yet, we cannot predict the severity of the effects of ALAN in several biomes because little information is available outside the temperate zone. We reviewed current knowledge and identified traits that could be targeted to fill this knowledge gap in order to contribute to the elaboration of a biogeographical framework for the study of ALAN at the global scale. Location Global. Time period Current and next decades. Methods We analysed the latitudinal variation in ALAN and focused on environmental factors that vary with latitude but that have been overlooked. We reviewed biological traits that exhibit latitudinal variation and depend on light and photoperiod and compiled information about the predicted changes in human demography and road networks across different world regions. Results Cloud cover amplifies ALAN far away from urbanized areas. Because of the higher frequency of overcast sky nights, exposure effects may be stronger both at high latitudes and across a large fraction of the intertropical zone, although at different times of the year. Intertropical biomes host the largest fraction of global biodiversity. Although currently they are not the most exposed to ALAN, their human populations are growing, and urbanized areas and road networks are expanding. Hence, ALAN could have strong ecological consequences, with cloud cover as an aggravating factor. Perspectives Knowledge gaps currently limit our ability to predict the effects of ALAN in different biomes. Therefore, it will be important to start investigating the consequences of this novel environmental factor across the globe, in order to develop a relevant theoretical framework.</t>
  </si>
  <si>
    <t>Mondy, Nathalie/0000-0002-4479-7053</t>
  </si>
  <si>
    <t>1466-822X</t>
  </si>
  <si>
    <t>1466-8238</t>
  </si>
  <si>
    <t>10.1111/geb.13037</t>
  </si>
  <si>
    <t>WOS:000497953900001</t>
  </si>
  <si>
    <t>Calazans, VPSB; Lanna, E</t>
  </si>
  <si>
    <t>Calazans, Vanessa P. S. B.; Lanna, Emilio</t>
  </si>
  <si>
    <t>Influence of endogenous and exogenous factors on the reproductive output of a cryptogenic calcareous sponge</t>
  </si>
  <si>
    <t>MARINE BIODIVERSITY</t>
  </si>
  <si>
    <t>The propagule pressure exerts an important role during the bioinvasion process. However, this biological characteristic of invasive species is still poorly understood for marine invertebrates. Here, we investigated aspects of the propagule pressure of the cryptogenic calcareous sponge Heteropia cf. glomerosa in the northeastern coast of Brazil. The investigated population was continuously reproductively active. Oocytes were present mainly during the rainy season, while embryos and larvae only during the dry season. The reproductive effort of this species was among the highest observed for sponges. The wet weight of the species did not influence on the reproductive output, but the number of tubes with apical osculum comprising the sponge was related to the number of oocytes. The reproduction of H. cf. glomerosa seemed to be driven by temperature, tides, and photoperiod. Our findings indicate that this species presents an opportunistic life history strategy enabling it to reproduce early in its life cycle with abundant propagules. As photoperiod is one of the drivers of its reproduction, it is expected that in higher latitudes (where this species has been found), the reproductive effort may exert an even higher pressure for the establishment and dispersion of the species. If H. cf. glomerosa is confirmed as a non-native in the study area, our results indicate that the best time to apply field efforts to avoid the expansion and establishment of the species is during the rainy period, when fewer larvae are found.</t>
  </si>
  <si>
    <t>1867-1616</t>
  </si>
  <si>
    <t>1867-1624</t>
  </si>
  <si>
    <t>10.1007/s12526-019-01013-2</t>
  </si>
  <si>
    <t>WOS:000498032000001</t>
  </si>
  <si>
    <t>Bertolini, E; Schubert, FK; Zanini, D; Sehadova, H; Helfrich-Forster, C; Menegazzi, P</t>
  </si>
  <si>
    <t>Bertolini, Enrico; Schubert, Frank K.; Zanini, Damiano; Sehadova, Hana; Helfrich-Foerster, Charlotte; Menegazzi, Pamela</t>
  </si>
  <si>
    <t>Life at High Latitudes Does Not Require Circadian Behavioral Rhythmicity under Constant Darkness</t>
  </si>
  <si>
    <t>CURRENT BIOLOGY</t>
  </si>
  <si>
    <t>Nearly all organisms evolved endogenous self-sustained timekeeping mechanisms to track and anticipate cyclic changes in the environment. Circadian clocks, with a periodicity of about 24 h, allow animals to adapt to day-night cycles. Biological clocks are highly adaptive, but strong behavioral rhythms might be a disadvantage for adaptation to weakly rhythmic environments such as polar areas [1, 2]. Several high-latitude species, including Drosophila species, were found to be highly arrhythmic under constant conditions [3-6]. Furthermore, Drosophila species from subarctic regions can extend evening activity until dusk under long days. These traits depend on the clock network neurochemistry, and we previously proposed that high-latitude Drosophila species evolved specific clock adaptations to colonize polar regions [5, 7, 8]. We broadened our analysis to 3 species of the Chymomyza genus, which diverged circa 5 million years before the Drosophila radiation [9] and colonized both low and high latitudes [10, 11]. C. costata, pararufithorax, and procnemis, independently of their latitude of origin, possess the clock neuronal network of low-latitude Drosophila species, and their locomotor activity does not track dusk under long photoperiods. Nevertheless, the high-latitude C. costata becomes arrhythmic under constant darkness (DD), whereas the two low-latitude species remain rhythmic. Different mechanisms are behind the arrhythmicity in DD of C. costata and the high-latitude Drosophila ezoana, suggesting that the ability to maintain behavioral rhythms has been lost more than once during drosophilids' evolution and that it might indeed be an evolutionary adaptation for life at high latitudes.</t>
  </si>
  <si>
    <t>Schubert, Frank/C-5424-2019</t>
  </si>
  <si>
    <t>Schubert, Frank/0000-0002-0649-6815</t>
  </si>
  <si>
    <t>0960-9822</t>
  </si>
  <si>
    <t>1879-0445</t>
  </si>
  <si>
    <t>+</t>
  </si>
  <si>
    <t>10.1016/j.cub.2019.09.032</t>
  </si>
  <si>
    <t>WOS:000497786500033</t>
  </si>
  <si>
    <t>Dolezel, D</t>
  </si>
  <si>
    <t>Dolezel, David</t>
  </si>
  <si>
    <t>Chronobiology: The Circadian Clock under Extreme Photoperiods</t>
  </si>
  <si>
    <t>Circadian clocks are time-measuring devices found in a majority of organisms synchronizing their behavior and metabolism with the day-light cycle. What happens in extreme latitudes, where the environmental conditions can be harsh at any time of day?</t>
  </si>
  <si>
    <t>R1176</t>
  </si>
  <si>
    <t>R1178</t>
  </si>
  <si>
    <t>10.1016/j.cub.2019.09.061</t>
  </si>
  <si>
    <t>WOS:000497786500007</t>
  </si>
  <si>
    <t>Kang, DR; Dai, SL; Gao, K; Zhang, F; Luo, H</t>
  </si>
  <si>
    <t>Kang Dong-ru; Dai Si-lan; Gao Kang; Zhang Fan; Luo Hong</t>
  </si>
  <si>
    <t>Morphological variation of Chrysanthemum lavandulifolium induced by 5-azaC treatment</t>
  </si>
  <si>
    <t>SCIENTIA HORTICULTURAE</t>
  </si>
  <si>
    <t>To explore the possible role of DNA methylation in plant development. Different concentrations of the DNA methyltransferase inhibitor 5-azacytidine were used on different components of Chrysanthemum lavandulifoliwn (stem and hypocotyl). The effects of 5-azaC on plantlet growth and flower development were investigated. Results showed that low concentrations of 5-azaC (20 mu mol L-1-100 mu mol L-1) inhibited plantlet growth (from the stem segments), and high concentrations of 5-azaC (150 mu mai L-1-200 mu mol L-1) promoted plantlet growth. This inhibition is similar in the regeneration of hypocotyls, except that the concentration range of 5-azaC is different. Low concentration of 5-azaC (10 mu mol L-1-20 mu mol L-1) inhibit generation or growth of callus-generated plantlets, high concentration of 5-azaC (150 mu mol L-1-200 mu mol L-1) promoted the growth of hypocotyl regeneration seedlings. In thus, the inhibitory effect of plantlet was similar in hypocotyl regeneration. Therefore, different explants have different sensitivities to methyltransferase inhibitor (5-azaC) treatment. Progeny plants treated with stems of C. lavandulifolium under the short days condition, the control plants (about 15 leaves) did not bloom, plants undergoing high concentration treatments flowered in some strains (flowering rate 80% in treatment 6), and the pitch of all unflowering plants was dwarfed. It seems that 5-azaC can break the C. lavandulifoliwn adolescent period limit, potentially by inducing the photoperiodic in advance or through another mechanism, after 5-azaC processing may alters key gene methylation, resulting in flowering. In the hypocotyl-treated progeny after multiple passages, all treatments had flowering and non-flowering lines under short-day conditions, and the flowering rate was between 39.29% and 78.43%. We also obtained a continuous flowering line was obtained (2-8-2), and this trait exhibited stable by asexual reproduction. In addition, abundant variation in leaf morphology, flower shape and stem color variation were observed in hypocotyl regeneration plants. All the evidence suggests that the methyltransferase inhibitor (5-azaC) may affect the DNA methylation level of many key genes regulating plant growth and development. This study provides phenotypic data and materials for further exploring the role of DNA methylation in the growth and flower induction of C. lavandulifoliwn.</t>
  </si>
  <si>
    <t>Dongru, Kang/0000-0003-4075-8740</t>
  </si>
  <si>
    <t>0304-4238</t>
  </si>
  <si>
    <t>1879-1018</t>
  </si>
  <si>
    <t>10.1016/j.scienta.2019.108645</t>
  </si>
  <si>
    <t>WOS:000486103700001</t>
  </si>
  <si>
    <t>Granda, E; Baumgarten, F; Gessler, A; Gil-Pelegrin, E; Peguero-Pina, JJ; Sancho-Knapik, D; Zimmerman, NE; de Dios, VR</t>
  </si>
  <si>
    <t>Granda, Elena; Baumgarten, Frederik; Gessler, Arthur; Gil-Pelegrin, Eustaquio; Javier Peguero-Pina, Jose; Sancho-Knapik, Domingo; Zimmerman, Niklaus E.; Resco de Dios, Victor</t>
  </si>
  <si>
    <t>Day length regulates seasonal patterns of stomatal conductance in Quercus species</t>
  </si>
  <si>
    <t>PLANT CELL AND ENVIRONMENT</t>
  </si>
  <si>
    <t>Vapour pressure deficit is a major driver of seasonal changes in transpiration, but photoperiod also modulates leaf responses. Climate warming might enhance transpiration by increasing atmospheric water demand and the length of the growing season, but photoperiod-sensitive species could show dampened responses. Here, we document that day length is a significant driver of the seasonal variation in stomatal conductance. We performed weekly gas exchange measurements across a common garden experiment with 12 oak species from contrasting geographical origins, and we observed that the influence of day length was of similar strength to that of vapour pressure deficit in driving the seasonal pattern. We then examined the generality of our findings by incorporating day-length regulation into well-known stomatal models. For both angiosperm and gymnosperm species, the models improved significantly when adding day-length dependences. Photoperiod control over stomatal conductance could play a large yet underexplored role on the plant and ecosystem water balances.</t>
  </si>
  <si>
    <t>Gil-Pelegrin, Eustaquio/M-5129-2014; Peguero-Pina, Jose Javier/M-4494-2014; Zimmermann, Niklaus/A-4276-2008</t>
  </si>
  <si>
    <t>Gil-Pelegrin, Eustaquio/0000-0002-4053-6681; Peguero-Pina, Jose Javier/0000-0002-8903-2935; Baumgarten, Frederik/0000-0002-8284-8384; Zimmermann, Niklaus/0000-0003-3099-9604; Resco de Dios, Victor/0000-0002-5721-1656</t>
  </si>
  <si>
    <t>0140-7791</t>
  </si>
  <si>
    <t>1365-3040</t>
  </si>
  <si>
    <t>10.1111/pce.13665</t>
  </si>
  <si>
    <t>WOS:000496284400001</t>
  </si>
  <si>
    <t>Inoue, S; Dang, QL; Man, RZ; Tedla, B</t>
  </si>
  <si>
    <t>Inoue, Sahari; Dang, Qing-Lai; Man, Rongzhou; Tedla, Binyam</t>
  </si>
  <si>
    <t>Northward migration of trembling aspen will increase growth but reduce resistance to drought-induced xylem cavitation</t>
  </si>
  <si>
    <t>BOTANY</t>
  </si>
  <si>
    <t>Tree migration to higher latitudes may occur in response to future changes in climate, exposing the trees to higher concentrations of carbon dioxide ([CO2]), new photoperiods, different levels of soil moisture, and other new conditions. These new conditions can influence the physiology, survival, and growth of trees. This study examined the interactive effects of [CO2], photoperiod, and soil moisture on the morphology and resistance to xylem cavitation in trembling aspen (Poptdus tremuloides Michx.). One-year-old seedlings, in greenhouses, were exposed to two [CO2] (ambient [CO2] 400 mu mol.mol(-1) or an elevated [CO2] 1000 mu mol.mol(-1)), four photoperiod regimes corresponding to latitudes 48 degrees N (seed origin), 52 degrees N, 55 degrees N, and 58 degrees N, and two levels of soil moisture (60%-75% and 13%-20% of field capacity) for one growing season. Seedling growth, leaf size, specific leaf area, biomass allocation, and xylem resistance to cavitation (water potentials for 20%, 50%, and 80% loss of hydraulic conductivity) were assessed. The seedlings under the longest photoperiod regime (58 degrees N latitude) had greatest height and biomass but smallest specific leaf area. Under the elevated [CO2], however, the longest photoperiod regime significantly reduced xylem resistance to drought-induced cavitation compared with the photoperiod corresponding to 48 degrees N. These results suggest that when migrating to higher latitudes, trembling aspen may grow faster but could become less resistant to drought and more prone to hydraulic failure during a drought spell.</t>
  </si>
  <si>
    <t>1916-2790</t>
  </si>
  <si>
    <t>1916-2804</t>
  </si>
  <si>
    <t>NOV</t>
  </si>
  <si>
    <t>10.1139/cjb-2019-0099</t>
  </si>
  <si>
    <t>WOS:000495474900005</t>
  </si>
  <si>
    <t>Spacht, DE; Gantz, JD; Lee, RE; Denlinger, DL</t>
  </si>
  <si>
    <t>Spacht, Drew E.; Gantz, J. D.; Lee, Richard E., Jr.; Denlinger, David L.</t>
  </si>
  <si>
    <t>Onset of seasonal metabolic depression in the Antarctic midge Belgica antarctica appears to be independent of environmental cues</t>
  </si>
  <si>
    <t>PHYSIOLOGICAL ENTOMOLOGY</t>
  </si>
  <si>
    <t>Seasonal progression is tracked in most animals by changes in daylength, thus allowing reliable synchrony with abundant food and favourable developmental conditions. In polar regions, daylength varies extensively, fluctuating at the highest latitudes from persistent light to persistent dark. The Antarctic midge Belgica antarctica has a narrow seasonal window in which to feed and develop, and previous work shows that this insect, despite having the elements of a circadian clock, remains continuously active when temperatures are permissive. The present study aims to clarify seasonal tracking in B. antarctica during the austral summer by monitoring oxygen consumption rates in a field population and in experimental groups exposed to shortened daylength, dehydration and chilling. Remarkably, during March, coordinated decreases in oxygen consumption are observed, ranging from 18% to 42%, in all treatment groups, indicating an anticipatory response to seasonal change regardless of the environmental cues. These results suggest that B. antarctica relies on an intrinsic mechanism to program metabolic depression at the onset of the long austral winter.</t>
  </si>
  <si>
    <t>0307-6962</t>
  </si>
  <si>
    <t>1365-3032</t>
  </si>
  <si>
    <t>10.1111/phen.12311</t>
  </si>
  <si>
    <t>WOS:000493572600001</t>
  </si>
  <si>
    <t>Tedla, B; Dang, QL; Inone, S</t>
  </si>
  <si>
    <t>Tedla, Binyam; Dang, Qing-Lai; Inone, Sahari</t>
  </si>
  <si>
    <t>White birch has limited phenotypic plasticity to take advantage of increased photoperiods at higher latitudes north of the seed origin</t>
  </si>
  <si>
    <t>FOREST ECOLOGY AND MANAGEMENT</t>
  </si>
  <si>
    <t>Global warming induced,northward migration will expose trees to longer photoperiod regimes and the growing season. The phenotypic ability of trees to take advantage of the longer photoperiods and elevated atmospheric CO2 concentration ([CO2]) will likely be a critical factor for determining their success and per, formance at the new locations. We investigated how growth, biomass, and biomass allocations respond to the interactive effects of photoperiod regimes and [CO2] in white birch (Betula papyrifera Marsh.). Seedlings were exposed to ambient (400 mu mol mol(-1)) or elevated concentration (1000 timol mol(-1)) [CO2], and four photo period regimes corresponding to 48 (seed origin)52, 55, a nd 58 degrees N latitude for two growing seasons. Our results show that growth, biomass, and biomass allocation were affected by photoperiod regime but not by [CO2]. Seedling growth and biomass were stimulated by the three photoperiod regimes north of the seed origin. Plants under the photoperiod, regime of 52 degrees N were 15% higher in growth and 18% higher in biomass than under the photoperiod regime of the seed origin (48 degrees N). However, increases in photoperiod regimes beyond that of 4 degrees north of the seed origin did not lead to an additional increase in growth and biomass. The differences in biomass components among the three longer photoperiods were statistically insignificant, but the leaf biomass and stem biomass were higher under the longer photoperiods relative to the seed origin. While the differences between two adjacent photoperiods were not always statistically significant during the two growing seasons, biomass allocated to roots showed a general decreasing trend with increases in photoperiod from the seed origin to 58 N latitude. Our results suggest that despite the limited plasticity in growth and biomass displayed in much higher latitudes, white birch will likely benefit from the longer photoperiod regimes during the growing season associated with migration or seed transfer to higher latitudes.</t>
  </si>
  <si>
    <t>0378-1127</t>
  </si>
  <si>
    <t>1872-7042</t>
  </si>
  <si>
    <t>10.1016/j.foreco.2019.117565</t>
  </si>
  <si>
    <t>WOS:000487577400028</t>
  </si>
  <si>
    <t>Petrice, TR; Miller, DL; Bauer, LS; Poland, TM; Ravlin, FW</t>
  </si>
  <si>
    <t>Petrice, Toby R.; Miller, Deborah L.; Bauer, Leah S.; Poland, Therese M.; Ravlin, Forrest W.</t>
  </si>
  <si>
    <t>Photoperiodic modulation of diapause induction and termination in Oobius agrili Zhang and Huang (Hymenoptera: Encyrtidae), an egg parasitoid of the invasive emerald ash borer</t>
  </si>
  <si>
    <t>BIOLOGICAL CONTROL</t>
  </si>
  <si>
    <t>Oobius agrili Zhang and Huang (Hymenoptera: Encyrtidae) is a solitary and parthenogenetic egg parasitoid from China being introduced into North America (NA) as a biological control agent of the emerald ash borer (EAB), Agrilus planipennis Fairmaire (Coleoptera: Buprestidae), an extremely invasive and destructive pest of ash trees (Fraxinus spp.). Oobius agrili is being released over a broad geographical range in NA where photoperiod varies considerably during the season of parasitoid-host activity. We conducted laboratory studies to determine 1) if photoperiod-induced diapause is modulated maternally, grand-maternally, and/or directly in immature parasitoids; 2) interactions of maternal adult age and photoperiod exposure on diapause induction; 3) the critical day length for diapause induction; 4) the critical age at which photoperiod-induced diapause is modulated in developing larvae; 5) the effects of photoperiod and length of chill on diapause termination; and, 6) the effects of photoperiod on O. agrili biology across a latitudinal gradient. We found that photoperiod exposure of O. agrili larvae developing inside host eggs directly induced diapause, and maternal or grand-maternal photoperiod treatments did not affect diapause induction in their progeny. However, older adults that experienced diapause as larvae produced more progeny that entered diapause when their progeny were exposed to short-day photoperiods. All progeny produced by adults that developed from nondiapaused larvae entered diapause when exposed to short-day photoperiods. Diapause response to photoperiod declined dramatically after larvae were 6-7 days old. The critical day length for diapause induction was between 14.25 and 14.5 h of daylight (at 25 degrees C). Photoperiod and duration of chill affected diapause termination of diapausing O. agrili larvae. The cumulative number of degree days (base 10 degrees C) required for adult emergence was highest for the combination of 12 h light:12 h dark (12L:12D) photoperiod combined with the shortest chill period, and lowest for 14.5L:9.5D and 16L:8D combined with the longest chill period. We discuss the effects of photoperiod on parasitoid-host synchrony, population dynamics, and fitness of O. agrili across the geographical area where it is being released.</t>
  </si>
  <si>
    <t>1049-9644</t>
  </si>
  <si>
    <t>1090-2112</t>
  </si>
  <si>
    <t>UNSP 104047</t>
  </si>
  <si>
    <t>10.1016/j.biocontrol.2019.104047</t>
  </si>
  <si>
    <t>WOS:000483360600011</t>
  </si>
  <si>
    <t>Parody-Merino, AM; Battley, PF; Conklin, JR; Fidler, AE</t>
  </si>
  <si>
    <t>Parody-Merino, Angela M.; Battley, Phil F.; Conklin, Jesse R.; Fidler, Andrew E.</t>
  </si>
  <si>
    <t>No evidence for an association between Clock gene allelic variation and migration timing in a long-distance migratory shorebird (Limosa lapponica baueri)</t>
  </si>
  <si>
    <t>OECOLOGIA</t>
  </si>
  <si>
    <t>The gene Clock is a key part of the Core Circadian Oscillator, and the length of the polyglutamine (poly-Q) repeat sequence in Clock (ClkpolyQcds) has been proposed to be associated with the timing of annual cycle events in birds. We tested whether variation in ClkpolyQcds corresponds to variation in migration timing in the bar-tailed godwit (Limosa lapponica baueri), a species in which individuals show strong annual consistency in their migration timing despite the New Zealand population migrating across a 5-week period. We describe allelic variation of the ClkpolyQcds in 135 godwits over-wintering in New Zealand (N.Z.) and investigate whether polymorphism in this region is associated with northward migration timing (chronophenotype) from N.Z. or (for 32 birds tracked by geolocator) after the primary stopover in Asia. Six Clock alleles were detected (Q(7)-Q(12)) and there was substantial variation between individuals (heterozygosity of 0.79). There was no association between ClkpolyQcds polymorphism and migration timing from N.Z. The length of the shorter Clock allele was related to migration timing from Asia, though this relationship arose largely from just a few northern-breeding birds with longer alleles. Other studies show no consistent associations between ClkpolyQcds and migration timing in birds, although Clock may be associated with breeding latitude in some species (as an adaptation to photoperiodic regime). Apparent relationships with migration timing could reflect latitude-related variation in migration timing, rather than Clock directly affecting migration timing. On current evidence, ClkpolyQcds is not a strong candidate for driving migration timing in migratory birds generally.</t>
  </si>
  <si>
    <t>Battley, Phil/0000-0002-8590-8098</t>
  </si>
  <si>
    <t>0029-8549</t>
  </si>
  <si>
    <t>1432-1939</t>
  </si>
  <si>
    <t>10.1007/s00442-019-04524-8</t>
  </si>
  <si>
    <t>OCT 2019</t>
  </si>
  <si>
    <t>WOS:000492912400001</t>
  </si>
  <si>
    <t>Kozak, GM; Wadsworth, CB; Kahne, SC; Bogdanowicz, SM; Harrison, RG; Coates, BS; Dopman, EB</t>
  </si>
  <si>
    <t>Kozak, Genevieve M.; Wadsworth, Crista B.; Kahne, Shoshanna C.; Bogdanowicz, Steven M.; Harrison, Richard G.; Coates, Brad S.; Dopman, Erik B.</t>
  </si>
  <si>
    <t>Genomic Basis of Circannual Rhythm in the European Corn Borer Moth</t>
  </si>
  <si>
    <t>Synchronizing the annual timing of physiological, morphological, and behavioral transitions with seasons enables survival in temperate environments [1]. The capacity to adjust life history timing and track local seasonal cycles can facilitate geographic expansion [2], adaptation [3], and tolerance [4-6] during rapid environmental change. Understanding the proximate causes of variation in seasonal timing improves prediction of future response and persistence [7, 8]. However, relatively little is known about the molecular basis generating this diversity [9], particularly in Lepidoptera, a group with many species in decline [10, 11]. In insects, the stress-tolerant physiological state of diapause enables coping with seasonal challenges [1, 12-15]. Seasonal changes in photoperiod and temperature are used to synchronize diapause with winter, and timing of diapause transitions varies widely within and among species [9, 16]. Changes in spring diapause termination in the European corn borer moth (Ostrinia nubilalis) have allowed populations to respond to shorter winters and emerge similar to 3 weeks earlier in the year [17]. Multiple whole-genome approaches suggest two circadian clock genes, period (per) and pigment-dispersing factor receptor (Pdfr), underlie this polymorphism. Per and Pdfr are within interacting quantitative trait loci (QTL) and differ in allele frequency among individuals that end diapause early or late, with alleles maintained in high linkage disequilibrium. Our results provide testable hypotheses about the physiological role of circadian clock genes in the circannual timer. We predict these gene candidates will be targets of selection for future adaptation under continued global climate change [18].</t>
  </si>
  <si>
    <t>Kozak, Genevieve/0000-0001-6413-1403</t>
  </si>
  <si>
    <t>OCT 21</t>
  </si>
  <si>
    <t>10.1016/j.cub.2019.08.053</t>
  </si>
  <si>
    <t>WOS:000491286200032</t>
  </si>
  <si>
    <t>Li, YQ; Dong, YS; Wu, HY; Hu, B; Zhai, H; Yang, JY; Xia, ZJ</t>
  </si>
  <si>
    <t>Li, Yuqiu; Dong, Yingshan; Wu, Hongyan; Hu, Bo; Zhai, Hong; Yang, Jiayin; Xia, Zhengjun</t>
  </si>
  <si>
    <t>Positional Cloning of the Flowering Time QTL qFT12-1 Reveals the Link Between the Clock Related PRR Homolog With Photoperiodic Response in Soybeans</t>
  </si>
  <si>
    <t>FRONTIERS IN PLANT SCIENCE</t>
  </si>
  <si>
    <t>Flowering time and maturity are important agronomic traits for soybean cultivars to adapt to different latitudes and achieve maximal yield. Genetic studies on genes and quantitative trait loci (QTL) that control flowering time and maturity are extensive. In particular, the molecular bases of E1-E4, E6, E9, E10, and J have been deciphered. For a better understanding of regulation of flowering time gene networks, we need to understand if more molecular factors carrying different biological functions are also involved in the regulation of flowering time in soybeans. We developed a population derived from a cross between a landrace Jilincailihua (male) and a Chinese cultivar Chongnong16 (female). Both parents carry the same genotypes of E1e2E3HaE4 at E1, E2, E3, and E4 loci. Nighty-six individuals of the F-2 population were genotyped with Illumina SoySNP8k iSelect BeadChip. A total of 2,407 polymorphic single nucleotide polymorphism (SNP) markers were used to construct a genetic linkage map. One major QTL, qFT12-1, was mapped to an approximately 567-kB region on chromosome 12. Genotyping and phenotyping of recombinant plant whose recombination events were occurring within the QTL region allowed us to narrow down the QTL region to 56.4 kB, in which four genes were annotated. Allelism and association analysis indicated Glyma.12G073900, a PRR7 homolog, is the strongest candidate gene for qFT12-1. The findings of this study disclosed the possible involvement of circadian clock gene in flowering time regulation of soybeans.</t>
  </si>
  <si>
    <t>1664-462X</t>
  </si>
  <si>
    <t>OCT 15</t>
  </si>
  <si>
    <t>10.3389/fpls.2019.01303</t>
  </si>
  <si>
    <t>WOS:000497672200001</t>
  </si>
  <si>
    <t>Rashid, MHA; Cheng, W; Thomas, B</t>
  </si>
  <si>
    <t>Rashid, Md. Harun Ar; Cheng, Wei; Thomas, Brian</t>
  </si>
  <si>
    <t>Temporal and Spatial Expression of Arabidopsis Gene Homologs Control Daylength Adaptation and Bulb Formation in Onion (Allium cepa L.)</t>
  </si>
  <si>
    <t>SCIENTIFIC REPORTS</t>
  </si>
  <si>
    <t>Genetic studies aimed at onion improvement have been limited because of high heterozygosity, a very large genome size with a high level of repetitive DNA and a biennial life cycle. Onion bulb initiation is daylength-dependent, which places a significant barrier to adapting new varieties for growth at different latitudes. Compared to the photoperiodic regulation of flowering, relatively little is known about genetic regulation of the bulbing process. This study aims to identify the role of gene sequences involved in daylength-regulated bulb formation and tissue specific expression of onion. A comprehensive set of developmental and spatial quantitative mRNA expression experiments were carried out to investigate expression of onion FLOWERING LOCUST (AcFT), LEAFY (AcLFY) and GIBBERELLIN-3 OXIDASE (GA3ox1) during the bulbing response. Bulbing ratios were used to measure the response of onion plants under long day (LD) and short day (SD) conditions. AcFT1 was expressed in LD, which induces bulb formation, while AcFT4 was expressed in SD, which inhibits bulb formation. AcFT5 and AcFT6 were expressed in LD and might also be involved in bulb formation itself. All AcFT, AcLFY and GA3ox1 genes showed distinctive patterns of tissue specific expression in onion, with AcFT genes found primarily in the sites of perception in the leaf and LFY in the basal tissues, the site of response. The results are consistent with AcFT1 expression being the signal for LD-induced bulb initiation and AcFT4, being involved in suppressing bulbing in SD.</t>
  </si>
  <si>
    <t>2045-2322</t>
  </si>
  <si>
    <t>OCT 10</t>
  </si>
  <si>
    <t>10.1038/s41598-019-51262-1</t>
  </si>
  <si>
    <t>WOS:000489556200007</t>
  </si>
  <si>
    <t>Serra, T; Muller, MF; Barcelona, A; Salvado, V; Pous, N; Colomer, J</t>
  </si>
  <si>
    <t>Serra, Teresa; Muller, Mara F.; Barcelona, Aina; Salvado, Victoria; Pous, Narcis; Colomer, Jordi</t>
  </si>
  <si>
    <t>Optimal light conditions for Daphnia filtration</t>
  </si>
  <si>
    <t>SCIENCE OF THE TOTAL ENVIRONMENT</t>
  </si>
  <si>
    <t>Daphnia populations are present in lakes and ponds. They are known to experience diurnal vertical migrations according to their feeding needs. During the day they migrate downwards to avoid predation in light-receiving layers and at night they migrate upwards, searching for food in the shallow productive layers. The light photoperiod and light intensity vary depending on the latitude and, therefore, the precise location of lakes and ponds will be an additional and crucial parameter in determining the development of Daphnia. Here we will focus on a population of Daphnia magna (a genus of the Cladocera order). The effect of both light intensity and photoperiod on Daphnia filtration was studied in laboratory experiments. An increase in the light intensity resulted in two D. magna responses depending on the exposure time of individuals to light. Short time exposures to a decrease in the light intensity of less than one day produced an increase in the D. magna filtration. However, exposures of longer than one day resulted in a decrease in the D. magna filtration along with a decrease in the light intensity. Photoperiod exposures of 8, 12 and 16 h produced greater D. magna filtrations than photoperiods of 0, 4 and 24 h. In this study, regulation of the light intensity and the period of exposure were used in laboratory experiments to establish D. magna development thresholds by latitudinal variation in the photoperiod. (C) 2019 Published by Elsevier B.V.</t>
  </si>
  <si>
    <t>Colomer, Jordi/Y-5386-2018; Salvado, Victoria/AAB-1717-2019; Serra, Teresa/L-9279-2014</t>
  </si>
  <si>
    <t>Colomer, Jordi/0000-0002-9330-0269; Salvado, Victoria/0000-0002-1171-141X; Barcelona, Aina/0000-0001-7847-3447; Serra, Teresa/0000-0002-6075-5849; Muller, Mara Franziska/0000-0001-6547-1004</t>
  </si>
  <si>
    <t>0048-9697</t>
  </si>
  <si>
    <t>1879-1026</t>
  </si>
  <si>
    <t>10.1016/j.scitotenv.2019.05.482</t>
  </si>
  <si>
    <t>WOS:000479029700014</t>
  </si>
  <si>
    <t>Kauranen, H; Kinnunen, J; Hiillos, AL; Lankinen, P; Hopkins, D; Wiberg, RAW; Ritchie, MG; Hoikkala, A</t>
  </si>
  <si>
    <t>Kauranen, Hannele; Kinnunen, Johanna; Hiillos, Anna-Lotta; Lankinen, Pekka; Hopkins, David; Wiberg, R. Axel W.; Ritchie, Michael G.; Hoikkala, Anneli</t>
  </si>
  <si>
    <t>Selection for reproduction under short photoperiods changes diapause-associated traits and induces widespread genomic divergence</t>
  </si>
  <si>
    <t>JOURNAL OF EXPERIMENTAL BIOLOGY</t>
  </si>
  <si>
    <t>The incidence of reproductive diapause is a critical aspect of life history in overwintering insects from temperate regions. Much has been learned about the timing, physiology and genetics of diapause in a range of insects, but how the multiple changes involved in this and other photoperiodically regulated traits are inter-related is not well understood. We performed quasinatural selection on reproduction under short photoperiods in a northern fly species, Drosophila montana, to trace the effects of photoperiodic selection on traits regulated by the photoperiodic timer and/or by a circadian clock system. Selection changed several traits associated with reproductive diapause, including the critical day length for diapause (CDL), the frequency of diapausing females under photoperiods that deviate from daily 24 h cycles and cold tolerance, towards the phenotypes typical of lower latitudes. However, selection had no effect on the period of free-running locomotor activity rhythm regulated by the circadian clock in fly brain. At a genomic level, selection induced extensive divergence from the control line in 16 gene clusters involved in signal transduction, membrane properties, immunologlobulins and development. These changes resembled those detected between latitudinally divergent D. montana populations in the wild and involved SNP divergence associated with several genes linked with diapause induction. Overall, our study shows that photoperiodic selection for reproduction under short photoperiods affects diapause-associated traits without disrupting the central clock network generating circadian rhythms in fly locomotor activity.</t>
  </si>
  <si>
    <t>; Ritchie, Michael G/F-7055-2013</t>
  </si>
  <si>
    <t>Wiberg, R. Axel W./0000-0002-8074-8670; Hopkins, David Peter/0000-0001-7752-0141; Ritchie, Michael G/0000-0001-7913-8675</t>
  </si>
  <si>
    <t>0022-0949</t>
  </si>
  <si>
    <t>1477-9145</t>
  </si>
  <si>
    <t>OCT</t>
  </si>
  <si>
    <t>UNSP jeb205831</t>
  </si>
  <si>
    <t>10.1242/jeb.205831</t>
  </si>
  <si>
    <t>WOS:000493796100010</t>
  </si>
  <si>
    <t>Rull, J; Lasa, R; Aluja, M</t>
  </si>
  <si>
    <t>Rull, J.; Lasa, R.; Aluja, M.</t>
  </si>
  <si>
    <t>Differential Response to Photoperiod by Diverging Rhagoletis pomonella (Diptera: Tephritidae) Populations Exploiting Host Plants with Different Fruiting Phenology</t>
  </si>
  <si>
    <t>NEOTROPICAL ENTOMOLOGY</t>
  </si>
  <si>
    <t>Photoperiod has been found to influence the proportion of non-dormant individuals and the duration of dormancy among North American populations of Rhagoletis pomonella (Walsh) (Diptera: Tephritidae). In particular, long days combined with high temperatures can produce a 100% non-dormant generation. There are several genetically distinct populations of R. pomonella in the highlands of Mexico, two of which occur at the same latitude, at different elevations, that exploit hawthorn plants with different fruiting phenology (early (summer-fall) and late (winter)). Flies exploiting such hosts might use day length in different ways as a cue to match adult emergence with fruit availability. Here, we compared responses of pupae from two Mexican populations of R. pomonella to a 12/12 L/D photoperiod, a long-day photoperiod 17/7 L/D, and continuous illumination. Experiments were performed under warm conditions (27 degrees C). Day length had no effect on the proportion of adults emerged from the early-fruiting hawthorn population, while pupae extracted from late-fruiting hawthorns and exposed to long days emerged as adults in lower proportions and engaged in prolonged dormancy in greater proportions than those exposed to a short day. Photoperiod had no effect on the proportion from both Mexican populations foregoing dormancy. Dormancy duration was affected by photoperiod and was longer than previous reports for North American populations. Host plant fruiting phenology may be the driver of these differences. These findings, coupled with previous reports of genetic and biological differences, suggest that the Eje Volcanico Trans-Mexicano R. pomonella population may actually be a distinct species.</t>
  </si>
  <si>
    <t>1519-566X</t>
  </si>
  <si>
    <t>1678-8052</t>
  </si>
  <si>
    <t>10.1007/s13744-019-00693-6</t>
  </si>
  <si>
    <t>WOS:000483786600005</t>
  </si>
  <si>
    <t>Zerbini, G; van der Vinne, V; Otto, LKM; Monecke, S; Kantermann, T; Merrow, M</t>
  </si>
  <si>
    <t>Zerbini, Giulia; van der Vinne, Vincent; Otto, Lana K. M.; Monecke, Stefanie; Kantermann, Thomas; Merrow, Martha</t>
  </si>
  <si>
    <t>Tardiness Increases in Winter: Evidence for Annual Rhythms in Humans</t>
  </si>
  <si>
    <t>JOURNAL OF BIOLOGICAL RHYTHMS</t>
  </si>
  <si>
    <t>Annual rhythms in humans have been described for a limited number of behavioral and physiological parameters. The aim of this study was to investigate time-of-year variations in late arrivals, sick leaves, dismissals from class (attendance), and grades (performance). Data were collected in Dutch high school students across 4 academic years (indicators of attendance in about 1700 students; grades in about 200 students). Absenteeism showed a seasonal variation, with a peak in winter, which was more strongly associated with photoperiod (number of hours of daylight) compared with other factors assessed (e.g., weather conditions). Grades also varied with time of year, albeit differently across the 4 years. The observed time-of-year variation in the number of sick leaves was in accordance with the literature on the seasonality of infectious diseases (e.g., influenza usually breaks out in winter). The winter peak in late arrivals was unexpected and requires more research. Our findings could be relevant for a seasonal adaptation of school schedules and working environments (e.g., later school and work hours in winter, especially at higher latitudes where seasonal differences in photoperiod are more pronounced).</t>
  </si>
  <si>
    <t>, Giulia/0000-0002-5348-9212</t>
  </si>
  <si>
    <t>0748-7304</t>
  </si>
  <si>
    <t>1552-4531</t>
  </si>
  <si>
    <t>UNSP 0748730419876781</t>
  </si>
  <si>
    <t>10.1177/0748730419876781</t>
  </si>
  <si>
    <t>WOS:000488717000001</t>
  </si>
  <si>
    <t>Arjona, JM; Royo, C; Dreisigacker, S; Ammar, K; Subira, J; Villegas, D</t>
  </si>
  <si>
    <t>Arjona, Jose M.; Royo, Conxita; Dreisigacker, Susanne; Ammar, Karim; Subira, Joan; Villegas, Dolors</t>
  </si>
  <si>
    <t>Effect of allele combinations at Ppd-1 loci on durum wheat grain filling at contrasting latitudes</t>
  </si>
  <si>
    <t>JOURNAL OF AGRONOMY AND CROP SCIENCE</t>
  </si>
  <si>
    <t>Flowering time is the most critical developmental stage in wheat, as it determines environmental conditions during grain filling. Thirty-five spring durum genotypes carrying all known allele variants at Ppd-1 loci were evaluated in fully irrigated field experiments for three years at latitudes of 41 degrees N (Spain), 27 degrees N (northern Mexico) and 19 degrees N (southern Mexico). Relationships between weight of central grains of main spikes (W) and thermal time from flowering to maturity were described by a logistic equation. Differences in flowering time between the allele combination causing the earliest (GS100/Ppd-B1a) and the latest (Ppd-A1b/Ppd-B1a) flowering were 7, 20 and 18 days in Spain, northern Mexico and southern Mexico, respectively. Flowering delay drastically reduced the mean grain filling rate (R) and W at all sites. At autumn-sowing sites, an increase of 1 degrees C in mean temperature during the first half of the grain filling period decreased W by 5.2 mg per grain. At these sites, W was strongly dependent on R. At the spring-sowing site (southern Mexico), W depended on both R and grain filling duration. Our results suggest that incorporating the allele combinations GS100/Ppd-B1a and GS105/Ppd-B1a (alleles conferring photoperiod insensitivity) in newly released varieties can reduce the negative effects of climate change on grain filling at the studied latitudes.</t>
  </si>
  <si>
    <t>Royo, Conxita/J-3362-2017</t>
  </si>
  <si>
    <t>Royo, Conxita/0000-0001-7939-1451</t>
  </si>
  <si>
    <t>0931-2250</t>
  </si>
  <si>
    <t>1439-037X</t>
  </si>
  <si>
    <t>10.1111/jac.12363</t>
  </si>
  <si>
    <t>WOS:000486468800001</t>
  </si>
  <si>
    <t>Abarca, M</t>
  </si>
  <si>
    <t>Abarca, Mariana</t>
  </si>
  <si>
    <t>Herbivore seasonality responds to conflicting cues: Untangling the effects of host, temperature, and photoperiod</t>
  </si>
  <si>
    <t>PLOS ONE</t>
  </si>
  <si>
    <t>Organisms from temperate ecosystems experience a cyclic alternation of favorable seasons, when they can grow and develop, and unfavorable periods, characterized by low temperatures and reduced resource availability. A common adaptation to these changing conditions is to undergo a state of metabolic arrest triggered by environmental cues (e.g. diapause) during the unfavorable periods. Altered environmental conditions resulting from global change can expose organisms to contradictory cues, potentially triggering maladaptive responses. Here, I compared the performance of an oligophagous butterfly when experiencing consistent vs contradictory environmental cues by manipulating temperature, daylength, and host plant in the laboratory. I implemented a fully factorial design with realistic temperature and photoperiodic regimes to resemble environmental conditions during mid-summer and the summer-autumn transition within the focal species' range. To assess the role of host plant at mediating the effects of abiotic factors, larvae were fed foliage of either a high or a low-quality host species. Decreasing daylength was the primary cue inducing diapause; however, feeding on a low-quality host at low temperatures also induced diapause in larvae growing under constant summer daylength. Conversely, exposure to high temperatures while feeding on a high-quality host occasionally overruled the diapause-inducing effect of decreasing daylength. Feeding on a high-quality host mitigated the lethal effects of cold, but not of hot temperatures. In addition, exposure to cold temperatures resulted in a significant reduction of pupal mass only under decreasing daylength. These results indicate that responses to environmental stressors in this multivoltine butterfly differ across the growing season according to the eco-physiological state of individuals (whether they undergo direct development or diapause). Traits related to oligophagy, such as sensitivity to multiple cues for diapause induction, as well as some of its consequences, such as the occurrence of overlapping generations, are likely to mitigate some of the detrimental effects of global change.</t>
  </si>
  <si>
    <t>Abarca, Mariana/T-7334-2019</t>
  </si>
  <si>
    <t>Abarca, Mariana/0000-0002-6944-2574</t>
  </si>
  <si>
    <t>1932-6203</t>
  </si>
  <si>
    <t>e0222227</t>
  </si>
  <si>
    <t>10.1371/journal.pone.0222227</t>
  </si>
  <si>
    <t>WOS:000486305100001</t>
  </si>
  <si>
    <t>Bustos-Korts, D; Dawson, IK; Russell, J; Tondelli, A; Guerra, D; Ferrandi, C; Strozzi, F; Nicolazzi, EL; Molnar-Lang, M; Ozkan, H; Megyeri, M; Miko, P; Cakir, E; Yakisir, E; Trabanco, N; Delbono, S; Kyriakidis, S; Booth, A; Cammarano, D; Mascher, M; Werner, P; Cattivelli, L; Rossini, L; Stein, N; Kilian, B; Waugh, R; van Eeuwijk, FA</t>
  </si>
  <si>
    <t>Bustos-Korts, Daniela; Dawson, Ian K.; Russell, Joanne; Tondelli, Alessandro; Guerra, Davide; Ferrandi, Chiara; Strozzi, Francesco; Nicolazzi, Ezequiel L.; Molnar-Lang, Marta; Ozkan, Hakan; Megyeri, Maria; Miko, Peter; Cakir, Esra; Yakisir, Enes; Trabanco, Noemi; Delbono, Stefano; Kyriakidis, Stylianos; Booth, Allan; Cammarano, Davide; Mascher, Martin; Werner, Peter; Cattivelli, Luigi; Rossini, Laura; Stein, Nils; Kilian, Benjamin; Waugh, Robbie; van Eeuwijk, Fred A.</t>
  </si>
  <si>
    <t>Exome sequences and multi-environment field trials elucidate the genetic basis of adaptation in barley</t>
  </si>
  <si>
    <t>PLANT JOURNAL</t>
  </si>
  <si>
    <t>Broadening the genetic base of crops is crucial for developing varieties to respond to global agricultural challenges such as climate change. Here, we analysed a diverse panel of 371 domesticated lines of the model crop barley to explore the genetics of crop adaptation. We first collected exome sequence data and phenotypes of key life history traits from contrasting multi-environment common garden trials. Then we applied refined statistical methods, including some based on exomic haplotype states, for genotype-by-environment (GxE) modelling. Sub-populations defined from exomic profiles were coincident with barley's biology, geography and history, and explained a high proportion of trial phenotypic variance. Clear GxE interactions indicated adaptation profiles that varied for landraces and cultivars. Exploration of circadian clock-related genes, associated with the environmentally adaptive days to heading trait (crucial for the crop's spread from the Fertile Crescent), illustrated complexities in GxE effect directions, and the importance of latitudinally based genic context in the expression of large-effect alleles. Our analysis supports a gene-level scientific understanding of crop adaption and leads to practical opportunities for crop improvement, allowing the prioritisation of genomic regions and particular sets of lines for breeding efforts seeking to cope with climate change and other stresses.</t>
  </si>
  <si>
    <t>OZKAN, Hakan/C-8510-2011; Rossini, Laura/J-7873-2012; MARTIN, NOEMI TRABANCO/Z-4684-2019; Miko, Peter/AAF-6281-2019; Tondelli, Alessandro/I-7433-2015; Stein, Nils/F-7507-2017</t>
  </si>
  <si>
    <t>OZKAN, Hakan/0000-0003-3530-2626; Rossini, Laura/0000-0001-6509-9177; MARTIN, NOEMI TRABANCO/0000-0002-8566-7896; Miko, Peter/0000-0003-4915-7415; Tondelli, Alessandro/0000-0001-9299-7773; Kilian, Benjamin/0000-0002-9145-6980; Stein, Nils/0000-0003-3011-8731</t>
  </si>
  <si>
    <t>0960-7412</t>
  </si>
  <si>
    <t>1365-313X</t>
  </si>
  <si>
    <t>SEP</t>
  </si>
  <si>
    <t>10.1111/tpj.14414</t>
  </si>
  <si>
    <t>WOS:000485980600011</t>
  </si>
  <si>
    <t>Yang, WY; Wu, TT; Zhang, XY; Song, WW; Xu, CL; Sun, S; Hou, WS; Jiang, BJ; Han, TF; Wu, CX</t>
  </si>
  <si>
    <t>Yang, Wenying; Wu, Tingting; Zhang, Xinyue; Song, Wenwen; Xu, Cailong; Sun, Shi; Hou, Wensheng; Jiang, Bingjun; Han, Tianfu; Wu, Cunxiang</t>
  </si>
  <si>
    <t>Critical Photoperiod Measurement of Soybean Genotypes in Different Maturity Groups</t>
  </si>
  <si>
    <t>CROP SCIENCE</t>
  </si>
  <si>
    <t>Soybean [Glycine max (L.) Merr.] is a photo-period-sensitive crop, and the photoperiod response determines the ecological adaptability of soybean genotypes. Critical photoperiod is the dividing daylength between photoperiod sensitivity and photoperiod insensitivity phases and is one of the most important indicators of photoperiod sensitivity. However, the appropriate experimental treatment and calculation method for quantifying the critical photoperiod are poorly documented. To characterize the photoperiod response of genotypes, 72 soybean genotypes belonging to 14 different maturity groups (MG 0000-MG X) were included, and five photoperiod treatments of 12-, 14-, 16-, 18-, and 20-h daylength were conducted in the consecutive 3 yr from 2015 to 2017. The piecewise linear regression model based on the median function was used to determine the critical photoperiod. The results showed that the photoperiodic responses of soybean genotypes were significantly different among various MGs. The critical photoperiod of MG 0000 was 16.4 h d(-1), whereas those of MG 000 to MG I, MG II to MG III, MG IV, MG V to MG VIII, and MG IX to MG X were 15.7 to 15.8, 15.3, 14.7, 13.4 to 13.7, and &lt;= 12 h d(-1), respectively. A significant negative linear relationship between the critical photoperiod and relative maturity group (RMG) was found. It is of particular importance for the quantification of soybean photoperiod response and precise prediction of the developmental process. More importantly, the critical photoperiod obtained in this study will help breeders to synchronize the flowering time of parents from distant geographic origins and break the reproductive isolation among different ecotype cultivars.</t>
  </si>
  <si>
    <t>0011-183X</t>
  </si>
  <si>
    <t>1435-0653</t>
  </si>
  <si>
    <t>SEP-OCT</t>
  </si>
  <si>
    <t>10.2135/cropsci2019.03.0170</t>
  </si>
  <si>
    <t>WOS:000484542300021</t>
  </si>
  <si>
    <t>Creux, N; Harmer, S</t>
  </si>
  <si>
    <t>Creux, Nicky; Harmer, Stacey</t>
  </si>
  <si>
    <t>Circadian Rhythms in Plants</t>
  </si>
  <si>
    <t>COLD SPRING HARBOR PERSPECTIVES IN BIOLOGY</t>
  </si>
  <si>
    <t>The circadian oscillator is a complex network of interconnected feedback loops that regulates a wide range of physiological processes. Indeed, variation in clock genes has been implicated in an array of plant environmental adaptations, including growth regulation, photoperiodic control of flowering, and responses to abiotic and biotic stress. Although the clock is buffered against the environment, maintaining roughly 24-h rhythms across a wide range of conditions, it can also be reset by environmental cues such as acute changes in light or temperature. These competing demands may help explain the complexity of the links between the circadian clock network and environmental response pathways. Here, we discuss our current understanding of the clock and its interactions with light and temperature-signaling pathways. We also describe different clock gene alleles that have been implicated in the domestication of important staple crops.</t>
  </si>
  <si>
    <t>1943-0264</t>
  </si>
  <si>
    <t>a034611</t>
  </si>
  <si>
    <t>10.1101/cshperspect.a034611</t>
  </si>
  <si>
    <t>WOS:000484377100007</t>
  </si>
  <si>
    <t>Medley, KA; Westby, KM; Jenkins, DG</t>
  </si>
  <si>
    <t>Medley, Kim A.; Westby, Katie M.; Jenkins, David G.</t>
  </si>
  <si>
    <t>Rapid local adaptation to northern winters in the invasive Asian tiger mosquito Aedes albopictus: A moving target</t>
  </si>
  <si>
    <t>JOURNAL OF APPLIED ECOLOGY</t>
  </si>
  <si>
    <t>Rapid adaptation in response to novel environments can facilitate species invasions and range expansions. Understanding how invasive disease vectors rapidly evolve to novel conditions-particularly at the edge of its non-native range-has important implications for mitigating the prevalence and spread of disease. Here, we evaluate the role of local adaptation in overwintering capability of the Asian tiger mosquito, Aedes albopictus. This species invaded the Southern United States in the 1980s and rapidly spread northward into novel climate compared to its native range. Photoperiodically induced egg diapause is a key trait contributing to the establishment and spread of Ae. albopictus in temperate latitudes, and diapause incidence rapidly developed a cline along a latitudinal gradient in the United States shortly after its initial invasion. However, variation in overwintering survival of diapause-induced eggs along this gradient is not known, but is critical to the fitness-related role of diapause evolution in the establishment of Ae. albopictus in its northern US range. Using reciprocal transplants, we detected local adaptation in overwinter survival of diapausing Aedes albopictus eggs. In northern range-edge winters, eggs produced by range-edge individuals survived better than those produced by range-core individuals. Diapause eggs from range-edge and range-core locations survived equally well in range-core winters, and no eggs survived a winter beyond the current northern range limit in the United States. Synthesis and applications. These results demonstrate rapid (similar to 3 decades) local adaptation of egg diapause, a key trait facilitating overwinter survival and range expansion for the invasive Asian tiger mosquito. In light of these results, control efforts could shift from targeting satellite populations to a focus on preventing dispersal into locally adapted, range-edge locations and to aim removal efforts towards areas surrounding locally adapted populations. Adopting new approaches to target rapidly adapting populations will require large-scale collaboration among control agencies and research institutions, and should begin in the northern US range to better control Aedes albopictus mosquito populations in the face of rapid adaptation.</t>
  </si>
  <si>
    <t>0021-8901</t>
  </si>
  <si>
    <t>1365-2664</t>
  </si>
  <si>
    <t>10.1111/1365-2664.13480</t>
  </si>
  <si>
    <t>WOS:000482366900001</t>
  </si>
  <si>
    <t>Samarth; Lee, R; Song, JC; Macknight, RC; Jameson, PE</t>
  </si>
  <si>
    <t>Samarth; Lee, Robyn; Song, Jiancheng; Macknight, Richard C.; Jameson, Paula E.</t>
  </si>
  <si>
    <t>Identification of flowering-time genes in mast flowering plants using De Novo transcriptomic analysis</t>
  </si>
  <si>
    <t>Mast flowering is synchronised highly variable flowering by a population of perennial plants over a wide geographical area. High seeding years are seen as a threat to native and endangered species due to high predator density caused by the abundance of seed. An understanding of the molecular pathways that influence masting behaviour in plants could provide better prediction of a forthcoming masting season and enable conservation strategies to be deployed. The goal of this study was to identify candidate flowering genes that might be involved in regulating mast flowering. To achieve this, high-throughput large-scale RNA-sequencing was performed on two masting plant species, Celmisia lyallii (Asteraceae), and Chionochloa pallens (Poaceae) to develop a reference transcriptome for functional and molecular analysis. An average total of 33 million 150 base-paired reads, for both species, were assembled using the Trinity pipeline, resulting in 151,803 and 348,649 transcripts respectively for C. lyallii and C. pallens. For both species, about 56% of the unigenes were annotated with gene descriptions to known proteins followed by Gene Ontology analysis, categorising them on the basis of putative biological processes, molecular function, and cellular localization. A total of 543 transcripts from C. lyalliiand 470 transcripts from C. pallens were also mapped to unique flowering-time proteins identified in Arabidopsis thaliana, suggesting the conservation of the flowering network in these wild alpine plants growing in natural field conditions. Expression analysis of several selected homologous flowering-pathway genes showed seasonal and photoperiodic variations. These genes can further be analysed to understand why seasonal cues, such as the increasing photoperiod in spring, that triggers the annual flowering of most plants, are insufficient to always trigger flowering in masting plants and to uncover the molecular basis of how additional cues (such as temperature during the previous growing seasons) then determines flowering in mast years.</t>
  </si>
  <si>
    <t>Macknight, Richard/0000-0002-3300-7124</t>
  </si>
  <si>
    <t>e0216267</t>
  </si>
  <si>
    <t>10.1371/journal.pone.0216267</t>
  </si>
  <si>
    <t>WOS:000485012600007</t>
  </si>
  <si>
    <t>Studer, A; de Sousa, MC; Barcena-Goyena, B</t>
  </si>
  <si>
    <t>Studer, Anita; de Sousa, Marcelo Cardoso; Barcena-Goyena, Begona</t>
  </si>
  <si>
    <t>Breeding biology and nesting success of the endemic Black-cheeked Gnateater (Conopophaga melanops)</t>
  </si>
  <si>
    <t>STUDIES ON NEOTROPICAL FAUNA AND ENVIRONMENT</t>
  </si>
  <si>
    <t>Life history traits are essential for better understanding avian populations. In some cases, timing of the breeding season depends on external environmental factors such as photoperiod, rainfall, food availability and temperature. Here we describe the life history traits of a northeastern population of Black-cheeked Gnateater and we aim to understand the factors behind fluctuations on life-history traits. Breeding was quite seasonal, with the core of the breeding season right before the beginning of heavy rains. Highest numbers of active nests occurred in April and nesting activity was lowest from July to September, a period matching the shortest and coldest months of the year. Daily survival rate (DSR) for the whole nesting cycle was 0.883 d(-1), giving a Mayfield nest success of 12.9%. Our data suggest that this population uses environmental factors as cues to modulate breeding activity.</t>
  </si>
  <si>
    <t>0165-0521</t>
  </si>
  <si>
    <t>1744-5140</t>
  </si>
  <si>
    <t>10.1080/01650521.2019.1618532</t>
  </si>
  <si>
    <t>WOS:000482829500001</t>
  </si>
  <si>
    <t>Nagamine, K; Kusakabe, Y; Tsuchida, T; Horiuchi, Y; Nemoto, Y; Sato, Y; Shintani, Y</t>
  </si>
  <si>
    <t>Nagamine, Keisuke; Kusakabe, Yoshiyasu; Tsuchida, Takashi; Horiuchi, Yuya; Nemoto, Yuya; Sato, Yoshiki; Shintani, Yoshinori</t>
  </si>
  <si>
    <t>Life-History Traits of a Subtropical Cerambycid Beetle, Ropica honesta (Coleoptera: Cerambycidae)</t>
  </si>
  <si>
    <t>ENVIRONMENTAL ENTOMOLOGY</t>
  </si>
  <si>
    <t>Ropica honesta Pascoe is a small-sized cerambycid that has been recorded in tropical to subtropical Asia. In this study, life-history traits were examined for a local population collected from Iriomote Island (24.3 degrees N, 123.8 degrees E), Okinawa, Japan, by rearing insects on artificial diet as larval food.The egg period was 5.9 +/- 0.3 d at 25 degrees C.There was no significant difference in the duration of the larval, pupal, and adult preoviposition periods between long-day (14:10 [L:D]) and short-day (12:12 [L:D]) photoperiods at both 20 and 25 degrees C.These periods at 25 degrees C (14:10 [L:D]) were 28.5 +/- 1.4, 8.4 +/- 0.5, and 9.6 t 1.9 d (mean +/- SD), respectively. The relationship between the developmental rate and temperature followed the law of total effective temperature; thus, the developmental threshold temperature and thermal constant were estimated based on these data.Together with the finding that R. honesta may not have diapause in the egg stage, it is suggested that this beetle does not have diapause in the life cycle. Furthermore, when larvae were reared on natural food (dead twigs of hardwoods) adults emerged from the twigs 4.76 +/- 2.9 d after oviposition, and this value was close to the total duration of the egg to pupal periods. Together with the data for annual temperature of the habitat and the fact that food resources for the species (dead twigs and leaves of hardwoods) are available throughout the year, we conclude that R. honesta develops and reproduces all year round, with five generations at maximum.</t>
  </si>
  <si>
    <t>0046-225X</t>
  </si>
  <si>
    <t>1938-2936</t>
  </si>
  <si>
    <t>AUG</t>
  </si>
  <si>
    <t>10.1093/ee/nvz080</t>
  </si>
  <si>
    <t>WOS:000493086500016</t>
  </si>
  <si>
    <t>Fischer, S; De Majo, MS; Di Battista, CM; Montini, P; Loetti, V; Campos, RE</t>
  </si>
  <si>
    <t>Fischer, Sylvia; Sol De Majo, Marfa; Di Battista, Cristian M.; Montini, Pedro; Loetti, Veronica; Campos, Raul E.</t>
  </si>
  <si>
    <t>Adaptation to temperate climates: Evidence of photoperiod-induced embryonic dormancy in Aedes aegypti in South America</t>
  </si>
  <si>
    <t>JOURNAL OF INSECT PHYSIOLOGY</t>
  </si>
  <si>
    <t>Dormancy is a developmental arrest in arthropods, in response to unfavorable conditions in temporally varying environments. In Aedes aegypti, the supposed inability of eggs to inhibit hatching has been used to explain the restriction of this species to tropical and subtropical regions. However, the geographic range of Ae. aegypti is constantly expanding towards temperate regions. Thus, the aim of the present study was to assess the ability of Ae. aegypti individuals from a temperate region (Buenos Aires City, Argentina) to enter photoperiod induced dormancy. To this end, we exposed both the parental generation and the eggs to short-day (SD: 10L:14D) and long-day (LD: 14L:10D) photoperiods, and studied the temporal variation in egg hatching. The experiment consisted of 28 treatment combinations of three factors: parental photoperiod (SD or LD), egg storage photoperiod (SD or LD), and age of eggs (14, 28, 42, 56, 70, 91, and 112 days). The results showed a lower hatching response with the SD parental photoperiod, and a trend to higher hatching with longer egg storage time in all photoperiod treatment combinations. The egg storage photoperiod showed no effect on egg hatching. In both parental photoperiod treatments, egg replicates of most ages from different females showed a large variability, with some replicates with lowest hatching response and others with highest hatching response. Our results show the ability of Ae. aegypti to inhibit egg hatching in response to a short-day photoperiod, which could allow the further expansion of this species to regions with colder winters.</t>
  </si>
  <si>
    <t>0022-1910</t>
  </si>
  <si>
    <t>1879-1611</t>
  </si>
  <si>
    <t>AUG-SEP</t>
  </si>
  <si>
    <t>10.1016/j.jinsphys.2019.05.005</t>
  </si>
  <si>
    <t>WOS:000484877300005</t>
  </si>
  <si>
    <t>Floessner, TSE; Boekelman, FE; Druiven, SJM; de Jong, M; Rigter, PMF; Beersma, DGM; Hut, RA</t>
  </si>
  <si>
    <t>Floessner, Theresa S. E.; Boekelman, Floor E.; Druiven, Stella J. M.; de Jong, Maartje; Rigter, Pomme M. F.; Beersma, Domien G. M.; Hut, Roelof A.</t>
  </si>
  <si>
    <t>Lifespan is unaffected by size and direction of daily phase shifts in Nasonia, a hymenopteran insect with strong circadian light resetting</t>
  </si>
  <si>
    <t>Most organisms have an endogenous circadian clock with a period length of approximately 24 h that enables adaptation, synchronization and anticipation to environmental cycles. The circadian system (circa = about or around, diem = a day) may provide evolutionary benefits when entrained to the 24-h light-dark cycle. The more the internal circadian period (tau) deviates from the external light-dark cycle, the larger the daily phase shifts need to be to synchronize to the environment. In some species, large daily phase shifts reduce survival rate. Here we tested this 'resonance fitness hypothesis' on the diurnal wasp Nasonia vitripermis, which exhibits a large latitudinal dine in free-running period with longer circadian period lengths in the north than in the south. Longevity was measured in northern and southern wasps placed into light-dark cycles (T-cycles) with periods ranging from 20 h to 28 h. Further, locomotor activity was recorded to estimate range and phase angle of entrainment under these various T-cycles. A light pulse induced phase response curve (PRC) was measured in both lines to understand entrainment results. We expected a concave survival curve with highest longevity at T = tau and a reduction in longevity the further tau deviates from T (tau/T &lt; &gt; 1). Our results do not support this resonance fitness hypothesis. We did not observe a reduction in longevity when tau deviates from T. Our results may be understood by the strong circadian light resetting mechanism (type 0 PRC) to single light pulses that we measured in Nasonia, resulting in: (1) the broad range of entrainment, (2) the wide natural variation in circadian free-running period, and (3) the lack of reduced survival when tau/T ratio's deviates from 1. Together this indicates that circadian adaption to latitude may lead to changes in circadian period and light response, without negative influences on survival.</t>
  </si>
  <si>
    <t>Hut, Roelof A./I-3483-2012</t>
  </si>
  <si>
    <t>10.1016/j.jinsphys.2019.103896</t>
  </si>
  <si>
    <t>WOS:000484877300012</t>
  </si>
  <si>
    <t>Dardente, H; Lomet, D; Chesneau, D; Pellicer-Rubio, MT; Hazlerigg, D</t>
  </si>
  <si>
    <t>Dardente, Hugues; Lomet, Didier; Chesneau, Didier; Pellicer-Rubio, Maria-Teresa; Hazlerigg, David</t>
  </si>
  <si>
    <t>Discontinuity in the molecular neuroendocrine response to increasing daylengths in Ile-de-France ewes: Is transient Dio2 induction a key feature of circannual timing?</t>
  </si>
  <si>
    <t>JOURNAL OF NEUROENDOCRINOLOGY</t>
  </si>
  <si>
    <t>In mammals, melatonin is responsible for the synchronisation of seasonal cycles to the solar year. Melatonin is secreted by the pineal gland with a profile reflecting the duration of the night and acts via the pituitary pars tuberalis (PT), which in turn modulates hypothalamic thyroid hormone status via seasonal changes in the production of locally-acting thyrotrophin. Recently, we demonstrated that, in the Soay sheep, photoperiodic induction of Tshb expression and consequent downstream hypothalamic changes occur over a narrow range of photoperiods between 12 and 14 hours in duration. In the present study, we aimed to extend our molecular characterisation of this pathway, based on transcriptomic analysis of photoperiodic changes in the pituitary and hypothalamus of ovariectomised, oestradiol-implanted Ile-de-France ewes. We demonstrate that photoperiodic treatments applied before the winter solstice elicit two distinctive modes of accelerated reproductive switch off compared to ewes held on a simulated natural photoperiod, with shut-down occurring markedly faster on photoperiods of 13 hours or more than on photoperiods of 12 hours and less. This pattern of response was reflected in gene expression profiles of photoperiodically sensitive markers, both in the PT (Tshb, Fam150b, Vmo1, Ezh2 and Suv39H2) and in tanycytes (Tmem252 and Dct). Unexpectedly, the expression of Dio2 in tanycytes did not show any noticeable increase in expression with lengthening photoperiods. Finally, the expression of Kiss1, the key activator of gonadotrophin-releasing hormone release, was proportionately decreased by lengthening photoperiods, in a pattern that correlated strongly with gonadotrophin suppression. These data show that stepwise increases in photoperiod lead to graded molecular responses at the level of the PT, a progressive suppression of Kiss1 in the hypothalamic arcuate nucleus and luteinising hormone/follicle-stimulating hormone release by the pituitary, despite apparently unchanged Dio2 expression in tanycytes. We hypothesise that this apparent discontinuity in the seasonal neuroendocrine response illustrates the transient nature of the thyroid hormone-mediated response to long days in the control of circannual timing.</t>
  </si>
  <si>
    <t>0953-8194</t>
  </si>
  <si>
    <t>1365-2826</t>
  </si>
  <si>
    <t>UNSP e12775</t>
  </si>
  <si>
    <t>10.1111/jne.12775</t>
  </si>
  <si>
    <t>WOS:000483597000008</t>
  </si>
  <si>
    <t>Chiang, C; Olsen, JE; Basler, D; Bankestad, D; Hoch, G</t>
  </si>
  <si>
    <t>Chiang, Camilo; Olsen, Jorunn E.; Basler, David; Bankestad, Daniel; Hoch, Gunter</t>
  </si>
  <si>
    <t>Latitude and Weather Influences on Sun Light Quality and the Relationship to Tree Growth</t>
  </si>
  <si>
    <t>FORESTS</t>
  </si>
  <si>
    <t>Natural changes in photoperiod, light quantity, and quality play a key role in plant signaling, enabling daily and seasonal adjustment of growth and development. Growing concern about the global climate crisis together with scattered reports about the interactive effects of temperature and light parameters on plants necessitates more detailed information about these effects. Furthermore, the actual light emitting diode (LED) lighting technology allows mimicking of light climate scenarios more similar to natural conditions, but to fully exploit this in plant cultivation, easy-to-apply knowledge about the natural variation in light quantity and spectral distribution is required. Here, we aimed to provide detailed information about short and long-term variation in the natural light climate, by recording the light quantity and quality at an open site in Switzerland every minute for a whole year, and to analyze its relationship to a set of previous tree seedling growth experiments. Changes in the spectral composition as a function of solar elevation angle and weather conditions were analyzed. At a solar elevation angle lower than 20 degrees, the weather conditions have a significant effect on the proportions of blue (B) and red (R) light, whereas the proportion of green (G) light is almost constant. At a low solar elevation, the red to far red (R:FR) ratio fluctuates between 0.8 in cloudy conditions and 1.3 on sunny days. As the duration of periods with low solar angles increases with increasing latitude, an analysis of previous experiments on tree seedlings shows that the effect of the R:FR ratio correlates with the responses of plants from different latitudes to light quality. We suggest an evolutionary adaptation where growth in seedlings of selected tree species from high latitudes is more dependent on detection of light quantity of specific light qualities than in such seedlings originating from lower latitudes.</t>
  </si>
  <si>
    <t>Hoch, Guenter/H-1505-2018</t>
  </si>
  <si>
    <t>Hoch, Guenter/0000-0003-0985-9746</t>
  </si>
  <si>
    <t>1999-4907</t>
  </si>
  <si>
    <t>10.3390/f10080610</t>
  </si>
  <si>
    <t>WOS:000482949200097</t>
  </si>
  <si>
    <t>Saravesi, K; Markkola, A; Taulavuori, E; Syvanpera, I; Suominen, O; Suokas, M; Saikkonen, K; Taulavuori, K</t>
  </si>
  <si>
    <t>Saravesi, Karita; Markkola, Annamari; Taulavuori, Erja; Syvanpera, Ilkka; Suominen, Otso; Suokas, Marko; Saikkonen, Kari; Taulavuori, Kari</t>
  </si>
  <si>
    <t>Impacts of experimental warming and northern light climate on growth and root fungal communities of Scots pine populations</t>
  </si>
  <si>
    <t>FUNGAL ECOLOGY</t>
  </si>
  <si>
    <t>Global warming is driving plant range shifts towards higher latitudes, where plants encounter different light environment (photoperiod and light spectral quality) than that to which they are adapted. Light environment may indirectly influence the belowground part of the plant, where trees associate with ectomycorrhizal (ECM) and other biotrophic fungi. We studied joint impacts of warming and light climate on Scots pine (Pinus sylvestris) and its root-associated fungi in a reciprocal transplantation study, where pine seedlings from southern and northern tree populations were grown under similar experimental temperature in southern (60 degrees N) and northern (69 degrees N) Finland. Based on fungal ITS rDNA, the abundance of Basidiomycota, and ECM fungi in particular, was highest in the roots of southern pines in the south and in northern pines in the north, and seedling biomass was determined by population origin. Our results imply that root-associated fungi may respond differentially in native vs. non-native light environment of the host plant. (C) 2018 Elsevier Ltd and British Mycological Society. All rights reserved.</t>
  </si>
  <si>
    <t>1754-5048</t>
  </si>
  <si>
    <t>1878-0083</t>
  </si>
  <si>
    <t>10.1016/j.funeco.2018.12.010</t>
  </si>
  <si>
    <t>WOS:000473841600006</t>
  </si>
  <si>
    <t>Langbehn, TJ; Aksnes, DL; Kaartvedt, S; Fiksen, O; Jorgensen, C</t>
  </si>
  <si>
    <t>Langbehn, Tom J.; Aksnes, Dag L.; Kaartvedt, Stein; Fiksen, Oyvind; Jorgensen, Christian</t>
  </si>
  <si>
    <t>Light comfort zone in a mesopelagic fish emerges from adaptive behaviour along a latitudinal gradient</t>
  </si>
  <si>
    <t>MARINE ECOLOGY PROGRESS SERIES</t>
  </si>
  <si>
    <t>Throughout the oceans, small fish and other micronekton migrate between daytime depths of several hundred meters and near-surface waters at night. These diel vertical migrations of mesopelagic organisms structure pelagic ecosystems through trophic interactions, and are a key element in the biological carbon pump. However, depth distributions and migration amplitude vary greatly. Suggested proximate causes of the migration such as oxygen, temperature, and light often correlate and therefore the causal underpinnings have remained unclear. Using mesopelagic fishes and the Norwegian Sea as a study system, we developed a dynamic state variable model that finds optimal migration patterns that we validate with acoustic observations along a latitudinal gradient. The model describes predation risk and bioenergetics, and maximizes expected energy surplus, a proxy for Darwinian fitness. The model allows us to disentangle the drivers of migration and make predictions about depth distribution and related fitness consequences along a latitudinal trajectory with strong gradients in environmental drivers and vertical distribution of scattering layers. We show that the model-predicted vertical migration of mesopelagic fishes matches that observed along this transect. For most situations, modelled mesopelagic fish behaviour can be well described by a light comfort zone near identical to that derived from observations. By selectively keeping light or temperature constant, the model reveals that temperature, in comparison with light, has little effect on depth distribution. We find that water clarity, which limits how deeply light can penetrate into the ocean, structures daytime depths, while surface light at night controlled the depth of nocturnal ascents.</t>
  </si>
  <si>
    <t>Langbehn, Tom Jasper/0000-0003-1208-4793</t>
  </si>
  <si>
    <t>0171-8630</t>
  </si>
  <si>
    <t>1616-1599</t>
  </si>
  <si>
    <t>10.3354/meps13024</t>
  </si>
  <si>
    <t>WOS:000485736900012</t>
  </si>
  <si>
    <t>Wurschum, T; Rapp, M; Miedaner, T; Longin, CFH; Leiser, WL</t>
  </si>
  <si>
    <t>Wuerschum, Tobias; Rapp, Matthias; Miedaner, Thomas; Longin, C. Friedrich H.; Leiser, Willmar L.</t>
  </si>
  <si>
    <t>Copy number variation of Ppd-B1 is the major determinant of heading time in durum wheat</t>
  </si>
  <si>
    <t>BMC GENETICS</t>
  </si>
  <si>
    <t>BackgroundHeading time is an important adaptive trait in durum wheat. In hexaploid wheat, Photoperiod-1 (Ppd) loci are essential regulators of heading time, with Ppd-B1 conferring photoperiod insensitivity through copy number variations (CNV). In tetraploid wheat, the D-genome Ppd-D1 locus is absent and generally, our knowledge on the genetic architecture underlying heading time lacks behind that of bread wheat.ResultsIn this study, we employed a panel of 328 diverse European durum genotypes that were evaluated for heading time at five environments. Genome-wide association mapping identified six putative QTL, with a major QTL on chromosome 2B explaining 26.2% of the genotypic variance. This QTL was shown to correspond to copy number variation at Ppd-B1, for which two copy number variants appear to be present. The higher copy number confers earlier heading and was more frequent in the heat and drought prone countries of lower latitude. In addition, two other QTL, corresponding to Vrn-B3 (TaFT) and Ppd-A1, were found to explain 9.5 and 5.3% of the genotypic variance, respectively.ConclusionsOur results revealed the yet unknown role of copy number variation of Ppd-B1 as the major source underlying the variation in heading time in European durum wheat. The observed geographic patterns underline the adaptive value of this polymorphism and suggest that it is already used in durum breeding to tailor cultivars to specific target environments. In a broader context our findings provide further support for a more widespread role of copy number variation in mediating abiotic and biotic stress tolerance in plants.</t>
  </si>
  <si>
    <t>Leiser, Willmar Lukas/0000-0001-5964-5610; Wurschum, Tobias/0000-0002-7397-7731</t>
  </si>
  <si>
    <t>1471-2156</t>
  </si>
  <si>
    <t>10.1186/s12863-019-0768-2</t>
  </si>
  <si>
    <t>WOS:000477825200001</t>
  </si>
  <si>
    <t>Sherpa, S; Blum, MGB; Despres, L</t>
  </si>
  <si>
    <t>Sherpa, Stephanie; Blum, Michael G. B.; Despres, Laurence</t>
  </si>
  <si>
    <t>Cold adaptation in the Asian tiger mosquito's native range precedes its invasion success in temperate regions</t>
  </si>
  <si>
    <t>EVOLUTION</t>
  </si>
  <si>
    <t>Adaptation to environmental conditions within the native range of exotic species can condition the invasion success of these species outside their range. The striking success of the Asian tiger mosquito, Aedes albopictus, to invade temperate regions has been attributed to the winter survival of diapause eggs in cold environments. In this study, we evaluate genetic polymorphisms (SNPs) and wing morphometric variation among three biogeographical regions of the native range of A. albopictus. Reconstructed demographic histories of populations show an initial expansion in Southeast Asia and suggest that marine regression during late Pleistocene and climate warming after the last glacial period favored expansion of populations in southern and northern regions, respectively. Searching for genomic signatures of selection, we identified significantly differentiated SNPs among which several are located in or within 20 kb distance from candidate genes for cold adaptation. These genes involve cellular and metabolic processes and several of them have been shown to be differentially expressed under diapausing conditions. The three biogeographical regions also differ for wing size and shape, and wing size increases with latitude supporting Bergmann's rule. Adaptive genetic and morphometric variation observed along the climatic gradient of A. albopictus native range suggests that colonization of northern latitudes promoted adaptation to cold environments prior to its worldwide invasion.</t>
  </si>
  <si>
    <t>Sherpa, Stephanie/0000-0001-9958-0073</t>
  </si>
  <si>
    <t>0014-3820</t>
  </si>
  <si>
    <t>1558-5646</t>
  </si>
  <si>
    <t>10.1111/evo.13801</t>
  </si>
  <si>
    <t>WOS:000477513200001</t>
  </si>
  <si>
    <t>McNutt, JW; Groom, R; Woodroffe, R</t>
  </si>
  <si>
    <t>McNutt, J. W.; Groom, R.; Woodroffe, R.</t>
  </si>
  <si>
    <t>Ambient temperature provides an adaptive explanation for seasonal reproduction in a tropical mammal</t>
  </si>
  <si>
    <t>JOURNAL OF ZOOLOGY</t>
  </si>
  <si>
    <t>Understanding how reproductive timing has evolved to reflect climatic conditions is increasingly important as the climate changes, influencing species persistence and ecosystem dynamics. Among endotherms, seasonal reproduction is often linked to natural selection for reproducing when biotic conditions (e.g. food availability) are most favourable. In contrast, we present evidence that direct effects of an abiotic factor have selected for seasonal reproduction in a tropical mammal. We have shown previously that the African wild dog (Lycaon pictus), a diurnally active coursing predator, has lower reproductive success at high ambient temperatures, when its hunting activity is constrained. We therefore hypothesized that natural selection would favour reproduction during cool weather conditions, in locations where such conditions occur predictably. We show that, as predicted, wild dogs reproduce seasonally at latitudes from 7 to 25 degrees S, such that their pup-rearing periods coincide with the coolest (but not the driest) weeks of the year. Wild dog reproduction is aseasonal at latitudes &lt;= 2 degrees. As the climate warms, some temperate-zone species have tracked optimal conditions through altered phenology. However, in seasonally breeding wild dog populations, any alteration in phenology would require breeding in hotter weather, probably reducing reproductive success. This endangered species may thus have a limited ability to adapt to climate change. Seasonal reproduction might be a trait indicating climate change vulnerability among tropical species.</t>
  </si>
  <si>
    <t>0952-8369</t>
  </si>
  <si>
    <t>1469-7998</t>
  </si>
  <si>
    <t>10.1111/jzo.12712</t>
  </si>
  <si>
    <t>WOS:000477296500001</t>
  </si>
  <si>
    <t>Didikoglu, A; Maharani, A; Payton, A; Pendleton, N; Canal, MM</t>
  </si>
  <si>
    <t>Didikoglu, Altug; Maharani, Asri; Payton, Antony; Pendleton, Neil; Canal, Maria Merce</t>
  </si>
  <si>
    <t>Longitudinal change of sleep timing: association between chronotype and longevity in older adults</t>
  </si>
  <si>
    <t>CHRONOBIOLOGY INTERNATIONAL</t>
  </si>
  <si>
    <t>Evening-oriented sleep timing preferences have been associated with risk of diabetes, cardiovascular diseases, obesity, psychiatric disorders, and increased mortality. This research aims to explore the relationship between diurnal preferences (chronotype), daily habits, metabolic health, and mortality, using longitudinal data from The University of Manchester Longitudinal Study of Cognition in Normal Healthy Old Age (6375 participants at inception, recruited in the North of England) with a long follow-up period (up to 35.5 years). Mixed models were used to investigate the influence of aging, socio-demographic, and seasonal factors on sleep timing. Results show that sleep timing shifted towards earlier time with aging. Test seasons influence chronotype of older adults but working schedules challenge seasonality of sleep timing. Moreover, the season of birth may set chronotype in adulthood. Individual chronotype trajectories were clustered using latent class analysis and analyzed against metabolic health and mortality. We observed a higher risk of hypertension in the evening-type cluster compared to morning-type individuals (Odds ratio = 1.88, 95%CI = 1.02/3.47, p = .04). Evening-type cluster was also associated with traits related to lower health such as reduced sport participation, increased risk of depression and psychoticism personality, late eating, and increased smoking and alcohol usage. Finally, Cox regression of proportional hazards was used to study the effects of chronotype on longevity after adjusting for sleep duration, age, gender, smoking, alcohol usage, general health, and social class. The survival analysis (82.6% censored by death) revealed that evening-type chronotype increased the likelihood of mortality (Hazard ratio = 1.15, 95%CI = 1.04/1.26, p = .005). Taken together, chronotype is influenced by aging and seasonal effects. Evening-type preference may have detrimental outcomes for human well-being and longevity.</t>
  </si>
  <si>
    <t>Didikoglu, Altug/AAC-8066-2019; Pendleton, Neil/F-2333-2015; Maharani, Asri/U-7663-2017</t>
  </si>
  <si>
    <t>Didikoglu, Altug/0000-0002-5582-6956; Pendleton, Neil/0000-0003-0794-2386; Payton, Antony/0000-0003-0335-152X; Maharani, Asri/0000-0002-5931-8692</t>
  </si>
  <si>
    <t>0742-0528</t>
  </si>
  <si>
    <t>1525-6073</t>
  </si>
  <si>
    <t>10.1080/07420528.2019.1641111</t>
  </si>
  <si>
    <t>WOS:000477343500001</t>
  </si>
  <si>
    <t>Ward, SF; Eidson, EL; Kees, AM; Venette, RC; Aukema, BH</t>
  </si>
  <si>
    <t>Ward, Samuel F.; Eidson, Erika L.; Kees, Aubree M.; Venette, Robert C.; Aukema, Brian H.</t>
  </si>
  <si>
    <t>Allopatric populations of the invasive larch casebearer differ in cold tolerance and phenology</t>
  </si>
  <si>
    <t>ECOLOGICAL ENTOMOLOGY</t>
  </si>
  <si>
    <t>1. Traits of non-native insect herbivores may vary spatially due to local genetic differences, rapid post-introduction evolution, and/or novel host plant associations. 2. Populations of larch casebearer, Coleophora laricella Hubner, originally from Europe have likely been isolated for &gt; 60 years in North America on eastern larch, Larix laricina (Du Roi) K. Koch, and western larch, Larix occidentalis Nutt. 3. This study investigated cold tolerance and phenology of larvae collected from eastern larch in Minnesota, and western larch in Oregon, Idaho, and Montana, U.S.A. 4. Mean supercooling points of larvae from Minnesota were up to 10 degrees C lower than supercooling points of larvae from Oregon, Idaho, and Montana. 5. At ambient environmental conditions in spring, overwintering larvae from Minnesota required a mean (+/- SE) of 172 +/- 19 degree-days above 5 degrees C to break winter quiescence and actively wander, significantly more than required by larvae from Oregon (66 +/- 4), Idaho (64 +/- 1), and Montana (60 +/- 2). 6. Across all assays and despite substantial latitudinal and elevational variation among western larch sites, no significant differences in any traits were detected among larvae collected from western larch. 7. Spatial variation in cold tolerance and phenological traits of larch casebearer may be attributable to insect genetic differences and/or host plant effects, but exact mechanisms remain unknown. Differences in thermal biology between regions may result in disparate effects of climate change on insect populations and should be accounted for when forecasting insect dynamics across large spatial scales.</t>
  </si>
  <si>
    <t>0307-6946</t>
  </si>
  <si>
    <t>1365-2311</t>
  </si>
  <si>
    <t>10.1111/een.12773</t>
  </si>
  <si>
    <t>WOS:000477300900001</t>
  </si>
  <si>
    <t>Cai, YP; Wang, LW; Chen, L; Wu, TT; Liu, LP; Sun, S; Wu, CX; Yao, WW; Jiang, BJ; Yuan, S; Han, TF; Hou, WS</t>
  </si>
  <si>
    <t>Cai, Yupeng; Wang, Liwei; Chen, Li; Wu, Tingting; Liu, Luping; Sun, Shi; Wu, Cunxiang; Yao, Weiwei; Jiang, Bingjun; Yuan, Shan; Han, Tianfu; Hou, Wensheng</t>
  </si>
  <si>
    <t>Mutagenesis of GmFT2a and GmFT5a mediated by CRISPR/Cas9 contributes for expanding the regional adaptability of soybean</t>
  </si>
  <si>
    <t>PLANT BIOTECHNOLOGY JOURNAL</t>
  </si>
  <si>
    <t>Flowering time is a key agronomic trait that directly influences the successful adaptation of soybean (Glycine max) to diverse latitudes and farming systems. GmFT2a and GmFT5a have been extensively identified as flowering activators and integrators in soybean. Here, we identified two quantitative trait loci (QTLs) regions harbouring GmFT2a and GmFT5a, respectively, associated with different genetic effects on flowering under different photoperiods. We analysed the flowering time of transgenic plants overexpressing GmFT2a or GmFT5a, ft2a mutants, ft5a mutants and ft2aft5a double mutants under long-day (LD) and short-day (SD) conditions. We confirmed that GmFT2a and GmFT5a are not redundant, they collectively regulate flowering time, and the effect of GmFT2a is more prominent than that of GmFT5a under SD conditions whereas GmFT5a has more significant effects than GmFT2a under LD conditions. GmFT5a, not GmFT2a, was essential for soybean to adapt to high latitude regions. The ft2aft5a double mutants showed late flowering by about 31.3 days under SD conditions and produced significantly increased numbers of pods and seeds per plant compared to the wild type. We speculate that these mutants may have enormous yield potential for the tropics. In addition, we examined the sequences of these two loci in 202 soybean accessions and investigated the flowering phenotypes, geographical distributions and maturity groups within major haplotypes. These results will contribute to soybean breeding and regional adaptability.</t>
  </si>
  <si>
    <t>1467-7644</t>
  </si>
  <si>
    <t>1467-7652</t>
  </si>
  <si>
    <t>10.1111/pbi.13199</t>
  </si>
  <si>
    <t>WOS:000474105900001</t>
  </si>
  <si>
    <t>Elgabra, M; El-Keblawy, A; Mosa, KA; Soliman, S</t>
  </si>
  <si>
    <t>Elgabra, Masarra; El-Keblawy, Ali; Mosa, Kareem A.; Soliman, Sameh</t>
  </si>
  <si>
    <t>Factors controlling seed dormancy and germination response of Brachypodium hybridum growing in the hot arid mountains of the Arabian Desert</t>
  </si>
  <si>
    <t>Seed dormancy and germination have been studied in the genetic model Brachypodium species complex in cooler, moist higher latitudes. Studying environmental factors in arid mountains affecting dormancy and germination in Brachypodium complex could determine the factors controlling these processes. This study assesses the impacts of temperature during seed maturation, seed after-ripening, drought, photoperiod, and thermoperiod on final germination and germination rate index of B. hybridum in the Arabian Desert. Seeds were germinated under dark or light conditions and under different ratios of red:far-red light, with three diurnal thermoperiods. The final germination percentage was significantly greater at 15/25 degrees C and 20/30 degrees C than at 25/35 degrees C and in light rather than in darkness. Seeds that reached maturity at 15/25 degrees C attained greater germination rates and faster germination than those that reached maturity at 20/30 degrees C. One-year after-ripening enhanced the final germination percentage and reduced photoperiod requirements. Light quality did not affect final germination percentage. The seeds tolerated drought of up to -0.8 MPa polyethylene glycol. The tolerance of B. hybridum seeds produced at higher thermoperiods to moderate levels of osmotic stress and their higher dormancy indicate that this species has the potential to survive the projected global warming in its native and introduced ranges.</t>
  </si>
  <si>
    <t>JUL</t>
  </si>
  <si>
    <t>10.1139/cjb-2018-0207</t>
  </si>
  <si>
    <t>WOS:000474224200001</t>
  </si>
  <si>
    <t>Bao, SJ; Hua, CM; Huang, GQ; Cheng, P; Gong, XM; Shen, LS; Yu, H</t>
  </si>
  <si>
    <t>Bao, Shengjie; Hua, Changmei; Huang, Gengqing; Cheng, Peng; Gong, Ximing; Shen, Lisha; Yu, Hao</t>
  </si>
  <si>
    <t>Molecular Basis of Natural Variation in Photoperiodic Flowering Responses</t>
  </si>
  <si>
    <t>DEVELOPMENTAL CELL</t>
  </si>
  <si>
    <t>Plants exhibit different flowering behaviors in response to variable photoperiods across a wide geographical range. Here, we identify MYC3, a bHLH transcription factor, and its cis-element form the long-sought regulatory module responsible for cis-regulatory changes at the florigen gene FLOWERING LOCUS T (FT) that mediate natural variation in photoperiodic flowering responses in Arabidopsis. MYC3 is stabilized by DELLAs in the gibberellin pathway to suppress FT through binding the ACGGAT motif and antagonizing CONSTANS (CO) activation. Changing photoperiods modulate the relative abundance of MYC3 and CO, thus determining either of them as the predominant regulator for FT expression under different day lengths. Cis-regulatory changes in the MYC3 binding site at FT are associated with natural variation in day-length requirement for flowering in Arabidopsis accessions. Our findings reveal that environmental and developmental signals converge at MYC3 suppression of FT, an elementary event underlying natural variation in photoperiodic flowering responses.</t>
  </si>
  <si>
    <t>1534-5807</t>
  </si>
  <si>
    <t>1878-1551</t>
  </si>
  <si>
    <t>10.1016/j.devcel.2019.05.018</t>
  </si>
  <si>
    <t>WOS:000473266600011</t>
  </si>
  <si>
    <t>Kemi, U; Leinonen, PH; Savolainen, O; Kuittinen, H</t>
  </si>
  <si>
    <t>Kemi, Ulla; Leinonen, Paivi H.; Savolainen, Outi; Kuittinen, Helmi</t>
  </si>
  <si>
    <t>Inflorescence shoot elongation, but not flower primordia formation, is photoperiodically regulated in Arabidopsis lyrata</t>
  </si>
  <si>
    <t>ANNALS OF BOTANY</t>
  </si>
  <si>
    <t>Background and Aims Photoperiod contains information about the progress of seasons. Plants use the changing photoperiod as a cue for the correct timing of important life history events, including flowering. Here the effect of photoperiod on flowering in four Arabidopsis lyrata populations originating from different latitudes was studied, as well as expression levels of candidate genes for governing the between-population differences. Methods Flowering of plants from four A. lyrata populations was studied in three different photoperiods after vernalization. Flowering development was separated into three steps: flower primordia formation, inflorescence shoot elongation and opening of the first flower. Circadian expression rhythms of the A. lyrata homologues of GIGANTEA (GI), FLAVIN-BINDING, KELCH REPEAT, F-BOX 1 (FKF1), CONSTANS (CO) and FLOWERING LOCUS T (FT) were studied in three of the populations in the intermediate (14 h) photoperiod treatment. Key Results Most plants in all populations formed visible flower primordia during vernalization. Further inflorescence development after vernalization was strongly inhibited by short days in the northern European population (latitude 61 degrees N), only slightly in the central European population (49 degrees N) and not at all in the North American populations (36 degrees N and 42 degrees N). In the 14 h daylength, where all plants from the three southernmost populations but only 60 % of the northernmost population flowered, the circadian expression rhythm of the A. lyrata FT was only detected in the southern populations, suggesting differentiation in the critical daylength for activation of the long-day pathway. However, circadian expression rhythms of A. lyrata GI, FKF1 and CO were similar between populations. Conclusions The results indicate that in A. lyrata, transition to flowering can occur through pathways independent of long days, but elongation of inflorescences is photoperiodically regulated.</t>
  </si>
  <si>
    <t>0305-7364</t>
  </si>
  <si>
    <t>1095-8290</t>
  </si>
  <si>
    <t>10.1093/aob/mcz035</t>
  </si>
  <si>
    <t>WOS:000493044300010</t>
  </si>
  <si>
    <t>Thiel, A; Evans, AL; Fuchs, B; Arnemo, JM; Aronsson, M; Persson, J</t>
  </si>
  <si>
    <t>Thiel, Alexandra; Evans, Alina L.; Fuchs, Boris; Arnemo, Jon M.; Aronsson, Malin; Persson, Jens</t>
  </si>
  <si>
    <t>Effects of reproduction and environmental factors on body temperature and activity patterns of wolverines</t>
  </si>
  <si>
    <t>FRONTIERS IN ZOOLOGY</t>
  </si>
  <si>
    <t>Background: Mammals in the far north are exposed to extreme seasonal changes in environmental conditions, such as temperature and photoperiod, which have notable effects on animal physiology and behaviour. The wolverine (Gulo gulo) is a carnivore with a circumpolar distribution and well-adapted to extreme environmental conditions. Still, ecophysiological studies on free-ranging wolverines are lacking. In this study, we used abdominally implanted body temperature loggers in combination with GPS collars with acceleration sensors on 14 free-ranging wolverines in northern Sweden to study daily and seasonal variation in body temperature and activity patterns. We used generalized additive mixed modelling to investigate body temperature patterns over time and Lomb-Scargle periodogram analysis to analyse circadian rhythms. Results: We found that wolverines have an average core body temperature of 38.5 +/- 0.2 degrees C with a daily variation of up to 6 degrees C. Body temperature patterns varied between reproductive states. Pregnant females showed a distinct decrease in body temperature during gestation. Wolverines were active both in day and night, but displayed distinct activity peaks during crepuscular hours. However, body temperature and activity patterns changed seasonally, with a gradual change from a unimodal pattern in winter with concentrated activity during the short period of day light to a bimodal pattern in autumn with activity peaks around dusk and dawn. Wolverines were less likely to display 24-h rhythms in winter, when hours of day light are limited. Conclusions: The combination of different biologging techniques gave novel insight into the ecophysiology, activity patterns and reproductive biology of free-ranging wolverines, adding important knowledge to our understanding of animals adapted to cold environments at northern latitudes.</t>
  </si>
  <si>
    <t>Thiel, Alexandra/0000-0002-5787-3473; Persson, Jens/0000-0003-1405-7561</t>
  </si>
  <si>
    <t>1742-9994</t>
  </si>
  <si>
    <t>10.1186/s12983-019-0319-8</t>
  </si>
  <si>
    <t>WOS:000471932100001</t>
  </si>
  <si>
    <t>Svystun, T; Bhalerao, RP; Jonsson, AM</t>
  </si>
  <si>
    <t>Svystun, Tetiana; Bhalerao, Rishikesh P.; Jonsson, Anna Maria</t>
  </si>
  <si>
    <t>Modelling Populus autumn phenology: The importance of temperature and photoperiod</t>
  </si>
  <si>
    <t>AGRICULTURAL AND FOREST METEOROLOGY</t>
  </si>
  <si>
    <t>In late summer-early autumn, trees undergo growth cessation culminating in bud set. For a wide range of plants, including Populus, photoperiod is considered as the primary environmental cue determining timing of growth cessation and shoot to bud transition. However, studies on Poplins have revealed temperature influence on seasonal growth cessation and bud set. In this study we examine the role of temperature in regulating the transition between phenological stages of bud development, from a growing apex to a closed bud. We test different model structures incorporating cues from both temperature and photoperiod (M1 and M2) as compared to the previously established model based on photoperiod only (M0, null hypothesis). All models simulate the date of bud set for Populus trees from 12 latitudinal populations grown in the common garden of Savar For two of the three years (2005 and 2007) M1 and M2 models outperformed the null model in predicting bud set date. Poor predictions for 2006 were related to stressful weather conditions. This indicates that under non-stressful conditions temperature can be a factor modifying the photoperiod response, while other regulatory mechanisms can be at play during stressful conditions. A phenological model of bud development has to account for both types of responses. Thus, our study highlights the importance of temperature as a factor that should be considered in addition to the well-established photoperiodic signal in studies on autumnal bud set under natural conditions.</t>
  </si>
  <si>
    <t>Bhalerao, Rishikesh/0000-0003-4384-7036</t>
  </si>
  <si>
    <t>0168-1923</t>
  </si>
  <si>
    <t>1873-2240</t>
  </si>
  <si>
    <t>10.1016/j.agrformet.2019.03.003</t>
  </si>
  <si>
    <t>WOS:000468709200031</t>
  </si>
  <si>
    <t>Brelsford, CC; Nybakken, L; Kotilainen, TK; Robson, TM</t>
  </si>
  <si>
    <t>Brelsford, Craig C.; Nybakken, Line; Kotilainen, Titta K.; Robson, T. Matthew</t>
  </si>
  <si>
    <t>The influence of spectral composition on spring and autumn phenology in trees</t>
  </si>
  <si>
    <t>TREE PHYSIOLOGY</t>
  </si>
  <si>
    <t>Several recent reviews highlight the molecular mechanisms that underpin phenological responses to temperature and photoperiod; however, these have mostly overlooked the influence of solar radiation and its spectral composition on these processes. For instance, solar radiation in the blue and ultraviolet (UV) regions of the spectrum, as well as the red/far-red (R:FR) ratio, can influence spring and autumn phenology. Solar radiation reaching the Earth changes diurnally and seasonally; however, rising global temperatures, latitudinal range shifts and light pollution are likely to produce novel combinations of phenological cues for tree species. Here, we review the literature on phenological responses to spectral composition. Our objective was to explore the natural variation in spectral composition using radiative transfer models and to reveal any species-specific or ecotype-specific responses relating to latitudinal origin. These responses are likely to be most pronounced at high latitudes where spectral composition varies most throughout the year. For instance, trees from high latitudes tend to be more sensitive to changes in R:FR than those from low latitudes. The effects of blue light and UV radiation on phenology have not been studied as much as those of R:FR, but the limited results available suggest both could be candidate cues affecting autumn leaf colouration and senescence. Failure of more-southern species and ecotypes to adapt and use spectral cues during northwards range shifts could result in mistimed phenology, potentially resulting in frost damage, reduced fitness and limited range expansion. Future areas for research should look to establish how consistently different functional types of tree respond to spectral cues and identify photoreceptor-mediated mechanisms that allow plants to combine information from multiple light cues to coordinate the timing of phenological events. It should then be feasible to consider the synchronous or sequential action of light cues within a hierarchy of environmental factors regulating phenology.</t>
  </si>
  <si>
    <t>; /J-3381-2012</t>
  </si>
  <si>
    <t>Kotilainen, Titta/0000-0002-2822-9734; /0000-0002-8631-796X; Brelsford, Craig/0000-0001-7084-352X</t>
  </si>
  <si>
    <t>0829-318X</t>
  </si>
  <si>
    <t>1758-4469</t>
  </si>
  <si>
    <t>JUN</t>
  </si>
  <si>
    <t>10.1093/treephys/tpz026</t>
  </si>
  <si>
    <t>WOS:000491257600003</t>
  </si>
  <si>
    <t>Salmela, MJ; Weinig, C</t>
  </si>
  <si>
    <t>Salmela, Matti J.; Weinig, Cynthia</t>
  </si>
  <si>
    <t>The fitness benefits of genetic variation in circadian clock regulation</t>
  </si>
  <si>
    <t>CURRENT OPINION IN PLANT BIOLOGY</t>
  </si>
  <si>
    <t>Functional circadian clocks are essential for fitness in diverse ecosystems, facilitating detection of predictable light-dark and temperature cycles. The molecular basis of endogenous clocks is variable across the tree of life, but it has one omnipresent attribute: natural genetic diversity that manifests as variation for instance in circadian period length around the hypothesised optimum of 24 hours. Latitudinal variation in photoperiod alone is unlikely to account for the vast diversity documented in varied organisms, but we have yet to achieve a solid understanding of the interplay between clock variability and natural selection. Recent circadian studies sampling populations have drawn attention to the hierarchical structure of genetic diversity in the wild, unveiling pronounced genetic variation even on a scale of metres.</t>
  </si>
  <si>
    <t>1369-5266</t>
  </si>
  <si>
    <t>1879-0356</t>
  </si>
  <si>
    <t>10.1016/j.Pbi.2019.06.003</t>
  </si>
  <si>
    <t>WOS:000482501200012</t>
  </si>
  <si>
    <t>Zhou, Y; Wu, QL; Zhao, SY; Guo, JL; Wyckhuys, KAG; Wu, KM</t>
  </si>
  <si>
    <t>Zhou, Yan; Wu, Qiulin; Zhao, Shengyuan; Guo, Jianglong; Wyckhuys, Kris A. G.; Wu, Kongming</t>
  </si>
  <si>
    <t>Migratory Helicoverpa armigera (Lepidoptera: Noctuidae) Exhibits Marked Seasonal Variation in Morphology and Fitness</t>
  </si>
  <si>
    <t>Many insects adopt seasonal, trans-latitudinal migration in response to altering climatic conditions, resource availability or reproductive requirements. Though the migration behavior of the cotton bollworm, Helicoverpa armigera (Hubner)(Lepidoptera: Noctuidae), has been well-studied, little is known about the extent of intra-specific variation between northward-and southward-migrating individuals. In this study, we captured H. armigera adults along the species' migration route during 2017-2018 to determine seasonal variability in their morphology, flight capability, and reproductive performance. Northward migrants have broader, longer bodies and are 1.33 times heavier than southward migrants, hinting at a comparatively higher allocation of resources in the abdomen. Accordingly, the former migrants engaged in longer flights, had greater reproductive capacity and a longer lifespan than southward ones. As northward migrants originate from favorable environmental conditions, their fitness is higher than that of the southward cohorts that develop on less favorable host plants and in perhaps more adverse climatic or ecological conditions. Northward H. armigera migrants thus possess an advantageous morphology that benefits habitat colonization and resource exploitation. Our work offers a novel perspective on the ecological and reproductive benefits of long-distance migration and can aid the development of population monitoring and forecasting methods for this globally important agricultural pest.</t>
  </si>
  <si>
    <t>10.1093/ee/nvz049</t>
  </si>
  <si>
    <t>WOS:000478087000032</t>
  </si>
  <si>
    <t>Yamaguchi, K; Goto, SG</t>
  </si>
  <si>
    <t>Yamaguchi, Koki; Goto, Shin G.</t>
  </si>
  <si>
    <t>Distinct Physiological Mechanisms Induce Latitudinal and Sexual Differences in the Photoperiodic Induction of Diapause in a Fly</t>
  </si>
  <si>
    <t>Many temperate insects enter diapause (dormancy) for overwintering in response to short days (long nights). A latitudinal cline in the critical day lengths for the photoperiodic induction of diapause has been reported in various insect species. However, the physiological mechanisms underlying this cline have remained elusive. We approached this issue in the flesh fly Sarcophaga similis, in which the photoperiodic time measurement system meets the "external coincidence model." In this model, measuring day lengths depends on whether the photoinducible phase (phi(i)), determined by a circadian clock, is exposed to light or not. First, we detected a clear latitudinal cline in the critical day lengths of flies collected from 4 localities at different latitudes. The phase positions of the phi(i), which can be verified by night interruption photoperiods, also showed a clear latitudinal cline. This result supports the hypothesis that the latitudinal cline in the critical day length is produced by the difference in the phase positions of the phi(i) among different strains. A sexual difference in the critical day length for photoperiodic induction has also been detected in various species. In this study, a sexual difference in the critical day length was observed in the southern strains but there was no sexual difference in the phase positions of the phi(i). This result indicates that both sexes measure photoperiods in the same manner. Males are less sensitive than females to the light pulse given at the phi(i), suggesting a quantitative difference in the photoperiodic time measurement and counter systems. This study clearly reveals that distinct mechanisms induce latitudinal and sexual differences in the critical day length for the photoperiodic induction of diapause in a fly.</t>
  </si>
  <si>
    <t>Goto, Shin/K-2614-2015</t>
  </si>
  <si>
    <t>Goto, Shin/0000-0002-4431-7531</t>
  </si>
  <si>
    <t>10.1177/0748730419841931</t>
  </si>
  <si>
    <t>WOS:000473506900006</t>
  </si>
  <si>
    <t>Matsuda, N; Numata, H</t>
  </si>
  <si>
    <t>Matsuda, Naoki; Numata, Hideharu</t>
  </si>
  <si>
    <t>Altitudinal variation in life-history traits in the lawn ground cricket, Polionemobius mikado</t>
  </si>
  <si>
    <t>ENTOMOLOGICAL SCIENCE</t>
  </si>
  <si>
    <t>It has been reported that the lawn ground cricket, Polionemobius mikado (Orthoptera: Trigonidiidae), shows variations in voltinism and life-history traits along latitude in Japan, but whether it shows variations along altitude has not been examined. The present study aims to determine whether there is variation in voltinism, body size and the incidence of embryonic diapause among populations of P. mikado at different altitudes in Kyoto, Japan. Six populations collected from 70 to 800 m a.s.l. showed a positive relationship between the adult head width and the altitude of sampling locality. This body size cline is attributed to the increasing proportion of larger univoltine individuals from low to high altitude. The incidence of diapause of the strain from altitude 800 m was approximately 100% when reared under natural photoperiods and temperatures from spring to summer at an altitude of 70 m, and was significantly higher than that of the strain from 70 m. These differences in life-history traits suggest that the population of P. mikado at a higher altitude has adapted to a shorter length of the season available for growth.</t>
  </si>
  <si>
    <t>Matsuda, Naoki/0000-0002-9363-1148; Numata, Hideharu/0000-0003-3786-0701</t>
  </si>
  <si>
    <t>1343-8786</t>
  </si>
  <si>
    <t>1479-8298</t>
  </si>
  <si>
    <t>10.1111/ens.12359</t>
  </si>
  <si>
    <t>WOS:000470002700011</t>
  </si>
  <si>
    <t>Cui, Y; Zhu, MM; Xu, ZJ; Xu, Q</t>
  </si>
  <si>
    <t>Cui, Yue; Zhu, Mengmeng; Xu, Zhengjin; Xu, Quan</t>
  </si>
  <si>
    <t>Assessment of the effect of ten heading time genes on reproductive transition and yield components in rice using a CRISPR/Cas9 system</t>
  </si>
  <si>
    <t>THEORETICAL AND APPLIED GENETICS</t>
  </si>
  <si>
    <t>Key message We demonstrated the effect of heading time genes on reproductive transition and yield components under an identical genetic background using CRISPR/Cas9 gene-editing technology, and we propose that the elite allele will provide a new breeding strategy for rice breeding in high-latitude regions. Abstract Heading date is a factor closely associated with grain yield in rice (Oryza sativa L). In recent decades, a number of genes responsible for heading time have been identified, the variation of which contributes to the expansion of the rice cultivation area. However, it is difficult to compare the phenotypic effects of these genes due to the different genetic backgrounds. In this study, we generated 14 heading time mutants using CRISPR/Cas9 gene-editing technology and marker-assisted selection with a japonica Sasanishiki wild-type (WT) genetic background. Photoperiod sensitivity, the relationship between days to heading (DTH), and yield components of mutants were investigated. We found that the yield increases with increases in DTH, but eventually plateaus at maximum and then began to decrease, whereas the biomass continued to increase. The mutants exerted distinctly different effects on DTH and yield components. The convergent double mutants had severe yield reduction compared with single mutants, even with a DTH that was similar to that of single mutants. We also found that an elite mutant of se14 achieved a yield equal to that of the WT, but with heading occurring 10 days earlier. A sequence analysis of 72 cultivars collected from the japonica cultivated zone shows that elite se14 mutants have not been applied to rice breeding. Our study demonstrates the effect of heading time genes on reproductive transition and yield components under an identical genetic background. These results may provide new insights into rice breeding using heading time mutants.</t>
  </si>
  <si>
    <t>0040-5752</t>
  </si>
  <si>
    <t>1432-2242</t>
  </si>
  <si>
    <t>10.1007/s00122-019-03324-1</t>
  </si>
  <si>
    <t>WOS:000468854300019</t>
  </si>
  <si>
    <t>Dalla Benetta, E; Beukeboom, LW; van de Zande, L</t>
  </si>
  <si>
    <t>Dalla Benetta, Elena; Beukeboom, Leo W.; van de Zande, Louis</t>
  </si>
  <si>
    <t>Adaptive Differences in Circadian Clock Gene Expression Patterns and Photoperiodic Diapause Induction in Nasonia vitripennis</t>
  </si>
  <si>
    <t>AMERICAN NATURALIST</t>
  </si>
  <si>
    <t>Day length (photoperiod) and temperature oscillate daily and seasonally and are important cues for season-dependent behavior. Larval diapause of the parasitoid Nasonia vitripennis is maternally induced following a certain number of days (switch point) of a given critical photoperiod (CPP). Both the switch point and the CPP follow a latitudinal cline in European N. vitripennis populations. We previously showed that allelic frequencies of the clock gene period correlate with this diapause induction cline. Here we report that circadian expression of four clock genes-period (per), cryptochrome-2 (cry-2), clock (clk), and cycle (cyc)-oscillates as a function of photoperiod and latitude of origin in wasps from populations from the extremes of the cline. Expression amplitudes are lower in northern wasps, indicating a weaker, more plastic clock. Northern wasps also have a later onset of activity and longer free-running rhythms under constant conditions. RNA interference of per caused speeding up of the circadian clock, changed the expression of other clock genes, and delayed diapause in both southern and northern wasps. These results point toward adaptive latitudinal clock gene expression differences and to a key role of per in the timing of photoperiodic diapause induction of N. vitripennis.</t>
  </si>
  <si>
    <t>Dalla Benetta, Elena/0000-0003-2556-8500</t>
  </si>
  <si>
    <t>0003-0147</t>
  </si>
  <si>
    <t>1537-5323</t>
  </si>
  <si>
    <t>10.1086/703159</t>
  </si>
  <si>
    <t>WOS:000468068400012</t>
  </si>
  <si>
    <t>Fujino, K; Obara, M; Ikegaya, T</t>
  </si>
  <si>
    <t>Fujino, Kenji; Obara, Mari; Ikegaya, Tomohito</t>
  </si>
  <si>
    <t>Establishment of adaptability to the northern-limit of rice production</t>
  </si>
  <si>
    <t>MOLECULAR GENETICS AND GENOMICS</t>
  </si>
  <si>
    <t>The domestication of cultivated crops from their wild relatives narrowed down their genetic diversity in a bottleneck effect. Subsequently, the cultivation areas of crops have expanded all over the world into various environmental conditions from the original area along with human migration after domestication. Here, we demonstrated the genetic changes in the adaptation of rice to Hokkaido (41 degrees 2-45 degrees 3N latitude), Japan, from the tropics of their origin in Asian cultivated rice, Oryza sativa L. Although cultivated rice originated from the tropics, Hokkaido is one of the northern-limits of rice cultivation worldwide. Population genomics focusing on the local populations showed the varieties had genetically distinct classes with limited genetic diversity. In addition, some varieties in the class carried unique genotypes for flowering time, exhibiting extremely early flowering time. Certain mutations in unique genotypes can split off the varieties that are able to grow in Hokkaido. Furthermore, the changes in the genotype for flowering time during rice cultivation in Hokkaido demonstrated novel combinations of genes for flowering time owing to the intensive artificial selection on natural variation and rice breeding programs to achieve stable rice production in Hokkaido.</t>
  </si>
  <si>
    <t>1617-4615</t>
  </si>
  <si>
    <t>1617-4623</t>
  </si>
  <si>
    <t>10.1007/s00438-019-01542-2</t>
  </si>
  <si>
    <t>WOS:000468605000015</t>
  </si>
  <si>
    <t>Kellermann, V; van Heerwaarden, B</t>
  </si>
  <si>
    <t>Kellermann, Vanessa; van Heerwaarden, Belinda</t>
  </si>
  <si>
    <t>Terrestrial insects and climate change: adaptive responses in key traits</t>
  </si>
  <si>
    <t>Understanding and predicting how adaptation will contribute to species' resilience to climate change will be paramount to successfully managing biodiversity for conservation, agriculture, and human health-related purposes. Making predictions that capture how species will respond to climate change requires an understanding of how key traits and environmental drivers interact to shape fitness in a changing world. Current trait-based models suggest that low- to mid-latitude populations will be most at risk, although these models focus on upper thermal limits, which may not be the most important trait driving species' distributions and fitness under climate change. In this review, we discuss how different traits (stress, fitness and phenology) might contribute and interact to shape insect responses to climate change. We examine the potential for adaptive genetic and plastic responses in these key traits and show that, although there is evidence of range shifts and trait changes, explicit consideration of what underpins these changes, be that genetic or plastic responses, is largely missing. Despite little empirical evidence for adaptive shifts, incorporating adaptation into models of climate change resilience is essential for predicting how species will respond under climate change. We are making some headway, although more data are needed, especially from taxonomic groups outside of Drosophila, and across diverse geographical regions. Climate change responses are likely to be complex, and such complexity will be difficult to capture in laboratory experiments. Moving towards well designed field experiments would allow us to not only capture this complexity, but also study more diverse species.</t>
  </si>
  <si>
    <t>van Heerwaarden, Belinda/0000-0003-2435-2900</t>
  </si>
  <si>
    <t>10.1111/phen.12282</t>
  </si>
  <si>
    <t>WOS:000467474600004</t>
  </si>
  <si>
    <t>Adeyemo, OS; Hyde, PT; Setter, TL</t>
  </si>
  <si>
    <t>Adeyemo, Oluwabusayo Sarah; Hyde, Peter T.; Setter, Tim L.</t>
  </si>
  <si>
    <t>Identification of FT family genes that respond to photoperiod, temperature and genotype in relation to flowering in cassava (Manihot esculenta, Crantz)</t>
  </si>
  <si>
    <t>PLANT REPRODUCTION</t>
  </si>
  <si>
    <t>Cassava is a starch-storing root crop that is an important source of dietary energy in tropical regions of the world. Genetic improvement of cassava by breeding is hindered by late flowering and sparse flower production in lines that are needed as parents. To advance understanding of regulatory mechanisms in cassava, this work sought to identify and characterize homologs of the FLOWERING LOCUS T (FT) gene. Ten members of the phosphatidylethanolamine-binding protein gene family, to which FT belongs, were obtained from the cassava genome database. Phylogenetic and sequence analysis of these proteins was used to identify two putative FT homologs which had amino acid sequences at key positions in accordance with those predicted for functional FTs. Expression of these ten genes was determined in mature leaves, immature leaves, flower buds, fibrous roots, storage roots and stem. The FT transcripts were expressed in mature leaves, as expected for their possible role in leaf-to-apical meristem signaling. In growth chamber studies, plants flowered earlier in long-day photoperiod than in short-day photoperiod. Expression studies indicated that while MeFT1 was expressed in leaves without a clear-cut photoperiod response, MeFT2 was expressed in a photoperiod-dependent manner, consistent with its involvement in photoperiodic control of flowering. In growth chambers that subjected plants to a range of temperatures from 22 to 34 degrees C, flowering was delayed by warmer temperatures although MeFT1 and MeFT2 expression declined in only one genotype, indicating other factors regulate this response. The earliest flowering genotype, IBA980002, had high levels of MeFT1 and MeFT2 expression, suggesting that both homologs contribute to earliness of this genotype.</t>
  </si>
  <si>
    <t>Setter, Tim/0000-0002-0736-1453</t>
  </si>
  <si>
    <t>2194-7953</t>
  </si>
  <si>
    <t>2194-7961</t>
  </si>
  <si>
    <t>10.1007/s00497-018-00354-5</t>
  </si>
  <si>
    <t>WOS:000466918500006</t>
  </si>
  <si>
    <t>Miskolczi, P; Singh, RK; Tylewicz, S; Azeez, A; Maurya, JP; Tarkowska, D; Novak, O; Jonsson, K; Bhalerao, RP</t>
  </si>
  <si>
    <t>Miskolczi, Pal; Singh, Rajesh Kumar; Tylewicz, Szymon; Azeez, Abdul; Maurya, Jay P.; Tarkowska, Danuse; Novak, Ondrej; Jonsson, Kristoffer; Bhalerao, Rishikesh P.</t>
  </si>
  <si>
    <t>Long-range mobile signals mediate seasonal control of shoot growth</t>
  </si>
  <si>
    <t>PROCEEDINGS OF THE NATIONAL ACADEMY OF SCIENCES OF THE UNITED STATES OF AMERICA</t>
  </si>
  <si>
    <t>In perennial plants, seasonal shifts provide cues that control adaptive growth patterns of the shoot apex. However, where these seasonal cues are sensed and communicated to the shoot apex remains unknown. We demonstrate that systemic signals from leaves play key roles in seasonal control of shoot growth in model tree hybrid aspen. Grafting experiments reveal that the tree ortholog of Arabidopsis flowering time regulator FLOWERING LOCUS T (FT) and the plant hormone gibberellic acid (GA) systemically convey seasonal cues to the shoot apex. GA (unlike FT) also acts locally in shoot apex, downstream of FT in seasonal growth control. At the shoot apex, antagonistic factors-LAP1, a target of FT and the FT antagonist TERMINAL FLOWER 1 (TFL1) - act locally to promote and suppress seasonal growth, respectively. These data reveal seasonal changes perceived in leaves that are communicated to the shoot apex by systemic signals that, in concert with locally acting components, control adaptive growth patterns.</t>
  </si>
  <si>
    <t>SINGH, RAJESH KUMAR/AAF-4615-2019; Novak, Ondrej/F-7031-2014</t>
  </si>
  <si>
    <t>P. Maurya, Jay/0000-0002-5105-7133; Novak, Ondrej/0000-0003-3452-0154; Bhalerao, Rishikesh/0000-0003-4384-7036; Azeez, Abdul/0000-0002-2631-9496; Miskolczi, Pal/0000-0003-1036-5831</t>
  </si>
  <si>
    <t>0027-8424</t>
  </si>
  <si>
    <t>MAY 28</t>
  </si>
  <si>
    <t>10.1073/pnas.1902199116</t>
  </si>
  <si>
    <t>WOS:000469280300043</t>
  </si>
  <si>
    <t>Langlet, F</t>
  </si>
  <si>
    <t>Langlet, Fanny</t>
  </si>
  <si>
    <t>Tanycyte Gene Expression Dynamics in the Regulation of Energy Homeostasis</t>
  </si>
  <si>
    <t>FRONTIERS IN ENDOCRINOLOGY</t>
  </si>
  <si>
    <t>Animal survival relies on a constant balance between energy supply and energy expenditure, which is controlled by several neuroendocrine functions that integrate metabolic information and adapt the response of the organism to physiological demands. Polarized ependymoglial cells lining the fl oor of the third ventricle and sending a single process within metabolic hypothalamic parenchyma, tanycytes are henceforth described as key components of the hypothalamic neural network controlling energy balance. Their strategic position and peculiar properties convey them diverse physiological functions ranging fromblood/brain traf fi c controllers,metabolicmodulators, and neural stem/progenitor cells. At the molecular level, these functions rely on an accurate regulation of gene expression. Indeed, tanycytes are characterized by their own molecular signature which is mostly associated to their diverse physiological functions, and the detection of variations in nutrient/hormone levels leads to an adequate modulation of genetic pro fi le in order to ensure energy homeostasis. The aim of this review is to summarize recent knowledge on the nutritional control of tanycyte gene expression.</t>
  </si>
  <si>
    <t>1664-2392</t>
  </si>
  <si>
    <t>MAY 7</t>
  </si>
  <si>
    <t>10.3389/fendo.2019.00286</t>
  </si>
  <si>
    <t>WOS:000467304000001</t>
  </si>
  <si>
    <t>Hasegawa, Y; Takeuchi, T; Hirai, N</t>
  </si>
  <si>
    <t>Hasegawa, Yuto; Takeuchi, Tsuyoshi; Hirai, Norio</t>
  </si>
  <si>
    <t>Variability of photosensitive period and voltinism among populations of a butterfly, Ypthima multistriata, inhabiting similar latitudes and altitudes</t>
  </si>
  <si>
    <t>ENTOMOLOGIA EXPERIMENTALIS ET APPLICATA</t>
  </si>
  <si>
    <t>In Ypthima multistriata Butler (Lepidoptera: Nymphalidae), there are univoltine and bivoltine populations in adjacent areas with similar climatic conditions. A previous study revealed that larvae of both univoltine and bivoltine populations diapause under a constant short day (i.e., a constant short light period; L13:D11), but not under a constant long-day condition (L16:D8). However, in both types of populations, adults of an overwintering generation appear and oviposit in June and soon thereafter larvae hatch. Therefore, the younger larvae (at least the first instars) of both types of populations experience a long day; nevertheless, the larvae of univoltine populations diapause in nature. To resolve this inconsistency, we set up two hypotheses: (1) the photosensitive stage of larvae is the second instar or later, and (2) the photosensitive stage of univoltine populations is later than that of bivoltine populations. To test these hypotheses, we performed rearing experiments with two univoltine populations and two bivoltine ones. The results indicated that the photosensitive stage was the second or third instar and that the photosensitive stage was later in one univoltine population than in the two bivoltine populations. Larvae of the other univoltine population diapaused under all conditions. The former result supports our hypothesis, and the latter result indicates that the response to photoperiod is different among univoltine populations. In addition, larval development was slower in one univoltine population than in the bivoltine populations, which also delays the timing of the diapause decision in this univoltine population. Larvae that experienced a long day during the first and middle instars but experienced a short day at the end of their larval stage developed faster than larvae that experienced a constant long day. This may be an adaptation to enable emergence before the start of a cold season that is unsuitable for reproduction.</t>
  </si>
  <si>
    <t>0013-8703</t>
  </si>
  <si>
    <t>1570-7458</t>
  </si>
  <si>
    <t>MAY</t>
  </si>
  <si>
    <t>10.1111/eea.12799</t>
  </si>
  <si>
    <t>WOS:000474290300009</t>
  </si>
  <si>
    <t>Ryzhanovskiy, VN</t>
  </si>
  <si>
    <t>Ryzhanovskiy, V. N.</t>
  </si>
  <si>
    <t>Ecology of Thrush Birds (Passeriformes, Turdidae) in Northwestern Siberia under Effects of Climate and Landscape Changes</t>
  </si>
  <si>
    <t>CONTEMPORARY PROBLEMS OF ECOLOGY</t>
  </si>
  <si>
    <t>The characteristics of the annual cycles and the ecology of thrush birds in the Lower Priobye and the Yamal Penisula have been compared. The factors limiting the species migration northward and the perspectives on the range expansion in the subarctic region under the effects of the climate-related warming trend are analyzed. Annual cycles in thrush birds are rather common, despite their wintering in the different parts of Eurasia. The variations in the pattern of the annual cycle generally occur in the postnesting period. These variations concern the age at the onset of the postjuvenile molt, the type of molt control (photoperiodic or endogenous), the degree of overlap of postbreeding molting and nesting, and the degree of the molt-migration overlap.</t>
  </si>
  <si>
    <t>1995-4255</t>
  </si>
  <si>
    <t>1995-4263</t>
  </si>
  <si>
    <t>10.1134/S1995425519030107</t>
  </si>
  <si>
    <t>WOS:000471722900004</t>
  </si>
  <si>
    <t>Tedesco, L; Vichi, M; Scoccimarro, E</t>
  </si>
  <si>
    <t>Tedesco, L.; Vichi, M.; Scoccimarro, E.</t>
  </si>
  <si>
    <t>Sea-ice algal phenology in a warmer Arctic</t>
  </si>
  <si>
    <t>SCIENCE ADVANCES</t>
  </si>
  <si>
    <t>The Arctic sea-ice decline is among the most emblematic manifestations of climate change and is occurring before we understand its ecological consequences. We investigated future changes in algal productivity combining a biogeochemical model for sympagic algae with sea-ice drivers from an ensemble of 18 CMIP5 climate models. Model projections indicate quasi-linear physical changes along latitudes but markedly non-linear response of sympagic algae, with distinct latitudinal patterns. While snow cover thinning explains the advancement of algal blooms below 66 degrees N, narrowing of the biological time windows yields small changes in the 66 degrees N to 74 degrees N band, and shifting of the ice seasons toward more favorable photoperiods drives the increase in algal production above 74 degrees N. These diverse latitudinal responses indicate that the impact of declining sea ice on Arctic sympagic production is both large and complex, with consequent trophic and phenological cascades expected in the rest of the food web.</t>
  </si>
  <si>
    <t>Vichi, Marcello/B-8719-2008; Tedesco, Letizia/B-2884-2013</t>
  </si>
  <si>
    <t>Vichi, Marcello/0000-0002-0686-9634; Scoccimarro, Enrico/0000-0001-7987-4744; Tedesco, Letizia/0000-0001-9051-8177</t>
  </si>
  <si>
    <t>2375-2548</t>
  </si>
  <si>
    <t>eaav4830</t>
  </si>
  <si>
    <t>10.1126/sciadv.aav4830</t>
  </si>
  <si>
    <t>WOS:000470125000047</t>
  </si>
  <si>
    <t>Dardente, H; Wood, S; Ebling, F; de Miera, CS</t>
  </si>
  <si>
    <t>Dardente, Hugues; Wood, Shona; Ebling, Francis; de Miera, Cristina Saenz</t>
  </si>
  <si>
    <t>An integrative view of mammalian seasonal neuroendocrinology</t>
  </si>
  <si>
    <t>9th International Congress of Neuroendocrinology</t>
  </si>
  <si>
    <t>JUL, 2018</t>
  </si>
  <si>
    <t>Toronto, CANADA</t>
  </si>
  <si>
    <t>Seasonal neuroendocrine cycles that govern annual changes in reproductive activity, energy metabolism and hair growth are almost ubiquitous in mammals that have evolved at temperate and polar latitudes. Changes in nocturnal melatonin secretion regulating gene expression in the pars tuberalis (PT) of the pituitary stalk are a critical common feature in seasonal mammals. The PT sends signal(s) to the pars distalis of the pituitary to regulate prolactin secretion and thus the annual moult cycle. The PT also signals in a retrograde manner via thyroid-stimulating hormone to tanycytes, which line the ventral wall of the third ventricle in the hypothalamus. Tanycytes show seasonal plasticity in gene expression and play a pivotal role in regulating local thyroid hormone (TH) availability. Within the mediobasal hypothalamus, the cellular and molecular targets of TH remain elusive. However, two populations of hypothalamic neurones, which produce the RF-amide neuropeptides kisspeptin and RFRP3 (RF-amide related peptide 3), are plausible relays between TH and the gonadotrophin-releasing hormone-pituitary-gonadal axis. By contrast, the ways by which TH also impinges on hypothalamic systems regulating energy intake and expenditure remain unknown. Here, we review the neuroendocrine underpinnings of seasonality and identify several areas that warrant further research.</t>
  </si>
  <si>
    <t>Ebling, Francis/A-1900-2013</t>
  </si>
  <si>
    <t>Ebling, Francis/0000-0002-7316-9582; Saenz de Miera Patin, Cristina/0000-0001-8047-035X</t>
  </si>
  <si>
    <t>UNSP e12729</t>
  </si>
  <si>
    <t>10.1111/jne.12729</t>
  </si>
  <si>
    <t>WOS:000468747500003</t>
  </si>
  <si>
    <t>Kuroki, I; Tagawa, J; Nakamura, K</t>
  </si>
  <si>
    <t>Kuroki, Izuru; Tagawa, Jun; Nakamura, Keiji</t>
  </si>
  <si>
    <t>Geographic variation of temperature effects on initial colony development of Lasius japonicus (Hymenoptera: Formicidae)</t>
  </si>
  <si>
    <t>APPLIED ENTOMOLOGY AND ZOOLOGY</t>
  </si>
  <si>
    <t>For Lasius japonicus Santschi (Hymenoptera: Formicidae), a common ant species in Japan, diapause induction is temperature dependent. To elucidate the geographic variation of its temperature dependence, new L. japonicus queens were collected immediately after nuptial flight from four sites at different latitudes: Kitami (44.1 degrees N), Hakodate (41.8 degrees N), Shizuku-ishi (39.7 degrees N), and Okayama (34.7 degrees N). The collected queens were reared for 100days at four constant-temperature conditions (25 degrees C, 20 degrees C, 17.5 degrees C, and 15 degrees C) under a 12L:12D photoperiod. The queens began founding colonies immediately in all conditions. For all temperature conditions, daily change patterns of the average numbers of eggs, larvae, and pupae were similar among the Hakodate, Shizuku-ishi, and Okayama populations, but the development patterns of the Kitami colonies differed from those of the other three sites. Low temperatures strongly suppressed colony development of the Kitami population; development was weak even at moderate temperatures. For new queens of L. japonicus, solitary overwintering without rearing larvae is regarded as serving an important role in successful colony foundation under cool climate conditions. Results reported herein suggest that local temperatures exert important selective pressure on the timing of diapause induction and on colony development in northern populations.</t>
  </si>
  <si>
    <t>Kuroki, Izuru/0000-0002-9404-3882</t>
  </si>
  <si>
    <t>0003-6862</t>
  </si>
  <si>
    <t>1347-605X</t>
  </si>
  <si>
    <t>10.1007/s13355-019-00610-8</t>
  </si>
  <si>
    <t>WOS:000468499200003</t>
  </si>
  <si>
    <t>Koide, Y; Sakaguchi, S; Uchiyama, T; Ota, Y; Tezuka, A; Nagano, AJ; Ishiguro, S; Takamure, I; Kishima, Y</t>
  </si>
  <si>
    <t>Koide, Yohei; Sakaguchi, Shuntaro; Uchiyama, Takashi; Ota, Yuya; Tezuka, Ayumi; Nagano, Atsushi J.; Ishiguro, Seiya; Takamure, Itsuro; Kishima, Yuji</t>
  </si>
  <si>
    <t>Genetic Properties Responsible for the Transgressive Segregation of Days to Heading in Rice</t>
  </si>
  <si>
    <t>G3-GENES GENOMES GENETICS</t>
  </si>
  <si>
    <t>Transgressive segregation produces hybrid progeny phenotypes that exceed the parental phenotypes. Unlike heterosis, extreme phenotypes caused by transgressive segregation are heritably stable. We examined transgressive phenotypes of flowering time in rice, and revealed transgressive segregation in F-2 populations derived from a cross between parents with similar (proximal) days to heading (DTH). The DTH phenotypes of the A58 x Kitaake F-2 progenies were frequently more extreme than those of either parent. These transgressive phenotypes were maintained in the F-3 and F-4 populations. Both A58 and Kitaake are japonica rice cultivars adapted to Hokkaido, Japan, which is a high-latitude region, and have a short DTH. Among the four known loci required for a short DTH, three loci had common alleles in A58 and Kitaake, implying there is a similar genetic basis for DTH between the two varieties. A genome-wide single nucleotide polymorphism (SNP) analysis based on the F-4 population identified five new quantitative trait loci (QTL) associated with transgressive DTH phenotypes. Each of these QTL had different degrees of additive effects on DTH, and two QTL had an epistatic effect on each other. Thus, a genome-wide SNP analysis facilitated the detection of genetic loci associated with extreme DTH phenotypes, and revealed that the transgressive phenotypes were produced by exchanging the complementary alleles of a few minor QTL in the similar parental phenotypes.</t>
  </si>
  <si>
    <t>2160-1836</t>
  </si>
  <si>
    <t>10.1534/g3.119.201011</t>
  </si>
  <si>
    <t>WOS:000467271400034</t>
  </si>
  <si>
    <t>Bretherton, L; Poulton, AJ; Lawson, T; Rukminasari, N; Balestreri, C; Schroeder, D; Moore, CM; Suggett, DJ</t>
  </si>
  <si>
    <t>Bretherton, Laura; Poulton, Alex J.; Lawson, Tracy; Rukminasari, Nita; Balestreri, Cecilia; Schroeder, Declan; Moore, C. Mark; Suggett, David J.</t>
  </si>
  <si>
    <t>Day length as a key factor moderating the response of coccolithophore growth to elevated pCO(2)</t>
  </si>
  <si>
    <t>LIMNOLOGY AND OCEANOGRAPHY</t>
  </si>
  <si>
    <t>The fate of coccolithophores in the future oceans remains uncertain, in part due to key factors having not been standardized across experiments. A potentially moderating role for differences in day length (photoperiod) remains largely unexplored. We therefore cultured four different geographical isolates of the species Emiliania huxleyi, as well as two additional species, Gephyrocapsa oceanica (tropical) and Coccolithus braarudii (temperate), to test for interactive effects of pCO(2) with the light : dark (L : D) cycle. We confirmed a general regulatory effect of photoperiod on the pCO(2) response, whereby growth and particulate inorganic carbon and particulate organic carbon (PIC : POC) ratios were reduced with elevated pCO(2) under 14 : 10 h L : D, but these reductions were dampened under continuous (24 h) light. The dynamics underpinning this pattern generally differed for the temperate vs. tropical isolates. Reductions in PIC : POC with elevated pCO(2) for tropical taxa were largely through reduced calcification and enhanced photosynthesis under 14 : 10 h L : D, with differences dampened under continuous light. In contrast, reduced PIC : POC for temperate strains reflected increases of photosynthesis that outpaced increases in calcification rates under 14 : 10 h L : D, with both responses again dampened under continuous light. A multivariate analysis of 35 past studies of E. huxleyi further demonstrated that differences in photoperiod account for as much as 40% (strain B11/92) to 55% (strain NZEH) of the variance in reported pCO(2)-induced reductions to growth but not PIC : POC. Our study thus highlights a critical role for day length in moderating the effect of ocean acidification on coccolithophore growth and consequently how this response may play out across latitudes and seasons in future oceans.</t>
  </si>
  <si>
    <t>Poulton, Alex/A-9859-2012</t>
  </si>
  <si>
    <t>Poulton, Alex/0000-0002-5149-6961; Bretherton, Laura/0000-0002-3396-6499</t>
  </si>
  <si>
    <t>0024-3590</t>
  </si>
  <si>
    <t>1939-5590</t>
  </si>
  <si>
    <t>10.1002/lno.11115</t>
  </si>
  <si>
    <t>WOS:000467593600029</t>
  </si>
  <si>
    <t>Campera, M; Balestri, M; Chimienti, M; Nijman, V; Nekaris, KAI; Donati, G</t>
  </si>
  <si>
    <t>Campera, Marco; Balestri, Michela; Chimienti, Marianna; Nijman, Vincent; Nekaris, K. A., I; Donati, Giuseppe</t>
  </si>
  <si>
    <t>Temporal niche separation between the two ecologically similar nocturnal primates Avahi meridionalis and Lepilemur fleuretae</t>
  </si>
  <si>
    <t>BEHAVIORAL ECOLOGY AND SOCIOBIOLOGY</t>
  </si>
  <si>
    <t>Time is considered a resource in limited supply, and temporal niche separation is one of the most common strategies that allow ecologically similar species to live in sympatry. Mechanisms of temporal niche separation are understudied especially in cryptic animals due to logistical problems in gathering adequate data. Using high-frequency accelerometers attached to radio-collars, we investigated whether the ecologically similar lemurs Avahi meridionalis and Lepilemur fleuretae in the lowland rainforest of Tsitongambarika, south-eastern Madagascar, show temporal niche separation. Accelerometers stored data with a frequency of 1Hz for a total of 71days on three individuals of A. meridionalis and three individuals of L. fleuretae. We extrapolated motor activity patterns via the unsupervised learning algorithm expectation maximisation and validated the results with systematic behavioural observations. Avahi meridionalis showed peaks of activity at twilights with low but consistent activity during the day, while L. fleuretae exhibited more activity in the central hours of the night. Both lemur species had their activity pattern entrained by photoperiodic variations. The pair-living A. meridionalis was found to be lunarphilic while the solitary-living L. fleuretae was lunarphobic. We suggest that these activity differences were advantageous to minimise feeding competition, as an anti-predator strategy, and/or for dietary-related benefits. These findings demonstrate a fine-tuned temporal partitioning in sympatric, ecologically similar lemur species and support the idea that an activity spread over the 24-h, defined here as cathemerality sensu lato, is more common than previously thought in lemurs. Significance statement Ecologically similar species may exhibit temporal niche partitioning and separate their peaks of activity when co-occurring in an area. We show for the first time that the mainly nocturnal genus Avahi can exhibit high crepuscular activity with low but consistent bouts of activity (up to 44.6% of daily activity) during the day. We defined this activity as cathemerality sensu lato as opposed to the cathemerality sensu stricto observed in Eulemur sp. We suggest that this flexible activity may be advantageous for the species to minimise feeding competition and predatory pressure, and/or to provide dietary-related benefits. This finding in the secondary nocturnal genus Avahi supports the idea that activity patterns in lemurs are graded and traditional categorisations are inadequate.</t>
  </si>
  <si>
    <t>Campera, Marco/0000-0003-2643-8329</t>
  </si>
  <si>
    <t>0340-5443</t>
  </si>
  <si>
    <t>1432-0762</t>
  </si>
  <si>
    <t>UNSP 55</t>
  </si>
  <si>
    <t>10.1007/s00265-019-2664-1</t>
  </si>
  <si>
    <t>WOS:000464767400001</t>
  </si>
  <si>
    <t>Cordeiro, MHM; Rosado, RDS; Souto, AGD; Cremasco, JPG; dos Santos, CEM; Bruckner, CH</t>
  </si>
  <si>
    <t>Menezes Cordeiro, Maria Helena; Silva Rosado, Renato Domiciano; de Luna Souto, Antonio Gustavo; Gava Cremasco, Joao Paulo; Magalhaes dos Santos, Carlos Eduardo; Bruckner, Claudio Horst</t>
  </si>
  <si>
    <t>Sour passion fruit hybrids with a low photoperiod and temperature requirement for genetic improvement in higher-latitude regions</t>
  </si>
  <si>
    <t>Sour Passion Fruit (Passiflora edulis Sims) breeding programs search for genotypes with photoperiod insensitivity that can develop cultivars better adapted for higher-latitude regions by increasing the harvest period. This work aimed to characterize flowering and fruiting in sour passion fruit hybrids based on low photoperiod and temperature requirements. The hybrids were obtained by crossing plants with normal photoperiod and temperature requirements and inbred lines with a low photoperiod and temperature requirement. The hybrid plants and cultivars were evaluated on a weekly basis by counting the flowers and fruits on each plant. The collected data were then examined via descriptive statistical analysis. Hybrid plants showed flowers throughout the experimental period during the winter season, from May to August, with reduced photoperiods and temperatures. Nonetheless, the sour passion fruit cultivars had indiscernible flowering and fruiting traits during this winter period. This study identified sour passion fruit hybrids that produced flowers and fruits under low photoperiod and temperature conditions.</t>
  </si>
  <si>
    <t>Santos, Carlos Eduardo Magalhaes dos/H-2231-2012; Santos, Carlos/Y-1432-2019</t>
  </si>
  <si>
    <t>Santos, Carlos Eduardo Magalhaes dos/0000-0002-0575-7999; Santos, Carlos/0000-0002-0575-7999; Bruckner, Claudio/0000-0002-6249-3686; Menezes Cordeiro, Maria Helena/0000-0001-8901-3761; Rosado, Renato/0000-0002-8157-9581</t>
  </si>
  <si>
    <t>10.1016/j.scienta.2019.01.032</t>
  </si>
  <si>
    <t>WOS:000460713500012</t>
  </si>
  <si>
    <t>Velasco, MH; Mattsson, A</t>
  </si>
  <si>
    <t>Velasco, Marco Hernandez; Mattsson, Anders</t>
  </si>
  <si>
    <t>Light quality and intensity of light-emitting diodes during pre-cultivation of Picea abies (L.) Karst. and Pinus sylvestris L. seedlings - impact on growth performance, seedling quality and energy consumption</t>
  </si>
  <si>
    <t>SCANDINAVIAN JOURNAL OF FOREST RESEARCH</t>
  </si>
  <si>
    <t>Three different LED lamps with continuous spectra were compared against commonly used fluorescent lights. The lamps were characterized by light output, energy consumption and spectral quality for plant growth. The biological effects of light quality were compared by pre-cultivating seedlings of Picea abies (L.) Karst. and Pinus sylvestris L. under each spectrum for 35 days in a growth chamber with controlled temperature, humidity and photoperiod. The seedlings were then transplanted and cultivated for one vegetation period at the nursery, then planted outdoors on a forest field trial and followed for three years. The seedlings showed similar growth performance for all spectra tested. LED lamps have several advantages to fluorescent light such as energy consumption, longer life span and adjustable light intensity. Regarding light intensity the effects on growth performance were studied for both species using the most promising LED spectra. The photosynthetically active radiation (PAR) was maintained at 50, 100, 200 and 400 mu mol m(-2) s(-1). Unlike energy consumption, seedling development did not display a linear relationship to light intensity. Instead, the results show an optimum light level between 100 and 200 mu mol m(-2) s(-1) for the shade tolerant Picea abies seedlings and a level of around 200 mu mol m(-2) s(-1) for the more shade intolerant Pinus sylvestris seedlings.</t>
  </si>
  <si>
    <t>Hernandez Velasco, Marco/0000-0001-6805-2112</t>
  </si>
  <si>
    <t>0282-7581</t>
  </si>
  <si>
    <t>1651-1891</t>
  </si>
  <si>
    <t>10.1080/02827581.2019.1578404</t>
  </si>
  <si>
    <t>WOS:000459142200001</t>
  </si>
  <si>
    <t>Szczepkowska, A; Kowalewska, M; Skipor, J</t>
  </si>
  <si>
    <t>Szczepkowska, A.; Kowalewska, M.; Skipor, J.</t>
  </si>
  <si>
    <t>MELATONIN FROM SLOW-RELEASE IMPLANTS UPREGULATES CLAUDIN-2 IN THE OVINE CHOROID PLEXUS</t>
  </si>
  <si>
    <t>JOURNAL OF PHYSIOLOGY AND PHARMACOLOGY</t>
  </si>
  <si>
    <t>In ewes, the turnover rate of cerebrospinal fluid (CSF), mainly produced by choroid plexus (ChP), is photoperiodically modulated and is higher during short days (SDs) than long days (LDs). We demonstrated that, melatonin from continuous slow-release implants increases the expression of aquaporins, water channel-forming proteins engaged in transcellular water transport (across the plasma membrane of the cells), in the ovine ChP. This study evaluated the effect of slow-release melatonin implants on the expression of claudin-2 (CLDN2), a pore-forming protein that allows the paracellular passage (between the cells) of select inorganic cations and water, in the ovine ChP. The studies were conducted on ovariectomized, estradiol-implanted ewes during seasonal anestrus (May/June). The ewes were implanted with slow-release-melatonin implants (n = 6, Melovine 18 mg) or sham-implanted (n = 6). Blood samples were collected for melatonin and prolactin measurements. The ewes were sacrificed 40 days after the melatonin/sham implantation, and the ChPs from the brain ventricles were collected for real-time PCR and Western blot analyses. Plasma melatonin concentration reached the median value of 120.4 pg/ml (range: min/max = 29.6/447.0) or was below the detection limit 40 days after the melatonin/sham implantation, respectively. The area under the curve of the plasma prolactin concentration was significantly (P &lt; 0.05) higher in sham-implanted ewes than in melatonin-implanted ewes. CLDN2 expression in the ChP was significantly (P &lt; 0.05) higher in melatonin-implanted ewes than in sham-implanted ewes at both the mRNA and protein levels. This is the first evidence for the photoperiodic regulation of CLDN2 expression in the ovine ChP, since it has been shown that slow-release melatonin implants during LDs, mimicking SDs, increased the expression of CLDN2. This may partially explain the higher turnover rate of CSF observed in ewes during SDs.</t>
  </si>
  <si>
    <t>SZCZEPKOWSKA, Aleksandra/H-7251-2017; SKIPOR-LAHUTA, Janina/H-7247-2017; KOWALEWSKA, Marta/H-7203-2017</t>
  </si>
  <si>
    <t>SZCZEPKOWSKA, Aleksandra/0000-0001-5578-3063; SKIPOR-LAHUTA, Janina/0000-0001-5900-6472; KOWALEWSKA, Marta/0000-0002-5813-8913</t>
  </si>
  <si>
    <t>0867-5910</t>
  </si>
  <si>
    <t>APR</t>
  </si>
  <si>
    <t>10.26402/jpp.2019.2.08</t>
  </si>
  <si>
    <t>WOS:000488880800008</t>
  </si>
  <si>
    <t>Zeender, V; Roy, J; Wegmann, A; Schafer, MA; Gourgoulianni, N; Blanckenhorn, WU; Rohner, PT</t>
  </si>
  <si>
    <t>Zeender, Valerian; Roy, Jeannine; Wegmann, Alexandra; Schafer, Martin A.; Gourgoulianni, Natalia; Blanckenhorn, Wolf U.; Rohner, Patrick T.</t>
  </si>
  <si>
    <t>Comparative reproductive dormancy differentiation in European black scavenger flies (Diptera: Sepsidae)</t>
  </si>
  <si>
    <t>Seasonality is a key environmental factor that regularly promotes life history adaptation. Insects invading cold-temperate climates need to overwinter in a dormant state. We compared the role of temperature and photoperiod in dormancy induction in the laboratory, as well as winter survival and reproduction in the field and the laboratory, of 5 widespread European dung fly species (Diptera: Sepsidae) to investigate their extent of ecological differentiation and thermal adaptation. Unexpectedly, cold temperature is the primary environmental factor inducing winter dormancy, with short photoperiod playing an additional role mainly in species common at high altitudes and latitudes (Sepsis cynipsea, neocynipsea, fulgens), but not in those species also thriving in southern Europe (thoracica, punctum). All species hibernate as adults rather than juveniles. S. thoracica had very low adult winter survivorship under both (benign) laboratory and (harsh) field conditions, suggesting flexible quiescence rather than genetically fixed winter diapause, restricting their distribution towards the pole. All other species appear well suited for surviving cold, Nordic winters. Females born early in the season reproduce before winter while late-born females reproduce after winter, fulgens transitioning earliest before winter and thoracica and punctum latest; a bet-hedging strategy of reproduction during both seasons occurs rarely but is possible physiologically. Fertility patterns indicate that females can store sperm over winter. Winter dormancy induction mechanisms of European sepsids are congruent with their geographic distribution, co-defining their thermal niches. Flexible adult winter quiescence appears the easiest route for insects spreading towards the poles to evolve the necessary overwinter survival.</t>
  </si>
  <si>
    <t>Rohner, Patrick/P-6250-2019</t>
  </si>
  <si>
    <t>Rohner, Patrick/0000-0002-9840-1050; Schafer, Martin Andreas/0000-0002-0982-1468; Blanckenhorn, Wolf/0000-0002-0713-3944</t>
  </si>
  <si>
    <t>10.1007/s00442-019-04378-0</t>
  </si>
  <si>
    <t>WOS:000466216700006</t>
  </si>
  <si>
    <t>Chen, R; Guo, RH; Zhu, HX; Shi, ZD</t>
  </si>
  <si>
    <t>Chen, R.; Guo, R. H.; Zhu, H. X.; Shi, Z. D.</t>
  </si>
  <si>
    <t>Development of a sandwich ELISA for determining plasma prolactin concentration in domestic birds</t>
  </si>
  <si>
    <t>DOMESTIC ANIMAL ENDOCRINOLOGY</t>
  </si>
  <si>
    <t>The present study was conducted to establish a sandwich ELISA for the determination of prolactin (PRL) concentrations in the plasma of domestic fowls. The assay uses a recombinant goose PRL as the reference standard, expressed in a eukaryotic system, and as the antigen for raising a polyclonal antibody in rabbit. This rabbit anti-goose PRL polyclonal antibody was used for coating the wells of the ELISA plate, and its biotinylated form served as the detection antibody. An avidin-conjugated horseradish peroxidase was used to bind the detection antibody and to catalyze the chromogenic reaction using 3,3',5,5'-tetramethylbenzidine as the substrate. The assay showed a linear relationship between the optical density and concentration of the standard PRL in the 0 to 12.5 ng/mL range, and the assay was sensitive to a concentration as low as 0.39 ng/mL. The intra- and inter-assay CVs were &lt;7% and 11%, respectively. The response curves of the serially diluted plasma samples from goose, duck, and chicken exhibited similar parallel relationships to that observed for the reference standards. Consistent with previous findings, the assay effectively detected differences in PRL concentration in plasma samples from chicken, duck, and goose at various reproductive stages. (C) 2018 Elsevier Inc. All rights reserved.</t>
  </si>
  <si>
    <t>0739-7240</t>
  </si>
  <si>
    <t>1879-0054</t>
  </si>
  <si>
    <t>10.1016/j.domaniend.2018.11.001</t>
  </si>
  <si>
    <t>WOS:000464301100003</t>
  </si>
  <si>
    <t>Rodriguez, JP; Terrados, J; Rosenfeld, S; Mendez, F; Ojeda, J; Mansilla, A</t>
  </si>
  <si>
    <t>Pablo Rodriguez, Juan; Terrados, J.; Rosenfeld, S.; Mendez, F.; Ojeda, J.; Mansilla, A.</t>
  </si>
  <si>
    <t>Effects of temperature and salinity on the reproductive phases of Macrocystis pyrifera (L.) C. Agardh (Phaeophyceae) in the Magellan region</t>
  </si>
  <si>
    <t>JOURNAL OF APPLIED PHYCOLOGY</t>
  </si>
  <si>
    <t>6th Redealgas Workshop - Biotechnology and Sustainability</t>
  </si>
  <si>
    <t>NOV 26-DEC 01, 2017</t>
  </si>
  <si>
    <t>Rio de Janeiro, BRAZIL</t>
  </si>
  <si>
    <t>The region of Magallanes has the world's largest sub-Antarctic environments, including the heterogeneous habitats of archipelagos, fjords, channels, and inlets formed by ice advancing and retreating during Quaternary glacial processes. In marine ecosystems, the temperature, salinity, and photoperiod are key parameters which delimit the survival, reproduction and development of the macroalgae and, therefore, the biogeography of numerous sub-Antarctic species. In this research, we compare the reproductive development patterns in spores of Macrocystis pyrifera coming from places with different salinities along longitudinal and latitudinal gradients in Skyring Sound, Otway Sound, the Strait of Magellan (Possession Bay and Puerto del Hambre), and the Beagle Channel (Paula Bay). Laboratory analyses included four salinities and two different temperatures, comparing the percentage of spore germination, sex ratio in females and male gametophytes, and the development of gametogenesis through the proportion of gametophytes and sporophytes, with a factorial experimental design. The best germination percentages were obtained in Puerto del Hambre; the best sex ratio, on the other hand, was in Skyring Sound; finaly, for gametogenesis development, the best results were obtained in Otway Sound and Possession Bay. We prove the temperature and salinity effect over the studied population; moreover, these results demonstrate that at the end of the cycle each population develops more effectively in their local conditions, evidence of a local adaptation in M. pyrifera populations living in contrasting sites in the same region. This is crucial to understand how these populations react to the effect of environmental stressors; furthermore, the selection of appropriate conditions is also an important factor for the future commercial cultivation management of these important macroalgae.</t>
  </si>
  <si>
    <t>Terrados, Jorge/B-1062-2008; Provoste, Juan Pablo Rodriguez/W-2988-2019</t>
  </si>
  <si>
    <t>Terrados, Jorge/0000-0002-0921-721X; Provoste, Jp/0000-0003-4910-3847</t>
  </si>
  <si>
    <t>0921-8971</t>
  </si>
  <si>
    <t>1573-5176</t>
  </si>
  <si>
    <t>10.1007/s10811-018-1693-x</t>
  </si>
  <si>
    <t>WOS:000463988500010</t>
  </si>
  <si>
    <t>Zhou, TT; Song, BT; Liu, TF; Shen, YL; Dong, LP; Jing, SL; Xie, CH; Liu, J</t>
  </si>
  <si>
    <t>Zhou, Tingting; Song, Botao; Liu, Tengfei; Shen, Yunlong; Dong, Liepeng; Jing, Shenglin; Xie, Conghua; Liu, Jun</t>
  </si>
  <si>
    <t>Phytochrome F plays critical roles in potato photoperiodic tuberization</t>
  </si>
  <si>
    <t>The transition to tuberization contributes greatly to the adaptability of potato to a wide range of environments. Phytochromes are important light receptors for the growth and development of plants, but the detailed functions of phytochromes remain unclear in potato. In this study, we first confirmed that phytochrome F (StPHYF) played essential roles in photoperiodic tuberization in potato. By suppressing the StPHYF gene, the strict short-day potato genotype exhibited normal tuber formation under long-day (LD) conditions, together with the degradation of the CONSTANTS protein StCOL1 and modulation of two FLOWERING LOCUS T (FT) paralogs, as demonstrated by the repression of StSP5G and by the activation of StSP6A during the light period. The function of StPHYF was further confirmed through grafting the scion of StPHYF-silenced lines, which induced the tuberization of untransformed stock under LDs, suggesting that StPHYF was involved in the production of mobile signals for tuberization in potato. We also identified that StPHYF exhibited substantial interaction with StPHYB both in vitro and in vivo. Therefore, our results indicate that StPHYF plays a role in potato photoperiodic tuberization, possibly by forming a heterodimer with StPHYB.</t>
  </si>
  <si>
    <t>10.1111/tpj.14198</t>
  </si>
  <si>
    <t>WOS:000462776500004</t>
  </si>
  <si>
    <t>Fernandez-Marin, B; Gago, J; Clemente-Moreno, MJ; Flexas, J; Gulias, J; Garcia-Plazaola, JI</t>
  </si>
  <si>
    <t>Fernandez-Marin, B.; Gago, J.; Clemente-Moreno, M. J.; Flexas, J.; Gulias, J.; Garcia-Plazaola, J. I.</t>
  </si>
  <si>
    <t>Plant pigment cycles in the high-Arctic Spitsbergen</t>
  </si>
  <si>
    <t>POLAR BIOLOGY</t>
  </si>
  <si>
    <t>Plants in the high Arctic are exposed to a 24-h photoperiod for several months. These conditions can be damaging for plants at lower latitudes. When common crops are artificially maintained under continuous light (CL), photosynthetic processes maintain endogenous circadian rhythms, but it is unclear whether plants naturally acclimated to CL also maintain such rhythmicity. Alternatively, Arctic plants have to utilise the favourable conditions during the short Arctic summers. In this study, we evaluate the existence of daily cycles in pigment composition in three Arctic plants in a tundra ecosystem at 78 degrees N that display examples of different growth forms: the bryophyte Polytrichum hyperboreum, the herb Bistorta vivipara and the dwarf shrub Salix polaris. Changes in pigment composition are excellent indicators of the restructuring of the light-harvesting apparatus. Most pigment parameters analysed did not show any consistent pattern of variation between subjective noon and midnight. P. hyperboreum had the highest level of rhythmicity, while S. polaris was the most stable. Despite these subtle changes, the primary effects observed were induced by light and its effect on the de-epoxidation state of the xanthophyll cycle pigments (AZ/VAZ). Both short- and long-term adjustments of the AZ/VAZ correlated with changes in photochemical efficiency (phi(PSII)). When the plants were artificially darkened during the night, it became evident that the midnight sun prevents the complete relaxation of the xanthophyll cycle. These results indicate that light is the primary driver of photochemical efficiency in Arctic plants, and consequently, photosynthesis is not completely interrupted at night.</t>
  </si>
  <si>
    <t>Gulias, Javier/N-7240-2013; Clemente, Maria Jose/G-5339-2011; Garcia-Plazaola, Jose Ignacio/B-8188-2009; Fernandez-Marin, Beariz/D-6701-2016</t>
  </si>
  <si>
    <t>Garcia-Plazaola, Jose Ignacio/0000-0001-6498-975X; Fernandez-Marin, Beariz/0000-0001-9951-0489</t>
  </si>
  <si>
    <t>0722-4060</t>
  </si>
  <si>
    <t>1432-2056</t>
  </si>
  <si>
    <t>10.1007/s00300-019-02463-x</t>
  </si>
  <si>
    <t>WOS:000461817700003</t>
  </si>
  <si>
    <t>Monteagudo, A; Igartua, E; Contreras-Moreira, B; Gracia, MP; Ramos, J; Karsai, I; Casas, AM</t>
  </si>
  <si>
    <t>Monteagudo, Arantxa; Igartua, Ernesto; Contreras-Moreira, Bruno; Pilar Gracia, M.; Ramos, Javier; Karsai, Ildiko; Casas, Ana M.</t>
  </si>
  <si>
    <t>Fine-tuning of the flowering time control in winter barley: the importance of HvOS2 and HvVRN2 in non-inductive conditions</t>
  </si>
  <si>
    <t>BMC PLANT BIOLOGY</t>
  </si>
  <si>
    <t>BackgroundIn winter barley plants, vernalization and photoperiod cues have to be integrated to promote flowering. Plant development and expression of different flowering promoter (HvVRN1, HvCO2, PPD-H1, HvFT1, HvFT3) and repressor (HvVRN2, HvCO9 and HvOS2) genes were evaluated in two winter barley varieties under: (1) natural increasing photoperiod, without vernalization, and (2) under short day conditions in three insufficient vernalization treatments. These challenging conditions were chosen to capture non-optimal and natural responses, representative of those experienced in the Mediterranean area.ResultsIn absence of vernalization and under increasing photoperiods, HvVRN2 expression increased with day-length, mainly between 12 and 13h photoperiods in our latitudes. The flowering promoter gene in short days, HvFT3, was only expressed after receiving induction of cold or plant age, which was associated with low transcript levels of HvVRN2 and HvOS2. Under the sub-optimal conditions here described, great differences in development were found between the two winter barley varieties used in the study. Delayed development in Barberousse' was associated with increased expression levels of HvOS2. Novel variation for HvCO9 and HvOS2 is reported and might explain such differences.ConclusionsThe balance between the expression of flowering promoters and repressor genes regulates the promotion towards flowering or the maintenance of the vegetative state. HvOS2, an ortholog of FLC, appears as a strong candidate to mediate in the vernalization response of barley. Natural variation found would help to exploit the plasticity in development to obtain better-adapted varieties for current and future climate conditions.</t>
  </si>
  <si>
    <t>Ramos, Javier/C-4951-2014; Igartua, Ernesto/E-7691-2012; Casas, Ana Maria/G-3898-2011</t>
  </si>
  <si>
    <t>Ramos, Javier/0000-0001-9174-2947; Igartua, Ernesto/0000-0003-2938-1719; Casas, Ana Maria/0000-0003-3484-2655; Contreras-Moreira, Bruno/0000-0002-5462-907X</t>
  </si>
  <si>
    <t>1471-2229</t>
  </si>
  <si>
    <t>MAR 25</t>
  </si>
  <si>
    <t>10.1186/s12870-019-1727-9</t>
  </si>
  <si>
    <t>WOS:000462713200001</t>
  </si>
  <si>
    <t>Liang, L</t>
  </si>
  <si>
    <t>Liang, Liang</t>
  </si>
  <si>
    <t>A spatially explicit modeling analysis of adaptive variation in temperate tree phenology</t>
  </si>
  <si>
    <t>The geographic applicability of most phenological models is limited because of a lack in accounting for plant genotypic variation over space. This limitation may be partly addressed by quantifying plant adaptation patterns as revealed by common garden/provenance trial research. This study delineated adaptive patterns of a widely distributed tree species in North America-white ash (Fraxinus americana) using multi-year common garden observations of leaf out and leaf senescence phenology. Geographically varied phenology-climate (i.e., phenoclimatic) relationships of tree provenances were investigated both with the aid of interannual temperature variations and using process-based models. Interannual weather fluctuations likely led to varied gradients of spring phenological timing by tree origin latitude as influenced by interactions of chilling and forcing, while the latitudinal gradient of autumn phenology consistently followed a photoperiod-driven pattern. Fitted models revealed latitudinal gradients of chilling requirement (for dormancy release), forcing requirement (for bud break), and critical day length requirement (for leaf senescence) for the tree provenances. When these genotypespecific phenoclimatic relationships were accounted for in spring models, predictions closely matched the latitudinal gradient of USA-National Phenology Network (NPN) observations. On the other hand, average (nonspatial) model predictions of bud break tended to be biased in the species' northern and southern ranges. This finding shows that introducing genotypic differences to phenological models is necessary for accurate prediction of temperate tree phenology over broad geographic regions.</t>
  </si>
  <si>
    <t>MAR 15</t>
  </si>
  <si>
    <t>10.1016/j.agrformet.2018.12.004</t>
  </si>
  <si>
    <t>WOS:000458468200008</t>
  </si>
  <si>
    <t>Wang, RS; Jiang, GQ; Feng, XM; Nan, JZ; Zhang, XH; Yuan, QB; Lin, SY</t>
  </si>
  <si>
    <t>Wang, Rongsheng; Jiang, Guoqiang; Feng, Xiaomin; Nan, Jianzong; Zhang, Xiaohui; Yuan, Qingbo; Lin, Shaoyang</t>
  </si>
  <si>
    <t>Updating the Genome of the Elite Rice Variety Kongyu131 to Expand Its Ecological Adaptation Region</t>
  </si>
  <si>
    <t>As an elite rice variety cultivated in the third accumulative temperature belt in Heilongjiang province, China, Kongyu131 has many excellent traits, such as high quality, high stability, early maturation and cold resistance. However, as with other crop varieties, Kongyu131 has regional restrictions, exhibiting decreased yields when grown at low latitudes. To address these problems, two populations were constructed from cross between japonica and indica varieties. QTL analyses were performed with these two populations to detect regional adaptation related quantitative trait locus. Results in a BC1F6 backcross inbred line population with 168 lines derived from cross between Kongyu131 and GKMP showed a large pleiotropic QTL near 9 Mb on chromosome 7, which significantly delayed the HD of Kongyul 31 and increased the plant height (PH), length of main panicle (LMP), number of primary branches (NPB) and grain number of main panicles (GNP). We also found a similar QTL in the population BC3F2 derived from Kongyu131 and GKLPL. Based on the QTL, we developed a gene module named mRA7 with 5 single-nucleotide polymorphism (SNP) markers around the QTL. Through a foreground and background selection based on 197 SNP markers evenly distributed over the 12 chromosomes, we obtained a new plant (a single point substitution line, SPSL) with a new Kongyu131 genome, carrying only a small chromosomal fragment less than 800 kb from GKLPL. The background recovery ratio of the SPSL was 99.8%. Compared with Kongyu131, the SPSL exhibited a significant HD delay of approximately 31 days and increased PH, LMP and GNP values when planted in Heilongjiang province. When cultivated in Guangdong province, HD of SPSL showed only 16 days delay, and less increase in PH, LMP and GNP than in Heilongjiang province. Phenotypic evaluation showed that the SPSL could be moved to south by more than 3 latitude units and cultivated in low-latitude regions. This study exemplifies the feasibility of expanding the regions of cultivation of elite rice varieties via similar methods.</t>
  </si>
  <si>
    <t>MAR 13</t>
  </si>
  <si>
    <t>10.3389/fpls.2019.00288</t>
  </si>
  <si>
    <t>WOS:000461106900001</t>
  </si>
  <si>
    <t>Musolin, DL; Dolgovskaya, MY; Protsenko, VY; Karpun, NN; Reznik, SY; Saulich, AK</t>
  </si>
  <si>
    <t>Musolin, D. L.; Dolgovskaya, M. Yu.; Protsenko, V. Ye.; Karpun, N. N.; Reznik, S. Ya.; Saulich, A. Kh.</t>
  </si>
  <si>
    <t>Photoperiodic and temperature control of nymphal growth and adult diapause induction in the invasive Caucasian population of the brown marmorated stink bug, Halyomorpha halys</t>
  </si>
  <si>
    <t>JOURNAL OF PEST SCIENCE</t>
  </si>
  <si>
    <t>Invasive pentatomid Halyomorpha halysrecently arrived to the Black Sea region and began damaging agricultural and ornamental plants. We studied the effects of day length and temperature on the pre-adult development and diapause induction in H. halys from Sochi (Russia) under laboratory conditions (20, 24, and 28 degrees C and several photoperiods). The pre-adult development of H. halys was noticeably faster under L:D 12:12 compared with L:D 15:9. The sum of effective temperatures required for the pre-adult development was ca. 530 and 590 degree days under these two conditions, respectively, whereas the lower developmental thresholds were similar (ca. 13.3 degrees C). Adults of H. halys demonstrated a typical long-day-type photoperiodic response of facultative winter adult diapause induction: Short days (photophases of 12-15h) induced diapause in all adults, whereas long days (with photophases longer than 15h) promoted reproduction. The photoperiodic responses of diapause induction of females and males were very similar. At 24 degrees C, the threshold of the response was between 15 and 16h. At 20 degrees C, even under the very long-day conditions (L:D 18:6) about 50% of adults entered diapause. Field records suggest that H. halys likely produces two generations per year in Sochi. Short days might accelerate nymphal growth of the second generation in August and then induce winter diapause in adults. Phenological studies and monitoring are needed for a better understanding of the adaptation process of this invasive pest to new conditions.</t>
  </si>
  <si>
    <t>Musolin, Dmitry L./L-6801-2013; Reznik, Sergey/G-5481-2015; Saulich, Aida/H-7657-2013</t>
  </si>
  <si>
    <t>Musolin, Dmitry L./0000-0002-3913-3674; Reznik, Sergey/0000-0001-7310-2567; Saulich, Aida/0000-0001-6570-4613; Karpun, Natalia/0000-0002-7696-3618</t>
  </si>
  <si>
    <t>1612-4758</t>
  </si>
  <si>
    <t>1612-4766</t>
  </si>
  <si>
    <t>MAR</t>
  </si>
  <si>
    <t>10.1007/s10340-019-01080-1</t>
  </si>
  <si>
    <t>WOS:000463146700021</t>
  </si>
  <si>
    <t>Czypionka, T; Fields, PD; Routtu, J; van den Berg, E; Ebert, D; De Meester, L</t>
  </si>
  <si>
    <t>Czypionka, Till; Fields, Peter D.; Routtu, Jarkko; van den Berg, Edwin; Ebert, Dieter; De Meester, Luc</t>
  </si>
  <si>
    <t>The genetic architecture underlying diapause termination in a planktonic crustacean</t>
  </si>
  <si>
    <t>MOLECULAR ECOLOGY</t>
  </si>
  <si>
    <t>Diapause is a feature of the life cycle of many invertebrates by which unfavourable environmental conditions can be outlived. The seasonal timing of diapause allows organisms to adapt to seasonal changes in habitat suitability and thus is key to their fitness. In the planktonic crustacean Daphnia, various cues can induce the production of diapause stages that are resistant to heat, drought or freezing and contain one to two embryos in developmental arrest. Daphnia is a keystone species of many freshwater ecosystems, where it acts as the main link between phytoplankton and higher trophic levels. The correct seasonal timing of diapause termination is essential to maintain trophic interactions and is achieved via a genetically based interpretation of environmental cues like photoperiod and temperature. Field monitoring and modelling studies raised concerns on whether populations can advance their seasonal release from diapause to advances in spring phenology under global change, or if a failure to adapt will cause trophic mismatches negatively affecting ecosystem functioning. Our capacity to understand and predict the evolution of diapause timing requires information about the genetic architecture underlying this trait. In this study, we identified eight quantitative trait loci (QTLs) and four epistatic interactions that together explained 66.5% of the variation in diapause termination in Daphnia magna using QTL mapping. Our results suggest that the most significant QTL is modulating diapause termination dependent on photoperiod and is involved in three of the four detected epistatic interactions. Candidate genes at this QTL could be identified through the integration with genome data and included the presynaptic active zone protein bruchpilot. Our findings contribute to understanding the genomic control of seasonal diapause timing in an ecological relevant species.</t>
  </si>
  <si>
    <t>Routtu, Jarkko/0000-0003-4493-7367</t>
  </si>
  <si>
    <t>0962-1083</t>
  </si>
  <si>
    <t>1365-294X</t>
  </si>
  <si>
    <t>10.1111/mec.15001</t>
  </si>
  <si>
    <t>WOS:000463040300008</t>
  </si>
  <si>
    <t>Moghadam, NN; Novicic, ZK; Pertoldi, C; Kristensen, TN; Bahrndorff, S</t>
  </si>
  <si>
    <t>Moghadam, Neda N.; Novicic, Zorana Kurbalija; Pertoldi, Cino; Kristensen, Torsten N.; Bahrndorff, Simon</t>
  </si>
  <si>
    <t>Effects of photoperiod on life-history and thermal stress resistance traits across populations of Drosophila subobscura</t>
  </si>
  <si>
    <t>ECOLOGY AND EVOLUTION</t>
  </si>
  <si>
    <t>Introduction Organisms use environmental cues to match their phenotype with the future availability of resources and environmental conditions. Changes in the magnitude and frequency of environmental cues such as photoperiod and temperature along latitudes can be used by organisms to predict seasonal changes. While the role of temperature variation on the induction of plastic and seasonal responses is well established, the importance of photoperiod for predicting seasonal changes is less explored. Materials and methods Here we studied changes in life-history and thermal stress resistance traits in Drosophila subobscura in response to variation in photoperiod (6:18, 12:12 and 18:6 light:dark cycles) mimicking seasonal variations in day length. The populations of D. subobscura were collected from five locations along a latitudinal gradient (from North Africa and Europe). These populations were exposed to different photoperiods for two generations, whereafter egg-to-adult viability, productivity, dry body weight, thermal tolerance, and starvation resistance were assessed. Results We found strong effects of photoperiod, origin of populations, and their interactions on life-history and stress resistance traits. Thermal resistance varied between the populations and the effect of photoperiod depended on the trait and the method applied for the assessment of thermal resistance. Perspectives Our results show a strong effect of the origin of population and photoperiod on a range of fitness-related traits and provide evidence for local adaptation to environmental cues (photoperiod by population interaction). The findings emphasize an important and often neglected role of photoperiod in studies on thermal resistance and suggest that cues induced by photoperiod may provide some buffer enabling populations to cope with a more variable and unpredictable future climate.</t>
  </si>
  <si>
    <t>Pertoldi, Cino/I-1746-2012</t>
  </si>
  <si>
    <t>Pertoldi, Cino/0000-0002-4644-8981; nasiri, neda/0000-0001-7641-9113</t>
  </si>
  <si>
    <t>2045-7758</t>
  </si>
  <si>
    <t>10.1002/ece3.4945</t>
  </si>
  <si>
    <t>WOS:000460668800032</t>
  </si>
  <si>
    <t>Zhang, HX; Wang, L; Shi, K; Shan, DQ; Zhu, YP; Wang, CY; Bai, YX; Yan, TC; Zheng, XD; Kong, J</t>
  </si>
  <si>
    <t>Zhang, Haixia; Wang, Lin; Shi, Kun; Shan, Dongqian; Zhu, Yunpeng; Wang, Chanyu; Bai, Yixue; Yan, Tianci; Zheng, Xiaodong; Kong, Jin</t>
  </si>
  <si>
    <t>Apple tree flowering is mediated by low level of melatonin under the regulation of seasonal light signal</t>
  </si>
  <si>
    <t>JOURNAL OF PINEAL RESEARCH</t>
  </si>
  <si>
    <t>Melatonin regulates the seasonal reproduction in photoperiodic sensitive animals. Its function in plants reproduction has not been extensively studied. In the current study, the effects of melatonin on the apple tree flowering have been systematically investigated. For consecutive 2-year monitoring, it was found that the flowering was always associated with the drop of melatonin level in apple tree. Melatonin application before flowering postponed apple tree flowering with a dose-dependent manner. The increased melatonin levels at a suitable range also resulted in more flowering. The data indicated that similar to the animals, the melatonin also serves as the signal of the environmental light to regulate the plant reproduction. It was mainly the blue and far-red light to regulate the gene expression of melatonin synthetic enzymes and melatonin production in plants. The seasonal alterations of the blue and far-red lights coordinated well with the changes of the melatonin levels and led to decreased melatonin level before flowering. The mechanism studies showed that melatonin per se inhibits all the four flowering pathways in apple. The results not only provide the basic knowledge for melatonin research, but also uncover melatonin as a chemical message of light signal to mediate plant reproduction. This information can be potentially used to control flowering period and prolong the harvest time, helpfully to open a new avenue for increasing crop yield by melatonin application.</t>
  </si>
  <si>
    <t>0742-3098</t>
  </si>
  <si>
    <t>1600-079X</t>
  </si>
  <si>
    <t>e12551</t>
  </si>
  <si>
    <t>10.1111/jpi.12551</t>
  </si>
  <si>
    <t>WOS:000459678400010</t>
  </si>
  <si>
    <t>Liu, Q; Piao, SL; Fu, YSH; Gao, MD; Penuelas, J; Janssens, IA</t>
  </si>
  <si>
    <t>Liu, Qiang; Piao, Shilong; Fu, Yongshuo H.; Gao, Mengdi; Penuelas, Josep; Janssens, Ivan A.</t>
  </si>
  <si>
    <t>Climatic Warming Increases Spatial Synchrony in Spring Vegetation Phenology Across the Northern Hemisphere</t>
  </si>
  <si>
    <t>GEOPHYSICAL RESEARCH LETTERS</t>
  </si>
  <si>
    <t>Climatic warming has advanced spring phenology across the Northern Hemisphere, but the spatial variability in temperature sensitivity of spring phenology is substantial. Whether spring phenology will continue to advance uniformly at latitudes has not yet been investigated. We used Bayesian model averaging and four spring phenology models, and demonstrated that the start of vegetation growing season across the Northern Hemisphere will become substantially more synchronous (up to 11.3%) under future climatic warming conditions. Larger start of growing season advances are expected at higher than lower latitudes (3.7-10.9 days earlier) due to both larger rate in spring warming at higher latitudes and larger decreases in the temperature sensitivity of start of growing season at low latitudes. The consequent impacts on the northern ecosystems due to this increased synchrony may be considerable and thus worth investigating. Plain Language Summary Recent climatic warming has not only triggered a notable advance of spring phenology over the past decades but also changed the spatial pattern of its temperature sensitivity. Whether the shifts in spring phenology would continue to follow the latitude gradient remains unclear. Based on simulations over the end of this century, we concluded that the advance of spring phenology at high latitudes is larger than the low latitudes, consequently resulting in more synchronous spring phenology. Further analysis suggests that besides greater spring warming at high latitudes, the larger decrease in temperature sensitivity of spring phenology possibly due to shorter day length and chilling loss at low latitudes also contributes to this finding. Our study, therefore, reports the possibility of improving phenological modules in dynamic vegetation models and thus promoting our understanding of the response of northern ecosystem to ongoing climate change.</t>
  </si>
  <si>
    <t>Janssens, Ivan A/P-1331-2014</t>
  </si>
  <si>
    <t>Janssens, Ivan A/0000-0002-5705-1787; Qiang, Liu/0000-0003-2332-2873</t>
  </si>
  <si>
    <t>0094-8276</t>
  </si>
  <si>
    <t>1944-8007</t>
  </si>
  <si>
    <t>10.1029/2018GL081370</t>
  </si>
  <si>
    <t>WOS:000462072800058</t>
  </si>
  <si>
    <t>Sebastian-Azcona, J; Hamann, A; Hacke, UG; Rweyongeza, D</t>
  </si>
  <si>
    <t>Sebastian-Azcona, Jaime; Hamann, Andreas; Hacke, Uwe G.; Rweyongeza, Deogratias</t>
  </si>
  <si>
    <t>Survival, growth and cold hardiness tradeoffs in white spruce populations: Implications for assisted migration</t>
  </si>
  <si>
    <t>Human assisted movement of reforestation stock poleward or upward in elevation has been proposed as a tool to address climate change in regular reforestation programs. However, moving warm adapted seed sources to colder environments could carry the risk of frost damage if seed sources are moved too far. Here, we assess genetic differentiation in growth potential, survival and cold hardiness of a wide-ranging tree species, white spruce (Picea glauca [Moench] Voss). We use data from a 34-year-old common garden experiment planted in the approximate center of the species range. Cold hardiness was negatively related to growth and positively to survival. Generalized additive models identified mean coldest month temperature and latitude (as a proxy for the day length regime) as an exceptionally good predictor for the onset of cold hardiness (R-adj(2) = 0.91). The results suggest that day length, an environmental factor that is not influenced by climate change, is an important factor controlling the timing of the onset of hardiness. Survival was only moderately well predicted, primarily by precipitation of the provenance origin (R-adj(2) = 0.36) indicating that other adaptive traits besides cold hardiness should be considered in assisted migration prescriptions. Survival of seed sources appears primarily compromised when transplanting sources from wet origins to a dry location. Nevertheless, acceptable migration distances without significant tradeoffs were up to 500 km north and 1500 km west towards a central planting location.</t>
  </si>
  <si>
    <t>Hacke, Uwe/M-7719-2015</t>
  </si>
  <si>
    <t>Hacke, Uwe/0000-0001-5983-3582</t>
  </si>
  <si>
    <t>10.1016/j.foreco.2018.10.046</t>
  </si>
  <si>
    <t>WOS:000456902500055</t>
  </si>
  <si>
    <t>Ancin-Murguzur, FJ; Taff, G; Davids, C; Tommervik, H; Molmann, J; Jorgensen, M</t>
  </si>
  <si>
    <t>Ancin-Murguzur, Francisco Javier; Taff, Gregory; Davids, Corine; Tommervik, Hans; Molmann, Jorgen; Jorgensen, Marit</t>
  </si>
  <si>
    <t>Yield Estimates by a Two-Step Approach Using Hyperspectral Methods in Grasslands at High Latitudes</t>
  </si>
  <si>
    <t>REMOTE SENSING</t>
  </si>
  <si>
    <t>Ruminant fodder production in agricultural lands in latitudes above the Arctic Circle is constrained by short and hectic growing seasons with a 24-hour photoperiod and low growth temperatures. The use of remote sensing to measure crop production at high latitudes is hindered by intrinsic challenges, such as a low sun elevation angle and a coastal climate with high humidity, which influences the spectral signatures of the sampled vegetation. We used a portable spectrometer (ASD FieldSpec 3) to assess spectra of grass crops and found that when applying multivariate models to the hyperspectral datasets, results show significant predictability of yields (R-2 &gt; 0.55, root mean squared error (RMSE) &lt; 180), even when captured under sub-optimal conditions. These results are consistent both in the full spectral range of the spectrometer (350-2500 nm) and in the 350-900 nm spectral range, which is a region more robust against air moisture. Sentinel-2A simulations resulted in moderately robust models that could be used in qualitative assessments of field productivity. In addition, simulation of the upcoming hyperspectral EnMap satellite bands showed its potential applicability to measure yields in northern latitudes both in the full spectral range of the satellite (420-2450 nm) with similar performance as the Sentinel-2A satellite and in the 420-900 nm range with a comparable reliability to the portable spectrometer. The combination of EnMap and Sentinel-2A to detect fields with low productivity and portable spectrometers to identify the fields or specific regions of fields with the lowest production can help optimize the management of fodder production in high latitudes.</t>
  </si>
  <si>
    <t>; Davids, Corine/S-6703-2016</t>
  </si>
  <si>
    <t>Jorgensen, Marit/0000-0002-6104-124X; Ancin-Murguzur, Francisco Javier/0000-0002-1435-5190; Davids, Corine/0000-0002-6644-4793; Molmann, Jorgen/0000-0003-4788-1821; Tommervik, Hans/0000-0001-7273-1695</t>
  </si>
  <si>
    <t>2072-4292</t>
  </si>
  <si>
    <t>10.3390/rs11040400</t>
  </si>
  <si>
    <t>WOS:000460766100030</t>
  </si>
  <si>
    <t>Hui, W; Zhang, BW; Song, XY; Jian, XH; Tang, CX; Campbell, DA; Lin, Q; Li, G</t>
  </si>
  <si>
    <t>Hui, Wang; Zhang, Bowen; Song, Xingyu; Jian, Xiaohui; Tang, Chengxi; Campbell, Douglas A.; Lin, Qiang; Li, Gang</t>
  </si>
  <si>
    <t>High antioxidant capability interacts with respiration to mediate two Alexandrium species growth exploitation of photoperiods and light intensities</t>
  </si>
  <si>
    <t>HARMFUL ALGAE</t>
  </si>
  <si>
    <t>Light drives phytoplankton photosynthesis, so phytoplankton in their living habitats must exploit variable light levels and exposure durations, depending upon seasons, latitudes, depths and mixing events. Comparative growth, physiology and biochemical compositions were explored for the small Alexnadrium minutum ((similar to)40 mu m(3) biovolume) and large Alexandrium catenella ((similar to)9300 mu m(3) biovolume), globally wide spread coastal toxic red tide dinoflagellates, responding to a matrix of photoperiods (Light:Dark, 8:16, 16:8 and 24:0) and growth light ir-radiances. Smaller A. minutum grew faster under shorter photoperiods across growth light levels, while larger A. catenella grew fastest under longer photoperiods at the lowest applied light level. Photosystem II function responded largely to the instantaneous growth light level across photoperiod lengths, while the cell biovolume-based respiration, antioxidant capacity as well as cell composition responded more to photoperiod duration than to light level. These complex photophysiological responses resolved into linear correlations between growth rate versus cellular antioxidant activity and versus dark respiration, indicating that respiration energizes cellular antioxidant systems to benefit the growth of the cells. These results show the growth responses of Alexandrium species to light levels across photoperiods vary with species, and possibly with cell size. Together with previous results this puts a note of caution on meta-analytical extrapolations of physiological responses to light intensity derived from studies applying different photoperiods to different taxa, because different taxa show differential, even opposite growth responses to photoperiods and light intensities.</t>
  </si>
  <si>
    <t>1568-9883</t>
  </si>
  <si>
    <t>1878-1470</t>
  </si>
  <si>
    <t>FEB</t>
  </si>
  <si>
    <t>10.1016/j.hal.2018.12.008</t>
  </si>
  <si>
    <t>WOS:000465052600004</t>
  </si>
  <si>
    <t>Hurt, A; Lopez, RG; Craver, JK</t>
  </si>
  <si>
    <t>Hurt, Allison; Lopez, Roberto G.; Craver, Joshua K.</t>
  </si>
  <si>
    <t>Supplemental But Not Photoperiodic Lighting Increased Seedling Quality and Reduced Production Time of Annual Bedding Plants</t>
  </si>
  <si>
    <t>HORTSCIENCE</t>
  </si>
  <si>
    <t>In northern latitudes, the photosynthetic daily light integral can be less than 5 mol.m(-2).d(-1), necessitating the use of supplemental lighting (SL) to reduce bedding plant seedling production time and increase quality. Our objectives were 1) to quantify seedling quality and production time under continuous 16-h or instantaneous threshold SL, continuous low-intensity photoperiodic lighting (PL) for 16 or 24 hours with and without far-red light, or no electric lighting; and 2) to determine whether the described lighting treatments during propagation impact finished plant quality or flowering. Seeds of begonia (Begonia x semperflorens) 'Bada Bing Scarlet', gerbera (Gerbera jamesonii) 'Jaguar Deep Orange', impatiens (Impatiens walleriana) 'Accent Premium Salmon', petunia (Petunia x hybrida) 'Ramblin Peach Glo', and tuberous begonia (Begonia x tuberosa) 'Nonstop Rose Petticoat' were sown in 128-cell trays and grown under either SL, PL, or no electric lighting (control). SL treatments consisted of high-intensity light-emitting diode (LED) or high-pressure sodium (HPS) lamps providing a photosynthetic photon flux density (PPFD) of either 70 mu mol.m(-2).s(-1) on continuously for 16 h.d(-1) or 90 mu mol.m(-2).s(-1) based on an instantaneous threshold. PL treatments consisted of low-intensity red:white (R:W) or red: white: far-red (R: W: FR) lamps for 16 h.d(-1) or R:W:FR lamps for 24 h.d(-1). Seedlings of gerbera, impatiens, and petunia from each treatment were subsequently transplanted and finished in a common greenhouse environment. The highest quality seedlings were grown under SL compared with PL or control conditions. When comparing SL treatments, seedlings produced under HPS or LED SL using an instantaneous threshold were of equal or greater quality compared with those under continuous SL with a 16-h photoperiod. Although the greater leaf area and internode elongation under PL may give growers the perception that seedling production time is reduced, PL did not increase biomass accumulation and seedling quality. Petunia seedlings propagated under HPS lamps using an instantaneous threshold flowered 4 to 11 days earlier compared with the other SL treatments. In addition, petunia propagated under R:W:FR PL for 16 h.d(-1) flowered 5 to 7 days earlier compared with LED SL and the other PL treatments.</t>
  </si>
  <si>
    <t>0018-5345</t>
  </si>
  <si>
    <t>2327-9834</t>
  </si>
  <si>
    <t>10.21273/HORTSCI13664-18</t>
  </si>
  <si>
    <t>WOS:000465007600016</t>
  </si>
  <si>
    <t>Weller, JL; Vander Schoor, JK; Perez-Wright, EC; Hecht, V; Gonzalez, AM; Capel, C; Yuste-Lisbona, FJ; Lozano, R; Santalla, M</t>
  </si>
  <si>
    <t>Weller, James L.; Vander Schoor, Jacqueline K.; Perez-Wright, Emilie C.; Hecht, Valerie; Gonzalez, Ana M.; Capel, Carmen; Yuste-Lisbona, Fernando J.; Lozano, Rafael; Santalla, Marta</t>
  </si>
  <si>
    <t>Parallel origins of photoperiod adaptation following dual domestications of common bean</t>
  </si>
  <si>
    <t>JOURNAL OF EXPERIMENTAL BOTANY</t>
  </si>
  <si>
    <t>Common bean (Phaseolus vulgaris L.) is an important grain legume domesticated independently in Mexico and Andean South America approximately 8000 years ago. Wild forms are obligate short-day plants, and relaxation of photoperiod sensitivity was important for expansion to higher latitudes and subsequent global spread. To better understand the nature and origin of this key adaptation, we examined its genetic control in progeny of a wide cross between a wild accession and a photoperiod-insensitive cultivar. We found that photoperiod sensitivity is under oligogenic control, and confirm a major effect of the Ppd locus on chromosome 1. The red/far-red photoreceptor gene PHYTOCHROME A3 (PHYA3) was identified as a strong positional candidate for Ppd, and sequencing revealed distinct deleterious PHYA3 mutations in photoperiod-insensitive Andean and Mesoamerican accessions. These results reveal the independent origins of photoperiod insensitivity within the two major common bean gene pools and demonstrate the conserved importance of PHYA genes in photoperiod adaptation of short-day legume species.</t>
  </si>
  <si>
    <t>Yuste-Lisbona, Fernando J/K-6837-2014; Lozano, Rafael/M-2813-2014</t>
  </si>
  <si>
    <t>Yuste-Lisbona, Fernando J/0000-0001-9222-7293; Weller, James/0000-0003-2423-8286; Lozano, Rafael/0000-0001-5458-2075</t>
  </si>
  <si>
    <t>0022-0957</t>
  </si>
  <si>
    <t>1460-2431</t>
  </si>
  <si>
    <t>10.1093/jxb/ery455</t>
  </si>
  <si>
    <t>WOS:000459352500013</t>
  </si>
  <si>
    <t>Chmura, HE; Kharouba, HM; Ashander, J; Ehlman, SM; Rivest, EB; Yang, LH</t>
  </si>
  <si>
    <t>Chmura, Helen E.; Kharouba, Heather M.; Ashander, Jaime; Ehlman, Sean M.; Rivest, Emily B.; Yang, Louie H.</t>
  </si>
  <si>
    <t>The mechanisms of phenology: the patterns and processes of phenological shifts</t>
  </si>
  <si>
    <t>ECOLOGICAL MONOGRAPHS</t>
  </si>
  <si>
    <t>Species across a wide range of taxa and habitats are shifting phenological events in response to climate change. While advances are common, shifts vary in magnitude and direction within and among species, and the basis for this variation is relatively unknown. We examine previously suggested patterns of variation in phenological shifts in order to understand the cue-response mechanisms that underlie phenological change. Here, we review what is known about the mechanistic basis for nine factors proposed to predict phenological change (latitude, elevation, habitat type, trophic level, migratory strategy, ecological specialization, species' seasonality, thermoregulatory mode, and generation time). We find that many studies either do not identify a specific underlying mechanism or do not evaluate alternative mechanistic hypotheses, limiting the ability of scientists to predict future responses to global change with accuracy. We present a conceptual framework that emphasizes a critical distinction between environmental (cue-driven) and organismal (response-driven) mechanisms causing variation in phenological shifts and discuss how this distinction can reduce confusion in the field and improve predictions of future phenological change.</t>
  </si>
  <si>
    <t>Yang, Louie/0000-0002-9237-5357; Chmura, Helen/0000-0001-6626-8534; Ashander, Jaime/0000-0002-1841-4768</t>
  </si>
  <si>
    <t>0012-9615</t>
  </si>
  <si>
    <t>1557-7015</t>
  </si>
  <si>
    <t>UNSP e01337</t>
  </si>
  <si>
    <t>10.1002/ecm.1337</t>
  </si>
  <si>
    <t>WOS:000457652200013</t>
  </si>
  <si>
    <t>Balaro, MFA; de Mello, SGV; Santos, AD; Cavalcanti, LM; Almosny, NRP; Fonseca, JF; Brandao, FZ</t>
  </si>
  <si>
    <t>Balaro, Mario Felipe A.; Valverde de Mello, Samuel Guarana; Santos, Alex da Silva; Cavalcanti, Luiza Mattos; Pereira Almosny, Nadia Regina; Fonseca, Jeferson F.; Brandao, Felipe Z.</t>
  </si>
  <si>
    <t>Reproductive seasonality in Saanen goats kept under tropical conditions</t>
  </si>
  <si>
    <t>TROPICAL ANIMAL HEALTH AND PRODUCTION</t>
  </si>
  <si>
    <t>This study aimed to verify the reproductive seasonality in Saanen goats from distinct parity orders (nulliparous, primiparous, and pluriparous) throughout an entire year in the Southeast Region of Brazil. In addition, it was also verified the influence of environmental indexes, metabolic profile, body weight, and social interactions on the reproductive seasonality of these animals. Forty Saanen goats kept under intensive system at latitude 22 degrees 52 30 s and tropical photoperiod (11-13h of light per day) were used. Every 15days, blood from 24 animals (8 animals per group) was collected for assessment of serum progesterone levels. Monthly, environmental data (rainfall index, maximum and minimum temperature, and time of natural daylight) and blood were collected to evaluate the metabolic profile. Weighting and body condition score measurement were also carried out every 2months. There was no difference in body weight and body condition score in primiparous and pluriparous goats. Nulliparous goats showed natural breeding season in the winter season while the primiparous and pluriparous goats remained cyclical in autumn and winter season. Regardless of the parity order, all goats showed a seasonal anestrus in the spring season. From December, social interactions were able to reestablish, in distinct degrees, the cyclical state in the goats. Likewise, environmental and weight indexes had low and moderate influence, respectively, on the reproductive seasonality in the Saanen goats kept under tropical conditions.</t>
  </si>
  <si>
    <t>0049-4747</t>
  </si>
  <si>
    <t>1573-7438</t>
  </si>
  <si>
    <t>10.1007/s11250-018-1696-2</t>
  </si>
  <si>
    <t>WOS:000457396300010</t>
  </si>
  <si>
    <t>El Kadili, S; Raes, M; Bister, JL; Archa, B; Chentouf, M; Kirschvink, N</t>
  </si>
  <si>
    <t>El Kadili, Sara; Raes, Marianne; Bister, Jean-Loup; Archa, Bouchaib; Chentouf, Mouad; Kirschvink, Nathalie</t>
  </si>
  <si>
    <t>Effect of season on sexual behavior, testicular measurements and seminal characteristics in "Beni arouss" North Moroccan bucks</t>
  </si>
  <si>
    <t>ANIMAL REPRODUCTION SCIENCE</t>
  </si>
  <si>
    <t>Changes in anatomical, behavioural and seminal characteristics were measured throughout the year in seven Beni Arouss bucks maintained at a latitude of 35 degrees N. Testicular size varied significantly. There were the greatest values during the summer and autumn for scrotal circumference and least in the winter for testicular length. Values for most variables related to sexual behavior were not affected by season except the number of mounts before first ejaculation which was least in the summer. No differences were detected between seasons in terms of semen volume. The sperm concentration, viability and percentage of normal sperm, however, were less during the winter period. The size of sperm heads was larger in the autumn and motility of spermatozoa was greater in the summer and autumn. Results from the correlation analysis indicated that the majority of conventional seminal characteristics were correlated with testis measurements (P &lt; 0.05; r &lt; 0.5). Values for conventional and CASA motility variables indicated there were positive correlations between viability and progressive motility (r = 0.4; P &lt; 0.05) and between the percentage of normal sperm and straight line and average path velocity (r = 0.4; P &lt; 0.05). A global reproduction performance score was established for each buck, which allowed for assessment of magnitude of seasonal changes for each individual. These global score values indicated there was a greater reproductive performance for all bucks during summer and autumn. This study described for the first time seasonal variations of reproductive characteristics of Beni Arouss bucks and results indicate that even though there is a maximal capacity for reproductive performance during the summer and autumn, breeding should be possible throughout the year.</t>
  </si>
  <si>
    <t>0378-4320</t>
  </si>
  <si>
    <t>1873-2232</t>
  </si>
  <si>
    <t>10.1016/j.anireprosci.2018.12.007</t>
  </si>
  <si>
    <t>WOS:000457514400005</t>
  </si>
  <si>
    <t>Stromme, CB; Schmidt, E; Olsen, JE; Nybakken, L</t>
  </si>
  <si>
    <t>Stromme, Christian B.; Schmidt, Elisabeth; Olsen, Jorunn E.; Nybakken, Line</t>
  </si>
  <si>
    <t>Climatic effects on bud break and frost tolerance in the northernmost populations of Beech (Fagus sylvatica) in Europe</t>
  </si>
  <si>
    <t>TREES-STRUCTURE AND FUNCTION</t>
  </si>
  <si>
    <t>Key messageBud break in European beech is generally known to be under strong photoperiodic control, but our data indicate that bud break in the northernmost populations is temperature limited.AbstractEuropean beech (Fagus sylvatica) is among the dominant tree species in Europe, and is expected to increase its distribution northwards due to climate change. Although spring bud break in European beech is known to be under strong photoperiodic control, studies of populations from high elevations suggest a greater role of temperature in colder environments. This indicates that warming could yield advanced bud break for populations at high elevation and at high latitudes. Using live material collected in winter, spring and autumn from wild populations in Norway, representing the northernmost distribution range of European beech, we tested frost tolerance and effects of temperature and day length on bud break in controlled conditions. Furthermore, we observed bud break during spring in field conditions. Bud break in controlled conditions was faster with later sampling dates and higher temperatures, but showed little or no activity under short photoperiod. Field observations revealed earlier bud break in warmer sites, and remarkably, that bud break dates have advanced by more than 10days in less than three decades. Frost tolerance tests showed a gradual decrease in bud intactness from January to March, and a gradual increase from October to December. Our data indicate that bud break dates in the northernmost European beech populations are limited by temperature, similar to observations of populations at high elevation in Central Europe. Further warming can thus be expected to yield earlier bud break at the species' northernmost distribution range, possibly increasing the susceptibility of shoot tips to late spring frost events.</t>
  </si>
  <si>
    <t>0931-1890</t>
  </si>
  <si>
    <t>1432-2285</t>
  </si>
  <si>
    <t>10.1007/s00468-018-1760-6</t>
  </si>
  <si>
    <t>WOS:000457471000007</t>
  </si>
  <si>
    <t>Gutaker, RM; Zaidem, M; Fu, YB; Diederichsen, A; Smith, O; Ware, R; Allaby, RG</t>
  </si>
  <si>
    <t>Gutaker, Rafal M.; Zaidem, Maricris; Fu, Yong-Bi; Diederichsen, Axel; Smith, Oliver; Ware, Roselyn; Allaby, Robin G.</t>
  </si>
  <si>
    <t>Flax latitudinal adaptation at LuTFL1 altered architecture and promoted fiber production</t>
  </si>
  <si>
    <t>After domestication in the Near East around 10,000 years ago several founder crops, flax included, spread to European latitudes. On reaching northerly latitudes the architecture of domesticated flax became more suitable to fiber production over oil, with longer stems, smaller seeds and fewer axillary branches. Latitudinal adaptations in crops typically result in changes in flowering time, often involving the PEBP family of genes that also have the potential to influence plant architecture. Two PEBP family genes in the flax genome, LuTFL1 and LuTFL2, vary in wild and cultivated flax over latitudinal range with cultivated flax receiving LuTFL1 alleles from northerly wild flax populations. Compared to a background of population structure of flaxes over latitude, the LuTFL1 alleles display a level of differentiation that is consistent with selection for an allele III in the north. We demonstrate through heterologous expression in Arabidopsis thaliana that LuTFL1 is a functional homolog of TFL1 in A. thaliana capable of changing both flowering time and plant architecture. We conclude that specialized fiber flax types could have formed as a consequence of a natural adaptation of cultivated flax to higher latitudes.</t>
  </si>
  <si>
    <t>Fu, Yong-Bi/0000-0003-3106-1247; Zaidem, Maricris/0000-0002-1913-6771</t>
  </si>
  <si>
    <t>10.1038/s41598-018-37086-5</t>
  </si>
  <si>
    <t>WOS:000457128700053</t>
  </si>
  <si>
    <t>Yokoya, M; Higuchi, Y</t>
  </si>
  <si>
    <t>Yokoya, Masana; Higuchi, Yukito</t>
  </si>
  <si>
    <t>Day length may make geographical difference in body size and proportions: An ecological analysis of Japanese children and adolescents</t>
  </si>
  <si>
    <t>There is a north-south gradient in the body heights of Japanese children. A hypothesis had previously been proposed that differences in thyroid hormone activity induced by geographical differences in effective day length (duration of photoperiod exceeding a predetermined light intensity) might cause the differences in height. If thyroid hormone is involved, the effect should extend to body weight. This study examined whether geographical differences in body height and weight can be explained in terms of thyroid hormone activity induced by geographical differences in the photoperiodic environment using prefecture-level anatomical data and Japanese Mesh Climatic Data. Multiple regression analysis demonstrated that the combination of effective day length and weight was statistically significant as a predictor of height. Controlling for body weight revealed that effective day length was inversely correlated with height. Multiple regression analysis revealed that a combination of effective day length and height was statistically significant as a predictor of weight. Controlling for height demonstrated that effective day length was positively correlated with weight. Assuming an inverse correlation between effective day length and thyroid hormone activity, these results appear to show that short day-length will increase the activity of thyroid hormone and contribute to increasing height, but will inhibit weight gain; in contrast, long day-length will decrease the activity of thyroid hormone and contribute to increasing weight but will inhibit height gain. Geographical differences in height, and weight, and part of the prevalence of obesity in Japanese children and early adolescents may be explained by geographical differences in effective day length.</t>
  </si>
  <si>
    <t>Yokoya, Masana/0000-0002-1122-9500</t>
  </si>
  <si>
    <t>e0210265</t>
  </si>
  <si>
    <t>10.1371/journal.pone.0210265</t>
  </si>
  <si>
    <t>WOS:000456306400007</t>
  </si>
  <si>
    <t>Zhu, JH; Takeshima, R; Harigai, K; Xu, ML; Kong, FJ; Liu, BH; Kanazawa, A; Yamada, T; Abe, J</t>
  </si>
  <si>
    <t>Zhu, Jianghui; Takeshima, Ryoma; Harigai, Kohei; Xu, Meilan; Kong, Fanjiang; Liu, Baohui; Kanazawa, Akira; Yamada, Tetsuya; Abe, Jun</t>
  </si>
  <si>
    <t>Loss of Function of the E1-Like-b Gene Associates With Early Flowering Under Long-Day Conditions in Soybean</t>
  </si>
  <si>
    <t>Photoperiod response of flowering determines plant adaptation to different latitudes. Soybean, a short-day plant, has gained the ability to flower under long-day conditions during the growing season at higher latitudes, mainly through dysfunction of phytochrome A genes (E3 and E4) and the floral repressor E1. In this study, we identified a novel molecular genetic basis of photoperiod insensitivity in Far-Eastern Russian soybean cultivars. By testcrossing these cultivars with a Canadian cultivar Harosoy near-isogenic line for a recessive e3 allele, followed by association tests and fine mapping, we determined that the insensitivity was inherited as a single recessive gene located in an 842-kb interval in the pericentromeric region of chromosome 4, where E1-Like b (E1Lb), a homoeolog of E1, is located. Sequencing analysis detected a single-nucleotide deletion in the coding sequence of the gene in insensitive cultivars, which generated a premature stop codon. Near-isogenic lines (NILs) for the loss-of-function allele (designated e1lb) exhibited upregulated expression of soybean FLOWERING LOCUS T (FT) orthologs, FT2a and FT5a, and flowered earlier than those for E1Lb under long-day conditions in both the e3/E4 and E3/E4 genetic backgrounds. These NILs further lacked the inhibitory effect on flowering by far-red light-enriched long-day conditions, which is mediated by E4, but not that of red-light-enriched long-day conditions, which is mediated by E3. These findings suggest that E1Lb retards flowering under long-day conditions by repressing the expression of FT2a and FT5a independently of E1. This loss-of-function allele can be used as a new resource in breeding of photoperiod-insensitive cultivars, and may improve our understanding of the function of the E1 family genes in the photoperiod responses of flowering in soybean.</t>
  </si>
  <si>
    <t>Takeshima, Ryoma/0000-0002-2525-7334</t>
  </si>
  <si>
    <t>10.3389/fpls.2018.01867</t>
  </si>
  <si>
    <t>WOS:000455106300001</t>
  </si>
  <si>
    <t>Loskutov, IG; Koshkin, VA; Matvienko, II; Blinova, EV; Kosareva, IA</t>
  </si>
  <si>
    <t>Loskutov, I. G.; Koshkin, V. A.; Matvienko, I. I.; Blinova, E. V.; Kosareva, I. A.</t>
  </si>
  <si>
    <t>Diversity of photoperiodic responses in oats</t>
  </si>
  <si>
    <t>VAVILOVSKII ZHURNAL GENETIKI I SELEKTSII</t>
  </si>
  <si>
    <t>The article presents the results of an evaluation of the earliness and photoperiodic response (PPR) in the long-day oat accessions of various geographic origin. The material for this study were 139 oat accessions from the global collection of plant genetic resources maintained by the Vavilov Institute (VIR), which included landraces, breeding cultivars, and lines. In addition, the donors of low sensitivity to photoperiod developed at VIR were tested. A preliminary field study of the oat collection for early maturity and growing plants in the vegetation experiment was carried out according to the VIR Guidelines. The early accessions from VIR's oat collection identified in the field showed a great diversity of their photoperiodic responses during the vegetation experiment in a photoperiod facility. By origin, most of the accessions described in the vegetation experiment as earliness and weakly responsive to photoperiod were from Brazil (66 %); others from the USA, Portugal, Turkey, Colombia and Australia. Most of the Russian cultivars studied (77 %) were sensitive to a short photoperiod. Among donors with different photoperiodic responses, Skorospely 1 and Skorospely 2 were weakly responsive to photoperiod, while Srednespely 1 and Srednespely 2 showed medium responses. Many years of field studies and vegetation experiments with the oat genetic diversity from the VIR global collection have resulted in identifying genotypes characterized by earliness and weak photoperiodic responses. These accessions are of special value for breeders and currently being used to develop new early and productive oat cultivars.</t>
  </si>
  <si>
    <t>2500-0462</t>
  </si>
  <si>
    <t>2500-3259</t>
  </si>
  <si>
    <t>10.18699/VJ19.546</t>
  </si>
  <si>
    <t>WOS:000490998800012</t>
  </si>
  <si>
    <t>Teplyakova, SB; Volkov, VA; Dzyubenko, EA; Potokina, EK</t>
  </si>
  <si>
    <t>Teplyakova, S. B.; Volkov, V. A.; Dzyubenko, E. A.; Potokina, E. K.</t>
  </si>
  <si>
    <t>Variability of the photoperiod response in guar (Cyamopsis tetragonoloba (L.) Taub.) genotypes of different geographic origin</t>
  </si>
  <si>
    <t>The introduction of the new legume crop guar is of great practical importance for Russia, since it serves as a source of valuable vegetable raw material, guar gum, used for the food, gas and oil industry. The main problem with guar cultivation in the southern regions of the Russian Federation is that this plant should be grown under a short photoperiod. Prolonged daylight exposure is an obstacle to the timely transition of guar to flowering, which dramatically affects its productivity. In the study, 192 guar genotypes from the VIR collection were tested for the speed of transition to flowering on an extremely long photoperiod (18.2-18.9 h) in the greenhouse of the Pushkin experimental station of VIR (St. Petersburg). At the same time, the earliness of maturation of the same genotypes was estimated under the field conditions in the Kuban experimental station of VIR (Krasnodar area). Among the samples tested, genotypes with weak photoperiodic sensitivity (which were also early maturated under the conditions of Krasnodar), as well as the highly photoperiod-sensitive genotypes were identified. It has been established that for the same guar plant the critical photoperiod initiating the formation of buds may not coincide with the critical photoperiod required for their flushing (i.e. flowering perse). The observed fact confirms the hypothesis reported earlier about a two-stage launch of the flowering program in guar, according to which budding and flowering itself are controlled by independent gene systems. According to our results, the successful breeding of early mature guar varieties ultimately depends on the first gene system that controls the initiation of budding in response to a critical photoperiod. We suggest that another hypothetical gene system can influence the dates of guar flowering, which determines the speed of vegetative development of a specific genotype, measured as the number of days from germination to the appearance of the first true leaf. Thus, sensitivity to photoperiod in guar is only one of several factors that determine the speed of a plant's transition to flowering, and it should not be assessed on the basis of the length of the period from germination to flowering, which is common in breeding practice. The results of the study show that, although the photoperiod sensitivity of guar limits the range of geographic latitudes in which the legume crop can be successfully grown, there is a real opportunity to overcome this limitation by selecting and propagating photoperiod-insensitive genotypes from the enormous genetic diversity of this species.</t>
  </si>
  <si>
    <t>Arkhimandritova, Serafima/S-8597-2018</t>
  </si>
  <si>
    <t>Arkhimandritova, Serafima/0000-0002-5624-4245</t>
  </si>
  <si>
    <t>10.18699/VJ19.547</t>
  </si>
  <si>
    <t>WOS:000490998800013</t>
  </si>
  <si>
    <t>Jamshidi, AM; Amato, M; Ahmadi, A; Bochicchio, R; Rossi, R</t>
  </si>
  <si>
    <t>Jamshidi, Amir M.; Amato, Mariana; Ahmadi, Ali; Bochicchio, Rocco; Rossi, Roberta</t>
  </si>
  <si>
    <t>Chia (Salvia hispanica L.) as a novel forage and feed source: A review</t>
  </si>
  <si>
    <t>ITALIAN JOURNAL OF AGRONOMY</t>
  </si>
  <si>
    <t>Chia (Salvia hispanica L.), is a traditional pre-Colombian food crop from Central America. Being considered the richest botanical source of omega-3 fatty acids, it has recently been rediscovered as a functional food and feed. A growing body of literature indicates that dietary chia seeds greatly improve animal products quality without compromising growth, productivity and organoleptic quality. Chia is mainly cultivated as a seed crop but recently interest has been raised on biomass production as a potential forage source opening alleys toward the integration of chia in crop-livestock systems. Literature on chia is flourishing, up to now reviews addressed botany, agronomy phytochemical and medicinal uses, this article reviews the main findings on chia use in animal nutrition and includes an overview on both seed and biomass yield and quality as affected by environment, agronomy, and genetic background. Chia is a short-day flowering crop, seed yields of commercial varieties can be as high as 2999 kg ha(-1) in areas of origin while at European latitudes seed production is severely hampered by photoperiod sensitivity (max 518 kg ha(-1)). The viable growing of chia for seeds worldwide relies on the availability of genotypes flowering at longer days than in the areas of origin, while for whole plant a relatively high forage yield can be expected. In southern Italy commercial short-day flowering varieties yielded up to 2.07 t ha(-1) of leaf dry biomass and in Greece chia yielded up to 15 T ha(-1) dry biomass. Chia seeds supplement in livestock diet are administered with the main objective to increase the content of omega-3 and improve animal health.</t>
  </si>
  <si>
    <t>1125-4718</t>
  </si>
  <si>
    <t>2039-6805</t>
  </si>
  <si>
    <t>10.4081/ija.2019.1297</t>
  </si>
  <si>
    <t>WOS:000482785200001</t>
  </si>
  <si>
    <t>Ohigashi, K; Mizuguti, A; Nakatani, K; Yoshimura, Y; Matsuo, K</t>
  </si>
  <si>
    <t>Ohigashi, Kentaro; Mizuguti, Aki; Nakatani, Keiko; Yoshimura, Yasuyuki; Matsuo, Kazuhito</t>
  </si>
  <si>
    <t>Modeling the flowering sensitivity of five accessions of wild soybean (Glycine soja) to temperature and photoperiod, and its latitudinal dine</t>
  </si>
  <si>
    <t>BREEDING SCIENCE</t>
  </si>
  <si>
    <t>The introgression from genetically modified soybean (Glycine max (L)) to wild soybean (Glycine sofa Sieb. et Zucc.) could be threat the genetic diversity of wild soybean. Flowering synchrony is essential to the occurrence of outcrossing, but the flowering phenology of wild soybean is less well researched than that of cultivated soybean. We developed models to predict flowering initiation of wild soybean, based on the flowering initiation dates of wild soybean five accessions from different latitudes (31.4 degrees N to 42.6 degrees N) in growth chambers in which temperature and day length varied. Our proposed models predicted the flowering initiation date of wild soybean in the natural habitat well; the averaged difference from observed date in 5 areas was -1.8 days (-8 to +5). In the long day condition, there was a clear latitudinal cline of photoperiodic sensitivity throughout Japan. Accessions in southern part of Japan archipelago required higher temperature even under the short-day conditions and northern accessions were less-sensitive to long-day conditions. Our result showed the possibility of predicting the flowering initiation of wild soybean, corresponding to latitudes.</t>
  </si>
  <si>
    <t>1344-7610</t>
  </si>
  <si>
    <t>1347-3735</t>
  </si>
  <si>
    <t>10.1270/jsbbs.15-136P</t>
  </si>
  <si>
    <t>WOS:000465361100009</t>
  </si>
  <si>
    <t>Fujino, K; Yamanouchi, U; Nonoue, Y; Obara, M; Yano, M</t>
  </si>
  <si>
    <t>Fujino, Kenji; Yamanouchi, Utako; Nonoue, Yasunori; Obara, Mari; Yano, Masahiro</t>
  </si>
  <si>
    <t>Switching genetic effects of the flowering time gene Hd1 in LD conditions by Ghd7 and OsPRR37 in rice</t>
  </si>
  <si>
    <t>Flowering time control in plants is a major limiting factor on the range of species. Day length, perceived via the photoperiodic pathway, is a critical factor for the induction of flowering. The module of GIGANTEA (GO-CONSTANS (M)-FLOWERING LOCUS T in the long day (LD) plant Arabidopsis is conserved in diverse plant species including the short day (SD) plant rice, where this module comprises OsGI-Heading date I (Hd1)-Heading date 3a. Hd1, the rice ortholog of Arabidopsis CO, has dual functions in the regulation of flowering time, promoting flowering in SD conditions and delaying it in LD conditions. We herein show genetic interactions among three LD repressor genes: Hdl, Grain number, plant height and heading date 7 (Ghd7), and Oryza saliva Pseudo-Response Regulator37 (OsPRR37). Genetic analyses, including segregation analyses, evaluations of near isogonic lines, and transformation for flowering time demonstrated that Hdl promoted flowering time in inductive SD and non-inductive LD conditions in genetic condition of loss-offunction Ghd7 and OsPRR37 (ghd7osprr37) in rice. Functional Ghd7 or OsPRR37 may switch the genetic effects of Hd1 from the promotion to the delay of flowering times in LD conditions.</t>
  </si>
  <si>
    <t>Yano, Masahiro/AAC-5441-2019</t>
  </si>
  <si>
    <t>10.1270/jsbbs.18060</t>
  </si>
  <si>
    <t>WOS:000465361100013</t>
  </si>
  <si>
    <t>Barroso, FM; Muniz, PHPC; Peixoto, GHS; Milan, MD; Carvalho, DDC</t>
  </si>
  <si>
    <t>Barroso, Franciely Magalhaes; Pereira Costa Muniz, Paulo Henrique; Silva Peixoto, Gustavo Henrique; Milan, Mariany Dalila; Costa Carvalho, Daniel Diego</t>
  </si>
  <si>
    <t>Incidence and morphological characterization of Alternaria alternata occurring in parsley seeds</t>
  </si>
  <si>
    <t>REVISTA DE AGRICULTURA NEOTROPICAL</t>
  </si>
  <si>
    <t>The alternaria black spot, whose causal agent is the fungus Alternaria spp., is a disease that occurs in the areas of production of vegetables of the family Apiaceae, due to its spread by contaminated seeds. Therefore, sanitary and physiological quality of seeds are fundamental for the uniform establishment of the crops in the field, being one of the factors that ensure success of the production. The objective of this work was to estimate the incidence and characterize the Alternaria fungus occurring in parsley cv. 'Grauda Portuguesa' seeds. The incidence analysis was performed using the blotter test method, employing four replicates (50 seeds per gerbox). After 10 days at 25 degrees C and 12 h photoperiod of light, the evaluation was performed by examining individually all seeds in a stereoscope microscope aiming to make semi-permanent slides moutings, which was performed by removing mycelium and fungal structures found on infected seeds, in order to characterize and identify the incident fungal species. The conidia showed dimensions of 21.3 - 37.6 x 6.2 - 13.9 mu m (28.8 x 10.9 mu m), inverted pear shape, light brown and beaks of 4.0 - 13.8 mu m (7.7 mu m), with presence of 1-3 longitudinal and 2-4 transverse septa. These morphological markers led to an identification of the fungus as A. alternata, with incidence of 70%.</t>
  </si>
  <si>
    <t>Carvalho, Daniel Diego Costa/G-1035-2012; Muniz, Paulo Henrique PC/D-6442-2018</t>
  </si>
  <si>
    <t xml:space="preserve">Carvalho, Daniel Diego Costa/0000-0003-0564-4051; </t>
  </si>
  <si>
    <t>2358-6303</t>
  </si>
  <si>
    <t>JAN-MAR</t>
  </si>
  <si>
    <t>WOS:000460706800006</t>
  </si>
  <si>
    <t>Craver, JK; Boldt, JK; Lopez, RG</t>
  </si>
  <si>
    <t>Craver, Joshua K.; Boldt, Jennifer K.; Lopez, Roberto G.</t>
  </si>
  <si>
    <t>Comparison of Supplemental Lighting Provided by High-pressure Sodium Lamps or Light-emitting Diodes for the Propagation and Finishing of Bedding Plants in a Commercial Greenhouse</t>
  </si>
  <si>
    <t>High-quality young plant production in northern latitudes requires supplemental lighting (SL) to achieve a recommended daily light integral (DLI) of 10 to 12 mol.m(-2).dL(-1). High-pressure sodium (HPS) lamps have been the industry standard for providing SL in greenhouses. However, high-intensity light-emitting diode (LED) fixtures providing blue, white, red, and/or far-red radiation have recently emerged as a possible alternative to HPS lamps for greenhouse SL. Therefore, the objectives of this study were to 1) quantify the morphology and nutrient concentration of common and specialty bedding plant seedlings grown under no SL, or SL from HPS lamps or LED fixtures; and 2) determine whether SL source during propagation or finishing influences finished plant quality or flowering. The experiment was conducted at a commercial greenhouse in West Lafayette, IN. Seeds of New Guinea impatiens (Impatiens hawkeri 'Divine Blue Pearl'), French marigold (Tagetes patula 'Bonanza Deep Orange'), gerbera (Gerbera jamesonii 'Terracotta'), petunia (Petunia 3hybrida 'Single Dreams White'), ornamental millet (Pennisetum glaucum 'Jester'), pepper (Capsicum annuum 'Hot Long Red Thin Cayenne'), and zinnia (Zinnia elegans 'Zahara Fire') were sown in 128-cell trays. On germination, trays were placed in a double-poly greenhouse under a 16-hour photoperiod of ambient solar radiation and photoperiodic lighting from compact fluorescent lamps providing a photosynthetic photon flux density (PPFD) of 2 mu mol.m(-2).s(-1) (ambient conditions) or SL from either HPS lamps or LED fixtures providing a PPFD of 70 mu mol.m(-2).s(-1). After propagation, seedlings were transplanted and finished under SL provided by the same HPS lamps or LED fixtures in a separate greenhouse environment. Overall, seedlings produced under SL were of greater quality [larger stem caliper, increased number of nodes, lower leaf area ratio (LAR), and greater dry mass accumulation] than those produced under no SL. However, seedlings produced under HPS or LED SL were comparable in quality. Although nutrient concentrations were greatest under ambient conditions, select macroand micronutrient concentrations also were greater under HPS compared with LED SL. SL source during propagation and finishing had little effect on flowering and finished plant quality. Although these results indicate little difference in plant quality based on SL source, they further confirm the benefits gained from using SL for bedding plant production. In addition, with both SL sources producing a similar finished product, growers can prioritize other factors related to SL installations such as energy savings, fixture price, and fixture lifespan.</t>
  </si>
  <si>
    <t>JAN</t>
  </si>
  <si>
    <t>10.21273/HORTSCI13471-18</t>
  </si>
  <si>
    <t>WOS:000459226700008</t>
  </si>
  <si>
    <t>Magalhaes, LM; Srbek-Artujo, AC</t>
  </si>
  <si>
    <t>Magalhaes, Laura Martins; Srbek-Artujo, Ana Carolina</t>
  </si>
  <si>
    <t>Plasticity in the timing of activity in the Red-rumped Agouti, Dasyprocta leporina (Mammalia: Rodentia), in the Atlantic Forest of southeastern Brazil</t>
  </si>
  <si>
    <t>BIOTA NEOTROPICA</t>
  </si>
  <si>
    <t>Timing of activity is a consequence of adaptations to daily and seasonal changes in the environment and examining these patterns is important to better understand the temporal niches of the species. Here we examine temporal activity in the Red-rumped Agouti (Dasyprocta leporina) in two fragments of Atlantic Forest and those factors that influence the circadian rhythm in the study areas. Camera traps were used to gather data in two protected areas (one montane and other coastal) in the state of Espirito Santo, southeastern Brazil. A total of 49 photos were taken in the mountains and 152 in the coastal area. Activity patterns were diurnal and bimodal, and animals were active for 14-15 hours each day. Activity peaked in the morning soon after sunrise and then before and during dusk. Activity patterns were different in the two study areas (W = 6.77, p = 0.034). There was a longer peak in the morning in the coastal area, and a higher peak in the evening in the mountains, where activity starts later and becomes less intense earlier. The difference between activity patterns in the two locations suggests plasticity in agouti behavior. Because the two study areas are at about the same latitude, we suggest that the behavioral plasticity is due to different temperature regimes associated with a local effect of altitude and topography of the terrain on the incidence of solar rays inside the forest. The influence of other factors is also discussed. In addition to a better understanding of the temporal niche of the Red-romped Agouti, the behavior patterns we describe here can be useful to optimize strategies for D. leporina conservation in southeastern Brazil once the species is more susceptible to poaching at times when animals are most active.</t>
  </si>
  <si>
    <t>Srbek-Araujo, Ana Carolina/I-1436-2015</t>
  </si>
  <si>
    <t>Srbek-Araujo, Ana Carolina/0000-0003-1154-0072</t>
  </si>
  <si>
    <t>1676-0603</t>
  </si>
  <si>
    <t>e20180625</t>
  </si>
  <si>
    <t>10.1590/1676-0611-BN-2018-0625</t>
  </si>
  <si>
    <t>WOS:000459044300001</t>
  </si>
  <si>
    <t>Doellman, MM; Egan, SP; Ragland, GJ; Meyers, PJ; Hood, GR; Powell, THQ; Lazorchak, P; Hahn, DA; Berlocher, SH; Nosil, P; Feder, JL</t>
  </si>
  <si>
    <t>Doellman, Meredith M.; Egan, Scott P.; Ragland, Gregory J.; Meyers, Peter J.; Hood, Glen R.; Powell, Thomas H. Q.; Lazorchak, Peter; Hahn, Daniel A.; Berlocher, Stewart H.; Nosil, Patrik; Feder, Jeffrey L.</t>
  </si>
  <si>
    <t>Standing geographic variation in eclosion time and the genomics of host race formation in Rhagoletis pomonella fruit flies</t>
  </si>
  <si>
    <t>Taxa harboring high levels of standing variation may be more likely to adapt to rapid environmental shifts and experience ecological speciation. Here, we characterize geographic and host-related differentiation for 10,241 single nucleotide polymorphisms in Rhagoletis pomonella fruit flies to infer whether standing genetic variation in adult eclosion time in the ancestral hawthorn (Crataegus spp.)-infesting host race, as opposed to new mutations, contributed substantially to its recent shift to earlier fruiting apple (Malus domestica). Allele frequency differences associated with early vs. late eclosion time within each host race were significantly related to geographic genetic variation and host race differentiation across four sites, arrayed from north to south along a 430-km transect, where the host races co-occur in sympatry in the Midwest United States. Host fruiting phenology is clinal, with both apple and hawthorn trees fruiting earlier in the North and later in the South. Thus, we expected alleles associated with earlier eclosion to be at higher frequencies in northern populations. This pattern was observed in the hawthorn race across all four populations; however, allele frequency patterns in the apple race were more complex. Despite the generally earlier eclosion timing of apple flies and corresponding apple fruiting phenology, alleles on chromosomes 2 and 3 associated with earlier emergence were paradoxically at lower frequency in the apple than hawthorn host race across all four sympatric sites. However, loci on chromosome 1 did show higher frequencies of early eclosion-associated alleles in the apple than hawthorn host race at the two southern sites, potentially accounting for their earlier eclosion phenotype. Thus, although extensive clinal genetic variation in the ancestral hawthorn race exists and contributed to the host shift to apple, further study is needed to resolve details of how this standing variation was selected to generate earlier eclosing apple fly populations in the North.</t>
  </si>
  <si>
    <t>Doellman, Meredith/0000-0002-0903-6590</t>
  </si>
  <si>
    <t>10.1002/ece3.4758</t>
  </si>
  <si>
    <t>WOS:000457622300032</t>
  </si>
  <si>
    <t>Allwood, JW; Woznicki, TL; Xu, Y; Foito, A; Aaby, K; Sungurtas, J; Freitag, S; Goodacre, R; Stewart, D; Remberg, SF; Heide, OM; Sonsteby, A</t>
  </si>
  <si>
    <t>Allwood, J. William; Woznicki, Tomasz L.; Xu, Yun; Foito, Alexandre; Aaby, Kjersti; Sungurtas, Julie; Freitag, Sabine; Goodacre, Royston; Stewart, Derek; Remberg, Siv F.; Heide, Ola M.; Sonsteby, Anita</t>
  </si>
  <si>
    <t>Application of HPLC-PDA-MS metabolite profiling to investigate the effect of growth temperature and day length on blackcurrant fruit</t>
  </si>
  <si>
    <t>METABOLOMICS</t>
  </si>
  <si>
    <t>IntroductionBlackcurrant (Ribes nigrum L.) is an excellent example of a super fruit with potential health benefits. Both genotype and cultivation environment are known to affect the chemical composition of blackcurrant, especially ascorbic acid and various phenolic compounds. Environmental conditions, like temperature, solar radiation and precipitation can also have significant impact on fruit chemical composition. The relevance of the study is further accentuated by the predicted and ongoing changes in global climate.ObjectivesThe aim of the present study was to provide new knowledge and a deeper understanding of the effects of post flowering environmental conditions, namely temperature and day length, on fruit quality and chemical composition of blackcurrant using an untargeted high performance liquid chromatography-photo diode array-mass spectrometry (HPLC-PDA-MS) metabolomics approach.MethodsA phytotron experiment with cultivation of single-stemmed potted plants of blackcurrant cv. Narve Viking was conducted using constant temperatures of 12, 18 or 24 degrees C and three different photoperiods (short day, short day with night interruption, and natural summer daylight conditions). Plants were also grown under ambient outdoor conditions. Ripe berries were analysed using an untargeted HPLC-PDA-MS metabolomics approach to detect the presence and concentration of molecules as affected by controlled climatic factors.ResultsThe untargeted metabolomics dataset contained a total of 7274 deconvolved retention time-m/z pairs across both electrospray ionisation (ESI) positive and negative polarities, from which 549 metabolites were identified or minimally annotated based upon accurate mass MS. Conventional principal component analysis (PCA) in combination with the Friedman significance test were applied to first identify which metabolites responded to temperature in a linear fashion. Multi-block hierarchical PCA in combination with the Friedman significance test was secondly applied to identify metabolites that were responsive to different day length conditions. Temperature had significant effect on a total of 365 metabolites representing a diverse range of chemical classes. It was observed that ripening of the blackcurrant berries under ambient conditions, compared to controlled conditions, resulted in an increased accumulation of 34 annotated metabolites, mainly anthocyanins and flavonoids. 18 metabolites were found to be regulated differentially under the different daylength conditions. Moreover, based upon the most abundant anthocyanins, a comparison between targeted and untargeted analyses, revealed a close convergence of the two analytical methods. Therefore, the study not just illustrates the value of non-targeted metabolomics approaches with respect to the huge diversity and numbers of significantly changed metabolites detected (and which would be missed by conventional targeted analyses), but also shows the validity of the non-targeted approach with respect to its precision compared to targeted analyses.ConclusionsBlackcurrant maturation under controlled ambient conditions revealed a number of insightful relationships between environment and chemical composition of the fruit. A prominent reduction of the most abundant anthocyanins under the highest temperature treatments indicated that blackcurrant berries in general may accumulate lower total anthocyanins in years with extreme hot summer conditions. HPLC-PDA-MS metabolomics is an excellent method for broad analysis of chemical composition of berries rich in phenolic compounds. Moreover, the experiment in controlled phytotron conditions provided additional knowledge concerning plant interactions with the environment.</t>
  </si>
  <si>
    <t>Aaby, Kjersti/0000-0002-5853-9901; Stewart, Derek/0000-0001-9838-4265; Xu, Yun/0000-0003-3228-5111; Allwood, James/0000-0001-6433-2694; Foito, Alexandre/0000-0001-6111-5256</t>
  </si>
  <si>
    <t>1573-3882</t>
  </si>
  <si>
    <t>1573-3890</t>
  </si>
  <si>
    <t>10.1007/s11306-018-1462-5</t>
  </si>
  <si>
    <t>WOS:000455277300002</t>
  </si>
  <si>
    <t>Lindestad, O; Wheat, CW; Nylin, S; Gotthard, K</t>
  </si>
  <si>
    <t>Lindestad, Olle; Wheat, Christopher W.; Nylin, Soren; Gotthard, Karl</t>
  </si>
  <si>
    <t>Local adaptation of photoperiodic plasticity maintains life cycle variation within latitudes in a butterfly</t>
  </si>
  <si>
    <t>ECOLOGY</t>
  </si>
  <si>
    <t>The seasonal cycle varies geographically and organisms are under selection to express life cycles that optimally exploit their spatiotemporal habitats. In insects, this often means producing an annual number of generations (voltinism) appropriate to the local season length. Variation in voltinism may arise from variation in environmental factors (e.g., temperature or photoperiod) acting on a single reaction norm shared across populations, but it may also result from local adaptation of reaction norms. However, such local adaptation is poorly explored at short geographic distances, especially within latitudes. Using a combination of common-garden rearing and life cycle modeling, we have investigated the causal factors behind voltinism variation in Swedish populations of the butterfly Pararge aegeria, focusing on a set of populations that lie within a single degree of latitude but nonetheless differ in season length and voltinism. Despite considerable differences in ambient temperature between populations, modeling suggested that the key determinant of local voltinism was in fact interpopulation differences in photoperiodic response. These include differences in the induction thresholds for winter diapause, as well as differences in photoperiodic regulation of larval development, a widespread but poorly studied phenomenon. Our results demonstrate previously neglected ways that photoperiodism may mediate insect phenological responses to temperature, and emphasize the importance of local adaptation in shaping phenological patterns in general, as well as for predicting the responses of populations to changes in climate.</t>
  </si>
  <si>
    <t>Nylin, Soren/B-7375-2008</t>
  </si>
  <si>
    <t>Nylin, Soren/0000-0003-4195-8920</t>
  </si>
  <si>
    <t>0012-9658</t>
  </si>
  <si>
    <t>1939-9170</t>
  </si>
  <si>
    <t>UNSP e02550</t>
  </si>
  <si>
    <t>10.1002/ecy.2550</t>
  </si>
  <si>
    <t>WOS:000454706400021</t>
  </si>
  <si>
    <t>Whittal, A; Kaviani, M; Graf, R; Humphreys, G; Navabi, A</t>
  </si>
  <si>
    <t>Whittal, A.; Kaviani, M.; Graf, R.; Humphreys, G.; Navabi, A.</t>
  </si>
  <si>
    <t>Allelic variation of vernalization and photoperiod response genes in a diverse set of North American high latitude winter wheat genotypes (vol 13, e0203068, 2018)</t>
  </si>
  <si>
    <t>DEC 17</t>
  </si>
  <si>
    <t>e0209543</t>
  </si>
  <si>
    <t>10.1371/journal.pone.0209543</t>
  </si>
  <si>
    <t>WOS:000453451000099</t>
  </si>
  <si>
    <t>Zhou, R; Liu, P; Li, DH; Zhang, XR; Wei, X</t>
  </si>
  <si>
    <t>Zhou, Rong; Liu, Pan; Li, Donghua; Zhang, Xiurong; Wei, Xin</t>
  </si>
  <si>
    <t>Photoperiod response-related gene SiCOL1 contributes to flowering in sesame</t>
  </si>
  <si>
    <t>BackgroundSesame is a major oilseed crop which is widely cultivated all around the world. Flowering, the timing of transition from vegetative to reproductive growth, is one of the most important events in the life cycle of sesame. Sesame is a typical short-day (SD) plant and its flowering is largely affected by photoperiod. However, the flowering mechanism in sesame at the molecular level is still not very clear. Previous studies showed that the CONSTANS (CO) gene is the crucial photoperiod response gene which plays a center role in duration of the plant vegetative growth.ResultsIn this study, the CO-like (COL) genes were identified and characterized in the sesame genome. Two homologs of the CO gene in the SiCOLs, SiCOL1 and SiCOL2, were recognized and comprehensively analyzed. However, sequence analysis showed that SiCOL2 lacked one of the B-box motifs. In addition, the flowering time of the transgenic Arabidopsis lines with overexpressed SiCOL2 were longer than that of SiCOL1, indicating that SiCOL1 was more likely to be the potential functional homologue of CO in sesame. Expression analysis revealed that SiCOL1 had high expressed levels before flowering in leaves and exhibited diurnal rhythmic expression in both SD and long-day (LD) conditions. In total, 16 haplotypes of SiCOL1 were discovered in the sesame collections from Asia. However, the mutated haplotypes did not express under both SD and LD conditions and was regarded as a nonfunctional allele. Notably, the sesame landraces from high-latitude regions harboring nonfunctional alleles of SiCOL1 flowered much earlier than landraces from low-latitude regions under LD condition, and adapted to the northernmost regions of sesame cultivation. The result indicated that sesame landraces from high-latitude regions might have undergone artificial selection to adapt to the LD environment.ConclusionsOur results suggested that SiCOL1 might contribute to regulation of flowering in sesame and natural variations in SiCOL1 were probably related to the expansion of sesame cultivation to high-latitude regions. The results could be used in sesame breeding and in broadening adaptation of sesame varieties to new regions.</t>
  </si>
  <si>
    <t>Wei, Xin/0000-0003-2294-3256</t>
  </si>
  <si>
    <t>DEC 10</t>
  </si>
  <si>
    <t>10.1186/s12870-018-1583-z</t>
  </si>
  <si>
    <t>WOS:000452750600001</t>
  </si>
  <si>
    <t>Dewan, S; De Frenne, P; Vanden Broeck, A; Steenackers, M; Vander Mijnsbrugge, K; Verheyen, K</t>
  </si>
  <si>
    <t>Dewan, Sumitra; De Frenne, Pieter; Vanden Broeck, An; Steenackers, Marijke; Vander Mijnsbrugge, Kristine; Verheyen, Kris</t>
  </si>
  <si>
    <t>Transgenerational effects in asexually reproduced offspring of Populus</t>
  </si>
  <si>
    <t>The response of trees to a changing climate can be affected by transgenerational phenotypic plasticity, i.e. phenotypic variation that is conserved and transferred to the offspring. Transgenerational plasticity that is influenced by epigenetics (heritable changes in gene function that do not result from changes in DNA sequence) during both sexual and asexual reproduction are of major relevance for adaptation of plants to climate change. To understand the transgenerational effects on the responses of vegetatively propagated poplar (Populus deltoides and P. trichocarpa) ramets (cuttings) to a changing environment, we tested whether the temperature and photoperiod experienced by the mother trees (genets) persistently affects the phenology of the cuttings grown in a common environment. We weekly monitored the bud phenology of the cuttings collected from the parent trees that have been growing across Europe along a &gt;2100 km latitudinal gradient for at least 18 years. In addition, we asked whether there was variation in DNA methylation as measured by Methylation Sensitive Amplified Fragment Length Polymorphism (MSAPs) in the clones due to the different environmental conditions experienced by the parent trees. Our results indicate a transgenerational effect on bud phenology in the asexually reproduced offspring (vegetative cuttings). The temperatures experienced by the parent tree clones (from different geographic regions) altered the bud flush of the cuttings in the common garden. However, no significant epigenetic variation was detected in the cuttings of the parent trees within single genotypes growing under different climates. In sum, our results show that trees have the potential to respond to rapid climate change but the mechanism behind these changes needs to be further investigated by more powerful molecular methods like whole-genome bisulphite sequencing techniques.</t>
  </si>
  <si>
    <t>De Frenne, Pieter/N-4969-2014; Vanden Broeck, An/A-5734-2008</t>
  </si>
  <si>
    <t>De Frenne, Pieter/0000-0002-8613-0943; Vanden Broeck, An/0000-0001-8773-7280; Dewan, Sumitra/0000-0001-5344-122X</t>
  </si>
  <si>
    <t>DEC 6</t>
  </si>
  <si>
    <t>e0208591</t>
  </si>
  <si>
    <t>10.1371/journal.pone.0208591</t>
  </si>
  <si>
    <t>WOS:000452307600098</t>
  </si>
  <si>
    <t>Noskov, GA; Rymkevich, TA; Smirnov, EN</t>
  </si>
  <si>
    <t>Noskov, G. A.; Rymkevich, T. A.; Smirnov, E. N.</t>
  </si>
  <si>
    <t>Postjuvenile Moult in the Common Crossbill (Loxia curvirostra curvirostra): Photoperiodic Regulation and Its Role in Synchronization of the Annual Cycle</t>
  </si>
  <si>
    <t>BIOLOGY BULLETIN</t>
  </si>
  <si>
    <t>Captures of Common Crossbills on the southeastern shore of Lake Ladoga and in the St. Petersburg suburbs (1482 individuals from 1968 to 2015) show that the postjuvenile moult is preceded by migration and the overwhelming majority of migrating young birds have plumage that consists solely of juvenile feathers. The postjuvenile moult is recorded from the end of the first ten days of August to the middle of November, the timing of the onset of moult varies within one and a half months with different individuals being observed to have significant distinctions in the number of replaced feathers. The experiments with photoperiodic regulation of the postjuvenile moult were made on 48 individuals captured in nature in the second half of summer and six young birds from one pair of Crossbills, which bred in captivity. The experimental groups were kept in the conditions of a natural decrease in the day (60 degrees N), decrease in the daylength after the transfer from a long day to a short daylength, increasing daylength, constant long daylength, and constant short daylength. The results of the experiments show that the species-specific features of moult in the Common Crossbill are its start being regulated in a wide age range (from 50 to 180 days) and a rather narrow photoperiodic interval of moult with short daylengths (14.5-9 h of daylight). As long as there is more than 14.5 h of daylight, moult begins under the influence of the endogenous rhythm, but not earlier than the age of 4-6 months. The individuals that moult within the photoperiodic interval replace plumage at high rates. After the daylength gets below the lower threshold of the photoperiodic interval, an inhibiting role of the photoperiodic response is activated, terminating moult in the birds that started moult too late, and their plumage mainly retains juvenile generation feathers. Due to the regulation of moult, intrapopulation differences in the timing of annual cycles that are more than seven months at the time of birth of young Common Crossbills decrease almost five times by its start and become even smaller as it ends. It is assumed that this not only makes it possible to implement moult under optimal conditions but also makes first-year birds ready to start breeding in a timely manner if they find themselves in an area with abundantly fruiting spruce trees.</t>
  </si>
  <si>
    <t>Noskov, Gennady A/D-2278-2013; Rymkevich, Tatiana Adolfovna/N-8740-2013</t>
  </si>
  <si>
    <t>Noskov, Gennady A/0000-0003-3314-0942; Rymkevich, Tatiana Adolfovna/0000-0002-7365-5468</t>
  </si>
  <si>
    <t>1062-3590</t>
  </si>
  <si>
    <t>1608-3059</t>
  </si>
  <si>
    <t>10.1134/S1062359018070130</t>
  </si>
  <si>
    <t>WOS:000461028200009</t>
  </si>
  <si>
    <t>Annual Cycles of Wagtails (Passeriformes, Motacillidae) in Northwestern Siberia: Comparative Aspects</t>
  </si>
  <si>
    <t>The annual cycles of pipits and wagtails, which were studied during field and experimental observations in the Lower Ob River basin and Yamal Peninsula, have many common features. All species are similar in dates of arrival, nesting, molting, and departure onset; however, the timing of postnuptial migration and prenuptial molting differ somewhat. Positive air temperatures are an environmental factor that determines the beginning of arrival to the forest tundra and tundras. Only yellow wagtails arrive with developed gonads, while the other species require additional stimulation by a photoperiod of 24L : 0D. The reduction of some nesting stages is presumably an attempt of boreal populations to increase reproductive success. Differences in the annual cycle program are observed during the postnesting period. These variations include the timing of the onset and duration of postjuvenile and postnuptial molting, as well as the degree of overlap of postnuptial molting with nesting, the degree of overlap of the migration state with molting, photoperiodic molting conditions, and autumn migration. The intraspecific rhythm of migration in combination with environmental conditions along the migration track determines the timing of arrival to wintering sites. The threshold values of photoperiodic intervals of wintering and prenuptial molting in different species correspond to the latitude of hibernation and, possibly, determine this latitude.</t>
  </si>
  <si>
    <t>10.1134/S1062359018090157</t>
  </si>
  <si>
    <t>WOS:000461029300010</t>
  </si>
  <si>
    <t>Baldwin, FB; Leafloor, JO</t>
  </si>
  <si>
    <t>Baldwin, Frank B.; Leafloor, James O.</t>
  </si>
  <si>
    <t>Consecutive November nesting attempts by a wild Canada Goose (Branta canadensis) at 49.9 degrees N latitude</t>
  </si>
  <si>
    <t>WILSON JOURNAL OF ORNITHOLOGY</t>
  </si>
  <si>
    <t>We report on a wild Canada Goose (Branta canadensis) that laid and incubated 6 eggs in November 2016 and 2017 in Winnipeg, Manitoba. Canada. When the eggs were removed from the 2016 nest on 5 December, 5 were found to be undeveloped; the sixth egg contained a developed embryo that we believe would have hatched within 7-10 d. The viable egg in 2016 was not likely a result of sperm storage by the female, so we concluded that a gander must have also undergone gonadal recrudescence at that time. The same female (as identified by her uniquely coded leg band) was found incubating 6 eggs in the same nest bowl in November 2017, but we are uncertain whether any of the eggs were viable because it was likely too early in incubation for visible development of embryos to have occurred. In both years, mean daily temperatures at the time of rapid follicle development were 2.8 and 13.5 degrees C higher than the previous 10 year average. The relative contributions of endocrine and environmental cues and how they interact remain poorly understood in waterfowl reproduction. but the ability to develop functional gonads in consecutive autumns and produce a viable embryo after undergoing remigial molt, and presumably photorefactoriness, represents the most extreme documented example of a miscue in gonadal recrudescence in wild North American waterfowl.</t>
  </si>
  <si>
    <t>1559-4491</t>
  </si>
  <si>
    <t>1938-5447</t>
  </si>
  <si>
    <t>10.1676/1559-4491.130.4.1047</t>
  </si>
  <si>
    <t>WOS:000458461700031</t>
  </si>
  <si>
    <t>Donini, J; Lechowicz, C; Valverde, R</t>
  </si>
  <si>
    <t>Donini, Jordan; Lechowicz, Chris; Valverde, Roldan</t>
  </si>
  <si>
    <t>Comparisons of Summer and Winter Patterns in Ovarian Development, Plasma Vitellogenin, and Sex Steroids in Female Diamondback Terrapins (Malaclemys terrapin) in Southern Florida</t>
  </si>
  <si>
    <t>CHELONIAN CONSERVATION AND BIOLOGY</t>
  </si>
  <si>
    <t>The reproductive cycles of turtles are linked to environmental factors, such as photoperiod and temperature. Currently, the reproductive physiology of diamondback terrapins (Malaclemys terrapin) is poorly understood, especially in Gulf of Mexico. The reproductive cycles of terrapins are thought to follow typical seasonal patterns. However, latitudinal variations in temperature regimens lead to longer-lasting warm periods, which can facilitate extended reproductive periods in some turtle species. This suggests that terrapins may show a similar change in the southern parts of their range. To elucidate aspects of the terrapin reproductive cycle, we sampled during the known reproductive season of a southern population of terrapins (May-July), as well as during the winter in late December and early January. We used enzymelinked immunosorbent assays to quantify concentrations of the plasma sex hormones estradiol and testosterone, and the egg yolk protein precursor vitellogenin. Additionally, we used radiography and ultrasonography to monitor the ovarian status and egg development in females. Follicles showed no significant difference in average diameter across sampling periods with preovulatory class follicles existing in both summer and winter. Eggs were only detected from May to July, with radiographic data showing second clutches in 4 individuals. Testosterone and estradiol showed elevated concentrations throughout the nesting season, coinciding with multiple clutches of eggs, before both showed a significant decrease in winter. Vitellogenin showed peak concentrations in June with other months showing lower but detectable concentrations. Our results suggest that in southwestern Florida, terrapins may have extended reproductive potential and continuous vitellogenic cycles given the presence of preovulatory follicles and high quantities of vitellogenin found in summer and winter. However, true continuous reproduction was not detected in this study.</t>
  </si>
  <si>
    <t>1071-8443</t>
  </si>
  <si>
    <t>1943-3956</t>
  </si>
  <si>
    <t>10.2744/CCB-1310.1</t>
  </si>
  <si>
    <t>WOS:000456793000009</t>
  </si>
  <si>
    <t>Obrycki, JJ; McCord, JS; Mercer, NH; White, JA</t>
  </si>
  <si>
    <t>Obrycki, John J.; McCord, Joshua S.; Mercer, Nathan H.; White, Jennifer A.</t>
  </si>
  <si>
    <t>Photoperiodic Induction of Adult Diapause in North American Populations of the Convergent Lady Beetle (Coleoptera: Coccinellidae)</t>
  </si>
  <si>
    <t>Characterization of intraspecific variation is required to assess the potential nontarget effects of augmentative releases of Hippodamia convergens (Guerin) (Coleoptera: Coccinellidae) from the Western United States on local populations of this species in the Eastern United States. Adults of this predatory lady beetle species overwinter in adult reproductive diapause, thus examining responses to photoperiods can characterize geographic variation influencing their seasonal biology.This laboratory study quantified the induction and duration of adult reproductive diapause in five North American populations of H. convergens in response to four constant photoperiods (16:8, 14:10, 12:12, and 10:14 [L:D] h) at 22 degrees C. Three populations were collected over a range of latitudes (31 degrees N to 42 degrees N) in the central portion of the United States (Texas, Kansas, and Iowa); two populations were purchased from commercial sources in the Western United States. All populations exhibited a long-day response to photoperiods: &lt;= 17% of females reared at 16:8 (L:D) h entered diapause, whereas shorter photoperiods (12:12 and 10:14 [L:D] h) induced diapause in 82 to 100% of females. The response to 14:10 (L:D) h showed significant variation among the populations, ranging from 0 to 89% of females in reproductive diapause. Both the phenotypic variation in response to diapause inducing photoperiods and the genetic variation in North American populations of H. convergens document the geographic variability in this widely distributed predatory species.</t>
  </si>
  <si>
    <t>10.1093/ee/nvy128</t>
  </si>
  <si>
    <t>WOS:000456614100031</t>
  </si>
  <si>
    <t>Ditrich, T; Janda, V; Vaneckova, H; Dolezel, D</t>
  </si>
  <si>
    <t>Ditrich, Tomas; Janda, Vaclav; Vaneckova, Hana; Dolezel, David</t>
  </si>
  <si>
    <t>Climatic Variation of Supercooling Point in the Linden Bug Pyrrhocoris apterus (Heteroptera: Pyrrhocoridae)</t>
  </si>
  <si>
    <t>INSECTS</t>
  </si>
  <si>
    <t>Cold tolerance is often one of the key components of insect fitness, but the association between climatic conditions and supercooling capacity is poorly understood. We tested 16 lines originating from geographically different populations of the linden bug Pyrrhocoris apterus for their cold tolerance, determined as the supercooling point (SCP). The supercooling point was generally well explained by the climatic conditions of the population's origin, as the best predictorwinter minimum temperatureexplained 85% of the average SCP variation between populations. The supercooling capacity of P. apterus is strongly correlated with climatic conditions, which support the usage of SCP as an appropriate metric of cold tolerance in this species.</t>
  </si>
  <si>
    <t>Dolezel, David/H-1467-2014; Ditrich, Tomas/B-2747-2013</t>
  </si>
  <si>
    <t>Ditrich, Tomas/0000-0002-3179-7716; Dolezel, David/0000-0001-9176-8880</t>
  </si>
  <si>
    <t>2075-4450</t>
  </si>
  <si>
    <t>10.3390/insects9040144</t>
  </si>
  <si>
    <t>WOS:000455070600022</t>
  </si>
  <si>
    <t>Kaartvedt, S; Titelman, J</t>
  </si>
  <si>
    <t>Kaartvedt, Stein; Titelman, Josefin</t>
  </si>
  <si>
    <t>Planktivorous fish in a future Arctic Ocean of changing ice and unchanged photoperiod</t>
  </si>
  <si>
    <t>ICES JOURNAL OF MARINE SCIENCE</t>
  </si>
  <si>
    <t>3rd International Open Science Meeting on Moving In, Out, and Across the Subarctic and Arctic Marine Ecosystems - Shifting Boundaries of Water, Ice, Flora, Fauna, People, and Institutions</t>
  </si>
  <si>
    <t>JUN 11-15, 2017</t>
  </si>
  <si>
    <t>Tromso, NORWAY</t>
  </si>
  <si>
    <t>Ecosystem Studies Subarct &amp; Arctic Seas Programme, Int Council Explorat Sea, N Pacific Marine Sci Org</t>
  </si>
  <si>
    <t>Climate change drives fish and plankton species ranges toward the poles, often related to warmer waters mediating geographic distributions via changes in vital rates. Yet, the distribution of fish may also be governed by less acknowledged mechanisms. Ice limits access to air for physostomous fish filling their swimbladders at the surface. We hypothesize that release of ice constraints may facilitate northward expansion of physostomes, with implied impact on their zooplankton prey. On the other hand, even in a changing Arctic, the extreme high-latitude photoperiod will persist. The abundance of mesopelagic fish is low in the Arctic Ocean. Feeding conditions may be inferior during the darkness of winter and in light summer nights. If the photoperiod is constraining distributions, biogeographic boundaries of mesopelagic fish may be relatively unaffected by climate change. Alternatively, if low temperatures are their main constraint, we hypothesize that northward extensions in a warmer ocean may be detrimental to key Arctic copepods as we argue that their current success relates to low mortality during overwintering in the absence of mesopelagic fish. It is therefore essential to discriminate the role of the light climate at high latitudes from those related to temperatures for assessing future biogeographic boundaries.</t>
  </si>
  <si>
    <t>Titelman, Josefin/B-4450-2009</t>
  </si>
  <si>
    <t>Titelman, Josefin/0000-0002-1550-9497</t>
  </si>
  <si>
    <t>1054-3139</t>
  </si>
  <si>
    <t>1095-9289</t>
  </si>
  <si>
    <t>10.1093/icesjms/fsx248</t>
  </si>
  <si>
    <t>WOS:000454358100003</t>
  </si>
  <si>
    <t>Chhatre, VE; Evans, LM; DiFazio, SP; Keller, SR</t>
  </si>
  <si>
    <t>Chhatre, Vikram E.; Evans, Luke M.; DiFazio, Stephen P.; Keller, Stephen R.</t>
  </si>
  <si>
    <t>Adaptive introgression and maintenance of a trispecies hybrid complex in range-edge populations of Populus</t>
  </si>
  <si>
    <t>In hybrid zones occurring in marginal environments, adaptive introgression from one species into the genomic background of another may constitute a mechanism facilitating adaptation at range limits. Although recent studies have improved our understanding of adaptive introgression in widely distributed tree species, little is known about the dynamics of this process in populations at the margins of species ranges. We investigated the extent of introgression between three species of the genus Populus sect. Tacamahaca (P. balsamifera, P. angustifolia and P. trichocarpa) at the margins of their distributions in the Rocky Mountain region of the United States and Canada. Using genotyping by sequencing (GBS), we analysed similar to 83,000 single nucleotide polymorphisms genotyped in 296 individuals from 29 allopatric and sympatric populations of the three species. We found a trispecies hybrid complex present throughout the zone of range overlap, including early as well as advanced generation backcross hybrids, indicating recurrent gene flow in this hybrid complex. Using genomic cline analysis, we found evidence of non-neutral patterns of introgression at 23% of loci in hybrids, of which 47% and 8% represented excess ancestry from P. angustifolia and P. balsamifera, respectively. Gene ontology analysis suggested these genomic regions were enriched for genes associated with photoperiodic regulation, metal ion transport, maintenance of redox homeostasis and cell wall metabolites involved in regulation of seasonal dormancy. Our study demonstrates the role of adaptive introgression in a multispecies hybrid complex in range-edge populations and has implications for understanding the evolutionary dynamics of adaptation in hybrid zones, especially at the margins of species distributions.</t>
  </si>
  <si>
    <t>Chhatre, Vikram/O-2459-2019</t>
  </si>
  <si>
    <t>Chhatre, Vikram/0000-0001-6627-2832</t>
  </si>
  <si>
    <t>10.1111/mec.14820</t>
  </si>
  <si>
    <t>WOS:000453898000012</t>
  </si>
  <si>
    <t>Li, YY; Wang, MZ; Gao, F; Zhang, HZ; Chen, HY; Wang, MQ; Liu, CX; Zhang, LS</t>
  </si>
  <si>
    <t>Li, Yuyan; Wang, Manzi; Gao, Fei; Zhang, Hongzhi; Chen, Hongyin; Wang, Mengqing; Liu, Chenxi; Zhang, Lisheng</t>
  </si>
  <si>
    <t>Exploiting diapause and cold tolerance to enhance the use of the green lacewing Chrysopa formosa for biological control</t>
  </si>
  <si>
    <t>Knowledge of environmental regulation of diapause in the green lacewing Chrysopa formosa, an important polyphagous predator against various pests, is essential for understanding seasonal adaptations of insects and for increasing the shelflife and shipment of chrysopids used in biological control programs. In the present study, we identified environmental factors responsible for induction and termination of diapause and cold tolerance in this chrysopid. C. formosa exhibits a facultative, prepupal diapause within its cocoon. The free-living third instar larva is the stage most sensitive to photoperiodic stimuli. Photoperiod is the major factor governing the induction of prepupal diapause, and temperature exerts amodulating effect. Photoperiodic response curves for C. formosa showed a typical long day response over a wide range of temperatures. Critical daylength for diapause induction was estimated to be 14.3 h at 20 degrees C, with a shift towards short daylengths at higher temperatures. The diapause response was maximal with a short daylength of 8L: 16D at 18 degrees C or 20 degrees C, and no diapause was induced under 16L: 8D at any temperature examined. Chilling temperature had a pronounced effect on the completion of diapause termination and post-diapause development. A chilling period of 60 days or more at 5 degrees C was sufficient to terminate diapause in most prepupae. An increase of chilling exposure duration synchronized post-diapause development and adult emergence. What was particularly attractive is that diapausing chrysopids could be stored at 5 degrees C as long as 300 days with high survival and short adult emergence time. The developmental period prior to diapause was extended significantly for diapause-destined chrysopids. Prepupal diapause in C. formosa distinctly enhanced the cold tolerance. These results suggest mechanisms that could be exploited to improve shelf-life and long distance shipment of chrysopids for release in biological control program.</t>
  </si>
  <si>
    <t>10.1016/j.biocontrol.2018.08.024</t>
  </si>
  <si>
    <t>WOS:000446239500015</t>
  </si>
  <si>
    <t>Blanckenhorn, WU; Bauerfeind, SS; Berger, D; Davidowitz, G; Fox, CW; Guillaume, F; Nakamura, S; Nishimura, K; Sasaki, H; Stillwell, RC; Tachi, T; Schafer, MA</t>
  </si>
  <si>
    <t>Blanckenhorn, Wolf U.; Bauerfeind, Stephanie S.; Berger, David; Davidowitz, Goggy; Fox, Charles W.; Guillaume, Frederic; Nakamura, Satoshi; Nishimura, Kinya; Sasaki, Hitoshi; Stillwell, R. Craig; Tachi, Takuji; Schaefer, Martin A.</t>
  </si>
  <si>
    <t>Life history traits, but not body size, vary systematically along latitudinal gradients on three continents in the widespread yellow dung fly</t>
  </si>
  <si>
    <t>ECOGRAPHY</t>
  </si>
  <si>
    <t>Large-scale clinal variation in body size and other life-history traits is common enough to have stimulated the postulation of several eco-geographical rules. Whereas some clinal patterns are clearly adaptive, the causes of others remain unclear. We present a comprehensive intraspecific population comparison for the cosmopolitan yellow dung fly Scathophaga stercoraria (Diptera: Scathophagidae) to check for consistent world-wide patterns. Common garden assessment of various life history traits permitted continental comparison of (clinal) quantitative genetic differentiation (Qst) with putatively neutral genetic differentiation (Fst) derived from field-caught flies. Latitudinal clines in fly development time, growth rate, and overwintering propensity were consistent among North American, European and Japanese populations. Increased winter dormancy incidence and duration at higher latitude, combined with a faster growth rate and shorter development time, suggest that flies are adaptated to season length more than to temperature. The resulting body size clines, in contrast, were not very consistent; importantly, they were not negative, as expected under seasonal constraints, but flat or even positive clines. Quantitative genetic differentiation Q(ST) exceeded neutral molecular variation F-ST for most traits, suggesting that natural selection plays a consistent role in mediating global dung fly life histories. We conclude that faster growth and development in response to shorter growing seasons at higher latitudes may indirectly counteract expected direct effects of temperature on body-size, potentially resulting in flat or inconsistent body size clines in nature.</t>
  </si>
  <si>
    <t>Guillaume, Frederic/D-5021-2011; Fox, Charles W/I-5274-2012</t>
  </si>
  <si>
    <t>Guillaume, Frederic/0000-0003-0874-0081; Fox, Charles W/0000-0002-7545-7967; Blanckenhorn, Wolf/0000-0002-0713-3944</t>
  </si>
  <si>
    <t>0906-7590</t>
  </si>
  <si>
    <t>1600-0587</t>
  </si>
  <si>
    <t>10.1111/ecog.03752</t>
  </si>
  <si>
    <t>WOS:000451829900014</t>
  </si>
  <si>
    <t>Cong, Q; Grishin, NV</t>
  </si>
  <si>
    <t>Cong, Qian; Grishin, Nick V.</t>
  </si>
  <si>
    <t>Comparative analysis of swallowtail transcriptomes suggests molecular determinants for speciation and adaptation</t>
  </si>
  <si>
    <t>GENOME</t>
  </si>
  <si>
    <t>Genetic determinants of speciation in closely related species are poorly understood. We sequenced and analyzed transcriptomes of swallowtail butterflies Heraclides cresphontes (northeastern species) and Heraclides rumiko (southwestern species), a pair of mostly allopatric sister species whose distribution ranges overlap narrowly in central Texas. We found that the two swallowtails confidently differ (F-ST &gt; 0.5 for both species) in about 5% of genes, similarly to the divergence in another pair of swallowtail species Pterourus glaucus (southern species) and Pterourus canadensis (northern species). The same genes tend to diverge in both species pairs, suggesting similar speciation paths in Heraclides and Pterourus. The most significant differences for both species pairs were found in the circadian clock genes that were conserved within each species and diverged strongly between species (P-value &lt; 0.01 and F-ST &gt; 0.7). This divergence implied that adaptations to different climates and photoperiod at different latitudes or differences in mating behavior, including mating time and copulation duration, may be possible factors in ecological or behavioral-based speciation. Finally, we suggest several nuclear DNA regions that consistently and prominently differ between the sister swallowtail species as nuclear barcodes for swallowtail identification, with the best barcode being an exon from the protein TIMELESS.</t>
  </si>
  <si>
    <t>0831-2796</t>
  </si>
  <si>
    <t>1480-3321</t>
  </si>
  <si>
    <t>10.1139/gen-2018-0084</t>
  </si>
  <si>
    <t>WOS:000453224500003</t>
  </si>
  <si>
    <t>Matsuda, N; Tanaka, K; Watari, Y; Shintani, Y; Goto, SG; Nisimura, T; Izumi, Y; Numata, H</t>
  </si>
  <si>
    <t>Matsuda, Naoki; Tanaka, Kazuhiro; Watari, Yasuhiko; Shintani, Yoshinori; Goto, Shin G.; Nisimura, Tomoyosi; Izumi, Yohei; Numata, Hideharu</t>
  </si>
  <si>
    <t>Northward expansion of the bivoltine life cycle of the cricket over the last four decades</t>
  </si>
  <si>
    <t>GLOBAL CHANGE BIOLOGY</t>
  </si>
  <si>
    <t>Recent climate warming has affected some life-history traits of insects, including voltinism and body size. The magnitude of changes in these traits may differ latitudinally within a species because of the differing lengths of season available for growth. The present study aims to estimate the change in voltinism of the lawn ground cricket, Polionemobius mikado (Shiraki) (Orthoptera: Trigonidiidae), over the last four decades by comparing the body size between adults collected from a wide range of latitudes in Japan in recent years (2015-2017) and those collected four decades ago (1969-1976). The body size of adults collected in recent years showed a latitudinal saw-tooth cline, in the same way as body size did four decades ago, and the cline shifted northward over the last four decades: In 2015-2017, the body size decreased slightly with increasing latitude from 31 degrees N to 36 degrees N, and then increased to 40 degrees N, and again decreased from 40 degrees N to 44 degrees N. Comparison of the body size between recent years and four decades ago revealed that the body size has decreased significantly at the middle latitudes (36-40 degrees N), suggesting that the proportion of smaller bivoltine individuals there has increased over the last four decades. The sum of effective temperatures for postdiapause embryonic development at around 36 degrees N in recent years was comparable to that at 31-35 degrees N four decades ago, at which P. mikado populations were bivoltine. Taken together, these findings suggested that the latitudinal range suitable for the bivoltine life cycle of P. mikado has expanded northward over the last four decades because of climate warming. This is the first report that shows that a decrease in body size can be caused by climate warming via an increase in voltinism.</t>
  </si>
  <si>
    <t>1354-1013</t>
  </si>
  <si>
    <t>1365-2486</t>
  </si>
  <si>
    <t>10.1111/gcb.14436</t>
  </si>
  <si>
    <t>WOS:000449650600004</t>
  </si>
  <si>
    <t>Beauchamp, M; Bertolini, E; Deppisch, P; Steubing, J; Menegazzi, P; Helfrich-Forster, C</t>
  </si>
  <si>
    <t>Beauchamp, Marta; Bertolini, Enrico; Deppisch, Peter; Steubing, Jonathan; Menegazzi, Pamela; Helfrich-Foerster, Charlotte</t>
  </si>
  <si>
    <t>Closely Related Fruit Fly Species Living at Different Latitudes Diverge in Their Circadian Clock Anatomy and Rhythmic Behavior</t>
  </si>
  <si>
    <t>Recently, we reported differences in the expression pattern of the blue light-sensitive flavoprotein cryptochrome (CRY) and the neuropeptide pigment-dispersing factor (PDF) in the neuronal clock network of high-latitude Drosophila species, belonging to the Drosophila subgenus (virilis-repleta radiation), compared with cosmopolitan D. melanogaster flies, belonging to the Sophophora subgenus. Alterations in rhythmic patterns of activity due to these differences might have adaptive significance for colonizing high-latitude habitats and, hence, adjusting to long photoperiods. Here, we show that these differing CRY/PDF expression patterns are only present in those species of the virilis-repleta radiation that colonized high latitudes. The cosmopolitan species D. mercatorum and D. hydei have a D. melanogaster-like clock network and behavior despite belonging to the virilis-repleta radiation. Similarly, 2 species of the holotropical Zaprionus genus, more closely related to the Drosophila subgenus than to the Sophophora subgenus, retain a D. melanogaster-like clock network and rhythmic behavior. We therefore suggest that the D. melanogaster-like clock network is the "ancestral fly clock phenotype" and that alterations in the CRY/PDF clock neurochemistry have allowed some species of the virilis-repleta radiation to colonize high-latitude environments.</t>
  </si>
  <si>
    <t>Menegazzi, Pamela/M-7022-2017</t>
  </si>
  <si>
    <t>Menegazzi, Pamela/0000-0001-5232-1920; Helfrich-Forster, Charlotte/0000-0002-0859-9092; Bertolini, Enrico/0000-0002-7573-7467</t>
  </si>
  <si>
    <t>10.1177/0748730418798096</t>
  </si>
  <si>
    <t>WOS:000450159000003</t>
  </si>
  <si>
    <t>Salazar, ER; Richter, HG; Spichiger, C; Mendez, N; Halabi, D; Vergara, K; Alonso, IP; Corvalan, FA; Azpeleta, C; Seron-Ferre, M; Torres-Farfan, C</t>
  </si>
  <si>
    <t>Salazar, E. R.; Richter, H. G.; Spichiger, C.; Mendez, N.; Halabi, D.; Vergara, K.; Alonso, I. P.; Corvalan, F. A.; Azpeleta, C.; Seron-Ferre, M.; Torres-Farfan, C.</t>
  </si>
  <si>
    <t>Gestational chronodisruption leads to persistent changes in the rat fetal and adult adrenal clock and function</t>
  </si>
  <si>
    <t>JOURNAL OF PHYSIOLOGY-LONDON</t>
  </si>
  <si>
    <t>Light at night is essential to a 24/7 society, but it has negative consequences on health. Basically, light at night induces an alteration of our biological clocks, known as chronodisruption, with effects even when this occurs during pregnancy. Indeed, an abnormal photoperiod during gestation alters fetal development, inducing long-term effects on the offspring. Accordingly, we carried out a longitudinal study in rats, exploring the impact of gestational chronodisruption on the adrenal biorhythms and function of the offspring. Adult rats (90 days old) gestated under chronic photoperiod shift (CPS) decrease the time spent in the open arm zone of an elevated plus maze to 62% and increase the rearing time to 170%. CPS adults maintained individual daily changes in corticosterone, but their acrophases were distributed from 12.00 h to 06.00 h. CPS offspring maintained clock gene expression and oscillation, nevertheless no daily rhythm was observed in genes involved in the regulation and synthesis of steroids. Consistent with adult adrenal gland being programmed during fetal life, blunted daily rhythms of corticosterone, core clock gene machinery, and steroidogenic genes were observed in CPS fetal adrenal glands. Comparisons of the global transcriptome of CPS versus control fetal adrenal gland revealed that 1078 genes were differentially expressed (641 down-regulated and 437 up-regulated). In silico analysis revealed significant changes in Lipid Metabolism, Small Molecule Biochemistry, Cellular Development and the Inflammatory Response pathway (z score: 48-20). Altogether, the present results demonstrate that gestational chronodisruption changed fetal and adult adrenal function. This could translate to long-term abnormal stress responses and metabolic adaptation, increasing the risk of developing chronic diseases.</t>
  </si>
  <si>
    <t>Halabi, Diego/0000-0002-1474-8066</t>
  </si>
  <si>
    <t>0022-3751</t>
  </si>
  <si>
    <t>1469-7793</t>
  </si>
  <si>
    <t>10.1113/JP276083</t>
  </si>
  <si>
    <t>WOS:000451696700031</t>
  </si>
  <si>
    <t>Busby, RR; Barbato, RA; Jung, CM; Morozova, KA; Bednar, AJ; Bray, AL; Milam, JM; Smith, JC; Indest, KJ</t>
  </si>
  <si>
    <t>Busby, Ryan R.; Barbato, Robyn A.; Jung, Carina M.; Morozova, Kate A.; Bednar, Anthony J.; Bray, Andrew L.; Milam, Jenifer M.; Smith, Jared C.; Indest, Karl J.</t>
  </si>
  <si>
    <t>Photoperiod and Soil Munition Constituent Effects on Phytoaccumulation and Rhizosphere Interactions in Boreal Vegetation</t>
  </si>
  <si>
    <t>WATER AIR AND SOIL POLLUTION</t>
  </si>
  <si>
    <t>Permafrost thaw is expected to alter biogeochemistry and hydrology, potentially increasing the mobility of soil constituents. Northern latitude boreal forests where permafrost thaw is occurring also experience extreme changes in day length during the growing season. As the effects of photoperiod on plant uptake of soil constituents or interactions with the rhizosphere are unknown, our objective was to determine these interactions with three plant species from different functional groups. A tree, forb, and grass common to military training ranges in this region were grown in soil spiked with or without lead, antimony, or 2,4-dinitrotoluene and grown under 16, 20, or 24h of light. Plant biomass, soil constituent uptake, and rhizosphere bacterial communities were compared between treatments. Photoperiod had no effect on plant uptake of any soil constituent or on rhizosphere community, indicating that plants and their associated microbial communities adapted to this environment are resilient to extremes in photoperiod. Lead uptake was not significant in any plant species and had no effect on the rhizosphere. Antimony increased the percentage composition of Saprospirales in the rhizospheres of two of the three plants, indicating an interaction between this bacterial order and antimony. Antimony uptake by white spruce (Picea glauca) was considerable, with a mean concentration of 1731mgkg(-1) in roots, while mean shoot concentration was only 155mgkg(-1), indicating its potential to phytostabilize this heavy metal. Although antimony had the strongest impact on the rhizosphere bacterial community, it was also readily accumulated by the grass and tree.</t>
  </si>
  <si>
    <t>Jung, Carina/0000-0002-3171-7341</t>
  </si>
  <si>
    <t>0049-6979</t>
  </si>
  <si>
    <t>1573-2932</t>
  </si>
  <si>
    <t>10.1007/s11270-018-4027-3</t>
  </si>
  <si>
    <t>WOS:000450638100001</t>
  </si>
  <si>
    <t>Piccolin, F; Meyer, B; Biscontin, A; De Pitta, C; Kawaguchi, S; Teschke, M</t>
  </si>
  <si>
    <t>Piccolin, Fabio; Meyer, Bettina; Biscontin, Alberto; De Pitta, Cristiano; Kawaguchi, So; Teschke, Mathias</t>
  </si>
  <si>
    <t>Photoperiodic modulation of circadian functions in Antarctic krill Euphausia superba Dana, 1850 (Euphausiacea)</t>
  </si>
  <si>
    <t>JOURNAL OF CRUSTACEAN BIOLOGY</t>
  </si>
  <si>
    <t>An endogenous circadian clock influences metabolic output rhythms in the Antarctic krill (Euphausia superba Dana, 1850), a key species in the Southern Ocean ecosystem. Seasonal changes in photoperiod in Antarctica, ranging from midnight sun (24 h light) during mid-summer to very short days (3-4 h light) during mid-winter, represent a challenge for the synchronization of the krill circadian clock. We analyzed clock gene activity and clock output functions in krill exposed to different light conditions during a long-term photoperiodic simulation in the laboratory. In simulated early-autumn (light/dark or LD 16: 8) and late-winter (LD 8: 16) conditions, the circadian clock of krill was functional and the metabolic output was synchronized to the light/dark cycle, the clock genes Esper and Esclk peaked in antiphase around simulated dusk/dawn and most metabolic-related genes showed upregulation around simulated dusk. In contrast, in simulated mid-summer (light/light or LL) and mid-winter (LD 3: 21) conditions, the synchronization of the circadian clock and the metabolic output appeared to be weaker, with clock gene expression becoming arrhythmic and upregulation of metabolic genes occurring at different times during the day. Early-autumn and late-winter photoperiodic cues in the laboratory thus seem to be sufficient to entrain the krill clock and promote metabolic synchronization, whereas midwinter and mid-summer photoperiodic cues seem to be insufficient for krill entrainment. Krill in the field may overcome the seasonal lack of overt photoperiodic cycle occurring during midsummer and mid-winter by using alternative light-related Zeitgebers (i.e., varying light intensity rather than the presence or absence of light) to promote basic homeostatic rhythms over 24 h.</t>
  </si>
  <si>
    <t>Biscontin, Alberto/0000-0003-1492-7715</t>
  </si>
  <si>
    <t>0278-0372</t>
  </si>
  <si>
    <t>1937-240X</t>
  </si>
  <si>
    <t>10.1093/jcbiol/ruy035</t>
  </si>
  <si>
    <t>WOS:000456691100008</t>
  </si>
  <si>
    <t>Horing, F; Teschke, M; Suberg, L; Kawaguchi, S; Meyer, B</t>
  </si>
  <si>
    <t>Hoering, Flavia; Teschke, Mathias; Suberg, Lavinia; Kawaguchi, So; Meyer, Bettina</t>
  </si>
  <si>
    <t>Light regime affects the seasonal cycle of Antarctic krill (Euphausia superba): impacts on growth, feeding, lipid metabolism, and maturity</t>
  </si>
  <si>
    <t>CANADIAN JOURNAL OF ZOOLOGY</t>
  </si>
  <si>
    <t>Light regime is an important zeitgeber for Antarctic krill (Euphausia superba Dana, 1850), which seems to entrain an endogenous timing system that synchronizes its life cycle to the extreme light conditions in the Southern Ocean. To understand the flexibility of Antarctic krill's seasonal cycle, we investigated its physiological and behavioural responses to different light regimes and if an endogenous timing system was involved in the regulation of these seasonal processes. We analysed growth, feeding, lipid content, and maturity in a 2-year laboratory experiment simulating the latitudinal light regimes at 52 degrees S and 66 degrees S and constant darkness under constant food level. Our results showed that light regime affected seasonal cycles of growth, feeding, lipid metabolism, and maturity in Antarctic krill. Seasonal patterns of growth, feeding, and maturity persisted under constant darkness, indicating the presence of an endogenous timing system. The maturity cycle showed differences in critical photoperiods according to the simulated latitudinal light regime. This suggests a flexible endogenous timing mechanism in Antarctic krill, which may determine its response to future environmental changes.</t>
  </si>
  <si>
    <t>Kawaguchi, So/0000-0002-2042-5095</t>
  </si>
  <si>
    <t>0008-4301</t>
  </si>
  <si>
    <t>1480-3283</t>
  </si>
  <si>
    <t>10.1139/cjz-2017-0353</t>
  </si>
  <si>
    <t>WOS:000449749800003</t>
  </si>
  <si>
    <t>Quispe, R; Yohannes, E; Gahr, M</t>
  </si>
  <si>
    <t>Quispe, Rene; Yohannes, Elizabeth; Gahr, Manfred</t>
  </si>
  <si>
    <t>Seasonality at the equator: isotope signatures and hormonal correlates of molt phenology in a non-migratory Amazonian songbird</t>
  </si>
  <si>
    <t>BackgroundBirds, across their annual cycle, progress through sequences of life-history stages such as reproduction and molt. The mechanisms that control annual avian itineraries involve endocrine responses triggered by seasonal environmental factors, including changes in resource availability and/or photoperiod. However, at equatorial latitudes birds are exposed to different degrees of seasonality, and the mechanisms underlying phenology of birds near the equator remain less explored. We studied the silver-beaked tanager, an endemic Amazonian songbird, from an equatorial lowland population. Remarkably, in this species, song behavior has been shown to be seasonally aligned to minimal changes in day length near the equator. Here, we aimed to further explore the phenology of silver-beaked tanagers by assessing shifts of food sources utilization as potential ultimate factors. We measured triple isotopic tracers of carbon (C-13), nitrogen (N-15) and sulphur (S-34) in blood and feathers of birds throughout a whole year. In addition, we assessed the degree of seasonality in the molting activity, in relation to circulating levels of corticosterone, as well as to testosterone as a proxy of the reproductive condition of males.ResultsThere was important seasonal variation of S-34 values in relation to rainfall patterns and changes in estuarine water composition. Despite the seasonal rainfall, we found no substantial variation in the foraging ecology of birds over seasons. This was accompanied by uniform levels of corticosterone throughout the year, probably associated with the absence of drastic seasonal resource shortages. Even so, silver-beaked tanagers showed a marked seasonal molting schedule, which was related to variation in the circulating levels of both corticosterone and testosterone.ConclusionsThese findings suggest that foraging niche is not life history stage-dependent in silver-beaked tanagers, and highlight rainfall as an important environmental cue for bird phenology. Our stable isotope results encourage further studies addressing the influence of estuarine water dynamics on bird timing. In addition, the results suggest a primary role of steroid hormones in regulating seasonal life history stages under the absence of a marked photoperiod. Contrary to what might be expected for a tropical songbird, our physiological data in silver-beaked tanagers do not support reproduction-molt overlapping.</t>
  </si>
  <si>
    <t>OCT 29</t>
  </si>
  <si>
    <t>10.1186/s12983-018-0284-7</t>
  </si>
  <si>
    <t>WOS:000451344200001</t>
  </si>
  <si>
    <t>West, AC; Wood, SH</t>
  </si>
  <si>
    <t>West, Alexander C.; Wood, Shona H.</t>
  </si>
  <si>
    <t>Seasonal physiology: making the future a thing of the past</t>
  </si>
  <si>
    <t>CURRENT OPINION IN PHYSIOLOGY</t>
  </si>
  <si>
    <t>Accurate timing and physiological adaptation to anticipate seasonal changes are an essential requirement for an organism's survival. Animals exhibit a remarkably wide spectrum of seasonal adaptations, which can include annual cycles of growth, immune function, sexual behaviour, fattening/ weight loss, hair growth/loss, thermogenesis, sleep, and hibernation. Annual changes in day length (photoperiod) are a highly predictive signal that can be reliably used to activate a seasonal adaptive programme at the correct time of year. These cycles of physiology also persist in constant conditions revealing an innate long-term timer synchronised by photoperiod, which allows reliable anticipation of forthcoming environmental changes ('circannual clock'). The adaptive value of an innate timer long-term timer is best understood when considering that hibernators and species living at high latitudes, which still have to progress through their seasonal life history despite the absence of a light dark cycle for periods of the year. Calendar time is of vital importance for organisms living in seasonal environments, and, unlike circadian time, the fundamental mechanisms through which organisms maintain an internal sense of calendar time remain unknown. The aim of this review is to present the recent advances in the field, consider the species comparative aspects, discuss non-photoperiodic effects on seasonal rhythms and indicate future directions for the field.</t>
  </si>
  <si>
    <t>Wood, Shona/I-4175-2017</t>
  </si>
  <si>
    <t>Wood, Shona/0000-0002-8273-4045</t>
  </si>
  <si>
    <t>2468-8673</t>
  </si>
  <si>
    <t>10.1016/j.cophys.2018.04.006</t>
  </si>
  <si>
    <t>WOS:000471290000002</t>
  </si>
  <si>
    <t>Obrycki, JJ</t>
  </si>
  <si>
    <t>Obrycki, John J.</t>
  </si>
  <si>
    <t>Reproductive Diapause in North American Populations of the Introduced Lady Beetle Hippodamia variegata (Coleoptera: Coccinellidae)</t>
  </si>
  <si>
    <t>The Palearctic lady beetle species, Hippodamia variegata (Coleoptera: Coccinellidae), first collected in 1984 near Montreal, Quebec, Canada, is expanding its distribution into northeastern and north central portions of North America. Examination of responses to abiotic factors that influence the seasonal biology of H. variegata may provide insights into its potential range expansion in North America. The induction and duration of adult hibernal diapause in three North American populations of H. variegata, collected between 40 degrees N and 44 degrees N latitude, was determined at four constant photoperiods (L:D 16:8, 14:10, 12:12, and 10:14) at 22 degrees C. Thirteen to twenty-one percent of females reared at L: D 16: 8 entered diapause, whereas shorter photoperiods (L: D 12:12 and 10:14) induced diapause in 100% of females. Variation in the response to L: D 14:10 was observed among the three populations, 27-100% of females exhibited reproductive diapause. Pupae and young adults were sensitive to changes in constant photoperiods (L:D 16:8 reversible arrow 10:14). Individuals reared at L:D 10:14 that were moved to L:D 16:8 on the day of pupation or the day of adult eclosion produced ovipositing females. Individuals reared at L:D 16:8 and transferred to L: D 10:14 on the day of pupation or the day of adult eclosion produced females that did not oviposit within 30 d of eclosion.</t>
  </si>
  <si>
    <t>10.1093/ee/nvy118</t>
  </si>
  <si>
    <t>WOS:000448217300032</t>
  </si>
  <si>
    <t>Hufenus, R; Schiffmann, C; Hatt, JM; Muller, DWH; Lackey, LB; Clauss, M; Zerbe, P</t>
  </si>
  <si>
    <t>Hufenus, Rahel; Schiffmann, Christian; Hatt, Jean-Michel; Mueller, Dennis W. H.; Lackey, Laurie Bingaman; Clauss, Marcus; Zerbe, Philipp</t>
  </si>
  <si>
    <t>Seasonality of reproduction in Asian elephants Elephas maximus and African elephants Loxodonta africana: underlying photoperiodic cueing?</t>
  </si>
  <si>
    <t>MAMMAL REVIEW</t>
  </si>
  <si>
    <t>Animals in seasonal environments often rely on photoperiodicity to time their reproduction. Elephants have a gestation length of approximately twoyears and a historical geographic distribution including higher latitudes than at present, so the evolution of a seasonal breeding pattern cued by photoperiodicity and timed to the long-day period is a theoretical option in both species. We reviewed literature on reproductive patterns in free-ranging, semi-captive and captive Asian and African elephants, photoperiodic cueing, seasonal variation in body condition, and other factors influencing their reproduction, as well as data from zoological collections on the timing of births. Most of the free-ranging and all the semi-captive and captive elephant populations showed a moderate yet distinct seasonal breeding pattern. Peak breeding activity of free-ranging Asian elephants took place in either the dry or the wet season, with no preference for short-day or long-day breeding at low latitudes (close to the equator) but a preference for long-day breeding at higher latitudes. Semi-captive Asian elephants mainly bred in the dry season when body condition was lowest and day-lengths were increasing. Peak conception often occurred in the wet season in free-ranging African elephants when body condition was highest, with no evident preference for short-day or long-day breeding at low latitudes but preference for long-day breeding at higher latitudes. Asian and African elephants in zoos at latitudes from 43 to 53 degrees N tended to conceive more often during spring and summer, i.e. when day-lengths were increasing. Body condition was not reported to vary significantly throughout the year and was rather high compared to in the wild. We hypothesise that elephants are long-day breeders' in which the photoperiodic timing of conception can be influenced by many additional factors. Strategies to encourage natural conception in captive populations should include measures aimed at increasing breeding incentives in the northern hemisphere spring.</t>
  </si>
  <si>
    <t>Clauss, Marcus/M-8702-2019; Clauss, Marcus/A-4710-2008</t>
  </si>
  <si>
    <t>Clauss, Marcus/0000-0003-3841-6207; Clauss, Marcus/0000-0003-3841-6207</t>
  </si>
  <si>
    <t>0305-1838</t>
  </si>
  <si>
    <t>1365-2907</t>
  </si>
  <si>
    <t>10.1111/mam.12133</t>
  </si>
  <si>
    <t>WOS:000444228900003</t>
  </si>
  <si>
    <t>Zhu, CM; Peng, Q; Fu, DB; Zhuang, DX; Yu, YM; Duan, M; Xie, WB; Cai, YH; Ouyan, YD; Lian, XM; Wu, CY</t>
  </si>
  <si>
    <t>Zhu, Chunmei; Peng, Qiang; Fu, Debao; Zhuang, Dongxia; Yu, Yiming; Duan, Min; Xie, Weibo; Cai, Yaohui; Ouyan, Yidang; Lian, Xingming; Wu, Changyin</t>
  </si>
  <si>
    <t>The E3 Ubiquitin Ligase HAF1 Modulates Circadian Accumulation of EARLY FLOWERING3 to Control Heading Date in Rice under Long-Day Conditions</t>
  </si>
  <si>
    <t>PLANT CELL</t>
  </si>
  <si>
    <t>The ubiquitin 26S proteasome system (UPS) is critical for enabling plants to alter their proteomes to integrate internal and external signals for the photoperiodic induction of flowering. We previously demonstrated that HAF1, a C3HC4 RING domain-containing E3 ubiquitin ligase, is essential to precisely modulate the timing of Heading Date1 accumulation and to ensure appropriate photoperiodic responses under short-day conditions in rice (Oryza sativa). However, how HAF1 mediates flowering under long-day conditions remains unknown. In this study, we show that OsELF3 (EARLY FLOWERING3) is the direct substrate of HAF1 for ubiquitination in vitro and in vivo. HAF1 is required for maintaining the circadian rhythm of OsELF3 accumulation during photoperiodic responses in rice. In addition, the haft oself3 double mutant headed as late as oself3 plants under long-day conditions. An amino acid variation (L5585) within the interaction domain of OsELF3 with HAF1 greatly contributes to the variation in heading date among japonica rice accessions. The japonica accessions carrying the OsELF3(L)-type allele are found at higher latitudes, while varieties carrying the OsELF3(S)-type allele are found at lower latitudes. Taken together, our findings suggest that HAF1 precisely modulates the diurnal rhythm of OsELF3 accumulation to ensure the appropriate heading date in rice.</t>
  </si>
  <si>
    <t>Xie, Weibo/B-3771-2008</t>
  </si>
  <si>
    <t>Xie, Weibo/0000-0002-2768-3572; Lian, Xingming/0000-0002-5307-2839; Zhuang, Dongxia/0000-0001-9040-8576; yu, yiming/0000-0002-9919-7282</t>
  </si>
  <si>
    <t>1040-4651</t>
  </si>
  <si>
    <t>1532-298X</t>
  </si>
  <si>
    <t>10.1105/tpc.18.00653</t>
  </si>
  <si>
    <t>WOS:000450000500012</t>
  </si>
  <si>
    <t>Seppanen, MM; Alitalo, V; Backstrom, HK; Makiniemi, K; Jokela, V; Falghera-Winseman, L; Khazaei, H</t>
  </si>
  <si>
    <t>Seppanen, Mervi M.; Alitalo, Ville; Backstrom, Hanna K.; Makiniemi, Kirsi; Jokela, Venla; Falghera-Winseman, Luisa; Khazaei, Hamid</t>
  </si>
  <si>
    <t>Growth, freezing tolerance, and yield performance of alfalfa (Medicago sativa L.) cultivars grown under controlled and field conditions in northern latitudes</t>
  </si>
  <si>
    <t>CANADIAN JOURNAL OF PLANT SCIENCE</t>
  </si>
  <si>
    <t>Alfalfa (Medicago sativa L.) is one of the most popular forage legume crops worldwide. Its cultivation in the boreal and sub-boreal zone is restricted by inadequate winter hardiness, but global warming may increase its adaptability in these latitudes. Here, we examined variation in growth and freezing tolerance of four alfalfa cultivars recommended for the northern temperate climates of Europe (Alexis, Lavo, Live, and Nexus) and two cultivars with adaptation to milder or Mediterranean climates (Rangelander and Hunter River). Two experiments under controlled conditions (growth cessation and cold acclimation experiments) along with a 2-yr field experiment were conducted. Lavo was the most freezing-tolerant cultivar in both the cold acclimation and field experiments. Both Rangelander and Hunter River showed poor freezing tolerance. Lavo responded to decreasing temperatures, unlike the response to shorter day length, by allocating biomass to the roots. In general, better freezing tolerance was associated with high total nonstructural carbohydrate and low starch content. The field experiment results revealed that the more freezing-tolerant cultivars may have some advantages regarding yield, especially in the second year, but the differences between the cultivars were modest.</t>
  </si>
  <si>
    <t>Khazaei, Hamid/E-8195-2018</t>
  </si>
  <si>
    <t>Khazaei, Hamid/0000-0002-5202-8764</t>
  </si>
  <si>
    <t>0008-4220</t>
  </si>
  <si>
    <t>1918-1833</t>
  </si>
  <si>
    <t>10.1139/cjps-2017-0305</t>
  </si>
  <si>
    <t>WOS:000446330900012</t>
  </si>
  <si>
    <t>Zhao, L; Li, MM; Xu, CJ; Yang, X; Li, DM; Zhao, X; Wang, K; Li, YH; Zhang, XM; Liu, LX; Ding, FQ; Du, HL; Wang, CS; Sun, JZ; Li, WB</t>
  </si>
  <si>
    <t>Zhao, Lin; Li, Minmin; Xu, Chongjing; Yang, Xue; Li, Dongmei; Zhao, Xue; Wang, Kuo; Li, Yinghua; Zhang, Xiaoming; Liu, Lixue; Ding, Fuquan; Du, Hailong; Wang, Chunsheng; Sun, Jingzhe; Li, Wenbin</t>
  </si>
  <si>
    <t>Natural variation in GmGBP1 promoter affects photoperiod control of flowering time and maturity in soybean</t>
  </si>
  <si>
    <t>The present study screened for polymorphisms in coding and non-coding regions of the GmGBP1 gene in 278 soybean accessions with variable maturity and growth habit characteristics under natural field conditions in three different latitudes in China. The results showed that the promoter region was highly diversified compared with the coding sequence of GmGBP1. Five polymorphisms and four haplotypes were closely related to soybean flowering time and maturity through association and linkage disequilibrium analyses. Varieties with the polymorphisms SNP_-796G, SNP_-770G, SNP_-307T, InDel_-242normal, SNP_353A, or haplotypes Hap-3 and Hap-4 showed earlier flowering time and maturity in different environments. The shorter growth period might be largely due to higher GmGBP1 expression levels in soybean that were caused by the TCT-motif with SNP_-796G in the promoter. In contrast, the lower expression level of GmGBP1 in soybean caused by RNAi interference of GmGBP1 resulted in a longer growth period under different day lengths. Furthermore, the gene interference of GmGBP1 also caused a reduction in photoperiod response sensitivity (PRS) before flowering in soybean. RNA-seq analysis on GmGBP1 underexpression in soybean showed that 94 and 30 predicted genes were significantly upregulated and downregulated, respectively. Of these, the diurnal photoperiod-specific expression pattern of three significant flowering time genes GmFT2a, GmFT5a, and GmFULc also showed constantly lower mRNA levels in GmGBP1-i soybean than in wild type, especially under short day conditions. Together, the results showed that GmGBP1 functioned as a positive regulator upstream of GmFT2a and GmFT5a to activate the expression of GmFULc to promote flowering on short days.</t>
  </si>
  <si>
    <t>10.1111/tpj.14025</t>
  </si>
  <si>
    <t>WOS:000445203600011</t>
  </si>
  <si>
    <t>Biernat, W; Kirsz, K; Szczesna, M; Zieba, DA</t>
  </si>
  <si>
    <t>Biernat, Weronika; Kirsz, Katarzyna; Szczesna, Malgorzata; Zieba, Dorota A.</t>
  </si>
  <si>
    <t>Resistin regulates reproductive hormone secretion from the ovine adenohypophysis depending on season</t>
  </si>
  <si>
    <t>Work in cattle and rodents has shown that resistin, in addition to its roles in insulin resistance and inflammation, is involved in the regulation of gonadal steroidogenesis. However, the role of resistin in the regulation of reproductive processes in other species, such as seasonally breeding sheep, is completely unknown. Herein, we tested the hypothesis that resistin can influence the secretion of anterior pituitary hormones and that its effect in ewes is dependent on the day length. Thirty Polish Longwool ewes, a breed that exhibits a strong seasonal reproductive pattern, were ovariectomized with estrogen replacement using subcutaneously inserted estradiol implants. Ewes were fed ad libitum and housed under a natural photoperiod (longitude: 19 degrees 57' E, latitude: 50 degrees 04' N). Intravenous treatments consisted of control or recombinant bovine resistin (rbresistin) in saline: (1) control (saline; n = 10), (2) low resistin dose (1.0 mu g/kg BW; n = 10), and (3) high resistin dose (10.0 mu g/kg BW; n = 10). Experiments were conducted during both short-day (SD) and long-day (LD) seasons using 5 sheep per group within each season. Blood samples were collected every 10 min over 4 h. Blood plasma concentrations of FSH, LH, and prolactin (PRL) were assayed using RIA. A season x dose interaction was observed for all hormonal variables measured. Greater concentrations (P &lt; 0.001) of LH and FSH were observed during SDs than during LDs in all groups. During SDs, the high dose (10 mu g/kg BW) decreased (P &lt; 0.001) basal LH levels and amplitude (P &lt; 0.05) of LH pulses and increased (P &lt; 0.001) circulating concentrations of FSH. However, the low dose of resistin decreased (P &lt; 0.001) FSH concentrations compared to those of controls. During LDs, both the low and high resistin doses increased mean concentrations of LH (P &lt; 0.001 and P &lt; 0.05, respectively) and FSH (P &lt; 0.001). A high dose of rbresistin increased (P &lt; 0.001) the mean circulating concentrations of PRL during both seasons. However, in all groups, concentrations of PRL were greater during LDs than SDs. These results demonstrate for the first time that resistin is involved in the regulation of pituitary hormone secretion and that this effect is differentially mediated during LDs and SDs. (C) 2018 Elsevier Inc. All rights reserved.</t>
  </si>
  <si>
    <t>Zieba-Przybylska, Dorota/0000-0002-5562-7375</t>
  </si>
  <si>
    <t>10.1016/j.domaniend.2018.07.001</t>
  </si>
  <si>
    <t>WOS:000445167600012</t>
  </si>
  <si>
    <t>Guo, L; Wang, XH; Zhao, M; Huang, C; Li, C; Li, D; Yang, CJ; York, AM; Xue, W; Xu, GH; Liang, YM; Chen, QY; Doebley, JF; Tian, F</t>
  </si>
  <si>
    <t>Guo, Li; Wang, Xuehan; Zhao, Min; Huang, Cheng; Li, Cong; Li, Dan; Yang, Chin Jian; York, Alessandra M.; Xue, Wei; Xu, Guanghui; Liang, Yameng; Chen, Qiuyue; Doebley, John F.; Tian, Feng</t>
  </si>
  <si>
    <t>Stepwise cis-Regulatory Changes in ZCN8 Contribute to Maize Flowering-Time Adaptation</t>
  </si>
  <si>
    <t>Maize (Zea mays ssp. mays) was domesticated in southwestern Mexico similar to 9,000 years ago from its wild ancestor, teosinte (Zea mays ssp. parviglumis) [1]. From its center of origin, maize experienced a rapid range expansion and spread over 90 degrees of latitude in the Americas [2-4], which required a novel flowering-time adaptation. ZEA CENTRORADIALIS 8 (ZCN8) is the maize florigen gene and has a central role in mediating flowering [5, 6]. Here, we show that ZCN8 underlies a major quantitative trait locus (QTL) (qDTA8) for flowering time that was consistently detected in multiple maize-teosinte experimental populations. Through association analysis in a large diverse panel of maize inbred lines, we identified a SNP (SNP-1245) in the ZCN8 promoter that showed the strongest association with flowering time. SNP-1245 co-segregated with qDTA8 in maize-teosinte mapping populations. We demonstrate that SNP-1245 is associated with differential binding by the flowering activator ZmMADS1. SNP-1245 was a target of selection during early domestication, which drove the pre-existing early flowering allele to near fixation in maize. Interestingly, we detected an independent association block upstream of SNP-1245, wherein the early flowering allele that most likely originated from Zea mays ssp. mexicana introgressed into the early flowering haplotype of SNP-1245 and contributed to maize adaptation to northern high latitudes. Our study demonstrates how independent cis-regulatory variants at a gene can be selected at different evolutionary times for local adaptation, highlighting how complex cis-regulatory control mechanisms evolve. Finally, we propose a polygenic map for the pre-Columbian spread of maize throughout the Americas.</t>
  </si>
  <si>
    <t>10.1016/j.cub.2018.07.029</t>
  </si>
  <si>
    <t>WOS:000445418500033</t>
  </si>
  <si>
    <t>Miladinovic, J; Ceran, M; Dordevic, V; Balesevic-Tubic, S; Petrovic, K; Dukic, V; Miladinovic, D</t>
  </si>
  <si>
    <t>Miladinovic, Jegor; Ceran, Marina; Dordevic, Vuk; Balesevic-Tubic, Svetlana; Petrovic, Kristina; Dukic, Vojin; Miladinovic, Dragana</t>
  </si>
  <si>
    <t>Allelic Variation and Distribution of the Major Maturity Genes in Different Soybean Collections</t>
  </si>
  <si>
    <t>Soybean time of flowering and maturity are genetically controlled by E genes. Different allelic combinations of these genes determine soybean adaptation to a specific latitude. The paper describes the first attempt to assess adaptation of soybean genotypes developed and realized at Institute of Field and Vegetable Crops, Novi Sad, Serbia [ Novi Sad (NS) varieties and breeding lines] based on E gene variation, as well as to comparatively assess E gene variation in North-American (NA), Chinese, and European genotypes, as most of the studies published so far deal with North-American and Chinese cultivars and breeding material. Allelic variation and distribution of the major maturity genes (E1, E2, E3, and E4) has been determined in 445 genotypes from soybean collections of NA ancestral lines, Chinese germplasm, and European varieties, as well as NS varieties and breeding lines. The study showed that allelic combinations of E1-E4 genes significantly determined the adaptation of varieties to different geographical regions, although they have different impacts on maturity. In general, each collection had one major E genotype haplogroup, comprising over 50% of the lines. The exceptions were European varieties that had two predominant haplogroups and NA ancestral lines distributed almost evenly among several haplogroups. As e1-as/e2/E3/E4 was the most common genotype in NS population, present in the best-performing genotypes in terms of yield, this specific allele combination was proposed as the optimal combination for the environments of Central-Eastern Europe.</t>
  </si>
  <si>
    <t>Ceran, Marina/V-8446-2019</t>
  </si>
  <si>
    <t>Petrovic, Kristina/0000-0001-6877-5521; Miladinovic, Dragana/0000-0001-9555-9162; Ceran, Marina/0000-0002-1337-3522</t>
  </si>
  <si>
    <t>10.3389/fpls.2018.01286</t>
  </si>
  <si>
    <t>WOS:000443554600001</t>
  </si>
  <si>
    <t>Osada, N; Murase, K; Tsuji, K; Sawada, H; Nunokawa, K; Tsukahara, M; Hiura, T</t>
  </si>
  <si>
    <t>Osada, Noriyuki; Murase, Kazutaka; Tsuji, Kazuaki; Sawada, Haruo; Nunokawa, Koichi; Tsukahara, Masami; Hiura, Tsutom</t>
  </si>
  <si>
    <t>Genetic differentiation in the timing of budburst in Fagus crenata in relation to temperature and photoperiod</t>
  </si>
  <si>
    <t>INTERNATIONAL JOURNAL OF BIOMETEOROLOGY</t>
  </si>
  <si>
    <t>Climate change is expected to influence plant productivity particularly through changes in the timing of budburst. Nonetheless, knowledge about the intraspecific variation of the timing of budburst and its relationship with climate is insufficient for most tree species. Based on the common garden experiments of Fagus crenata, we investigated the interrelationships between the day of budburst, cumulative degree-days (temperature sum), chilling duration, and photoperiod at the timing of budburst for the trees of different combinations of 11 sites of seed origin and seven experimental sites in Japan. We found that the relationship between the latitude of experimental sites and the timing of budburst differed for the trees of different latitudes of origins. The timing of budburst was earlier for the trees of more northern populations throughout the latitudes of experimental sites. Variation in the timing of budburst among the trees of different seed origins was smaller for more northern experimental sites. Such patterns were caused by directional changes in the relationships between temperature sum, chilling duration, and photoperiod among the trees of different origins: the asymptotes of the curvilinear relationship between chilling duration and temperature sum, chilling duration and photoperiod, and temperature sum and photoperiod, decreased for more northern populations. With the northward expansion of species distribution, the responses of budburst to climate probably changed genetically in such ways in this species. Our results suggest that intraspecific variations in the relationships between the timing of budburst and associated meteorological factors inevitably influence the overall pattern of the timing of budburst at the geographic scale, and the timing of budburst might deviate from predictions when intraspecific variations are not considered.</t>
  </si>
  <si>
    <t>0020-7128</t>
  </si>
  <si>
    <t>1432-1254</t>
  </si>
  <si>
    <t>10.1007/s00484-018-1579-2</t>
  </si>
  <si>
    <t>WOS:000442854500021</t>
  </si>
  <si>
    <t>Hazlerigg, D; Lomet, D; Lincoln, G; Dardente, H</t>
  </si>
  <si>
    <t>Hazlerigg, David; Lomet, Didier; Lincoln, Gerald; Dardente, Hugues</t>
  </si>
  <si>
    <t>Neuroendocrine correlates of the critical day length response in the Soay sheep</t>
  </si>
  <si>
    <t>In mammals, melatonin is the hormone responsible for synchronisation of seasonal physiological cycles of physiology to the solar year. Melatonin is secreted by the pineal gland with a profile reflecting the duration of the night and acts via melatonin-responsive cells in the pituitary pars tuberalis (PT), which in turn modulate hypothalamic thyroid hormone status. Recent models suggest that the actions of melatonin in the PT depend critically on day length-dependent changes in the expression of eyes absent 3 (Eya3), which is a coactivator for thyrotrophin beta-subunit (Tsh beta) gene transcription. According to this model, short photoperiods suppress Eya3 and hence Tsh beta expression, whereas long photoperiods produce the inverse effect. Studies underpinning this model have relied on step changes in photoperiod (from 8 to 16 hours of light/24 hours) and have not compared the sensitive ranges of photoperiods for changes in Eya3 and Tsh beta expression with those for relevant downstream molecular and endocrine responses. We therefore performed a "critical day length" experiment in Soay sheep, in which animals acclimated to 8 hours of light/24 hours (SP) were exposed to a range of increased photoperiods spanning the range 11.75 to 16 hours (LP) and then responses at the level of the PT, hypothalamus and hormonal output were assessed. Although Eya3 and Tsh beta both showed the predicted SP vs LP differences, they responded quite differently to intermediate photoperiods within this range and, at the individual animal level, no clear Eya3-Tsh beta relationship could be seen. This result is inconsistent with a simple coactivator model for EYA3 action in the PT. Further downstream layers of nonlinearity were also seen in terms of the Tsh beta-dio2 and the dio2-testosterone relationships. We conclude that the transduction of progressive changes in photoperiod into transitions in endocrine output is an emergent property of a multistep signalling cascade within the mammalian neuroendocrine system.</t>
  </si>
  <si>
    <t>UNSP e12631</t>
  </si>
  <si>
    <t>10.1111/jne.12631</t>
  </si>
  <si>
    <t>WOS:000445132900005</t>
  </si>
  <si>
    <t>Devore, EE; Chang, SC; Okereke, OI; McMahon, DG; Schernhammer, ES</t>
  </si>
  <si>
    <t>Devore, Elizabeth E.; Chang, Shun-Chiao; Okereke, Olivia, I; McMahon, Douglas G.; Schernhammer, Eva S.</t>
  </si>
  <si>
    <t>Photoperiod during maternal pregnancy and lifetime depression in offspring</t>
  </si>
  <si>
    <t>JOURNAL OF PSYCHIATRIC RESEARCH</t>
  </si>
  <si>
    <t>Experimental studies indicate that perinatal light exposure has enduring effects on affective behaviors in rodents; however, insufficient research has explored this hypothesis in humans. We examined photoperiod (i.e., day length) metrics during maternal pregnancy in relation to lifetime depression in the longitudinal Nurses' Health Study (NHS) and NHS II. 160,723 participants reported birth date and birth state (used to derive daily photo period based on published mathematical equations), and clinician-diagnosed depression and antidepressant use throughout adulthood. Logistic regression was used to estimate odds ratios (OR) (and 95% confidence intervals [Cl]) for depression (defined as clinician diagnosis and antidepressant use) across quintiles of two exposures during maternal pregnancy: 1) total photoperiod (total number of daylight hours) and 2) differences between minimum/maximum photoperiod; each trimester of pregnancy was examined separately. Total photoperiod during maternal pregnancy was not associated with depression overall or by trimester of pregnancy. However, larger differences between minimum/maximum photoperiod during maternal pregnancy were related to lower odds of depression (multivariable [MV]-adjusted OR: 0.86, 95% CI: 0.83, 0.90 comparing extreme quintiles of exposure; p-trend &lt; 0.0001); this association appeared specific to the second trimester of pregnancy (MV-adjusted p-trends = 0.03, &lt; 0.0001, and 0.3 across the three trimesters, respectively). In addition, birth at higher latitude (where larger differences in minimum/maximum photoperiod exist) was associated with a significant reduction in the lifetime risk of depression. These findings are consistent with an emerging hypothesis in which perinatal light exposure may influence risk of depression, and they might be understood through the conceptual framework of adaptive developmental plasticity.</t>
  </si>
  <si>
    <t>0022-3956</t>
  </si>
  <si>
    <t>1879-1379</t>
  </si>
  <si>
    <t>10.1016/j.jpsychires.2018.08.004</t>
  </si>
  <si>
    <t>WOS:000443788300025</t>
  </si>
  <si>
    <t>Pruisscher, P; Nylin, S; Gotthard, K; Wheat, CW</t>
  </si>
  <si>
    <t>Pruisscher, Peter; Nylin, Soeren; Gotthard, Karl; Wheat, Christopher W.</t>
  </si>
  <si>
    <t>Genetic variation underlying local adaptation of diapause induction along a cline in a butterfly</t>
  </si>
  <si>
    <t>Diapause is a life history strategy allowing individuals to arrest development until favourable conditions return, and it is commonly induced by shortened day length that is latitude specific for local populations. Although understanding the evolutionary dynamics of a threshold trait like diapause induction provides insights into the adaptive process and adaptive potential of populations, the genetic mechanism of variation in photoperiodic induction of diapause is not well understood. Here, we investigate genetic variation underlying latitudinal variation in diapause induction and the selection dynamics acting upon it. Using a genomewide scan for divergent regions between two populations of the butterfly Pararge aegeria that differ strongly in their induction thresholds, we identified and investigated the patterns of variation in those regions. We then tested the association of these regions with diapause induction using between-population crosses, finding significant SNP associations in four genes present in two chromosomal regions, one with the gene period, and the other with the genes kinesin, carnitine O-acetyltransferase and timeless. Patterns of allele frequencies in these two regions in population samples along a latitudinal cline suggest strong selection against heterozygotes at two genes within these loci (period, timeless). Evidence for additional loci modifying the diapause decision was found in patterns of allelic change in relation to induction thresholds over the cline, as well as in backcross analyses. Taken together, population-specific adaptations of diapause induction appear to be due to a combination of alleles of larger and smaller effect size, consistent with an exponential distribution of effect sizes involved in local adaption.</t>
  </si>
  <si>
    <t>Nylin, Soren/0000-0003-4195-8920; Pruisscher, Peter/0000-0002-6987-5839</t>
  </si>
  <si>
    <t>10.1111/mec.14829</t>
  </si>
  <si>
    <t>WOS:000444577100005</t>
  </si>
  <si>
    <t>Kehoe, RC; Cruse, D; Sanders, D; Gaston, KJ; van Veen, FJF</t>
  </si>
  <si>
    <t>Kehoe, Rachel C.; Cruse, David; Sanders, Dirk; Gaston, Kevin J.; van Veen, F. J. Frank</t>
  </si>
  <si>
    <t>Shifting daylength regimes associated with range shifts alter aphid-parasitoid community dynamics</t>
  </si>
  <si>
    <t>With climate change leading to poleward range expansion of species, populations are exposed to new daylength regimes along latitudinal gradients. Daylength is a major factor affecting insect life cycles and activity patterns, so a range shift leading to new daylength regimes is likely to affect population dynamics and species interactions; however, the impact of daylength in isolation on ecological communities has not been studied so far. Here, we tested for the direct and indirect effects of two different daylengths on the dynamics of experimental multitrophic insect communities. We compared the community dynamics under southern summer conditions of 14.5-hr daylight to northern summer conditions of 22-hr daylight. We show that food web dynamics indeed respond to daylength with one aphid species (Acyrthosiphon pisum) reaching much lower population sizes at the northern daylength regime compared to under southern conditions. In contrast, in the same communities, another aphid species (Megoura viciae) reached higher population densities under northern conditions. This effect at the aphid level was driven by an indirect effect of daylength causing a change in competitive interaction strengths, with the different aphid species being more competitive at different daylength regimes. Additionally, increasing daylength also increased growth rates in M.viciae making it more competitive under summer long days. As such, the shift in daylength affected aphid population sizes by both direct and indirect effects, propagating through species interactions. However, contrary to expectations, parasitoids were not affected by daylength. Our results demonstrate that range expansion of whole communities due to climate change can indeed change interaction strengths between species within ecological communities with consequences for community dynamics. This study provides the first evidence of daylength affecting community dynamics, which could not be predicted from studying single species separately.</t>
  </si>
  <si>
    <t>Sanders, Dirk/B-4128-2013</t>
  </si>
  <si>
    <t>Sanders, Dirk/0000-0003-2383-8693; Gaston, Kevin J./0000-0002-7235-7928</t>
  </si>
  <si>
    <t>10.1002/ece3.4401</t>
  </si>
  <si>
    <t>WOS:000445606000011</t>
  </si>
  <si>
    <t>Whittal, Alexander; Kaviani, Mina; Graf, Robert; Humphreys, Gavin; Navabi, Alireza</t>
  </si>
  <si>
    <t>Allelic variation of vernalization and photoperiod response genes in a diverse set of North American high latitude winter wheat genotypes</t>
  </si>
  <si>
    <t>The major physiological determinants of wheat (Triticum aestivum L.) phenology in a given area are a response to vernalization temperature and day length, which are at least in part, regulated by the allelic variation at the vernalization (VRN) and photoperiod (PPD) loci, respectively. Characterization of the existing genetic variation for plant phenology in winter wheat can assist breeding programs improve adaptation to local environments and to optimize wheat phenology for the changing climate. The objectives of this research were to characterize the allelic variation at the major VRNand PPD loci in a diverse panel of high latitude winter wheat genotypes (n = 203) and to associate the allelic variation with phenologic, agronomic and adaptation traits. The panel was genotyped using allele-specific markers at vernalization (VRN-A1, VRN-B1, VRN-D1 and VRN-B3) and photoperiod (PPD-A1, PPDB1, and PPD-D1) loci and phenotyped for agronomically-important traits. Though photoperiod sensitivity was more prevalent, most of the variation in the phenology of the winter wheat panel was explained by allelic variation at PPD-D1, PPD-A1, and the interaction between these loci. While a typical high latitude winter wheat genotype is one that carries winter alleles at all major VRN loci and photoperiod sensitive alleles at the major PPD loci, in lower latitudes where winters are milder, the presence of one or two photoperiod insensitive alleles seems to contribute to higher yield and wider adaptation.</t>
  </si>
  <si>
    <t>Graf, Robert/0000-0003-0922-5049</t>
  </si>
  <si>
    <t>e0203068</t>
  </si>
  <si>
    <t>10.1371/journal.pone.0203068</t>
  </si>
  <si>
    <t>WOS:000443388900074</t>
  </si>
  <si>
    <t>Shintani, Y; Kato, Y; Saito, T; Oda, Y; Terao, M; Nagamine, K</t>
  </si>
  <si>
    <t>Shintani, Yoshinori; Kato, Yoshikazu; Saito, Takeo; Oda, Yuji; Terao, Misato; Nagamine, Keisuke</t>
  </si>
  <si>
    <t>Maladaptive photoperiodic response in an invasive alien insect, Milionia basalis pryeri (Lepidoptera: Geometridae), in southern Kyushu, Japan</t>
  </si>
  <si>
    <t>The geometrid moth, Milionia basalis pryeri Druce, is an important pest of Podocarpaceae trees that has recently become established in the southern part of the main island of Kyushu, Japan. The species exhibits a multivoltine seasonal life cycle, with adults emerging mostly from spring to autumn, and occasionally being observed in winter. In this study, life-history traits and overwintering success were examined for a population collected in southern Kyushu. A long-day photoperiodic response was shown in larval and pupal development, with larvae and pupae developing significantly more slowly under short-day conditions than under long-day conditions. The critical photophases for this response were 12-13 h/day at 20 degrees C and 10-12 h/day at 25 degrees C. In the field, only individuals that pupated at a particular time in autumn remained in the pupal stage during winter, but all of them failed to eclose normally to adults, although some of them attained the wing pigmentation stage in winter to spring. This maladaptive seasonality in M. basalis pryeri in southern Kyushu is attributed to inconsistency between the climate of the new habitat and the innate ability of M. basalis pryeri to respond to seasonal cues, and is considered to be an ecological cost of a range-expanding insect.</t>
  </si>
  <si>
    <t>10.1007/s13355-018-0562-z</t>
  </si>
  <si>
    <t>WOS:000439118400007</t>
  </si>
  <si>
    <t>Tougeron, K; van Baaren, J; Llopis, S; Ridel, A; Doyon, J; Brodeur, J; Le Lann, C</t>
  </si>
  <si>
    <t>Tougeron, Kevin; van Baaren, Joan; Llopis, Stephanie; Ridel, Aurelien; Doyon, Josee; Brodeur, Jacques; Le Lann, Cecile</t>
  </si>
  <si>
    <t>Disentangling plasticity from local adaptation in diapause expression in parasitoid wasps from contrasting thermal environments: a reciprocal translocation experiment</t>
  </si>
  <si>
    <t>BIOLOGICAL JOURNAL OF THE LINNEAN SOCIETY</t>
  </si>
  <si>
    <t>An important question in evolutionary ecology is to understand the drivers of phenotypic variation in contrasting environments. Disentangling plasticity from evolutionary responses in such contexts provides a better understanding of how organisms adapt to changing climates. Many aspects of the seasonal ecology of insect populations are essential for their persistence in temperate environments, including their capacity to overwinter. Phenotypic plasticity should result in locally adapted diapause levels to experienced environmental conditions. Using an outdoor reciprocal translocation experimental design, we compared diapause expression of Canadian and French populations of aphid parasitoid species of the genus Aphidius in both their native and foreign bioclimatic regions, the insects thus experiencing varying temperature conditions under similar latitude (i.e. same photoperiod). From June to December 2016, diapause and mortality levels were recorded every 2 weeks. We found both genotypic (population origins) and environmental effects (experimental locations) on diapause reaction norms of parasitoid species. The incidence of diapause was higher in Canadian populations (up to 90%) than in French populations (&lt; 20%) at both locations, suggesting local adaptation to harsh (Canadian populations) or mild (French populations) winter climatic conditions in the area of origin. Phenotypic plasticity played an important role in mediating diapause incidence at different temperatures but similar photoperiods, as diapause was induced at higher levels in Canada than in France, independently of the origin of the parasitoid. We conclude that both plastic and evolutionary responses could be involved in the adaptation of parasitoid overwintering strategies to different thermal environments and to ongoing climate warming.</t>
  </si>
  <si>
    <t>Tougeron, Kevin/0000-0003-4897-3787</t>
  </si>
  <si>
    <t>0024-4066</t>
  </si>
  <si>
    <t>1095-8312</t>
  </si>
  <si>
    <t>10.1093/biolinnean/bly079</t>
  </si>
  <si>
    <t>WOS:000442936200014</t>
  </si>
  <si>
    <t>Heldstab, SA; Muller, DWH; Graber, SM; Lackey, LB; Rensch, E; Hatt, JM; Zerbe, P; Clauss, M</t>
  </si>
  <si>
    <t>Heldstab, Sandra A.; Mueller, Dennis W. H.; Graber, Sereina M.; Lackey, Laurie Bingaman; Rensch, Eberhard; Hatt, Jean-Michel; Zerbe, Philipp; Clauss, Marcus</t>
  </si>
  <si>
    <t>Geographical Origin, Delayed Implantation, and Induced Ovulation Explain Reproductive Seasonality in the Carnivora</t>
  </si>
  <si>
    <t>Patterns of reproductive seasonality in the Carnivora are difficult to study comparatively, due to limited numbers of species for which information is available. Long-term databases of captive populations could overcome this difficulty. We apply a categorical description and a quantitative high-resolution measure (birth peak breadth, the number of days in which 80% of all births occur) based on daily observations in captivity to characterize the degree of reproductive seasonality in the Carnivora for 114 species with on average 1357 births per species. We find that the majority of species retained the birth seasonality displayed in the wild. Latitude of natural origin, delayed implantation, and induced ovulation were the main factors influencing reproductive seasonality. Most species were short-day breeders, but there was no evidence of an absolute photoperiodic signal for the timing of mating or conception. The length of the gestation period (corrected for body mass) generally decreased with birth seasonality but increased in species with delayed implantation. Birth seasons become shorter with increasing latitude of geographical origin, likely because the length of the favorable season declines with increasing latitude, exerting a strong selective pressure on fitting both the reproductive cycle and the interval offspring needs for growth following the termination of parental care into the short time window of optimal environmental conditions. Species with induced ovulation exhibit a less seasonal reproductive pattern, potentially because mates do not have to meet during a short time window of a fixed ovulation. Seasonal species of Carnivora shorten their gestation period so reproduction can occur during the short time window of optimal environmental conditions. Alternatively, other Carnivora species lengthen their gestation periods in order to bridge long winters. Interestingly, this occurs not by decelerating intrauterine growth but by delaying implantation.</t>
  </si>
  <si>
    <t>Clauss, Marcus/M-8702-2019; Clauss, Marcus/A-4710-2008; Heldstab, Sandra Andrea/I-4205-2019</t>
  </si>
  <si>
    <t>Clauss, Marcus/0000-0003-3841-6207; Clauss, Marcus/0000-0003-3841-6207; Heldstab, Sandra Andrea/0000-0002-5909-1870</t>
  </si>
  <si>
    <t>10.1177/0748730418773620</t>
  </si>
  <si>
    <t>WOS:000441591400006</t>
  </si>
  <si>
    <t>Appleton, RD; Van Horn, RC; Noyce, KV; Spady, TJ; Swaisgood, RR; Arcese, P</t>
  </si>
  <si>
    <t>Appleton, R. D.; Van Horn, R. C.; Noyce, K. V.; Spady, T. J.; Swaisgood, R. R.; Arcese, P.</t>
  </si>
  <si>
    <t>Phenotypic plasticity in the timing of reproduction in Andean bears</t>
  </si>
  <si>
    <t>Many factors influence whether mammals reproduce seasonally or continuously but disentangling them can be challenging in free-living species that are hard to observe. We described the seasonality of reproduction in Andean bears (Tremarctos ornatus) in NW Peru (6 degrees 26S, 79 degrees 33W) to test for phenotypic plasticity in response to extrinsic cues. To do so, we compared the mating behavior and birthdates of free-living bears to the birthdates of captive bears housed over a broad range of latitudes. Free-living bears were observed on 302 occasions over 6years (967 field-days), and mating behaviors recorded 61 times from late Dec to Jan. The mean birthdate of 12 wild-born litters was 17 August (range=23 Jun - 15 Oct), 57 +/- 10 (SD) days after the winter solstice. Birthdates for 367 captive litters varied widely by comparison (range=1 Jan - 31 Dec; mean=14 +/- 49days after the winter solstice). However, captive bears in the tropics had fewer births in autumn and winter (71.4% of births) than captive bears at higher latitudes (96.8% of births; P&lt;0.001). Differences in seasonal reproduction among captive bears at high and low latitudes and captive and a free-living at tropical latitudes suggest that Andean bears display phenotypic plasticity in reproductive timing but influenced by photoperiod at high latitudes. Because photoperiodic effects were less evident at tropic latitudes, we suggest that seasonality in the timing of reproduction in the free-living bears we observed was influenced by seasonal variation in food abundance. The observed effect of photoperiod on reproduction in captive Andean bears at high latitudes may also imply that free-living bears at the southern edge of the range may be constrained in their ability to adjust reproductive timing to resource availability as environments change.</t>
  </si>
  <si>
    <t>Swaisgood, Ronald/0000-0001-5353-2148; Van Horn, Russell/0000-0002-5789-8822</t>
  </si>
  <si>
    <t>10.1111/jzo.12553</t>
  </si>
  <si>
    <t>WOS:000436940300007</t>
  </si>
  <si>
    <t>Arjona, JM; Royo, C; Dreisigacker, S; Ammar, K; Villegas, D</t>
  </si>
  <si>
    <t>Arjona, Jose M.; Royo, Conxita; Dreisigacker, Susanne; Ammar, Karim; Villegas, Dolors</t>
  </si>
  <si>
    <t>Effect of Ppd-A1 and Ppd-B1 Allelic Variants on Grain Number and Thousand Kernel Weight of Durum Wheat and Their Impact on Final Grain Yield</t>
  </si>
  <si>
    <t>The main yield components in durum wheat are grain number per unit area (GN) and thousand kernel weight (TKW), both of which are affected by environmental conditions. The most critical developmental stage for their determination is flowering time, which partly depends on photoperiod sensitivity genes at Ppd-1 loci. Fifteen field experiments, involving 23 spring durum wheat genotypes containing all known allelic variants at the PHOTOPERIOD RESPONSE LOCUS (Ppd-A1 and Ppd-B1) were carried out at three sites at latitudes ranging from 41 degrees to 27 degrees N (Spain, Mexico-north, and Mexico-south, the latter in spring planting). Allele GS100 at Ppd-A1, which causes photoperiod insensitivity and results in early-flowering genotypes, tended to increase TKW and yield, albeit not substantially. Allele Ppd-B1a, also causing photoperiod insensitivity, did not affect flowering time or grain yield. Genotypes carrying the Ppd-B1b allele conferring photoperiod sensitivity had consistently higher GN, which did not translate into higher yield due to under-compensation in TKW. This increased GN was due to a greater number of grains spike(-1) as a result of a higher number of spikelets spike(-1). Daylength from double ridge to terminal spikelet stage was strongly and positively associated with the number of spikelets spike(-1) in Spain. This association was not found in the Mexico sites, thereby indicating that Ppd-B1b had an intrinsic effect on spikelets spike(-1) independently of environmental cues. Our results suggest that, in environments where yield is limited by the incapacity to produce a high GN, selecting for Ppd-B1b may be advisable.</t>
  </si>
  <si>
    <t>Royo, Conxita/J-3362-2017; Villegas, Dolors/I-7205-2013</t>
  </si>
  <si>
    <t>Royo, Conxita/0000-0001-7939-1451; Villegas, Dolors/0000-0003-2961-6346; Arjona Rodriguez, Jose M./0000-0002-7386-1560</t>
  </si>
  <si>
    <t>10.3389/fpls.2018.00888</t>
  </si>
  <si>
    <t>WOS:000436834600001</t>
  </si>
  <si>
    <t>Abrahao, GM; Costa, MH</t>
  </si>
  <si>
    <t>Abrahao, Gabriel M.; Costa, Marcos H.</t>
  </si>
  <si>
    <t>Evolution of rain and photoperiod limitations on the soybean growing season in Brazil: The rise (and possible fall) of double-cropping systems</t>
  </si>
  <si>
    <t>Over the course of a few decades, soybeans in Brazil evolved from being a localized crop, with planting suitable only in regions with long photoperiods, to being the most cultivated crop countrywide. This happened thanks to the development of varieties that allowed changes in the planting calendar, permitting both cultivation in lower latitudes and the adoption of modern double-cropping systems. Here we develop a spatial dataset of Brazilian soy planting-window estimates for rainfed single and double cropping as a function of time during the period 1974-2012 by combining estimates of two important historical limitations: photoperiod and duration and timing of the rainy season. We apply the same methods to future climate estimates to investigate a possible contraction in the area of double cropping due to changes in the rainy season with global change. The resulting dataset agrees with time-invariant official agricultural zoning and optimal yield experiments and provides unprecedented spatial and temporal information on the soy growing season in Brazil. Analysis of the evolution of planting limitations shows that the relaxation of photoperiod limitations gradually made double cropping possible in central-northern Brazil in the 1980s by lengthening the planting window and allowing farmers to make use of a larger portion of the rainy season. Due to these developments, there were 20 Mha potentially suitable for double cropping in 2012, and this potential has been increasingly exploited. Under the constraints of current widely used crop varieties, we predict that climate change poses a severe threat to this potential, causing area reductions of similar to 17% in central Brazil and 61% in the MATOPIBA region, known as the world's newest agricultural frontier.</t>
  </si>
  <si>
    <t>Abrahao, Gabriel Medeiros/W-7607-2019</t>
  </si>
  <si>
    <t>Abrahao, Gabriel Medeiros/0000-0003-0336-6246</t>
  </si>
  <si>
    <t>10.1016/j.agrformet.2018.02.031</t>
  </si>
  <si>
    <t>WOS:000437060700004</t>
  </si>
  <si>
    <t>Ding, JH; Bohlenius, H; Ruhl, MG; Chen, P; Sane, S; Zambrano, JA; Zheng, B; Eriksson, ME; Nilsson, O</t>
  </si>
  <si>
    <t>Ding, Jihua; Bohlenius, Henrik; Ruhl, Mark Georg; Chen, Peng; Sane, Shashank; Zambrano, Jose A.; Zheng, Bo; Eriksson, Maria E.; Nilsson, Ove</t>
  </si>
  <si>
    <t>GIGANTEA-like genes control seasonal growth cessation in Populus</t>
  </si>
  <si>
    <t>NEW PHYTOLOGIST</t>
  </si>
  <si>
    <t>Survival of trees growing in temperate zones requires cycling between active growth and dormancy. This involves growth cessation in the autumn triggered by a photoperiod shorter than the critical day length. Variations in GIGANTEA (GI)-like genes have been associated with phenology in a range of different tree species, but characterization of the functions of these genes in the process is still lacking. We describe the identification of the Populus orthologs of GI and their critical role in short-day-induced growth cessation. Using ectopic expression and silencing, gene expression analysis, protein interaction and chromatin immunoprecipitation experiments, we show that PttGIs are likely to act in a complex with PttFKF1s (FLAVIN-BINDING, KELCH REPEAT, F-BOX 1) and PttCDFs (CYCLING DOF FACTOR) to control the expression of PttFT2, the key gene regulating short-day-induced growth cessation in Populus. In contrast to Arabidopsis, in which the GI-CONSTANS (CO)-FLOWERING LOCUS T (FT) regulon is a crucial day-length sensor for flowering time, our study suggests that, in Populus, PttCO-independent regulation of PttFT2 by PttGI is more important in the photoperiodic control of growth cessation and bud set.</t>
  </si>
  <si>
    <t>0028-646X</t>
  </si>
  <si>
    <t>1469-8137</t>
  </si>
  <si>
    <t>10.1111/nph.15087</t>
  </si>
  <si>
    <t>WOS:000437029600025</t>
  </si>
  <si>
    <t>Tahar, BB; Amrane, AA; Hammoudi, SM; Selles, SMA; Benia, AR; Mammeri, E; Kaidi, R</t>
  </si>
  <si>
    <t>Tahar, Belhamiti Belkacem; Amrane, Amar Ait; Hammoudi, Si Mohammed; Selles, Sidi Mohammed Ammar; Benia, Ahmed Redha; Mammeri, El Aid; Kaidi, Rachid</t>
  </si>
  <si>
    <t>SEMEN PARAMETERS AND THEIR SEASONAL VARIATIONS OF LOCAL ARBIA BREED BUCKS IN WESTERN ALGERIA</t>
  </si>
  <si>
    <t>BULGARIAN JOURNAL OF AGRICULTURAL SCIENCE</t>
  </si>
  <si>
    <t>Our study aims to investigate semen parameters of Arbia breed goats living in western Algeria. This experiment was conducted at the University experimental farm in Tiaret on one year. Semen of three bucks were collected once a week using an artificial vagina. Semen parameters seem to be influenced by season: ejaculation volume, sperm motility and sperm viability (1.1 +/- 0.39 ml; 81.79 +/- 13.42%; 73.73 +/- 9.07%, respectively) were high in autumn and summer and low during spring (0.11 +/- 0.14 ml, 71.07 +/- 11.28%, and 52.38 +/- 20.34%, respectively). This difference between seasons is mainly significant when comparing autumn and spring (p &lt; 0.05). Semen concentration followed an opposite trend to that of other parameters, it is high during winter and spring (7.87 +/- 2.38 x 10(9) spz (spermatozoon) / ml, 7.61 +/- 1.81x 10(9) spz / ml, respectively) and low in autumn (6.4 +/- 2.62 x 10(9) spz / ml), with no significant difference between seasons (p &gt; 0.05). The seminal pH fluctuates with high values in winter and summer and low in spring and autumn. In conclusion, Arbia breed bucks at latitude of 35 degrees 15'N display seasonal variation in sperm production with a peak in autumn and minimum level in spring.</t>
  </si>
  <si>
    <t>1310-0351</t>
  </si>
  <si>
    <t>WOS:000448987200016</t>
  </si>
  <si>
    <t>Sniegula, S; Golab, MJ; Drobniak, SM; Johansson, F</t>
  </si>
  <si>
    <t>Sniegula, Szymon; Golab, Maria J.; Drobniak, Szymon M.; Johansson, Frank</t>
  </si>
  <si>
    <t>The genetic variance but not the genetic covariance of life-history traits changes towards the north in a time-constrained insect</t>
  </si>
  <si>
    <t>JOURNAL OF EVOLUTIONARY BIOLOGY</t>
  </si>
  <si>
    <t>Seasonal time constraints are usually stronger at higher than lower latitudes and can exert strong selection on life-history traits and the correlations among these traits. To predict the response of life-history traits to environmental change along a latitudinal gradient, information must be obtained about genetic variance in traits and also genetic correlation between traits, that is the genetic variance-covariance matrix, G. Here, we estimated G for key life-history traits in an obligate univoltine damselfly that faces seasonal time constraints. We exposed populations to simulated native temperatures and photoperiods and common garden environmental conditions in a laboratory set-up. Despite differences in genetic variance in these traits between populations (lower variance at northern latitudes), there was no evidence for latitude-specific covariance of the life-history traits. At simulated native conditions, all populations showed strong genetic and phenotypic correlations between traits that shaped growth and development. The variance-covariance matrix changed considerably when populations were exposed to common garden conditions compared with the simulated natural conditions, showing the importance of environmentally induced changes in multivariate genetic structure. Our results highlight the importance of estimating variance-covariance matrixes in environments that mimic selection pressures and not only trait variances or mean trait values in common garden conditions for understanding the trait evolution across populations and environments.</t>
  </si>
  <si>
    <t>/AAG-2132-2019; Sniegula, Szymon/E-9588-2015; Drobniak, Szymon/O-3187-2019</t>
  </si>
  <si>
    <t>/0000-0003-1459-3751; Sniegula, Szymon/0000-0003-1459-3751; Drobniak, Szymon/0000-0001-8101-6247; Golab, Maria J/0000-0001-8796-7473</t>
  </si>
  <si>
    <t>1010-061X</t>
  </si>
  <si>
    <t>1420-9101</t>
  </si>
  <si>
    <t>10.1111/jeb.13269</t>
  </si>
  <si>
    <t>WOS:000434358800007</t>
  </si>
  <si>
    <t>Lowenstein, DM; Walton, VM</t>
  </si>
  <si>
    <t>Lowenstein, David M.; Walton, Vaughn M.</t>
  </si>
  <si>
    <t>Halyomorpha halys (Hemiptera: Pentatomidae) Winter Survival, Feeding Activity, and Reproduction Rates Based on Episodic Cold Shock and Winter Temperature Regimes</t>
  </si>
  <si>
    <t>JOURNAL OF ECONOMIC ENTOMOLOGY</t>
  </si>
  <si>
    <t>Globally distributed nonnative insects thrive by having a generalist diet and persisting across large latitudinal gradients. Halyomorpha halys (Stal) (Hemiptera: Pentatomidae) is a cold-tolerant invasive species that enters reproductive diapause in temperate North American and European climates. While it can survive the acute effects of subzero (degrees C) temperatures, it is poorly understood how exposure to infrequent cold temperatures affects postdiapause survival and behavior. We studied the impacts of episodic cold shock at temperatures of -6 to -2 (degrees C) at the onset of H. halys diapause, followed by an extended overwintering period.These conditions simulated three distinct climates, with above-freezing, near-freezing, and below-freezing daily low temperatures, to explore a range of possible effects on H. halys. We measured mortality regularly and evaluated postdiapause feeding damage and fecundity in each treatment. Postdiapause survival rates ranged from 40 to 50% in all treatments, except for -6 degrees C. At this temperature, fewer than 25% H. halys survived. Feeding damage was greatest in the warmest simulated climate. The highest number of egg masses was laid under subfreezing episodic cold shock conditions. The controlled diapause simulations suggest that brief exposure to cold temperatures as low as -4 degrees C does not have immediate or long-term effects on H. halys mortality. Exposure to cold temperatures may, however, increase postdiapause fecundity.These data provide insight into the impacts of cold exposure on postdiapause survival, reproduction, and feeding and can help predict H. halys-related crop risk based on preceding winter conditions.</t>
  </si>
  <si>
    <t>0022-0493</t>
  </si>
  <si>
    <t>1938-291X</t>
  </si>
  <si>
    <t>10.1093/jee/toy093</t>
  </si>
  <si>
    <t>WOS:000434090800029</t>
  </si>
  <si>
    <t>Itoh, H; Wada, KC; Sakai, H; Shibasaki, K; Fukuoka, S; Wu, JZ; Yonemaru, J; Yano, M; Izawa, T</t>
  </si>
  <si>
    <t>Itoh, Hironori; Wada, Kaede C.; Sakai, Hiroaki; Shibasaki, Kyohei; Fukuoka, Shuichi; Wu, Jianzhong; Yonemaru, Jun-ichi; Yano, Masahiro; Izawa, Takeshi</t>
  </si>
  <si>
    <t>Genomic adaptation of flowering-time genes during the expansion of rice cultivation area</t>
  </si>
  <si>
    <t>The diversification of flowering time in response to natural environments is critical for the spread of crops to diverse geographic regions. In contrast with recent advances in understanding the molecular basis of photoperiodic flowering in rice ( Oryza sativa), little is known about how flowering-time diversification is structured within rice subspecies. By analyzing genome sequencing data and a set of 429 chromosome segment substitution lines ( CSSLs) originating from 10 diverse rice accessions with wide distributions, we revealed diverse effects of allelic variations for common flowering-time quantitative trait loci in the recipient's background. Although functional variations associated with a few loci corresponded to standing variations among subspecies, the identified functional nucleotide polymorphisms occurred recently after rice subgroup differentiation, indicating that the functional diversity of flowering-time gene sequences was not particularly associated with phylogenetic relationship between rice subspecies. Intensive analysis of the Hd1 genomic region identified the signature of an early introgression of the Hd1 with key mutation(s) in aus and temperate japonica accessions. Our data suggested that, after such key introgressions, new mutations were selected and accelerated the flowering-time diversity within subspecies during the expansion of rice cultivation area. This finding may imply that new genome-wide changes for flowering-time adaptation are one of the critical determinants for establishing genomic architecture of local rice subgroups. In-depth analyses of various rice genomes coupling with the genetically confirmed phenotypic changes in a large set of CSSLs enabled us to demonstrate how rice genome dynamics has coordinated with the adaptation of cultivated rice during the expansion of cultivation area.</t>
  </si>
  <si>
    <t>10.1111/tpj.13906</t>
  </si>
  <si>
    <t>WOS:000434179400014</t>
  </si>
  <si>
    <t>Cunze, S; Kochmann, J; Koch, LK; Klimpel, S</t>
  </si>
  <si>
    <t>Cunze, Sarah; Kochmann, Judith; Koch, Lisa K.; Klimpel, Sven</t>
  </si>
  <si>
    <t>Niche conservatism of Aedes albopictus and Aedes aegypti - two mosquito species with different invasion histories</t>
  </si>
  <si>
    <t>Biological invasions have been associated with niche changes; however, their occurrence is still debated. We assess whether climatic niches between native and non-native ranges have changed during the invasion process using two globally spread mosquitoes as model species, Aedes albopictus and Aedes aegypti. Considering the different time spans since their invasions (&gt;300 vs. 30-40 years), niche changes were expected to be more likely for Ae. aegypti than for Ae. albopictus. We used temperature and precipitation variables as descriptors for the realized climatic niches and different niche metrics to detect niche dynamics in the native and non-native ranges. High niche stability, therefore, no niche expansion but niche conservatism was revealed for both species. High niche unfilling for Ae. albopictus indicates a great potential for further expansion. Highest niche occupancies in non-native ranges occurred either under more temperate (North America, Europe) or tropical conditions (South America, Africa). Aedes aegypti has been able to fill its native climatic niche in the non-native ranges, with very low unfilling. Our results challenge the assumption of rapid evolutionary change of climatic niches as a requirement for global invasions but support the use of native range-based niche models to project future invasion risk on a large scale.</t>
  </si>
  <si>
    <t>MAY 16</t>
  </si>
  <si>
    <t>10.1038/s41598-018-26092-2</t>
  </si>
  <si>
    <t>WOS:000432275800032</t>
  </si>
  <si>
    <t>Royo, C; Ammar, K; Alfaro, C; Dreisigacker, S; del Moral, LFG; Villegas, D</t>
  </si>
  <si>
    <t>Royo, Conxita; Ammar, Karim; Alfaro, Christian; Dreisigacker, Susanne; Garcia del Moral, Luis Fernando; Villegas, Dolors</t>
  </si>
  <si>
    <t>Effect of Ppd-1 photoperiod sensitivity genes on dry matter production and allocation in durum wheat</t>
  </si>
  <si>
    <t>FIELD CROPS RESEARCH</t>
  </si>
  <si>
    <t>Understanding the effect of genetic factors controlling flowering time is essential to fine-tune phenological development and to maximize yield. Thirty-four spring durum wheat genotypes classified in five allelic combinations for Ppd-A1/Ppd-B1 loci were grown for two years at three contrasting latitudes: Mexico-North, Spain South and Spain-North. In all them, a delay in flowering date due to the presence of photoperiod sensitivity alleles Ppd-A1b and Ppd-B1b resulted in lower yields. The number of days to flowering, determined by an increasing number of photoperiod sensitivity alleles, accounted in all sites for more than 80% of the variation in the contribution of translocation of pre-flowering assimilates to grain yield. In Mexico and Spain-North late flowering resulted in decreased harvest index as influenced by high temperatures during grain filling. In Mexico, where grain filling occurred under high temperatures and solar radiation, translocation of pre-flowering assimilates accounted from 55 to 63% of yield, independently of the flowering date of the genotype. In Spain North, where water was available during grain filling, current photosynthesis was the main contributor to yield (57-73%), with independence of the allelic combination at Ppd loci. In Spain-South, the relative contribution of photosynthesis and translocation depended on the allelic composition at Ppd loci, with translocation increasing by 24% in the latest-flowering genotypes compared with the earliest ones. In all sites the limiting factor for attaining high yields was the capacity of the plant canopy to photosynthesize after anthesis. This study suggests that the expression of genes Ppd-A1 and Ppd-B1 regulating the response to photoperiod modulates the physiological strategy adopted by durum wheat to fill its grains, underlining the importance of phenology fitting in maximizing grain yield.</t>
  </si>
  <si>
    <t>0378-4290</t>
  </si>
  <si>
    <t>1872-6852</t>
  </si>
  <si>
    <t>MAY 15</t>
  </si>
  <si>
    <t>10.1016/j.fcr.2017.06.005</t>
  </si>
  <si>
    <t>WOS:000430767300035</t>
  </si>
  <si>
    <t>Upadhyaya, HD; Reddy, KN; Vetriventhan, M; Ahmed, MI; Reddy, MT</t>
  </si>
  <si>
    <t>Upadhyaya, Hari D.; Reddy, Kothapally Narsimha; Vetriventhan, Mani; Ahmed, Mohammed Irshad; Reddy, Mulinti Thimma</t>
  </si>
  <si>
    <t>Latitudinal Adaptation of Flowering Response to Photoperiod and Temperature in the World Collection of Sorghum Landraces</t>
  </si>
  <si>
    <t>Knowledge of photoperiod and temperature sensitivity of landraces is required to understand their latitudinal pattern of adaptation and to identify insensitive germplasm for crop improvement. Photoperiod and temperature sensitivity of 20,710 sorghum [Sorghum bicolor (L.) Moench] landraces was assessed under long-day rainy and short-day post-rainy seasons. The results revealed 1697 landraces to be photoperiod and temperature insensitive (PTINS), 18,766 to be photoperiod sensitive and temperature insensitive (PSTINS), and 247 to be photoperiod and temperature sensitive (PTS). Lower latitudes (0.00-25.00 degrees) were important regions for sorghum landraces. The mean number of days to 50% flowering (DFL) was equal in both the seasons for PTINS landraces. The mean DFL was high (98 d) for PSTINS and low (63 d) for PTS in the rainy season in the entire set of landraces. The DFL in all three groups-PTINS, PSTINS, and PTS-decreased with increase in latitude. The mean cumulative growing degree days were higher for PTINS (1153 degrees C d) and PSTINS (1587 degrees C d) in the rainy season than in the post-rainy season (866 degrees C d in PTINS, 905 degrees C d in PSTINS) but were similar in both the seasons for PTS (similar to 1040 degrees C d). Insensitive landraces were found in higher proportions at 0.00 to 25.00 degrees N and 15.00 to 35.00 degrees S than at other latitudes. Evaluation of these insensitive sources for stress tolerance, and for agronomic and seed quality traits is suggested to identify parents to develop high-yielding, nutrient-dense, and climate-resilient sorghum cultivars.</t>
  </si>
  <si>
    <t>Mani, Vetriventhan/P-4077-2019</t>
  </si>
  <si>
    <t>Mani, Vetriventhan/0000-0001-9111-2320</t>
  </si>
  <si>
    <t>MAY-JUN</t>
  </si>
  <si>
    <t>10.2135/cropsci2017.05.0298</t>
  </si>
  <si>
    <t>WOS:000442536000020</t>
  </si>
  <si>
    <t>Bodner, G; Kronberga, A; Lepse, L; Olle, M; Vagen, IM; Rabante, L; Fernandez, JA; Ntatsi, G; Balliu, A; Rewald, B</t>
  </si>
  <si>
    <t>Bodner, G.; Kronberga, A.; Lepse, L.; Olle, M.; Vagen, I. M.; Rabante, L.; Fernandez, J. A.; Ntatsi, G.; Balliu, A.; Rewald, B.</t>
  </si>
  <si>
    <t>Trait identification of faba bean ideotypes for Northern European environments</t>
  </si>
  <si>
    <t>EUROPEAN JOURNAL OF AGRONOMY</t>
  </si>
  <si>
    <t>European pulse production faces a continued loss of cultivated area along with decreasing or stagnant yields. Vicia faba is a traditional legume with high genetic diversity cultivated in a wide range of European climates. Therefore V. faba is promising to identify stable and high yielding genotypes for specific target environments. The Nordic-Baltic region is challenging for legume growing due to short vegetation period and heat/drought stress in continental climates. Within the pan-European Eurolegume project a set of 18 V. faba accessions containing var. minor and major local landraces and modern cultivars of different geographical origin was evaluated in multi-environmental trials. The aim of this study was to identify ideotypes for Northern Europe and reveal key phenotypic traits conferring high yield potential and stability. Four target environmental clusters represented the range of Nordic growing conditions with yield levels from 128 gm(-2) to 380 g m(-2). Multivariate classification differentiated distinctive groups of var. minor and var. major accessions with few overlapping genotypes, the former having higher average yield, taller structure, more pods per node and longer flowering duration. Late sowing under long-day conditions above 55 degrees N latitudes resulted in early flowering due to short vegetative development (650 degrees Cd). Extended flowering duration and tall stature were the most important traits conferring high yields. A negative trade-off between yield potential and yield stability was detected, with yield advantages of stress resistant genotypes only in a limited range of low yielding target environments ( &lt; 180 g m(-2)). The highest yielding accessions (Latvian var. minor landrace Bauska and var. major landrace Ceres) represented a favourable combination of yield potential and stability. High temperatures at flowering, within a range of average maximum July temperatures between 20.5-24.5 degrees C, were identified as most critical environmental variable depressing yield levels between 38.5 (var. major) and 56.2 (var. minor) g m(-2) degrees C-1. It was concluded that Baltic landraces are promising ideotypes, with adapted flowering phenology and morphological structure, for increased V. faba yields in Nordic target environments.</t>
  </si>
  <si>
    <t>Vagen, Ingunn M/F-3638-2010; Fernandez, Juan/K-6611-2014; Rewald, Boris/L-2735-2019; Rewald, Boris/A-7315-2011; Ntatsi, Georgia/I-3941-2019</t>
  </si>
  <si>
    <t>Vagen, Ingunn M/0000-0002-9067-2884; Fernandez, Juan/0000-0001-7959-7118; Rewald, Boris/0000-0001-8098-0616; Rewald, Boris/0000-0001-8098-0616; Ntatsi, Georgia/0000-0002-9045-668X; Balliu, Astrit/0000-0003-0505-8300; Bodner, Gernot/0000-0001-9813-1364; Lepse, Liga/0000-0003-1346-6152</t>
  </si>
  <si>
    <t>1161-0301</t>
  </si>
  <si>
    <t>1873-7331</t>
  </si>
  <si>
    <t>10.1016/j.eja.2018.02.008</t>
  </si>
  <si>
    <t>WOS:000432878900001</t>
  </si>
  <si>
    <t>ANNUAL CYCLES OF WAGTAILES (PASSERIFORMES, MOTACILLIDAE) IN NORTHWESTERN SIBERIA: COMPARATIVE ASPECTS</t>
  </si>
  <si>
    <t>ZOOLOGICHESKY ZHURNAL</t>
  </si>
  <si>
    <t>The annual cycles of the skates and wagtails studied during field and experimental observations in the Lower Ob river basin and Yamal Peninsula have a lot of common features. All species show close dates of arrival, nesting, molting, and departure onset, but the timing of post-breading migration and pre-breading molting somewhat differ. The environmental factor that determines the beginning of arrival to the forested tundra and tundras are positive air temperatures. Only yellow wagtails arrive with formed gonads, whereas the other species require additional stimulation by a photoperiod of 24 degrees L : 0D. Reduction of some stages of nesting is possibly an attempt of the boreal populations to increase their reproduction success in the high latitudes. Differences in the annual cycle program are expressed during the post-nesting period. These variations lie in the timing of the onset and duration of post-juvenile molting, the duration of post-juvenile and post-breading molting, in the photoperiodic conditions of molting and in autumn migration. The inherent specific rhythm of migration, combined with environmental conditions along the migration trek, determine the timing of arrival to wintering sites. The threshold values of the photoperiodic intervals of wintering and pre-breading molting in different species correspond to the latitude of hibernation and perhaps determine this latitude.</t>
  </si>
  <si>
    <t>0044-5134</t>
  </si>
  <si>
    <t>10.7868/S0044513418050070</t>
  </si>
  <si>
    <t>WOS:000443792900007</t>
  </si>
  <si>
    <t>Kralemann, LEM; Scalone, R; Andersson, L; Hennig, L</t>
  </si>
  <si>
    <t>Kralemann, Lejon E. M.; Scalone, Romain; Andersson, Lars; Hennig, Lars</t>
  </si>
  <si>
    <t>North European invasion by common ragweed is associated with early flowering and dominant changes in FT/TFL1 expression</t>
  </si>
  <si>
    <t>During the last two centuries, the North American common ragweed (Ambrosia artemisiifolia L.) invaded a large part of the globe. Local adaptation of this species was revealed by a common garden experiment, demonstrating that the distribution of the species in Europe could extend considerably to the North. Our study compares two populations of common ragweed (one from the native range and one from the invaded range) that differ in flowering time in the wild: the invasive population flowers earlier than the native population under non-inductive long-day photoperiods. Experiments conducted in controlled environments established that the two populations differ in their flowering time even under inductive short-day photoperiods, suggesting a change in autonomous flowering control. Genetic analysis revealed that early flowering is dominantly inherited and accompanied by the increased expression of the floral activator AaFTL1 and decreased expression of the floral repressor AaFTL2. Early flowering is also accompanied by reduced reproductive output, which is evolutionarily disadvantageous under long vegetation periods. In contrast, under short vegetation periods, only early-flowering plants can produce any viable seeds, making the higher seed set of late-flowering plants irrelevant. Thus, earlier flowering appears to be a specific adaptation to the higher latitudes of northern Europe.</t>
  </si>
  <si>
    <t>; Hennig, Lars/G-2081-2011</t>
  </si>
  <si>
    <t>Kralemann, Lejon/0000-0002-8154-9315; SCALONE, Romain/0000-0002-9687-8584; Hennig, Lars/0000-0002-6645-1862</t>
  </si>
  <si>
    <t>10.1093/jxb/ery100</t>
  </si>
  <si>
    <t>WOS:000431251900017</t>
  </si>
  <si>
    <t>Batailler, M; Chesneau, D; Derouet, L; Butruille, L; Segura, S; Cognie, J; Dupont, J; Pillon, D; Migaud, M</t>
  </si>
  <si>
    <t>Batailler, Martine; Chesneau, Didier; Derouet, Laura; Butruille, Lucile; Segura, Stephanie; Cognie, Juliette; Dupont, Joelle; Pillon, Delphine; Migaud, Martine</t>
  </si>
  <si>
    <t>Pineal-dependent increase of hypothalamic neurogenesis contributes to the timing of seasonal reproduction in sheep</t>
  </si>
  <si>
    <t>To survive in temperate latitudes, species rely on the photoperiod to synchronize their physiological functions, including reproduction, with the predictable changes in the environment. In sheep, exposure to decreasing day length reactivates the hypothalamo-pituitary-gonadal axis, while during increasing day length, animals enter a period of sexual rest. Neural stem cells have been detected in the sheep hypothalamus and hypothalamic neurogenesis was found to respond to the photoperiod. However, the physiological relevance of this seasonal adult neurogenesis is still unexplored. This longitudinal study, therefore aimed to thoroughly characterize photoperiod-stimulated neurogenesis and to investigate whether the hypothalamic adult born-cells were involved in the seasonal timing of reproduction. Results showed that time course of cell proliferation reached a peak in the middle of the period of sexual activity, corresponding to decreasing day length period. This enhancement was suppressed when animals were deprived of seasonal time cues by pinealectomy, suggesting a role of melatonin in the seasonal regulation of cell proliferation. Furthermore, when the mitotic blocker cytosine-b-D-arabinofuranoside was administered centrally, the timing of seasonal reproduction was affected. Overall, our findings link the cyclic increase in hypothalamic neurogenesis to seasonal reproduction and suggest that photoperiod-regulated hypothalamic neurogenesis plays a substantial role in seasonal reproductive physiology.</t>
  </si>
  <si>
    <t>10.1038/s41598-018-24381-4</t>
  </si>
  <si>
    <t>WOS:000430280600040</t>
  </si>
  <si>
    <t>Yoshihara, A; Noh, JY; Watanabe, N; Iwaku, K; Kunii, Y; Ohye, H; Suzuki, M; Matsumoto, M; Suzuki, N; Sugino, K; Thienpont, LM; Hishinuma, A; Ito, K</t>
  </si>
  <si>
    <t>Yoshihara, Ai; Noh, Jaeduk Yoshimura; Watanabe, Natsuko; Iwaku, Kenji; Kunii, Yo; Ohye, Hidemi; Suzuki, Miho; Matsumoto, Masako; Suzuki, Nami; Sugino, Kiminori; Thienpont, Linda M.; Hishinuma, Akira; Ito, Koichi</t>
  </si>
  <si>
    <t>Seasonal Changes in Serum TSH Concentrations Observed from Big Data Obtained During Six Consecutive Years from 2010 to 2015 at a Single Hospital in Japan</t>
  </si>
  <si>
    <t>THYROID</t>
  </si>
  <si>
    <t>Background: This study analyzed big data for serum thyrotropin (TSH), free triiodothyronine (fT3), and free thyroxine (fT4) concentrations in patients who had attended the outpatient clinic of Ito Hospital (Tokyo, Japan) during a recent six-year period (between January 1, 2010, and December 31, 2015) in order to investigate for seasonal changes. Methods: The serum TSH concentrations were reviewed for all 135,417 patients aged &gt;20 years. Patients with any thyroid diseases were included, irrespective of whether they were receiving drug therapy. In total 1,637,721 serum samples were analyzed for TSH, 1,626,269 for fT3, and 1,669,381 for fT4. Results: It was observed that the TSH concentrations showed annual changes during the six-year period. They decreased during the summer, while they increased during the winter. The TSH concentrations were negatively correlated with the daily temperatures (Spearman rank correlation coefficient -0.4486; p &lt; 0.0001). The same applied for the correlation between fT3 concentrations and daily temperatures. Conclusions: The fact that the TSH concentrations show annual changes in areas where the temperature ranges during the year are rather wide should be borne in mind for interpretation of results.</t>
  </si>
  <si>
    <t>SUGINO, Kiminori/0000-0002-9692-9871</t>
  </si>
  <si>
    <t>1050-7256</t>
  </si>
  <si>
    <t>1557-9077</t>
  </si>
  <si>
    <t>10.1089/thy.2017.0600</t>
  </si>
  <si>
    <t>WOS:000428852700002</t>
  </si>
  <si>
    <t>Rubin, MJ; Friedman, J</t>
  </si>
  <si>
    <t>Rubin, Matthew J.; Friedman, Jannice</t>
  </si>
  <si>
    <t>The role of cold cues at different life stages on germination and flowering phenology</t>
  </si>
  <si>
    <t>AMERICAN JOURNAL OF BOTANY</t>
  </si>
  <si>
    <t>PREMISE OF THE STUDY: The timing of major phenological transitions is critical to lifetime fitness, and life history theory predicts differences for annual and perennial plants. To correctly time these transitions, many plants rely on environmental cues such as exposure to extended periods of cold, which may occur at different stages throughout their lifetime. METHODS: We studied the role of cold at different life stages, by jointly exposing seed (stratification) and rosettes (vernalization) to cold. We used 23 populations of Mimulus guttatus, which vary from annuals to perennials, and investigated how cold at one or both stages affected germination, flowering, growth, and biomass. KEY RESULTS: We found that stratification and vernalization interact to affect life cycle transitions, and that cold at either stage could synchronize flowering phenology. For perennials, either stratification or vernalization is necessary for maximum flowering. We also found that germination timing covaried with later traits. Moreover, plants from environments with dissimilar climates displayed different phenological responses to stratification or vernalization. CONCLUSIONS: In general, cold is more important for seed germination in annuals and plants from environments with warm temperatures and variable precipitation. In contrast, cold is more important for flowering in perennials: it accelerates flowering in plants from lower precipitation environments, and it increases flowering proportion in plants from cooler, more stable precipitation environments. We discuss our findings in the context of the variable environments plants experience within a population and the variation encountered across the biogeographic native range of the species.</t>
  </si>
  <si>
    <t>Friedman, Jannice/A-4526-2013</t>
  </si>
  <si>
    <t>Friedman, Jannice/0000-0002-1146-0892</t>
  </si>
  <si>
    <t>0002-9122</t>
  </si>
  <si>
    <t>1537-2197</t>
  </si>
  <si>
    <t>10.1002/ajb2.1055</t>
  </si>
  <si>
    <t>WOS:000434044500013</t>
  </si>
  <si>
    <t>Ryan, SF; Valella, P; Thivierge, G; Aardema, ML; Scriber, JM</t>
  </si>
  <si>
    <t>Ryan, Sean F.; Valella, Patti; Thivierge, Gabrielle; Aardema, Matthew L.; Scriber, J. Mark</t>
  </si>
  <si>
    <t>The role of latitudinal, genetic and temperature variation in the induction of diapause of Papilio glaucus (Lepidoptera: Papilionidae)</t>
  </si>
  <si>
    <t>INSECT SCIENCE</t>
  </si>
  <si>
    <t>A key adaptation in insects for dealing with variable environmental conditions is the ability to diapause. The tiger swallowtail butterflies, Papilio glaucus and P. canadensis are ideal species to explore the genetic causes and population genetic consequences of diapause because divergence in this trait is believed to be a salient factor in maintaining a hybrid zone between these species. Yet little is known about the factors that influence diapause induction in this system. Here we explored how spatial (latitudinal), environmental (temperature) and genetic (hybridization) factors affect diapause induction in this system. Specifically, a series of growth chamber experiments using wild caught individuals from across the eastern United States were performed to: (1) evaluate how critical photoperiod varies with latitude, (2) isolate the stage in which induction occurs, (3) test whether changes in temperature affected rates of diapause induction, and (4) explore how the incidence of diapause is affected in hybrid offspring. We find that induction occurs in the larval stage, is not sensitive to a relatively broad range of temperatures, appears to have a complex genetic basis (i.e., is not simply a dominant trait following a Mendelian inheritance pattern) and that the critical photoperiod increases by 0.4 h with each increasing degree in latitude. This work deepens our understanding of how spatial, environmental and genetic variation influences a key seasonal adaptation (diapause induction) in a well-developed ecological model system and will make possible future studies that explore how climatic variation affects the population dynamics and genetics of this system.</t>
  </si>
  <si>
    <t>1672-9609</t>
  </si>
  <si>
    <t>1744-7917</t>
  </si>
  <si>
    <t>10.1111/1744-7917.12423</t>
  </si>
  <si>
    <t>WOS:000428328500014</t>
  </si>
  <si>
    <t>Sharma, A; Singh, D; Das, S; Kumar, V</t>
  </si>
  <si>
    <t>Sharma, Aakansha; Singh, Devraj; Das, Subhajit; Kumar, Vinod</t>
  </si>
  <si>
    <t>Hypothalamic and liver transcriptome from two crucial life-history stages in a migratory songbird</t>
  </si>
  <si>
    <t>EXPERIMENTAL PHYSIOLOGY</t>
  </si>
  <si>
    <t>Very little is understood about genetic mechanisms underlying the onset of spring migration in latitudinal avian migrants. To gain insight into the genetic architecture of the hypothalamus and liver tissues of a long-distance migrant, we examined and compared the transcriptome profile of captive night-migratory black-headed buntings (Emberiza melanocephala) between photoperiod-induced winter non-migratory (WnM) and spring migratory (SM) life-history states under short and long days, respectively. High-throughput 454 pyrosequenced transcripts were mapped initially with reference to the genome of two phylogenetically close species, Taeniopygia guttata and Ficedula albicollis. The F. albicollis genome gave higher annotation results and was used for further analysis. A total of 216 (78 in hypothalamus; 138 in liver) genes were found to be expressed differentially between the WnM and SM life-history states. These genes were enriched for physiological pathways that might be involved in the regulation of seasonal migrations in birds. For example, genes for the ATP binding pathway in the hypothalamus were expressed at a significantly higher level in SM than in the WnM life-history state. Likewise, upregulated genes associated with the myelin sheath and focal adhesion were enriched in the hypothalamus, and those with cell-to-cell junction, intracellular protein transport, calcium ion transport and small GTPase-mediated signal transduction were enriched in the liver. Many of these genes are a part of physiological pathways potentially involved in the regulation of seasonal migration in birds. These results show molecular changes at the regulatory and metabolic levels associated with seasonal transitions in a long-distance migrant and provide the basis for future studies aimed at unravelling the genetic control of migration in birds.</t>
  </si>
  <si>
    <t>0958-0670</t>
  </si>
  <si>
    <t>1469-445X</t>
  </si>
  <si>
    <t>10.1113/EP086831</t>
  </si>
  <si>
    <t>WOS:000428848500016</t>
  </si>
  <si>
    <t>Fernandez-Marin, B; Atherton, J; Olascoaga, B; Kolari, P; Porcar-Castell, A; Garcia-Plazaola, JI</t>
  </si>
  <si>
    <t>Fernandez-Marin, Beatriz; Atherton, Jon; Olascoaga, Benat; Kolari, Pasi; Porcar-Castell, Albert; Garcia-Plazaola, Jose I.</t>
  </si>
  <si>
    <t>When the sun never sets: daily changes in pigment composition in three subarctic woody plants during the summer solstice</t>
  </si>
  <si>
    <t>Subarctic plants in summer (subjected to continuous light) showed photosynthetic pigment contents mainly driven by PPFD (unrelated to day/night cycles) and a xanthophyll cycle responsiveness to PPFD exacerbated during night-times. Composition and content of photosynthetic pigments is finely tuned by plants according to a subtle equilibrium between the absorbed and used energy by the photosynthetic apparatus. Subarctic and Arctic plants are subjected to extended periods of continuous light during summer. This condition represents a unique natural scenario to study the influence of light on pigment regulation and the presence of diurnal patterns potentially governed by circadian rhythms. Here, we examined the modulation of the photosynthetic apparatus in three naturally co-occurring woody species: mountain birch (Betula pubescens ssp. czerepanovii), alpine bearberry (Arctostaphylos alpina) and Scots pine (Pinus sylvestris) around the summer solstice, at 67 A degrees N latitude. Plants were continuously exposed to solar radiation during the 3-day study period, although PPFD fluctuated, being lower during night-times. Photochemical efficiencies for a given PPFD were similar during daytime and night-time for the three species. In Scots pine, for a given PPFD, net assimilation was slightly higher during daytime than during night-time. Overall, the dynamism in pigment content was mainly driven by PPFD, and was generally unrelated to day/night cycles. Weak indications of potential circadian regulation were found over a few pigments only. Interestingly, the xanthophyll cycle was active at any time of the day in the three species but its responsiveness to PPFD was exacerbated during night-times. This was particularly evident for bearberry, which maintained a highly de-epoxidised state even at night-times. The results could indicate an incomplete acclimation to a 24-h photoperiod for these species, which have colonised subarctic latitudes only recently.</t>
  </si>
  <si>
    <t>Garcia-Plazaola, Jose Ignacio/B-8188-2009; Fernandez-Marin, Beariz/D-6701-2016</t>
  </si>
  <si>
    <t>Garcia-Plazaola, Jose Ignacio/0000-0001-6498-975X; Fernandez-Marin, Beariz/0000-0001-9951-0489; Kolari, Pasi/0000-0001-7271-633X; Olascoaga, Benat/0000-0002-1976-1040; atherton, jon/0000-0002-7670-2928; Porcar-Castell, Albert/0000-0003-1357-9982</t>
  </si>
  <si>
    <t>10.1007/s00468-018-1660-9</t>
  </si>
  <si>
    <t>WOS:000427709200023</t>
  </si>
  <si>
    <t>Martin-Olalla, J</t>
  </si>
  <si>
    <t>Maria Martin-Olalla, Jose</t>
  </si>
  <si>
    <t>Latitudinal trends in human primary activities: characterizing the winter day as a synchronizer</t>
  </si>
  <si>
    <t>This work analyzes time use surveys from 19 countries (17 European and 2 American) in the middle latitude (38-61 degree) accounting for 45% of world population in this range. Time marks for primary activities are contrasted against light/dark conditions. The analysis reveals winter sunrise synchronizes labor start time below 54 degree, occurring within winter civil twilight. Winter sunset is a source of synchronization for labor end times. Winter terminator punctuate meal times in Europe: dinner occurs 3 h after winter sunset time within 1 h; 40% narrower than variability of dinner local times. The sleep-wake cycle of laborers is shown to be related to winter sunrise whereas standard population's appears to be irrespective of latitude. The significance of the winter terminator depends on two competing factors average labor time (similar to 7 h 30 m) and the shortest photoperiod. Winter terminator gains significance when both roughly matches. That is within a latitude range from 38 degree to 54 degree. The significance of winter terminator as a source of synchronization is also related to contemporary year round time schedules: the shortest photoperiod represents the worst case scenario the society faces.</t>
  </si>
  <si>
    <t>Martin-Olalla, Jose Maria/M-3265-2014</t>
  </si>
  <si>
    <t>Martin-Olalla, Jose Maria/0000-0002-3750-9113</t>
  </si>
  <si>
    <t>MAR 28</t>
  </si>
  <si>
    <t>10.1038/s41598-018-23546-5</t>
  </si>
  <si>
    <t>WOS:000428518900047</t>
  </si>
  <si>
    <t>Hodnefjell, R; Heide, OM; Rivero, R; Remberg, SF; Sonsteby, A</t>
  </si>
  <si>
    <t>Hodnefjell, R.; Heide, O. M.; Rivero, R.; Remberg, S. F.; Sonsteby, A.</t>
  </si>
  <si>
    <t>Control of growth cessation and floral initiation in red raspberry (Rubus idaeus L.) cultivars of diverse origin in controlled and natural environments</t>
  </si>
  <si>
    <t>The aim of the investigation was to assess and compare the environmental limits for growth cessation and floral initiation in a range of new and established biennial-fruiting red raspberry (Rubus idaeus L.) cultivars of diverse origin under phytotron and field conditions. The results confirmed that growth cessation and floral initiation in biennial-fruiting red raspberry are jointly controlled by the interaction of low temperature and short days (SD). When transferred from non-inductive high temperature and long day (LD) conditions to naturally decreasing autumn daylengths at varying phytotron temperatures on 18 August, growth immediately levelled off and ceased completely within 2 weeks in all cultivars at 9 degrees C. Serial dissections of lateral buds revealed that floral initiation simultaneously took place. At 15 degrees C on the other hand, the plants continued growing and remained vegetative until around 15 September when the daylength had decreased to approximately 13 h. The change to 9 degrees C resulted in an immediate but short-lasting floral induction response that did not bring about initiation in buds situated near the base of the canes, as was the case at 15 degrees C. At 18 degrees C, marginal floral induction took place only in the cultivars 'Glen Ample', 'Balder' and Tene', even at photoperiods down to 10 h, whereas at 21 degrees C, all cultivars grew vegetatively regardless of daylength conditions. However, exceptions were some plants of 'Vene' and 'Anitra' that initiated terminal flowers at 18 and 21 degrees C and flowered directly without chilling (so-called tip flowering). Although some cultivars of Northern origin ceased growing and initiated floral primordia somewhat earlier (at longer photoperiods) than those of more southerly origin, the differences were relatively minor and not consistent (no latitudinal dine). Results obtained in the field under decreasing autumn temperature and daylength conditions agreed closely with the results in the phytotron. We therefore conclude that results obtained with raspberry in properly controlled daylight phytotron experiments are generally applicable to field conditions.</t>
  </si>
  <si>
    <t>10.1016/j.scienta.2018.02.011</t>
  </si>
  <si>
    <t>WOS:000428605600047</t>
  </si>
  <si>
    <t>Lyall, LM; Wyse, CA; Celis-Morales, CA; Lyall, DM; Cullen, B; Mackay, D; Ward, J; Graham, N; Strawbridge, RJ; Gill, JMR; Ferguson, A; Bailey, MES; Pell, JP; Curtis, AM; Smith, DJ</t>
  </si>
  <si>
    <t>Lyall, Laura M.; Wyse, Cathy A.; Celis-Morales, Carlos A.; Lyall, Donald M.; Cullen, Breda; Mackay, Daniel; Ward, Joey; Graham, Nicholas; Strawbridge, Rona J.; Gill, Jason M. R.; Ferguson, Amy; Bailey, Mark E. S.; Pell, Jill P.; Curtis, Annie M.; Smith, Daniel J.</t>
  </si>
  <si>
    <t>Seasonality of depressive symptoms in women but not in men: A cross-sectional study in the UK Biobank cohort</t>
  </si>
  <si>
    <t>JOURNAL OF AFFECTIVE DISORDERS</t>
  </si>
  <si>
    <t>Background: We examined whether seasonal variations in depressive symptoms occurred independently of demographic and lifestyle factors, and were related to change in day length and/or outdoor temperature. Methods: In a cross-sectional analysis of &gt; 150,000 participants of the UK Biobank cohort, we used the cosinor method to assess evidence of seasonality of a total depressive symptoms score and of low mood, anhedonia, tenseness and tiredness scores in women and men. Associations of depressive symptoms with day length and mean outdoor temperature were then examined. Results: Seasonality of total depressive symptom scores, anhedonia and tiredness scores was observed in women but not men, with peaks in winter. In women, increased day length was associated with reduced reporting of low mood and anhedonia, but with increased reporting of tiredness, independent of demographic and lifestyle factors. Associations with day length were not independent of the average outdoor temperature preceding assessment. Limitations: This was a cross-sectional investigation -longitudinal studies of within-subject seasonal variation in mood are necessary. Outcome measures relied on self-report and measured only a subset of depressive symptoms. Conclusion: This large, population-based study provides evidence of seasonal variation in depressive symptoms in women. Shorter days were associated with increased feelings of low mood and anhedonia in women. Clinicians should be aware of these population-level sex differences in seasonal mood variations in order to aid recognition and treatment of depression and subclinical depressive symptoms.</t>
  </si>
  <si>
    <t>Cullen, Breda/N-3449-2019; Cullen, Breda/C-9154-2012; Strawbridge, Rona/H-5422-2012</t>
  </si>
  <si>
    <t>Cullen, Breda/0000-0002-7259-9505; Cullen, Breda/0000-0002-7259-9505; Pell, Jill/0000-0002-8898-7035; Strawbridge, Rona/0000-0001-8506-3585; Lyall, Laura/0000-0001-7216-1434; Curtis, Annie/0000-0002-9601-9624; Smith, Daniel/0000-0002-2267-1951</t>
  </si>
  <si>
    <t>0165-0327</t>
  </si>
  <si>
    <t>1573-2517</t>
  </si>
  <si>
    <t>10.1016/j.jad.2017.12.106</t>
  </si>
  <si>
    <t>WOS:000424335600040</t>
  </si>
  <si>
    <t>Prokkola, JM; Nikinmaa, M; Lewis, M; Anttila, K; Kanerva, M; Ikkala, K; Seppanen, E; Kolari, I; Leder, EH</t>
  </si>
  <si>
    <t>Prokkola, Jenni M.; Nikinmaa, Mikko; Lewis, Mario; Anttila, Katja; Kanerva, Mirella; Ikkala, Kaisa; Seppanen, Eila; Kolari, Irma; Leder, Erica H.</t>
  </si>
  <si>
    <t>Cold temperature represses daily rhythms in the liver transcriptome of a stenothermal teleost under decreasing day length</t>
  </si>
  <si>
    <t>The climate-change-driven increase in temperature is occurring rapidly and decreasing the predictability of seasonal rhythms at high latitudes. It is therefore urgent to understand how a change in the relationship between photoperiod and temperature can affect ectotherms in these environments. We tested whether temperature affects daily rhythms of transcription in a cold-adapted salmonid using high-throughput RNA sequencing. Arctic char (Salvelinus alpinus) from a subarctic population were reared at a high and a low temperature (15 and 8 degrees C) for 1 month under natural, decreasing day length during late summer. Liver transcriptomes were compared between samples collected in the middle and towards the end of the light period and in the middle of the dark period. Daily variation in transcription was lower in fish from the low temperature compared with strong daily variation in warm-acclimated fish, suggesting that cold temperatures dampen the cycling of transcriptional rhythms under a simultaneously decreasing day length. Different circadian clock genes had divergent expression patterns, responding either by decreased expression or by increased rhythmicity at 15 degrees C compared with 8 degrees C. The results point out mechanisms that can affect the ability of fish to adapt to increasing temperatures caused by climate change.</t>
  </si>
  <si>
    <t>Ikkala, Kaisa/C-2500-2019</t>
  </si>
  <si>
    <t>Ikkala, Kaisa/0000-0003-2836-4036; Prokkola, Jenni/0000-0003-2987-4417</t>
  </si>
  <si>
    <t>UNSP jeb170670</t>
  </si>
  <si>
    <t>10.1242/jeb.170670</t>
  </si>
  <si>
    <t>WOS:000427353100014</t>
  </si>
  <si>
    <t>Friborg, O; Sundby, J; Rognmo, K; Rosenvinge, JH; Bergvik, S</t>
  </si>
  <si>
    <t>Friborg, Oddgeir; Sundby, Jorgen; Rognmo, Kamilla; Rosenvinge, Jan H.; Bergvik, Svein</t>
  </si>
  <si>
    <t>No seasonality in cognitive performance among adolescents at a subarctic latitude (69 degrees N)</t>
  </si>
  <si>
    <t>APPLIED COGNITIVE PSYCHOLOGY</t>
  </si>
  <si>
    <t>Seasonal changes in daylight are substantial in subarctic areas and are known to affect circadian sleep rhythms. We examined whether seasonality in cognitive performance also exists and to what extent seasonality in sleep moderates this relationship. In the city of TromsO (Norway) at 69 degrees N, 182 adolescents (36% male; mean age 16.8years) participated in a prospective study. The cognitive measures included verbal and visual memory, verbal learning, psychomotor speed, and problem solving, whereas sleep and sleep-related problems were recorded via weekly sleep diaries and questionnaires. The results indicated no effect of season on any of the cognitive tests. Seasonality in sleep timing, insomnia, and fatigue were confirmed; however, these variables did not modify the null correlation between season and cognition. The lack of seasonality in cognition is a positive finding and serves to undermine myths about the burdens of living in subarctic areas with substantial seasonal changes in daylight.</t>
  </si>
  <si>
    <t>Rognmo, Kamilla/P-3217-2019</t>
  </si>
  <si>
    <t>Rognmo, Kamilla/0000-0002-6746-6548; Friborg, Oddgeir/0000-0001-6629-0782</t>
  </si>
  <si>
    <t>0888-4080</t>
  </si>
  <si>
    <t>1099-0720</t>
  </si>
  <si>
    <t>MAR-APR</t>
  </si>
  <si>
    <t>10.1002/acp.3397</t>
  </si>
  <si>
    <t>WOS:000426835000008</t>
  </si>
  <si>
    <t>Tao, ZX; Wang, HJ; Dai, JH; Alatalo, J; Ge, QS</t>
  </si>
  <si>
    <t>Tao, Zexing; Wang, Huanjiong; Dai, Junhu; Alatalo, Juha; Ge, Quansheng</t>
  </si>
  <si>
    <t>Modeling spatiotemporal variations in leaf coloring date of three tree species across China</t>
  </si>
  <si>
    <t>Autumn phenology can regulate climate-biosphere interactions and net primary production within the ecosystem. However, studies modeling spatiotemporal variations in leaf coloring date (LCD) remain limited, especially for species-specific phenology on a continental scale. Aiming to simulate spatiotemporal variations in LCD in three widespread tree species (Ulmus pwnila, Fraxinus chinensis, and Robinia pseudoacacia) across China, we used phonological observation records acquired from the China Phenology Observation Network (CPON) during 1963-2010 to establish and compare three LCD models (multiple regression (MA), temperature-photo period (TP), spring-influenced autumn (SIA)). Subsequently, we simulated the mean LCD of the three species using the most effective model and examined the effect of geographical factors (i.e., latitude, longitude, and altitude) on LCD through multiple regression analysis. Empirical Orthogonal Function (EOF) analysis was applied to identifying the most extensive and influential spatial modes of LCD variability and how they changed with time. The results showed that: (1) The LCD of F. chinensis was fitted better with the statistical model using monthly temperature as the independent variables (MR model). The LCD of F. chinensis was delayed by a temperature rise in August and September, but advanced by a temperature rise in May and June. The LCD of U. pumila and R. pseudoacacia was fitted better with the TP and SIA models, in which the photoperiod determined the date when the cold temperature started to accumulate. (2) The simulated mean LCD of U. pumila, F. chinensis, and R. pseudoacacia was October 6, October 16 and October 22, respectively. Latitude, longitude, and altitude had a significant influence on mean LCD of the three tree species. With increasing latitude and altitude, the LCD of all three species became earlier. However, the impact of longitude on the mean LCD varied among species. (3) For all the three species, the first EOF mode presented a consistent pattern of LCD variability across space, suggesting that an earlier or later LCD occurred simultaneously in the whole China. Meanwhile, the second EOF mode exhibited contrary signals of LCD variability in the north and south for F. chinensis and R. pseudoacacia. Over the past 50 years, the LCD of all the three species has delayed. The delaying trend revealed by the first EOF mode was 1.25 (p &lt; 0.01), 0.21 (p &lt; 0.01), and 0.53 days/decade (not significant) for U. pumila, F. chinensis and R. pseudoacacia, respectively. These results provide the basis for a better understanding of the phenology process in autumn and how it responds to climate change.</t>
  </si>
  <si>
    <t>Wang, Huanjiong/AAA-7674-2019; Alatalo, Juha/C-1269-2018</t>
  </si>
  <si>
    <t>Wang, Huanjiong/0000-0002-2325-0120; Alatalo, Juha/0000-0001-5084-850X</t>
  </si>
  <si>
    <t>10.1016/j.agrformet.2017.10.034</t>
  </si>
  <si>
    <t>WOS:000424180100026</t>
  </si>
  <si>
    <t>Chaves, LF; Jian, JY; Moji, K</t>
  </si>
  <si>
    <t>Chaves, Luis Fernando; Jian, Jiun-Yu; Moji, Kazuhiko</t>
  </si>
  <si>
    <t>Overwintering in the Bamboo Mosquito Tripteroides bambusa (Diptera: Culicidae) During a Warm, But Unpredictably Changing, Winter</t>
  </si>
  <si>
    <t>The bamboo mosquito, Tripteroides bambusa (Yamada) (Diptera: Culicidae), is a common insect across forested landscapes in Japan. Several studies have reported its overwintering as larvae and eggs, in both natural and artificial water containers. Nevertheless, it is unclear how sensitive this mosquito species is to changes in weather patterns associated with global warming. The El Nino event of 2015 through 2016 was one of the strongest on record and provided an ideal scenario for observations on the overwintering of the bamboo mosquito during a winter predicted to be unusually warm. Thus, we set oviposition traps in mid October 2015 and made weekly observations, from December 2015 to May 2016, on bamboo mosquito larval recruitment and pupation in Nagasaki, Japan. We found that larvae were pupating as late as the first week of January (prior records from the study site indicated mosquito pupation ended by mid-late October) and that pupation resumed in mid April (one month earlier than previous records at the study site). We also found that fourth instar larvae were able to survive in frozen oviposition traps following an extremely unusual snowstorm and cold spell and that recruitment of larvae from eggs happened after this unusual event. Our analysis suggested that overwintering and metamorphosis of the bamboo mosquito is sensitive to average and extreme temperatures, the latter measured by temperature kurtosis. Our results highlight the need to better understand changes in overwintering strategies in insects, and associated trade-offs and impacts on population dynamics, in light of climate change.</t>
  </si>
  <si>
    <t>Jian, Jiun-Yu/M-5875-2019; Chaves, Luis Fernando/F-3448-2010</t>
  </si>
  <si>
    <t>Jian, Jiun-Yu/0000-0002-5767-8803; Chaves, Luis Fernando/0000-0002-5301-2764</t>
  </si>
  <si>
    <t>10.1093/ee/nvx187</t>
  </si>
  <si>
    <t>WOS:000424914000019</t>
  </si>
  <si>
    <t>Garonna, I; de Jong, R; Stockli, R; Schmid, B; Schenkel, D; Schimel, D; Schaepman, ME</t>
  </si>
  <si>
    <t>Garonna, Irene; de Jong, Rogier; Stockli, Reto; Schmid, Bernhard; Schenkel, David; Schimel, David; Schaepman, Michael E.</t>
  </si>
  <si>
    <t>Shifting relative importance of climatic constraints on land surface phenology</t>
  </si>
  <si>
    <t>ENVIRONMENTAL RESEARCH LETTERS</t>
  </si>
  <si>
    <t>Land surface phenology (LSP), the study of seasonal dynamics of vegetated land surfaces from remote sensing, is a key indicator of global change, that both responds to and influences weather and climate. The effects of climatic changes on LSP depend on the relative importance of climatic constraints in specific regions-which are not well understood at global scale. Understanding the climatic constraints that underlie LSP is crucial for explaining climate change effects on global vegetation phenology. We used a combination of modelled and remotely-sensed vegetation activity records to quantify the interplay of three climatic constraints on land surface phenology (namely minimum temperature, moisture availability, and photoperiod), as well as the dynamic nature of these constraints. Our study examined trends and the relative importance of the three constrains at the start and the end of the growing season over eight global environmental zones, for the past three decades. Our analysis revealed widespread shifts in the relative importance of climatic constraints in the temperate and boreal biomes during the 1982-2011 period. These changes in the relative importance of the three climatic constraints, which ranged up to 8% since 1982 levels, varied with latitude and between start and end of the growing season. We found a reduced influence of minimum temperature on start and end of season in all environmental zones considered, with a biome-dependent effect on moisture and photoperiod constraints. For the end of season, we report that the influence of moisture has on average increased for both the temperate and boreal biomes over 8.99 million km(2). A shifting relative importance of climatic constraints on LSP has implications both for understanding changes and for improving how they may be modelled at large scales.</t>
  </si>
  <si>
    <t>Schaepman, Michael/B-9213-2009; Schmid, Bernhard/C-8625-2009</t>
  </si>
  <si>
    <t>Schaepman, Michael/0000-0002-9627-9565; Schmid, Bernhard/0000-0002-8430-3214; Schimel, David/0000-0003-3473-8065</t>
  </si>
  <si>
    <t>1748-9326</t>
  </si>
  <si>
    <t>10.1088/1748-9326/aaa17b</t>
  </si>
  <si>
    <t>WOS:000425019000001</t>
  </si>
  <si>
    <t>Tomaseto, AF; Miranda, MP; Moral, RA; de Lara, IAR; Fereres, A; Lopes, JRS</t>
  </si>
  <si>
    <t>Tomaseto, A. F.; Miranda, M. P.; Moral, R. A.; de Lara, I. A. R.; Fereres, A.; Lopes, J. R. S.</t>
  </si>
  <si>
    <t>Environmental conditions for Diaphorina citri Kuwayama (Hemiptera: Liviidae) take-off</t>
  </si>
  <si>
    <t>JOURNAL OF APPLIED ENTOMOLOGY</t>
  </si>
  <si>
    <t>Environmental factors that influence flight activity of Diaphorina citri Kuwayama (Hemiptera: Liviidae) may have implications for Huanglongbing spread and management. In this work, four studies were conducted to evaluate the effect of environmental conditions on D.citri take-off. In the first, insects were transferred to sweet orange seedlings and confined inside an acrylic cage to verify the take-off periodicity and the effect of environmental factors on this process. In the second, take-off temperature threshold was estimated by recording the number of insects that initiated flight from a platform when subjected to gradual temperature increases from 15 to 39 degrees C. In the other studies, we evaluated the effect of different photoperiods and temperature regimes (third study) and of constant temperatures (fourth study) on the propensity for D.citri flight. Insects were confined in clear plastic bottle cages with tubes of 50ml placed on the cab, to collect emerged adults that initiated flights. Results showed that a small portion of the tested population (maximum 10%) tends to take off from plants and this behaviour is more prevalent in the afternoon (14:00-16:00h), coinciding with daytimes of lower humidity and higher thermal amplitude. Adults that were submitted to lower temperatures (18 degrees C) and short light periods (10h) showed less propensity to flight. In contrast, at constant 27 degrees C, the insects were more prone to flight, and this result was confirmed when individuals were submitted to increases in temperature, indicating that 27.14 degrees C is the take-off temperature threshold of D.citri. Results show that temperature plays an important role in the flight activity of D.citri and suggest that control measures of the insect may be more effective in the morning and in temperatures below 27 degrees C, when the probability to take off from a host is lower.</t>
  </si>
  <si>
    <t>de Andrade Moral, Rafael/M-3184-2016; Fereres, Alberto/F-2990-2011; Lopes, Joao/F-3439-2012; de Lara, Idemauro Antonio Rodrigues/D-7383-2015; Miranda, Marcelo/H-8875-2013; Tomaseto, Arthur/G-8952-2017</t>
  </si>
  <si>
    <t>de Andrade Moral, Rafael/0000-0002-0875-3563; Fereres, Alberto/0000-0001-6012-3270; Lopes, Joao/0000-0002-9998-5473; de Lara, Idemauro Antonio Rodrigues/0000-0002-1172-9855; Miranda, Marcelo/0000-0003-1782-448X; Tomaseto, Arthur/0000-0002-3332-1842</t>
  </si>
  <si>
    <t>0931-2048</t>
  </si>
  <si>
    <t>1439-0418</t>
  </si>
  <si>
    <t>10.1111/jen.12418</t>
  </si>
  <si>
    <t>WOS:000419830900013</t>
  </si>
  <si>
    <t>Leal, L; Talla, V; Kallman, T; Friberg, M; Wiklund, C; Dinca, V; Vila, R; Backstrom, N</t>
  </si>
  <si>
    <t>Leal, Luis; Talla, Venkat; Kallman, Thomas; Friberg, Magne; Wiklund, Christer; Dinca, Vlad; Vila, Roger; Backstrom, Niclas</t>
  </si>
  <si>
    <t>Gene expression profiling across ontogenetic stages in the wood white (Leptidea sinapis) reveals pathways linked to butterfly diapause regulation</t>
  </si>
  <si>
    <t>In temperate latitudes, many insects enter diapause (dormancy) during the cold season, a period during which developmental processes come to a standstill. The wood white (Leptidea sinapis) is a butterfly species distributed across western Eurasia that shows photoperiod-induced diapause with variation in critical day-length across populations at different latitudes. We assembled transcriptomes and estimated gene expression levels at different developmental stages in experimentally induced directly developing and diapausing cohorts of a single Swedish population of L. sinapis to investigate the regulatory mechanisms underpinning diapause initiation. Different day lengths resulted in expression changes of developmental genes and affected the rate of accumulation of signal molecules, suggesting that diapause induction might be controlled by increased activity of monoamine neurotransmitters in larvae reared under short-day light conditions. Expression differences between light treatment groups of two monoamine regulator genes (DDC and ST) were observed already in instar III larvae. Once developmental pathways were irreversibly set at instar V, a handful of genes related to dopamine production were differentially expressed leading to a significant decrease in expression of global metabolic genes and increase in expression of genes related to fatty acid synthesis and sequestration. This is in line with a time-dependent (hour-glass) model of diapause regulation where a gradual shift in the concentration of monoamine neurotransmitters and their metabolites during development of larvae under short-day conditions leads to increased storage of fat, decreased energy expenditures, and ultimately developmental stasis at the pupal stage.</t>
  </si>
  <si>
    <t>Vila, Roger/A-1817-2012</t>
  </si>
  <si>
    <t>Vila, Roger/0000-0002-2447-4388; Backstrom, Niclas/0000-0002-0961-8427</t>
  </si>
  <si>
    <t>10.1111/mec.14501</t>
  </si>
  <si>
    <t>WOS:000428797100010</t>
  </si>
  <si>
    <t>Zonato, V; Vanin, S; Costa, R; Tauber, E; Kyriacou, CP</t>
  </si>
  <si>
    <t>Zonato, Valeria; Vanin, Stefano; Costa, Rodolfo; Tauber, Eran; Kyriacou, Charalambos P.</t>
  </si>
  <si>
    <t>Inverse European Latitudinal Cline at the timeless Locus of Drosophila melanogaster Reveals Selection on a Clock Gene: Population Genetics of ls-tim</t>
  </si>
  <si>
    <t>The spread of adaptive genetic variants in populations is a cornerstone of evolutionary theory but with relatively few biologically well-understood examples. Previous work on the ls-tim variant of timeless, which encodes the light-sensitive circadian regulator in Drosophila melanogaster, suggests that it may have originated in southeastern Italy. Flies characterized by the new allele show photoperiod-related phenotypes likely to be adaptive in seasonal environments. ls-tim may be spreading from its point of origin in Italy by directional selection, but there are alternative explanations for its observed clinal geographical distribution, including balancing selection and demography. From population analyses of ls-tim frequencies collected on the eastern side of the Iberian Peninsula, we show that ls-tim frequencies are inverted compared with those in Italy. This pattern is consistent with a scenario of directional selection rather than latitude-associated balancing selection. Neutrality tests further reveal the signature of directional selection at the ls-tim site, which is reduced a few kb pairs either side of ls-tim. A reanalysis of allele frequencies from a large number of microsatellite loci do not demonstrate any frequent ls-tim-like spatial patterns, so a general demographic effect or population expansion from southeastern Italy cannot readily explain current ls-tim frequencies. Finally, a revised estimate of the age of ls-tim allele using linkage disequilibrium and coalescent-based approaches reveals that it may be only 300 to 3000 years old, perhaps explaining why it has not yet gone to fixation. ls-tim thus provides a rare temporal snapshot of a new allele that has come under selection before it reaches equilibrium.</t>
  </si>
  <si>
    <t>Tauber, Eran/F-9826-2011</t>
  </si>
  <si>
    <t>Tauber, Eran/0000-0003-4018-6535</t>
  </si>
  <si>
    <t>10.1177/0748730417742309</t>
  </si>
  <si>
    <t>WOS:000425052300002</t>
  </si>
  <si>
    <t>Newaz, MS; Dang, QL; Man, RZ</t>
  </si>
  <si>
    <t>Newaz, Md. Shah; Dang, Qing-Lai; Man, Rongzhou</t>
  </si>
  <si>
    <t>Jack pine becomes more vulnerable to cavitation with increasing latitudes under doubled CO2 concentration</t>
  </si>
  <si>
    <t>Trees may migrate northward in response to climate change and become exposed to new photoperiod and soil moisture regimes. This study assessed the impacts of photoperiod and its interaction with soil moisture and carbon dioxide concentration ([CO2]) on the hydraulic conductivity in jack pine (Pinus banksiana Lamb.) and its vulnerability to xylem embolism. Seedlings were exposed to 400 vs. 950 mu mol.mol(-1) [CO2], 60%-70% vs. 30%-40% (of field capacity) soil moisture, and photoperiods of seed origin and 5 degrees and 10 degrees north of seed origin in greenhouses. Cavitation vulnerability curves were measured for determining the xylem pressure at which 50% hydraulic conductivity was lost (Psi(PLC50)). It was found that elevated [CO2] significantly increased hydraulic conductivity, whereas low soil moisture decreased it. Under elevated [CO2], the xylem became progressively more vulnerable to embolism with changes in photoperiod regime from the seed origin to 10 degrees north of the seed origin, as indicated by the progressively less negative Psi(PLC50). However, no such a trend was detected under the ambient [CO2]. The results suggest that the species may become less resistant to drought as the atmospheric [CO2] increases, hindering the northward migration or seed transfers. Even within its current natural distribution range, trees near its northern boundary of the range may be more vulnerable to embolism as the atmospheric [CO2] increases even without any change in moisture conditions.</t>
  </si>
  <si>
    <t>10.1139/cjb-2017-0142</t>
  </si>
  <si>
    <t>WOS:000423749800003</t>
  </si>
  <si>
    <t>Romano, A; Possenti, CD; Caprioli, M; Gatti, E; Gianfranceschi, L; Rubolini, D; Saino, N; Parolini, M</t>
  </si>
  <si>
    <t>Romano, A.; Possenti, C. D.; Caprioli, M.; Gatti, E.; Gianfranceschi, L.; Rubolini, D.; Saino, N.; Parolini, M.</t>
  </si>
  <si>
    <t>Circadian genes polymorphism and breeding phenology in a resident bird, the yellow-legged gull</t>
  </si>
  <si>
    <t>In species living in seasonally variable environments, the ability to synchronize the timing of breeding with the peak of critical resources is under positive selection within populations. The temporal scheduling of animal annual cycle is controlled by endogenous rhythms, which are set by circadian clock' genes. Many studies have supported the hypothesis that length polymorphism in some phenological genes' is associated with differences in the photoperiodic responses among individuals and populations. However, evidence is inconsistent across species, genes and phenological traits. Among birds, there is a dearth of knowledge concerning the gene-phenotype association in non-migratory species. To contribute filling this gap, here we analyzed clutch initiation date of females of a species resident at temperate latitudes, the yellow-legged gull (Larus michahellis), in relation to the length polymorphism at four loci previously associated with breeding and migration phenology in other species: Adcyap1 and Npas2 genes, as well as two regions of the Clock gene. Although polymorphism was observed at three loci, allele size of the candidate genes seems not to predict the timing of breeding in females. In addition, similar genotype frequencies of all the analyzed genes were observed in early compared to late breeding females. Our results therefore suggest that the associations between photoperiodic candidate genes and breeding phenotype are not general across species and might represent adaptations of individual populations to the local environment.</t>
  </si>
  <si>
    <t>Romano, Andrea/A-2780-2017; Gianfranceschi, Luca/D-3166-2012</t>
  </si>
  <si>
    <t>Romano, Andrea/0000-0002-0945-6018; Gianfranceschi, Luca/0000-0002-7644-5968; Parolini, Marco/0000-0003-0226-1709</t>
  </si>
  <si>
    <t>10.1111/jzo.12501</t>
  </si>
  <si>
    <t>WOS:000423821900005</t>
  </si>
  <si>
    <t>Molmann, JAB; Hagen, SF; Bengtsson, GB; Johansen, TJ</t>
  </si>
  <si>
    <t>Molmann, Jorgen A. B.; Hagen, Sidsel Fiskaa; Bengtsson, Gunnar B.; Johansen, Tor J.</t>
  </si>
  <si>
    <t>Influence of high latitude light conditions on sensory quality and contents of health and sensory-related compounds in swede roots (Brassica napus L. ssp rapifera Metzg.)</t>
  </si>
  <si>
    <t>JOURNAL OF THE SCIENCE OF FOOD AND AGRICULTURE</t>
  </si>
  <si>
    <t>BACKGROUNDVegetable growers in Arctic areas must increasingly rely on market strategies based on regional origin and product quality. Swede roots (rutabaga) were grown in a phytotron to investigate the effect of high latitude light conditions on sensory quality and some health and sensory-related compounds. Experimental treatments included modifications of 24 h natural day length (69 degrees 39' N) by moving plants at daily intervals to dark chambers with either no light, fluorescent growth light and/or low intensity photoperiod extension. RESULTSShortening the photosynthetic light period to 12 h produced smaller roots than 15.7 h and 18 h, with highest scores for bitter and sulfur taste, and lowest scores for sweetness, acidic taste and fibrousness. The photoperiod in combination with the photosynthetic light period also had an influence on glucosinolate (GLS) contents, with lowest concentrations in 24 h natural light and highest in 12 h natural light. Concentrations of vitamin C, glucose, fructose and sucrose were not significantly influenced by any of the treatments. CONCLUSIONHigh latitude light conditions, with long photosynthetic light periods and 24 h photoperiod, can enhance sweet/less bitter taste and reduce GLS contents in swede roots, compared to growth under short day conditions. This influence of light conditions on eating quality may benefit marketing of regional products from high latitudes. (c) 2017 Society of Chemical Industry</t>
  </si>
  <si>
    <t>Bengtsson, Gunnar B/C-7749-2009</t>
  </si>
  <si>
    <t>Bengtsson, Gunnar B/0000-0001-6734-8675</t>
  </si>
  <si>
    <t>0022-5142</t>
  </si>
  <si>
    <t>1097-0010</t>
  </si>
  <si>
    <t>10.1002/jsfa.8562</t>
  </si>
  <si>
    <t>WOS:000419652700032</t>
  </si>
  <si>
    <t>Liu, Q; Duston, J</t>
  </si>
  <si>
    <t>Liu, Q.; Duston, J.</t>
  </si>
  <si>
    <t>Efficacy of 24 h light to reduce maturation in Arctic charr (Salvelinus alpinus) is dependent on both the start date and duration</t>
  </si>
  <si>
    <t>AQUACULTURE</t>
  </si>
  <si>
    <t>Two lab-based trials quantified the effect of a range of continuous light (LL) treatments overwinter on the somatic growth and incidence of sexual maturation in the fall age 2 of individually identified under-yearling Arctic charr (Labrador strain) at constant 10 degrees C. Controls were maintained under simulated natural photoperiod (LDN; Latitude 45 degrees N). In trial 1 (n = 120/trt, mean 54 g initial body weight), LL starting the 1st day of either October, November, December, January or February (all returned to LDN on April 1) resulted in a step-wise reduction in maturity of 43, 55, 59, 67 73% compared with 77% in the control (sexes pooled). In trial 2 (n = 90/trt, mean 24 g initial body weight), LL starting either August 13 or October 1 and ending April 1 reduced maturity to &lt; 10%, compared to 33% (LL Dec1-Apr1) and 50% in the LDN controls. LL starting October 1 and ending either February 1, April 1 or June 1 were equally effective, resulting in &lt; 15% maturity. The importance of returning from LL to LDN in spring to reduce maturity was demonstrated by the LL constant (Oct-Oct) treatment which resulted in relatively high maturity, 31%. The reduction of maturity rate was independent of both somatic growth and condition factor during winter in all treatment groups. Among fish that matured, the timing of completion of sexual maturation was affected by both the LL start and end date.</t>
  </si>
  <si>
    <t>Liu, Qi/X-3881-2019</t>
  </si>
  <si>
    <t>0044-8486</t>
  </si>
  <si>
    <t>1873-5622</t>
  </si>
  <si>
    <t>10.1016/j.aquaculture.2017.10.039</t>
  </si>
  <si>
    <t>WOS:000416741800005</t>
  </si>
  <si>
    <t>Bradshaw, WE; Burkhart, J; Colbourne, JK; Borowczak, R; Lopez, J; Denlinger, DL; Reynolds, JA; Pfrender, ME; Holzapfel, CM</t>
  </si>
  <si>
    <t>Bradshaw, William E.; Burkhart, Joshua; Colbourne, John K.; Borowczak, Rudyard; Lopez, Jacqueline; Denlinger, David L.; Reynolds, Julie A.; Pfrender, Michael E.; Holzapfel, Christina M.</t>
  </si>
  <si>
    <t>Evolutionary transition from blood feeding to obligate nonbiting in a mosquito</t>
  </si>
  <si>
    <t>The spread of blood-borne pathogens by mosquitoes relies on their taking a blood meal; if there is no bite, there is no disease transmission. Although many species of mosquitoes never take a blood meal, identifying genes that distinguish blood feeding from obligate nonbiting is hampered by the fact that these different lifestyles occur in separate, genetically incompatible species. There is, however, one unique extant species with populations that share a common genetic background but blood feed in one region and are obligate nonbiters in the rest of their range: Wyeomyia smithii. Contemporary blood-feeding and obligate nonbiting populations represent end points of divergence between fully interfertile southern and northern populations. This divergence has undoubtedly resulted in genetic changes that are unrelated to blood feeding, and the challenge is to winnow out the unrelated genetic factors to identify those related specifically to the evolutionary transition from blood feeding to obligate nonbiting. Herein, we determine differential gene expression resulting from directional selection on blood feeding within a polymorphic population to isolate genetic differences between blood feeding and obligate nonbiting. We show that the evolution of nonbiting has resulted in a greatly reduced metabolic investment compared with biting populations, a greater reliance on opportunistic metabolic pathways, and greater reliance on visual rather than olfactory sensory input. W. smithii provides a unique starting point to determine if there are universal nonbiting genes in mosquitoes that could be manipulated as a means to control vector-borne disease.</t>
  </si>
  <si>
    <t>Colbourne, John K/L-7748-2014; Pfrender, Micheal E./C-5065-2019</t>
  </si>
  <si>
    <t>Colbourne, John K/0000-0002-6966-2972; Burkhart, Joshua/0000-0001-9279-1556</t>
  </si>
  <si>
    <t>10.1073/pnas.1717502115</t>
  </si>
  <si>
    <t>WOS:000423728800059</t>
  </si>
  <si>
    <t>Nemoto, Y; Hori, K; Izawa, T</t>
  </si>
  <si>
    <t>Nemoto, Yasue; Hori, Kiyosumi; Izawa, Takeshi</t>
  </si>
  <si>
    <t>Fine-tuning of the setting of critical day length by two casein kinases in rice photoperiodic flowering</t>
  </si>
  <si>
    <t>Many short-day plants have a critical day length that fixes the schedule for flowering time, limiting the range of natural growth habitats (or growth and cultivation areas). Thus, fine-tuning of the critical day-length setting in photoperiodic flowering determines ecological niches within latitudinal clines; however, little is known about the molecular mechanisms controlling the fine-tuning of the critical day-length setting in plants. Previously, we determined that florigen genes are regulated by day length, and identified several key genes involved in setting the critical day length in rice. Using a set of chromosomal segment substitution lines with the genetic background of an elite temperate japonica cultivar, we performed a series of expression analyses of flowering-time genes to identify those responsible for setting the critical day-length in rice. Here, we identified two casein kinase genes, Hd16 and Hd6, which modulate the expression of florigen genes within certain restricted ranges of photoperiod, thereby fine-tuning the critical day length. In addition, we determined that Hd16 functions as an enhancer of the bifunctional action of Hd1 (the Arabidopsis CONSTANS ortholog) in rice. Utilization of the natural variation in Hd16 and Hd6 was only found among temperate japonica cultivars adapted to northern areas. Therefore, this fine-tuning of the setting of the critical day length may contribute to the potential northward expansion of rice cultivation areas.</t>
  </si>
  <si>
    <t>10.1093/jxb/erx412</t>
  </si>
  <si>
    <t>WOS:000423706500017</t>
  </si>
  <si>
    <t>Malyshev, AV; Henry, HAL; Bolte, A; Khan, MASA; Kreyling, J</t>
  </si>
  <si>
    <t>Malyshev, Andrey V.; Henry, Hugh A. L.; Bolte, Andreas; Khan, Mohammed A. S. Arfin; Kreyling, Juergen</t>
  </si>
  <si>
    <t>Temporal photoperiod sensitivity and forcing requirements for budburst in temperate tree seedlings</t>
  </si>
  <si>
    <t>Phenological responses to winter and spring warming in trees alter growing season length and can influence productivity. An improved mechanistic understanding of phenology, including temporal changes in budburst forcing requirements (BFR) and photoperiod sensitivity, could improve projections of phenological shifts and changes in tree species composition in response to climate warming. We investigated changes in BFR and photoperiod sensitivities at high temporal resolution from mid-winter to spring in seedlings of eight common deciduous and coniferous temperate tree species. Eight provenances of F. sylvatica, a dominant European species, also were included to examine variability in bud dormancy patterns within a species. Tree seedlings were over wintered in a common garden and transferred weekly into climate chambers at forcing temperatures (+20 degrees C) from December to April. Budburst was observed under 16 and 8 h photoperiods. Across species, as chilling unit sums accumulated, BFR and photoperiod sensitivity decreased. Functions relating chilling and forcing unit sums explained ambient spring budburst accurately. BFR differed strongly among species, but not among provenances of F. sylvatica from similar latitudes. Overall, our results indicate that a precise tracking of BFR and photoperiod sensitivity helps explain species-specific differences in phenotypic sensitivities, which can improve species specific projections of phenological responses to climate warming.</t>
  </si>
  <si>
    <t>Kreyling, Juergen/G-4697-2018; Bolte, Andreas/A-3521-2009</t>
  </si>
  <si>
    <t>Kreyling, Juergen/0000-0001-8489-7289; Arfin Khan, Mohammed Abu Sayed/0000-0001-6275-7023</t>
  </si>
  <si>
    <t>10.1016/j.agrformet.2017.09.011</t>
  </si>
  <si>
    <t>WOS:000417659700007</t>
  </si>
  <si>
    <t>Luo, TX; Liu, XS; Zhang, L; Li, X; Pan, YD; Wright, IJ</t>
  </si>
  <si>
    <t>Luo, Tianxiang; Liu, Xinsheng; Zhang, Lin; Li, Xiang; Pan, Yude; Wright, Ian J.</t>
  </si>
  <si>
    <t>Summer solstice marks a seasonal shift in temperature sensitivity of stem growth and nitrogen-use efficiency in cold-limited forests</t>
  </si>
  <si>
    <t>In boreal forests and alpine treelines, it is debatable how the temperature sensitivity of tree-ring growth should vary with changes in climate over time and the extent to which seasonal stem increments are controlled by leaf physiology. We aim to test the hypothesis that, in cold-limited forests, maximizing stem growth rate around summer solstice is closely related to foliage turnover, which generally results in high sensitivity of stem growth and less sensitivity of nitrogen-use efficiency (NUE) to early-season temperatures. Our analysis was based on repeat-census observations of stem radial increment (2008-2013; made with dendrometers) and monthly litterfall (2007-2015) as well as the measurements of tree-ring width series (1960-2015; made with tree-ring cores) in two Tibetan treeline forests. NUE was estimated as the inverse of leaf-litter nitrogen concentration. We further examined a global dataset of tree-ring chronologies (1931-1990) from 139 sites across temperate and boreal coniferous forests in the northern high-latitude region. Weekly stem increments across species and years synchronously peaked around summer solstice, with more than half of annual increment produced in the first 28-35 days of the growing season when air and soil temperatures were still low. Monthly stem increments were positively related to previous-month litterfall, and higher litterfall generally resulted in higher NUE. NUE was insensitive or less sensitive to soil temperature in the early growing season. Among years, pre-peak increments were positively correlated with pre-solstice temperatures while post-peak increments varied little. The annual increment was dominated by and coherent with the pre-peak increment and well correlated with the ring-width measurements of monitored trees during 2008-2013. Variations in tree-ring width chronologies from the two Tibetan treelines and the global 139 forest sites mainly reflected the change of early summer temperatures. The findings suggest a day-length control on the linkage between seasonal stem growth and nitrogen cycling in a cold-limited forest ecosystem, and provide the basic for predicting responses of tree-ring growth and NUE to climatic warming.</t>
  </si>
  <si>
    <t>Wright, Ian J/G-4979-2012</t>
  </si>
  <si>
    <t>Wright, Ian J/0000-0001-8338-9143</t>
  </si>
  <si>
    <t>10.1016/j.agrformet.2017.10.029</t>
  </si>
  <si>
    <t>WOS:000417659700041</t>
  </si>
  <si>
    <t>Huang, C; Sun, HY; Xu, DY; Chen, QY; Liang, YM; Wang, XF; Xu, GH; Tian, JG; Wang, CL; Li, D; Wu, LS; Yang, XH; Jin, WW; Doebley, JF; Tian, F</t>
  </si>
  <si>
    <t>Huang, Cheng; Sun, Huayue; Xu, Dingyi; Chen, Qiuyue; Liang, Yameng; Wang, Xufeng; Xu, Guanghui; Tian, Jinge; Wang, Chenglong; Li, Dan; Wu, Lishuan; Yang, Xiaohong; Jin, Weiwei; Doebley, John F.; Tian, Feng</t>
  </si>
  <si>
    <t>ZmCCT9 enhances maize adaptation to higher latitudes</t>
  </si>
  <si>
    <t>From its tropical origin in southwestern Mexico, maize spread over a wide latitudinal cline in the Americas. This feat defies the rule that crops are inhibited from spreading easily across latitudes. How the widespread latitudinal adaptation of maize was accomplished is largely unknown. Through positional cloning and association mapping, we resolved a flowering-time quantitative trait locus to a Harbinger-like transposable element positioned 57 kb upstream of a CCT transcription factor (ZmCCT9). The Harbinger-like element acts in c/s to repress ZmCCT9 expression to promote flowering under long days. Knockout of ZmCCT9 by CRISPR/Cas9 causes early flowering under long days. ZmCCT9 is diurnally regulated and negatively regulates the expression of the florigen ZCN8, thereby resulting in late flowering under long days. Population genetics analyses revealed that the Harbinger-like transposon insertion at ZmCCT9 and the CACTA-like transposon insertion at another CCT paralog, ZmCCTIO, arose sequentially following domestication and were targeted by selection for maize adaptation to higher latitudes. Our findings help explain how the dynamic maize genome with abundant transposon activity enabled maize to adapt over 90 degrees of latitude during the pre-Columbian era.</t>
  </si>
  <si>
    <t>E334</t>
  </si>
  <si>
    <t>E341</t>
  </si>
  <si>
    <t>10.1073/pnas.1718058115</t>
  </si>
  <si>
    <t>WOS:000419686400030</t>
  </si>
  <si>
    <t>Schwartz, PJ</t>
  </si>
  <si>
    <t>Schwartz, Paul Jeffrey</t>
  </si>
  <si>
    <t>Chris Cornell, the Black Hole Sun, and the Seasonality of Suicide</t>
  </si>
  <si>
    <t>NEUROPSYCHOBIOLOGY</t>
  </si>
  <si>
    <t>Purpose: Seattle-inspired rock and roll superstar Chris Cornell died by suicide in May 2017. In the northern hemisphere, May represents the peak of the widely replicated but still unexplained seasonal spring rhythm in suicide. Years earlier, Cornell had suffered openly from recurrent bouts of severe depression, and his early musical lyrics do indeed suggest an enduring sensitivity to the vicissitudes of depressed and suicidal states. Cornell's most famous song, Black Hole Sun, suggests a mixed mood state, the incidence of which also peaks in the spring. The present work explores Cornell's May suicide from a chronobiologic perspective. Methods: Review of Cornell's lyrics and literature on suicide. Results: Cornell's lyrics contain clear indicators of mixed depressive and seasonal imagery, highlighting 3 fundamental axioms of suicidology: (1) the yearly suicide rhythm peaks in May in the northern hemisphere, (2) mixed depressive states are particularly lethal, and (3) the suicide risk increases dramatically when recovering from depression and mood turns mixed. Conclusions: Cornell, in his life and music, left us with a novel and important hypothesis about the spring seasonality of suicide, namely, that the yearly suicide risk becomes maximal when winter turns to spring and there emerges a deadly mixed mood state under a May photoperiod, i.e., the suicide risk is maximal when a Black Hole Sun occurs in May. It is hoped that Cornell's legacy and sensitive hypothesis inspire research into the etiology and treatment of the spring seasonality of suicide risk and mixed mood states. Limitations: The Cornell hypothesis was formulated based in part on several speculative inferences regarding the course of his functioning just prior to his suicide. (C) 2019 The Author(s) Published by S. Karger AG, Basel</t>
  </si>
  <si>
    <t>0302-282X</t>
  </si>
  <si>
    <t>1423-0224</t>
  </si>
  <si>
    <t>10.1159/000498868</t>
  </si>
  <si>
    <t>WOS:000468271800006</t>
  </si>
  <si>
    <t>Gull, BA; Persson, T; Fedorkov, A; Mullin, TJ</t>
  </si>
  <si>
    <t>Gull, Bengt Andersson; Persson, Torgny; Fedorkov, Aleksey; Mullin, Tim J.</t>
  </si>
  <si>
    <t>Longitudinal differences in Scots pine shoot elongation</t>
  </si>
  <si>
    <t>SILVA FENNICA</t>
  </si>
  <si>
    <t>Phenology can have a profound effect on growth and climatic adaptability of long-lived, northern tree species such as Scots pine (Pinus sylvestris L.), where the onset of growth in the spring is triggered mainly by accumulated heat, while cessation of growth is related to the joint effect of photoperiod and temperature. In this study, the objectives were: (1) to compare shoot phonology of genetic material from Scandinavia (maritime climate origin) and northern Russia (continental climate origin) sources, under field conditions in both Scandinavia and Russia (maritime and continental growth conditions); and (2) to estimate the heritabilities of phenological parameters. The material used was part of a larger provenance test series involving Scots pine populations and open-pollinated plus-tree families from Russia, Sweden and Finland. Terminal shoot elongation was measured on multiple occasions during the seventh growing season from seed at a trial near Backsjon (Sweden) and Syktyvkar (northern Russia). We calculated the regression of relative shoot elongation over accumulated heat stun above +5 degrees C using an exponential expression. Seedlings of Swedish and Russian provenance had similar heat-sum requirements for growth onset and cessation in both trials. More northern provenances started onset and cessation at a lower temperature sum, but heat accumulation requirements for onset were not fixed. Scots pine may suffer from spring frost due to earlier growth onset in a warming climate. Variation and heritability of phenological traits show potential to adapt Scots pine to new climate conditions by breeding.</t>
  </si>
  <si>
    <t>Mullin, Tim/Q-9107-2019; Fedorkov, Aleksey/C-8811-2009</t>
  </si>
  <si>
    <t>Fedorkov, Aleksey/0000-0001-7800-7534</t>
  </si>
  <si>
    <t>0037-5330</t>
  </si>
  <si>
    <t>2242-4075</t>
  </si>
  <si>
    <t>10.14214/sf.10040</t>
  </si>
  <si>
    <t>WOS:000456324600008</t>
  </si>
  <si>
    <t>S</t>
  </si>
  <si>
    <t>Renner, SS; Zohner, CM</t>
  </si>
  <si>
    <t>Futuyma, DJ</t>
  </si>
  <si>
    <t>Renner, Susanne S.; Zohner, Constantin M.</t>
  </si>
  <si>
    <t>Climate Change and Phenological Mismatch in Trophic Interactions Among Plants, Insects, and Vertebrates</t>
  </si>
  <si>
    <t>ANNUAL REVIEW OF ECOLOGY, EVOLUTION, AND SYSTEMATICS, VOL 49</t>
  </si>
  <si>
    <t>Annual Review of Ecology Evolution and Systematics</t>
  </si>
  <si>
    <t>Phenological mismatch results when interacting species change the timing of regularly repeated phases in their life cycles at different rates. We review whether this continuously ongoing phenomenon, also known as trophic asynchrony, is becoming morecommonunder ongoing rapid climate change. In antagonistic trophic interactions, any mismatch will have negative impacts for only one of the species, whereas in mutualistic interactions, both partners are expected to suffer. Trophic mismatch is therefore expected to last for evolutionarily short periods, perhaps only a few seasons, adding to the difficulty of attributing it to climate change, which requires long-term data. So far, the prediction that diverging phenologies linked to climate change will cause mismatch is most clearly met in antagonistic interactions at high latitudes in the Artic. There is limited evidence of phenological mismatch in mutualistic interactions, possibly because of strong selection on mutualists to have co-adapted phenological strategies. The study of individual plasticity, population variation, and the genetic bases for phenological strategies is in its infancy. Recent work on woody plants revealed the large imprint of historic climate change on temperature, chilling, and day-length thresholds used by different species to synchronize their phenophases, which in the Northern Hemisphere has led to biogeographic phenological regions inwhich long-lived plants have adapted to particular interannual and intermillennial amplitudes of climate change.</t>
  </si>
  <si>
    <t>1543-592X</t>
  </si>
  <si>
    <t>978-0-8243-1449-1</t>
  </si>
  <si>
    <t>10.1146/annurev-ecolsys-110617-062535</t>
  </si>
  <si>
    <t>WOS:000450612900008</t>
  </si>
  <si>
    <t>Bonada, N; Doledec, S</t>
  </si>
  <si>
    <t>Bonada, Nuria; Doledec, Sylvain</t>
  </si>
  <si>
    <t>Does the Tachet trait database report voltinism variability of aquatic insects between Mediterranean and Scandinavian regions?</t>
  </si>
  <si>
    <t>AQUATIC SCIENCES</t>
  </si>
  <si>
    <t>Labile traits are those that are not constrained by phylogeny and should respond directly to the environment through local adaptation or phenotypic plasticity. For example, voltinism (number of generations per year) is a labile trait that has been consistently related to latitude and, in particular, to temperature and photoperiod changes. Current trait databases include several labile traits that, at best, are coarsely coded to include potential intraspecific trait variability obtained from different literature sources. Given that these databases are used across large regions with contrasting environmental conditions or in small regions with particular environmental conditions, the reliability of these studies could be compromised at least for labile traits because of interpopulation variability. Based on a review of the literature on the life cycles of 317 aquatic insect species, we compared their types of voltinism in two regions with contrasting environmental conditions (the Mediterranean Basin and Scandinavia) with the information published by Tachet et al. (Invertebres d'eau douce: systematique, biologie, ecologie, 3rd edn. CNRS Editions, Paris, 2010) (i.e., potential number of generations per year). We found the expected higher prevalence of multivoltine life cycles in the Mediterranean Basin, whereas univoltine and semivoltine life cycles showed trends of prominence in Scandinavia. In addition, the life-cycle profiles of the genera included in the Tachet et al. database (hereafter TAC) were situated between those found in the Mediterranean Basin and Scandinavia, suggesting that this database properly represents voltinism variability across Europe. However, the use of this database exclusively for the northern or southern regions may be challenging because TAC is not able to accurately represent the life cycles of the species in these regions, especially for univoltine and multivoltine species. Future studies in stream ecology should thus put efforts into quantifying and understanding the role of intra-taxon trait variability in community assembly, at least for labile traits, to better understand trait-environment relationships.</t>
  </si>
  <si>
    <t>; Bonada, Nuria/L-5137-2015</t>
  </si>
  <si>
    <t>Doledec, Sylvain/0000-0002-0280-7866; Bonada, Nuria/0000-0002-2983-3335</t>
  </si>
  <si>
    <t>1015-1621</t>
  </si>
  <si>
    <t>1420-9055</t>
  </si>
  <si>
    <t>UNSP 7</t>
  </si>
  <si>
    <t>10.1007/s00027-017-0554-z</t>
  </si>
  <si>
    <t>WOS:000423059600004</t>
  </si>
  <si>
    <t>Shawa, N; Rae, DE; Roden, LC</t>
  </si>
  <si>
    <t>Shawa, Nyambura; Rae, Dale E.; Roden, Laura C.</t>
  </si>
  <si>
    <t>Impact of seasons on an individual's chronotype: current perspectives</t>
  </si>
  <si>
    <t>NATURE AND SCIENCE OF SLEEP</t>
  </si>
  <si>
    <t>Diurnal preference, or chronotype, determined partly by genetics and modified by age, activity, and the environment, defines the time of day at which one feels at his/her best, when one feels sleepy, and when one would prefer to start his/her day. Chronotype affects the phase relationship of an individual's circadian clock with the environment such that morning types have earlier-phased circadian rhythms than evening types. The phases of circadian rhythms are synchronized to the environment on a daily basis, undergoing minor adjustments of phase each day. Light is the most potent time cue for phase-shifting circadian rhythms, but the timing and amount of solar irradiation vary dynamically with season, especially with increasing distance from the equator. There is evidence that chronotype is modified by seasonal change, most likely due to the changes in the light environment, but interindividual differences in photoperiod responsiveness mean that some people are more affected than others. Differences in circadian light sensitivity due to endogenous biological reasons and/or previous light history are responsible for the natural variation in photoperiod responsiveness. Modern lifestyles that include access to artificial light at night, temperature-controlled environments, and spending much less time outdoors offer a buffer to the environmental changes of the seasons and may contribute to humans becoming less responsive to seasons.</t>
  </si>
  <si>
    <t>Roden, Laura/O-4024-2019</t>
  </si>
  <si>
    <t>Roden, Laura/0000-0002-1941-898X</t>
  </si>
  <si>
    <t>1179-1608</t>
  </si>
  <si>
    <t>10.2147/NSS.S158596</t>
  </si>
  <si>
    <t>WOS:000449053300001</t>
  </si>
  <si>
    <t>Matuzeviciute, GM</t>
  </si>
  <si>
    <t>Matuzeviciute, Giedre Motuzaite</t>
  </si>
  <si>
    <t>THE POSSIBLE GEOGRAPHIC MARGIN EFFECT ON THE DELAY OF AGRICULTURE INTRODUCTION INTO THE EAST BALTIC</t>
  </si>
  <si>
    <t>ESTONIAN JOURNAL OF ARCHAEOLOGY</t>
  </si>
  <si>
    <t>Since domesticated plants moved from moderate Mediterranean climates in south-west Asia where their domestication took place to different latitudes and altitudes, these species have had to endure both genetic and morphotypical changes. Upon reaching the East Baltic, crops like wheat and barley were exposed to a different environment consisting of a continental climate with very distinct seasonal patterns, different soils, vernalization and photoperiod patterns that were crucial for plant development and growth. In this paper I take previously postulated ideas on the delay of agriculture in north-west Europe and the Alpine region of Eurasia to suggest that similar reasons could have been responsible for the delay of cereal cultivation in the eastern Baltic region. Here I argue that the slow introduction rate of cereal cultivation occurred not only due to human choice, as alternative wild resources were available, but due to the time it took for crops to adjust to environmental changes. In addition, the establishment of an ultimate crop species package was an important development that allowed better plant adaptation to novel environmental conditions and the reduction of crop failure. In this publication the term "geographical margin" is used not in the sense of climatic hostility and difficulties for human subsistence but rather from the perspective of plant species of south-west Asian origin.</t>
  </si>
  <si>
    <t>1406-2933</t>
  </si>
  <si>
    <t>1736-7484</t>
  </si>
  <si>
    <t>10.3176/arch.2018.2.03</t>
  </si>
  <si>
    <t>WOS:000450016200004</t>
  </si>
  <si>
    <t>Fadda, A; Virdis, A; Barberis, A; Melito, S</t>
  </si>
  <si>
    <t>Fadda, Anfela; Virdis, Adriana; Barberis, Antonio; Melito, Sara</t>
  </si>
  <si>
    <t>Variation in secondary metabolites contents of Spinoso Sardo artichoke (Cynara cardunculus L.) under different day lengths</t>
  </si>
  <si>
    <t>TURKISH JOURNAL OF AGRICULTURE AND FORESTRY</t>
  </si>
  <si>
    <t>Globe artichoke (Cynara cardunculus L. var. scolymus Fiori) is an economically important crop in the Mediterranean basin and particularly in Italy, which is a leading producer. In this research, we studied the effect of extended photoperiod (15 and 17 h) on polyphenolic, flavonoids, lignin concentrations, and antioxidant activity in edible and inedible organs of artichoke. The influence of day length on morphological traits and biomass accumulation was also assessed. The total phenolic content of whole plants grown under natural day length conditions exceeds that of photoperiod extended for 15 and 17 h by 31% and 32.4%, respectively. The decrease of total phenols was high in inner bracts at photoperiods of 15 and 17 h, whereas the differences among treatments in receptacle were negligible. Antioxidant activity and total flavonoids followed the same trend observed for total phenols. The amount of lignin was dependent on the tissue. In the control, the content of lignin ranged from 0.4 to 2.8 g/100 g of dry weight in receptacle and leaves of rosette, whereas in the 15-h treatment, it ranged from 0.3 to 5.1 g/100 g DW in floral steam and leaves of peduncle, respectively. Fifteen-hour day length significantly reduced the lignin content in receptacle and floral stem. Head morphology was little influenced by photoperiod, whereas significant differences were obtained in floral stein diameter, showing larger values in natural conditions compared to photoperiodic treatments. C and N were also affected by photoperiod.</t>
  </si>
  <si>
    <t>Fadda, Angela/F-6339-2013</t>
  </si>
  <si>
    <t>Fadda, Angela/0000-0002-1384-5956; Barberis, Antonio/0000-0002-7948-0822; Melito, Sara/0000-0002-4910-2353</t>
  </si>
  <si>
    <t>1300-011X</t>
  </si>
  <si>
    <t>1303-6173</t>
  </si>
  <si>
    <t>10.3906/tar-1711-27</t>
  </si>
  <si>
    <t>WOS:000448856800008</t>
  </si>
  <si>
    <t>Wyse, CA; Morales, CAC; Ward, J; Lyall, D; Smith, DJ; Mackay, D; Curtis, AM; Bailey, MES; Biello, S; Gill, JMR; Pell, JP</t>
  </si>
  <si>
    <t>Wyse, Cathy A.; Morales, Carlos A. Celis; Ward, Joey; Lyall, Donald; Smith, Daniel J.; Mackay, Daniel; Curtis, Annie M.; Bailey, Mark E. S.; Biello, Stephany; Gill, Jason M. R.; Pell, J. P.</t>
  </si>
  <si>
    <t>Population-level seasonality in cardiovascular mortality, blood pressure, BMI and inflammatory cells in UK biobank</t>
  </si>
  <si>
    <t>ANNALS OF MEDICINE</t>
  </si>
  <si>
    <t>Introduction: The risk of mortality from cardiovascular disease (CVD) is higher in wintertime throughout the world, but it is not known if this reflects annual changes in diet or lifestyle, or an endogenous photoperiodic mechanism that is sensitive to changes in day length.Methods: Phenotypic data on cardiometabolic and lifestyle factors were collected throughout a 4 year time period from 502,642 middle-aged participants in UK Biobank. To assess the impact of seasonal environmental changes on cardiovascular risk factors, we linked these data to the outdoor temperature and day length at the time of assessment. Self-reported information on physical activity, diet and disease status were used to adjust for confounding factors related to health and lifestyle.Results: Mortality related to CVD was higher in winter, as were risk factors for this condition including blood pressure, markers of inflammation and body mass index (BMI). These seasonal rhythms were significantly related to day length after adjustment for other factors that might affect seasonality including physical activity, diet and outdoor temperature.Conclusions: The risk of CVD may be modulated by day length at temperate latitudes, and the implications of seasonality should be considered in all studies of human cardiometabolic health.Key messagesIn this cross-sectional study in UK Biobank, we report annual variations in cardiovascular risk factors and mortality that were associated with day length independent of environmental and lifestyle factors.These seasonal changes in day length might contribute to annual patterns in cardiovascular disease and mortality.</t>
  </si>
  <si>
    <t>Smith, Daniel/0000-0002-2267-1951; Pell, Jill/0000-0002-8898-7035; Curtis, Annie/0000-0002-9601-9624</t>
  </si>
  <si>
    <t>0785-3890</t>
  </si>
  <si>
    <t>1365-2060</t>
  </si>
  <si>
    <t>10.1080/07853890.2018.1472389</t>
  </si>
  <si>
    <t>WOS:000442668600006</t>
  </si>
  <si>
    <t>Porte, DS; Gupta, S; Kankariya, S</t>
  </si>
  <si>
    <t>Porte, Devendra Singh; Gupta, Seema; Kankariya, Shrutika</t>
  </si>
  <si>
    <t>Temporal pattern in foraging behaviour of the Indian pond heron, Ardeola grayii at Ratanpur, Chhattisgarh, India</t>
  </si>
  <si>
    <t>BIOLOGICAL RHYTHM RESEARCH</t>
  </si>
  <si>
    <t>In avian population, the biological clock is synchronized with the photoperiod as a significant time cue. However, information on feeding behaviour of the Indian Pond Heron, Ardeola grayii at Ratanpur, Chhattisgarh, India is not available. In present study we examined the effect of time of the day' and photoperiod' on daytime feeding behaviour of A. grayii at Ratanpur (85o17'E longitude and 22o3'N latitude), Chhattisgarh, India. The different feeding techniques of A. grayii, were recorded for two consecutive days each during long days (May and June 2014) and during short days (December 2014 and January 2015). One-way ANOVA (using SPSS 16.0) was applied to find out the effects of photoperiod' and time of the day' on daytime feeding activity with respect to frequency of feeding techniques. The rhythms in daytime feeding activity were evaluated using the Cosinor rhythmometry at 24 h and 12 h. The present study revealed that the A. grayii adopted three major techniques viz., slowly walking, probing and striking on which the slowly walking and striking was popularly used feeding technique as compared to the probing technique during the feeding. Moreover, the A. grayii is found to be bimodal viz., morning and evening type during both of long and short days. Furthermore, bird was more active during short day as compared to the long day.</t>
  </si>
  <si>
    <t>0929-1016</t>
  </si>
  <si>
    <t>1744-4179</t>
  </si>
  <si>
    <t>10.1080/09291016.2018.1424768</t>
  </si>
  <si>
    <t>WOS:000442616500010</t>
  </si>
  <si>
    <t>Hashizaki, M; Nakajima, H; Shiga, T; Tsutsumi, M; Kume, K</t>
  </si>
  <si>
    <t>Hashizaki, Masanori; Nakajima, Hiroshi; Shiga, Toshikazu; Tsutsumi, Masakazu; Kume, Kazuhiko</t>
  </si>
  <si>
    <t>A longitudinal large-scale objective sleep data analysis revealed a seasonal sleep variation in the Japanese population</t>
  </si>
  <si>
    <t>In the contemporary era, when life habits are largely determined by social needs and individual preferences, sleep is nevertheless affected by seasonal environmental changes. Japan has large seasonal and geographical alterations of photoperiod and climate. Japan does not adopt the daylight saving time (DST) system, making it a suitable country for the study of seasonal variations in natural human sleep. The aim of this study was to analyze the seasonal changes in the sleep properties (timing and quality) and identify their relationship with environmental changes. Here, we report an analysis of objective sleep data of 691161 nights collected from 1856 Japanese participants (age 20-79years, male 91%, female 9%) for 3 years using contactless biomotion sensors. Sleep onset time did not show clear seasonal variation, but sleep offset time showed a seasonal change with a single latest peak in winter. Seasonal variation was larger during weekends than during weekdays. Sleep offset time well correlated with sunrise time but was different in spring and autumn even when the sunrise time was same, suggesting the role of temperature difference. Sleep quality, estimated by wake time after sleep onset and sleep efficiency, showed seasonal changes with the lowest trough around mid-summer. In conclusion, despite profound social influences, the timing and quality of sleep showed seasonal fluctuation indicating that they were influenced by climate factors even in the developed country.</t>
  </si>
  <si>
    <t>Kume, Kazuhiko/J-9720-2019</t>
  </si>
  <si>
    <t>Kume, Kazuhiko/0000-0003-4232-1657</t>
  </si>
  <si>
    <t>10.1080/07420528.2018.1443118</t>
  </si>
  <si>
    <t>WOS:000442282100005</t>
  </si>
  <si>
    <t>Jin, Y; Choi, J; Won, J; Hong, Y</t>
  </si>
  <si>
    <t>Jin, Yunho; Choi, Jeonghyun; Won, Jinyoung; Hong, Yonggeun</t>
  </si>
  <si>
    <t>The Relationship between Autism Spectrum Disorder and Melatonin during Fetal Development</t>
  </si>
  <si>
    <t>MOLECULES</t>
  </si>
  <si>
    <t>The aim of this review is to clarify the interrelationship between melatonin and autism spectrum disorder (ASD) during fetal development. ASD refers to a diverse range of neurodevelopmental disorders characterized by social deficits, impaired communication, and stereotyped or repetitive behaviors. Melatonin, which is secreted by the pineal gland, has well-established neuroprotective and circadian entraining effects. During pregnancy, the hormone crosses the placenta into the fetal circulation and transmits photoperiodic information to the fetus allowing the establishment of normal sleep patterns and circadian rhythms that are essential for normal neurodevelopment. Melatonin synthesis is frequently impaired in patients with ASD. The hormone reduces oxidative stress, which is harmful to the central nervous system. Therefore, the neuroprotective and circadian entraining roles of melatonin may reduce the risk of neurodevelopmental disorders such as ASD.</t>
  </si>
  <si>
    <t>1420-3049</t>
  </si>
  <si>
    <t>10.3390/molecules23010198</t>
  </si>
  <si>
    <t>WOS:000425082500185</t>
  </si>
  <si>
    <t>Collantes-Alegre, JM; Mattenberger, F; Barbera, M; Martinez-Torres, D</t>
  </si>
  <si>
    <t>Mariano Collantes-Alegre, Jorge; Mattenberger, Florian; Barbera, Miquel; Martinez-Torres, David</t>
  </si>
  <si>
    <t>Characterisation, analysis of expression and localisation of the opsin gene repertoire from the perspective of photoperiodism in the aphid Acyrthosiphon pisum</t>
  </si>
  <si>
    <t>Organisms exhibit a wide range of seasonal responses as adaptions to predictable annual changes in their environment. These changes are originally caused by the effect of the Earth's cycles around the sun and its axial tilt. Examples of seasonal responses include flotation, migration, reproduction and diapause. In temperate climate zones, the most robust variable to predict seasons is the length of the day (i.e. the photoperiod). The first step to trigger photoperiodic driven responses involves measuring the duration of the light-dark phases, but the molecular clockwork performing this task is poorly characterized. Photopigments such as opsins are known to participate in light perception, being part of the machinery in charge of providing information about the luminous state of the surroundings. Aphids (Hemiptera: Aphididae) are paradigmatic photoperiodic insects, exhibiting a strong induction to diapause when the light regime mimics autumn conditions. The availability of the pea aphid (Acyrthosiphon pisum) genome has facilitated molecular approaches to understand the effect of light stimulus in the photoperiodic induction process. We have identified, experimentally validated and characterized the expression of the full opsin gene repertoire in the pea aphid. Among identified opsin genes in A. pisum, arthropsin is absent in most insects sequenced to date (except for dragonflies and two other hemipterans) but also present in a crustacean, an onychophoran and chelicerates. We have quantified the expression of these genes in aphids exposed to different photoperiodic conditions and at different times of the day and localized their transcripts in the aphid brain. Clear differences in expression patterns were found, thus relating opsin expression with the photoperiodic response.</t>
  </si>
  <si>
    <t>Martinez-Torres, David/L-5886-2014; Barbera, Miquel/G-8032-2019; Barbera, Miquel/M-4733-2019</t>
  </si>
  <si>
    <t>Martinez-Torres, David/0000-0002-1689-5529; Barbera, Miquel/0000-0002-6302-2982; Barbera, Miquel/0000-0002-6302-2982; Mattenberger, Florian/0000-0002-2727-0284</t>
  </si>
  <si>
    <t>10.1016/j.jinsphys.2017.11.009</t>
  </si>
  <si>
    <t>WOS:000423008900007</t>
  </si>
  <si>
    <t>Stulberg, A; Myers, M; Brigham, R</t>
  </si>
  <si>
    <t>Stulberg, Alyssa; Myers, Mark; Brigham, R. Mark</t>
  </si>
  <si>
    <t>Seasonal body mass fluctuations of captive Tawny Frogmouths (Podargus strigoides) are consistent with seasonal heterothermy</t>
  </si>
  <si>
    <t>JOURNAL OF ORNITHOLOGY</t>
  </si>
  <si>
    <t>Prewinter fat accumulation along with the use of shallow torpor permits the survival of free-ranging Australian Tawny Frogmouths (Podargus strigoides) during winter, when prey availability is low and metabolic costs to maintain high body temperatures increase. Captive studies of these animals currently provide no direct support for this ability. We investigated mass fluctuations of 18 captive birds over 8 years at a North American zoo facility to determine whether or not body mass gains were correlated with seasonality, and subsequently provide indirect evidence for regular torpor use. We found that mass fluctuations were correlated with season, as predicted. The lowest body masses occurred during summer, and the greatest mass occurred during late fall and early winter, based on the seasons of the Northern Hemisphere. We conclude that body fat accumulation by captive Tawny Frogmouths occurs in preparation for winter when, under natural conditions, they regularly use torpor, and that Tawny Frogmouths are capable of altering physiological processes to match the environments in which they live, no matter their Southern Hemisphere origins.</t>
  </si>
  <si>
    <t>0021-8375</t>
  </si>
  <si>
    <t>1439-0361</t>
  </si>
  <si>
    <t>10.1007/s10336-017-1489-9</t>
  </si>
  <si>
    <t>WOS:000422933200028</t>
  </si>
  <si>
    <t>Koyama, K; Okumura, Y; Okamoto, E; Nishijima, R; Takumi, S</t>
  </si>
  <si>
    <t>Koyama, Kayo; Okumura, Yurika; Okamoto, Emi; Nishijima, Ryo; Takumi, Shigeo</t>
  </si>
  <si>
    <t>Natural variation in photoperiodic flowering pathway and identification of photoperiod-insensitive accessions in wild wheat, Aegilops tauschii</t>
  </si>
  <si>
    <t>EUPHYTICA</t>
  </si>
  <si>
    <t>The D-genome progenitor of hexaploid wheat, Aegilops tauschii Coss., has a wide natural species range in central Eurasia and possesses wide natural variation in heading and flowering time. Here, we report identification of two Ae. tauschii accessions insensitive to short day length. Similarly to a loss or reduced degree of vernalization requirement, the photoperiod-insensitive mutations were found only in the early flowering sublineage (TauL1b) of Ae. tauschii. Quantitative trait locus (QTL) analyses using two F-2 mapping populations showed that a QTL for heading time on the long arm of chromosome 5D was related to the early heading phenotype of the photoperiod-insensitive accessions under short-day conditions. In the photoperiod-insensitive accession, expression patterns of two flowering-related genes were altered under short-day conditions compared with the patterns in photoperiod-sensitive accessions. This study indicates that analysis of natural variations in the Ae. tauschii population is useful to find novel genetic loci controlling agronomically important traits.</t>
  </si>
  <si>
    <t>0014-2336</t>
  </si>
  <si>
    <t>1573-5060</t>
  </si>
  <si>
    <t>UNSP 3</t>
  </si>
  <si>
    <t>10.1007/s10681-017-2089-8</t>
  </si>
  <si>
    <t>WOS:000422682500007</t>
  </si>
  <si>
    <t>Nord, A; Folkow, LP</t>
  </si>
  <si>
    <t>Nord, Andreas; Folkow, Lars P.</t>
  </si>
  <si>
    <t>Seasonal variation in the thermal responses to changing environmental temperature in the world's northernmost land bird</t>
  </si>
  <si>
    <t>Arctic homeotherms counter challenges at high latitudes using a combination of seasonal adjustments in pelage/plumage, fat deposition and intricate thermoregulatory adaptations. However, there are still gaps in our understanding of their thermal responses to cold, particularly in Arctic birds. Here, we have studied the potential use of local heterothermy (i.e. tissue cooling that can contribute to significantly lower heat loss rate) in Svalbard ptarmigan (Lagopus muta hyperborea) - the world's northernmost land bird. We exposed birds kept under simulated Svalbard photoperiod to low ambient temperatures (T-a; between 0 and -30 degrees C) during three seasons (early winter, late winter, summer), whilst recording resting metabolic rate (RMR), core temperature (T-c) and several cutaneous temperatures. Leg skin temperature varied the most, but still only by up to similar to 15 degrees C, whereas body trunk skin temperature changed &lt; 1 degrees C when T-a decreased from 0 to -30 degrees C. At the same time, Tc increased by 0.9 degrees C, concomitant with increased RMR. This was probably driven by the triggering of cerebral thermosensors in response to cooling of the poorly insulated head, the skin of which was 5.4 degrees C colder at -30 degrees C than at 0 degrees C. Thermal conductance in winter was higher in yearlings, probably because they were time/resource constrained from acquiring a high-quality plumage and sufficient fat reserves as a result of concomitant body growth. In conclusion, Svalbard ptarmigan do not employ extensive local heterothermy for cold protection but instead rely on efficient thermogenesis combined with excellent body insulation. Hence, cold defence in the world's northernmost land bird is not mechanistically much different from that of its lower latitude relatives.</t>
  </si>
  <si>
    <t>Nord, Andreas/0000-0001-6170-689X</t>
  </si>
  <si>
    <t>UNSP jeb171124</t>
  </si>
  <si>
    <t>10.1242/jeb.171124</t>
  </si>
  <si>
    <t>WOS:000419924000026</t>
  </si>
  <si>
    <t>Zarazaga, LA; Gatica, MC; Gallego-Calvo, ML; Guzman, JL</t>
  </si>
  <si>
    <t>Angel Zarazaga, Luis; Carolina Gatica, Maria; Lourdes Gallego-Calvo, Maria; Luis Guzman, Jose</t>
  </si>
  <si>
    <t>When using photostimulated bucks to induce the male effect in female goats living at Mediterranean latitudes, a male: female ratio of 1: 20 is optimum</t>
  </si>
  <si>
    <t>JOURNAL OF APPLIED ANIMAL RESEARCH</t>
  </si>
  <si>
    <t>This study examines the reproductive response and reproductive performance of does subjected to the male effect at different male: female ratios when photostimulated males are used. One hundred and thirty does were distributed homogeneously into six groups with male: female ratios of either 1: 30 (two repetitions of 30 females with one male each), 1: 20 (20 females with one male), 1: 15 (15 females with one male), 1: 10 (20 females with two males), or 1: 5 (15 females with three males). After the introduction of the males (all made sexually active by keeping them for three months under long days), oestrous activity was recorded daily by direct visual observation of the marks left by marking harnesses worn by the males. Ovulation was confirmed via the plasma progesterone concentration. Fecundity, fertility, prolificacy and productivity values were also determined. The 1: 30 group returned the lowest percentage of does that ovulated and that showed oestrous activity; it also returned the lowest fecundity and fertility values. The highest values for all these variables were recorded for the 1: 5-1: 20 groups (with no significant difference between them). These results show that, under Mediterranean latitudes, the reproductive response, fecundity and fertility are diminished when the photostimulated male: female ratio is very low (1: 30). The optimum ratio would appear to be around 1: 20.</t>
  </si>
  <si>
    <t>Garces, Luis Angel Zarazaga/L-6107-2014</t>
  </si>
  <si>
    <t>Garces, Luis Angel Zarazaga/0000-0003-0726-7990</t>
  </si>
  <si>
    <t>0971-2119</t>
  </si>
  <si>
    <t>0974-1844</t>
  </si>
  <si>
    <t>DEC 20</t>
  </si>
  <si>
    <t>10.1080/09712119.2017.1418669</t>
  </si>
  <si>
    <t>WOS:000442480800001</t>
  </si>
  <si>
    <t>Lee, Y; Karunakaran, C; Lahlali, R; Liu, X; Tanino, KK; Olsen, JE</t>
  </si>
  <si>
    <t>Lee, YeonKyeong; Karunakaran, Chithra; Lahlali, Rachid; Liu, Xia; Tanino, Karen K.; Olsen, Jorunn E.</t>
  </si>
  <si>
    <t>Photoperiodic Regulation of Growth-Dormancy Cycling through Induction of Multiple Bud-Shoot Barriers Preventing Water Transport into the Winter Buds of Norway Spruce</t>
  </si>
  <si>
    <t>Whereas long days (LDs) sustain shoot elongation, short days (SDs) induce growth cessation and formation of dormant buds in young individuals of a wide range of temperate and boreal tree species. In specific conifers, including Norway spruce, photoperiodic control of bud development is associated with the formation of a plate of thick-walled cells, denoted as the crown, at the base of the bud. Information about cellular characteristics of this crown region is limited. We aimed to test whether the crown region is an important SD-induced barrier ensuring dehydration of the developing winter bud by preventing water influx. Using microscopy and synchrotron techniques, we show here that under LD, cell walls in growing shoot tips had highly methyl-esterified homogalacturonan pectin. During SD-induced bud development, the homogalacturonan in the crown region was de-methyl-esterified, enabling Ca2+ binding and crosslinking, a process known to decrease cell wall water permeability by reducing pectin pore size. In addition, there was abundant callose deposition at plasmodesmata in the crown region, and xylem connections between the bud and the subtending shoot were blocked. Consistent with reduced water transport across the crown region into the bud, uptake of fluorescein in shoot tips was blocked at the base of the bud under SD. Upon transfer from SD to bud-break-inducing LD, these processes were reversed, and aquaporin transcript levels significantly increased in young stem tissue after 4 weeks under LD. These findings indicate that terminal bud development is associated with reduced water transport through decreased cell wall permeability and blocking of plasmodesmata and xylem connections in the crown structure. This provides further understanding of the regulatory mechanism for growth-dormancy cycling in coniferous tree species such as Norway spruce.</t>
  </si>
  <si>
    <t>DEC 11</t>
  </si>
  <si>
    <t>10.3389/fpls.2017.02109</t>
  </si>
  <si>
    <t>WOS:000417574700003</t>
  </si>
  <si>
    <t>Newaz, S; Dang, QL; Man, RZ</t>
  </si>
  <si>
    <t>Newaz, Shah; Dang, Qing-Lai; Man, Rongzhou</t>
  </si>
  <si>
    <t>Eco-physiological potential of jack pine (Pinus banksiana) for assisted northward migration: interactions among photoperiod, [CO2] and moisture stress</t>
  </si>
  <si>
    <t>NORDIC JOURNAL OF BOTANY</t>
  </si>
  <si>
    <t>Climate change will cause northward shifts of climate envelopes for boreal plants, however, the different photoperiod and soil moisture regimes at higher latitudes will likely influence the success of species migrations (natural and assisted). The objective of this study was to assess the effects of photoperiod regime and its interactions with soil moisture and carbon dioxide concentration ([CO2]) on the morpho-physiological processes in jack pine Pinus banksiana. One-year old seedlings were exposed to two [CO2] (400 and 950 mol mol(-1)), two soil moistures (60-70% and 30-40% of field water capacity) and three photoperiod regimes (photoperiods at seed origin, 5 degrees and 10 degrees north of the seed origin) in environment controlled greenhouses. The impacts of photoperiod, soil moisture and elevated [CO2] on growth and physiological processes in the seedlings were examined. The results suggest that the response of jack pine to climate change will be complex under the interactive effects of northward migration associated longer photoperiod, soil moisture stress and elevated [CO2]. The longer photoperiod associated with higher latitudes under elevated [CO2] significantly advanced the budburst at both high and low soil moisture regimes, which may likely increase the risk of late spring frosts damage prior to and during budburst. The interactive effects of longer photoperiod and low soil moisture significantly increased the water use efficiency under elevated [CO2]. However, the significant 2- and 3-way interactions suggest that drought and longer photoperiods with northward migration will limit the positive effects of elevated [CO2] on growth and physiological processes in the species. These results might have important implications in assisted migration/seed transfer of the species following climate change.</t>
  </si>
  <si>
    <t>0107-055X</t>
  </si>
  <si>
    <t>1756-1051</t>
  </si>
  <si>
    <t>10.1111/njb.01325</t>
  </si>
  <si>
    <t>WOS:000418789800003</t>
  </si>
  <si>
    <t>Hendriks, IE; Duarte, CM; Marba, N; Krause-Jensen, D</t>
  </si>
  <si>
    <t>Hendriks, Iris E.; Duarte, Carlos M.; Marba, Nuria; Krause-Jensen, Dorte</t>
  </si>
  <si>
    <t>pH gradients in the diffusive boundary layer of subarctic macrophytes</t>
  </si>
  <si>
    <t>Highly productive macrophytes produce diurnal and seasonal cycles in CO2 concentrations modulated by metabolic activity, which cause discrepancies between pH in the bulk water and near seaweed blades, especially when entering the diffusion boundary layer (DBL). Calcifying epiphytic organisms living in this environment are therefore exposed to a different pH environment than that of the water column. To evaluate the actual pH environment on blade surfaces, we measured the thickness of the DBL and pH gradients within it for six subarctic macrophytes: Fucus vesiculosus, Ascophyllum nodosum, Ulva lactuca, Zostera marina, Saccharina longicruris, and Agarum clathratum. We measured pH under laboratory conditions at ambient temperatures (2-3 A degrees C) and slow, stable flow over the blade surface at five light intensities (dark, 30, 50, 100 and 200 A mu mol photons m(-2) s(-1)). Boundary layer thickness ranged between 511 and 1632 A mu m, while the maximum difference in pH (a dagger pH) between the blade surface and the water column ranged between 0.4 +/- 0.14 (average +/- SE; Zostera) and 1.2 +/- 0.13 (average +/- SE; Ulva) pH units. These differences in pH are larger than predictions for pH changes in the bulk water by the end of the century. A simple quadratic model best described the relationship between light intensity and maximum a dagger pH, pointing at relatively low optimum PAR of between 28 and 139 A mu mol photons m(-2) s(-1) to reach maximum a dagger pH. Elevated pH at the blade surface may provide chemical "refugia" for calcifying epiphytic organisms, especially during summer at higher latitudes where photoperiods are long.</t>
  </si>
  <si>
    <t>Krause-Jensen, Dorte/J-5666-2013; Hendriks, Iris Eline/O-4696-2019; Marba, Nuria/H-8136-2015; Duarte, Carlos M./A-7670-2013</t>
  </si>
  <si>
    <t>Krause-Jensen, Dorte/0000-0001-9792-256X; Hendriks, Iris Eline/0000-0002-2238-6018; Marba, Nuria/0000-0002-8048-6789; Duarte, Carlos M./0000-0002-1213-1361</t>
  </si>
  <si>
    <t>10.1007/s00300-017-2143-y</t>
  </si>
  <si>
    <t>WOS:000418386500001</t>
  </si>
  <si>
    <t>Zhang, J; Hu, Y; Xu, LH; He, Q; Fan, XW; Xing, YZ</t>
  </si>
  <si>
    <t>Zhang Jia; Hu Yong; Xu Li-he; He Qin; Fan Xiao-wei; Xing Yong-zhong</t>
  </si>
  <si>
    <t>The CCT domain-containing gene family has large impacts on heading date, regional adaptation, and grain yield in rice</t>
  </si>
  <si>
    <t>JOURNAL OF INTEGRATIVE AGRICULTURE</t>
  </si>
  <si>
    <t>There are 41 members of the CCT (CO, CO-like, and TOC1) domain-containing gene family in rice, which are divided into three subfamilies: COL (CONSTANS-like), CMF (CCT motif family), and PRR (pseudoresponse regulator). The first flowering gene to be isolated by map-based cloning, Heading date 1 (Hd1), which is the orthologue of CO in rice, belongs to COL. The central regulator of plant development, Ghd7, belongs to CMF. The major role in controlling rice distribution to high latitudes, Ghd7.1/PRR37, belongs to PRR. Both of Hd1, Ghd7 and Ghd7.1 simultaneously control grain number, plant height, and the heading date. To date, 13 CCT family genes from these three subfamilies have been shown to regulate flowering. Some of them have pleiotropic effects on grain yield, plant height, and abiotic stresses, and others function as circadian oscillators. There are two independent photoperiod flowering pathways that are mediated by GI-Hd1-Hd3a/RFT and GI-Ehd1-Hd3a/RFT in rice. CCT family genes are involved in both pathways. The latest study reveals that protein interaction between Hd1 and Ghd7 integrates the two pathways. CCT family genes are rich in natural variation because rice cultivars have been subjected to natural and artificial selection for different day lengths in the process of domestication and improvement. Alleles of several crucial CCT family genes such as Hd1, Ghd7, and Ghd7.1 exhibit geographic distribution patterns and are highly associated with yield potentials. In addition, CCT family genes are probably involved in the responses to abiotic stress, which should be emphasized in future work. In general, CCT family genes play important roles in regulating flowering, plant growth, and grain yield. The functional identification and elucidation of the molecular mechanisms of CCT family genes would help construct a flowering regulatory network and maximize their contribution to rice production.</t>
  </si>
  <si>
    <t>2095-3119</t>
  </si>
  <si>
    <t>10.1016/S2095-3119(17)61724-6</t>
  </si>
  <si>
    <t>WOS:000418345800004</t>
  </si>
  <si>
    <t>Onaolapo, OJ; Onaolapo, AY</t>
  </si>
  <si>
    <t>Onaolapo, O. J.; Onaolapo, A. Y.</t>
  </si>
  <si>
    <t>Melatonin, adolescence, and the brain: An insight into the period-specific influences of a multifunctional signaling molecule</t>
  </si>
  <si>
    <t>BIRTH DEFECTS RESEARCH</t>
  </si>
  <si>
    <t>Melatonin is a neurohormone that is involved in the modulation of a wide range of physiological processes, including maintenance of the circadian rhythm, mediation of photoperiodic information, regulation of the sleep-wake cycle, synchronization of cell physiology, antioxidant defense, and immune-modulation. Although there are reports of increasing use of melatonin in the management of a number of health conditions, evidence exists that is suggestive of deleterious effects of melatonin administration on brain and reproductive development in the prepubertal and pubertal periods that are within the teenage years. In this review, we examine the influences of endogenous and exogenous melatonin on the adolescent brain, with specific reference to its involvement in the evolution of brain functions, brain structure, sleep regulation, and modulation of behaviors in health or disease.</t>
  </si>
  <si>
    <t>2472-1727</t>
  </si>
  <si>
    <t>10.1002/bdr2.1171</t>
  </si>
  <si>
    <t>WOS:000418248000006</t>
  </si>
  <si>
    <t>Kotsakiozi, P; Richardson, JB; Pichler, V; Favia, G; Martins, AJ; Urbanelli, S; Armbruster, PA; Caccone, A</t>
  </si>
  <si>
    <t>Kotsakiozi, Panayiota; Richardson, Joshua B.; Pichler, Verena; Favia, Guido; Martins, Ademir J.; Urbanelli, Sandra; Armbruster, Peter A.; Caccone, Adalgisa</t>
  </si>
  <si>
    <t>Population genomics of the Asian tiger mosquito, Aedes albopictus: insights into the recent worldwide invasion</t>
  </si>
  <si>
    <t>Aedes albopictus, the Asian tiger mosquito, is an aggressive biting mosquito native to Asia that has colonized all continents except Antarctica during the last similar to 30-40years. The species is of great public health concern as it can transmit at least 26 arboviruses, including dengue, chikungunya, and Zika viruses. In this study, using double-digest Restriction site-Associated DNA (ddRAD) sequencing, we developed a panel of similar to 58,000 single nucleotide polymorphisms (SNPs) based on 20 worldwide Ae.albopictus populations representing both the invasive and the native range. We used this genomic-based approach to study the genetic structure and the differentiation of Ae.albopictus populations and to understand origin(s) and dynamics of the recent invasions. Our analyses indicated the existence of two major genetically differentiated population clusters, each one including both native and invasive populations. The detection of additional genetic structure within each major cluster supports that these SNPs can detect differentiation at a global and local scale, while the similar levels of genomic diversity between native and invasive range populations support the scenario of multiple invasions or colonization by a large number of propagules. Finally, our results revealed the possible source(s) of the recent invasion in Americas, Europe, and Africa, a finding with important implications for vector-control strategies.</t>
  </si>
  <si>
    <t>Martins, Ademir/W-3251-2019</t>
  </si>
  <si>
    <t>Martins, Ademir/0000-0001-5739-1215</t>
  </si>
  <si>
    <t>10.1002/ece3.3514</t>
  </si>
  <si>
    <t>WOS:000417754100025</t>
  </si>
  <si>
    <t>Zhang, SR; Wang, H; Wang, ZY; Ren, Y; Niu, LF; Liu, J; Liu, B</t>
  </si>
  <si>
    <t>Zhang, Sheng-Rui; Wang, Huan; Wang, Zhongyu; Ren, Yao; Niu, Lifang; Liu, Jun; Liu, Bin</t>
  </si>
  <si>
    <t>Photoperiodism dynamics during the domestication and improvement of soybean</t>
  </si>
  <si>
    <t>SCIENCE CHINA-LIFE SCIENCES</t>
  </si>
  <si>
    <t>Soybean (Glycine max) is a facultative short-day plant with a sensitive photoperiod perception and reaction system, which allows it to adjust its physiological state and gene regulatory networks to seasonal and diurnal changes in environmental conditions. In the past few decades, soybean cultivation has spread from East Asia to areas throughout the world. Biologists and breeders must now confront the challenge of understanding the molecular mechanism of soybean photoperiodism and improving agronomic traits to enable this important crop to adapt to geographical and environmental changes. In this review, we summarize the genetic regulatory network underlying photoperiodic responses in soybean. Genomic and genetic studies have revealed that the circadian clock, in conjunction with the light perception pathways, regulates photoperiodic flowering. Here, we provide an annotated list of 844 candidate flowering genes in soybean, with their putative biological functions. Many photoperiod-related genes have been intensively selected during domestication and crop improvement. Finally, we describe recent progress in engineering photoperiod-responsive genes for improving agronomic traits to enhance geographic adaptation in soybean, as well as future prospects for research on soybean photoperiodic responses.</t>
  </si>
  <si>
    <t>1674-7305</t>
  </si>
  <si>
    <t>1869-1889</t>
  </si>
  <si>
    <t>10.1007/s11427-016-9154-x</t>
  </si>
  <si>
    <t>WOS:000422910700018</t>
  </si>
  <si>
    <t>Langbehn, TJ; Varpe, O</t>
  </si>
  <si>
    <t>Langbehn, Tom J.; Varpe, Oystein</t>
  </si>
  <si>
    <t>Sea-ice loss boosts visual search: fish foraging and changing pelagic interactions in polar oceans</t>
  </si>
  <si>
    <t>Light is a central driver of biological processes and systems. Receding sea ice changes the lightscape of high-latitude oceans and more light will penetrate into the sea. This affects bottom-up control through primary productivity and top-down control through vision-based foraging. We model effects of sea-ice shading on visual search to develop a mechanistic understanding of how climate-driven sea-ice retreat affects predator-prey interactions. We adapt a prey encounter model for ice-covered waters, where prey-detection performance of planktivorous fish depends on the light cycle. We use hindcast sea-ice concentrations (past 35years) and compare with a future no-ice scenario to project visual range along two south-north transects with different sea-ice distributions and seasonality, one through the Bering Sea and one through the Barents Sea. The transect approach captures the transition from sub-Arctic to Arctic ecosystems and allows for comparison of latitudinal differences between longitudes. We find that past sea-ice retreat has increased visual search at a rate of 2.7% to 4.2% per decade from the long-term mean; and for high latitudes, we predict a 16-fold increase in clearance rate. Top-down control is therefore predicted to intensify. Ecological and evolutionary consequences for polar marine communities and energy flows would follow, possibly also as tipping points and regime shifts. We expect species distributions to track the receding ice-edge, and in particular expect species with large migratory capacity to make foraging forays into high-latitude oceans. However, the extreme seasonality in photoperiod of high-latitude oceans may counteract such shifts and rather act as a zoogeographical filter limiting poleward range expansion. The provided mechanistic insights are relevant for pelagic ecosystems globally, including lakes where shifted distributions are seldom possible but where predator-prey consequences would be much related. As part of the discussion on photoperiodic implications for high-latitude range shifts, we provide a short review of studies linking physical drivers to latitudinal extent.</t>
  </si>
  <si>
    <t>Varpe, Oystein/B-9693-2008; Langbehn, Tom/S-8987-2019</t>
  </si>
  <si>
    <t>Varpe, Oystein/0000-0002-5895-6983; Langbehn, Tom/0000-0003-1208-4793</t>
  </si>
  <si>
    <t>10.1111/gcb.13797</t>
  </si>
  <si>
    <t>WOS:000414969000031</t>
  </si>
  <si>
    <t>Denlinger, DL; Hahn, DA; Merlin, C; Holzapfel, CM; Bradshaw, WE</t>
  </si>
  <si>
    <t>Denlinger, David L.; Hahn, Daniel A.; Merlin, Christine; Holzapfel, Christina M.; Bradshaw, William E.</t>
  </si>
  <si>
    <t>Keeping time without a spine: what can the insect clock teach us about seasonal adaptation?</t>
  </si>
  <si>
    <t>PHILOSOPHICAL TRANSACTIONS OF THE ROYAL SOCIETY B-BIOLOGICAL SCIENCES</t>
  </si>
  <si>
    <t>Seasonal change in daylength (photoperiod) is widely used by insects to regulate temporal patterns of development and behaviour, including the timing of diapause (dormancy) and migration. Flexibility of the photoperiodic response is critical for rapid shifts to new hosts, survival in the face of global climate change and to reproductive isolation. At the same time, the daily circadian clock is also essential for development, diapause and multiple behaviours, including correct flight orientation during long-distance migration. Although studied for decades, how these two critical biological timing mechanisms are integrated is poorly understood, in part because the core circadian clock genes are all transcription factors or regulators that are able to exert multiple effects throughout the genome. In this chapter, we discuss clocks in the wild from the perspective of diverse insect groups across eco-geographic contexts from the Antarctic to the tropical regions of Earth. Application of the expanding tool box of molecular techniques will lead us to distinguish universal from unique mechanisms underlying the evolution of circadian and photoperiodic timing, and their interaction across taxonomic and ecological contexts represented by insects. This article is part of the themed issue 'Wild clocks: integrating chrono-biology and ecology to understand timekeeping in free-living animals'.</t>
  </si>
  <si>
    <t>Hahn, Daniel/B-6971-2012</t>
  </si>
  <si>
    <t>0962-8436</t>
  </si>
  <si>
    <t>1471-2970</t>
  </si>
  <si>
    <t>10.1098/rstb.2016.0257</t>
  </si>
  <si>
    <t>WOS:000412601700011</t>
  </si>
  <si>
    <t>Konopka, JK; McNeil, JN</t>
  </si>
  <si>
    <t>Konopka, Joanna K.; McNeil, Jeremy N.</t>
  </si>
  <si>
    <t>Day-night temperature differential, rather than mean temperature, determines age of sexual maturation in Straicosta albicosta (Noctuidae)</t>
  </si>
  <si>
    <t>While pheromone traps have been effectively used to monitor the recent range expansion of the western bean cutworm (WBC), very little is known about the pheromone mediated reproductive biology of this species. The age at which females initiated calling (the behaviour associated with the release of the sex pheromone), and the pattern of calling on the first three nights following sexual maturation were determined for virgin females held under four temperature regimes (25:20; 25:15; 20:15; 20:10 degrees C L:D and 16L:8D photoperiod), and two RH (60 and 80%). Regardless of the rearing conditions the pre-calling period (PCP) was always several days post emergence, supporting the hypothesis that WCB is a migrant species. However, surprisingly the length of the PCP was not directly related to mean temperature but rather to the temperature differential between the photophase and the scotophase. The duration of calling increased with female age, but unlike in other moths was not affected by the abiotic factors tested. The relative insensitivity to temperature and humidity, when compared with many other moth species, may be related to the WBC being a univoltine species with a mid-summer flight period. Consequently, there would not be strong selection pressure for plasticity in calling behavior when compared with the case of multivoltine species that experience a wide range of environmental conditions during different seasonal flight periods.</t>
  </si>
  <si>
    <t>Konopka, Joanna/0000-0002-0350-2757</t>
  </si>
  <si>
    <t>NOV-DEC</t>
  </si>
  <si>
    <t>10.1016/j.jinsphys.2017.10.010</t>
  </si>
  <si>
    <t>WOS:000417963700011</t>
  </si>
  <si>
    <t>Gorash, A; Armoniene, R; Liatukas, Z; Brazauskas, G</t>
  </si>
  <si>
    <t>Gorash, A.; Armoniene, R.; Liatukas, Z.; Brazauskas, G.</t>
  </si>
  <si>
    <t>The relationship among freezing tolerance, vernalization requirement, Ppd alleles and winter hardiness in European wheat cultivars</t>
  </si>
  <si>
    <t>JOURNAL OF AGRICULTURAL SCIENCE</t>
  </si>
  <si>
    <t>Winter hardiness of wheat is a complex trait involving a system of structural, regulatory and developmental genes, which interact in a complex pathway. The objective of the present work was to study the relationship among the main traits determining the level of adaptation and the possibility for target manipulation of breeding material by using molecular markers and phenological parameters. Wheat cultivars from different ecoclimatic environments of Europe were included for analysis. Gene-specific assay showed that photoperiod sensitivity of the studied cultivars was determined by polymorphism in the Ppd-D1 allele. The study established the relationship among winter hardiness, LT50 (the temperature at which 50% of plants are killed), photoperiod sensitivity, vernalization duration and earliness per se genes in the environment of Lithuania. The cultivars from Northern and Western Europe exhibited stronger requirement for vernalization and photoperiod. Although the group of cultivars from the southern latitudes were characterized by earliness, they possessed a stronger level of LT50. The level of LT50 was found to be the most crucial component of winter hardiness, the other traits served as supplementary components.</t>
  </si>
  <si>
    <t>0021-8596</t>
  </si>
  <si>
    <t>1469-5146</t>
  </si>
  <si>
    <t>10.1017/S0021859617000521</t>
  </si>
  <si>
    <t>WOS:000416015800001</t>
  </si>
  <si>
    <t>Gamboa, M; Tsuchiya, MC; Matsumoto, S; Iwata, H; Watanabe, K</t>
  </si>
  <si>
    <t>Gamboa, Maribet; Tsuchiya, Maria Claret; Matsumoto, Suguru; Iwata, Hisato; Watanabe, Kozo</t>
  </si>
  <si>
    <t>Differences in protein expression among five species of stream stonefly (Plecoptera) along a latitudinal gradient in Japan</t>
  </si>
  <si>
    <t>ARCHIVES OF INSECT BIOCHEMISTRY AND PHYSIOLOGY</t>
  </si>
  <si>
    <t>Proteome variation among natural populations along an environmental gradient may provide insights into how the biological functions of species are related to their local adaptation. We investigated protein expression in five stream stonefly species from four geographic regions along a latitudinal gradient in Japan with varying climatic conditions. The extracted proteins were separated by two-dimensional gel electrophoresis and identified by matrix-assisted laser desorption/ionization of time-of-flight (MALDI TOF/TOF), yielding 446 proteins. Low interspecies variation in the proteome profiles was observed among five species within geographical regions, presumably due to the co-occurring species sharing the environments. However, large spatial variations in protein expression were found among four geographic regions, suggesting strong regulation of protein expression in heterogeneous environments, where the spatial variations were positively correlated with water temperature. We identified 21 unique proteins expressed specifically in a geographical region and six common proteins expressed throughout all regions. In warmer regions, metabolic proteins were upregulated, whereas proteins related to cold stress, the photoperiod, and mating were downregulated. Oxygen-related and energy-production proteins were upregulated in colder regions with higher altitudes. Thus, our proteomic approach is useful for identifying and understanding important biological functions related to local adaptations by populations of stoneflies.</t>
  </si>
  <si>
    <t>Iwata, Hisato/A-5478-2013</t>
  </si>
  <si>
    <t>Iwata, Hisato/0000-0002-6867-0532; Gamboa, Maribet/0000-0003-3744-1339</t>
  </si>
  <si>
    <t>0739-4462</t>
  </si>
  <si>
    <t>1520-6327</t>
  </si>
  <si>
    <t>e21422</t>
  </si>
  <si>
    <t>10.1002/arch.21422</t>
  </si>
  <si>
    <t>WOS:000413340000002</t>
  </si>
  <si>
    <t>Leblans, NIW; Sigurdsson, BD; Vicca, S; Fu, YS; Penuelas, J; Janssens, IA</t>
  </si>
  <si>
    <t>Leblans, Niki I. W.; Sigurdsson, Bjarni D.; Vicca, Sara; Fu, Yongshuo; Penuelas, Josep; Janssens, Ivan A.</t>
  </si>
  <si>
    <t>Phenological responses of Icelandic subarctic grasslands to short-term and long-term natural soil warming</t>
  </si>
  <si>
    <t>The phenology of vegetation, particularly the length of the growing season (LOS; i.e., the period from greenup to senescence), is highly sensitive to climate change, which could imply potent feedbacks to the climate system, for example, by altering the ecosystem carbon (C) balance. In recent decades, the largest extensions of LOS have been reported at high northern latitudes, but further warming-induced LOS extensions may be constrained by too short photoperiod or unfulfilled chilling requirements. Here, we studied subarctic grasslands, which cover a vast area and contain large C stocks, but for which LOS changes under further warming are highly uncertain. We measured LOS extensions of Icelandic subarctic grasslands along natural geothermal soil warming gradients of different age (short term, where the measurements started after 5 years of warming and long term, i.e., warmed since 50 years) using ground-level measurements of normalized difference vegetation index. We found that LOS linearly extended with on average 2.1 days per degrees C soil warming up to the highest soil warming levels (ca. +10 degrees C) and that LOS had the potential to extend at least 1 month. This indicates that the warming impact on LOS in these subarctic grasslands will likely not saturate in the near future. A similar response to short- and long-term warming indicated a strong physiological control of the phenological response of the subarctic grasslands to warming and suggested that genetic adaptations and community changes were likely of minor importance. We conclude that the warming-driven extension of the LOSs of these subarctic grasslands did not saturate up to +10 degrees C warming, and hence that growing seasons of high-latitude grasslands are likely to continue lengthening with future warming (unless genetic adaptations or species shifts do occur). This persistence of the warming-induced extension of LOS has important implications for the C-sink potential of subarctic grasslands under climate change.</t>
  </si>
  <si>
    <t>Janssens, Ivan A/P-1331-2014; Vicca, Sara/AAG-2117-2019</t>
  </si>
  <si>
    <t>Janssens, Ivan A/0000-0002-5705-1787; Vicca, Sara/0000-0001-9812-5837</t>
  </si>
  <si>
    <t>10.1111/gcb.13749</t>
  </si>
  <si>
    <t>WOS:000412322700040</t>
  </si>
  <si>
    <t>Ouyang, JQ; de Jong, M; van Grunsven, RHA; Matson, KD; Haussmann, MF; Meerlo, P; Visser, ME; Spoelstra, K</t>
  </si>
  <si>
    <t>Ouyang, Jenny Q.; de Jong, Maaike; van Grunsven, Roy H. A.; Matson, Kevin D.; Haussmann, Mark F.; Meerlo, Peter; Visser, Marcel E.; Spoelstra, Kamiel</t>
  </si>
  <si>
    <t>Restless roosts: Light pollution affects behavior, sleep, and physiology in a free-living songbird</t>
  </si>
  <si>
    <t>The natural nighttime environment is increasingly polluted by artificial light. Several studies have linked artificial light at night to negative impacts on human health. In free-living animals, light pollution is associated with changes in circadian, reproductive, and social behavior, but whether these animals also suffer from physiologic costs remains unknown. To fill this gap, we made use of a unique network of field sites which are either completely unlit (control), or are artificially illuminated with white, green, or red light. We monitored nighttime activity of adult great tits, Parus major, and related this activity to within-individual changes in physiologic indices. Because altered nighttime activity as a result of light pollution may affect health and well-being, we measured oxalic acid concentrations as a biomarker for sleep restriction, acute phase protein concentrations and malaria infection as indices of immune function, and telomere lengths as an overall measure of metabolic costs. Compared to other treatments, individuals roosting in the white light were much more active at night. In these individuals, oxalic acid decreased over the course of the study. We also found that individuals roosting in the white light treatment had a higher probability of malaria infection. Our results indicate that white light at night increases nighttime activity levels and sleep debt and affects disease dynamics in a free-living songbird. Our study offers the first evidence of detrimental effects of light pollution on the health of free-ranging wild animals.</t>
  </si>
  <si>
    <t>Matson, Kevin/R-1986-2019; Spoelstra, Kamiel/B-4222-2015; Visser, Marcel E/A-9151-2009; KNAW, NIOO-KNAW/A-4320-2012; Ouyang, Jenny/J-2530-2014</t>
  </si>
  <si>
    <t>Matson, Kevin/0000-0002-4373-5926; Spoelstra, Kamiel/0000-0001-8614-4387; Visser, Marcel E/0000-0002-1456-1939; KNAW, NIOO-KNAW/0000-0002-3835-159X; Ouyang, Jenny/0000-0002-5111-5145</t>
  </si>
  <si>
    <t>10.1111/gcb.13756</t>
  </si>
  <si>
    <t>WOS:000412322700044</t>
  </si>
  <si>
    <t>Hazlerigg, D; Blix, AS; Stokkan, KA</t>
  </si>
  <si>
    <t>Hazlerigg, David; Blix, Arnoldus Schytte; Stokkan, Karl-Arne</t>
  </si>
  <si>
    <t>Waiting for the Sun: the circannual programme of reindeer is delayed by the recurrence of rhythmical melatonin secretion after the arctic night</t>
  </si>
  <si>
    <t>At temperate latitudes, the annual cycle of day length synchronizes circannual rhythms, and, in mammals, this is mediated via nocturnal production of the pineal hormone melatonin, proportional to the length of the night. Here, we studied circannual synchronization in an arctic species, the reindeer (Rangifer tarandus tarandus), which ceases to produce a rhythmic melatonin signal when it is exposed to extended periods of continuous midwinter darkness and continuous midsummer light. Using food intake, antler growth and moult as endpoints, we demonstrate that when animals living at 70 degrees N are transferred from natural photoperiods in late autumn to either continuous light or continuous darkness, they undergo a conspicuous acceleration of the circannual programme. We conclude that rhythmical melatonin secretion, recommencing when the Sun reappears late in January, is required for proper timing of spring physiological responses, through a delaying effect on the circannual programme set in motion during the preceding autumn.</t>
  </si>
  <si>
    <t>10.1242/jeb.163741</t>
  </si>
  <si>
    <t>WOS:000414145900011</t>
  </si>
  <si>
    <t>He, ZQ; Wang, XY; Liu, YQ; Li, K</t>
  </si>
  <si>
    <t>He, Zhuqing; Wang, Xiaoyin; Liu, Yuqing; Li, Kai</t>
  </si>
  <si>
    <t>Seasonal and geographical adaption of two field crickets in China ( Orthoptera: Grylloidea: Gryllidae: Gryllinae: Teleogryllus)</t>
  </si>
  <si>
    <t>ZOOTAXA</t>
  </si>
  <si>
    <t>Crickets of the genus Teleogryllus belong to Gryllidae, Orthoptera. Teleogryllus emma (Ohmachi and Matsumura) and T. occipitalis (Serville) are widely distributed in east Asia, but their distribution and life history have not been reported from China. We studied the seasonal and geographical adaptation by rearing these crickets and measuring specimens. The main results are as follows: T. emma belongs to short-day type, which means nymphs grow rapidly in short day conditions (LD 12: 12); T. occipitalis belongs to long-day type, which means nymphs grow rapidly in long day conditions (LD 16: 8). The nymphal growth rate accelerates with the increase of temperature by comparing their nymph developmental period at 25 and 30 degrees C. T. emma is mainly distributed in the north of the Yangtze River, while T. occipitalis in the south of it. The body size decreases with the increase of latitude in both species, while the relative length of their ovipositor increases.</t>
  </si>
  <si>
    <t>1175-5326</t>
  </si>
  <si>
    <t>1175-5334</t>
  </si>
  <si>
    <t>OCT 25</t>
  </si>
  <si>
    <t>10.11646/zootaxa.4338.2.11</t>
  </si>
  <si>
    <t>WOS:000413507200011</t>
  </si>
  <si>
    <t>Kosumi, T; Takeda, M</t>
  </si>
  <si>
    <t>Kosumi, Takuya; Takeda, Makio</t>
  </si>
  <si>
    <t>Three-year lifecycle, large body, and very high threshold temperature in the cricket Gryllus argenteus for special adaptation to desiccation cycle in Malawi</t>
  </si>
  <si>
    <t>SCIENCE OF NATURE</t>
  </si>
  <si>
    <t>In temperate climates, the initiation and termination of diapause synchronize the stress-tolerant stage with the stressful season and reproduction with the non-stressful season in many insects. Synchronization is often regulated by photoperiodism. Voltinism and the ultimate size of adults are also important determinants for their lifecycle, and different diapause stages and voltinism patterns are known in crickets. Here, we investigated the life history of the African cricket Gryllus argenteus from Malawi, which is a typical arid tropical highland. The climate is characterized by alternating arid and wet seasons, each of which lasts for half a year, and where the available heat mass is much less than lowlands at the same latitude. We first measured the nymphal duration at each rearing temperature and calculated the lower developmental threshold (t(0)) to be 20.19 degrees C based on Ikemoto and Takai (2000) and 19.38 degrees C based on a conventional line-fitting method. These values are very high relative to many other insects. The local temperature in winter does not fall below 15 degrees C, but this is much higher than the lethal limit. This suggested that critical stress in this locality was not coldness but low precipitation in winter. We estimated, based both on local temperature change and the Ikemoto and Takai's t(0), that G. argenteus required 3 years to complete its lifecycle unlike wet lowland species, where univoltinism or multi-voltinism are commonplace. Photoperiodism was observed in this species, but due to a lag between annual cycles in photoperiod, temperature, and humidity, photoperiodism alone cannot atune their lifecycle with local conditions. Synchronization in this species was achieved by three different adaptations: photoperiodism, high t(0), and large body size, which give it a long lifecycle. Although the species cannot achieve a univoltine lifecycle because of its high t0 value, it can escape from dry season by entering diapause at moderate temperatures, probably thereby achieving adaptive synchrony of lifecycle with both favorable and unfavorable seasons. A comparison between a conventional photothermogram and a newly formulated photohydrogram or photohygrogram demonstrates that even though sufficient heat is available, scarcity of water and thus scarcity of foliage should force the cricket to maintain diapause at intermediate temperature. The results suggested that high t(0), large body size, and multi-ennial lifecycle mutually affect each other and formulate a unique adaptation under such an extreme environment.</t>
  </si>
  <si>
    <t>Takeda, Makio/0000-0001-6768-6682</t>
  </si>
  <si>
    <t>0028-1042</t>
  </si>
  <si>
    <t>1432-1904</t>
  </si>
  <si>
    <t>10.1007/s00114-017-1488-y</t>
  </si>
  <si>
    <t>WOS:000412340100002</t>
  </si>
  <si>
    <t>Lai, XJ; Schnable, JC; Liao, ZQ; Xu, J; Zhang, GY; Li, C; Hu, EL; Rong, TZ; Xu, YB; Lu, YL</t>
  </si>
  <si>
    <t>Lai, Xianjun; Schnable, James C.; Liao, Zhengqiao; Xu, Jie; Zhang, Gengyun; Li, Chuan; Hu, Erliang; Rong, Tingzhao; Xu, Yunbi; Lu, Yanli</t>
  </si>
  <si>
    <t>Genome-wide characterization of non-reference transposable element insertion polymorphisms reveals genetic diversity in tropical and temperate maize</t>
  </si>
  <si>
    <t>BMC GENOMICS</t>
  </si>
  <si>
    <t>Background: Maize was originally domesticated in a tropical environment but is now widely cultivated at temperate latitudes. Temperate and tropical maize populations have diverged both genotypically and phenotypically. Tropical maize lines grown in temperate environments usually exhibit delayed flowering, pollination, and seed set, which reduces their grain yield relative to temperate adapted maize lines. One potential mechanism by which temperate maize may have adapted to a new environment is novel transposable element insertions, which can influence gene regulation. Recent advances in sequencing technology have made it possible to study variation in transposon content and insertion location in large sets of maize lines. Results: In total, 274,408 non-redundant TEs (NRTEs) were identified using resequencing data generated from 83 maize inbred lines. The locations of DNA TEs and copia-superfamily retrotransposons showed significant positive correlations with gene density and genetic recombination rates, whereas gypsy-superfamily retrotransposons showed a negative correlation with these two parameters. Compared to tropical maize, temperate maize had fewer unique NRTEs but higher insertion frequency, lower background recombination rates, and higher linkage disequilibrium, with more NRTEs close to flowering and stress-related genes in the genome. Association mapping demonstrated that the presence/absence of 48 NRTEs was associated with flowering time and that expression of neighboring genes differed between haplotypes where a NRTE was present or absent. Conclusions: This study suggests that NRTEs may have played an important role in creating the variation in gene regulation that enabled the rapid adaptation of maize to diverse environments.</t>
  </si>
  <si>
    <t>1471-2164</t>
  </si>
  <si>
    <t>10.1186/s12864-017-4103-x</t>
  </si>
  <si>
    <t>WOS:000442176000002</t>
  </si>
  <si>
    <t>Secombe, CJ; Tan, RHH; Perara, DI; Byrne, DP; Watts, SP; Wearn, JG</t>
  </si>
  <si>
    <t>Secombe, C. J.; Tan, R. H. H.; Perara, D. I.; Byrne, D. P.; Watts, S. P.; Wearn, J. G.</t>
  </si>
  <si>
    <t>The Effect of Geographic Location on Circannual Adrenocorticotropic Hormone Plasma Concentrations in Horses in Australia</t>
  </si>
  <si>
    <t>JOURNAL OF VETERINARY INTERNAL MEDICINE</t>
  </si>
  <si>
    <t>Dorothy Russell Havemeyer International Equine Endocrinology Summit</t>
  </si>
  <si>
    <t>JAN 03-06, 2017</t>
  </si>
  <si>
    <t>Coral Gables, FL</t>
  </si>
  <si>
    <t>Background: Longitudinal evaluation of plasma endogenous ACTH concentration in clinically normal horses has not been investigated in the Southern Hemisphere. Objectives: To longitudinally determine monthly upper reference limits for plasma ACTH in 2 disparate Australian geographic locations and to examine whether location affected the circannual rhythm of endogenous ACTH in the 2 groups of horses over a 12-month period. Animals: Clinically normal horses &lt;20 years of age from 4 properties (institutional herd and client owned animals) in Perth (n = 40) and Townsville (n = 41) were included in the study. Methods: A prospective longitudinal descriptive study to determine the upper reference limit and confidence intervals for plasma ACTH in each geographic location using the ASVCP reference interval (RI) guidelines, for individual months and monthly groupings for 12 consecutive months. Results: Plasma endogenous ACTH concentrations demonstrated a circannual rhythm. The increase in endogenous ACTH was not confined to the autumnal months but was associated with changes in photoperiod. During the quiescent period, plasma ACTH concentrations were lower, = 43 pg/mL (upper limit of the 90% confidence interval (CI)) in horses from Perth and = 67 pg/mL (upper limit of the 90% CI) in horses from Townsville, than at the acrophase, = 94 pg/mL (upper limit of the 90% CI) in horses from Perth, = 101 pg/mL (upper limit of the 90% CI) in horses from Townsville. Conclusions and Clinical Importance: Circannual rhythms of endogenous ACTH concentrations vary between geographic locations, this could be due to changes in photoperiod or other unknown factors, and upper reference limits should be determined for specific locations.</t>
  </si>
  <si>
    <t>Perera, Devindri/V-8796-2019</t>
  </si>
  <si>
    <t>Byrne, David/0000-0003-2910-9133</t>
  </si>
  <si>
    <t>1939-1676</t>
  </si>
  <si>
    <t>10.1111/jvim.14782</t>
  </si>
  <si>
    <t>WOS:000417430600023</t>
  </si>
  <si>
    <t>Prentice, MB; Bowman, J; Lalor, JL; McKay, MM; Thomson, LA; Watt, CM; McAdam, AG; Murray, DL; Wilson, PJ</t>
  </si>
  <si>
    <t>Prentice, Melanie B.; Bowman, Jeff; Lalor, Jillian L.; McKay, Michelle M.; Thomson, Lindsay A.; Watt, Cristen M.; McAdam, Andrew G.; Murray, Dennis L.; Wilson, Paul J.</t>
  </si>
  <si>
    <t>Signatures of selection in mammalian clock genes with coding trinucleotide repeats: Implications for studying the genomics of high-pace adaptation</t>
  </si>
  <si>
    <t>Climate change is predicted to affect the reproductive ecology of wildlife; however, we have yet to understand if and how species can adapt to the rapid pace of change. Clock genes are functional genes likely critical for adaptation to shifting seasonal conditions through shifts in timing cues. Many of these genes contain coding trinucleotide repeats, which offer the potential for higher rates of change than single nucleotide polymorphisms (SNPs) at coding sites, and, thus, may translate to faster rates of adaptation in changing environments. We characterized repeats in 22 clock genes across all annotated mammal species and evaluated the potential for selection on repeat motifs in three clock genes (NR1D1, CLOCK, and PER1) in three congeneric species pairs with different latitudinal range limits: Canada lynx and bobcat (Lynx canadensis and L.rufus), northern and southern flying squirrels (Glaucomys sabrinus and G.volans), and white-footed and deer mouse (Peromyscus leucopus and P.maniculatus). Signatures of positive selection were found in both the interspecific comparison of Canada lynx and bobcat, and intraspecific analyses in Canada lynx. Northern and southern flying squirrels showed differing frequencies at common CLOCK alleles and a signature of balancing selection. Regional excess homozygosity was found in the deer mouse at PER1 suggesting disruptive selection, and further analyses suggested balancing selection in the white-footed mouse. These preliminary signatures of selection and the presence of trinucleotide repeats within many clock genes warrant further consideration of the importance of candidate gene motifs for adaptation to climate change.</t>
  </si>
  <si>
    <t>Bowman, Jeff/B-4147-2009</t>
  </si>
  <si>
    <t>Bowman, Jeff/0000-0002-1892-4469</t>
  </si>
  <si>
    <t>10.1002/ece3.3223</t>
  </si>
  <si>
    <t>WOS:000411341800011</t>
  </si>
  <si>
    <t>Li, XM; Fang, C; Xu, ML; Zhang, FG; Lu, SJ; Nan, HY; Su, T; Li, SC; Zhao, XH; Kong, LP; Yuan, XH; Liu, BH; Abe, J; Cober, ER; Kong, FJ</t>
  </si>
  <si>
    <t>Li, Xiaoming; Fang, Chao; Xu, Meilan; Zhang, Fengge; Lu, Sijia; Nan, Haiyang; Su, Tong; Li, Shichen; Zhao, Xiaohui; Kong, Lingping; Yuan, Xiaohui; Liu, Baohui; Abe, Jun; Cober, Elroy R.; Kong, Fanjiang</t>
  </si>
  <si>
    <t>Quantitative Trait Locus Mapping of Soybean Maturity Gene E6</t>
  </si>
  <si>
    <t>Soybean [ Glycine max (L.) Merr.] sensitivity to photoperiod determines adaptation to a specific range of latitudes for soybean cultivars. When temperate-adapted soybean cultivars are grown in low latitude under short day conditions, they flower early, resulting in low grain yield, and consequently limiting their utility in tropical areas. Most cultivars adapted to low-latitude environments have the trait of delayed flowering under short day conditions, and this trait is commonly called long juvenile (LJ). In this study, the E6 locus, the classical locus conditioning the LJ trait, was molecularly mapped on Gm04 near single-nucleotide polymorphism marker HRM101. Testcross, genetic mapping, and sequencing suggest that the E6 and J loci might be tightly linked. Genetic interaction evaluation between E6 and E1 suggests that E6 has a suppressive effect on E1 and that the function of E6 is dependent on E1. The tagging markers for E6 are very useful for molecular breeding for wide adaptation and stable productivity of soybean under lowlatitude environments. Molecular identification and functional characterization of the E6 gene will greatly facilitate the understanding of the genetic and molecular mechanisms underlying the LJ trait.</t>
  </si>
  <si>
    <t>Kong, Fanjiang/0000-0001-7138-1478</t>
  </si>
  <si>
    <t>10.2135/cropsci2017.02.0106</t>
  </si>
  <si>
    <t>WOS:000410728900023</t>
  </si>
  <si>
    <t>Beckett, EL; Jones, P; Veysey, M; Duesing, K; Martin, C; Furst, J; Yates, Z; Jablonski, NG; Chaplin, G; Lucock, M</t>
  </si>
  <si>
    <t>Beckett, Emma L.; Jones, Patrice; Veysey, Martin; Duesing, Konsta; Martin, Charlotte; Furst, John; Yates, Zoe; Jablonski, Nina G.; Chaplin, George; Lucock, Mark</t>
  </si>
  <si>
    <t>VDR gene methylation as a molecular adaption to light exposure: Historic, recent and genetic influences</t>
  </si>
  <si>
    <t>AMERICAN JOURNAL OF HUMAN BIOLOGY</t>
  </si>
  <si>
    <t>ObjectivesThe vitamin D receptor (VDR) is a member of the nuclear receptor family of transcription factors. We examined whether degree of VDR gene methylation acts as a molecular adaptation to light exposure. We explored this in the context of photoperiod at conception, recent UV irradiance at 305 nm, and gene-latitude effects. METHODSEighty subjects were examined for VDR gene-CpG island methylation density. VDR gene variants were also examined by PCR-RFLP. RESULTSPhotoperiod at conception was significantly positively related to VDR methylation density, explaining 17% of the variance in methylation (r(2)=0.17; P=.001). Within this model, photoperiod at conception and plasma 25(OH)D independently predicted methylation density at the VDR-CpG island. Recent UV exposure at 305 nm led to a fivefold increase in mean methylation density (P=.02). Again, UV exposure and plasma 25(OH)D independently predicted methylation density at the VDR-CpG island. In the presence of the BsmI mutant allele, methylation density was increased (P=.01), and in the presence of the TaqI or FokI mutant allele, methylation density was decreased (P=.007 and .04 respectively). Multivariate modelling suggests plasma 25(OH)D, photoperiod at conception, recent solar irradiance, and VDR genotype combine as independent predictors of methylation at the VDR-CpG island, explaining 34% of the variance in methylation (R-2=0.34, P&lt;.0001). CONCLUSIONSDuration of early-life light exposure and strength of recent irradiance, along with latitudinal genetic factors, influence degree of VDR gene methylation consistent with this epigenetic phenomenon being a molecular adaptation to variation in ambient light exposure. Findings contribute to our understanding of human biology.</t>
  </si>
  <si>
    <t>Duesing, Konsta/H-2802-2013; Furst, John/D-2335-2009</t>
  </si>
  <si>
    <t>Duesing, Konsta/0000-0003-3103-0600; Furst, John/0000-0001-7506-3733; Lucock, Mark/0000-0002-0788-5177; Beckett, Emma/0000-0002-8888-3789; Jones, Patrice/0000-0002-4948-1445; Veysey, Martin/0000-0002-8652-0036</t>
  </si>
  <si>
    <t>1042-0533</t>
  </si>
  <si>
    <t>1520-6300</t>
  </si>
  <si>
    <t>e23010</t>
  </si>
  <si>
    <t>10.1002/ajhb.23010</t>
  </si>
  <si>
    <t>WOS:000409912100012</t>
  </si>
  <si>
    <t>Nielsen, AL; Fleischer, S; Hamilton, GC; Hancock, T; Krawczyk, G; Lee, JC; Ogburn, E; Pote, JM; Raudenbush, A; Rucker, A; Saunders, M; Skillman, VP; Sullivan, J; Timer, J; Walgenbach, J; Wiman, NG; Leskey, TC</t>
  </si>
  <si>
    <t>Nielsen, Anne L.; Fleischer, Shelby; Hamilton, George C.; Hancock, Tori; Krawczyk, Gregorz; Lee, Jana C.; Ogburn, Emily; Pote, John M.; Raudenbush, Amy; Rucker, Ann; Saunders, Michael; Skillman, Victoria P.; Sullivan, Jeanne; Timer, Jody; Walgenbach, James; Wiman, Nik G.; Leskey, Tracy C.</t>
  </si>
  <si>
    <t>Phenology of brown marmorated stink bug described using female reproductive development</t>
  </si>
  <si>
    <t>Temperature-based degree-day models describe insect seasonality and to predict key phenological events. We expand on the use of a temperature-based process defining timing of reproduction through the incorporation of female reproductive physiology for the invasive pentatomid species Halyomorpha halys, the brown marmorated stink bug. A five-stage ranking system based on ovary development was able to distinguish between the reproductive statuses of field-collected females. Application of this ranking method described aspects of H.halys' seasonality, overwintering biology, and phenology across geographic locations. Female H.halys were collected in the US from NJ, WV, NC, OR, and two sites in PA in 2006-2008 (Allentown, PA only) and 2012-2014. Results identify that H.halys enters reproductive diapause in temperate locations in the fall and that a delay occurs in developmental maturity after diapause termination in the spring. Modification of the Snyder method to identify biofix determined 12.7-hr photoperiod as the best fit to define initiation of reproduction in the spring. Applying the biofix, we demonstrated significant differences between locations for the rate at which the overwintering generation transition into reproductive status and the factors contributing to this difference require further study. For example, after including abiotic variables influencing development such as temperature and photoperiod (critical diapause cue), reproduction occurred earlier in OR and for an extended period in NJ. This data describe a method to investigate insect seasonality by incorporating physiological development across multiple regions that can clarify phenology for insects with overlapping generations.</t>
  </si>
  <si>
    <t>Wiman, Nik/J-4998-2019</t>
  </si>
  <si>
    <t>Wiman, Nik/0000-0003-0890-5050</t>
  </si>
  <si>
    <t>10.1002/ece3.3125</t>
  </si>
  <si>
    <t>WOS:000409529800005</t>
  </si>
  <si>
    <t>Bryon, A; Kurlovs, AH; Van Leeuwen, T; Clark, RM</t>
  </si>
  <si>
    <t>Bryon, Astrid; Kurlovs, Andre H.; Van Leeuwen, Thomas; Clark, Richard M.</t>
  </si>
  <si>
    <t>A molecular-genetic understanding of diapause in spider mites: current knowledge and future directions</t>
  </si>
  <si>
    <t>During unfavourable conditions, many arthropods have the ability to enter into diapause and synchronize their development and reproduction to seasonal patterns. Diapause or winter hibernation in insects and mites is set off by a number of cues, with photoperiod being the most well-defined and strongest signal. This review focuses on the current knowledge of '-omics' data and the genetics of diapause in the two-spotted spider mite Tetranychus urticae, a member of the family Tetranychidae (Arthropoda: Chelicerata: Arachnida: Acari). This species is a serious polyphagous pest and females undergo a reproductive facultative diapause when immature stages are exposed to long nights. Winter hibernation induces different physiological processes characterized by a metabolic suppression, different energy use, increased stress tolerance and the production of cryoprotectants, all initiated by a complex signal transduction pathway. Keto-carotenoids are known to cause the deeply orange colour typical for diapausing females. Furthermore, research with colour mutants of T. urticae has shown the need for carotenoids with respect to the induction of diapause, even though the molecular-genetic mechanisms underlying these colour phenotypes are still unknown. In addition, marked latitudinal variation in diapause incidence among populations has been observed in nature, with modes of inheritance ranging from recessive to dominant, as well as monogenic to polygenic. We end by highlighting the emerging opportunities for functional studies that aim to unravel the complex factors underlying diapause in spider mites.</t>
  </si>
  <si>
    <t>10.1111/phen.12201</t>
  </si>
  <si>
    <t>WOS:000409281600003</t>
  </si>
  <si>
    <t>Pruisscher, P; Larsdotter-Mellstrom, H; Stefanescu, C; Nylin, S; Wheat, CW; Gotthard, K</t>
  </si>
  <si>
    <t>Pruisscher, Peter; Larsdotter-Mellstrom, Helena; Stefanescu, Constanti; Nylin, Soren; Wheat, Christopher W.; Gotthard, Karl</t>
  </si>
  <si>
    <t>Sex-linked inheritance of diapause induction in the butterfly Pieris napi</t>
  </si>
  <si>
    <t>Many temperate insects survive harsh environmental conditions, such as winter, by entering a state of developmental arrest. This diapause state is predominantly induced by photoperiod. The photoperiod varies with latitude and has led to local adaptation in the photoperiodic induction of diapause in many insects. To understand the rapid evolution of the photoperiodic threshold, it is important to investigate and understand the underlying genetic mechanisms. In the present study, the genetic basis of photoperiodic diapause induction is investigated in the green-veined white butterfly Pieris napi (Lepidoptera, Pieridae) by assaying diapause induction in a range of conditions for a Swedish and Spanish population. Furthermore, the inheritance of diapause induction is assessed in reciprocal F1 hybrids and backcrosses between the two populations. The southern population shows a clear photoperiodic threshold determining diapause or direct development, whereas the northern populations show a high incidence of diapause, regardless of photoperiod. The hybrid crosses reveal that the inheritance of diapause induction is strongly sex-linked, and that diapause incidence in the genetic crosses is highly dependent on photoperiod. This emphasizes the importance of assaying a range of conditions in diapause inheritance studies. The results indicate a strongly heritable diapause induction with a major component on the Z-chromosome, as well as a minor effect of the autosomal background.</t>
  </si>
  <si>
    <t>Nylin, Soren/0000-0003-4195-8920; Larsdotter Mellstrom, Helena/0000-0001-7104-1406; Pruisscher, Peter/0000-0002-6987-5839</t>
  </si>
  <si>
    <t>10.1111/phen.12194</t>
  </si>
  <si>
    <t>WOS:000409281600008</t>
  </si>
  <si>
    <t>Morozov, AA; Chuiko, GM; Yurchenko, VV</t>
  </si>
  <si>
    <t>Morozov, Alexey A.; Chuiko, Grigorii M.; Yurchenko, Victoria V.</t>
  </si>
  <si>
    <t>Annual variations in hepatic antioxidant defenses and lipid peroxidation in a temperate fish, common bream Abramis brama (L.)</t>
  </si>
  <si>
    <t>INTERNATIONAL AQUATIC RESEARCH</t>
  </si>
  <si>
    <t>Alternation of physiological states during the annual cycle (pre-spawning mobilization, spawning energy loss, post-spawning accumulation of energy reserve, declined metabolic activity during the wintering) occurring in the wide temperature range requires high plasticity of fish defense systems. The article presents a 2-year study of hepatic antioxidant defenses and lipid peroxidation in the temperate cyprinid fish, common bream Abramis brama (L.), in relation to basic annual rhythms, such as photoperiodic and temperature cycling, reproduction and feeding activity. The objective of the study was to evaluate the plasticity of antioxidant defenses in bream under normal conditions throughout the annual cycle, by measuring hepatic antioxidants (superoxide dismutase, catalase, glutathione-S-transferase activities and reduced glutathione concentrations) and products of lipid peroxidation (thiobarbituric acid reactive substances concentrations). The results suggested that hepatic levels of antioxidants in bream varied dramatically during the annual cycle allowing bream to develop necessary adaptation and implement reproduction program. The lowest values of all studied antioxidants were witnessed in the middle of winter. In early spring, antioxidant enzyme activities increased rapidly reaching their maxima in late spring and summer. Toward the end of autumn, enzyme activities were declining toward the levels observed before the ice breakup. Spring-summer up-regulation of antioxidant defenses along with increased lipid peroxidation indicated bream to be experiencing mild oxidative stress.</t>
  </si>
  <si>
    <t>Yurchenko, Victoria/R-3656-2016; Morozov, Alexey/R-4039-2016</t>
  </si>
  <si>
    <t>Yurchenko, Victoria/0000-0001-8491-3621; Morozov, Alexey/0000-0001-7457-1584</t>
  </si>
  <si>
    <t>2008-4935</t>
  </si>
  <si>
    <t>2008-6970</t>
  </si>
  <si>
    <t>10.1007/s40071-017-0176-z</t>
  </si>
  <si>
    <t>WOS:000411483100007</t>
  </si>
  <si>
    <t>Danko, MJ; Danko, A; Golab, MJ; Stoks, R; Sniegula, S</t>
  </si>
  <si>
    <t>Danko, Maciej J.; Danko, Aleksandra; Golab, Maria J.; Stoks, Robby; Sniegula, Szymon</t>
  </si>
  <si>
    <t>Latitudinal and age-specific patterns of larval mortality in the damselfly Lestes sponsa: Senescence before maturity?</t>
  </si>
  <si>
    <t>EXPERIMENTAL GERONTOLOGY</t>
  </si>
  <si>
    <t>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 (C) 2017 The Authors. Published by Elsevier Inc.</t>
  </si>
  <si>
    <t>/AAG-2132-2019; Sniegula, Szymon/E-9588-2015; Danko, Maciej J./W-3099-2019</t>
  </si>
  <si>
    <t>/0000-0003-1459-3751; Sniegula, Szymon/0000-0003-1459-3751; Danko, Maciej J./0000-0002-7924-9022; Golab, Maria J/0000-0001-8796-7473; Stoks, Robby/0000-0003-4130-0459</t>
  </si>
  <si>
    <t>0531-5565</t>
  </si>
  <si>
    <t>1873-6815</t>
  </si>
  <si>
    <t>10.1016/j.exger.2017.05.008</t>
  </si>
  <si>
    <t>WOS:000404493500015</t>
  </si>
  <si>
    <t>Johansen, TJ; Molmann, JAB; Bengtsson, GB; Schreiner, M; Velasco, P; Hykkerud, AL; Cartea, E; Lea, P; Skaret, J; Seljasen, R</t>
  </si>
  <si>
    <t>Johansen, Tor J.; Molmann, Jorgen A. B.; Bengtsson, Gunnar B.; Schreiner, Monica; Velasco, Pablo; Hykkerud, Anne L.; Cartea, Elena; Lea, Per; Skaret, Josefine; Seljasen, Randi</t>
  </si>
  <si>
    <t>Temperature and light conditions at different latitudes affect sensory quality of broccoli florets (Brassica oleracea L. var. italica)</t>
  </si>
  <si>
    <t>BACKGROUND: Broccoli (Brassica oleracea L. var. italica) is a popular vegetable grown at a wide range of latitudes. Plants were grown in 2009-2011 in pots with standardized soil, irrigation and nutrient supply under natural temperature and light conditions at four locations (42-70 degrees N). A descriptive sensory analysis of broccoli florets was performed by a trained panel to examine any differences along the latitudinal gradient for 30 attributes within appearance, odour, taste/flavour and texture. RESULTS: Average results over three summer seasons in Germany, southern Norway and northern Norway showed that the northernmost location with low temperatures and long days had highest scores for bud coarseness and uniform colour, while broccoli from the German location, with high temperatures and shorter days, had highest intensity of colour hue, whiteness, bitter taste, cabbage flavour, stale flavour and watery flavour. Results from two autumn seasons at the fourth location (42 degrees N, Spain), with low temperatures and short days, tended toward results from the two northernmost locations, with an exception formost texture attributes. CONCLUSION: Results clearly demonstrate that temperature and light conditions related to latitude and season affect the sensory quality of broccoli florets. Results may be used in marketing special quality regional or seasonal products. (C) 2016 Society of Chemical Industry</t>
  </si>
  <si>
    <t>Bengtsson, Gunnar B/C-7749-2009; Velasco, Pablo/C-3902-2012</t>
  </si>
  <si>
    <t>Bengtsson, Gunnar B/0000-0001-6734-8675; Velasco, Pablo/0000-0003-3046-8918; Schreiner, Monika/0000-0002-5629-4429</t>
  </si>
  <si>
    <t>10.1002/jsfa.8196</t>
  </si>
  <si>
    <t>WOS:000405415600002</t>
  </si>
  <si>
    <t>Quispe, R; Protazio, JMB; Gahr, M</t>
  </si>
  <si>
    <t>Quispe, Rene; Brazao Protazio, Joao Marcelo; Gahr, Manfred</t>
  </si>
  <si>
    <t>Seasonal singing of a songbird living near the equator correlates with minimal changes in day length</t>
  </si>
  <si>
    <t>Behaving in accordance with natural cycles is essential for survival. Birds in the temperate regions use the changes of day length to time their behavior. However, at equatorial latitudes the photoperiod remains almost constant throughout the year, and it is unclear which cues songbirds use to regulate behaviors, such as singing. Here, we investigated the timing of dawn-song of male silver-beaked tanagers in the equatorial lowland Amazonas over two years. In this region, birds experience around nine minutes of annual day length variation, with sunrise times varying by 32 minutes over the year. We show that the seasonal timing of dawn-song was highly regular between years, and was strongly correlated with slight increases in day length. During the singing season the daily dawn-song onset was precisely aligned to variations in twilight time. Thus, although photoperiodic changes near the equator are minimal, songbirds can use day length variation to time singing.</t>
  </si>
  <si>
    <t>Protazio, Joao Marcelo Brazao/D-7433-2018</t>
  </si>
  <si>
    <t>Protazio, Joao Marcelo Brazao/0000-0002-7976-0576</t>
  </si>
  <si>
    <t>10.1038/s41598-017-08800-6</t>
  </si>
  <si>
    <t>WOS:000408167700001</t>
  </si>
  <si>
    <t>Chmura, HE; Meddle, SL; Wingfield, JC; Hahn, TP</t>
  </si>
  <si>
    <t>Chmura, Helen E.; Meddle, Simone L.; Wingfield, John C.; Hahn, Thomas P.</t>
  </si>
  <si>
    <t>Effects of a social cue on reproductive development and pre-alternate molt in seasonally breeding migrant and resident female songbirds (Zonotrichia leucophrys)</t>
  </si>
  <si>
    <t>To time reproduction optimally, birds have evolved diverse mechanisms by which they respond to environmental changes that help them anticipate and prepare for the breeding season. While residents initiate reproductive preparation and breed in the same geographic location, migrant birds simultaneously prepare for breeding and migration far from their breeding grounds. As a result, it is hypothesized that migrant and resident birds use environmental cues differently to prepare to breed and that there is adaptive specialization in mechanisms regulating reproductive preparation. Specifically, residents are expected to rely more on non-photic cues (e.g. food, temperature, social cues) than migrants. We tested this general prediction using a social cue manipulation. First, we compared the effects of subspecies-appropriate recorded male song on reproductive development in migrants and residents on a naturally increasing photoperiod. Second, we tested the sensitivity of migrant-specific life history events (fattening and pre-alternate molt) to song treatment. After 82 days, residents had higher luteinizing hormone and greater ovarian development than migrants, but song treatment had no effect on these metrics in either subspecies. Song advanced pre-alternate molt but had no effect on fattening in migrants. While our study does not support specialization in social cue use in migrants and residents, it is consistent with findings in the literature of specialization in photoperiodic response. It also demonstrates for the first time that social cues can influence molt in a migrant species. Additional findings from a pilot study looking at responses to a live male suggest it is important to test other kinds of social cues.</t>
  </si>
  <si>
    <t>Chmura, Helen/0000-0001-6626-8534</t>
  </si>
  <si>
    <t>10.1242/jeb.160994</t>
  </si>
  <si>
    <t>WOS:000407678900016</t>
  </si>
  <si>
    <t>Scheiber, IBR; de Jong, ME; Komdeur, J; Pschernig, E; Loonen, MJJE; Millesi, E; Weiss, BM</t>
  </si>
  <si>
    <t>Scheiber, Isabella B. R.; de Jong, Margje E.; Komdeur, Jan; Pschernig, Elisabeth; Loonen, Maarten J. J. E.; Millesi, Eva; Weiss, Brigitte M.</t>
  </si>
  <si>
    <t>Diel pattern of corticosterone metabolites in Arctic barnacle goslings (Branta leucopsis) under continuous natural light</t>
  </si>
  <si>
    <t>Here we describe the excretion pattern of corticosterone metabolites collected from droppings in barnacle goslings (Branta leucopsis) raised under 24 hours of continuous natural light in the Arctic. In lower latitudes, circulating corticosterone peaks around waking and shows a nadir between midnight and 4:00, whereas the peak and nadir are time-delayed slightly when measuring corticosterone metabolites from droppings. Photoperiod, along with other environmental factors, helps to entrain an animal's endogenous rhythm to that of the natural world. North of the Arctic Circle, photoperiod may not be a reliable cue as light is continuously absent during the winter and continuously present during the summer. Here, for the first time, we used droppings to describe a 24-hour excretion pattern of corticosterone metabolites (CORTm). By applying circular statistics for dependent data, we found a diel rhythmic pattern even under continuous natural light. We discuss potential alternative 'Zeitgeber' that may function even in the polar regions, focusing on melatonin. We propose a line of research to measure melatonin non-invasively from droppings. We also provide a validation of the adopted enzyme immunoassay (EIA) that was originally developed for greylag geese.</t>
  </si>
  <si>
    <t>de Jong, Margje E./S-3091-2019; Komdeur, Jan/X-1261-2019; Scheiber, Isabella B. R./E-4109-2015</t>
  </si>
  <si>
    <t>de Jong, Margje E./0000-0002-4941-8323; Komdeur, Jan/0000-0002-9241-0124; Scheiber, Isabella B. R./0000-0003-3438-1836; Weiss, Brigitte/0000-0001-6316-5636; Millesi, Eva/0000-0003-0740-0413</t>
  </si>
  <si>
    <t>e0182861</t>
  </si>
  <si>
    <t>10.1371/journal.pone.0182861</t>
  </si>
  <si>
    <t>WOS:000406998800065</t>
  </si>
  <si>
    <t>Ford, KR; Harrington, CA; Clair, JBS</t>
  </si>
  <si>
    <t>Ford, Kevin R.; Harrington, Constance A.; Clair, J. Bradley St.</t>
  </si>
  <si>
    <t>Photoperiod cues and patterns of genetic variation limit phenological responses to climate change in warm parts of species' range: Modeling diameter-growth cessation in coast Douglas-fir</t>
  </si>
  <si>
    <t>The phenology of diameter-growth cessation in trees will likely play a key role in mediating species and ecosystem responses to climate change. A common expectation is that warming will delay cessation, but the environmental and genetic influences on this process are poorly understood. We modeled the effects of temperature, photoperiod, and seed-source climate on diameter-growth-cessation timing in coast Douglas-fir (an ecologically and economically vital tree) using high-frequency growth measurements across broad environmental gradients for a range of genotypes from different seed sources. Our model suggests that cool temperatures or short photoperiods can induce cessation in autumn. At cool locations (high latitude and elevation), cessation seems to be induced primarily by low temperatures in early autumn (under relatively long photoperiods), so warming will likely delay cessation and extend the growing season. But at warm locations (low latitude or elevation), cessation seems to be induced primarily by short photoperiods later in autumn, so warming will likely lead to only slight extensions of the growing season, "reflecting photoperiod limitations on phenological shifts. Trees from seed sources experiencing frequent frosts in autumn or early winter tended to cease growth earlier in the autumn, potentially as an adaptation to avoid frost. Thus, gene flow into populations in warm locations with little frost will likely have limited potential to delay mean cessation dates because these populations already cease growth relatively late. In addition, data from an abnormal heat wave suggested that very high temperatures during long photoperiods in early summer might also induce cessation. Climate change could make these conditions more common in warm locations, leading to much earlier cessation. Thus, photoperiod cues, patterns of genetic variation, and summer heat waves could limit the capacity of coast Douglas-fir to extend its growing season in response to climate change in the warm parts of its range.</t>
  </si>
  <si>
    <t>10.1111/gcb.13690</t>
  </si>
  <si>
    <t>WOS:000404863300032</t>
  </si>
  <si>
    <t>Stinziano, JR; Way, DA</t>
  </si>
  <si>
    <t>Stinziano, Joseph R.; Way, Danielle A.</t>
  </si>
  <si>
    <t>Autumn photosynthetic decline and growth cessation in seedlings of white spruce are decoupled under warming and photoperiod manipulations</t>
  </si>
  <si>
    <t>Climate warming is expected to increase the seasonal duration of photosynthetic carbon fixation and tree growth in high-latitude forests. However, photoperiod, a crucial cue for seasonality, will remain constant, which may constrain tree responses to warming. We investigated the effects of temperature and photoperiod on weekly changes in photosynthetic capacity, leaf biochemistry and growth in seedlings of a boreal evergreen conifer, white spruce [Picea glauca (Moench) Voss]. Warming delayed autumn declines in photosynthetic capacity, extending the period when seedlings had high carbon uptake. While photoperiod was correlated with photosynthetic capacity, short photoperiods did not constrain the maintenance of high photosynthetic capacity under warming. Rubisco concentration dynamics were affected by temperature but not photoperiod, while leaf pigment concentrations were unaffected by treatments. Respiration rates at 25 degrees C were stimulated by photoperiod, although respiration at the growth temperatures was increased in warming treatments. Seedling growth was stimulated by increased photoperiod and suppressed by warming. We demonstrate that temperature is a stronger control on the seasonal timing of photosynthetic down-regulation than is photoperiod. Thus, while warming can stimulate carbon uptake in boreal conifers, the extra carbon may be directed towards respiration rather than biomass, potentially limiting carbon sequestration under climate change.</t>
  </si>
  <si>
    <t>Way, Danielle A/N-1867-2014; Stinziano, Joseph/M-1062-2015</t>
  </si>
  <si>
    <t>Way, Danielle A/0000-0003-4801-5319; Stinziano, Joseph/0000-0002-7628-4201</t>
  </si>
  <si>
    <t>10.1111/pce.12917</t>
  </si>
  <si>
    <t>WOS:000405275300006</t>
  </si>
  <si>
    <t>Madsen, H; Dam, H; Hageman, I</t>
  </si>
  <si>
    <t>Madsen, Heller; Dam, Henrik; Hageman, Ida</t>
  </si>
  <si>
    <t>Eye disorder differentiates seasonality outcomes in persons with severe visual impairment</t>
  </si>
  <si>
    <t>Background: Light plays a crucial role in both the pathogenesis and treatment of seasonal affective disorder (SAD). Consequently decreased retinal sensitivity to light has been suggested to be a risk factor for SAD. In a population of persons with severe visual impairment we recently found a highly increased prevalence of SAD. We now aimed to identify eye disorders or anatomical locations with specific association to seasonality. Methods: In 912 cases (33%) from our prior seasonal pattern assessment questionnaire (SPAQ) screening study, we retrieved eye diagnoses from the Danish National Patient Registry and analyzed for specific eye disorders or anatomical locations that significantly differentiated SPAQ outcomes (global seasonality score, (GSS) and SPAQ-SAD prevalence). Results: Persons with early life eye disorders (congenital conditions or retinopathy of prematurity) reported less symptoms of SAD (median GSS 4.5) than persons with acquired eye disorders (median GSS 5.0, p = 0.005). Persons with macular degenerative disorders (MD) had highly increased seasonality outcomes (hazard ratio 2.23, p = 0.002, median GSS 5 vs. 8, p = 0.01). Limitations: the study is a cross-sectional study based on a self-report questionnaire. Register data may be incomplete. Conclusions: MD is significantly associated to high-level seasonality and SAD prevalence. Early life eye disorder is associated to slightly lower seasonality compared to acquired eye disorder. Longitudinal studies are needed to assess causality.</t>
  </si>
  <si>
    <t>10.1016/j.jad.2017.04.014</t>
  </si>
  <si>
    <t>WOS:000403983200034</t>
  </si>
  <si>
    <t>Bryon, A; Kurlovs, AH; Dermauw, W; Greenhalgh, R; Riga, M; Grbic, M; Tirry, L; Osakabe, M; Vontas, J; Clark, RM; Van Leeuwen, T</t>
  </si>
  <si>
    <t>Bryon, Astrid; Kurlovs, Andre H.; Dermauw, Wannes; Greenhalgh, Robert; Riga, Maria; Grbic, Miodrag; Tirry, Luc; Osakabe, Masahiro; Vontas, John; Clark, Richard M.; Van Leeuwen, Thomas</t>
  </si>
  <si>
    <t>Disruption of a horizontally transferred phytoene desaturase abolishes carotenoid accumulation and diapause in Tetranychus urticae</t>
  </si>
  <si>
    <t>Carotenoids underlie many of the vibrant yellow, orange, and red colors in animals, and are involved in processes ranging from vision to protection from stresses. Most animals acquire carotenoids from their diets because de novo synthesis of carotenoids is primarily limited to plants and some bacteria and fungi. Recently, sequencing projects in aphids and adelgids, spider mites, and gall midges identified genes with homology to fungal sequences encoding de novo carotenoid biosynthetic proteins like phytoene desaturase. The finding of horizontal gene transfers of carotenoid biosynthetic genes to three arthropod lineages was unprecedented; however, the relevance of the transfers for the arthropods that acquired them has remained largely speculative, which is especially true for spider mites that feed on plant cell contents, a known source of carotenoids. Pigmentation in spider mites results solely from carotenoids. Using a combination of genetic approaches, we show that mutations in a single horizontally transferred phytoene desaturase result in complete albinism in the two-spotted spider mite, Tetranychus urticae, as well as in the citrus red mite, Panonychus citri. Further, we show that phytoene desaturase activity is essential for photoperiodic induction of diapause in an overwintering strain of T. urticae, consistent with a role for this enzyme in provisioning provitamin A carotenoids required for light perception. Carotenoid biosynthetic genes of fungal origin have therefore enabled some mites to forgo dietary carotenoids, with endogenous synthesis underlying their intense pigmentation and ability to enter diapause, a key to the global distribution of major spider mite pests of agriculture.</t>
  </si>
  <si>
    <t>Dermauw, Wannes/H-1583-2015; Osakabe, Masahiro/H-8587-2019</t>
  </si>
  <si>
    <t>Dermauw, Wannes/0000-0003-4612-8969; Van Leeuwen, Thomas/0000-0003-4651-830X; Greenhalgh, Robert/0000-0003-2816-3154; Vontas, John/0000-0002-8704-2574</t>
  </si>
  <si>
    <t>E5871</t>
  </si>
  <si>
    <t>E5880</t>
  </si>
  <si>
    <t>10.1073/pnas.1706865114</t>
  </si>
  <si>
    <t>WOS:000405662300016</t>
  </si>
  <si>
    <t>Sniegula, S; Golab, MJ; Johansson, F</t>
  </si>
  <si>
    <t>Sniegula, Szymon; Golab, Maria J.; Johansson, Frank</t>
  </si>
  <si>
    <t>Cannibalism and activity rate in larval damselflies increase along a latitudinal gradient as a consequence of time constraints</t>
  </si>
  <si>
    <t>BMC EVOLUTIONARY BIOLOGY</t>
  </si>
  <si>
    <t>Background: Predation is ubiquitous in nature. One form of predation is cannibalism, which is affected by many factors such as size structure and resource density. However, cannibalism may also be influenced by abiotic factors such as seasonal time constraints. Since time constraints are greater at high latitudes, cannibalism could be stronger at such latitudes, but we know next to nothing about latitudinal variation in cannibalism. In this study, we examined cannibalism and activity in larvae of the damselfly Lestes sponsa along a latitudinal gradient across Europe. We did this by raising larvae from the egg stage at different temperatures and photoperiods corresponding to different latitudes. Results: We found that the more seasonally time-constrained populations in northern latitudes and individuals subjected to greater seasonal time constraints exhibited a higher level of cannibalism. We also found that activity was higher at north latitude conditions, and thus correlated with cannibalism, suggesting that this behaviour mediates higher levels of cannibalism in time-constrained animals. Conclusions: Our results go counter to the classical latitude-predation pattern which predicts higher predation at lower latitudes, since we found that predation was stronger at higher latitudes. The differences in cannibalism might have implications for population dynamics along the latitudinal gradients, but further experiments are needed to explore this.</t>
  </si>
  <si>
    <t>Sniegula, Szymon/E-9588-2015</t>
  </si>
  <si>
    <t>Sniegula, Szymon/0000-0003-1459-3751; Johansson, Frank/0000-0002-2302-2603; Golab, Maria J/0000-0001-8796-7473</t>
  </si>
  <si>
    <t>1471-2148</t>
  </si>
  <si>
    <t>10.1186/s12862-017-1010-3</t>
  </si>
  <si>
    <t>WOS:000405690000002</t>
  </si>
  <si>
    <t>Garcia, APU; Riveros, JL</t>
  </si>
  <si>
    <t>Urviola Garcia, Adriana Pilar; Riveros F, Jose Luis</t>
  </si>
  <si>
    <t>Modulating factors of reproductive seasonality in ungulates</t>
  </si>
  <si>
    <t>REVISTA INVESTIGACIONES ALTOANDINAS-JOURNAL OF HIGH ANDEAN RESEARCH</t>
  </si>
  <si>
    <t>The aim of the following review is to describe the seasonal reproductive behavior in male and female ungulates, and identify the determinants of reproductive synchrony. Intrinsic and extrinsic factors that influence the reproductive seasonality of ungulates analyzed. Intrinsic factors are related to the same individual such as genotypic and phenotypic characteristics, and implies that the reproductive aspects can not be extrapolated between species and breeds, and are modified by the action of external factors such as photoperiod, availability of food, temperature, latitude, among others. Among these factors are identified primarily photoperiod and food availability. The photoperiod and food availability are the main signals that determine melatonin levels, and this modulates the reproductive function. Photoperiod is related to the intensity of light and darkness that animals are exposed to and is expressed in the production of melatonin. They describe that the mechanisms of action of this hormone in the central nervous system (CNS) to exert their effects on reproductive function. The nutritional factor is also an important regulator of reproductive seasonality, which could be stimulating the hypothalamic pituitary gland, causing a direct effect on LH release. Then endocrine basis regulating reproductive seasonality in species belonging to the subclass Eutheria, families Bovidae, Camelidae, Equidae and Suidae, wild and domestic, stating differences between them are discussed.</t>
  </si>
  <si>
    <t>2306-8582</t>
  </si>
  <si>
    <t>2313-2957</t>
  </si>
  <si>
    <t>JUL-SEP</t>
  </si>
  <si>
    <t>10.18271/ria.2017.297</t>
  </si>
  <si>
    <t>WOS:000426455700010</t>
  </si>
  <si>
    <t>Bingman, VP; MacDougall-Shackleton, SA</t>
  </si>
  <si>
    <t>Bingman, Verner P.; MacDougall-Shackleton, Scott A.</t>
  </si>
  <si>
    <t>The avian hippocampus and the hypothetical maps used by navigating migratory birds (with some reflection on compasses and migratory restlessness)</t>
  </si>
  <si>
    <t>JOURNAL OF COMPARATIVE PHYSIOLOGY A-NEUROETHOLOGY SENSORY NEURAL AND BEHAVIORAL PHYSIOLOGY</t>
  </si>
  <si>
    <t>The homology between the avian hippocampal formation (HF) and mammalian hippocampus nurtures the expectation that HF plays a fundamental role in navigation by migratory birds. Indeed, HF of migratory birds displays anatomical properties that differ from non-migratory species. Using a hypothetical framework of multiple maps of differing spatial resolution and range, homing pigeon data suggest that HF is important for navigating by landscape features near familiar breeding, over-wintering, and stop-over sites. By contrast, HF would be unimportant for an olfactory navigational map, which could be operational over unfamiliar space farther away from a goal location, nor is there any evidence for HF involvement in the sun or geomagnetic compass. The most intriguing question that remains open is what role HF may play in navigation when a migrant is thousands kms away from a familiar area, where homing pigeon data are uninformative and a geomagnetic map may be operational. Beyond navigation, successful migration depends on seasonal timing and often becoming nocturnally active. There is little evidence that HF plays a role in the timing of circannual and circadian cycles. Rather, circadian pacemakers including the pineal gland may control circadian timing of nocturnal restlessness and photoperiodic seasonal pacemakers likely control circannual expression.</t>
  </si>
  <si>
    <t>MacDougall-Shackleton, Scott A/C-6622-2008</t>
  </si>
  <si>
    <t>MacDougall-Shackleton, Scott A/0000-0001-8518-765X</t>
  </si>
  <si>
    <t>0340-7594</t>
  </si>
  <si>
    <t>1432-1351</t>
  </si>
  <si>
    <t>10.1007/s00359-017-1161-0</t>
  </si>
  <si>
    <t>WOS:000406794100009</t>
  </si>
  <si>
    <t>Lewis, P; Erren, TC</t>
  </si>
  <si>
    <t>Lewis, Philip; Erren, Thomas C.</t>
  </si>
  <si>
    <t>Perinatal light imprinting of circadian clocks and systems (PLICCS): A signature of photoperiod around birth on circadian system stability and association with cancer</t>
  </si>
  <si>
    <t>Recent findings from animal models suggest that plasticity of human circadian clocks and systems may be differentially affected by different paradigms of perinatal photoperiod exposure to the detriment of health in later life, including cancer development. Focusing on the example of cancer, we carry out a series of systematic literature reviews concerning perinatal light imprinting of circadian clocks and systems (PLICCS) in animal models, and concerning the risk of cancer development with the primary determinants of the perinatal photoperiod, namely season of birth or latitude of birth. The results from these systematic reviews provide supporting evidence of the PLICCS and cancer rationale and highlight that investigations of PLICCS in humans are warranted. Overall, we discuss findings from experimental research and insights from epidemiological studies. Considerations as to how to "test" PLICCS in epidemiological studies and as to the potential for non-invasive preventative measures during perinatal periods close our synthesis. If the PLICCS rationale holds true, it opens the exciting prospect for amenable, early-life, preventative measures against cancer development (and other disorders) in later life. Indeed, non-invasive anthropogenic light exposure may have enormous potential to alleviate the public health and economic burden of circadian-related diseases.</t>
  </si>
  <si>
    <t>Lewis, Philip/0000-0002-5881-6032</t>
  </si>
  <si>
    <t>10.1080/07420528.2017.1315125</t>
  </si>
  <si>
    <t>WOS:000405393300011</t>
  </si>
  <si>
    <t>Taylor, JL; Massiah, A; Kennedy, S; Hong, YG; Jackson, SD</t>
  </si>
  <si>
    <t>Taylor, Jemma L.; Massiah, Andrea; Kennedy, Sue; Hong, Yiguo; Jackson, Stephen D.</t>
  </si>
  <si>
    <t>FLC expression is down-regulated by cold treatment in Diplotaxis tenuifolia (wild rocket), but flowering time is unaffected</t>
  </si>
  <si>
    <t>JOURNAL OF PLANT PHYSIOLOGY</t>
  </si>
  <si>
    <t>Wild rocket (Diplotaxis tenuifolia) has become a very popular salad leaf due to its peppery taste. It is part of the Brassicaceae family and thus has a high level of homology at the DNA level to other Brassica species including Arabidopsis thaliana. The vernalization and photoperiodic requirements of wild rocket have not been reported to date. Photoperiodic experiments described here demonstrate that rocket is a facultative long day plant. To investigate the vernalization requirement, both seed and young plants were given vernalization treatments at 4 degrees C for different lengths of time. A rocket homologue of FLOWERING LOCUS C (DtFLC) was isolated and shown to functionally complement the Arabidopsis FRI(+)flc3 null mutant. Whilst the expression of DtFLC was significantly reduced after just one week of cold treatment, cold treatments of two to eight weeks had no significant effect on bolting time of wild rocket indicating that rocket does not have a vernalization requirement. These findings illustrate that important fundamental differences can exist between model and crop plant species, such as in this case where down-regulation of DtFLC expression does not enable earlier flowering in wild rocket as it does in Arabidopsis and many other Brassica species.</t>
  </si>
  <si>
    <t>Jackson, Stephen D/G-8510-2013</t>
  </si>
  <si>
    <t>Jackson, Stephen D/0000-0002-5093-8668</t>
  </si>
  <si>
    <t>0176-1617</t>
  </si>
  <si>
    <t>1618-1328</t>
  </si>
  <si>
    <t>10.1016/j.jplph.2017.03.015</t>
  </si>
  <si>
    <t>WOS:000405457700002</t>
  </si>
  <si>
    <t>Black, C; Rey, AR; Hart, T</t>
  </si>
  <si>
    <t>Black, Caitlin; Raya Rey, Andrea; Hart, Tom</t>
  </si>
  <si>
    <t>Peeking into the bleak midwinter: Investigating nonbreeding strategies of Gentoo Penguins using a camera network</t>
  </si>
  <si>
    <t>AUK</t>
  </si>
  <si>
    <t>When monitoring species with extensive ranges in harsh climates, comprehensive studies across a species' range are both logistically and technically challenging and therefore rare. Such scarcity in data collection is particularly true in the polar regions where sea ice and weather constraints prevent widespread access to sites for much of the year, specifically during winter. Penguins (Spheniscidae) show large variations in winter strategies with many species migrating long distances while others are distinctly sedentary, remaining at the colony year- round. However, in some species, their attendance at the breeding site during the nonbreeding winter period depends greatly on the colony location and environmental factors. Here we aim to examine fluctuations in winter attendance at the breeding site in Gentoo Penguins (Pygoscelis papua) along a latitudinal gradient of 7 sites, ranging from Martillo Island, a colony in Argentina, to Petermann Island, a colony located toward the southern edge of the species' range on the Western Antarctic Peninsula. We use an established network of cameras to observe winter populations of penguins across a large latitudinal gradient. This study provides the first evidence of across- year variation in Gentoo Penguin nonbreeding attendance at the breeding site. We found that both temporal and spatial factors drive winter attendance in this species with distinct patterns between years and colony locations, particularly at the edges of its range. Additionally, environmental and temporal factors, including sea ice extent directly offshore and photoperiod, appear to dictate Gentoo Penguin winter attendance across their range. As Gentoo Penguins are neither sedentary nor migratory during the nonbreeding period, understanding patterns in winter site occupation across time and space provides insight into half of the species' annual cycle and has important implications in the face of changes in climate, direct human disturbance, and fisheries activities.</t>
  </si>
  <si>
    <t>Black, Caitlin/0000-0001-9591-3571</t>
  </si>
  <si>
    <t>0004-8038</t>
  </si>
  <si>
    <t>1938-4254</t>
  </si>
  <si>
    <t>10.1642/AUK-16-69.1</t>
  </si>
  <si>
    <t>WOS:000405095500004</t>
  </si>
  <si>
    <t>Pan, YP; Qu, SP; Bo, KL; Gao, ML; Haider, KR; Weng, YQ</t>
  </si>
  <si>
    <t>Pan, Yupeng; Qu, Shuping; Bo, Kailiang; Gao, Meiling; Haider, Kristin R.; Weng, Yiqun</t>
  </si>
  <si>
    <t>QTL mapping of domestication and diversifying selection related traits in round-fruited semi-wild Xishuangbanna cucumber (Cucumis sativus L. var. xishuangbannanesis)</t>
  </si>
  <si>
    <t>QTL analysis revealed 11 QTL underlying flowering time and fruit size variation in the semi-wild Xishuangbanna cucumber, of which, FT6.2 and FS5.2 played the most important roles in determining photoperiod-dependent flowering time and round-fruit shape, respectively. Flowering time and fruit size are two important traits in domestication and diversifying selection in cucumber, but their genetic basis is not well understood. Here we reported QTL mapping results on flowering time and fruit size with F-2 and F-2:3 segregating populations derived from the cross between WI7200, a small fruited, early flowering primitive cultivated cucumber and WI7167, a round-fruited, later flowering semi-wild Xishuangbanna (XIS) cucumber. A linkage map with 267 microsatellite marker loci was developed with 138 F-2 plants. Phenotypic data of male and female flowering time, fruit length and diameter and three other traits (mature fruit weight and number, and seedling hypocotyl length) were collected in multiple environments. Three flowering time QTL, FT1.1, FT5.1 and FT6.2 were identified, in which FT6.2 played the most important role in conferring less photoperiod sensitive early flowering during domestication whereas FT1.1 seemed more influential in regulating flowering time within the cultivated cucumber. Eight consensus fruit size QTL distributed in 7 chromosomes were detected, each of which contributed to both longitudinal and radial growth in cucumber fruit development. Among them, FS5.2 on chromosome 5 exhibited the largest effect on the determination of round fruit shape that was characteristic of the WI7167 XIS cucumber. Possible roles of these flowering time and fruit size QTL in domestication of cucumber and crop evolution of the semi-wild XIS cucumber, as well as the genetic basis of round fruit shape in cucumber are discussed.</t>
  </si>
  <si>
    <t>10.1007/s00122-017-2908-2</t>
  </si>
  <si>
    <t>WOS:000403507100016</t>
  </si>
  <si>
    <t>Mourtzinis, S; Conley, SP</t>
  </si>
  <si>
    <t>Mourtzinis, Spyridon; Conley, Shawn P.</t>
  </si>
  <si>
    <t>Delineating Soybean Maturity Groups across the United States</t>
  </si>
  <si>
    <t>AGRONOMY JOURNAL</t>
  </si>
  <si>
    <t>Photoperiod and in-season temperature are the primary factors that dictate the region where a soybean [Glycine max (L.) Merr.] variety is adapted. The first study that defined hypothetical maturity groups (MGs) zones across the US was 45 yr ago, and the most recent used data up to 2003. Although, photoperiod remains constant, climatic conditions, management practices, and soybean genetics have changed during the past decades. Therefore, the objective of this study was to re-delineate soybean MGs across the US using recent genetics. Soybean MG specific yield data from variety trials conducted in 2005-2015 were aggregated from 312 locations across the United States. Seven MG zones were identified starting from MG = 0 in North Dakota to MG = 6 in southern Georgia and South Carolina. The width of MG = 4 and 5 zones cover the largest geographic region extending from north of latitude 28 degrees N to 39 degrees N. Additionally, in contrast to previous studies, the MG zones were defined by a downward deflection of the MG lines moving from East to West rather than convex parallel lines. Due to the strong effect of planting date on MG selection, a multi-location-year experiment should be conducted across the United States using multiple MGs evaluated in several planting dates. Such study could provide further insight on location-specific optimum MG. Overall results, update current knowledge by providing valuable information for decision making and regional modeling. This work highlights the need to continuously monitor and adjust the MG zones due to the constantly changing climate, management, and genetics.</t>
  </si>
  <si>
    <t>0002-1962</t>
  </si>
  <si>
    <t>1435-0645</t>
  </si>
  <si>
    <t>JUL-AUG</t>
  </si>
  <si>
    <t>10.2134/agronj2016.10.0581</t>
  </si>
  <si>
    <t>WOS:000410407900024</t>
  </si>
  <si>
    <t>Marquet, N; Conand, C; Power, DM; Canario, AVM; Gonzalez-Wangumert, M</t>
  </si>
  <si>
    <t>Marquet, Nathalie; Conand, Chantal; Power, Deborah M.; Canario, Adelino V. M.; Gonzalez-Wangumert, Mercedes</t>
  </si>
  <si>
    <t>Sea cucumbers, Holothuria arguinensis and H-mammata, from the southern Iberian Peninsula: Variation in reproductive activity between populations from different habitats</t>
  </si>
  <si>
    <t>FISHERIES RESEARCH</t>
  </si>
  <si>
    <t>New fisheries in the western Mediterranean and north eastern Atlantic target the sea cucumbers Holothuria arguinensis and H. mammata; however, lack of biological information hinders management decisions. Here, the reproductive biology of populations the two species was investigated in the southern Iberian Peninsula. Different populations located along a narrow latitudinal range displayed the same general reproductive pattern of summer-autumn spawning. However, significant differences in size, gonadal production and maturity profile between locations suggests the influence of site-specific factors. In Sagres and Ria Formosa H. arguinensis individuals were larger and had larger gonads than in Olhos de Agua, which had relatively more immature animals. The spawning and active gametogenesis periods were also longer in Sagres, possibly linked to specificity of food availability and tidal conditions. Ria Formosa also had larger H. mammata individuals with larger gonads than in Murcia and Olhos de Agua, possibly reflecting differences in feeding activity in different substrates (muddy/sandy vs rocky). Gametogenesis in H. arguinensis may be triggered by decreasing photoperiod and temperature, and spawning by increasing temperature. Altogether, these results, which include fecundity and size at first maturity, provide an important basis for the scientific management of sea cucumber fisheries in the region. (C) 2017 Elsevier B.V. All rights reserved.</t>
  </si>
  <si>
    <t>Canario, Adelino V. M./C-7942-2009; Power, Deborah M/D-3333-2011; Marquet, Nathalie/N-6804-2013</t>
  </si>
  <si>
    <t>Canario, Adelino V. M./0000-0002-6244-6468; Power, Deborah M/0000-0003-1366-0246; Marquet, Nathalie/0000-0002-3718-4478</t>
  </si>
  <si>
    <t>0165-7836</t>
  </si>
  <si>
    <t>1872-6763</t>
  </si>
  <si>
    <t>10.1016/j.fishres.2017.03.007</t>
  </si>
  <si>
    <t>WOS:000402357600015</t>
  </si>
  <si>
    <t>Dalmannsdottir, S; Jorgensen, M; Rapacz, M; Ostrem, L; Larsen, A; Rodven, R; Rognli, OA</t>
  </si>
  <si>
    <t>Dalmannsdottir, Sigridur; Jorgensen, Marit; Rapacz, Marcin; Ostrem, Liv; Larsen, Arild; Rodven, Rolf; Rognli, Odd Arne</t>
  </si>
  <si>
    <t>Cold acclimation in warmer extended autumns impairs freezing tolerance of perennial ryegrass (Lolium perenne) and timothy (Phleum pratense)</t>
  </si>
  <si>
    <t>PHYSIOLOGIA PLANTARUM</t>
  </si>
  <si>
    <t>The effect of variable autumn temperatures in combination with decreasing irradiance and daylength on photosynthesis, growth cessation and freezing tolerance was investigated in northern- and southern-adapted populations of perennial ryegrass (Lolium perenne) and timothy (Phleum pratense) intended for use in regions at northern high latitudes. Plants were subjected to three different acclimation temperatures; 12, 6 and 9/3 degrees C (day/night) for 4weeks, followed by 1week of cold acclimation at 2 degrees C under natural light conditions. This experimental setup was repeated at three different periods during autumn with decreasing sums of irradiance and daylengths. Photoacclimation, leaf elongation and freezing tolerance were studied. The results showed that plants cold acclimated during the period with lowest irradiance and shortest day had lowest freezing tolerance, lowest photosynthetic activity, longest leaves and least biomass production. Higher acclimation temperature (12 degrees C) resulted in lower freezing tolerance, lower photosynthetic activity, faster leaf elongation rate and higher biomass compared with the other temperatures. Photochemical mechanisms were predominant in photoacclimation. The northern-adapted populations had a better freezing tolerance than the southern-adapted except when grown during the late autumn period and at the highest temperature; then there were no differences between the populations. Our results indicate that the projected climate change in the north may reduce freezing tolerance in grasses as acclimation will take place at higher temperatures and shorter daylengths with lower irradiance.</t>
  </si>
  <si>
    <t>Rapacz, Marcin/T-8263-2017</t>
  </si>
  <si>
    <t>Rapacz, Marcin/0000-0003-1071-1159</t>
  </si>
  <si>
    <t>0031-9317</t>
  </si>
  <si>
    <t>1399-3054</t>
  </si>
  <si>
    <t>10.1111/ppl.12548</t>
  </si>
  <si>
    <t>WOS:000403458700003</t>
  </si>
  <si>
    <t>Chesneau, D; Guillaume, D; Chemineau, P; Malpaux, B</t>
  </si>
  <si>
    <t>Chesneau, D.; Guillaume, D.; Chemineau, P.; Malpaux, B.</t>
  </si>
  <si>
    <t>Continuous light after 2 months of long days stimulates ram testis volume and increases fertility in spring</t>
  </si>
  <si>
    <t>ANIMAL</t>
  </si>
  <si>
    <t>Seasonal reproduction is one of the major biotechnical and economic constraints of sheep production in temperate latitudes. Treatments using extra light followed by melatonin implants have been used satisfactorily in open barns, farms and artificial insemination centres to produce out-of-season sexual activity in rams. The aim of the present study is to explore the possibility of replacing melatonin implants with continuous light (LL), which was recently shown to increase LH secretion similar to melatonin and/or pinealectomy. Four experiments during 4 consecutive years were conducted in Ile-de-France' rams. In each study, one group was systematically exposed to permanent light after a first photoperiodic treatment of 60 long days (LD-LL) during the winter and compared with various other control groups subjected either to a natural photoperiod or the classical LD-melatonin treatment. As expected, blood nocturnal melatonin secretion was suppressed by LL. In all four experiments, LL treatment produced a highly significant and robust increase in ram testicular volume in the spring compared with the testicular volume of control rams or of that of treated rams at the end of the LD. For the two experiments in which fertility was tested, fertility after hand-mating was significantly higher in LD-LL rams than in control rams (76% v. 64%). Therefore, permanent light after an LD treatment may be an interesting alternative to LD-melatonin treatment to induce out-of-season sexual activity in rams.</t>
  </si>
  <si>
    <t>Chemineau, Philippe/0000-0002-1584-7285</t>
  </si>
  <si>
    <t>1751-7311</t>
  </si>
  <si>
    <t>1751-732X</t>
  </si>
  <si>
    <t>10.1017/S1751731116002299</t>
  </si>
  <si>
    <t>WOS:000403799400012</t>
  </si>
  <si>
    <t>Sennhenn, A; Odhiambo, JJO; Maass, BL; Whitbread, AM</t>
  </si>
  <si>
    <t>Sennhenn, A.; Odhiambo, J. J. O.; Maass, B. L.; Whitbread, A. M.</t>
  </si>
  <si>
    <t>CONSIDERING EFFECTS OF TEMPERATURE AND PHOTOPERIOD ON GROWTH AND DEVELOPMENT OF LABLAB PURPUREUS (L.) SWEET IN THE SEARCH OF SHORT-SEASON ACCESSIONS FOR SMALLHOLDER FARMING SYSTEMS</t>
  </si>
  <si>
    <t>EXPERIMENTAL AGRICULTURE</t>
  </si>
  <si>
    <t>Legumes have gained increased importance in smallholder farming systems of sub-Saharan Africa due to their contribution to household nutrition and health and their ability to grow in low fertility soils. With unpredictable and highly variable rainfall characteristics of the semi-arid areas, short-season grain types are seen as a promising option for drought avoidance. Knowledge of phenological development and, in particular, time to flowering is crucial information needed for estimating the possible production success of new accessions to new environments. The photoperiod-sensitivity of 10 promising short-season Lablab purpureus (L.) Sweet accessions (CPI 525313, CPI 52533, CPI 52535, CPI 52535, CPI 52552, CPI 52554, CPI 60795, CPI 81364, CQ 3620, Q 6880B) were evaluated for their response to varying temperature and daylength regimes in field trials in Limpopo province, South Africa and under controlled conditions in growth chamber experiments in Gottingen, Germany. Photoperiod sensitivity was quantified using the triple-plane rate model of flowering response with time to flowering expressed in thermal time (T-t, degrees Cd). Additionally, piecewise regression analysis was conducted to estimate the critical photoperiod (P-c) above which time to flowering was delayed significantly. Relatively high variation of time to flowering amongst and within accessions in days after planting (DAP) was observed, ranging from 60 to 120 DAP depending on sowing date or daylength/temperature regime. Furthermore, a clear positive effect of temperature on growth and development of the tested accessions was found and time to flowering expressed as thermal time were consistent for the tested accessions, ranging from 600 to 800 degrees Cd for daylength &lt; 13 h. Only at daylength of &gt;= 13 h and temperatures above 28 degrees C, development towards flowering was delayed significantly for accessions CPI 52513, CPI 52535, CPI 52554 and CPI 60795 with vegetative growth continuing for &gt; 110 DAP. The tested lablab accessions are therefore considered photoperiod insensitive, or weakly photoperiod responsive and are classified as short-day plants (SDP). Since daylength does not exceed 13 h between the latitudes 30 N to 30 S, these lablab accessions are recommended for further testing as short-duration grain legumes.</t>
  </si>
  <si>
    <t>Maass, Brigitte/0000-0002-6164-3515</t>
  </si>
  <si>
    <t>0014-4797</t>
  </si>
  <si>
    <t>1469-4441</t>
  </si>
  <si>
    <t>10.1017/S0014479716000429</t>
  </si>
  <si>
    <t>WOS:000402152500004</t>
  </si>
  <si>
    <t>Lewandowska-Sabat, AM; Fjellheim, S; Olsen, JE; Rognli, OA</t>
  </si>
  <si>
    <t>Lewandowska-Sabat, Anna M.; Fjellheim, Siri; Olsen, Jorunn E.; Rognli, Odd A.</t>
  </si>
  <si>
    <t>Local Populations of Arabidopsis thaliana Show Clear Relationship between Photoperiodic Sensitivity of Flowering Time and Altitude</t>
  </si>
  <si>
    <t>Adaptation of plants to local conditions that vary substantially within their geographic range is essential for seasonal timing of flowering, a major determinant of plant reproductive success. This study investigates photoperiodic responses in natural populations of Arabidopsis thaliana from high northern latitudes and their significance for local adaptation. Thirty lineages from ten local A. thaliana populations, representing different locations across an altitudinal gradient (2-850 m a.s.l.) in Norway, were grown under uniform controlled conditions, and used to screen for responses to five different photoperiods. We studied relationships between variation in photoperiodic sensitivity of flowering time, altitude, and climatic factors associated with the sites of origin. We found that variation in response to photoperiod is significantly correlated with altitude and climatic variables associated with the sites of origin of the populations. Populations originating from lower altitudes showed stronger photoperiodic sensitivity than populations from higher altitudes. Our results indicate that the altitudinal climatic gradient generates clinal variation in adaptive traits in A. thaliana.</t>
  </si>
  <si>
    <t>10.3389/fpls.2017.01046</t>
  </si>
  <si>
    <t>WOS:000403310100001</t>
  </si>
  <si>
    <t>Liu, XQ; Wn, JA; Ren, HX; Qi, YX; Li, CY; Cao, JQ; Zhang, XY; Zhang, ZP; Cai, ZY; Gai, JY</t>
  </si>
  <si>
    <t>Liu, Xueqin; Wn, Ji-an; Ren, Haixiang; Qi, Yuxin; Li, Chunyan; Cao, Jiqiu; Zhang, Xiaoyan; Zhang, Zhipeng; Cai, Zhaoyan; Gai, Junyi</t>
  </si>
  <si>
    <t>Genetic variation of world soybean maturity date and geographic distribution of maturity groups</t>
  </si>
  <si>
    <t>The maturity date of soybean (Glycine max (L.) Men.) is sensitive to photoperiod, which varies with latitude and growing seasons. The maturity group (MG) system, composed of 13 MGs, is a major approach in characterizing varieties' ecological properties and adaptable areas. A total of 512 world soybean varieties, including 48 MG checks, were tested at a major site (Nanjing, 32.04 degrees N) with portions tested in supplementary sites (Heihe, 50.22 degrees N; Mudanjiang, 44.60 degrees N; Dining, 35.38 degrees N and Nanning, 22.84 degrees N) in China to explore the worldwide MG distribution. The maturity date of the world soybean varied greatly (75-201 d) in Nanjing. Along with soybeans disseminated to new areas, the MGs further expanded during the last 70 years from MG I-VII to the early MG 0-000 in the north continents and to the late MG VIII-X in the south continents with the growth period structure differentiated into two subgroups in each MG 0-VIII except V. The cluster analysis among MGs and subgroups using genome-wide markers validated the MG sequential emergence order and the subgroup differentiation in eight MGs. For future evaluation, in addition to one major site (Nanjing), one supplementary southern site (Nanning) and one supplementary northern site (Heihe) are sufficient.</t>
  </si>
  <si>
    <t>10.1270/jsbbs.16167</t>
  </si>
  <si>
    <t>WOS:000408304800006</t>
  </si>
  <si>
    <t>Colpo, KD; Lopez-Greco, LS</t>
  </si>
  <si>
    <t>Colpo, Karine D.; Lopez-Greco, Laura S.</t>
  </si>
  <si>
    <t>Temperature influences the reproduction of fiddler crabs at the southern edge of their distribution</t>
  </si>
  <si>
    <t>INVERTEBRATE BIOLOGY</t>
  </si>
  <si>
    <t>Understanding the spatial patterns of reproductive biology might provide predictions about fitness and population stability in different locations within the geographical range of a particular species. Leptuca uruguayensis is a fiddler crab that breeds year round in tropical estuaries but only in summer months in temperate salt marshes. In this study, we examined several reproductive attributes of the southernmost population of L. uruguayensis, including the proportion of ovigerous females, the proportion of surface-active crabs, the developmental status of the gonads and hepatopancreas, and the fullness of seminal receptacles, and related them to environmental factors such as temperature, photoperiod, and sediment organic matter content. We found that temperature was the environmental factor that was most correlated with the reproductive process of the southernmost fiddler crab, since this environmental factor was related to ovarian development, to the fullness of seminal receptacles, and to the hepatosomatic index. At the southern edge of its distribution, the low temperatures of winter restricted reproduction in L. uruguayensis. These winter temperatures might represent the lower limit of the thermal window of this fiddler crab, limiting its extension toward higher latitudes.</t>
  </si>
  <si>
    <t>1077-8306</t>
  </si>
  <si>
    <t>1744-7410</t>
  </si>
  <si>
    <t>10.1111/ivb.12168</t>
  </si>
  <si>
    <t>WOS:000404615500005</t>
  </si>
  <si>
    <t>Taulavuori, K; Taulavuori, E; Saravesi, K; Jylanki, T; Kainulainen, A; Pajala, J; Markkola, A; Suominen, O; Saikkonen, K</t>
  </si>
  <si>
    <t>Taulavuori, Kari; Taulavuori, Erja; Saravesi, Karita; Jylanki, Tanja; Kainulainen, Aila; Pajala, Jonna; Markkola, Annamari; Suominen, Otso; Saikkonen, Kari</t>
  </si>
  <si>
    <t>Competitive success of southern populations of Betula pendula and Sorbus aucuparia under simulated southern climate experiment in the subarctic</t>
  </si>
  <si>
    <t>Global warming has been commonly accepted to facilitate species' range shifts across latitudes. Cross-latitudinal transplantations support this; many tree species can well adapt to new geographical areas. However, these studies fail to capture species' adaptations to new light environment because the experiments were not designed to explicitly separate species' responses to light and temperature. Here we tested reaction norms of tree seedlings in reciprocal transplantations 1,000km apart from each other at two latitudes (60 degrees N and 69 degrees N). In contrast to past studies, we exposed our experimental plants to same temperature in both sites (temperature of 60 degrees N growing site is recorded to adjust temperature of 69 degrees N site in real time via Internet connection) while light environment (photoperiod, light quality) remained ambient. Shoot elongation and autumn coloration were studied in seedlings of two deciduous trees (Betula pendula and Sorbus aucuparia), which were expected to respond differently to day length. Sorbus as a member of Rosaceae family was assumed to be indifferent to photoperiod, while Betula responds strongly to day length. We hypothesized that (1) southern and northern populations of both species perform differently; (2) southern populations perform better in both sites; (3) autumn phenology of southern populations may delay in the northern site; (4) and Sorbus aucuparia is less dependent on light environment. According to the hypotheses, shoot elongation of northern population was inherently low in both species. An evolutionary consequence of this may be a competitive success of southern populations under warming climate. Southern population of B.pendula was delayed in autumn coloration, but not in growth cessation. Sorbus aucuparia was less responsive to light environment. The results suggest that light provides selection pressure in range shifts, but the response is species dependent.</t>
  </si>
  <si>
    <t>10.1002/ece3.3026</t>
  </si>
  <si>
    <t>WOS:000403884700040</t>
  </si>
  <si>
    <t>Keeley, T; Russell, T; Carmody, K; Kirk, G; Eastley, T; Britt-Lewis, A; Post, M; Burridge, M; Eccleston, S; Faulkner, T; Forge, T; Leonard, J; Hughes, RL</t>
  </si>
  <si>
    <t>Keeley, T.; Russell, T.; Carmody, K.; Kirk, G.; Eastley, T.; Britt-Lewis, A.; Post, M.; Burridge, M.; Eccleston, S.; Faulkner, T.; Forge, T.; Leonard, J.; Hughes, R. L.</t>
  </si>
  <si>
    <t>Seasonality and breeding success of captive and wild Tasmanian devils (Sarcophilus harrisii)</t>
  </si>
  <si>
    <t>THERIOGENOLOGY</t>
  </si>
  <si>
    <t>The synchrony and timing of reproductive events are crucially important factors to maximize individual and offspring survival, especially in seasonal environments. To increase our understanding of the physiological basis of seasonality and the influence of associated environmental factors (maximum temperature, day length and rate of day length change associated with different latitudes) on reproduction in Tasmanian devils, we reviewed records and research data from captive facilities throughout Australia in comparison to those from a wild population study (1974-1987). Overall, breeding activity began 2 weeks earlier in the captive than the wild population (week 5.7 +/- 0.6 versus week 7.7 +/- 0.5 for devils entering into estrus during the first two week phase; n = 24 and n = 23 respectively). If the timing of reproductive activity is considered against absolute day length rather than date, both the captive and wild populations displayed similar distributions (12.9 +/- 0.7 h versus 13.0 +/- 0.7 h respectively; P &lt; 0.01) confirming day length as a proximal cue involved in eliciting a physiological response to trigger seasonal reproductive activity regardless of location. Wild devils had a higher breeding success (75%; n = 169 versus 43%; n = 115) and larger litter size (3.4 +/- 0.9 versus 2.8 +/- 1.1 joeys per litter) than captive devils (P &lt; 0.05). Mean maximum temperature at the onset of reproductive activity (P &lt; 0.05) was higher for the captive than the wild population (28.1 +/- 4.0 degrees C versus 22.3 +/- 2.7 degrees C respectively). The drivers for reproductive success in captive Tasmanian devils are likely multifactorial, but our results suggest that elevated temperatures associated with shifts in breeding activity and geographical location should be examined further. (C) 2017 Elsevier Inc. All rights reserved.</t>
  </si>
  <si>
    <t>Keeley, Tamara/V-7154-2019</t>
  </si>
  <si>
    <t>Keeley, Tamara/0000-0003-2327-5958</t>
  </si>
  <si>
    <t>0093-691X</t>
  </si>
  <si>
    <t>1879-3231</t>
  </si>
  <si>
    <t>10.1016/j.theriogenology.2017.02.013</t>
  </si>
  <si>
    <t>WOS:000401051800005</t>
  </si>
  <si>
    <t>Richardson, BA; Chaney, L; Shaw, NL; Still, SM</t>
  </si>
  <si>
    <t>Richardson, Bryce A.; Chaney, Lindsay; Shaw, Nancy L.; Still, Shannon M.</t>
  </si>
  <si>
    <t>Will phenotypic plasticity affecting flowering phenology keep pace with climate change?</t>
  </si>
  <si>
    <t>Rising temperatures have begun to shift flowering time, but it is unclear whether phenotypic plasticity can accommodate projected temperature change for this century. Evaluating clines in phenological traits and the extent and variation in plasticity can provide key information on assessing risk of maladaptation and developing strategies to mitigate climate change. In this study, flower phenology was examined in 52 populations of big sagebrush (Artemisia tridentata) growing in three common gardens. Flowering date (anthesis) varied 91 days from late July to late November among gardens. Mixed-effects modeling explained 79% of variation in flowering date, of which 46% could be assigned to plasticity and genetic variation in plasticity and 33% to genetics (conditional R-2 = 0.79, marginal R-2 = 0.33). Two environmental variables that explained the genetic variation were photoperiod and the onset of spring, the Julian date of accumulating degree-days &gt;5 degrees C reaching 100. The genetic variation was mapped for contemporary and future climates (decades 2060 and 2090), showing flower date change varies considerably across the landscape. Plasticity was estimated to accommodate, on average, a +/- 13-day change in flowering date. However, the examination of genetic variation in plasticity suggests that the magnitude of plasticity could be affected by variation in the sensitivity to photoperiod and temperature. In a warmer common garden, lower-latitude populations have greater plasticity (+16 days) compared to higher-latitude populations (+10 days). Mapped climatypes of flowering date for contemporary and future climates illustrate the wide breadth of plasticity and large geographic overlap. Our research highlights the importance of integrating information on genetic variation, phenotypic plasticity and climatic niche modeling to evaluate plant responses and elucidate vulnerabilities to climate change.</t>
  </si>
  <si>
    <t>Chaney, Lindsay/0000-0002-1132-5156</t>
  </si>
  <si>
    <t>10.1111/gcb.13532</t>
  </si>
  <si>
    <t>WOS:000400445900031</t>
  </si>
  <si>
    <t>Langewisch, T; Lenis, J; Jiang, GL; Wang, DC; Pantalone, V; Bilyeu, K</t>
  </si>
  <si>
    <t>Langewisch, Tiffany; Lenis, Julian; Jiang, Guo-Liang; Wang, Dechun; Pantalone, Vince; Bilyeu, Kristin</t>
  </si>
  <si>
    <t>The development and use of a molecular model for soybean maturity groups</t>
  </si>
  <si>
    <t>Background: Achieving appropriate maturity in a target environment is essential to maximizing crop yield potential. In soybean [Glycine max (L.) Merr.], the time to maturity is largely dependent on developmental response to dark periods. Once the critical photoperiod is reached, flowering is initiated and reproductive development proceeds. Therefore, soybean adaptation has been attributed to genetic changes and natural or artificial selection to optimize plant development in specific, narrow latitudinal ranges. In North America, these regions have been classified into twelve maturity groups (MG), with lower MG being shorter season than higher MG. Growing soybean lines not adapted to a particular environment typically results in poor growth and significant yield reductions. The objective of this study was to develop a molecular model for soybean maturity based on the alleles underlying the major maturity loci: E1, E2, and E3. Results: We determined the allelic variation and diversity of the E maturity genes in a large collection of soybean landraces, North American ancestors, Chinese cultivars, North American cultivars or expired Plant Variety Protection lines, and private-company lines. The E gene status of accessions in the USDA Soybean Germplasm Collection with SoySNP50K Beadchip data was also predicted. We determined the E allelic combinations needed to adapt soybean to different MGs in the United States (US) and discovered a strong signal of selection for E genotypes released in North America, particularly the US and Canada. Conclusions: The E gene maturity model proposed will enable plant breeders to more effectively transfer traits into different MGs and increase the overall efficiency of soybean breeding in the US and Canada. The powerful yet simple selection strategy for increasing soybean breeding efficiency can be used alone or to directly enhance genomic prediction/selection schemes. The results also revealed previously unrecognized aspects of artificial selection in soybean imposed by soybean breeders based on geography that highlights the need for plant breeding that is optimized for specific environments.</t>
  </si>
  <si>
    <t>MAY 30</t>
  </si>
  <si>
    <t>10.1186/s12870-017-1040-4</t>
  </si>
  <si>
    <t>WOS:000402370300002</t>
  </si>
  <si>
    <t>Talar, U; Kielbowicz-Matuk, A; Czarnecka, J; Rorat, T</t>
  </si>
  <si>
    <t>Talar, Urszula; Kielbowicz-Matuk, Agnieszka; Czarnecka, Jagoda; Rorat, Tadeusz</t>
  </si>
  <si>
    <t>Genome-wide survey of B-box proteins in potato (Solanum tuberosum)-Identification, characterization and expression patterns during diurnal cycle, etiolation and de-etiolation</t>
  </si>
  <si>
    <t>Plant B-box domain proteins (BBX) mediate many light-influenced developmental processes including seedling photomorphogenesis, seed germination, shade avoidance and photoperiodic regulation of flowering. Despite the wide range of potential functions, the current knowledge regarding BBX proteins in major crop plants is scarce. In this study, we identify and characterize the StBBX gene family in potato, which is composed of 30 members, with regard to structural properties and expression profiles under diurnal cycle, etiolation and de-etiolations. Based on domain organization and phylogenetic relationships, StBBX genes have been classified into five groups. Using real-time quantitative PCR, we found that expression of most of them oscillates following a 24-h rhythm; however, large differences in expression profiles were observed between the genes regarding amplitude and position of the maximal and minimal expression levels in the day/night cycle. On the basis of the time-of-day/time-of-night, we distinguished three expression groups specifically expressed during the light and two during the dark phase. In addition, we showed that the expression of several StBBX genes is under the control of the circadian clock and that some others are specifically associated with the etiolation and de-etiolation conditions. Thus, we concluded that StBBX proteins are likely key players involved in the complex diurnal and circadian networks regulating plant development as a function of light conditions and day duration.</t>
  </si>
  <si>
    <t>MAY 26</t>
  </si>
  <si>
    <t>e0177471</t>
  </si>
  <si>
    <t>10.1371/journal.pone.0177471</t>
  </si>
  <si>
    <t>WOS:000402063000005</t>
  </si>
  <si>
    <t>De Caluwe, J; de Melo, JRF; Tosenberger, A; Hermans, C; Verbruggen, N; Leloup, JC; Gonze, D</t>
  </si>
  <si>
    <t>De Caluwe, Joelle; de Melo, Jose Romario Fernandes; Tosenberger, Alen; Hermans, Christian; Verbruggen, Nathalie; Leloup, Jean-Christophe; Gonze, Didier</t>
  </si>
  <si>
    <t>Modeling the photoperiodic entrainment of the plant circadian clock</t>
  </si>
  <si>
    <t>JOURNAL OF THEORETICAL BIOLOGY</t>
  </si>
  <si>
    <t>The circadian clock is an endogenous 24 hour rhythm that helps organisms anticipate and adapt to daily and seasonal variations in environment, such as the day/night cycle or changing temperatures. The plant clock is a complex network of transcription factors that regulate each other, forming interlocked feedback loops. Most of its components are light-regulated in some way, making the system highly sensitive to changes in light conditions. Here, we explore the mechanisms by which the plant clock adapts to changing day length. We first present some experimental data illustrating the variety of behaviors found in seedlings exposed to external day/night cycles different from 24 h. We then use a mathematical model to characterize the response of the clock to a wide range of external cycle lengths and photoperiods. We show the existence of several domains of periodic entrainment with different ratios between the external cycle length and the period of the clock, and the presence of quasiperiodic and chaotic behaviors outside of the entrainment range. We simulate knockout mutants with impaired clock function and theoretical variants with diminished light sensitivity to highlight the role of a complex network and multiple light inputs in keeping the clock entrained over a wide range of conditions.</t>
  </si>
  <si>
    <t>Verbruggen, Nathalie/0000-0003-2296-5404; Leloup, Jean-Christophe/0000-0002-5488-9381</t>
  </si>
  <si>
    <t>0022-5193</t>
  </si>
  <si>
    <t>1095-8541</t>
  </si>
  <si>
    <t>10.1016/j.jtbi.2017.03.005</t>
  </si>
  <si>
    <t>WOS:000400952700023</t>
  </si>
  <si>
    <t>Schroeder, M; Dalin, P</t>
  </si>
  <si>
    <t>Schroeder, Martin; Dalin, Peter</t>
  </si>
  <si>
    <t>Differences in photoperiod-induced diapause plasticity among different populations of the bark beetle Ips typographus and its predator Thanasimus formicarius</t>
  </si>
  <si>
    <t>AGRICULTURAL AND FOREST ENTOMOLOGY</t>
  </si>
  <si>
    <t>1 Photoperiod is a common cue for diapause induction in insects. In a warmer climate, the photoperiod-sensitive life stage can be expected to be reached earlier in the season, when day length is still long, thereby increasing the probability of an additional generation. 2 Populations from four latitudes in Sweden of the tree-killing bark beetle Ips typographus (L.) and its predator Thanasimus formicarius (L.) (Coleoptera, Cleridae) were reared at day lengths from 8 to 23.5 h. Ips typographus adults were classified as being reproductive or in diapause by dissection. Thanasimus formicarius new generation adults were classified as direct developers, whereas last-instar larvae in pupal chambers were classified as in developmental diapause. 3 The frequency of reproductive diapause among new generation I. typographus adults was negatively correlated with day length and positively correlated with latitude of population origin. The two northernmost populations included a considerable proportion of individuals that entered reproductive diapause even at the longest day lengths. By contrast, diapause entry in the predator T. formicarius was generally independent of photoperiod and geographical origin. 4 In awarmer climate, two generations per year may bemore common for I. typographus in Sweden. The predator is less likely to increase voltinism.</t>
  </si>
  <si>
    <t>1461-9555</t>
  </si>
  <si>
    <t>1461-9563</t>
  </si>
  <si>
    <t>10.1111/afe.12189</t>
  </si>
  <si>
    <t>WOS:000403024600005</t>
  </si>
  <si>
    <t>Sniegula, S; Janssens, L; Stoks, R</t>
  </si>
  <si>
    <t>Sniegula, Szymon; Janssens, Lizanne; Stoks, Robby</t>
  </si>
  <si>
    <t>Integrating multiple stressors across life stages and latitudes: Combined and delayed effects of an egg heat wave and larval pesticide exposure in a damselfly</t>
  </si>
  <si>
    <t>AQUATIC TOXICOLOGY</t>
  </si>
  <si>
    <t>To understand the effects of pollutants in a changing world we need multistressor studies that combine pollutants with other stressors associated with global change such as heat waves. We tested for the delayed and combined impact of a heat wave during the egg stage and subsequent sublethal exposure to the pesticide esfenvalerate during the larval stage on life history and physiology in the larval and adult stage of the damselfly Lestes sponsa. We studied this in a common garden experiment with replicated central- and high latitude populations to explore potential effects of local thermal adaptation and differences in life history shaping the multistressor responses. Exposure of eggs to the heat wave had no effect on larval traits, yet had delayed costs (lower fat and flight muscle mass) in the adult stage thereby crossing two life history transitions. These delayed costs were only present in central-latitude populations potentially indicating their lower heat tolerance. Exposure of larvae to the pesticide reduced larval growth rate and prolonged development time, and across metamorphosis reduced the adult fat content and the flight muscle mass, yet did not affect the adult heat tolerance. The pesticide-induced delayed emergence was only present in the slower growing central-latitude larvae, possibly reflecting stronger selection to keep development fast in the more time-constrained high-latitude populations. We observed no synergistic interactions between the egg heat wave and the larval pesticide exposure. Instead the pesticide-induced reduction in fat content was only present in animals that were not exposed to the egg heat wave. Our results based on laboratory conditions highlight that multistressor studies should integrate across life stages to fully capture cumulative effects of pollutants with other stressors related to global change. (C) 2017 Elsevier B.V. All rights reserved.</t>
  </si>
  <si>
    <t>Sniegula, Szymon/E-9588-2015; /AAG-2132-2019</t>
  </si>
  <si>
    <t>Sniegula, Szymon/0000-0003-1459-3751; /0000-0003-1459-3751; Stoks, Robby/0000-0003-4130-0459</t>
  </si>
  <si>
    <t>0166-445X</t>
  </si>
  <si>
    <t>1879-1514</t>
  </si>
  <si>
    <t>10.1016/j.aquatox.2017.02.029</t>
  </si>
  <si>
    <t>WOS:000401386100012</t>
  </si>
  <si>
    <t>Whitecross, MA; Witkowski, ETF; Archibald, S</t>
  </si>
  <si>
    <t>Whitecross, Melissa A.; Witkowski, Ed T. F.; Archibald, Sally</t>
  </si>
  <si>
    <t>Assessing the frequency and drivers of early-greening in broad-leaved woodlands along a latitudinal gradient in southern Africa</t>
  </si>
  <si>
    <t>AUSTRAL ECOLOGY</t>
  </si>
  <si>
    <t>Savannas are the only deciduous system where new leaf flush pre-empts the onset of suitable conditions for growth, a phenological phenomenon known as early-greening. Limited understanding of the frequency and drivers of the occurrence of early-greening in southern African savanna trees exists. We aimed to estimate the frequency of early-greening events across southern Africa and investigated potential environmental drivers of green-up. We selected and compared seven broad-leaved woodland sites where Burkea africana was a dominant species using remotely sensed data along a latitudinal gradient from South Africa to Zambia. Normalized difference vegetation index (NDVI) values were extracted from the Moderate Resolution Imaging Spectroradiometer (MODIS) satellite imagery at each site from January 2002 to June 2014. Using an austral year (July 1st-June 30th), early-greening was recorded if the green-up start date occurred prior to the onset date of seasonal rainfall. A latitudinal gradient of early-green-up was detected across southern Africa (R-2 = 0.74) with the two most northerly (Zambian) sites showing the earliest and most consistent green-up start dates (3 October +/- 5.34days). A strong latitudinal gradient was observed between the variability in the amount of rainfall in the first 6months of green-up and the green-up start dates across southern Africa (R-2 = 0.92). Photoperiod appeared to play a role in areas where the onset of rainfall commenced late into the austral year. Mean maximum temperatures recorded 10days prior to green-up start dates suggested a potential threshold of about 35 degrees C, which could drive early-greening in the absence of rainfall. Correlations between the proportion of early-greening years and the above mentioned environmental factors indicated that rainfall variability had the strongest influence over the observed phenological gradient (R-2 = 0.96). Understanding early-greening in complex savanna systems is a vital step in furthering predictive phenological models under changing climatic conditions.</t>
  </si>
  <si>
    <t>Archibald, Sally/O-1659-2015</t>
  </si>
  <si>
    <t>Archibald, Sally/0000-0003-2786-3976; Witkowski, Edward/0000-0001-5453-1390</t>
  </si>
  <si>
    <t>1442-9985</t>
  </si>
  <si>
    <t>1442-9993</t>
  </si>
  <si>
    <t>10.1111/aec.12448</t>
  </si>
  <si>
    <t>WOS:000399744800009</t>
  </si>
  <si>
    <t>Kurasch, AK; Hahn, V; Leiser, WL; Vollmann, J; Schori, A; Betrix, CA; Mayr, B; Winkler, J; Mechtler, K; Aper, J; Sudaric, A; Pejic, I; Sarcevic, H; Jeanson, P; Balko, C; Signor, M; Miceli, F; Strijk, P; Rietman, H; Muresanu, E; Djordjevic, V; Pospisil, A; Barion, G; Weigold, P; Streng, S; Kron, M; Wurschum, T</t>
  </si>
  <si>
    <t>Kurasch, Alena K.; Hahn, Volker; Leiser, Willmar L.; Vollmann, Johann; Schori, Arnold; Betrix, Claude-Alain; Mayr, Bernhard; Winkler, Johanna; Mechtler, Klemens; Aper, Jonas; Sudaric, Aleksandra; Pejic, Ivan; Sarcevic, Hrvoje; Jeanson, Patrice; Balko, Christiane; Signor, Marco; Miceli, Fabiano; Strijk, Peter; Rietman, Hendrik; Muresanu, Eugen; Djordjevic, Vuk; Pospisil, Ana; Barion, Giuseppe; Weigold, Peter; Streng, Stefan; Kroen, Matthias; Wuerschum, Tobias</t>
  </si>
  <si>
    <t>Identification of mega-environments in Europe and effect of allelic variation at maturity E loci on adaptation of European soybean</t>
  </si>
  <si>
    <t>Soybean cultivation holds great potential for a sustainable agriculture in Europe, but adaptation remains a central issue. In this large mega-environment (MEV) study, 75 European cultivars from five early maturity groups (MGs 000-II) were evaluated for maturity-related traits at 22 locations in 10 countries across Europe. Clustering of the locations based on phenotypic similarity revealed six MEVs in latitudinal direction and suggested several more. Analysis of maturity identified several groups of cultivars with phenotypic similarity that are optimally adapted to the different growing regions in Europe. We identified several haplotypes for the allelic variants at the E1, E2, E3 and E4 genes, with each E haplotype comprising cultivars from different MGs. Cultivars with the same E haplotype can exhibit different flowering and maturity characteristics, suggesting that the genetic control of these traits is more complex and that adaptation involves additional genetic pathways, for example temperature requirement. Taken together, our study allowed the first unified assessment of soybean-growing regions in Europe and illustrates the strong effect of photoperiod on soybean adaptation and MEV classification, as well as the effects of the E maturity loci for soybean adaptation in Europe.</t>
  </si>
  <si>
    <t>Wurschum, Tobias/0000-0002-7397-7731; Vollmann, Johann/0000-0003-2057-8347</t>
  </si>
  <si>
    <t>10.1111/pce.12896</t>
  </si>
  <si>
    <t>WOS:000398850200015</t>
  </si>
  <si>
    <t>Chen, B; Zhang, B; Xu, LL; Li, Q; Jiang, F; Yang, PC; Xu, YA; Kang, L</t>
  </si>
  <si>
    <t>Chen, Bing; Zhang, Bo; Xu, Lingling; Li, Qing; Jiang, Feng; Yang, Pengcheng; Xu, Yanan; Kang, Le</t>
  </si>
  <si>
    <t>Transposable Element-Mediated Balancing Selection at Hsp90 Underlies Embryo Developmental Variation</t>
  </si>
  <si>
    <t>MOLECULAR BIOLOGY AND EVOLUTION</t>
  </si>
  <si>
    <t>Understanding the roles of transposable elements (TEs) in the evolution of genome and adaptation is a long-sought goal. Here, we present a new model of TE co-option, in which a TE is harnessed by an essential gene and confers local adaptation through heterozygote advantage. We characterized a human Alu-like TE family, the Lm1 elements, in the genome of the migratory locust Locusta migratoria that harbors 0.7 million copies of the elements. Scanning Lm1 insertions in the natural locust populations revealed the widespread high polymorphism of Lm1. An Lm1 was recruited into the coding region of Heat-shock protein 90 (Hsp90), an important molecular chaperone for diverse signal transduction and developmental pathways. Only heterozygotes of the allele are present in natural populations. Allele frequency increases with decreased latitudes in east coastal China, even increasing up to 76% in southern populations. Regions flanking the Lm1 insertion display clear signatures of a selective sweep linked to Lm1. The Lm1-mediated Hsp90 mutation is consequential for the embryonic development of locust. Heterozygous embryos develop faster than the wild type, particularly when cued by long-day parental photoperiod. The heterozygotes also present a reduced within-population variation in embryonic development, i.e., high developmental synchrony of embryos. The naturally occurring Hsp90 mutation could facilitate multivoltinism and developmental synchronization of the locust in southern tropical region. These results revealed a genetic mechanism behind microevolutionary changes in which balancing selection may have acted to maintain the heterozygote advantage through TE co-option in essential genes.</t>
  </si>
  <si>
    <t>Yang, Pengcheng/Q-5597-2019; Chen, Bing/C-4837-2019</t>
  </si>
  <si>
    <t>Yang, Pengcheng/0000-0001-5496-8357; Chen, Bing/0000-0002-1238-3948</t>
  </si>
  <si>
    <t>0737-4038</t>
  </si>
  <si>
    <t>1537-1719</t>
  </si>
  <si>
    <t>10.1093/molbev/msx062</t>
  </si>
  <si>
    <t>WOS:000399373300008</t>
  </si>
  <si>
    <t>Nissinen, AI; Pinto-Zevallos, DM; Jauhiainen, L; Vanninen, I</t>
  </si>
  <si>
    <t>Nissinen, Anne I.; Pinto-Zevallos, Delia M.; Jauhiainen, Lauri; Vanninen, Irene</t>
  </si>
  <si>
    <t>The effect of photoperiod and light quality on Macrolophus pygmaeus Rambur (Hemiptera: Miridae) nymphal development, fecundity and longevity</t>
  </si>
  <si>
    <t>Development time of immatures, fecundity, longevity and egg hatching of the predatory bug Macrolophus pygmaeus were studied over three years under artificial lighting in growth chambers to assess if light quality and photoperiod could explain its poor establishment in winter tomato crops at northern latitudes. In the first year, the effect of photoperiod was assessed using fluorescent lamps (FLs) at 16L:8D, 13L:11D, 11L:13D and 8L:16D. In the second year, the effect of light quality was assessed by producing the 16L:8D photoperiod with FLs, high pressure sodium lamps (HPSLs) and HPSLs complemented with red (R) light emitting diodes (LEDs) (11 + 5 h, HPSLs + R). In the third year, 16L:8D, 11L:13D, 8L:16D photoperiods were produced by HPSLs and 16L:8D with FLs. In all the treatments, females from the first, second and third generation oviposited, and their eggs hatched pointing that M. pygmaeus does not undergo reproductive diapause. In general, shorter photoperiods prolonged the development time of immatures regardless the light source, whereas fecundity increased with decreasing photoperiod irrespectively of light quality. In FLs, fecundity was significantly lower than in HPSLs alone or in HPSLs + R in one experiment, whereas light quality (FLs and HPSLs) did not affect fecundity in the other experiment. The results suggest that HPSLs as such do not adversely affect reproductive biology of the bug except for the pre-adult development time, and that part of the long photoperiod could be replaced with red LEDs without negatively affecting the bug's biology. The 16-h light period produced by artificial lighting in year-round tomato production, however, is not optimal for the fecundity of M. pygmaeus, and fertility may also decrease. Further research is needed from greenhouse winter conditions where the bugs perceive and may respond also to the natural short photoperiod. (C) 2017 Elsevier Inc. All rights reserved.</t>
  </si>
  <si>
    <t>Pinto Zevallos, Delia Milagros/B-3034-2013</t>
  </si>
  <si>
    <t>Pinto Zevallos, Delia Milagros/0000-0003-2275-6143</t>
  </si>
  <si>
    <t>10.1016/j.biocontrol.2017.02.001</t>
  </si>
  <si>
    <t>WOS:000400202900005</t>
  </si>
  <si>
    <t>Lu, SJ; Zhao, XH; Hu, YL; Liu, SL; Nan, HY; Li, XM; Fang, C; Cao, D; Shi, XY; Kong, LP; Su, T; Zhang, FG; Li, SC; Wang, Z; Yuan, XH; Cober, ER; Weller, JL; Liu, BH; Hou, XL; Tian, ZX; Kong, FJ</t>
  </si>
  <si>
    <t>Lu, Sijia; Zhao, Xiaohui; Hu, Yilong; Liu, Shulin; Nan, Haiyang; Li, Xiaoming; Fang, Chao; Cao, Dong; Shi, Xinyi; Kong, Lingping; Su, Tong; Zhang, Fengge; Li, Shichen; Wang, Zheng; Yuan, Xiaohui; Cober, Elroy R.; Weller, James L.; Liu, Baohui; Hou, Xingliang; Tian, Zhixi; Kong, Fanjiang</t>
  </si>
  <si>
    <t>Natural variation at the soybean J locus improves adaptation to the tropics and enhances yield</t>
  </si>
  <si>
    <t>NATURE GENETICS</t>
  </si>
  <si>
    <t>Soybean is a major legume crop originating in temperate regions, and photoperiod responsiveness is a key factor in its latitudinal adaptation. Varieties from temperate regions introduced to lower latitudes mature early and have extremely low grain yields. Introduction of the long-juvenile (LJ) trait extends the vegetative phase and improves yield under short-day conditions, thereby enabling expansion of cultivation in tropical regions. Here we report the cloning and characterization of J, the major classical locus conferring the LJ trait, and identify J as the ortholog of Arabidopsis thaliana EARLY FLOWERING 3 (ELF3). J depends genetically on the legume-specific flowering repressor E1, and J protein physically associates with the E1 promoter to downregulate its transcription, relieving repression of two important FLOWERING LOCUS T (FT) genes and promoting flowering under short days. Our findings identify an important new component in flowering-time control in soybean and provide new insight into soybean adaptation to tropical regions.</t>
  </si>
  <si>
    <t>Weller, James/B-4630-2011</t>
  </si>
  <si>
    <t>Weller, James/0000-0003-2423-8286; Kong, Fanjiang/0000-0001-7138-1478</t>
  </si>
  <si>
    <t>1061-4036</t>
  </si>
  <si>
    <t>1546-1718</t>
  </si>
  <si>
    <t>10.1038/ng.3819</t>
  </si>
  <si>
    <t>WOS:000400051400017</t>
  </si>
  <si>
    <t>Cebulj-Kadunc, N; Skibin, A; Jenko, Z</t>
  </si>
  <si>
    <t>Cebulj-Kadunc, Nina; Skibin, Andrej; Jenko, Zlatko</t>
  </si>
  <si>
    <t>Annual reproductive activity of ewes from Jezersko-Solchava, Bovec and Istrian breeds under variable field conditions</t>
  </si>
  <si>
    <t>SMALL RUMINANT RESEARCH</t>
  </si>
  <si>
    <t>The aim of this study was to establish the time course of the annual reproductive cycle in ewes of the Jezersko-Solchava, Bovec and Istrian breeds (n = 24, 8 of each breed) with various production features in the sub-Mediterranean region under field conditions. The ewes were followed over a period of 2.5 years, starting at the age of 3 months. Serum progesterone concentrations used for the evaluation of ovarian activity were measured twice monthly with a 10-day interval. The studied ewes displayed a general pattern of annual reproductive activity known for sheep breeds of moderate latitudes, correlating negatively with photoperiod (P &lt; 0.0001), but some differences were observed between them regarding puberty onset and the resumption of ovarian activity after lambing. In the Jezersko-Solchava and Bovec breeds, puberty started in the first autumn after their birth, at the average ages of 7.7 +/- 1.4 and 8.5 +/- 11.5 months, respectively. The majority of the Istrian ewes entered puberty in the following autumn, at the age of 18 months, confirming the late sexual maturity of this breed. Ovarian activity continued until the early spring, lasting on average 3.9 +/- 0.6 moths in Jezersko-Solchava, 4.0 +/- 1 0.6 months in Bovec and 3.7 +/- 0.6 months in Istrian ewes. Breeding season in mature Jezersko-Solchava and Bovec ewes started in early autumn and ended rapidly with pregnancies in all studied ewes of these breeds. Spring lambing in mature Jezersko-Solchava ewes was followed by the resumption of ovarian activity in June 2011, indicating an early timing of the breeding season in this sheep breed. Pregnancies in Jezersko-Solchava ewes were confirmed from August 2011 on with a 100% pregnancy rate in October 2011. Ovarian activity was detected in August 2011 in 75% of the Bovec ewes and 100% of the Istrian ewes. In November 2011, all of the Bovec ewes were pregnant, while in Istrian ewes, pregnancy rate only reached 75%. Our results indicate important differences in the patterns of annual reproductive activity in various native sheep breeds that are bred under identical environmental and geographical conditions. (C) 2017 Elsevier B.V. All rights reserved.</t>
  </si>
  <si>
    <t>Cebulj-Kadunc, Nina/0000-0002-7001-389X</t>
  </si>
  <si>
    <t>0921-4488</t>
  </si>
  <si>
    <t>1879-0941</t>
  </si>
  <si>
    <t>10.1016/j.smallrumres.2017.02.011</t>
  </si>
  <si>
    <t>WOS:000402348100031</t>
  </si>
  <si>
    <t>Cragin, J; Serpe, M; Keller, M; Shellie, K</t>
  </si>
  <si>
    <t>Cragin, Jacob; Serpe, Marcelo; Keller, Markus; Shellie, Krista</t>
  </si>
  <si>
    <t>Dormancy and Cold Hardiness Transitions in Winegrape Cultivars Chardonnay and Cabernet Sauvignon</t>
  </si>
  <si>
    <t>AMERICAN JOURNAL OF ENOLOGY AND VITICULTURE</t>
  </si>
  <si>
    <t>Cold injury is a major cause of economic loss in winegrapes (Vitis vinifera L.) grown at high latitudes. The objective of this study was to investigate the relationship between dormancy and cold hardiness transitions in two cultivars with differing freeze tolerance (Chardonnay and Cabernet Sauvignon). Cold hardiness was measured by differential thermal analysis, and a bud forcing bioassay was used to measure the stage and depth of dormancy. Canes were sampled from field-grown grapevines in Parma, ID at periodic intervals during two consecutive winters. Both cultivars transitioned into endodormancy each year in September when day length was similar to 12.5 hr. Cold acclimation in both cultivars occurred each year in October during endodormancy and steadily increased during ecodormancy to a max hardiness in December. Effective temperatures for release from endodormancy were lower for Chardonnay (-3 degrees C) than for Cabernet Sauvignon (3 degrees C), and, each year, Chardonnay transitioned to ecodormancy earlier than Cabernet Sauvignon. From October to December, Chardonnay buds were more cold hardy than Cabernet Sauvignon buds. The number of days to budbreak under forcing conditions increased steadily during endodormancy and decreased during ecodormancy. Resistance to deacclimation during ecodormancy was inversely related to the level of bud cold hardiness and the duration of time in ecodormancy, suggesting that the mechanisms that impart hardiness may interact with those involved in resumption of growth. Results from this study show that the influence of autumn weather events on dormancy and cold hardiness transitions can affect vulnerability to subsequent cold injury and have important implications under global climate change. Differences between cultivars in dormancy and cold hardiness transitions can be used to improve cultivar and site selection.</t>
  </si>
  <si>
    <t>0002-9254</t>
  </si>
  <si>
    <t>1943-7749</t>
  </si>
  <si>
    <t>10.5344/ajev.2016.16078</t>
  </si>
  <si>
    <t>WOS:000398805000004</t>
  </si>
  <si>
    <t>Martins, N; Tanttu, H; Pearson, GA; Serrao, EA; Bartsch, I</t>
  </si>
  <si>
    <t>Martins, Neusa; Tanttu, Heidi; Pearson, Gareth A.; Serrao, Ester A.; Bartsch, Inka</t>
  </si>
  <si>
    <t>Interactions of daylength, temperature and nutrients affect thresholds for life stage transitions in the kelp Laminaria digitata (Phaeophyceae)</t>
  </si>
  <si>
    <t>BOTANICA MARINA</t>
  </si>
  <si>
    <t>Kelp beds worldwide are under pressure from ongoing climate and environmental change. Along European coastlines increases in seawater temperature and changes in nutrient conditions occur where upwelling events are disrupted and also along eutrophicated coasts. In addition, seaweed responses to change may interact with seasonal daylength cycles. We performed a factorial experiment to examine the combined effects of seawater temperatures, nutrient regimes and photoperiod (long and short days) in order to better understand how latitudinal or seasonal differences in daylengths affect the sensitivity of transient microscopic kelp stages of Laminaria digitata from the North Sea to warming and eutrophication. While the optimal temperature range for vegetative gametophyte growth was 10 degrees C-18 degrees C under long summer photoperiod conditions, gametogenesis was induced at lower temperatures between 5 degrees C and 15 degrees C, with maximum sporophyte development under long photoperiods and enriched nutrient regimes, which represent local late spring conditions. Although gametogenesis was fastest at 10 degrees C-15 degrees C, sporophyte recruitment was highest at 5 degrees C. As these particular early life cycle processes in L. digitata have different temperature optima, this may drive the seasonal cycle of recruitment in the field. Increasing summer temperatures due to global warming will increase gametophyte size due to enhanced vegetative growth and inhibition of gametogenesis. This will probably lead to delayed but enhanced recruitment of new sporophytes under cooler autumn to spring conditions over a wide geographical scale, preventing the formation of juvenile sporophytes under stressful summer conditions and possibly changing annual recruitment patterns.</t>
  </si>
  <si>
    <t>Serrao, Ester A/C-6686-2012; Martins, Neusa/M-3651-2013; Pearson, Gareth/J-3911-2013</t>
  </si>
  <si>
    <t>Serrao, Ester A/0000-0003-1316-658X; Martins, Neusa/0000-0003-4333-2905; Pearson, Gareth/0000-0002-0768-464X</t>
  </si>
  <si>
    <t>0006-8055</t>
  </si>
  <si>
    <t>1437-4323</t>
  </si>
  <si>
    <t>10.1515/bot-2016-0094</t>
  </si>
  <si>
    <t>WOS:000397942400003</t>
  </si>
  <si>
    <t>Bjorkman, AD; Vellend, M; Frei, ER; Henry, GHR</t>
  </si>
  <si>
    <t>Bjorkman, Anne D.; Vellend, Mark; Frei, Esther R.; Henry, Gregory H. R.</t>
  </si>
  <si>
    <t>Climate adaptation is not enough: warming does not facilitate success of southern tundra plant populations in the high Arctic</t>
  </si>
  <si>
    <t>Rapidly rising temperatures are expected to cause latitudinal and elevational range shifts as species track their optimal climate north and upward. However, a lack of adaptation to environmental conditions other than climate - for example photoperiod, biotic interactions, or edaphic conditions - might limit the success of immigrants in a new location despite hospitable climatic conditions. Here, we present one of the first direct experimental tests of the hypothesis that warmer temperatures at northern latitudes will confer a fitness advantage to southern immigrants relative to native populations. As rates of warming in the Arctic are more than double the global average, understanding the impacts of warming in Arctic ecosystems is especially urgent. We established experimentally warmed and non-warmed common garden plots at Alexandra Fiord, Ellesmere Island in the Canadian High Arctic with seeds of two forb species (Oxyria digyna and Papaver radicatum) originating from three to five populations at different latitudes across the Arctic. We found that plants from the local populations generally had higher survival and obtained a greater maximum size than foreign individuals, regardless of warming treatment. Phenological traits varied with latitude of the source population, such that southern populations demonstrated substantially delayed leaf-out and senescence relative to northern populations. Our results suggest that environmental conditions other than temperature may influence the ability of foreign populations and species to establish at more northerly latitudes as the climate warms, potentially leading to lags in northward range shifts for some species.</t>
  </si>
  <si>
    <t>Bjorkman, Anne/H-2211-2016</t>
  </si>
  <si>
    <t>Bjorkman, Anne/0000-0003-2174-7800; Frei, Esther R./0000-0003-1910-7900</t>
  </si>
  <si>
    <t>10.1111/gcb.13417</t>
  </si>
  <si>
    <t>WOS:000396836800015</t>
  </si>
  <si>
    <t>Cao, D; Takeshima, R; Zhao, C; Liu, BH; Jun, A; Kong, FJ</t>
  </si>
  <si>
    <t>Cao, Dong; Takeshima, Ryoma; Zhao, Chen; Liu, Baohui; Jun, Abe; Kong, Fanjiang</t>
  </si>
  <si>
    <t>Molecular mechanisms of flowering under long days and stem growth habit in soybean</t>
  </si>
  <si>
    <t>Precise timing of flowering is critical to crop adaptation and productivity in a given environment. A number of classical E genes controlling flowering time and maturity have been identified in soybean [Glycine max (L.) Merr.]. The public availability of the soybean genome sequence has accelerated the identification of orthologues of Arabidopsis flowering genes and their functional analysis, and has allowed notable progress towards understanding the molecular mechanisms of flowering in soybean. Great progress has been made particularly in identifying genes and modules that inhibit flowering in long-day conditions, because a reduced or absent inhibition of flowering by long daylengths is an essential trait for soybean, a short-day (SD) plant, to expand its adaptability toward higher latitude environments. In contrast, the molecular mechanism of floral induction by SDs remains elusive in soybean. Here we present an update on recent work on molecular mechanisms of flowering under long days and of stem growth habit, outlining the progress in the identification of genes responsible, the interplay between photoperiod and age-dependent miRNA-mediated modules, and the conservation and divergence in photoperiodic flowering and stem growth habit in soybean relative to other legumes, Arabidopsis, and rice (Oryza sativa L.).</t>
  </si>
  <si>
    <t>Takeshima, Ryoma/0000-0002-2525-7334; Kong, Fanjiang/0000-0001-7138-1478</t>
  </si>
  <si>
    <t>10.1093/jxb/erw394</t>
  </si>
  <si>
    <t>WOS:000402059000006</t>
  </si>
  <si>
    <t>Pegoraro, M; Zonato, V; Tyler, ER; Fedele, G; Kyriacou, CP; Tauber, E</t>
  </si>
  <si>
    <t>Pegoraro, Mirko; Zonato, Valeria; Tyler, Elizabeth R.; Fedele, Giorgio; Kyriacou, Charalambos P.; Tauber, Eran</t>
  </si>
  <si>
    <t>Geographical analysis of diapause inducibility in European Drosophila melanogaster populations</t>
  </si>
  <si>
    <t>Seasonal overwintering in insects represents an adaptation to stressful environments and in European Drosophila melanogaster females, low temperatures and short photoperiods can induce an ovarian diapause. Diapause may represent a recent (&lt;15 Ky) adaptation to the colonisation of temperate Europe by D. melanogaster from tropical sub-Saharan Africa, because African D. melanogaster and the sibling species D. simulans, have been reported to fail to undergo diapause. Over the past few centuries, D. melanogaster have also invaded North America and Australia, and eastern populations on both continents show a predictable latitudinal dine in diapause induction. In Europe however, a new diapause-enhancing timeless allele, ls-tim, is observed at high levels in southern Italy (similar to 80%), where it appears to have arisen and has spread throughout the continent with a frequency of similar to 20% in Scandinavia. Given the phenotype of Is-tim and its geographical distribution, we might predict that it would work against any latitudinal dine in diapause induction within Europe. Indeed we reveal that any latitudinal dine for diapause in Europe is very weak, as predicted by Is-tim frequencies. In contrast, we determine Is-tim frequencies in North America and observe that they would be expected to strengthen the latitudinal pattern of diapause. Our results reveal how a newly arisen mutation, can, via the stochastic nature of where it initially arose, blur an otherwise adaptive geographical pattern. (C) 2017 The Authors. Published by Elsevier Ltd.</t>
  </si>
  <si>
    <t>Tauber, Eran/0000-0003-4018-6535; Fedele, Giorgio/0000-0002-9878-0070</t>
  </si>
  <si>
    <t>10.1016/j.jinsphys.2017.01.015</t>
  </si>
  <si>
    <t>WOS:000400715400031</t>
  </si>
  <si>
    <t>Perinatal Light Imprinting of Circadian Clocks and Systems (PLICCS): The PLICCS and Cancer Hypothesis</t>
  </si>
  <si>
    <t>FRONTIERS IN ONCOLOGY</t>
  </si>
  <si>
    <t>Circadian disruption is associated with sleep, mood, and metabolic disorders, andaccording to the International Agency for Research on Cancer-even with cancer. Mechanistically, the source of disease may be circadian system instability which likely arises during development. In animal experiments, both low perinatal light: dark ratios and chronic perinatal photoperiod phase shifting yield enduring, detrimental effects on neuroendocrine physiology via circadian system instability. Certainly, accumulating disturbances to neuroendocrine physiology and detrimental downstream effects could predispose to internal cancers. Epidemiologically, either season of birth or latitude of birth, both of which co-determine perinatal photoperiod-zeitgeber strengths, have been utilized independently as proxies for other environmental co-etiologies of cancer. Both have been independently associated with cancer; however, the evidence is inconclusive. We hypothesize that time of birth and location of birth, together determining perinatal photoperiod, contribute to cancer development through Perinatal Light Imprinting of Circadian Clocks and Systems.</t>
  </si>
  <si>
    <t>2234-943X</t>
  </si>
  <si>
    <t>MAR 20</t>
  </si>
  <si>
    <t>10.3389/fonc.2017.00044</t>
  </si>
  <si>
    <t>WOS:000396933400002</t>
  </si>
  <si>
    <t>Menegazzi, P; Benetta, ED; Beauchamp, M; Schlichting, M; Steffan-Dewenter, I; Helfrich-Forster, C</t>
  </si>
  <si>
    <t>Menegazzi, Pamela; Benetta, Elena Dalla; Beauchamp, Marta; Schlichting, Matthias; Steffan-Dewenter, Ingolf; Helfrich-Foerster, Charlotte</t>
  </si>
  <si>
    <t>Adaptation of Circadian Neuronal Network to Photoperiod in High-Latitude European Drosophilids</t>
  </si>
  <si>
    <t>The genus Drosophila contains over 2,000 species that, stemming from a common ancestor in the Old World Tropics, populate today very different environments [1, 2] (reviewed in [3]). We found significant differences in the activity pattern of Drosophila species belonging to the holarctic virilis group, i.e., D. ezoana and D. littoralis, collected in Northern Europe, compared to that of the cosmopolitan D. melanogaster, collected close to the equator. These behavioral differences might have been of adaptive significance for colonizing high-latitude habitats and hence adjust to long photoperiods. Most interestingly, the flies' locomotor activity correlates with the neurochemistry of their circadian clock network, which differs between low and high latitude for the expression pattern of the blue light photopigment cryptochrome (CRY) and the neuropeptide Pigment-dispersing factor (PDF) [4-6]. In D. melanogaster, CRY and PDF are known to modulate the timing of activity and to maintain robust rhythmicity under constant conditions [7-11]. We could partly simulate the rhythmic behavior of the high-latitude virilis group species by mimicking their CRY/PDF expression patterns in a laboratory strain of D. melanogaster. We therefore suggest that these alterations in the CRY/PDF clock neurochemistry might have allowed the virilis group species to colonize high-latitude environments.</t>
  </si>
  <si>
    <t>Menegazzi, Pamela/0000-0001-5232-1920; Dalla Benetta, Elena/0000-0003-2556-8500; Helfrich-Forster, Charlotte/0000-0002-0859-9092</t>
  </si>
  <si>
    <t>10.1016/j.cub.2017.01.036</t>
  </si>
  <si>
    <t>WOS:000397351800024</t>
  </si>
  <si>
    <t>Kyriacou, CP</t>
  </si>
  <si>
    <t>Kyriacou, Charalambos P.</t>
  </si>
  <si>
    <t>Evolution: Fruit Fly Clocks on the Edge</t>
  </si>
  <si>
    <t>Fruit flies evolved in tropical regions under stable light-dark cycles. However, their photosensitive circadian clock had to adapt to extreme seasonal photoperiods during their colonisation of temperate regions. This was achieved by changing the neuronal expression of two key clock-related components.</t>
  </si>
  <si>
    <t>R227</t>
  </si>
  <si>
    <t>R230</t>
  </si>
  <si>
    <t>10.1016/j.cub.2017.02.017</t>
  </si>
  <si>
    <t>WOS:000397351800013</t>
  </si>
  <si>
    <t>Dakhiya, Y; Hussien, D; Fridman, E; Kiflawi, M; Green, R</t>
  </si>
  <si>
    <t>Dakhiya, Yuri; Hussien, Duaa; Fridman, Eyal; Kiflawi, Moshe; Green, Rachel</t>
  </si>
  <si>
    <t>Correlations between Circadian Rhythms and Growth in Challenging Environments</t>
  </si>
  <si>
    <t>PLANT PHYSIOLOGY</t>
  </si>
  <si>
    <t>In plants, the circadian system controls a plethora of processes, many with agronomic importance, such as photosynthesis, photoprotection, stomatal opening, and photoperiodic development, as well as molecular processes, such as gene expression. It has been suggested that modifying circadian rhythms may be a means to manipulate crops to develop improved plants for agriculture. However, there is very little information on how the clock influences the performance of crop plants. We used a noninvasive, high-throughput technique, based on prompt chlorophyll fluorescence, to measure circadian rhythms and demonstrated that the technique works in a range of plants. Using fluorescence, we analyzed circadian rhythms in populations of wild barley (Hordeum vulgare ssp. spontaneum) from widely different ecogeographical locations in the Southern Levant part of the Fertile Crescent, an area with a high proportion of the total genetic variation of wild barley. Our results show that there is variability for circadian traits in the wild barley lines. We observed that circadian period lengths were correlated with temperature and aspect at the sites of origin of the plants, while the amplitudes of the rhythms were correlated with soil composition. Thus, different environmental parameters may exert selection on circadian rhythms.</t>
  </si>
  <si>
    <t>Fridman, Eyal/0000-0003-1275-7791</t>
  </si>
  <si>
    <t>0032-0889</t>
  </si>
  <si>
    <t>1532-2548</t>
  </si>
  <si>
    <t>10.1104/pp.17.00057</t>
  </si>
  <si>
    <t>WOS:000400366900017</t>
  </si>
  <si>
    <t>Gupta, S; Bhatia, VS; Kumawat, G; Thakur, D; Singh, G; Tripathi, R; Satpute, G; Devadas, R; Husain, SM; Chand, S</t>
  </si>
  <si>
    <t>Gupta, Sanjay; Bhatia, Virender Singh; Kumawat, Giriraj; Thakur, Devshree; Singh, Gourav; Tripathi, Rachana; Satpute, Gyanesh; Devadas, Ramgopal; Husain, Sayed Masroor; Chand, Suresh</t>
  </si>
  <si>
    <t>Genetic analyses for deciphering the status and role of photoperiodic and maturity genes in major Indian soybean cultivars</t>
  </si>
  <si>
    <t>JOURNAL OF GENETICS</t>
  </si>
  <si>
    <t>Allelic combinations of major photoperiodic (E1, E3, E4) and maturity (E2) genes have extended the adaptation of quantitative photoperiod sensitive soybean crop from its origin (China similar to 35 N-ay latitude) to both north (up to similar to 50 N-ay) and south (up to 40 S-ay) latitudes, but their allelic status and role in India (6-35 N-ay) are unknown. Loss of function and hypoactive alleles of these genes are known to confer photoinsensitivity to long days and early maturity. Early maturity has helped to adapt soybean to short growing season of India. We had earlier found that all the Indian cultivars are sensitive to incandescent long day (ILD) and could identify six insensitive accessions through screening 2071 accessions under ILD. Available models for ILD insensitivity suggested that identified insensitive genotypes should be either e3 /e4 or e1 (e1-nl or e1-fs) with either e3 or e4. We found that one of the insensitive accessions (EC 390977) was of e3 /e4 genotype and hybridized it with four ILD sensitive cultivars JS 335, JS 95-60, JS 93-05, NRC 37 and an accession EC 538828. Inheritance studies and marker-based cosegregation analyses confirmed the segregation of E3 and E4 genes and identified JS 93-05 and NRC 37 as E3E3E4E4 and EC 538828 as e3e3E4E4. Further, genotyping through sequencing, derived cleaved amplified polymorphic sequences (dCAPS) and cleaved amplified polymorphic sequences (CAPS) markers identified JS 95-60 with hypoactive e1-as and JS 335 with loss of function e3-fs alleles. Presence of photoperiodic recessive alleles in these two most popular Indian cultivars suggested for their role in conferring early flowering and maturity. This observation could be confirmed in F (2) population derived from the cross JS 95-60 x EC 390977, where individuals with e1-as e1-as and e4e4 genotypes could flower 7 and 2.4 days earlier, respectively. Possibility of identification of new alleles or mechanism for ILD insensitivity and use of photoinsensitivity in Indian conditions have been discussed.</t>
  </si>
  <si>
    <t>Devadas, Ramgopal/0000-0002-8407-6277</t>
  </si>
  <si>
    <t>0022-1333</t>
  </si>
  <si>
    <t>0973-7731</t>
  </si>
  <si>
    <t>10.1007/s12041-016-0730-2</t>
  </si>
  <si>
    <t>WOS:000400177900017</t>
  </si>
  <si>
    <t>Ergon, A</t>
  </si>
  <si>
    <t>Ergon, Ashild</t>
  </si>
  <si>
    <t>Optimal Regulation of the Balance between Productivity and Overwintering of Perennial Grasses in a Warmer Climate</t>
  </si>
  <si>
    <t>AGRONOMY-BASEL</t>
  </si>
  <si>
    <t>Seasonal growth patterns of perennial plants are linked to patterns of acclimation and de-acclimation to seasonal stresses. The timing of cold acclimation (development of freezing resistance) and leaf growth cessation in autumn, and the timing of de-acclimation and leaf regrowth in spring, is regulated by seasonal cues in the environment, mainly temperature and light factors. Warming will lead to new combinations of these cues in autumn and spring. Extended thermal growing seasons offer a possibility for obtaining increased yields of perennial grasses at high latitudes. Increased productivity in the autumn may not be possible in all high latitude regions due to the need for light during cold acclimation and the need for accumulating a carbohydrate storage prior to winter. There is more potential for increased yields in spring due to the availability of light, but higher probability of freezing events in earlier springs would necessitate a delay of de-acclimation, or an ability to rapidly re-acclimate. In order to optimize the balance between productivity and overwintering in the future, the regulation of growth and acclimation processes may have to be modified. Here, the current knowledge on the coordinated regulation of growth and freezing resistance in perennial grasses is reviewed.</t>
  </si>
  <si>
    <t>Ergon, Ashild/AAB-8664-2019</t>
  </si>
  <si>
    <t>2073-4395</t>
  </si>
  <si>
    <t>10.3390/agronomy7010019</t>
  </si>
  <si>
    <t>WOS:000398715700018</t>
  </si>
  <si>
    <t>Su, J; Liu, BB; Liao, JK; Yang, ZH; Lin, CT; Oka, Y</t>
  </si>
  <si>
    <t>Su, Jun; Liu, Bobin; Liao, Jiakai; Yang, Zhaohe; Lin, Chentao; Oka, Yoshito</t>
  </si>
  <si>
    <t>Coordination of Cryptochrome and Phytochrome Signals in the Regulation of Plant Light Responses</t>
  </si>
  <si>
    <t>In nature, plants integrate a wide range of light signals from solar radiation to adapt to the surrounding light environment, and these light signals also regulate a variety of important agronomic traits. Blue light-sensing cryptochrome (cry) and red/far-red light-sensing phytochrome (phy) play critical roles in regulating light-mediated physiological responses via the regulated transcriptional network. Accumulating evidence in the model plant Arabidopsis has revealed that crys and phys share two mechanistically distinct pathways to coordinately regulate transcriptional changes in response to light. First, crys and phys promote the accumulation of transcription factors that regulate photomorphogenesis, such as HY5 and HFR1, via the inactivation of the CONSTITUTIVE PHOTOMORPHOGENIC1/SUPPRESSOR OF PHYA-105 E3 ligase complex by light-dependent binding. Second, photoactive crys and phys directly interact with PHYTOCHROME INTERACTING FACTOR transcription factor family proteins to regulate transcriptional activity. The coordinated regulation of these two pathways (and others) by crys and phys allow plants to respond with plasticity to fluctuating light environments in nature.</t>
  </si>
  <si>
    <t>Oka, Yoshito/0000-0002-6703-9853</t>
  </si>
  <si>
    <t>10.3390/agronomy7010025</t>
  </si>
  <si>
    <t>WOS:000398715700024</t>
  </si>
  <si>
    <t>Brandenburg, JT; Mary-Huard, T; Rigaill, G; Hearne, SJ; Corti, H; Joets, J; Vitte, C; Charcosset, A; Nicolas, SD; Tenaillon, MI</t>
  </si>
  <si>
    <t>Brandenburg, Jean-Tristan; Mary-Huard, Tristan; Rigaill, Guillem; Hearne, Sarah J.; Corti, Helene; Joets, Johann; Vitte, Clementine; Charcosset, Alain; Nicolas, Stephane D.; Tenaillon, Maud I.</t>
  </si>
  <si>
    <t>Independent introductions and admixtures have contributed to adaptation of European maize and its American counterparts</t>
  </si>
  <si>
    <t>PLOS GENETICS</t>
  </si>
  <si>
    <t>Through the local selection of landraces, humans have guided the adaptation of crops to a vast range of climatic and ecological conditions. This is particularly true of maize, which was domesticated in a restricted area of Mexico but now displays one of the broadest cultivated ranges worldwide. Here, we sequenced 67 genomes with an average sequencing depth of 18x to document routes of introduction, admixture and selective history of European maize and its American counterparts. To avoid the confounding effects of recent breeding, we targeted germplasm (lines) directly derived from landraces. Among our lines, we discovered 22,294,769 SNPs and between 0.9% to 4.1% residual heterozygosity. Using a segmentation method, we identified 6,978 segments of unexpectedly high rate of heterozygosity. These segments point to genes potentially involved in inbreeding depression, and to a lesser extent to the presence of structural variants. Genetic structuring and inferences of historical splits revealed 5 genetic groups and two independent European introductions, with modest bottleneck signatures. Our results further revealed admixtures between distinct sources that have contributed to the establishment of 3 groups at intermediate latitudes in North America and Europe. We combined differentiation-and diversity-based statistics to identify both genes and gene networks displaying strong signals of selection. These include genes/ gene networks involved in flowering time, drought and cold tolerance, plant defense and starch properties. Overall, our results provide novel insights into the evolutionary history of European maize and highlight a major role of admixture in environmental adaptation, paralleling recent findings in humans.</t>
  </si>
  <si>
    <t>; Nicolas, Stephane/N-6886-2017</t>
  </si>
  <si>
    <t>Charcosset, Alain/0000-0001-6125-503X; Vitte, Clementine/0000-0001-5908-0955; Nicolas, Stephane/0000-0003-0758-9930; Joets, Johann/0000-0002-5353-5100</t>
  </si>
  <si>
    <t>1553-7404</t>
  </si>
  <si>
    <t>e1006666</t>
  </si>
  <si>
    <t>10.1371/journal.pgen.1006666</t>
  </si>
  <si>
    <t>WOS:000398043000028</t>
  </si>
  <si>
    <t>Wann, DQ; Dever, JK; Arnold, MD; Elkins, HD</t>
  </si>
  <si>
    <t>Wann, Dylan Q.; Dever, Jane K.; Arnold, Mark D.; Elkins, Heather D.</t>
  </si>
  <si>
    <t>Genetic analysis and gain from selection of thrips resistance in cotton</t>
  </si>
  <si>
    <t>Host plant resistance, in integrated systems, could be a critical tool for reducing thrips damage to seedling cotton. Plant breeders, however, need information regarding the genetic nature of resistance for effective and efficient introgression into breeding material. Trials were conducted in 2011-2014 at the Texas A&amp;M AgriLife Research and Extension Center at Lubbock to elucidate the genetic nature of thrips resistance and the gains to be expected from visual phenotypic selection. Another objective was to validate a visual rating system for assessing thrips feeding injury in seedling cotton. Broad sense heritability (H-2) ranged 41-67%, depending on the family. H-2 was higher in families with a day-neutral resistant parent than those with a photoperiodic resistant parent. Observed segregation ratios fit 3:1, 13:3, and 11:5 expected resistant/susceptible ratios, although nearly all of the phenotypic distributions exhibited closer fits to two-gene models. Additionally, the visual rating scale utilized in these evaluations exhibited a strong correlation (r(s) = 0.884) with directly-quantifiable leaf area reduction data. These results suggest that thrips resistance is a dominant trait, under a high level of genetic control. There also appears to be at least a second gene (Thr2) aiding in genetic control of resistance. Actual gain from selection ranged 2-21% per cycle of selection, depending on the selection intensity. Optimum selection intensity in these evaluations was 5%, resulting in an approximate 21% gain. These evaluations revealed that host plant thrips resistance varies widely in cotton and can be sufficiently captured and advanced by plant breeders using visual selection.</t>
  </si>
  <si>
    <t>UNSP 70</t>
  </si>
  <si>
    <t>10.1007/s10681-017-1861-0</t>
  </si>
  <si>
    <t>WOS:000396111600013</t>
  </si>
  <si>
    <t>Pan, JH; Jacobs, DF; Li, GL</t>
  </si>
  <si>
    <t>Pan, Junhan; Jacobs, Douglass F.; Li, Guolei</t>
  </si>
  <si>
    <t>Combined effects of short-day treatment and fall fertilization on growth, nutrient status, and spring bud break of Pinus tabulaeformis seedlings</t>
  </si>
  <si>
    <t>IFOREST-BIOGEOSCIENCES AND FORESTRY</t>
  </si>
  <si>
    <t>Although effects of short-day treatment and fall fertilization on seedling development have been studied independently, their combined influences are not well elucidated. We explored growth, nutrient concentration, and spring bud break of Chinese pine (Pinus tabulaeformis Carr.) seedlings exposed to two photoperiod treatments (short-day consisting of 3 weeks of 18-hr nights in late summer and ambient day length) and three rates of fall N fertilization (0, 12 and 24 mg N per seedling). Seedlings were assessed before fall fertilization and at the end of the growing season. Bud break timing was evaluated the following spring. Increased foliar P concentration concurrent with reduced root P and K concentration occurred in short-day treated seedlings at the conclusion of photoperiod treatment. By the end of the growing season, short-day treatment resulted in greater N and P concentration in the stems, and P concentration in the foliage. It also induced smaller foliage and stem dry mass in both stages. Fall fertilization consistently enhanced tissue N concentration, but interaction effects with short- day treatment were generally non-significant. Short-day treatment curtailed shoot growth, induced terminal bud set, and hastened spring bud break (by only one day) for this mid-latitude seed source (41 degrees N). Thus, short-day treatment or fall fertilization each promoted an increased nutrient concentration, while having only a minor effect on spring bud break.</t>
  </si>
  <si>
    <t>Jacobs, Douglass/0000-0002-5580-2516</t>
  </si>
  <si>
    <t>1971-7458</t>
  </si>
  <si>
    <t>10.3832/ifor2178-009</t>
  </si>
  <si>
    <t>WOS:000395862000033</t>
  </si>
  <si>
    <t>Li, G; Talmy, D; Campbell, DA</t>
  </si>
  <si>
    <t>Li, Gang; Talmy, David; Campbell, Douglas A.</t>
  </si>
  <si>
    <t>DIATOM GROWTH RESPONSES TO PHOTOPERIOD AND LIGHT ARE PREDICTABLE FROM DIEL REDUCTANT GENERATION</t>
  </si>
  <si>
    <t>JOURNAL OF PHYCOLOGY</t>
  </si>
  <si>
    <t>Light drives phytoplankton productivity, so phytoplankton must exploit variable intensities and durations of light exposure, depending upon season, latitude, and depth. We analyzed the growth, photophysiology and composition of small, Thalassiosira pseudonana, and large, Thalassiosira punctigera, centric diatoms from temperate, coastal marine habitats, responding to a matrix of photoperiods and growth light intensities. T. pseudonana showed fastest growth rates under long photoperiods and low to moderate light intensities, while the larger T. punctigera showed fastest growth rates under short photoperiods and higher light intensities. Photosystem II function and content responded primarily to instantaneous growth light intensities during the photoperiod, while diel carbon fixation and RUBISCO content responded more to photoperiod duration than to instantaneous light intensity. Changing photoperiods caused species-specific changes in the responses of photochemical yield(e(-)/photon) to growth light intensity. These photophysiological variables showed complex responses to photoperiod and to growth light intensity. Growth rate also showed complex responses to photoperiod and growth light intensity. But these complex responses resolved into a close relation between growth rate and the cumulative daily generation of reductant, across the matrix of photoperiods and light intensities.</t>
  </si>
  <si>
    <t>Campbell, Douglas A./B-3768-2010</t>
  </si>
  <si>
    <t>Campbell, Douglas A./0000-0001-8996-5463; Talmy, David/0000-0002-7335-2088</t>
  </si>
  <si>
    <t>0022-3646</t>
  </si>
  <si>
    <t>1529-8817</t>
  </si>
  <si>
    <t>10.1111/jpy.12483</t>
  </si>
  <si>
    <t>WOS:000397259800010</t>
  </si>
  <si>
    <t>Tanaka, K; Murata, K</t>
  </si>
  <si>
    <t>Tanaka, Koichi; Murata, Kouhei</t>
  </si>
  <si>
    <t>Genetic Basis Underlying Rapid Evolution of an Introduced Insect Ophraella communa (Coleoptera: Chrysomelidae): Heritability of Photoperiodic Response</t>
  </si>
  <si>
    <t>The introduced beetle Ophraella communa LeSage has adapted to local environments in Japan in a short period by adjusting the photoperiodic response for induction of reproductive diapause. Based on these results, we predicted that the O. communa population has significant genetic variation in this trait on which natural selection should act. To examine the type and amount of genetic variation in photoperiodic response in O. communa, we performed artificial selection on this trait in opposite directions, i. e., directions of diapausing and nondiapausing under a photoperiod of 13: 11 (L: D) h, using three Tsukuba (Japan) lines derived from different years (2005, 2006, and 2012). Bidirectional selection shifted the diapause incidence to 100% in six or seven generations (diapausing selection) or 0% in five to eight generations (nondiapausing selection). The offspring produced by hybridization between diapausing and nondiapausing lines exhibited a wide range of diapause incidence under a photoperiod of 13: 11 (L: D) h, depending on the differences in the number of selected generations between the two parental lines. These results show that the photoperiodic response of O. communa is not inherited in a simple Mendelian manner but under polygenic control. Based on the results of artificial selection, we estimated the heritability of photoperiodic response, assuming polygenic inheritance. The heritability estimates were 0.770 to 0.856 in diapausing lines and 0.208 to 0.620 in nondiapausing lines, indicating substantial genetic variation in this trait. Thus, genetic variation in photoperiodic response of O. communa is one factor allowing the beetle to adapt rapidly to newly colonized habitats.</t>
  </si>
  <si>
    <t>10.1093/ee/nvw142</t>
  </si>
  <si>
    <t>WOS:000396902400020</t>
  </si>
  <si>
    <t>Meng, QW; Runkle, ES</t>
  </si>
  <si>
    <t>Meng, Qingwu; Runkle, Erik S.</t>
  </si>
  <si>
    <t>Moderate-intensity blue radiation can regulate flowering, but not extension growth, of several photoperiodic ornamental crops</t>
  </si>
  <si>
    <t>ENVIRONMENTAL AND EXPERIMENTAL BOTANY</t>
  </si>
  <si>
    <t>Lighting that creates an effective phytochrome photoequilibrium at the end of the day (day extension) or during the middle of the night (night interruption) can regulate flowering of photoperiodic ornamentals grown under short days. In addition to phytochrome regulation, blue (B) radiation can elicit cryptochrome-mediated photoperiodic responses, such as flowering and stem growth. Although B radiation at a low intensity does not influence plant development, we postulated that it could regulate flowering at a higher intensity while acting as a plant growth regulator. We grew five long-day plants [calibrachoa (Calibrachoa x hybrida), coreopsis (Coreopsis grandiflora), petunia (Petunia x hybrida), rudbeckia (Rudbeckia hirta), and snapdragon (Antirrhinum majus)] and two short-day plants [chrysanthemum (Chrysanthemum x morifolium) and marigold (Tagetes erecta)] in a controlled environment greenhouse under a 9-h short day with or without 5.5-h day-extension or 4-h night interruption lighting from light-emitting diodes. B radiation was delivered at 0, 1 (low), 15, or 30 (moderate) mu mol m(-2) s(-1) with or without low red (R) + white + far-red (FR) radiation. Moderate B radiation created long days in all crops as effectively as low R + virhite + FR radiation. Flowering of calibrachoa and petunia, but not other crops, was 2-4 d earlier when moderate B radiation was added to low R + white + FR radiation. At a sufficiently high intensity, B radiation possibly mediated these flowering responses through interactions of signaling molecules and multiple photoreceptors besides phytochromes. There were few or no morphological differences among flower-inducing treatments in most crops. We conclude that night-interruption lighting with moderate B radiation, alone and when added to low R and FR radiation, can regulate flowering, but does not inhibit extension growth, of a wide range of photoperiodic crops. (C) 2016 Elsevier B.V. All rights reserved.</t>
  </si>
  <si>
    <t>Runkle, Erik/0000-0003-0398-4183</t>
  </si>
  <si>
    <t>0098-8472</t>
  </si>
  <si>
    <t>1873-7307</t>
  </si>
  <si>
    <t>10.1016/j.envexpbot.2016.10.006</t>
  </si>
  <si>
    <t>WOS:000392896400002</t>
  </si>
  <si>
    <t>Cera, JC; Streck, NA; Yang, HS; Zanon, AJ; de Paula, GM; Lago, I</t>
  </si>
  <si>
    <t>Cera, Jossana Ceolin; Streck, Nereu Augusto; Yang, Haishun; Zanon, Alencar Junior; de Paula, Gizelli Moiano; Lago, Isabel</t>
  </si>
  <si>
    <t>Extending the evaluation of the SoySim model to soybean cultivars with high maturation groups</t>
  </si>
  <si>
    <t>SoySim is a dynamic process-based model for soybean that requires fewer genotype-specific parameters compared to other soybean models such as the CROPGRO-Soybean model. The SoySim model was originally developed and evaluated using cultivars with maturity group (MG) ratings from 0.8 to 4.2 in temperate climate and mid latitudes. The objective of this study was to evaluate the SoySim model for simulating growth, development and yield of soybean cultivars with MG greater than 4.2 grown in the subtropics of Southern Brazil. The range of maturity groups used in this study was from 4.8 to 8.2, including indeterminate and semi-determinate soybean cultivars. Data for model evaluation were from well-managed twelve field experiments across the Rio Grande do Sul State, including on-farm experiments, during five growing seasons (2010/2011-2014/2015), with sowing dates before, during and after the recommended period, and yield ranging from 1.5 to 5.9 Mg ha(-1). The errors in the prediction of final node number, R-stages, LAI and seed yield were high mainly for soybean cultivars with maturation group greater than 6, indicating weaknesses of the model in simulating growth and development of cultivars in environment outside the range where the model was calibrated. We conclude that there is a need to review parameters and relationships in the SoySim model to better describe the effect of environment factors, such as temperature and photoperiod, on growth and development of soybean cultivars with maturity group greater than 6, typically used in the tropics and subtropics. (C) 2016 Elsevier B.V. All rights reserved.</t>
  </si>
  <si>
    <t>10.1016/j.fcr.2016.11.006</t>
  </si>
  <si>
    <t>WOS:000392892300015</t>
  </si>
  <si>
    <t>Steinfort, U; Trevaskis, B; Shu, FK; Bell, KL; Dreccer, MF</t>
  </si>
  <si>
    <t>Steinfort, Ursula; Trevaskis, Ben; Shu Fukai; Bell, Kerry L.; Fernanda Dreccer, M.</t>
  </si>
  <si>
    <t>Vernalisation and photoperiod sensitivity in wheat: Impact on canopy development and yield components</t>
  </si>
  <si>
    <t>Genetic variation in the VERNALIZATIONI (VRN1) and PHOTOPERIODI (PPD1) genes, which control the vernalisation and photoperiod response, underpin wheat adaptation to different environments. Near isogenic lines were used to investigate the role of allelic combinations of VRN1 and PPD-D1, including new alleles for VRN1-A1, on the length of developmental phases, dynamics of leaf and tiller appearance and yield components in complementary irrigated field trials relevant to low latitude wheat growing areas and controlled conditions. Allelic differences in VRN1 had a stronger effect on the duration of the vegetative phase, while photoperiod sensitivity at PPD-D1 lengthened the stem elongation phase (SE) by up to 23%. If a phase was lengthened, flowering was delayed. The level of response to daylength during stem elongation (SE) introduced by photoperiod sensitive alleles was dependent on the VRN1 composition and vernalisation status. A longer SE under short days was achieved by PPD1 sensitive genotypes when one VRN1 spring allele was present and plants were vernalised. The duration of SE was weakly related to spike dry weight m(-2) at DC65 in the field but did not translate into higher grain number m-2. In the field, lines with two to three VRNI spring alleles had shortest development phases, including SE, close flowering dates, sampled similar temperature environments at different stages, and achieved high yields. Yield advantage was explained by higher biomass, harvest index, grain number m-2 and thousand kernel weight. Genotypes with three winter VRN1 alleles were comparatively disadvantaged, with a longer vegetative phase placing SE under higher temperatures. Allelic differences in both genes caused large variation in leaf and tiller number generation but also in tiller mortality and individual leaf size, lessening the impact on leaf area. Changes in plant morphology and yield components that did not seem mediated via the influence of development genes on the duration of different stages and their impact on resource capture deserve further investigation. (C) 2016 Elsevier B.V. All rights reserved.</t>
  </si>
  <si>
    <t>Trevaskis, Ben/B-5350-2011; Dreccer, Maria Fernanda/F-2150-2010</t>
  </si>
  <si>
    <t>Trevaskis, Ben/0000-0001-7277-4994; Dreccer, Maria Fernanda/0000-0003-3528-9580</t>
  </si>
  <si>
    <t>10.1016/j.fcr.2016.10.012</t>
  </si>
  <si>
    <t>WOS:000392892300011</t>
  </si>
  <si>
    <t>Togashi, K; Togashi, I</t>
  </si>
  <si>
    <t>Togashi, Katsumi; Togashi, Ichiji</t>
  </si>
  <si>
    <t>Body size dependency of ovariole number and timing of reproductive maturation in Semanotus japonicus (Coleoptera: Cerambycidae)</t>
  </si>
  <si>
    <t>JOURNAL OF FOREST RESEARCH</t>
  </si>
  <si>
    <t>Semanotus japonicus larvae feed on the phloem of living trees of Cryptomeria japonica and Chamaecyparis obtusa, and newly emerged adults stay in xylem from August through the following April when they emerge from the trees. A positive correlation is known between the female body mass and lifetime fecundity in this insect. To determine the timing of maturation in reproductive organs and the relationships of female body size to the total number of ovarioles of a female (ovariole number) and egg production per ovariole, we dissected adults taken from dead trees from October through the following April. Dissecting females showed that well-developed eggs began to appear in the calyx in April, that the ovariole number ranged from 34 to 79, and that the ovariole number per female and egg production per ovariole increased as the female body mass increased, indicating that the body size-dependent lifetime fecundity was attributed to greater ovariole number and greater egg production per ovariole for large females. Dissecting males taken from dead trees and reared on C. obtusa bolts showed that a great deal of sperms were found in testes and seminal vesicles in October and that a long-term exposing to 25 degrees C at a photoperiodic regime of 16-h photophase and 8-h scotophase broke down the testes internally in which sperms disappeared. Body-size dependency of ovariole number was discussed in relation to the adult feeding and phylogeny.</t>
  </si>
  <si>
    <t>1341-6979</t>
  </si>
  <si>
    <t>1610-7403</t>
  </si>
  <si>
    <t>10.1080/13416979.2016.1246638</t>
  </si>
  <si>
    <t>WOS:000395035700002</t>
  </si>
  <si>
    <t>Randler, C; Rahafar, A</t>
  </si>
  <si>
    <t>Randler, Christoph; Rahafar, Arash</t>
  </si>
  <si>
    <t>Latitude affects Morningness-Eveningness: evidence for the environment hypothesis based on a systematic review</t>
  </si>
  <si>
    <t>Morningness-eveningness (M/E) is an individual trait related to a person's sleep-wake cycle and preference for morning or evening hours. The "environment hypothesis" suggests that M/E is dependent on environmental factors, such as latitude, mean average temperature and photoperiod. We here analyzed a large number of datasets to assess this effect based on a systematic review. Data were from a total of 87 datasets and 35,589 individuals based on 28 countries. Partial correlations correcting for age revealed significant relationships between M/E and latitude, mean yearly temperature, photoperiod and sunset. Evening orientation was related to higher latitude, longer days and later sunset. Morning orientation was related to higher average temperatures. Percentage of females and sunrise time had no significant influence. These variables (sunset, temperature, photoperiod) were then input in a general linear model. The full model showed an influence of age and of sunset on CSM scores, but not of photoperiod and average temperature. Sunset, therefore, seems to be the most important statistical predictor for the observed latitudinal gradient.</t>
  </si>
  <si>
    <t>10.1038/srep39976</t>
  </si>
  <si>
    <t>WOS:000391168200001</t>
  </si>
  <si>
    <t>Santachiara, G; Borras, L; Rotundo, JL</t>
  </si>
  <si>
    <t>Santachiara, Gabriel; Borras, Lucas; Rotundo, Jose L.</t>
  </si>
  <si>
    <t>Physiological Processes Leading to Similar Yield in Contrasting Soybean Maturity Groups</t>
  </si>
  <si>
    <t>Soybean [Glycine max (L.) Merr.] maturity groups (MGs) exhibit large variation in time to maturity, and are adapted to different latitudes. There is a range of MGs that have similar yield potential at most production regions, especially at temperate and tropical environments. We tested whether similar yields in contrasting MGs are achieved through different physiological processes. Our objectives were: (i) to characterize biomass accumulation, reproductive partitioning and seed set efficiency, and (ii) to analyze the role of N and radiation in biomass accumulation during the seed set period in contrasting MGs. Three MG III and V cultivars were tested in two growing environments. No significant yield or seed number differences were detected despite MG V had 20 d longer growth cycle. MG III had a longer seed set period (R1-R5), received more incident radiation during that period, and captured more N compared to the MG V. However, these cultivars had lower nitrogen use efficiency (NUE) (g biomass per g N uptake) and less radiation interception efficiency compared to MG V. These contrasting physiological processes determined similar biomass accumulation during R1 to R5. No differences between MGs were observed in biomass partitioning to reproductive structures and seed set efficiency during this period. Results showed contrasting MGs have different strategies for reaching similar yield, evidencing physiological processes that could be specifically tailored by breeders for either MG III (radiation interception efficiency, NUE) or MG V (duration of R1-R5 period, N uptake rate) cultivars for further yield increases.</t>
  </si>
  <si>
    <t>Borras, Lucas/0000-0001-8391-6169</t>
  </si>
  <si>
    <t>JAN-FEB</t>
  </si>
  <si>
    <t>10.2134/agronj2016.04.0198</t>
  </si>
  <si>
    <t>WOS:000396462000017</t>
  </si>
  <si>
    <t>Brockmann, PE; Gozal, D; Villarroel, L; Damiani, F; Nunez, F; Cajochen, C</t>
  </si>
  <si>
    <t>Brockmann, Pablo E.; Gozal, David; Villarroel, Luis; Damiani, Felipe; Nunez, Felipe; Cajochen, Christian</t>
  </si>
  <si>
    <t>Geographic latitude and sleep duration: A population-based survey from the Tropic of Capricorn to the Antarctic Circle</t>
  </si>
  <si>
    <t>The impact of latitude on sleep duration remains virtually unexplored, even though latitude exerts profound influences on daylight duration. Using Chile as a one-country model, we explored on the potential associations between sleep duration and latitude. Based on the 2nd Chilean Health Survey, we identified reported sleep data during spring of people living from north to south in Chilean cities, located between 18 degrees 29'S to 53 degrees 18'S (4329 km distance at same longitude). A total of n = 2493 participants were included (mean age 45.3 +/- 18.4 years, 41.8% males). Mean sleep duration on workdays and weekends was 7.42 +/- 1.71 h, and 7.91 +/- 2.13 h, respectively, ranging from 7.91 +/- 1.92 h in the north to 8.33 +/- 1.89 h in the south, such that more northern latitudes (i.e., 18 degrees 29'S to 39 degrees 50'S) slept less compared to more southern latitudes (i.e., 51 degrees 43'S-53 degrees 18'), even after controlling for age, gender, and socioeconomic status. In the logistic regression models, men residing at northern latitudes exhibited an odds ratio of 3.348 [95% CI: 1.905-5.882; p &lt; 0.0001] for having shorter sleep on weekends than their southern counterparts. Latitude appears to strongly affect reported sleep patterns, leading to longer sleep duration with increasing latitude, particularly in men during weekends. Whether environmental factors such as photoperiod are causally involved in theses associations needs to be elucidated in future studies.</t>
  </si>
  <si>
    <t>Gozal, David/M-9492-2017</t>
  </si>
  <si>
    <t>10.1080/07420528.2016.1277735</t>
  </si>
  <si>
    <t>WOS:000396733100008</t>
  </si>
  <si>
    <t>Romano, A; De Giorgio, B; Parolini, M; Favero, C; Possenti, CD; Iodice, S; Caprioli, M; Rubolini, D; Ambrosini, R; Gianfranceschi, L; Saino, N; Bollati, V</t>
  </si>
  <si>
    <t>Romano, Andrea; De Giorgio, Barbara; Parolini, Marco; Favero, Chiara; Possenti, Cristina Daniela; Iodice, Simona; Caprioli, Manuela; Rubolini, Diego; Ambrosini, Roberto; Gianfranceschi, Luca; Saino, Nicola; Bollati, Valentina</t>
  </si>
  <si>
    <t>Methylation of the circadian Clock gene in the offspring of a free-living passerine bird increases with maternal and individual exposure to PM10</t>
  </si>
  <si>
    <t>ENVIRONMENTAL POLLUTION</t>
  </si>
  <si>
    <t>The consequences of exposure to particulate matter (PM) have been thoroughly investigated in humans and other model species, but there is a dearth of studies of the effects of PM on physiology and life history traits of non-human organisms living in natural or semi-natural environments. Besides toxicological relevance, PM has been recently suggested to exert epigenetic effects by altering DNA methylation patterns. Here, we investigated for the first time the association between the exposure to free-air PM10 and DNA methylation at two loci ('poly-Q exon' and '5'-UTR') of the Clock gene in blood cells of the nestlings of a synanthropic passerine bird, the barn swallow (Hirundo rustica). The Clock gene is a phylogenetically highly conserved gene playing a major role in governing circadian rhythms and circannual life cycles of animals, implying that change in its level of methylation can impact on important fitness traits. We found that methylation at both loci significantly increased with PM10 levels recorded few days before blood sampling, and also with PM10 exposure experienced by the mother during or shortly before egg laying. This study is the first where methylation at a functionally important gene has been shown to vary according to the concentration of anthropogenic pollutants in any animal species in the wild. Since early-life environmental conditions produce epigenetic effects that can transgenerationally be transmitted, DNA methylation of genes controlling photoperiodic response can have far reaching consequences for the ecology and the evolution of wild animal populations. (C) 2016 Elsevier Ltd. All rights reserved.</t>
  </si>
  <si>
    <t>Romano, Andrea/B-3930-2012; Romano, Andrea/A-2780-2017; Ambrosini, Roberto/F-3188-2012; Gianfranceschi, Luca/D-3166-2012</t>
  </si>
  <si>
    <t>Romano, Andrea/0000-0002-0945-6018; Ambrosini, Roberto/0000-0002-7148-1468; Gianfranceschi, Luca/0000-0002-7644-5968; Bollati, Valentina/0000-0002-0370-9598; Parolini, Marco/0000-0003-0226-1709; Saino, Nicola/0000-0002-0230-3967</t>
  </si>
  <si>
    <t>0269-7491</t>
  </si>
  <si>
    <t>1873-6424</t>
  </si>
  <si>
    <t>A</t>
  </si>
  <si>
    <t>10.1016/j.envpol.2016.08.060</t>
  </si>
  <si>
    <t>WOS:000390736700004</t>
  </si>
  <si>
    <t>Griffith, SC; Crino, OL; Andrew, SC; Nomano, FY; Adkins-Regan, E; Alonso-Alvarez, C; Bailey, IE; Bittner, SS; Bolton, PE; Boner, W; Boogert, N; Boucaud, ICA; Briga, M; Buchanan, KL; Caspers, BA; Cichon, M; Clayton, DF; Deregnaucourt, S; Forstmeier, W; Guillette, LM; Hartley, IR; Healy, SD; Hill, DL; Holveck, MJ; Hurley, LL; Ihle, M; Krause, ET; Mainwaring, MC; Marasco, V; Mariette, MM; Martin-Wintle, MS; McCowan, LSC; McMahon, M; Monaghan, P; Nager, RG; Naguib, M; Nord, A; Potvin, DA; Prior, NH; Riebel, K; Romero-Haro, AA; Royle, NJ; Rutkowska, J; Schuett, W; Swaddle, JP; Tobler, M; Trompf, L; Varian-Ramos, CW; Vignal, C; Villain, AS; Williams, TD</t>
  </si>
  <si>
    <t>Griffith, Simon C.; Crino, Ondi L.; Andrew, Samuel C.; Nomano, Fumiaki Y.; Adkins-Regan, Elizabeth; Alonso-Alvarez, Carlos; Bailey, Ida E.; Bittner, Stephanie S.; Bolton, Peri E.; Boner, Winnie; Boogert, Neeltje; Boucaud, Ingrid C. A.; Briga, Michael; Buchanan, Katherine L.; Caspers, Barbara A.; Cichon, Mariusz; Clayton, David F.; Deregnaucourt, Sebastien; Forstmeier, Wolfgang; Guillette, Lauren M.; Hartley, Ian R.; Healy, Susan D.; Hill, Davina L.; Holveck, Marie-Jeanne; Hurley, Laura L.; Ihle, Malika; Krause, E. Tobias; Mainwaring, Mark C.; Marasco, Valeria; Mariette, Mylene M.; Martin-Wintle, Meghan S.; McCowan, Luke S. C.; McMahon, Maeve; Monaghan, Pat; Nager, Ruedi G.; Naguib, Marc; Nord, Andreas; Potvin, Dominique A.; Prior, Nora H.; Riebel, Katharina; Romero-Haro, Ana A.; Royle, Nick J.; Rutkowska, Joanna; Schuett, Wiebke; Swaddle, John P.; Tobler, Michael; Trompf, Larissa; Varian-Ramos, Claire W.; Vignal, Clementine; Villain, Avelyne S.; Williams, Tony D.</t>
  </si>
  <si>
    <t>Variation in Reproductive Success Across Captive Populations: Methodological Differences, Potential Biases and Opportunities</t>
  </si>
  <si>
    <t>ETHOLOGY</t>
  </si>
  <si>
    <t>Our understanding of fundamental organismal biology has been disproportionately influenced by studies of a relatively small number of model' species extensively studied in captivity. Laboratory populations of model species are commonly subject to a number of forms of past and current selection that may affect experimental outcomes. Here, we examine these processes and their outcomes in one of the most widely used vertebrate species in the laboratory - the zebra finch (Taeniopygia guttata). This important model species is used for research across a broad range of fields, partly due to the ease with which it can be bred in captivity. However despite this perceived amenability, we demonstrate extensive variation in the success with which different laboratories and studies bred their subjects, and overall only 64% of all females that were given the opportunity, bred successfully in the laboratory. We identify and review several environmental, husbandry, life-history and behavioural factors that potentially contribute to this variation. The variation in reproductive success across individuals could lead to biases in experimental outcomes and drive some of the heterogeneity in research outcomes across studies. The zebra finch remains an excellent captive animal system and our aim is to sharpen the insight that future studies of this species can provide, both to our understanding of this species and also with respect to the reproduction of captive animals more widely. We hope to improve systematic reporting methods and that further investigation of the issues we raise will lead both to advances in our fundamental understanding of avian reproduction as well as to improvements in future welfare and experimental efficiency.</t>
  </si>
  <si>
    <t>Rutkowska, Joanna/A-8309-2008; Ihle, Malika/H-6876-2019; Caspers, Barbara/C-5573-2011; Naguib, Marc/C-2650-2009; Alonso-Alvarez, Carlos/M-6804-2014; Riebel, Katharina/F-5441-2010; Hill, Davina/A-9087-2015; Krause, E. Tobias/A-9900-2009; Monaghan, Pat/E-6810-2015; Tobler, Michael/B-2754-2013; Buchanan, Kate/A-8178-2012; Andrew, Samuel/J-6739-2019; Holveck, Marie-Jeanne/D-4004-2016; Griffith, Simon/A-1996-2010; Guillette, Lauren/K-8154-2013</t>
  </si>
  <si>
    <t>Rutkowska, Joanna/0000-0003-0396-1790; Ihle, Malika/0000-0002-3242-5981; Caspers, Barbara/0000-0002-4380-0476; Alonso-Alvarez, Carlos/0000-0002-4765-551X; Riebel, Katharina/0000-0003-2373-8510; Hill, Davina/0000-0001-9085-6192; Krause, E. Tobias/0000-0002-8327-3711; Tobler, Michael/0000-0001-5895-6302; Buchanan, Kate/0000-0002-6648-5819; Andrew, Samuel/0000-0003-4589-2746; Holveck, Marie-Jeanne/0000-0002-6229-6367; Griffith, Simon/0000-0001-7612-4999; Cichon, Mariusz/0000-0002-6164-6951; Romero Haro, Ana Angela/0000-0002-7127-4733; Healy, Susan/0000-0002-8059-4480; Hurley, Laura/0000-0003-1688-6662; Schuett, Wiebke/0000-0002-4149-6095; Martin-Wintle, Meghan/0000-0002-7300-7073; Guillette, Lauren/0000-0002-8777-6543; Briga, Michael/0000-0003-3160-0407</t>
  </si>
  <si>
    <t>0179-1613</t>
  </si>
  <si>
    <t>1439-0310</t>
  </si>
  <si>
    <t>10.1111/eth.12576</t>
  </si>
  <si>
    <t>WOS:000390697900001</t>
  </si>
  <si>
    <t>Mendoza, I; Peres, CA; Morellato, LPC</t>
  </si>
  <si>
    <t>Mendoza, Irene; Peres, Carlos A.; Morellato, Leonor Patricia C.</t>
  </si>
  <si>
    <t>Continental-scale patterns and climatic drivers of fruiting phenology: A quantitative Neotropical review</t>
  </si>
  <si>
    <t>GLOBAL AND PLANETARY CHANGE</t>
  </si>
  <si>
    <t>Changes in the life cycle of organisms (i.e. phenology) are one of the most widely used early-warning indicators of climate change, yet this remains poorly understood throughout the tropics. We exhaustively reviewed any published and unpublished study on fruiting phenology carried out at the community level in the American tropics and subtropics (latitudinal range: 26 degrees N-26 degrees S) to (1) provide a comprehensive overview of the current status of fruiting phenology research throughout the Neotropics; (2) unravel the climatic factors that have been widely reported as drivers of fruiting phenology; and (3) provide a preliminary assessment of the potential phenological responses of plants under future climatic scenarios. Despite the large number of phenological datasets uncovered (218), our review shows that their geographic distribution is very uneven and insufficient for the large surface of the Neotropics (similar to 1 dataset per similar to 78,000 km(2)). Phenological research is concentrated in few areas with many studies (state of Sfio Paulo, Brazil, and Costa Rica), whereas vast regions elsewhere are entirely unstudied. Sampling effort in fruiting phenology studies was generally low: the majority of datasets targeted fewer than 100 plant species (71%), lasted 2 years or less (72%), and only 10.4% monitored &gt;15 individuals per species. We uncovered only 10 sites with ten or more years of phenological monitoring. The ratio of numbers of species sampled to overall estimates of plant species richness was wholly insufficient for highly diverse vegetation types such as tropical rainforest, seasonal forest and cerrado, and only slightly more robust for less diverse vegetation types, such as deserts, arid shrublands and open grassy savannas. Most plausible drivers of phenology extracted from these datasets were environmental (78.5%), whereas biotic drivers were rare (6%). Among climatic factors, rainfall was explicitly included in 73.4% of cases, followed by air temperature (19.3%). Other environmental cues such as water level (6%), solar radiation or photoperiod (3.2%), and ENSO events (1.4%) were rarely addressed. In addition, drivers were analyzed statistically in only 38% of datasets and techniques were basically correlative, with only 4.8% of studies including any consideration of the inherently autocorrelated character of phenological time series. Fruiting peaks were significantly more often reported during the rainy season both in rainforests and cerrado woodlands, which is at odds with the relatively aseasonal character of the former vegetation type. Given that climatic models predict harsh future conditions for the tropics, we urgently need' to determine the magnitude of changes in plant reproductive phenology and distinguish those from cyclical oscillations. Longterm monitoring and herbarium data are therefore key for detecting these trends. Our review shows that the unevenness in geographic distribution of studies, and diversity of sampling methods, vegetation types, and research motivation hinder the emergence of clear general phenological patterns and drivers for the Neotropics. We therefore call for prioritizing research in unexplored areas, and improving the quantitative component and statistical design of reproductive phenology studies to enhance our predictions of climate change impacts on tropical plants and animals. (C) 2016 Elsevier B.V. All rights reserved.</t>
  </si>
  <si>
    <t>Mendoza, Irene/G-1134-2014; Morellato, Patricia/B-6026-2013; Peres, Carlos/N-8275-2019; Mendoza, Ines/T-4733-2017; Peres, Carlos A./B-1276-2013</t>
  </si>
  <si>
    <t>Mendoza, Irene/0000-0002-3288-6366; Morellato, Patricia/0000-0001-5265-8988; Peres, Carlos/0000-0002-1588-8765; Mendoza, Ines/0000-0002-8266-2598; Peres, Carlos A./0000-0002-1588-8765</t>
  </si>
  <si>
    <t>0921-8181</t>
  </si>
  <si>
    <t>1872-6364</t>
  </si>
  <si>
    <t>10.1016/j.gloplacha.2016.12.001</t>
  </si>
  <si>
    <t>WOS:000393528200019</t>
  </si>
  <si>
    <t>Grabowski, PP; Evans, J; Daum, C; Deshpande, S; Barry, KW; Kennedy, M; Ramstein, G; Kaeppler, SM; Buell, CR; Jiang, YW; Casler, MD</t>
  </si>
  <si>
    <t>Grabowski, Paul P.; Evans, Joseph; Daum, Chris; Deshpande, Shweta; Barry, Kerrie W.; Kennedy, Megan; Ramstein, Guillaume; Kaeppler, Shawn M.; Buell, C. Robin; Jiang, Yiwei; Casler, Michael D.</t>
  </si>
  <si>
    <t>Genome-wide associations with flowering time in switchgrass using exome-capture sequencing data</t>
  </si>
  <si>
    <t>Flowering time is a major determinant of biomass yield in switchgrass (Panicum virgatum), a perennial bioenergy crop, because later flowering allows for an extended period of vegetative growth and increased biomass production. A better understanding of the genetic regulation of flowering time in switchgrass will aid the development of switchgrass varieties with increased biomass yields, particularly at northern latitudes, where late-flowering but southern- adapted varieties have high winter mortality. We use genotypes derived from recently published exome-capture sequencing, which mitigates challenges related to the large, highly repetitive and polyploid switchgrass genome, to perform genome-wide association studies (GWAS) using flowering time data from a switchgrass association panel in an effort to characterize the genetic architecture and genes underlying flowering time regulation in switchgrass. We identify associations with flowering time at multiple loci, including in a homolog of FLOWERING LOCUS T and in a locus containing TIMELESS, a homolog of a key circadian regulator in animals. Our results suggest that flowering time variation in switchgrass is due to variation at many positions across the genome. The relationship of flowering time and geographic origin indicates likely roles for genes in the photoperiod and autonomous pathways in generating switchgrass flowering time variation.</t>
  </si>
  <si>
    <t>Grabowski, Paul/0000-0002-4372-0847; Barry, Kerrie/0000-0002-8999-6785</t>
  </si>
  <si>
    <t>10.1111/nph.14101</t>
  </si>
  <si>
    <t>WOS:000389184600018</t>
  </si>
  <si>
    <t>Winkelmann, T; Braun, P</t>
  </si>
  <si>
    <t>Plaschil, S</t>
  </si>
  <si>
    <t>Winkelmann, Traud; Braun, Philipp</t>
  </si>
  <si>
    <t>Developing fundamentals for breeding of new ornamentals using the example of midday flowers</t>
  </si>
  <si>
    <t>ZWEITES SYMPOSIUM ZIERPFLANZENZUCHTUNG, 2017</t>
  </si>
  <si>
    <t>Julius-Kuhn-Archiv</t>
  </si>
  <si>
    <t>2nd Symposium for Ornamental Plant Breeding</t>
  </si>
  <si>
    <t>MAR 13-14, 2017</t>
  </si>
  <si>
    <t>Julius Kuhn Inst, Quedlinburg, GERMANY</t>
  </si>
  <si>
    <t>Julius Kuhn Inst</t>
  </si>
  <si>
    <t>For most new ornamentals, fundamental knowledge on the respective species and genera is largely missing that is needed to establish breeding methods, including interspecific and intergeneric hybridization and polyploidization. Using the example of midday flowers (Aizoaceae) which are interesting candidates for new ornamentals due to their special and very intense flower colours and their drought tolerance, investigations on flower development, DNA contents, and crossing compatibility are presented. An obligate photoperiodic reaction was not dectable for any of the genotypes of the genera Cephalophyllum, Lampranthus, and Delosperma, whereas different reactions to daily mean temperatures were observed depending on the genus. In cross pollination experiments within and among the genera Lampranthus and Delosperma, late acting pre-zygotic hybridization barriers were recorded in some interspecific and intergeneric combinations. However, post-zygotic barriers were observed more frequently, resulting in delayed and abnormal development of the zygotic embryo, chlorophyll deficiencies and low vigour of the offspring. By employing in vitro sowing and embryo rescue techniques, few interspecific and intergeneric hybrids were obtained, the hybrid status of which was confirmed by AFLP markers. Aiming at the detection of unreduced gametes pollen grains were analysed. It turned out that flow cytometric analyses may lead to misinterpretation of the data, because pairs of sperm nuclei as well as complete male germ units (MGU) result in peaks at the 2C or 3C position, respectively. Pollen nuclei were useful for the estimation of DNA contents: In Delosperma and Lampranthus, the DNA contents ranged from 1.18 pg/2C to 3.68 pg/2C and from 1.6 pg/2C to 2.36 pg/2C, respectively. The tissues of all analyzed plant organs consisted of cells with up to five different DNA amounts (2C-32C). High proportions of endoreduplicated cells were detected in cotyledons (74-87 %), petals (56-95 %) and older, fully expanded leaves (64-90 %), whereas organs with lower portions, such as roots (23-34 %), internodes (29-45 %) and young leaves (17-56 %) might be well-suited for in vitro shoot regeneration and polyploidization, since endoreduplicated cells are assumed to lose their ability for mitotic cell division.</t>
  </si>
  <si>
    <t>1868-9892</t>
  </si>
  <si>
    <t>978-3-95547-050-0</t>
  </si>
  <si>
    <t>10.5073/jka.2017.457.009</t>
  </si>
  <si>
    <t>WOS:000414274800008</t>
  </si>
  <si>
    <t>Kumar, J; Gupta, P; Naseem, A; Malik, S</t>
  </si>
  <si>
    <t>Kumar, Jayant; Gupta, Preeti; Naseem, Asma; Malik, Shalie</t>
  </si>
  <si>
    <t>Light spectrum and intensity, and the timekeeping in birds</t>
  </si>
  <si>
    <t>The important aspect of light environment is to provide time-of-day and time-of-year information to the endogenous machinery that measures time. In a 24 h day there are conspicuous alterations in light intensity and spectrum. VIBGYOR is the visible portion of spectrum covering the light wavelength range from 380-760 nm. Each wavelength can activate the select class of photoreceptors, and hence a specific colour is experienced. Photoreceptors have opsin-based molecules that can trap light and thus play a key role in the perception of light and dark signals of the day. Eyes are the main photoreceptive structure but non-mammalian vertebrates such as birds have both retinal (eyes) and extra-retinal (e.g. lateral eyes, pineal, parapineal organs and deep brain photoreceptors) structures for photoreception. These opsin-based molecules found in different regions of the eyes and brain are sensitive to different wavelengths of light, hence play an important role in regulating the circadian and seasonal rhythms by decoding dawn and dusk; the time of maximum transition in wavelength and intensity of light. The melatonin pattern is also affected by light characteristics. In birds, the wavelength is shown to affect orientation and energy expenditure as well. This review focuses on different aspects of light wavelength and intensity affecting avian physiology and behaviour.</t>
  </si>
  <si>
    <t>Malik, Shalie/Q-9429-2019</t>
  </si>
  <si>
    <t>10.1080/09291016.2017.1345449</t>
  </si>
  <si>
    <t>WOS:000407952200006</t>
  </si>
  <si>
    <t>Ogiso-Tanaka, E; Tanaka, T; Tanaka, K; Nonoue, Y; Sasaki, T; Fushimi, E; Koide, Y; Okumoto, Y; Yano, M; Saito, H</t>
  </si>
  <si>
    <t>Ogiso-Tanaka, Eri; Tanaka, Tsuyoshi; Tanaka, Keisuke; Nonoue, Yasunori; Sasaki, Takuji; Fushimi, Erina; Koide, Yohei; Okumoto, Yutaka; Yano, Masahiro; Saito, Hiroki</t>
  </si>
  <si>
    <t>Detection of novel QTLs qDTH4.5 and qDTH6.3, which confer late heading under short-day conditions, by SSR marker-based and QTL-seq analysis</t>
  </si>
  <si>
    <t>Heading date is one of the most important traits in rice breeding. It is governed by multiple genes, including known quantitative trait loci (QTLs). In general, almost all japonica cultivars, including Nipponbare, head early under short-day (SD) conditions, but some indica cultivars, including Kasalath, head late. To explain this difference, we identified QTLs controlling heading date under SD conditions. We used NILs, CSSLs, and BILs from a cross between Nipponbare and Kasalath, and evaluated days to heading (DTH) under SD conditions. No NILs or CSSLs showed late heading, but two BILs (BIL-55 and BIL-78) had almost the same DTH as Kasalath. We developed an F-2 population from a cross between BIL-55 and Nipponbare and performed QTL analysis using SSR markers. The late-heading phenotype was controlled by two known genes and at least two novel QTLs on chromosomes 4 and 6, named qDTH4.5 and qDTH6.3. These QTLs were confirmed by QTL-seq. The QTLs and polymorphisms detected here will provide useful information for further genetic studies and breeding under SD conditions at lower latitudes.</t>
  </si>
  <si>
    <t>Yano, Masahiro/AAC-5441-2019; Ogiso-Tanaka, Eri/P-3518-2019</t>
  </si>
  <si>
    <t>Ogiso-Tanaka, Eri/0000-0002-7655-3408; Tanaka, Tsuyoshi/0000-0003-3740-6832</t>
  </si>
  <si>
    <t>10.1270/jsbbs.16096</t>
  </si>
  <si>
    <t>WOS:000399843900003</t>
  </si>
  <si>
    <t>Olberg, MW; Lopez, RG</t>
  </si>
  <si>
    <t>Olberg, Madeline W.; Lopez, Roberto G.</t>
  </si>
  <si>
    <t>Bench-top Root-zone Heating Hastens Development of Petunia under a Lower Air Temperature</t>
  </si>
  <si>
    <t>Heating accounts for up to 30% of total operating costs for greenhouse operations in northern latitudes. Growers often lower air temperatures for production to reduce energy costs; however, this causes delays in development even in cold-tolerant crops, such as petunia (Petunia xhybrida). This delay increases production time and can reduce profitability. Recent studies on low air temperature bedding plant production indicate petunia as a strong potential candidate for using lower air temperatures in combination with bench-top root-zone heating (RZH) to avoid or reduce delays in development. The objectives of this study were to 1) quantify time to flower (TTF) of seven petunia cultivars and two recombinant inbred lines (RILs) when the mean daily air temperature (MDT) was lowered by 5 degrees C and bench-top RZH was used and 2) determine if a high-quality petunia crop can be produced on RZH. Petunia 'Sun Spun Burgundy', 'Sun Spun Lavender Star', 'Sanguna Patio Red', 'Potunia Plus Red', 'Potunia Plus Purple', 'Supertunia Red', 'Supertunia Bordeaux', and two RILs, IA160 and IA349, were grown in a greenhouse with an MDT of 15 degrees C without RZH or with a RZH set point of 21, 24, or 27 degrees C. Additionally, a commercial control (CC) was established by growing plants without RZH at an MDT of 20 degrees C. All plants were grown under a 16-hour photoperiod to provide a daily light integral (DLI) of approximate to 12 mol.m(-2) . dL(-1). Time to flower was shorter at higher RZH set points. For example, TTF of 'Potunia Plus Red' was 56, 52, 49, or 47 days for plants grown at an MDT of 15 degrees C without RZH, or with RZH set points of 21, 24, or 27 degrees C, respectively. When a RZH set point of 27 degrees C was employed, TTF of all cultivars and inbred lines, except 'Potunia Plus Red' and 'Sanguna Patio Red', was similar to plants grown in the CC. Shorter stem length, lower growth index, and smaller shoot dry mass (SDM) at flowering were observed for plants grown under lower air temperatures with RZH, resulting in a more compact and high-quality plant. Producing a compact plant in a shorter time period is beneficial for growers; thus, results suggest that MDT can be lowered to 15 degrees C for petunia production when a RZH set point of 27 degrees C is employed.</t>
  </si>
  <si>
    <t>10.21273/HORTSCI10968-16</t>
  </si>
  <si>
    <t>WOS:000396526400009</t>
  </si>
  <si>
    <t>Fitz, RC; Rodenbusch, CA; Dala-Corte, RB; Azevedo, MA</t>
  </si>
  <si>
    <t>Fitz, Raquel C.; Rodenbusch, Cesar A.; Dala-Corte, Renato B.; Azevedo, Marco A.</t>
  </si>
  <si>
    <t>Life history traits of Characidium pterostictum (Characiformes, Crenuchidae) along the longitudinal gradient of a Neotropical river in southern Brazil</t>
  </si>
  <si>
    <t>IHERINGIA SERIE ZOOLOGIA</t>
  </si>
  <si>
    <t>Life history traits of Characidium pterostictum Gomes, 1947 (Characiformes, Crenuchidae) from three different reaches of the upper Sinos river, southern Brazil, were described and comparatively analyzed according to the longitudinal gradient. For all reaches, results indicated a seasonal reproductive strategy with a higher intensity during warmer months of higher photoperiod (November to February). Only females were found in the upstream reach and they were more numerous than males in all the sampled reaches. Mean absolute fecundity ranged from 5,189 (+/- 2,131 SD) to 7,394 (+/- 3,807 SD), whereas mean relative fecundity (oocytes per mg of female total weight) ranged from 1.08 (+/- 0.40 SD) to 1.12 (+/- 0.29 SD). Oocyte development was characterized as synchronic in two groups, typical of total spawning. Longitudinal gradient comparison suggests that body size (standard length) of C. pterostictum individuals and sex ratio were the only characteristics that differed between sampled reaches. Larger individuals and thus females tended to be more frequently found in upstream reaches of the Sinos river, with a decrease in body size and in the proportional number of females towards downstream.</t>
  </si>
  <si>
    <t>0073-4721</t>
  </si>
  <si>
    <t>1678-4766</t>
  </si>
  <si>
    <t>UNSP e2017002</t>
  </si>
  <si>
    <t>10.1590/1678-4766e2017002</t>
  </si>
  <si>
    <t>WOS:000394004100002</t>
  </si>
  <si>
    <t>Goretti, D; Martignago, D; Landini, M; Brambilla, V; Gomez-Ariza, J; Gnesutta, N; Galbiati, F; Collani, S; Takagi, H; Terauchi, R; Mantovani, R; Fornara, F</t>
  </si>
  <si>
    <t>Goretti, Daniela; Martignago, Damiano; Landini, Martina; Brambilla, Vittoria; Gomez-Ariza, Jorge; Gnesutta, Nerina; Galbiati, Francesca; Collani, Silvio; Takagi, Hiroki; Terauchi, Ryohei; Mantovani, Roberto; Fornara, Fabio</t>
  </si>
  <si>
    <t>Transcriptional and Post-transcriptional Mechanisms Limit Heading Date 1 (Hd1) Function to Adapt Rice to High Latitudes</t>
  </si>
  <si>
    <t>Rice flowering is controlled by changes in the photoperiod that promote the transition to the reproductive phase as days become shorter. Natural genetic variation for flowering time has been largely documented and has been instrumental to define the genetics of the photoperiodic pathway, as well as providing valuable material for artificial selection of varieties better adapted to local environments. We mined genetic variation in a collection of rice varieties highly adapted to European regions and isolated distinct variants of the long day repressor HEADING DATE 1 (Hd1) that perturb its expression or protein function. Specific variants allowed us to define novel features of the photoperiodic flowering pathway. We demonstrate that a histone fold domain scaffold formed by GRAIN YIELD, PLANT HEIGHT AND HEADING DATE 8 (Ghd8) and several NF-YC subunits can accommodate distinct proteins, including Hd1 and PSEUDO RESPONSE REGULATOR 37 (PRR37), and that the resulting OsNF-Y complex containing Hd1 can bind a specific sequence in the promoter of HEADING DATE 3A (Hd3a). Artificial selection has locally favored an Hd1 variant unable to assemble in such heterotrimeric complex. The causal polymorphism was defined as a single conserved lysine in the CCT domain of the Hd1 protein. Our results indicate how genetic variation can be stratified and explored at multiple levels, and how its description can contribute to the molecular understanding of basic developmental processes.</t>
  </si>
  <si>
    <t>Gnesutta, Nerina/I-5432-2015; Collani, Silvio/I-8275-2016; Gomez Ariza, Jorge/M-7865-2016</t>
  </si>
  <si>
    <t>Gnesutta, Nerina/0000-0002-2465-8881; Collani, Silvio/0000-0002-9603-0882; Gomez Ariza, Jorge/0000-0002-8082-5381; Fornara, Fabio/0000-0002-1050-0477</t>
  </si>
  <si>
    <t>e1006530</t>
  </si>
  <si>
    <t>10.1371/journal.pgen.1006530</t>
  </si>
  <si>
    <t>WOS:000394147700012</t>
  </si>
  <si>
    <t>Shaw, P</t>
  </si>
  <si>
    <t>Shaw, Phil</t>
  </si>
  <si>
    <t>Rainfall, leafing phenology and sunrise time as potential Zeitgeber for the bimodal, dry season laying pattern of an African rain forest tit (Parus fasciiventer)</t>
  </si>
  <si>
    <t>Recent studies have documented a mismatch between the phenology of leaf production, prey availability and the nestling food requirements of north temperate songbirds, attributed to climate change effects. Although tropical forest species have often been regarded as relatively aseasonal breeders, similar disruptive effects can be expected at equatorial latitudes, where comparatively little is known of the links between weather, leafing phenology, food availability and bird breeding activity, particularly in complex rain forest habitats. During a 19-year study at 1A degrees S in Bwindi Impenetrable Forest, Uganda, Stripe-breasted Tits Parus fasciiventer showed a strongly bimodal laying pattern, breeding mainly in the two dry seasons, with 50 % of breeding activity occurring in January-February and 19 % in June-July. Individual females bred in both dry seasons, laying their first and last clutches up to 28 weeks apart. Breeding activity was linked to leaf production, which peaked mainly in November-December, following the September-November wet season. Increased leaf production is likely to have stimulated a rise in caterpillar numbers during December-February, coinciding with peak food demands by nestling tits. Laying was thus positively correlated with increased leaf production in the preceding calendar month, but was also linked to day length and a change in sunset time. To investigate possible links between egg laying and photic cues I compared the median date of first clutches laid by marked females in each half of the breeding year (October-March and April-September), with annual changes in photoperiod (varying by 7 min p.a.) and sunrise time (varying bimodally, by 31 min p.a.). The two median laying dates fell 138-139 days after the last date on which sunrise had occurred at 07:05 in August and January, suggesting the potential for sunrise time to act as a cue, or Zeitgeber, for breeding in tropical birds. Further work is required to establish whether the relationship is causative or coincidental.</t>
  </si>
  <si>
    <t>10.1007/s10336-016-1395-6</t>
  </si>
  <si>
    <t>WOS:000393670600025</t>
  </si>
  <si>
    <t>Cappai, MG; Lunesu, MGA; Accioni, F; Liscia, M; Pusceddu, M; Burrai, L; Nieddu, M; Dimauro, C; Boatto, G; Pinna, W</t>
  </si>
  <si>
    <t>Cappai, Maria Grazia; Lunesu, Maria Grazia Antonietta; Accioni, Francesca; Liscia, Massimo; Pusceddu, Mauro; Burrai, Lucia; Nieddu, Maria; Dimauro, Corrado; Boatto, Gianpiero; Pinna, Walter</t>
  </si>
  <si>
    <t>Blood serum retinol levels in Asinara white donkeys reflect albinism-induced metabolic adaptation to photoperiod at Mediterranean latitudes</t>
  </si>
  <si>
    <t>Previous works on albinism form of Asinara white donkeys (Equus asinus) identified the mutation leading to the peculiar phenotype spread to all specimens of the breed. Inbreeding naturally occurred under geographic isolation, on Asinara Island, in the Mediterranean Sea. Albino individuals can be more susceptible to develop health problems when exposed to natural sun radiation. Alternative metabolic pathways involved in photoprotection were explored in this trial. Nutrition-related metabolites are believed to contribute to the conservation of Asinara donkeys, in which melanin, guaranteeing photoprotection, is lacking. Biochemical profiles with particular focus on blood serum beta-carotene and retinol levels were monitored. Identical natural grazing conditions for both Asinara (albino) and Sardo (pigmented) donkey breeds were assured on same natural pastures throughout the experimental period. A comparative metabolic screening, with emphasis on circulating retinol and nutrient-related metabolites between the two breeds, was carried out over one year. Potential intra-and interspecimen fluctuations of metabolites involved in photoprotection were monitored, both during negative and positive photoperiods. Differences (p=.064) between blood serum concentrations of retinol from Asinara versus Sardo breed donkeys (0.630 vs. 0.490 mu g/ml, respectively) were found. Retinol levels of blood serum turned out to be similar in the two groups (0.523 vs. 0.493 mu g/ml, respectively, p=.051) during the negative photoperiod, but markedly differed during the positive one (0.738 vs. 0.486, respectively, p=.016). Blood serum beta-carotene levels displayed to be constantly around the limit of sensitivity in all animals of both breeds. Variations in blood serum concentrations of retinol in Asinara white donkeys can reflect the need to cope with seasonal exposure to daylight at Mediterranean latitudes, as an alternative to the lack of melanin. These results may suggest that a pulsed mobilization of retinol from body stores occurs to increase circulating levels during positive photoperiod.</t>
  </si>
  <si>
    <t>Cappai, Maria Grazia/G-4100-2011</t>
  </si>
  <si>
    <t>Cappai, Maria Grazia/0000-0001-8863-9834; Boatto, Gianpiero/0000-0001-6271-2378</t>
  </si>
  <si>
    <t>10.1002/ece3.2613</t>
  </si>
  <si>
    <t>WOS:000392069500032</t>
  </si>
  <si>
    <t>Borniger, JC; Nelson, RJ</t>
  </si>
  <si>
    <t>Borniger, Jeremy C.; Nelson, Randy J.</t>
  </si>
  <si>
    <t>Photoperiodic regulation of behavior: Peromyscus as a model system</t>
  </si>
  <si>
    <t>SEMINARS IN CELL &amp; DEVELOPMENTAL BIOLOGY</t>
  </si>
  <si>
    <t>Winter and summer present vastly different challenges to animals living outside of the tropics. To survive and reproduce, individuals must anticipate seasonal environmental changes and adjust physiology and behavior accordingly. Photoperiod (day length) offers a relatively 'noise free' environmental signal that non-tropical animals use to tell the time of year, and whether winter is approaching or receding. In some cases, photoperiodic signals may be fine-tuned by other proximate cues such as food availability or temperature. The pineal hormone, melatonin, is a primary physiological transducer of the photoperiodic signal. It tracks night length and provokes changes in physiology and behavior at appropriate times of the year. Because of their wide latitudinal distribution, Peromyscus has been well studied in the context of photoperiodic regulation of physiology and behavior. Here, we discuss how photoperiodic signals are transduced by pineal melatonin, how melatonin acts on target tissues, and subsequent consequences for behavior. Using a life-history paradigm involving trade-offs between the immune and reproductive systems, specific emphasis is placed on aggression, metabolism, and cognition. We discuss future directions including examining the effects of light pollution on photoperiodism, genetic manipulations to test the role of specific genes in the photoperiodic response, and using Peromyscus to test evolutionary theories of aging. (C) 2016 Elsevier Ltd. All rights reserved.</t>
  </si>
  <si>
    <t>Borniger, Jeremy/0000-0002-5419-0271</t>
  </si>
  <si>
    <t>1084-9521</t>
  </si>
  <si>
    <t>10.1016/j.semcdb.2016.06.015</t>
  </si>
  <si>
    <t>WOS:000391837800011</t>
  </si>
  <si>
    <t>Chin, HN; Loh, R; Hong, YC; Gibson-Kueh, S</t>
  </si>
  <si>
    <t>Chin, H. N.; Loh, R.; Hong, Y. C.; Gibson-Kueh, S.</t>
  </si>
  <si>
    <t>Case studies of spinal deformities in ornamental koi, Cyprinus carpio L.</t>
  </si>
  <si>
    <t>JOURNAL OF FISH DISEASES</t>
  </si>
  <si>
    <t>This is a study of vertebral deformities in ornamental koi based on computed radiography and skeletons cleaned by dermestid beetles (Dermestes maculatus). All koi developed gradual onset of swimming abnormalities as adults. Extensive intervertebral osteophyte formation correlated with age of fish and was associated with hindquarter paresis in one koi. Vertebral compression and fusion were the most common spinal deformities occurring at multiple sites, similar to findings in other farmed fish. Site-specific spinal deformities were thought to develop due to differences in swimming behaviour and rates of vertebral growth. One koi had offspring with spinal deformities. Spinal deformities are significant problems in both European and Australian food fish hatcheries. The heritability of vertebral deformities in farmed fish is reportedly low unless there is concurrent poor husbandry or nutritional deficiencies. The specific aetiologies for vertebral deformities in koi in this study could not be ascertained. Current knowledge on spinal deformities in the better studied European food fish species suggests multifactorial aetiologies. Future research should include prospective longitudinal studies of larger numbers of koi from hatch and consideration of all potential risk factors such as husbandry, nutrition, temperature, photoperiod and genetics.</t>
  </si>
  <si>
    <t>Gibson-Kueh, Susan/0000-0003-4673-6067</t>
  </si>
  <si>
    <t>0140-7775</t>
  </si>
  <si>
    <t>1365-2761</t>
  </si>
  <si>
    <t>10.1111/jfd.12496</t>
  </si>
  <si>
    <t>WOS:000389834400006</t>
  </si>
  <si>
    <t>Buijink, MR; Almog, A; Wit, CB; Roethler, O; Engberink, AHOO; Meijer, JH; Garlaschelli, D; Rohling, JHT; Michel, S</t>
  </si>
  <si>
    <t>Buijink, M. Renate; Almog, Assaf; Wit, Charlotte B.; Roethler, Ori; Engberink, Anneke H. O. Olde; Meijer, Johanna H.; Garlaschelli, Diego; Rohling, Jos H. T.; Michel, Stephan</t>
  </si>
  <si>
    <t>Evidence for Weakened Intercellular Coupling in the Mammalian Circadian Clock under Long Photoperiod</t>
  </si>
  <si>
    <t>For animals living in temperate latitudes, seasonal changes in day length are an important cue for adaptations of their physiology and behavior to the altered environmental conditions. The suprachiasmatic nucleus (SCN) is known as the central circadian clock in mammals, but may also play an important role in adaptations to different photoperiods. The SCN receives direct light input from the retina and is able to encode day-length by approximating the waveform of the electrical activity rhythm to the duration of daylight. Changing the overall waveform requires a reorganization of the neuronal network within the SCN with a change in the degree of synchrony between the neurons; however, the underlying mechanisms are yet unknown. In the present study we used PER2::LUC bioluminescence imaging in cultured SCN slices to characterize network dynamics on the single-cell level and we aimed to provide evidence for a role of modulations in coupling strength in the photoperiodic-induced phase dispersal. Exposure to long photoperiod (LP) induced a larger distribution of peak times of the single-cell PER2::LUC rhythms in the anterior SCN, compared to short photoperiod. Interestingly, the cycle-to-cycle variability in single-cell period of PER2::LUC rhythms is also higher in the anterior SCN in LP, and is positively correlated with peak time dispersal. Applying a new, impartial community detection method on the time series data of the PER2::LUC rhythm revealed two clusters of cells with a specific spatial distribution, which we define as dorsolateral and ventromedial SCN. Post hoc analysis of rhythm characteristics of these clusters showed larger cycle-to-cycle single-cell period variability in the dorsolateral compared to the ventromedial cluster in the anterior SCN. We conclude that a change in coupling strength within the SCN network is a plausible explanation to the observed changes in single-cell period variability, which can contribute to the photoperiod-induced phase distribution.</t>
  </si>
  <si>
    <t>Garlaschelli, Diego/P-2795-2019; Garlaschelli, Diego/O-4862-2014</t>
  </si>
  <si>
    <t>Garlaschelli, Diego/0000-0001-6035-1783; Garlaschelli, Diego/0000-0001-6035-1783; Rohling, Jos H T/0000-0001-5721-2715; Buijink, Renate/0000-0002-0904-139X</t>
  </si>
  <si>
    <t>DEC 22</t>
  </si>
  <si>
    <t>e0168954</t>
  </si>
  <si>
    <t>10.1371/journal.pone.0168954</t>
  </si>
  <si>
    <t>WOS:000392843200115</t>
  </si>
  <si>
    <t>Erwin, J; O'Connell, R; Altman, K</t>
  </si>
  <si>
    <t>Erwin, John; O'Connell, Rene; Altman, Ken</t>
  </si>
  <si>
    <t>Photoperiod, Irradiance, and Temperature Affect Echinopsis 'Rose Quartz' Flowering</t>
  </si>
  <si>
    <t>Photoperiod, irradiance, cool temperature (5 degrees C), and benzyladenine (BA) application effects on Echinopsis 'Rose Quartz' flowering were examined. Plants were placed in a 5 degrees C greenhouse under natural daylight (DL) for 0, 4, 8, or 12 weeks, then moved to a 22/18 degrees C (day/night temperature) greenhouse under short days (SD, 8-hour DL) plus 0, 25, 45, or 75 mu mol.m(-2).s(-1) supplemental lighting (0800-1600 HR; 8-hour photoperiod), long days (LD) delivered with DL plus night-interruption lighting (NI) (2200-0200 HR), or DL plus 25, 45, or 75 mu mol.m(-2).s(-1) supplemental lighting (0800-0200 HR) for 6 weeks. Plants were then grown under DL only. Percent flowering plants increased as irradiance increased from 0-25 to +75 mmol.m(-2).s(-1) on uncooled plants, from 0% to 100% as 5 degrees C exposure increased from 0 to 8 weeks under subsequent SD and from 25% to 100% as 5 degrees C exposure increased from 0 to 4 weeks under subsequent LD. As 5 degrees C exposure duration increased from 0 to 12 weeks (SD-grown) and from0 to 8 weeks (LD-grown), flower number increased from 0 to 11 and from 5 to 21 flowers per plant across irradiance treatments, respectively. Total production time ranged from 123 to 147 days on plants cooled from 8 to 12 weeks (SD-grown) and from 52 to 94 days on plants cooled for 0-4 weeks to 119-153 days on plants cooled for 8-12 weeks (LD-grown). Flower life varied from 1 to 3 days. BA spray application (10-40 mg.L-1) once or twice after a 12-week 5 degrees C exposure reduced flower number. Flower development was not photoperiodic. High flower number (17-21 flowers/plant) and short production time (including cooling time, 120-122 days) occurred when plants were grown at 5 degrees C for 8 weeks, then grown under LD + 45-75 mu mol.m(-2).s(-1) for 6 weeks (16 hours; 10.9-12.8 mol.m(-2).d(-1)) at a 22/18 degrees C day/night temperature. Taken together, Echinopsis 'Rose Quartz' exhibited a facultative cool temperature and facultative LD requirement for flowering.</t>
  </si>
  <si>
    <t>10.21273/HORTSCI10387-16</t>
  </si>
  <si>
    <t>WOS:000392148800009</t>
  </si>
  <si>
    <t>Beyond the Bioclimatic Law: Geographic adaptation patterns of temperate plant phenology</t>
  </si>
  <si>
    <t>PROGRESS IN PHYSICAL GEOGRAPHY</t>
  </si>
  <si>
    <t>Almost a century ago, observed geographic patterns of plant phenology (such as leaf-out and flowering) were summarized in Hopkins' Bioclimatic Law. This law describes phenology as varying along climatic gradients by latitude, longitude, and altitude. Yet phenological patterns are not only affected by contemporary climatic differences across space, but also by underlying geographic variations in plant genetics that arise from long-term climatic adaptation. The latter influence on geographic patterns in phenology has been undervalued to this day, mainly due to the difficulty of quantifying it. This study outlines a methodology for bridging this knowledge gap through delineating geographic adaption patterns using common garden and cloned plant phenology. Through synthesizing existing literature, typical geographic adaptation patterns in both spring and autumn phenology of many temperate tree species are identified. Under uniform environment, spring leaf-out of colder climate-adapted populations of a certain species is either earlier than warmer climate-adapted ones due to lower thermal requirements, or later because of higher chilling (for dormancy release) demands. The former leads to a countergradient pattern as it is opposite to an in situ observation, while the latter leads to a cogradient pattern. Autumn leaf senescence, on the other hand, expresses a consistent cogradient pattern that is related to latitude and constrained by the populations' varied photoperiod requirements. These geographic adaptation patterns allow a clearer understanding of geographical variations in phenological responses to climate change, and provide a theoretical basis for spatially explicit phenological models. In addition, given that these adaptive patterns reveal genotype-based variabilities, they are potentially useful for more accurately tracking phenology-dependent ecosystem processes (e.g. species distribution) and non-weather-related vegetation changes. As a unique subfield of physical geography with broad environmental implications, this line of research needs to be further developed by furnishing a stronger and more explicit spatial structure into current phenological studies.</t>
  </si>
  <si>
    <t>0309-1333</t>
  </si>
  <si>
    <t>1477-0296</t>
  </si>
  <si>
    <t>10.1177/0309133316656558</t>
  </si>
  <si>
    <t>WOS:000389626900004</t>
  </si>
  <si>
    <t>Chen, N; Wu, Q; Xiong, YL; Chen, G; Song, DD; Xu, CL</t>
  </si>
  <si>
    <t>Chen, Nan; Wu, Quan; Xiong, Yanlei; Chen, Guang; Song, Dandan; Xu, Chengli</t>
  </si>
  <si>
    <t>Circadian Rhythm and Sleep During Prolonged Antarctic Residence at Chinese Zhongshan Station</t>
  </si>
  <si>
    <t>WILDERNESS &amp; ENVIRONMENTAL MEDICINE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</si>
  <si>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</si>
  <si>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1080-6032</t>
  </si>
  <si>
    <t>1545-1534</t>
  </si>
  <si>
    <t>10.1016/j.wem.2016.07.004</t>
  </si>
  <si>
    <t>WOS:000389736800003</t>
  </si>
  <si>
    <t>Yamamoto, H; Horiuchi, Y; Ogura, R; Sakai, H; Sato, H; Kato, K</t>
  </si>
  <si>
    <t>Yamamoto, Hiroki; Horiuchi, Yuki; Ogura, Reina; Sakai, Hiroaki; Sato, Hitoshi; Kato, Kiyoaki</t>
  </si>
  <si>
    <t>Identification and molecular mapping of Flowering Date1 (FD1), a major photoperiod insensitivity gene in the adzuki bean (Vigna angularis)</t>
  </si>
  <si>
    <t>PLANT BREEDING</t>
  </si>
  <si>
    <t>The induction of flowering under long-day conditions is an important adaptation by short-day plants, such as adzuki beans (Vigna angularis), to high-latitude environments. This study clarified the genetic control underlying the long-day insensitivity of adzuki bean cultivar Shumari'. Shumari' was found to be insensitive to a 16-h day, whereas landrace Acc2265 was highly sensitive. When grown under natural long-day conditions at Obihiro (42 degrees 9N), Acc2265 initiated flowering at least 80days after Shumari'. When 86 recombinant inbred lines (RILs) derived from crosses between Shumari' and Acc2265 were grown under these conditions, their flowering dates ranged from the middle of July to the end of October. The distinct bimodal distribution in the RIL population was due to a single major gene, designated Flowering Date1 (FD1). Molecular mapping showed that FD1 was located between the SSR markers Az02-37M3 and Az02-40M9, at distances of 6 and 10.4cM, respectively, on linkage group 2. RILs carrying FD1(S) lacked long-day sensitivity, whereas RILs carrying FD1(A) were sensitive to long-day conditions, confirming that FD1 controls long-day sensitivity.</t>
  </si>
  <si>
    <t>0179-9541</t>
  </si>
  <si>
    <t>1439-0523</t>
  </si>
  <si>
    <t>10.1111/pbr.12412</t>
  </si>
  <si>
    <t>WOS:000389131900010</t>
  </si>
  <si>
    <t>Guner, Y; Peker, Z; Altunok, M</t>
  </si>
  <si>
    <t>Guner, Yusuf; Peker, Zerife; Altunok, Muhammet</t>
  </si>
  <si>
    <t>Optimization of Thermal Shock for Poliplody Induction in Rainbow Trout (Oncorhynchus mykiss) under Photoperiodic Control of Spawning</t>
  </si>
  <si>
    <t>TURKISH JOURNAL OF FISHERIES AND AQUATIC SCIENCES</t>
  </si>
  <si>
    <t>Natural fish stocks could be at risk due to interbreeding or competition with farmed fish, which often differ genetically from their counterparts in wild. Farming of sterile or all-female triploids could be a powerfull preventative measure for preservation of natural gene resources or biodiversity of native species. Although, techniques for ploidy are well described in many fish species, there is no report whether the previous techniques applicable in out-off-season production induced by artificial photoperiod that is widely used in salmonid aquaculture. In order to optimize and refund ploidization protocol for off-season production of diploid gynogenomes and triploids three experiments were conducted to determine the optimal UV inactivation of sperm and heat shock treatment of eggs in rainbow trout (Oncorhynchus mykiss). High survival at yolk sac absorption stage (82.3-84.5%) and high yields (approx. 100%) were achieved from the range of treatments applied. There were significant differences in survival rates among treatments and the best optimisation was defined as the shock timing at 20 minutes post-fertilisation for 10 min duration at the shock temperature of 26 degrees C.</t>
  </si>
  <si>
    <t>1303-2712</t>
  </si>
  <si>
    <t>10.4194/1303-2712-v16_4_06</t>
  </si>
  <si>
    <t>WOS:000388312400006</t>
  </si>
  <si>
    <t>Costanzo, KS; Dahan, RA; Radwan, D</t>
  </si>
  <si>
    <t>Costanzo, K. S.; Dahan, R. A.; Radwan, D.</t>
  </si>
  <si>
    <t>Effects of photoperiod on population performance and sexually dimorphic responses in two major arbovirus mosquito vectors, Aedes albopictus and Aedes aegypti (Diptera: Culicidae)</t>
  </si>
  <si>
    <t>INTERNATIONAL JOURNAL OF TROPICAL INSECT SCIENCE</t>
  </si>
  <si>
    <t>The Asian tiger mosquito, Aedes albopictus (Skuse) and the yellow fever mosquito, Aedes aegypti (Linnaeus) are medically important species that vector several arboviruses. Globally, populations of both species experience (and are sensitive to) photoperiodic variations. The present study aims to test if photoperiod regimes affect the population performance of Ae. albopictus and Ae. aegypti. Since mosquitoes have sex-specific strategies to maximize fitness, we also tested the hypothesis that Ae. albopictus and Ae. aegypti would exhibit differences in the male and female response (sexually dimorphic response) to various photoperiod treatments. We reared cohorts of first instar larvae to adulthood in three photoperiod treatments: short day (10 h light), control (12 h light) and long day (14 h light). We measured and compared survival to adulthood, population growth, development time of males and females, and wing length across treatments. Although we detected no effects of photoperiod on the population performance of both species, we found evidence of a sexual dimorphic response to photoperiod in Ae. albopictus, but not in Ae. aegypti, with Ae. albopictus females being more sensitive to variations in photoperiod. The observed differences between sexes of Ae. albopictus are consistent with sex-specific developmental constraints. The absence of a sexually dimorphic response to photoperiod in Ae. aegypti can be attributed to different strategies evolved in this species to prepare for unfavourable conditions associated with shorter day length. We discuss the ecological and medical implications of our findings.</t>
  </si>
  <si>
    <t>Dahan, Romain/0000-0003-1200-4298</t>
  </si>
  <si>
    <t>1742-7584</t>
  </si>
  <si>
    <t>1742-7592</t>
  </si>
  <si>
    <t>10.1017/S1742758416000163</t>
  </si>
  <si>
    <t>WOS:000387903300003</t>
  </si>
  <si>
    <t>Pivarciova, L; Vaneckova, H; Provaznik, J; Wu, BCH; Pivarci, M; Peckova, O; Bazalova, O; Cada, S; Kment, P; Kotwica-Rolinska, J; Dolezel, D</t>
  </si>
  <si>
    <t>Pivarciova, Lenka; Vaneckova, Hanka; Provaznik, Jan; Wu, Bulah Chia-hsiang; Pivarci, Martin; Peckova, Olga; Bazalova, Olga; Cada, Stepan; Kment, Petr; Kotwica-Rolinska, Joanna; Dolezel, David</t>
  </si>
  <si>
    <t>Unexpected Geographic Variability of the Free Running Period in the Linden Bug Pyrrhocoris apterus</t>
  </si>
  <si>
    <t>Circadian clocks keep organisms in synchrony with external day-night cycles. The free running period (FRP) of the clock, however, is usually only close tonot exactly24 h. Here, we explored the geographical variation in the FRP of the linden bug, Pyrrhocoris apterus, in 59 field-lines originating from a wide variety of localities representing geographically different environments. We have identified a remarkable range in the FRPs between field-lines, with the fastest clock at similar to 21 h and the slowest close to 28 h, a range comparable to the collections of clock mutants in model organisms. Similarly, field-lines differed in the percentage of rhythmic individuals, with a minimum of 13.8% and a maximum of 86.8%. Although the FRP correlates with the latitude and perhaps with the altitude of the locality, the actual function of this FRP diversity is currently unclear. With the recent technological progress of massive parallel sequencing and genome editing, we can expect remarkable progress in elucidating the genetic basis of similar geographic variants in P. apterus or in similar emerging model species of chronobiology.</t>
  </si>
  <si>
    <t>Bazalova, Olga/R-3173-2018; Dolezel, David/H-1467-2014; Kotwica-Rolinska, Joanna/K-2941-2014</t>
  </si>
  <si>
    <t>Kotwica-Rolinska, Joanna/0000-0001-5984-4126; Dolezel, David/0000-0001-9176-8880; Provaznik, Jan/0000-0003-1104-1169; Chodakova, Lenka/0000-0003-3102-5553</t>
  </si>
  <si>
    <t>10.1177/0748730416671213</t>
  </si>
  <si>
    <t>WOS:000387721500004</t>
  </si>
  <si>
    <t>Roulin, AC; Bourgeois, Y; Stiefel, U; Walser, JC; Ebert, D</t>
  </si>
  <si>
    <t>Roulin, Anne C.; Bourgeois, Yann; Stiefel, Urs; Walser, Jean-Claude; Ebert, Dieter</t>
  </si>
  <si>
    <t>A Photoreceptor Contributes to the Natural Variation of Diapause Induction in Daphnia magna</t>
  </si>
  <si>
    <t>Diapause is an adaptation that allows organisms to survive harsh environmental conditions. In species occurring over broad habitat ranges, both the timing and the intensity of diapause induction can vary across populations, revealing patterns of local adaptation. Understanding the genetic architecture of this fitness-related trait would help clarify how populations adapt to their local environments. In the cyclical parthenogenetic crustacean Daphnia magna, diapause induction is a phenotypic plastic life history trait linked to sexual reproduction, as asexual females have the ability to switch to sexual reproduction and produce resting stages, their sole strategy for surviving habitat deterioration. We have previously shown that the induction of resting stage production correlates with changes in photoperiod that indicate the imminence of habitat deterioration and have identified a Quantitative Trait Locus (QTL) responsible for some of the variation in the induction of resting stages. Here, new data allows us to anchor the QTL to a large scaffold and then, using a combination of a new mapping panel, targeted association mapping and selection analysis in natural populations, to identify candidate genes within the QTL. Our results show that variation in a rhodopsin photoreceptor gene plays a significant role in the variation observed in resting stage induction. This finding provides a mechanistic explanation for the link between diapause and day-length perception that has been suggested in diverse arthropod taxa.</t>
  </si>
  <si>
    <t>Ebert, Dieter/B-5502-2009; Ebert, Dieter/P-6134-2019; Bourgeois, Yann/D-9938-2012</t>
  </si>
  <si>
    <t>Ebert, Dieter/0000-0003-2653-3772; Ebert, Dieter/0000-0003-2653-3772; Bourgeois, Yann/0000-0002-1809-387X</t>
  </si>
  <si>
    <t>10.1093/molbev/msw200</t>
  </si>
  <si>
    <t>WOS:000387925300016</t>
  </si>
  <si>
    <t>Bazzi, G; Cecere, JG; Caprioli, M; Gatti, E; Gianfranceschi, L; Podofillini, S; Possenti, CD; Ambrosini, R; Saino, N; Spina, F; Rubolini, D</t>
  </si>
  <si>
    <t>Bazzi, Gaia; Cecere, Jacopo G.; Caprioli, Manuela; Gatti, Emanuele; Gianfranceschi, Luca; Podofillini, Stefano; Possenti, Cristina D.; Ambrosini, Roberto; Saino, Nicola; Spina, Fernando; Rubolini, Diego</t>
  </si>
  <si>
    <t>Clock gene polymorphism, migratory behaviour and geographic distribution: a comparative study of trans-Saharan migratory birds</t>
  </si>
  <si>
    <t>Migratory behaviour is controlled by endogenous circannual rhythms that are synchronized by external cues, such as photoperiod. Investigations on the genetic basis of circannual rhythmicity in vertebrates have highlighted that variation at candidate 'circadian clock' genes may play a major role in regulating photoperiodic responses and timing of life cycle events, such as reproduction and migration. In this comparative study of 23 trans-Saharan migratory bird species, we investigated the relationships between species-level genetic variation at two candidate genes, Clock and Adcyap1, and species' traits related to migration and geographic distribution, including timing of spring migration across the Mediterranean Sea, migration distance and breeding latitude. Consistently with previous evidence showing latitudinal clines in 'circadian clock' genotype frequencies, Clock allele size increased with breeding latitude across species. However, early-and late-migrating species had similar Clock allele size. Species migrating over longer distances, showing delayed spring migration and smaller phenotypic variance in spring migration timing, had significantly reduced Clock (but not Adcyap1) gene diversity. Phylogenetic confirmatory path analysis suggested that migration date and distance were the most important variables directly affecting Clock gene diversity. Hence, our study supports the hypothesis that Clock allele size increases poleward as a consequence of adaptation to the photoperiodic regime of the breeding areas. Moreover, we show that long-distance migration is associated with lower Clock diversity, coherently with strong stabilizing selection acting on timing of life cycle events in long-distance migratory species, likely resulting from the time constraints imposed by late spring migration.</t>
  </si>
  <si>
    <t>Ambrosini, Roberto/F-3188-2012; Gianfranceschi, Luca/D-3166-2012; Cecere, Jacopo G./H-5601-2019</t>
  </si>
  <si>
    <t>Ambrosini, Roberto/0000-0002-7148-1468; Gianfranceschi, Luca/0000-0002-7644-5968; Cecere, Jacopo G./0000-0002-4925-2730; Saino, Nicola/0000-0002-0230-3967</t>
  </si>
  <si>
    <t>10.1111/mec.13913</t>
  </si>
  <si>
    <t>WOS:000391939700006</t>
  </si>
  <si>
    <t>Zohner, CM; Benito, BM; Svenning, JC; Renner, SS</t>
  </si>
  <si>
    <t>Zohner, Constantin M.; Benito, Blas M.; Svenning, Jens-Christian; Renner, Susanne S.</t>
  </si>
  <si>
    <t>Day length unlikely to constrain climate-driven shifts in leaf-out times of northern woody plants</t>
  </si>
  <si>
    <t>NATURE CLIMATE CHANGE</t>
  </si>
  <si>
    <t>The relative roles of temperature and day length in driving spring leaf unfolding are known for few species, limiting our ability to predict phenology under climate warming(1,2). Using experimental data, we assess the importance of photoperiod as a leaf-out regulator in 173 woody species from throughout the Northern Hemisphere, and we also infer the influence of winter duration, temperature seasonality, and inter-annual temperature variability. We combine results from climate-and light-controlled chambers with species' native climate niches inferred from georeferenced occurrences and range maps. Of the 173 species, only 35% relied on spring photoperiod as a leaf-out signal. Contrary to previous suggestions, these species come from lower latitudes, whereas species from high latitudes with long winters leafed out independent of photoperiod. The strong effect of species' geographic-climatic history on phenological strategies complicates the prediction of community-wide phenological change.</t>
  </si>
  <si>
    <t>Svenning, Jens-Christian/Y-3318-2019; Benito, Blas M./D-4681-2014</t>
  </si>
  <si>
    <t>Svenning, Jens-Christian/0000-0002-3415-0862; Benito, Blas M./0000-0001-5105-7232</t>
  </si>
  <si>
    <t>1758-678X</t>
  </si>
  <si>
    <t>1758-6798</t>
  </si>
  <si>
    <t>10.1038/NCLIMATE3138</t>
  </si>
  <si>
    <t>WOS:000389432200020</t>
  </si>
  <si>
    <t>Vaze, KM; Helfrich-Forster, C</t>
  </si>
  <si>
    <t>Vaze, Koustubh M.; Helfrich-Foerster, Charlotte</t>
  </si>
  <si>
    <t>Drosophila ezoana uses an hour-glass or highly damped circadian clock for measuring night length and inducing diapause</t>
  </si>
  <si>
    <t>Insects inhabiting the temperate zones measure seasonal changes in day or night length to enter the overwintering diapause. Diapause induction occurs after the duration of the night exceeds a critical night length (CNL). Our understanding of the time measurement mechanisms is continuously evolving subsequent to Bunning's proposal that circadian systems play the clock role in photoperiodic time measurement (Bunning, 1936). Initially, the photoperiodic clocks were considered to be either based on circadian oscillators or on simple hour-glasses, depending on positive' or negative' responses in Nanda-Hamner and Bunsow experiments (Nanda &amp; Hammer, 1958; Bunsow, 1960). However, there are also species whose responses can be regarded as neither positive', nor as negative', such as the Northern Drosophila species Drosophila ezoana, which is investigated in the present study. In addition, modelling efforts show that the positive' and negative' Nanda-Hamner responses can also be provoked by circadian oscillators that are damped to different degrees: animals with highly sustained circadian clocks will respond positive' and those with heavily damped circadian clocks will respond negative'. In the present study, an experimental assay is proposed that characterizes the photoperiodic oscillators by determining the effects of non-24-h light/dark cycles (T-cycles) on critical night length. It is predicted that there is (i) a change in the critical night length as a function of T-cycle period in sustained-oscillator-based clocks and (ii) a fixed night-length measurement (i.e. no change in critical night length) in damped-oscillator-based clocks. Drosophila ezoana flies show a critical night length of approximately 7 h irrespective of T-cycle period, suggesting a damped-oscillator-based photoperiodic clock. The conclusion is strengthened by activity recordings revealing that the activity rhythm of D. ezoana flies also dampens in constant darkness.</t>
  </si>
  <si>
    <t>Helfrich-Forster, Charlotte/0000-0002-0859-9092</t>
  </si>
  <si>
    <t>10.1111/phen.12165</t>
  </si>
  <si>
    <t>WOS:000386941200012</t>
  </si>
  <si>
    <t>Hamilton, JA; El Kayal, W; Hart, AT; Runcie, DE; Arango-Velez, A; Cooke, JEK</t>
  </si>
  <si>
    <t>Hamilton, Jill A.; El Kayal, Walid; Hart, Ashley T.; Runcie, Daniel E.; Arango-Velez, Adriana; Cooke, Janice E. K.</t>
  </si>
  <si>
    <t>The joint influence of photoperiod and temperature during growth cessation and development of dormancy in white spruce (Picea glauca)</t>
  </si>
  <si>
    <t>Timely responses to environmental cues enable the synchronization of phenological life-history transitions essential for the health and survival of north-temperate and boreal tree species. While photoperiodic cues will remain persistent under climate change, temperature cues may vary, contributing to possible asynchrony in signals influencing developmental and physiological transitions essential to forest health. Understanding the relative contribution of photoperiod and temperature as determinants of the transition from active growth to dormancy is important for informing adaptive forest management decisions that consider future climates. Using a combination of photoperiod (long = 20 h or short = 8 h day lengths) and temperature (warm = 22 degrees C/16 degrees C and cool = 8 degrees C/4 degrees C day/night, respectively) treatments, we used microscopy, physiology and modeling to comprehensively examine hallmark traits of the growth-dormancy transition-including bud formation, growth cessation, cold hardiness and gas exchange-within two provenances of white spruce [Picea glauca (Moench) Voss] spanning a broad latitude in Alberta, Canada. Following exposure to experimental treatments, seedlings were transferred to favorable conditions, and the depth of dormancy was assessed by determining the timing and ability of spruce seedlings to resume growth. Short photoperiods promoted bud development and growth cessation, whereas longer photoperiods extended the growing season through the induction of lammas growth. In contrast, cool temperatures under both photoperiodic conditions delayed bud development. Photoperiod strongly predicted the development of cold hardiness, whereas temperature predicted photosynthetic rates associated with active growth. White spruce was capable of attaining endodormancy, but its release was environmentally determined. Dormancy depth varied substantially across experimental treatments suggesting that environmental cues experienced within one season could affect growth in the following season, which is particularly important for a determinate species such as white spruce. The joint influence of these environmental cues points toward the importance of including local constant photoperiod and shifting temperature cues into predictive models that consider how climate change may affect northern forests.</t>
  </si>
  <si>
    <t>Cooke, Janice E/G-5906-2011; Cooke, Janice/W-8452-2019</t>
  </si>
  <si>
    <t>Cooke, Janice E/0000-0002-4990-628X; Cooke, Janice/0000-0002-4990-628X; Runcie, Daniel/0000-0002-3008-9312</t>
  </si>
  <si>
    <t>10.1093/treephys/tpw061</t>
  </si>
  <si>
    <t>WOS:000393052100012</t>
  </si>
  <si>
    <t>Scalone, R; Lemke, A; Stefanic, E; Kolseth, AK; Rasic, S; Andersson, L</t>
  </si>
  <si>
    <t>Scalone, Romain; Lemke, Andreas; Stefanic, Edita; Kolseth, Anna-Karin; Rasic, Sanda; Andersson, Lars</t>
  </si>
  <si>
    <t>Phenological Variation in Ambrosia artemisiifolia L. Facilitates Near Future Establishment at Northern Latitudes</t>
  </si>
  <si>
    <t>The invasive weed Ambrosia artemisiifolia (common ragweed) constitutes a great threat to public health and agriculture in large areas of the globe. Climate change, characterized by higher temperatures and prolonged vegetation periods, could increase the risk of establishment in northern Europe in the future. However, as the species is a short-day plant that requires long nights to induce bloom formation, it might still fail to produce mature seeds before the onset of winter in areas at northern latitudes characterized by short summer nights. To survey the genetic variation in flowering time and study the effect of latitudinal origin on this trait, a reciprocal common garden experiment, including eleven populations of A. artemisiifolia from Europe and North America, was conducted. The experiment was conducted both outside the range limit of the species, in Sweden and within its invaded range, in Croatia. Our main hypothesis was that the photoperiodic-thermal requirements of A. artemisiifolia constitute a barrier for reproduction at northern latitudes and, thus, halts the northern range shift despite expected climate change. Results revealed the presence of a north-south gradient in flowering time at both garden sites, indicating that certain European populations are pre-adapted to photoperiodic and thermal conditions at latitudes up to, at least, 60 degrees N. This was confirmed by phenological recordings performed in a region close to the northern range limit, the north of Germany. Thus, we conclude that there exists a high risk for establishment and spread of A. artemisiifolia in FennoScandinavia in the near future. The range shift might occur independently of climate change, but would be accelerated by it.</t>
  </si>
  <si>
    <t>e0166510</t>
  </si>
  <si>
    <t>10.1371/journal.pone.0166510</t>
  </si>
  <si>
    <t>WOS:000387794600073</t>
  </si>
  <si>
    <t>Rizza, F; Karsai, I; Morcia, C; Badeck, FW; Terzi, V; Pagani, D; Kiss, T; Stanca, AM</t>
  </si>
  <si>
    <t>Rizza, Fulvia; Karsai, Ildiko; Morcia, Caterina; Badeck, Franz-Werner; Terzi, Valeria; Pagani, Donata; Kiss, Tibor; Stanca, Antonio Michele</t>
  </si>
  <si>
    <t>Association between the allele compositions of major plant developmental genes and frost tolerance in barley (Hordeum vulgare L.) germplasm of different origin</t>
  </si>
  <si>
    <t>MOLECULAR BREEDING</t>
  </si>
  <si>
    <t>Changing climatic conditions with warming winters and shifts in the frequencies of drought, intense rainfall and cold spells together with associated changes in the geographical distribution of arable crops increase the challenges for selecting new varieties. In this context, we aim to contribute to a better understanding of the determinants of barley (Hordeum vulgare) frost tolerance (FRT) and consequent improvements tomarker-assisted selection (MAS). Freezing injury in a diversity panel of 121 barley genotypes with different growth habits and origins was assessed using phenotyping based on chlorophyll fluorescence (F-v/F-m) measurements to screen genetic diversity in plants at an early growth stage. The haplotypes of vernalisation and photoperiod genes were determined with PCR, and correlation analyses were done using data from 12 laboratory and field-laboratory FRT tests. Previous results of allelic combinations of VRN-H1/VRN-H2 for FRTwere confirmed with these experiments using a larger set of genotypes. The predictive power of polymorphisms in VRN-H1 intron 1 region for FRT was significantly higher than that of the VRN-H1 promoter polymorphism. The vrn-H1/vrn-H2 facultative genotypes had similar or higher FRT than vrn-H1/Vrn-H2 winter genotypes under suboptimal hardening conditions. Genes regulating long-day and short-day photoperiodic responses were significantly correlated with FRT. The most parsimonious model for prediction of FRT was based on polymorphisms in the VRN-H1 intron 1 region, VRN-H2 and PPD-H2 and explained 69% of the variation in FRT.</t>
  </si>
  <si>
    <t>Badeck, Franz/C-6722-2008</t>
  </si>
  <si>
    <t>Badeck, Franz/0000-0001-7821-8825; Terzi, Valeria/0000-0002-8006-6805; Morcia, Caterina/0000-0001-5316-7435</t>
  </si>
  <si>
    <t>1380-3743</t>
  </si>
  <si>
    <t>1572-9788</t>
  </si>
  <si>
    <t>10.1007/s11032-016-0571-y</t>
  </si>
  <si>
    <t>WOS:000388214600003</t>
  </si>
  <si>
    <t>Fischer, RA</t>
  </si>
  <si>
    <t>Fischer, R. A.</t>
  </si>
  <si>
    <t>The effect of duration of the vegetative phase in irrigated semi-dwarf spring wheat on phenology, growth and potential yield across sowing dates at low latitude</t>
  </si>
  <si>
    <t>In order to study the effect of duration of the vegetative period (sowing to floral initiation) on potential yield, sister spring wheat semi-dwarf cultivars, Yecora and Cajeme, the latter having an extra vernalization sensitive allele (Vrn-A1v) and a photoperiod sensitive one (Ppd-D1b), were grown at 4-5 sowing dates over 5 years under irrigation and high fertility in northwest Mexico (latitude 27 degrees N). In the earliest sowings (late Oct-early Nov) Cajeme had a 20 day longer vegetative period; this delay decreased steadily to 8 days in the latest sowings (mid-late January); anthesis date for Cajeme was, respectively, 17 and 6 days later. Relationships to minimum temperature levels in the vegetative phase strongly suggest that this sowing date by cultivar interaction arises largely because of the difference in vernalization alleles in an environment where there is limited vernalizing cold. Cajeme produced a greater maximum number of shoots, more spikelet nodes per spike, greater green area index, and greater above ground dry matter at anthesis and at physiological maturity. However Cajeme yielded no more than Yecora, even when yield was plotted against anthesis date, tending to have fewer grains/m(2). A similar conclusion was reached when grains/m(2) were related to preanthesis photothermal quotient, and grain weight to grain filling mean temperature: both cultivars responded similarly although Cajeme had slightly fewer grains/m(2) and heavier kernels, thus weather around flowering dominated determination of these yield components. Some other yield components were also slightly, but significantly, affected by cultivar in a manner independent of flowering date and weather. Thus Cajeme had a significantly higher spike dry matter at anthesis and a significantly lower fruiting efficiency of Cajeme (73.8 versus 84.2 grains/g spike dry matter). It is suggested that the latter was a consequence of the longer vegetative period leading to greater tillering, poorer tiller survival and a more competitive preanthesis canopy, causing poorer floret survival in grain-bearing spikes. The excessive tillering may have been exaggerated by supplying all nitrogen fertilizer at sowing. (C) 2016 Elsevier B.V. All rights reserved.</t>
  </si>
  <si>
    <t>10.1016/j.fcr.2016.06.019</t>
  </si>
  <si>
    <t>WOS:000386409300020</t>
  </si>
  <si>
    <t>Reig-Valiente, J; Viruel, J; Sales, E; Marques, L; Terol, J; Gut, M; Derdak, S; Talon, M; Domingo, C</t>
  </si>
  <si>
    <t>Reig-Valiente, Juan L.; Viruel, Juan; Sales, Ester; Marques, Luis; Terol, Javier; Gut, Marta; Derdak, Sophia; Talon, Manuel; Domingo, Concha</t>
  </si>
  <si>
    <t>Genetic Diversity and Population Structure of Rice Varieties Cultivated in Temperate Regions</t>
  </si>
  <si>
    <t>RICE</t>
  </si>
  <si>
    <t>After its domestication, rice cultivation expanded from tropical regions towards northern latitudes with temperate climate in a progressive process to overcome limiting photoperiod and temperature conditions. This process has originated a wide range of diversity that can be regarded as a valuable resource for crop improvement. In general, current rice breeding programs have to deal with a lack of both germplasm accessions specifically adapted to local agro-environmental conditions and adapted donors carrying desired agronomical traits. Comprehensive maps of genome variability and population structure would facilitate genome-wide association studies of complex traits, functional gene investigations and the selection of appropriate donors for breeding purposes. A collection of 217 rice varieties mainly cultivated in temperate regions was generated. The collection encompasses modern elite and old cultivars, as well as traditional landraces covering a wide genetic diversity available for rice breeders. Whole Genome Sequencing was performed on 14 cultivars representative of the collection and the genomic profiles of all cultivars were constructed using a panel of 2697 SNPs with wide coverage throughout the rice genome, obtained from the sequencing data. The population structure and genetic relationship analyses showed a strong substructure in the temperate rice population, predominantly based on grain type and the origin of the cultivars. Dendrogram also agrees population structure results. Based on SNP markers, we have elucidated the genetic relationship and the degree of genetic diversity among a collection of 217 temperate rice varieties possessing an enormous variety of agromorphological and physiological characters. Taken together, the data indicated the occurrence of relatively high gene flow and elevated rates of admixture between cultivars grown in remote regions, probably favoured by local breeding activities. The results of this study significantly expand the current genetic resources available for temperate varieties of rice, providing a valuable tool for future association mapping studies.</t>
  </si>
  <si>
    <t>Viruel, Juan/H-4227-2015; Terol, Javier/H-6401-2013; Talon, Manuel/C-8540-2014; Domingo, Concha/D-3372-2012; Sales, Ester/B-8887-2011</t>
  </si>
  <si>
    <t>Viruel, Juan/0000-0001-5658-8411; Terol, Javier/0000-0003-3345-0078; Talon, Manuel/0000-0003-4291-9333; Domingo, Concha/0000-0002-7204-7591; Sales, Ester/0000-0003-0582-5418; Reig Valiente, Juan Luis/0000-0001-9894-0196</t>
  </si>
  <si>
    <t>1939-8425</t>
  </si>
  <si>
    <t>1939-8433</t>
  </si>
  <si>
    <t>OCT 20</t>
  </si>
  <si>
    <t>10.1186/s12284-016-0130-5</t>
  </si>
  <si>
    <t>WOS:000386661300001</t>
  </si>
  <si>
    <t>Perrotte, J; Guedon, Y; Gaston, A; Denoyes, B</t>
  </si>
  <si>
    <t>Perrotte, Justine; Guedon, Yann; Gaston, Amelia; Denoyes, Beatrice</t>
  </si>
  <si>
    <t>Identification of successive flowering phases highlights a new genetic control of the flowering pattern in strawberry</t>
  </si>
  <si>
    <t>The genetic control of the switch between seasonal and perpetual flowering has been deciphered in various perennial species. However, little is known about the genetic control of the dynamics of perpetual flowering, which changes abruptly at well-defined time instants during the growing season. Here, we characterize the perpetual flowering pattern and identify new genetic controls of this pattern in the cultivated strawberry. Twenty-one perpetual flowering strawberry genotypes were phenotyped at the macroscopic scale for their course of emergence of inflorescences and stolons during the growing season. A longitudinal analysis based on the segmentation of flowering rate profiles using multiple change-point models was conducted. The flowering pattern of perpetual flowering genotypes takes the form of three or four successive phases: an autumn-initiated flowering phase, a flowering pause, and a single stationary perpetual flowering phase or two perpetual flowering phases, the second one being more intense. The genetic control of flowering was analysed by quantitative trait locus mapping of flowering traits based on these flowering phases. We showed that the occurrence of a fourth phase of intense flowering is controlled by a newly identified locus, different from the locus FaPFRU, controlling the switch between seasonal and perpetual flowering behaviour. The role of this locus was validated by the analysis of data obtained previously during six consecutive years.</t>
  </si>
  <si>
    <t>GASTON, AMELIA/R-8691-2016</t>
  </si>
  <si>
    <t>Gaston, Amelia/0000-0001-9974-8083; Denoyes, Beatrice/0000-0002-0369-9609</t>
  </si>
  <si>
    <t>10.1093/jxb/erw326</t>
  </si>
  <si>
    <t>WOS:000386656000007</t>
  </si>
  <si>
    <t>Paolucci, S; Salis, L; Vermeulen, CJ; Beukeboom, LW; van de Zande, L</t>
  </si>
  <si>
    <t>Paolucci, Silvia; Salis, Lucia; Vermeulen, Cornelis J.; Beukeboom, Leo W.; van de Zande, Louis</t>
  </si>
  <si>
    <t>QTL analysis of the photoperiodic response and clinal distribution of period alleles in Nasonia vitripennis</t>
  </si>
  <si>
    <t>In seasonal environments, organisms synchronize their life cycle with the annual cycle of environmental factors. In many insect species, this includes a diapause response: a timed dormant stage that allows to survive harsh winter conditions. Previously, we have shown that larval diapause in the parasitic wasp Nasonia vitripennis is induced by the mother upon exposure to a threshold number of short photoperiods (named switch point) and diapause response follows a latitudinal cline in natural populations. Here, we present a QTL analysis using two lines derived from the extremes of this clinal distribution: a northern line from Oulu, Finland and a southern line from Corsica, France. A genomic region on chromosome 1 and one on chromosome 5 were found to be associated with photoperiodic diapause induction. Interestingly, these regions contain the putative clock genes period, cycle (chromosome 1) and cryptochrome (chromosome 5). An analysis of period polymorphisms in seven European populations showed a clinal distribution of two main haplotypes that correlate with the latitudinal cline for diapause induction.</t>
  </si>
  <si>
    <t>; KNAW, NIOO-KNAW/A-4320-2012</t>
  </si>
  <si>
    <t>Vermeulen, Corneel/0000-0002-3280-1414; Salis, Lucia/0000-0002-6919-2827; KNAW, NIOO-KNAW/0000-0002-3835-159X</t>
  </si>
  <si>
    <t>10.1111/mec.13802</t>
  </si>
  <si>
    <t>WOS:000384810000009</t>
  </si>
  <si>
    <t>Salmeron, M; Purcell, LC</t>
  </si>
  <si>
    <t>Salmeron, Montserrat; Purcell, Larry C.</t>
  </si>
  <si>
    <t>Simplifying the prediction of phenology with the DSSAT-CROPGRO-soybean model based on relative maturity group and determinacy</t>
  </si>
  <si>
    <t>AGRICULTURAL SYSTEMS</t>
  </si>
  <si>
    <t>The use of crop models can be limited by the need to calibrate cultivar coefficients across a sufficiently wide range of environments. The DSSAT-CROPGRO-Soybean crop simulation model considers different temperature and photoperiod sensitivities during different crop developmental stages and/or for different cultivars. The use of generic phenology coefficients specific for a range of maturity groups (MGs) could allow accurate predictions of main developmental stages in soybean without requiring calibration. Phenology data collected in 2012 and 2013 from an irrigated regional planting-date experiment with maturity group (MG) 3 to 6 cultivars and latitudes from 30.6 to 38.9 degrees N, were used to calibrate cultivar coefficients across all the environments. A set of generic coefficients were generated based on relative maturity group (rMG) and plant growth habit. Predictions of main developmental stages in the subsequent growing season (2014) using generic coefficients were similar to predictions based on calibrated coefficients, with a RMSE across all cultivars &lt;8 days. Several calibrations of cultivar coefficients were conducted testing different hypotheses of sensitivity to temperature and photoperiod in the model. Surprisingly, after the calibration, the model predicted with similar RMSEs the day of R1, first R5 seed, and R7 under the different hypothesis of model sensitivity to photoperiod and temperature. Therefore, the use of an optimization tool for calibration across several site x year x planting dates was efficient to obtain cultivar coefficients that minimized error in prediction, but did not provide meaningful insight regarding the mechanistic function of temperature and photoperiod coefficients describing phenology prediction. (C) 2016 Elsevier Ltd. All rights reserved.</t>
  </si>
  <si>
    <t>0308-521X</t>
  </si>
  <si>
    <t>1873-2267</t>
  </si>
  <si>
    <t>10.1016/j.agsy.2016.07.016</t>
  </si>
  <si>
    <t>WOS:000383525900018</t>
  </si>
  <si>
    <t>Gersten, A; Hahn, S</t>
  </si>
  <si>
    <t>Gersten, Anna; Hahn, Steffen</t>
  </si>
  <si>
    <t>Timing of migration in Common Redstarts (Phoenicurus phoenicurus) in relation to the vegetation phenology at residence sites</t>
  </si>
  <si>
    <t>Timing the annual cycle according to local conditions is crucial for animals in seasonal environments, because individual resource requirements must match seasonal resource availabilities. Pre-nuptial spring migration is especially time constrained in many migratory species, and thus tight adjustments of departure and arrival times to local environmental conditions can be expected. We determined non-breeding residences of Common Redstarts, an insectivorous Palearctic-African migrant, from a central European population. Non-breeding residencies of three out of four males were located in the northern Sahel of West-Africa; a single individual did not cross the Sahara desert, but spent the non-breeding season in Northern Africa instead. Additionally, we related local vegetation phenology and the timing of spring migration in a central and a northern European population differing largely in breeding site latitude. The arrival at and departure from the African sites was similar in birds from the central and the northern population. Departure from the non-breeding sites was not related to seasonal deterioration of vegetation. Birds from both populations arrived at their distant breeding grounds in the same time period. Since spring green-up times differed greatly, birds from the two populations encounter different phenological conditions at arrival. The missing relation between vegetation phenology and migration timing may indicate that spring migration in redstarts is triggered by other factors than vegetation development at least at the non-breeding sites. A general cue such as local photoperiod might be the candidate factor, which would also explain the small variation between the populations.</t>
  </si>
  <si>
    <t>10.1007/s10336-016-1359-x</t>
  </si>
  <si>
    <t>WOS:000382944500010</t>
  </si>
  <si>
    <t>Phillimore, AB; Leech, DI; Pearce-Higgins, JW; Hadfield, JD</t>
  </si>
  <si>
    <t>Phillimore, Albert B.; Leech, David I.; Pearce-Higgins, James W.; Hadfield, Jarrod D.</t>
  </si>
  <si>
    <t>Passerines may be sufficiently plastic to track temperature-mediated shifts in optimum lay date</t>
  </si>
  <si>
    <t>Projecting the fates of populations under climate change is one of global change biology's foremost challenges. Here, we seek to identify the contributions that temperature-mediated local adaptation and plasticity make to spatial variation in nesting phenology, a phenotypic trait showing strong responses to warming. We apply a mixed modeling framework to a Britain-wide spatiotemporal dataset comprising &gt; 100 000 records of first egg dates from four single-brooded passerine bird species. The average temperature during a specific time period ( sliding window) strongly predicts spatiotemporal variation in lay date. All four species exhibit phenological plasticity, advancing lay date by 2-5 days degrees C (1). The initiation of this sliding window is delayed further north, which may be a response to a photoperiod threshold. Using clinal trends in phenology and temperature, we are able to estimate the temperature sensitivity of selection on lay date ( B), but our estimates are highly sensitive to the temporal position of the sliding window. If the sliding window is of fixed duration with a start date determined by photoperiod, we find B is tracked by phenotypic plasticity. If, instead, we allow the start and duration of the sliding window to change with latitude, we find plasticity does not track B, although in this case, at odds with theoretical expectations, our estimates of B differ across latitude vs. longitude. We argue that a model combining photoperiod and mean temperature is most consistent with current understanding of phenological cues in passerines, the results from which suggest that each species could respond to projected increases in spring temperatures through plasticity alone. However, our estimates of B require further validation.</t>
  </si>
  <si>
    <t>Phillimore, Albert/B-8837-2009</t>
  </si>
  <si>
    <t>Phillimore, Albert/0000-0002-6553-1553</t>
  </si>
  <si>
    <t>10.1111/gcb.13302</t>
  </si>
  <si>
    <t>WOS:000386680600004</t>
  </si>
  <si>
    <t>Sandman, N; Merikanto, I; Maattanen, H; Valli, K; Kronholm, E; Laatikainen, T; Partonen, T; Paunio, T</t>
  </si>
  <si>
    <t>Sandman, Nils; Merikanto, Ilona; Maattanen, Hanna; Valli, Katja; Kronholm, Erkki; Laatikainen, Tiina; Partonen, Timo; Paunio, Tiina</t>
  </si>
  <si>
    <t>Winter is coming: nightmares and sleep problems during seasonal affective disorder</t>
  </si>
  <si>
    <t>JOURNAL OF SLEEP RESEARCH</t>
  </si>
  <si>
    <t>Sleep problems, especially nightmares and insomnia, often accompany depression. This study investigated how nightmares, symptoms of insomnia, chronotype and sleep duration associate with seasonal affective disorder, a special form of depression. Additionally, it was noted how latitude, a proxy for photoperiod, and characteristics of the place of residence affect the prevalence of seasonal affective disorder and sleep problems. To study these questions, data from FINRISK 2012 study were used. FINRISK 2012 consists of a random population sample of Finnish adults aged 25-74 years (n = 4905) collected during winter from Finnish urban and rural areas spanning the latitudes of 60 degrees N to 66 degrees N. The Seasonal Pattern Assessment Questionnaire was used to assess symptoms of seasonal affective disorder. Participants with symptoms of seasonal affective disorder had significantly increased odds of experiencing frequent nightmares and symptoms of insomnia, and they were more often evening chronotypes. Associations between latitude, population size and urbanicity with seasonal affective disorder symptoms and sleep disturbances were generally not significant, although participants living in areas bordering urban centres had less sleep problems than participants from other regions. These data show that the prevalence of seasonal affective disorder was not affected by latitude.</t>
  </si>
  <si>
    <t>Partonen, Timo/G-1105-2012</t>
  </si>
  <si>
    <t>Partonen, Timo/0000-0003-1951-2455; Merikanto, Ilona/0000-0002-1222-6678; Sandman, Nils/0000-0002-2999-8789; Valli, Katja/0000-0002-5133-8664; Laatikainen, Tiina/0000-0002-6614-4782</t>
  </si>
  <si>
    <t>0962-1105</t>
  </si>
  <si>
    <t>1365-2869</t>
  </si>
  <si>
    <t>10.1111/jsr.12416</t>
  </si>
  <si>
    <t>WOS:000388457300017</t>
  </si>
  <si>
    <t>Surbhi; Rastogi, A; Malik, S; Rani, S; Kumar, V</t>
  </si>
  <si>
    <t>Surbhi; Rastogi, Ashutosh; Malik, Shalie; Rani, Sangeeta; Kumar, Vinod</t>
  </si>
  <si>
    <t>Seasonal Neuronal Plasticity in Song-Control and Auditory Forebrain Areas in Subtropical Nonmigratory and Palearctic-Indian Migratory Male Songbirds</t>
  </si>
  <si>
    <t>JOURNAL OF COMPARATIVE NEUROLOGY</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</si>
  <si>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(C) 2016 Wiley Periodicals, Inc.</t>
  </si>
  <si>
    <t>, Surbhi/0000-0002-2597-6128</t>
  </si>
  <si>
    <t>0021-9967</t>
  </si>
  <si>
    <t>1096-9861</t>
  </si>
  <si>
    <t>OCT 1</t>
  </si>
  <si>
    <t>10.1002/cne.24000</t>
  </si>
  <si>
    <t>WOS:000382547400010</t>
  </si>
  <si>
    <t>Greives, TJ; Fudickar, AM; Atwell, JW; Meddl, SL; Ketterson, ED</t>
  </si>
  <si>
    <t>Greives, Timothy J.; Fudickar, Adam M.; Atwell, Jonathan W.; Meddl, Simone L.; Ketterson, Ellen D.</t>
  </si>
  <si>
    <t>Early spring sex differences in luteinizing hormone response to gonadotropin releasing hormone in co-occurring resident and migrant dark-eyed juncos (Junco hyemalis)</t>
  </si>
  <si>
    <t>GENERAL AND COMPARATIVE ENDOCRINOLOGY</t>
  </si>
  <si>
    <t>To optimally time reproduction, animals must coordinate changes in the hypothalamo-pituitary-gonadal (HPG) axis. The extent of intra-species variation in seasonal timing of reproductive function is considerable, both within and among populations. Dark-eyed junco (Junco hyemalis) populations are known to differ in their reproductive timing response to cues experienced in the same habitat in late winter/early spring. Specifically in juncos cohabitating on shared wintering grounds, residents initiate breeding and reproductive activity but migrants delay reproductive development and prepare to migrate before breeding. Here, we test the hypothesis that the pituitary gland acts as a 'control point' to modulate differential HPG axis activity across populations. We sampled free-living resident and migrant juncos on their shared over-wintering grounds in March, thus all individuals were experiencing the same environmental cues, including photoperiod. We predicted that during this critical time of transition, residents would more readily respond to repeated gonadotropin releasing hormone (GnRH) stimulation with increases in luteinizing hormone (LH), in contrast to migrants, which should delay full reproductive activity. Our data indicate that migrant females, while still on the overwintering grounds, have a reduced LH response to repeated GnRH injections compared to resident females. Male migrant and resident birds did not differ in their responsiveness to repeated GnRH. Our results suggest a sex difference in the costs of mistimed activation of the HPG axis, with female migrants being less responsive than residents females and males to repeated stimulation. Further, our data implicate a key role for the pituitary in regulating appropriate reproductive timing responses. (C) 2016 The Authors. Published by Elsevier Inc.</t>
  </si>
  <si>
    <t>Fudickar, Adam/0000-0001-5517-7063</t>
  </si>
  <si>
    <t>0016-6480</t>
  </si>
  <si>
    <t>1095-6840</t>
  </si>
  <si>
    <t>10.1016/j.ygcen.2016.06.031</t>
  </si>
  <si>
    <t>WOS:000384389900003</t>
  </si>
  <si>
    <t>Lehmann, P; Margus, A; Lindstrom, L</t>
  </si>
  <si>
    <t>Lehmann, Philipp; Margus, Aigi; Lindstrom, Leena</t>
  </si>
  <si>
    <t>Inheritance patterns of photoperiodic diapause induction in Leptinotarsa decemlineata</t>
  </si>
  <si>
    <t>Photoperiod is a reliable indicator of season and an important cue that many insects use for phenological synchronization. Undergoing range expansion insects can face a change in the local photoperiod to which they need to resynchronize. Rapid range expansion can be associated with rapid photoperiodic adaptation, which can be associated with intense selection on strongly heritable polygenic traits. Alternatively, it is proposed that, in insects with an XO sex-determination system, genes with large effect residing on the sex chromosome could drive photoperiodic adaptation because the gene or genes are exposed to selection in the sex carrying only a single X-chromosome. The present study seeks to understand which of these alternatives more likely explains the rapid photoperiodic adaptation in European Colorado potato beetles Leptinotarsa decemlineata Say. Diapause induction is assessed in beetles from a northern and a southern population, as well as from reciprocal hybrid crosses between the northern and southern population, when reared at an intermediate length photoperiod. The crosses within population display the expected responses, with the northern and southern populations showing high and low diapause propensity, respectively. The hybrids show intermediate responses in all studied traits. No clear difference in the responses in hybrids depending on the latitudinal origin of their father or mother is detected, even though partial paternal line dominance is seen in the responses of male beetles in one hybrid cross. These results therefore indicate that, in L. decemlineata, photoperiodic diapause induction is strongly heritable, and has an additive polygenic autosomal background.</t>
  </si>
  <si>
    <t>Lindstrom, Leena/B-2326-2012</t>
  </si>
  <si>
    <t>Lindstrom, Leena/0000-0002-6452-4538; Lehmann, Philipp/0000-0001-8344-6830</t>
  </si>
  <si>
    <t>10.1111/phen.12145</t>
  </si>
  <si>
    <t>WOS:000386940600005</t>
  </si>
  <si>
    <t>Hesse, L; Falk, JM; Koch, K</t>
  </si>
  <si>
    <t>Hesse, Lisa; Falk, Joach M.; Koch, Kamilla</t>
  </si>
  <si>
    <t>Inflexible versus flexible: the influence of temperature and photoperiod on pre- and post-eyespot development time in Libellulidae (Odonata)</t>
  </si>
  <si>
    <t>Temperature and photoperiod are important environmental parameters for organisms. The present study tests the hypothesis that, during embryogenesis, temperature and photoperiod influence pre- and post-eyespot development time in dragonflies of the family Libellulidae differently. Eggs are used from eight species ( five different genera, from Africa/Europe, and lentic/lotic habitat preferences). The eggs are reared under different constant or fluctuating temperature and light conditions. There are no general species-specific degree-days for pre- or the post-eyespot development in these species. In all study species, the variance within and between the treatments of the duration in days and the degree-days of pre-eyespot development is lower than that of post-eyespot development. Pre-eyespot development appears to be less flexible in its reaction to environmental influences. By contrast, post-eyespot development appears to react more flexibly to environmental influences. All eight species show the same pattern. This indicates strongly that this flexibility is a general pattern in Libellulidae that might help the species within this family to cope successfully with variations in environmental conditions. Because eyespot development and katatrepsis occur close to each other, the above-described pattern might also appear in other odonates and in other insect groups that exhibit katatrepsis. For all of them, it is essential for survival to match the time of hatching with adequate external temperature and photoperiodic conditions.</t>
  </si>
  <si>
    <t>10.1111/phen.12146</t>
  </si>
  <si>
    <t>WOS:000386940600006</t>
  </si>
  <si>
    <t>Armbruster, PA</t>
  </si>
  <si>
    <t>Armbruster, Peter A.</t>
  </si>
  <si>
    <t>Photoperiodic Diapause and the Establishment of Aedes albopictus (Diptera: Culicidae) in North America</t>
  </si>
  <si>
    <t>JOURNAL OF MEDICAL ENTOMOLOGY</t>
  </si>
  <si>
    <t>The invasion and range expansion of Aedes albopictus (Skuse) in North America represents an outstanding opportunity to study processes of invasion, range expansion, and climatic adaptation. Furthermore, knowledge obtained from such research is relevant to developing novel strategies to control this important vector species. Substantial evidence indicates that the photoperiodic diapause response is an important adaptation to climatic variation across the range of Ae. albopictus in North America. Photoperiodic diapause is a key determinant of abundance in both space and time, and the timing of entry into and exit out of diapause strongly affects seasonal population dynamics and thus the potential for arbovirus transmission. Emerging genomic technologies are making it possible to develop high-resolution, genome-wide genetic markers that can be used for genetic mapping of traits relevant to disease transmission and phylogeographic studies to elucidate invasion history. Recent work using next-generation sequencing technologies (e.g., RNA-seq), combined with physiological experiments, has provided extensive insight into the transcriptional basis of the diapause response in Ae. albopictus. Applying this knowledge to identify novel targets for vector control represents an important future challenge. Finally, recent studies have begun to identify traits other than diapause that are affected by photoperiodism. Extending this work to identify additional traits influenced by photoperiod should produce important insights into the seasonal biology of Ae. albopictus.</t>
  </si>
  <si>
    <t>0022-2585</t>
  </si>
  <si>
    <t>1938-2928</t>
  </si>
  <si>
    <t>10.1093/jme/tjw037</t>
  </si>
  <si>
    <t>WOS:000383708100004</t>
  </si>
  <si>
    <t>Li, CJ; Chen, SX; Li, HJ; Chen, L; Zhao, Y; Jiang, YW; Liu, Z; Liu, YT; Gao, S; Wang, FG; Yu, JX; Wang, HT; Rao, JH; Zhou, X</t>
  </si>
  <si>
    <t>Li, Chunjin; Chen, Shuxiong; Li, Hongjiao; Chen, Lu; Zhao, Yun; Jiang, Yanwen; Liu, Zhuo; Liu, Yating; Gao, Shan; Wang, Fengge; Yu, Jiaxin; Wang, Haotian; Rao, Jiahui; Zhou, Xu</t>
  </si>
  <si>
    <t>MicroRNA-16 Modulates Melatonin-Induced Cell Growth in the Mouse-Derived Spermatogonia Cell Line GC-1 spg Cells by Targeting Ccnd1</t>
  </si>
  <si>
    <t>BIOLOGY OF REPRODUCTION</t>
  </si>
  <si>
    <t>Melatonin exerts a range of physiological effects. However, the functional significance of melatonin in spermatogenesis and the underlying mechanisms remain unclear. MicroRNAs (miRNAs) are essential in the initiation and progression of testicular development, including spermatogenesis. Thus far, limited information is known about the role of miRNAs in melatonin-mediated spermatogenesis. In this study, the expression levels of testicular miRNA machinery genes, namely, Dgcr8 and Xpo5, were significantly increased by melatonin. The miRNA expression profile was identified in the testes of melatonin-treated mice. Ten miRNAs were significantly up-regulated, and 15 miRNAs were down-regulated. Melatonin (25 mu M) enhanced cell growth and reduced apoptosis in GC-1 spg cells. Among the down-regulated miRNAs, miR-16 expression was influenced by melatonin in GC-1 spg cells. The miR-16 mimics in GC-1 spg cells significantly suppressed cell growth and promoted cell apoptosis. Conversely, transfection of the miR-16 inhibitor significantly increased cell growth and decreased cell apoptosis. The protein expression level of CCND1 (Cyclin D1) in GC-1 spg cells was decreased by the miR-16 mimics and increased by knockdown of miR-16. Moreover, bioinformatics and reporter activity analyses showed that Ccnd1 was a potential target of miR-16. These results suggested that miR-16 may function as a novel regulator of testicular functions during melatonin stimulation by targeting Ccnd1.</t>
  </si>
  <si>
    <t>Jiang, Yanwen/0000-0002-9894-6560</t>
  </si>
  <si>
    <t>0006-3363</t>
  </si>
  <si>
    <t>1529-7268</t>
  </si>
  <si>
    <t>10.1095/biolreprod.115.138313</t>
  </si>
  <si>
    <t>WOS:000383917200010</t>
  </si>
  <si>
    <t>Lymburner, AH; Kelly, TR; Hobson, KA; MacDougall-Shackleton, EA; MacDougall-Shackleton, SA</t>
  </si>
  <si>
    <t>Lymburner, Alannah H.; Kelly, Tosha R.; Hobson, Keith A.; MacDougall-Shackleton, Elizabeth A.; MacDougall-Shackleton, Scott A.</t>
  </si>
  <si>
    <t>Testosterone, migration distance, and migratory timing in song sparrows Melospiza melodia</t>
  </si>
  <si>
    <t>HORMONES AND BEHAVIOR</t>
  </si>
  <si>
    <t>In seasonally migratory animals, migration distance often varies substantially within populations such that individuals breeding at the same site may overwinter different distances from the breeding grounds. Shorter migration may allow earlier return to the breeding grounds, which may be particularly advantageous to males competing to acquire a breeding territory. However, little is known about potential mechanisms that may mediate migration distance. We investigated naturally-occurring variation in androgen levels at the time of arrival to the breeding site and its relationship to overwintering latitude in male and female song sparrows (Melospiza melodia). We used stable isotope analysis of hydrogen (delta H-2) in winter-grown claw tissue to infer relative overwintering latitude (migration distance), combined with 14 years of capture records from a long-term study population to infer the arrival timing of males versus females. Relative to females, males had higher circulating androgen levels, migrated shorter distances, and were more likely to be caught early in the breeding season. Males that migrate short distances may benefit from early arrival at the breeding grounds, allowing them to establish a breeding territory. Even after controlling for sex and date, androgen levels were highest in individuals that migrated shorter distances. Our findings indicate that androgens and migration distance are correlated traits within and between sexes that may reflect individual variation within an integrated phenotype in which testosterone has correlated effects on behavioral traits such as migration. (C) 2016 Elsevier Inc. All rights reserved.</t>
  </si>
  <si>
    <t>Hobson, Keith/Q-9306-2019; MacDougall-Shackleton, Scott A/C-6622-2008</t>
  </si>
  <si>
    <t>0018-506X</t>
  </si>
  <si>
    <t>1095-6867</t>
  </si>
  <si>
    <t>10.1016/j.yhbeh.2016.06.013</t>
  </si>
  <si>
    <t>WOS:000383819400015</t>
  </si>
  <si>
    <t>Desnitskiy, AG</t>
  </si>
  <si>
    <t>Desnitskiy, Alexey G.</t>
  </si>
  <si>
    <t>Major ontogenetic transitions during Volvox (Chlorophyta) evolution: when and where might they have occurred?</t>
  </si>
  <si>
    <t>DEVELOPMENT GENES AND EVOLUTION</t>
  </si>
  <si>
    <t>This paper represents an attempt to unify data from various lines of Volvox research: developmental biology, biogeography, and evolution. Several species (such as Volvox carteri and Volvox spermatosphaera) are characterized by rapid divisions of asexual reproductive cells, which may proceed in darkness. By contrast, several other species (such as Volvox aureus, Volvox globator, and Volvox tertius) exhibit slow and light/dependent divisions. The transition from the former pattern of asexual life cycle to the latter one has occurred in three lineages of the genus Volvox. Since V. aureus (unlike V. carteri) is able to complete the life cycle at a short photoperiod (8 h light/16 h dark regime), it is reasonable to suggest that the abovementioned evolutionary transitions might have occurred as adaptations to short winter days in high latitudes under warm climate conditions in the deep past. In the case of the lineage leading to V. tertius + Volvox dissipatrix, the crucial reorganizations of asexual life cycle might have occurred between about 45 and 60 million years ago in relatively high latitudes of Southern Hemisphere.</t>
  </si>
  <si>
    <t>Desnitskiy, Alexey G./H-2575-2013</t>
  </si>
  <si>
    <t>Desnitskiy, Alexey G./0000-0003-1141-1684</t>
  </si>
  <si>
    <t>0949-944X</t>
  </si>
  <si>
    <t>1432-041X</t>
  </si>
  <si>
    <t>10.1007/s00427-016-0557-0</t>
  </si>
  <si>
    <t>WOS:000383027600003</t>
  </si>
  <si>
    <t>Dall'Ara, I; Ghirotto, S; Ingusci, S; Bagarolo, G; Bertolucci, C; Barbujani, G</t>
  </si>
  <si>
    <t>Dall'Ara, I.; Ghirotto, S.; Ingusci, S.; Bagarolo, G.; Bertolucci, C.; Barbujani, G.</t>
  </si>
  <si>
    <t>Demographic history and adaptation account for clock gene diversity in humans</t>
  </si>
  <si>
    <t>HEREDITY</t>
  </si>
  <si>
    <t>Circadian clocks give rise to daily oscillations in behavior and physiological functions that often anticipate upcoming environmental changes generated by the Earth rotation. In model organisms a relationship exists between several genes affecting the circadian rhythms and latitude. We investigated the allele distributions at 116 000 single-nucleotide polymorphisms (SNPs) of 25 human clock and clock-related genes from the 1000Genomes Project, and at a reference data set of putatively neutral polymorphisms. The global genetic structure at the clock genes did not differ from that observed at the reference data set. We then tested for evidence of local adaptation searching for F-ST outliers under both an island and a hierarchical model, and for significant association between allele frequencies and environmental variables by a Bayesian approach. A total of 230 SNPs in 23 genes, or 84 SNPs in 19 genes, depending on the significance thresholds chosen, showed signs of local adaptation, whereas a maximum of 190 SNPs in 23 genes had significant covariance with one or more environmental variables. Only two SNPs from two genes (NPAS2 and AANAT) exhibit both elevated population differentiation and covariance with at least one environmental variable. We then checked whether the SNPs emerging from these analyses fall within a set of candidate SNPs associated with different chronotypes or sleep disorders. Correlation of five such SNPs with environmental variables supports a selective role of latitude or photoperiod, but certainly not a major one.</t>
  </si>
  <si>
    <t>Bertolucci, Cristiano/H-1916-2015; Bertolucci, Cristiano/Q-5804-2019</t>
  </si>
  <si>
    <t>Bertolucci, Cristiano/0000-0003-0252-3107; Bertolucci, Cristiano/0000-0003-0252-3107</t>
  </si>
  <si>
    <t>0018-067X</t>
  </si>
  <si>
    <t>1365-2540</t>
  </si>
  <si>
    <t>10.1038/hdy.2016.39</t>
  </si>
  <si>
    <t>WOS:000381312300006</t>
  </si>
  <si>
    <t>Takeno, K</t>
  </si>
  <si>
    <t>Takeno, Kiyotoshi</t>
  </si>
  <si>
    <t>Stress-induced flowering: the third category of flowering response</t>
  </si>
  <si>
    <t>The switch from vegetative growth to reproductive growth, i.e. flowering, is the critical event in a plant's life. Flowering is regulated either autonomously or by environmental factors; photoperiodic flowering, which is regulated by the duration of the day and night periods, and vernalization, which is regulated by low temperature, have been well studied. Additionally, it has become clear that stress also regulates flowering. Diverse stress factors can induce or accelerate flowering, or inhibit or delay it, in a wide range of plant species. This article focuses on the positive regulation of flowering via stress, i.e. the induction or acceleration of flowering in response to stress that is known as stress-induced flowering - a new category of flowering response. This review aims to clarify the concept of stress-induced flowering and to summarize the full range of characteristics of stress-induced flowering from a predominately physiological perspective.</t>
  </si>
  <si>
    <t>10.1093/jxb/erw272</t>
  </si>
  <si>
    <t>WOS:000384648900003</t>
  </si>
  <si>
    <t>Takeshima, R; Hayashi, T; Zhu, JH; Zhao, C; Xu, ML; Yamaguchi, N; Sayama, T; Ishimoto, M; Kong, LP; Shi, XY; Liu, BH; Tian, ZX; Yamada, T; Kong, FJ; Abe, J</t>
  </si>
  <si>
    <t>Takeshima, Ryoma; Hayashi, Takafumi; Zhu, Jianghui; Zhao, Chen; Xu, Meilan; Yamaguchi, Naoya; Sayama, Takashi; Ishimoto, Masao; Kong, Lingping; Shi, Xinyi; Liu, Baohui; Tian, Zhixi; Yamada, Tetsuya; Kong, Fanjiang; Abe, Jun</t>
  </si>
  <si>
    <t>A soybean quantitative trait locus that promotes flowering under long days is identified as FT5a, a FLOWERING LOCUS T ortholog</t>
  </si>
  <si>
    <t>FLOWERING LOCUS T (FT) is an important floral integrator whose functions are conserved across plant species. In soybean, two orthologs, FT2a and FT5a, play a major role in initiating flowering. Their expression in response to different photoperiods is controlled by allelic combinations at the maturity loci E1 to E4, generating variation in flowering time among cultivars. We determined the molecular basis of a quantitative trait locus (QTL) for flowering time in linkage group J (Chromosome 16). Fine-mapping delimited the QTL to a genomic region of 107 kb that harbors FT5a. We detected 15 DNA polymorphisms between parents with the early-flowering (ef) and late-flowering (lf) alleles in the promoter region, an intron, and the 3' untranslated region of FT5a, although the FT5a coding regions were identical. Transcript abundance of FT5a was higher in near-isogenic lines for ef than in those for lf, suggesting that different transcriptional activities or mRNA stability caused the flowering time difference. Single-nucleotide polymorphism (SNP) calling from re-sequencing data for 439 cultivated and wild soybean accessions indicated that ef is a rare haplotype that is distinct from common haplotypes including lf. The ef allele at FT5a may play an adaptive role at latitudes where early flowering is desirable.</t>
  </si>
  <si>
    <t>10.1093/jxb/erw283</t>
  </si>
  <si>
    <t>WOS:000384648900025</t>
  </si>
  <si>
    <t>Kankare, M; Parker, DJ; Merisalo, M; Salminen, TS; Hoikkala, A</t>
  </si>
  <si>
    <t>Kankare, Maaria; Parker, Darren J.; Merisalo, Mikko; Salminen, Tiina S.; Hoikkala, Anneli</t>
  </si>
  <si>
    <t>Transcriptional Differences between Diapausing and Non-Diapausing D-montana Females Reared under the Same Photoperiod and Temperature</t>
  </si>
  <si>
    <t>Background A wide range of insects living at higher latitudes enter diapause at the end of the warm season, which increases their chances of survival through harsh winter conditions. In this study we used RNA sequencing to identify genes involved in adult reproductive diapause in a northern fly species, Drosophila montana. Both diapausing and non-diapausing flies were reared under a critical day length and temperature, where about half of the emerging females enter diapause enabling us to eliminate the effects of varying environmental conditions on gene expression patterns of the two types of female flies. Results RNA sequencing revealed large differences between gene expression patterns of diapausing and non-diapausing females, especially in genes involved with metabolism, fatty acid biosynthesis, and metal and nucleotide binding. Differently expressed genes included several gene groups, including myosin, actin and cytochromeP450 genes, which have been previously associated with diapause. This study also identified new candidate genes, including some involved in cuticular hydrocarbon synthesis or regulation (desat1 and desat2), and acyl-CoA Delta 11-desaturase activity (CG9747), and few odorant-binding protein genes (e.g. Obp44A). Also, several transposable elements (TEs) showed differential expression between the two female groups motivating future research on their roles in diapause. Conclusions Our results demonstrate that the adult reproductive diapause in D. montana involves changes in the expression level of a variety of genes involved in key processes (e.g.metabolism and fatty acid biosynthesis) which help diapausing females to cope with over-wintering. This is consistent with the view that diapause is a complex adaptive phenotype where not only sexual maturation is arrested, but also changes in adult physiology are required in order to survive over the winter.</t>
  </si>
  <si>
    <t>Parker, Darren/0000-0003-4027-7779; Salminen, Tiina Susanna/0000-0002-7232-0754</t>
  </si>
  <si>
    <t>e0161852</t>
  </si>
  <si>
    <t>10.1371/journal.pone.0161852</t>
  </si>
  <si>
    <t>WOS:000382876700037</t>
  </si>
  <si>
    <t>Reed, WL; Clark, ME</t>
  </si>
  <si>
    <t>Reed, Wendy L.; Clark, Mark E.</t>
  </si>
  <si>
    <t>Timing of Breeding Determines Growth and Development in a Long-Distance Migratory Bird</t>
  </si>
  <si>
    <t>JOURNAL OF EXPERIMENTAL ZOOLOGY PART A-ECOLOGICAL GENETICS AND PHYSIOLOGY</t>
  </si>
  <si>
    <t>The timing of breeding can have significant consequences for adult and offspring fitness, yet our current hypotheses of seasonal timing focus on the parent perspective. When offspring survival is affected by timing of breeding, we expect to see offspring mechanisms to detect and respond to cues of seasonal timing. Avian embryos respond to photoperiod and seasonal cues during development and in this study we evaluate the influence of photoperiod and season on posthatching growth and development in Franklin's gull (Leucophaeus pipixcan). Early-and late-season chicks exposed to short and long photoperiods during development were reared under common garden conditions. Photoperiod had no effect on posthatching growth and development, but seasonal effects present in the egg (maternal egg effects or genetic) did influence posthatching growth and development. Late-season chicks grew body mass and primary flight feathers at faster rates than early-season chicks, which we hypothesize facilitates independence and readiness for migration. Growth rates are complex phenotypes and we propose a general growth model that incorporates delays in negative feedback systems regulating growth. We show that the timing of breeding programs intrinsic growth rates in offspring, which suggests that many of the metrics used to describe seasonal patterns of reproductive success may be biased. (C) 2016 Wiley Periodicals, Inc.</t>
  </si>
  <si>
    <t>1932-5223</t>
  </si>
  <si>
    <t>1932-5231</t>
  </si>
  <si>
    <t>10.1002/jez.2032</t>
  </si>
  <si>
    <t>WOS:000383358400008</t>
  </si>
  <si>
    <t>Paves, HJ; Schlatter, RP; Franco-Trecu, V; Paez, E; Sielfeld, W; Araos, V; Giesecke, R; Batalles, LM; Cappozzo, HL</t>
  </si>
  <si>
    <t>Paves, Hector J.; Schlatter, Roberto P.; Franco-Trecu, Valentina; Paez, Enrique; Sielfeld, Walter; Araos, Viviana; Giesecke, Ricardo; Mario Batalles, Luis; Luis Cappozzo, Humberto</t>
  </si>
  <si>
    <t>Breeding season of the South American fur seal (Arctocephalus australis, Otariidae: Carnivora): New data for establishing independent evolutionary histories?</t>
  </si>
  <si>
    <t>REVISTA DE BIOLOGIA MARINA Y OCEANOGRAFIA</t>
  </si>
  <si>
    <t>The South American fur seal (SAFS) is distributed from Peru (Pacific Ocean) to Uruguay (Atlantic Ocean). However, there is a section of coastline of about 2,300 km along the Chilean coast where no SAFS are recorded. Based on morphological comparisons 3 geographic forms have been reported (Peruvian, South Chilean, Atlantic), whereas preliminary genetic studies suggest the presence of 3 distinct genetic types (Peruvian, South Chile, Atlantic). However, both of these approaches are support only the existence of 2 independent evolutionary histories for SAFS (Peruvian, Atlantic), in which case, we would also expect to find some differences in the species' life histories among these locals populations (e.g., in the timing of the breeding season). In this study, we compare the breeding seasons of SAFS at Punta Pichalo (19 degrees 36'S-Chile), Isla Guafo (43 degrees 33'S-Chile), and Isla de Lobos (35 degrees 01'S-Uruguay) with data published for Punta San Juan (15 degrees 21'S-Peru). The periods for establishing territories, pupping, and mating took place on similar dates at Isla Guafo and Isla de Lobos, but occurred about a month earlier at Punta Pichalo and Punta San Juan. Pupping peaked at Isla Guafo on 15- December, at Isla de Lobos on 17- December, and at Punta Pichalo on 27- November. These differences in timing were not related to demographic, oceanographic or photoperiod conditions of the breeding sites under study, neither is related with the latitudinal effects on the breeding phenology. Based</t>
  </si>
  <si>
    <t>Franco-Trecu, Valentina/L-4649-2019; Franco-Trecu, Valentina/N-5266-2019</t>
  </si>
  <si>
    <t xml:space="preserve">Franco-Trecu, Valentina/0000-0003-1791-010X; </t>
  </si>
  <si>
    <t>0717-3326</t>
  </si>
  <si>
    <t>0718-1957</t>
  </si>
  <si>
    <t>10.4067/S0718-19572016000200003</t>
  </si>
  <si>
    <t>WOS:000382151100003</t>
  </si>
  <si>
    <t>A large-scale latitudinal pattern of life-history traits in a strictly univoltine damselfly</t>
  </si>
  <si>
    <t>1. Variation in thermal conditions and season length along latitudinal gradients affect body size-related traits over different life stages. Selection is expected to optimise these size traits in response to the costs and benefits. 2. Egg, hatchling, larval and adult size in males and females were estimated along a latitudinal gradient of 2730km across Europe in the univoltine damselfly Lestes sponsa, using a combination of field-collection and laboratory-rearing experiments. In the laboratory, individuals were grown in temperatures and photoperiod simulating those at the latitude of origin, and in common-garden conditions. 3. The size of adults sampled in nature was negatively correlated with latitude. In all populations the females were larger than the males. Results from simulated and common-garden rearing experiments supported this pattern of size difference across latitudes and between sexes, suggesting a genetic component for the latitudinal size trend and female-biased size dimorphism. In contrast, hatchling size showed a positive relationship with latitude, but egg size, although differing between latitudes, showed no such relationship. 4. The results support a converse Bergmann cline, i.e. a negative body size cline towards the north. This negative cline in body size is probably driven by progressively stronger seasonal time and temperature constraints towards the higher latitudes and by the obligate univoltine life cycle of L. sponsa. As egg size showed no relationship with latitude, other environmental factors besides temperature, such as desiccation risk, probably affect this trait.</t>
  </si>
  <si>
    <t>/AAG-2132-2019; Sniegula, Szymon/E-9588-2015</t>
  </si>
  <si>
    <t>/0000-0003-1459-3751; Sniegula, Szymon/0000-0003-1459-3751; Golab, Maria J/0000-0001-8796-7473</t>
  </si>
  <si>
    <t>10.1111/een.12314</t>
  </si>
  <si>
    <t>WOS:000379942700011</t>
  </si>
  <si>
    <t>Turner, DW; Fortescue, JA; Ocimati, W; Blomme, G</t>
  </si>
  <si>
    <t>Turner, D. W.; Fortescue, J. A.; Ocimati, W.; Blomme, G.</t>
  </si>
  <si>
    <t>Plantain cultivars (Musa spp. AAB) grown at different altitudes demonstrate cool temperature and photoperiod responses relevant to genetic improvement</t>
  </si>
  <si>
    <t>Knowledge of plant development in plantains is needed to manage seasonal variation in production and better match critical development phases with appropriate seasons. Plantains have juvenile, mid vegetative and floral phases leading up to flowering (bunch emergence). We examined whether the juvenile phase showed a cool temperature response, whether the mid-vegetative phase was sensitive to photoperiod and how these phases were related to growth of lateral shoots (suckers) up to flowering. We examined published data of an experiment of five plantain cultivars grown at four altitudes, and therefore temperatures (1000 m, 24 degrees C to 2200 m,16 degrees C) within 1 degrees latitude of the equator in the Democratic Republic of Congo. Four of the five cultivars showed a cool temperature response in the juvenile phase. Plants grown in cool temperatures (16 degrees C) ended the juvenile phase after producing 7 leaves. In warmer climates (24 degrees C) 15 leaves were produced before the juvenile phase ended. All five cultivars demonstrated a high capacity to respond to photoperiod in the mid-vegetative phase. There were detectable differences in capacity of the cultivars to respond to photoperiod, P-s. 'Vuhindi' had the least capacity (P-s = 90) and 'Musilongo' and 'Vuhembe' the greatest (P-s = 145). Across altitudes, suckers began to appear above ground at just after the end of the juvenile phase and there was a strong positive linear correlation (r(2) = 0.97) between the calculated phyllochron (10-27 days) and the proportion of lateral buds that grew into suckers. With a phyllochron of 10 days about 10% of the lateral buds present on the plant produced lateral shoots up to flowering. At 27 days, from 40% to 80% of the lateral buds produced suckers depending on the cultivar. The responses of the juvenile phase to low temperature and the mid-vegetative phase to photoperiod in Musa spp. opens the opportunity to alter plant development and produce cultivars better suited to the climates where they are currently grown and to extend this range. Crown Copyright (C) 2016 Published by Elsevier B.V. All rights reserved.</t>
  </si>
  <si>
    <t>Turner, David W/C-2441-2013; Turner, David/AAA-9722-2019</t>
  </si>
  <si>
    <t>Turner, David/0000-0002-0117-2926; Ocimati, Walter/0000-0001-6177-7073</t>
  </si>
  <si>
    <t>10.1016/j.fcr.2016.02.006</t>
  </si>
  <si>
    <t>WOS:000379272200011</t>
  </si>
  <si>
    <t>Adamsson, M; Laike, T; Morita, T</t>
  </si>
  <si>
    <t>Adamsson, Mathias; Laike, Thorbjorn; Morita, Takeshi</t>
  </si>
  <si>
    <t>Annual variation in daily light exposure and circadian change of melatonin and cortisol concentrations at a northern latitude with large seasonal differences in photoperiod length</t>
  </si>
  <si>
    <t>JOURNAL OF PHYSIOLOGICAL ANTHROPOLOGY</t>
  </si>
  <si>
    <t>Background: Seasonal variations in physiology and behavior have frequently been reported. Light is the major zeitgeber for synchronizing internal circadian rhythms with the external solar day. Non-image forming effects of light radiation, for example, phase resetting of the circadian rhythms, melatonin suppression, and acute alerting effects, depend on several characteristics of the light exposure including intensity, timing and duration, spectral composition and previous light exposure, or light history. The aim of the present study was to report on the natural pattern of diurnal and seasonal light exposure and to examine seasonal variations in the circadian change of melatonin and cortisol concentrations for a group of Swedish office workers. Methods: Fifteen subjects participated in a field study that was carried out in the south of Sweden. Ambulatory equipment was used for monthly measurements of the daily exposure to light radiation across the year. The measurements included illuminance and irradiance. The subjects collected saliva samples every 4 h during 1 day of the monthly measuring period. Results: The results showed that there were large seasonal differences in daily amount of light exposure across the year. Seasonal differences were observed during the time periods 04: 00-08: 00, 08: 00-12: 00, 12: 00-16: 00, 16: 00-20: 00, and 20: 00-24: 00. Moreover, there were seasonal differences regarding the exposure pattern. The subjects were to a larger extent exposed to light in the afternoon/evening in the summer. During the winter, spring, and autumn, the subjects received much of the daily light exposure in the morning and early afternoon. Regarding melatonin, a seasonal variation was observed with a larger peak level during the winter and higher levels in the morning at 07: 00. Conclusions: This study adds to the results from other naturalistic studies by reporting on the diurnal and seasonal light exposure patterns for a group living at a northern latitude of 56 degrees N, with large annual variations in photoperiod length. It seems to be seasonal variation in the lighting conditions, both concerning intensities as well as regarding the pattern of the light exposure to which people living at high latitudes are exposed which may result in seasonal variation in the circadian profile of melatonin.</t>
  </si>
  <si>
    <t>1880-6805</t>
  </si>
  <si>
    <t>10.1186/s40101-016-0103-9</t>
  </si>
  <si>
    <t>WOS:000392974100001</t>
  </si>
  <si>
    <t>Prokofiev, VV; Galaktionov, KV; Levakin, IA</t>
  </si>
  <si>
    <t>Prokofiev, Vladimir V.; Galaktionov, Kirill V.; Levakin, Ivan A.</t>
  </si>
  <si>
    <t>Patterns of parasite transmission in polar seas: Daily rhythms of cercarial emergence from intertidal snails</t>
  </si>
  <si>
    <t>JOURNAL OF SEA RESEARCH</t>
  </si>
  <si>
    <t>International NIOZ AWI Symposium on Ecology and Evolution of Marine Parasites and Diseases</t>
  </si>
  <si>
    <t>MAR 10-14, 2014</t>
  </si>
  <si>
    <t>Texel, NETHERLANDS</t>
  </si>
  <si>
    <t>Royal Netherlands Inst Sea Res, Alfred Wegner Inst</t>
  </si>
  <si>
    <t>Trematodes are common parasites in intertidal ecosystems. Cercariae, their dispersive larvae, ensure transmission of infection from the first intermediate molluscan host to the second intermediate (invertebrates and fishes) or the final (fishes, marine birds and mammals) host. Trematode transmission in polar seas, while interesting in many respects, is poorly studied. This study aimed to elucidate the patterns of cercarial emergence from intertidal snails at the White Sea and Barents Sea. The study, involving cercariae of 12 species, has provided the most extensive material obtained so far in high latitude seas (66-69 degrees N). The experiments were conducted in situ. Multichannel singular spectral analysis (MSSA) used for processing primary data made it possible to estimate the relative contribution of different oscillations into the analysed time series and to separate the daily component from the other oscillatory components and the noise. Cercarial emergence had pronounced daily rhythms, which did not depend on the daily tidal schedule but were regulated by thermo- and photoperiod. Daily emergence maximums coincided with periods favourable for infecting the second intermediate hosts. Cercarial daily emergence rhythms differed in species using the same molluscan hosts which can be explained by cercarial host searching behaviour. Daily cercarial output (DCO) correlated negatively with larval volume and positively with that of the molluscan host except in cercariae using ambuscade behaviour. In the Barents Sea cercariae emerged from their molluscan hosts at lower temperatures than in the warmer White Sea but the daily emergence period was prolonged. Thus, DCO of related species were similar in these two seas and comparable with DCO values reported for boreal seas. Local temperature adaptations in cercarial emergence suggests that in case of Arctic climate warming trematode transmission in coastal ecosystems is likely to be intensified not because of the increased summer temperature but because of the prolongation of the warm season favouring cercarial emergence (transmission window). (C) 2015 Elsevier B.V. All rights reserved.</t>
  </si>
  <si>
    <t>Galaktionov, Kirill/D-8874-2012</t>
  </si>
  <si>
    <t>Galaktionov, Kirill/0000-0003-1897-6709</t>
  </si>
  <si>
    <t>1385-1101</t>
  </si>
  <si>
    <t>1873-1414</t>
  </si>
  <si>
    <t>10.1016/j.seares.2015.07.007</t>
  </si>
  <si>
    <t>WOS:000379638000010</t>
  </si>
  <si>
    <t>Baginsky, C; Arenas, J; Escobar, H; Garrido, M; Valero, N; Tello, D; Pizarro, L; Valenzuela, A; Morales, L; Silva, H</t>
  </si>
  <si>
    <t>Baginsky, Cecilia; Arenas, Jorge; Escobar, Hugo; Garrido, Marco; Valero, Natalia; Tello, Diego; Pizarro, Leslie; Valenzuela, Alfonso; Morales, Luis; Silva, Herman</t>
  </si>
  <si>
    <t>Growth and yield of chia (Salvia hispanica L.) in the Mediterranean and desert climates of Chile</t>
  </si>
  <si>
    <t>CHILEAN JOURNAL OF AGRICULTURAL RESEARCH</t>
  </si>
  <si>
    <t>Chia (Salvia hispanica L.) is a species with seeds that have high essential fatty acid content, which has encouraged increased crop production worldwide. However, the expansion of chia is limited because it is a photoperiod-sensitive plant adapted to areas without cold. The objective of the present study was to determine the effect of different climatic conditions on the growth, grain yield and oil production of chia under irrigation in three geographic areas of Chile: Valle de Azapa (18 degrees 30' S lat) with a coastal desert climate, normal desert climate in Canchones (20 degrees 26' S lat), and Las Cruces (33 degrees 30' S lat) with dry Mediterranean climate with marine influence, and two chia phenotypes: white and dark. Results indicated that desert conditions in the Valle de Azapa (VA) and Canchones (CH) provided better conditions for plant growth; the highest yield (&gt; 2900 kg ha(-1)) and oil production (&gt; 550 L ha(-1)). In Las Cruces (LC), at higher latitude, low temperatures present beginning in April coincided with the reproductive stage, affecting yield which was no more than 129 kg ha(-1); thus this zone is not recommendable for chia cultivation. This study also determined an 11.8 h day length threshold for the beginning of flowering; when plants are exposed to shorter days flower initiation is more precocious, but when day length is not adequate plants only begin to flower when they have accumulated 600-700 degrees C d.</t>
  </si>
  <si>
    <t>Garrido, Marco/O-6046-2015; Morales-Salinas, Luis/B-5545-2014</t>
  </si>
  <si>
    <t>Garrido, Marco/0000-0002-8424-0540; Morales-Salinas, Luis/0000-0001-8083-0706</t>
  </si>
  <si>
    <t>0718-5839</t>
  </si>
  <si>
    <t>10.4067/S0718-58392016000300001</t>
  </si>
  <si>
    <t>WOS:000387021600001</t>
  </si>
  <si>
    <t>Evans, LM; Kaluthota, S; Pearce, DW; Allan, GJ; Floate, K; Rood, SB; Whitham, TG</t>
  </si>
  <si>
    <t>Evans, Luke M.; Kaluthota, Sobadini; Pearce, David W.; Allan, Gerard J.; Floate, Kevin; Rood, Stewart B.; Whitham, Thomas G.</t>
  </si>
  <si>
    <t>Bud phenology and growth are subject to divergent selection across a latitudinal gradient in Populus angustifolia and impact adaptation across the distributional range and associated arthropods</t>
  </si>
  <si>
    <t>Temperate forest tree species that span large geographical areas and climatic gradients often have high levels of genetic variation. Such species are ideal for testing how neutral demographic factors and climate-driven selection structure genetic variation within species, and how this genetic variation can affect ecological communities. Here, we quantified genetic variation in vegetative phenology and growth traits in narrowleaf cottonwood, Populus angustifolia, using three common gardens planted with genotypes originating from source populations spanning the species' range along the Rocky Mountains of North America (ca. 1700 km). We present three main findings. First, we found strong evidence of divergent selection (Q(ST) &gt; F-ST) on fall phenology (bud set) with adaptive consequences for frost avoidance. We also found evidence for selection on bud flush duration, tree height, and basal diameter, resulting in population differentiation. Second, we found strong associations with climate variables that were strongly correlated with latitude of origin. More strongly differentiated traits also showed stronger climate correlations, which emphasizes the role that climate has played in divergent selection throughout the range. We found population 9 garden interaction effects; for some traits, this accounted for more of the variance than either factor alone. Tree height was influenced by the difference in climate of the source and garden locations and declined with increasing transfer distance. Third, growth traits were correlated with dependent arthropod community diversity metrics. Synthesis. Overall, we conclude that climate has influenced genetic variation and structure in phenology and growth traits and leads to local adaptation in P. angustifolia, which can then impact dependent arthropod species. Importantly, relocation of genotypes far northward or southward often resulted in poor growth, likely due to a phenological mismatch with photoperiod, the proximate cue for fall growth cessation. Genotypes moved too far southward suffer from early growth cessation, whereas those moved too far northward are prone to fall frost and winter dieback. In the face of current and forecasted climate change, habitat restoration, forestry, and tree breeding efforts should utilize these findings to better match latitudinal and climatic source environments with management locations for optimal future outcomes.</t>
  </si>
  <si>
    <t>Rood, Stewart/H-7634-2019</t>
  </si>
  <si>
    <t>Rood, Stewart/0000-0003-1340-1172</t>
  </si>
  <si>
    <t>10.1002/ece3.2222</t>
  </si>
  <si>
    <t>WOS:000379344400027</t>
  </si>
  <si>
    <t>Rapid evolution of photoperiodic response in a recently introduced insect Ophraella communa along geographic gradients</t>
  </si>
  <si>
    <t>The introduced beetle Ophraella communa was first found in 1996 in Japan and has rapidly expanded its distribution to include regions that encompass a wide range of latitude and altitude and are dominated by different host-plants. In this study, we investigated geographic variation in its photoperiodic response for the induction of reproductive diapause, with which the beetle adjusts its life cycle to local climate and host-plant phenology. The beetle lines were collected from 18 sites in Japan. The diapause incidence under a photoperiodic condition of 13h light:11h dark (LD13:11) and the critical day length differed among the beetle lines. Analysis with the generalized linear model showed that latitude, altitude and host-plant species (Ambrosia artemisiifoliavs. Ambrosia trifida) had significant effects on diapause incidence under LD13:11. These results suggest that the O.communa populations have rapidly adapted to local environmental conditions after their colonization. However, the photoperiodic response of the O.communa population in Tomakomai, the northernmost part of its distribution range in Japan, deviated significantly from the general trend. We suggest that this deviation is attributed to either: (i) that this beetle has colonized Tomakomai more recently compared to the other sites; or (ii) that the Tomakomai population has adapted to local environments in a different way from other populations.</t>
  </si>
  <si>
    <t>10.1111/ens.12200</t>
  </si>
  <si>
    <t>WOS:000379932600007</t>
  </si>
  <si>
    <t>Sasa, A; Rodrigues, PA; Nonaka, KO; Balieiro, JCD; Coelho, LA</t>
  </si>
  <si>
    <t>Sasa, Aya; Rodrigues, Paula Almeida; Nonaka, Keico Okino; de Carvalho Balieiro, Julio Cesar; Coelho, Lia Alencar</t>
  </si>
  <si>
    <t>Plasma Melatonin and Progesterone Profiles of Suffolk and Romney Marsh Ewes Implanted with Melatonin during Anoestrus Season at Lower Latitudes in Southern Hemisphere</t>
  </si>
  <si>
    <t>ACTA SCIENTIAE VETERINARIAE</t>
  </si>
  <si>
    <t>Background: The subcutaneous implants of melatonin are stimulatory and mimic the positive effects of short photoperiod on reproduction in small ruminants. This study investigated the daily plasma melatonin profiles in ewes treated with melatonin implants and kept under natural photoperiod in Southeastern Brazil. The plasma progesterone concentrations were also investigated before and after melatonin implantation. Materials, Methods &amp; Results: Romney Marsh (n = 11) and Suffolk (n = 10) ewes, which had been isolated from rams for at least 2 months prior to the beginning of the trial, were randomly allocated in two groups based on melatonin implant treatment (with or without melatonin implant). For plasma melatonin concentration, 43 days after melatonin implantation and 3 days before the ram introduction blood samples were collected every 2 hours during 24 hours. For plasma progesterone concentrations, blood samples were collected every once to twice a week for 2 different periods: prior to melatonin implantation and 46 days after the melatonin implantation and at the same day of the introduction of rams. The hormonal concentrations were determined by the radioimmunoassay method (RIA). The data were analyzed according to MIXED procedure (SAS) as repeated measurements for random animal effects. The effect of melatonin treatment on plasma melatonin 24-h period varied according to the breed. At the dark-phase, there were no plasma melatonin differences (P &gt; 0.05) between implanted and no-implanted (228.02 +/- 58.39 vs. 169.59 +/- 48.39) Romney Marsh ewes whereas for Suffolk ewes the plasma melatonin levels were higher in implanted (305.61 +/- 68.39 pg/mL) than no-implanted (151.26 +/- 38.35 pg/mL) ones. At the light-phase, melatonin treatment effects could be evidenced and these differences (P &lt; 0.01) consisted of higher melatonin values for implanted ewes and basal values for no-implanted ones in both breed groups. Before the melatonin implantation, the plasma progesterone levels were. 1 ng/mL for Romney Marsh (0.41 +/- 0.02 ng/mL) and Suffolk (0.47 +/- 0.02 ng/mL) ewes. During the ram introduction period, no melatonin treatment effect was observed on plasma progesterone concentrations in both breed groups, but 2 days after ram introduction the plasma progesterone concentrations increased the mean values &gt; than 1 ng/mL in implanted and no-implanted Suffolk ewes. In implanted Romney Marsh ewes the elevation of progesterone mean values was weak whereas in no-implanted Romney Marsh ewes the progesterone levels were maintained. 1 ng/mL during all the blood sample collection times. Discussion: The melatonin treatment also produced a similar model of daily melatonin levels as reported previously by others, which is characterized by high plasma melatonin concentrations during the light phase of the day. The effect of melatonin implants on plasma melatonin profiles interacted with breed confirming an individual response to melatonin implantation which is proportional to genetic individual variation pattern of melatonin secretion. Before the melatonin implantation all Romney Marsh and Suffolk ewes were judged to be in non-ovulatory period (anoestrus) with plasma progesterone mean values lower than 1 ng/mL. The melatonin treatment helped to induce the ovulatory activity in most of the ewes that were in anestrous at the time of melatonin implantation and the efficacy of this treatment depends on the individual variation in ovulatory response to ram introduction. In Southeastern Brazil., melatonin implant altered the daily plasma melatonin profiles of Suffolk and Romney Marsh ewes by increasing the melatonin levels during the light-phase of the day. Melatonin implant also induced an ovulatory response in Suffolk and Romney Marsh after the introduction of the rams. For no-implanted Suffolk ewes, the male effect is sufficient to provoke an ovulatory response.</t>
  </si>
  <si>
    <t>Coelho, L. A./D-2184-2012; Balieiro, Julio C. C./D-8647-2012</t>
  </si>
  <si>
    <t>Coelho, L. A./0000-0002-8993-8761; Balieiro, Julio C. C./0000-0003-0540-1850</t>
  </si>
  <si>
    <t>1678-0345</t>
  </si>
  <si>
    <t>1679-9216</t>
  </si>
  <si>
    <t>WOS:000383483100008</t>
  </si>
  <si>
    <t>Norheim, E; Klevjer, TA; Aksnes, DL</t>
  </si>
  <si>
    <t>Norheim, Eirik; Klevjer, Thor A.; Aksnes, Dag L.</t>
  </si>
  <si>
    <t>Evidence for light-controlled migration amplitude of a sound scattering layer in the Norwegian Sea</t>
  </si>
  <si>
    <t>The oceanic sound scattering layer (SL) is an ubiquitous acoustic signature of mesopelagic fishes and invertebrates that are important food sources for the oceanic macrofauna and players in the biological carbon pump. We investigated the relationship between SL migration amplitude and light in the Norwegian Sea. Incoming surface irradiance was measured continuously during night and day. The increasing latitude of the cruise track facilitated a field experiment wherein night light increased 2 to 3 orders of magnitude during the study period. Concurrent with increased night light, the diel vertical migration amplitude of the SL decreased several hundred meters. The variations in irradiance at the sea surface spanned 6 orders of magnitude during the study period, while the ambient irradiance of the SL mean depth was relatively constant during both day- and nighttime. For the deepest penetrating wavelength (486 nm), the average ambient light was estimated to be 2 x 10(-6) mW m(-2) nm(-1), which corresponded to a total irradiance of 1.9 x 10(-7) mu mol quanta m(-2) s(-1). The observed variation in migration amplitude is consistent with a behavior whereby the SL organisms keep their ambient light intensities within a particular range. We also observed that SL total backscattering, a proxy for biomass, decreased along with the decrease in migration amplitude. We speculate whether this decrease might, in part, relate to a previously proposed 'photoperiod constraint hypothesis' suggesting that high night light intensities in summer at high latitudes limit options for safe foraging in upper layers at night.</t>
  </si>
  <si>
    <t>Aksnes, Dag L/A-9093-2011; Aksnes, Dag Lorents/O-4545-2019</t>
  </si>
  <si>
    <t>10.3354/meps11731</t>
  </si>
  <si>
    <t>WOS:000379812000004</t>
  </si>
  <si>
    <t>Sanchez-Bermejo, E; Balasubramanian, S</t>
  </si>
  <si>
    <t>Sanchez-Bermejo, Eduardo; Balasubramanian, Sureshkumar</t>
  </si>
  <si>
    <t>Natural variation involving deletion alleles of FRIGIDA modulate temperature-sensitive flowering responses in Arabidopsis thaliana</t>
  </si>
  <si>
    <t>Ambient temperature is one of the major environmental factors that modulate plant growth and development. There is extensive natural genetic variation in thermal responses of plants exemplified by the variation exhibited by the accessions of Arabidopsis thaliana. In this work we have studied the enhanced temperature response in hypocotyl elongation and flowering shown by the Tsu-0 accession in long days. Genetic mapping in the Col-0 x Tsu-0 recombinant inbred line (RIL) population identified several QTLs for thermal response including three major effect loci encompassing candidate genes FRIGIDA (FRI), FLOWERING LOCUS C (FLC) and FLOWERING LOCUS T (FT). We confirm and validate these QTLs. We show that the Tsu-0 FRI allele, which is the same as FRI-Ler is associated with late flowering but only at lower temperatures in long days. Using transgenic lines and accessions, we show that the FRI-Ler allele confers temperature-sensitive late flowering confirming a role for FRI in photoperiod-dependent thermal response. Through quantitative complementation with heterogeneous inbred families, we further show that cis-regulatory variation at FT contributes to the observed hypersensitivity of Tsu-0 to ambient temperature. Overall our results suggest that multiple loci that interact epistatically govern photoperiod-dependent thermal responses of A. thaliana.</t>
  </si>
  <si>
    <t>Balasubramanian, Sureshkumar/0000-0002-1057-2606</t>
  </si>
  <si>
    <t>10.1111/pce.12690</t>
  </si>
  <si>
    <t>WOS:000381495500015</t>
  </si>
  <si>
    <t>Villegas, D; Alfaro, C; Ammar, K; Catedra, MM; Crossa, J; del Moral, LFG; Royo, C</t>
  </si>
  <si>
    <t>Villegas, D.; Alfaro, C.; Ammar, K.; Catedra, M. M.; Crossa, J.; Garcia del Moral, L. F.; Royo, C.</t>
  </si>
  <si>
    <t>Daylength, Temperature and Solar Radiation Effects on the Phenology and Yield Formation of Spring Durum Wheat</t>
  </si>
  <si>
    <t>Future food security will depend on crop adaptation to changing environments. We studied the limitations imposed by daylength, temperature and solar radiation on wheat yield in eight field experiments conducted at contrasting northern latitudes and involving 42 adapted spring durum wheat genotypes of divergent phenology, and reduced or without photoperiod sensitivity. Air temperatures averaged from sowing to anthesis (SA) increased from northern to southern sites, while daylength and minimum temperatures from anthesis to maturity (grain filling, GF) followed the opposite trend, due to differences in the latitude of sites. The site effect explained 96% of the variation in the number of days SA, which was much smaller in southern sites. Average minimum daily temperatures above 6.9 degrees C before anthesis and below 10.8 degrees C during GF accompanied by photoperiods during GF of less than 14.2h resulted in less than 14000kernelsm(-2), which was the threshold below which kernel number limited yield. Radiation during GF lower than 1.8kJkernel(-1)day(-1) limited kernel weight, which was then a constraint to the achievement of yield potential.</t>
  </si>
  <si>
    <t>Royo, Conxita/J-3362-2017; Villegas, Dolors/I-7205-2013; Crossa, Jose/AAE-7898-2019</t>
  </si>
  <si>
    <t xml:space="preserve">Royo, Conxita/0000-0001-7939-1451; Villegas, Dolors/0000-0003-2961-6346; </t>
  </si>
  <si>
    <t>10.1111/jac.12146</t>
  </si>
  <si>
    <t>WOS:000374338200004</t>
  </si>
  <si>
    <t>Nishiwaki-Ohkawa, T; Yoshimura, T</t>
  </si>
  <si>
    <t>Nishiwaki-Ohkawa, Taeko; Yoshimura, Takashi</t>
  </si>
  <si>
    <t>Molecular basis for regulating seasonal reproduction in vertebrates</t>
  </si>
  <si>
    <t>JOURNAL OF ENDOCRINOLOGY</t>
  </si>
  <si>
    <t>Animals that inhabit mid- to high-latitude regions exhibit various adaptive behaviors, such as migration, reproduction, molting and hibernation in response to seasonal cues. These adaptive behaviors are tightly regulated by seasonal changes in photoperiod, the relative day length vs night length. Recently, the regulatory pathway of seasonal reproduction has been elucidated using quail. In birds, deep brain photoreceptors receive and transmit light information to the pars tuberalis in the pituitary gland, which induces the secretion of thyroid-stimulating hormone. Thyroid-stimulating hormone locally activates thyroid hormone via induction of type 2 deiodinase in the mediobasal hypothalamus. Thyroid hormone then induces morphological changes in the terminals of neurons that express gonadotropin-releasing hormone and facilitates gonadotropin secretion from the pituitary gland. In mammals, light information is received by photoreceptors in the retina and neurally transmitted to the pineal gland, where it inhibits the synthesis and secretion of melatonin, which is crucial for seasonal reproduction. Importantly, the signaling pathway downstream of light detection and signaling is fully conserved between mammals and birds. In fish, the regulatory components of seasonal reproduction are integrated, from light detection to neuroendocrine output, in a fish-specific organ called the saccus vasculosus. Various physiological processes in humans are also influenced by seasonal environmental changes. The findings discussed herein may provide clues to addressing human diseases, such as seasonal affective disorder.</t>
  </si>
  <si>
    <t>Yoshimura, Takashi/C-8306-2012</t>
  </si>
  <si>
    <t>Yoshimura, Takashi/0000-0001-7018-9652</t>
  </si>
  <si>
    <t>0022-0795</t>
  </si>
  <si>
    <t>1479-6805</t>
  </si>
  <si>
    <t>R117</t>
  </si>
  <si>
    <t>R127</t>
  </si>
  <si>
    <t>10.1530/JOE-16-0066</t>
  </si>
  <si>
    <t>WOS:000379384500001</t>
  </si>
  <si>
    <t>Kauranen, H; Ala-Honkola, O; Kankare, M; Hoikkala, A</t>
  </si>
  <si>
    <t>Kauranen, Hannele; Ala-Honkola, Outi; Kankare, Maaria; Hoikkala, Anneli</t>
  </si>
  <si>
    <t>Circadian clock of Drosophila montana is adapted to high variation in summer day lengths and temperatures prevailing at high latitudes</t>
  </si>
  <si>
    <t>Photoperiodic regulation of the circadian rhythms in insect locomotor activity has been studied in several species, but seasonal entrainment of these rhythms is still poorly understood. We have traced the entrainment of activity rhythm of northern Drosophila montana flies in a climate chamber mimicking the photoperiods and day and night temperatures that the flies encounter in northern Finland during the summer. The experiment was started by transferring freshly emerged females into the chamber in early and late summer conditions to obtain both non-diapausing and diapausing females for the studies. The locomotor activity of the females and daily changes in the expression levels of two core circadian clock genes, timeless and period, in their heads were measured at different times of summer. The study revealed several features in fly rhythmicity that are likely to help the flies to cope with high variation in the day length and temperature typical to northern summers. First, both the non-diapausing and the diapausing females showed evening activity, which decreased towards the short day length as observed in the autumn in nature. Second, timeless and period genes showed concordant daily oscillations and seasonal shifts in their expression level in both types of females. Contrary to Drosophila melanogaster, oscillation profiles of these genes were similar to each other in all conditions, including the extremely long days in early summer and the cool temperatures in late summer, and their peak expression levels were not locked to lights-off transition in any photoperiod. Third, the diapausing females were less active than the non-diapausing ones, in spite of their younger age. Overall, the study showed that D. montana clock functions well under long day conditions, and that both the photoperiod and the daily temperature cycles are important zeitgebers for seasonal changes in the circadian rhythm of this species. (C) 2016 Elsevier Ltd. All rights reserved.</t>
  </si>
  <si>
    <t>10.1016/j.jinsphys.2016.03.005</t>
  </si>
  <si>
    <t>WOS:000376211300002</t>
  </si>
  <si>
    <t>Toxopeus, J; Jakobs, R; Ferguson, LV; Gariepy, TD; Sinclair, BJ</t>
  </si>
  <si>
    <t>Toxopeus, Jantina; Jakobs, Ruth; Ferguson, Laura V.; Gariepy, Tara D.; Sinclair, Brent J.</t>
  </si>
  <si>
    <t>Reproductive arrest and stress resistance in winter-acclimated Drosophila suzukii</t>
  </si>
  <si>
    <t>Overwintering insects must survive the multiple-stress environment of winter, which includes low temperatures, reduced food and water availability, and cold-active pathogens. Many insects overwinter in diapause, a developmental arrest associated with high stress tolerance. Drosophila suzukii (Diptera: Drosophilidae), spotted wing drosophila, is an invasive agricultural pest worldwide. Its ability to overwinter and therefore establish in temperate regions could have severe implications for fruit crop industries. We demonstrate here that laboratory populations of Canadian D. suzukii larvae reared under short-day, low temperature, conditions develop into dark 'winter morph' adults similar to those reported globally from field captures, and observed by us in southern Ontario, Canada. These winter-acclimated adults have delayed reproductive maturity, enhanced cold tolerance, and can remain active at low temperatures, although they do not have the increased desiccation tolerance or survival of fungal pathogen challenges that might be expected from a more heavily melanised cuticle. Winter-acclimated female D. suzukii have underdeveloped ovaries and altered transcript levels of several genes associated with reproduction and stress. While superficially indicative of reproductive diapause, the delayed reproductive maturity of winter-acclimated D. suzukii appears to be temperature-dependent, not regulated by photoperiod, and is thus unlikely to be 'true' diapause. The traits of this 'winter morph', however, likely facilitate overwintering in southern Canada, and have probably contributed to the global success of this fly as an invasive species. (C) 2016 Elsevier Ltd. All rights reserved.</t>
  </si>
  <si>
    <t>Toxopeus, Jantina/0000-0002-0761-801X; Sinclair, Brent/0000-0002-8191-9910</t>
  </si>
  <si>
    <t>10.1016/j.jinsphys.2016.03.006</t>
  </si>
  <si>
    <t>WOS:000376211300005</t>
  </si>
  <si>
    <t>Noren, L; Kindgren, P; Stachula, P; Ruhl, M; Eriksson, ME; Hurry, V; Strand, A</t>
  </si>
  <si>
    <t>Noren, Louise; Kindgren, Peter; Stachula, Paulina; Ruhl, Mark; Eriksson, Maria E.; Hurry, Vaughan; Strand, Asa</t>
  </si>
  <si>
    <t>Circadian and Plastid Signaling Pathways Are Integrated to Ensure Correct Expression of the CBF and COR Genes during Photoperiodic Growth</t>
  </si>
  <si>
    <t>The circadian clock synchronizes a wide range of biological processes with the day/night cycle, and correct circadian regulation is essential for photosynthetic activity and plant growth. We describe here a mechanism where a plastid signal converges with the circadian clock to fine-tune the regulation of nuclear gene expression in Arabidopsis (Arabidopsis thaliana). Diurnal oscillations of tetrapyrrole levels in the chloroplasts contribute to the regulation of the nucleus-encoded transcription factors C-REPEAT BINDING FACTORS (CBFs). The plastid signal triggered by tetrapyrrole accumulation inhibits the activity of cytosolic HEAT SHOCK PROTEIN90 and, as a consequence, the maturation and stability of the clock component ZEITLUPE (ZTL). ZTL negatively regulates the transcription factor LONG HYPOCOTYL5 (HY5) and PSEUDO-RESPONSE REGULATOR5 (PRR5). Thus, low levels of ZTL result in a HY5- and PRR5-mediated repression of CBF3 and PRR5-mediated repression of CBF1 and CBF2 expression. The plastid signal thereby contributes to the rhythm of CBF expression and the downstream COLD RESPONSIVE expression during day/night cycles. These findings provide insight into how plastid signals converge with, and impact upon, the activity of well-defined clock components involved in circadian regulation.</t>
  </si>
  <si>
    <t>Kindgren, Peter/H-4649-2015</t>
  </si>
  <si>
    <t>Kindgren, Peter/0000-0003-0947-2648</t>
  </si>
  <si>
    <t>10.1104/pp.16.00374</t>
  </si>
  <si>
    <t>WOS:000380699200048</t>
  </si>
  <si>
    <t>Changes in brain peptides associated with reproduction and energy homeostasis in photosensitive and photorefractory migratory redheaded buntings</t>
  </si>
  <si>
    <t>Present study examined the expression of brain peptides associated with the reproduction and energy homeostasis (GnRH/GnIH, NPY/VIP), and assessed their possible functional association in the photosensitive (non-breeding, pre-breeding), photostimulated (breeding) and photorefractory (post-breeding) migratory redheaded buntings (Emberiza bruniceps), using double-labeled immunohistochemistry. Particularly, we measured immunoreactive (-ir) cell numbers, per cent cell area and cell optical density (OD) in the preoptic area (GnRH-I), midbrain (GnRH-II), paraventricular nucleus (GnIH), dorsomedial hypothalamus, DMH and infundibular complex, INc (NPY and VIP), and lateral septal organ (VIP) of buntings kept under natural photoperiods at the wintering latitude (26 degrees 55'N). There was a significant seasonal difference in GnRH-I, not GnRH-II, with reduced -ir cells in the photosensitive and photorefractory buntings, and notably with increased cell OD between the refractory and non-breeding states with no increase in testis size. Also, increased cell OD of GnIH neurons in non-breeding state indicated its role in the maintenance of small testes during the post-refractory period. Overall, seasonal changes in GnRH-I and GnIH were found consistent with their suggested roles in reproductive regulation of absolute photorefractory birds. Further, there was a significant seasonal change in cell OD of NPY neurons in DMH, not the INc. In contrast, VIP immunoreactivity was seasonally altered, with a significantly higher VIP-ir cells in breeding than the pre-breeding state. Finally, close proximity between perikarya with fibres suggested functional interactions between the GnRH and GnIH, and NPY and VIP. Thus, seasonal plasticity of brain peptides is perhaps the part of neural regulation of seasonal reproduction and associated energy homeostasis in migratory songbirds. (C) 2016 Elsevier Inc. All rights reserved.</t>
  </si>
  <si>
    <t>MAY 1</t>
  </si>
  <si>
    <t>10.1016/j.ygcen.2016.03.031</t>
  </si>
  <si>
    <t>WOS:000377051200008</t>
  </si>
  <si>
    <t>Parker, DJ; Ritchie, MG; Kankare, M</t>
  </si>
  <si>
    <t>Parker, Darren J.; Ritchie, Michael G.; Kankare, Maaria</t>
  </si>
  <si>
    <t>Preparing for Winter: The Transcriptomic Response Associated with Different Day Lengths in Drosophila montana</t>
  </si>
  <si>
    <t>At northern latitudes, the most robust cue for assessing the onset of winter is the shortening of day lengths. Many species use day length as a cue to increase their cold tolerance and/or enter into diapause, but little is known about changes in gene expression that occur under different day lengths. We investigate the gene expression changes associated with differences in light/dark cycles in Drosophila montana, a northerly distributed species with a strong adult photoperiodic reproductive diapause. To examine gene expression changes induced by light both prior to and during diapause, we used both nondiapausing and diapausing flies. We found that the majority of genes that are differentially expressed between different day lengths in nondiapausing and diapausing flies differ. However, the biological processes involved were broadly similar. These included neuron development and metabolism, which are largely consistent with an increase in cold tolerance previously observed to occur in these flies. We also found that many genes associated with reproduction change in expression level between different day lengths, suggesting that D. montana use changes in day length to cue changes in reproduction both before and after entering into diapause. Finally, we also identified several interesting candidate genes for lightinduced changes including Lsp2, para, and Ih.</t>
  </si>
  <si>
    <t>Ritchie, Michael G/F-7055-2013</t>
  </si>
  <si>
    <t>Ritchie, Michael G/0000-0001-7913-8675; Parker, Darren/0000-0003-4027-7779</t>
  </si>
  <si>
    <t>10.1534/g3.116.027870</t>
  </si>
  <si>
    <t>WOS:000376294400021</t>
  </si>
  <si>
    <t>Dixit, AS; Singh, NS</t>
  </si>
  <si>
    <t>Dixit, Anand S.; Singh, Namram S.</t>
  </si>
  <si>
    <t>Seasonality in circadian locomotor activity and serum testosterone level in the subtropical tree sparrow (Passer montanus)</t>
  </si>
  <si>
    <t>JOURNAL OF PHOTOCHEMISTRY AND PHOTOBIOLOGY B-BIOLOGY</t>
  </si>
  <si>
    <t>Seasonality in daily locomotor activity pattern was investigated in the subtropical tree sparrow by exposing a group of birds to natural day lengths (NDL) for 30 days and another group to 12L/12D for 14 days followed by transfer to constant dim light (LIdim) for another 15 days in four different seasons of the year. Serum testosterone levels were also measured during different seasons. Sparrows, under NDL, exhibited distinct circadian rhythmicity in their locomotor activity with almost similar general pattern in different seasons that restricted mainly to the light hours. However, they showed season-dependent differences in the characteristics of circadian locomotor activity rhythm. Birds, when exposed to 12L/12D, showed entrainment of their locomotor activity rhythm with the activity confined mainly during the light phase. Though, tau (tau) under free run conditions did not show any significant difference, the activity period varied significantly in different seasons. The highest level of testosterone was recorded in the spring season that corresponded with the maximum locomotor activity in spring months. The seasonality in daily locomotor activity correlates with the seasonal changes in testosterone levels suggesting the influence of gonadal steroids on endogenous circadian system which is indicative of adaptation of tree sparrow to local photoperiodic conditions. (C) 2016 Elsevier B.V. All rights reserved.</t>
  </si>
  <si>
    <t>Dixit, Anand/AAF-2626-2019</t>
  </si>
  <si>
    <t>1011-1344</t>
  </si>
  <si>
    <t>10.1016/j.jphotobiol.2016.02.014</t>
  </si>
  <si>
    <t>WOS:000375499800008</t>
  </si>
  <si>
    <t>Chasles, M; Chesneau, D; Moussu, C; Delgadillo, JA; Chernineau, P; Keller, M</t>
  </si>
  <si>
    <t>Chasles, Manon; Chesneau, Didier; Moussu, Chantal; Alberto Delgadillo, Jose; Chernineau, Philippe; Keller, Matthieu</t>
  </si>
  <si>
    <t>Sexually active bucks are efficient to stimulate female ovulatory activity during the anestrous season also under temperate latitudes</t>
  </si>
  <si>
    <t>Goats are seasonal breeders and photoperiod is the main cue controlling the onset and offset of the breeding season. Nevertheless introducing a sexually active buck in a group of females during anestrous can stimulate their reproductive function and induce ovulation. This "male-effect" is very efficient under subtropical latitudes, when using sexually active males previously stimulated by a photoperiodic treatment. However, there is less evidence of its feasibility under temperate latitudes where the more important variation in day length could be responsible for a stronger inhibition of female sexual activity. The aim of this study was therefore to determine whether intense sexual activity can be induced in alpine bucks during the non-breeding season by a long-day treatment under temperate latitude and if these males could be used to produce an efficient male-effect. Bucks (n = 21) were divided in two groups, one submitted to a photoperiodic treatment from November 1st to January 15th and then switched to natural photoperiod, while the other group remained entirely under the natural photoperiod. The ones submitted to this light treatment exhibit higher testicular volume and testosterone level 6 weeks after the end of the treatment. At the end of March, bucks were used to stimulate anestrous does (n = 41) continuously for 15 days. We showed that (a) light treatment was efficient to induce an increase of sexual activity in bucks and (b) that the introduction of stimulated bucks among females induced a significantly higher proportion of ovulation in anestrous does than control bucks (86% vs 5%). Our results indicate that under temperate latitudes induction of ovulation in females during the anestrous season is feasible using bucks treated with long-days during winter. (C) 2016 Elsevier B.V. All rights reserved.</t>
  </si>
  <si>
    <t>Keller, Matthieu/Q-1431-2019</t>
  </si>
  <si>
    <t>Keller, Matthieu/0000-0002-5445-7431</t>
  </si>
  <si>
    <t>10.1016/j.anireprosci.2016.02.030</t>
  </si>
  <si>
    <t>WOS:000374914200011</t>
  </si>
  <si>
    <t>Royo, C; Dreisigacker, S; Alfaro, C; Ammar, K; Villegas, D</t>
  </si>
  <si>
    <t>Royo, C.; Dreisigacker, S.; Alfaro, C.; Ammar, K.; Villegas, D.</t>
  </si>
  <si>
    <t>Effect of Ppd-1 genes on durum wheat flowering time and grain filling duration in a wide range of latitudes</t>
  </si>
  <si>
    <t>Understanding the effect of genetic factors controlling flowering time is essential to fine-tune crop development to each target environment and to maximize yield. A set of 35 durum wheat genotypes of spring growth-habit involving different allelic combinations at Ppd-A1 and Ppd-B1 genes was grown for 2 years at four sites at latitudes ranging from 19 degrees N to 41 degrees N. The emergence-flowering period was reduced from north to south. The frequency in the collection of the insensitive allele GS-105 at Ppd-A1 was greater (34%) than that of allele GS-100 (20%). Genotypes that flowered earlier due to the presence of alleles causing photoperiod insensitivity extended their grain-filling period, but less than the shortening in flowering time. The effect of the allele conferring photoperiod sensitivity at Ppd-A1 was stronger than that at Ppd-B1 (Ppd-A1b &gt; Ppd-B1b). The effect of photoperiod insensitivity alleles was classified as GS-100 &gt; GS-105 &gt; Ppd-B1a. The phenotypic expression of alleles conferring photoperiod insensitivity at Ppd-A1 increased at sites with average day length from emergence to flowering lower than 12 h. An interaction effect was found between Ppd-A1 and Ppd-B1. Differences between allelic combinations in flowering time accounted for c. 66% of the variability induced by the genotype effect, with the remaining 34% being explained by genes controlling earliness per se. The shortest flowering time across sites corresponded to the allelic combination GS-100/Ppd-B1a, which reduced flowering time by 11 days irrespective of the Ppd-A1b/Ppd-B1b combination. The current study marks a further step towards elucidation of the phenotypic expression of genes regulating photoperiod sensitivity and their interaction with the environment.</t>
  </si>
  <si>
    <t>Villegas, Dolors/I-7205-2013; Royo, Conxita/J-3362-2017</t>
  </si>
  <si>
    <t>Villegas, Dolors/0000-0003-2961-6346; Royo, Conxita/0000-0001-7939-1451</t>
  </si>
  <si>
    <t>10.1017/S0021859615000507</t>
  </si>
  <si>
    <t>WOS:000374170100004</t>
  </si>
  <si>
    <t>Giantsis, IA; Laliotis, GP; Stoupa, O; Avdi, M</t>
  </si>
  <si>
    <t>Giantsis, Ioannis A.; Laliotis, George P.; Stoupa, Olympia; Avdi, Melpomeni</t>
  </si>
  <si>
    <t>Polymorphism of the melatonin receptor 1A (MNTR1A) gene and association with seasonality of reproductive activity in a local Greek sheep breed</t>
  </si>
  <si>
    <t>JOURNAL OF BIOLOGICAL RESEARCH-THESSALONIKI</t>
  </si>
  <si>
    <t>Background: Sheep's reproductive physiology in temperate latitudes (such as Greece), is characterized by seasonality and is also regulated by photoperiodic exposure. Melatonin is the key hormone involved in this regulation. However, the melatonin secretion and therefore the ewes reproductive activity underlies variation, proposed to be linked with the melatonin receptor subtype 1A (MNTR1A) gene structure. This study was designed to investigate the polymorphism of the MNTR1A gene in a local Greek sheep breed and to determine its potential association with reproductive seasonality. Results: Two groups of farmed ewes, each consisted of 30 individuals, were chosen. Males were introduced in both groups in spring (April). The first group consisted of ewes that showed reproductive activity in spring (May), while the second of ewes that showed reproductive activity 3 months later, in summer. The PCR-RFLP methodology was carried out on a 824-bp DNA fragment of the MTNR1A exon 2 using the RsaI restriction endonuclease. The electrophoretic procedure revealed three genotypes, C/C, C/T and T/T. Specifically, 44 animals showed the C/C genotype (28 from the first group and 16 from the second), 14 the C/T genotype (2 from the first and 12 from the second) and 2 animals had the T/T genotype (both from the second group). Conclusions: Statistical analysis indicated a positive correlation between genotype and reproductive seasonality, with C/C genotype playing a crucial role in out-of-season reproduction activity.</t>
  </si>
  <si>
    <t>LALIOTIS, GEORGE P./K-1007-2019</t>
  </si>
  <si>
    <t>LALIOTIS, GEORGE P./0000-0001-6075-7687; Giantsis, Ioannis/0000-0002-6323-2955; Avdi, Melpomeni/0000-0002-3076-0751</t>
  </si>
  <si>
    <t>2241-5793</t>
  </si>
  <si>
    <t>10.1186/s40709-016-0050-y</t>
  </si>
  <si>
    <t>WOS:000375107300001</t>
  </si>
  <si>
    <t>Blix, AS</t>
  </si>
  <si>
    <t>Blix, Arnoldus Schytte</t>
  </si>
  <si>
    <t>Adaptations to polar life in mammals and birds</t>
  </si>
  <si>
    <t>This Review presents a broad overview of adaptations of truly Arctic and Antarctic mammals and birds to the challenges of polar life. The polar environment may be characterized by grisly cold, scarcity of food and darkness in winter, and lush conditions and continuous light in summer. Resident animals cope with these changes by behavioural, physical and physiological means. These include responses aimed at reducing exposure, such as 'balling up', huddling and shelter building; seasonal changes in insulation by fur, plumage and blubber; and circulatory adjustments aimed at preservation of core temperature, to which end the periphery and extremities are cooled to increase insulation. Newborn altricial animals have profound tolerance to hypothermia, but depend on parental care for warmth, whereas precocial mammals are well insulated and respond to cold with non-shivering thermogenesis in brown adipose tissue, and precocial birds shiver to produce heat. Most polar animals prepare themselves for shortness of food during winter by the deposition of large amounts of fat in times of plenty during autumn. These deposits are governed by a sliding set-point for body fatness throughout winter so that they last until the sun reappears in spring. Polar animals are, like most others, primarily active during the light part of the day, but when the sun never sets in summer and darkness prevails during winter, high-latitude animals become intermittently active around the clock, allowing opportunistic feeding at all times. The importance of understanding the needs of the individuals of a species to understand the responses of populations in times of climate change is emphasized.</t>
  </si>
  <si>
    <t>10.1242/jeb.120477</t>
  </si>
  <si>
    <t>WOS:000374958100006</t>
  </si>
  <si>
    <t>Morales, JU; Nieto, CAR; Avila, HRV; Manjarres, EVA</t>
  </si>
  <si>
    <t>Urrutia Morales, Jorge; Rosales Nieto, Cesar A.; Vera Avila, Hector R.; Amezcua Manjarres, Eugenio Villagomez</t>
  </si>
  <si>
    <t>Resumption of ovarian activity is modified by non-photoperiodic environmental cues in Criollo goats in tropical latitudes</t>
  </si>
  <si>
    <t>The reproductive activity of female goats under tropical latitude is modulated by photoperiod; however other non-photoperiodic cues may play a role in this modulation. We assessed the relationships among circulating concentrations of progesterone and environmental cues (photoperiod, atmospheric pressure, precipitation, absolute humidity, maximum environmental and soil temperatures, and wind speed). For two consecutive years, environmental data were collected every 10 min, while 8 female goats, separated from bucks, were individually fed a maintenance diet and were kept under natural conditions of photoperiod and climate (22 degrees N). Female goats were weighed and body mass index (BMI) determined every week and were bled bi-weekly to monitor circulating patterns of progesterone. Environmental data was not similar in both years (P&lt;0.001). Live weight rose from 37.4 +/- 1.3 kg (mean +/- SEM) to 53.7 +/- 2.2 kg, and BMI from 8.3 +/- 0.3 to 12.2 +/- 0.4 over the course of the experiment. The mean date when resumption of ovarian activity occurred differed between years (17 October vs. 27 September; P &lt; 0.001) and it was negatively associated with live weight and BMI (P &lt; 0.01). We observed that resumption of ovarian activity occurred when the ambient temperature averaged below 26 degrees C. The concentration of progesterone was positively associated with live weight and BMI (P &lt; 0.05), absolute humidity and atmospheric pressure (P &lt; 0.001); but it was negatively associated with photoperiod, precipitation, and also maximum environmental and soil temperatures (P&lt;0.001). The concentration of progesterone was not associated with wind speed (P &gt; 0.05). In conclusion, criollo goats from the semi-arid region of central-northern Mexico exhibited a clearly defined reproductive seasonality. This reproductive seasonality is not only modulated by photoperiod but also by non-photoperiodic environmental cues which may play an important role on this modulation. Temperature above 28 degrees C affects productivity by causing a decrease of the concentration of progesterone resulting in anoestrus. An understanding of the interactions between climatic variables and the seasonal reproductive activity in goats, may lead environmental manipulations that aid to their reproductive management. (C) 2016 Elsevier B.V. All rights reserved.</t>
  </si>
  <si>
    <t>Rosales Nieto, Cesar/0000-0002-3414-338X</t>
  </si>
  <si>
    <t>10.1016/j.smallrumres.2016.02.016</t>
  </si>
  <si>
    <t>WOS:000375504400002</t>
  </si>
  <si>
    <t>Siegelman-Charbit, L; Planque, B</t>
  </si>
  <si>
    <t>Siegelman-Charbit, Lia; Planque, Benjamin</t>
  </si>
  <si>
    <t>Abundant mesopelagic fauna at oceanic high latitudes</t>
  </si>
  <si>
    <t>The presence of a dense layer of organisms in the mesopelagic zone is a ubiquitous feature of the world oceans, and these organisms may constitute a major component of marine bio-mass worldwide. Many mesopelagic organisms perform light-dependent diel vertical migration. It has been hypothesised that extreme light regimes encountered at high latitudes may disturb these migration patterns and thereby limit the northern expansion of mesopelagic fauna into the Arctic. Using hydroacoustic data collected during 4 surveys conducted in the open Norwegian Sea during the summer season, we evaluated if the key features of mesopelagic fauna reported worldwide (high density and diel vertical migration) are also observed in the high latitudes of the Northeast Atlantic. The results confirm that the high-latitude Northeast Atlantic hosts a high density of mesopelagic fauna which performs daily migration patterns similar to those reported in other regions. They also support the limiting effect of photoperiod on its potential biomass. These results stress the need for thorough studies on the abundance, biodiversity and trophic ecology of the mesopelagic fauna in this region.</t>
  </si>
  <si>
    <t>Planque, Benjamin/D-2729-2013</t>
  </si>
  <si>
    <t>Planque, Benjamin/0000-0002-0557-7410; Siegelman, Lia/0000-0003-3330-082X</t>
  </si>
  <si>
    <t>MAR 21</t>
  </si>
  <si>
    <t>10.3354/meps11661</t>
  </si>
  <si>
    <t>WOS:000374240800023</t>
  </si>
  <si>
    <t>Quispe, R; Sebe, F; da Silva, ML; Gahr, M</t>
  </si>
  <si>
    <t>Quispe, Rene; Sebe, Frederic; da Silva, Maria Luisa; Gahr, Manfred</t>
  </si>
  <si>
    <t>Dawn-song onset coincides with increased HVC androgen receptor expression but is decoupled from high circulating testosterone in an equatorial songbird</t>
  </si>
  <si>
    <t>PHYSIOLOGY &amp; BEHAVIOR</t>
  </si>
  <si>
    <t>The song of songbirds is a testosterone-sensitive behavior that is controlled by brain regions expressing androgen receptors. At higher latitudes, seasonal singing is stimulated by increasing day-length and elevated circulating testosterone. However, a large number of songbird species inhabit equatorial regions under a nearly constant photoperiod, and the neuroendocrine mechanisms of seasonal song in these species have rarely been investigated. We studied males from an equatorial population of the silver-beaked tanager (Ramphocelus carbo), an Amazonian songbird. We found seasonality in dawn-song behavior, which was displayed continuously for more than half a year throughout an extended breeding territoriality stage. The seasonal activation of dawn song was correlated with an increased area of androgen receptor expression in HVC, a major brain area of song control. However, testosterone levels remained low for several weeks after activation of dawn-song. Circulating levels of testosterone were elevated only later in the breeding season, coinciding with a higher dawn-song output and with the mating period. Our results suggest that the seasonal activation of dawn-song and territoriality involves an increase of androgen target cells in HVC. This mechanism could potentially function to circumvent adverse effects of high testosterone levels in a species with an extended breeding season. (C) 2016 Elsevier Inc. All rights reserved.</t>
  </si>
  <si>
    <t>0031-9384</t>
  </si>
  <si>
    <t>10.1016/j.physbeh.2015.12.027</t>
  </si>
  <si>
    <t>WOS:000370908000001</t>
  </si>
  <si>
    <t>Pellicer-Rubio, MT; Boissard, K; Forgerit, Y; Pougnard, JL; Bonne, JL; Leboeuf, B</t>
  </si>
  <si>
    <t>Pellicer-Rubio, Maria-Teresa; Boissard, Karine; Forgerit, Yvonnick; Pougnard, Jean Louis; Bonne, Jean Luc; Leboeuf, Bernard</t>
  </si>
  <si>
    <t>Evaluation of hormone-free protocols based on the "male effect" for artificial insemination in lactating goats during seasonal anestrus</t>
  </si>
  <si>
    <t>Goat estrous and ovulatory responses to the "male effect" were characterized to determine the time range over which fertile ovulations occur after buck exposure. The results were used to explore the efficacy of different hormone-free artificial insemination (AI) protocols aimed at diminishing the number of inseminations needed to optimize fertility. Adult bucks and does were exposed to artificially long days during winter and then exposed to a natural photoperiod before buck exposure (Day 0). Most goats (&gt;70%) ovulated twice, developing a short cycle followed by a normal cycle over 13 days after buck exposure. Among them, 21% were in estrus at the short cycle and 94% at the normal cycle. This second ovulation occurred within 48 hours of Day 6 and was the target for AI protocols. In protocol A (n = 79), goats were inseminated 12 hours after estrus detection from Day 5 to Day 9. Up to six AI times over 4 days were needed to inseminate goats in estrus. Forty-nine percent of the inseminated goats kidded. In protocol B (n = 145), estrus detection started on Day 5. The earlier (group 1) and later (group 2) buck-marked goats received one single insemination at fixed times on Days 6.5 or 7 and 8, respectively; unmarked goats (group 3) were inseminated along with group 2. In protocol C (n = 153), goats were inseminated twice on Days 6.5 or 7 and 8 without needing to detect estrus. Goats induced to ovulate by hormonal treatment were used as the control (n = 319). Fertility was lower in protocol B than in protocol C and controls (47% vs. 58% and 65% kidding; P &lt;= 0.05), whereas this was higher in buck-marked goats than in unmarked ones (64% vs. 33%; P &lt;= 0.05). In protocol B, fertility can increase (&gt;60%) when only goats coming into estrus are inseminated. The best kidding rate (similar to 70%) was achieved when does were inseminated within 24 hours of the LH surge. Protocols involving insemination on Day 7 instead of Day 6.5 led to more goats being inseminated during this favorable time. (C) 2016 Elsevier Inc. All rights reserved.</t>
  </si>
  <si>
    <t>10.1016/j.theriogenology.2015.11.005</t>
  </si>
  <si>
    <t>WOS:000370312100025</t>
  </si>
  <si>
    <t>Hintz, L; Eshleman, MM; Foxx, A; Wood, TE; Kramer, A</t>
  </si>
  <si>
    <t>Hintz, Lisa; Eshleman, Magdalena M.; Foxx, Alicia; Wood, Troy E.; Kramer, Andrea</t>
  </si>
  <si>
    <t>POPULATION DIFFERENTIATION IN EARLY LIFE HISTORY TRAITS OF CLEOME LUTEA VAR. LUTEA IN THE INTERMOUNTAIN WEST</t>
  </si>
  <si>
    <t>WESTERN NORTH AMERICAN NATURALIST</t>
  </si>
  <si>
    <t>Large-scale restoration is occurring in many areas of the western United States and the use of genetically appropriate native plant seed is expected to increase the success of restoration efforts. Thus, determining intraspecific variation among populations and its driving forces are the first steps in successful seed sourcing. Here, we examine intraspecific variation of characters expressed in early life history stages of Cleome lutea var. lutea, an annual forb native to the western United States that has attracted increasing attention as a restoration species because it provisions diverse pollinators. We conducted a common garden experiment comprised of 9 populations sourced from across the Intermountain West in a climate-controlled growth chamber. We measured 10 life history and morphological traits and found significant among-population differences for 9 of them, including seed germination requirements and flowering status. With the exception of seed germination, this variation was not effectively captured by broad ecoregion delineations, nor was it significantly explained by source site climatic differences or geographic distance between sites. However, flowering status was significantly explained by latitude of the source population (P = 0.033), suggesting that among-population variation reflects divergent adaptation to photoperiod. The variation in life history traits that differentiates our study populations indicates that informed seed sourcing will be necessary when using C. lutea var. lutea for restoration. More comprehensive spatial sampling that stratifies both environmental and geographic variates is needed to determine the drivers of population differentiation and the scale of local adaptation in this species. Such sampling can be used to better inform appropriate seed sourcing decisions. Until then, a cautious approach to sourcing this species for use in restoration is indicated.</t>
  </si>
  <si>
    <t>1527-0904</t>
  </si>
  <si>
    <t>1944-8341</t>
  </si>
  <si>
    <t>10.3398/064.076.0103</t>
  </si>
  <si>
    <t>WOS:000380879000002</t>
  </si>
  <si>
    <t>Lozano, EC; Zapater, MA; Mamani, C; Flores, CB; Gil, MN; Suhring, SS</t>
  </si>
  <si>
    <t>Lozano, Evangelina C.; Zapater, Maria A.; Mamani, Cecilia; Flores, Carolina B.; Gil, Miriam N.; Suhring, Silvia S.</t>
  </si>
  <si>
    <t>The effect of pretreatments in Enterolobium contortisiliquum seeds (Fabaceae) from Selva Pedemontana of Argentina</t>
  </si>
  <si>
    <t>BOLETIN DE LA SOCIEDAD ARGENTINA DE BOTANICA</t>
  </si>
  <si>
    <t>The effect of pretreatments in Enterolobium contortisiliquum seeds (Fabaceae) from Selva Pedemontana of Argentina. Enterolobium contortisiliquum (Veil.) Morong is a tree species that lives in the Selva Pedemontana of Argentina, that is extensively exploited for ample crop. Its seeds typically exhibit low germination percentage due to the high level of dormancy. Five different methods to overcome dormancy were evaluated on seeds collected for five populations along a latitudinal and attitudinal gradient in the Selva Pedemontana. All seeds were germinated at 24 degrees C and 12 h photoperiod. Total gerMinated seeds and mean time to germinate was recorded. Mechanical scarification and chemical scarification with sulfuric acid for 30 to 50 minutes were highly efficient in promoting germination.</t>
  </si>
  <si>
    <t>1851-2372</t>
  </si>
  <si>
    <t>10.31055/1851.2372.v51.n1.14414</t>
  </si>
  <si>
    <t>WOS:000375176300007</t>
  </si>
  <si>
    <t>Jones, NT; Gilbert, B</t>
  </si>
  <si>
    <t>Jones, Natalie T.; Gilbert, Benjamin</t>
  </si>
  <si>
    <t>Changing climate cues differentially alter zooplankton dormancy dynamics across latitudes</t>
  </si>
  <si>
    <t>JOURNAL OF ANIMAL ECOLOGY</t>
  </si>
  <si>
    <t>In seasonal climates, dormancy is a common strategy that structures biodiversity and is necessary for the persistence of many species. Climate change will likely alter dormancy dynamics in zooplankton, the basis of aquatic food webs, by altering two important hatching cues: mean temperatures during the ice-free season, and mean day length when lakes become ice free. Theory suggests that these changes could alter diversity, hatchling abundances and phenology within lakes, and that these responses may diverge across latitudes due to differences in optimal hatching cues and strategies. To examine the role of temperature and day length on hatching dynamics, we collected sediment from 25 lakes across a 1800km latitudinal gradient and exposed sediment samples to a factorial combination of two photoperiods (12 and 16h) and two temperatures (8 and 12 degrees C) representative of historical southern (short photoperiod, warm) and northern (long photoperiod, cool) lake conditions. We tested whether sensitivity to these hatching cues varies by latitudinal origin and differs among taxa. Higher temperatures advanced phenology for all taxa, and these advances were greatest for cladocerans followed by copepods and rotifers. Although phenology differed among taxa, the effect of temperature did not vary with latitude. The latitudinal origin of the egg bank influenced egg abundance and hatchling abundance and diversity, with these latter effects varying with taxa, temperature and photoperiod. Copepod hatchling abundances peaked at mid-latitudes in the high temperature and long photoperiod treatments, whereas hatchling abundances of other zooplankton were greatest at low latitudes and high temperature. The overall diversity of crustacean zooplankton (copepods and cladocerans) also reflected distinct responses of each taxa to our treatments, with the greatest diversity occurring at mid-latitudes (similar to 56 degrees N) in the shorter photoperiod treatment. Our results demonstrate that hatching cues differ for broad taxonomic groups that vary in developmental and life-history strategies. These differences are predicted to drive latitude-specific shifts in zooplankton emergence with climate change and could alter the base of aquatic food webs.</t>
  </si>
  <si>
    <t>Gilbert, Benjamin/E-6616-2010</t>
  </si>
  <si>
    <t>Gilbert, Benjamin/0000-0002-4947-6822; Jones, Natalie/0000-0001-5114-7123</t>
  </si>
  <si>
    <t>0021-8790</t>
  </si>
  <si>
    <t>1365-2656</t>
  </si>
  <si>
    <t>10.1111/1365-2656.12474</t>
  </si>
  <si>
    <t>WOS:000370959300025</t>
  </si>
  <si>
    <t>Eisen, RJ; Eisen, L; Ogden, NH; Beard, CB</t>
  </si>
  <si>
    <t>Eisen, Rebecca J.; Eisen, Lars; Ogden, Nicholas H.; Beard, Charles B.</t>
  </si>
  <si>
    <t>Linkages of Weather and Climate With Ixodes scapularis and Ixodes pacificus (Acari: Ixodidae), Enzootic Transmission of Borrelia burgdorferi, and Lyme Disease in North America</t>
  </si>
  <si>
    <t>Lyme disease has increased both in incidence and geographic extent in the United States and Canada over the past two decades. One of the underlying causes is changes during the same time period in the distribution and abundance of the primary vectors: Ixodes scapularis Say and Ixodes pacificus Cooley and Kohls in eastern and western North America, respectively. Aside from short periods of time when they are feeding on hosts, these ticks exist in the environment where temperature and relative humidity directly affect their development, survival, and host-seeking behavior. Other important factors that strongly influence tick abundance as well as the proportion of ticks infected with the Lyme disease spirochete, Borrelia burgdorferi, include the abundance of hosts for the ticks and the capacity of tick hosts to serve as B. burgdorferi reservoirs. Here, we explore the linkages between climate variation and: 1) duration of the seasonal period and the timing of peak activity; 2) geographic tick distributions and local abundance; 3) enzootic B. burgdorferi transmission cycles; and 4) Lyme disease cases. We conclude that meteorological variables are most influential in determining host-seeking phenology and development, but, while remaining important cofactors, additional variables become critical when exploring geographic distribution and local abundance of ticks, enzootic transmission of B. burgdorferi, and Lyme disease case occurrence. Finally, we review climate change-driven projections for future impact on vector ticks and Lyme disease and discuss knowledge gaps and research needs.</t>
  </si>
  <si>
    <t>10.1093/jme/tjv199</t>
  </si>
  <si>
    <t>WOS:000371908500002</t>
  </si>
  <si>
    <t>Zhao, XQ; Bergland, AO; Behrman, EL; Gregory, BD; Petrov, DA; Schmidt, PS</t>
  </si>
  <si>
    <t>Zhao, Xiaqing; Bergland, Alan O.; Behrman, Emily L.; Gregory, Brian D.; Petrov, Dmitri A.; Schmidt, Paul S.</t>
  </si>
  <si>
    <t>Global Transcriptional Profiling of Diapause and Climatic Adaptation in Drosophila melanogaster</t>
  </si>
  <si>
    <t>Wild populations of the model organism Drosophila melanogaster experience highly heterogeneous environments over broad geographical ranges as well as over seasonal and annual timescales. Diapause is a primary adaptation to environmental heterogeneity, and in D. melanogaster the propensity to enter diapause varies predictably with latitude and season. Here we performed global transcriptomic profiling of naturally occurring variation in diapause expression elicited by short day photoperiod and moderately low temperature in two tissue types associated with neuroendocrine and endocrine signaling, heads, and ovaries. We show that diapause in D. melanogaster is an actively regulated phenotype at the transcriptional level, suggesting that diapause is not a simple physiological or reproductive quiescence. Differentially expressed genes and pathways are highly distinct in heads and ovaries, demonstrating that the diapause response is not uniform throughout the soma and suggesting that it may be comprised of functional modules associated with specific tissues. Genes downregulated in heads of diapausing flies are significantly enriched for clinally varying single nucleotide polymorphism ( SNPs) and seasonally oscillating SNPs, consistent with the hypothesis that diapause is a driving phenotype of climatic adaptation. We also show that chromosome location-based coregulation of gene expression is present in the transcriptional regulation of diapause. Taken together, these results demonstrate that diapause is a complex phenotype actively regulated in multiple tissues, and support the hypothesis that natural variation in diapause propensity underlies adaptation to spatially and temporally varying selective pressures.</t>
  </si>
  <si>
    <t>Petrov, Dmitri/0000-0002-3664-9130</t>
  </si>
  <si>
    <t>10.1093/molbev/msv263</t>
  </si>
  <si>
    <t>WOS:000371219500009</t>
  </si>
  <si>
    <t>Time constraint effects on phenology and life history synchrony in a damselfly along a latitudinal gradient</t>
  </si>
  <si>
    <t>OIKOS</t>
  </si>
  <si>
    <t>In organisms with complex life cycles living in seasonal environments, the synchronisation of phenological events is important from the ecological and evolutionary perspectives. Life history transitions should be synchronised to a greater degree at northern latitudes. We quantified hatching and emergence timing and synchrony in the obligate univoltine damselfly Lestes sponsa along a latitudinal gradient covering its entire north-south range in Europe. In our first experiment, populations from different latitudes were grown in separate climate chambers simulating temperature and photoperiod conditions occurring at their sites of origin. Northern populations expressed early and high synchronous hatching and emergence, central populations intermediate, and southern populations late and low synchronous hatching and emergence. This pattern was expressed at both population and full-sibling family levels, indicating stronger selection for timing and synchronisation in the north compared to the south. In our second experiment, populations from all latitudes were reared in conditions simulating an average temperature and photoperiod over the latitudinal gradient. Interestingly, the pattern of timing and synchronisation was reversed with respect to latitude when compared to the pattern shown in the first experiment, indicating the importance of environmental factors in shaping phenological events. Our results indicate strong selection for timing and synchronisation of life history events at northern latitudes, caused by time constraints. Our results also show that it is important to use as natural conditions as possible in experiments on life history shifts in organisms with complex life cycles in order to achieve a correct understanding of these shifts.</t>
  </si>
  <si>
    <t>0030-1299</t>
  </si>
  <si>
    <t>1600-0706</t>
  </si>
  <si>
    <t>10.1111/oik.02265</t>
  </si>
  <si>
    <t>WOS:000371222300015</t>
  </si>
  <si>
    <t>Woznicki, TL; Aaby, K; Sonsteby, A; Heide, OM; Wold, AB; Remberg, SF</t>
  </si>
  <si>
    <t>Woznicki, Tomasz L.; Aaby, Kjersti; Sonsteby, Anita; Heide, Ola M.; Wold, Anne-Berit; Remberg, Siv F.</t>
  </si>
  <si>
    <t>Influence of Controlled Postflowering Temperature and Daylength on Individual Phenolic Compounds in Four Black Currant Cultivars</t>
  </si>
  <si>
    <t>JOURNAL OF AGRICULTURAL AND FOOD CHEMISTRY</t>
  </si>
  <si>
    <t>The effects of postflowering temperature and daylength on the concentration of individual phenolic compounds were studied in black currant (Ribes nigrum L.) berries under controlled phytotron conditions. The four cultivars studied varied greatly in their concentrations of individual phenolic compounds and temperature stability for accumulation. The concentrations of a wide range of identified phenolic compounds were strongly influenced by temperature over the 12-24 degrees C range, often with opposite temperature gradient patterns for compounds within the same subclass. Accumulation of anthocyanins and flavonols increased under natural long day conditions, which provided an increased daily light integral, while under identical light energy conditions, photoperiod had little or no effect on the concentration of phenolic compounds. Furthermore, with the exception of members of the hydroxycinnamic acid subclass, the concentration of most phenolic compounds was higher in berries ripened outdoors than in the phytotron, apparently due to screening of UV-B radiation by the glass cover.</t>
  </si>
  <si>
    <t>Aaby, Kjersti/0000-0002-5853-9901</t>
  </si>
  <si>
    <t>0021-8561</t>
  </si>
  <si>
    <t>1520-5118</t>
  </si>
  <si>
    <t>10.1021/acs.jafc.5b05966</t>
  </si>
  <si>
    <t>WOS:000369557200004</t>
  </si>
  <si>
    <t>Hou, YY; Xu, LZ; Wu, Y; Wang, P; Shi, JJ; Zhai, BP</t>
  </si>
  <si>
    <t>Hou, Yang-Yang; Xu, Lan-Zhen; Wu, Yan; Wang, Peng; Shi, Jin-Jian; Zhai, Bao-Ping</t>
  </si>
  <si>
    <t>Geographic Variation of Diapause and Sensitive Stages of Photoperiodic Response in Laodelphax striatellus Fallen (Hemiptera: Delphacidae)</t>
  </si>
  <si>
    <t>JOURNAL OF INSECT SCIENCE</t>
  </si>
  <si>
    <t>Large numbers of the small brown planthopper Laodelphax striatellus (Fallen) (Hemiptera: Delphacidae) occur in temperate regions, causing severe losses in rice, wheat, and other economically important crops. The planthoppers enter diapause in the third- or fourth-instar nymph stage, induced by short photoperiods and low temperatures. To investigate the geographic variation in L. striatellus diapause, we compared the incidence of nymphal diapause under various constant temperature (20 and 27 degrees C) and a photoperiod of 4: 20, 8: 16, 10: 14, 12: 12, 14: 10, and 16: 8 (L: D) h regimes among three populations collected from Hanoi (21.02 degrees N, 105.85 degrees E, northern Vietnam), Jiangyan (32.51 degrees N, 120.15 degrees E, eastern China), and Changchun (43.89 degrees N, 125.32 degrees E, north-eastern China). Our results indicated that there were significant geographic variations in the diapause of L. striatellus. When the original latitude of the populations increased, higher diapause incidence and longer critical photoperiod (CP) were exhibited. The CPs of the Jiangyan and Changchun populations were similar to 12 hr 30 min and 13 hr at 20 degrees C, and 11 hr and 11 hr 20 min at 27 degrees C, respectively. The second- and third-instar nymphs were at the stage most sensitive to the photoperiod. However, when the fourth- and fifth-instar nymphs were transferred to a long photoperiod, the diapause-inducing effect of the short photoperiod on young instars was almost reversed. The considerable geographic variations in the nymphal diapause of L. striatellus reflect their adaptation in response to a variable environment and provide insights to develop effective pest management strategies.</t>
  </si>
  <si>
    <t>1536-2442</t>
  </si>
  <si>
    <t>2250-2645</t>
  </si>
  <si>
    <t>10.1093/jisesa/iev161</t>
  </si>
  <si>
    <t>WOS:000369359100002</t>
  </si>
  <si>
    <t>Varoni, EM; Soru, C; Pluchino, R; Intra, C; Iriti, M</t>
  </si>
  <si>
    <t>Varoni, Elena Maria; Soru, Clelia; Pluchino, Roberta; Intra, Chiara; Iriti, Marcello</t>
  </si>
  <si>
    <t>The Impact of Melatonin in Research</t>
  </si>
  <si>
    <t>Citation indexes represent helpful tools for evaluating the impact of articles on research. The aim of this study was to obtain the top-100 ranking of the most cited papers on melatonin, a relevant neurohormone mainly involved in phase-adjusting the biological clock and with certain sleep-promoting capability. An article search was carried out on the Institute for Scientific Information (ISI) Web of Science platform. Numbers of citations, names of authors, journals and their 2014-impact factor, year of publication, and experimental designs of studies were recorded. The ranking of the 100-most cited articles on melatonin research (up to February 2016) revealed a citation range from 1623 to 310. Narrative reviews/expert opinions were the most frequently cited articles, while the main research topics were oxidative stress, sleep physiology, reproduction, circadian rhythms and melatonin receptors. This study represents the first detailed analysis of the 100 top-cited articles published in the field of melatonin research, showing its impact and relevance in the biomedical field.</t>
  </si>
  <si>
    <t>Iriti, Marcello/Q-8580-2017</t>
  </si>
  <si>
    <t>Iriti, Marcello/0000-0002-5063-1236; Varoni, Elena Maria/0000-0002-7287-2188</t>
  </si>
  <si>
    <t>10.3390/molecules21020240</t>
  </si>
  <si>
    <t>WOS:000371895900090</t>
  </si>
  <si>
    <t>Dufourny, L; Gennetay, D; Martinet, S; Lomet, D; Caraty, A</t>
  </si>
  <si>
    <t>Dufourny, L.; Gennetay, D.; Martinet, S.; Lomet, D.; Caraty, A.</t>
  </si>
  <si>
    <t>The Content of Thyroid Hormone Receptor alpha in Ewe Kisspeptin Neurones is not Season-Dependent</t>
  </si>
  <si>
    <t>Seasonal reproduction is grounded in several mechanisms, among which are plasticity in both hormone synthesis and neuronal networks. Increased daylength on long days (LD) translates into local tri-iodothyronin (T3) production in the mediobasal hypothalamus that will enable the transition to the anoestrus season in sheep. The photoperiod also strongly affects the content of kisspeptin (Kiss), a hypothalamic neuropeptide exerting a potent stimulatory effect on gonadotrophin-releasing hormone release. Our hypothesis was that T3 directly inhibits Kiss release during LD. Using double immunocytochemistry, we first searched for coexpression of thyroid hormone receptor (THR) in Kiss neurones in ewes with an active or inactive gonadotrophic axis. In both the preoptic area and the arcuate nucleus, most Kiss neurones were labelled by THR antibody under both physiological/photoperiodic conditions. These results suggest thyroid hormones may affect Kiss synthesis and release all through the year. We then attempted to assess the influence of T3 on Kiss content in hypothalamic explants sampled from ewes with an active gonadotrophic axis. Kiss produced by hypothalamic explants cultured with different doses of T3 (300 or 600pg) and subjected to different times of incubation (2 or 24h) was measured. No significant effects of T3 on Kiss tissular content were observed for the two doses of T3 and for the two incubation times. In light of these findings, potential reasons for the divergent effects of thyroid hormones on Kiss content are discussed. Our data emphasise that the effects of thyroid hormone on Kiss synthesis are not one-sided and may affect a wide range of functions.</t>
  </si>
  <si>
    <t>10.1111/jne.12344</t>
  </si>
  <si>
    <t>WOS:000371434100002</t>
  </si>
  <si>
    <t>Zhao, C; Takeshima, R; Zhu, JH; Xu, ML; Sato, M; Watanabe, S; Kanazawa, A; Liu, BH; Kong, FJ; Yamada, T; Abe, J</t>
  </si>
  <si>
    <t>Zhao, Chen; Takeshima, Ryoma; Zhu, Jianghui; Xu, Meilan; Sato, Masako; Watanabe, Satoshi; Kanazawa, Akira; Liu, Baohui; Kong, Fanjiang; Yamada, Tetsuya; Abe, Jun</t>
  </si>
  <si>
    <t>A recessive allele for delayed flowering at the soybean maturity locus E9 is a leaky allele of FT2a, a FLOWERING LOCUS T ortholog</t>
  </si>
  <si>
    <t>Background: Understanding the molecular mechanisms of flowering and maturity is important for improving the adaptability and yield of seed crops in different environments. In soybean, a facultative short-day plant, genetic variation at four maturity genes, E1 to E4, plays an important role in adaptation to environments with different photoperiods. However, the molecular basis of natural variation in time to flowering and maturity is poorly understood. Using a cross between early-maturing soybean cultivars, we performed a genetic and molecular study of flowering genes. The progeny of this cross segregated for two maturity loci, E1 and E9. The latter locus was subjected to detailed molecular analysis to identify the responsible gene. Results: Fine mapping, sequencing, and expression analysis revealed that E9 is FT2a, an ortholog of Arabidopsis FLOWERING LOCUS T. Regardless of daylength conditions, the e9 allele was transcribed at a very low level in comparison with the E9 allele and delayed flowering. Despite identical coding sequences, a number of single nucleotide polymorphisms and insertions/deletions were detected in the promoter, untranslated regions, and introns between the two cultivars. Furthermore, the e9 allele had a Ty1/copia-like retrotransposon, SORE-1, inserted in the first intron. Comparison of the expression levels of different alleles among near-isogenic lines and photoperiod-insensitive cultivars indicated that the SORE-1 insertion attenuated FT2a expression by its allele-specific transcriptional repression. SORE-1 was highly methylated, and did not appear to disrupt FT2a RNA processing. Conclusions: The soybean maturity gene E9 is FT2a, and its recessive allele delays flowering because of lower transcript abundance that is caused by allele-specific transcriptional repression due to the insertion of SORE-1. The FT2a transcript abundance is thus directly associated with the variation in flowering time in soybean. The e9 allele may maintain vegetative growth in early-flowering genetic backgrounds, and also be useful as a long-juvenile allele, which causes late flowering under short-daylength conditions, in low-latitude regions.</t>
  </si>
  <si>
    <t>Kong, Fanjiang/0000-0001-7138-1478; Takeshima, Ryoma/0000-0002-2525-7334</t>
  </si>
  <si>
    <t>10.1186/s12870-016-0704-9</t>
  </si>
  <si>
    <t>WOS:000368417000002</t>
  </si>
  <si>
    <t>Rivas, GBS; Bauzer, LGSD; Filho, ACAM</t>
  </si>
  <si>
    <t>Rivas, Gustavo B. S.; Bauzer, Luiz G. S. da R.; Meireles-Filho, Antonio C. A.</t>
  </si>
  <si>
    <t>The Environment is Everything That Isn't Me: Molecular Mechanisms and Evolutionary Dynamics of Insect Clocks in Variable Surroundings</t>
  </si>
  <si>
    <t>FRONTIERS IN PHYSIOLOGY</t>
  </si>
  <si>
    <t>Circadian rhythms are oscillations in behavior, metabolism and physiology that have a period close to 24 h. These rhythms are controlled by an internal pacemaker that evolved under strong selective pressures imposed by environmental cyclical changes, mainly of light and temperature. The molecular nature of the circadian pacemaker was extensively studied in a number of organisms under controlled laboratory conditions. But although these studies were fundamental to our understanding of the circadian clock, most of the environmental conditions used resembled rather crudely the relatively constant situation at lower latitudes. At higher latitudes light-dark and temperature cycles vary considerably across different seasons, with summers having long and hot days and winters short and cold ones. Considering these differences and other external cues, such as moonlight, recent studies in more natural and semi natural situations revealed unexpected features at both molecular and behavioral levels, highlighting the dramatic influence of multiple environmental variables in the molecular clockwork. This emphasizes the importance of studying the circadian clock in the wild, where seasonal environmental changes fine-tune the underlying circadian mechanism, affecting population dynamics and impacting the geographical variation in clock genes. Indeed, latitudinal clines in clock gene frequencies suggest that natural selection and demography shape the circadian clock over wide geographical ranges. In this review we will discuss the recent advances in understanding the molecular underpinnings of the circadian clock, how it resonates with the surrounding variables (both in the laboratory and in semi-natural conditions) and its impact on population dynamics and evolution. In addition, we will elaborate on how next generation sequencing technologies will complement classical reductionist approaches by identifying causal variants in natural populations that will link genetic variation to circadian phenotypes, illuminating how the circadian clock functions in the real world.</t>
  </si>
  <si>
    <t>Meireles-Filho, Antonio/E-5550-2014; Bauzer, Luiz G S R/I-4664-2014</t>
  </si>
  <si>
    <t>Meireles-Filho, Antonio/0000-0001-5853-9197; Rivas, Gustavo/0000-0003-1160-8196; Bauzer, Luiz/0000-0003-0900-860X</t>
  </si>
  <si>
    <t>1664-042X</t>
  </si>
  <si>
    <t>10.3389/fphys.2015.00400</t>
  </si>
  <si>
    <t>WOS:000367954200001</t>
  </si>
  <si>
    <t>Rashid, MHA; Massiah, AJ; Thomas, B</t>
  </si>
  <si>
    <t>Gokce, AF</t>
  </si>
  <si>
    <t>Rashid, M. H. A.; Massiah, A. J.; Thomas, B.</t>
  </si>
  <si>
    <t>Genetic regulation of day length adaptation and bulb formation in onion (Ailium cepa L.)</t>
  </si>
  <si>
    <t>VII INTERNATIONAL SYMPOSIUM ON EDIBLE ALLIACEAE</t>
  </si>
  <si>
    <t>Acta Horticulturae</t>
  </si>
  <si>
    <t>7th International Symposium on Edible Alliaceae</t>
  </si>
  <si>
    <t>MAY 21-25, 2015</t>
  </si>
  <si>
    <t>Nigde, TURKEY</t>
  </si>
  <si>
    <t>Int Soc Hort Sci</t>
  </si>
  <si>
    <t>Genetic studies aimed at onion improvement have been limited because of outcrossing, high heterozygosity, very large genome size with high level of repetitive DNA and limited sequence data. Onion bulb initiation is photoperiod-dependent and day length regulation in onion is crucial for adapting new cultivars for growth and development under different latitudes. In comparison to the photoperiodic regulation of flowering, relatively little is known about genetic regulation of the bulbing process. We are testing the hypothesis that the genetic regulation of bulb formation is analogous to the genetic regulation of flowering and aim to identify genes involved in day length adaptation in onion. A comprehensive set of developmental and diurnal experiments have been set up to investigate the bulbing response and to generate materials for molecular analyses. Bulbing ratios were used to measure the bulbing response of onion plants under long day (LD) and short day (SD) conditions, and the reversibility of the bulbing process. Twenty-two partial cDNAs representing genes potentially involved in onion bulbing have been identified and isolated. Eight of these were shown to be differentially expressed in bulb and leaf tissue and with respect to photoperiod. RNA-Seq analysis was performed to generate onion transcriptome reference sequence and for more widespread identification of genes differentially expressed in response to photoperiod. A total of 13665, 12604, 484 and 964 significantly differential expressed transcripts were detected in short day (SD) leaf vs. bulb, long day (LD) leaf vs. bulb, SD leaf vs. LD leaf and SD bulb vs. LD bulb, respectively.</t>
  </si>
  <si>
    <t>0567-7572</t>
  </si>
  <si>
    <t>978-94-62611-32-0</t>
  </si>
  <si>
    <t>10.17660/ActaHortic.2016.1143.2</t>
  </si>
  <si>
    <t>WOS:000392629000002</t>
  </si>
  <si>
    <t>Baciak, M; Piotrowicz-Cieslak, AI; Adomas, B</t>
  </si>
  <si>
    <t>Baciak, Michal; Piotrowicz-Cieslak, Agnieszka I.; Adomas, Barbara</t>
  </si>
  <si>
    <t>UPTAKE OF CHLORTETRACYCLINE BY YELLOW LUPIN (LUPINUS LUTEUS L.) GROWING UNDER PHOTOPERIOD OR AT CONSTANT DARKNESS</t>
  </si>
  <si>
    <t>FRESENIUS ENVIRONMENTAL BULLETIN</t>
  </si>
  <si>
    <t>Tetracyclines are a group of the most commonly-used antibiotics in the world. They are sensitive to light and are degraded by light and oxidative factors. The studies were conducted under photoperiodic conditions and constant darkness in order to establish whether solar light has an impact on the uptake of chlortetracycline by 8-day-old yellow lupin seedlings. In addition, it was investigated whether chlortetracycline in soil (under photoperiod or darkness) influences the activity of peroxidase and superoxide dismutase, i.e. the enzymes that neutralize free radicals, in yellow lupin roots and stems. Yellow lupin seedlings growing in darkness produced longer roots and stems in comparison to plants growing under photoperiodic conditions by 23% and 155%, respectively. The length of stems was affected by the tested concentrations of the drug and light conditions. There was an inhibition of the growth of stems on soil contaminated with the drug (at 100 mg.kg(-1) of soil) at constant darkness and photoperiod by 82% and 77%, respectively. The concentration of chlortetracycline in roots and stems growing in light was lower (370 and 10 ng.g(-1) of fresh weight, respectively) than in plants growing in darkness (643 and 34 ng.g(-1) of fresh weight, respectively). The content of chlortetracycline determined after eight days in roots and stems of yellow lupin seedlings growing in a photoperiod and at constant darkness clearly proves that roots, regardless of light conditions, contained more drug than stems. Moreover, the activity of superoxide dismutase in roots and stems growing in constant darkness doubled in comparison with photoperiodic plants. In roots it ranged from approximately 1 U (photoperiod) to about 2 U (darkness) while in stems it ranged between 2 (photoperiod) and 4 U (darkness).</t>
  </si>
  <si>
    <t>Baciak, Michal/P-9867-2018</t>
  </si>
  <si>
    <t>Baciak, Michal/0000-0002-1641-9936; Piotrowicz-Cieslak, Agnieszka/0000-0001-8356-6373</t>
  </si>
  <si>
    <t>1018-4619</t>
  </si>
  <si>
    <t>1610-2304</t>
  </si>
  <si>
    <t>WOS:000391345600002</t>
  </si>
  <si>
    <t>B</t>
  </si>
  <si>
    <t>Coupland, G</t>
  </si>
  <si>
    <t>PebayPeyroula, E; Nury, H; Parcy, F; Ruigrok, RWH; Ziegler, C; Cugliandolo, LF</t>
  </si>
  <si>
    <t>Coupland, George</t>
  </si>
  <si>
    <t>Mechanisms controlling time measurement in plants and their significance in natural populations</t>
  </si>
  <si>
    <t>FROM MOLECULES TO LIVING ORGANISMS: AN INTERPLAY BETWEEN BIOLOGY AND PHYSICS</t>
  </si>
  <si>
    <t>Les Houches Summer School</t>
  </si>
  <si>
    <t>JUL 01-AUG 01, 2014</t>
  </si>
  <si>
    <t>Les Houches, FRANCE</t>
  </si>
  <si>
    <t>French German Univ, Ctr Natl Rech Sci, GRAL,Labex Program Investissements Avenir, FRISBI, Infrastructure Program Investissements Avenir, European Network Infrastructures Integrated Struct Biol, Inst Natl Rech Agronomique</t>
  </si>
  <si>
    <t>Plants, in common with many other organisms, measure time across different scales. Such time measurement is essential for the adaptation of plants to a wide range of environments. This chapter describes several of the mechanisms by which plants measure the time of day and the time of year. The circadian clock and its significance in regulating thousands of genes that control daily rhythms and contribute to a wide range of processes are described. How plants measure day length or the duration of winter cold to synchronize developmental decisions with the changing seasons is also discussed. Many of these processes have been deciphered in controlled environments in the laboratory, and the final section considers how predictive these results have been for the variation that is found in nature to allow plants to adapt to different environments.</t>
  </si>
  <si>
    <t>978-0-19-875295-0</t>
  </si>
  <si>
    <t>WOS:000391254100007</t>
  </si>
  <si>
    <t>Sonsteby, A; Heide, OM</t>
  </si>
  <si>
    <t>Fernandez, GE; Hummer, KE</t>
  </si>
  <si>
    <t>Sonsteby, A.; Heide, O. M.</t>
  </si>
  <si>
    <t>Black currant physiology in a changing climate</t>
  </si>
  <si>
    <t>XI INTERNATIONAL RUBUS AND RIBES SYMPOSIUM</t>
  </si>
  <si>
    <t>11th International Rubus and Ribes Symposium</t>
  </si>
  <si>
    <t>JUN 21-24, 2015</t>
  </si>
  <si>
    <t>Asheville, NC</t>
  </si>
  <si>
    <t>Black currant is a woody plant in which growth and development are intimately controlled by, and synchronised with seasonal changes in photoperiod and temperature. Concern over the potential impact of global warming on plant phenology and yield, led us to initiate relations. An experimental system with single-stemmed potted plants was developed which allowed a research program to address both qualitative and quantitative assessment of climatic responses. Growth cessation and flowering were both induced by short days, with critical photoperiods of approximately 17 and 16 h, respectively, for most cultivars. Both processes were advanced and promoted by increasing autumn temperature with an optimum in the 18-21 degrees C region. An exception was cultivars of high-boreal origin, which had an early growth cessation at low temperature. Unexpectedly, however, not all plants flowered after exposure to 10 h photoperiod, and the number of flowers decreased as the photoperiod was reduced from the near-critical length of 15 h. This was due to premature dormancy induced by an abrupt change to photoperiods well below the critical level. Field experiments revealed that cultivars of varying geographic origin, exhibited a typical latitudinal cline in their photoperiodically controlled timing of growth and flowering responses. Breaking of bud dormancy and promotion of flower bud development required chilling at -5 degrees C for 14 weeks or more for optimal responses. However, while chilling at -10 degrees C for 8 weeks resulted in dormancy release, continued chilling to 16 weeks inhibited bud break completely. We therefore propose that excessive chilling induces secondary bud dormancy in black currant. The observed high chilling requirements of black currants concur with the reported vulnerability of this crop to declining winter chill in the wake of the ongoing global warming. Furthermore, such conditions also induce a particularly deep bud dormancy state that further increases the chilling need.</t>
  </si>
  <si>
    <t>978-94-62611-15-3</t>
  </si>
  <si>
    <t>10.17660/ActaHortic.2016.1133.24</t>
  </si>
  <si>
    <t>WOS:000391239400023</t>
  </si>
  <si>
    <t>McCallum, J; Baldwin, S; Thomson, S; Pither-Joyce, M; Kenel, F; Lee, R; Khosa, JS; Macknight, R</t>
  </si>
  <si>
    <t>Muleo, R; Chagne, D</t>
  </si>
  <si>
    <t>McCallum, J.; Baldwin, S.; Thomson, S.; Pither-Joyce, M.; Kenel, F.; Lee, R.; Khosa, J. S.; Macknight, R.</t>
  </si>
  <si>
    <t>Molecular genetics analysis of onion (Allium cepa L.) adaptive physiology of bulb</t>
  </si>
  <si>
    <t>XXIX INTERNATIONAL HORTICULTURAL CONGRESS ON HORTICULTURE: SUSTAINING LIVES, LIVELIHOODS AND LANDSCAPES (IHC2014): INTERNATIONAL SYMPOSIUM ON MOLECULAR BIOLOGY IN HORTICULTURE</t>
  </si>
  <si>
    <t>29th International Horticultural Congress on Horticulture - Sustaining Lives, Livelihoods and Landscapes (IHC) / International Symposium on Molecular Biology in Horticulture</t>
  </si>
  <si>
    <t>AUG 17, 2014</t>
  </si>
  <si>
    <t>Brisbane, AUSTRALIA</t>
  </si>
  <si>
    <t>Bulb onion and shallot (Allium cepa L.) have been adapted for production from equatorial to high latitudes regions through selection over about 5000 years since domestication. Because adaptation is a major determinant of productivity and a barrier to plant breeding, we are using molecular and physiological approaches to identify and map genes and genome regions associated with bulb and flower formation. Mining of transcriptome resources permitted the identification and functional characterisation of many conserved candidates genes of regulatory pathways, most notably the FT-like family. Gene expression studies and overexpression in experimental transgenic plants confirmed that transition to bulbing in long-day onions is associated with reduction in expression of AcFT4 which represses, and increase in AcFT1 which promotes bulbing. Another family member, AcFT2 is expressed in basal shoot meristems of bulb following cold treatment. Resequencing candidate genes in a sample of LD and SD germplasm enabled preliminary population genetic analyses and location on the onion genetic map. QTL analysis located a major gene conditioning bolting on chromosome 1 which we denote AcBlt1. We describe ongoing efforts to resolve key adaptive genes by genomic and physiological analysis of diverse germplasm.</t>
  </si>
  <si>
    <t>Kenel, Fernand/O-5648-2019</t>
  </si>
  <si>
    <t>Kenel, Fernand/0000-0001-8812-5585; Thomson, Susan/0000-0001-7127-9414; McCallum, John/0000-0002-7773-6732; Macknight, Richard/0000-0002-3300-7124; Pither-Joyce, Meeghan/0000-0002-4454-0514</t>
  </si>
  <si>
    <t>978-94-62611-04-7</t>
  </si>
  <si>
    <t>10.17660/ActaHortic.2016.1110.11</t>
  </si>
  <si>
    <t>WOS:000391249900011</t>
  </si>
  <si>
    <t>Ovchinnikova, AA; Ovchinnikov, AN; Dolgovskaya, MY; Reznik, SY; Belyakova, NA</t>
  </si>
  <si>
    <t>Ovchinnikova, Antonina A.; Ovchinnikov, Andrey N.; Dolgovskaya, Margarita Yu.; Reznik, Sergey Ya.; Belyakova, Natalia A.</t>
  </si>
  <si>
    <t>Trophic induction of diapause in native and invasive populations of Harmonia axyridis (Coleoptera: Coccinellidae)</t>
  </si>
  <si>
    <t>EUROPEAN JOURNAL OF ENTOMOLOGY</t>
  </si>
  <si>
    <t>Ovipositing females from invasive (Krasnodar Territory of Russia) and native (Far East of Russia) populations of Harmonia axyridis were fed one of a set of diets ranging from 50 Myzus persicae aphids every day to 1 aphid every 10 days and all were also provided with a 10% sugar solution. The experiment was conducted at 20 degrees C under short (12 h) and long (18 h) day conditions. Most of the females from the native population that consumed 50 or 10 aphids per day continued to oviposit under both long and short day conditions. Females that consumed 1 aphid per day or every 2 days practically stopped laying eggs but under long day conditions their ovaries were still active, whereas under short day conditions ca 50% of them were reproductively inactive (only germaria present) and had a well-developed fat body. Further reduction in diet resulted in an increase in the proportion of reproductively inactive females. However, about half of the females that terminated oogenesis under long day conditions had poorly developed fat bodies, which indicates that diapause was not induced. For the females from the invasive population, both photoperiodic and trophic effects were weak: under short day conditions, some females entered diapause when prey was abundant, whereas about 50% (independent of photoperiod) did not enter diapause when starved. This risk-spreading strategy, possibly, facilitates the adaptation of this invasive ladybird to unpredictable environmental conditions.</t>
  </si>
  <si>
    <t>Natalia, Belyakova/Z-1017-2019</t>
  </si>
  <si>
    <t>Natalia, Belyakova/0000-0002-9192-5871</t>
  </si>
  <si>
    <t>1802-8829</t>
  </si>
  <si>
    <t>10.14411/eje.2016.061</t>
  </si>
  <si>
    <t>WOS:000390094600007</t>
  </si>
  <si>
    <t>Mansilla, A; Mendez, F; Murcia, S; Rodriguez, JP; Marambio, J; Rosenfeld, S; Yokoya, N; Bischof, K</t>
  </si>
  <si>
    <t>Mansilla, Andres; Mendez, Fabio; Murcia, Silvia; Pablo Rodriguez, Juan; Marambio, Johanna; Rosenfeld, Sebastian; Yokoya, Nair; Bischof, Kai</t>
  </si>
  <si>
    <t>Adjustment of pigment composition in Desmarestia (Desmarestiaceae) species along a sub-Antarctic to Antarctic latitudinal gradient</t>
  </si>
  <si>
    <t>POLAR RESEARCH</t>
  </si>
  <si>
    <t>Photosynthesis at high latitudes demands efficient strategies of light utilization to maintain algal fitness and performance. The fitness, and physiological adaptation, of a plant or algae species depends in part on the abundance and efficiency of the pigments it can produce to utilize the light resource from its environment. We quantified pigment composition and concentration in six species of the brown macroalgal genus Desmarestia, collected from sub-Antarctic sites (Strait of Magellan, Beagle Channel-Cape Horn Province) and sites on the Antarctic Peninsula and adjacent islands. Sub-Antarctic Desmarestia species exhibited lower concentrations of chlorophyll a, chlorophyll c and fucoxanthin than endemic Antarctic species. Antarctic samples of D. menziesii and D. antarctica collected along a decreasing latitudinal gradient showed spatial and interspecific differences in light-harvesting pigment composition. Our results suggest distinct physiological adjustments in Desmarestia species in response to heterogeneous abiotic environmental conditions. The marine sub-Antarctic and Antarctic ecosystems are characterized by harsh environments (e.g., extreme irradiance, photoperiod, temperature, salinity) to which the physiology of macroalgal species must adapt.</t>
  </si>
  <si>
    <t>Yokoya, Nair S/F-1571-2015; Provoste, Juan Pablo Rodriguez/W-2988-2019</t>
  </si>
  <si>
    <t>0800-0395</t>
  </si>
  <si>
    <t>1751-8369</t>
  </si>
  <si>
    <t>10.3402/polar.v35.29383</t>
  </si>
  <si>
    <t>WOS:000381043100001</t>
  </si>
  <si>
    <t>Falt-Nardmann, J; Klemola, T; Roth, M; Ruohomaki, K; Saikkonen, K</t>
  </si>
  <si>
    <t>Falt-Nardmann, Julia; Klemola, Tero; Roth, Mechthild; Ruohomaki, Kai; Saikkonen, Kari</t>
  </si>
  <si>
    <t>Northern geometrid forest pests (Lepidoptera: Geometridae) hatch at lower temperatures than their southern conspecifics: Implications of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</si>
  <si>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</si>
  <si>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Klemola, Tero/B-9235-2014</t>
  </si>
  <si>
    <t>Klemola, Tero/0000-0002-8510-329X; Falt-Nardmann, Julia/0000-0002-6717-3286</t>
  </si>
  <si>
    <t>10.14411/eje.2016.043</t>
  </si>
  <si>
    <t>WOS:000380706700040</t>
  </si>
  <si>
    <t>Gray, JS; Kahl, O; Lane, RS; Levin, ML; Tsao, JI</t>
  </si>
  <si>
    <t>Gray, Jeremy S.; Kahl, Olaf; Lane, Robert S.; Levin, Michael L.; Tsao, Jean I.</t>
  </si>
  <si>
    <t>Diapause in ticks of the medically important Ixodes ricinus species complex</t>
  </si>
  <si>
    <t>TICKS AND TICK-BORNE DISEASES</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</si>
  <si>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 (C) 2016 Elsevier GmbH. All rights reserved.</t>
  </si>
  <si>
    <t>1877-959X</t>
  </si>
  <si>
    <t>1877-9603</t>
  </si>
  <si>
    <t>10.1016/j.ttbdis.2016.05.006</t>
  </si>
  <si>
    <t>WOS:000380594600057</t>
  </si>
  <si>
    <t>Mignot, A; Ferrari, R; Mork, KA</t>
  </si>
  <si>
    <t>Mignot, Alexandre; Ferrari, Raffaele; Mork, Kjell Arne</t>
  </si>
  <si>
    <t>Spring bloom onset in the Nordic Seas</t>
  </si>
  <si>
    <t>BIOGEOSCIENCES</t>
  </si>
  <si>
    <t>The North Atlantic spring bloom is a massive annual growth event of marine phytoplankton, tiny free-floating algae that form the base of the ocean's food web and generates a large fraction of the global primary production of organic matter. The conditions that trigger the onset of the spring bloom in the Nordic Seas, at the northern edge of the North Atlantic, are studied using in situ data from six bio-optical floats released north of the Arctic Circle. It is often assumed that spring blooms start as soon as phytoplankton cells daily irradiance is sufficiently abundant that division rates exceed losses. The bio-optical float data instead suggest the tantalizing hypothesis that Nordic Seas blooms start when the photoperiod, the number of daily light hours experienced by phytoplankton, exceeds a critical value, independently of division rates. The photoperiod trigger may have developed at high latitudes where photosynthesis is impossible during polar nights and phytoplankton enters into a dormant stage in winter. While the first accumulation of biomass recorded by the bio-optical floats is consistent with the photoperiod hypothesis, it is possible that some biomass accumulation started before the critical photoperiod but at levels too low to be detected by the fluorometers. More precise observations are needed to test the photoperiod hypothesis.</t>
  </si>
  <si>
    <t>Mork, Kjell Arne/0000-0003-0485-9691</t>
  </si>
  <si>
    <t>1726-4170</t>
  </si>
  <si>
    <t>1726-4189</t>
  </si>
  <si>
    <t>10.5194/bg-13-3485-2016</t>
  </si>
  <si>
    <t>WOS:000379425100019</t>
  </si>
  <si>
    <t>Berlin, M; Persson, T; Jansson, G; Haapanen, M; Ruotsalainen, S; Barring, L; Gull, BA</t>
  </si>
  <si>
    <t>Berlin, Mats; Persson, Torgny; Jansson, Gunnar; Haapanen, Matti; Ruotsalainen, Seppo; Barring, Lars; Gull, Bengt Andersson</t>
  </si>
  <si>
    <t>Scots pine transfer effect models for growth and survival in Sweden and Finland</t>
  </si>
  <si>
    <t>In this study, we developed models of transfer effects for growth and survival of Scots pine (Pinus sylvestris L.) in Sweden and Finland using a general linear mixed-model approach. For model development, we used 378 provenance and progeny trials with a total of 276 unimproved genetic entries (provenances and stand seed check-lots) distributed over a wide variety of climatic conditions in both countries. In addition, we used 119 progeny trials with 3921 selected genetic entries (open-and control pollinated plus-tree families) for testing model performance. As explanatory variables, both climatic indices derived from high-resolution gridded climate datasets and geographical variables were used. For transfer, latitude (photoperiod) and, for describing the site, temperature sum were found to be main drivers for both survival and growth. In addition, interaction terms (between transfer in latitude and site altitude for survival, and transfer in latitude and temperature sum for growth) entail changed reaction patterns of the models depending on climatic conditions of the growing site. The new models behave in a way that corresponds well to previous studies and recommendations for both countries. The model performance was tested using selected plus-trees from open and control pollinated progeny tests. Results imply that the models are valid for both countries and perform well also for genetically improved material. These models are the first step in developing common deployment recommendations for genetically improved forest regeneration material in both Sweden and Finland.</t>
  </si>
  <si>
    <t>Jansson, Gunnar/0000-0002-3018-9161</t>
  </si>
  <si>
    <t>10.14214/sf.1562</t>
  </si>
  <si>
    <t>WOS:000379222500011</t>
  </si>
  <si>
    <t>Li, YF; Hong, HL; Li, YH; Ma, YS; Chang, RZ; Qiu, LJ</t>
  </si>
  <si>
    <t>Li Yan-fei; Hong Hui-long; Li Ying-hui; Ma Yan-song; Chang Ru-zhen; Qiu Li-juan</t>
  </si>
  <si>
    <t>The identification of presence/absence variants associated with the apparent differences of growth period structures between cultivated and wild soybeans</t>
  </si>
  <si>
    <t>The cultivated soybean (Glycine max (L.) Merr.) was distinguished from its wild progenitor Glycine sofa Sieb. &amp; Zucc. in growth period structure, by a shorter vegetative phase (V), a prolonged reproductive phase (R) and hence a larger RN ratio. However, the genetic basis of the domestication of soybean from wild materials is unclear. Here, a panel of 123 cultivated and 97 wild accessions were genotyped using a set of 24 presence/absence variants (PAVs) while at the same time the materials were phenotyped with respect to flowering and maturity times at two trial sites located at very different latitudes. The major result of this study showed that variation at PAVs is informative for assessing patterns of genetic diversity in Glycine spp. The genotyping was largely consistent with the taxonomic status, although a few accessions were intermediate between the two major clades identified. Allelic diversity was much higher in the wild germplasm than in the cultivated materials. A significant domestication signal was detected at 11 of the PAVs at 0.01 level. In particular, this study has provided information for revealing the genetic basis of photoperiodism which was a prominent feature for the domestication of soybean. A significant marker-trait association with RN ratio was detected at 14 of the PAVs, but stripping out population structure reduced this to three. These results will provide markers information for further finding of R/V related genes that can help to understand the domestication process and introgress novel genes in wild soybean to broaden the genetic base of modern soybean cultivars.</t>
  </si>
  <si>
    <t>10.1016/S2095-3119(15)61048-6</t>
  </si>
  <si>
    <t>WOS:000369551400003</t>
  </si>
  <si>
    <t>Lu, SJ; Li, Y; Wang, JL; Nan, HY; Cao, D; Li, XM; Shi, DN; Fang, C; Shi, XY; Yuan, XH; Jun, A; Liu, BH; Kong, FJ</t>
  </si>
  <si>
    <t>Lu Si-jia; Li Ying; Wang Jia-lin; Nan Hai-yang; Cao Dong; Li Xiao-ming; Shi Dan-ning; Fang Chao; Shi Xin-yi; Yuan Xiao-hui; Jun Abe; Liu Bao-hui; Kong Fan-jiang</t>
  </si>
  <si>
    <t>Identification of additional QTLs for flowering time by removing the effect of the maturity gene E1 in soybean</t>
  </si>
  <si>
    <t>The adaptability of soybean to be grown at a wide range of latitudes is attributed to natural variation in the major genes and quantitative trait loci (QTLs) that control flowering time and maturity. Thus, the identification of genes controlling flowering time and maturity and the understanding of their molecular basis are critical for improving soybean productivity. However, due to the great effect of the major maturity gene E1 on flowering time, it is difficult to detect other small-effect QTLs. In this study, aiming to reduce the effect of the QTL, associated with the E1 gene, on the detection of other QTLs, we divided a population of 96 recombinant inbred lines (RILs) into two sub-populations: one with the e1(nl) allele and another with the e1(nl) allele. Compared with the results of using all 96 recombinant inbred lines, additional QTLs for flowering time were identified in the sub-populations, two (qFT-B1 and qFT-H) in RILs with the E1 allele and one (qFT-J-2) in the RILs with the e1(nl) allele, respectively. The three QTLs, qFT-B1, qFT-H and qFT-J-2 were true QTLs and played an important role in the regulation of growth period. Our data provides valuable information for the genetic mapping and gene cloning of traits controlling flowering time and maturity and will help a better understanding of the mechanism of photoperiod-regulated flowering and molecular breeding in soybean.</t>
  </si>
  <si>
    <t>10.1016/S2095-3119(15)61046-2</t>
  </si>
  <si>
    <t>WOS:000368467400005</t>
  </si>
  <si>
    <t>Charmantier, A; Doutrelant, C; Dubuc-Messier, G; Fargevieille, A; Szulkin, M</t>
  </si>
  <si>
    <t>Charmantier, Anne; Doutrelant, Claire; Dubuc-Messier, Gabrielle; Fargevieille, Amelie; Szulkin, Marta</t>
  </si>
  <si>
    <t>Mediterranean blue tits as a case study of local adaptation</t>
  </si>
  <si>
    <t>EVOLUTIONARY APPLICATIONS</t>
  </si>
  <si>
    <t>While the study of the origins of biological diversity across species has provided numerous examples of adaptive divergence, the realization that it can occur at microgeographic scales despite gene flow is recent, and scarcely illustrated. We review here evidence suggesting that the striking phenotypic differentiation in ecologically relevant traits exhibited by blue tits Cyanistes caeruleus in their southern range-edge putatively reflects adaptation to the heterogeneity of the Mediterranean habitats. We first summarize the phenotypic divergence for a series of life history, morphological, behavioural, acoustic and colour ornament traits in blue tit populations of evergreen and deciduous forests. For each divergent trait, we review the evidence obtained from common garden experiments regarding a possible genetic origin of the observed phenotypic differentiation as well as evidence for heterogeneous selection. Second, we argue that most phenotypically differentiated traits display heritable variation, a fundamental requirement for evolution to occur. Third, we discuss nonrandom dispersal, selective barriers and assortative mating as processes that could reinforce local adaptation. Finally, we show how population genomics supports isolation - by - environment across landscapes. Overall, the combination of approaches converges to the conclusion that the strong phenotypic differentiation observed in Mediterranean blue tits is a fascinating case of local adaptation.</t>
  </si>
  <si>
    <t>Szulkin, Marta/J-8118-2012</t>
  </si>
  <si>
    <t>Szulkin, Marta/0000-0002-7355-5846</t>
  </si>
  <si>
    <t>1752-4571</t>
  </si>
  <si>
    <t>10.1111/eva.12282</t>
  </si>
  <si>
    <t>WOS:000368250500009</t>
  </si>
  <si>
    <t>Seasonal time constraints reduce genetic variation in life-history traits along a latitudinal gradient</t>
  </si>
  <si>
    <t>1. Time constraints cause strong selection on life-history traits, because populations need to complete their life cycles within a shorter time. We therefore expect lower genetic variation in these traits in high-than in low-latitude populations, since the former are more time-constrained. 2. The aim was to estimate life-history traits and their genetic variation in an obligately univoltine damselfly along a latitudinal gradient of 2730 km. 3. Populations were grown in the laboratory at temperatures and photoperiods simulating those at their place of origin. In a complementary experiment, individuals from the same families were grown in constant temperature and photoperiod that mimicked average conditions across the latitude. 4. Development time and size was faster and smaller, respectively, and growth rate was higher at northern latitudes. Additive genetic variance was very low for life-history traits, and estimates for egg development time and larval growth rate showed significant decreases towards northern latitudes. The expression of genetic effects in life-history traits differed considerably when individuals were grown in constant rather than simulated and naturally variable conditions. 5. Our results support strong selection by time constraints. They also highlight the importance of growing organisms in their native environment for correct estimates of genetic variance at their place of origin. Our results also suggest that the evolutionary potential of life-history traits is very low at northern compared to southern latitudes, but that changes in climate could alter this pattern.</t>
  </si>
  <si>
    <t>Drobniak, Szymon/K-4954-2015; Drobniak, Szymon/O-3187-2019; Sniegula, Szymon/E-9588-2015; /AAG-2132-2019</t>
  </si>
  <si>
    <t>Drobniak, Szymon/0000-0001-8101-6247; Drobniak, Szymon/0000-0001-8101-6247; Sniegula, Szymon/0000-0003-1459-3751; /0000-0003-1459-3751; Golab, Maria J/0000-0001-8796-7473</t>
  </si>
  <si>
    <t>10.1111/1365-2656.12442</t>
  </si>
  <si>
    <t>WOS:000368141400019</t>
  </si>
  <si>
    <t>Morgan-Kiss, RM; Lizotte, MP; Kong, W; Priscu, JC</t>
  </si>
  <si>
    <t>Morgan-Kiss, R. M.; Lizotte, M. P.; Kong, W.; Priscu, J. C.</t>
  </si>
  <si>
    <t>Photoadaptation to the polar night by phytoplankton in a permanently ice-covered Antarctic lake</t>
  </si>
  <si>
    <t>Photosynthetic microorganisms are a primary source of new organic carbon production in polar ecosystems. Despite their importance, relatively little is known about how they adapt to the bimodal solar cycles that exist at high latitudes. To understand how phytoplankton adapt to the extreme seasonal change in photoperiod, we transplanted cultures of a well-studied laboratory model for photosynthetic cold adaptation, Chlamydomonas raudensis UWO241, back to the water column of Lake Bonney (McMurdo Dry Valleys, Antarctica) at the depth from which it was originally cultured. The organism was suspended at this depth in dialysis tubing to allow the microalga to respond to the in situ light, temperature and dissolved ions. We then integrated in situ biological and chemical measurements with environmental molecular analyses and compared the responses of transplanted C. raudensis cultures with the natural phytoplankton community over the 6-week transition from Antarctic summer (24-h daylight) to polar night (24-h darkness). As solar radiation declined, natural communities exhibited a cessation of inorganic carbon fixation which was accompanied by a downregulation of expression of genes encoding for essential carbon fixation and photochemistry proteins. Transplanted C. raudensis cultures matched natural community trends in the regulation of photochemistry and carbon fixation gene expression, and shifted photochemical function to a shade adapted state in response to the polar night transition. We present a conceptual model for seasonal shifts in microbial community energy and carbon acquisition which integrates past cultivation-based studies in this model photopsychrophile with a body of recent work on adaptation of natural populations to polar night.</t>
  </si>
  <si>
    <t>Kong, Weidong/H-7432-2012</t>
  </si>
  <si>
    <t>Kong, Weidong/0000-0001-9682-1484</t>
  </si>
  <si>
    <t>10.1002/lno.10107</t>
  </si>
  <si>
    <t>WOS:000367983800001</t>
  </si>
  <si>
    <t>Rainha, N; Medeiros, VP; Camara, M; Faustino, H; Leite, JP; Barreto, MD; Cruz, C; Pacheco, CA; Ponte, D; da Silva, AB</t>
  </si>
  <si>
    <t>Rainha, Nuno; Medeiros, Violante P.; Camara, Mariana; Faustino, Helder; Leite, Joao P.; Barreto, Maria do Carmo; Cruz, Cristina; Pacheco, Carlos A.; Ponte, Duarte; da Silva, Anabela Bernardes</t>
  </si>
  <si>
    <t>Plasticity of crassulacean acid metabolism at subtropical latitudes: a pineapple case study</t>
  </si>
  <si>
    <t>Plants with the crassulacean acid metabolism (CAM) express high-metabolic plasticity, to adjust to environmental stresses. This article hypothesizes that irradiance and nocturnal temperatures are the major limitations for CAM at higher latitudes such as the Azores (37 degrees 45'N). Circadian CAM expression in Ananas comosus L. Merr. (pineapple) was assessed by the diurnal pattern of leaf carbon fixation into L-malate at the solstices and equinoxes, and confirmed by determining maximal phosphoenolpyruvate carboxylase (PEPC) activity in plant material. Metabolic adjustments to environmental conditions were confirmed by gas exchange measurements, and integrated with environmental data to determine CAM's limiting factors: light and temperature. CAM plasticity was observed at the equinoxes, under similar photoperiods, but different environmental conditions. In spring, CAM expression was similar between vegetative and flowering plants, while in autumn, flowering (before anthesis) and fructifying (with fully developed fruit before ripening) plants accumulated more L-malate. Below 100 mu mol m(-2) s(-1), CAM phase I was extended, reducing CAM phase III during the day. Carbon fixation inhibition may occur by two major pathways: nocturnal temperature (&lt; 15 degrees C) inhibiting PEPC activity and L-malate accumulation; and low irradiance influencing the interplay between CAM phase I and III, affecting carboxylation and decarboxylation. Both have important consequences for plant development in autumn and winter. Observations were confirmed by flowering time prediction using environmental data, emphasizing that CAM expression had a strong seasonal regulation due to a complex network response to light and temperature, allowing pineapple to survive in environments not suitable for high productivity.</t>
  </si>
  <si>
    <t>Cruz, Cristina/F-2643-2011; Cruz, Cristina/H-7026-2019; da Silva, Anabela B Bernardes/M-4587-2017; da Silva, Anabela Bernardes/N-5434-2019</t>
  </si>
  <si>
    <t>Cruz, Cristina/0000-0003-3100-463X; Cruz, Cristina/0000-0003-3100-463X; da Silva, Anabela B Bernardes/0000-0002-4904-7470; da Silva, Anabela Bernardes/0000-0002-4904-7470; Faustino, Helder/0000-0001-8420-3734</t>
  </si>
  <si>
    <t>10.1111/ppl.12386</t>
  </si>
  <si>
    <t>WOS:000367687800003</t>
  </si>
  <si>
    <t>Wesolowski, T; Cholewa, M; Hebda, G; Maziarz, M; Rowinski, P</t>
  </si>
  <si>
    <t>Wesolowski, Tomasz; Cholewa, Marta; Hebda, Grzegorz; Maziarz, Marta; Rowinski, Patryk</t>
  </si>
  <si>
    <t>Immense plasticity of timing of breeding in a sedentary forest passerine, Poecile palustris</t>
  </si>
  <si>
    <t>JOURNAL OF AVIAN BIOLOGY</t>
  </si>
  <si>
    <t>Numerous bird species have advanced their breeding seasons in response to climate warming. These changes were mostly brought about by phenotypic plasticity, i.e. flexible reactions of individual birds, rather than by microevolutionary change. Knowing the limits of plasticity is thus of paramount importance in any attempt to predict possible reactions of birds to climate warming. However, the breeding performance of the same individuals in contrasting environmental conditions, necessary to answer this question, is rarely observed. Here, we provide data on the flexibility in timing of egg-laying of individual marsh tit Poecile palustris females breeding in an extremely late (2013) and early (2014) spring in Biaowiea National Park (Poland). In both years the birds stayed in the same places in the primeval old-growth forest, free of direct human influences (no nest-boxes, no additional food). The weather variation was within the range of conditions observed during 40 yr in the study area, and no climate warming occurred in the marsh tit's pre-breeding period. Females (n = 16) shifted the onset of laying by 13-23 (median = 20) days between the seasons. This range of individual flexibility encompasses almost the whole latitudinal range of the breeding dates found across Europe. Such a buffer of plasticity would probably be sufficient for marsh tits to adjust the onset of egg-laying to the forecasted range of climate change. A combination of temperature and photoperiod appears to be involved in fine tuning of the birds' breeding times with spring conditions, but how the birds asses and integrate this information remains poorly understood.</t>
  </si>
  <si>
    <t>Cholewa, Marta/C-2213-2017; Rowinski, Patryk/E-3725-2019</t>
  </si>
  <si>
    <t>Rowinski, Patryk/0000-0002-1723-9128; Hebda, Grzegorz/0000-0002-8668-1809</t>
  </si>
  <si>
    <t>0908-8857</t>
  </si>
  <si>
    <t>1600-048X</t>
  </si>
  <si>
    <t>10.1111/jav.00733</t>
  </si>
  <si>
    <t>WOS:000368192300014</t>
  </si>
  <si>
    <t>Gerstner, K; Liesegang, A; Hatt, JM; Clauss, M; Galeffi, C</t>
  </si>
  <si>
    <t>Gerstner, Kerstin; Liesegang, Annette; Hatt, Jean-Michel; Clauss, Marcus; Galeffi, Cordula</t>
  </si>
  <si>
    <t>Seasonal body mass changes and feed intake in spectacled bears (Tremarctos ornatus) at Zurich Zoological Garden</t>
  </si>
  <si>
    <t>JOURNAL OF ZOO AND AQUARIUM RESEARCH</t>
  </si>
  <si>
    <t>Many animals display seasonal patterns of behaviour and metabolism that can also be observed in captivity. During an obesity-control programme for spectacled bears (Tremarctos ornatus) at Zurich Zoological Garden, a seasonal fluctuation in body mass was observed once ideal body mass had been reached. The aim of this study was to determine whether the metabolism of one male and three female animals was affected by seasonality according to their seasonal breeding behaviour, using data on pelleted food intake (from computer controlled feeders) and body mass (from regular weighing). The pelleted diet in the feeder boxes was provided in addition to a daily ration containing vegetables, fruits, pellets for environmental enrichment and fish. This daily ration was adjusted, within prescribed limits, by the animal keepers depending on the previous day's consumption. Formulas developed for domestic dogs were used to estimate the metabolisable energy (ME) content of the diet and maintenance requirement of the bears depending on their individual body mass. Energy requirements for minimum walked distances between the feeders was calculated as well as energy requirement for fat accretion or energy gained from body fat by body mass loss. Body mass showed a seasonal fluctuation with maxima in spring and minima in autumn, in contrast to the pattern typically observed in animals from the temperate zone; in the male, the body mass maximum occurred later than in the females. Feed intake from feeder boxes peaked in autumn, coinciding with the beginning of body mass gain in the females. These patterns cannot be explained as seasonal adaptations to climatic changes in the zoo environment, but match the natural breeding season of spectacled bears in their natural habitat, suggesting genetically fixed photoperiodic cues. The data indicate that body mass fluctuation within a range considered ideal for the species mostly corresponded to the amount of additional food, which was adjusted - within limits - by the keepers on a daily basis. Such individual adjustment, preventing the risk of obesity in bears, is a good example of the skill required in animal husbandry where not just a single fixed target but a seasonally fluctuating requirement must be met.</t>
  </si>
  <si>
    <t>Clauss, Marcus/M-8702-2019</t>
  </si>
  <si>
    <t>Clauss, Marcus/0000-0003-3841-6207</t>
  </si>
  <si>
    <t>2214-7594</t>
  </si>
  <si>
    <t>WOS:000458573300001</t>
  </si>
  <si>
    <t>Mattila, TM; Aalto, EA; Toivainen, T; Niittyvuopio, A; Piltonen, S; Kuittinen, H; Savolainen, O</t>
  </si>
  <si>
    <t>Mattila, Tiina M.; Aalto, Esa A.; Toivainen, Tuomas; Niittyvuopio, Anne; Piltonen, Susanna; Kuittinen, Helmi; Savolainen, Outi</t>
  </si>
  <si>
    <t>Selection for population-specific adaptation shaped patterns of variation in the photoperiod pathway genes in Arabidopsis lyrata during post-glacial colonization</t>
  </si>
  <si>
    <t>Spatially varying selection can lead to population-specific adaptation, which is often recognized at the phenotypic level; however, the genetic evidence is weaker in many groups of organisms. In plants, environmental shifts that occur due to colonization of a novel environment may require adaptive changes in the timing of growth and flowering, which are often governed by location-specific environmental cues such as day length. We studied locally varying selection in 19 flowering time loci in nine populations of the perennial herb Arabidopsis lyrata, which has a wide but patchy distribution in temperate and boreal regions of the northern hemisphere. The populations differ in their recent population demographic and colonization histories and current environmental conditions, especially in the growing season length. We searched for population-specific molecular signatures of directional selection by comparing a set of candidate flowering time loci with a genomic reference set within each population using multiple approaches and contrasted the patterns of different populations. The candidate loci possessed approximately 20% of the diversity of the reference loci. On average the flowering time loci had more rare alleles (a smaller Tajima's D) and an excess of highly differentiated sites relative to the reference, suggesting positive selection. The strongest signal of selection was detected in photoperiodic pathway loci in the colonizing populations of Northwestern Europe, whereas no evidence of positive selection was detected in the Central European populations. These findings emphasized the population-specific nature of selection and suggested that photoperiodic adaptation was important during postglacial colonization of the species.</t>
  </si>
  <si>
    <t>Mattila, Tiina/0000-0002-1298-7370</t>
  </si>
  <si>
    <t>10.1111/mec.13489</t>
  </si>
  <si>
    <t>WOS:000369530000011</t>
  </si>
  <si>
    <t>Quint, M; Delker, C; Franklin, KA; Wigge, PA; Halliday, KJ; van Zanten, M</t>
  </si>
  <si>
    <t>Quint, Marcel; Delker, Carolin; Franklin, Keara A.; Wigge, Philip A.; Halliday, Karen J.; van Zanten, Martijn</t>
  </si>
  <si>
    <t>Molecular and genetic control of plant thermomorphogenesis</t>
  </si>
  <si>
    <t>NATURE PLANTS</t>
  </si>
  <si>
    <t>Temperature is a major factor governing the distribution and seasonal behaviour of plants. Being sessile, plants are highly responsive to small differences in temperature and adjust their growth and development accordingly. The suite of morphological and architectural changes induced by high ambient temperatures, below the heat-stress range, is collectively called thermomorphogenesis. Understanding the molecular genetic circuitries underlying thermomorphogenesis is particularly relevant in the context of climate change, as this knowledge will be key to rational breeding for thermo-tolerant crop varieties. Until recently, the fundamental mechanisms of temperature perception and signalling remained unknown. Our understanding of temperature signalling is now progressing, mainly by exploiting the model plant Arabidopsis thaliana. The transcription factor PHYTOCHROME INTERACTING FACTOR 4 (PIF4) has emerged as a critical player in regulating phytohormone levels and their activity. To control thermomorphogenesis, multiple regulatory circuits are in place to modulate PIF4 levels, activity and down-stream mechanisms. Thermomorphogenesis is integrally governed by various light signalling pathways, the circadian clock, epigenetic mechanisms and chromatin-level regulation. In this Review, we summarize recent progress in the field and discuss how the emerging knowledge in Arabidopsis may be transferred to relevant crop systems.</t>
  </si>
  <si>
    <t>Wigge, Philip/0000-0003-4822-361X; Quint, Marcel/0000-0003-2935-4083; Halliday, Karen/0000-0003-0467-104X</t>
  </si>
  <si>
    <t>2055-026X</t>
  </si>
  <si>
    <t>2055-0278</t>
  </si>
  <si>
    <t>10.1038/NPLANTS.2015.190</t>
  </si>
  <si>
    <t>WOS:000375385300003</t>
  </si>
  <si>
    <t>Markkola, AM; Saravesi, K; Aikio, S; Taulavuori, E; Taulavuori, K</t>
  </si>
  <si>
    <t>Markkola, A. M.; Saravesi, K.; Aikio, S.; Taulavuori, E.; Taulavuori, K.</t>
  </si>
  <si>
    <t>Light-driven host-symbiont interactions under hosts' range shifts caused by global warming: A review</t>
  </si>
  <si>
    <t>The spectrum of light has received little attention as an ecological factor and in this review we highlight the importance of a changing light environment in plant range shifts under conditions of global warming. Although distinct clinal responses to light quality have not been earlier reported, some studies have shown that northern ecotypes are more sensitive to changes in light quality. The northern light environment may significantly modify competition between plant species and within photoperiodic ecotypes, if predicted rapid range shifts of forest trees are realized. Southern photoperiodic ecotypes of forest trees migrating northward will encounter both changed light quality and a different photoperiod. Our special focus is on carbon economy and biomass partitioning between the autotrophic hosts and heterotrophic ectomycorrhizal fungal (EMF) symbionts, reciprocally dependent on each other. This applies also to the level of fungal community structure, which is assumed to be determined in part by host carbon economy. We hypothesize, that (1) Carbon allocation to roots and EMF in different host species and locally adapted photoperiodic ecotypes will respond differentially to northern light climate, especially to photoperiod and proportionally higher diffuse blue light; (2) Since carbon flux belowground may start later in northward-shifted southern populations in the autumn, also mycelial growth and reproduction in the EMF associated with southern populations could occur later. This may also lead to changes in fungal community composition; (3) EMF phenology and community composition may show different responses to changing light climate when associated with host trees of fixed or free growth pattern; and (4) Responses of EMF symbionts associated with locally adapted host populations vary, possibly leading to changes in EMF communities. We also discuss potential experimental approaches mimicking range shift conditions in terms of light quality due to global warming and compare reaction norms in key traits between southern and northern populations and species. Further, we exemplify how data obtained from experimental studies may be used for modelling of host plant and symbiont growth, which may in turn affect species competitive ability and distribution. (C) 2015 Elsevier B.V. All rights reserved.</t>
  </si>
  <si>
    <t>10.1016/j.envexpbot.2015.05.009</t>
  </si>
  <si>
    <t>WOS:000364611900005</t>
  </si>
  <si>
    <t>Woznicki, TL; Heide, OM; Sonsteby, A; Wold, AB; Remberg, SF</t>
  </si>
  <si>
    <t>Woznicki, Tomasz L.; Heide, Ola M.; Sonsteby, Anita; Wold, Anne-Berit; Remberg, Siv Fagertun</t>
  </si>
  <si>
    <t>Effects of controlled post-flowering temperature and daylength on chemical composition of four black currant (Ribes nigrum L.) cultivars of contrasting origin</t>
  </si>
  <si>
    <t>The effects of post-flowering temperature and daylength on chemical composition of four black currant cultivars originating from distinct geographical locations have been studied under controlled environment conditions. Special emphasis was placed on establishing photoperiodic conditions that are not biased by simultaneous changes in daily light integral. Unexpectedly, berry ripening in terms of colour change was delayed by high temperature, apparently due to high temperature suppression of anthocyanin biosynthesis. The concentration of L-Ascorbic acid decreased with increasing temperature (12-24 degrees C), while the concentrations of total anthocyanins and total phenolics were at an optimum at 18 degrees C. Under identical daily light energy conditions (night interruption), photoperiod had no specific effect on the analysed fruit quality components, while natural long day conditions (with 9% additional daily light energy) lowered the pH and increased the concentration of total monomeric anthocyanins, and to a lesser extent, the concentration of soluble solids. The cultivars varied significantly in fruit chemical composition. The high-boreal cultivar 'Imandra' was the one least affected by environmental conditions. This study provides evidence that accumulation of ascorbic acid and total anthocyanins in black currant fruits is favoured by low post-flowering temperatures, while high daily light integrals also seem favourable for anthocyanin biosynthesis. (C) 2015 Elsevier B.V. All rights reserved.</t>
  </si>
  <si>
    <t>DEC 14</t>
  </si>
  <si>
    <t>10.1016/j.scienta.2015.10.026</t>
  </si>
  <si>
    <t>WOS:000367411400079</t>
  </si>
  <si>
    <t>Lu, SJ; Li, Y; Wang, JL; Srinives, P; Nan, HY; Cao, D; Wang, YP; Li, JL; Li, XM; Fang, C; Shi, XY; Yuan, XH; Watanabe, S; Feng, XZ; Liu, BH; Abe, J; Kong, FJ</t>
  </si>
  <si>
    <t>Lu, Sijia; Li, Ying; Wang, Jialin; Srinives, Peerasak; Nan, Haiyang; Cao, Dong; Wang, Yanping; Li, Jinliang; Li, Xiaoming; Fang, Chao; Shi, Xinyi; Yuan, Xiaohui; Watanabe, Satoshi; Feng, Xianzhong; Liu, Baohui; Abe, Jun; Kong, Fanjiang</t>
  </si>
  <si>
    <t>QTL mapping for flowering time in different latitude in soybean</t>
  </si>
  <si>
    <t>Flowering represents the transition from the vegetative to reproductive phase and plays an important role in many agronomic traits. For soybean, a short day (SD) induced and photoperiod-sensitive plant, delaying flowering time under SD environments is very important and has been used by breeders to increase yields and enhance plant adaptabilities at lower latitudes. The purpose of this study was to identify quantitative trait loci (QTLs) associated with flowering time, especially QTLs underlying the long juvenile (LJ) trait which delays flowering time under SD environments. A population of 91 recombinant inbred lines derived from a cross between AGS292 and K3 was used for map construction and QTL analysis. The map covered 2546.7 cM and included 52 new promoter-specific indel and 9 new exon-specific indel markers. The phenotypic days-to-flowering data were examined in nine environments, including four short-day (SD, low latitude) and five long-day photoperiod (LD, high latitude) environments. For the SD environments, six QTLs were detected. Five of them were associated with the LJ trait. Among the five LJ QTLs, four QTLs may be attributed to the known flowering time genes, including qFT-J-1 for FT5a locus, qFT-J-2 for the FT2a locus, qFT-O for the E2 locus and qFT-L for the E3 locus. This is the first report that the E2, E3, FT2a and FT5a loci may be associated with the LJ trait. Under the five LD environments, as expected, qFT-O for the E2 locus and qFT-L for the E3 locus were identified, suggesting that E2 and E3 loci are very important for soybean adaptation in LD photoperiod. Conjoint analysis of multiple environments identified nine additive QTLs and nine pairs of epistatic QTLs, among which most were involved in interactions with the environments. In total, five QTLs (qFT-B2-1, qFT-C1-1, qFT-K, qFT-D2 and qFT-F) were identified that may represent novel flowering time genes. This provides a fundamental foundation for future studies of flowering time in soybean using fine mapping, map-based cloning, and molecular-assisted breeding.</t>
  </si>
  <si>
    <t>10.1007/s10681-015-1501-5</t>
  </si>
  <si>
    <t>WOS:000366633200015</t>
  </si>
  <si>
    <t>Apostol, KG; Dumroese, RK; Pinto, JR; Davis, AS</t>
  </si>
  <si>
    <t>Apostol, Kent G.; Dumroese, R. Kasten; Pinto, Jeremiah R.; Davis, Anthony S.</t>
  </si>
  <si>
    <t>Response of conifer species from three latitudinal populations to light spectra generated by light-emitting diodes and high-pressure sodium lamps</t>
  </si>
  <si>
    <t>CANADIAN JOURNAL OF FOREST RESEARCH</t>
  </si>
  <si>
    <t>Light-emitting diode (LED) technology shows promise for supplementing photosynthetically active radiation (PAR) in forest nurseries because of the potential reduction in energy consumption and an ability to supply discrete wavelengths to optimize seedling growth. Our objective was to examine the effects of light spectra supplied by LED and traditional high-pressure sodium (HPS) lamps on growth and physiology of Douglas-fir (Pseudotsuga menziesii (Mirb.) Franco) and Engelmann spruce (Picea engelmannii Parry ex Engelm.) seedlings. We used three latitudinal sources for each species: British Columbia (BC), Idaho (ID), and New Mexico (NM). Container seedlings were grown for 17 weeks in the greenhouse under an 18 h photoperiod of ambient solar light supplemented with light delivered from HPS or LED. In general, seedlings grown under LED had significantly greater growth, gas exchange rates, and chlorophyll contents than those seedlings grown under HPS. The growth and physiological responses to supplemental lighting varied greatly among species and seed sources. Generally, LED-grown seedlings from BC had the greatest growth and tissue dry mass followed by ID and NM populations. Compared with HPS, the significant increase in seedling growth and concomitant energy savings with LED (29% energy consumption relative to HPS) demonstrates the promise of using LED as PAR supplemental lighting for container seedling production.</t>
  </si>
  <si>
    <t>0045-5067</t>
  </si>
  <si>
    <t>1208-6037</t>
  </si>
  <si>
    <t>10.1139/cjfr-2015-0106</t>
  </si>
  <si>
    <t>WOS:000365335600005</t>
  </si>
  <si>
    <t>Zhang, J; Zhou, XC; Yan, WH; Zhang, ZY; Lu, L; Han, ZM; Zhao, H; Liu, HY; Song, P; Hu, Y; Shen, GJ; He, Q; Guo, SB; Gao, GQ; Wang, GW; Xing, YZ</t>
  </si>
  <si>
    <t>Zhang, Jia; Zhou, Xiangchun; Yan, Wenhao; Zhang, Zhanyi; Lu, Li; Han, Zhongmin; Zhao, Hu; Liu, Haiyang; Song, Pan; Hu, Yong; Shen, Guojing; He, Qin; Guo, Sibin; Gao, Guoqing; Wang, Gongwei; Xing, Yongzhong</t>
  </si>
  <si>
    <t>Combinations of the Ghd7, Ghd8 and Hd1 genes largely define the ecogeographical adaptation and yield potential of cultivated rice</t>
  </si>
  <si>
    <t>Rice cultivars have been adapted to favorable ecological regions and cropping seasons. Although several heading date genes have separately made contributions to this adaptation, the roles of gene combinations are still unclear. We employed a map-based cloning approach to isolate a heading date gene, which coordinated the interaction between Ghd7 and Ghd8 to greatly delay rice heading. We resequenced these three genes in a germplasm collection to analyze natural variation. Map-based cloning demonstrated that the gene largely affecting the interaction between Ghd7 and Ghd8 was Hd1. Natural variation analysis showed that a combination of loss-of-function alleles of Ghd7, Ghd8 and Hd1 contributes to the expansion of rice cultivars to higher latitudes; by contrast, a combination of pre-existing strong alleles of Ghd7, Ghd8 and functional Hd1 (referred as SSF) is exclusively found where ancestral Asian cultivars originated. Other combinations have comparatively larger favorable ecological scopes and acceptable grain yield. Our results indicate that the combinations of Ghd7, Ghd8 and Hd1 largely define the eco-geographical adaptation and yield potential in rice cultivars. Breeding varieties with the SSF combination are recommended for tropical regions to fully utilize available energy and light resources and thus produce greater yields.</t>
  </si>
  <si>
    <t>Liu, Haiyang/0000-0002-8434-0349; Zhou, Xiangchun/0000-0003-0612-2589</t>
  </si>
  <si>
    <t>10.1111/nph.13538</t>
  </si>
  <si>
    <t>WOS:000365393000008</t>
  </si>
  <si>
    <t>Muller, D; Hauer, J; Schottner, K; Fritzsche, P; Weinert, D</t>
  </si>
  <si>
    <t>Mueller, D.; Hauer, J.; Schoettner, K.; Fritzsche, P.; Weinert, D.</t>
  </si>
  <si>
    <t>Seasonal adaptation of dwarf hamsters (Genus Phodopus): differences between species and their geographic origin</t>
  </si>
  <si>
    <t>JOURNAL OF COMPARATIVE PHYSIOLOGY B-BIOCHEMICAL SYSTEMS AND ENVIRONMENTAL PHYSIOLOGY</t>
  </si>
  <si>
    <t>The genus Phodopus consists of three species-P. campbelli (Pc), P. sungorus (Ps), and P. roborovskii (Pr). They inhabit steppes, semi-deserts, and deserts in continental Asia with a climate changing from a moderate to a hard Continental one with extreme daily and seasonal variations. These different environmental challenges are likely to have consequences for hamsters' morphology, physiology, and behavior. Hamsters of all three species were investigated during the course of the year in the laboratory though using natural lighting and temperature conditions. Motor activity and body temperature were measured continuously, and body mass, testes size, and fur coloration every 1-2 weeks. With regard to the pattern of activity, nearly twice as many Pc as Ps hamsters (25 vs. 14 %) failed to respond to changes of photoperiod, whereas all Pr hamsters did. Body mass and testes size were high in summer and low in winter, with the biggest relative change in Ps and the lowest in Pr hamsters. Changes of fur coloration were found in Ps hamsters only. All responding animals (that is excluding Pr), exhibited regular torpor bouts during the short winter days. In autumn, seasonal changes started considerably earlier in Ps hamsters. To investigate the putative causes of these different time courses, a further experiment was performed, to identify the critical photoperiod. Hamsters were kept for 10 weeks under different photoperiods, changing from 16 to 8 h light per day. Motor activity was recorded continuously, to identify responding and non-responding animals. Body mass was measured at the beginning and the end of the experiment, testes mass only at the end. The critical photoperiod was found to be similar in all three species. Though in a further experiment, Pc and Pr hamsters showed a delayed response, whereas the changes in Ps hamsters started immediately following transfer to short-day conditions. The results show that interspecific differences in seasonal adaptation exist, even between the closely related Ps and Pc hamsters, possibly due to different conditions in their natural habitat. Also, the impact of environmental factors like climatic conditions and food resources may differ between species.</t>
  </si>
  <si>
    <t>Schottner, Konrad/K-4444-2014</t>
  </si>
  <si>
    <t>Schottner, Konrad/0000-0001-5656-8170</t>
  </si>
  <si>
    <t>0174-1578</t>
  </si>
  <si>
    <t>1432-136X</t>
  </si>
  <si>
    <t>10.1007/s00360-015-0926-4</t>
  </si>
  <si>
    <t>WOS:000363952300009</t>
  </si>
  <si>
    <t>Samms, RJ; Lewis, JE; Lory, A; Fowler, MJ; Cooper, S; Warner, A; Emmerson, P; Adams, AC; Luckett, JC; Perkins, AC; Wilson, D; Barrett, P; Tsintzas, K; Ebling, FJP</t>
  </si>
  <si>
    <t>Samms, Ricardo J.; Lewis, Jo E.; Lory, Alex; Fowler, Maxine J.; Cooper, Scott; Warner, Amy; Emmerson, Paul; Adams, Andrew C.; Luckett, Jeni C.; Perkins, Alan C.; Wilson, Dana; Barrett, Perry; Tsintzas, Kostas; Ebling, Francis J. P.</t>
  </si>
  <si>
    <t>Antibody-Mediated Inhibition of the FGFR1c Isoform Induces a Catabolic Lean State in Siberian Hamsters</t>
  </si>
  <si>
    <t>Hypothalamic tanycytes are considered to function as sensors of peripheral metabolism [1]. To facilitate this role, they express a wide range of receptors, including fibroblast growth factor receptor 1 (FGFR1). Using a monoclonal antibody (IMC-H7) that selectively antagonizes the FGFR1c isoform [2], we investigated possible actions of FGFR1c in a natural animal model of adiposity, the Siberian hamster. Infusion of IMC-H7 into the third ventricle suppressed appetite and increased energy expenditure. Likewise, peripheral treatment with IMC-H7 decreased appetite and body weight and increased energy expenditure and fat oxidation. A greater reduction in body weight and caloric intake was observed in response to IMC-H7 during the long-day fat state as compared to the short-day lean state. This enhanced response to IMC-H7 was also observed in calorically restricted hamsters maintained in long days, suggesting that it is the central photoperiodic state rather than the peripheral adiposity that determines the response to FGFR1c antagonism. Hypothalamic thyroid hormone availability is controlled by deiodinase enzymes (DIO2 and DIO3) expressed in tanycytes and is the key regulator of seasonal cycles of energy balance [3, 4]. Therefore, we determined the effect of IMC-H7 on hypothalamic expression of these deiodinase enzymes. The reductions in food intake and body weight were always associated with decreased expression of DIO2 in the hypothalamic ependymal cell layer containing tanycytes. These data provide further support for the notion the tanycytes are an important component of the mechanism by which the hypothalamus integrates central and peripheral signals to regulate energy intake and expenditure.</t>
  </si>
  <si>
    <t>Ebling, Francis/Q-6193-2019</t>
  </si>
  <si>
    <t>Ebling, Francis/0000-0002-7316-9582; Lewis, Jo Edward/0000-0002-5722-6778; Perkins, Alan/0000-0002-1054-8200; Tsintzas, Kostas/0000-0002-3405-5769</t>
  </si>
  <si>
    <t>10.1016/j.cub.2015.10.010</t>
  </si>
  <si>
    <t>WOS:000365061500030</t>
  </si>
  <si>
    <t>Reis, M; Valer, FB; Vieira, CP; Vieira, J</t>
  </si>
  <si>
    <t>Reis, M.; Valer, F. B.; Vieira, C. P.; Vieira, J.</t>
  </si>
  <si>
    <t>Drosophila americana Diapausing Females Show Features Typical of Young Flies (vol 10, e0138758, 2015)</t>
  </si>
  <si>
    <t>PLoS One</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</si>
  <si>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 or photoperiod. Moreover, we show that in this species diapause incidence increases with latitude, ranging from 13% in the southernmost to 91% in the northernmost range of the distribution. When exposed to diapause inducing conditions, both diapausing and non- 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</si>
  <si>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t>
  </si>
  <si>
    <t>Vieira, Jorge/0000-0001-7032-5220</t>
  </si>
  <si>
    <t>e0142009</t>
  </si>
  <si>
    <t>10.1371/journal.pone.0142009</t>
  </si>
  <si>
    <t>WOS:000364398700069</t>
  </si>
  <si>
    <t>Gill, AL; Gallinat, AS; Sanders-DeMott, R; Rigden, AJ; Gianotti, DJS; Mantooth, JA; Templer, PH</t>
  </si>
  <si>
    <t>Gill, Allison L.; Gallinat, Amanda S.; Sanders-DeMott, Rebecca; Rigden, Angela J.; Gianotti, Daniel J. Short; Mantooth, Joshua A.; Templer, Pamela H.</t>
  </si>
  <si>
    <t>Changes in autumn senescence in northern hemisphere deciduous trees: a meta-analysis of autumn phenology studies</t>
  </si>
  <si>
    <t>Background and Aims Many individual studies have shown that the timing of leaf senescence in boreal and temperate deciduous forests in the northern hemisphere is influenced by rising temperatures, but there is limited consensus on the magnitude, direction and spatial extent of this relationship. Methods A meta-analysis was conducted of published studies from the peer-reviewed literature that reported autumn senescence dates for deciduous trees in the northern hemisphere, encompassing 64 publications with observations ranging from 1931 to 2010. Key Results Among the meteorological measurements examined, October temperatures were the strongest predictors of date of senescence, followed by cooling degree-days, latitude, photoperiod and, lastly, total monthly precipitation, although the strength of the relationships differed between high- and low-latitude sites. Autumn leaf senescence has been significantly more delayed at low (25A degrees to 49A degrees N) than high (50A degrees to 70A degrees N) latitudes across the northern hemisphere, with senescence across high-latitude sites more sensitive to the effects of photoperiod and low-latitude sites more sensitive to the effects of temperature. Delays in leaf senescence over time were stronger in North America compared with Europe and Asia. Conclusions The results indicate that leaf senescence has been delayed over time and in response to temperature, although low-latitude sites show significantly stronger delays in senescence over time than high-latitude sites. While temperature alone may be a reasonable predictor of the date of leaf senescence when examining a broad suite of sites, it is important to consider that temperature-induced changes in senescence at high-latitude sites are likely to be constrained by the influence of photoperiod. Ecosystem-level differences in the mechanisms that control the timing of leaf senescence may affect both plant community interactions and ecosystem carbon storage as global temperatures increase over the next century.</t>
  </si>
  <si>
    <t>Gianotti, Daniel Short/P-7754-2019</t>
  </si>
  <si>
    <t>Gianotti, Daniel Short/0000-0003-4891-2474; Sanders-DeMott, Rebecca/0000-0002-0709-8042</t>
  </si>
  <si>
    <t>10.1093/aob/mcv055</t>
  </si>
  <si>
    <t>WOS:000365134800003</t>
  </si>
  <si>
    <t>Fowler, FE; Chirico, J; Sandelin, BA; Mullens, BA</t>
  </si>
  <si>
    <t>Fowler, Fallon E.; Chirico, Jan; Sandelin, Broc A.; Mullens, Bradley A.</t>
  </si>
  <si>
    <t>Seasonality and Diapause of Musca autumnalis (Diptera: Muscidae) at its Southern Limits in North America, With Observations on Haematobia irritans (Diptera: Muscidae)</t>
  </si>
  <si>
    <t>The face fly (Musca autumnalis De Geer) and horn fly (Haematobia irritans ([L.])) were studied at the southern edge of the face fly's North American range, examining southern California geographic distribution, seasonal activity on cattle and in dung, and diapause. Face flies were common only at Pomona (34 degrees 03'N, 117 degrees 48'W). Other irrigated pastures, even those only slightly inland from Pomona, were probably too warm for face flies, due to a steep west (cooler) to east (warmer) temperature gradient. Horn flies were abundant at all sites. Adult densities on cattle, adults emerging from dung pats, and prevalence of fly-positive pats were assessed for both fly species throughout a year at Pomona. Summer adult horn fly densities of 500-2,000 flies per cow, or face fly densities of 3-10 flies per face, were common. Summer prevalence of face fly-positive pats and horn fly-positive pats was about 20-40% and 30-70%, respectively. Face fly adults diapaused from late October until late March and early April. Horn flies probably diapaused as pupae from late October or early November to early-mid March, although some emerged in winter. Experimental cohorts of October-emerging adult face flies were held in a representative overwintering site. They exhibited hypertrophied fat body and undeveloped oocytes, which are characteristics of diapause, and survived until the following spring. The dominant diapause cues in face and horn flies are probably photoperiod and temperature. Despite warm winter temperatures that would permit activity of both species, and despite relatively long winter day lengths, face flies and most horn flies still diapaused at this latitude.</t>
  </si>
  <si>
    <t>10.1093/jme/tjv123</t>
  </si>
  <si>
    <t>WOS:000365199000004</t>
  </si>
  <si>
    <t>Zhao, J; Chen, HY; Ren, D; Tang, HW; Qiu, R; Feng, JL; Long, YM; Niu, BX; Chen, DP; Zhong, TY; Liu, YG; Guo, JX</t>
  </si>
  <si>
    <t>Zhao, Jing; Chen, Hongyi; Ren, Ding; Tang, Huiwu; Qiu, Rong; Feng, Jinglei; Long, Yunming; Niu, Baixiao; Chen, Danping; Zhong, Tianyu; Liu, Yao-Guang; Guo, Jingxin</t>
  </si>
  <si>
    <t>Genetic interactions between diverged alleles of Early heading date 1 (Ehd1) and Heading date 3a (Hd3a)/RICE FLOWERING LOCUS T1 (RFT1) control differential heading and contribute to regional adaptation in rice (Oryza sativa)</t>
  </si>
  <si>
    <t>Initiation of flowering, also called heading, in rice (Oryza sativa) is determined by the florigens encoded by Heading date 3a (Hd3a) and RICE FLOWERING LOCUS T1 (RFT1). Early heading date 1 (Ehd1) regulates Hd3a and RFT1. However, different rice varieties have diverged alleles of Ehd1 and Hd3a/RFT1 and their genetic interactions remain largely unclear. Here we generated three segregating populations for different combinations of diverged Ehd1 and Hd3a/RFT1 alleles, and analyzed their genetic interactions between these alleles. We demonstrated that, in an ehd1 mutant background, Hd3a was silenced, but RFT1 was expressed (although at lower levels than in plants with a functional Ehd1) under short-day (SD) and long-day (LD) conditions. We identified a nonfunctional RFT1 allele (rft1); the lines carrying homozygous ehd1 and Hd3a/rft1 failed to induce the floral transition under SD and LD conditions. Like Hd3a, RFT1 also interacted with 14-3-3 proteins, the florigen receptors, but a nonfunctional RFT1 with a crucial E105K mutation failed to interact with 14-3-3 proteins. Furthermore, analyses of sequence variation and geographic distribution suggested that functional RFT1 alleles were selected during rice adaptation to high-latitude regions. Our results demonstrate the important roles of RFT1 in rice flowering and regional adaptation.</t>
  </si>
  <si>
    <t>10.1111/nph.13503</t>
  </si>
  <si>
    <t>WOS:000365392100028</t>
  </si>
  <si>
    <t>Ryzhanovskii, VN</t>
  </si>
  <si>
    <t>Ryzhanovskii, V. N.</t>
  </si>
  <si>
    <t>Annual molt cycle of arctic warbler (Phylloscopus borealis) from northwestern siberia and its geographic variation</t>
  </si>
  <si>
    <t>RUSSIAN JOURNAL OF ECOLOGY</t>
  </si>
  <si>
    <t>The arctic warbler, which nests in the Polar Urals and in northwestern Siberia, has one full molt in wintering areas in the first year of life; over the next years, two molts: partial postnuptial in the nest area and complete prenuptial in the wintering part of the area. The molt in the first year of life, according to the photoperiodic response to the increasing day, is prenuptial. There may be a geographical population of Arctic warblers with a postjuvenile molt of minimum completeness in Central Siberia.</t>
  </si>
  <si>
    <t>1067-4136</t>
  </si>
  <si>
    <t>1608-3334</t>
  </si>
  <si>
    <t>10.1134/S1067413615060132</t>
  </si>
  <si>
    <t>WOS:000363721900013</t>
  </si>
  <si>
    <t>Cebulj-Kadunc, N; Skibin, A; Kosec, M</t>
  </si>
  <si>
    <t>Cebulj-Kadunc, N.; Skibin, A.; Kosec, M.</t>
  </si>
  <si>
    <t>Long-term leptin fluctuations in female donkeys</t>
  </si>
  <si>
    <t>EQUINE VETERINARY JOURNAL</t>
  </si>
  <si>
    <t>Reasons for performing studyThe interest in donkeys is growing due to their integration in the systems of ecological farming, among other reasons. ObjectivesDue to limited reports on leptin concentrations in donkeys, the aim of the present study was to examine age-dependent and seasonal changes in the circulating leptin concentration in female donkeys (jennies) and thus contribute to knowledge about the physiological characteristics of this species. Study designProspective longitudinal study. MethodsThe study was performed over a year (September 2008 to September 2009) on 20 yearling and young adult (pregnant, lactating or barren) jennies aged 1-5 years at the onset of the study; the animals were kept on pasture from May to September and stabled for the rest of the year. Blood samples were taken monthly and analysed for serum leptin concentrations by a commercial radioimmunoassay kit. ResultsCirculating leptin concentrations in studied jennies were lower than those reported for donkeys and horses. Despite the tendency for lower values in yearling vs. young adult jennies, the age range of the examined animals was insufficient to confirm any age-related leptin variations. Significant seasonal leptin fluctuations with peak levels in late spring and the lowest levels in autumn months, correlated with photoperiod, were detected in yearling, barren as well as pregnant jennies. Therefore, it was impossible to identify any effects of gestation or lactation on leptin concentrations of jennies. ConclusionsThe results of this study cannot be used as evidence of a causal relationship between the photoperiod and seasonal circulating leptin fluctuations in donkeys, but could reflect changes induced by various external or internal factors enabling adaptations of grazing animals in variable submediterranean environments.</t>
  </si>
  <si>
    <t>0425-1644</t>
  </si>
  <si>
    <t>2042-3306</t>
  </si>
  <si>
    <t>10.1111/evj.12365</t>
  </si>
  <si>
    <t>WOS:000363403500017</t>
  </si>
  <si>
    <t>Pshenichnikova, TA; Khlestkina, EK; Landjeva, S; Doroshkov, AV; Kartseva, T; Borner, A; Simonov, AV; Shchukina, LV; Morozova, EV</t>
  </si>
  <si>
    <t>Pshenichnikova, Tatyana A.; Khlestkina, Elena K.; Landjeva, Svetlana; Doroshkov, Alexey V.; Kartseva, Tanya; Boerner, Andreas; Simonov, Alexander V.; Shchukina, Ludmila V.; Morozova, Evgeniya V.</t>
  </si>
  <si>
    <t>Genetic dissection of earliness by analysis of a recombinant chromosome substitution double haploid mapping population of bread wheat (Triticum aestivum L.) in different geographic regions</t>
  </si>
  <si>
    <t>The synchronization of flowering with the time of most favorable temperatures and light has substantial effects on grain yield and quality. In bread wheat, the major developmental genes determining vernalization requirement (Vrn-1) and photoperiod response are used in breeding cultivars adapted to different latitudes and climates. Fine regulation of flowering date is provided by minor genes whose allelic variation is not well studied. Although spring cultivars Saratovskaya 29 (S29) and Yanetzkis Probat (YP) carry the same two dominant Vrn-1 alleles, YP is several days later in flowering compared to S29. The aim of the current study was to establish the chromosomal and map locations of loci determining this difference. Inter-cultivar single chromosome substitution lines S29(YP) and a set of recombinant chromosome substitution double haploid lines grown at three contrasting climatic and geographic locations in Western Siberia and Europe. The substitution line S29(YP 4D*7A) carrying the entire donor chromosome 4D and an additional fragment of chromosome 7A showed the largest delay in flowering at all sites. A quantitative trait locus (QTL) between microsatellite markers Xgwm0089 and Xgwm4736 on chromosome 4D was detected only in Europe following substantially earlier sowing. It was manifested under increasing day length, and, therefore, was regarded as a photoperiod response locus. Another QTL associated with (TG)(8 or 9)-(CG)(3) polymorphism of the TaFTA gene on chromosome 7A was effective under both long and short days thus representing an intrinsic earliness per se gene. This knowledge could aid the fine regulation of flowering in cultivars tailored for growing in specific agro-climatic conditions.</t>
  </si>
  <si>
    <t>Khlestkina, Elena/T-2734-2017; Pshenichnikova, Tatyana/R-5056-2016</t>
  </si>
  <si>
    <t>Khlestkina, Elena/0000-0002-8470-8254; Pshenichnikova, Tatyana/0000-0001-5639-916X; Borner, Andreas/0000-0003-3301-9026</t>
  </si>
  <si>
    <t>10.1007/s10681-015-1500-6</t>
  </si>
  <si>
    <t>WOS:000362886100017</t>
  </si>
  <si>
    <t>Dingkuhn, M; Sow, A; Manneh, B; Radanielina, T; Raboin, LM; Dusserre, J; Ramantsoanirina, A; Shrestha, S; Ahmadi, N; Courtois, B</t>
  </si>
  <si>
    <t>Dingkuhn, Michael; Sow, Abdoulaye; Manneh, Baboucarr; Radanielina, Tendro; Raboin, Louis-Marie; Dusserre, Julie; Ramantsoanirina, Alain; Shrestha, Suchit; Ahmadi, Nourollah; Courtois, Brigitte</t>
  </si>
  <si>
    <t>Field phenomics for response of a rice diversity panel to ten environments in Senegal and Madagascar. 1. Plant phenological traits</t>
  </si>
  <si>
    <t>The GRiSP Global Rice Phenotyping Network seeks to assemble a multi-environment, multi-trait phenomics resource for rice (Oryza sativa L.) diversity panels in order to understand existing genetic diversity and identify genes/alleles conveying adaptation and yield potential. Phenology is central to plant adaptation and productivity in different agro-ecologies. We studied a panel of 209 accessions, including 189 indica types and 20 acc. representing other genetic groups. The panel was field-phenotyped under flooded conditions for duration to flowering (F) for 6 sowing dates in Senegal (capturing different thermal and day length regimes) and during two years at two altitudes (mid, 857 m as1; high, 1497 m asl; with similar latitude) in Madagascar. The experiments had an augmented design in Senegal (6 blocks x 6 dates as subplots and 209 acc. as sub-subplot) with 4 replicated check varieties; and a complete block design with 3 replications at 2 sites x 2 years in Madagascar. To dissociate different traits contributing to variation of F, five genotypic Index Variables were calculated. Among them, PCA identified three as describing 98% of diversity: Estimated basic vegetative phase (BVP), photoperiod (PP) sensitivity, and altitude response. Three clusters were identified within the indica group and related to genotype origin, agronomic type and ecosystem of adaptation. Cluster Cl was PP-sensitive, C2 had short BVP and C3 had long BVP. Within Cl, a sub-cluster was highly altitude sensitive, and within C3 two sub-clusters were comparatively altitude insensitive. Harvest index (HI), aboveground dw and stem height observed in the most favorable environment (Senegal wet season) showed distinct patterns among clusters, with C2 having high HI and Cl being tall. The phenomics resources will be further analyzed using a crop model and genome-wide association (GWA) studies. (C) 2015 Elsevier B.V. All rights reserved.</t>
  </si>
  <si>
    <t>COURTOIS, Brigitte/A-4004-2009</t>
  </si>
  <si>
    <t>COURTOIS, Brigitte/0000-0003-2118-7102; AHMADI, Nourollah/0000-0003-0072-6285</t>
  </si>
  <si>
    <t>10.1016/j.fcr.2015.07.027</t>
  </si>
  <si>
    <t>WOS:000362133600033</t>
  </si>
  <si>
    <t>Tormey, D; Colbourne, JK; Mockaitis, K; Choi, JH; Lopez, J; Burkhart, J; Bradshaw, W; Holzapfel, C</t>
  </si>
  <si>
    <t>Tormey, Duncan; Colbourne, John K.; Mockaitis, Keithanne; Choi, Jeong-Hyeon; Lopez, Jacqueline; Burkhart, Joshua; Bradshaw, William; Holzapfel, Christina</t>
  </si>
  <si>
    <t>Evolutionary divergence of core and post-translational circadian clock genes in the pitcher-plant mosquito, Wyeomyia smithii</t>
  </si>
  <si>
    <t>Background: Internal circadian (circa, about; dies, day) clocks enable organisms to maintain adaptive timing of their daily behavioral activities and physiological functions. Eukaryotic clocks consist of core transcription-translation feedback loops that generate a cycle and post-translational modifiers that maintain that cycle at about 24 h. We use the pitcher-plant mosquito, Wyeomyia smithii (subfamily Culicini, tribe Sabethini), to test whether evolutionary divergence of the circadian clock genes in this species, relative to other insects, has involved primarily genes in the core feedback loops or the post-translational modifiers. Heretofore, there is no reference transcriptome or genome sequence for any mosquito in the tribe Sabethini, which includes over 375 mainly circumtropical species. Methods: We sequenced, assembled and annotated the transcriptome of W. smithii containing nearly 95 % of conserved single-copy orthologs in animal genomes. We used the translated contigs and singletons to determine the average rates of circadian clock-gene divergence in W. smithii relative to three other mosquito genera, to Drosophila, to the butterfly, Danaus, and to the wasp, Nasonia. Results: Over 1.08 million cDNA sequence reads were obtained consisting of 432.5 million nucleotides. Their assembly produced 25,904 contigs and 54,418 singletons of which 62 % and 28 % are annotated as protein-coding genes, respectively, sharing homology with other animal proteomes. Discussion: The W. smithii transcriptome includes all nine circadian transcription-translation feedback-loop genes and all eight post-translational modifier genes we sought to identify (Fig. 1). After aligning translated W. smithii contigs and singletons from this transcriptome with other insects, we determined that there was no significant difference in the average divergence of W. smithii from the six other taxa between the core feedback-loop genes and post-translational modifiers. Conclusions: The characterized transcriptome is sufficiently complete and of sufficient quality to have uncovered all of the insect circadian clock genes we sought to identify (Fig. 1). Relative divergence does not differ between core feedback-loop genes and post-translational modifiers of those genes in a Sabethine species (W. smithii) that has experienced a continual northward dispersal into temperate regions of progressively longer summer day lengths as compared with six other insect taxa. An associated microarray platform derived from this work will enable the investigation of functional genomics of circadian rhythmicity, photoperiodic time measurement, and diapause along a photic and seasonal geographic gradient.</t>
  </si>
  <si>
    <t>Colbourne, John K/L-7748-2014</t>
  </si>
  <si>
    <t>OCT 6</t>
  </si>
  <si>
    <t>10.1186/s12864-015-1937-y</t>
  </si>
  <si>
    <t>WOS:000362253400002</t>
  </si>
  <si>
    <t>Levin, BA; Bolotovskiy, AA</t>
  </si>
  <si>
    <t>Levin, Boris A.; Bolotovskiy, Aleksey A.</t>
  </si>
  <si>
    <t>Discovery of latitudinal gradient of triidothyronine concentrations in ectotherms as revealed from a cyprinid fish, the common roach Rutilus rutilus</t>
  </si>
  <si>
    <t>BIOCHEMICAL SYSTEMATICS AND ECOLOGY</t>
  </si>
  <si>
    <t>Important life history traits in groups of ectotherms have been shown to vary along a latitudinal axis. Despite sustained interest to this phenomenon, the underlying physiological mechanisms of latitudinal adaptation remain poorly understood. Thyroid hormones (THs) are key regulators of metabolism, development, and growth, and are involved in shaping adult phenotypes in lower vertebrates, fishes and amphibians. We tested the hypothesis that concentrations of triiodothyronine (T-3), the most active form of THs, correlate with latitudinal gradient in ectotherms using a cyprinid fish, the common roach Rutilus rutilus as an example. Fish from seven locations between 46 degrees 45' and 58 degrees 04' N were studied for T-3 concentrations. Our results show a strong positive correlation between latitude and T-3 concentrations. There was a three-fold difference between the means of the extreme southern and northern samples. This is a first finding of latitudinal gradient of thyroid hormones in ectotherms. Photoperiodism and temperature were tested as main environmental factors influencing TH levels. In our results, the increase in T-3 concentrations along the south north axis in ectotherms is, seemingly, associated with adaptation to differing thermal environments. (C) 2015 Elsevier Ltd. All rights reserved.</t>
  </si>
  <si>
    <t>Levin, Boris A./F-8287-2013</t>
  </si>
  <si>
    <t>Levin, Boris A./0000-0002-4044-2036</t>
  </si>
  <si>
    <t>0305-1978</t>
  </si>
  <si>
    <t>1873-2925</t>
  </si>
  <si>
    <t>10.1016/j.bse.2015.08.007</t>
  </si>
  <si>
    <t>WOS:000364265300018</t>
  </si>
  <si>
    <t>Tehranchian, P; Norsworthy, JK; Bagavathiannan, MV; Riar, DS</t>
  </si>
  <si>
    <t>Tehranchian, Parsa; Norsworthy, Jason K.; Bagavathiannan, Muthukumar V.; Riar, Dilpreet S.</t>
  </si>
  <si>
    <t>Acetolactate Synthase-Inhibitor Resistance in Yellow Nutsedge (Cyperus esculentus): II-Physiognomy and Photoperiodic Response</t>
  </si>
  <si>
    <t>WEED SCIENCE</t>
  </si>
  <si>
    <t>Yellow nutsedge one of the most problematic weedy sedges in rice-soybean systems of the Mississippi Delta region. An acetolactate synthase (ALS)-inhibiting, herbicide-resistant (Res) yellow nutsedge biotype was recently documented in eastern Arkansas, which showed intermediary growth habit between yellow nutsedge and purple nutsedge and also exhibited differential photoperiodic sensitivity to flowering. The objectives of this study were to: (a) determine variation in reproductive characteristics of the Res biotype and three susceptible (Sus) yellow nutsedge biotypes, (b) understand the influence of photoperiod on growth and reproduction, (c) understand the potential role of seeds in population establishment, and (d) elucidate the phylogenetic relationships between the Res yellow nutsedge biotype and purple nutsedge. Tuber production per plant and tuber weight of the Res biotype were less than that of the Sus biotypes. Differences in quantitative traits, such as shoot and tuber production existed between the Res and Sus biotypes for photoperiods ranging from 12 to 16 h. Generally, photoperiods greater than 12 h increased shoot development in all yellow nutsedge biotypes, with differential responses among the biotypes. Number of tubers reached the maximum for the Res biotype at a 14-h photoperiod. Over a 90-d period, inflorescence formation was only observed in the Res biotype with maximum flowering and seed production in the 14-h photoperiod. Subsequent tests revealed up to 18% seed germination, suggesting that seed could also play a role (in addition to tubers) in the persistence and spread of the Res yellow nutsedge. Phylogenetic analysis based on ribosomal DNA internal transcribed spacer (ITS) regions and mitochondrial nad4 gene intergenic spacer sequences indicated that the Res biotype was more closely associated with Sus yellow nutsedge biotypes. Nevertheless, 100% similarity for the nad4 gene sequences between the Res yellow nutsedge biotype and a reference purple nutsedge suggests that the Res biotype is likely a result of hybridization between yellow and purple nutsedges, which perhaps explains the intermediary growth characteristics observed in the Res biotype. Nomenclature: Purple nutsedge, Cyperus rotundus L.; yellow nutsedge, Cyperus esculentus L.; rice, Oryza sativa L.; soybean, Glycine max (L.) Merr.</t>
  </si>
  <si>
    <t>Norsworthy, Jason/0000-0002-7379-6201</t>
  </si>
  <si>
    <t>0043-1745</t>
  </si>
  <si>
    <t>1550-2759</t>
  </si>
  <si>
    <t>OCT-DEC</t>
  </si>
  <si>
    <t>10.1614/WS-D-14-00187.1</t>
  </si>
  <si>
    <t>WOS:000362957200009</t>
  </si>
  <si>
    <t>Wadgymar, SM; Cumming, MN; Weis, AE</t>
  </si>
  <si>
    <t>Wadgymar, Susana M.; Cumming, Matthew N.; Weis, Arthur E.</t>
  </si>
  <si>
    <t>The success of assisted colonization and assisted gene flow depends on phenology</t>
  </si>
  <si>
    <t>Global warming will jeopardize the persistence and genetic diversity of many species. Assisted colonization, or the movement of species beyond their current range boundary, is a conservation strategy proposed for species with limited dispersal abilities or adaptive potential. However, species that rely on photoperiodic and thermal cues for development may experience conflicting signals if transported across latitudes. Relocating multiple, distinct populations may remedy this quandary by expanding genetic variation and promoting evolutionary responses in the receiving habitat - a strategy known as assisted gene flow. To better inform these policies, we planted seeds from latitudinally distinct populations of the annual legume, Chamaecrista fasciculata, in a potential future colonization site north of its current range boundary. Plants were exposed to ambient or elevated temperatures via infrared heating. We monitored several life history traits and estimated patterns of natural selection to determine the adaptive value of plastic responses. To assess the feasibility of assisted gene flow between phenologically distinct populations, we counted flowers each day and estimated the degree of temporal isolation between populations. Increased temperatures advanced each successive phenological trait more than the last, resulting in a compressed life cycle for all but the southern-most population. Warming altered patterns of selection on flowering onset and vegetative biomass. Population performance was dependent on latitude of origin, with the northern-most population performing best under ambient conditions and the southern-most performing most poorly, even under elevated temperatures. Among-population differences in flowering phenology limited the potential for genetic exchange among the northern- and southern-most populations. All plastic responses to warming were neutral or adaptive; however, photoperiodic constraints will likely necessitate evolutionary responses for long-term persistence, especially when involving populations from disparate latitudes. With strategic planning, our results suggest that assisted colonization and assisted gene flow may be feasible options for preservation.</t>
  </si>
  <si>
    <t>Wadgymar, Susana/0000-0001-6503-9799</t>
  </si>
  <si>
    <t>10.1111/gcb.12988</t>
  </si>
  <si>
    <t>WOS:000360994500019</t>
  </si>
  <si>
    <t>Reis, Micael; Valer, Felipe B.; Vieira, Cristina P.; Vieira, Jorge</t>
  </si>
  <si>
    <t>Drosophila americana Diapausing Females Show Features Typical of Young Flies</t>
  </si>
  <si>
    <t>Diapause is a period of arrested development which is controlled physiologically, preprogrammed environmentally and characterized by metabolic depression that can occur during any stage of insect development. Nevertheless, in the genus Drosophila, diapause is almost always associated with the cessation of ovarian development and reproductive activity in adult females. In this work, we show that, in D. americana (a temperate species of the virilis group), diapause is a genetically determined delay in ovarian development that is triggered by temperature and/or photoperiod. Moreover, we show that in this species diapause incidence increases with latitude, ranging from 13% in the southernmost to 91% in the northernmost range of the distribution. When exposed to diapause inducing conditions, both diapausing and non-diapausing females show a 10% increase in lifespan, that is further increased by 18.6% in diapausing females, although senescence is far from being negligible. ActinD1 expression levels suggest that diapausing females are biologically much younger than their chronological age, and that the fly as a whole, rather than the ovarian development alone, which is phenotypically more evident, is delayed by diapause. Therefore, diapause candidate genes that show expression levels that are compatible with flies younger than their chronological age may not necessarily play a role in reproductive diapause and in adaptation to seasonally varying environmental conditions.</t>
  </si>
  <si>
    <t>Vieira, Jorge/J-7477-2013; Vieira, Cristina/K-1775-2013</t>
  </si>
  <si>
    <t>Vieira, Jorge/0000-0001-7032-5220; Vieira, Cristina/0000-0002-7139-2107; Reis, Micael/0000-0002-2601-0886</t>
  </si>
  <si>
    <t>e0138758</t>
  </si>
  <si>
    <t>10.1371/journal.pone.0138758</t>
  </si>
  <si>
    <t>WOS:000361797500102</t>
  </si>
  <si>
    <t>Lehmann, P; Lyytinen, A; Piiroinen, S; Lindstrom, L</t>
  </si>
  <si>
    <t>Lehmann, Philipp; Lyytinen, Anne; Piiroinen, Saija; Lindstrom, Leena</t>
  </si>
  <si>
    <t>Is a change in juvenile hormone sensitivity involved in range expansion in an invasive beetle?</t>
  </si>
  <si>
    <t>Introduction: It has been suggested that rapid range expansion could proceed through evolution in the endocrinological machinery controlling life-history switches. Based on this we tested whether the Colorado potato beetle, Leptinotarsa decemlineata, which has rapidly expanded its range across latitudinal regions in Europe, and shows photoperiodic adaptation in overwintering initiation, has different sensitivities to juvenile hormone (JH) manipulation along a latitudinal gradient. Results: A factorial experiment where beetles were reared either under a long or short day photoperiod was performed. Hormone levels were manipulated by topical applications. An allatostatin mimic, H17, was used to decrease and a juvenile hormone III analogue, pyriproxyfen, was used to increase the hormone levels. The effects of photoperiod and hormone manipulations on fecundity and overwintering related burrowing were monitored. Application of H17 decreased fecundity but did not induce overwintering related burrowing. Manipulation with pyriproxyfen increased fecundity and delayed burrowing. While small population-dependent differences in responsiveness to the topical application treatments were observed in fecundity, none were seen in overwintering related burrowing. Conclusions: The results indicate that the rapid photoperiodic adaptation manifested in several life-history and physiological traits in L. decemlineata in Europe is unlikely a result of population dependent differences in JH III sensitivity. While other endocrine factors cannot be ruled out, more likely mechanisms could be genetic changes in upstream elements, such as the photoperiodic clock or the insulin signaling pathway.</t>
  </si>
  <si>
    <t>Lindstrom, Leena/0000-0002-6452-4538; Lehmann, Philipp/0000-0001-8344-6830; Lyytinen, Anne/0000-0002-1281-1797</t>
  </si>
  <si>
    <t>10.1186/s12983-015-0113-1</t>
  </si>
  <si>
    <t>WOS:000361097600001</t>
  </si>
  <si>
    <t>Simon, S; Ruhl, M; de Montaigu, A; Wotzel, S; Coupland, G</t>
  </si>
  <si>
    <t>Simon, Samson; Ruehl, Mark; de Montaigu, Amaury; Woetzel, Stefan; Coupland, George</t>
  </si>
  <si>
    <t>Evolution of CONSTANS Regulation and Function after Gene Duplication Produced a Photoperiodic Flowering Switch in the Brassicaceae</t>
  </si>
  <si>
    <t>Environmental control of flowering allows plant reproduction to occur under optimal conditions and facilitates adaptation to different locations. At high latitude, flowering of many plants is controlled by seasonal changes in day length. The photoperiodic flowering pathway confers this response in the Brassicaceae, which colonized temperate latitudes after divergence from the Cleomaceae, their subtropical sister family. The CONSTANS (CO) transcription factor of Arabidopsis thaliana, a member of the Brassicaceae, is central to the photoperiodic flowering response and shows characteristic patterns of transcription required for day-length sensing. CO is believed to be widely conserved among flowering plants; however, we show that it arose after gene duplication at the root of the Brassicaceae followed by divergence of transcriptional regulation and protein function. CO has two close homologs, CONSTANS-LIKE1 (COL1) and COL2, which are related to CO by tandem duplication and whole-genome duplication, respectively. The single CO homolog present in the Cleomaceae shows transcriptional and functional features similar to those of COL1 and COL2, suggesting that these were ancestral. We detect cis-regulatory and codon changes characteristic of CO and use transgenic assays to demonstrate their significance in the day-length-dependent activation of the CO target gene FLOWERING LOCUS T. Thus, the function of CO as a potent photoperiodic flowering switch evolved in the Brassicaceae after gene duplication. The origin of CO may have contributed to the range expansion of the Brassicaceae and suggests that in other families CO genes involved in photoperiodic flowering arose by convergent evolution.</t>
  </si>
  <si>
    <t>de Montaigu, Amaury/A-4121-2018</t>
  </si>
  <si>
    <t>de Montaigu, Amaury/0000-0003-1366-2989</t>
  </si>
  <si>
    <t>10.1093/molbev/msv110</t>
  </si>
  <si>
    <t>WOS:000361981900006</t>
  </si>
  <si>
    <t>Mizuno, T; Kitayama, M; Takayama, C; Yamashino, T</t>
  </si>
  <si>
    <t>Mizuno, Takeshi; Kitayama, Miki; Takayama, Chieko; Yamashino, Takafumi</t>
  </si>
  <si>
    <t>Insight into a Physiological Role for the EC Night-Time Repressor in the Arabidopsis Circadian Clock</t>
  </si>
  <si>
    <t>PLANT AND CELL PHYSIOLOGY</t>
  </si>
  <si>
    <t>Life cycle adaptation to seasonal variation in photoperiod and temperature is a major determinant of ecological success of widespread domestication of Arabidopsis thaliana. The circadian clock plays a role in the underlying mechanism for adaptation. Nevertheless, the mechanism by which the circadian clock tracks seasonal changes in photoperiod and temperature is a longstanding subject of research in the field. We previously showed that a set of the target genes (i.GI, LNK1. PRR9 and PRR7) of the Evening Complex (EC) consisting of LUX-ELF3-ELF4 is synergistically induced in response to both warm-night and night-light signals. Here, we further show that the responses occur within a wide range of growth-compatible temperatures (16-28A degrees C) in response to a small change in temperature (Delta 4A degrees C). A dim light pulse (&lt; 1 A mu mol m(-2) s(-1)) causes the enhanced effect on the transcription of EC targets. The night-light pulse antagonizes against a positive effect of the cool-night signal on the EC activity. The mechanism of double-checking external temperature and light signals through the EC nighttime repressor might enable plants to ignore (or tolerate) daily fluctuation of ambient temperature within a short time interval in their natural habitats. Taken together, the EC night-time repressor might play a physiological role in tracking seasonal variation in photoperiod and temperature by conservatively double-checking both the light and temperature conditions. Another EC target output gene PIF4 regulating plant morphologies is also regulated by both the temperature and light stimuli during the night. Hence, the EC night-time repressor is also implicated in a physiological output of the PIF4-mediated regulation of morphologies in response to seasonal variation in photoperiod and ambient temperature.</t>
  </si>
  <si>
    <t>0032-0781</t>
  </si>
  <si>
    <t>1471-9053</t>
  </si>
  <si>
    <t>10.1093/pcp/pcv094</t>
  </si>
  <si>
    <t>WOS:000361312600005</t>
  </si>
  <si>
    <t>Grevstad, FS; Coop, LB</t>
  </si>
  <si>
    <t>Grevstad, Fritzi S.; Coop, Leonard B.</t>
  </si>
  <si>
    <t>The consequences of photoperiodism for organisms in new climates</t>
  </si>
  <si>
    <t>ECOLOGICAL APPLICATIONS</t>
  </si>
  <si>
    <t>A change in climate is known to affect seasonal timing (phenology) of the life stages of poikilothermic organisms whose development depends on temperature. Less understood is the potential for even greater disruption to the life cycle when a phenology shift exposes photoperiod-sensitive life stages to new day lengths. We present a conceptual framework and model to investigate the ways that photoperiod-cued diapause can interact with a change in climate or latitude to influence voltinism in poikilothermic organisms. Our degree-day phenology model combines detailed spatial climate data, latitude-and date-specific photoperiods, and development and photoperiod response parameters. As an example, we model the biological control beetle Galerucella calmariensis and map the number of generations expected following its introduction into diverse climates throughout the continental United States. Incorporation of photoperiodism results in a complex geography of voltinism that differs markedly from predictions of traditional phenology models. Facultative multivoltine species will be prone to univoltism when transported to either warmer or southern climates due to exposure of the sensitive stage to shorter day lengths. When moved to more northern locations, they may attempt too many generations for the season duration thereby exposing vulnerable life stages to harsh weather in the fall. We further show that even small changes in temperature can result in large and unexpected shifts in voltinism. Analogous effects may be expected for organisms from wide variety of taxa that use photoperiod as a seasonal cue during some stage of their life cycle. Our approach is useful for understanding the performance and impacts of introduced pests and beneficial organisms as well as for predicting responses of resident species to climate change and climate variability.</t>
  </si>
  <si>
    <t>1051-0761</t>
  </si>
  <si>
    <t>1939-5582</t>
  </si>
  <si>
    <t>10.1890/14-2071.1</t>
  </si>
  <si>
    <t>WOS:000360813100006</t>
  </si>
  <si>
    <t>Way, DA; Montgomery, RA</t>
  </si>
  <si>
    <t>Way, Danielle A.; Montgomery, Rebecca A.</t>
  </si>
  <si>
    <t>Photoperiod constraints on tree phenology, performance and migration in a warming world</t>
  </si>
  <si>
    <t>Increasing temperatures should facilitate the poleward movement of species distributions through a variety of processes, including increasing the growing season length. However, in temperate and boreal latitudes, temperature is not the only cue used by trees to determine seasonality, as changes in photoperiod provide a more consistent, reliable annual signal of seasonality than temperature. Here, we discuss how day length may limit the ability of tree species to respond to climate warming in situ, focusing on the implications of photoperiodic sensing for extending the growing season and affecting plant phenology and growth, as well as the potential role of photoperiod in controlling carbon uptake and water fluxes in forests. We also review whether there are patterns across plant functional types (based on successional strategy, xylem anatomy and leaf morphology) in their sensitivity to photoperiod that we can use to predict which species or groups might be more successful in migrating as the climate warms, or may be more successfully used for forestry and agriculture through assisted migration schemes. Predictions of how temperate and boreal forests will respond to climate warming often rely on the assumption that temperature will extend the growing season and drive migration to higher latitudes. But in many cases, these responses are also affected by photoperiod, and day length cues may constrain the ability of high latitude forests to respond to climate change as currently predicted. Here we review how photoperiod signals interact with temperature to affect tree phenology, physiological processes, and the potential for species to migrate in a warmer climate.</t>
  </si>
  <si>
    <t>Way, Danielle A/N-1867-2014</t>
  </si>
  <si>
    <t>Way, Danielle A/0000-0003-4801-5319</t>
  </si>
  <si>
    <t>10.1111/pce.12431</t>
  </si>
  <si>
    <t>WOS:000359371800005</t>
  </si>
  <si>
    <t>Cossi, PF; Boy, CC; Gimenez, J; Perez, AF</t>
  </si>
  <si>
    <t>Cossi, Paula F.; Boy, Claudia C.; Gimenez, Juliana; Perez, Analia F.</t>
  </si>
  <si>
    <t>Reproductive biology and energy allocation of the sea star Cosmasterias lurida (Echinodermata: Asteroidea) from the Beagle Channel, Tierra del Fuego, Argentina</t>
  </si>
  <si>
    <t>Seasonal fluctuations in environmental factors at high-latitude marine regions have a strong influence on the reproductive cycles of echinoderms. The purposes of this study on a population of Cosmasterias lurida in the Beagle Channel are to describe the reproductive cycle through histological analyses, to characterize the pattern of gonad and somatic indices, to determine the energy content of different organs and their temporal variation and to establish the pattern of energy allocation. During the study period, from August 2010 to June 2011, four seasonal samplings were performed in the subtidal zone of Ushuaia Bay. Indices (gonad, pyloric caeca and stomach), gonadal histology, organic matter and calorimetric measurements were determined. Gametogenesis begins in February and continues until June when oocyte size increases. The gonadal maximum development and gamete releasing take place between August and December. Temporal variation of energetic reserves in gonads occurs through the variation in gonad mass, with a GI major peak and energy content during August. Stomach and pyloric caeca show their maximum energy accumulation during June, while decrease of organic matter of the body wall takes place from August to December. The population of C. lurida from Beagle Channel suggests an annual reproductive cycle with two maturation events and the influence of water temperature on maturation and releasing of gametes. Different patterns of energy allocation to gonads between sexes were observed, with a greater energy investment in females than in males. Pyloric caeca, stomach and body wall were proposed as energy reservoirs for gonadal maturation and spawning.</t>
  </si>
  <si>
    <t>Gimenez, Juliana/V-4522-2019</t>
  </si>
  <si>
    <t>10.1007/s00300-015-1696-x</t>
  </si>
  <si>
    <t>WOS:000359188800001</t>
  </si>
  <si>
    <t>Singh, S</t>
  </si>
  <si>
    <t>Singh, Sudama</t>
  </si>
  <si>
    <t>My Experiences on Physiological Research on Sugarcane in India</t>
  </si>
  <si>
    <t>SUGAR TECH</t>
  </si>
  <si>
    <t>In tropical India where crop subjected to moisture stress at formative and elongation phases unlike sub-tropic records significantly low sugar recovery, especially during early stages of maturity, being more obvious in late maturing varieties. The optimum level of sett moisture for rapid and high germination was assessed to be in the range of 72-74 %. Sprouting of bud and early growth were influenced more by sett moisture than soil moisture. Physiological basis for varietal improvement under stress environment has been described and need for breeding the physiological traits conferring to environmental stress has been suggested. The major factors which contribute to sugar losses in standing crops and post harvest period have been briefly described and also measures to minimize inversion losses in milled juice have been indicated. Investigations on basic aspects of control of flowering made it possible to inhibit flowering under field conditions through defoliation, chemical spray and withholding irrigation, resulting in an increase in cane and sugar yield. The leaf area ratio showed negative and significant correlation with cane yield but positive with sucrose content. The use of leaf area index for selection of genetic yield potential has been suggested. Studies on gibberellic acid relationship of growth hormone and inhibitor with bud and root sprouting of stubble in ratoon under low temperature condition have been suggested. Farmers in sub-tropic unlike tropic are not able to timely provide essential production inputs and as a result harvest poor yield. Similarly, in sugar mills, adoption of varieties, especially low yielding, early rich sugar varieties get top priority compared to crop management particularly in sub-tropic. These are the reasons for a big gap between actual and potential yield in sub-tropic, indicating a great scope for improving yield in sub-tropic through effective measures.</t>
  </si>
  <si>
    <t>0972-1525</t>
  </si>
  <si>
    <t>0974-0740</t>
  </si>
  <si>
    <t>10.1007/s12355-014-0347-9</t>
  </si>
  <si>
    <t>WOS:000356050800002</t>
  </si>
  <si>
    <t>Grundy, J; Stoker, C; Carre, IA</t>
  </si>
  <si>
    <t>Grundy, Jack; Stoker, Claire; Carre, Isabelle A.</t>
  </si>
  <si>
    <t>Circadian regulation of abiotic stress tolerance in plants</t>
  </si>
  <si>
    <t>Extremes of temperatures, drought and salinity cause widespread crop losses throughout the world and impose severe limitations on the amount of land that can be used for agricultural purposes. Hence, there is an urgent need to develop crops that perform better under such abiotic stress conditions. Here, we discuss intriguing, recent evidence that circadian clock contributes to plants' ability to tolerate different types of environmental stress, and to acclimate to them. The clock controls expression of a large fraction of abiotic stress-responsive genes, as well as biosynthesis and signaling downstream of stress response hormones. Conversely, abiotic stress results in altered expression and differential splicing of the clock genes, leading to altered oscillations of downstream stress-response pathways. We propose a range of mechanisms by which this intimate coupling between the circadian clock and environmental stress-response pathways may contribute to plant growth and survival under abiotic stress.</t>
  </si>
  <si>
    <t>CARRE, Isabelle A/D-8802-2011</t>
  </si>
  <si>
    <t>CARRE, Isabelle A/0000-0002-0548-7378</t>
  </si>
  <si>
    <t>10.3389/fpls.2015.00648</t>
  </si>
  <si>
    <t>WOS:000369930100001</t>
  </si>
  <si>
    <t>Ogutu, JO; Owen-Smith, N; Piepho, HP; Dublin, HT</t>
  </si>
  <si>
    <t>Ogutu, Joseph O.; Owen-Smith, Norman; Piepho, Hans-Peter; Dublin, Holly T.</t>
  </si>
  <si>
    <t>How Rainfall Variation Influences Reproductive Patterns of African Savanna Ungulates in an Equatorial Region Where Photoperiod Variation Is Absent</t>
  </si>
  <si>
    <t>In high temperate latitudes, ungulates generally give birth within a narrow time window when conditions are optimal for offspring survival in spring or early summer, and use changing photoperiod to time conceptions so as to anticipate these conditions. However, in low tropical latitudes day length variation is minimal, and rainfall variation makes the seasonal cycle less predictable. Nevertheless, several ungulate species retain narrow birth peaks under such conditions, while others show births spread quite widely through the year. We investigated how within-year and between-year variation in rainfall influenced the reproductive timing of four ungulate species showing these contrasting patterns in the Masai Mara region of Kenya. All four species exhibited birth peaks during the putative optimal period in the early wet season. For hartebeest and impala, the birth peak was diffuse and offspring were born throughout the year. In contrast, topi and warthog showed a narrow seasonal concentration of births, with conceptions suppressed once monthly rainfall fell below a threshold level. High rainfall in the previous season and high early rains in the current year enhanced survival into the juvenile stage for all the species except impala. Our findings reveal how rainfall variation affecting grass growth and hence herbivore nutrition can govern the reproductive phenology of ungulates in tropical latitudes where day length variation is minimal. The underlying mechanism seems to be the suppression of conceptions once nutritional gains become insufficient. Through responding proximally to within-year variation in rainfall, tropical savanna ungulates are less likely to be affected adversely by the consequences of global warming for vegetation phenology than northern ungulates showing more rigid photoperiodic control over reproductive timing.</t>
  </si>
  <si>
    <t>Ogutu, Joseph O/0000-0002-7379-0387; Owen-Smith, Norman/0000-0001-8429-1201; Piepho, Hans-Peter/0000-0001-7813-2992</t>
  </si>
  <si>
    <t>e0133744</t>
  </si>
  <si>
    <t>10.1371/journal.pone.0133744</t>
  </si>
  <si>
    <t>WOS:000359926900007</t>
  </si>
  <si>
    <t>Kumar, S; Neven, LG; Zhu, HY; Zhang, RZ</t>
  </si>
  <si>
    <t>Kumar, Sunil; Neven, Lisa G.; Zhu, Hongyu; Zhang, Runzhi</t>
  </si>
  <si>
    <t>Assessing the Global Risk of Establishment of Cydia pomonella (Lepidoptera: Tortricidae) using CLIMEX and MaxEnt Niche Models</t>
  </si>
  <si>
    <t>Accurate assessment of insect pest establishment risk is needed by national plant protection organizations to negotiate international trade of horticultural commodities that can potentially carry the pests and result in inadvertent introductions in the importing countries. We used mechanistic and correlative niche models to quantify and map the global patterns of the potential for establishment of codling moth (Cydia pomonella L.), a major pest of apples, peaches, pears, and other pome and stone fruits, and a quarantine pest in countries where it currently does not occur. The mechanistic model CLIMEX was calibrated using species-specific physiological tolerance thresholds, whereas the correlative model MaxEnt used species occurrences and climatic spatial data. Projected potential distribution from both models conformed well to the current known distribution of codling moth. None of the models predicted suitable environmental conditions in countries located between 20 degrees N and 20 degrees S potentially because of shorter photoperiod, and lack of chilling requirement (&lt;60 d at &lt;= 10 degrees C) in these areas for codling moth to break diapause. Models predicted suitable conditions in South Korea and Japan where codling moth currently does not occur but where its preferred host species (i.e., apple) is present. Average annual temperature and latitude were the main environmental variables associated with codling moth distribution at global level. The predictive models developed in this study present the global risk of establishment of codling moth, and can be used for monitoring potential introductions of codling moth in different countries and by policy makers and trade negotiators in making science-based decisions.</t>
  </si>
  <si>
    <t>Kumar, Sunil/A-6730-2009</t>
  </si>
  <si>
    <t>KUMAR, SUNIL/0000-0001-7632-7251</t>
  </si>
  <si>
    <t>10.1093/jee/tov166</t>
  </si>
  <si>
    <t>WOS:000360626600029</t>
  </si>
  <si>
    <t>Sanchez-Bretano, A; Gueguen, MM; Cano-Nicolau, J; Kah, O; Alonso-Gomez, AL; Delgado, MJ; Isorna, E</t>
  </si>
  <si>
    <t>Sanchez-Bretano, Aida; Gueguen, Marie-M.; Cano-Nicolau, Joel; Kah, Olivier; Alonso-Gomez, Angel L.; Delgado, Maria J.; Isorna, Esther</t>
  </si>
  <si>
    <t>Anatomical distribution and daily profile of gper1b gene expression in brain and peripheral structures of goldfish (Carassius auratus)</t>
  </si>
  <si>
    <t>The functional organization of the circadian system and the location of the main circadian oscillators vary through phylogeny. Present study investigates by in situ hybridization the anatomical location of the clock gene gPer1b in forebrain and midbrain, pituitary, and in two peripheral locations, the anterior intestine and liver, in a teleost fish, the goldfish (Carassius auratus). Moreover, the daily expression profiles of this gene were also studied by quantitative Real Time-PCR. Goldfish were maintained under a 12L-12D photoperiod and fed daily at 2 h after lights were switched on. A wide distribution of gPer1b mRNA in goldfish brain and pituitary was found in telencephalon, some hypothalamic nuclei (including the homologous to mammalian SCN), habenular nucleus, optic tectum, cerebellum and torus longitudinalis. Moreover, gPer1b expression was observed, for the first time in teleosts, in the pituitary, liver and anterior intestine. Day/night differences in gper1b mRNA abundance were found by in situ hybridization, with higher signal at nighttime that correlates with the results obtained by RT-PCR, where a rhythmic gPer1b expression was found in all tissues with acrophases at the end of the night. Amplitudes of gper1b rhythms vary among tissues, being higher in liver and intestine than in the brain, maybe because different cues entrain clocks in these locations. These results support the existence of functional clocks in many central and peripheral locations in goldfish coordinated, ticking at the same time.</t>
  </si>
  <si>
    <t>Delgado, Maria J./I-3535-2017; Delgado, Maria/I-3856-2017; Alonso-Gomez, Angel L/F-4033-2016; kah, olivier/K-7624-2012; GUEGUEN, marie madeleine/K-1731-2015</t>
  </si>
  <si>
    <t>Delgado, Maria J./0000-0002-1185-9377; Delgado, Maria/0000-0002-1185-9377; Alonso-Gomez, Angel L/0000-0003-3219-2265; kah, olivier/0000-0002-7035-4133; Isorna, Esther/0000-0002-2387-0119; Sanchez-Bretano Sanchez, Aida/0000-0002-0156-6781</t>
  </si>
  <si>
    <t>10.3109/07420528.2015.1049615</t>
  </si>
  <si>
    <t>WOS:000360066100002</t>
  </si>
  <si>
    <t>Xu, ML; Yamagishi, N; Zhao, C; Takeshima, R; Kasai, M; Watanabe, S; Kanazawa, A; Yoshikawa, N; Liu, BH; Yamada, T; Abe, J</t>
  </si>
  <si>
    <t>Xu, Meilan; Yamagishi, Noriko; Zhao, Chen; Takeshima, Ryoma; Kasai, Megumi; Watanabe, Satoshi; Kanazawa, Akira; Yoshikawa, Nobuyuki; Liu, Baohui; Yamada, Tetsuya; Abe, Jun</t>
  </si>
  <si>
    <t>The Soybean-Specific Maturity Gene E1 Family of Floral Repressors Controls Night-Break Responses through Down-Regulation of FLOWERING LOCUS T Orthologs</t>
  </si>
  <si>
    <t>Photoperiodism is a rhythmic change of sensitivity to light, which helps plants to adjust flowering time according to seasonal changes in daylength and to adapt to growing conditions at various latitudes. To reveal the molecular basis of photoperiodism in soybean (Glycine max), a facultative short-day plant, we analyzed the transcriptional profiles of the maturity gene E1 family and two FLOWERING LOCUS T (FT) orthologs (FT2a and FT5a). E1, a repressor for FT2a and FT5a, and its two homologs, E1-like-a (E1La) and E1Lb, exhibited two peaks of expression in long days. Using two different approaches (experiments with transition between light and dark phases and night-break experiments), we revealed that the E1 family genes were expressed only during light periods and that their induction after dawn in long days required a period of light before dusk the previous day. In the cultivar Toyomusume, which lacks the E1 gene, virus-induced silencing of E1La and E1Lb up-regulated the expression of FT2a and FT5a and led to early flowering. Therefore, E1, E1La, and E1Lb function similarly in flowering. Regulation of E1 and E1L expression by light was under the control of E3 and E4, which encode phytochrome A proteins. Our data suggest that phytochrome A-mediated transcriptional induction of E1 and its homologs by light plays a critical role in photoperiodic induction of flowering in soybean.</t>
  </si>
  <si>
    <t>Yoshikawa, Nobuyuki/0000-0002-4758-9612; Takeshima, Ryoma/0000-0002-2525-7334</t>
  </si>
  <si>
    <t>U1080</t>
  </si>
  <si>
    <t>10.1104/pp.15.00763</t>
  </si>
  <si>
    <t>WOS:000359317400044</t>
  </si>
  <si>
    <t>Spehar, CR; Francisco, ER; Pereira, EA</t>
  </si>
  <si>
    <t>Spehar, C. R.; Francisco, E. R.; Pereira, E. A.</t>
  </si>
  <si>
    <t>Yield stability of soybean cultivars in response to sowing date in the lower latitude Brazilian Savannah Highlands</t>
  </si>
  <si>
    <t>Acquisition of high-yielding stable cultivars, a major target for breeding, is achievable by repeated trials across different locations and seasons. The hypothesis is whether evaluation of sowing date and season could be used to assess yield stability for tropical soybean, a photoperiod-sensitive plant. Determinate growth cultivars BRSOY-1, BRSOY-2, BRSOY-3, BRSOY-4, BRSOY-5, BRSOY-6, BRSOY-7, BRSOY-8 and BRSOY-9, of early, mid-cycle and late maturity, were tested at six sowing dates in three growing seasons (2005-2008), in Planaltina, DF Brazil. Data on degree days to first flower and physiological maturity, plant and first pod height, and grain yield were analysed. BRSOY-3, BRSOY-5 and BRSOY-7 were the most stable, measured across 18 environments (yearxsowing date), demonstrating selection effectiveness. Determinate growth explained low yields in late-sown treatments, as the photoperiod response reduced the reproductive phase. Late cultivars had photoperiod effect confounded with dry spells at the end of the rainy season. Genotypic stability for high yield in soybean is envisaged as a function of maturity group and long reproductive period. Manipulating the response to maturity and introduction of indeterminate growth habit is expected to increase yields across the sowing period, consolidating tropical soybean production. The method could be used for cultivar release and to define selection schemes aiming at recombinants for delayed maturity.</t>
  </si>
  <si>
    <t>10.1017/S0021859614000781</t>
  </si>
  <si>
    <t>WOS:000357819600009</t>
  </si>
  <si>
    <t>Rosenwasser, AM; Fixaris, MC; McCulley, WD</t>
  </si>
  <si>
    <t>Rosenwasser, A. M.; Fixaris, M. C.; McCulley, W. D., III</t>
  </si>
  <si>
    <t>Photoperiodic modulation of voluntary ethanol intake in C57BL/6 mice</t>
  </si>
  <si>
    <t>Seasonal and geographic variations in light exposure influence human mood and behavior, including alcohol consumption. Similarly, manipulation of the environmental lighting regimen modulates voluntary ethanol intake in experimental animals. Nevertheless, previous studies in rats and hamsters have been somewhat inconsistent, and little is known concerning such effects in mice. In the present study, we maintained male C57Bl/6 mice in running-wheel cages under either short- or long-photoperiod light dark cycles (LD 6:18 vs. LD 18:6); subsequently, the same animals were maintained under short or long "skeleton photoperiods", consisting of two daily 15-min light pulses signaling dusk and dawn (SP 6:18 vs. SP 18:6). Running wheels were locked mechanically for half the animals under each photoperiod. Analysis of running wheel patterns showed that mice displayed stable circadian adaptation to both standard LD cycles and skeleton photoperiods. Mice consumed more ethanol and less water, and thus showed higher ethanol preference, under LD 6:18 and SP 6:18 relative to the corresponding long-photoperiod regimens. While running-wheel access increased water intake, ethanol intake was unaffected by this manipulation. These effects are consistent with previous studies showing that short photoperiods or constant darkness increases ethanol intake in rodents. Further, the similarity of the effects of complete and skeleton photoperiods suggests that these effects are mediated by photoperiod-induced alterations in the circadian entrainment pattern, rather than by light exposure per se. (C) 2015 Elsevier Inc. All rights reserved.</t>
  </si>
  <si>
    <t>10.1016/j.physbeh.2015.05.011</t>
  </si>
  <si>
    <t>WOS:000356737100046</t>
  </si>
  <si>
    <t>Bazzi, G; Ambrosini, R; Caprioli, M; Costanzo, A; Liechti, F; Gatti, E; Gianfranceschi, L; Podofillini, S; Romano, A; Romano, M; Scandolara, C; Saino, N; Rubolini, D</t>
  </si>
  <si>
    <t>Bazzi, Gaia; Ambrosini, Roberto; Caprioli, Manuela; Costanzo, Alessandra; Liechti, Felix; Gatti, Emanuele; Gianfranceschi, Luca; Podofillini, Stefano; Romano, Andrea; Romano, Maria; Scandolara, Chiara; Saino, Nicola; Rubolini, Diego</t>
  </si>
  <si>
    <t>Clock gene polymorphism and scheduling of migration: a geolocator study of the barn swallow Hirundo rustica</t>
  </si>
  <si>
    <t>Circannual rhythms often rely on endogenous seasonal photoperiodic timers involving 'clock' genes, and Clock gene polymorphism has been associated to variation in phenology in some bird species. In the long-distance migratory barn swallow Hirundo rustica, individuals bearing the rare Clock allele with the largest number of C-terminal polyglutamine repeats found in this species (Q(8)) show a delayed reproduction and moult later. We explored the association between Clock polymorphism and migration scheduling, as gauged by light-level geolocators, in two barn swallow populations (Switzerland; Po Plain, Italy). Genetic polymorphism was low: 91% of the 64 individuals tracked year-round were Q(7)/Q(7) homozygotes. We compared the phenology of the rare genotypes with the phenotypic distribution of Q(7)/Q(7) homozygotes within each population. In Switzerland, compared to Q(7)/Q(7), two Q(6)/Q(7) males departed earlier from the wintering grounds and arrived earlier to their colony in spring, while a single Q(7)/Q(8) female was delayed for both phenophases. On the other hand, in the Po Plain, three Q(6)/Q(7) individuals had a similar phenology compared to Q(7)/Q(7). The Swiss data are suggestive for a role of genetic polymorphism at a candidate phenological gene in shaping migration traits, and support the idea that Clock polymorphism underlies phenological variation in birds.</t>
  </si>
  <si>
    <t>Ambrosini, Roberto/F-3188-2012; Gianfranceschi, Luca/D-3166-2012; Rubolini, Diego/F-2851-2011; Romano, Andrea/A-2780-2017; Romano, Andrea/B-3930-2012; costanzo, alessandra/A-3899-2017</t>
  </si>
  <si>
    <t>Ambrosini, Roberto/0000-0002-7148-1468; Gianfranceschi, Luca/0000-0002-7644-5968; Rubolini, Diego/0000-0003-2703-5783; Romano, Andrea/0000-0002-0945-6018; Saino, Nicola/0000-0002-0230-3967; costanzo, alessandra/0000-0003-3781-0798</t>
  </si>
  <si>
    <t>10.1038/srep12443</t>
  </si>
  <si>
    <t>WOS:000358294400002</t>
  </si>
  <si>
    <t>Soolanayakanahally, RY; Guy, RD; Street, NR; Robinson, KM; Silim, SN; Albrectsen, BR; Jansson, S</t>
  </si>
  <si>
    <t>Soolanayakanahally, Raju Y.; Guy, Robert D.; Street, Nathaniel R.; Robinson, Kathryn M.; Silim, Salim N.; Albrectsen, Benedicte R.; Jansson, Stefan</t>
  </si>
  <si>
    <t>Comparative physiology of allopatric Populus species: geographic clines in photosynthesis, height growth, and carbon isotope discrimination in common gardens</t>
  </si>
  <si>
    <t>Populus species with wide geographic ranges display strong adaptation to local environments. We studied the clinal patterns in phenology and ecophysiology in allopatric Populus species adapted to similar environments on different continents under common garden settings. As a result of climatic adaptation, both Populus tremula L. and Populus balsamifera L. display latitudinal clines in photosynthetic rates (A), whereby high-latitude trees of P. tremula had higher A compared to low-latitude trees and nearly so in P. balsamifera (p = 0.06). Stomatal conductance (g(S)) and chlorophyll content index (CCI) follow similar latitudinal trends. However, foliar nitrogen was positively correlated with latitude in P. balsamifera and negatively correlated in P. tremula. No significant trends in carbon isotope composition of the leaf tissue (delta C-13) were observed for both species; but, intrinsic water-use efficiency (WUEi) was negatively correlated with the latitude of origin in P. balsamifera. In spite of intrinsically higher A, high-latitude trees in both common gardens accomplished less height gain as a result of early bud set. Thus, shoot biomass was determined by height elongation duration (HED), which was well approximated by the number of days available for free growth between bud flush and bud set. We highlight the shortcoming of unreplicated outdoor common gardens for tree improvement and the crucial role of photoperiod in limiting height growth, further complicating interpretation of other secondary effects.</t>
  </si>
  <si>
    <t>Soolanayakanahally, Raju/AAF-7083-2019; Street, Nathaniel Robert/B-3920-2008; Jansson, Stefan/A-1119-2009</t>
  </si>
  <si>
    <t>Street, Nathaniel Robert/0000-0001-6031-005X; Jansson, Stefan/0000-0002-7906-6891; Albrectsen, Benedicte Riber/0000-0002-9337-4540</t>
  </si>
  <si>
    <t>10.3389/fpls.2015.00528</t>
  </si>
  <si>
    <t>WOS:000358589700001</t>
  </si>
  <si>
    <t>Nagano, H; Clark, LV; Zhao, H; Peng, JH; Yoo, JH; Heo, K; Yu, CY; Anzoua, KG; Matsuo, T; Sacks, EJ; Yamada, T</t>
  </si>
  <si>
    <t>Nagano, Hironori; Clark, Lindsay V.; Zhao, Hua; Peng, Junhua; Yoo, Ji Hye; Heo, Kweon; Yu, Chang Yeon; Anzoua, Kossonou Guillaume; Matsuo, Tomoaki; Sacks, Erik J.; Yamada, Toshihiko</t>
  </si>
  <si>
    <t>Contrasting allelic distribution of CO/Hd1 homologues in Miscanthus sinensis from the East Asian mainland and the Japanese archipelago</t>
  </si>
  <si>
    <t>The genus Miscanthus is a perennial C-4 grass native to eastern Asia and is a promising candidate bioenergy crop for cool temperate areas. Flowering time is a crucial factor governing regional and seasonal adaptation; in addition, it is also a key target trait for extending the vegetative phase to improve biomass potential. Homologues of CONSTANS (CO)/Heading date 1(Hd1) were cloned from Miscanthus sinensis and named MsiHd1. Sequences of MsiHd1 homologues were compared among 24 wild M. sinensis accessions from Japan, 14 from China, and three from South Korea. Two to five MsiHd1 alleles in each accession were identified, suggesting that MsiHd1 consists of at least three loci in the Miscanthus genome. Verifying the open reading frame in MsiHd1, they were classified as putative functional alleles without mutations or non-functional alleles caused by indels. The Neighbor-Joining tree indicated that one of the multiple MsiHd1 loci is a pseudogene locus without any functional alleles. The pseudogene locus was named MsiHd1b, and the other loci were considered to be part of the MsiHd1a multi-locus family. Interestingly, in most Japanese accessions 50% or more of the MsiHd1a alleles were non-functional, whereas accessions from the East Asian mainland harboured only functional alleles. Five novel miniature inverted transposable elements (MITEs) (MsiMITE1-MsiMITE5) were observed in MsiHd1a/b. MsiMITE1, detected in exon 1 of MsiHd1a, was only observed in Japanese accessions and its revertant alleles derived from retransposition were predominantly in Chinese accessions. These differences in MsiHd1a show that the dependency on functional MsiHd1a alleles is different between accessions from the East Asian mainland and Japan.</t>
  </si>
  <si>
    <t>Yamada, Toshihiko/A-5111-2012; Clark, Lindsay Virginia/B-3165-2008</t>
  </si>
  <si>
    <t>Yamada, Toshihiko/0000-0002-7845-6556; Clark, Lindsay Virginia/0000-0002-3881-9252</t>
  </si>
  <si>
    <t>10.1093/jxb/erv292</t>
  </si>
  <si>
    <t>WOS:000359685900011</t>
  </si>
  <si>
    <t>Fonseca, DM; Kaplan, LR; Heiry, RA; Strickman, D</t>
  </si>
  <si>
    <t>Fonseca, D. M.; Kaplan, L. R.; Heiry, R. A.; Strickman, D.</t>
  </si>
  <si>
    <t>Density-Dependent Oviposition by Female Aedes albopictus (Diptera: Culicidae) Spreads Eggs Among Containers During the Summer but Accumulates Them in the Fall</t>
  </si>
  <si>
    <t>When possible, oviparous females should deposit eggs in sites that maximize the future performance of their offspring. Therefore, studies of oviposition behavior may uncover parameters important to offspring fitness. Gravid female Aedes albopictus (Skuse) were given a choice of containers with leaf infusion or plain water, either open or with a cover with a small opening, and their behavior was compared under summer (long day, higher temperature) or fall (short day, lower temperature) regimes. Open containers with leaf infusion were always preferred, but over time, summer females expanded their choices to oviposit in all containers and follow-up experiments indicated that the number of eggs laid was inversely correlated to the number of eggs present. In contrast, fall females laying diapausing eggs that do not hatch until the spring, accumulated eggs in open containers with food resulting in high egg densities. Combined, these results demonstrate a seasonal shift that suggests either high winter egg mortality or safety in numbers. It also demonstrates that female Ae. albopictus change their behavior based on cues associated with expected added risk, which varies across time and space. The wide distribution of summer eggs across container types may contribute to the fast expansion of Ae. albopictus across its invasive range, but egg accumulation in the fall may be exploited for control.</t>
  </si>
  <si>
    <t>Fonseca, Dina/B-9951-2011</t>
  </si>
  <si>
    <t>Fonseca, Dina/0000-0003-4726-7100</t>
  </si>
  <si>
    <t>10.1093/jme/tjv060</t>
  </si>
  <si>
    <t>WOS:000357688400022</t>
  </si>
  <si>
    <t>Tolou-Ghamari, Z</t>
  </si>
  <si>
    <t>Tolou-Ghamari, Zahra</t>
  </si>
  <si>
    <t>Scattering Month and Day of Baby Delivery in a Retrospective Survey Linked to 1484 Patients With Multiple Sclerosis</t>
  </si>
  <si>
    <t>ARCHIVES OF NEUROSCIENCE</t>
  </si>
  <si>
    <t>Background: Multiple Sclerosis (MS) is an inflammatory demyelinating disease leading to formation of brain lesions that could produce numerous devastating clinical problems. There are controversial reports related to the type of association of MS with the seasons of birth. Objectives: This study aimed to rank and describe the effect of different months and days of birth on MS. Patients and Methods: The study was conducted in Isfahan University of Medical Sciences, Isfahan, Iran. A total of 1484 patients with MS were included: 1111 females and 373 males. Demographic and clinical data were recorded in a database and were analyzed using SPSS. Results: The population of females with MS had surpassed that of males (75% vs. 25%). The mean age of patients was 34.7 years (range from 7 to 88 years) with 85% of population being younger than 50 years old. The season of birth was winter in 21% of patients. There was a decreased risk of MS in those born in February and March. The prevalence of MS increased from April and reached a peak in May and September. Day of birth was associated with the birthday on 19th day of month in 44% of patients. Conclusions: This investigation supports earlier reports of increased and diminished prevalence of MS in those born in the spring and winter months, respectively. Pharmacotherapy using vitamin D might have beneficial effect in Iranian population, especially in females during pregnancy and their newborns. Therefore, further clinical researches focused on prescription of vitamin D, genetic, daily photoperiod, and geo-epidemiologic differences of disease are recommended.</t>
  </si>
  <si>
    <t>2322-3944</t>
  </si>
  <si>
    <t>2322-5769</t>
  </si>
  <si>
    <t>UNSP e27292</t>
  </si>
  <si>
    <t>10.5812/archneurosci.27292v2</t>
  </si>
  <si>
    <t>WOS:000422561600009</t>
  </si>
  <si>
    <t>Rossi, S</t>
  </si>
  <si>
    <t>Rossi, Sergio</t>
  </si>
  <si>
    <t>Local adaptations and climate change: converging sensitivity of bud break in black spruce provenances</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</si>
  <si>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</si>
  <si>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10.1007/s00484-014-0900-y</t>
  </si>
  <si>
    <t>WOS:000355336900006</t>
  </si>
  <si>
    <t>Jokelal, V; Trevaskis, B; Seppanen, MM</t>
  </si>
  <si>
    <t>Jokelal, Venla; Trevaskis, Ben; Seppanen, Mervi M.</t>
  </si>
  <si>
    <t>Genetic variation in the flowering and yield formation of timothy (Phleum pratense L.) accessions after different photoperiod and vernalization treatments</t>
  </si>
  <si>
    <t>Timothy is a perennial forage grass grown commonly in Boreal regions. This study explored the effect of vernalization and photoperiod (PP) on flowering and growth characteristics and how this related to changes in expression of three flowering related genes in accessions from different geographic origin. Large variation was found in accessions in their vernalization and PP responses. In southern accessions vernalization response or requirement was not observed, the heading date remained unchanged, and plants flowered without vernalization. On the contrary, northern types had obligatory requirement for vernalization and long PP, but the tiller elongation did not require vernalization at 16-h PP. Longer vernalization or PP treatments reduced the genotypical differences in flowering. Moreover, the vernalization saturation progressed stepwise from main tiller to lateral tillers, and this process was more synchronized in southern accessions. The expression of PpVRN1 was associated with vernalization while PpVRN3 accumulated at long PP. A crucial role for PpVRN3 in the transition to flowering was supported as in southern accession the transcript accumulated in non-vernalized plants after transfer to 16-h PP, and the apices transformed to generative stage. Differences in vernalization requirements were associated with variation in expression levels of PpVRN1 and PpVRN3, with higher expression levels in southern type. Most divergent transcript accumulation of PpMADS10 was found under different vernalization conditions. These differences between accessions can be translated into agronomic traits, such as the tiller composition of canopy, which affects the forage yield. The southern types, with minimal vernalization response, have fast re-growth ability and rapidly decreasing nutritive value, whereas northern types grow slowly and have better quality. This information can be utilized in breeding for new cultivars for longer growing seasons at high latitudes.</t>
  </si>
  <si>
    <t>Trevaskis, Ben/B-5350-2011</t>
  </si>
  <si>
    <t>Trevaskis, Ben/0000-0001-7277-4994</t>
  </si>
  <si>
    <t>10.3389/fpls.2015.00465</t>
  </si>
  <si>
    <t>WOS:000358418400001</t>
  </si>
  <si>
    <t>Gerovac, JR; Lopez, RG; Mattson, NS</t>
  </si>
  <si>
    <t>Gerovac, Joshua R.; Lopez, Roberto G.; Mattson, Neil S.</t>
  </si>
  <si>
    <t>High Tunnel versus Climate-controlled Greenhouse: Transplant Time and Production Environment Impact Growth and Morphology of Cold-tolerant Bedding Plants</t>
  </si>
  <si>
    <t>Commercial bedding plant production in northern latitudes often begins in late winter and continues through spring, when average outdoor temperatures require growers to actively heat their greenhouses (GHs). High tunnels (HTs) offer energy savings as they are passively heated and cooled structures that have a low initial cost. As a result, they have been used in northern latitudes to advance and extend the growing season and improve the quality of high-value horticultural crops. However, there is limited published information on growing bedding plants in HTs in northern latitudes. Our objectives were to quantify the effects of transplant date in an HT with or without a rowcover (RC) compared with a traditional heated GH on the growth and morphology of three cold-tolerant bedding plant species at two northern latitude locations, Purdue University (Purdue) and Cornell University (Cornell). Seedlings of snapdragon (Antirrhinum majus L. 'Liberty Classic Yellow'), dianthus (Dianthus chinensis L. `Telstar Crimson'), and petunia (Petunia xhybrida Vilm.-Andr. 'Wave Pink') were transplanted on weeks 13, 14, and 15 in 2012 (Purdue) and 2013 (both locations) and moved to either a glass-glazed GH or an HT without (HT) or with a rowcover (HT+RC). Several quality measurements increased when plants were grown in the HT compared with those grown in the GH. Dianthus and petunia transplanted at Purdue during week 13 in the HT and HT+RC were 33% and 47% shorter and had 51% and 31% more visible buds, respectively, compared with those grown in the GH. Similarly, petunia transplanted at Cornell during week 13 in the HT and HT+RC were 45% and 43% shorter, respectively, than their GH counterparts. The shoot dry mass of dianthus and snapdragon at Purdue was significantly higher when grown in the HT compared with the GH, regardless of transplant week or the use of RC likely because of increased daily light integral (DLI) in the HT environment There was about a 1-week delay from transplant to first open flower for week 13 dianthus (at Purdue) and petunia (at both locations) when finished in the HT or HT+RC vs. their GH counterparts. Such a delay would be acceptable to growers who want to reduce the use of chemical growth regulators and heating costs. However, at both locations snapdragon transplanted on week 13 to the HT or HT+RC environments were delayed by 22 to 26 days compared with the GH. A delay of over 3 weeks could interfere with a grower's production schedule, possibly making this crop unsuitable for production in northern latitude HTs.</t>
  </si>
  <si>
    <t>10.21273/HORTSCI.50.6.830</t>
  </si>
  <si>
    <t>WOS:000357766100012</t>
  </si>
  <si>
    <t>Lupi, D; Jucker, C; Rocco, A; Harrison, R; Colombo, M</t>
  </si>
  <si>
    <t>Lupi, Daniela; Jucker, Costanza; Rocco, Anna; Harrison, Ruby; Colombo, Mario</t>
  </si>
  <si>
    <t>Notes on biometric variability in invasive species: the case of Psacothea hilaris hilaris</t>
  </si>
  <si>
    <t>BULLETIN OF INSECTOLOGY</t>
  </si>
  <si>
    <t>Species morphometric variability is the result of the combined effect of genes and environment. This is emphasized in insects, especially in ones that rely on discrete food resources, such as xylophagous insects. Psacothea hilaris hilaris (Pascoe) (Coleoptera Cerambycidae Lamiinae), an exotic beetle already established in Italy, is used as a model species for the study. The findings presented in this research increase knowledge of morphological and colourimetric traits in P. h. hilaris and support the hypothesis that environmental cues can impact certain important morphometric features of exotic insects. Principal component analysis (PCA) and Bayesian's posterior probability applied to the dimensions of specimens collected over a four-year period showed that some morphological parameters changed significantly over the years. According to PCA the most meaningful morphometric variables were body length, elytral length, and antenna-to-body length ratio. One of the most significant results is the variability of the antenna-to-body length ratio over the period of the study. In cerambycids longer antennae allow for better detection of host tree, oviposition site, and favour mating strategies. Consequently variability in this physical trait can influence the ability of the species to adapt to a new habitat.</t>
  </si>
  <si>
    <t>LUPI, DANIELA/E-8281-2016; Jucker, Costanza/N-3760-2015</t>
  </si>
  <si>
    <t>LUPI, DANIELA/0000-0002-9467-2419; Jucker, Costanza/0000-0001-5052-3705</t>
  </si>
  <si>
    <t>1721-8861</t>
  </si>
  <si>
    <t>WOS:000355963700019</t>
  </si>
  <si>
    <t>Tyukmaeva, VI; Veltsos, P; Slate, J; Gregson, E; Kauranen, H; Kankare, M; Ritchie, MG; Butlin, RK; Hoikkala, A</t>
  </si>
  <si>
    <t>Tyukmaeva, Venera I.; Veltsos, Paris; Slate, Jon; Gregson, Emma; Kauranen, Hannele; Kankare, Maaria; Ritchie, Michael G.; Butlin, Roger K.; Hoikkala, Anneli</t>
  </si>
  <si>
    <t>Localization of quantitative trait loci for diapause and other photoperiodically regulated life history traits important in adaptation to seasonally varying environments</t>
  </si>
  <si>
    <t>Seasonally changing environments at high latitudes present great challenges for the reproduction and survival of insects, and photoperiodic cues play an important role in helping them to synchronize their life cycle with prevalent and forthcoming conditions. We have mapped quantitative trait loci (QTL) responsible for the photoperiodic regulation of four life history traits, female reproductive diapause, cold tolerance, egg-to-eclosion development time and juvenile body weight in Drosophila montana strains from different latitudes in Canada and Finland. The F2 progeny of the cross was reared under a single photoperiod (LD cycle 16:8), which the flies from the Canadian population interpret as early summer and the flies from the Finnish population as late summer. The analysis revealed a unique QTL for diapause induction on the X chromosome and several QTL for this and the other measured traits on the 4th chromosome. Flies' cold tolerance, egg-to-eclosion development time and juvenile body weight had several QTL also on the 2nd, 3rd and 5th chromosome, some of the peaks overlapping with each other. These results suggest that while the downstream output of females' photoperiodic diapause response is partly under a different genetic control from that of the other traits in the given day length, all traits also share some QTL, possibly involving genes with pleiotropic effects and/or multiple tightly linked genes. Nonoverlapping QTL detected for some of the traits also suggest that the traits are potentially capable of independent evolution, even though this may be restricted by epistatic interactions and/or correlations and trade-offs between the traits.</t>
  </si>
  <si>
    <t>Ritchie, Michael G/F-7055-2013; Butlin, Roger K/F-7709-2013; Slate, Jon/D-2925-2012</t>
  </si>
  <si>
    <t>Ritchie, Michael G/0000-0001-7913-8675; Butlin, Roger K/0000-0003-4736-0954; Slate, Jon/0000-0003-3356-5123; Veltsos, Paris/0000-0002-8872-6281; Tyukmaeva, Venera/0000-0002-1864-5101; Gregson, Emma/0000-0002-8982-4289</t>
  </si>
  <si>
    <t>10.1111/mec.13202</t>
  </si>
  <si>
    <t>WOS:000355228800017</t>
  </si>
  <si>
    <t>Winarto, HP; Liew, LC; Gresshoff, PM; Scott, PT; Singh, MB; Bhalla, PL</t>
  </si>
  <si>
    <t>Winarto, Harry P.; Liew, Lim Chee; Gresshoff, Peter M.; Scott, Paul T.; Singh, Mohan B.; Bhalla, Prem L.</t>
  </si>
  <si>
    <t>Isolation and Characterization of Circadian Clock Genes in the Biofuel Plant Pongamia (Millettia pinnata)</t>
  </si>
  <si>
    <t>BIOENERGY RESEARCH</t>
  </si>
  <si>
    <t>The increasing human population has led to an inevitable increase in global energy demands. In the recent decades, biofuels have emerged as one of the potential solutions to the world's insatiable energy needs while reducing the high reliance on fossil fuels. Pongamia (Millettia pinnata), a nitrogen-fixing tree legume, has shown a great promise as an oil source for the production of biofuel with economical and environmental benefits. The generation of pongamia-derived biofuel is dependent on the success of flowering and seed development. However, molecular control of floral initiation pathways in pongamia remains largely unexplored. Photoperiod pathway has been reported to be one of the major checkpoints of plant flowering time and flower initiation. The circadian clock pathway, a part of the photoperiod pathways, is one of the key regulators of flowering time. Here, we report the identification of four pongamia circadian clock genes (ELF4, LCL1, PRR7, and TOC1) through the mapping of the pongamia transcriptome short-paired reads library, by using soybean circadian clock genes as the reference sequences. Furthermore, multiple alignments and phylogenetic analyses suggested that pongamia clock genes are conserved among legume crops such as soybean, Medicago, and garden pea. Gene expression studies highlight that pongamia circadian clock genes are diurnally regulated under long-day conditions. Thus, this study reports the isolation and characterization of circadian clock genes in pongamia and enhances our understanding of the molecular mechanism of flowering control in pongamia.</t>
  </si>
  <si>
    <t>Liew, Lim Chee/Y-6050-2019</t>
  </si>
  <si>
    <t>Liew, Lim Chee/0000-0001-8243-8521; Singh, Mohan/0000-0001-9427-8975; Bhalla, Prem/0000-0002-2910-0393</t>
  </si>
  <si>
    <t>1939-1234</t>
  </si>
  <si>
    <t>1939-1242</t>
  </si>
  <si>
    <t>10.1007/s12155-014-9556-z</t>
  </si>
  <si>
    <t>WOS:000354028200022</t>
  </si>
  <si>
    <t>Xiao, L; He, HM; Zhong, PS; Fu, S; Chen, C; Xue, FS</t>
  </si>
  <si>
    <t>Xiao, L.; He, H. M.; Zhong, P. S.; Fu, S.; Chen, C.; Xue, F. S.</t>
  </si>
  <si>
    <t>Inheritance of photoperiodic control of larval diapause in the Asian corn borer Ostrinia furnacalis (Guenee)</t>
  </si>
  <si>
    <t>BULLETIN OF ENTOMOLOGICAL RESEARCH</t>
  </si>
  <si>
    <t>The Asian corn borer, Ostrinia furnacalis enters diapause as fully grown larvae. Owing to geographical variation in photoperiodic control of diapause, the subtropical strain from Hefei city (HF) enters diapause in response to short daylengths, whereas the tropical strain from Ledong county (LD) exhibits almost no diapause under the same conditions. The two strains were used in crosses to study the inheritance of diapause. The HF strain showed a typical long-day response with a critical daylength of approximately 14.97 h at 22 degrees C, 14.60 h at 25 degrees C and 13.68 h at 28 degrees C. The LD strain showed weak photoperiodic responses at 22 and 25 degrees C; and the F-1 progeny also showed a long-day response with significantly shorter critical daylength compared with the HF strain. However, the LD x HF (F x M) crosses had significantly longer critical daylengths than HF x LD crosses, indicating a sexual bias in the inheritance of diapause induction, with the male parent having more influence on the F-1 progeny. The critical daylength in a backcross to HF was significantly longer than a backcross to LD. Whether the inheritance of diapause fits an additive hypothesis or not depended on photoperiod, with results from different photoperiods showing additive inheritance or incomplete dominance of either diapause or non-diapause. Unlike diapause induction, the duration of diapause for reciprocal crosses was equally influenced by each parent, suggesting that diapause incidence and maintenance are controlled by separate systems in O. furnacalis.</t>
  </si>
  <si>
    <t>0007-4853</t>
  </si>
  <si>
    <t>1475-2670</t>
  </si>
  <si>
    <t>10.1017/S0007485315000140</t>
  </si>
  <si>
    <t>WOS:000354104000007</t>
  </si>
  <si>
    <t>Lehmann, P; Piiroinen, S; Lyytinen, A; Lindstroem, L</t>
  </si>
  <si>
    <t>Lehmann, Philipp; Piiroinen, Saija; Lyytinen, Anne; Lindstroem, Leena</t>
  </si>
  <si>
    <t>Responses in metabolic rate to changes in temperature in diapausing Colorado potato beetle Leptinotarsa decemlineata from three European populations</t>
  </si>
  <si>
    <t>Many insects survive adverse periods in seasonal environments by entering diapause, a deep resting stage, during which energy consumption is typically low and gas exchange is in the form of a discontinuous gas exchange cycle (DGC). Because insects in high-latitude environments are severely time constrained during summer, an effective diapause termination with careful regulation of metabolic rate is important. The present study examines whether diapausing Colorado potato beetles Leptinotarsa decemlineataSay originating from three latitudinally different regions in Europe differ in their quantitative or qualitative gas exchange patterns in response to an increasing temperature. Overall production of gaseous CO2, as well as qualitative patterns relating to the DGC, are measured at a late stage of diapause at four different temperatures in increasing order from 13, 18, 23 to 28 degrees C. Overall CO2 production is found to be lower in the two northern populations (61 degrees 49N and 55 degrees 75N) compared with the southernmost population (45 degrees 48N) but increases as a function of temperature in all populations in a similar way. However, in the northern populations, raising the temperature increases the amount of CO2 discharged during single DGC peaks, whereas the DGC frequency remains relatively unchanged. By contrast, in the southernmost population, the amount of CO2 discharged during individual DGC peaks remains relatively unchanged, whereas the DGC frequency increases as a function of temperature. The observed differences may relate to water retention benefits or, alternatively, energetic benefits relating to heightened gas exchange efficiency in hypoxic or hypercapnic environments. Overall, the results suggest that, although populations of L. decemlineata may have similar thermal sensitivities, they have different qualitative strategies to regulate metabolic re-activation at diapause termination.</t>
  </si>
  <si>
    <t>10.1111/phen.12095</t>
  </si>
  <si>
    <t>WOS:000354131800003</t>
  </si>
  <si>
    <t>Sun, W; Xu, XH; Wu, X; Wang, Y; Lu, XB; Sun, HW; Xie, XZ</t>
  </si>
  <si>
    <t>Sun, Wei; Xu, Xiao Hui; wu, Xiu; Wang, Yong; Lu, Xingbo; Sun, Hongwei; Xie, Xianzhi</t>
  </si>
  <si>
    <t>Genome-wide identification of microRNAs and their targets in wild type and phyB mutant provides a key link between microRNAs and the phyB-mediated light signaling pathway in rice</t>
  </si>
  <si>
    <t>Phytochrome B (phyB), a member of the phytochrome family in rice, plays important roles in regulating a range of developmental processes and stress responses. However, little information about the mechanisms involved in the phyB-mediated light signaling pathway has been reported in rice. MicroRNAs (miRNAs) also perform important roles in plant development and stress responses. Thus, it is intriguing to explore the role of miRNAs in the phyB-mediated light signaling pathway in rice. In this study, comparative high-throughput sequencing and degradome analysis were used to identify candidate miRNAs and their targets that participate in the phyB-mediated light signaling pathway. A total of 720 known miRNAs, 704 novel miRNAs and 1957 target genes were identified from the fourth leaves of wild-type (WT) and phyB mutant rice at the five-leaf stage. Among them, 135 miRNAs showed differential expression, suggesting that the expression of these miRNAs is directly or indirectly under the control of phyB. In addition, 32 out of the 135 differentially expressed miRNAs were found to slice 70 genes in the rice genome. Analysis of these target genes showed that members of various transcription factor families constituted the largest proportion, indicating miRNAs are probably involved in the phyB-mediated light signaling pathway mainly by regulating the expression of transcription factors. Our results provide new clues for functional characterization of miRNAs in the phyB-mediated light signaling pathway, which should be helpful in comprehensively uncovering the molecular mechanisms of phytochrome-mediated photomorphogenesis and stress responses in plants.</t>
  </si>
  <si>
    <t>MAY 29</t>
  </si>
  <si>
    <t>10.3389/fpls.2015.00372</t>
  </si>
  <si>
    <t>WOS:000357011600001</t>
  </si>
  <si>
    <t>Wang, Y; Tan, LB; Fu, YC; Zhu, ZF; Liu, FX; Sun, CQ; Cai, HW</t>
  </si>
  <si>
    <t>Wang, Yan; Tan, Lubin; Fu, Yongcai; Zhu, Zuofeng; Liu, Fengxia; Sun, Chuanqing; Cai, Hongwei</t>
  </si>
  <si>
    <t>Molecular Evolution of the Sorghum Maturity Gene Ma(3)</t>
  </si>
  <si>
    <t>Time to maturity is a critical trait in sorghum (Sorghum bicolor) breeding, as it determines whether a variety can be grown in a particular cropping system or ecosystem. Understanding the nucleotide variation and the mechanisms of molecular evolution of the maturity genes would be helpful for breeding programs. In this study, we analyzed the nucleotide diversity of Ma(3), an important maturity gene in sorghum, using 252 cultivated and wild sorghum materials from all over the world. The nucleotide variation and diversity were analyzed based both on race-and usage-based groups. We also sequenced 12 genes around the Ma(3) gene in 185 of these materials to search for a selective sweep and found that purifying selection was the strongest force on Ma(3), as low nucleotide diversity and low-frequency amino acid variants were observed. However, a very special mutation, described as ma(3)(R), seemed to be under positive selection, as indicated by dramatically reduced nucleotide variation not only at the loci but also in the surrounding regions among individuals carrying the mutations. In addition, in an association study using the Ma(3) nucleotide variations, we detected 3 significant SNPs for the heading date at a high-latitude environment (Beijing) and 17 at a low-latitude environment (Hainan). The results of this study increases our understanding of the evolutionary mechanisms of the maturity genes in sorghum and will be useful in sorghum breeding.</t>
  </si>
  <si>
    <t>Tan, Lubin/H-9270-2017</t>
  </si>
  <si>
    <t>Tan, Lubin/0000-0003-3775-7720</t>
  </si>
  <si>
    <t>MAY 11</t>
  </si>
  <si>
    <t>UNSP e0124435</t>
  </si>
  <si>
    <t>10.1371/journal.pone.0124435</t>
  </si>
  <si>
    <t>WOS:000354542500013</t>
  </si>
  <si>
    <t>Blake, NK; Martin, JM; Heo, HY; Kephart, KD; Lanning, SP; Talbert, LE</t>
  </si>
  <si>
    <t>Blake, N. K.; Martin, J. M.; Heo, H-Y; Kephart, K. D.; Lanning, S. P.; Talbert, L. E.</t>
  </si>
  <si>
    <t>Registration of Near-Isogenic Lines for Photoperiod Response in Hard Red Spring Wheat</t>
  </si>
  <si>
    <t>JOURNAL OF PLANT REGISTRATIONS</t>
  </si>
  <si>
    <t>Alleles at photoperiod response loci Ppd-B1 and Ppd-D1 affect the adaptation of wheat (Triticum aestivum L.) genotypes to specific latitudes. Near-isogenic lines (NILs) were developed in five hard red spring wheat backgrounds for alleles at the Ppd-B1 and Ppd-D1 loci and tested for five location-years in Montana. Lines homozygous for the insensitive allele at Ppd-D1 (Ppd-D1a) headed earlier than lines with the insensitive allele at Ppd-B1 (Ppd-B1a). Lines homozygous for alleles for photoperiod sensitivity (Ppd-B1b and Ppd-D1b) were the latest to head. There were no differences in grain yield among the NILs based on means over the environments and parents. The lines have utility to assess the impact of photoperiod response at varying latitudes and conditions. This provided rationale for the release of 15 NILS (Reg. No. 975, PI 673428-Reg. No. 989, PI 673442), 3 NILs for each of the 5 parents, including lines with the insensitive allele at either Ppd-B1 or Ppd-D1, and photoperiod sensitive lines with the allele for sensitivity at both Ppd-B1 and Ppd-D1.</t>
  </si>
  <si>
    <t>1936-5209</t>
  </si>
  <si>
    <t>1940-3496</t>
  </si>
  <si>
    <t>10.3198/jpr2014.12.0088crg</t>
  </si>
  <si>
    <t>WOS:000358603900021</t>
  </si>
  <si>
    <t>Heide, OM; Sonsteby, A</t>
  </si>
  <si>
    <t>Heide, O. M.; Sonsteby, A.</t>
  </si>
  <si>
    <t>Flowering physiology and cold resistance of Potentilla palustris (L.) Scop., a wild relative of the strawberry</t>
  </si>
  <si>
    <t>JOURNAL OF HORTICULTURAL SCIENCE &amp; BIOTECHNOLOGY</t>
  </si>
  <si>
    <t>Environmental control of growth and flowering and the freezing tolerance of two Norwegian populations of Potentilla palustris (L.) Scop. were studied under controlled environment conditions. Under short day (SD; 10 h) conditions, the plants ceased growing and entered a semi-dormant state at temperatures ranging from 9 degrees - 21 degrees C, while under long day (LD; 24 h) conditions, growth was highly temperature-dependent. At 21 degrees C, the plants continued to grow and remained vegetative in LD for at least 16 weeks. Flowering was induced at all temperatures in SD, while in LD at lower temperatures only. The critical photoperiods for floral induction at 21 degrees C were 18 h and 20 h for the South Norwegian and the North Norwegian population, respectively. However, the initiation of floral primordia required a transition from SD to LD conditions. Three weeks of exposure to SD at an intermediate temperature was sufficient for floral induction in both cultivars, but flowering increased with increasing exposure, up to 7 weeks. SD-induced plants, that had ceased growing, resumed normal growth when returned to LD and high temperature in the absence of chilling, but only a few plants flowered without chilling. High-latitude P. palustris plants survived freezing at temperatures down to -30 degrees C, whereas even the hardiest populations of the related wood strawberry (Fragaria vesca L.) were killed at temperatures below -10 degrees C. We conclude that, considering the relative ease with which the frost-susceptible garden strawberry can be crossed with the frost-resistant P. palustris, the latter represents a promising progenitor for breeding new, cold-resistant strawberry cultivars.</t>
  </si>
  <si>
    <t>1462-0316</t>
  </si>
  <si>
    <t>10.1080/14620316.2015.11513177</t>
  </si>
  <si>
    <t>WOS:000355984900002</t>
  </si>
  <si>
    <t>Nakamura, K; Takashima, K</t>
  </si>
  <si>
    <t>Nakamura, Keiji; Takashima, Kazuki</t>
  </si>
  <si>
    <t>Geographical variation in diapause development in eggs of Sympetrum frequens (Odonata: Libellulidae)</t>
  </si>
  <si>
    <t>Geographical differences causing variations in the egg period and the effects of environmental factors on diapause development were examined in Sympetum frequens (Selys), a univoltine species with an obligatory egg diapause for overwintering. Eggs were obtained from females collected from 11 localities in Japan and incubated under six different combinations of photoperiod and temperature. No clear geographical trends were found in the average egg period under any experimental treatment. Average hatch period (i.e., period from the date when 10 % of the eggs were hatched to the date when 90 % of the eggs were hatched) did not display any geographical trend at 25 and 20 degrees C. However, at 15 degrees C, a significant negative correlation was observed between the hatch period and the latitude of the collection site. Similarly, a significant correlation was also detected between the coefficient of variation in the egg period and the average annual temperature near the collection site, but only at 15 degrees C. Because each egg batch was divided into six groups which were then incubated under different experimental conditions, it was possible to discern that the rate of diapause development at 15 degrees C varies among eggs from southern populations. The large variations in the egg period in the southern populations at 15 degrees C were considered to be a risk-spreading strategy: a certain proportion of the eggs were able to maintain diapause until winter, even if the adults laid the eggs early in the season. These differences in the rate of diapause development within a population may be an adaptation to the unpredictable length of the summer-autumn period.</t>
  </si>
  <si>
    <t>10.1007/s13355-015-0332-0</t>
  </si>
  <si>
    <t>WOS:000355566800015</t>
  </si>
  <si>
    <t>Kubota, A; Shim, JS; Imaizumi, T</t>
  </si>
  <si>
    <t>Kubota, Akane; Shim, Jae Sung; Imaizumi, Takato</t>
  </si>
  <si>
    <t>Natural variation in transcriptional rhythms modulates photoperiodic responses</t>
  </si>
  <si>
    <t>TRENDS IN PLANT SCIENCE</t>
  </si>
  <si>
    <t>Recent studies have demonstrated that allelic variation in daily expression profiles of the GIGANTEA gene may account for the variance in plant growth in different accessions. Studying natural variation in daily transcriptional patterns of circadian-clock regulated genes provides new insights into plant adaptive strategies to different geographical regions.</t>
  </si>
  <si>
    <t>1360-1385</t>
  </si>
  <si>
    <t>10.1016/j.tplants.2015.03.008</t>
  </si>
  <si>
    <t>WOS:000355045100002</t>
  </si>
  <si>
    <t>Stromme, CB; Julkunen-Tiitto, R; Krishna, U; Lavola, A; Olsen, JE; Nybakken, L</t>
  </si>
  <si>
    <t>Stromme, C. B.; Julkunen-Tiitto, R.; Krishna, U.; Lavola, A.; Olsen, J. E.; Nybakken, L.</t>
  </si>
  <si>
    <t>UV-B and temperature enhancement affect spring and autumn phenology in Populus tremula</t>
  </si>
  <si>
    <t>Perennial plants growing at high latitudes synchronize growth and dormancy to appropriate seasons by sensing environmental cues. Autumnal growth cessation, bud set and dormancy induction are commonly driven by the length of photoperiod and light quality, and the responses are modified by temperature. However, although ultraviolet (UV)-B radiation is well known to affect plant growth and development, information on the effects on bud phenology is scarce. We examined the separate and combined effects of enhanced temperature and UV-B on autumnal bud set and spring bud break in female and male clones of Populus tremula in an outdoor experiment in Joensuu, Eastern Finland. Enhancements of UV-B and temperature were modulated to +30% and +2 degrees C, respectively, from June to October 2012. Enhanced UV-B accelerated bud set, while increased temperature delayed it. For both UV-B and temperature, we found sex-related differences in responsiveness. Temperature increase had a stronger delaying effect on bud maturation in male compared with female clones. Also, male clones were more responsive to UV-B increase than female clones. Increasing autumnal temperature enhanced bud break in spring for both sexes, while UV-B enhanced bud break in male clones. In conclusion, we found that UV-B affected phenological shifts in P.tremula, and that temperature and UV-B affected genders differently. As light quality is recognised to affect phenological shifts in several perennial plant species, Ultraviolet B (UV-B) has not yet, to our knowledge, been shown to affect any such processes. In our study, increased UV-B radiation significantly affected phenological shifts in the dioecious tree species Populus tremula. Furthermore, we found different responsiveness to treatments between sexes. UV-B and temperature enhancement treatments were applied in the field during autumn, and male plants displayed earlier bud set in autumn and bud break in spring following UV-B enhancement.</t>
  </si>
  <si>
    <t>Sivadasan, Unnikrishnan/0000-0002-3025-9780</t>
  </si>
  <si>
    <t>10.1111/pce.12338</t>
  </si>
  <si>
    <t>WOS:000353898400003</t>
  </si>
  <si>
    <t>Valimaki, P; Kivela, SM; Raitanen, J; Pakanen, VM; Vatka, E; Maenpaa, MI; Keret, N; Tammaru, T</t>
  </si>
  <si>
    <t>Valimaki, Panu; Kivela, Sami M.; Raitanen, Jani; Pakanen, Veli-Matti; Vatka, Emma; Maenpaa, Maarit I.; Keret, Netta; Tammaru, Toomas</t>
  </si>
  <si>
    <t>Larval melanism in a geometrid moth: promoted neither by a thermal nor seasonal adaptation but desiccating environments</t>
  </si>
  <si>
    <t>Spatiotemporal variation in the degree of melanism is often considered in the context of thermal adaptation, melanism being advantageous under suboptimal thermal conditions. Yet, other mutually nonexclusive explanations exist. Analysis of geographical patterns combined with laboratory experiments on the mechanisms of morph induction helps to unveil the adaptive value of particular cases of polyphenism. In the context of the thermal melanism hypothesis and seasonal adaptations, we explored an array of environmental factors that may affect the expression and performance of nonmelanic vs. melanic larval morphs in different latitudinal populations of the facultatively bivoltine moth Chiasmia clathrata (Lepidoptera: Geometridae). Geographical variation in larval coloration was independent of average temperatures experienced by the populations in the wild. The melanic morph was, however, more abundant in dry than in mesic habitats. In the laboratory, the melanic morph was induced especially under a high level of incident radiation but also at relatively high temperatures, but independently of photoperiod. Melanic larvae had higher growth rates and shorter development times than the nonmelanic ones when both temperature and the level of incident radiation were high. Our results that melanism is induced and advantageous in warm desiccating conditions contradict the thermal melanism hypothesis for this species. Neither has melanism evolved to compensate time constraints due to forthcoming autumn. Instead, larvae solve seasonal variation in the time available for growth by an elevated growth rate and a shortened larval period in the face of autumnal photoperiods. The phenotypic response to the level of incident radiation and a lack of adaptive adjustment of larval growth trajectories in univoltine populations underpin the role of deterministic environmental variation in the evolution of irreversible adaptive plasticity and seasonal polyphenism.</t>
  </si>
  <si>
    <t>Tammaru, Toomas/N-3892-2019; Pakanen, Veli-Matti/L-8134-2015</t>
  </si>
  <si>
    <t>Kivela, Sami/0000-0002-6844-9168; Tammaru, Toomas/0000-0002-6892-5910; Maenpaa, Maarit I./0000-0002-1906-5811</t>
  </si>
  <si>
    <t>10.1111/1365-2656.12330</t>
  </si>
  <si>
    <t>WOS:000353405300024</t>
  </si>
  <si>
    <t>Reznik, SY; Dolgovskaya, MY; Ovchinnikov, AN; Belyakova, NA</t>
  </si>
  <si>
    <t>Reznik, S. Ya.; Dolgovskaya, M. Yu.; Ovchinnikov, A. N.; Belyakova, N. A.</t>
  </si>
  <si>
    <t>Weak photoperiodic response facilitates the biological invasion of the harlequin ladybird Harmonia axyridis (Pallas) (Coleoptera: Coccinellidae)</t>
  </si>
  <si>
    <t>Photoperiodic regulation of reproductive diapause in two invasive and two native populations of Harmonia axyridis and in one native population of Harmonia yedoensis was investigated in laboratory at 20 degrees C, five photoperiods (day length of 10, 12, 14, 16 and 18h) and two diets: (i) eggs of the Angoumois grain moth Sitotroga cerealella and (ii) the green peach aphid, Myzus persicae. Laboratory strains originated from native populations of H.axyridis from Irkutsk province of Siberia and H.yedoensis from South Korea showed a strong photoperiodic response: under short photoperiods (10-14h and 10-12h for H.axyridis and H.yedoensis, correspondingly), all females which fed on eggs and most of those fed on aphids did not start to lay eggs during 40days after emergence, while under long photoperiods, all females fed on aphids and most of those fed on eggs oviposited. The photoperiodic response of H.axyridis from South Korea was less strong: on the both diets, the range of the photoperiodic response (the difference in the proportion of ovipositing females between the treatments with long and short days) was ca 40%. In the European (Czech Republic) and in the Caucasian (Sochi region, Russia) invasive populations of H.axyridis, the photoperiodic response was very weak: the proportion of females that started oviposition (when fed on aphids) or at least reproductive maturation (when fed on eggs) during 40days after emergence was close to 100%, independently of the photoperiodic conditions. Obviously, instead of a rapid micro-evolutionary adaptation of the critical day length to a new climate, the invasive populations of the harlequin ladybird decrease their dependence on photoperiod and thus the weak photoperiodic response of SE Asian population of H.axyridis can be considered as a pre-adaptation further developed during the invasion.</t>
  </si>
  <si>
    <t>10.1111/jen.12158</t>
  </si>
  <si>
    <t>WOS:000352725800001</t>
  </si>
  <si>
    <t>Bauer, M; Glenn, T; Alda, M; Andreassen, OA; Angelopoulos, E; Ardau, R; Baethge, C; Bauer, R; Baune, BT; Bellivier, F; Belmaker, RH; Berk, M; Bjella, TD; Bossini, L; Bersudsky, Y; Cheung, EYW; Conell, J; Del Zompo, M; Dodd, S; Etain, B; Fagiolini, A; Frye, MA; Fountoulakis, KN; Garneau-Fournier, J; Gonzalez-Pinto, A; Gottlieb, JF; Harima, H; Hassel, S; Henry, C; Iacovides, A; Isometsa, ET; Kapczinski, F; Kliwicki, S; Konig, B; Krogh, R; Kunz, M; Lafer, B; Larsen, ER; Lewitzka, U; Lopez-Jaramillo, C; MacQueen, G; Manchia, M; Marsh, W; Martinez-Cengotitabengo, M; Melle, I; Monteith, S; Morken, G; Munoz, R; Nery, FG; O'Donovan, C; Osher, Y; Pfennig, A; Quiroz, D; Ramesar, R; Rasgon, N; Reif, A; Ritter, P; Rybakowski, JK; Sagduyu, K; Miranda-Scippa, A; Severus, E; Simhandl, C; Stein, DJ; Strejilevich, S; Sulaiman, AH; Suominen, K; Tagata, H; Tatebayashi, Y; Torrent, C; Vieta, E; Viswanath, B; Wanchoo, MJ; Zetin, M; Whybrow, PC</t>
  </si>
  <si>
    <t>Bauer, Michael; Glenn, Tasha; Alda, Martin; Andreassen, Ole A.; Angelopoulos, Elias; Ardau, Raffaella; Baethge, Christopher; Bauer, Rita; Baune, Bernhard T.; Bellivier, Frank; Belmaker, Robert H.; Berk, Michael; Bjella, Thomas D.; Bossini, Letizia; Bersudsky, Yuly; Cheung, Eric Yat Wo; Conell, Joern; Del Zompo, Maria; Dodd, Seetal; Etain, Bruno; Fagiolini, Andrea; Frye, Mark A.; Fountoulakis, Kostas N.; Garneau-Fournier, Jade; Gonzalez-Pinto, Ana; Gottlieb, John F.; Harima, Hirohiko; Hassel, Stefanie; Henry, Chantal; Iacovides, Apostolos; Isometsa, Erkki T.; Kapczinski, Flavio; Kliwicki, Sebastian; Koenig, Barbara; Krogh, Rikke; Kunz, Mauricio; Lafer, Beny; Larsen, Erik R.; Lewitzka, Ute; Lopez-Jaramillo, Carlos; MacQueen, Glenda; Manchia, Mirko; Marsh, Wendy; Martinez-Cengotitabengo, Monica; Melle, Ingrid; Monteith, Scott; Morken, Gunnar; Munoz, Rodrigo; Nery, Fabiano G.; O'Donovan, Claire; Osher, Yamima; Pfennig, Andrea; Quiroz, Danilo; Ramesar, Raj; Rasgon, Natalie; Reif, Andreas; Ritter, Philipp; Rybakowski, Janusz K.; Sagduyu, Kemal; Miranda-Scippa, Angela; Severus, Emanuel; Simhandl, Christian; Stein, Dan J.; Strejilevich, Sergio; Sulaiman, Ahmad Hatim; Suominen, Kirsi; Tagata, Hiromi; Tatebayashi, Yoshitaka; Torrent, Carla; Vieta, Eduard; Viswanath, Biju; Wanchoo, Mihir J.; Zetin, Mark; Whybrow, Peter C.</t>
  </si>
  <si>
    <t>Influence of light exposure during early life on the age of onset of bipolar disorder</t>
  </si>
  <si>
    <t>Background: Environmental conditions early in life may imprint the circadian system and influence response to environmental signals later in life. We previously determined that a large springtime increase in solar insolation at the onset location was associated with a younger age of onset of bipolar disorder, especially with a family history of mood disorders. This study investigated whether the hours of daylight at the birth location affected this association. Methods: Data collected previously at 36 collection sites from 23 countries were available for 3896 patients with bipolar I disorder, born between latitudes of 1.4 N and 70.7 N, and 1.2 S and 413 S. Hours of daylight variables for the birth location were added to a base model to assess. the relation between the age of onset and solar insolation. Results: More hours of daylight at the birth location during early life was associated with an older age of onset, suggesting reduced vulnerability to the future circadian challenge of the springtime increase in solar insolation at the onset location. Addition of the minimum of the average monthly hours of daylight during the first 3 months of life improved the base model, with a significant positive relationship to age of onset. Coefficients for all other variables remained stable, significant and consistent with the base model. Conclusions: Light exposure during early life may have important consequences for those who are susceptible to bipolar disorder, especially at latitudes with little natural light in winter. This study indirectly supports the concept that early life exposure to light may affect the long term adaptability to respond to a circadian challenge later in life. (C) 2015 Elsevier Ltd. All rights reserved.</t>
  </si>
  <si>
    <t>Stein, Dan J/A-1752-2008; BELLIVIER, FRANK/H-5197-2012; Etain, Bruno/L-6647-2017; Lafer, Beny/F-9390-2015; Larsen, Erik Roj/K-4626-2019; Alda, Martin/F-5812-2010; Melle, Ingrid S/B-4858-2011; Jaramillo, Carlos Lopez/X-5806-2019; Berk, Michael/M-7891-2013; Ramesar, Raj S/I-6941-2015; OSHER, YAMIMA/F-1359-2012; Lafer, Beny/C-1055-2012; Kunz, Mauricio/J-3136-2012; Vieta, Eduard/Y-2919-2019; Fountoulakis, Konstantinos/N-6990-2017; Berk, Michael/M-3585-2019; SULAIMAN, AHMAD HATIM/B-8156-2010; Isometsa, Erkki/K-8579-2014; Vieta, Eduard/I-6330-2013; FAGIOLINI, ANDREA/T-2772-2017; Manchia, Mirko/A-2907-2010</t>
  </si>
  <si>
    <t>Stein, Dan J/0000-0001-7218-7810; Etain, Bruno/0000-0002-5377-1488; Lafer, Beny/0000-0002-6132-9999; Alda, Martin/0000-0001-9544-3944; Melle, Ingrid S/0000-0002-9783-548X; Berk, Michael/0000-0002-5554-6946; Ramesar, Raj S/0000-0001-5688-1634; OSHER, YAMIMA/0000-0002-9635-7973; Lafer, Beny/0000-0002-6132-9999; Kunz, Mauricio/0000-0003-3074-1910; Berk, Michael/0000-0002-5554-6946; ritter, philipp/0000-0003-4286-5830; Isometsa, Erkki/0000-0001-5956-2399; BELLIVIER, FRANK/0000-0002-3660-6640; Lopez, Carlos/0000-0002-1875-1369; Morken, Gunnar/0000-0003-1972-5901; MARTINEZ-CENGOTITABENGOA, MONICA/0000-0003-3831-0541; Vieta, Eduard/0000-0002-0548-0053; Torrent Font, Carla/0000-0003-0335-582X; Dodd, Seetal/0000-0002-7918-4636; FAGIOLINI, ANDREA/0000-0001-5827-0853; Viswanath, Biju/0000-0002-7317-1789; Larsen, Erik Roj/0000-0001-8954-6410; Manchia, Mirko/0000-0003-4175-6413</t>
  </si>
  <si>
    <t>10.1016/j.jpsychires.2015.03.013</t>
  </si>
  <si>
    <t>WOS:000354342000001</t>
  </si>
  <si>
    <t>Steindal, ALH; Roolven, R; Hansen, E; Molmann, J</t>
  </si>
  <si>
    <t>Steindal, Anne Linn Hykkerud; Roolven, Rolf; Hansen, Espen; Molmann, Jorgen</t>
  </si>
  <si>
    <t>Effects of photoperiod, growth temperature and cold acclimatisation on glucosinolates, sugars and fatty acids in kale</t>
  </si>
  <si>
    <t>FOOD CHEMISTRY</t>
  </si>
  <si>
    <t>Curly kale is a robust, cold tolerant plant with a high content of health-promoting compounds, grown at a range of latitudes. To assess the effects of temperature, photoperiod and cold acclimatisation on levels of glucosinolates, fatty acids and soluble sugars in kale, an experiment was set up under controlled conditions. Treatments consisted of combinations of the temperatures 15/9 or 21/15 degrees C, and photoperiods of 12 or 24 h, followed by a cold acclimatisation period. Levels of glucosinolates and fatty acid types in leaves were affected by growth conditions and cold acclimatisation, being generally highest before acclimatisation. The effects of growth temperature and photoperiod on freezing tolerance were most pronounced in plants grown without cold acclimatisation. The results indicate that cold acclimatisation can increase the content of soluble sugar and can thereby improve the taste, whilst the content of unsaturated fatty and glucosinolates acids may decrease. (C) 2014 Elsevier Ltd. All rights reserved.</t>
  </si>
  <si>
    <t>Hansen, Espen/A-9000-2012</t>
  </si>
  <si>
    <t>Hansen, Espen/0000-0003-0354-986X</t>
  </si>
  <si>
    <t>0308-8146</t>
  </si>
  <si>
    <t>1873-7072</t>
  </si>
  <si>
    <t>10.1016/j.foodchem.2014.10.129</t>
  </si>
  <si>
    <t>WOS:000348088000007</t>
  </si>
  <si>
    <t>Wolcott, DM; Reitz, RL; Weckerly, FW</t>
  </si>
  <si>
    <t>Wolcott, Daniel M.; Reitz, Ryan L.; Weckerly, Floyd W.</t>
  </si>
  <si>
    <t>Biological and Environmental Influences on Parturition Date and Birth Mass of a Seasonal Breeder</t>
  </si>
  <si>
    <t>Natal features (e.g. Julian birth date and birth mass) often have fitness consequences and can be influenced by endogenous responses by the mother to seasonal fluctuations in nutritional quality and photoperiodic cues. We sought to further understand the biological and environmental factors that influence the natal features of a polytocous species in an environment with constant nutritional resources and limited seasonal variation. During a 36-year study we assessed the influence of biological factors (maternal age and litter type [ i.e., litter size and sexual composition]) and environmental factors (total precipitation and mean maximum temperature during months encompassing conception, the last trimester of gestation, and the entire length of gestation) on Julian birth date and birth mass using linear-mixed effects models. Linear and quadratic functions of maternal age influenced both natal features with earliest Julian birth dates and heaviest birth masses occurring at prime-age and older individuals, which ranged from 5-9 years of age. Litter type influenced Julian birth date and birth mass. Interestingly, environmental factors affected Julian birth date and birth mass even though mothers were continuously allowed access to a high-quality diet. Random effects revealed considerable variation among mothers and years. This study demonstrates that, in long-lived polytocous species, environmental factors may have a greater influence on natal features than previously supposed and the influence from biological factors is also complex. The documented responses to environmental influences provide unique insights into how mammalian seasonal reproductive dynamics may respond to current changes in climate.</t>
  </si>
  <si>
    <t>e0124431</t>
  </si>
  <si>
    <t>10.1371/journal.pone.0124431</t>
  </si>
  <si>
    <t>WOS:000353017000126</t>
  </si>
  <si>
    <t>Stock, AJ; McGoey, BV; Stinchcombe, JR</t>
  </si>
  <si>
    <t>Stock, Amanda J.; McGoey, Brechann V.; Stinchcombe, John R.</t>
  </si>
  <si>
    <t>Water availability as an agent of selection in introduced populations of Arabidopsis thaliana: impacts on flowering time evolution</t>
  </si>
  <si>
    <t>PEERJ</t>
  </si>
  <si>
    <t>Flowering is one of the most influential events in the life history of a plant and one of the main determinants of reproductive investment and lifetime fitness. It is also a highly complex trait controlled by dozens of genes. Understanding the selective pressures influencing time to flowering, and being able to reliably predict how it will evolve in novel environments, are unsolved challenges for plant evolutionary geneticists. Using the model plant species, Arabidopsis thaliana, we examined the impact of simulated high and low winter precipitation levels on the flowering time of naturalized lines from across the eastern portion of the introduced North American range, and the fitness consequences of early versus late flowering. Flowering time order was significantly correlated across two environments-in a previous common garden experiment and in environmental chambers set to mimic mid-range photoperiod and temperature conditions. Plants in low water flowered earlier, had fewer basal branches and produced fewer fruits. Selection in both treatments favored earlier flowering and more basal branches. Our analyses revealed an interaction between flowering time and water treatment for fitness, where flowering later was more deleterious for fitness in the low water treatment. Our results are consistent with the hypothesis that differences in winter precipitation levels are one of the selective agents underlying a flowering time cline in introduced A. thaliana populations.</t>
  </si>
  <si>
    <t>Stock, Amanda J/A-8637-2012</t>
  </si>
  <si>
    <t>Stock, Amanda J/0000-0001-9947-6583</t>
  </si>
  <si>
    <t>2167-8359</t>
  </si>
  <si>
    <t>e898</t>
  </si>
  <si>
    <t>10.7717/peerj.898</t>
  </si>
  <si>
    <t>WOS:000353836000001</t>
  </si>
  <si>
    <t>Ostfeld, RS; Brunner, JL</t>
  </si>
  <si>
    <t>Ostfeld, Richard S.; Brunner, Jesse L.</t>
  </si>
  <si>
    <t>Climate change and Ixodes tick-borne diseases of humans</t>
  </si>
  <si>
    <t>The evidence that climate warming is changing the distribution of Ixodes ticks and the pathogens they transmit is reviewed and evaluated. The primary approaches are either phenomenological, which typically assume that climate alone limits current and future distributions, or mechanistic, asking which tick-demographic parameters are affected by specific abiotic conditions. Both approaches have promise but are severely limited when applied separately. For instance, phenomenological approaches (e.g. climate envelope models) often select abiotic variables arbitrarily and produce results that can be hard to interpret biologically. On the other hand, although laboratory studies demonstrate strict temperature and humidity thresholds for tick survival, these limits rarely apply to field situations. Similarly, no studies address the influence of abiotic conditions on more than a few life stages, transitions or demographic processes, preventing comprehensive assessments. Nevertheless, despite their divergent approaches, both mechanistic and phenomenological models suggest dramatic range expansions of Ixodes ticks and tick-borne disease as the climate warms. The predicted distributions, however, vary strongly with the models' assumptions, which are rarely tested against reasonable alternatives. These inconsistencies, limited data about key tick-demographic and climatic processes and only limited incorporation of non-climatic processes have weakened the application of this rich area of research to public health policy or actions. We urge further investigation of the influence of climate on vertebrate hosts and tick-borne pathogen dynamics. In addition, testing model assumptions and mechanisms in a range of natural contexts and comparing their relative importance as competing models in a rigorous statistical framework will significantly advance our understanding of how climate change will alter the distribution, dynamics and risk of tick-borne disease.</t>
  </si>
  <si>
    <t>Brunner, Jesse L./B-1692-2013</t>
  </si>
  <si>
    <t>Brunner, Jesse L./0000-0003-4894-8274</t>
  </si>
  <si>
    <t>10.1098/rstb.2014.0051</t>
  </si>
  <si>
    <t>WOS:000350829800011</t>
  </si>
  <si>
    <t>Huang, X; Poelchau, MF; Armbruster, PA</t>
  </si>
  <si>
    <t>Huang, Xin; Poelchau, Monica F.; Armbruster, Peter A.</t>
  </si>
  <si>
    <t>Global Transcriptional Dynamics of Diapause Induction in Non-Blood-Fed and Blood-Fed Aedes albopictus</t>
  </si>
  <si>
    <t>PLOS NEGLECTED TROPICAL DISEASES</t>
  </si>
  <si>
    <t>Background Aedes albopictus is a vector of increasing public health concern due to its rapid global range expansion and ability to transmit Dengue virus, Chikungunya virus and a wide range of additional arboviruses. Traditional vector control strategies have been largely ineffective against Ae. albopictus and novel approaches are urgently needed. Photoperiodic diapause is a crucial ecological adaptation in a wide range of temperate insects. Therefore, targeting the molecular regulation of photoperiodic diapause or diapause-associated physiological processes could provide the basis of novel approaches to vector control. Methodology/Principal Findings We investigated the global transcriptional profiles of diapause induction in Ae. albopictus by performing paired-end RNA-Seq of biologically replicated libraries. We sequenced RNA from whole bodies of adult females reared under diapause-inducing and non-diapause-inducing photoperiods either with or without a blood meal. We constructed a comprehensive transcriptome assembly that incorporated previous assemblies and represents over 14,000 annotated dipteran gene models. Mapping of sequence reads to the transcriptome identified differential expression of 2,251 genes in response to diapause-inducing short-day photoperiods. In non-blood-fed females, potential regulatory elements of diapause induction were transcriptionally up-regulated, including two of the canonical circadian clock genes, timeless and cryptochrome 1. In blood-fed females, genes in metabolic pathways related to energy production and offspring provisioning were differentially expressed under diapause-inducing conditions, including the oxidative phosphorylation pathway and lipid metabolism genes. Conclusions/Significance This study is the first to utilize powerful RNA-Seq technologies to elucidate the transcriptional basis of diapause induction in any insect. We identified candidate genes and pathways regulating diapause induction, including a conserved set of genes that are differentially expressed as part of the diapause program in a diverse group of insects. These genes provide candidates whose diapause-associated function can be further interrogated using functional genomics approaches in Ae. albopictus and other insects.</t>
  </si>
  <si>
    <t>Huang, Xin/I-5015-2019</t>
  </si>
  <si>
    <t>Huang, Xin/0000-0003-2466-4373; Poelchau, Monica/0000-0002-4584-6056</t>
  </si>
  <si>
    <t>1935-2735</t>
  </si>
  <si>
    <t>e0003724</t>
  </si>
  <si>
    <t>10.1371/journal.pntd.0003724</t>
  </si>
  <si>
    <t>WOS:000354972200062</t>
  </si>
  <si>
    <t>Nakamichi, N</t>
  </si>
  <si>
    <t>Nakamichi, Norihito</t>
  </si>
  <si>
    <t>Adaptation to the Local Environment by Modifications of the Photoperiod Response in Crops</t>
  </si>
  <si>
    <t>Flowering plants produce a meristem at the shoot tip where specialized tissue generates shoot apical meristems at the appropriate time to differentiate into reproductive structures, pollinate and efficiently generate seeds. The complex set of molecular and phenological events culminating in development of a flowering meristem is referred to as 'flowering time'. Flowering time affects plant productivity because plants dedicate energy to produce flowers and seeds rather than vegetative tissue once the molecular decision to initiate flowering has been taken. Thus, initiation of flowering time is an important decision in plants, especially in annual plants including crops. Humans have introduced crops into latitudes and climate areas far from their origin or natural ecosystem, requiring in many cases modification of native flowering times. Recent molecular-genetic studies shed light on the genetic basis related to such introductions. In this review, recent progress regarding crop introductions and their genetic bases are summarized, as well as the potential of other agricultural plants to be introduced into different climatic zones.</t>
  </si>
  <si>
    <t>Nakamichi, Norihito/G-1913-2010</t>
  </si>
  <si>
    <t>10.1093/pcp/pcu181</t>
  </si>
  <si>
    <t>WOS:000354730200003</t>
  </si>
  <si>
    <t>Gomez-Ariza, J; Galbiati, F; Goretti, D; Brambilla, V; Shrestha, R; Pappolla, A; Courtois, B; Fornara, F</t>
  </si>
  <si>
    <t>Gomez-Ariza, Jorge; Galbiati, Francesca; Goretti, Daniela; Brambilla, Vittoria; Shrestha, Roshi; Pappolla, Andrea; Courtois, Brigitte; Fornara, Fabio</t>
  </si>
  <si>
    <t>Loss of floral repressor function adapts rice to higher latitudes in Europe</t>
  </si>
  <si>
    <t>The capacity to discriminate variations in day length allows plants to align flowering with the most favourable season of the year. This capacity has been altered by artificial selection when cultivated varieties became adapted to environments different from those of initial domestication. Rice flowering is promoted by short days when HEADING DATE 1 (Hd1) and EARLY HEADING DATE 1 (Ehd1) induce the expression of florigenic proteins encoded by HEADING DATE 3a (Hd3a) and RICE FLOWERING LOCUS T 1 (RFT1). Repressors of flowering antagonize such induction under long days, maintaining vegetative growth and delaying flowering. To what extent artificial selection of long day repressor loci has contributed to expand rice cultivation to Europe is currently unclear. This study demonstrates that European varieties activate both Hd3a and RFT1 expression regardless of day length and their induction is caused by loss-of-function mutations at major long day floral repressors. However, their contribution to flowering time control varies between locations. Pyramiding of mutations is frequently observed in European germplasm, but single mutations are sufficient to adapt rice to flower at higher latitudes. Expression of Ehd1 is increased in varieties showing reduced or null Hd1 expression under natural long days, as well as in single hd1 mutants in isogenic backgrounds. These data indicate that loss of repressor genes has been a key strategy to expand rice cultivation to Europe, and that Ehd1 is a central node integrating floral repressive signals.</t>
  </si>
  <si>
    <t>Fornara, Fabio/B-9978-2012; Gomez Ariza, Jorge/M-7865-2016; COURTOIS, Brigitte/A-4004-2009</t>
  </si>
  <si>
    <t>Fornara, Fabio/0000-0002-1050-0477; Gomez Ariza, Jorge/0000-0002-8082-5381; COURTOIS, Brigitte/0000-0003-2118-7102</t>
  </si>
  <si>
    <t>10.1093/jxb/erv004</t>
  </si>
  <si>
    <t>WOS:000353894100026</t>
  </si>
  <si>
    <t>Zheng, XL; Yang, QS; Hu, YW; Lei, CL; Wang, XP</t>
  </si>
  <si>
    <t>Zheng, Xia-Lin; Yang, Qiu-Sheng; Hu, Yu-Wei; Lei, Chao-Liang; Wang, Xiao-Ping</t>
  </si>
  <si>
    <t>Latitudinal variation of morphological characteristics in the swallowtail Sericinus montelus Gray, 1798 (Lepidoptera: Papilionidae)</t>
  </si>
  <si>
    <t>ACTA ZOOLOGICA</t>
  </si>
  <si>
    <t>Patterns of latitudinal variation in the phenotype or genotype of an organism may provide evidence for natural selection. In this study, we investigated seven populations of swallowtail Sericinus montelus Gray, 1798 (Lepidoptera: Papilionidae), a non-migratory species, to explore the latitudinal variation of morphological characteristics in adults. The results showed that body size and the development of dark pigmentation on wings in this species responded strongly to latitude. The body size of both male and female adult of S.montelus was negatively correlated with latitude. These findings provided solid evidence to support the converse Bergmann's rule. We considered that the observed variation in morphological characteristics was most likely mediated by the seasonal length and thermoperiod to adapt to different latitudinal environment (e.g. shortened developmental time of immature stages for smaller body size at higher latitude). Moreover, the tendency towards progressively darker colour patterns (only in adult males) at increasingly low latitudes was consistent with Gloger's rule. We suggested that the observed colour variation was most likely associated with thermoregulation. Slight variation in the morphology of the W-shaped stripe on the forewing of adult females was also found, and we presumed that the functions of sexual preferences, mimicry and thermoregulation might be involved.</t>
  </si>
  <si>
    <t>Wang, Xiao-Ping/0000-0002-1718-1026</t>
  </si>
  <si>
    <t>0001-7272</t>
  </si>
  <si>
    <t>1463-6395</t>
  </si>
  <si>
    <t>10.1111/azo.12072</t>
  </si>
  <si>
    <t>WOS:000351163700014</t>
  </si>
  <si>
    <t>Dawson, A</t>
  </si>
  <si>
    <t>Dawson, Alistair</t>
  </si>
  <si>
    <t>Annual gonadal cycles in birds: Modeling the effects of photoperiod on seasonal changes in GnRH-1 secretion</t>
  </si>
  <si>
    <t>FRONTIERS IN NEUROENDOCRINOLOGY</t>
  </si>
  <si>
    <t>This paper reviews current knowledge of photoperiod control of GnRH-1 secretion and proposes a model in which two processes act together to regulate GnRH1 secretion. Photo-induction controls GnRH1 secretion and is directly related to prevailing photoperiod. Photo-inhibition, a longer term process, acts through GnRH1 synthesis. It progresses each day during daylight hours, but reverses during darkness. Thus, photo-inhibition gradually increases when photoperiods exceed 12 h, and reverses under shorter photoperiods. GnRH1 secretion on any particular day is the net result of these two processes acting in tandem. The only difference between species is their sensitivity to photo-inhibition. This can potentially explain differences in timing and duration of breeding seasons between species, why some species become absolutely photorefractory and others relatively photorefractory, why breeding seasons end at the same time at different latitudes within species, and why experimental protocols sometimes produce results that appear counter to what happens naturally. (C) 2014 The Author. Published by Elsevier Inc.</t>
  </si>
  <si>
    <t>Dawson, Alistair/B-4221-2012</t>
  </si>
  <si>
    <t>Dawson, Alistair/0000-0001-6492-872X</t>
  </si>
  <si>
    <t>0091-3022</t>
  </si>
  <si>
    <t>1095-6808</t>
  </si>
  <si>
    <t>10.1016/j.yfrne.2014.08.004</t>
  </si>
  <si>
    <t>WOS:000353846200006</t>
  </si>
  <si>
    <t>Kriegsfeld, LJ; Ubuka, T; Bentley, GE; Tsutsui, K</t>
  </si>
  <si>
    <t>Kriegsfeld, Lance J.; Ubuka, Takayoshi; Bentley, George E.; Tsutsui, Kazuyoshi</t>
  </si>
  <si>
    <t>Seasonal control of gonadotropin-inhibitory hormone (GnIH) in birds and mammals</t>
  </si>
  <si>
    <t>Animals inhabiting temperate and boreal latitudes experience marked seasonal changes in the quality of their environments and maximize reproductive success by phasing breeding activities with the most favorable time of year. Whereas the specific mechanisms driving seasonal changes in reproductive function vary across species, converging lines of evidence suggest gonadotropin-inhibitory hormone (GnIH) serves as a key component of the neuroendocrine circuitry driving seasonal changes in reproduction and sexual motivation in some species. In addition to anticipating environmental change through transduction of photoperiodic information and modifying reproductive state accordingly, GnIH is also positioned to regulate acute changes in reproductive status should unpredictable conditions manifest throughout the year. The present overview summarizes the role of GnIH in avian and mammalian seasonal breeding while considering the similarities and disparities that have emerged from broad investigations across reproductively photoperiodic species. (C) 2014 Elsevier Inc. All rights reserved.</t>
  </si>
  <si>
    <t>Ubuka, Takayoshi/0000-0002-4731-8118</t>
  </si>
  <si>
    <t>10.1016/j.yfrne.2014.12.001</t>
  </si>
  <si>
    <t>WOS:000353846200007</t>
  </si>
  <si>
    <t>Ebling, FJP</t>
  </si>
  <si>
    <t>Ebling, Francis J. P.</t>
  </si>
  <si>
    <t>Hypothalamic control of seasonal changes in food intake and body weight</t>
  </si>
  <si>
    <t>Seasonal cycles of fattening and body weight reflecting changes in both food intake and energy expenditure are a core aspect of the biology of mammals that have evolved in temperate and arctic latitudes. Identifying the neuroendocrine mechanisms that underlie these cycles has provided new insights into the hypothalamic control of appetite and fuel oxidation. Surprisingly, seasonal cycles do not result from changes in the leptin-responsive and homeostatic pathways located in the mediobasal and lateral hypothalamus that regulate meal timing and compensatory responses to starvation or caloric restriction. Rather, they result from changes in tanycyte function, which locally regulates transport and metabolism of thyroid hormone and retinoic acid. These signals are crucial for the initial development of the brain, so it is hypothesized that seasonal neuroendocrine cycles reflect developmental mechanisms in the adult hypothalamus, manifest as changes in neurogenesis and plasticity of connections. (C) 2014 Elsevier Inc. All rights reserved.</t>
  </si>
  <si>
    <t>Ebling, Francis/0000-0002-7316-9582</t>
  </si>
  <si>
    <t>10.1016/j.yfrne.2014.10.003</t>
  </si>
  <si>
    <t>WOS:000353846200010</t>
  </si>
  <si>
    <t>Miller, MA; Leckie, RL; Donofry, SD; Gianaros, PJ; Erickson, KI; Manuck, SB; Roecklein, KA</t>
  </si>
  <si>
    <t>Miller, Megan A.; Leckie, Regina L.; Donofry, Shannon D.; Gianaros, Peter J.; Erickson, Kirk I.; Manuck, Stephen B.; Roecklein, Kathryn A.</t>
  </si>
  <si>
    <t>Photoperiod Is Associated With Hippocampal Volume in a Large Community Sample</t>
  </si>
  <si>
    <t>HIPPOCAMPUS</t>
  </si>
  <si>
    <t>Although animal research has demonstrated seasonal changes in hippocampal volume, reflecting seasonal neuroplasticity, seasonal differences in human hippocampal volume have yet to be documented. Hippocampal volume has also been linked to depressed mood, a seasonally varying phenotype. Therefore, we hypothesized that seasonal differences in day-length (i.e., photoperiod) would predict differences in hippocampal volume, and that this association would be linked to low mood. Healthy participants aged 30-54 (M=43; SD=7.32) from the University of Pittsburgh Adult Health and Behavior II project (n=404; 53% female) were scanned in a 3T MRI scanner. Hippocampal volumes were determined using an automated segmentation algorithm using FreeSurfer. A mediation model tested whether hippocampal volume mediated the relationship between photoperiod and mood. Secondary analyses included seasonally fluctuating variables (i.e., sleep and physical activity) which have been shown to influence hippocampal volume. Shorter photoperiods were significantly associated with higher BDI scores (R-2=0.01, =-0.12, P=0.02) and smaller hippocampal volumes (R-2=0.40, =0.08, P=0.04). However, due to the lack of an association between hippocampal volume and Beck Depression Inventory scores in the current sample, the mediation hypothesis was not supported. This study is the first to demonstrate an association between season and hippocampal volume. These data offer preliminary evidence that human hippocampal plasticity could be associated with photoperiod and indicates a need for longitudinal studies. (c) 2014 Wiley Periodicals, Inc.</t>
  </si>
  <si>
    <t>Roecklein, Kathryn A./G-2942-2014</t>
  </si>
  <si>
    <t>Donofry, Shannon/0000-0002-7394-1384</t>
  </si>
  <si>
    <t>1050-9631</t>
  </si>
  <si>
    <t>1098-1063</t>
  </si>
  <si>
    <t>10.1002/hipo.22390</t>
  </si>
  <si>
    <t>WOS:000351527400012</t>
  </si>
  <si>
    <t>Saino, N; Bazzi, G; Gatti, E; Caprioli, M; Cecere, JG; Possenti, CD; Galimberti, A; Orioli, V; Bani, L; Rubolini, D; Gianfranceschi, L; Spina, F</t>
  </si>
  <si>
    <t>Saino, Nicola; Bazzi, Gaia; Gatti, Emanuele; Caprioli, Manuela; Cecere, Jacopo G.; Possenti, Cristina D.; Galimberti, Andrea; Orioli, Valerio; Bani, Luciano; Rubolini, Diego; Gianfranceschi, Luca; Spina, Fernando</t>
  </si>
  <si>
    <t>Polymorphism at the Clock gene predicts phenology of long-distance migration in birds</t>
  </si>
  <si>
    <t>Dissecting phenotypic variance in life history traits into its genetic and environmental components is at the focus of evolutionary studies and of pivotal importance to identify the mechanisms and predict the consequences of human-driven environmental change. The timing of recurrent life history events (phenology) is under strong selection, but the study of the genes that control potential environmental canalization in phenological traits is at its infancy. Candidate genes for circadian behaviour entrained by photoperiod have been screened as potential controllers of phenological variation of breeding and moult in birds, with inconsistent results. Despite photoperiodic control of migration is well established, no study has reported on migration phenology in relation to polymorphism at candidate genes in birds. We analysed variation in spring migration dates within four trans-Saharan migratory species (Luscinia megarhynchos; Ficedula hypoleuca; Anthus trivialis; Saxicola rubetra) at a Mediterranean island in relation to Clock and Adcyap1 polymorphism. Individuals with larger number of glutamine residues in the poly-Q region of Clock gene migrated significantly later in one or, respectively, two species depending on sex and whether the within-individual mean length or the length of the longer Clock allele was considered. The results hinted at dominance of the longer Clock allele. No significant evidence for migration date to covary with Adcyap1 polymorphism emerged. This is the first evidence that migration phenology is associated with Clock in birds. This finding is important for evolutionary studies of migration and sheds light on the mechanisms that drive bird phenological changes and population trends in response to climate change.</t>
  </si>
  <si>
    <t>Orioli, Valerio/S-5822-2019; Rubolini, Diego/F-2851-2011; Orioli, Valerio/M-6146-2019; Gianfranceschi, Luca/D-3166-2012; Bani, Luciano/M-9522-2016; Cecere, Jacopo G./H-5601-2019</t>
  </si>
  <si>
    <t>Rubolini, Diego/0000-0003-2703-5783; Orioli, Valerio/0000-0002-5777-0255; Gianfranceschi, Luca/0000-0002-7644-5968; Bani, Luciano/0000-0001-5795-9499; Cecere, Jacopo G./0000-0002-4925-2730; Galimberti, Andrea/0000-0003-3140-3024; Saino, Nicola/0000-0002-0230-3967</t>
  </si>
  <si>
    <t>10.1111/mec.13159</t>
  </si>
  <si>
    <t>WOS:000352639900010</t>
  </si>
  <si>
    <t>Kooyers, NJ; Greenlee, AB; Colicchio, JM; Oh, M; Blackman, BK</t>
  </si>
  <si>
    <t>Kooyers, Nicholas J.; Greenlee, Anna B.; Colicchio, Jack M.; Oh, Morgan; Blackman, Benjamin K.</t>
  </si>
  <si>
    <t>Replicate altitudinal clines reveal that evolutionary flexibility underlies adaptation to drought stress in annual Mimulus guttatus</t>
  </si>
  <si>
    <t>Examining how morphology, life history and physiology vary along environmental clines can reveal functional insight into adaptations to climate and thus inform predictions about evolutionary responses to global change. Widespread species occurring over latitudinal and altitudinal gradients in seasonal water availability are excellent systems for investigating multivariate adaptation to drought stress. Under common garden conditions, we characterized variation in 27 traits for 52 annual populations of Mimulus guttatus sampled from 10 altitudinal transects. We also assessed variation in the critical photoperiod for flowering and surveyed neutral genetic markers to control for demography when analyzing clinal patterns. Many drought escape (e.g. flowering time) and drought avoidance (e.g. specific leaf area, succulence) traits exhibited geographic or climatic clines, which often remained significant after accounting for population structure. Critical photoperiod and flowering time in glasshouse conditions followed distinct clinal patterns, indicating different aspects of seasonal phenology confer adaptation to unique agents of selection. Although escape and avoidance traits were negatively correlated range-wide, populations from sites with short growing seasons produced both early flowering and dehydration avoidance phenotypes. Our results highlight how abundant genetic variation in the component traits that build multivariate adaptations to drought stress provides flexibility for intraspecific adaptation to diverse climates.</t>
  </si>
  <si>
    <t>Blackman, Benjamin/0000-0003-4936-6153</t>
  </si>
  <si>
    <t>10.1111/nph.13153</t>
  </si>
  <si>
    <t>WOS:000350347500018</t>
  </si>
  <si>
    <t>Molmann, JAB; Steindal, ALH; Bengtsson, GB; Seljasen, R; Lea, P; Skaret, J; Johansen, TJ</t>
  </si>
  <si>
    <t>Molmann, Jorgen A. B.; Steindal, Anne L. H.; Bengtsson, Gunnar B.; Seljasen, Randi; Lea, Per; Skaret, Josefine; Johansen, Tor J.</t>
  </si>
  <si>
    <t>Effects of temperature and photoperiod on sensory quality and contents of glucosinolates, flavonols and vitamin C in broccoli florets</t>
  </si>
  <si>
    <t>Broccoli is grown around the world at a wide range of photoperiods and temperatures, which may influence both sensory quality and phytochemical contents. Florets produced in phytotron and at two semi-field sites (70 degrees N and 58 degrees N) were examined for effects of contrasting temperatures and photoperiods on sensory quality and contents of glucosinolates, flavonols and vitamin C. Growth conditions associated with high northern latitudes of low temperature and long photoperiods, produced bigger floral buds, and florets with sweeter taste and less colour hue than more southern conditions. The contents of vitamin C did not vary, while the response of individual glucosinolates varied with temperature and day length, and contents of quercetin and kaempferol were lower in phytotron than under semi-field conditions. Thus, our results show that contrasting temperatures and photoperiods influence the sensory quality of broccoli florets, while contents of different bioactive phytochemicals are not influenced in a unidirectional pattern. (C) 2014 Elsevier Ltd. All rights reserved.</t>
  </si>
  <si>
    <t>10.1016/j.foodchem.2014.09.015</t>
  </si>
  <si>
    <t>WOS:000345207200007</t>
  </si>
  <si>
    <t>Paul, MA; Love, RJ; Hawton, A; Arendt, J</t>
  </si>
  <si>
    <t>Paul, Michel A.; Love, Ryan J.; Hawton, Andrea; Arendt, Josephine</t>
  </si>
  <si>
    <t>Sleep and the endogenous melatonin rhythm of high arctic residents during the summer and winter</t>
  </si>
  <si>
    <t>The seasonal extremes of photoperiod in high latitudes place particular strain on the human circadian system. Arctic residence has been associated with poor sleep in both summer and winter. The goal of the work reported here was to study the circadian rhythms of individuals living in the high Arctic by measuring sleep variables and the timing of melatonin production. Two research trials were conducted in the built environment of CFS Alert (82 degrees 29' 58 '' N). Participants wore motion logging devices (actigraphs), which measure ambient light as well as motion, for! week to provide data on sleep quantity, quality and light exposure. On the penultimate day of each trial, the participants were maintained together in a gymnasium with lounge chairs and saliva was collected at regular intervals to measure melatonin and assess the dim light melatonin onset (DLMO), offset (MeIOFF), 50% rise and fall times of the whole profile and total production. In general, sleep duration was found to be significantly different between the January and June data collections at CFS Alert, with participants in June sleeping 50 min on average less each day compared to their January counterparts. In June sleep was mistimed in many subjects relative to circadian phase as evidenced by the melatonin rhythm. Exposure to bright evening light was the most likely causal factor and should be avoided in the Arctic summer. The Arctic summer represents a particularly challenging environment for obtaining sufficient sleep. This has implications for the cognitive performance of staff during work hours. Crown Copyright (C) 2015 Published by Elsevier Inc. All rights reserved.</t>
  </si>
  <si>
    <t>10.1016/j.physbeh.2015.01.021</t>
  </si>
  <si>
    <t>WOS:000350096000027</t>
  </si>
  <si>
    <t>Jankowski, KS</t>
  </si>
  <si>
    <t>Jankowski, Konrad S.</t>
  </si>
  <si>
    <t>Is the shift in chronotype associated with an alteration in well-being?</t>
  </si>
  <si>
    <t>The study aimed to test whether a shift in chronotype (determined by mid-sleep on free days) is associated with alterations in psychological well-being and sleep parameters. One hundred and seventeen undergraduates were tested in longitudinal study with four repeated measures. Measurements were taken during spring in three-week intervals and each measurement consisted of self-reported sleep parameters on work and free days (i.e. bedtime, sleep latency, wake time, sleep onset, mid-sleep time, social jetlag), satisfaction with life, and mood (energetic arousal, tense arousal, hedonic tone). Between-subjects analyses revealed earlier chronotypes, as compared to the later ones, showing lower tense arousal, higher energetic arousal and life satisfaction, earlier bedtime, sleep onset and offset on both work and free days, longer sleep duration and shorter sleep latency on workdays, and less social jetlag. Within-subjects analyses revealed increasing photoperiod associated with a shift toward earlier chronotype, decrease in social jetlag, and shortening sleep latency. The seasonal shift toward earlier chronotype was not associated with alterations in mood or life satisfaction, but it was associated with a shift toward earlier bedtimes and longer sleep duration on workdays, decrease in sleep latency, and social jetlag. Results from the within-subjects analyses were consistent with the results of between-subjects analyses regarding sleep-wake functioning, but inconsistent regarding psychological outcomes.</t>
  </si>
  <si>
    <t>Jankowski, Konrad S./0000-0003-0613-9532</t>
  </si>
  <si>
    <t>MAR 4</t>
  </si>
  <si>
    <t>10.1080/09291016.2014.985000</t>
  </si>
  <si>
    <t>WOS:000349295900002</t>
  </si>
  <si>
    <t>Abeli, T; Orsenigo, S; Guzzon, F; Fae, M; Balestrazzi, A; Carlsson-Graner, U; Muller, JV; Mondoni, A</t>
  </si>
  <si>
    <t>Abeli, Thomas; Orsenigo, Simone; Guzzon, Filippo; Fae, Matteo; Balestrazzi, Alma; Carlsson-Graner, Ulla; Mueller, Jonas V.; Mondoni, Andrea</t>
  </si>
  <si>
    <t>Geographical pattern in the response of the arctic-alpine Silene suecica (Cariophyllaceae) to the interaction between water availability and photoperiod</t>
  </si>
  <si>
    <t>ECOLOGICAL RESEARCH</t>
  </si>
  <si>
    <t>We hypothesized a geographical pattern of the plant performance (seedling development, biomass production, relative water content and chlorophyll content) as a result of response to the interaction between photoperiod and water availability in populations of the arctic-alpine Silene suecica from different latitudes, thus experiencing different photoperiods during the growing season. Particularly, we expected a lower drought sensitivity in northern compared to southern populations as a consequence of harsher conditions experienced by the northern populations in terms of water availability. The experiment was carried out under common garden conditions, manipulating the water availability (wet and dry) and the photoperiod (21 and 16 h). We found an interaction between photoperiod and water availability on plant height, leaves, growth, biomass and total chlorophyll. However, the photoperiod neither counteracted nor intensified the effect of drought. Plants exposed to drought compensated for decreasing water availability by reducing their shoot growth. Changes in the chlorophyll content and chlorophyll a/b ratio were observed. Northern populations showed a higher basal growth performance and a greater response to the changed water regime (from wet to dry) than the southern populations. Southern populations showed a reduced ability to respond to drought, but their low basal performance may be advantageous under low water availability, avoiding water loss. In contrast, northern populations showed a stronger plastic response that limited the negative effects of reduced water availability. This study highlights the possibility that the plant response to environmental constraints (specifically water availability) may follow a geographical pattern.</t>
  </si>
  <si>
    <t>Orsenigo, Simone/E-5961-2017</t>
  </si>
  <si>
    <t>Orsenigo, Simone/0000-0003-0348-9115; Guzzon, Filippo/0000-0001-5305-2259; Abeli, Thomas/0000-0003-3096-2035; MONDONI, ANDREA/0000-0002-4605-6304; Balestrazzi, Alma/0000-0003-2003-4120</t>
  </si>
  <si>
    <t>0912-3814</t>
  </si>
  <si>
    <t>1440-1703</t>
  </si>
  <si>
    <t>10.1007/s11284-014-1225-3</t>
  </si>
  <si>
    <t>WOS:000351545400012</t>
  </si>
  <si>
    <t>Yadav, G; Malik, S; Rani, S; Kumar, V</t>
  </si>
  <si>
    <t>Yadav, G.; Malik, S.; Rani, S.; Kumar, V.</t>
  </si>
  <si>
    <t>Role of light wavelengths in synchronization of circadian physiology in songbirds</t>
  </si>
  <si>
    <t>This study investigated whether at identical duration and equal energy level birds presented with short (450 nm; blue, B) and long (640 nm; red, R) light wavelengths would differentially interpret them and exhibit wavelength-dependent circadian behavioral and physiological responses, despite the difference in their breeding latitudes. Temperate migratory blackheaded buntings (Emberiza melanocephala) and subtropical non-migratory Indian weaverbirds (Ploceus philippinus) initially entrained to 12 h light:12 h darkness (12L:12D; L = 0.33 mu M/m(2)/s, D = 0 mu M/m(2)/s) in two groups of each, groups 1 and 2, were subjected to constant light (LL, 0.33 mu M/m(2)/5), which rendered them arrhythmic in the activity behavior. They were then exposed for about two weeks each to 12B:12R and 12R:12B (group 1) or 12R:12B and 12B:12R (group 2) at 033 mu M/m(2)/s light energy level. Blue and red light periods were interpreted as the day and night, respectively, with activity and no-activity in non-migratory weaverbirds or activity and intense activity (Zugunruhe, migratory night restlessness) in the migratory buntings. Consistent with this, plasma melatonin levels under B:R, not R:B, light cycle were low and high in blue and red light periods, respectively. A similar diurnal pattern was absent in the cortisol levels, however. These results show an important role of light wavelengths in synchronization of the circadian clock governed behavior and physiology to the photoperiodic environment, and suggest that photoperiodic timing might be a conserved physiological adaptation in many more birds, regardless of the difference in breeding latitudes, than has been generally envisaged. (C) 2014 Elsevier Inc. All rights reserved.</t>
  </si>
  <si>
    <t>MAR 1</t>
  </si>
  <si>
    <t>10.1016/j.physbeh.2014.12.032</t>
  </si>
  <si>
    <t>WOS:000349588400022</t>
  </si>
  <si>
    <t>Ostrem, L; Rapacz, M; Larsen, A; Dalmannsdottir, S; Jorgensen, M</t>
  </si>
  <si>
    <t>Ostrem, Liv; Rapacz, Marcin; Larsen, Arild; Dalmannsdottir, Sigridur; Jorgensen, Marit</t>
  </si>
  <si>
    <t>Influences of growth cessation and photoacclimation on winter survival of non-native Lolium-Festuca grasses in high-latitude regions</t>
  </si>
  <si>
    <t>Autumnal growth cessation in non-native grass species is inadequate for sufficient cold acclimation. Cold acclimation is influenced to various degrees by growth cessation and photoacclimation. The effects of both factors on winter survival were investigated by measuring photosynthetic activity with Handy Pea fluorimeter and leaf elongation growth rate (LER) and their effects on winter survival. Triplicate field trials were established at two locations in Norway: Fureneset (61 degrees N) and Vagones (67 degrees N). In total, ten entries of perennial ryegrass (Lolium perenne), Festulolium hybrids and introgression lines, and meadow fescue (Festuca pratensis) were investigated weekly by measuring selected leaves (n = 3 x 10) of the regrowth after the third harvest taken in late August in two successive years. The results showed that the relationship between photosynthetic performance in autumn, LER and winter survival differed between the locations. In the south (Fureneset), there was a positive correlation between photosynthetic activity before winter and winter survival. In the north (Vagones), there was no correlation or even a negative correlation between photosynthetic activity before winter and winter survival. Low photosynthetic activity in autumn was associated with a higher level of winter survival in the north for E pratensis cv. Norild and two northern-adapted cultivars of L perenne. Northern-adapted forage grasses can be assumed to have an alternative mechanism for growth inhibition, since in the north the amount of light seems to be insufficient to trigger the changes in photosynthetic apparatus that are responsible for growth cessation in the south. Moreover, with progressing climate change, this adaptation pattern will increasingly be required in more southerly areas of the Nordic region because the light intensity decrease and temperature increase predicted for these areas will delay cold acclimation. (C) 2014 The Authors. Published by Elsevier B.V.</t>
  </si>
  <si>
    <t>10.1016/j.envexpbot.2014.10.008</t>
  </si>
  <si>
    <t>WOS:000348895100003</t>
  </si>
  <si>
    <t>Latitudinal differences in diapause related photoperiodic responses of European Colorado potato beetles (Leptinotarsa decemlineata)</t>
  </si>
  <si>
    <t>EVOLUTIONARY ECOLOGY</t>
  </si>
  <si>
    <t>Many organisms use photoperiodic cues to assess seasonal progression and pace their phenology. As photoperiod correlates with latitude, range expansions in seasonal environments may require re-synchronization of phenology and life-history traits with novel season length. Adaptive resynchronization takes time, and hence might be one factor explaining why range expansion to higher latitudes often is slow. Studies investigating latitudinal clines in photoperiodic traits often focus on species or populations which are well established. However, studying organisms which are in the process of expanding their range can provide valuable information on the evolutionary ecological mechanisms driving the adaptive synchronization to seasonal environments. The Colorado potato beetle, Leptinotarsa decemlineata, is a pest of potato, which rapidly has spread towards higher latitudes. We studied whether beetles from six European populations along a latitudinal axis are synchronized with their local photoperiodic environmental conditions. Variation in critical photoperiod (when 50 % of individuals make the decision to overwinter), diapause incidence, burrowing age for diapause and resurfacing behaviour were investigated by maintaining beetles under six photoperiods. The beetles showed a clear latitudinal pattern in diapause incidence and burrowing age for diapause but not in critical photoperiod. Resurfacing behaviour of burrowed beetles increased with the length of the photoperiod, which through unsynchronized overwintering behaviour could lead to high overwintering mortality. Thus, while synchronization of diapause preparation with local photoperiodic conditions can be one reason explaining the success of L. decemlineata in expanding to higher latitudes, further northward range expansion could be constrained by inherent difficulties to initiate overwintering under very long photoperiods.</t>
  </si>
  <si>
    <t>Lindstrom, Leena/0000-0002-6452-4538; Lyytinen, Anne/0000-0002-1281-1797; Lehmann, Philipp/0000-0001-8344-6830</t>
  </si>
  <si>
    <t>0269-7653</t>
  </si>
  <si>
    <t>1573-8477</t>
  </si>
  <si>
    <t>10.1007/s10682-015-9755-x</t>
  </si>
  <si>
    <t>WOS:000349964700005</t>
  </si>
  <si>
    <t>Estiarte, M; Penuelas, J</t>
  </si>
  <si>
    <t>Estiarte, Marc; Penuelas, Josep</t>
  </si>
  <si>
    <t>Alteration of the phenology of leaf senescence and fall in winter deciduous species by climate change: effects on nutrient proficiency</t>
  </si>
  <si>
    <t>Leaf senescence in winter deciduous species signals the transition from the active to the dormant stage. The purpose of leaf senescence is the recovery of nutrients before the leaves fall. Photoperiod and temperature are the main cues controlling leaf senescence in winter deciduous species, with water stress imposing an additional influence. Photoperiod exerts a strict control on leaf senescence at latitudes where winters are severe and temperature gains importance in the regulation as winters become less severe. On average, climatic warming will delay and drought will advance leaf senescence, but at varying degrees depending on the species. Warming and drought thus have opposite effects on the phenology of leaf senescence, and the impact of climate change will therefore depend on the relative importance of each factor in specific regions. Warming is not expected to have a strong impact on nutrient proficiency although a slower speed of leaf senescence induced by warming could facilitate a more efficient nutrient resorption. Nutrient resorption is less efficient when the leaves senesce prematurely as a consequence of water stress. The overall effects of climate change on nutrient resorption will depend on the contrasting effects of warming and drought. Changes in nutrient resorption and proficiency will impact production in the following year, at least in early spring, because the construction of new foliage relies almost exclusively on nutrients resorbed from foliage during the preceding leaf fall. Changes in the phenology of leaf senescence will thus impact carbon uptake, but also ecosystem nutrient cycling, especially if the changes are consequence of water stress.</t>
  </si>
  <si>
    <t>Estiarte, Marc/G-2001-2016; Penuelas, Josep/D-9704-2011</t>
  </si>
  <si>
    <t>Estiarte, Marc/0000-0003-1176-8480; Penuelas, Josep/0000-0002-7215-0150</t>
  </si>
  <si>
    <t>10.1111/gcb.12804</t>
  </si>
  <si>
    <t>WOS:000349896400001</t>
  </si>
  <si>
    <t>Milczewski, V; Chahad-Ehlers, S; Spercoski, KM; Morais, RN; Soccol, VT</t>
  </si>
  <si>
    <t>Milczewski, Viviane; Chahad-Ehlers, Samira; Spercoski, Katherine Maria; Morais, Rosana Nogueira; Soccol, Vanete Thomaz</t>
  </si>
  <si>
    <t>Quantifying the effect of seasonality on testicular function of Suffolk ram in lower latitude</t>
  </si>
  <si>
    <t>Suffolk breed is known to display a clear seasonal reproductive response orchestrated by the significant annual variation in photoperiod related to its latitude of origin. However, in the low latitudes of the tropical and subtropical environments the magnitude and timing of these responses in Suffolk rams has been poorly investigated. This study aimed to quantify changes on andrological parameters in Suffolk rams kept under natural light/dark cycle and climate in the south of Brazil (25 degrees 25'40 '' S, 49 degrees 16'23 '' W). Rams were monitored during 1 year for testicular size, seminal parameters and serum testosterone. From autumn to winter, under shortening daylength, rams underwent a significant gonadal involution. Testicular size increased in spring and reached a peak in summer, similar to the latitude of which this breed originates. Parallel to scrotal circumference, other parameters such as testicular volume, serum testosterone concentration, ejaculate volume and sperm concentration followed a seasonal profile. Testosterone levels followed the same seasonal pattern as testicular size. Ejaculate volume was significantly lower during autumn and winter and higher values of sperm concentration were detected in spring. Furthermore, there were no significant changes in spermatozoa defects, motility, weave motion or vigor between seasons. In this paper we analyze the impact of seasonality over testis function in Suffolk rams at lower latitudes. (C) 2015 Elsevier B.V. All rights reserved.</t>
  </si>
  <si>
    <t>Soccol, Vanete Thomaz/N-9887-2019; Soccol, Carlos R/F-9048-2013; Spercoski, Katherinne/V-4887-2019; Morais, Rosana/R-4928-2016; Chahad-Ehlers, Samira/H-8024-2015; Soccol, Vanete Thomaz/F-2392-2015</t>
  </si>
  <si>
    <t>Soccol, Vanete Thomaz/0000-0001-9301-541X; Morais, Rosana/0000-0002-0816-4371; Chahad-Ehlers, Samira/0000-0003-2321-4389; Soccol, Vanete Thomaz/0000-0001-9301-541X</t>
  </si>
  <si>
    <t>10.1016/j.smallrumres.2014.12.012</t>
  </si>
  <si>
    <t>WOS:000350939100010</t>
  </si>
  <si>
    <t>Futsaether, CM; Vollsnes, AV; Kruse, OM; Indahl, UG; Kvaal, K; Eriksen, AB</t>
  </si>
  <si>
    <t>Futsaether, Cecilia M.; Vollsnes, Ane V.; Kruse, Ole M.; Indahl, Ulf G.; Kvaal, Knut; Eriksen, Aud B.</t>
  </si>
  <si>
    <t>Daylength influences the response of three clover species (Trifolium spp.) to short-term ozone stress</t>
  </si>
  <si>
    <t>BOREAL ENVIRONMENT RESEARCH</t>
  </si>
  <si>
    <t>Long photoperiods characteristic of summers at high latitudes can increase ozone-induced foliar injury in subterranean clover (Trifolium subterraneum). This study compared the effects of long photoperiods on ozone injury in red and white clover cultivars adapted to shorter or longer daylengths of southern or northern Fennoscandia. Plants were exposed to 70 ppb ozone for six hours during the daytime for three consecutive days. Simultaneously, the daylength in the growth rooms was altered to long-day (10 h light; 14 h dim light) and short-day (10 h light; 14 h darkness) conditions. Thermal imaging showed that ozone disrupted leaf temperature and stomatal function, particularly in sensitive species, in which leaf temperature deviations persisted for several days after ozone exposure. Long-day conditions increased visible foliar injury (30%-70%), characterized by chlorotic and necrotic areas, relative to short day conditions in all species and cultivars independently of the photoperiod in the region they were adapted to.</t>
  </si>
  <si>
    <t>1239-6095</t>
  </si>
  <si>
    <t>1797-2469</t>
  </si>
  <si>
    <t>WOS:000350935900007</t>
  </si>
  <si>
    <t>Fu, S; Chen, C; Xiao, L; He, HM; Xue, FS</t>
  </si>
  <si>
    <t>Fu, Shu; Chen, Chao; Xiao, Liang; He, Haimin; Xue, Fangsen</t>
  </si>
  <si>
    <t>Inheritance of Diapause in Crosses between the Northernmost and the Southernmost Strains of the Asian Corn Borer Ostrinia furnacalis</t>
  </si>
  <si>
    <t>The northernmost Harbin strain (N strain) of the Asian corn borer, Ostrinia furnacalis enters facultative diapause as fully grown larvae in response to short daylengths; whereas the southernmost Ledong strain (S strain) exhibits almost no diapause under the same light conditions. In the present study, we examined the inheritance of diapause induction and termination by crossing the two strains under a range of environmental conditions. The N strain showed a typical long-day response with a critical daylength of approximately 15.88 h at 22 degrees C, 15.72 h at 25 degrees C and 15.14 h at 28 degrees C, whereas the S strain showed a weak photoperiodic response at 22 degrees C. The F1 progeny also showed a long-day response at 22, 25 and 28 degrees C. However, the critical daylengths in S female x N male crosses were significantly longer than those in N female x S male crosses, indicating a sex linkage in the inheritance of diapause induction, with the male parent having more influence on the following F1 progeny. The incidence of diapause in S female x N male crosses was the same as in the N strain under short daylengths of 11-13 h, indicating that diapause trait is completely dominant over the non-diapause trait. The critical daylength in backcross to N was significantly longer than it was in backcross to S, showing a grandfather gene effect. Whether the inheritance of diapause fits an additive hypothesis or not was dependent on the rearing photoperiod, and the capacity for diapause was transmitted genetically in the manner of incomplete dominance. The duration of diapause for the reciprocal crosses under different diapause-terminating conditions showed different patterns of inheritance. The results in this study reveal that genetic and genetic-environmental interactions are involved in diapause induction and termination in O. furnacalis.</t>
  </si>
  <si>
    <t>e0118186</t>
  </si>
  <si>
    <t>10.1371/journal.pone.0118186</t>
  </si>
  <si>
    <t>WOS:000350662100149</t>
  </si>
  <si>
    <t>Reudler, JH; Elzinga, JA</t>
  </si>
  <si>
    <t>Reudler, J. H.; Elzinga, Jelmer A.</t>
  </si>
  <si>
    <t>Photoperiod-Induced Geographic Variation in Plant Defense Chemistry</t>
  </si>
  <si>
    <t>JOURNAL OF CHEMICAL ECOLOGY</t>
  </si>
  <si>
    <t>Spatial variation in chemical defense of plants can be caused by genetic, biotic, and abiotic factors. For example, many plants exhibit a latitudinal cline in chemical defense, potentially due to latitudinal variation in abiotic environmental factors such as the light regime during the growing season. In the worldwide distributed Plantago lanceolata, the levels of deterrent iridoid glycosides (IGs), aucubin and catalpol, vary geographically, including latitudinally. To examine whether latitudinal variation in photoperiod can explain part of this geographic variation, plants from the Netherlands and Finland were exposed to two different photoperiods, simulating the Dutch (middle European) and Finnish (northern European) light period during the growing season. The experiment showed that although most variation in IG content was genetic, plants from both Dutch and Finnish origin produce relatively more catalpol under a northern European than under a middle European photoperiod. Our results confirm that latitudinal effects on photoperiod can contribute to geographic variation in plant defense chemistry, which should be considered when studying latitudinal clines in plant-enemy interactions.</t>
  </si>
  <si>
    <t>0098-0331</t>
  </si>
  <si>
    <t>1573-1561</t>
  </si>
  <si>
    <t>10.1007/s10886-015-0550-5</t>
  </si>
  <si>
    <t>WOS:000350885700003</t>
  </si>
  <si>
    <t>Frentiu, FD; Yuan, FR; Savage, WK; Bernard, GD; Mullen, SP; Briscoe, AD</t>
  </si>
  <si>
    <t>Frentiu, Francesca D.; Yuan, Furong; Savage, Wesley K.; Bernard, Gary D.; Mullen, Sean P.; Briscoe, Adriana D.</t>
  </si>
  <si>
    <t>Opsin Clines in Butterflies Suggest Novel Roles for Insect Photopigments</t>
  </si>
  <si>
    <t>Opsins are ancient molecules that enable animal vision by coupling to a vitamin-derived chromophore to form light-sensitive photopigments. The primary drivers of evolutionary diversification in opsins are thought to be visual tasks related to spectral sensitivity and color vision. Typically, only a few opsin amino acid sites affect photopigment spectral sensitivity. We show that opsin genes of the North American butterfly Limenitis arthemis have diversified along a latitudinal cline, consistent with natural selection due to environmental factors. We sequenced single nucleotide (SNP) polymorphisms in the coding regions of the ultraviolet (UVRh), blue (BRh), and long-wavelength (LWRh) opsin genes from ten butterfly populations along the eastern United States and found that a majority of opsin SNPs showed significant clinal variation. Outlier detection and analysis of molecular variance indicated that many SNPs are under balancing selection and show significant population structure. This contrasts with what we found by analysing SNPs in the wingless and EF-1 alpha loci, and from neutral amplified fragment length polymorphisms, which show no evidence of significant locus-specific or genome-wide structure among populations. Using a combination of functional genetic and physiological approaches, including expression in cell culture, transgenic Drosophila, UV-visible spectroscopy, and optophysiology, we show that key BRh opsin SNPs that vary clinally have almost no effect on spectral sensitivity. Our results suggest that opsin diversification in this butterfly is more consistent with natural selection unrelated to spectral tuning. Some of the clinally varying SNPs may instead play a role in regulating opsin gene expression levels or the thermostability of the opsin protein. Lastly, we discuss the possibility that insect opsins might have important, yet-to-be elucidated, adaptive functions in mediating animal responses to abiotic factors, such as temperature or photoperiod.</t>
  </si>
  <si>
    <t>BERNARD, GARY D/L-6655-2014; Briscoe, Adriana/E-8963-2010</t>
  </si>
  <si>
    <t>BERNARD, GARY D/0000-0001-7460-5123; Briscoe, Adriana/0000-0001-8514-4983; Frentiu, Francesca/0000-0001-8628-4216</t>
  </si>
  <si>
    <t>10.1093/molbev/msu304</t>
  </si>
  <si>
    <t>WOS:000350050700007</t>
  </si>
  <si>
    <t>Ghorbankhani, F; Souri, M; Moeini, MM; Mirmahmoudi, R</t>
  </si>
  <si>
    <t>Ghorbankhani, F.; Souri, M.; Moeini, M. M.; Mirmahmoudi, R.</t>
  </si>
  <si>
    <t>Effect of nutritional state on semen characteristics, testicular size and serum testosterone concentration in Sanjabi ram lambs during the natural breeding season</t>
  </si>
  <si>
    <t>This experiment was conducted to investigate the effect of plane of nutrition on body weight, average daily gain, dry mater intake, semen characteristics, serum testosterone concentration and testicular circumference of Sanjabi ram lambs during the natural breeding season. Sanjabi ram lambs (n =20) that were 8 months of age were penned under natural photoperiod at latitude 34 degrees 18'N for a period of 9 months. The control group (C, n = 10) received a diet consisting of 80% alfalfa and 20% concentrate, providing 2.18 Mcal metabolizable energy and 130.0 g/kg DM crude protein, whereas, treatment group (T, n = 10) was fed with 65% alfalfa and 35% concentrate, providing 2.34 Mcal metabolizable energy and 160.0 g/kg DM crude protein. Body weight, additive daily gain and feed intake in T group were significantly greater than those obtained in C group. Body weight and testicular circumference increased at a steady rate throughout the experiment. All semen variables (except percentage of abnormal sperm and semen pH), serum testosterone concentration and testicular circumference were positively influenced by nutritional state (P &lt; 0.05). Interaction of nutritional state with season was found for semen volume, sperm concentration and abnormal sperm, but there was no interaction on the total sperm, progressive motility, live sperm, semen pH and semen index. It is concluded that the reproductive activity of growing Sanjabi ram lambs is affected by nutritional state. These results also demonstrated a monthly pattern in reproductive characteristics of Sanjabi ram lambs, independent of the nutritional state. (C) 2014 Elsevier B.V. All rights reserved.</t>
  </si>
  <si>
    <t>Mirmahmoudi, Rouhollah/0000-0002-0022-0105</t>
  </si>
  <si>
    <t>10.1016/j.anireprosci.2014.12.006</t>
  </si>
  <si>
    <t>WOS:000349426400004</t>
  </si>
  <si>
    <t>Yumino, M; Togashi, K</t>
  </si>
  <si>
    <t>Yumino, Mizuho; Togashi, Katsumi</t>
  </si>
  <si>
    <t>Large variation in length of egg period in Psacothea hilaris (Coleoptera: Cerambycidae)</t>
  </si>
  <si>
    <t>To determine the difference in egg-period length and its effects on postembryonic development in Psacothea hilaris (Pascoe), 14 adult females, which were captured in Yayoi, Tokyo, and their offspring were reared at 25 A degrees C under a photoperiodic regime of 16-h photophase and 8-h scotophase. When 1,486 eggs were placed on wet tissue paper within a day of oviposition, they took from 7 to &gt; 40 days to hatch, although 85.9 % of larvae hatched between 7 and 13 days following oviposition; 71 % of females produced larvae with long egg periods of 21 or more days. When 78 newly hatched larvae with different egg-period lengths were reared singly in sections of mulberry shoots, 39 emerged as adults between 57 and 117 days posthatching. Dissection showed two feeding larvae and a diapause pupa in shoot sections 141-168 days after larval hatching. A tradeoff was observed between the egg-period length and the time taken for postembryonic development in females, but not in males. Egg-period length did not affect adult body size. An increased amount of available food (volume of shoot sections) increased adult body size but did not affect the time for postembryonic development.</t>
  </si>
  <si>
    <t>10.1007/s13355-014-0301-z</t>
  </si>
  <si>
    <t>WOS:000349305700008</t>
  </si>
  <si>
    <t>Teixeira, JEC; Weldekidan, T; de Leon, N; Flint-Garcia, S; Holland, JB; Lauter, N; Murray, SC; Xu, W; Hessel, DA; Kleintop, AE; Hawk, JA; Hallauer, A; Wisser, RJ</t>
  </si>
  <si>
    <t>Teixeira, J. E. C.; Weldekidan, T.; de Leon, N.; Flint-Garcia, S.; Holland, J. B.; Lauter, N.; Murray, S. C.; Xu, W.; Hessel, D. A.; Kleintop, A. E.; Hawk, J. A.; Hallauer, A.; Wisser, R. J.</t>
  </si>
  <si>
    <t>Hallauer's Tuson: a decade of selection for tropical-to-temperate phenological adaptation in maize</t>
  </si>
  <si>
    <t>Crop species exhibit an astounding capacity for environmental adaptation, but genetic bottlenecks resulting from intense selection for adaptation and productivity can lead to a genetically vulnerable crop. Improving the genetic resiliency of temperate maize depends upon the use of tropical germplasm, which harbors a rich source of natural allelic diversity. Here, the adaptation process was studied in a tropical maize population subjected to 10 recurrent generations of directional selection for early flowering in a single temperate environment in Iowa, USA. We evaluated the response to this selection across a geographical range spanning from 43.05 degrees (WI) to 18.00 degrees (PR) latitude. The capacity for an all-tropical maize population to become adapted to a temperate environment was revealed in a marked fashion: on average, families from generation 10 flowered 20 days earlier than families in generation 0, with a nine-day separation between the latest generation 10 family and the earliest generation 0 family. Results suggest that adaptation was primarily due to selection on genetic main effects tailored to temperature-dependent plasticity in flowering time. Genotype-by-environment interactions represented a relatively small component of the phenotypic variation in flowering time, but were sufficient to produce a signature of localized adaptation that radiated latitudinally, in partial association with daylength and temperature, from the original location of selection. Furthermore, the original population exhibited a maladaptive syndrome including excessive ear and plant heights along with later flowering; this was reduced in frequency by selection for flowering time.</t>
  </si>
  <si>
    <t>Flint-Garcia, Sherry/0000-0003-4156-5318</t>
  </si>
  <si>
    <t>10.1038/hdy.2014.90</t>
  </si>
  <si>
    <t>WOS:000348071600011</t>
  </si>
  <si>
    <t>de Oliveira, CC; Zandavalli, RB; de Lima, ALA; Rodal, MJN</t>
  </si>
  <si>
    <t>de Oliveira, Clemir Candeia; Zandavalli, Roberta Boscaini; Alves de Lima, Andre Luiz; Nogueira Rodal, Maria Jesus</t>
  </si>
  <si>
    <t>Functional groups of woody species in semi-arid regions at low latitudes</t>
  </si>
  <si>
    <t>In seasonally dry environments, woody species have different survival strategies. However, little is known about how environmental variables affect the phenology and water dynamics of these species. We aim to understand which variables initiate the vegetative phenophases of species in a tropical semiarid climate at 3 degrees S latitude, where variation in photoperiod is minimal and rainfall is seasonal. We hypothesize that groups of species with similar vegetative phenologies, under similar conditions, are functionally similar in terms of water storage and use. We analyse the relationship between functional characteristics related to the acquisition and utilization of water, such as wood density, water storage capacity, water potential and vegetative phenology. The attributes were ordered by multidimensional scaling, and a multiple response permutation procedure was used to test consistency of the groups. Canonical correspondence analysis and Mantel tests were used to evaluate the phenophase response to environmental variables. We found four functional groups: (i) deciduous low wood density, which lose 75% of their leaves one month before the end of the rains; (ii) evergreen high wood density; (iii) early deciduous high wood density, which lose 75% of their leaves one month after the end of the rains; and (iv) late deciduous high wood density, which lose 75% of their leaves two months after the end of the rains. As expected, the vegetative phenodynamics of the deciduous high wood density group were mainly influenced by water availability. The evergreens did not show a correlation with rainfall. Only leaf shedding of the late deciduous, and the vegetative phenophases of the evergreens, responded to an increase in temperature and photoperiod. Bud-break responded to increased photoperiod and soil humidity in the deciduous low wood density group. The foliar periodicity groups can be explained by the presence of species that differ mainly in their mechanisms of water acquisition and use.</t>
  </si>
  <si>
    <t>10.1111/aec.12165</t>
  </si>
  <si>
    <t>WOS:000347700400005</t>
  </si>
  <si>
    <t>Tavolaro, FM; Thomson, LM; Ross, AW; Morgan, PJ; Helfer, G</t>
  </si>
  <si>
    <t>Tavolaro, F. M.; Thomson, L. M.; Ross, A. W.; Morgan, P. J.; Helfer, G.</t>
  </si>
  <si>
    <t>Photoperiodic Effects on Seasonal Physiology, Reproductive Status and Hypothalamic Gene Expression in Young Male F344 Rats</t>
  </si>
  <si>
    <t>Seasonal or photoperiodically sensitive animals respond to altered day length with changes in physiology (growth, food intake and reproductive status) and behaviour to adapt to predictable yearly changes in the climate. Typically, different species of hamsters, voles and sheep are the most studied animal models of photoperiodism. Although laboratory rats are generally considered nonphotoperiodic, one rat strain, the inbred Fischer 344 (F344) rat, has been shown to be sensitive to the length of daylight exposure by changing its physiological phenotype and reproductive status according to the season. The present study aimed to better understand the nature of the photoperiodic response in the F344 rat. We examined the effects of five different photoperiods on the physiological and neuroendocrine responses. Young male F344 rats were held under light schedules ranging from 8h of light/day to 16h of light/day, and then body weight, including fat and lean mass, food intake, testes weights and hypothalamic gene expression were compared. We found that rats held under photoperiods of 12h of light/day showed increased growth and food intake relative to rats held under photoperiods of 10h of light/day. Magnetic resonance imaging analysis confirmed that these changes were mainly the result of a change in lean body mass. The same pattern was evident for reproductive status, with higher paired testes weight in photoperiods of 12h of light/day. Accompanying the changes in physiological status were major changes in hypothalamic thyroid hormone (Dio2 and Dio3), retinoic acid (Crabp1 and Stra6) and Wnt/-Catenin signalling genes (sFrp2 and Mfrp). Our data demonstrate that a photoperiod schedule of 12h of light/day is interpreted as a stimulatory photoperiod by the neuroendocrine system of young male F344 rats.</t>
  </si>
  <si>
    <t>Ross, Alexander/0000-0002-1799-1432; Helfer, Gisela/0000-0003-0634-4683</t>
  </si>
  <si>
    <t>10.1111/jne.12241</t>
  </si>
  <si>
    <t>WOS:000348678300001</t>
  </si>
  <si>
    <t>Malviya, N; Gupta, S; Singh, VK; Yadav, MK; Bisht, NC; Sarangi, BK; Yadav, D</t>
  </si>
  <si>
    <t>Malviya, N.; Gupta, S.; Singh, V. K.; Yadav, M. K.; Bisht, N. C.; Sarangi, B. K.; Yadav, D.</t>
  </si>
  <si>
    <t>Genome wide in silico characterization of Dof gene families of pigeonpea (Cajanus cajan (L) Millsp.)</t>
  </si>
  <si>
    <t>MOLECULAR BIOLOGY REPORTS</t>
  </si>
  <si>
    <t>The DNA binding with One Finger (Dof) protein is a plant specific transcription factor involved in the regulation of wide range of processes. The analysis of whole genome sequence of pigeonpea has identified 38 putative Dof genes (CcDof) distributed on 8 chromosomes. A total of 17 out of 38 CcDof genes were found to be intronless. A comprehensive in silico characterization of CcDof gene family including the gene structure, chromosome location, protein motif, phylogeny, gene duplication and functional divergence has been attempted. The phylogenetic analysis resulted in 3 major clusters with closely related members in phylogenetic tree revealed common motif distribution. The in silico cis-regulatory element analysis revealed functional diversity with predominance of light responsive and stress responsive elements indicating the possibility of these CcDof genes to be associated with photoperiodic control and biotic and abiotic stress. The duplication pattern showed that tandem duplication is predominant over segmental duplication events. The comparative phylogenetic analysis of these Dof proteins along with 78 soybean, 36 Arabidopsis and 30 rice Dof proteins revealed 7 major clusters. Several groups of orthologs and paralogs were identified based on phylogenetic tree constructed. Our study provides useful information for functional characterization of CcDof genes.</t>
  </si>
  <si>
    <t>Yadav, Dinesh/AAF-2367-2019</t>
  </si>
  <si>
    <t>0301-4851</t>
  </si>
  <si>
    <t>1573-4978</t>
  </si>
  <si>
    <t>10.1007/s11033-014-3797-y</t>
  </si>
  <si>
    <t>WOS:000349006900025</t>
  </si>
  <si>
    <t>Pirkola, S; Eriksen, HA; Partonen, T; Kieseppa, T; Veijola, J; Jaaskelainen, E; Myllari-Figuerola, EM; Salo, PM; Paunio, T</t>
  </si>
  <si>
    <t>Pirkola, Sami; Eriksen, Heidi A.; Partonen, Timo; Kieseppa, Tuula; Veijola, Juha; Jaaskelainen, Erika; Myllari-Figuerola, Eeva-Maija; Salo, Paula M.; Paunio, Tiina</t>
  </si>
  <si>
    <t>Seasonal variation in affective and other clinical symptoms among high-risk families for bipolar disorders in an Arctic population</t>
  </si>
  <si>
    <t>INTERNATIONAL JOURNAL OF CIRCUMPOLAR HEALTH</t>
  </si>
  <si>
    <t>Background. In bipolar disorder (BD), seasonality of symptoms is common and disturbances in circadian rhythms have been reported. Objectives. We identified high-penetrance families in a geographically restricted area in Northern Fennoscandia and studied the seasonal variation of clinical symptoms among BD subjects and their healthy relatives. Design. We explored the clinical characteristics of subjects living in Northern Fennoscandia, with extreme annual variation in daylight. Among known indigenous high-risk families for BD, we compared the affected ones (N = 16) with their healthy relatives (N = 15), and also included 18 healthy non-related controls from the same geographical area. Seasonal fluctuation in clinical measures was followed up at the 4 most demarcated photoperiodic time points of the annual cycle: around the summer solstice and autumn equinox in 2013, the winter solstice in 2013/2014, and the spring equinox in 2014. In the baseline, lifetime manic symptoms [Mood Disorder Questionnaire (MDQ)] and morningness-eveningness questionnaire type (MEQ) were registered, whereas in the follow-up, depressive [Beck Depression Inventory (BDI)] and distress [General Health Questionnaire (GHQ-12)] symptoms and alcohol consumption and sleep were recorded. Results. Possibly indicative or statistically significant differences in symptoms between the affected subjects and their healthy relatives were the BDI winter (13.3 vs. 2.6, t = -2.51, p = 0.022) and spring scores (12.6 vs. 3.2, t = -1.97, p = 0.063) and GHQ winter (4.2 vs. 0.82, t = -2.08, p = 0.052) and spring scores (3.8 vs. 0.82, t = -1.97, p = 0.063). Scores were higher among the affected subjects, exceeding a possibly diagnostic threshold (10 and 3) at all the time points, and without the notable seasonality which was observed among the healthy relatives. In the overall population, MDQ and MEQ scores had an inverse correlation (-0.384, significant at 0.016), indicating increased lifetime manic behaviour among "the night owl" chronotype subjects. Conclusions. In an Arctic population sample, we found different seasonal fluctuation in mood and distress symptoms and sleep duration scores between subjects with bipolar spectrum disorders and their healthy relatives. Despite the relatively small sample size, the results indicate that the symptoms and signs of BD relate to a disturbance in seasonal variation. Seasonal variation can be considered as an interesting endophenotype for BD and a promising target for further genetic studies.</t>
  </si>
  <si>
    <t>Partonen, Timo/0000-0003-1951-2455</t>
  </si>
  <si>
    <t>1239-9736</t>
  </si>
  <si>
    <t>2242-3982</t>
  </si>
  <si>
    <t>10.3402/ijch.v74.29671</t>
  </si>
  <si>
    <t>WOS:000369579600001</t>
  </si>
  <si>
    <t>Molik, E; Blasiak, M; Misztal, T; Romanowicz, K; Zieba-Przybylska, DA</t>
  </si>
  <si>
    <t>Molik, E.; Blasiak, M.; Misztal, T.; Romanowicz, K.; Zieba-Przybylska, D. A.</t>
  </si>
  <si>
    <t>Effect of orexin-A on prolactin secretion in lambs born under different photoperiod conditions - in vitro study</t>
  </si>
  <si>
    <t>CZECH JOURNAL OF ANIMAL SCIENCE</t>
  </si>
  <si>
    <t>The role of orexin-A in the regulation of prolactin secretion in lambs born in different photoperiods was determined. The experiment was conducted with 30 female lambs. Pituitary glands were collected from 40-day-old lambs in three different seasons (n = 10 per each season) and photoperiods (light (L) hours to darkness (D) hours): long (May - L 14 : D 10), intermediate (August - L 13 : D 11), and short (December - L 10 : D 14). At 40 days of age, the lambs were decapitated, and their pituitaries were dissected and cut in half along the longitudinal fissure so that each half contained both glandular and nervous parts. The in vitro incubation of the glands was performed for 3 h in Parker's medium at 37 degrees C. In each season, the control pituitary glands (K1, K2, K3) were incubated in Parker's medium, while the experimental pituitary glands (Ox1, Ox2, Ox3) were incubated in medium containing 1000 ng/ml of exogenous orexin. The administration of orexin-A during the long photoperiod (May) caused a significant (P &lt;= 0.01) increase in prolactin secretion during the first hour of incubation (Ox1: 47.56 +/- 8.4 ng/ml vs K1: 36.08 +/- 7.8 ng/ml). During the intermediate photoperiod (August), a significantly (P &lt;= 0.01) higher concentration of prolactin was observed in the first hour of incubation in the Ox2 group than in the control group (K2). During the first hour of incubation in December, the prolactin concentrations were significantly (P &lt;= 0.01) higher in the Ox3 group than in the K3 group. Orexin-A increased prolactin secretion from pituitary explants collected from lambs born under all investigated time-points. The study results indicate that orexin-A is a stimulatory factor of prolactin secretion in sheep.</t>
  </si>
  <si>
    <t>Misztal, Tomasz/W-4216-2019; Zieba-Przybylska, Dorota/AAA-6921-2019</t>
  </si>
  <si>
    <t>Zieba-Przybylska, Dorota/0000-0002-5562-7375; Misztal, Tomasz/0000-0002-2556-4983</t>
  </si>
  <si>
    <t>1212-1819</t>
  </si>
  <si>
    <t>1805-9309</t>
  </si>
  <si>
    <t>10.17221/7909-CJAS</t>
  </si>
  <si>
    <t>WOS:000351997600005</t>
  </si>
  <si>
    <t>Levy, RC; Kozak, GM; Wadsworth, CB; Coates, BS; Dopman, EB</t>
  </si>
  <si>
    <t>Levy, R. C.; Kozak, G. M.; Wadsworth, C. B.; Coates, B. S.; Dopman, E. B.</t>
  </si>
  <si>
    <t>Explaining the sawtooth: latitudinal periodicity in a circadian gene correlates with shifts in generation number</t>
  </si>
  <si>
    <t>Many temperate insects take advantage of longer growing seasons at lower latitudes by increasing their generation number or voltinism. In some insects, development time abruptly decreases when additional generations are fit into the season. Consequently, latitudinal sawtooth' clines associated with shifts in voltinism are seen for phenotypes correlated with development time, like body size. However, latitudinal variation in voltinism has not been linked to genetic variation at specific loci. Here, we show a pattern in allele frequency among voltinism ecotypes of the European corn borer moth (Ostrinia nubilalis) that is reminiscent of a sawtooth cline. We characterized 145 autosomal and sex-linked SNPs and found that period, a circadian gene that is genetically linked to a major QTL determining variation in post-diapause development time, shows cyclical variation between voltinism ecotypes. Allele frequencies at an unlinked circadian clock gene cryptochrome1 were correlated with period. These results suggest that selection on development time to fit' complete life cycles into a latitudinally varying growing season produces oscillations in alleles associated with voltinism, primarily through changes at loci underlying the duration of transitions between diapause and other life history phases. Correlations among clock loci suggest possible coupling between the circadian clock and the circannual rhythms for synchronizing seasonal life history. We anticipate that latitudinal oscillations in allele frequency will represent signatures of adaptation to seasonal environments in other insects and may be critical to understanding the ecological and evolutionary consequences of variable environments, including response to global climate change.</t>
  </si>
  <si>
    <t>Dopman, Erik/0000-0002-8633-5527; Coates, Brad/0000-0001-8908-1529; Kozak, Genevieve/0000-0001-6413-1403</t>
  </si>
  <si>
    <t>10.1111/jeb.12562</t>
  </si>
  <si>
    <t>WOS:000348992900004</t>
  </si>
  <si>
    <t>dos Santos, SGCG; Saraiva, EP; Pimenta, EC; dos Santos, LDD; Fonseca, VDC; Verissimo, TNS; Almeida, MEV; Pinheiro, AD</t>
  </si>
  <si>
    <t>Caetano Goncalves dos Santos, Severino Guilherme; Saraiva, Edilson Paes; Pimenta Filho, Edgard Cavalcanti; Damasceno dos Santos, Luana de Fatima; Carvalho Fonseca, Vincius de Franca; Silva Verissimo, Tarsys Noan; Vieira Almeida, Maria Elivania; Pinheiro, Antonio da Costa</t>
  </si>
  <si>
    <t>Seasonal and circadian variation of the sexual behavior of Morada Nova rams in tropical environment</t>
  </si>
  <si>
    <t>REVISTA BRASILEIRA DE ZOOTECNIA-BRAZILIAN JOURNAL OF ANIMAL SCIENCE</t>
  </si>
  <si>
    <t>The objective of this study was to evaluate the seasonal and daily variation in sexual behavior of Morada Nova breeders raised in the Brazilian semi-arid region. The data were collected from four rams and 114 ewes of the Morada Nova breed - 55 females in the dry season and another 59 in the rainy season. Observations were performed in the dry and rainy seasons, divided into four times of the day: morning (05:01 h to 11.00 h), afternoon (11.01 h to 17.00 h), evening (17.01 h to 23:00 h), and dawn (23:01 h to 05.00 h). Sexual behavior was assessed for a period of 24 h/day, in a breeding season. One ram was used each three days. The behavioral patterns of the rams in view of females were observed during the recognition (sniffing the female urine, bouts of anogenital sniffing, and flehmen reaction), preparatory (exposure of tongue and penis, leg-kicking, and low-pitched bleats), and copulatory (number of mounts, number of ejaculations, and refractory period) phases. The rams were more active during daytime. The animals in the rainy season showed more efficient sexual behaviors by the lower frequency of mounts per ejaculation and greater number of ejaculations in a shorter time. In contrast, courting behaviors such as exposure of tongue, number of mounts, low-pitched bleats, and leg-kicking were more frequent in the dry season. In the semi-arid region with latitudes close to 7 degrees N, Morada Nova rams have a higher intensity of precopulatory behaviors and lower frequency of ejaculations in the dry season.</t>
  </si>
  <si>
    <t>Paes Saraiva, Edilson/0000-0001-9461-1723</t>
  </si>
  <si>
    <t>1806-9290</t>
  </si>
  <si>
    <t>10.1590/S1806-92902015000100002</t>
  </si>
  <si>
    <t>WOS:000348915700002</t>
  </si>
  <si>
    <t>Tanaka, K; Murata, K; Matsuura, A</t>
  </si>
  <si>
    <t>Tanaka, Koichi; Murata, Kouhei; Matsuura, Asana</t>
  </si>
  <si>
    <t>Rapid evolution of an introduced insect Ophraella communa LeSage in new environments: temporal changes and geographical differences in photoperiodic response</t>
  </si>
  <si>
    <t>The accidentally introduced beetle Ophraella communa was first found in 1996 in Japan and has rapidly expanded its distribution range to include regions with substantially different climates. During this range expansion and subsequent establishment in new habitats, the life history traits of O.communa have changed depending on new habitat environmental conditions. In this study, we investigated the photoperiodic response of O.communa controlling its reproductive diapause, an important trait that adjusts the life cycle to local climate and phenology of host-plants. We examined temporal changes and geographical differences in this trait. In the Tsukuba population of O.communa, the diapause incidence under conditions of 12h light:12h dark (LD 12:12), 13:11 and 14:10 did not consistently increase or decrease during 2005-2012, although it fluctuated yearly. The diapause incidence in this period, however, was lower than that in 1999 reported previously and the critical day-length inducing diapause was shortened by &gt;1h from 1999 to 2005. These results suggest that the photoperiodic response of O.communa shifted during this period. To examine geographical differences in this trait, we compared the Hirosaki, Morioka, Tsukuba and Koshi lines. The diapause incidence at LD13:11 was significantly different between the O.communa lines: 86.5% in the Hirosaki line (collected in 2010) , 81.4% in Morioka (collected in 2010), 45.0% in Tsukuba (collected in 2011) and 7.1% in Koshi (collected in 2009), and was positively correlated with the latitude of the origin. These results suggest that this trait shifted, responding to the environmental conditions in the colonized regions.</t>
  </si>
  <si>
    <t>Matsuura, Asana/0000-0001-5876-9021</t>
  </si>
  <si>
    <t>10.1111/ens.12087</t>
  </si>
  <si>
    <t>WOS:000347302900010</t>
  </si>
  <si>
    <t>Wu, TT; Li, JY; Wu, CX; Sun, S; Mao, TT; Jiang, BJ; Hou, WS; Han, TF</t>
  </si>
  <si>
    <t>Wu Ting-ting; Li Jin-yu; Wu Cun-xiang; Sun Shi; Mao Ting-ting; Jiang Bing-jun; Hou Wen-sheng; Han Tian-fu</t>
  </si>
  <si>
    <t>Analysis of the independent- and interactive-photo-thermal effects on soybean flowering</t>
  </si>
  <si>
    <t>Soybean (Glycine max (L.) Merr.) is a typical short-day and warm season plant, and the interval between emergence and flowering has long been known to be regulated by environmental factors, primarily photoperiod and temperature. While the effects of photoperiod and temperature on soybean flowering have been extensively studied, a dissection of the component photo-thermal effects has not been documented for Chinese germplasnn. Our objective of the current study was to evaluate the independent- and interactive-photo-thermal responses of 71 cultivars from 6 ecotypes spanning the soybean production regions in China. These cultivars were subjected in pot experiments to different temperature regimes by planting in spring (low temperature (LT)) and summer (high temperature (HT)), and integrating with short day (SD, 12 h), natural day (ND, variable day-length), and long day (LD, 16 h) treatments over two years. The duration of the vegetative phase from emergence to first bloom (R-1) was recorded, and the photo-thermal response was calculated. The outcome of this characterization led to the following conclusions: (1) There were significant differences in photo-thermal response among the different ecotypes. High-latitude ecotypes were less sensitive to the independent- and interactive-photo-thermal effects than low-latitude ecotypes; and (2) there was an interaction between photoperiod and temperature, with the effect of photoperiod on thermal sensitivity being greater under the LD than the SD condition, and with the effect of temperature on photoperiodic sensitivity being greater under the LT than the HT condition. The strengths and limitations of this study are discussed in terms of implications for current knowledge and future research directions. The study provides better understanding of photo-thermal effects on flowering in soybean genotypes from different ecotypes throughout China and of the implications for their adaptation more broadly.</t>
  </si>
  <si>
    <t>10.1016/S2095-3119(14)60856-X</t>
  </si>
  <si>
    <t>WOS:000353094700003</t>
  </si>
  <si>
    <t>Schueler, S; Liesebach, M</t>
  </si>
  <si>
    <t>Schueler, Silvio; Liesebach, Mirko</t>
  </si>
  <si>
    <t>Latitudinal population transfer reduces temperature sum requirements for bud burst of European beech</t>
  </si>
  <si>
    <t>PLANT ECOLOGY</t>
  </si>
  <si>
    <t>The phenology of many woody plants is controlled by an interaction of chilling requirements, photoperiod and temperature forcing. Predictions of leaf unfolding and connected ecosystem processes in global warming should thus consider not only increasing temperatures but also require a thorough understanding of the cumulative effects of daylength and temperature. In the present study, bud burst of six populations of European beech was assessed at two provenance trial sites across a latitudinal gradient of 6A degrees within two consecutive years. Significant differences in bud burst were found among populations, trial sites and observation years. If flushing was related to the temperature forcing at trials sites, populations at the southern trial required similar temperature sums in both observation years, though the average flushing date differed by 6 days. At the northern trial site, bud burst occurred approximately 14 days later, but here the trees required 43 % degree days less to reach the same flushing state. This indicates a significant effect of the photoperiod on the temperature requirement for bud burst. The flushing sequence among populations was stable across trial sites and observation years, suggesting that similar genetic pathways regulate bud burst throughout the beech distribution. Also, it indicates that the environment of the trial location rather than the genetic origin of the populations determines its reaction to increase spring temperatures in climate change. Significant interactions of the velocity of flushing were observed between populations and trial sites, but not between populations and observation years at the same site. Together with the high variation among populations, this points to local adaptations to specific temperature-photoperiod regimes, however, adaptations to local temperature forcing seem stronger than to the light conditions.</t>
  </si>
  <si>
    <t>Schueler, Silvio/V-2612-2019</t>
  </si>
  <si>
    <t>Schueler, Silvio/0000-0003-0155-5692</t>
  </si>
  <si>
    <t>1385-0237</t>
  </si>
  <si>
    <t>1573-5052</t>
  </si>
  <si>
    <t>10.1007/s11258-014-0420-1</t>
  </si>
  <si>
    <t>WOS:000347696700009</t>
  </si>
  <si>
    <t>Szafranska, K</t>
  </si>
  <si>
    <t>Szafranska, Katarzyna</t>
  </si>
  <si>
    <t>MELATONIN IN PLANTS MULTIPURPOSE MOLECULE</t>
  </si>
  <si>
    <t>POSTEPY BIOLOGII KOMORKI</t>
  </si>
  <si>
    <t>Melatonin, a neurotransmitter in vertebrates, for almost 2 decades has arisen interest as a molecule occurring also in plants. New reports about the role of melatonin in plant cells has been appearing but the precise mechanisms of its action are still not known. This paper review available knowledge on this molecule, ranging from the history of its discovery in plants, through the latest research on its biosynthesis in plant cells, to the most important functions it plays in plants, including its antioxidative properties for maintaining the proper redox state of cells and its contribution to the process of photosynthesis, because by delaying the degradation of chlorophyll, increasing the uptake of CO2 and accelerating the transport of electrons it affects the efficiency of this process. Melatonin is also involved in the regulation of plant growth and development, as well as in the regulation of circadian rhythm and photoperiodic response. Moreover, participation of this molecule in the regulation of expression of genes involved in defence reactions is of particular importance. This confirms an enormous role of melatonin in plant protection against harmful effects of environmental,stresses.</t>
  </si>
  <si>
    <t>0324-833X</t>
  </si>
  <si>
    <t>2080-2218</t>
  </si>
  <si>
    <t>WOS:000389963800004</t>
  </si>
  <si>
    <t>Wang, N; Ku, LX; Chen, YH; Wang, W</t>
  </si>
  <si>
    <t>Wang, Ning; Ku, Lixia; Chen, Yanhui; Wang, Wei</t>
  </si>
  <si>
    <t>Comparative proteomic analysis of leaves between photoperiod-sensitive and photoperiod-insensitive maize inbred seedlings under long day treatments</t>
  </si>
  <si>
    <t>ACTA PHYSIOLOGIAE PLANTARUM</t>
  </si>
  <si>
    <t>Day length is an important environmental factor affecting the growth and development of maize (Zea mays), a short day (SD) plant grown in different latitudes. Leaf has been recognized as the light perceiving and signal producing organ. Under long day (LD) conditions, photoperiod-sensitive induction phase in maize begins at the fourth fully expanded leaf stage. However, the changes of maize leaf proteome in response to LD are largely unknown. To reveal maize proteome response to LD, proteins extracted from newly expanded fifth, sixth and seventh leaves from maize inbred line 496-10 (photoperiod sensitive) and Huangzao4 (HZ4, photoperiod insensitive) under LD treatments were compared via gel-based proteomic approach. As a result, eleven differentially expressed proteins were identified between 496-10 and HZ4 by mass spectrometry. This difference in protein accumulation was highly reproducible during the fifth to seventh leaf stages and most obvious at the seventh leaf stage. The identified proteins are mainly involved in circadian clock or iron metabolism, light harvesting and photosynthesis, nucleic acid metabolism and carbon fixation or energy metabolism. This study provides new insight into the influences of LD treatment on SD plants, such as maize, at proteome level.</t>
  </si>
  <si>
    <t>0137-5881</t>
  </si>
  <si>
    <t>1861-1664</t>
  </si>
  <si>
    <t>10.1007/s11738-014-1705-7</t>
  </si>
  <si>
    <t>WOS:000345397400004</t>
  </si>
  <si>
    <t>Borchert, R; Calle, Z; Strahler, AH; Baertschi, A; Magill, RE; Broadhead, JS; Kamau, J; Njoroge, J; Muthuri, C</t>
  </si>
  <si>
    <t>Borchert, Rolf; Calle, Zoraida; Strahler, Alan H.; Baertschi, Andre; Magill, Robert E.; Broadhead, Jeremy S.; Kamau, John; Njoroge, Julius; Muthuri, Catherine</t>
  </si>
  <si>
    <t>Insolation and photoperiodic control of tree development near the equator</t>
  </si>
  <si>
    <t>10.1111/nph.12981</t>
  </si>
  <si>
    <t>WOS:000345596700003</t>
  </si>
  <si>
    <t>Heurich, M; Hilger, A; Kuchenhoff, H; Andren, H; Bufka, L; Krofel, M; Mattisson, J; Odden, J; Persson, J; Rauset, GR; Schmidt, K; Linnell, JDC</t>
  </si>
  <si>
    <t>Heurich, Marco; Hilger, Anton; Kuechenhoff, Helmut; Andren, Henrik; Bufka, Ludek; Krofel, Miha; Mattisson, Jenny; Odden, John; Persson, Jens; Rauset, Geir R.; Schmidt, Krzysztof; Linnell, John D. C.</t>
  </si>
  <si>
    <t>Activity Patterns of Eurasian Lynx Are Modulated by Light Regime and Individual Traits over a Wide Latitudinal Range</t>
  </si>
  <si>
    <t>The activity patterns of most terrestrial animals are regarded as being primarily influenced by light, although other factors, such as sexual cycle and climatic conditions, can modify the underlying patterns. However, most activity studies have been limited to a single study area, which in turn limit the variability of light conditions and other factors. Here we considered a range of variables that might potentially influence the activity of a large carnivore, the Eurasian lynx, in a network of studies conducted with identical methodology in different areas spanning latitudes from 49 degrees 7'N in central Europe to 70 degrees 00'N in northern Scandinavia. The variables considered both light conditions, ranging from a day with a complete day-night cycle to polar night and polar day, as well as individual traits of the animals. We analysed activity data of 38 individual free-ranging lynx equipped with GPS-collars with acceleration sensors, covering more than 11,000 lynx days. Mixed linear additive models revealed that the lynx activity level was not influenced by the daily daylight duration and the activity pattern was bimodal, even during polar night and polar day. The duration of the active phase of the activity cycle varied with the widening and narrowing of the photoperiod. Activity varied significantly with moonlight. Among adults, males were more active than females, and subadult lynx were more active than adults. In polar regions, the amplitude of the lynx daily activity pattern was low, likely as a result of the polycyclic activity pattern of their main prey, reindeer. At lower latitudes, the basic lynx activity pattern peaked during twilight, corresponding to the crepuscular activity pattern of the main prey, roe deer. Our results indicated that the basic activity of lynx is independent of light conditions, but is modified by both individual traits and the activity pattern of the locally most important prey.</t>
  </si>
  <si>
    <t>Mattisson, Jenny/X-4750-2019; Krofel, Miha/I-4495-2019; Linnell, John/V-4177-2019; Rauset, Geir Rune/F-8961-2016; Andren, Henrik/C-8995-2015; Odden, John/F-6088-2019; Heurich, Marco/O-4653-2014; Schmidt, Krzysztof/L-6437-2013</t>
  </si>
  <si>
    <t>Mattisson, Jenny/0000-0001-6032-5307; Krofel, Miha/0000-0002-2010-5219; Linnell, John/0000-0002-8370-5633; Rauset, Geir Rune/0000-0002-6345-3029; Odden, John/0000-0002-6275-8648; Heurich, Marco/0000-0003-0051-2930; Persson, Jens/0000-0003-1405-7561; Kuchenhoff, Helmut/0000-0002-6372-2487; Andren, Henrik/0000-0002-5616-2426; Schmidt, Krzysztof/0000-0002-9043-291X</t>
  </si>
  <si>
    <t>e114143</t>
  </si>
  <si>
    <t>10.1371/journal.pone.0114143</t>
  </si>
  <si>
    <t>WOS:000347215600012</t>
  </si>
  <si>
    <t>Olsen, JE; Lee, Y; Junttila, O</t>
  </si>
  <si>
    <t>Olsen, Jorunn E.; Lee, YeonKyeong; Junttila, Olavi</t>
  </si>
  <si>
    <t>Effect of alternating day and night temperature on short day-induced bud set and subsequent bud burst in long days in Norway spruce</t>
  </si>
  <si>
    <t>Young seedlings of the conifer Norway spruce exhibit short day (SD)-induced cessation of apical growth and bud set. Although different, constant temperatures under SD are known to modulate timing of bud set and depth of dormancy with development of deeper dormancy under higher compared to lower temperature, systematic studies of effects of alternating day (DT) and night temperatures (NT) are limited. To shed light on this, seedlings of different provenances of Norway spruce were exposed to a wide range of DT-NT combinations during bud development, followed by transfer to forcing conditions of long days (LD) and 18 degrees C, directly or after different periods of chilling. Although no specific effect of alternating DT/NT was found, the results demonstrate that the effects of DT under SD on bud set and subsequent bud break are significantly modified by NT in a complex way. The effects on bud break persisted after chilling. Since time to bud set correlated with the daily mean temperature under SD at DTs of 18 and 21 degrees C, but not a DT of 15 degrees C, time to bud set apparently also depend on the specific DT, implying that the effect of NT depends on the actual DT. Although higher temperature under SD generally results in later bud break after transfer to forcing conditions, the fastest bud flush was observed at intermediate NTs. This might be due to a bud break-hastening chilling effect of intermediate compared to higher temperatures, and delayed bud development to a stage where bud burst can occur, under lower temperatures. Also, time to bud burst in un-chilled seedlings decreased with increasing SD-duration, suggesting that bud development must reach a certain stage before the processes leading to bud burst are initiated. The present results also indicate that low temperature during bud development had a larger effect on the most southern compared to the most northern provenance studied. Decreasing time to bud burst was observed with increasing northern latitude of origin in un-chilled as well as chilled plants. In conclusion, being a highly temperature-dependent process, bud development is strongly delayed by low temperature, and the effects of DT is significantly modified by NT in a complex manner.</t>
  </si>
  <si>
    <t>DEC 9</t>
  </si>
  <si>
    <t>10.3389/fpls.2014.00691</t>
  </si>
  <si>
    <t>WOS:000347703400001</t>
  </si>
  <si>
    <t>Mironidis, GK</t>
  </si>
  <si>
    <t>Mironidis, George K.</t>
  </si>
  <si>
    <t>Development, survivorship and reproduction of Helicoverpa armigera (Lepidoptera: Noctuidae) under fluctuating temperatures</t>
  </si>
  <si>
    <t>Laboratory studies were conducted to assess the effect of temperature on the survival, development, longevity and fecundity of Helicoverpa armigera (Lepidoptera: Noctuidae) at eight different fluctuating temperatures with an amplitude +/- 9 degrees C under constant photoperiodic conditions of 16: 8h (L:D). H. armigera achieved complete development from egg to adult emergence between mean 17.5 and 32.5 degrees C. At mean 35 degrees C, all newly hatched larvae died and at mean 15 degrees C entered diapause at pupal stage. The lower developmental thresholds of the immature stages were estimated by a linear model and ranged from 4.63 degrees C (pupal stage) to 7.69 degrees C (egg stage). The developmental thresholds estimated by a nonlinear model were slightly higher than those estimated by the linear model. Adult longevity and fecundity were reduced at mean fluctuating temperatures 17.5 and 32.5 degrees C, but tended to be independent of the pattern of temperature change at moderate temperatures. The maximum reproductive performance, 1130 eggs per female, was observed at mean 25 degrees C. The intrinsic rates of increase were positive, meaning that H. armigera could be expected to persist or increase in number between mean 17.5 and 32.5 degrees C, with the maximum value at mean 27.5 degrees C. H. armigera survives, develops and reproduces within a wide range of fluctuating temperatures, while it completes the above functions with different levels of success at different mean temperatures of diurnal variation. Comparison of our results with similar data from the literature involving constant conditions is discussed. This information will provide a better understanding of H. armigera phenology and population dynamics under natural conditions and is essential to understanding the ecological and evolutionary consequences of climate change on this important species.</t>
  </si>
  <si>
    <t>10.1017/S0007485314000595</t>
  </si>
  <si>
    <t>WOS:000344945700009</t>
  </si>
  <si>
    <t>Gaston, KJ; Bennie, J</t>
  </si>
  <si>
    <t>Gaston, Kevin J.; Bennie, Jonathan</t>
  </si>
  <si>
    <t>Demographic effects of artificial nighttime lighting on animal populations</t>
  </si>
  <si>
    <t>ENVIRONMENTAL REVIEWS</t>
  </si>
  <si>
    <t>Artificial lighting, especially but not exclusively through street lights, has transformed the nighttime environment in much of the world. Impacts have been identified across multiple levels of biological organization and process. The influences, however, on population dynamics, particularly through the combined effects on the key demographic rates (immigration, births, deaths, emigration) that determine where individual species occur and in what numbers, have not previously been well characterized. The majority of attention explicitly on demographic parameters to date has been placed on the attraction of organisms to lights, and thus effectively local immigration, the large numbers of individuals that can be involved, and then to some extent the mortality that can often result. Some of the most important influences of nighttime lighting, however, are likely more subtle and less immediately apparent to the human observer. Particularly significant are effects of nighttime lighting on demography that act through (i) circadian clocks and photoperiodism and thence on birth rates; (ii) time partitioning and thence on death rates; and (iii) immigration/emigration through constraining the movements of individuals amongst habitat networks, especially as a consequence of continuously lit linear features such as roads and footpaths. Good model organisms are required to enable the relative consequences of such effects to be effectively determined, and a wider consideration of the effects of artificial light at night is needed in demographic studies across a range of species.</t>
  </si>
  <si>
    <t>Vazquez-Dominguez, Guillermo GVD/L-7818-2014</t>
  </si>
  <si>
    <t>Gaston, Kevin J./0000-0002-7235-7928; Bennie, Jonathan/0000-0003-4394-2041</t>
  </si>
  <si>
    <t>1208-6053</t>
  </si>
  <si>
    <t>1181-8700</t>
  </si>
  <si>
    <t>10.1139/er-2014-0005</t>
  </si>
  <si>
    <t>WOS:000344956800001</t>
  </si>
  <si>
    <t>Balaro, MFA; da Fonseca, JF; Oba, E; Cardoso, ED; Brandao, FZ</t>
  </si>
  <si>
    <t>Alvarez Balaro, Mario Felipe; da Fonseca, Jeferson Ferreira; Oba, Eunice; Cardoso, Elyzabeth da Cruz; Brandao, Felipe Zandonadi</t>
  </si>
  <si>
    <t>Is the Santa Ins sheep a typical non-seasonal breeder in the Brazilian Southeast?</t>
  </si>
  <si>
    <t>This study aimed to characterize the annual reproductive cycle of Santa Ins sheep in the Fluminense lowland region (latitude 22A degrees 27' 45aEuro(3) south, Rio de Janeiro, Brazil) between September 2011 and August 2012. Ten ewes were maintained in a semi-intensive system under natural photoperiods with access to pasture and shelter. Blood samples were collected every 2 weeks to determine plasma progesterone concentrations. The body condition score (BCS) was determined each month. There was no seasonal variation in the plasma progesterone concentration from the months of September to January, April, and May to August. In the months of February and April, the plasma hormone levels were higher than August to November. Seventy percent (7/10) of the sheep studied had short seasonal anestrus. The periods of anestrus were concentrated between the months of September and December (spring season) in 85.7 % (6/7) of the cases evaluated. In these cases, 57.1 % (4/7) also had short periods of reproductive inactivity during other months of the year. The progesterone values obtained in the spring corroborate the higher reproductive anestrus observed in this season. Higher plasma progesterone values were found in summer and autumn with reduction in the winter to lower values in the spring. No changes in the BCS during the study period were observed. Under the studied conditions, the Santa Ins sheep showed a low degree of reproductive seasonality. However, some individual ewes had seasonal anestrus during the spring. Further studies that include management techniques are needed to improve reproductive efficiency without hormone therapy in this breed under tropical conditions.</t>
  </si>
  <si>
    <t>Oba, Eunice/0000-0003-0333-7437</t>
  </si>
  <si>
    <t>10.1007/s11250-014-0672-8</t>
  </si>
  <si>
    <t>WOS:000345096500030</t>
  </si>
  <si>
    <t>Archontoulis, SV; Miguez, FE; Moore, KJ</t>
  </si>
  <si>
    <t>Archontoulis, Sotirios V.; Miguez, Fernando E.; Moore, Kenneth J.</t>
  </si>
  <si>
    <t>A methodology and an optimization tool to calibrate phenology of short-day species included in the APSIM PLANT model: Application to soybean</t>
  </si>
  <si>
    <t>ENVIRONMENTAL MODELLING &amp; SOFTWARE</t>
  </si>
  <si>
    <t>We developed a methodology and an optimization tool that simplifies calibration of the APSIM PLANT multi parameter input phenology module. The methodology and the tool were successfully applied to estimate phenological parameters for 40 soybean cultivars covering maturity groups from 00 to 6. Our approach utilized information on flowering, physiological maturity and soybean maturity group, and provided a complete set of phenological parameters for APSIM that accounted also for temperature x photoperiod interactions throughout the crop cycle. The model predicted flowering (root mean square error, RMSE = 3.1 d) and physiological maturity (RMSE = 5.5 d) very well in a range of environments across the USA (33-46 degrees N latitude, n = 280). The relative absolute error was below 3% in all cases indicating the robustness of our approach. The APSIM PLANT phenology module is generic, thus our approach can be applied to all the short-day species included in the modelling platform. (C) 2014 Elsevier Ltd. All rights reserved.</t>
  </si>
  <si>
    <t>1364-8152</t>
  </si>
  <si>
    <t>1873-6726</t>
  </si>
  <si>
    <t>10.1016/j.envsoft.2014.04.009</t>
  </si>
  <si>
    <t>WOS:000346751800037</t>
  </si>
  <si>
    <t>Grimaud, GM; Rabouille, S; Dron, A; Sciandra, A; Bernard, O</t>
  </si>
  <si>
    <t>Grimaud, Ghjuvan Micaelu; Rabouille, Sophie; Dron, Anthony; Sciandra, Antoine; Bernard, Olivier</t>
  </si>
  <si>
    <t>Modelling the dynamics of carbon-nitrogen metabolism in the unicellular diazotrophic cyanobacterium Crocosphaera watsonii WH8501, under variable light regimes</t>
  </si>
  <si>
    <t>ECOLOGICAL MODELLING</t>
  </si>
  <si>
    <t>A dynamical model is proposed that describes the daily dynamics of diazotrophy in a unicellular cyanobacterium, Crocosphaera watsonii WH8501, in regard to light limitation and obligate diazotrophy. In this model, intracellular carbon and nitrogen are both divided into a functional pool and a storage pool. An internal pool that explicitly describes the nitrogenase enzyme is also added. The various intracellular carbon and nitrogen flows between these pools lead to a complex dynamics driven by the light regime. The model is successfully validated with continuous cultures experiments of C. watsonii under three light regimes, indicating that the proposed mechanisms accurately reproduce the growth dynamics of this organism under various light environments. Then, a series of model simulations is run for a range of light regimes with different photoperiods and daily light doses. Results reveal how nitrogen and carbon are coupled, through the diel cycle, along with nitrogenase dynamics whose activity is constrained by the light regime. In an ecological perspective, we picture the effect of such irradiance condition on growth and on the carbon to nitrogen stoichiometry on cells. This model could prove useful to understand the latitudinal distribution of this cyanobacterium in the global ocean. (C) 2014 Elsevier B.V. All rights reserved.</t>
  </si>
  <si>
    <t>Bernard, Olivier/J-1133-2014</t>
  </si>
  <si>
    <t>Bernard, Olivier/0000-0003-2539-9014; Grimaud, Ghjuvan/0000-0003-2752-4755</t>
  </si>
  <si>
    <t>0304-3800</t>
  </si>
  <si>
    <t>1872-7026</t>
  </si>
  <si>
    <t>10.1016/j.ecolmodel.2014.07.016</t>
  </si>
  <si>
    <t>WOS:000343386500011</t>
  </si>
  <si>
    <t>Tremblay, N; Werner, T; Huenerlage, K; Buchholz, F; Abele, D; Meyer, B; Brey, T</t>
  </si>
  <si>
    <t>Tremblay, Nelly; Werner, Thorsten; Huenerlage, Kim; Buchholz, Friedrich; Abele, Doris; Meyer, Bettina; Brey, Thomas</t>
  </si>
  <si>
    <t>Euphausiid respiration model revamped: Latitudinal and seasonal shaping effects on krill respiration rates</t>
  </si>
  <si>
    <t>Euphausiids constitute a major biomass component in shelf ecosystems and play a fundamental role in the rapid vertical transport of carbon from the ocean surface to the deeper layers during their daily vertical migration (DVM). DVM depth and migration patterns depend on oceanographic conditions with respect to temperature, light and oxygen availability at depth, factors that are highly dependent on season in most marine regions. Here we introduce a global krill respiration ANN (artificial neural network) model including the effect of latitude (LAT), the day of the year (DoY), and the number of daylight hours (DLh), in addition to the basal variables that determine ectothermal oxygen consumption (temperature, body mass and depth). The newly implemented parameters link space and time in terms of season and photoperiod to krill respiration. The ANN model showed a better fit (r(2) = 0.780) when DLh and LAT were included, indicating a decrease in respiration with increasing LAT and decreasing DLh. We therefore propose DLh as a potential variable to consider when building physiological models for both hemispheres. For single Euphausiid species investigated in a large range of DLh and DoY, we also tested the standard respiration rate for seasonality with Multiple Linear Regression (MLR) and General Additive model (GAM). GAM successfully integrated DLh (r(2) = 0.563) and DoY (r(2) = 0.572) effects on respiration rates of the Antarctic krill, Euphausia superba, yielding the minimum metabolic activity in mid-June and the maximum at the end of December. We could not detect DLh or DoY effects in the North Pacific krill Euphausia pacifica, and our findings for the North Atlantic krill Meganyctiphanes norvegica remained inconclusive because of insufficient seasonal data coverage. We strongly encourage comparative respiration measurements of worldwide Euphausiid key species at different seasons to improve accuracy in ecosystem modeling. (C) 2014 Elsevier B.V. All rights reserved.</t>
  </si>
  <si>
    <t>, Nelly/K-2552-2014</t>
  </si>
  <si>
    <t>, Nelly/0000-0002-8221-4680; Brey, Thomas/0000-0002-6345-2851; Huenerlage, Lara Kim/0000-0002-1997-4556; Meyer, Bettina/0000-0001-6804-9896; Abele, Doris/0000-0002-5766-5017</t>
  </si>
  <si>
    <t>10.1016/j.ecolmodel.2014.07.031</t>
  </si>
  <si>
    <t>WOS:000343386500021</t>
  </si>
  <si>
    <t>Ikegami, K; Liao, XH; Hoshino, Y; Ono, H; Ota, W; Ito, Y; Nishiwaki-Ohkawa, T; Sato, C; Kitajima, K; Iigo, M; Shigeyoshi, Y; Yamada, M; Murata, Y; Refetoff, S; Yoshimura, T</t>
  </si>
  <si>
    <t>Ikegami, Keisuke; Liao, Xiao-Hui; Hoshino, Yuta; Ono, Hiroko; Ota, Wataru; Ito, Yuka; Nishiwaki-Ohkawa, Taeko; Sato, Chihiro; Kitajima, Ken; Iigo, Masayuki; Shigeyoshi, Yasufumi; Yamada, Masanobu; Murata, Yoshiharu; Refetoff, Samuel; Yoshimura, Takashi</t>
  </si>
  <si>
    <t>Tissue-Specific Posttranslational Modification Allows Functional Targeting of Thyrotropin</t>
  </si>
  <si>
    <t>CELL REPORTS</t>
  </si>
  <si>
    <t>Thyroid-stimulating hormone (TSH; thyrotropin) is a glycoprotein secreted from the pituitary gland. Pars distalis-derived TSH (PD-TSH) stimulates the thyroid gland to produce thyroid hormones (THs), whereas pars tuberalis-derived TSH (PT-TSH) actsonthe hypothalamus to regulate seasonal physiology and behavior. However, it had not been clear how these two TSHs avoid functional crosstalk. Here, we show that this regulation ismediated by tissue-specific glycosylation. Although PT-TSH is released into the circulation, it does not stimulate the thyroid gland. PD-TSH is known to have sulfated biantennary N-glycans, and sulfated TSH is rapidly metabolized in the liver. In contrast, PT-TSH has sialylated multibranched N-glycans; in the circulation, it forms the macro-TSH complex with immunoglobulin or albumin, resulting in the loss of its bioactivity. Glycosylation is fundamental to a wide range of biological processes. This report demonstrates its involvement in preventing functional crosstalk of signaling molecules in the body.</t>
  </si>
  <si>
    <t>SATO, Chihiro/B-7396-2014; Iigo, Masayuki/I-7110-2013; Ota, Wataru/AAB-4623-2019; Yoshimura, Takashi/C-8306-2012</t>
  </si>
  <si>
    <t>Ota, Wataru/0000-0003-4478-5471; Yoshimura, Takashi/0000-0001-7018-9652; Iigo, Masayuki/0000-0001-8251-4141</t>
  </si>
  <si>
    <t>2211-1247</t>
  </si>
  <si>
    <t>10.1016/j.celrep.2014.10.006</t>
  </si>
  <si>
    <t>WOS:000344470000003</t>
  </si>
  <si>
    <t>Sumitomo, K; Yamagata, A; Oda, A; Hisamatsu, T</t>
  </si>
  <si>
    <t>Sumitomo, K.; Yamagata, A.; Oda, A.; Hisamatsu, T.</t>
  </si>
  <si>
    <t>Identification of high long-day leaf number cultivars and prevention of premature budding by cold pre-treatment for fine control of flowering in summer-to-autumn-flowering chrysanthemum (Chrysanthemum morifolium Ramat.)</t>
  </si>
  <si>
    <t>When maintained continuously under long-day (non-inductive) photoperiodic conditions, chrysanthemum (Chrysanthemum morifolium Ramat.), a short-day plant, eventually initiates flower buds. This floral initiation termed 'premature budding' in commercial chrysanthemum production. Premature budding, which reduces cut-flower quality, is often observed in summer-to-autumn-flowering cultivars. The timing of flower initiation under non-inductive photoperiods depends on the number of leaves that a plant has formed below the terminal flower bud. This leaf number indicates whether a cultivar will form flower buds prematurely during a non-inductive photoperiod. Two summer-flowering, ten summer-to-autumn-flowering, and six autumn-flowering chrysanthemum cultivars were grown under controlled conditions to measure the number of leaves produced under a non-inductive photoperiod with a night-break. The average number of leaves per plant ranged from 13.8 for 'Tasogare', to 69.1 for 'Furamu'. These data can be used to identify cultivars that will exhibit minimal flower-bud formation under night-break conditions. The numbers of leaves were greater in plants subjected to a 12-week cold treatment prior to planting, suggesting that premature budding could be inhibited by a prolonged cold pre-treatment. We also examined whether the cold treatment of stock plants was an effective means to prevent premature budding. The incidence of premature budding was reduced in rooted cuttings obtained from cold-treated stock plants of the summer-to-autumn-flowering cultivars 'Nagano Queen', 'Ariesu', 'Sei-un', 'Oruka', and 'Floral Yuka'. Without a cold treatment, cuttings from these cultivars showed premature budding. This result suggests that a prolonged cold pre-treatment of stock plants could prevent both premature budding and reduced cut-flower quality in summer-to-autumn-flowering chrysanthemum cultivars.</t>
  </si>
  <si>
    <t>10.1080/14620316.2014.11513133</t>
  </si>
  <si>
    <t>WOS:000345496800008</t>
  </si>
  <si>
    <t>Johansson, M; Staiger, D</t>
  </si>
  <si>
    <t>Johansson, Mikael; Staiger, Dorothee</t>
  </si>
  <si>
    <t>SRR1 is essential to repress flowering in non-inductive conditions in Arabidopsis thaliana</t>
  </si>
  <si>
    <t>Timing of flowering is determined by environmental and developmental signals, leading to promotion or repression of key floral integrators. SENSITIVITY TO RED LIGHT REDUCED (SRR1) is a pioneer protein previously shown to be involved in regulation of the circadian clock and phytochrome B signalling in Arabidopsis thaliana. This report has examined the role of SRR1 in flowering time control. Loss-of-function srr1-1 plants flowered very early compared with the wild type under short-day conditions and had a weak flowering response to increasing daylength. Furthermore, FLOWERING LOCUS T (FT) transcript levels were elevated already in short days in srr1-1 compared with the wild type. This correlated with elevated end of day levels of CONSTANS (CO), whereas levels of CYCLING DOF FACTOR 1 (CDF1), a repressor of CO transcription, were reduced. srr1-1 gi-2 and srr1-1 co-9 double mutants showed that SRR1 can also repress flowering independently of the photoperiodic pathway. srr1-1 flowered consistently early between 16 degrees C and 27 degrees C, showing that SRR1 prevents premature flowering over a wide temperature range. SRR1 also promotes expression of the repressors TEMPRANILLO 1 (TEM1) and TEM2. Consequently their targets in the gibberellin biosynthesis pathway were elevated in srr1-1. SRR1 is thus an important focal point of both photoperiodic and photoperiod-independent regulation of flowering. By stimulating expression of the FT-binding repressors CDF1, TEM1 and TEM2, and FLC, flowering is inhibited in non-inductive conditions.</t>
  </si>
  <si>
    <t>Johansson, Mikael/0000-0001-8160-8154; Staiger, Dorothee/0000-0002-1341-1381</t>
  </si>
  <si>
    <t>10.1093/jxb/eru317</t>
  </si>
  <si>
    <t>WOS:000344658800009</t>
  </si>
  <si>
    <t>Deveson, ED; Woodman, JD</t>
  </si>
  <si>
    <t>Deveson, Edward D.; Woodman, James D.</t>
  </si>
  <si>
    <t>Embryonic diapause in the Australian plague locust relative to parental experience of cumulative photophase decline</t>
  </si>
  <si>
    <t>The Australian plague locust Chortoicetes termimfera (Walker) exhibits facultative embryonic diapause during autumn. To approximate natural photoperiod changes during late summer and autumn, locust nymphs were reared under different total declines in laboratory photophase (-0.5, -0.75, -1.0, -1.25, -1.5, -1.75, 2 h each lowered in 15 min steps) in a 24 h photoperiod to quantify any effect on the subsequent production of diapause eggs. Induction of diapause eggs was significantly affected by accumulated photoperiod decline experienced by the parental generation throughout all development stages from mid-instar nymph to fledgling adult. The incidence of embryonic diapause ranged from nil at -0.5 h to 86.6% diapause at -2 h. Continued declines in photoperiod for post-teneral locusts (transitioned from 1 h until fledging to -1.75 h) produced a further increase in the proportion of diapause eggs. The results were unaffected by time spent at any given photoperiod, despite a previously indicated maximal inductive photoperiod of 13.5 h being used as the mid-point of all treatments. Implications for the seasonal timing processes of photoperiodism in C. terminifera, which has a high migratory capacity and a latitudinal dine in the timing of diapause egg production across a broad geographic range, are discussed. Crown Copyright (C) 2014 Published by Elsevier Ltd.</t>
  </si>
  <si>
    <t>10.1016/j.jinsphys.2014.08.004</t>
  </si>
  <si>
    <t>WOS:000344424800001</t>
  </si>
  <si>
    <t>Chen, JY; Guo, L; Ma, H; Chen, YY; Zhang, HW; Ying, JZ; Zhuang, JY</t>
  </si>
  <si>
    <t>Chen, Jun-Yu; Guo, Liang; Ma, Huan; Chen, Yu-Yu; Zhang, Hong-Wei; Ying, Jie-Zheng; Zhuang, Jie-Yun</t>
  </si>
  <si>
    <t>Fine mapping of qHd1, a minor heading date QTL with pleiotropism for yield traits in rice (Oryza sativa L.)</t>
  </si>
  <si>
    <t>A minor QTL for heading date located on the long arm of rice chromosome 1 was delimitated to a 95.0-kb region using near isogenic lines with sequential segregating regions. Heading date and grain yield are two key factors determining the commercial potential of a rice variety. In this study, rice populations with sequential segregating regions were developed and used for mapping a minor QTL for heading date, qHd1. A total of 18 populations in six advanced generations through BC2F6 to BC2F11 were derived from a single BC2F3 plant of the indica rice cross Zhenshan 97 (ZS97)///ZS97//ZS97/Milyang 46. The QTL was delimitated to a 95.0-kb region flanked by RM12102 and RM12108 in the terminal region of the long arm of chromosome 1. Results also showed that qHd1 was not involved in the photoperiodic response, having an additive effect ranging from 2.4 d to 2.9 d observed in near isogenic lines grown in the paddy field and under the controlled conditions of either short day or long day. The QTL had pleiotropic effects on yield traits, with the ZS97 allele delaying heading and increasing the number of spikelets per panicle, the number of grains per panicle and grain yield per plant. The candidate region contains ten annotated genes including two genes with functional information related to the control of heading date. These results lay a foundation for the cloning of qHd1. In addition, this kind of minor QTLs could be of great significance in rice breeding for allowing minor adjustment of heading date and yield traits.</t>
  </si>
  <si>
    <t>Zhuang, Jie-Yun/B-4131-2012</t>
  </si>
  <si>
    <t>Zhuang, Jie-Yun/0000-0002-1439-5061; Chen, Jun-Yu/0000-0002-0418-3209</t>
  </si>
  <si>
    <t>10.1007/s00122-014-2395-7</t>
  </si>
  <si>
    <t>WOS:000344343500017</t>
  </si>
  <si>
    <t>Mazur, SP; Sonsteby, A; Wold, AB; Foito, A; Freitag, S; Verrall, S; Conner, S; Stewart, D; Heide, OM</t>
  </si>
  <si>
    <t>Mazur, S. P.; Sonsteby, A.; Wold, A. -B.; Foito, A.; Freitag, S.; Verrall, S.; Conner, S.; Stewart, D.; Heide, O. M.</t>
  </si>
  <si>
    <t>Post-flowering photoperiod has marked effects on fruit chemical composition in red raspberry (Rubus idaeus)</t>
  </si>
  <si>
    <t>ANNALS OF APPLIED BIOLOGY</t>
  </si>
  <si>
    <t>The effect of photoperiod on nutritional quality and chemical composition of Glen Ample' red raspberry has been studied under controlled environment conditions. Long day (LD) conditions during fruit growth and maturation significantly increased fruit concentrations of ascorbic acid, total phenolics, organic acids such as malic, quinic and ellagic acids, as well as the ferric reducing activity power, while reducing the concentrations of soluble solids, sucrose and the sugar/acid ratio. The levels of total anthocyanin and oxalic acid were not significantly affected by photoperiod whereas semi-quantitative analysis indicated a significant increase in the levels of some ellagitannins. The same responses were found whether LD was established by day-length extension with low-intensity light or by night interruption, thus demonstrating that the observed changes in nutritional quality of raspberry fruit was mediated through specific photoperiodic mechanism(s) independently of the daily light energy supply.</t>
  </si>
  <si>
    <t>0003-4746</t>
  </si>
  <si>
    <t>1744-7348</t>
  </si>
  <si>
    <t>10.1111/aab.12153</t>
  </si>
  <si>
    <t>WOS:000344011900014</t>
  </si>
  <si>
    <t>Shrestha, R; Gomez-Ariza, J; Brambilla, V; Fornara, F</t>
  </si>
  <si>
    <t>Shrestha, Roshi; Gomez-Ariza, Jorge; Brambilla, Vittoria; Fornara, Fabio</t>
  </si>
  <si>
    <t>Molecular control of seasonal flowering in rice, arabidopsis and temperate cereals</t>
  </si>
  <si>
    <t>Rice (Oryza sativa) and Arabidopsis thaliana have been widely used as model systems to understand how plants control flowering time in response to photoperiod and cold exposure. Extensive research has resulted in the isolation of several regulatory genes involved in flowering and for them to be organized into a molecular network responsive to environmental cues. When plants are exposed to favourable conditions, the network activates expression of florigenic proteins that are transported to the shoot apical meristem where they drive developmental reprogramming of a population of meristematic cells. Several regulatory factors are evolutionarily conserved between rice and arabidopsis. However, other pathways have evolved independently and confer specific characteristics to flowering responses. This review summarizes recent knowledge on the molecular mechanisms regulating daylength perception and flowering time control in arabidopsis and rice. Similarities and differences are discussed between the regulatory networks of the two species and they are compared with the regulatory networks of temperate cereals, which are evolutionarily more similar to rice but have evolved in regions where exposure to low temperatures is crucial to confer competence to flower. Finally, the role of flowering time genes in expansion of rice cultivation to Northern latitudes is discussed. Understanding the mechanisms involved in photoperiodic flowering and comparing the regulatory networks of dicots and monocots has revealed how plants respond to environmental cues and adapt to seasonal changes. The molecular architecture of such regulation shows striking similarities across diverse species. However, integration of specific pathways on a basal scheme is essential for adaptation to different environments. Artificial manipulation of flowering time by means of natural genetic resources is essential for expanding the cultivation of cereals across different environments.</t>
  </si>
  <si>
    <t>Fornara, Fabio/B-9978-2012; Gomez Ariza, Jorge/M-7865-2016</t>
  </si>
  <si>
    <t>Fornara, Fabio/0000-0002-1050-0477; Gomez Ariza, Jorge/0000-0002-8082-5381</t>
  </si>
  <si>
    <t>10.1093/aob/mcu032</t>
  </si>
  <si>
    <t>WOS:000344631800004</t>
  </si>
  <si>
    <t>Zeng, Y; Zhu, DH</t>
  </si>
  <si>
    <t>Zeng, Yang; Zhu, Dao-Hong</t>
  </si>
  <si>
    <t>Geographical Variation in Body Size, Development Time, and Wing Dimorphism in the Cricket Velarifictorus micado (Orthoptera: Gryllidae)</t>
  </si>
  <si>
    <t>ANNALS OF THE ENTOMOLOGICAL SOCIETY OF AMERICA</t>
  </si>
  <si>
    <t>We examined whether body size, development time, and wing dimorphism are affected by latitude in the cricket, Velarifictorus micado (Saussure). We found that the number of days required for nymphal development decreased with increasing latitude, suggesting that shorter periods of warm temperatures in the north resulted in faster development. Body size varied between populations, and followed the converse to Bergmann's rule, indicating that limited development time at higher latitudes resulted in smaller body size. Wing dimorphism in V. micado was influenced by both photoperiod and latitude. A higher proportion of macropters occurred under longer photoperiod conditions, suggesting that wing dimorphism in V. micado was the result of seasonal adaptation. The critical photoperiod was shorter for the southern populations than that for the northern populations, and the incidence of macroptery decreased with increasing latitude, suggesting that wing dimorphism in V. micado correlated with climatic variation.</t>
  </si>
  <si>
    <t>Zeng, Yifeng/0000-0002-5246-403X</t>
  </si>
  <si>
    <t>0013-8746</t>
  </si>
  <si>
    <t>1938-2901</t>
  </si>
  <si>
    <t>10.1603/AN14040</t>
  </si>
  <si>
    <t>WOS:000345014000004</t>
  </si>
  <si>
    <t>Rapinski, M; Liu, R; Saleem, A; Arnason, JT; Cuerrier, A</t>
  </si>
  <si>
    <t>Rapinski, Michel; Liu, Rui; Saleem, Ammar; Arnason, John Thor; Cuerrier, Alain</t>
  </si>
  <si>
    <t>Environmental trends in the variation of biologically active phenolic compounds in Labrador tea, Rhododendron groenlandicum, from northern Quebec, Canada</t>
  </si>
  <si>
    <t>The impact of several environmental factors on the production of phenolic compounds in a North American medicinal plant, Labrador tea (Rhododendron groenlandicum (Oeder) Kron &amp; Judd), was studied. Leaves were harvested in 2006 and 2010 over a latitudinal gradient in northern Quebec, and known phenolic markers were quantified by HPLC-DAD. The concentration of selected compounds varied geographically where they were higher between the 51st and 53rd parallel of northern Quebec and lower in the peripheral northern and southern region. Major variations were observed in the following marker compounds: (+)-catechin, (-)-epicatechin, quercetin-3-galactoside, and an undetermined quercetin-glycoside. The variation in phenolic compounds was best explained by short-term changes in annual temperature range and long-term estimates of insolation parameters such as solar radiation and photoperiod in the month of June.</t>
  </si>
  <si>
    <t>10.1139/cjb-2013-0308</t>
  </si>
  <si>
    <t>WOS:000346188700002</t>
  </si>
  <si>
    <t>Kong, FJ; Nan, HY; Cao, D; Li, Y; Wu, FF; Wang, JL; Lu, SJ; Yuan, XH; Cober, ER; Abe, J; Liu, BH</t>
  </si>
  <si>
    <t>Kong, Fanjiang; Nan, Haiyang; Cao, Dong; Li, Ying; Wu, Fangfang; Wang, Jialin; Lu, Sijia; Yuan, Xiaohui; Cober, Elroy R.; Abe, Jun; Liu, Baohui</t>
  </si>
  <si>
    <t>A New Dominant Gene E9 Conditions Early Flowering and Maturity in Soybean</t>
  </si>
  <si>
    <t>Adaptability of soybean [Glycine max (L.) Merr.] to a wide range of latitudes is attributed to the natural variation in the major genes and quantitative trait loci (QTL) that control flowering time and maturity. Identification of novel genes and understanding their molecular basis is critical to improving soybean productivity. We identified a new locus conditioning days to flowering and maturity that was detected in hybrid progeny between cultivated and wild soybeans. A backcross was made between the recurrent parent Tokei 780 and two early-flowering recombinant inbred lines (RILs; from the cross Tokei 780 x Hidaka 4, a wild soybean accession, all of which possessed an identical genotype at the major four maturity loci, E1 to E4). The segregation patterns observed in the F-2 and F-3 progeny derived from the two crosses revealed that early-flowering was controlled by a single dominant gene. The gene was fine-mapped to a 245-kb interval between markers M5 and M7 on Gm16. A tagging marker ID1 was significantly associated with the variation in days to flowering (0.82, p &lt; 0.01) and maturity (0.76, p &lt; 0.01) in the F-2 population. The new early-flowering gene and its tagging marker are very useful for molecular breeding towards early maturity and stable productivity of soybean under high-latitude environments. The gene symbol E9e9 has been assigned. E9E9 results in early maturity and e9e9 results in late maturity.</t>
  </si>
  <si>
    <t>Cober, Elroy/0000-0002-4673-1808; Kong, Fanjiang/0000-0001-7138-1478</t>
  </si>
  <si>
    <t>10.2135/cropsci2014.03.0228</t>
  </si>
  <si>
    <t>WOS:000346571900014</t>
  </si>
  <si>
    <t>Kamya, PZ; Dworjanyn, SA; Hardy, N; Mos, B; Uthicke, S; Byrne, M</t>
  </si>
  <si>
    <t>Kamya, Pamela Z.; Dworjanyn, Symon A.; Hardy, Natasha; Mos, Benjamin; Uthicke, Sven; Byrne, Maria</t>
  </si>
  <si>
    <t>Larvae of the coral eating crown-of-thorns starfish, Acanthaster planci in a warmer-high CO2 ocean</t>
  </si>
  <si>
    <t>Outbreaks of crown-of-thorns starfish (COTS), Acanthaster planci, contribute to major declines of coral reef ecosystems throughout the Indo-Pacific. As the oceans warm and decrease in pH due to increased anthropogenic CO2 production(,) coral reefs are also susceptible to bleaching, disease and reduced calcification. The impacts of ocean acidification and warming may be exacerbated by COTS predation, but it is not known how this major predator will fare in a changing ocean. Because larval success is a key driver of population outbreaks, we investigated the sensitivities of larval A. planci to increased temperature (2-4 degrees C above ambient) and acidification (0.3-0.5 pH units below ambient) in flow-through cross-factorial experiments (3 temperaturex3 pH/pCO(2) levels). There was no effect of increased temperature or acidification on fertilization or very early development. Larvae reared in the optimal temperature (28 degrees C) were the largest across all pH treatments. Development to advanced larva was negatively affected by the high temperature treatment (30 degrees C) and by both experimental pH levels (pH 7.6, 7.8). Thus, planktonic life stages of A. planci may be negatively impacted by near-future global change. Increased temperature and reduced pH had an additive negative effect on reducing larval size. The 30 degrees C treatment exceeded larval tolerance regardless of pH. As 30 degrees C sea surface temperatures may become the norm in low latitude tropical regions, poleward migration of A. planci may be expected as they follow optimal isotherms. In the absence of acclimation or adaptation, declines in low latitude populations may occur. Poleward migration will be facilitated by strong western boundary currents, with possible negative flow-on effects on high latitude coral reefs. The contrasting responses of the larvae of A. planci and those of its coral prey to ocean acidification and warming are considered in context with potential future change in tropical reef ecosystems.</t>
  </si>
  <si>
    <t>Byrne, Maria/K-6355-2016; Dworjanyn, Symon A/O-5633-2017; Mos, Benjamin/P-2538-2017</t>
  </si>
  <si>
    <t>Byrne, Maria/0000-0002-8902-9808; Dworjanyn, Symon A/0000-0002-6690-8033; Mos, Benjamin/0000-0003-3687-516X; Uthicke, Sven/0000-0002-3476-6595</t>
  </si>
  <si>
    <t>10.1111/gcb.12530</t>
  </si>
  <si>
    <t>WOS:000343762800007</t>
  </si>
  <si>
    <t>Carpentieri-Pipolo, V; de Almeida, LA; Kiihl, RAD; Pagliosa, ES</t>
  </si>
  <si>
    <t>Carpentieri-Pipolo, Valeria; de Almeida, Leones Alves; de Souza Kiihl, Romeu Afonso; Pagliosa, Eduardo Stefani</t>
  </si>
  <si>
    <t>Inheritance of late flowering in natural variants of soybean cultivars under short-day conditions</t>
  </si>
  <si>
    <t>PESQUISA AGROPECUARIA BRASILEIRA</t>
  </si>
  <si>
    <t>The objective of this work was to determine the inheritance of the long juvenile period trait in natural variants of the Doko, BR 9 (Savana), Davis, Embrapa 1 (IAS 5RC), and BR 16 soybean cultivars. Complete diallel crosses were made between the Doko and BR 16 cultivars and their variants. A 3:1 segregation ratio was observed in the F-2 populations of the 'Doko' x Doko-18T, 'Doko' x Doko-Milionaria, 'Davis' x Sao Carlos, and 'BR 9 (Savana)' x MABR92-836 (Savanao) crosses, indicating that the long juvenile period trait is controlled by a pair of recessive genes. The difference in late flowering between the Doko cultivar and both of its variants was caused by a recessive spontaneous mutation at the same genetic locus. However, the variants Doko-18T and Doko-Milionaria are identical mutants that share a pair of genes that control the long juvenile period under short-day conditions. These mutants can be used in breeding programs to develop cultivars adapted to low-latitude tropical regions.</t>
  </si>
  <si>
    <t>0100-204X</t>
  </si>
  <si>
    <t>1678-3921</t>
  </si>
  <si>
    <t>10.1590/S0100-204X2014001000006</t>
  </si>
  <si>
    <t>WOS:000345584800006</t>
  </si>
  <si>
    <t>Henry, LP; Watson, RHB; Blackman, BK</t>
  </si>
  <si>
    <t>Henry, Lucas P.; Watson, Ray H. B.; Blackman, Benjamin K.</t>
  </si>
  <si>
    <t>TRANSITIONS IN PHOTOPERIODIC FLOWERING ARE COMMON AND INVOLVE FEW LOCI IN WILD SUNFLOWERS (HELIANTHUS; ASTERACEAE)</t>
  </si>
  <si>
    <t>Premise of the study: Evolutionary changes in how flowering time responds to photoperiod cues have been instrumental in expanding the geographic range of agricultural production for many crop species. Locally adaptive natural variation in photoperiod response present in wild relatives of crop plants could be leveraged to further improve the present and future climatic ranges of cultivation or to increase region-specific yields. Previous work has demonstrated ample variability in photoperiod response among wild populations of the common sunflower, Helianthus annuus. Here, we characterize patterns of photoperiod response variation throughout the genus and examine the genetic architecture of intraspecific divergence. Methods: The requirement of short day lengths for floral induction was characterized for a phylogenetically dispersed sample of Helianthus species. In addition, flowering time was assessed under short days and long days for a population of F-3 individuals derived from crosses between day-neutral and short-day, wild H. annuus parents. Key results: An obligate requirement for short-day induced flowering has evolved repeatedly in Helianthus, and this character was correlated with geographic ranges restricted to the southern United States. Parental flowering times under long days were recovered in high proportion in the F-3 generation. Conclusions: Together, these findings (1) reveal that substantial variation in the nature of flowering time responses to photoperiod cues has arisen during the evolution of wild sunflowers and (2) suggest these transitions may be largely characterized by simple genetic architectures. Thus, introgression of wild alleles may be a tractable means of genetically tailoring sunflower cultivars for climate-specific production.</t>
  </si>
  <si>
    <t>10.3732/ajb.1400097</t>
  </si>
  <si>
    <t>WOS:000344010400015</t>
  </si>
  <si>
    <t>Mura, MC; Luridiana, S; Bodano, S; Daga, C; Cosso, G; Diaz, ML; Bini, PP; Carcangiu, V</t>
  </si>
  <si>
    <t>Mura, M. C.; Luridiana, S.; Bodano, S.; Daga, C.; Cosso, G.; Diaz, M. L.; Bini, P. P.; Carcangiu, V.</t>
  </si>
  <si>
    <t>Influence of melatonin receptor 1A gene polymorphisms on seasonal reproduction in Sarda ewes with different body condition scores and ages</t>
  </si>
  <si>
    <t>In several species, circadian changes in melatonin concentrations play a key role in the photoperiodic control of seasonality. In sheep, two silent mutations in the melatonin receptor 1A gene (MTNR1A) at positions 606 and 612 of the exon II are associated with seasonal reproduction. However, in some sheep breeds, no relationships have been found between MTNR1A polymorphisms and reproductive seasonality. This lack of relationship could be due to effects of breed, body condition, age, and/or environmental conditions. Thus, the present study was conducted with the Sarda sheep breed with the aim of documenting the effect of MTNR1A gene polymorphisms on reproductive resumption and to evaluate whether such this effect was modified by differences in body condition score (BCS) and age. Six hundred three- to six-year-old multiparous ewes with BCSs between 2.5 and 3.5 were selected. Genomic DNA was extracted and subjected to PCR to amplify the ovine exon II of the MTNR1A gene. The amplicons were subjected to digestion with the restriction enzymes RsaI and MnII to detect the T606C and A612G polymorphisms, respectively. Ewes carrying the GIG, G/A, C/C, and C/T genotypes exhibited higher fertility rates (P &lt; 0.05) and fewer numbers of days between the introduction of rams and parturition (P &lt; 0.05) than did the A/A and TIT genotypes. The data revealed that the MTNR1A gene polymorphisms influenced spring reproductive resumption in the Sarda sheep breed. Moreover, the data also indicated that, over the limited ranges evaluated in this study, BCS and age had no significant influence on reproductive activity.</t>
  </si>
  <si>
    <t>Luridiana, Sebastiano/I-4031-2015; Mura, Maria Consuelo/W-4889-2019</t>
  </si>
  <si>
    <t>Luridiana, Sebastiano/0000-0002-6867-199X; Mura, Maria Consuelo/0000-0001-6188-9841; Carcangiu, Vincenzo/0000-0002-3946-4107; BINI, Pier Paolo/0000-0001-5553-2459; DAGA, Cinzia/0000-0001-5457-047X</t>
  </si>
  <si>
    <t>10.1016/j.anireprosci.2014.07.022</t>
  </si>
  <si>
    <t>WOS:000343620200010</t>
  </si>
  <si>
    <t>Goncalves-de-Freitas, E; Carvalho, TB; Oliveira, RF</t>
  </si>
  <si>
    <t>Goncalves-de-Freitas, Eliane; Carvalho, Thais Billalba; Oliveira, Rui F.</t>
  </si>
  <si>
    <t>Photoperiod modulation of aggressive behavior is independent of androgens in a tropical cichlid fish</t>
  </si>
  <si>
    <t>Photoperiod is a major environmental cue that signals breeding conditions in animals living in temperate climates. Therefore, the activity of the reproductive (i.e. hypothalamic pituitary gonadal, HPG) axis and of the expression of reproductive behaviors, including territoriality, is responsive to changes in day length. However, at low latitudes the seasonal variation in day length decreases dramatically and photoperiod becomes less reliable as a breeding entraining cue in tropical species. In spite of this, some tropical mammals and birds have been found to still respond to small amplitude changes in photoperiod (e.g. 17 min). Here we tested the effect of 2 photoperiod regimes, referred to as long-day (LD: 16L:08D) and short-day (SD: 08L:16D), on the activity of the HPG axis, on aggressive behavior and in the androgen response to social challenges in males of the tropical cichlid fish Tilapia rendalli. For each treatment, fish were transferred from a pre-treatment photoperiod of 12L:12D to their treatment photoperiod (either LD or SD) in which they were kept for 20 days on stock tanks. Afterwards, males were isolated for 4 days in glass aquaria in order to establish territories and initial androgen levels (testosterone, T; 11-ketotestosterone, KT) were assessed. On the 4th day, territorial intrusions were promoted such that 113 of the isolated males acted as residents and another 1/3 as intruders. Territorial intrusions lasted for 1 h to test the effects of a social challenge under different photoperiod regimes. Photoperiod treatment (either SD or LD) failed to induce significant changes in the HPG activity, as measured by androgen levels and gonadosomatic index. However, SD increased the intensity of aggressive behaviors and shortened the time to settle a dominance hierarchy in an androgen-independent manner. The androgen responsiveness to the simulated territorial intrusion was only present in KT but not for T. The percent change in KT levels in response to the social challenge was different between treatments (SD &gt; LD) and between male types (resident &gt; intruder). The higher androgen response to a social challenge in residents under SD may be explained by the time course of the androgen response that due to the long time it takes to fight resolution under LD, might have been delayed. This result illustrates the importance of incorporating time response data in social endocrinology studies. (C) 2014 Elsevier Inc. All rights reserved.</t>
  </si>
  <si>
    <t>Goncalves-de-Freitas, Eliane/C-4462-2012; Oliveira, Rui/A-3581-2013</t>
  </si>
  <si>
    <t>Goncalves-de-Freitas, Eliane/0000-0003-1896-3035; Oliveira, Rui/0000-0003-1528-618X</t>
  </si>
  <si>
    <t>10.1016/j.ygcen.2014.07.024</t>
  </si>
  <si>
    <t>WOS:000343638900007</t>
  </si>
  <si>
    <t>Diez, JM; Ibanez, I; Silander, JA; Primack, R; Higuchi, H; Kobori, H; Sen, A; James, TY</t>
  </si>
  <si>
    <t>Diez, Jeffrey M.; Ibanez, Ines; Silander, John A., Jr.; Primack, Richard; Higuchi, Hiroyoshi; Kobori, Hiromi; Sen, Ananda; James, Timothy Y.</t>
  </si>
  <si>
    <t>Beyond seasonal climate: statistical estimation of phenological responses to weather</t>
  </si>
  <si>
    <t>Phenological events, such as the timing of flowering or insect emergence, are influenced by a complex combination of climatic and non-climatic factors. Although temperature is generally considered most important, other weather events such as frosts and precipitation events can also influence many species' phenology. Non-climatic variables such as photoperiod and site-specific habitat characteristics can also have important effects on phenology. Forecasting phenological shifts due to climate change requires understanding and quantifying how these multiple factors combine to affect phenology. However, current approaches to analyzing phenological data have a limited ability for quantifying multiple drivers simultaneously. Here, we use a novel statistical approach to estimate the combined effects of multiple variables, including local weather events, on the phenology of several taxa (a tree, an insect, and a fungus). We found that thermal forcing had a significant positive effect on each species, frost events delayed the phenology of the tree and butterfly, and precipitation had a positive effect on fungal fruiting. Using data from sites across latitudinal gradients, we found that these effects are remarkably consistent across sites once latitude and other site effects are accounted for. This consistency suggests an underlying biological response to these variables that is not commonly estimated using data from field observations. This approach's flexibility will be useful for forecasting ongoing phenological responses to changes in climate variability in addition to seasonal trends.</t>
  </si>
  <si>
    <t>Diez, Jeffrey/AAD-5956-2019</t>
  </si>
  <si>
    <t>10.1890/13-1533.1</t>
  </si>
  <si>
    <t>WOS:000342859800017</t>
  </si>
  <si>
    <t>Lopez-Sebastian, A; Coloma, MA; Toledano, A; Santiago-Moreno, J</t>
  </si>
  <si>
    <t>Lopez-Sebastian, A.; Coloma, M. A.; Toledano, A.; Santiago-Moreno, J.</t>
  </si>
  <si>
    <t>Hormone-free Protocols for the Control of Reproduction and Artificial Insemination in Goats</t>
  </si>
  <si>
    <t>REPRODUCTION IN DOMESTIC ANIMALS</t>
  </si>
  <si>
    <t>The dairy goat industry is of great economic importance to certain rural areas of the European Union (EU), especially the Mediterranean region. Its sustainability, however, is severely affected by the seasonality of goat reproduction, which leads to fluctuations in the availability of final products. Classical hormone treatments based on progestagens and eCG are the main tools employed in the effort to achieve fertility outside of the normal breeding season. They are also used to induce and synchronize oestrus and ovulation in artificial insemination programs. The food safety policy of the EU is becoming ever stricter with regard to the use of hormonal treatments for reproductive purposes, pushing livestock-raising towards ever cleaner and greener production systems. Recent advances in the use of natural methods able to generate endocrine signals that induce the ovulatory process have improved our capacity to foster reproduction in the non-breeding season. When used in a fashion appropriate for the latitude at which animals live, their breed, and the management system under which they are raised, environmental (photoperiod), nutritional and sociosexual (the male effect) signals offer alternatives to classic hormonal techniques. This affords the fragile and heterogeneous goat production sector with new opportunities. This article describes the most representative advances made in the use of the male effect as a natural method of inducing ovulation during seasonal anoestrus. Its association with other methods for optimizing responses and synchronizing induced ovulation is also discussed; such associations allow it to be used as an alternative to hormonal treatment in artificial insemination programs.</t>
  </si>
  <si>
    <t>0936-6768</t>
  </si>
  <si>
    <t>1439-0531</t>
  </si>
  <si>
    <t>10.1111/rda.12394</t>
  </si>
  <si>
    <t>WOS:000342897600004</t>
  </si>
  <si>
    <t>Chen, C; Xiao, L; He, HM; Xu, J; Xue, FS</t>
  </si>
  <si>
    <t>Chen, C.; Xiao, L.; He, H. M.; Xu, J.; Xue, F. S.</t>
  </si>
  <si>
    <t>A genetic analysis of diapause in crosses of a southern and a northern strain of the cabbage beetle Colaphellus bowringi (Coleoptera: chrysomelidae)</t>
  </si>
  <si>
    <t>As a consequence of geographical variation in diapause mechanism in the cabbage beetle, Colaphellus bowringi, the southern strains enter diapause as an adult in response to long photoperiod, whereas the northern strains enter diapause in response to temperature. In the present study, we examined the inheritance of diapause by crossing a southern Xiushui strain (XS) with a most-northern Harbin strain (HB). The southern XS strain showed a clear short-day response for the induction of diapause, whereas the most-northern strain entered diapause regardless of photoperiod. Interestingly, the XS x HB progeny showed a short-day response, but the HB x XS progeny had no photoperiodic response, indicating that photoperiodic induction of diapause is influenced by maternal genotype. The incidence of diapause of F-1 progeny was intermediate between their parents under short daylengths of 12 and 13 h. However, there was a sexual asymmetry, with the female parent exerting a greater effect on diapause incidence than the male parent, indicating a sex linkage in the inheritance of diapause induction. The chi(2) test in C. bowringi revealed that the inheritance of diapause does not fit an additive hypothesis and also that the capacity for diapause is transmitted genetically (or possibly epigenetically) in a manner of incomplete dominance. These results suggest that a number of genetic factors are associated with differences in diapause capability in this beetle.</t>
  </si>
  <si>
    <t>10.1017/S0007485314000352</t>
  </si>
  <si>
    <t>WOS:000342200200005</t>
  </si>
  <si>
    <t>Porkert, J; Gashkov, S; Haikola, J; Huhta, E; Kaisanlahti-Jokimaki, ML; Kuranov, B; Latja, R; Mertens, R; Numerov, A; Rutila, J; Sombrutzki, A; Zajic, J; Belskii, E; Jokimaki, J; Jarvinen, A</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</si>
  <si>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</si>
  <si>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</si>
  <si>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Changes in the timing of reproduction of birds should provide good evidence of large-scale climate fluctuations. However, geographically separate populations of one species may respond variably. We analyzed egg laying dates of nine Eurasian populations of the Common Redstart Phoenicurus phoenicurus collected between 1969 and 2010. The timing of breeding differed greatly with latitude: the populations in the north started later, a breeding pair produced only one brood per season and the breeding season was shorter. Both yearly minimum and median first-egg laying dates advanced with increases in local air temperature, but the more northern populations had started at much lower temperatures, which was probably caused by the stimulation of photoperiod. The effects of large-scale climatic patterns (North Atlantic Oscillation, East Atlantic, Scandinavia/Eurasia-1) on the first-egg laying date were low. The egg laying dates advanced over the observed decades in all populations, although at a variable rate. Seven selected populations with the most complete data for the period 1986-2010 revealed an advancement of median first-egg laying dates of 0.11 days/year and 1.31 days/A degrees C. The effect on minimum first-egg laying dates was smaller. The changes observed in two populations in Ural and western Siberia were smaller than those found in more westerly populations (Finland, central Europe). The timing of the start of breeding is probably less affected by climate change than the timing of spring migration, documented by European ornithological stations.</t>
  </si>
  <si>
    <t>Jokimaki, Jukka/L-4434-2013; Zajic, Jiri/V-2518-2017; Gashkov, Sergey/N-9041-2014</t>
  </si>
  <si>
    <t xml:space="preserve">Zajic, Jiri/0000-0001-7732-1169; </t>
  </si>
  <si>
    <t>10.1007/s10336-014-1092-2</t>
  </si>
  <si>
    <t>WOS:000342412200020</t>
  </si>
  <si>
    <t>Dala-Corte, RB; Fialho, CB</t>
  </si>
  <si>
    <t>Dala-Corte, Renato Bolson; Fialho, Clarice Bernhardt</t>
  </si>
  <si>
    <t>Reproductive tactics and development of sexually dimorphic structures in a stream-dwelling characid fish (Deuterodon stigmaturus) from Atlantic Forest</t>
  </si>
  <si>
    <t>ENVIRONMENTAL BIOLOGY OF FISHES</t>
  </si>
  <si>
    <t>The reproductive tactics of Deuterodon stigmaturus were investigated in this study, testing whether the species presents a seasonal or opportunistic life-history strategy in a high latitude Atlantic Forest stream in Brazil. The relation between the development of anal-fin spinelets (sexually dimorphic structures in characids) and the reproductive period of D. stigmaturus was also investigated. The species displayed a seasonal life-history strategy, with the reproductive period occurring between austral spring and summer. The reproductive period was related to increase in temperature and photoperiod, corroborating several studies that suggest positive relation between seasonal reproduction and abiotic predictability. The data indicated total spawning occurring in January, coinciding with the month of greatest rainfall (historical and in the study year). However, the observation of postovulatory follicles in previous months suggests small spawning before January. The development of spinelets on the anal-fin was the only sexual dimorphic trait between males and females. Contrasting with several other studies, seasonal development of anal-fin spinelets was observed in adult males, following the reproductive period and regressing afterwards. Thus, some characid species probably retain this structure throughout the year and others do not, which may be related to life-history strategy differences.</t>
  </si>
  <si>
    <t>0378-1909</t>
  </si>
  <si>
    <t>1573-5133</t>
  </si>
  <si>
    <t>10.1007/s10641-013-0202-y</t>
  </si>
  <si>
    <t>WOS:000341496600004</t>
  </si>
  <si>
    <t>Avia, K; Karkkainen, K; Lagercrantz, U; Savolainen, O</t>
  </si>
  <si>
    <t>Avia, Komlan; Karkkainen, Katri; Lagercrantz, Ulf; Savolainen, Outi</t>
  </si>
  <si>
    <t>Association of FLOWERING LOCUS T/TERMINAL FLOWER 1-like gene FTL2 expression with growth rhythm in Scots pine (Pinus sylvestris)</t>
  </si>
  <si>
    <t>Understanding the genetic basis of the timing of bud set, an important trait in conifers, is relevant for adaptation and forestry practice. In common garden experiments, both Scots pine (Pinus sylvestris) and Norway spruce (Picea abies) show a latitudinal cline in the trait. We compared the regulation of their bud set biology by examining the expression of PsFTL2, a Pinus sylvestris homolog to PaFTL2, a FLOWERING LOCUS T/TERMINAL FLOWER 1 (FT/TFL1)-like gene, the expression levels of which have been found previously to be associated with the timing of bud set in Norway spruce. In a common garden study, we analyzed the relationship of bud phenology under natural and artificial photoperiods and the expression of PsFTL2 in a set of Scots pine populations from different latitudes. The expression of PsFTL2 increased in the needles preceding bud set and decreased during bud burst. In the northernmost population, even short night periods were efficient to trigger this expression, which also increased earlier under all photoperiodic regimes compared with the southern populations. Despite the different biology, with few limitations, the two conifers that diverged 140 million yr ago probably share an association of FTL2 with bud set, pointing to a common mechanism for the timing of growth cessation in conifers.</t>
  </si>
  <si>
    <t>Avia, Komlan/E-6850-2015</t>
  </si>
  <si>
    <t>Avia, Komlan/0000-0001-6212-6774</t>
  </si>
  <si>
    <t>10.1111/nph.12901</t>
  </si>
  <si>
    <t>WOS:000341193500018</t>
  </si>
  <si>
    <t>Malyshev, AV; Henry, HAL; Kreyling, J</t>
  </si>
  <si>
    <t>Malyshev, Andrey V.; Henry, Hugh A. L.; Kreyling, Juergen</t>
  </si>
  <si>
    <t>Relative effects of temperature vs. photoperiod on growth and cold acclimation of northern and southern ecotypes of the grass Arrhenatherum elatius</t>
  </si>
  <si>
    <t>Growth of perennial grasses in the fall represents a balance between an extended growing season and increased vulnerability to frost. Within species along latitudinal gradients, plants may exhibit ecotype-specific sensitivities to the temperature and photoperiod cues that influence cold acclimation. Therefore, it is unclear for a given latitude how climate warming will alter the timing and extent of cold acclimation, and thus vulnerability to frost events. We evaluated relative temperature and photoperiod sensitivities during simulated cold acclimation for two northern (Swedish) and two southern (Italian) ecotypes of the common forage grass Arrhenatherum elatius. Three temperature levels (Temp(low): 3 degrees C, TeMPhigh+low: 8 degrees C followed by 3 degrees C, and Temp(high): 8 degrees C) were crossed with 2 photoperiod levels (Photo(short): 6 h, and Photo(long): 12h) and administered to the plants for a three week acclimation period. All plants were then frozen at -8 degrees C for 1 d, and post-frost growth was measured after 3 weeks. Temp(high) and Photo(long) increased growth prior to frost, but resulted in decreased growth after frost. The effects of temperature on sugar concentration, biomass and flower presence depended on photoperiod, with temperature only influencing sugar concentration and flowering at Photo(short), while Photo(long) increased biomass only at the high temperature. The faster growth rate of southern A. elatius ecotypes before frost, in combination with sufficient cold acclimation, resulted in higher biomass accumulation after frost. The faster growth habit of southern ecotypes may be advantageous in accumulating higher summer biomass even after moderate frost events in the fall. (C) 2014 Elsevier B.V. All rights reserved.</t>
  </si>
  <si>
    <t>Henry, Hugh/C-3955-2017; Kreyling, Juergen/G-4697-2018</t>
  </si>
  <si>
    <t>Kreyling, Juergen/0000-0001-8489-7289; Malyshev, Andrey/0000-0003-2215-0918</t>
  </si>
  <si>
    <t>10.1016/j.envexpbot.2014.02.007</t>
  </si>
  <si>
    <t>WOS:000340315800022</t>
  </si>
  <si>
    <t>Tanino, KK; Cherry, KM; Kriger, JN; Hrycan, W; Marufu, G; Thomas, JD; Gray, GR</t>
  </si>
  <si>
    <t>Tanino, Karen K.; Cherry, Kirk M.; Kriger, Jillian N.; Hrycan, William; Marufu, Gift; Thomas, Jeremy D.; Gray, Gordon R.</t>
  </si>
  <si>
    <t>Photosynthetic responses to temperature-mediated dormancy induction in contrasting ecotypes of red-osier dogwood (Cornus sericea L.)</t>
  </si>
  <si>
    <t>Dormancy development in plants is synchronized with the cessation of environmental conditions that favour plant growth. The timing of this response is important in trees for growth and survival. Woody plants, such as dogwood (Cornus sericea L) have evolved different ecotypes that are closely adapted to local climatic conditions, which are differentiated by irradiance, photoperiod and/or temperature. While short photoperiods are well known to play a key role in dormancy induction in northern ecotypes, low temperatures alone can by-pass the photoperiodic requirement. It is well established that the combination of low temperature and even low to moderate light intensities predispose plants to photoinhibition of photosynthesis. However, plants possess numerous photoprotective mechanisms to minimize photoinhibition including increased rates of photosynthesis as well as non-photochemical dissipation of excess excitation energy, a process involving xanthophyll cycle carotenoids. We used two ecotypes of dogwood, the northern ecotype of Northwest Territories (NWT 62 degrees N latitude) and the southern Utah, U.S.A. (42 degrees N latitude) ecotype, which exhibit differential responses to photoperiodic- and temperature-induced dormancy. These ecotypes were exposed to various combinations of photoperiod and low temperature treatments and monitored for photosynthetic and photoprotective processes as the plants entered dormancy. Our results demonstrate differential long- and short-term responses to photoinhibition at low temperatures between the two ecotypes. The northern ecotype was more tolerant to photoinhibition of photosynthesis than the southern ecotype potentially through a zeaxanthin-independent mechanism of photoprotection. Furthermore, anthocyanin accumulation may be involved in the LD-Cold treatment through putative sugar sensing mechanisms to trigger dormancy. (C) 2014 Elsevier B.V. All rights reserved.</t>
  </si>
  <si>
    <t>10.1016/j.envexpbot.2014.02.015</t>
  </si>
  <si>
    <t>WOS:000340315800025</t>
  </si>
  <si>
    <t>Giora, J; Tarasconi, HM; Fialho, CB</t>
  </si>
  <si>
    <t>Giora, Julia; Tarasconi, Hellen M.; Fialho, Clarice B.</t>
  </si>
  <si>
    <t>Reproduction and Feeding of the Electric Fish Brachyhypopomus gauderio (Gymnotiformes: Hypopomidae) and the Discussion of a Life History Pattern for Gymnotiforms from High Latitudes</t>
  </si>
  <si>
    <t>The reproductive biology and feeding habits of the electric fish Brachyhypopomus gauderio were studied. The species has seasonal reproductive behavior, with breeding occurring during the Southern Hemisphere spring and summer, and having a positive relation with the photoperiod variation. Brachyhypopomus gauderio was defined as a fractional spawner, with low relative fecundity and high first maturation size. Sexual dimorphism was registered, males undergoing hypertrophy of the distal portion of caudal filament. The results on reproductive biology herein obtained are in agreement with data concerning gymnotiforms from Southern Brazil and Uruguay, pointing to an ecological pattern for the species from high latitudes, differing from species with tropical distribution. According to the analysis of the food items, B. gauderio feed mainly on autochthonous insects, likewise the other gymnotiforms previously investigated, leading to conclude that there is no variation on the diet of the species of the order related to climatic conditions or even to habitat of occurrence.</t>
  </si>
  <si>
    <t>e106515</t>
  </si>
  <si>
    <t>10.1371/journal.pone.0106515</t>
  </si>
  <si>
    <t>WOS:000342030300025</t>
  </si>
  <si>
    <t>Wang, LF; Lin, KJ; Chen, C; Fu, S; Xue, FS</t>
  </si>
  <si>
    <t>Wang, LiuFeng; Lin, KeJian; Chen, Chao; Fu, Shu; Xue, FangSen</t>
  </si>
  <si>
    <t>Diapause Induction and Termination in the Small Brown Planthopper, Laodelphax striatellus (Hemiptera: Delphacidae)</t>
  </si>
  <si>
    <t>The small brown planthopper, Laodelphax striatellus (Fallen) enters the photoperiodic induction of diapause as 3rd or 4th instar nymphs. The photoperiodic response curves in this planthopper showed a typical long-day response type with a critical daylength of approximately 11 h at 25 degrees C, 12 h at 22 and 20 degrees C and 12.5 h at 18 degrees C, and diapause induction was almost abrogated at 28 degrees C. The third stage was the most sensitive stage to photoperiod. The photoperiodic response curve at 20 degrees C showed a gradual decline in diapause incidence in ultra-long nights, and continuous darkness resulted in 100% development. The required number of days for a 50% response was distinctly different between the short-and long-night cycles, showing that the effect of one short night was equivalent to the effect of three long nights at 18 degrees C. The rearing day length of 12 h evoked a weaker intensity of diapause than did 10 and 11 h. The duration of diapause was significantly longer under the short daylength of 11 h than it was under the long daylength of 15 h. The optimal temperature for diapause termination was 26 and 28 degrees C. Chilling at 5 degrees C for different times did not shorten the duration of diapause but significantly lengthened it when chilling period was included. In autumn, 50% of the nymphs that hatched from late September to mid-October entered diapause in response to temperatures below 20 degrees C. The critical daylength in the field was between 12 h 10 min and 12 h 32 min (including twilight), which was nearly identical to the critical daylength of 12.5 h at 18 degrees C. In spring, overwintering nymphs began to emerge in early March-late March when the mean daily temperature rose to 10 degrees C or higher.</t>
  </si>
  <si>
    <t>e107030</t>
  </si>
  <si>
    <t>10.1371/journal.pone.0107030</t>
  </si>
  <si>
    <t>WOS:000341271500109</t>
  </si>
  <si>
    <t>Delgadillo, JA; Flores, JA; Duarte, G; Vielma, J; Hernandez, H; Bedos, M; Fitz-Rodriguez, G; Fernandez, IG; Lopez-Sebastian, A; Gomez-Brunet, A; Santiago-Moreno, J; Zarazaga, LA; Keller, M; Chemineau, P</t>
  </si>
  <si>
    <t>Delgadillo, J. A.; Flores, J. A.; Duarte, G.; Vielma, J.; Hernandez, H.; Bedos, M.; Fitz-Rodriguez, G.; Fernandez, I. G.; Lopez-Sebastian, A.; Gomez-Brunet, A.; Santiago-Moreno, J.; Zarazaga, L. A.; Keller, M.; Chemineau, P.</t>
  </si>
  <si>
    <t>Out-of-season control of reproduction in subtropical goats without exogenous hormonal treatments</t>
  </si>
  <si>
    <t>11th International Conference on Goats</t>
  </si>
  <si>
    <t>SEP 24-27, 2012</t>
  </si>
  <si>
    <t>Las Palmas de Gran Canaria, SPAIN</t>
  </si>
  <si>
    <t>Some breeds of goats originating from or adapted to subtropical latitudes display seasonal variations of their annual rhythm of reproduction. The reproductive seasonality causes a seasonal production of goat-derived products affecting producers, goats' meat and milk industry and consumers. A good knowledge of the annual rhythm of reproduction, as well as the identification of the major environmental cues controlling this rhythm in both males and females, is necessary to draw new and sustainable techniques to induce a synchronized reproductive activity outside the natural breeding season and therefore to increase the out-of-season availability of the goat-derived products. This knowledge allows to control caprine reproduction without the use of exogenous hormones, and to develop techniques adapted to the environmental, economic and social characteristics of the breeding systems. Thus, in this review we will describe how photoperiodic treatments can be used to induce the sexual activity of male goats during the period of sexual rest. Then, we will describe how these photo-stimulated males were used to induce and synchronize the sexual activity of anestrous goats maintained in intensive or extensive management conditions by means of the male effect. In subtropical latitudes, the use of the male effect performed by using photo-stimulated bucks constitutes an original and sustainable way to control goats' reproduction. (C) 2014 Elsevier B.V. All rights reserved.</t>
  </si>
  <si>
    <t>Keller, Matthieu/Q-1431-2019; Garces, Luis Angel Zarazaga/L-6107-2014</t>
  </si>
  <si>
    <t>Keller, Matthieu/0000-0002-5445-7431; Garces, Luis Angel Zarazaga/0000-0003-0726-7990; bedos, marie/0000-0002-8564-0909; Hernandez, Horacio/0000-0002-0569-8888; Chemineau, Philippe/0000-0002-1584-7285</t>
  </si>
  <si>
    <t>10.1016/j.smallrumres.2014.01.011</t>
  </si>
  <si>
    <t>WOS:000342540800003</t>
  </si>
  <si>
    <t>Souza, DSD; Polizel, AC; Hamawaki, OT; Bonfim-Silva, EM; Koetz, M; Hamawaki, RL</t>
  </si>
  <si>
    <t>de Matos Souza, Debora Santana; Polizel, Analy Castilho; Hamawaki, Osvaldo Toshiyuki; Bonfim-Silva, Edna Maria; Koetz, Marcio; Hamawaki, Raphael Lemes</t>
  </si>
  <si>
    <t>SEMI EARLY/MEDIUM CYCLE SOYBEAN GENOTYPE SELECTION IN RONDONOPOLIS, MT</t>
  </si>
  <si>
    <t>BIOSCIENCE JOURNAL</t>
  </si>
  <si>
    <t>Soybean cultivation has shown some variation when it comes to adaptability, due to the huge sensibility of the cultivars in the photoperiod. There is an increase of its cycle when altitude and latitude increase from the north to the south, decreasing in regions of lower altitude and when it moves from the south to the north; causing a limiting adaptation line. Because of that, this study aimed to evaluate semi early/medium cycle soybean genotypes in relation to their agronomic performance. The tests were settled in the experimental field in the Mato Grosso Federal University (UFMT), in Rondonopolis- MT. 27 soybean genotypes under the semi early/medium cycle were evaluated. The experiment was performed in duplicity, one of them subject to fungicide treatment and the other one to no randomized blocks design. The variables analyzed were: severity and Asian rust number of pustules cm(2), chlorophyll content, stomatal conductance, number of days for flowering, plant height under maturation, and insertion of the first pod, grain productivity, 100-grain weight, number of pod per plant, and grain per pod. Data were subject to analysis of variance by means of statistics program Sisvar, developed of Federal University of Lavras. The material UFUS 13 and witness UFUS Riqueza showed higher resistance to the pathogene, while genotype UFUS 02 scored higher in the characters plant height, insertion of the first pod, grain percentage and productivity.</t>
  </si>
  <si>
    <t>1981-3163</t>
  </si>
  <si>
    <t>WOS:000341526100006</t>
  </si>
  <si>
    <t>Bauerfeind, SS; Kellermann, V; Moghadam, NN; Loeschcke, V; Fischer, K</t>
  </si>
  <si>
    <t>Bauerfeind, Stephanie S.; Kellermann, Vanessa; Moghadam, Neda N.; Loeschcke, Volker; Fischer, Klaus</t>
  </si>
  <si>
    <t>Temperature and photoperiod affect stress resistance traits in Drosophila melanogaster</t>
  </si>
  <si>
    <t>The long-term survival of species and populations depends on their ability to adjust phenotypic values to environmental conditions. In particular, the capability of dealing with environmental stress to buffer detrimental effects on fitness is considered to be of pivotal importance. Resistance traits are readily modulated by a wide range of environmental factors. In the present study, Drosophila melanogaster Meigen is used to investigate plastic responses to temperature and photoperiod in stress resistance traits. The results reveal that stress resistance traits (cold, heat, starvation and desiccation resistance) are affected by the factors temperature and sex predominantly. Cooler temperatures compared with warmer temperatures increase cold tolerance, desiccation and starvation resistance, whereas they reduce heat tolerance. Except for heat resistance, females are more stress-resistant than males. Stress resistance traits are also affected by photoperiod. Shorter photoperiods decrease cold tolerance, whereas longer photoperiods enhance desiccation resistance. Overall, thermal effects are pervasive throughout all measured resistance traits, whereas photoperiodic effects are of limited importance in the directly developing (i.e. nondiapausing) flies used here, suggesting that pronounced photoperiodic effects on stress resistance traits may be largely limited to, and triggered by, diapause-inducing effects.</t>
  </si>
  <si>
    <t>Loeschcke, Volker/J-2527-2013</t>
  </si>
  <si>
    <t>Loeschcke, Volker/0000-0003-1450-0754</t>
  </si>
  <si>
    <t>10.1111/phen.12068</t>
  </si>
  <si>
    <t>WOS:000340895200007</t>
  </si>
  <si>
    <t>Higgins, RH; Thurber, CS; Assaranurak, I; Brown, PJ</t>
  </si>
  <si>
    <t>Higgins, R. H.; Thurber, C. S.; Assaranurak, I.; Brown, P. J.</t>
  </si>
  <si>
    <t>Multiparental Mapping of Plant Height and Flowering Time QTL in Partially Isogenic Sorghum Families</t>
  </si>
  <si>
    <t>Sorghum varieties suitable for grain production at temperate latitudes show dwarfism and photoperiod insensitivity, both of which are controlled by a small number of loci with large effects. We studied the genetic control of plant height and flowering time in five sorghum families (A-E), each derived from a cross between a tropical line and a partially isogenic line carrying introgressions derived from a common, temperate-adapted donor. A total of 724 F-2:3 lines were phenotyped in temperate and tropical environments for plant height and flowering time and scored at 9139 SNPs using genotyping-by-sequencing. Biparental mapping was compared with multiparental mapping in different subsets of families (AB, ABC, ABCD, and ABCDE) using both a GWAS approach, which fit each QTL as a single effect across all families, and using a joint linkage approach, which fit QTL effects as nested within families. GWAS using all families (ABCDE) performed best at the cloned Dw3 locus, whereas joint linkage using all families performed best at the cloned Ma1 locus. Both multiparental approaches yielded apparently synthetic associations due to genetic heterogeneity and were highly dependent on the subset of families used. Comparison of all mapping approaches suggests that a GA2-oxidase underlies Dw1, and that a mir172a gene underlies a Dw1-linked flowering time QTL.</t>
  </si>
  <si>
    <t>10.1534/g3.114.013318</t>
  </si>
  <si>
    <t>WOS:000342570600004</t>
  </si>
  <si>
    <t>Dittmar, EL; Oakley, CG; Agren, J; Schemske, DW</t>
  </si>
  <si>
    <t>Dittmar, Emily L.; Oakley, Christopher G.; Agren, Jon; Schemske, Douglas W.</t>
  </si>
  <si>
    <t>Flowering time QTL in natural populations of Arabidopsis thaliana and implications for their adaptive value</t>
  </si>
  <si>
    <t>The genetic basis of phenotypic traits is of great interest to evolutionary biologists, but their contribution to adaptation in nature is often unknown. To determine the genetic architecture of flowering time in ecologically relevant conditions, we used a recombinant inbred line population created from two locally adapted populations of Arabidopsis thaliana from Sweden and Italy. Using these RILs, we identified flowering time QTL in growth chambers that mimicked the natural temperature and photoperiod variation across the growing season in each native environment. We also compared the genomic locations of flowering time QTL to those of fitness (total fruit number) QTL from a previous three-year field study. Ten total flowering time QTL were found, and in all cases, the Italy genotype caused early flowering regardless of the conditions. Two QTL were consistent across chamber environments, and these had the largest effects on flowering time. Five of the fitness QTL colocalized with flowering time QTL found in the Italy conditions, and in each case, the local genotype was favoured. In contrast, just two flowering time QTL found in the Sweden conditions colocalized with fitness QTL and in only one case was the local genotype favoured. This implies that flowering time may be more important for adaptation in Italy than Sweden. Two candidate genes (FLC and VIN3) underlying the major flowering time QTL found in the current study are implicated in local adaptation.</t>
  </si>
  <si>
    <t>Dittmar, Emily/P-4774-2018; Agren, Jon/E-6093-2011; Oakley, Christopher/U-3659-2017</t>
  </si>
  <si>
    <t>Dittmar, Emily/0000-0002-3085-6796; Agren, Jon/0000-0001-9573-2463; Oakley, Christopher/0000-0002-8082-5621</t>
  </si>
  <si>
    <t>10.1111/mec.12857</t>
  </si>
  <si>
    <t>WOS:000341176200011</t>
  </si>
  <si>
    <t>Northward range expansion requires synchronization of both overwintering behaviour and physiology with photoperiod in the invasive Colorado potato beetle (Leptinotarsa decemlineata)</t>
  </si>
  <si>
    <t>Photoperiodic phenological adaptations are prevalent in many organisms living in seasonal environments. As both photoperiod and growth season length change with latitude, species undergoing latitudinal range expansion often need to synchronize their life cycle with a changing photoperiod and growth season length. Since adaptive synchronization often involves a large number of time-consuming genetic changes, behavioural plasticity might be a faster way to adjust to novel conditions. We compared behavioural and physiological traits in overwintering (diapause) preparation in three latitudinally different European Colorado potato beetle (Leptinotarsa decemlineata) populations reared under two photoperiods. Our aim was to study whether behavioural plasticity could play a role in rapid range expansion into seasonal environments. Our results show that while burrowing into the soil occurred in the southernmost studied population also under a non-diapause-inducing long photoperiod, the storage lipid content of these beetles was very low compared to the northern populations. However, similar behavioural plasticity was not found in the northern populations. Furthermore, the strongest suppression of energy metabolism was seen in pre-diapause beetles from the northernmost population. These results could indicate accelerated diapause preparation and possibly energetic adjustments due to temporal constraints imposed by a shorter, northern, growth season. Our results indicate that behavioural plasticity in burrowing may have facilitated initial range expansion of L. decemlineata in Europe. However, long-term persistence at high latitudes has required synchronization of burrowing behaviour with physiological traits. The results underline that eco-physiological life-history traits of insects, such as diapause, should be included in studies on range expansion.</t>
  </si>
  <si>
    <t>10.1007/s00442-014-3009-4</t>
  </si>
  <si>
    <t>WOS:000340680100005</t>
  </si>
  <si>
    <t>Jiang, BJ; Nan, HY; Gao, YF; Tang, LL; Yue, YL; Lu, SJ; Ma, LM; Cao, D; Sun, S; Wang, JL; Wu, CX; Yuan, XH; Hou, WS; Kong, FJ; Han, TF; Liu, BH</t>
  </si>
  <si>
    <t>Jiang, Bingjun; Nan, Haiyang; Gao, Youfei; Tang, Lili; Yue, Yanlei; Lu, Sijia; Ma, Liming; Cao, Dong; Sun, Shi; Wang, Jialin; Wu, Cunxiang; Yuan, Xiaohui; Hou, Wensheng; Kong, Fanjiang; Han, Tianfu; Liu, Baohui</t>
  </si>
  <si>
    <t>Allelic Combinations of Soybean Maturity Loci E1, E2, E3 and E4 Result in Diversity of Maturity and Adaptation to Different Latitudes</t>
  </si>
  <si>
    <t>Soybean cultivars are extremely diverse in time to flowering and maturation as a result of various photoperiod sensitivities. The underlying molecular genetic mechanism is not fully clear, however, four maturity loci E1, E2, E3 and E4 have been molecularly identified. In this report, cultivars were selected with various photoperiod sensitivities from different ecological zones, which covered almost all maturity groups (MG) from MG 000 to MG VIII and MG X adapted from latitude N 18 degrees to N 53 degrees. They were planted in the field under natural daylength condition (ND) in Beijing, China or in pots under different photoperiod treatments. Maturity-related traits were then investigated. The four E maturity loci were genotyped at the molecular level. Our results suggested that these four E genes have different impacts on maturity and their allelic variations and combinations determine the diversification of soybean maturity and adaptation to different latitudes. The genetic mechanisms underlying photoperiod sensitivity and adaptation in wild soybean seemed unique from those in cultivated soybean. The allelic combinations and functional molecular markers for the four E loci will significantly assist molecular breeding towards high productivity.</t>
  </si>
  <si>
    <t>e106042</t>
  </si>
  <si>
    <t>10.1371/journal.pone.0106042</t>
  </si>
  <si>
    <t>WOS:000340880900082</t>
  </si>
  <si>
    <t>Walton, JC; Aubrecht, TG; Weil, ZM; Leuner, B; Nelson, RJ</t>
  </si>
  <si>
    <t>Walton, James C.; Aubrecht, Taryn G.; Weil, Zachary M.; Leuner, Benedetta; Nelson, Randy J.</t>
  </si>
  <si>
    <t>Photoperiodic regulation of hippocampal neurogenesis in adult male white-footed mice (Peromyscus leucopus)</t>
  </si>
  <si>
    <t>EUROPEAN JOURNAL OF NEUROSCIENCE</t>
  </si>
  <si>
    <t>Photoperiodic organisms monitor environmental day length to engage in seasonally appropriate adaptions in physiology and behavior. Among these adaptations are changes in brain volume and neurogenesis, which have been well described in multiple species of birds, yet few studies have described such changes in the brains of adult mammals. White-footed mice (Peromyscus leucopus) are an excellent species in which to investigate the effects of day length on adult hippocampal neurogenesis, as males, in addition to having reduced hippocampal volume in short days (SD) with concomitant impairments in hippocampus-mediated behaviors, have photoperiod-dependent changes in olfactory bulb neurogenesis. We performed the current experiment to assess the effects of photoperiod on hippocampal neurogenesis longitudinally, using the thymidine analog bromodeoxyuridine at multiple time points across 10 weeks of SD exposure. Compared with counterparts held in long day (LD) lengths, across the first 8 weeks of SD exposure hippocampal neurogenesis was reduced. However, at 10 weeks in SD lengths neurogenic levels in the hippocampus were elevated above those levels in mice held in LD lengths. The current findings are consistent with the natural photoperiodic cycle of hippocampal function in male white-footed mice, and may help to inform research on photoperiodic plasticity in neurogenesis and provide insight into how the complex interplay among the environment, genes and adaptive responses to changing day lengths affects brain structure, function and behavior at multiple levels.</t>
  </si>
  <si>
    <t>Walton, James C/F-7435-2010; Weil, Zachary M/B-5003-2008; Weil, Zachary M/A-2439-2008</t>
  </si>
  <si>
    <t>Walton, James C/0000-0002-3049-1029; Weil, Zachary M/0000-0003-3758-1809; Weil, Zachary M/0000-0003-3758-1809</t>
  </si>
  <si>
    <t>0953-816X</t>
  </si>
  <si>
    <t>1460-9568</t>
  </si>
  <si>
    <t>10.1111/ejn.12626</t>
  </si>
  <si>
    <t>WOS:000341982100008</t>
  </si>
  <si>
    <t>Rapacz, M; Ergon, A; Hoglind, M; Jorgensen, M; Jurczyk, B; Ostrem, L; Rognli, OA; Tronsmo, AM</t>
  </si>
  <si>
    <t>Rapacz, Marcin; Ergon, Ashild; Hoglind, Mats; Jorgensen, Marit; Jurczyk, Barbara; Ostrem, Liv; Rognli, Odd Arne; Tronsmo, Anne Marte</t>
  </si>
  <si>
    <t>Overwintering of herbaceous plants in a changing climate. Still more questions than answers</t>
  </si>
  <si>
    <t>PLANT SCIENCE</t>
  </si>
  <si>
    <t>The increase in surface temperature of the Earth indicates a lower risk of exposure for temperate grassland and crop to extremely low temperatures. However, the risk of low winter survival rate, especially in higher latitudes may not be smaller, due to complex interactions among different environmental factors. For example, the frequency, degree and length of extreme winter warming events, leading to snowmelt during winter increased, affecting the risks of anoxia, ice encasement and freezing of plants not covered with snow. Future climate projections suggest that cold acclimation will occur later in autumn, under shorter photoperiod and lower light intensity, which may affect the energy partitioning between the elongation growth, accumulation of organic reserves and cold acclimation. Rising CO2 levels may also disturb the cold acclimation process. Predicting problems with winter pathogens is also very complex, because climate change may greatly influence the pathogen population and because the plant resistance to these pathogens is increased by cold acclimation. All these factors, often with contradictory effects on winter survival, make plant overwintering viability under future climates an open question. Close cooperation between climatologists, ecologists, plant physiologists, geneticists and plant breeders is strongly required to predict and prevent possible problems. (C) 2014 Elsevier Ireland Ltd. All rights reserved.</t>
  </si>
  <si>
    <t>Rapacz, Marcin/T-8263-2017; Ergon, Ashild/AAB-8664-2019</t>
  </si>
  <si>
    <t>Rapacz, Marcin/0000-0003-1071-1159; Jurczyk, Barbara/0000-0001-7203-4048</t>
  </si>
  <si>
    <t>0168-9452</t>
  </si>
  <si>
    <t>10.1016/j.plantsci.2014.05.009</t>
  </si>
  <si>
    <t>WOS:000340317400005</t>
  </si>
  <si>
    <t>Bendevis, MA; Sun, Y; Rosenqvist, E; Shabala, S; Liu, F; Jacobsen, SE</t>
  </si>
  <si>
    <t>Bendevis, M. A.; Sun, Y.; Rosenqvist, E.; Shabala, S.; Liu, F.; Jacobsen, S. -E.</t>
  </si>
  <si>
    <t>Photoperiodic effects on short-pulse C-14 assimilation and overall carbon and nitrogen allocation patterns in contrasting quinoa cultivars</t>
  </si>
  <si>
    <t>Further understanding of the range of environmental influence on source-sink relationships in quinoa is important to streamlining future crop improvement and efforts concerning geographic expansion of cultivation areas. In the present study a photoperiod sensitive quinoa cv. 'Achachino' and photoperiod neutral cv. 'Titicaca' were studied under short (10 h) and long (17.5 h) days, with respect to C and N distribution as well as partitioning of newly assimilated C to plant organs. An extended photoperiod resulted in C-14 decreasingly being allocated to stem growth and lower leaves in 'Titicaca', but increasingly in 'Achachino'. Both cultivars increased biomass accumulation under extended photoperiod, but in the short day cultivar 'Achachino' the extension mostly favoured stem and lower leaf growth and resulted in deteriorated seed development. In contrast, 'Titicaca' responded to extended photoperiod with an immediate increase in carbon allocation to upper leaves, and over time to the reproductive structures, resulting in a more than 50% increase in final yield. Collectively the results indicate that even though the photoperiod sensitive cultivar flowered under long photoperiod it did not develop seeds, whereas the photoperiod neutral cultivar in comparison has a wider range in photoperiod plasticity and ability to specifically utilize additional light towards reproductive growth, resulting in an increased yield potential in regions outside of the tropical zone. (C) 2014 Elsevier B.V. All rights reserved.</t>
  </si>
  <si>
    <t>Bendevis, Mira/I-8182-2014; Liu, Fulai/D-8357-2013; Rosenqvist, Eva/G-9407-2014; Shabala, Sergey/C-6794-2013; Jacobsen, Sven-Erik/L-7351-2014</t>
  </si>
  <si>
    <t>Bendevis, Mira/0000-0002-5001-9194; Liu, Fulai/0000-0002-5006-8965; Rosenqvist, Eva/0000-0001-9288-6248; Jacobsen, Sven-Erik/0000-0002-9596-929X; Shabala, Sergey/0000-0003-2345-8981</t>
  </si>
  <si>
    <t>10.1016/j.envexpbot.2014.03.002</t>
  </si>
  <si>
    <t>WOS:000337650500002</t>
  </si>
  <si>
    <t>Kim, SH; Kim, NJ; Hong, SJ; Lee, YB; Park, HC; Je, YH; Lee, KP</t>
  </si>
  <si>
    <t>Kim, Seong-Hyun; Kim, Nam Jung; Hong, Seong-Jin; Lee, Young-Bo; Park, Hae-Chul; Je, Yeon-Ho; Lee, Kwang Pum</t>
  </si>
  <si>
    <t>Environmental induction of larval diapause and life-history consequences of post-diapause development in the Large Copper butterfly, Lycaena dispar (Lepidoptera: Lycaenidae)</t>
  </si>
  <si>
    <t>JOURNAL OF INSECT CONSERVATION</t>
  </si>
  <si>
    <t>Many insects in temperate zones withstand the adverse conditions of winter through entering diapause and the two most important environmental stimuli that induce diapause are photoperiod and ambient temperature. The Large Copper butterfly, Lycaena dispar Haworth (Lepidoptera: Lycaenidae), is a Palearctic butterfly that hibernates as larvae. Since this butterfly is a near threatened species in some regions, there has been a growing need for a standardized protocol for mass rearing of this butterfly based on the adequate knowledge of its ecology. In the present study, we first identified that L. dispar larvae were sensitive to the photoperiodic induction of diapause during their first larval instar. We then investigated to what extent the diapause-inducing effects of photoperiod could be modified by ambient temperatures in L. dispar larvae by exposing them to the range of day-lengths (L:D 14:10, 12:12, 10:14 and 8:16) at three different temperatures (15, 20 and 25 A degrees C). All larvae were induced to enter diapause at low ambient temperature (15 A degrees C) regardless of photoperiod, whereas most of them (86 %) exhibited direct development when temperature was high (25 A degrees C). The photoperiodic induction of diapause was evident when day-length was shorter than 14 h at intermediate temperature (20 A degrees C). Pre-diapause development was prolonged at low temperatures. Finally, we found that post-diapause development of L. dispar larvae was determined by both the chilling temperature experienced by diapausing larvae and the duration of larval diapause. Adult emergence was enhanced when larvae were chilled at 8 A degrees C and when they had been under the state of diapause for 20 days before they were treated to terminate diapause.</t>
  </si>
  <si>
    <t>1366-638X</t>
  </si>
  <si>
    <t>1572-9753</t>
  </si>
  <si>
    <t>10.1007/s10841-014-9678-9</t>
  </si>
  <si>
    <t>WOS:000340450000018</t>
  </si>
  <si>
    <t>Liu, LY; Adrian, J; Pankin, A; Hu, JY; Dong, X; von Korff, M; Turck, F</t>
  </si>
  <si>
    <t>Liu, Liangyu; Adrian, Jessika; Pankin, Artem; Hu, Jinyong; Dong, Xue; von Korff, Maria; Turck, Franziska</t>
  </si>
  <si>
    <t>Induced and natural variation of promoter length modulates the photoperiodic response of FLOWERING LOCUS T</t>
  </si>
  <si>
    <t>NATURE COMMUNICATIONS</t>
  </si>
  <si>
    <t>FLOWERING LOCUS T (FT) regulates the floral transition in many plant species by integrating environmental seasonal signals and internal cues. Here we show that two interdependent regulatory regions are necessary and sufficient to convey photoperiod responsiveness to FT. While a minimal distance between the regulatory regions is required to fully suppress FT expression under short days, increased distance reduces promoter response to long days. Natural variation at FT creating promoter length differences is widespread, correlates with longitudinal and latitudinal clines and affects a promoter region physically interacting with both photoperiod control regions. Three major FT promoter variants correlate with differences in FT allele usage in F1 hybrids. We propose that FT variation in cis could be adaptive by conferring differences in FT transcriptional control ultimately translating to increased fitness.</t>
  </si>
  <si>
    <t>Turck, Franziska/G-1240-2013</t>
  </si>
  <si>
    <t>Turck, Franziska/0000-0002-4982-5949; Adrian, Jessika/0000-0002-8078-5308; Pankin, Artem/0000-0002-1149-9746</t>
  </si>
  <si>
    <t>2041-1723</t>
  </si>
  <si>
    <t>10.1038/ncomms5558</t>
  </si>
  <si>
    <t>WOS:000341048400003</t>
  </si>
  <si>
    <t>Jung, JH; Lee, HJ; Park, MJ; Park, CM</t>
  </si>
  <si>
    <t>Jung, Jae-Hoon; Lee, Hyo-Jun; Park, Mi-Jeong; Park, Chung-Mo</t>
  </si>
  <si>
    <t>Beyond ubiquitination: proteolytic and nonproteolytic roles of HOS1</t>
  </si>
  <si>
    <t>The E3 ubiquitin ligase HIGH EXPRESSION OF OSMOTICALLY RESPONSIVE GENES 1 (HOS1) functions as a cold signaling attenuator by degrading the INDUCER OF CBF EXPRESSION 1 transcription factor, which is a key regulator of the cold-induced transcriptome and freezing tolerance in plants. Recent studies demonstrate that HOS1 also plays nonproteolytic roles in gene expression regulation. HOS1 acts as a chromatin remodeling factor that modulates FLOWERING LOCUS C chromatin in cold regulation of flowering time. It associates with the nuclear pore complex to facilitate nucleocytoplasmic mRNA export to maintain circadian periodicity over a range of light and temperature conditions. In this review, we summarize recent advances in molecular mechanisms underlying HOS1 function during plant development in response to fluctuating environmental conditions.</t>
  </si>
  <si>
    <t>1878-4372</t>
  </si>
  <si>
    <t>10.1016/j.tplants.2014.03.012</t>
  </si>
  <si>
    <t>WOS:000340341500010</t>
  </si>
  <si>
    <t>Xu, D; Wang, YT; Fan, X; Wang, DS; Ye, NH; Zhang, XW; Mou, SL; Guan, Z; Zhuang, ZM</t>
  </si>
  <si>
    <t>Xu, Dong; Wang, Yitao; Fan, Xiao; Wang, Dongsheng; Ye, Naihao; Zhang, Xiaowen; Mou, Shanli; Guan, Zheng; Zhuang, Zhimeng</t>
  </si>
  <si>
    <t>Long-Term Experiment on Physiological Responses to Synergetic Effects of Ocean Acidification and Photoperiod in the Antarctic Sea Ice Algae Chlamydomonas sp ICE-L</t>
  </si>
  <si>
    <t>ENVIRONMENTAL SCIENCE &amp; TECHNOLOGY</t>
  </si>
  <si>
    <t>Studies on ocean acidification have mostly been based on short-term experiments of low latitude with few investigations of the long-term influence on sea ice communities. Here, the combined effects of ocean acidification and photoperiod on the physiological response of the Antarctic sea ice microalgae Chlamydomonas sp. ICE-L were examined. There was a general increase in growth, PSII photosynthetic parameters, and N and P uptake in continuous light, compared to those exposed to regular dark and light cydes. Elevated pCO(2) showed no consistent effect on growth rate (p = 0.8) and N uptake (p = 0.38) during exponential phrase, depending on the photoperiod but had a positive effect on PSII photosynthetic capacity and P uptake. Continuous dark reduced growth, photosynthesis, and nutrient uptake. Moreover, intracellular lipid, mainly in the form of PUFA, was consumed at 80% and 63% in low and high pCO(2) in darkness. However, long-term culture under high pCO(2) gave a more significant inhibition of growth and F-v/F-m to high light stress. In summary, ocean acidification may have significant effects on Chlamydomonas sp. ICE-L survival in polar winter. The current study contributes to an understanding of how a sea ice algae-based community may respond to global climate change at high latitudes.</t>
  </si>
  <si>
    <t>0013-936X</t>
  </si>
  <si>
    <t>1520-5851</t>
  </si>
  <si>
    <t>10.1021/es404866z</t>
  </si>
  <si>
    <t>WOS:000339227500010</t>
  </si>
  <si>
    <t>Takashima, K; Nakamura, K</t>
  </si>
  <si>
    <t>Takashima, Kazuki; Nakamura, Keiji</t>
  </si>
  <si>
    <t>Geographical variation in egg diapause in Sympetrum frequens</t>
  </si>
  <si>
    <t>INTERNATIONAL JOURNAL OF ODONATOLOGY</t>
  </si>
  <si>
    <t>The effects of photoperiod and temperature on the termination of egg diapause were examined in Sympetrum frequens. Eggs were obtained from adult females collected from three locations in Japan and incubated under short- or long-day photoperiods at a constant temperature of 25, 20, or 15 degrees C. Egg diapause was eventually terminated in all treatments. Because differences in the average developmental time were small among the temperature treatments, it was concluded that the rate of diapause development is more rapid at lower temperatures, as in other Odonata species. A clear geographic trend was not found in the egg period, which may reflect the life cycle of S. frequens: the timing of reproduction is the same or even earlier in higher than in lower latitudes. Relatively large variations in embryonic period were found among populations and even within a population at 15 degrees C, suggesting that the rate of diapause development is also variable. The results also suggested that a short photoperiod might prevent S. frequens eggs from hatching before the onset of winter.</t>
  </si>
  <si>
    <t>1388-7890</t>
  </si>
  <si>
    <t>2159-6719</t>
  </si>
  <si>
    <t>10.1080/13887890.2014.907546</t>
  </si>
  <si>
    <t>WOS:000343829400004</t>
  </si>
  <si>
    <t>Granados, MDG; Lopez, LEH; Aguilar, AC; Molina, ALC; Perez-Ramirez, O; Mondragon-Ceballos, R</t>
  </si>
  <si>
    <t>Garcia Granados, Monica Dafne; Hernandez Lopez, Leonor Estela; Cordoba Aguilar, Alejandro; Cerda Molina, Ana Lilia; Perez-Ramirez, Olivia; Mondragon-Ceballos, Ricardo</t>
  </si>
  <si>
    <t>Effect of photoperiod on characteristics of semen obtained by electroejaculation in stump-tailed macaques (Macaca arctoides)</t>
  </si>
  <si>
    <t>PRIMATES</t>
  </si>
  <si>
    <t>Some environmental variables determining seasonal reproduction in mammals are temperature, humidity, food availability, and photoperiod. Among these, photoperiod is considered the main regulator of primates' seasonal reproduction, thus the latitudinal distribution of primate populations is a key factor determining the appearance of seasonal reproduction. The present work presents supporting discrete seasonality in male stumptailed macaques (Macaca arctoides). We investigated whether semen quality and testosterone covaried with Mexico City's photoperiod and relative humidity by analyzing variations in the portions that form the ejaculate: the seminal liquid, the seminal coagulum, and the copulatory plug. Five male adult stump-tailed macaques were electroejaculated once a month, obtaining three semen samples per male, from August 2011 to July 2012 (except for December 2011) (n = 165). Our results showed that stump-tailed macaque sperm counts were significantly different between the portions of the ejaculate. The seminal coagulum contained the significantly largest number of spermatozoids, followed by the copulatory plug and the seminal fluid. Photoperiod and relative humidity had major influence on the sperm count in the seminal coagulum and the testosterone concentrations. Testosterone reached its highest values around the time when days and nights lasted the same hours, decreasing when days either grew longer or became shorter. Concerning relative humidity, sperm counts in the seminal coagulum were highly variable on dry days, but decreased as the relative humidity increased. We conclude that stump-tailed macaques have a discrete seasonality, occurring in spring and fall when macaques' reproductive condition and readiness for postcopulatory intrasexual competition increase.</t>
  </si>
  <si>
    <t>0032-8332</t>
  </si>
  <si>
    <t>1610-7365</t>
  </si>
  <si>
    <t>10.1007/s10329-014-0414-6</t>
  </si>
  <si>
    <t>WOS:000343141900008</t>
  </si>
  <si>
    <t>Jankowski, KS; Vollmer, C; Linke, M; Randler, C</t>
  </si>
  <si>
    <t>Jankowski, Konrad S.; Vollmer, Christian; Linke, Magdalena; Randler, Christoph</t>
  </si>
  <si>
    <t>Differences in sun time within the same time zone affect sleep-wake and social rhythms, but not morningness preference: Findings from a Polish-German comparison study</t>
  </si>
  <si>
    <t>TIME &amp; SOCIETY</t>
  </si>
  <si>
    <t>Morningness-eveningness describes individual preferences for activity at specified times of the day. The present research aimed to test whether sun time entrains humans and whether this effect is observable in sleep-wake timing, in the timing of social rhythm and in morningness preference. Furthermore, we tested whether different reference points (activity expressed in standard time or in sun time, morningness preference scores) provide concordant results about differences in chronotype according to longitude. University students were tested in two locations (Warsaw, Poland; Heidelberg, Germany) positioned within the same time zone but differing according to longitude, thus daylight appeared earlier in the east (Warsaw) than in the west (Heidelberg). Sampling was scheduled to obtain similar photoperiods and other environmental factors in two locations. Measures consisted of times of day when various activities occurred (e. g. going to bed, waking up, going outdoors) in the seven days prior to data collection, morningness preference, and depressiveness. Varsovians and Heidelbergers did not differ in morningness preference and depressiveness, but Varsovians, compared to Heidelbergers, undertook a number of activities (e. g. wake up, get up, having breakfast, first contact with another person and going outdoors) at an earlier clock time (21-38 min earlier, depending on activity), did not differ in starting and finishing classes/work, and were later in eating lunch and dinner. However, all the activities of Varsovians (except for going outdoors) were positioned later according to sun time reference. Thus, residents from east as compared to those from the west had similar morningness preference, were more morning positioned in many aspects according to standard time, but were later according to sun time. Results indicated university students entrained to sun time to some extent, and morning activities more coupled to sun time.</t>
  </si>
  <si>
    <t>Randler, Christoph/E-5691-2016; Vollmer, Christian/G-5084-2012</t>
  </si>
  <si>
    <t>Randler, Christoph/0000-0002-7357-2793; Vollmer, Christian/0000-0002-7763-7013; Jankowski, Konrad S./0000-0003-0613-9532</t>
  </si>
  <si>
    <t>0961-463X</t>
  </si>
  <si>
    <t>1461-7463</t>
  </si>
  <si>
    <t>10.1177/0961463X14535911</t>
  </si>
  <si>
    <t>WOS:000343038400007</t>
  </si>
  <si>
    <t>Austin, SH; Hau, M; Robinson, WD</t>
  </si>
  <si>
    <t>Austin, Suzanne H.; Hau, Michaela; Robinson, W. Douglas</t>
  </si>
  <si>
    <t>Effect of photoperiod on incubation period in a wild passerine, Sylvia atricapilla</t>
  </si>
  <si>
    <t>Time required for avian embryos to develop is influenced by incubation temperature and the amount of time adults incubate eggs. Experiments on poultry indicate that photoacceleration, the light-induced stimulation of embryonic development, decreases the length of the incubation period as embryos receive more light. We hypothesized that eggs of wild birds exposed to longer periods of light should also have shorter incubation periods. We tested whether photoacceleration would occur in a species of open-cup nesting passerine, the blackcap Sylvia atricapilla. We artificially incubated blackcap eggs under four different photoperiods, four hours of light (4L) and 20 h of dark (20D), 12L:12D, 20L:4D, and a skeleton photoperiod (1 h light, 2 times per day) that framed a 20 h day. While incubation periods were accelerated with increasing photoperiod length, the differences among photoperiods of 4, 12 and 20L were weak. Embryos exposed to skeleton photoperiods developed as fast as those exposed to 20L and significantly faster than those exposed to 4L and 12L treatments. Skeleton photoperiods may most closely approximate natural patterns of light exposure that embryos experience during dawn and dusk incubation recesses typically associated with adult foraging. If our results from this species also occur in other wild birds, exposure to different day lengths may help explain some of the variation in the observed seasonal and latitudinal trends in avian incubation period.</t>
  </si>
  <si>
    <t>10.1111/jav.00046</t>
  </si>
  <si>
    <t>WOS:000339485600007</t>
  </si>
  <si>
    <t>Pastorczyk, M; Gielwanowska, I; Lahuta, LB</t>
  </si>
  <si>
    <t>Pastorczyk, Marta; Gielwanowska, Irena; Lahuta, Leslaw B.</t>
  </si>
  <si>
    <t>Changes in soluble carbohydrates in polar Caryophyllaceae and Poaceae plants in response to chilling</t>
  </si>
  <si>
    <t>Four species of flowering plants comprising Arctic populations of Cerastium alpinum and Poa arctica var. vivipara and indigenous Antarctic species Colobanthus quitensis and Deschampsia antarctica were investigated. Plants derived from natural origins were grown in an experimental greenhouse in Poland (53A degrees 47'N and 20A degrees 30'E latitude). Plants for experiment were collected during spring of 2010. Soluble carbohydrates in the intact shoots of C. alpinum and C. quitensis, polar plants of the family Caryophyllaceae, and D. antarctica and P. arctica var. vivipara, representatives of the family Poaceae, were analyzed by gas chromatography, and their involvement in the plants' response to chilling stress was examined. Plant tissues of the examined families growing in a greenhouse conditions (18-20 A degrees C, short day 10/14 h light/darkness) differed in the content and composition of soluble carbohydrates. In addition to common monosaccharides, myo-inositol and sucrose, Caryophyllaceae plants contained raffinose family oligosaccharides (RFOs), d-pinitol and mono-galactosyl pinitols. RFOs and d-pinitol were not detected in plants of the family Poaceae which contain 1-kestose, a specific tri-saccharide. The accumulation of significant quantities of sucrose in all investigated plants, RFOs in Caryophyllaceae plants and 1-kestose in Poaceae plants in response to chilling stress (4 A degrees C for 48 h with a long day photoperiod, 20/4 h) indicates that those compounds participate in the stress response. The common sugar accumulating in cold stress response and probably most important for chilling tolerance of four investigated plants species seems to be sucrose. On the other hand, the accumulation of above-mentioned carbohydrates during chilling stress can be a return to sugars metabolism, occurring in natural environmental conditions. No changes in d-pinitol concentrations were observed in the tissues of C. alpinum and C. quitensis plants subjected to both low and elevated temperatures, which probably rules out the protective effects of d-pinitol in response to cold stress.</t>
  </si>
  <si>
    <t>LAHUTA, Leslaw B./Q-1425-2019</t>
  </si>
  <si>
    <t>LAHUTA, Leslaw B./0000-0001-5999-1871; Gielwanowska, Irena/0000-0002-9001-1285; Pastorczyk, Marta/0000-0002-9747-8283</t>
  </si>
  <si>
    <t>10.1007/s11738-014-1551-7</t>
  </si>
  <si>
    <t>WOS:000338283200016</t>
  </si>
  <si>
    <t>Ponce, JL; Velazquez, H; Duarte, G; Bedos, M; Hernandez, H; Keller, M; Chemineau, P; Delgadillo, JA</t>
  </si>
  <si>
    <t>Ponce, J. L.; Velazquez, H.; Duarte, G.; Bedos, M.; Hernandez, H.; Keller, M.; Chemineau, P.; Delgadillo, J. A.</t>
  </si>
  <si>
    <t>Reducing exposure to long days from 75 to 30 days of extra-light treatment does not decrease the capacity of male goats to stimulate ovulatory activity in seasonally anovulatory females</t>
  </si>
  <si>
    <t>The response of male goats exposed to different durations of long days (LD) during an extralight treatment in autumn-winter, and their ability to induce ovulations in seasonally anovulatory goats were investigated in 2 experiments. In experiment 1, control males were exposed to natural photoperiod (n = 5), whereas 4 additional groups (n = 5/group) were exposed to 16 h of light per d during 75, 45, 30, or 15 d of LD. In the 4 groups, photoperiodic treatments ended on January 15th. Plasma concentrations of testosterone were determined in blood samples obtained once a week from October 15th to May 30th. The rise of testosterone levels occurred earlier in males from the 75-LD and 45-LD groups than in those from the 30-LD, 15-LD, and control groups (P &lt; 0.05). In addition, the time during which levels of testosterone remained &gt;5 ng/mL was longer in males from the 75-LD and 45-LD than in those from the 30-LD and 15-LD groups (P &lt; 0.05). In experiment 2, a group of anovulatory goats (n = 13) was isolated from males, while 3 additional groups were put in contact during 15 d with males previously exposed to 75, 45, or 30 days of LD (n = 25, 27, and 26 females/group, respectively and n = 3 males per group). The proportion of goats that ovulated was higher in the 3 groups in contact with the photo-stimulated males (range: 88%-92%) than in the group isolated from them (0%; P &lt; 0.05). The proportion of pregnant females did not differ between the 3 groups of does in contact with photo-stimulated males (range: 78%-92%; P &gt; 0.05). We conclude that, in our experimental conditions, a photoperiodic treatment as short as 30 d of LD during autumn-winter, stimulated testosterone secretion of bucks during their period of sexual rest and rendered them able to induce ovulations in seasonal anestrous goats and to obtain pregnancies in these females. (C) 2014 Elsevier Inc. All rights reserved.</t>
  </si>
  <si>
    <t>Hernandez, Tzasna/Q-2945-2019; Keller, Matthieu/Q-1431-2019</t>
  </si>
  <si>
    <t>Keller, Matthieu/0000-0002-5445-7431; Hernandez, Horacio/0000-0002-0569-8888; bedos, marie/0000-0002-8564-0909; Chemineau, Philippe/0000-0002-1584-7285</t>
  </si>
  <si>
    <t>10.1016/j.domaniend.2014.03.002</t>
  </si>
  <si>
    <t>WOS:000337643900016</t>
  </si>
  <si>
    <t>Li, QQ; Hu, YM; Chen, FX; Wang, JF; Liu, ZH; Zhao, ZZ</t>
  </si>
  <si>
    <t>Li, Qianqian; Hu, Yueming; Chen, Feixiang; Wang, Jinfeng; Liu, Zhenhua; Zhao, Zhizhong</t>
  </si>
  <si>
    <t>Environmental controls on cultivated soybean phenotypic traits across China</t>
  </si>
  <si>
    <t>AGRICULTURE ECOSYSTEMS &amp; ENVIRONMENT</t>
  </si>
  <si>
    <t>impacts of environmental variables on basic phenotypic traits of cultivated soybean varieties can be significant and vary with individual traits. However, such studies are extremely rare at the continental scale because of limited observations and potential collinearity and spatial autocorrelation among abiotic factors that can make the attribution difficult. This study was designed to explore and quantify environmental variables that could closely relate to soybean phenotypic traits across China. The data of cultivated soybean phenotypic traits (i.e., 100-seed weight, crude oil content, protein content, plant height) and environmental variables were compiled from 18,686 samples across 29 provinces of China. Different regression models were used to remove collinearity and spatial autocorrelation among selected variables. As the first attempt at a continental scale, our study shows that climatic and geographic variables contributed much more to trait variations than soils did, of which the minimum temperature was most critical, followed by longitude, and soil properties explained more variances on crude protein content than on others. Abiotic variables explained 29, 20, 17 and 38% of the observed variations (P&lt;0.05) of crude protein content, crude oil content, 100-seed weight and plant height, respectively. This result implies that, besides the effects of farming practices such as fertilization, irrigation, planting density, etc., biotic factors (e.g., genes) likely play a more important role in determining the phenotypic traits and their spatial variability. It is possible to improve soybean quality and yield by selecting suitable environments even though it is hard to develop a kind of soybean varieties with all ideal germplasm traits simultaneously. (C) 2014 Elsevier B.V. All rights reserved.</t>
  </si>
  <si>
    <t>Wang, Jinfeng/0000-0002-6687-9420</t>
  </si>
  <si>
    <t>0167-8809</t>
  </si>
  <si>
    <t>1873-2305</t>
  </si>
  <si>
    <t>10.1016/j.agee.2014.03.034</t>
  </si>
  <si>
    <t>WOS:000338605000003</t>
  </si>
  <si>
    <t>Chen, J; Tsuda, Y; Stocks, M; Kallman, T; Xu, NN; Karkkainen, K; Huotari, T; Semerikov, VL; Vendramin, GG; Lascoux, M</t>
  </si>
  <si>
    <t>Chen, Jun; Tsuda, Yoshiaki; Stocks, Michael; Kallman, Thomas; Xu, Nannan; Karkkainen, Katri; Huotari, Tea; Semerikov, Vladimir L.; Vendramin, Giovanni G.; Lascoux, Martin</t>
  </si>
  <si>
    <t>Clinal Variation at Phenology-Related Genes in Spruce: Parallel Evolution in FTL2 and Gigantea?</t>
  </si>
  <si>
    <t>GENETICS</t>
  </si>
  <si>
    <t>Parallel clines in different species, or in different geographical regions of the same species, are an important source of information on the genetic basis of local adaptation. We recently detected latitudinal clines in SNPs frequencies and gene expression of candidate genes for growth cessation in Scandinavian populations of Norway spruce (Picea abies). Here we test whether the same clines are also present in Siberian spruce (P. obovata), a close relative of Norway spruce with a different Quaternary history. We sequenced nine candidate genes and 27 control loci and genotyped 14 SSR loci in six populations of P. obovata located along the Yenisei river from latitude 56 N to latitude 67 N. In contrast to Scandinavian Norway spruce that both departs from the standard neutral model (SNM) and shows a clear population structure, Siberian spruce populations along the Yenisei do not depart from the SNM and are genetically unstructured. Nonetheless, as in Norway spruce, growth cessation is significantly clinal. Polymorphisms in photoperiodic (FTL2) and circadian clock (Gigantea, GI, PRR3) genes also show significant clinal variation and/or evidence of local selection. In GI, one of the variants is the same as in Norway spruce. Finally, a strong cline in gene expression is observed for FTL2, but not for GI. These results, together with recent physiological studies, confirm the key role played by FTL2 and circadian clock genes in the control of growth cessation in spruce species and suggest the presence of parallel adaptation in these two species.</t>
  </si>
  <si>
    <t>Stocks, Michael/P-5417-2014; Vendramin, Giovanni G/K-9731-2014</t>
  </si>
  <si>
    <t>Stocks, Michael/0000-0003-3344-6036; Vendramin, Giovanni G/0000-0001-9921-7872; Lascoux, Martin/0000-0003-1699-9042; Kallman, Thomas/0000-0003-0498-2665</t>
  </si>
  <si>
    <t>0016-6731</t>
  </si>
  <si>
    <t>1943-2631</t>
  </si>
  <si>
    <t>10.1534/genetics.114.163063</t>
  </si>
  <si>
    <t>WOS:000339391900018</t>
  </si>
  <si>
    <t>Friborg, O; Rosenvinge, JH; Wynn, R; Gradisar, M</t>
  </si>
  <si>
    <t>Friborg, Oddgeir; Rosenvinge, Jan H.; Wynn, Rolf; Gradisar, Michael</t>
  </si>
  <si>
    <t>Sleep timing, chronotype, mood, and behavior at an Arctic latitude (69 degrees N)</t>
  </si>
  <si>
    <t>SLEEP MEDICINE</t>
  </si>
  <si>
    <t>Objective: Daylight is an important zeitgeber for entraining the circadian rhythm to a 24 h clock cycle, especially within the Polar circle, which has long Polar nights several months each year. Phase delays in sleep timing may occur, but the mean shift is normally small. However, the individual variation in phase shifts is large, implicating moderating factors. Here we examined the role of several self-regulatory variables (mood and fatigue, behavioral habits, and psychological self-regulation) as moderators of seasonality in sleep timing and chronotype. Methods: A sample of 162 young adults (76% females; mean age: females 23.4 years, males 24.3 years) participated in a prospective study across three seasons (September, December, March) in Tromso/Norway at 69 degrees 39'N. Sleep diary and sleep/health-related questionnaire data were collected at each time-point. Results: Sleep timing and chronotype were delayed during the dark period (December) compared with brighter photoperiods (September and March). Comparable effects were observed for insomnia, fatigue, mood (depression and anxiety), subjective health complaints, physical activity, and school-related stress. Most importantly, depression and fatigue moderated the degree of seasonal shifting in sleep timing, whereas the other self-regulation indicators did not (ie eating habits, physical activity, and psychological self-regulation). Conclusion: Seasonality in sleep timing and chronotype was confirmed, and it seems that depressive symptoms during the dark period exacerbate phase-shifting problems for people living in sub-Arctic regions. (C) 2014 Elsevier B.V. All rights reserved.</t>
  </si>
  <si>
    <t>Wynn, Rolf/0000-0002-2254-3343</t>
  </si>
  <si>
    <t>1389-9457</t>
  </si>
  <si>
    <t>1878-5506</t>
  </si>
  <si>
    <t>10.1016/j.sleep.2014.03.014</t>
  </si>
  <si>
    <t>WOS:000338620900011</t>
  </si>
  <si>
    <t>de Lira, JS; Flores, PS; Bruckner, CH</t>
  </si>
  <si>
    <t>de Lira Junior, Jose Severino; Flores, Patrcia Silva; Bruckner, Claudio Horst</t>
  </si>
  <si>
    <t>UFV-M7: mutant yellow passionfruit genotype with photoperiod insensitivity for flowering</t>
  </si>
  <si>
    <t>CROP BREEDING AND APPLIED BIOTECHNOLOGY</t>
  </si>
  <si>
    <t>The development and characteristics of UFV-M7, a mutant with photoperiod insensitivity to beginning of flowering, are described. This genotype was fortuitously obtained by regeneration of nodal segments, exposed to gamma radiation. The possibility of incorporating photoperiod insensitivity into cultivars for producing regions is discussed for latitudes where the photoperiod determines the seasonality of harvest.</t>
  </si>
  <si>
    <t>Junior, Jose Severino Lira/D-9262-2015</t>
  </si>
  <si>
    <t>Bruckner, Claudio/0000-0002-6249-3686</t>
  </si>
  <si>
    <t>1984-7033</t>
  </si>
  <si>
    <t>10.1590/1984-70332014v14n2c22</t>
  </si>
  <si>
    <t>WOS:000345584600010</t>
  </si>
  <si>
    <t>White, JT; DeSanto, CL; Gibbons, C; Lardner, CK; Panakos, A; Rais, S; Sharp, K; Sullivan, SD; Tidhar, W; Wright, L; Berrigan, D; Heideman, PD</t>
  </si>
  <si>
    <t>White, Jordan T.; DeSanto, Cori L.; Gibbons, Connie; Lardner, Casey K.; Panakos, Andrew; Rais, Salehin; Sharp, Kathy; Sullivan, Shannon D.; Tidhar, Wendy; Wright, Leanne; Berrigan, David; Heideman, Paul D.</t>
  </si>
  <si>
    <t>Insulins, leptin and feeding in a population of Peromyscus leucopus (white-footed mouse) with variable fertility</t>
  </si>
  <si>
    <t>Natural populations display a variety of reproductive responses to environmental cues, but the underlying physiology that causes these responses is-largely unknown. This study tested the hypothesis that heritable variation in reproductive traits can be described by heritable variation in concentrations of hormones critical to both energy balance and reproduction. To test this hypothesis, we used mouse lines derived from a wild population and selectively bred for response to short day photoperiod. Reproductive and metabolic traits of Peromyscus leuco pus display heritable variation when held in short photoperiods typical of winter. Our two lines of mice have phenotypes spanning the full range of variation observed in nature in winter. We tested male and female mice for heritable variation in fasted serum concentrations of three hormones involved in energetic regulation: leptin, insulin-like growth factor 1 (IGF-1) and insulin, as well as the effects of exogenous leptin and a high energy diet on reproductive maturation. Exogenous leptin decreased food intake, but protected males from the reduction in testis mass caused by equivalent food restriction in pair-fed, saline-infused controls. A high energy diet resulted in calorie adjustment by the mice, and failed to alter reproductive phenotype. Concentrations of the three hormones did not differ significantly between selection lines but had correlations with measures of food intake, fertility, blood glucose, and/or body mass. There was evidence of interactions between reproductive traits and hormones related to energy balance and reproduction, but this study did not find evidence that variation in these hormones caused variation in reproductive phenotype. (C) 2014 Published by Elsevier Inc.</t>
  </si>
  <si>
    <t>White, Jordan/0000-0003-3202-4181; Lardner, Casey/0000-0002-3993-3153</t>
  </si>
  <si>
    <t>10.1016/j.yhbeh.2014.02.006</t>
  </si>
  <si>
    <t>WOS:000337550800015</t>
  </si>
  <si>
    <t>Malik, S; Singh, S; Rani, S; Kumar, V</t>
  </si>
  <si>
    <t>Malik, S.; Singh, S.; Rani, S.; Kumar, V.</t>
  </si>
  <si>
    <t>Life at a different pace: Annual itineraries are conserved in seasonal songbirds</t>
  </si>
  <si>
    <t>JOURNAL OF BIOSCIENCES</t>
  </si>
  <si>
    <t>The duration of life history state (LHS) reflects the adaptive strategy a species has evolved to cope with a changing environment. Inhabitants at different latitudes may thus have significant differences in the rates of metabolic and physiological processes underlying LHSs. Birds, in order to maximize their fitness in the environment in which they live, seasonally switch from one LHS to another during the year. The present study investigated whether an annual itinerary of a species would determine its rate of reaction to inductive long days. We compared the photoinduced cycles of changes in body mass and testes, as indices of migratory and reproductive LHSs, between two long day breeding species, the migratory redheaded bunting and non-migratory Indian weaverbird. Changes in body mass and testis size were measured in photosensitive buntings and weaverbirds (n = 7 each) on short days (LD 8:16) subjected first to 0.5 h weekly light increments until the light period was 13 h per day, and then maintained on LD 13:11 for another 32 weeks. A, similar observation was recorded on a group of buntings (it = 14) and weaverbirds (n = 9) maintained on increasing natural day lengths (NDL; Lucknow, 26 degrees 55' N, 80 degrees 59' E) for 47 weeks. As predicted, the rates of induction of seasonal cycles under an identical inductive photoperiod were significantly faster in temperate buntings with five annual LHSs than in the subtropical weaverbirds with three annual LHSs. This suggests that annual itineraries of songbirds with which they may have evolved with at their breeding latitudes, determine their response to the external photoperiodic environment.</t>
  </si>
  <si>
    <t>0250-5991</t>
  </si>
  <si>
    <t>0973-7138</t>
  </si>
  <si>
    <t>10.1007/s12038-014-9440-1</t>
  </si>
  <si>
    <t>WOS:000337332900016</t>
  </si>
  <si>
    <t>Combined effects of rising [CO2] and temperature on boreal forests: growth, physiology and limitations</t>
  </si>
  <si>
    <t>Climate change is expected to be most pronounced at high latitudes, but we have little data on how dominant boreal tree species will respond to rising temperatures and CO2 concentrations ([CO2]). We review the mechanisms through which elevated growth temperatures and atmospheric CO2 alter tree physiology and growth, focusing on the dominant species in northern forests. Water and nutrient availability, as well as day length, are likely to constrain the ability of these forests to respond positively to warmer, potentially longer growing seasons and higher CO2 levels. We also analyze published tree responses to future climate scenarios for key boreal tree species and show that (i) high [CO2] increases biomass and net photosynthetic rates compared with ambient [CO2], under both current temperatures and warmer climates; (ii) increases in temperature above current levels have little effect on growth or carbon gain; and (iii) the combination of elevated [CO2] and elevated temperatures increases plant biomass, but this effect appears to have a threshold above a 5 degrees C increase in growth temperatures. While rising temperatures and [CO2], therefore, have the potential to increase the productivity of northern forest species (based on experiments that supply ample water and fertilizer), this response is likely to be limited by these soil resources and the photoperiod in the field, and may not occur under the more extreme warming conditions predicted for the future in this region.</t>
  </si>
  <si>
    <t>Stinziano, Joseph/M-1062-2015; Way, Danielle A/N-1867-2014</t>
  </si>
  <si>
    <t>Stinziano, Joseph/0000-0002-7628-4201; Way, Danielle A/0000-0003-4801-5319</t>
  </si>
  <si>
    <t>10.1139/cjb-2013-0314</t>
  </si>
  <si>
    <t>WOS:000337107600003</t>
  </si>
  <si>
    <t>Chen, C; Wei, XT; Xiao, HJ; He, HM; Xia, QW; Xue, FS</t>
  </si>
  <si>
    <t>Chen, Chao; Wei, XiaoTang; Xiao, HaiJun; He, HaiMin; Xia, QinWen; Xue, FangSen</t>
  </si>
  <si>
    <t>Diapause Induction and Termination in Hyphantria cunea (Drury) (Lepidoptera: Arctiinae)</t>
  </si>
  <si>
    <t>The fall webworm, Hyphantria cunea (Drury), enters facultative diapause as a pupa in response to short-day conditions during autumn. Photoperiodic response curves showed that the critical day length for diapause induction was 14 h 30 min, 14 h 25 min and 13 h 30 min at 22, 25 and 28 degrees C, respectively. The photoperiodic responses under non-24 h light-dark cycles demonstrated that night length played an essential role in the determination of diapause. Experiments using a short day length interrupted by a 1-h light pulse exhibited two troughs of diapause inhibition and the effect of diapause inhibition was greater in the early scotophase than in the late scotophase. The diapause-inducing short day lengths of 8, 10 and 12 h evoked greater intensities of diapause than did 13 and 14 h. Diapause can be terminated without exposure to chilling, but chilling at 5 degrees C for 90 and 120 d significantly accelerated diapause development, reduced mortality, and synchronized adult emergence. Additionally, the potential for H. cunea from the temperate region (Qingdao) to emerge and overwinter under field conditions in subtropical regions (Nanchang) of China was evaluated. Pupae that were transferred to Nanchang in early July showed a 60% survival rate and extremely dispersed pupal period (from 12 to 82 days), suggesting that some pupae may undergo summer diapause. Diapausing temperate region pupae that were moved out-of-doors in Nanchang during October showed approximately 20% overwintering survival; moreover, those pupae that overwintered successfully emerged the next spring during a period when their host plants would be available. The results indicate that this moth has the potential to expand its range into subtropical regions of China.</t>
  </si>
  <si>
    <t>e98145</t>
  </si>
  <si>
    <t>10.1371/journal.pone.0098145</t>
  </si>
  <si>
    <t>WOS:000338101500032</t>
  </si>
  <si>
    <t>Zhai, H; Lu, SX; Wang, YQ; Chen, X; Ren, HX; Yang, JY; Cheng, W; Zong, CM; Gu, HP; Qiu, HM; Wu, HY; Zhang, XZ; Cui, TT; Xia, ZJ</t>
  </si>
  <si>
    <t>Zhai, Hong; Lu, Shixiang; Wang, Yueqiang; Chen, Xin; Ren, Haixiang; Yang, Jiayin; Cheng, Wen; Zong, Chunmei; Gu, Heping; Qiu, Hongmei; Wu, Hongyan; Zhang, Xingzheng; Cui, Tingting; Xia, Zhengjun</t>
  </si>
  <si>
    <t>Allelic Variations at Four Major Maturity E Genes and Transcriptional Abundance of the E1 Gene Are Associated with Flowering Time and Maturity of Soybean Cultivars</t>
  </si>
  <si>
    <t>The time to flowering and maturity are ecologically and agronomically important traits for soybean landrace and cultivar adaptation. As a typical short-day crop, long day conditions in the high-latitude regions require soybean cultivars with photoperiod insensitivity that can mature before frost. Although the molecular basis of four major E loci (E1 to E4) have been deciphered, it is not quite clear whether, or to what degree, genetic variation and the expression level of the four E genes are associated with the time to flowering and maturity of soybean cultivars. In this study, we genotyped 180 cultivars at E1 to E4 genes, meanwhile, the time to flowering and maturity of those cultivars were investigated at six geographic locations in China from 2011 to 2012 and further confirmed in 2013. The percentages of recessive alleles at E1, E2, E3 and E4 loci were 38.34%, 84.45%, 36.33%, and 7.20%, respectively. Statistical analysis showed that allelic variations at each of four loci had a significant effect on flowering time as well as maturity. We classified the 180 cultivars into eight genotypic groups based on allelic variations of the four major E loci. The genetic group of e1-nf representing dysfunctional alleles at the E1 locus flowered earliest in all the geographic locations. In contrast, cultivars in the E1E2E3E4 group originated from the southern areas flowered very late or did not flower before frost at high latitude locations. The transcriptional abundance of functional E1 gene was significantly associated with flowering time. However, the ranges of time to flowering and maturity were quite large within some genotypic groups, implying the presence of some other unknown genetic factors that are involved in control of flowering time or maturity. Known genes (e. g. E3 and E4) and other unknown factors may function, at least partially, through regulation of the expression of the E1 gene.</t>
  </si>
  <si>
    <t>e97636</t>
  </si>
  <si>
    <t>10.1371/journal.pone.0097636</t>
  </si>
  <si>
    <t>WOS:000336789500090</t>
  </si>
  <si>
    <t>Randall, WC; Lopez, RG</t>
  </si>
  <si>
    <t>Randall, Wesley C.; Lopez, Roberto G.</t>
  </si>
  <si>
    <t>Comparison of Supplemental Lighting from High-pressure Sodium Lamps and Light-emitting Diodes during Bedding Plant Seedling Production</t>
  </si>
  <si>
    <t>Annual bedding plant seedlings or plugs are considered high quality when they are compact, fully rooted transplants with a large stem caliper and high root dry mass. Greenhouses in northern latitudes rely on supplemental lighting (SL) from high-pressure sodium lamps (HPS) during winter months to achieve high-quality, finished plugs. Light-emitting diodes (LEDs) offer higher energy efficiencies, a long operating life, and precise waveband specificity that can eliminate wavebands not considered useful. Seedlings of Antirrhinum, Catharanthus, Celosia, Impatiens, Pelargonium, Petunia, Tagetes, Salvia, and Viola were grown at 21 degrees C under a 16-hour photoperiod of ambient solar light and SL of 100 mu mol.m(-2).s(-1) from either HPS lamps or LED arrays with varying proportions (%) of red:blue light (100:0, 85:15, or 70:30). Height of Catharanthus, Celosia, Impatiens, Petunia, Tagetes, Salvia, and Viola was 31%, 29%, 31%, 55%, 20%, 9%, and 35% shorter, respectively, for seedlings grown under the 85:15 red:blue LEDs compared with those grown under HPS lamps. Additionally, stem caliper of Antirrhinum, Pelargonium, and Tagetes was 16%, 8%, and 13% larger, respectively, for seedlings grown under the 85:15 red:blue LEDs compared with seedlings grown under HPS lamps. The quality index (QI), a quantitative measurement of quality, was similar for Antirrhinum, Catharanthus, Impatiens, Pelargonium, and Tagetes grown under LEDs and HPS lamps. However, it was significantly higher for Petunia, Salvia, and Viola under 85:15, 70:30, and 100:0 red:blue LEDs than under HPS lamps, respectively. These results indicate that seedling quality for the majority of the species tested under SL from LEDs providing both red and blue light was similar or higher than those grown under HPS lamps.</t>
  </si>
  <si>
    <t>10.21273/HORTSCI.49.5.589</t>
  </si>
  <si>
    <t>WOS:000337208700011</t>
  </si>
  <si>
    <t>Lind-Riehl, JF; Sullivan, AR; Gailing, O</t>
  </si>
  <si>
    <t>Lind-Riehl, Jennifer F.; Sullivan, Alexis R.; Gailing, Oliver</t>
  </si>
  <si>
    <t>Evidence for selection on a CONSTANS-like gene between two red oak species</t>
  </si>
  <si>
    <t>Hybridizing species such as oaks may provide a model to study the role of selection in speciation with gene flow. Discrete species' identities and different adaptations are maintained among closely related oak species despite recurrent gene flow. This is probably due to ecologically mediated selection at a few key genes or genomic regions. Neutrality tests can be applied to identify so-called outlier loci, which demonstrate locus-specific signatures of divergent selection and are candidate genes for further study. Thirty-six genic microsatellite markers, some with putative functions in flowering time and drought tolerance, and eight non-genic microsatellite markers were screened in two population pairs (n = 160) of the interfertile species Quercus rubra and Q. ellipsoidalis, which are characterized by contrasting adaptations to drought. Putative outliers were then tested in additional population pairs from two different geographic regions (n = 159) to support further their potential role in adaptive divergence. A marker located in the coding sequence of a putative CONSTANS-like (COL) gene was repeatedly identified as under strong divergent selection across all three geographically disjunct population pairs. COL genes are involved in the photoperiodic control of growth and development and are implicated in the regulation of flowering time. The location of the polymorphism in the Quercus COL gene and given the potential role of COL genes in adaptive divergence and reproductive isolation makes this a promising candidate speciation gene. Further investigation of the phenological characteristics of both species and flowering time pathway genes is suggested in order to elucidate the importance of phenology genes for the maintenance of species integrity. Next-generation sequencing in multiple population pairs in combination with high-density genetic linkage maps could reveal the genome-wide distribution of outlier genes and their potential role in reproductive isolation between these species.</t>
  </si>
  <si>
    <t>Gailing, Oliver/X-2690-2019</t>
  </si>
  <si>
    <t>Gailing, Oliver/0000-0002-4572-2408</t>
  </si>
  <si>
    <t>10.1093/aob/mcu019</t>
  </si>
  <si>
    <t>WOS:000335773000007</t>
  </si>
  <si>
    <t>Singh, NS; Dixit, AS</t>
  </si>
  <si>
    <t>Singh, Namram Sushindrajit; Dixit, Anand Shanker</t>
  </si>
  <si>
    <t>Participation of endogenous circadian rhythm in photoperiodic time measurement during ovarian responses of the subtropical tree sparrow, Passer montanus</t>
  </si>
  <si>
    <t>INDIAN JOURNAL OF EXPERIMENTAL BIOLOGY</t>
  </si>
  <si>
    <t>Resonance experiment was employed to investigate the mechanism of photoperiodic time measurement during initiation of ovarian growth and functions in the subtropical population of female tree sparrow (Passer montanus) at Shillong (Latitude 25 degrees 34'N, Longitude 91 degrees 53'E). Photosensitive birds were subjected to various resonance light dark cycles of different durations such as: 12-(6L:6D), 24-(6L:18D), 36-(6L:30D), 48-(6L:42D), 60-(6L:54D) and 72-(6L:66D) h along with a control group under long days (14L: 10D) for 35 days. Birds, exposed to long days, exhibited ovarian growth confirming their photosensitivity at the beginning of the experiment. The birds experiencing resonance light/dark cycles of 12, 36 and 60 h responded well while those exposed to24, 48 and 72 h cycles did not. Serum levels of estradiol-17 beta ran almost parallel to changes in the follicular size. Further, histomorphometric analyses of ovaries of the birds subjected to various resonance light dark cycles revealed distinct correlation with the ovarian growth and the serum levels of estradiol-17 beta. No significant change in body weight was observed in the birds under any of the light regimes. The results are in agreement with the avian external coincidence model of photoperiodic time measurement and indicate that an endogenous circadian rhythm is involved during the initiation of the gonadal growth and functions in the female tree sparrow.</t>
  </si>
  <si>
    <t>0019-5189</t>
  </si>
  <si>
    <t>0975-1009</t>
  </si>
  <si>
    <t>WOS:000335629000015</t>
  </si>
  <si>
    <t>Ransom, J; Morgan, PJ; McCaffery, PJ; Stoney, PN</t>
  </si>
  <si>
    <t>Ransom, Jemma; Morgan, Peter J.; McCaffery, Peter J.; Stoney, Patrick N.</t>
  </si>
  <si>
    <t>The rhythm of retinoids in the brain</t>
  </si>
  <si>
    <t>JOURNAL OF NEUROCHEMISTRY</t>
  </si>
  <si>
    <t>The retinoids are a family of compounds that in nature are derived from vitamin A or pro-vitamin A carotenoids. An essential part of the diet for mammals, vitamin A has long been known to be essential for many organ systems in the adult. More recently, however, they have been shown to be necessary for function of the brain and new discoveries point to a central role in processes ranging from neuroplasticity to neurogenesis. Acting in several regions of the central nervous system including the eye, hippocampus and hypothalamus, one common factor in its action is control of biological rhythms. This review summarizes the role of vitamin A in the brain; its action through the metabolite retinoic acid via specific nuclear receptors, and the regulation of its concentration through controlled synthesis and catabolism. The action of retinoic acid to regulate several rhythms in the brain and body, from circadian to seasonal, is then discussed to finish with the importance of retinoic acid in the regular pattern of sleep.</t>
  </si>
  <si>
    <t>0022-3042</t>
  </si>
  <si>
    <t>1471-4159</t>
  </si>
  <si>
    <t>10.1111/jnc.12620</t>
  </si>
  <si>
    <t>WOS:000334489100002</t>
  </si>
  <si>
    <t>Pujolar, JM; Jacobsen, MW; Als, TD; Frydenberg, J; Munch, K; Jonsson, B; Jian, JB; Cheng, L; Maes, GE; Bernatchez, L; Hansen, MM</t>
  </si>
  <si>
    <t>Pujolar, J. M.; Jacobsen, M. W.; Als, T. D.; Frydenberg, J.; Munch, K.; Jonsson, B.; Jian, J. B.; Cheng, L.; Maes, G. E.; Bernatchez, L.; Hansen, M. M.</t>
  </si>
  <si>
    <t>Genome-wide single-generation signatures of local selection in the panmictic European eel</t>
  </si>
  <si>
    <t>Next-generation sequencing and the collection of genome-wide data allow identifying adaptive variation and footprints of directional selection. Using a large SNP data set from 259 RAD-sequenced European eel individuals (glass eels) from eight locations between 34 and 64(o)N, we examined the patterns of genome-wide genetic diversity across locations. We tested for local selection by searching for increased population differentiation using F-ST-based outlier tests and by testing for significant associations between allele frequencies and environmental variables. The overall low genetic differentiation found (F-ST=0.0007) indicates that most of the genome is homogenized by gene flow, providing further evidence for genomic panmixia in the European eel. The lack of genetic substructuring was consistent at both nuclear and mitochondrial SNPs. Using an extensive number of diagnostic SNPs, results showed a low occurrence of hybrids between European and American eel, mainly limited to Iceland (5.9%), although individuals with signatures of introgression several generations back in time were found in mainland Europe. Despite panmixia, a small set of SNPs showed high genetic differentiation consistent with single-generation signatures of spatially varying selection acting on glass eels. After screening 50354 SNPs, a total of 754 potentially locally selected SNPs were identified. Candidate genes for local selection constituted a wide array of functions, including calcium signalling, neuroactive ligand-receptor interaction and circadian rhythm. Remarkably, one of the candidate genes identified is PERIOD, possibly related to differences in local photoperiod associated with the &gt;30 degrees difference in latitude between locations. Genes under selection were spread across the genome, and there were no large regions of increased differentiation as expected when selection occurs within just a single generation due to panmixia. This supports the conclusion that most of the genome is homogenized by gene flow that removes any effects of diversifying selection from each new generation.</t>
  </si>
  <si>
    <t>Munch, Kasper/A-1434-2010; Hansen, Michael M./Z-5047-2019; Hansen, Michael/I-5979-2013; Maes, Gregory/C-5450-2008; Maes, Gregory/N-4983-2019</t>
  </si>
  <si>
    <t>Munch, Kasper/0000-0003-2880-6252; Hansen, Michael M./0000-0001-5372-4828; Hansen, Michael/0000-0001-5372-4828; Maes, Gregory/0000-0002-1531-7321; Maes, Gregory/0000-0002-1531-7321; Jacobsen, Magnus/0000-0002-7701-7025</t>
  </si>
  <si>
    <t>10.1111/mec.12753</t>
  </si>
  <si>
    <t>WOS:000335808900011</t>
  </si>
  <si>
    <t>Jia, HC; Jiang, BJ; Wu, CX; Lu, WC; Hou, WS; Sun, S; Yan, HR; Han, TF</t>
  </si>
  <si>
    <t>Jia, Hongchang; Jiang, Bingjun; Wu, Cunxiang; Lu, Wencheng; Hou, Wensheng; Sun, Shi; Yan, Hongrui; Han, Tianfu</t>
  </si>
  <si>
    <t>Maturity Group Classification and Maturity Locus Genotyping of Early-Maturing Soybean Varieties from High-Latitude Cold Regions</t>
  </si>
  <si>
    <t>Background: With the migration of human beings, advances of agricultural sciences, evolution of planting patterns and global warming, soybeans have expanded to both tropical and high-latitude cold regions (HCRs). Unlike other regions, HCRs have much more significant and diverse photoperiods and temperature conditions over seasons or across latitudes, and HCR soybeans released there show rich diversity in maturity traits. However, HCR soybeans have not been as well classified into maturity groups (MGs) as other places. Therefore, it is necessary to identify MGs in HCRs and to genotype the maturity loci. Methods: Local varieties were collected from the northern part of Northeast China and the far-eastern region of Russia. Maturity group reference (MGR) soybeans of MGs MG000, MG00, and MG0 were used as references during field experiments. Both local varieties and MGR soybeans were planted for two years (2010-2011) in Heihe (N 50 degrees 15', E 127 degrees 27', H 168.5 m), China. The days to VE (emergence), R1 (beginning bloom) and R7 (beginning maturity) were recorded and statistically analyzed. Furthermore, some varieties were further genotyped at four molecularly-identified maturity loci E1, E2, E3 and E4. Results: The HCR varieties were classified into MG0 or even more early-maturing. In Heihe, some varieties matured much earlier than MG000, which is the most early-maturing known MG, and clustered into a separate group. We designated the group as MG0000, following the convention of MGs. HCR soybeans had relatively stable days to beginning bloom from emergence. The HCR varieties diversified into genotypes of E1, E2, E3 and E4. These loci had different effects on maturity. Conclusion: HCRs diversify early-maturing MGs of soybean. MG0000, a new MG that matures much earlier than known MGs, was developed. HCR soybean breeding should focus more on shortening post-flowering reproductive growth. E1, E2, E3, and E4 function differentially.</t>
  </si>
  <si>
    <t>e94139</t>
  </si>
  <si>
    <t>10.1371/journal.pone.0094139</t>
  </si>
  <si>
    <t>WOS:000336863900034</t>
  </si>
  <si>
    <t>Montesino-San Martin, M; Olesen, JE; Porter, JR</t>
  </si>
  <si>
    <t>Montesino-San Martin, Manuel; Olesen, Jorgen E.; Porter, John R.</t>
  </si>
  <si>
    <t>A genotype, environment and management (GxExM) analysis of adaptation in winter wheat to climate change in Denmark</t>
  </si>
  <si>
    <t>Wheat yields in Europe have shown stagnating trends during the last two decades, partly attributed to climate change. Such developments challenge the needs for increased production, in particular at higher latitudes, to meet increasing global demands and expected productivity reductions at lower latitudes. Climate change projections from three General Circulation Models or GCMs (UKMO-HadGEM1, INM-GM3.0 and CSIRO-Mk3.1) for the A1FI SIZES emission scenario for 2000 to 2100 were downscaled at a northern latitude location (Foulum, Denmark) using LARS-WG5.3. The scenarios accounted for changes in temperature, precipitation and atmospheric CO2 concentration. In addition, three temperature-variability scenarios were included assuming different levels of decreased temperature variability in winter and increased in summer. Crop yield was simulated for the different climate change scenarios by a calibrated version of AFRCWHEAT2 to model several combinations of genotypes (varying in crop growth, development and tolerance to water and nitrogen scarcity) and management (sowing dates and nitrogen fertilization rate). The simulations showed a slight improvement of grain yields (0.3-1.2 Mg ha(-1)) in the medium-term (2030-2050), but not enough to cope with expected increases in demand for food and feed. Optimum management added up to 1.8 Mg ha(-1). Genetic modifications regarding winter wheat crop development exhibit the greatest sensitivity to climate and larger potential for improvement (+3.8 Mg ha(-1)). The results consistently points towards need for cultivars with a longer reproductive phases (2.9-7.5% per 1 degrees C) and lower photoperiod sensitivities. Due to the positive synergies between several genotypic characteristics, multiple-target breeding programmes would be necessary, possibly assisted by model-based assessments of optimal phenotypic characteristics. (C) 2013 Elsevier B.V. All rights reserved.</t>
  </si>
  <si>
    <t>Porter, John/F-9290-2014; Olesen, Jorgen/Y-2857-2019; Olesen, Jorgen E/C-2905-2016</t>
  </si>
  <si>
    <t>Porter, John/0000-0002-0777-3028; Olesen, Jorgen E/0000-0002-6639-1273; Montesino, Manuel/0000-0002-0822-600X</t>
  </si>
  <si>
    <t>10.1016/j.agrformet.2013.11.009</t>
  </si>
  <si>
    <t>WOS:000331489100001</t>
  </si>
  <si>
    <t>Jorgensen, EH; Johnsen, HK</t>
  </si>
  <si>
    <t>Jorgensen, Even Hjalmar; Johnsen, Helge Kreutzer</t>
  </si>
  <si>
    <t>Rhythmic life of the Arctic charr: Adaptations to life at the edge</t>
  </si>
  <si>
    <t>MARINE GENOMICS</t>
  </si>
  <si>
    <t>High latitudes are characterized by strong seasonal changes in environmental conditions, including temperature and food availability. To cope with these changes, many high latitude species have developed circannual oscillators that enable them to anticipate and prepare for forthcoming environmental changes and synchronize seasonal events (e.g. reproduction) to environmental fluctuations. The Arctic charr (Salvelinus alpinus) is the world's northernmost freshwater fish species with a distribution largely confined within the Arctic. In the northernmost part of its distribution they have developed an anadromous life-history strategy implying annual, seaward migrations in the summer to utilize the rich feeding opportunity in the sea. Overwintering in freshwater is characterized by anorexia and energy conservation. The seaward migration in early summer is preceded by physiological and behavioral changes (smolting), by which they develop seawater tolerance (hypoosmoregulatory ability) and migratory behavior. When migrating to the sea, Arctic charr have regained a strong appetite and within 4-6 weeks in the sea they may have doubled their body weight and increased their body fat stores several-fold, in anticipation of the resources needed for reproduction in the autumn and overwintering. All these processes are regulated independently of environmental changes; captive offspring of anadromous charr kept in freshwater displays seasonal changes in seawater tolerance and strong seasonal changes in food intake and growth even when they are continuously fed in excess and held at a constant water temperature in freshwater. A correct timing of these events is crucial for their survival in the Arctic and the Arctic charr seems to possess timing mechanisms that include endogenous, circannual oscillator(s) entrainable by photoperiod. The entrainment mechanism may be linked to diel melatonin rhythms, which in this species exactly mirror overground photoperiod, even during the winter residence in lakes with thick ice and snow. Little is known, however, about how photoperiod, melatonin and putative endogenous dock(s) interact in the generation of seasonal rhythms in fish, and downstream neuroendocrine mechanisms leading to physiological changes. The anadromous Arctic charr seems ideal as a model for studying such mechanisms. (C) 2013 Elsevier B.V. All rights reserved.</t>
  </si>
  <si>
    <t>1874-7787</t>
  </si>
  <si>
    <t>1876-7478</t>
  </si>
  <si>
    <t>10.1016/j.margen.2013.10.005</t>
  </si>
  <si>
    <t>WOS:000339220800009</t>
  </si>
  <si>
    <t>Sniegula, S; Drobniak, SM; Golab, MJ; Johansson, F</t>
  </si>
  <si>
    <t>Sniegula, Szymon; Drobniak, Szymon M.; Golab, Maria J.; Johansson, Frank</t>
  </si>
  <si>
    <t>Photoperiod and variation in life history traits in core and peripheral populations in the damselfly Lestes sponsa</t>
  </si>
  <si>
    <t>In order to predict evolutionary responses to environmental changes one needs to identify the evolutionary potential in terms of genetic variation of traits and of the traits' plasticity. We studied genetic variance in life history traits and their reaction norms in response to manipulated photoperiods in central, northern, and northernmost peripheral populations of the damselfly Lestes sponsa (Hansemann). After the central-marginal hypothesis, it is predicted that central populations will express the highest genetic variance. Northern and northernmost populations showed the highest development and growth rates. All populations expressed shorter development and accelerated growth when raised in a northern compared with a central latitude photoperiod. The slopes of reaction norms differed between regions resulting in a region-by-photoperiod interaction. There was genetic variation in development time; however, it did not differ across regions. There was no genetic variation in growth rate or in the plasticity of development time and growth rate to photoperiod. Results did not support the central-marginal hypothesis. However, evidence was found that the development time has the potential to evolve at similar rates across study regions. In contrast, the growth rate seems to be genetically constrained for further evolution, probably because of a strong past directional selection on this trait. The presence of low genetic variation in the slope of the reaction norms could be a result of stabilising selection imposed by seasonality.</t>
  </si>
  <si>
    <t>Drobniak, Szymon/O-3187-2019; /AAG-2132-2019; Drobniak, Szymon/K-4954-2015; Sniegula, Szymon/E-9588-2015</t>
  </si>
  <si>
    <t>Drobniak, Szymon/0000-0001-8101-6247; /0000-0003-1459-3751; Drobniak, Szymon/0000-0001-8101-6247; Sniegula, Szymon/0000-0003-1459-3751; Golab, Maria J/0000-0001-8796-7473</t>
  </si>
  <si>
    <t>10.1111/een.12076</t>
  </si>
  <si>
    <t>WOS:000332468200005</t>
  </si>
  <si>
    <t>Wang, G; Harpole, CE; Paulose, J; Cassone, VM</t>
  </si>
  <si>
    <t>Wang, Gang; Harpole, Clifford E.; Paulose, Jiffin; Cassone, Vincent M.</t>
  </si>
  <si>
    <t>The role of the pineal gland in the photoperiodic control of bird song frequency and repertoire in the house sparrow, Passer domesticus</t>
  </si>
  <si>
    <t>Temperate zone birds are highly seasonal in many aspects of their physiology. In mammals, but not in birds, the pineal gland is an important component regulating seasonal patterns of primary gonadal functions. Pineal melatonin in birds instead affects seasonal changes in brain song control structures, suggesting the pineal gland regulates seasonal song behavior. The present study tests the hypothesis that the pineal gland transduces photoperiodic information to the control of seasonal song behavior to synchronize this important behavior to the appropriate phenology. House sparrows, Passer domesticus, expressed a rich array of vocalizations ranging from calls to multisyllabic songs and motifs of songs that varied under a regimen of different photoperiodic conditions that were simulated at different times of year. Control (SHAM) birds exhibited increases in song behavior when they were experimentally transferred from short days, simulating winter, to equinoctial and long days, simulating summer, and decreased vocalization when they were transferred back to short days. When maintained in long days for longer periods, the birds became reproductively photorefractory as measured by the yellowing of the birds' bills; however, song behavior persisted in the SHAM birds, suggesting a dissociation of reproduction from the song functions. Pinealectomized (PINX) birds expressed larger, more rapid increases in daily vocal rate and song repertoire size than did the SHAM birds during the long summer days. These increases gradually declined upon the extension of the long days and did not respond to the transfer to short days as was observed in the SHAM birds, suggesting that the pineal gland conveys photoperiodic information to the vocal control system, which in turn regulates song behavior. (C) 2014 Elsevier Inc. All rights reserved.</t>
  </si>
  <si>
    <t>Cassone, Vincent/0000-0002-2477-1614; Harpole, Clifford/0000-0001-7906-9075</t>
  </si>
  <si>
    <t>10.1016/j.yhbeh.2014.02.008</t>
  </si>
  <si>
    <t>WOS:000335295000007</t>
  </si>
  <si>
    <t>Lemay, MA; Russello, MA</t>
  </si>
  <si>
    <t>Lemay, Matthew A.; Russello, Michael A.</t>
  </si>
  <si>
    <t>Latitudinal cline in allele length provides evidence for selection in a circadian rhythm gene</t>
  </si>
  <si>
    <t>Divergent natural selection across a heterogeneous landscape can drive the evolution of locally adapted populations in which phenotypic variation is fine-tuned to the environment. At the molecular level, such processes can be inferred by identifying correlations between genetic variation and environmental variables. We demonstrate that allele length and allele frequency at a regulatory circadian rhythm gene, OtsClock1b, are highly correlated (R-2 = 0.86, P = 1.25 x 10(-5)) with latitude (a surrogate for photoperiod) in kokanee, the freshwater resident form of sockeye salmon (Oncorhynchus nerka). Two OtsClock1b alleles were identified that differed in length by seven amino acids, with the frequency of the shorter allele increasing from 50% in southern British Columbia (49 degrees N) to complete fixation in Alaska (62 degrees N). No such associations were detected for neutral microsatellite loci. In addition, a kokanee population sampled from Kamchatka, Russia (55 degrees N) fits within the North American latitudinal cline, suggesting that this pattern may be convergent across large longitudinal spatial scales. This correlation provides evidence that natural selection rather than demographic processes may drive the distribution of genetic variation at OtsClock1b in kokanee. (c) 2014 The Linnean Society of London, Biological Journal of the Linnean Society, 2014, 111, 869-877.</t>
  </si>
  <si>
    <t>Lemay, Matthew/C-9590-2011</t>
  </si>
  <si>
    <t>10.1111/bij.12267</t>
  </si>
  <si>
    <t>WOS:000333599100014</t>
  </si>
  <si>
    <t>Regueira, M; Gonzalez, AF; Guerra, A</t>
  </si>
  <si>
    <t>Regueira, M.; Gonzalez, A. F.; Guerra, A.</t>
  </si>
  <si>
    <t>Habitat selection and population spreading of the horned octopus Eledone cirrhosa (Lamarck, 1798) in Galician waters (NW Atlantic)</t>
  </si>
  <si>
    <t>1st Triennial International Symposium of the Cephalopod-International-Advisory-Council (CIAC)</t>
  </si>
  <si>
    <t>OCT 29-NOV 02, 2012</t>
  </si>
  <si>
    <t>Florianopolis, BRAZIL</t>
  </si>
  <si>
    <t>Cephalopod Int Advisory Council</t>
  </si>
  <si>
    <t>Distribution and abundance of Eledone cirrhosa, a benthic octopus inhabiting the NE Atlantic and Mediterranean Sea, were studied in north-western Iberian waters. Capture data collected during two series of surveys, carried out during summer-autumn in Galician waters (NE Atlantic Ocean), were analyzed. "Galicia" series (G1, G2 and G3) extended along the Galician continental shelf from Ribadeo Ria to Mino Estuary in 1974, 1975 and 1976, and "Cigala" series (C 06, C 07 and C 08) were recorded from Finisterre Cape to Mino Estuary in 2006, 2007 and 2008. Data from a total of 276 trawls, ranging from 50 to 500 m, and corresponding environmental parameters were transferred to a Geographic Information System (GIS), providing a platform for a spatial-temporal analysis. Bathymetric distribution, variations in abundance, biomass and average body size of the octopus Eledone cirrhosa were analyzed through depth strata and seasons. Higher abundances were obtained in the intermediate strata and in autumn, most likely due to new recruits. Largest sizes of E. cirrhosa were collected in summer and average weight increased with depth throughout the sampling period. These variations of biomass and abundance suggest the existence of segregation by size and agree with the landings pattern of the trawlers fishery, in which E. cirrhosa is not a target species. No significant differences were found between G1 and G2 surveys or between C ones, performed at the same dates, suggesting that the polled data of surveys are useful tools for representing phenological stages of the species. Collected data and developed models illustrate a migratory behaviour during the reproductive period. Among the eight environmental variables considered, only the latitude remained significant in all developed models, suggesting an effect of photoperiod over the species distribution. (C) 2013 Elsevier B.V. All rights reserved.</t>
  </si>
  <si>
    <t>10.1016/j.fishres.2013.09.003</t>
  </si>
  <si>
    <t>WOS:000333855800010</t>
  </si>
  <si>
    <t>Xu, Q; Saito, H; Hirose, I; Katsura, K; Yoshitake, Y; Yokoo, T; Tsukiyama, T; Teraishi, M; Tanisaka, T; Okumoto, Y</t>
  </si>
  <si>
    <t>Xu, Quan; Saito, Hiroki; Hirose, Ikuo; Katsura, Keisuke; Yoshitake, Yoshihiro; Yokoo, Takayuki; Tsukiyama, Takuji; Teraishi, Masayoshi; Tanisaka, Takatoshi; Okumoto, Yutaka</t>
  </si>
  <si>
    <t>The effects of the photoperiod-insensitive alleles, se13, hd1 and ghd7, on yield components in rice</t>
  </si>
  <si>
    <t>Flowering time is closely associated with grain yield in rice (Oryza sativa L.). In temperate regions, seasonal changes in day length (known as the photoperiod) are an important environmental cue for floral initiation. The timing of flowering is important not only for successful reproduction, but also for determining the ideal balance between vegetative growth and reproductive growth duration. Recent molecular genetics studies have revealed key flowering time genes responsible for photoperiod sensitivity. In this study, we investigated the effect of three recessive photoperiod-insensitive alleles, se13, hd1 and ghd7, on yield components in rice under Ehd1-deficient genetic background conditions to ensure vegetative growth of each line. We found that se13-bearing plants had fewer panicles, hd1-bearing plants showed decreased grain-filling percentage, and ghd7-bearing plants appeared to have fewer grains per panicle and fewer secondary branches. Our results indicate that the pleiotropic effects of photoperiod-insensitive genes on yield components are independent of short vegetative growth. This will provide critical information which can be used to create photoperiod-insensitive varieties that can be adapted to a wide range of latitudes.</t>
  </si>
  <si>
    <t>Katsura, Keisuke/P-1394-2016; Teraishi, Masayoshi/D-8602-2018</t>
  </si>
  <si>
    <t>Katsura, Keisuke/0000-0002-8856-8500; Teraishi, Masayoshi/0000-0002-6768-8052</t>
  </si>
  <si>
    <t>10.1007/s11032-013-9994-x</t>
  </si>
  <si>
    <t>WOS:000333170800006</t>
  </si>
  <si>
    <t>Upadhyaya, HD; Reddy, KN; Singh, S; Gowda, CLL; Ahmed, MI; Ramachandran, S</t>
  </si>
  <si>
    <t>Upadhyaya, H. D.; Reddy, K. N.; Singh, Sube; Gowda, C. L. L.; Ahmed, Mohd Irshad; Ramachandran, Senthil</t>
  </si>
  <si>
    <t>Latitudinal patterns of diversity in the world collection of pearl millet landraces at the ICRISAT genebank</t>
  </si>
  <si>
    <t>PLANT GENETIC RESOURCES-CHARACTERIZATION AND UTILIZATION</t>
  </si>
  <si>
    <t>The genebank at ICRISAT, Patancheru, India conserves a total of 19,063 pearl millet landraces from latitudes ranging from 33.00 degrees in the Southern Hemisphere (SH) to 34.37 degrees in the Northern Hemisphere (NH). In the present study, the NH was found to be the major region for growing pearl millet landraces (80.5%). More landraces were found at lower latitudes (&lt; 20 degrees) in both hemispheres than at higher latitudes. The latitude range of 10 degrees-15 degrees in the NH and 15 degrees-20 degrees in the SH were found to be important source regions for the prevalence of pearl millet, with 39.6% and 13.1% in the world collection of landraces, respectively. Landraces from lower-latitude regions on either side of the equator varied widely for all traits. Landraces from the 5 degrees-10 degrees N latitude region flowered late and grew tall in the rainy and post-rainy seasons and produced more tillers. Landraces from the 10 degrees-15 degrees N latitude region produced few tillers and had long and thick panicles with larger seeds. Long-bristled bird-resistant landraces were considerable at latitudes of 10 degrees-15 degrees S and 20 degrees-25 degrees S. The minimum temperature at the collection sites was found to be one of the important factors for determining the patterns of the prevalence of pearl millet across the latitudes. Late-maturing, tall and high-tillering landraces from lower-latitude regions were better sources for fodder production. Early-maturing landraces producing long and thick panicles with large seeds from mid-latitude regions (15 degrees-20 degrees) in both hemispheres were useful for developing high-yielding cultivars. Using the latitudinal patterns of diversity in pearl millet landraces, missions may be launched to explore high-diversity, under-collected and threatened areas for the collection of materials of interest at latitudes of 15 degrees-20 degrees.</t>
  </si>
  <si>
    <t>Updhayaya, Hari/C-4858-2014</t>
  </si>
  <si>
    <t>Updhayaya, Hari/0000-0002-5166-6844</t>
  </si>
  <si>
    <t>1479-2621</t>
  </si>
  <si>
    <t>1479-263X</t>
  </si>
  <si>
    <t>10.1017/S1479262113000348</t>
  </si>
  <si>
    <t>WOS:000342666200010</t>
  </si>
  <si>
    <t>Sanon, M; Hoogenboom, G; Traore, SB; Sarr, B; Garcia, AGY; Some, L; Roncoli, C</t>
  </si>
  <si>
    <t>Sanon, M.; Hoogenboom, G.; Traore, S. B.; Sarr, B.; Garcia y Garcia, A.; Some, L.; Roncoli, C.</t>
  </si>
  <si>
    <t>Photoperiod sensitivity of local millet and sorghum varieties in West Africa</t>
  </si>
  <si>
    <t>NJAS-WAGENINGEN JOURNAL OF LIFE SCIENCES</t>
  </si>
  <si>
    <t>Photoperiod has a strong impact on the development of local millet and sorghum varieties which are two of the most important staple food crops for millions of people in West Africa. Therefore, a better understanding of the response to photoperiod is needed in order to improve production and ultimately increase yield. Several studies have demonstrated the importance of the adaptive capability of local varieties, especially in coping with environmental stress conditions. The objective of this study was to determine the photoperiod sensitivity (PS) characteristics of the most common local varieties of millet and sorghum in Burkina Faso, West Africa. Planting date experiments consisting of 5 or 6 planting dates with complementary irrigation and fertilizer to avoid water and nitrogen stress effect on phenology were conducted at the experiment station of Di in northwestern Burkina Faso during the rainy seasons of 2003, 2004, 2006 and 2007. The study included 7 millet and 11 sorghum varieties from the three main agroecological zones in Burkina Faso to determine their sensitivity to photoperiod. In addition to the various key phenological parameters, panicle initiation date was measured in 2007. Therefore, thermal time from emergence to PI and photoperiod at PI could be experimentally determined. After evaluation of the relation between the PI stage and the other stages that could easily be observed, thermal time from emergence to flag leaf expansion was used to determine the date of panicle initiation (PI) as well as the photoperiod at PI for the experiments conducted from 2003 to 2006. Then, a graphical analysis was conducted to define the critical threshold photoperiod and photoperiod sensitivity for each variety. For both millet and sorghum, the photoperiod sensitivity ranged from 142 to 6184 growing degree days (GDD h(-1)) per hour of photoperiod extension. The critical photoperiod (Pc) ranged from a daylength of 13.00 to 13.35 h. Although these experiments were only conducted at one location, this study showed that photoperiod response is not only related to latitude, but depends also on the capability of lowlands to maintain soil moisture. There was a positive correlation between the critical photoperiod (Pc) and the latitude of origin of the local varieties and a negative correlation between photoperiod sensitivity and the latitude of origin. Further work will include the implementation of these results in crop simulation models for yield forecasting and the determination of crop management alternatives for millet and sorghum in West Africa (C) 2013 Royal Netherlands Society for Agricultural Sciences. Published by Elsevier B.V. All rights reserved.</t>
  </si>
  <si>
    <t>Garcia y Garcia, Axel/C-3675-2009</t>
  </si>
  <si>
    <t>Garcia y Garcia, Axel/0000-0002-7263-530X</t>
  </si>
  <si>
    <t>1573-5214</t>
  </si>
  <si>
    <t>2212-1307</t>
  </si>
  <si>
    <t>MAR 7</t>
  </si>
  <si>
    <t>10.1016/j.njas.2013.11.004</t>
  </si>
  <si>
    <t>WOS:000333495100004</t>
  </si>
  <si>
    <t>Farrell, H; Velo-Suarez, L; Reguera, B; Raine, R</t>
  </si>
  <si>
    <t>Farrell, Hazel; Velo-Suarez, Lourdes; Reguera, Beatriz; Raine, Robin</t>
  </si>
  <si>
    <t>Phased cell division, specific division rates and other biological observations of Dinophysis populations in sub-surface layers off the south coast of Ireland</t>
  </si>
  <si>
    <t>DEEP-SEA RESEARCH PART II-TOPICAL STUDIES IN OCEANOGRAPHY</t>
  </si>
  <si>
    <t>The proportions of viable cells of Dinophysis spp. that were paired (dividing) and recently divided during a cell cycle were measured on populations of D. acuta and D. acuminata observed off the south coast of Ireland in July 2007 and July 2009. Both species exhibited phased cell division in 2009 with maximum frequency of division (f(max)) 2 h after sunrise. Different patterns of division (timing of f(max)) were shown by D. acuta in 2007, when the population aggregated in a thin layer was transported by a coastal jet flow. High resolution (decimetre-scale) profiles within the thin layer showed large differences in the vertical distribution of biological properties (feeding status, mortality). Values of the specific growth rate it were compared to estimates derived in similar fashion from observations on Dinophysis populations elsewhere. Different patterns exhibited by the same species in different regions may be attributed to adaptations to latitudinal differences (length of photoperiod). The question of whether phased cell division always occurs in Dinophysis populations, and the incorporation of the potential specific division rate into models of Dinophysis growth are discussed. Comprehensive field data sets demonstrate the impact of the results on the coherence of Dinophysis populations during their transport along the Irish coast in jet-like flows towards sites of intensive shellfish culture. (C) 2013 Elsevier Ltd. All rights reserved.</t>
  </si>
  <si>
    <t>Reguera, Beatriz/M-7371-2014; Velo-Suarez, Lourdes/C-2664-2009</t>
  </si>
  <si>
    <t xml:space="preserve">Reguera, Beatriz/0000-0003-4582-9798; </t>
  </si>
  <si>
    <t>0967-0645</t>
  </si>
  <si>
    <t>1879-0100</t>
  </si>
  <si>
    <t>10.1016/j.dsr2.2013.05.031</t>
  </si>
  <si>
    <t>WOS:000334141700022</t>
  </si>
  <si>
    <t>Glickman, GL; Harrison, EM; Elliott, JA; Gorman, MR</t>
  </si>
  <si>
    <t>Glickman, G. L.; Harrison, E. M.; Elliott, J. A.; Gorman, M. R.</t>
  </si>
  <si>
    <t>Increased photic sensitivity for phase resetting but not melatonin suppression in Siberian hamsters under short photoperiods</t>
  </si>
  <si>
    <t>Light regulates a variety of behavioral and physiological processes, including activity rhythms and hormone secretory patterns. Seasonal changes in the proportion of light in a day (photoperiod) further modulate those functions. Recently, short (SP) versus long days (LP) were found to markedly increase light sensitivity for phase shifting in Syrian hamsters. To our knowledge, photoperiod effects on light sensitivity have not been studied in other rodents, nor is it known if they generalize to other circadian responses. We tested whether photic phase shifting and melatonin suppression vary in Siberian hamsters maintained under LP or SP. Select irradiances of light were administered, and shifts in activity were determined. Photic sensitivity for melatonin suppression was examined in a separate group of animals via pulses of light across a 4 log-unit photon density range, with post-pulse plasma melatonin levels determined via RIA. Phase shifting and melatonin suppression were greater at higher irradiances for both LP and SP. The lower irradiance condition was below threshold for phase shifts in LP but not SP. Melatonin suppression did not vary by photoperiod, and the half saturation constant for fitted sigmoid curves was similar under LP and SP. Thus, the photoperiodic modulation of light sensitivity for phase shifting is conserved across two hamster genera. The dissociation of photoperiod effects on photic phase shifting and melatonin suppression suggests that the modulation of sensitivity occurs downstream of the common retinal input pathway. Understanding the mechanistic basis for this plasticity may yield therapeutic targets for optimizing light therapy practices. (C) 2014 Elsevier Inc. All rights reserved.</t>
  </si>
  <si>
    <t>Harrison, Elizabeth/0000-0002-0482-589X</t>
  </si>
  <si>
    <t>10.1016/j.yhbeh.2014.01.002</t>
  </si>
  <si>
    <t>WOS:000333228900013</t>
  </si>
  <si>
    <t>Ferguson, JC; Moyer, MM; Mills, LJ; Hoogenboom, G; Keller, M</t>
  </si>
  <si>
    <t>Ferguson, John C.; Moyer, Michelle M.; Mills, Lynn J.; Hoogenboom, Gerrit; Keller, Markus</t>
  </si>
  <si>
    <t>Modeling Dormant Bud Cold Hardiness and Budbreak in Twenty-Three Vitis Genotypes Reveals Variation by Region of Origin</t>
  </si>
  <si>
    <t>Cold injury is a key environmental challenge in many grape-producing regions, especially those at high latitudes. Although grapevines acclimate to cold temperatures in fall and deacclimate when warm temperatures return in spring, cold hardiness varies with species, cultivar, phenology, ambient weather, photoperiod, and plant organ, which hampers implementation of effective mitigation practices. Using long-term data sets of lethal temperatures and spring phenology for primary buds of Vitis vinifera and Vitis labruscana, we parameterized and evaluated a discrete-dynamic model that simulates cold hardiness from early fall through budbreak of 23 genotypes. The model uses mean daily temperature as the sole input variable to drive daily changes in hardiness. Genotype-specific parameters, such as initial and maximum hardiness, temperature thresholds, acclimation and deacclimation rates, and chilling and heating requirements, were optimized through an iterative process. The model predicted cold hardiness with 0.89 &lt;= r(2) &lt;= 0.99, depending on genotype. Because it simulates hardiness at budbreak, the model can also be used to predict the time of budbreak. Optimized model parameters revealed a north/inland-south/coastal gradient for genotype origin in terms of initial and maximum cold hardiness, and time of budbreak. Budbreak occurred earlier in hardier genotypes, consistent with more rapid deacclimation of genotypes originating from colder climates, paradoxically making these genotypes more vulnerable to spring frost in warmer environments. The current model of grapevine bud cold hardiness has uses in both climate modeling and risk assessment.</t>
  </si>
  <si>
    <t>Moyer, Michelle/K-7667-2012</t>
  </si>
  <si>
    <t>10.5344/ajev.2013.13098</t>
  </si>
  <si>
    <t>WOS:000338924900005</t>
  </si>
  <si>
    <t>Rabouille, S; Van de Waal, DB; Matthijs, HCP; Huisman, J</t>
  </si>
  <si>
    <t>Rabouille, Sophie; Van de Waal, Dedmer B.; Matthijs, Hans C. P.; Huisman, Jef</t>
  </si>
  <si>
    <t>Nitrogen fixation and respiratory electron transport in the cyanobacterium Cyanothece under different light/dark cycles</t>
  </si>
  <si>
    <t>FEMS MICROBIOLOGY ECOLOGY</t>
  </si>
  <si>
    <t>Incompatibility of nitrogen fixation and oxygen production compels unicellular diazotrophic cyanobacteria to perform photosynthesis during daytime and restrict nitrogen fixation to nighttime. The marine diazotroph Cyanothece BG 043511 was grown in continuous culture under three light/dark regimes (16L:8D, 12L:12D, and 8L:16Dh); we monitored nitrogen fixation and potential photosynthetic efficiency simultaneously online to reveal how their temporal separation is affected by different LD regimes. An increase in nitrogen fixation rate at night coincided with a rise in pulse-amplitude modulated fluorescence, indicating that the enhanced respiratory electron transport to fuel diazotrophy affects the oxidation state of the plastoquinone pool. This may offer an alternative approach to assess instantaneous nitrogen fixation activity. Regardless of photoperiod, the maximum rate of nitrogen fixation was conserved at about 20h after the onset of the light. Consequently, nitrogen fixation rates peaked at different moments in the dark: relatively early in the 16L:8D cycle, at midnight in 12L:12D, and relatively late in 8L:16D. Under 16L:8D, nitrogen fixation extended into the light, demonstrating the functional plasticity of nitrogen fixation in Cyanothece. Highest daily amounts of nitrogen fixed were obtained in 12L:12D, which is consistent with the natural LD cycle of subtropical latitudes in which Cyanothece thrives.</t>
  </si>
  <si>
    <t>Huisman, Jef/A-1089-2013; Matthijs, Hans/B-4503-2009; Van de Waal, Dedmer B/B-8002-2012; KNAW, NIOO-KNAW/A-4320-2012</t>
  </si>
  <si>
    <t>Van de Waal, Dedmer B/0000-0001-8803-1247; Huisman, Jef/0000-0001-9598-3211; KNAW, NIOO-KNAW/0000-0002-3835-159X</t>
  </si>
  <si>
    <t>0168-6496</t>
  </si>
  <si>
    <t>1574-6941</t>
  </si>
  <si>
    <t>10.1111/1574-6941.12251</t>
  </si>
  <si>
    <t>WOS:000332207200007</t>
  </si>
  <si>
    <t>McKown, AD; Guy, RD; Klapste, J; Geraldes, A; Friedmann, M; Cronk, QCB; El-Kassaby, YA; Mansfield, SD; Douglas, CJ</t>
  </si>
  <si>
    <t>McKown, Athena D.; Guy, Robert D.; Klapste, Jaroslav; Geraldes, Armando; Friedmann, Michael; Cronk, Quentin C. B.; El-Kassaby, Yousry A.; Mansfield, Shawn D.; Douglas, Carl J.</t>
  </si>
  <si>
    <t>Geographical and environmental gradients shape phenotypic trait variation and genetic structure in Populus trichocarpa</t>
  </si>
  <si>
    <t>Populus trichocarpa is widespread across western North America spanning extensive variation in photoperiod, growing season and climate. We investigated trait variation in P. trichocarpa using over 2000 trees from a common garden at Vancouver, Canada, representing replicate plantings of 461 genotypes originating from 136 provenance localities. We measured 40 traits encompassing phenological events, biomass accumulation, growth rates, and leaf, isotope and gas exchange-based ecophysiology traits. With replicated plantings and 29 354 single nucleotide polymorphisms (SNPs) from 3518 genes, we estimated both broad-sense trait heritability (H-2) and overall population genetic structure from principal component analysis. Populus trichocarpa had high phenotypic variation and moderate/high H-2 for many traits. H-2 ranged from 0.3 to 0.9 in phenology, 0.3 to 0.8 in biomass and 0.1 to 0.8 in ecophysiology traits. Most traits correlated strongly with latitude, maximum daylength and temperature of tree origin, but not necessarily with elevation, precipitation or heat : moisture indices. Trait H-2 values reflected trait correlation strength with geoclimate variables. The population genetic structure had one significant principal component (PC1) which correlated with daylength and showed enrichment for genes relating to circadian rhythm and photoperiod. Robust relationships between traits, population structure and geoclimate in P. trichocarpa reflect patterns which suggest that range-wide geographical and environment gradients have shaped its genotypic and phenotypic variability.</t>
  </si>
  <si>
    <t>El-Kassaby, Yousry A/K-9856-2016; Klapste, Jaroslav/B-6668-2016</t>
  </si>
  <si>
    <t>El-Kassaby, Yousry A/0000-0002-4887-8977; Klapste, Jaroslav/0000-0001-5504-3735; McKown, Athena/0000-0002-7402-9952; Mansfield, Shawn/0000-0002-0175-554X; Cronk, Quentin/0000-0002-4027-7368; Geraldes, Armando/0000-0001-7239-4529</t>
  </si>
  <si>
    <t>10.1111/nph.12601</t>
  </si>
  <si>
    <t>WOS:000338510200022</t>
  </si>
  <si>
    <t>Naranjo, L; Talon, M; Domingo, C</t>
  </si>
  <si>
    <t>Naranjo, Laura; Talon, Manuel; Domingo, Concha</t>
  </si>
  <si>
    <t>Diversity of floral regulatory genes of japonica rice cultivated at northern latitudes</t>
  </si>
  <si>
    <t>Background: Rice is considered a short day plant. Originally from tropical regions rice has been progressively adapted to temperate climates and long day conditions in part by modulating its sensitivity to day length. Heading date 3a (Hd3a) and RICE FLOWERING LOCUS T 1 (RFT1) that code for florigens, are known as major regulatory genes of floral transition in rice. Both Hd3a and RFT1 are regulated by Early heading date 1 (Ehd1) and Days to heading on chromosome 2 (DTH2) while Heading date 1 (Hd1) also governs Hd3a expression. To investigate the mechanism of rice adaptation to temperate climates we have analyzed the natural variation of these five genes in a collection of japonica rice representing the genetic diversity of long day cultivated rice. Results: We have investigated polymorphisms of Hd3a, RFT1, Ehd1, Hd1 and DTH2 in a collection of 57 japonica varieties. Hd3a and RFT1 were highly conserved, displaying one major allele. Expression analysis suggested that RFT1 rather than Hd3a could be the pivotal gene controlling flowering under long day conditions. While few alleles were found in the Ehd1 promoter and DTH2 coding region, a high degree of variation in Hd1, including non-functional alleles, was observed. Correlation analysis between gene expression levels and flowering periods suggested the occurrence of other factors, additionally to Ehd1, affecting RFT1 regulation in long day adapted cultivars. Conclusions: During domestication, rice expansion was accompanied by changes in the regulatory mechanism of flowering. The existence of non-functional Hd1 alleles and the lack of correlation of their presence with flowering times in plants grown under long day conditions, indicate a minor role of this branch in this process and the existence of an alternative regulatory pathway in northern latitudes. Expression analysis data and a high degree of conservation of RFT1 suggested that this gene could be the main factor regulating flowering among japonica cultivars adapted to northern areas. In the absence of inhibition exerted by Hd1 through repression of Hd3a expression, the role of Ehd1 as a regulator of RFT1 and Hd3a appears to be reinforced. Data also indicated the occurrence of additional regulatory factors controlling flowering.</t>
  </si>
  <si>
    <t>Domingo, Concha/D-3372-2012; Talon, Manuel/C-8540-2014</t>
  </si>
  <si>
    <t>Domingo, Concha/0000-0002-7204-7591; Talon, Manuel/0000-0003-4291-9333</t>
  </si>
  <si>
    <t>10.1186/1471-2164-15-101</t>
  </si>
  <si>
    <t>WOS:000331117600001</t>
  </si>
  <si>
    <t>Dominchin, MF; Bianconi, S; Ponzio, MF; de Cuneo, MFF; Ruiz, RD; Busso, JM</t>
  </si>
  <si>
    <t>Dominchin, M. F.; Bianconi, S.; Ponzio, M. F.; de Cuneo, M. F. Fiol; Ruiz, R. D.; Busso, J. M.</t>
  </si>
  <si>
    <t>Seasonal evaluations of urinary androgen metabolites and semen quality in domestic long-tailed chinchilla (Chinchilla lanigera) under natural photoperiod</t>
  </si>
  <si>
    <t>Chinchilla spp. is a South American hystricomorph rodent genus currently considered almost extinct in the wild. The high quality of chinchilla fur motivated the harvesting of chinchillas for the fur market. Reproductive biology advances come from studies on commercially exploited animals, especially Chinchilla lanigera. We studied seasonal variation of urinary androgen metabolites, sperm concentration and sperm functional activity in males of domestic Chinchilla lanigera under natural photoperiod. In Cordoba city (31 degrees S-64 degrees W; Argentina), within the same latitudes as those of the historic Andean distribution (tropical deserts; 15 degrees-34 degrees S), domestic males (n = 7) were studied in May (autumn), August (winter), November (spring), and February (summer). Urine was seasonally collected (over 24 h; once for season, 4 in total) to measure urinary androgen metabolites (RIA), before semen collection by electroejaculation. The results indicated that although testicular volume (relative to body weight) and values of sperm functional activity did not show seasonal changes, a seasonal variation in androgen excretion was detected, with the highest values occurring during "short" light/dark cycles (autumn-winter). In addition, viable spermatozoa with intact acrosome mean values during winter-spring were higher than in autumn or summer. This study provides information that might contribute to the assessment of testicular activity in male chinchilla subjected to genetic selection in the fur industry. In addition, since domestic chinchilla still share some genomic characteristics with their counterparts in the wild, results presented may alsocontribute to ex situ breeding program of endangered chinchilla. In conclusion, natural photoperiod cycle affects testicular activity in domestic chinchilla. (C) 2014 Elsevier B.V. All rights reserved.</t>
  </si>
  <si>
    <t>10.1016/j.anireprosci.2014.01.006</t>
  </si>
  <si>
    <t>WOS:000332999400014</t>
  </si>
  <si>
    <t>Williams, CT; Barnes, BM; Kenagy, GJ; Buck, CL</t>
  </si>
  <si>
    <t>Williams, C. T.; Barnes, B. M.; Kenagy, G. J.; Buck, C. L.</t>
  </si>
  <si>
    <t>Phenology of hibernation and reproduction in ground squirrels: integration of environmental cues with endogenous programming</t>
  </si>
  <si>
    <t>Mammalian hibernation is characterized by prolonged dormancy consisting of pronounced depression of metabolism and body temperature. Though hibernation occurs in at least seven mammalian orders and several families of the order Rodentia, the ecology and physiology of hibernation in rodents has been most extensively studied in the family Sciuridae, particularly in the so-called ground squirrels, that is, the tribe Marmotini. Early studies of these rodents demonstrated the important role of an endogenous circannual clock in the persistence of annual timing and phasing of key seasonal events, including weight gain, hibernation and reproduction. Here, we review the causes and consequences of intraspecific variation in the timing of hibernation and reproduction in these sciurids and examine the physiological mechanisms that contribute to phenotypic plasticity in seasonal timing. Although the duration, annual phasing and predictability of seasonal change in environmental conditions likely promoted the evolution of endogeneity, precision and brevity of breeding seasons in the annual cycles of sciurids, substantial intraspecific variation in hibernation and reproductive phenology exists along latitudinal and altitudinal clines, as well as among locally varying environmental micro-conditions. We suggest that much of this variation is a function of plasticity in the physiological mechanisms controlling annual cycles. While studies of captive animals have been instrumental in establishing the role of an endogenous rhythm, a greater emphasis on experimental field manipulations is needed to better understand the function, causes and consequences of phenological shifts in wild populations. Ultimately, the capacity of hibernators to adjust their timing in response to changing environmental conditions, either through phenotypic plasticity or microevolution, will be an important determinant of the resilience of sciurid species to changing climate.</t>
  </si>
  <si>
    <t>Williams, Cory/0000-0001-6484-0816; Buck, Loren/0000-0001-6008-7257</t>
  </si>
  <si>
    <t>10.1111/jzo.12103</t>
  </si>
  <si>
    <t>WOS:000331108500005</t>
  </si>
  <si>
    <t>Pazyuk, IM; Musolin, DL; Reznik, SY</t>
  </si>
  <si>
    <t>Pazyuk, I. M.; Musolin, D. L.; Reznik, S. Ya.</t>
  </si>
  <si>
    <t>Geographic variation in thermal and photoperiodic effects on development of zoophytophagous plant bug Nesidiocoris tenuis</t>
  </si>
  <si>
    <t>The zoophytophagous plant bug Nesidiocoris tenuis (Reuter) is increasingly used for biological control of various agricultural pests. Its native range includes Southern Europe, North Africa, Southern and South-Eastern Asia, although only the Mediterranean strains have been studied experimentally. We investigated effects of temperature and photoperiod on nymphal survival and development, rate of female maturation and egg load in two strains of N.tenuis originating from temperate and subtropical regions of South-Eastern Asia: the Temperate strain' (from Suwon, Republic of Korea, yearly average air temperature is 13.3 degrees C) and the Subtropical strain' (from Miyazaki, Japan, yearly average air temperature is 18.2 degrees C). Nymphs and adults were reared on tomato leaflets and fed with eggs of the grain moth Sitotroga cerealella under four temperatures (15, 20, 25 and 30 degrees C) and three photoperiods (10, 12 and 14h of light per day). In spite of long-term (40-50 generations) rearing under constant laboratory conditions, the studied strains still show a correlation between thermotolerance indices and climate at origin. In particular, at the low temperature of 15 degrees C, survival of nymphs of the Temperate strain was double that of the Subtropical strain, whereas at the higher tested temperatures, survival of the Subtropical strain was not significantly different or even was higher than that of the Temperate strain. The duration of nymphal development in the Temperate strain was significantly shorter than that in the Subtropical strain at 15-25 degrees C, but not at 30 degrees C. In both strains, nymphal survival, duration of nymphal development and rate of female maturation were not significantly dependent on photoperiod, and diapause was not observed under any conditions tested. We conclude that the Subtropical strain of N.tenuis is better adapted to high temperatures, whereas the Temperate strain is more promising for application in greenhouses at medium and low temperatures.</t>
  </si>
  <si>
    <t>Musolin, Dmitry L./L-6801-2013; Pazyuk, Irina/Y-7192-2019; Reznik, Sergey/G-5481-2015</t>
  </si>
  <si>
    <t>Musolin, Dmitry L./0000-0002-3913-3674; Pazyuk, Irina/0000-0002-4964-4216; Reznik, Sergey/0000-0001-7310-2567</t>
  </si>
  <si>
    <t>10.1111/jen.12079</t>
  </si>
  <si>
    <t>WOS:000329530100002</t>
  </si>
  <si>
    <t>Fimmuro, K; Sakurai, T; Nakaol, S</t>
  </si>
  <si>
    <t>Fimmuro, Kenji; Sakurai, Tamito; Nakaol, Shiro</t>
  </si>
  <si>
    <t>Geographic Variation in Diapause Induction and Pre-oviposition Period of Adult Females in Haplothrips brevitubus (Thysanoptera: Phlaeothripinae)</t>
  </si>
  <si>
    <t>JAPANESE JOURNAL OF APPLIED ENTOMOLOGY AND ZOOLOGY</t>
  </si>
  <si>
    <t>The predatory thrips Haplothrips brevitubus (Karny) is expected to be used as a biological control agent against pest thrips in greenhouses. To clarify the effect of photoperiod on induction of reproductive diapause in this species and its geographic variation, females from Iwate (39.5 degrees N), Kyoto (35.5 degrees N), and Kagoshima (31.5 degrees N) populations were reared under six different photoperiodic conditions at 20 degrees C. Females reared under a long-day condition (16L8D) initiated oviposition within 15 days after adult emergence, while those reared under short-day conditions entered reproductive diapause. The critical day-length for induction of the diapause was about 15 hours in the Iwate population, between 14 and 15 hours in the Kyoto population, and between 12 and 13 hours in Kagoshima population. Although the maximum percentage of diapausing females below the critical day-length was more than 90% in Iwate and Kyoto populations, it was less than 50% in the Kagoshima population. Variation in photoperiodic response curves for diapause induction among several bloods within the Kagoshima population was larger than that in Iwate and Kyoto populations. Moreover, mean pre-oviposition period of females entering diapause in the Kagoshima population was shorter than that in Iwate and Kyoto populations. The critical day-lengths for diapause induction in reciprocal crosses between Kyoto and Kagoshima populations were between 13 and 14 hours, and the incidence of diapause in the crosses was higher than that of the Kagoshima population under a short-day length (&lt;14L)</t>
  </si>
  <si>
    <t>0021-4914</t>
  </si>
  <si>
    <t>1347-6068</t>
  </si>
  <si>
    <t>10.1303/jjaez.2014.47</t>
  </si>
  <si>
    <t>WOS:000339456600011</t>
  </si>
  <si>
    <t>Kauth, PJ; Biber, PD</t>
  </si>
  <si>
    <t>Kauth, Philip J.; Biber, Patrick D.</t>
  </si>
  <si>
    <t>Testa imposed dormancy in Vallisneria americana seeds from the Mississippi Gulf Coast</t>
  </si>
  <si>
    <t>JOURNAL OF THE TORREY BOTANICAL SOCIETY</t>
  </si>
  <si>
    <t>In response to hurricane and oil-spill environmental impacts along the northern Gulf of Mexico, coastal and marine habitat restoration has become a priority. In particular, restoration of submerged aquatic plants is vital for ecosystem health. To facilitate restoration, developing propagation protocols for Gulf coast plants is necessary, but challenging due to the lack of information on many species. Previous seed germination research of Vallisneria americana, a submerged aquatic species with declining abundance in coastal habitats, from northern latitudinal populations reported germination percentages between 80-90%. Germination experiments using Mississippi Gulf coast plants revealed unexpected outcomes. Less than 8% germination occurred when seeds were germinated in a 16 hr photoperiod or 24 hr dark period at 10, 20, 30 or 40 degrees C. To enhance germination, cold stratification and gibberellic acid soak treatments were conducted, but germination was below 10%. A subsequent seed scarification experiment was conducted that resulted in 90% germination when incubated at 30 degrees C. In addition, an imbibition experiment revealed that both scarified and non-scarified seeds imbibed water. Due to this imbibition, V. americana seeds used in this study were considered to be physiologically dormant. Refining existing seed-based propagation protocols is recommended to ensure the success of revegetation in restoration projects.</t>
  </si>
  <si>
    <t>Biber, Patrick/0000-0002-6358-0976</t>
  </si>
  <si>
    <t>1095-5674</t>
  </si>
  <si>
    <t>1940-0616</t>
  </si>
  <si>
    <t>10.3159/TORREY-D-13-00053.1</t>
  </si>
  <si>
    <t>WOS:000339656300006</t>
  </si>
  <si>
    <t>Ali, A; Alamaary, M; Al-Sobayil, F</t>
  </si>
  <si>
    <t>Ali, A.; Alamaary, M.; Al-Sobayil, F.</t>
  </si>
  <si>
    <t>Reproductive performance of Arab mares in the Kingdom of Saudi Arabia</t>
  </si>
  <si>
    <t>TIERAERZTLICHE PRAXIS AUSGABE GROSSTIERE NUTZTIERE</t>
  </si>
  <si>
    <t>Objective: The aim of this study was to evaluate the reproductive performance of the Arab mares in the Kingdom of Saudi Arabia (KSA). Methods: Managers of 26 studfarms containing 1014 Arab mares at five districts were asked to complete a questionnaire on the reproductive efficiency of their mares. Results: The mean age at first mating was 3.06 +/- 0.5 years. Mares were mated equally in winter and all over the year. Natural mating was mostly used (76.9%). The means of estrus duration and estrus interval were 6.58 +/- 1 days and 19.57 +/- 1.8 days, respectively. The means of first service and overall pregnancy rates and the number of cycles/pregnancy were 52.71 +/- 20.2%, 83.72 +/- 15.0%, and 1.46 +/- 0.3, respectively, with no effect of the postpartum interval, district, or season. The average pregnancy duration was 335.5 +/- 10.2 days. It was shorter in mares mated by day 9 postpartum than in those mated later (p &lt; 0.05). The ratio of stallion/mares ranged from 1:4 to 1:24, with no correlation with the pregnancy rates or the number of cycles/pregnancy. Discussion: Photoperiodic regulation and changes in the hypothalamic-hypophyseal axis of mares are usually associated with the seasonal reproductive activity of mares in the temperate but not in subtropical areas. Short duration of gestation for mares mated by day 9 after foaling may be related to the nutritional status of dams. Conclusion: The obtained data represent the first record of the reproductive performance of Arab mares in the KSA, which could be used to anticipate their performance under different managements. Clinical relevance: The Arab mares in the KSA are not seasonal and can reproduce efficiently all over the year. District and season did not influence the fertility.</t>
  </si>
  <si>
    <t>Ali, Ahmed/0000-0002-8495-4623</t>
  </si>
  <si>
    <t>1434-1220</t>
  </si>
  <si>
    <t>2567-5834</t>
  </si>
  <si>
    <t>WOS:000337709900002</t>
  </si>
  <si>
    <t>Meretta, PE; Rubilar, T; Cledon, M; Ventura, CRR</t>
  </si>
  <si>
    <t>Meretta, Pablo E.; Rubilar, Tamara; Cledon, Maximiliano; Ventura, C. Renato R.</t>
  </si>
  <si>
    <t>Geographical implications of seasonal reproduction in the bat star Asterina stellifera</t>
  </si>
  <si>
    <t>The reproductive cycle and environmental cues that regulate gonad production in Asterina stellifera were studied from April 2009 to April 2011 in a rocky subtidal habitat at the southernmost limit of its distribution (Mar del Plata, Argentina). The geographic variation in reproductive traits between latitudinal range limits was analyzed. The gonadal and pyloric caeca weight varied with sea star size and time in both sexes. Despite a previous study which suggested the absence of recruitment in a 4 year period, our data of the same period demonstrated that spawning happens from early spring to early summer. The gonad and pyloric caeca weight did not show an inverse relationship, this suggested that there is no dependence on energy transfer between the organs and that the bat star presented a good nutritional state. Seawater temperature appears to be the variable explaining gonad proliferation at the range limits of A. stellifera distribution. Furthermore, differences in sex ratio, oocyte production, oogenesis duration and capability of energy transformation into ova were found between range limits. (C) 2013 Elsevier B.V. All rights reserved.</t>
  </si>
  <si>
    <t>Ventura, Carlos Renato Rezende/C-5723-2015</t>
  </si>
  <si>
    <t>Ventura, Carlos Renato Rezende/0000-0002-1005-1333</t>
  </si>
  <si>
    <t>10.1016/j.seares.2013.05.006</t>
  </si>
  <si>
    <t>WOS:000329884700022</t>
  </si>
  <si>
    <t>Denlinger, DL; Armbruster, PA</t>
  </si>
  <si>
    <t>Berenbaum, MR</t>
  </si>
  <si>
    <t>Denlinger, David L.; Armbruster, Peter A.</t>
  </si>
  <si>
    <t>Mosquito Diapause</t>
  </si>
  <si>
    <t>ANNUAL REVIEW OF ENTOMOLOGY, VOL 59, 2014</t>
  </si>
  <si>
    <t>Annual Review of Entomology</t>
  </si>
  <si>
    <t>Diapause, a dominant feature in the life history of many mosquito species, offers a mechanism for bridging unfavorable seasons in both temperate and tropical environments and serves to synchronize development within populations, thus directly affecting disease transmission cycles. The trait appears to have evolved independently numerous times within the Culicidae, as exemplified by the diverse developmental stages of diapause in closely related species. Its impact is pervasive, not only influencing the arrested stage, but also frequently altering physiological processes both before and after diapause. How the diapause response can be molded evolutionarily is critical for understanding potential range expansions of native and newly introduced species. The study of hormonal regulation of mosquito diapause has focused primarily on adult diapause, with little current information available on larval diapause or the intriguing maternal effects that regulate egg diapause. Recent quantitative trait locus, transcriptome, and RNA interference studies hold promise for interpreting the complex suite of genes that subserve the diapause phenotype.</t>
  </si>
  <si>
    <t>0066-4170</t>
  </si>
  <si>
    <t>978-0-8243-0159-0</t>
  </si>
  <si>
    <t>U691</t>
  </si>
  <si>
    <t>10.1146/annurev-ento-011613-162023</t>
  </si>
  <si>
    <t>WOS:000329608900006</t>
  </si>
  <si>
    <t>Stoks, R; Geerts, AN; De Meester, L</t>
  </si>
  <si>
    <t>Stoks, Robby; Geerts, Aurora N.; De Meester, Luc</t>
  </si>
  <si>
    <t>Evolutionary and plastic responses of freshwater invertebrates to climate change: realized patterns and future potential</t>
  </si>
  <si>
    <t>We integrated the evidence for evolutionary and plastic trait changes in situ in response to climate change in freshwater invertebrates (aquatic insects and zooplankton). The synthesis on the trait changes in response to the expected reductions in hydroperiod and increases in salinity indicated little evidence for adaptive, plastic, and genetic trait changes and for local adaptation. With respect to responses to temperature, there are many studies on temporal trait changes in phenology and body size in the wild that are believed to be driven by temperature increases, but there is a general lack of rigorous demonstration whether these trait changes are genetically based, adaptive, and causally driven by climate change. Current proof for genetic trait changes under climate change in freshwater invertebrates stems from a limited set of common garden experiments replicated in time. Experimental thermal evolution experiments and common garden warming experiments associated with space-for-time substitutions along latitudinal gradients indicate that besides genetic changes, also phenotypic plasticity and evolution of plasticity are likely to contribute to the observed phenotypic changes under climate change in aquatic invertebrates. Apart from plastic and genetic thermal adjustments, also genetic photoperiod adjustments are widespread and may even dominate the observed phenological shifts.</t>
  </si>
  <si>
    <t>De Meester, Luc/F-3832-2015</t>
  </si>
  <si>
    <t>De Meester, Luc/0000-0001-5433-6843; Stoks, Robby/0000-0003-4130-0459</t>
  </si>
  <si>
    <t>10.1111/eva.12108</t>
  </si>
  <si>
    <t>WOS:000332699400004</t>
  </si>
  <si>
    <t>Dardente, H; Hazlerigg, DG; Ebling, FJP</t>
  </si>
  <si>
    <t>Dardente, Hugues; Hazlerigg, David G.; Ebling, Francis J. P.</t>
  </si>
  <si>
    <t>Thyroid hormone and seasonal rhythmicity</t>
  </si>
  <si>
    <t>Living organisms show seasonality in a wide array of functions such as reproduction, fattening, hibernation, and migration. At temperate latitudes, changes in photoperiod maintain the alignment of annual rhythms with predictable changes in the environment. The appropriate physiological response to changing photoperiod in mammals requires retinal detection of light and pineal secretion of melatonin, but extraretinal detection of light occurs in birds. A common mechanism across all vertebrates is that these photoperiod-regulated systems alter hypothalamic thyroid hormone (TH) conversion. Here, we review the evidence that a circadian clock within the pars tuberalis of the adenohypophysis links photoperiod decoding to local changes of TH signaling within the medio-basal hypothalamus (MBH) through a conserved thyrotropin/deiodinase axis. We also focus on recent findings which indicate that, beyond the photoperiodic control of its conversion, TH might also be involved in longer term timing processes of seasonal programs. Finally, we examine the potential implication of kisspeptin and RFRP3, two RF-amide peptides expressed within the MBH, in seasonal rhythmicity.</t>
  </si>
  <si>
    <t>Ebling, Francis/0000-0002-7316-9582; DARDENTE, Hugues/0000-0001-7209-5940</t>
  </si>
  <si>
    <t>10.3389/fendo.2014.00019</t>
  </si>
  <si>
    <t>WOS:000209749800022</t>
  </si>
  <si>
    <t>Forni, D; Pozzoli, U; Cagliani, R; Tresoldi, C; Menozzi, G; Riva, S; Guerini, FR; Comi, GP; Bolognesi, E; Bresolin, N; Clerici, M; Sironi, M</t>
  </si>
  <si>
    <t>Forni, Diego; Pozzoli, Uberto; Cagliani, Rachele; Tresoldi, Claudia; Menozzi, Giorgia; Riva, Stefania; Guerini, Franca R.; Comi, Giacomo P.; Bolognesi, Elisabetta; Bresolin, Nereo; Clerici, Mario; Sironi, Manuela</t>
  </si>
  <si>
    <t>Genetic adaptation of the human circadian clock to day-length latitudinal variations and relevance for affective disorders</t>
  </si>
  <si>
    <t>GENOME BIOLOGY</t>
  </si>
  <si>
    <t>Background: The temporal coordination of biological processes into daily cycles is a common feature of most living organisms. In humans, disruption of circadian rhythms is commonly observed in psychiatric diseases, including schizophrenia, bipolar disorder, depression and autism. Light therapy is the most effective treatment for seasonal affective disorder and circadian-related treatments sustain antidepressant response in bipolar disorder patients. Day/night cycles represent a major circadian synchronizing signal and vary widely with latitude. Results: We apply a geographically explicit model to show that out-of-Africa migration, which led humans to occupy a wide latitudinal area, affected the evolutionary history of circadian regulatory genes. The SNPs we identify using this model display consistent signals of natural selection using tests based on population genetic differentiation and haplotype homozygosity. Signals of natural selection driven by annual photoperiod variation are detected for schizophrenia, bipolar disorder, and restless leg syndrome risk variants, in line with the circadian component of these conditions. Conclusions: Our results suggest that human populations adapted to life at different latitudes by tuning their circadian clock systems. This process also involves risk variants for neuropsychiatric conditions, suggesting possible genetic modulators for chronotherapies and candidates for interaction analysis with photoperiod-related environmental variables, such as season of birth, country of residence, shift-work or lifestyle habits.</t>
  </si>
  <si>
    <t>Forni, Diego/K-5643-2016; Pozzoli, Uberto/K-6587-2016; Sironi, manuela/K-5633-2016; Comi, Giacomo P/K-5702-2016; Cagliani, Rachele/K-4545-2016</t>
  </si>
  <si>
    <t>Forni, Diego/0000-0001-9291-5352; Pozzoli, Uberto/0000-0003-0670-7106; Sironi, manuela/0000-0002-2267-5266; Comi, Giacomo P/0000-0002-1383-5248; Cagliani, Rachele/0000-0003-2670-3532; Bresolin, Nereo/0000-0001-6694-3595; Clerici, Mario/0000-0001-5920-6191</t>
  </si>
  <si>
    <t>1474-760X</t>
  </si>
  <si>
    <t>10.1186/s13059-014-0499-7</t>
  </si>
  <si>
    <t>WOS:000346605500021</t>
  </si>
  <si>
    <t>Chew, YH; Smith, RW; Jones, HJ; Seaton, DD; Grima, R; Halliday, KJ</t>
  </si>
  <si>
    <t>Chew, Yin Hoon; Smith, Robert W.; Jones, Harriet J.; Seaton, Daniel D.; Grima, Ramon; Halliday, Karen J.</t>
  </si>
  <si>
    <t>Mathematical Models Light Up Plant Signaling</t>
  </si>
  <si>
    <t>Plants respond to changes in the environment by triggering a suite of regulatory networks that control and synchronize molecular signaling in different tissues, organs, and the whole plant. Molecular studies through genetic and environmental perturbations, particularly in the model plant Arabidopsis thaliana, have revealed many of the mechanisms by which these responses are actuated. In recent years, mathematical modeling has become a complementary tool to the experimental approach that has furthered our understanding of biological mechanisms. In this review, we present modeling examples encompassing a range of different biological processes, in particular those regulated by light. Current issues and future directions in the modeling of plant systems are discussed.</t>
  </si>
  <si>
    <t>Chew, Yin Hoon/H-5597-2019</t>
  </si>
  <si>
    <t>Chew, Yin Hoon/0000-0002-9258-583X; Grima, Ramon/0000-0002-1266-8169; Halliday, Karen/0000-0003-0467-104X; Seaton, Daniel/0000-0002-5222-3893</t>
  </si>
  <si>
    <t>10.1105/tpc.113.120006</t>
  </si>
  <si>
    <t>WOS:000332223200005</t>
  </si>
  <si>
    <t>Kwon, CT; Yoo, SC; Koo, BH; Cho, SH; Park, JW; Zhang, ZY; Li, JJ; Li, ZC; Paek, NC</t>
  </si>
  <si>
    <t>Kwon, Choon-Tak; Yoo, Soo-Cheul; Koo, Bon-Hyuk; Cho, Sung-Hwan; Park, Joon-Woo; Zhang, Zhanying; Li, Jinjie; Li, Zichao; Paek, Nam-Chon</t>
  </si>
  <si>
    <t>Natural variation in Early flowering1 contributes to early flowering in japonica rice under long days</t>
  </si>
  <si>
    <t>Natural variation in heading-date genes enables rice, a short-day (SD) plant, to flower early under long-day (LD) conditions at high latitudes. Through analysis of heading-date quantitative trait loci (QTL) with F-7 recombinant inbred lines from the cross of early heading H143' and late heading Milyang23 (M23)', we found a minor-effect EarlyHeading3 (EH3) QTL in the Hd16 region on chromosome 3. We found that Early flowering1 (EL1), encoding casein kinase I (CKI), is likely to be responsible for the EH3/Hd16 QTL, because a missense mutation occurred in the highly conserved serine/threonine kinase domain of EL1 in H143. A different missense mutation was found in the EL1 kinase domain in Koshihikari. In vitro kinase assays revealed that EL1/CKI in H143 and Koshihikari are non-functional. In F-7:9 heterogeneous inbred family-near isogenic lines (HNILs), HNIL(H143) flowered 13 days earlier than HNIL(M23) in LD, but not in SD, in which EL1 mainly acts as a LD-dependent flowering repressor, down-regulating Ehd1 expression. In the world rice collection, two types of non-functional EL1 variants were found in japonica rice generally cultivated at high latitudes. These results indicate that natural variation in EL1 contributes to early heading for rice adaptation to LD in temperate and cooler regions.</t>
  </si>
  <si>
    <t>Li, Zichao/0000-0002-3186-1132; Kwon, Choontak/0000-0002-3589-1662</t>
  </si>
  <si>
    <t>10.1111/pce.12134</t>
  </si>
  <si>
    <t>WOS:000327636100009</t>
  </si>
  <si>
    <t>Trinchera, A; Pandozy, G; Rinaldi, S; Crino, P; Temperini, O; Rea, E</t>
  </si>
  <si>
    <t>Trinchera, Alessandra; Pandozy, Gianmarco; Rinaldi, Simona; Crino, Paola; Temperini, Olindo; Rea, Elvira</t>
  </si>
  <si>
    <t>Graft union formation in artichoke grafting onto wild and cultivated cardoon: An anatomical study</t>
  </si>
  <si>
    <t>In order to develop a non-chemical method such as grafting effective against well-known artichoke soil borne diseases, an anatomical study of union formation in artichoke grafted onto selected wild and cultivated cardoon rootstocks, both resistant to Verticillium wilt, was performed. The cardoon accessions Belgio (cultivated cardoon) and Sardo (wild cardoon) were selected as rootstocks for grafting combinations with the artichoke cv. Romolo. Grafting experiments were carried out in the autumn and spring. The anatomical investigation of grafting union formation was conducted by scanning electron microscopy (SEM) on the grafting portions at the 3rd, 6th, 10th, 12th day after grafting. For the autumn experiment only, SEM analysis was also performed at 30 d after grafting. A high affinity between artichoke scion and cardoon rootstocks was observed, with some genotype differences in healing time between the two bionts. SEM images of scion/rootstock longitudinal sections revealed the appearance of many interconnecting structures between the two grafting components just 3 d after grafting, followed by a vascular rearrangement and a callus development during graft union formation. De novo formation of many plasmodesmata between scion and rootstock confirmed their high compatibility, particularly in the globe artichoke/wild cardoon combination. Moreover, the duration of the early-stage grafting process could be influenced not only by the scion/rootstock compatibility, but also by the seasonal conditions, being favored by lower temperatures and a reduced light/dark photoperiod. (C) 2013 Elsevier GmbH. All rights reserved.</t>
  </si>
  <si>
    <t>Trinchera, Alessandra/0000-0003-3655-5617; TEMPERINI, Olindo/0000-0002-9561-6988</t>
  </si>
  <si>
    <t>DEC 15</t>
  </si>
  <si>
    <t>10.1016/j.blph.2013.06.018</t>
  </si>
  <si>
    <t>WOS:000327170700003</t>
  </si>
  <si>
    <t>Nguyen, AT; Iehisa, JCM; Mizuno, N; Nitta, M; Nasuda, S; Takumi, S</t>
  </si>
  <si>
    <t>Nguyen, Anh T.; Iehisa, Julio C. M.; Mizuno, Nobuyuki; Nitta, Miyuki; Nasuda, Shuhei; Takumi, Shigeo</t>
  </si>
  <si>
    <t>Differential contribution of two Ppd-1 homoeoalleles to early-flowering phenotype in Nepalese and Japanese varieties of common wheat</t>
  </si>
  <si>
    <t>Wheat landraces carry abundant genetic variation in heading and flowering times. Here, we studied flowering-related traits of two Nepalese varieties, KU-4770 and KU-180 and a Japanese wheat cultivar, Shiroganekomugi (SGK). These three wheat varieties showed similar flowering time in a common garden experiment. In total, five significant quantitative trait loci (QTLs) for three examined traits, the heading, flowering and maturation times, were detected using an F-2 population of SGK/KU-4770. The QTLs were found at the Ppd-1 loci on chromosomes 2B and 2D and the 2B QTL was also confirmed in another F-2 population of SGK/KU-180. The Ppd-D1 allele from SGK and the Ppd-B1 alleles from the two Nepalese varieties might be causal for early-flowering phenotype. The SGK Ppd-D1 allele contained a 2-kb deletion in the 5' upstream region, indicating a photoperiod-insensitive Ppd-D1a allele. Real-time PCR analysis estimating the Ppd-B1 copy number revealed that the two Nepalese varieties included two intact Ppd-B1 copies, putatively resulting in photoperiod insensitivity and an early-flowering phenotype. The two photoperiod-insensitive Ppd-1 homoeoalleles could independently contribute to segregation of early-flowering individuals in the two F-2 populations. Therefore, wheat landraces are genetic resources for discovery of alleles useful for improving wheat heading or flowering times.</t>
  </si>
  <si>
    <t>10.1270/jsbbs.63.374</t>
  </si>
  <si>
    <t>WOS:000332915900003</t>
  </si>
  <si>
    <t>Formby, JP; Krishnan, N; Riggins, JJ</t>
  </si>
  <si>
    <t>Formby, John P.; Krishnan, Natraj; Riggins, John J.</t>
  </si>
  <si>
    <t>SUPERCOOLING IN THE REDBAY AMBROSIA BEETLE (COLEOPTERA: CURCULIONIDAE)</t>
  </si>
  <si>
    <t>FLORIDA ENTOMOLOGIST</t>
  </si>
  <si>
    <t>The redbay ambrosia beetle, Xyleborus glabratus Eichoff, (Coleoptera: Curculionidae: Scolytinae) is a severe pest of North American trees and shrubs in the family Lauraceae. Supercooling point (SCP) is an important physiological baseline for cold tolerance studies and could provide useful insights into the invasive potential of X. glabratus in northern latitudes of North America. The supercooling point (SCP) of X. glabratus was experimentally determined on field-collected and artificially cold hardened specimens. Field-collected beetles were captured in Jackson County, Mississippi using Lindgren funnel traps baited with manuka oil lures. Testing was conducted from June through August 2011. The mean SOP for field-collected X. glabratus was -21.7 +/- 0.5 degrees C (+/- SE). A significant negative trend in the SCPs of field-collected beetles occurred over the summer testing period. Xyleborus glabratus specimens were reared from redbay (Persea borbonia (L.) Sprengel bolts in June 2012 and artificially cold hardened in a low temperature incubator at a thermo-photoperiod of 7 degrees C:2 degrees C (10:14 h L:D) for 31 days. Artificially cold hardened X. glabratus supercooled to a mean temperature of -23.9 +/- 0.4 degrees C (+/- SE), which was significantly lower than that of field-collected beetles. Biometric indices of beetles (size, weight, and size x weight interaction) had no effect on the mean supercooling SCPs of either field-collected or artificially cold hardened beetles. Results from environmentally conditioned beetles suggest that X. glabratus has a high degree of thermal plasticity. Based on the artificially cold hardened mean SOP, X. glabratus and laurel wilt disease have the possibility to impact sassafras and northern spicebush throughout eastern North America. The data, although preliminary, suggests that a previous spatio-temporal model based on climate match data may have substantially underestimated the geographical area that may be affected by X. glabratus. This study will help form the basis of building and validating models to better predict the North American invasion potential of X. glabratus.</t>
  </si>
  <si>
    <t>Krishnan, Natraj/H-2937-2019; KRISHNAN, NATRAJ/B-4856-2012</t>
  </si>
  <si>
    <t>Krishnan, Natraj/0000-0001-6832-259X; KRISHNAN, NATRAJ/0000-0001-6832-259X; Riggins, John/0000-0003-1424-4113</t>
  </si>
  <si>
    <t>0015-4040</t>
  </si>
  <si>
    <t>1938-5102</t>
  </si>
  <si>
    <t>10.1653/024.096.0435</t>
  </si>
  <si>
    <t>WOS:000329082500035</t>
  </si>
  <si>
    <t>Glippa, O; Alekseev, VR; Souissi, S</t>
  </si>
  <si>
    <t>Glippa, Olivier; Alekseev, Victor R.; Souissi, Sami</t>
  </si>
  <si>
    <t>Effects of photoperiod on egg production in Eurytemora affinis Poppe, 1880 (Copepoda: Calanoida) from the Seine Estuary (France)</t>
  </si>
  <si>
    <t>ITALIAN JOURNAL OF ZOOLOGY</t>
  </si>
  <si>
    <t>The calanoid copepod Eurytemora affinis Poppe, 1880 is the most abundant species of the mesozooplanktonic community of the Seine estuary (France) in the lower salinity zone. Diapausing eggs of this species have been found in the sediment of this estuary but they are few in comparison with those found for other calanoid species. We thus decided to test the effect of photoperiod on diapausing egg production in E. affinis from the Seine estuary. For this, an experimental device has been developed. A combination of five photoperiods and two temperatures was used and the production of eggs was studied for the first and the second clutch. The production of diapausing eggs was demonstrated under photoperiodic conditions less than or equal to 12h of light either at 12 or 16 degrees C with a maximum under constant darkness (6%). A significant increase in the number of non-viable eggs was also observed between the first and the second clutch for all tested conditions and this may be due to the non-fertilization of these eggs. We also verified that the late naupliar instars are sensitive to the photoperiodic signal.The experimental approach has revealed that the production of diapausing eggs in the key species to the downstream Seine estuary, E. affinis, could be induced by short days, but photoperiod was probably not the only factor responsible for the induction of diapausing egg production. The percentage of diapausing eggs obtained under the induction experiment is similar to that obtained from the eggs extracted from the sediment of the Seine estuary (7%). The strategy of E. affinis in this estuary would be to constitute an egg bank, acting as long-term survival or in the case of adverse conditions. The role of geographical position (mainly latitude) and local conditions in the reproductive strategy of E. affinis is discussed.</t>
  </si>
  <si>
    <t>Souissi, Sami/C-5146-2018; Alekseev, Victor/X-7437-2019; alekseev, victor r/C-7086-2014</t>
  </si>
  <si>
    <t>Souissi, Sami/0000-0002-6720-0096; Alekseev, Victor/0000-0002-1968-2609; alekseev, victor r/0000-0002-1968-2609; GLIPPA, Olivier/0000-0001-8990-9461</t>
  </si>
  <si>
    <t>1125-0003</t>
  </si>
  <si>
    <t>1748-5851</t>
  </si>
  <si>
    <t>10.1080/11250003.2013.861024</t>
  </si>
  <si>
    <t>WOS:000327469300008</t>
  </si>
  <si>
    <t>Laska, P</t>
  </si>
  <si>
    <t>Laska, Pavel</t>
  </si>
  <si>
    <t>Migration Flight of Carrot Psyllid (Trioza apicalis) at Various Latitudes is Independent of Local Phenology</t>
  </si>
  <si>
    <t>PLANT PROTECTION SCIENCE</t>
  </si>
  <si>
    <t>A particularly advantageous method of monitoring the flight and calculating the median was used. An example is given in order to understand better the calculation. The medians show that the timing is similar at different latitudes despite local phenological differences. The difference in median flight times between Finland and the Czech Republic was five days on average, but phenological differences are about a month, shown by a comparison of temperatures, the monitoring of buds on spruce, and by the stage of the carrot plants. During the attack by T apicalis the carrot plants are younger towards north what is unusual in Psyllidae. In extreme north locations as Finland the genetic triggering for flight could not be realised by the strong declining of temperatures. Flight occurs here substantially later as to local photoperiodicity but is the earliest as to phenology, including carrot plants. The very small plants during flight are much more damaged here than the well-developed plants in central Europe.</t>
  </si>
  <si>
    <t>1212-2580</t>
  </si>
  <si>
    <t>1805-9341</t>
  </si>
  <si>
    <t>10.17221/91/2012-PPS</t>
  </si>
  <si>
    <t>WOS:000326146300005</t>
  </si>
  <si>
    <t>Steindal, ALH; Molmann, J; Bengtsson, GB; Johansen, TJ</t>
  </si>
  <si>
    <t>Steindal, Anne Linn Hykkerud; Molmann, Jorgen; Bengtsson, Gunnar B.; Johansen, Tor J.</t>
  </si>
  <si>
    <t>Influence of Day Length and Temperature on the Content of Health-Related Compounds in Broccoli (Brassica oleracea L. var. italica)</t>
  </si>
  <si>
    <t>Vegetables grown at different latitudes are exposed to various temperatures and day lengths, which can affect the content of health- and sensory-related compounds in broccoli florets. A 2 X 2 factorial experiment was conducted under controlled growth conditions, with contrasting temperatures (15/9 and 21/15 degrees C) and day lengths (12 and 24 h), to investigate the effect on glucosinolates, vitamin C, flavonols, and soluble sugars. Aliphatic glucosinolates, quercetin, and kaempferol were at their highest levels at high temperatures combined with a 12 h day. Levels of total glucosinolates, D-glucose, and D-fructose were elevated by high temperatures. Conversely, the content of vitamin C was highest with a 12 h day length combined with 15/9 degrees C. Our results indicate that temperature and day length influence the contents of health-related compounds in broccoli florets in a complex way, suggesting no general superiority of any of the contrasting growth conditions.</t>
  </si>
  <si>
    <t>10.1021/jf403466r</t>
  </si>
  <si>
    <t>WOS:000330160900020</t>
  </si>
  <si>
    <t>Wadsworth, CB; Woods, WA; Hahn, DA; Dopman, EB</t>
  </si>
  <si>
    <t>Wadsworth, C. B.; Woods, W. A.; Hahn, D. A.; Dopman, E. B.</t>
  </si>
  <si>
    <t>One phase of the dormancy developmental pathway is critical for the evolution of insect seasonality</t>
  </si>
  <si>
    <t>Evolutionary change in the timing of dormancy enables animals and plants to adapt to changing seasonal environments and can result in ecological speciation. Despite its clear biological importance, the mechanisms underlying the evolution of dormancy timing in animals remain poorly understood because of a lack of anatomical landmarks to discern which phase of dormancy an individual is experiencing. Taking advantage of the nearly universal characteristic of metabolic suppression during insect dormancy (diapause), we use patterns of respiratory metabolism to document physiological landmarks of dormancy and test which of the distinct phases of the dormancy developmental pathway contribute to a month-long shift in diapause timing between a pair of incipient moth species. Here, we show that divergence in life cycle between the earlier-emerging E-strain and the later-emerging Z-strain of European corn borer (ECB) is clearly explained by a delay in the timing of the developmental transition from the diapause maintenance phase to the termination phase. Along with recent findings indicating that life-cycle differences between ECB strains stem from allelic variation at a single sex-linked locus, our results demonstrate how dramatic shifts in animal seasonality can result from simple developmental and genetic changes. Although characterizing the multiple phases of the diapause developmental programme in other locally adapted populations and species will undoubtedly yield surprises about the nature of animal dormancy, results in the ECB moth suggest that focusing on genetic variation in the timing of the dormancy termination phase may help explain how (or whether) organisms rapidly respond to global climate change, expand their ranges after accidental or managed introductions, undergo seasonal adaptation, or evolve into distinct species through allochronic isolation.</t>
  </si>
  <si>
    <t>Dopman, Erik/0000-0002-8633-5527</t>
  </si>
  <si>
    <t>10.1111/jeb.12227</t>
  </si>
  <si>
    <t>WOS:000325983400007</t>
  </si>
  <si>
    <t>Koo, BH; Yoo, SC; Park, JW; Kwon, CT; Lee, BD; An, G; Zhang, ZY; Li, JJ; Li, ZC; Paek, NC</t>
  </si>
  <si>
    <t>Koo, Bon-Hyuk; Yoo, Soo-Cheul; Park, Joon-Woo; Kwon, Choon-Tak; Lee, Byoung-Doo; An, Gynheung; Zhang, Zhanying; Li, Jinjie; Li, Zichao; Paek, Nam-Chon</t>
  </si>
  <si>
    <t>Natural Variation in OsPRR37 Regulates Heading Date and Contributes to Rice Cultivation at a Wide Range of Latitudes</t>
  </si>
  <si>
    <t>MOLECULAR PLANT</t>
  </si>
  <si>
    <t>Rice Pseudo-Response Regulator 37 (OsPRR37) is the Hd2 quantitative trait locus (QTL) gene and natural variation in OsPRR37 has contributed to global adaptability of rice by reducing photoperiod sensitivity and allowing early flowering, especially under long-day environments in temperate and cooler regions.Heading date and photoperiod sensitivity are fundamental traits that determine rice adaptation to a wide range of geographic environments. By quantitative trait locus (QTL) mapping and candidate gene analysis using whole-genome re-sequencing, we found that Oryza sativa Pseudo-Response Regulator37 (OsPRR37; hereafter PRR37) is responsible for the Early heading7-2 (EH7-2)/Heading date2 (Hd2) QTL which was identified from a cross of late-heading rice Milyang23 (M23) and early-heading rice H143. H143 contains a missense mutation of an invariantly conserved amino acid in the CCT (CONSTANS, CO-like, and TOC1) domain of PRR37 protein. In the world rice collection, different types of nonfunctional PRR37 alleles were found in many European and Asian rice cultivars. Notably, the japonica varieties harboring nonfunctional alleles of both Ghd7/Hd4 and PRR37/Hd2 flower extremely early under natural long-day conditions, and are adapted to the northernmost regions of rice cultivation, up to 53 N latitude. Genetic analysis revealed that the effects of PRR37 and Ghd7 alleles on heading date are additive, and PRR37 down-regulates Hd3a expression to suppress flowering under long-day conditions. Our results demonstrate that natural variations in PRR37/Hd2 and Ghd7/Hd4 have contributed to the expansion of rice cultivation to temperate and cooler regions.</t>
  </si>
  <si>
    <t>Lee, Byoung-Doo/L-6244-2019</t>
  </si>
  <si>
    <t>Lee, Byoung-Doo/0000-0001-7215-2781; Li, Zichao/0000-0002-3186-1132</t>
  </si>
  <si>
    <t>1674-2052</t>
  </si>
  <si>
    <t>1752-9867</t>
  </si>
  <si>
    <t>10.1093/mp/sst088</t>
  </si>
  <si>
    <t>WOS:000327541200012</t>
  </si>
  <si>
    <t>Fisher, DO; Dickman, CR; Jones, ME; Blomberg, SP</t>
  </si>
  <si>
    <t>Fisher, Diana O.; Dickman, Christopher R.; Jones, Menna E.; Blomberg, Simon P.</t>
  </si>
  <si>
    <t>Sperm competition drives the evolution of suicidal reproduction in mammals</t>
  </si>
  <si>
    <t>Suicidal reproduction (semelparity) has evolved in only four genera of mammals. In these insectivorous marsupials, all males die after mating, when failure of the corticosteroid feedback mechanism elevates stress hormone levels during the mating season and causes lethal immune system collapse (die-off). We quantitatively test and resolve the evolutionary causes of this surprising and extreme life history strategy. We show that as marsupial predators in Australia, South America, and Papua New Guinea diversified into higher latitudes, seasonal predictability in abundance of their arthropod prey increased in multiple habitats. More-predictable prey peaks were associated with shorter annual breeding seasons, consistent with the suggestion that females accrue fitness benefits by timing peak energy demands of reproduction to coincide with maximum food abundance. We demonstrate that short mating seasons intensified reproductive competition between males, increasing male energy investment in copulations and reducing male postmating survival. However, predictability of annual prey cycles alone does not explain suicidal reproduction, because unlike insect abundance, peak ovulation dates in semelparous species are often synchronized to the day among years, triggered by a species-specific rate of change of photoperiod. Among species with low postmating male survival, we show that those with suicidal reproduction have shorter mating seasons and larger testes relative to body size. This indicates that lethal effort is adaptive in males because females escalate sperm competition by further shortening and synchronizing the annual mating period and mating promiscuously. We conclude that precopulatory sexual selection by females favored the evolution of suicidal reproduction in mammals.</t>
  </si>
  <si>
    <t>Blomberg, Simone P/B-7613-2008; Dickman, Christopher/Q-4662-2019; Fisher, Diana/C-1324-2010</t>
  </si>
  <si>
    <t>Blomberg, Simone P/0000-0003-1062-0839; Dickman, Christopher/0000-0002-1067-3730; Fisher, Diana/0000-0002-4017-3710; Jones, Menna/0000-0001-7558-9022</t>
  </si>
  <si>
    <t>10.1073/pnas.1310691110</t>
  </si>
  <si>
    <t>WOS:000326243100067</t>
  </si>
  <si>
    <t>Albrizio, M; Siniscalchi, M; Sasso, R; Quaranta, A</t>
  </si>
  <si>
    <t>Albrizio, M.; Siniscalchi, M.; Sasso, R.; Quaranta, A.</t>
  </si>
  <si>
    <t>Effects of the environment on dog semen parameters and testosterone concentration</t>
  </si>
  <si>
    <t>Whether a mammal reproduces seasonally or continuously depends mostly on the environment and its effects on the endocrine pattern. Although the dog was the first species to have been domesticated, little information is available on the changes in reproduction that have occurred since. In this study, we evaluated whether environmental stimuli can act as modulators of male gonadal activity in the dog at the latitude of Bari (Italy). Therefore, for 1 year, serum and seminal testosterone (T) concentrations, together with seminal parameters, were recorded monthly and evaluated in relation to environmental variables such as temperature, humidity, and photoperiod. We found that, in temperate regions, the annual serum T profile is not affected by environmental conditions, whereas seminal T profile peaks in October and reaches its nadir in April. The percentage of progressive motile spermatozoa is also dependent on environmental cues. The results support the intuitive idea that recorded data require a proper analysis to be meaningful. In fact, we found that, in the dog, environmental changes appear to affect male gonadal physiology, and this is clear when recorded data are analyzed monthly; in contrast, pooling data into seasonal groups hides monthly environmental variations. (C) 2013 Elsevier Inc. All rights reserved.</t>
  </si>
  <si>
    <t>Quaranta, Angelo/0000-0001-7835-2485; Albrizio, Maria/0000-0002-8937-3860</t>
  </si>
  <si>
    <t>10.1016/j.theriogenology.2013.07.005</t>
  </si>
  <si>
    <t>WOS:000324660700013</t>
  </si>
  <si>
    <t>Zhao, DS; Zhang, CQ; Feng, GN; Yang, QQ; Gu, MH; Liu, QQ</t>
  </si>
  <si>
    <t>Zhao, Dongsheng; Zhang, Changquan; Feng, Gongneng; Yang, Qingqing; Gu, Minghong; Liu, Qiaoquan</t>
  </si>
  <si>
    <t>Hd-q, a novel allele of Ef7 from a Chinese rice landrace, confers weak photoperiod sensitivity and improves local adaptability and yield potential</t>
  </si>
  <si>
    <t>Heading date is a major determinant of adaptability and yield potential in rice (Oryza sativa L.) and is influenced by photoperiod. Among chromosome segment substitution lines, the introgression line C63 contains a segment of the short arm of chromosome 6 from indica Qingluzhan 11 in the japonica Nipponbare background and exhibits a delayed heading date under both long day (LD) and short day (SD) natural field conditions. This study demonstrates that the late heading date of the C63 line is controlled by a single recessive gene, Heading date from Qingluzhan 11 (Hd-q). Hd-q was mapped to a region of less than 43.7 kb. Complementation testing revealed that Ef7 (LOC_Os06g05060), a homolog of Arabidopsis ELF3, is the candidate gene, while Hd-q is a new allele of Ef7. Sequence alignment revealed at least five Ef7 alleles among 11 rice cultivars based on polymorphism in the coding region. Unlike other alleles, Hd-q has a single nucleotide polymorphism (T/A) in exon 2, which leads to premature termination of translation. In addition to delayed heading date, Hd-q has pleiotropic effects on major agronomic characteristics, which were determined by comparing the near-isogenic line, NIL (Hd-q), with its recurrent parent Nipponbare. The Hd-q allele improved grain yield under both LD and SD conditions and in different geographical regions. Finally, a dCAPS (derived cleaved amplified polymorphic sequence) marker was developed based on the T/A polymorphism, and will be useful for introgression of the Hd-q allele via marker-assisted selection. The Hd-q allele is a useful target for the improvement of rice adaptation and production, especially at low latitudes.</t>
  </si>
  <si>
    <t>10.1007/s11032-013-9898-9</t>
  </si>
  <si>
    <t>WOS:000324823100012</t>
  </si>
  <si>
    <t>Zahid, M; Malik, S; Rani, S</t>
  </si>
  <si>
    <t>Zahid, M.; Malik, S.; Rani, S.</t>
  </si>
  <si>
    <t>Spawning behaviour of barred spiny eel, Macrognathus pancalus, in the River Gomti, India</t>
  </si>
  <si>
    <t>JOURNAL OF APPLIED ICHTHYOLOGY</t>
  </si>
  <si>
    <t>The present study investigated the spawning behaviour of the spiny eel, Macrognathus pancalus, and its relationship with the environment (photoperiod and temperature). The results show that M. pancalus breeds during February to September with peak spawning during February/March and July/August, indicating two main breeding periods. Initiation of breeding occurs during increasing day lengths in early spring (February/March), and regression during decreasing day lengths in autumn (September/October). The breeding status confirmed by gonadosomatic index (GSI) and ovarian histology showed six stages of ovarian maturation (viz. stage I: chromatin nucleaolar; II: perinucleolar; III: cortical alveolar; IV: vitellogenesis; V: ripe; and VI: partially spent), with predominance of one or more stages at a particular time of the year. Males also followed a similar seasonal pattern in gonadal maturation as reflected by their GSI. Results show that M. pancalus is a seasonal breeder with bimodal spawning activity. The breeding pattern suggests an influence of prevailing day length conditions at this latitude.</t>
  </si>
  <si>
    <t>0175-8659</t>
  </si>
  <si>
    <t>10.1111/jai.12169</t>
  </si>
  <si>
    <t>WOS:000324067600025</t>
  </si>
  <si>
    <t>Wigge, PA</t>
  </si>
  <si>
    <t>Wigge, Philip A.</t>
  </si>
  <si>
    <t>Ambient temperature signalling in plants</t>
  </si>
  <si>
    <t>Plants are exposed to daily and seasonal fluctuations in temperature. Within the 'ambient' temperature range (about 12-27 degrees C for Arabidopsis) temperature differences have large effects on plant growth and development, disease resistance pathways and the circadian clock without activating temperature stress pathways. It is this developmental sensing and response to non-stressful temperatures that will be covered in this review. Recent advances have revealed key players in mediating temperature signals. The bHLH transcription factor PHYTOCHROME INTERACTING FACTOR4 (PIF4) has been shown to be a hub for multiple responses to warmer temperature in Arabidopsis, including flowering and hypocotyl elongation. Changes in chromatin state are involved in transmitting temperature signals to the transcriptome. Determining the precise mechanisms of temperature perception represents an exciting goal for the field.</t>
  </si>
  <si>
    <t>Wigge, Philip/0000-0003-4822-361X</t>
  </si>
  <si>
    <t>10.1016/j.pbi.2013.08.004</t>
  </si>
  <si>
    <t>WOS:000326432800017</t>
  </si>
  <si>
    <t>Chen, YS; Chen, C; He, HM; Xia, QW; Xue, FS</t>
  </si>
  <si>
    <t>Chen, Yuan-Sheng; Chen, Chao; He, Hai-Min; Xia, Qin-Wen; Xue, Fang-Sen</t>
  </si>
  <si>
    <t>Geographic variation in diapause induction and termination of the cotton bollworm, Helicoverpa armigera Hubner (Lepidoptera: Noctuidae)</t>
  </si>
  <si>
    <t>Overwintering diapause in Helicoverpa armigera, a multivoltine species, is controlled by response to photoperiod and temperature. Photoperiodic responses from 5 different geographical populations showed that the variation in critical photoperiod for diapause induction was positively related to the latitudinal origin of the populations at 20, 22 and 25 degrees C. Diapause response to photoperiod and temperature was quite different between northern and southern populations, being highly sensitive to photoperiod in northern populations and temperature dependence in southern populations. Diapause pupae from southern population showed a significantly shorter diapause duration than from northern-most populations when they were cultured at 20, 22, 25, 28 and 31 degrees C; by contrast, overwintering pupae from southern populations emerged significantly later than from northern populations when they were maintained in natural conditions, showing a clinal latitudinal variation in diapause termination. Diapause-inducing temperature had a significant effect on diapause duration, but with a significant difference between southern and northern populations. The higher rearing temperature of 22 degrees C evoked a more intense diapause than did 20 degrees C in northern populations; but a less intense diapause in southern population. Cold exposure (chilling) is not necessary to break the pupal diapause. The higher the temperature, the quicker the diapause terminated. Response of diapause termination to chilling showed that northern populations were more sensitive to chilling than southern population. All results demonstrate that H. armigera is not genetically homogeneous throughout its range, but rather is composed of distinct populations genetically adapted to local environmental conditions despite the potential for gene flow via seasonal migration of adults. (C) 2013 Elsevier Ltd. All rights reserved.</t>
  </si>
  <si>
    <t>10.1016/j.jinsphys.2013.06.002</t>
  </si>
  <si>
    <t>WOS:000324363000001</t>
  </si>
  <si>
    <t>The effect of latitude on photoperiodic control of gonadal maturation, regression and molt in birds</t>
  </si>
  <si>
    <t>Photoperiod is the major cue used by birds to time breeding seasons and molt. However, the annual cycle in photoperiod changes with latitude. Within species, for temperate and high latitude species, gonadal maturation and breeding start earlier at lower latitudes but regression and molt both occur at similar times at different latitudes. Earlier gonadal maturation can be explained simply by the fact that considerable maturation occurs before the equinox when photoperiod is longer at lower latitudes - genetic differences between populations are not necessary to explain earlier breeding at lower latitudes. Gonadal regression is caused either by absolute photorefractoriness or, in some species with long breeding seasons, relative photorefractoriness. In either case, the timing of regression and molt cannot be explained by absolute prevailing photoperiod or rate of change in photoperiod - birds appear to be using more subtle cues from the pattern of change in photoperiod. However, there may be no difference between absolute and relative photorefractory species in how they utilise the annual cycle in photoperiod to time regression. (C) 2013 Elsevier Inc. All rights reserved.</t>
  </si>
  <si>
    <t>10.1016/j.ygcen.2013.05.017</t>
  </si>
  <si>
    <t>WOS:000323400800018</t>
  </si>
  <si>
    <t>Lukkarinen, AJ; Ruotsalainen, S; Peltola, H; Nikkanen, T</t>
  </si>
  <si>
    <t>Lukkarinen, Antti J.; Ruotsalainen, Seppo; Peltola, Heli; Nikkanen, Teijo</t>
  </si>
  <si>
    <t>Annual growth rhythm of Larix sibirica and Larix gmelinii provenances in a field trial in southern Finland</t>
  </si>
  <si>
    <t>The aim of this study was to analyse how the growth onset and shoot elongation of seedlings differ in field conditions in Finland for 20 Russian larch provenances and five comparison entries, and if they could be explained by the geographic and climatic conditions of the provenance origins. In this work, the Dahurian larch (Larix gmelinii Rupr.) provenances had the earliest growth onset and the northern Siberian larches (Larix sibirica Ledeb.) slightly earlier bud burst. The temperature sum and latitude of the provenances explained the differences in shoot elongation. The time needed for shoot elongation and the temperature sum needed to obtain 50% of total shoot elongation were quite equal in the years 2008 and 2009 (larger difference with the 90% level). The growth cessation was affected by photoperiod regardless of provenance. However, it was affected in the southern provenances also by declining temperatures in autumn. The final height was in 2009 largest in southern Dahurian larches. Despite our findings, the use of seed sources of domesticated Raivola origin is the safest choice for regeneration in Finland. We should still study more in detail the performance of other provenances and their adaptation capacity and suitability to Finnish forestry.</t>
  </si>
  <si>
    <t>10.1080/02827581.2013.786125</t>
  </si>
  <si>
    <t>WOS:000321731600002</t>
  </si>
  <si>
    <t>Hut, RA; Paolucci, S; Dor, R; Kyriacou, CP; Daan, S</t>
  </si>
  <si>
    <t>Hut, Roelof A.; Paolucci, Silvia; Dor, Roi; Kyriacou, Charalambos P.; Daan, Serge</t>
  </si>
  <si>
    <t>Latitudinal clines: an evolutionary view on biological rhythms</t>
  </si>
  <si>
    <t>PROCEEDINGS OF THE ROYAL SOCIETY B-BIOLOGICAL SCIENCES</t>
  </si>
  <si>
    <t>Properties of the circadian and annual timing systems are expected to vary systematically with latitude on the basis of different annual light and temperature patterns at higher latitudes, creating specific selection pressures. We review literature with respect to latitudinal clines in circadian phenotypes as well as in polymorphisms of circadian clock genes and their possible association with annual timing. The use of latitudinal (and altitudinal) clines in identifying selective forces acting on biological rhythms is discussed, and we evaluate how these studies can reveal novel molecular and physiological components of these rhythms.</t>
  </si>
  <si>
    <t>0962-8452</t>
  </si>
  <si>
    <t>1471-2954</t>
  </si>
  <si>
    <t>10.1098/rspb.2013.0433</t>
  </si>
  <si>
    <t>WOS:000321255700006</t>
  </si>
  <si>
    <t>Donadio-Andrei, S; Chikh, K; Iss, C; Kuczewski, E; Gauchez, AS; Ronin, C; Charrie, A</t>
  </si>
  <si>
    <t>Donadio-Andrei, S.; Chikh, K.; Iss, C.; Kuczewski, E.; Gauchez, A. -S.; Ronin, C.; Charrie, A.</t>
  </si>
  <si>
    <t>How significant is the TSH level in the circulation?</t>
  </si>
  <si>
    <t>IMMUNO-ANALYSE &amp; BIOLOGIE SPECIALISEE</t>
  </si>
  <si>
    <t>Diagnostic of thyroid dysfunction is largely based on TSH measurement in blood. Defining the upper reference limit of TSH values is of paramount importance to establish normal level of TSH. Ideally, accurate TSH measurement around the normal reference range should permit to determine which of the patients will undergo additional investigation and/or hormonal therapy. At present, there is a common agreement on the 0.4-4.0 mIU/L values but the upper limit range of TSH remains controversial. Work from the past 10 years has rather denied the proposal of lowering the threshold. TSH is a glycoprotein hormone for which the nature and circulating level may widely change depending on environmental (iodine intake and photoperiod) and physiological (age, sex, weight and ethnic origin) factors as well as on patient habits (smoking). In addition, the hormone is composed of multiple glycoforms, which display variable immunological behavior and thereby lead to altered TSH measurement. Therefore, this review aims at reinvestigating the biological significance of blood TSH values and at proposing how to reach improved accuracy in TSH testing. (C) 2013 Published by Elsevier Masson SAS.</t>
  </si>
  <si>
    <t>GAUCHEZ, Anne-Sophie/M-5534-2014</t>
  </si>
  <si>
    <t>GAUCHEZ, Anne-Sophie/0000-0003-2332-0966</t>
  </si>
  <si>
    <t>0923-2532</t>
  </si>
  <si>
    <t>10.1016/j.immbio.2013.03.007</t>
  </si>
  <si>
    <t>WOS:000327577700009</t>
  </si>
  <si>
    <t>Savage, JA; Cavender-Bares, J</t>
  </si>
  <si>
    <t>Savage, Jessica A.; Cavender-Bares, Jeannine</t>
  </si>
  <si>
    <t>Phenological cues drive an apparent trade-off between freezing tolerance and growth in the family Salicaceae</t>
  </si>
  <si>
    <t>With increasing concern about the ecological consequences of global climate change, there has been renewed interest in understanding the processes that determine species range limits. We tested a long-hypothesized trade-off between freezing tolerance and growth rate that is often used to explain species range limits. We grew 24 willow and poplar species (family Salicaceae) collected from across North America in a greenhouse common garden under two climate treatments. Maximum entropy models were used to describe species distributions and to estimate species-specific climate parameters. A range of traits related to freezing tolerance, including senescence, budburst, and susceptibility to different temperature minima during and after acclimation were measured. As predicted, species from colder climates exhibited higher freezing tolerance and slower growth rates than species from warmer climates under certain environmental conditions. However, the average relative growth rate (millimeters per meter per day) of northern species markedly increased when a subset of species was grown under a long summer day length (20.5 h), indicating that genetically based day-length cues are required for growth regulation in these species. We conclude that the observed relationship between freezing tolerance and growth rate is not driven by differences in species' intrinsic growth capacity but by differences in the environmental cues that trigger growth. We propose that the coordinated evolution of freezing tolerance and growth phenology could be important in circumscribing willow and poplar range limits and may have important implications for species' current and future distributions.</t>
  </si>
  <si>
    <t>Savage, Jessica/A-6340-2013; Cavender-Bares, Jeannine/K-5716-2013</t>
  </si>
  <si>
    <t>Savage, Jessica/0000-0002-7756-7166; Cavender-Bares, Jeannine/0000-0003-3375-9630</t>
  </si>
  <si>
    <t>10.1890/12-1779.1</t>
  </si>
  <si>
    <t>WOS:000322336600006</t>
  </si>
  <si>
    <t>Lankinen, P; Tyukmaeva, VI; Hoikkala, A</t>
  </si>
  <si>
    <t>Lankinen, Pekka; Tyukmaeva, Venera I.; Hoikkala, Anneli</t>
  </si>
  <si>
    <t>Northern Drosophila montana flies show variation both within and between cline populations in the critical day length evoking reproductive diapause</t>
  </si>
  <si>
    <t>Reproductive diapause, and its correct timing, plays an important role in the life cycle of many insect species living in a seasonally varying environment at high latitudes. In the present paper we have documented variation in the critical day length (CDL) for adult reproductive diapause and the steepness of photoperiodic response curves (PPRCs) in seven clinal populations of Drosophila montana in Finland between the latitudes 61 and 67 degrees N, paying special attention to variation in these traits within and between dine populations. The isofemale lines representing these populations showed a sharp transition from 0% to 100% in females' diapause incidence in the shortening day lengths, indicated by steep PPRCs. The mean CDL showed a clear latitudinal dine decreasing by 1.6 h from North to South regardless of the age of the lines, variation within the populations (i.e. among lines) in this trait being up to 3 h. The steepness of the PPRCs correlated with the age of the line and this trait showed no clear latitudinal dine. Further studies on a large number of lines from one D. montana population confirmed that while maintaining the flies in diapause preventing conditions in the laboratory has no effect on CDL, older lines had steeper PPRCs. High variation in CDL within and between D. montana dine populations is likely to be heritable and provide a good potential for the evolution of photoperiodic responses. Information on genetic variation in life-history traits, such as diapause, is of utmost importance for predicting the ability of insects to survive in seasonally changing environmental conditions and to respond to long term changes in the length of the growing period e.g. by postponing the timing of diapause towards shorter day length and later calendar date. (c) 2013 Elsevier Ltd. All rights reserved.</t>
  </si>
  <si>
    <t>Tyukmaeva, Venera/0000-0002-1864-5101</t>
  </si>
  <si>
    <t>10.1016/j.jinsphys.2013.05.006</t>
  </si>
  <si>
    <t>WOS:000322415800001</t>
  </si>
  <si>
    <t>Dixit, AS; Sougrakpam, R</t>
  </si>
  <si>
    <t>Dixit, Anand S.; Sougrakpam, Ramita</t>
  </si>
  <si>
    <t>Circadian rhythmicity in photoperiodic regulation of reproductive responses in the Yellow-breasted bunting</t>
  </si>
  <si>
    <t>The role of circadian mechanism in the photoperiodic induction of gonadal growth and function was investigated using photosensitive male Yellow-breasted bunting (Emberiza aureola) by employing ahemeral/resonance lighting cycles, Nanda-Hamner protocols and skeleton photoperiods. In the first experiment, groups of buntings were kept for four weeks under six resonance cycles consisting of a basic photophase of 6 h L combined with dark phases D of varying duration so that the period of LD cycles lengthened systematically by 12 h increments and resulting to LD schedules ranging from LD 6:6 to LD 6:66 for four weeks. Significant testicular growth occurred only in the groups exposed to LD 6:6, LD 6:30 and LD 6:54 with a corresponding increase in serum testosterone levels (TLs). On the other hand, groups experiencing LD 6:18, LD 6:42 and LD 6:66 maintained quiescent condition of their gonads and low serum TLs. In the second experiment, photosensitive buntings were exposed to seven different night-interruption light dark cycles for four weeks that consisted of a basic photophase of 6 h and 1 h photointerruption of the dark phase in the 24 h cycle at different points along with a control group under 7L/17D in order to investigate the differential sensitivity of the photoinducible phase (?i) to light. The night interruption by 1 h light pulse between 12 h and 18 h after the onset of the basic photoperiod led to testicular growth although the rate and magnitude of photoperiodic induction were different for different hours of interruption. Light pulse of 1 h as a continuation of the basic photophase in control group (7L/17D) or as an interruption of dark phase at 20 h and 22 h after the onset of the basic photophase was ineffective in inducing gonadal response. The above results clearly indicate that the buntings possess a time-measuring device that involves an endogenous circadian rhythm in photosensitivity having photoinducible phase which when illuminated leads to a photoperiodic response. The photoinducible phase appears to lie between 13 h and 19 h following the onset of basic photophase in buntings. These results clearly suggest a strong circadian component in photoperiodic time measurement during reproductive responses in buntings and are consistent with the Bunning hypothesis according to which coincidence of environmental photoperiod with an endogenous circadian rhythm in photosensitivity forms the physiological basis of photoperiodism regulating reproductive cycles.</t>
  </si>
  <si>
    <t>10.1080/09291016.2012.721591</t>
  </si>
  <si>
    <t>WOS:000321691400007</t>
  </si>
  <si>
    <t>Raynaud, J; Schradin, C</t>
  </si>
  <si>
    <t>Raynaud, J.; Schradin, C.</t>
  </si>
  <si>
    <t>Regulation of male prolactin levels in an opportunistically breeding species, the African striped mouse</t>
  </si>
  <si>
    <t>The timing of reproduction of many species depends on seasonal changes in prolactin secretion. Photoperiod coincides with annual seasonal changes and typically regulates prolactin secretion. However, when environmental conditions are unpredictable, other ecological factors may contribute to prolactin regulation. In African striped mice (Rhabdomys pumilio), males show seasonal changes in reproduction and in prolactin levels, but unexpected increases of food availability out of the regular breeding season can also induce reproduction. We measured prolactin levels in free-ranging male African striped mice during three periods: (1) the natural breeding in spring with increasing photoperiod; (2) the natural non-breeding season in summer (dry season) with decreasing photoperiod; and (3) during two summers with unexpected rainfall inducing breeding in the population. Here, we report that breeding males showed increased prolactin levels when they were breeding independently of increases and decreases in day length. Also, we found a positive correlation (P = 0.05) between the availability of food plants and prolactin levels. Changes in prolactin levels in opportunistically breeding species like the African striped mouse are not strictly regulated by photoperiod, but seem to respond to cues from food availability.</t>
  </si>
  <si>
    <t>Schradin, Carsten/A-1534-2013</t>
  </si>
  <si>
    <t>Schradin, Carsten/0000-0002-2706-2960</t>
  </si>
  <si>
    <t>10.1111/jzo.12040</t>
  </si>
  <si>
    <t>WOS:000321823000007</t>
  </si>
  <si>
    <t>Hassall, C</t>
  </si>
  <si>
    <t>Hassall, Christopher</t>
  </si>
  <si>
    <t>Time stress and temperature explain continental variation in damselfly body size</t>
  </si>
  <si>
    <t>Body size is among the most important biological variables but despite much measurement of this trait, the factors driving its variation are not fully understood. Here, I describe variation in body size in the damselfly Calopteryx maculata to establish whether variations in growth and development observed in response to experimental manipulation of temperature and time stress in the laboratory can be scaled-up to variation among natural populations. Nine hundred and seven specimens of C. maculata males were collected from 34 sites across the species' entire range in North America during the summer of 2010. A general measure of body size was derived from a series of wing and leg measurements. I compare the fit of models based on latitude (Bergmann's rule), temperature (the temperature-size rule) and seasonal effects (a combination of temperature and time stress) using Akaike's information criterion (AIC). The U-shaped relationship between size and latitude was best explained by a seasonality model containing both photoperiod and temperature. The presence of both these terms suggests that time stress dominates in the southern part of the range, reducing body size by accelerating development. However, the temperature-size rule dominates in the northern part of the range, increasing body size closer to the northern range margin. The best-fit model of geographic variation in size is in accordance with previous laboratory studies of temperature and photoperiod in damselflies and theoretical work, indicating that the findings from such studies can be applied to natural populations. These findings are likely applicable to any species with complex life histories inhabiting seasonal environments.</t>
  </si>
  <si>
    <t>Hassall, Christopher/H-2469-2013</t>
  </si>
  <si>
    <t>Hassall, Christopher/0000-0002-3510-0728</t>
  </si>
  <si>
    <t>10.1111/j.1600-0587.2013.00018.x</t>
  </si>
  <si>
    <t>WOS:000321328100006</t>
  </si>
  <si>
    <t>Obermuller, BE; Truebano, M; Peck, LS; Eastman, JT; Morley, SA</t>
  </si>
  <si>
    <t>Obermueller, Birgit E.; Truebano, Manuela; Peck, Lloyd S.; Eastman, Joseph T.; Morley, Simon A.</t>
  </si>
  <si>
    <t>Reduced seasonality in elemental CHN composition of Antarctic marine benthic predators and scavengers</t>
  </si>
  <si>
    <t>JOURNAL OF EXPERIMENTAL MARINE BIOLOGY AND ECOLOGY</t>
  </si>
  <si>
    <t>At all but the lowest latitudes, photoperiod varies through the year, resulting in seasonal variation in coastal primary productivity. This leads to a pronounced seasonality in the physiology of most primary consumers, particularly in the seas around Antarctica, which are amongst the most seasonal on the planet. However, higher trophic levels have a more constant food supply and a recent study showed that a range of Antarctic benthic predators and scavengers had very little seasonal variation in physiology. This study investigated the seasonal signal in tissue elemental composition of these same five common benthic predators and scavengers: the gammarid amphipod Paraceradocus miersii; brittle star Ophionotus victoriae; nemertean Parborlasia corrugatus; nudibranch Doris kerguelenensis and tissues of the notothenioid fish Harpagifer antarcticus. Carbon (C), hydrogen (H) and nitrogen (N) contents and C:N ratios were determined for five to seven time points during one year at Adelaide Island, Antarctic Peninsula. Whilst there were significant differences between species, only P. miersii exhibited seasonal differences, with significantly higher CHN content and C:N ratio in summer than in winter. In the other four species, elemental composition and C:N ratio were very stable throughout the year, supporting the assumption of homeostasis in ecological stoichiometry of benthic consumers and adding to the previously measured lack of seasonal physiological patterns. Recent disruption of the annual patterns of primary productivity, due to reduced occurrence of winter sea ice, may, therefore, not have an immediate impact on higher trophic levels. (C) 2013 Elsevier B.V. All rights reserved.</t>
  </si>
  <si>
    <t>Eastman, Joseph/A-9786-2008; Eastman, Joseph T./O-6150-2019</t>
  </si>
  <si>
    <t>Eastman, Joseph T./0000-0003-3868-261X; Truebano, Manuela/0000-0003-2586-6524</t>
  </si>
  <si>
    <t>0022-0981</t>
  </si>
  <si>
    <t>10.1016/j.jembe.2013.06.001</t>
  </si>
  <si>
    <t>WOS:000323139200041</t>
  </si>
  <si>
    <t>Hara, T; Ohsawa, R</t>
  </si>
  <si>
    <t>Hara, Takashi; Ohsawa, Ryo</t>
  </si>
  <si>
    <t>Accurate Evaluation of Photoperiodic Sensitivity and Genetic Diversity in Common Buckwheat under a Controlled Environment</t>
  </si>
  <si>
    <t>PLANT PRODUCTION SCIENCE</t>
  </si>
  <si>
    <t>Photoperiodic sensitivity is one of the most important factors determining whether a crop can adapt to and be cultivated under a broad range of conditions. In common buckwheat (Fagopyrum esculentum Moench), flowering time (flowering of the first flower) is a complex trait influenced by photoperiod, light quality, and temperature, which change daily under natural conditions, and their interaction. Common buckwheat shows a large genetic variation because of the outcrossing reproductive strategy of this species. Thus, flowering time variation within a population reflects both environmental and genotypic variations, and accurate evaluation of photoperiodic sensitivity in common buckwheat requires cultivation under controlled environmental conditions. Here, we investigated photoperiodic sensitivity and its genetic diversity in two buckwheat cultivars, the autumn ecotype Miyazakizairai and the summer ecotype Botansoba, by controlling photoperiod during cultivation under the same temperature regime. Our results showed that (1) the summer ecotype consisted of early-flowering genotypes, including genotypes not found in the autumn ecotype; (2) the autumn ecotype consisted of various genotypes, including early-flowering genotypes and a large number of late-flowering genotypes not found in the summer ecotype; (3) the autumn ecotype showed larger genetic diversity than the summer ecotype in long-day treatments; and (4) genetic diversity first became evident in the 14.5-hr photoperiod in the autumn ecotype, and in the 15.0-hr photoperiod in the summer ecotype. These results support the hypothesis based on previous studies that common buckwheat summer ecotypes were derived from autumn ecotypes by adaptation to climate in northern Japan.</t>
  </si>
  <si>
    <t>1343-943X</t>
  </si>
  <si>
    <t>10.1626/pps.16.247</t>
  </si>
  <si>
    <t>WOS:000323993900005</t>
  </si>
  <si>
    <t>Variation in seasonal timing of flower bud initiation in black currant (Ribes nigrum L.) cultivars of contrasting geographic origin</t>
  </si>
  <si>
    <t>Seasonal time-courses of flower bud initiation and differentiation were monitored during two growing seasons (2011 and 2012) in 19 black currant cultivars of distant geographic origin, grown in the field at a South Norwegian locality (60 degrees 40'N, 10 degrees 52'E; 250 m asl). For comparison, the time-courses of shoot elongation growth in 15 of the same cultivars were also monitored during the 2012 growing season. The results revealed widely different seasonal timings of growth cessation and floral initiation in cultivars of different latitudinal origin. High latitude cultivars originating from crosses and selections of local, wild black currant populations from the Kola peninsula and Swedish Lapland were particularly early and had ceased growing and had initiated floral primordia by mid-June. This was approx. 5 - 6 weeks earlier than any of the other cultivars from lower latitudes. However, these also varied in their earliness of growth cessation and flower initiation in relation to their latitudinal origin. Many cultivars bred and selected in Southern Scandinavia, Scotland, and Poland did not cease growing and initiate floral primordia until late August, 9 weeks after the early, high-latitude cultivars. Overall, the 19 cultivars constituted a typical latitudinal dine in their photoperiodically controlled timing of growth and flowering responses. The high-latitude Russian cultivars 'Imandra' and 'Murmanschanka' represent valuable additions to the limited diversity of the available black currant gene-pool, and may be of particular use for breeding cultivars adapted to the sub-Arctic environment.</t>
  </si>
  <si>
    <t>10.1080/14620316.2013.11512983</t>
  </si>
  <si>
    <t>WOS:000322941900006</t>
  </si>
  <si>
    <t>Ryzhanovsky, VN</t>
  </si>
  <si>
    <t>Ryzhanovsky, V. N.</t>
  </si>
  <si>
    <t>Photoperiodic conditions during molting of the Indian pied wagtail (Motacilla alba dukhunensis) and location of its winter habitats</t>
  </si>
  <si>
    <t>The results of studying molting before the start of the mating season in Indian pied wagtail yearlings taken from the nests in the Lower Ob' region and in the mid-Urals and kept in captivity for a year are studied. Reliable differences in the completeness of molting in northern birds as compared with it in mid-Ural birds are revealed, as are requirements for the wintering photoperiod. We assume the existence of a latitudinal differentiation during this period: 20A degrees aEuro"30A degrees N for mid-Ural birds and 10A degrees aEuro"20A degrees N for northern wagtails.</t>
  </si>
  <si>
    <t>10.1134/S1062359013040122</t>
  </si>
  <si>
    <t>WOS:000321761200010</t>
  </si>
  <si>
    <t>Friedman, J; Willis, JH</t>
  </si>
  <si>
    <t>Friedman, Jannice; Willis, John H.</t>
  </si>
  <si>
    <t>Major QTLs for critical photoperiod and vernalization underlie extensive variation in flowering in the Mimulus guttatus species complex</t>
  </si>
  <si>
    <t>Species with extensive ranges experience highly variable environments with respect to temperature, light and soil moisture. Synchronizing the transition from vegetative to floral growth is important to employ favorable conditions for reproduction. Optimal timing of this transition might be different for semelparous annual plants and iteroparous perennial plants. We studied variation in the critical photoperiod necessary for floral induction and the requirement for a period of cold-chilling (vernalization) in 46 populations of annuals and perennials in the Mimulus guttatus species complex. We then examined critical photoperiod and vernalization QTLs in growth chambers using F2 progeny from annual and perennial parents that differed in their requirements for flowering. We identify extensive variation in critical photoperiod, with most annual populations requiring substantially shorter day lengths to initiate flowering than perennial populations. We discover a novel type of vernalization requirement in perennial populations that is contingent on plants experiencing short days first. QTL analyses identify two large-effect QTLs which influence critical photoperiod. In two separate vernalization experiments we discover each set of crosses contain different large-effect QTLs for vernalization. Mimulus guttatus harbors extensive variation in critical photoperiod and vernalization that may be a consequence of local adaptation.</t>
  </si>
  <si>
    <t>10.1111/nph.12260</t>
  </si>
  <si>
    <t>WOS:000320618400025</t>
  </si>
  <si>
    <t>Liu, Y; Hou, P; Xie, RZ; Li, SK; Zhang, HB; Ming, B; Ma, DL; Liang, SM</t>
  </si>
  <si>
    <t>Liu, Yuee; Hou, Peng; Xie, Ruizhi; Li, Shaokun; Zhang, Houbao; Ming, Bo; Ma, Daling; Liang, Shumin</t>
  </si>
  <si>
    <t>Spatial Adaptabilities of Spring Maize to Variation of Climatic Conditions</t>
  </si>
  <si>
    <t>Environmental conditions have important effects on maize (Zea mays L.) growth. To examine spatial variation in maize yield and aboveground biomass and to understand differences in the response of maize yield and aboveground biomass to climatic factors under various ecological conditions, we conducted experiments from 2007 to 2010 at 34 locations in seven provinces in the spring maize region of northern China between 35 degrees 11' N lat and 48 degrees 08' N lat. We used a most widely cultivated maize hybrid ZD958. The maize yield and aboveground biomass (presilking and postsilking) were found to be strongly influenced by locations. A nonlinear relationship existed between the maize yields and latitude. Maize yield was the greatest (12.19 Mg ha(-1)) at 39 degrees 08' N lat, and the corresponding presilking and postsilking aboveground biomass at this location were 143.41 and 215.35 g per plant, respectively. Variations in the harvest index (HI) and 1000-kernel weight were the main reasons for yield latitudinal trends. Among the climatic factors, air temperature had the best relationships with variations in maize yield, HI, and 1000-kernel weight. With latitudes increasing northward, presilking aboveground biomass affected by growth duration length and accumulated solar radiation increased significantly. The aboveground biomass of postsilking stage that was affected by the maximum temperature, daily mean temperature, and growing degree days decreased significantly with latitudes increasing northward. However, there were no significant changes of total aboveground biomass with latitudes increasing northward.</t>
  </si>
  <si>
    <t>10.2135/cropsci2012.12.0688</t>
  </si>
  <si>
    <t>WOS:000319918300052</t>
  </si>
  <si>
    <t>Xu, ML; Xu, ZH; Liu, BH; Kong, FJ; Tsubokura, Y; Watanabe, S; Xia, ZJ; Harada, K; Kanazawa, A; Yamada, T; Abe, J</t>
  </si>
  <si>
    <t>Xu, Meilan; Xu, Zeheng; Liu, Baohui; Kong, Fanjiang; Tsubokura, Yasutaka; Watanabe, Satoshi; Xia, Zhengjun; Harada, Kyuya; Kanazawa, Akira; Yamada, Testuya; Abe, Jun</t>
  </si>
  <si>
    <t>Genetic variation in four maturity genes affects photoperiod insensitivity and PHYA-regulated post-flowering responses of soybean</t>
  </si>
  <si>
    <t>Background: Absence of or low sensitivity to photoperiod is necessary for short-day crops, such as rice and soybean, to adapt to high latitudes. Photoperiod insensitivity in soybeans is controlled by two genetic systems and involves three important maturity genes: E1, a repressor for two soybean orthologs of Arabidopsis FLOWERING LOCUS T (GmFT2a and GmFT5a), and E3 and E4, which are phytochrome A genes. To elucidate the diverse mechanisms underlying photoperiod insensitivity in soybean, we assessed the genotypes of four maturity genes (E1 through E4) in early-flowering photoperiod-insensitive cultivars and their association with post-flowering responses. Results: We found two novel dysfunctional alleles in accessions originally considered to have a dominant E3 allele according to known DNA markers. The E3 locus, together with E1 and E4, contained multiple dysfunctional alleles. We identified 15 multi-locus genotypes, which we subdivided into 6 genotypic groups by classifying their alleles by function. Of these, the e1-as/e3/E4 genotypic group required an additional novel gene (different from E1, E3, and E4) to condition photoperiod insensitivity. Despite their common pre-flowering photoperiod insensitivity, accessions with different multi-locus genotypes responded differently to the post-flowering photoperiod. Cultivars carrying E3 or E4 were sensitive to photoperiod for post-flowering characteristics, such as reproductive period and stem growth after flowering. The phytochrome A-regulated expression of the determinate growth habit gene Dt1, an ortholog of Arabidopsis TERMINAL FLOWER1, was involved in the persistence of the vegetative activity at the stem apical meristem of flower-induced plants under long-day conditions. Conclusions: Diverse genetic mechanisms underlie photoperiod insensitivity in soybean. At least three multi-locus genotypes consisting of various allelic combinations at E1, E3, and E4 conferred pre-flowering photoperiod insensitivity to soybean cultivars but led to different responses to photoperiod during post-flowering vegetative and reproductive development. The phyA genes E3 and E4 are major controllers underlying not only pre-flowering but also post-flowering photoperiod responses. The current findings improve our understanding of genetic diversity in pre-flowering photoperiod insensitivity and mechanisms of post-flowering photoperiod responses in soybean.</t>
  </si>
  <si>
    <t>10.1186/1471-2229-13-91</t>
  </si>
  <si>
    <t>WOS:000321148900001</t>
  </si>
  <si>
    <t>Zerbino, MS; Altier, NA; Panizzi, AR</t>
  </si>
  <si>
    <t>Zerbino, Maria S.; Altier, Nora A.; Panizzi, Antonio R.</t>
  </si>
  <si>
    <t>EFFECT OF PHOTOPERIOD AND TEMPERATURE ON NYMPHAL DEVELOPMENT AND ADULT REPRODUCTION OF PIEZODORUS GUILDINII (HETEROPTERA: PENTATOMIDAE)</t>
  </si>
  <si>
    <t>The effect of photoperiod and temperature on the biology of nymphs and adults of Piezodorus guildinii (Westwood) was studied in the laboratory. Four different conditions were tested (14:10, 12:12 and 10:14 h L:D at 25 degrees C, and 10:14 h L:D at 20 degrees C), at 80 +/- 10% RH. The shortest nymph development time was recorded at 14:10 h L:D (25 degrees C) (21.5 days) and the longest at 10:14 h L:D (20 degrees C) (42 days). The highest nymph mortality rate was recorded at 10:14 h L:D (20 degrees C) and the lowest at 14:10 h L:D (25 degrees C) (84.5 vs. 24.2%). Newly emerged females reared at 14:10 h L:D (25 degrees C) were heavier than those of the remaining treatments. Fresh body weight gain (mg) occurred only during the 1st week of adult life. Adult survivorship was highest at 10:14 h L:D (20 degrees C) and lowest at 14:10 h L:D (25 degrees C). Total longevity was shortest when adults were held at 14:10 h L:D (25 degrees C) and longest at 10:14 h L:D (20 degrees C) (38.6 vs. 98.8 days). The maximum percentage of ovipositing females occurred at 14:10 h L:D (25 degrees C) and the minimum at 10:14 h L:D (20 degrees C). Females maintained at 14:10 h L:D (25 degrees C) and 12:12 h L:D (25 degrees C) produced similar and greater number of egg masses than females at 10:14 h L:D (25 degrees C) and 10:14 h L:D (20 degrees C). The number of eggs/female was the greatest at 14:10 h L:D (25 degrees C) and the lowest at 10:14 h L:D (20 degrees C) (196.2 vs. 21.7 eggs/female). Egg viability was similar under different photophases at 25 degrees C, while significantly reduced at 10:14 h L:D (20 degrees C) (54 vs. 4.1%). The longest egg incubation period was recorded at 10:14 h L:D (20 degrees C) and the shortest at 14:10 h L:D (25 degrees C) (7 vs. 4.1 days). These laboratory results suggest that P. guildinii does not reproduce during the time its preferred host soybean is unavailable at latitude 30 degrees-35 degrees S, which corresponds approximately to the conditions tested at 10:14 h L:D (20 degrees C).</t>
  </si>
  <si>
    <t>Altier, Nora/0000-0002-3173-6016</t>
  </si>
  <si>
    <t>10.1653/024.096.0223</t>
  </si>
  <si>
    <t>WOS:000320737200033</t>
  </si>
  <si>
    <t>Huang, LL; Chen, C; Xiao, L; Xia, QW; Hu, LT; Xue, FS</t>
  </si>
  <si>
    <t>Huang, Li-Li; Chen, Chao; Xiao, Liang; Xia, Qin-Wen; Hu, Liang-Tao; Xue, Fangsen</t>
  </si>
  <si>
    <t>Geographical variation and inheritance of the photoperiodic response controlling larval diapause in two distinct voltine ecotypes of the Asian cornborer Ostrinia furnacalis</t>
  </si>
  <si>
    <t>The Asian corn borer Ostrinia furnacalis Guenee (Lepidoptera: Crambidae) enters facultative diapause as fully-grown larvae in response to short day lengths during autumn. As a result of geographical variations in photoperiodic response, the moths from Nanchang (28.8 degrees N, 115.9 degrees E; NC strain) judge both LD 14:10h and LD 15:9h photocycles as long days and develop directly, whereas moths from Haerbin (44.9 degrees N, 127.2 degrees E; HB strain) judge the same photocycles as short days and enter diapause. Crosses between the two strains are used to evaluate the inheritance of diapause. The critical day lengths for diapause induction in the HB strain are significantly longer than those in the NC strain at all temperatures. The critical day length of F1 progeny is intermediate between the two strains. However, the critical day length in all crosses is significantly longer with HB strain fathers or grandfathers than with NC strain fathers or grandfathers, indicating that the male parent has significantly more influence on the critical day length of subsequent progeny than the female. The results from all crosses under LD 14:10h or LD 15:9h photocycles at 25 degrees C show that the inheritance of diapause in O. furnacalis does not fit a purely additive hypothesis and that the capacity for diapause is transmitted genetically in the manner of incomplete dominance. The incidence of diapause for F1 progeny under an LD 14:10h photocycle is significantly higher than that under an LD 15:9h photocycle, suggesting that the induction of diapause can be influenced by interactions between the F1 genotype and photoperiod.</t>
  </si>
  <si>
    <t>10.1111/phen.12009</t>
  </si>
  <si>
    <t>WOS:000319320600005</t>
  </si>
  <si>
    <t>Poelchau, MF; Reynolds, JA; Denlinger, DL; Elsik, CG; Armbruster, PA</t>
  </si>
  <si>
    <t>Poelchau, Monica F.; Reynolds, Julie A.; Denlinger, David L.; Elsik, Christine G.; Armbruster, Peter A.</t>
  </si>
  <si>
    <t>Transcriptome sequencing as a platform to elucidate molecular components of the diapause response in the Asian tiger mosquito Aedes albopictus</t>
  </si>
  <si>
    <t>Diapause has long been recognized as a crucial ecological adaptation to spatio-temporal environmental variation. More recently, rapid evolution of the diapause response has been implicated in response to contemporary global warming and during the range expansion of invasive species. Although the molecular regulation of diapause remains largely unresolved, rapidly emerging next-generation sequencing (NGS) technologies provide exciting opportunities for addressing this longstanding question. In the present study, a new assembly from life-history stages relevant to diapause in the Asian tiger mosquito Aedes albopictus (Skuse) is reported, along with unique methods for the analysis of NGS data and transcriptome assembly. A digital normalization procedure that significantly reduces the computational resources required for transcriptome assembly is evaluated. Additionally, a method for protein reference-based and genomic reference-based merged assembly of 454 and Illumina reads is described. Finally, a gene ontology analysis is presented, which creates a platform for identifying the physiological processes associated with diapause. Taken together, these methods provide valuable tools for analyzing the transcriptional underpinnings of many complex phenotypes, including diapause, and provide a basis for determining the molecular regulation of diapause in Ae. albopictus.</t>
  </si>
  <si>
    <t>Elsik, Christine G/C-4120-2017</t>
  </si>
  <si>
    <t>Elsik, Christine G/0000-0002-4248-7713; Poelchau, Monica/0000-0002-4584-6056</t>
  </si>
  <si>
    <t>10.1111/phen.12016</t>
  </si>
  <si>
    <t>WOS:000319320600011</t>
  </si>
  <si>
    <t>Smith, MAH; MacKay, PA; Lamb, RJ</t>
  </si>
  <si>
    <t>Smith, M. A. H.; MacKay, P. A.; Lamb, R. J.</t>
  </si>
  <si>
    <t>Temperature modulation of photoperiodism: an adaptation for long-distance dispersal in the aphid, Acyrthosiphon pisum (Hemiptera: Aphididae)</t>
  </si>
  <si>
    <t>CANADIAN ENTOMOLOGIST</t>
  </si>
  <si>
    <t>Variation in the seasonal occurrence of asexual and sexual phenotypes of Acyrthosiphon pisum (Harris) (Hemiptera: Aphididae) is quantified for a local population in southern Manitoba, Canada. To survive winter, summer asexual generations must produce a sexual generation in a timely way at the end of the season, so that females can lay overwintering eggs. This transition is controlled by day length, which varies in a fixed seasonal pattern with latitude, and the local pattern of day length selects for an appropriate photoperiodic response. Substantial variation in the timing of production of males and mating females occurs among locally collected genotypes. Some of the variation is due to the arrival of long-distance dispersers (1000 km or more), and some is consistent with shorter but still long-distance dispersal. Some of the variation is due to year-to-year changes in late summer temperature. The critical day length in nature, which corresponds to critical photoperiod, increases as the average temperature decreases. This temperature modulation is adaptive because it allows many genotypes to produce some sexual phenotypes before the end of the season, although their photoperiodic responses are characteristic of long-distance dispersers and inappropriate to local day lengths.</t>
  </si>
  <si>
    <t>0008-347X</t>
  </si>
  <si>
    <t>10.4039/tce.2012.97</t>
  </si>
  <si>
    <t>WOS:000318908400007</t>
  </si>
  <si>
    <t>Poelchau, MF; Reynolds, JA; Elsik, CG; Denlinger, DL; Armbruster, PA</t>
  </si>
  <si>
    <t>Poelchau, Monica F.; Reynolds, Julie A.; Elsik, Christine G.; Denlinger, David L.; Armbruster, Peter A.</t>
  </si>
  <si>
    <t>Deep sequencing reveals complex mechanisms of diapause preparation in the invasive mosquito, Aedes albopictus</t>
  </si>
  <si>
    <t>Seasonal environments present fundamental physiological challenges to a wide range of insects. Many temperate insects surmount the exigencies of winter by undergoing photoperiodic diapause, in which photoperiod provides a token cue that initiates an alternative developmental programme leading to dormancy. Pre-diapause is a crucial preparatory phase of this process, preceding developmental arrest. However, the regulatory and physiological mechanisms of diapause preparation are largely unknown. Using high-throughput gene expression profiling in the Asian tiger mosquito, Aedes albopictus, we reveal major shifts in endocrine signalling, cell proliferation, metabolism, energy production and cellular structure across pre-diapause development. While some hallmarks of diapause, such as insulin signalling and stress response, were not important at the transcriptional level, two genes, Pepck and PCNA, appear to show diapause-induced transcriptional changes across insect taxa. These processes demonstrate physiological commonalities between Ae. albopictus pre-diapause and diapause strategies across insects, and support the idea of a genetic 'toolkit' for diapause. Observations of gene expression trends from a comparative developmental perspective suggest that individual physiological processes are delayed against a background of a fixed morphological ontogeny. Our results demonstrate how deep sequencing can provide new insights into elusive molecular bases of complex ecological adaptations.</t>
  </si>
  <si>
    <t>MAY 22</t>
  </si>
  <si>
    <t>10.1098/rspb.2013.0143</t>
  </si>
  <si>
    <t>WOS:000317482100011</t>
  </si>
  <si>
    <t>Bond, AL; Konyukhov, NB; Jones, IL</t>
  </si>
  <si>
    <t>Bond, Alexander L.; Konyukhov, Nikolai B.; Jones, Ian L.</t>
  </si>
  <si>
    <t>VARIATION IN PRIMARY MOLT IN THE LEAST AUKLET</t>
  </si>
  <si>
    <t>CONDOR</t>
  </si>
  <si>
    <t>Along with breeding and migration, molt is one of the most energetically expensive components of a bird's annual cycle. Auklets (tribe Aethiini) are apparently unique among the Alcidae in that flight-feather molt and breeding overlap. We compared the degree of overlap of primary molt with breeding in the Least Auklet (Aethia pusilla) at four colonies in varying oceanographic environments: Kiska Island (Aleutian Islands, Alaska, 52 degrees N), St. George Island (Pribilof Islands, Alaska, 56 degrees N), St. Paul Island (Pribilof Islands, 57 degrees N), and Cape Ulyakhpen (Chukotka Peninsula, Russia, 64 degrees N). We hypothesized that the onset and speed of feather replacement should be related to latitude or sea-ice dynamics. Flight-feather molt commenced during incubation with up to four primaries replaced by the end of chick rearing. At Kiska, we found no difference in molt rate between adult breeders and nonbreeders, but subadults started molt after adults and were more variable in when they started primary molt. At higher latitudes adult anklets replaced their first four primaries faster and initiated molt later although the length of the breeding season was similar. The increased energetic requirements of Least Auklets breeding and molting at higher latitudes are supported by the cold Anadyr Current, which advects lipid-rich oceanic copepods (Neocalanus spp.). In the Least Auklet and other members of the Aethiini, sequential primary molt, rather than the simultaneous molt typical of other alcids, may be possible because of anklets' lower body mass, lower wing loading, mass loss at hatching, and foraging on highly abundant prey.</t>
  </si>
  <si>
    <t>Bond, Alexander/0000-0003-2125-7238</t>
  </si>
  <si>
    <t>0010-5422</t>
  </si>
  <si>
    <t>10.1525/cond.2013.110062</t>
  </si>
  <si>
    <t>WOS:000319481300015</t>
  </si>
  <si>
    <t>Quilot-Turion, B; Leppala, J; Leinonen, PH; Waldmann, P; Savolainen, O; Kuittinen, H</t>
  </si>
  <si>
    <t>Quilot-Turion, Benedicte; Leppala, Johanna; Leinonen, Paivi H.; Waldmann, Patrik; Savolainen, Outi; Kuittinen, Helmi</t>
  </si>
  <si>
    <t>Genetic changes in flowering and morphology in response to adaptation to a high-latitude environment in Arabidopsis lyrata</t>
  </si>
  <si>
    <t>The adaptive plastic reactions of plant populations to changing climatic factors, such as winter temperatures and photoperiod, have changed during range shifts after the last glaciation. Timing of flowering is an adaptive trait regulated by environmental cues. Its genetics has been intensively studied in annual plants, but in perennials it is currently not well characterized. This study examined the genetic basis of differentiation in flowering time, morphology, and their plastic responses to vernalization in two locally adapted populations of the perennial Arabidopsis lyrata: (1) to determine whether the two populations differ in their vernalization responses for flowering phenology and morphology; and (2) to determine the genomic areas governing differentiation and vernalization responses. Two A. lyrata populations, from central Europe and Scandinavia, were grown in growth-chamber conditions with and without cold treatment. A QTL analysis was performed to find genomic regions that interact with vernalization. The population from central Europe flowered more rapidly and invested more in inflorescence growth than the population from alpine Scandinavia, especially after vernalization. The alpine population had consistently a low number of inflorescences and few flowers, suggesting strong constraints due to a short growing season, but instead had longer leaves and higher leaf rosettes. QTL mapping in the F-2 population revealed genomic regions governing differentiation in flowering time and morphology and, in some cases, the allelic effects from the two populations on a trait were influenced by vernalization (QTL vernalization interactions). The results indicate that many potentially adaptive genetic changes have occurred during colonization; the two populations have diverged in their plastic responses to vernalization in traits closely connected to fitness through changes in many genomic areas.</t>
  </si>
  <si>
    <t>Quilot-Turion, Benedicte/H-9106-2016</t>
  </si>
  <si>
    <t>Quilot-Turion, Benedicte/0000-0003-4095-1399; Leinonen, Paivi/0000-0003-0210-5589; Leppala, Johanna/0000-0001-7603-3907</t>
  </si>
  <si>
    <t>10.1093/aob/mct055</t>
  </si>
  <si>
    <t>WOS:000318633300019</t>
  </si>
  <si>
    <t>Environmental control of seasonal reproduction in the wild and captive Eurasian Tree Sparrow (Passer montanus) with respect to variations in gonadal mass, histology, and sex steroids</t>
  </si>
  <si>
    <t>The present study was undertaken on both sexes of the subtropical Eurasian Tree Sparrow (Passer montanus (L., 1758)) to investigate seasonal cycles of gonadal mass, histology, and hormones in relation to various environmental factors at Shillong, India. Attempts were also made to examine whether seasonal responses differ under wild and captivity and also between the sexes. Finally, reproductive seasonality of the sparrow under subtropical conditions was compared with the patterns found elsewhere in its distribution. Both sexes of the Tree Sparrow possess annual cycles of gonadal mass, histology, and steroids that follow the annual solar cycle. Increasing day length during spring stimulates gonadal growth with a corresponding increase in gonadal steroids followed by spontaneous gonadal regression leading to steroidal decline and photorefractoriness. Histomorphometric analyses of gonads revealed seasonal variations in the thickness of germinative epithelium and testicular wall, diameters of seminiferous tubules, and area of intertubular space in the males, and in the thickness of follicle wall and ratio of various follicles in the females. Although males responded in a similar fashion under wild and captivity, the responses of females deferred significantly. Thus, the Tree Sparrow exhibited sexual responses almost similar to their conspecifics at other latitudes.</t>
  </si>
  <si>
    <t>10.1139/cjz-2012-0190</t>
  </si>
  <si>
    <t>WOS:000318784900006</t>
  </si>
  <si>
    <t>Craig, DS; Runkle, ES</t>
  </si>
  <si>
    <t>Craig, Daedre S.; Runkle, Erik S.</t>
  </si>
  <si>
    <t>A Moderate to High Red to Far-red Light Ratio from Light-emitting Diodes Controls Flowering of Short-day Plants</t>
  </si>
  <si>
    <t>JOURNAL OF THE AMERICAN SOCIETY FOR HORTICULTURAL SCIENCE</t>
  </si>
  <si>
    <t>In protected cultivation of short-day (SD) plants, flowering can be inhibited by lighting from incandescent (INC) lamps during the night. INC lamps are being phased out of production and replaced by light-emitting diodes (LEDs), but an effective spectrum to control flowering has not been thoroughly examined. We quantified how the red [R (600 to 700 nm)] to far red [FR (700 to 800 nm)] ratio (R:FR) of photoperiodic lighting from LEDs influenced flowering and extension growth of SD plants. Chrysanthemum (Chrysanthemum xmorifolium), dahlia (Dahlia hortensis), and african marigold (Tagetes erecta) were grown at 20 degrees C under a 9-hour day with or without a 4-hour night interruption (NI) treatment by INC lamps or LEDs with seven different R:FR ranging from all R to all FR. Flowering in the most sensitive species, chrysanthemum, was not inhibited by an R:FR of 0.28 or lower, whereas an R:FR of 0.66 or above reduced flowering percentage. Flowering in dahlia was incomplete under the FR-only NI and under SDs, but time to flower was similar under the remaining NI treatments. The least sensitive species, african marigold, flowered under all treatments, but flowering was most rapid under the FR-only NI and under SDs. For all species, stem length increased quadratically as the R:FR of the NI increased, reaching a maximum at R:FR of approximate to 0.66. We conclude that in these SD plants, a moderate to high R:FR (0.66 or greater) is most effective at interrupting the long night, blue light is not needed to interrupt the night, and FR light alone does not regulate flowering.</t>
  </si>
  <si>
    <t>0003-1062</t>
  </si>
  <si>
    <t>2327-9788</t>
  </si>
  <si>
    <t>10.21273/JASHS.138.3.167</t>
  </si>
  <si>
    <t>WOS:000333230100002</t>
  </si>
  <si>
    <t>Kinmonth-Schultz, HA; Golembeski, GS; Imaizumi, T</t>
  </si>
  <si>
    <t>Kinmonth-Schultz, Hannah A.; Golembeski, Greg S.; Imaizumi, Takato</t>
  </si>
  <si>
    <t>Circadian clock-regulated physiological outputs: Dynamic responses in nature</t>
  </si>
  <si>
    <t>The plant circadian clock is involved in the regulation of numerous processes. It serves as a timekeeper to ensure that the onset of key developmental events coincides with the appropriate conditions. Although internal oscillating clock mechanisms likely evolved in response to the earth's predictable day and night cycles, organisms must integrate a range of external and internal cues to adjust development and physiology. Here we introduce three different clock outputs to illustrate the complexity of clock control. Clock-regulated diurnal growth is altered by environmental stimuli. The complexity of the photoperiodic flowering pathway highlights numerous nodes through which plants may integrate information to modulate the timing of flowering. Comparative analyses among ecotypes that differ in flowering response reveal additional environmental cues and molecular processes that have developed to influence flowering. We also explore the process of cold acclimation, where circadian inputs, light quality, and stress responses converge to improve freezing tolerance in anticipation of colder temperatures. (C) 2013 Elsevier Ltd. All rights reserved.</t>
  </si>
  <si>
    <t>10.1016/j.semcdb.2013.02.006</t>
  </si>
  <si>
    <t>WOS:000320596800005</t>
  </si>
  <si>
    <t>Paolucci, S; van de Zande, L; Beukeboom, LW</t>
  </si>
  <si>
    <t>Paolucci, S.; van de Zande, L.; Beukeboom, L. W.</t>
  </si>
  <si>
    <t>Adaptive latitudinal cline of photoperiodic diapause induction in the parasitoid Nasonia vitripennis in Europe</t>
  </si>
  <si>
    <t>Living in seasonally changing environments requires adaptation to seasonal cycles. Many insects use the change in day length as a reliable cue for upcoming winter and respond to shortened photoperiod through diapause. In this study, we report the clinal variation in photoperiodic diapause induction in populations of the parasitoid wasp Nasonia vitripennis collected along a latitudinal gradient in Europe. In this species, diapause occurs in the larval stage and is maternally induced. Adult Nasonia females were exposed to different photoperiodic cycles and lifetime production of diapausing offspring was scored. Females switched to the production of diapausing offspring after exposure to a threshold number of photoperiodic cycles. A latitudinal cline was found in the proportion of diapausing offspring, the switch point for diapause induction measured as the maternal age at which the female starts to produce diapausing larvae, and the critical photoperiod for diapause induction. Populations at northern latitudes show an earlier switch point, higher proportions of diapausing individuals and longer critical photoperiods. Since the photoperiodic response was measured under the same laboratory conditions, the observed differences between populations most likely reflect genetic differences in sensitivity to photoperiodic cues, resulting from local adaptation to environmental cycles. The observed variability in diapause response combined with the availability of genomic tools for N. vitripennis represent a good opportunity to further investigate the genetic basis of this adaptive trait.</t>
  </si>
  <si>
    <t>10.1111/jeb.12113</t>
  </si>
  <si>
    <t>WOS:000317432700003</t>
  </si>
  <si>
    <t>Matsuno, T; Kawasaki, Y; Numata, H</t>
  </si>
  <si>
    <t>Matsuno, Tomoya; Kawasaki, Yuta; Numata, Hideharu</t>
  </si>
  <si>
    <t>Small Geographic Variation in Photoperiodic Entrainment of the Circannual Rhythm in the Varied Carpet Beetle, Anthrenus verbasci</t>
  </si>
  <si>
    <t>ZOOLOGICAL SCIENCE</t>
  </si>
  <si>
    <t>The circannual pupation rhythm of Anthrenus verbasci is entrained to an environmental cycle by changes in photoperiod. Exposure of larvae reared under short-day conditions to long days induced a clear phase delay of the circannual rhythm. There was no notable difference in the initial phase or period of the circannual rhythm among four geographically distinct populations of A. verbasci in Japan: Takanabe (32.1 degrees N), Osaka (34.7 degrees N), Sendai (38.3 degrees N), and Sapporo (43.1 degrees N) populations. The range of photoperiodic changes effective for phase delay in the circannual pupation rhythm was compared among the four populations. Although larvae did not show a typical threshold response, but responded quantitatively to the photophase duration in intermediate conditions, the critical daylengths were calculated as those under which the pupation was delayed by 50%: 12.8 h in the Takanabe population, 13.2 h in the Osaka population, and 13.6 h in the Sendai and Sapporo populations. Thus, the critical daylength for entrainment of the circannual rhythm in A. verbasci was correlated to the habitat latitude, but the differences among the populations were much smaller than those reported in photoperiodism for induction of diapause in various insects. Consequently, the difference in the pupation time among the four geographic populations was very small under the natural photoperiod in Osaka at 20 degrees C, and absent under the natural photoperiod and temperature in Osaka. These results suggest that A. verbasci survives and successfully produces the next generation in different geographic regions without changing the parameters of the circannual rhythm.</t>
  </si>
  <si>
    <t>Numata, Hideharu/0000-0003-3786-0701</t>
  </si>
  <si>
    <t>0289-0003</t>
  </si>
  <si>
    <t>10.2108/zsj.30.304</t>
  </si>
  <si>
    <t>WOS:000316574600009</t>
  </si>
  <si>
    <t>Saenz de Miera, C; Hanon, EA; Dardente, H; Birnie, M; Simonneaux, V; Lincoln, GA; Hazlerigg, DG</t>
  </si>
  <si>
    <t>Saenz de Miera, C.; Hanon, E. A.; Dardente, H.; Birnie, M.; Simonneaux, V.; Lincoln, G. A.; Hazlerigg, D. G.</t>
  </si>
  <si>
    <t>Circannual Variation in Thyroid Hormone Deiodinases in a Short-Day Breeder</t>
  </si>
  <si>
    <t>At temperate latitudes, many mammals and birds show internally timed, long-term changes in seasonal physiology, synchronised to the seasons by changing day length (photoperiod). Photoperiodic control of thyroid hormone levels in the hypothalamus dictates the timing. This is effected through reciprocal regulation of thyroid hormone deiodinase gene expression. The local synthesis of type 2 deiodinase (Dio2) promotes triiodothyronine (T3) production and summer biology, whereas type 3 deiodinase (Dio3) promotes T3 degradation and winter biology. In the present study, we investigated the extent to which the hypothalamic expression of Dio2 and Dio3 is circannually regulated in the Soay sheep, a short-day breeding mammal. Male sheep were exposed to a long photoperiod (LP; 16:24h light/dark cycle) or a short photoperiod (SP; 8:24h light/dark cycle), for up to 28weeks to establish four different endocrine states: (i) LP animals in a spring/summer-like state of reproductive arrest; (ii) LP refractory (LPR) animals showing spontaneous reproductive reactivation; (iii) SP animals showing autumn/winter-like reproductive activation; and (iv) SP refractory (SPR) animals showing spontaneous reproductive arrest. A complex pattern of hypothalamic Dio2 and Dio3 expression was observed, revealing distinctive photoperiod-driven and internally timed effects for both genes. The patterns of expression differed both spatially and temporally, with phases of peak Dio2 expression in the median eminence and tuberoinfundibular sulcus, as well as in the paraventricular zone (PVZ) (maximal under LP), whereas Dio3 expression was always confined to the PVZ (maximal under SP). These effects likely reflect the distinct roles of these enzymes in the localised control of hypothalamic T3 levels. The spontaneous decline in Dio2 and spontaneous increase in Dio3 in LPR animals occurred with a corresponding decline in thyroid-stimulating hormone expression in the neighbouring pars tuberalis (PT), although this relationship did not hold for the corresponding Dio2 increase/Dio3 decrease seen in SPR animals. We conclude that internally timed and spatially regulated changes in Dio2 and Dio3 expression may drive the cycling between breeding and nonbreeding states in long-lived seasonal species, and may be either PT-dependent or PT-independent at different phases of the circannual cycle.</t>
  </si>
  <si>
    <t>DARDENTE, Hugues/0000-0001-7209-5940; Saenz de Miera Patin, Cristina/0000-0001-8047-035X</t>
  </si>
  <si>
    <t>10.1111/jne.12013</t>
  </si>
  <si>
    <t>WOS:000316623100010</t>
  </si>
  <si>
    <t>Liu, YE; Xie, RZ; Hou, P; Li, SK; Zhang, HB; Ming, B; Long, HL; Liang, SM</t>
  </si>
  <si>
    <t>Liu, Yuee; Xie, Ruizhi; Hou, Peng; Li, Shaokun; Zhang, Houbao; Ming, Bo; Long, Haili; Liang, Shumin</t>
  </si>
  <si>
    <t>Phenological responses of maize to changes in environment when grown at different latitudes in China</t>
  </si>
  <si>
    <t>Environmental conditions greatly affect the growth of maize. To examine differences in phenological responses of maize (Zea mays L.) to climatic factors under different environmental conditions as induced by latitude, experiments were conducted from 2007 to 2010 at 34 sites in seven Chinese provinces located in the north spring maize region of China between latitudes 35 degrees 11' and 48 degrees 08'N in the cultivation of hybrid zhengdan958 (ZD958). Latitude is an important geographical factor which significantly affects temperature, sunshine hours, and the duration of crop growth. The findings of this study indicate that for every 10 increase in the latitude, northward, the growth durations of sowing to emergence and emergence to silking were significantly increased by 0.7 d and 1.25 d, respectively as a consequence of lowering temperatures (mean, maximum, and minimum temperatures). Reproductive growth duration (silking to maturity), which was significantly correlated with the precipitation, decreased by 0.8 d with each 1 degrees increase in latitude northward. At higher latitudes, the number of growing degree days (GDD) of maize vegetative growth duration (emergence to silking) was significantly higher, and the GDD of the reproductive growth duration were significantly lower. The average photoperiod during the photoperiod-sensitive phase of maize development across all the experimental sites was 14.9 h with a range of 13.7-15.6 h. Total leaf numbers increased from 18.7 to 23.7 with an average of 21.0 across all experimental sites. Significant and positive linear relationships were found to occur between both latitude and photoperiods and latitude and total leaf number. In the north China spring maize region, the mean growth duration of ZD958 was 143.73 d, which constituted 82.8% of the frost free period, the percentage increasing with higher latitude. These findings strongly indicate that in order to ensure high and stable production of maize in the north spring maize region of China, with its limited heat resources, especially in the high-latitude regions, there is a need to cultivate short-growth-duration cultivars. (C) 2013 Elsevier B.V. All rights reserved.</t>
  </si>
  <si>
    <t>10.1016/j.fcr.2013.01.003</t>
  </si>
  <si>
    <t>WOS:000317876600023</t>
  </si>
  <si>
    <t>Owen-Smith, N; Ogutu, JO</t>
  </si>
  <si>
    <t>Owen-Smith, Norman; Ogutu, Joseph O.</t>
  </si>
  <si>
    <t>Controls over reproductive phenology among ungulates: allometry and tropical-temperate contrasts</t>
  </si>
  <si>
    <t>Ungulates inhabiting high latitudes schedule the timing of conceptions so that offspring are born during the most favourable nutritional conditions for reproductive success. The optimal period for births is less reliably predictable in tropical and subtropical savanna environments where plant growth is governed by rainfall, suggesting that reproductive phenology could be influenced more proximately by resources affecting the body condition of females around the time of conceptions. To assess how these controls operate, we compared the timing of births and conceptions among tropical and subtropical savanna ungulates with the patterns shown by ungulates in northern temperate or subarctic latitudes. The association between the timing of births and the onset of plant growth early in the growing season is less consistent among tropical savanna ungulates than among ungulates inhabiting northern temperate environments, and apparently subject to other influences affecting vegetation phenology. Nevertheless, birth peaks seem to coincide with the time of the year when forage quality is expected to be best for offspring survival and growth for most tropical or subtropical ungulates with gestation periods shorter than a year. When gestation time exceeds one year, proximal effects of nutritional conditions around the time of conceptions apparently become overriding and birth synchrony with early season plant growth is no longer effective. Proximate nutritional influences on conceptions may also govern the somewhat diffuse spread of births shown by ungulate populations in equatorial latitudes where photoperiod cues controlling oestrus and mating cannot be used to schedule the later timing of births.</t>
  </si>
  <si>
    <t>Ogutu, Joseph O/0000-0002-7379-0387; Owen-Smith, Norman/0000-0001-8429-1201</t>
  </si>
  <si>
    <t>10.1111/j.1600-0587.2012.00156.x</t>
  </si>
  <si>
    <t>WOS:000316468800003</t>
  </si>
  <si>
    <t>O'Brien, C; Unruh, L; Zimmerman, C; Bradshaw, WE; Holzapfel, CM; Cresko, WA</t>
  </si>
  <si>
    <t>O'Brien, C.; Unruh, L.; Zimmerman, C.; Bradshaw, W. E.; Holzapfel, C. M.; Cresko, W. A.</t>
  </si>
  <si>
    <t>Geography of the circadian gene clock and photoperiodic response in western North American populations of the three-spined stickleback Gasterosteus aculeatus</t>
  </si>
  <si>
    <t>JOURNAL OF FISH BIOLOGY</t>
  </si>
  <si>
    <t>Controlled laboratory experiments were used to show that Oregon and Alaskan three-spined stickleback Gasterosteus aculeatus, collected from locations differing by 18 degrees of latitude, exhibited no significant variation in length of the polyglutamine domain of the clock protein or in photoperiodic response within or between latitudes despite the fact that male and female G. aculeatus are photoperiodic at both latitudes. Hence, caution is urged when interpreting variation in the polyglutamine repeat (PolyQ) domain of the gene clock in the context of seasonal activities or in relationship to photoperiodism along geographical gradients.</t>
  </si>
  <si>
    <t>Cresko, William/H-4010-2014</t>
  </si>
  <si>
    <t>Cresko, William/0000-0002-3496-8074</t>
  </si>
  <si>
    <t>0022-1112</t>
  </si>
  <si>
    <t>1095-8649</t>
  </si>
  <si>
    <t>10.1111/jfb.12024</t>
  </si>
  <si>
    <t>WOS:000316004400005</t>
  </si>
  <si>
    <t>DeVore, ML; Pigg, KB</t>
  </si>
  <si>
    <t>DeVore, Melanie L.; Pigg, Kathleen B.</t>
  </si>
  <si>
    <t>PALEOBOTANICAL EVIDENCE FOR THE ORIGINS OF TEMPERATE HARDWOODS</t>
  </si>
  <si>
    <t>INTERNATIONAL JOURNAL OF PLANT SCIENCES</t>
  </si>
  <si>
    <t>Premise of research. Several key morphological and anatomical features are found in temperate deciduous hardwood taxa that undergo seasonal dormancy, including long-shoot/short-shoot differentiation, heterophylly, and diffuse-porous wood. These features, when found together in the fossil record, can serve as indicators suggesting that fossil plants had physiological responses to changing photoperiod and chilling similar to those present today in temperate deciduous forests. We measured heterophyllous leaves on branches of extant Cercidiphyllum trees and used these data as a profile with which to compare fossil leaves of the family Trochodendraceae. Methodology. We recorded frequency distributions of L :W ratios of leaves from short and long shoots on branches of live Cercidiphyllum japonicum (Cercidiphyllaceae) trees and compared them with fossil leaves of late Paleocene Zizyphoides tlabellum of Almont, North Dakota, of Zizyphoides type 1 from the late early Eocene "upland" Okanogan Highlands locality at Republic, Washington, and Trochodendron nastae, also from Republic. We reviewed the literature on seasonal dormancy and on the correlative distribution of leaf phenology and wood porosity type. Pivotal results. Extant Cercidiphyllum and Z. tlabellum both showed a bimodal distribution of frequency distribution of L :W ratios in leaves; Trochodendron did not. Zizyphoides sp. also showed a trend toward bimodality but had less conclusive results. Conclusions. We suggest that on the basis of morphological features, temperate deciduous forest trees demonstrating seasonal heterophylly can be detected in the fossil record. We suggest that triggers such as photoperiod and changing temperature that today influence these plants were pivotal to the evolution of modern temperate deciduous trees. This response may have been first to the trigger of photoperiod change in high-latitude plants and later combined with lower-temperature regimes of upland regions such as the Okanogan Highlands. The development of preformed leaves on plants with diffuse-porous wood allowed for early leaf emergence in the temperate environment.</t>
  </si>
  <si>
    <t>Pigg, Kathleen/0000-0002-8182-8461</t>
  </si>
  <si>
    <t>1058-5893</t>
  </si>
  <si>
    <t>10.1086/668687</t>
  </si>
  <si>
    <t>WOS:000316125700025</t>
  </si>
  <si>
    <t>Abdulfatah, A; Fontaine, P; Kestemont, P; Milla, S; Marie, M</t>
  </si>
  <si>
    <t>Abdulfatah, A.; Fontaine, P.; Kestemont, P.; Milla, S.; Marie, M.</t>
  </si>
  <si>
    <t>Effects of the thermal threshold and the timing of temperature reduction on the initiation and course of oocyte development in cultured female of Eurasian perch Perca fluviatilis</t>
  </si>
  <si>
    <t>This study was designed to determine the influence of the thermal threshold and timing of temperature reduction on the initiation of the gonadogenesis under controlled conditions in the females of Eurasian perch. A set of 768 fish was distributed in 16 tanks (48 fish per tank). The photoperiod kinetics was identical in all the treatments (duration - 16 weeks, amplitude of photoperiod decrease - 8 h). The effects of 4 thermal thresholds (22, 18, 14 and 6 degrees C) in combination with two timing of temperature reduction (0 and 4 weeks between the photoperiodic and thermal reduction, respectively sudden - S or delayed - D), were investigated on the gonadosomaticindex (GSI), oocyte diameter (OD), oocyte developmental stage or plasma oestradiol level (E2) during a 140 day period. The results show that all females underwent gonadogenesis whatever the thermal threshold and timing tested. Consequently the photoperiod changes alone allow the induction of reproductive cycle onset even under a high and constant temperature. However, at day 140, the GSI and OD were lower under 22 degrees C temperature in comparison with other thermal thresholds (GSI = 4%-4.3%) (OD - 577 mu m-635 mu m) and the oocytes did not exceed stage 3 (late cortical stage). A thermal threshold of 18 degrees C ensured a good gonadal development (GSI = 7.8%-8% and OD = 673 mu m-689 mu m) but the oocytes did not exceed stage 4 (early vitellogenesis). The highest GSI were obtained under the temperature of 14 degrees C whatever the timing of thermal reduction applied (GSI = 8.9%-9.4%; OD = 713 mu m-753 mu m) and 6 degrees C with temperature delay (GSI = 8.2%, OD = 727 mu m). All the oocytes reached stage 5 (late vitellogenesis) in these treatments. From 22 degrees C to 14 degrees C, the thermal timing did not influence gonadogenesis contrary to what was observed at 6 degrees C, GSI and OD were 6.7% and 637 mu m without temperature delay while the GSI and OD were 8.2% and 727 mu m with delay. These results show that the temperature only plays a modulator role on the initiation of the gonadal development and suggest that the optimal temperature decrease is in the range of 14-6 degrees C and that the photoperiod is the signal factor that triggers the initiation of oogenesis. (C) 2012 Elsevier B.V. All rights reserved.</t>
  </si>
  <si>
    <t>10.1016/j.aquaculture.2012.11.010</t>
  </si>
  <si>
    <t>WOS:000313569100014</t>
  </si>
  <si>
    <t>Ranade, SS; Garcia-Gil, MR</t>
  </si>
  <si>
    <t>Ranade, Sonali S.; Garcia-Gil, M. R.</t>
  </si>
  <si>
    <t>Ecotypic variation in response to light spectra in Scots pine (Pinus sylvestris L.)</t>
  </si>
  <si>
    <t>We investigated Scots pine adaptive responses to the light spectra by measuring hypocotyl length in seeds sampled from three natural Scots pine ecotypes across a latitudinal cline ranging from 63 degrees to 68 degrees N in Sweden where the adaptive cline is known to be steeper. Seeds were germinated under dark (D) and three monochromatic continuous light wavelengths: blue (B), red (R) and far-red (FR). Analysis of variance revealed a northward decrease in the inhibitory effect of FR with respect to D, the so-called far red high irradiance response. Ecotypic variation for hypocotyl development was observed under the FR and D treatments, while the trends for the B and R treatments were not statistically significant. Under FR the ecotypic variation showed an increase in hypocotyl length northwards, in contrast to the treatment under D which showed a decrease in the hypocotyl length northwards. These results could be interpreted in view of the previously reported northward increase in FR requirement to maintain growth in Norway spruce and Scots pine. Prior to the performance of the main light experiment, the maternal effect on progeny performance was investigated, which showed the absence of maternal environment effect on the performance of the seedlings.</t>
  </si>
  <si>
    <t>10.1093/treephys/tps131</t>
  </si>
  <si>
    <t>WOS:000315435600008</t>
  </si>
  <si>
    <t>Neven, LG</t>
  </si>
  <si>
    <t>Neven, Lisa G.</t>
  </si>
  <si>
    <t>Effects of Short Photoperiod on Codling Moth Diapause and Survival</t>
  </si>
  <si>
    <t>The potential presence of codling moth, Cydia pomonella L., in apples shipped to countries within the 30th latitudes has raised concerns that this pest could establish and spread in these countries. Previous research demonstrated that codling moth in apples handled under simulated commercial cold storage conditions and held under short day lengths could not break diapause and emerge in sufficient numbers to establish a minimum viable population. This study expands the in-fruit work by examining the ability of codling moth to establish a laboratory population under a short photoperiod of 12: 12 ( L: D) h, as compared with a long photoperiod of 16: 8 ( L: D) h. Codling moth larvae were collected from field infested fruits in 2010 and 2011. Moths were collected from the infested fruits and separated into two groups representing the two daylength conditions. In total, 1,004 larvae were monitored for adult emergence and ability to generate a subsequent population. Larvae held under the photoperiod of 12: 12 ( L: D) h generated only one moth in the 2 yr period, whereas larvae held under the photoperiod of 16: 8 ( L: D) h generated 186 females and 179 males, that sustained subsequent generations on artificial diet under laboratory conditions. These results indicate that under controlled environmental conditions, codling moth cannot complete diapause and emerge in sufficient numbers to sustain a viable population when held under a short photoperiod.</t>
  </si>
  <si>
    <t>10.1603/EC12366</t>
  </si>
  <si>
    <t>WOS:000314882200062</t>
  </si>
  <si>
    <t>Dudgeon, CL; Lanyon, JM; Semmens, JM</t>
  </si>
  <si>
    <t>Dudgeon, Christine L.; Lanyon, Janet M.; Semmens, Jayson M.</t>
  </si>
  <si>
    <t>Seasonality and site fidelity of the zebra shark, Stegostoma fasciatum, in southeast Queensland, Australia</t>
  </si>
  <si>
    <t>ANIMAL BEHAVIOUR</t>
  </si>
  <si>
    <t>Site fidelity and migratory movements of vertebrate animals occur at many spatial and temporal scales. Larger migratory movements tend to occur in species that live in seasonal environments in which food supplies vary markedly, while species found in thermally stable environments are more site-attached. In the marine environment, seasonal migrations are often associated with predictable temporary aggregations that have largely been targeted for exploitation. We employed passive acoustic telemetry to investigate inter- and intraseasonal site fidelity of zebra sharks to an aggregation site in southeast Queensland, Australia, close to the southern latitudinal extent of this species' range. We tracked 10 zebra sharks over two aggregation seasons (21 months). We applied a generalized linear mixed-effects model to investigate the presence/absence of these zebra sharks with respect to several environmental variables. We found that different environmental factors were associated with site fidelity of zebra sharks at different temporal levels and that these may be indicative of the mechanisms driving the movements. Seasonal patterns may be driven by endogenous systems, and cues such as photoperiod and water temperature are likely to be important. Intraseasonal patterns are more likely to be indicative of direct behavioural responses to changes in environmental conditions such as increased wave heights, as well as foraging bouts away from a core refuge. Understanding the relative contributions of these environmental parameters, as well as biological factors, will be important for making predictions of site fidelity and movements of migratory marine vertebrates under differing future scenarios such as increases in sea temperature. (C) 2012 The Association for the Study of Animal Behaviour. Published by Elsevier Ltd. All rights reserved.</t>
  </si>
  <si>
    <t>Dudgeon, Christine/A-1633-2017</t>
  </si>
  <si>
    <t>Dudgeon, Christine/0000-0001-5059-7886; Semmens, Jayson/0000-0003-1742-6692; Lanyon, Janet/0000-0003-1453-5594</t>
  </si>
  <si>
    <t>0003-3472</t>
  </si>
  <si>
    <t>1095-8282</t>
  </si>
  <si>
    <t>10.1016/j.anbehav.2012.12.013</t>
  </si>
  <si>
    <t>WOS:000314683000022</t>
  </si>
  <si>
    <t>Ransom, JI; Hobbs, NT; Bruemmer, J</t>
  </si>
  <si>
    <t>Ransom, Jason I.; Hobbs, N. Thompson; Bruemmer, Jason</t>
  </si>
  <si>
    <t>Contraception can Lead to Trophic Asynchrony between Birth Pulse and Resources</t>
  </si>
  <si>
    <t>Abiotic inputs such as photoperiod and temperature can regulate reproductive cyclicity in many species. When humans perturb this process by intervening in reproductive cycles, the ecological consequences may be profound. Trophic mismatches between birth pulse and resources in wildlife species may cascade toward decreased survival and threaten the viability of small populations. We followed feral horses (Equus caballus) in three populations for a longitudinal study of the transient immunocontraceptive porcine zona pellucida (PZP), and found that repeated vaccinations extended the duration of infertility far beyond the targeted period. After the targeted years of infertility, the probability of parturition from post-treated females was 25.6% compared to 64.1% for untreated females, when the data were constrained only to females that had demonstrated fertility prior to the study. Estimated time to parturition increased 411.3 days per year of consecutive historical treatment. Births from untreated females in these temperate latitude populations were observed to peak in the middle of May, indicating peak conception occurred around the previous summer solstice. When the post-treated females did conceive and give birth, parturition was an estimated 31.5 days later than births from untreated females, resulting in asynchrony with peak forage availability. The latest neonate born to a post-treated female arrived 7.5 months after the peak in births from untreated females, indicating conception occurred within 24-31 days of the winter solstice. These results demonstrate surprising physiological plasticity for temperate latitude horses, and indicate that while photoperiod and temperature are powerful inputs driving the biological rhythms of conception and birth in horses, these inputs may not limit their ability to conceive under perturbed conditions. The protracted infertility observed in PZP-treated horses may be of benefit for managing overabundant wildlife, but also suggests caution for use in small refugia or rare species.</t>
  </si>
  <si>
    <t>Hobbs, Tom/C-5263-2016</t>
  </si>
  <si>
    <t>Ransom, Jason/0000-0002-5930-4004</t>
  </si>
  <si>
    <t>e54972</t>
  </si>
  <si>
    <t>10.1371/journal.pone.0054972</t>
  </si>
  <si>
    <t>WOS:000315211500043</t>
  </si>
  <si>
    <t>Chacur, MGM; Mizusaki, KT; Gabriel, LRA; Oba, E; Ramos, AA</t>
  </si>
  <si>
    <t>Mungai Chacur, Marcelo George; Mizusaki, Kristoffer Toshiuki; Almeida Gabriel Filho, Luis Roberto; Oba, Eunice; Ramos, Alcides Amorim</t>
  </si>
  <si>
    <t>Seasonal Effects on Semen and Testosterone in Zebu and Taurine Bulls</t>
  </si>
  <si>
    <t>Background: In Brazil, a higher percentage of abnormal sperm after high temperature and relative humidity observed a higher semen volume in the rainy. The semen quality may be significantly affected by environment, by fluctuations in temperature, humidity and photoperiod. The objective of this study was to evaluate the seasons influence (spring, summer, autumn and winter) on semen characteristics and testosterone levels in Nellore and Simmental bulls raised on field. Materials, Methods &amp; Results: The city of Presidente Prudente-SP-Brazil, where the experiment was realize, presents latitude 21 degrees 29'50 '' S, longitude 49 degrees 14'2 '' W and altitude of 475 meters. In 2008/2009, the climatic factors measured for Spring - SP; Summer - SU; Autumn - A and the Winter - W were: average temperature (SP - 25.9; SU - 26.6; A - 21.9 and W - 21.1 degrees C), stroke (SP - 400.9; SU - 464.0; A - 721.3 and W - 142.6 hours), cumulative rainfall (SP - 291.8; SU - 925,0; A - 273.0; and W - 191.8 mm) and average relative humidity (SP - 65.9; SU - 71.7; A - 70.1 and W - 66.7%). Five Nellore and five Simmental bulls with 48-72 months old, extensively managed were evaluated for sexual soundness using physical and morphological characteristics of semen and testosterone serum levels. Sixteen semen samples by automatic electroejaculation were carried out in each of 10 bulls, totaling 160 samples. The experiment was conducted from September to August and made four harvests in each of the four seasons. The analysis of testosterone concentration (ng/dL) were performed with commercial kits and quantification of the hormone made by radioimmunoassay (RIA) totalizing eight replicates per bull, 2 per season, totalizing 80 samples. Data on characteristics of semen and testosterone evaluation were subjected to analysis of variance, considering the study as a factorial experiment, and the differences between means compared by Tukey test at 5%. There was decreased motility and vigor semen (P &lt; 0.05) during winter in Simmental bulls. There was correlation between serum testosterone (P &lt; 0.01) to motility and vigor in Nellore and Simmental bulls. In relation to sperm morphology, major and total defects were different (P &lt; 0.05) between breeds in the spring, with higher percentages observed in the Simmental breed. In the winter, for minor and total defects, there were differences between breeds (P &lt; 0.05) being major to the Simmental. For the Simmental breed, there was difference (P &lt; 0.05) between summer and winter seasons for the major sperm defects and total quality with better morphology in the summer. The sperm concentration, between breeds, in spring and autumn showed differences (P &lt; 0.05), being higher for the Simmental. There was difference (P &lt; 0.05) between breeds for testosterone, in the summer season. In the Simmental breed there was a significant correlation between testosterone and semen characteristics, being mass movement (0.31), concentration (0.37) and total defects (-0.26). For the major and total defects in the Simmental, average correlations were obtained in relation to testosterone. Discussion: The seasonal variation has been studied with a focus on physical characteristics and sperm morphology in cattle in the tropics, describing the decline in semen quality can occur due to thermal discomfort of the animals. Based on the data it is possible to conclude that the results showed a hormonal and semen characteristics variation throughout the season change the semen quality. Bulls from Nellore breed differed from Simmental, demonstrating adaptability to the field conditions.</t>
  </si>
  <si>
    <t>Gabriel Filho, Luis Roberto/D-4783-2012</t>
  </si>
  <si>
    <t>Gabriel Filho, Luis Roberto/0000-0002-7269-2806; Oba, Eunice/0000-0003-0333-7437</t>
  </si>
  <si>
    <t>WOS:000320936700006</t>
  </si>
  <si>
    <t>Hu, SK; Dong, GJ; Xu, J; Su, Y; Shi, ZY; Ye, WJ; Li, YY; Li, GM; Zhang, B; Hu, J; Qian, Q; Zeng, DL; Guo, LB</t>
  </si>
  <si>
    <t>Hu, Shikai; Dong, Guojun; Xu, Jie; Su, Yan; Shi, Zhenyuan; Ye, Weijun; Li, Yuanyuan; Li, Gengmi; Zhang, Bin; Hu, Jiang; Qian, Qian; Zeng, Dali; Guo, Longbiao</t>
  </si>
  <si>
    <t>A point mutation in the zinc finger motif of RID1/EHD2/OsID1 protein leads to outstanding yield-related traits in japonica rice variety Wuyunjing 7</t>
  </si>
  <si>
    <t>Background: Flowering time, which is often associated with the length of the growth period in rice, determines the adaptability of a plant to various environments. However, little is known about how flowering-time genes affect panicle development and yield formation potential in rice after inducing the transition from vegetative growth to reproductive growth. Results: To explore the relationship between floral induction and yield formation and the molecular mechanism of panicle development in rice, a novel mutant, ghd10, was identified from japonica variety Wuyunjing 7 plants subjected to ethyl methane sulfonate (EMS) treatment. The ghd10 mutant exhibited delayed flowering time, tall stalks and increased panicle length and primary branch number. Map-based cloning revealed that Ghd10 encodes a transcription factor with Cys-2/His-2-type zinc finger motifs. Ghd10 is orthologous to INDETERMINATE1 (ID1), which promotes flowering in maize (Zea mays) and is identical to the previously cloned genes Rice Indeterminate1 (RID1), Early heading date2 (Ehd2) and OsId1. Transient expression analysis of the Ghd10-GFP fusion protein in tobacco mesophyll cells showed that this protein is expressed in the nucleus. Ghd10 mRNA accumulated most abundantly in developing leaves and panicle structures, but rarely in roots. Expression analysis revealed that the expression levels of Ehd1, Hd1, RFT1, Hd3a and OsMADS15 decreased dramatically under both short-day and long-day conditions in ghd10. Conclusion: These results indicate that Ghd10, which encodes a promoter of flowering, influences plant height and panicle development by regulating the expression levels of some flowering-related genes, such as Ehd1, Hd1, OsMADS15 and others. The ghd10 allele is a useful resource for improvement of panicle traits in rice grown in tropical and low-latitude areas.</t>
  </si>
  <si>
    <t>10.1186/1939-8433-6-24</t>
  </si>
  <si>
    <t>WOS:000329808100001</t>
  </si>
  <si>
    <t>Voinovich, ND; Vaghina, NP; Reznik, SY</t>
  </si>
  <si>
    <t>Voinovich, Natalia D.; Vaghina, Nina P.; Reznik, Sergey Ya</t>
  </si>
  <si>
    <t>Comparative analysis of maternal and grand-maternal photoperiodic responses of Trichogramma species (Hymenoptera: Trichogrammatidae)</t>
  </si>
  <si>
    <t>Maternal and grand-maternal photoperiodic responses of Trichogramma buesi, T. embryophagum, T. evanescens, T. piceum, T. principium, and T. telengai were investigated in laboratory conditions. During the experiment, grand-maternal and maternal generations developed at 20 degrees C and one of the 4 photoperiodic regimes: L : D = 12 : 12, 14 : 10, 16 : 8, and 18 : 6 (in total, 16 combinations) while the progeny developed at L : D = 12 : 12 and one of the 3 thermal regimes: 13, 14, and 15 degrees C. The proportion of diapausing individuals in the progeny of all the studied species was significantly dependent on the direct influence of temperature and on the maternal photoperiodic response. The influence of the photoperiodic conditions during development of the grandmaternal generation was statistically significant in 5 of the 6 studied species, being relatively weak in T. embryophagum and T. telengai, whose geographical ranges extend up to north-western regions of Europe (possibly, these wasps enter diapause so early that the grand-mothers of the diapausing generation develop under long day conditions). Comparative analysis showed that the thresholds of the maternal and grand-maternal photoperiodic responses coincided or almost coincided. The grand-maternal effect was stronger in the progeny of maternal females which developed under short day conditions than in those that developed under long day conditions. This pattern of interaction probably synchronizes the life cycle with seasonal changes because diapause is induced under decreasing day length and thus mothers of diapausing individuals develop at shorter daylength than do grand-mothers. We conclude that the grand-maternal and the maternal effects on Trichogramma progeny diapause are based on one and the same photoperiodic response. In nature, the grand-maternal effect increases the proportion of diapausing individuals in the progeny of females which have developed under short day conditions during two generations, thus achieving a "cumulative" photoperiodic effect.</t>
  </si>
  <si>
    <t>Reznik, Sergey/G-5481-2015</t>
  </si>
  <si>
    <t>Reznik, Sergey/0000-0001-7310-2567</t>
  </si>
  <si>
    <t>10.14411/eje.2013.060</t>
  </si>
  <si>
    <t>WOS:000321117200008</t>
  </si>
  <si>
    <t>Zeng, JP; Wang, Y; Liu, XP</t>
  </si>
  <si>
    <t>Zeng, Ju-Ping; Wang, Yong; Liu, Xing-Ping</t>
  </si>
  <si>
    <t>Influence of photoperiod on the development of diapause in larvae and its cost for individuals of a univoltine population of Dendrolimus punctatus (Lepidoptera: Lasiocampidae)</t>
  </si>
  <si>
    <t>Larvae of Dendrolimus punctatus overwinter in diapause. In the Yangtze River Region, this species is multivoltine at altitudes below 400 m and univoltine above 700 m a.s.l. The photoperiodic response of the univoltine population, investigated at five day lengths (11.5, 12.5, 13.5, 14.5 and 15.5 h) at 27 + 1 degrees C, indicates that D. punctatus is a long-day species. Diapause was induced in 95-100% of the individuals by three short photophases (11.5-13.5 h), while diapause incidence decreased steeply with increase in day length down to 10% at 15.5 h. The critical daylength (CDL = day length resulting in a 50% incidence of diapause) is 14.6 h. When induced by critical or longer photophases (14.5 and 15.5 h), diapause terminated spontaneously, without any change in photoperiod or temperature. Diapause induced at shorter photophases was more intense and not terminated without activation by diapause averting conditions. Larvae in diapause lived for up to 190 d when kept under a 11.5 h photophase during which they remained sensitive to the photoperiodic signal. In transfer experiments, diapause was terminated after an increase in photoperiod, even if it was within the range of diapause inducing photoperiods: from 11.5 h to 13.5 h. This study revealed that the univoltine hill dwelling population of D. punctatus undergoes a facultative diapause. Although potentially multivoltine they are univoltine because of the low temperatures at that altitude.</t>
  </si>
  <si>
    <t>Zeng, Juping/S-2604-2017</t>
  </si>
  <si>
    <t>10.14411/eje.2013.013</t>
  </si>
  <si>
    <t>WOS:000318038000012</t>
  </si>
  <si>
    <t>Vitasse, Y; Basler, D</t>
  </si>
  <si>
    <t>Vitasse, Yann; Basler, David</t>
  </si>
  <si>
    <t>What role for photoperiod in the bud burst phenology of European beech</t>
  </si>
  <si>
    <t>EUROPEAN JOURNAL OF FOREST RESEARCH</t>
  </si>
  <si>
    <t>A considerable number of studies have investigated the phenology of European beech using models, experimental controlled conditions, or descriptive surveys of patterns in situ. In spite of this interest, there is no consensus about the environmental factors controlling bud burst in beech, especially about the role of photoperiod and chilling temperature (cold temperature effective to release bud dormancy). However, recent experimental and modelling studies provide new insights into the means by which these environmental factors control beech phenology. This present contribution aims to reconcile contradictory hypotheses about the main environmental factors controlling bud burst date of European beech. First, we review the main published results on the environmental control of beech phenology both in controlled and in natural conditions. Second, supported by the findings of recent studies, we propose a new theory for the role of photoperiod during the chilling phase for explaining spatial and temporal variations in bud burst phenology of European beech. Examples using long-term data from the Swiss Alps and Germany are presented to support this theory. The possible impacts of future and ongoing climate warming on beech phenology are discussed. Finally, due to interactions between chilling, forcing temperature, and photoperiod, we assert that beech phenology follows a nonlinear trend across biogeographical gradients such as changes in elevation or latitude and that the bud burst date of beech is expected not to undergo significant changes in response to global warming, especially in warmer climates.</t>
  </si>
  <si>
    <t>Vitasse, Yann/K-3349-2017</t>
  </si>
  <si>
    <t>Vitasse, Yann/0000-0002-7454-505X; Basler, David/0000-0002-4068-8319</t>
  </si>
  <si>
    <t>1612-4669</t>
  </si>
  <si>
    <t>10.1007/s10342-012-0661-2</t>
  </si>
  <si>
    <t>WOS:000313037300001</t>
  </si>
  <si>
    <t>Orlandi, F; Garcia-Mozo, H; Ben Dhiab, A; Galan, C; Msallem, M; Romano, B; Abichou, M; Dominguez-Vilches, E; Fornaciari, M</t>
  </si>
  <si>
    <t>Orlandi, F.; Garcia-Mozo, H.; Ben Dhiab, A.; Galan, C.; Msallem, M.; Romano, B.; Abichou, M.; Dominguez-Vilches, E.; Fornaciari, M.</t>
  </si>
  <si>
    <t>Climatic indices in the interpretation of the phenological phases of the olive in mediterranean areas during its biological cycle</t>
  </si>
  <si>
    <t>CLIMATIC CHANGE</t>
  </si>
  <si>
    <t>The present study implemented a regional phenological model that was derived through the growing season index and adapted to a widespread Mediterranean species, the olive (Olea europaea L.). This model considers not only individual phenological events, but also the main vegetative and reproductive phenological phases of the species, in an integrated biological approach. The regional model generally does not need to include specific meteorological variables calculated as weekly or monthly averages which could limit the extrapolation over large areas. The main climatic limitations of the olive cultivation areas in the south Mediterranean at latitudes around 10A degrees (practically speaking, the geographical limits of the olive) are estimated here. This analysis uses information relating to local climatic changes over the last two decades (1990-1999, 2000-2009) to provide interpretations of the temperature, solar radiation rate, and evapotranspiration trends. This has allowed creation of a Mediterranean phenological model adapted to the olive, which presents the contemporary climate requirements during winter and the warm summer season. The climate analysis and comparisons of these two decades has allowed us to reveal a reduction in the index according to the minimum temperature, which has particular consequences in the northern monitoring areas. This phenomenon appears to present new positive scenarios for the future regarding a northward shift of olive cultivation areas, due to the potential enlargement of the growing season in winter. However, negative scenarios can also be foreseen in consideration of the failure to satisfy the minimum chilling requirements in the traditional southern cultivation areas of the olive.</t>
  </si>
  <si>
    <t>GARCIA MOZO, HERMINIA/G-3461-2017; Orlandi, Fabio/F-6017-2012; Fornaciari, Marco/L-9354-2015; Fornaciari da Passano, Marco/F-6768-2014</t>
  </si>
  <si>
    <t xml:space="preserve">GARCIA MOZO, HERMINIA/0000-0002-8422-2844; Orlandi, Fabio/0000-0003-4021-8664; Fornaciari, Marco/0000-0002-1289-7295; </t>
  </si>
  <si>
    <t>0165-0009</t>
  </si>
  <si>
    <t>1573-1480</t>
  </si>
  <si>
    <t>10.1007/s10584-012-0474-9</t>
  </si>
  <si>
    <t>WOS:000312715500007</t>
  </si>
  <si>
    <t>Soolanayakanahally, RY; Guy, RD; Silim, SN; Song, MH</t>
  </si>
  <si>
    <t>Soolanayakanahally, Raju Y.; Guy, Robert D.; Silim, Salim N.; Song, Minghua</t>
  </si>
  <si>
    <t>Timing of photoperiodic competency causes phenological mismatch in balsam poplar (Populus balsamifera L.)</t>
  </si>
  <si>
    <t>Plant phenology is expected to be sensitive to climate warming. In boreal trees, spring flush is primarily temperature driven, whereas height growth cessation and autumn leaf senescence are predominantly controlled by photoperiod. Cuttings of 525 genotypes from the full range of balsam poplar were planted into two common gardens (Vancouver and Indian Head, Canada) at similar latitudes, but with differing winter temperatures and growing seasons. There was clinal variation in spring and, particularly, summer and fall phenology. Bud flush and, despite milder climate, bud set and leaf drop were earlier at Vancouver than at Indian Head by 44, 28 and 7 d, respectively. Although newly flushed growth is insensitive to photoperiod, many genotypes at both sites became competent before the summer solstice. At Vancouver, high-latitude genotypes set dormant terminal buds in mid-spring. Most other genotypes grew until midsummer or set bud temporarily and then experienced a second flush. In both gardens and in a growth chamber experiment, earlier bud set was associated with reduced height growth and higher root/shoot ratios. Shoots attained competency similar to 5 weeks after flushing, which would normally prevent dormancy induction before the solstice, but may be insufficient if spring advances by more than a few weeks.</t>
  </si>
  <si>
    <t>Soolanayakanahally, Raju/AAF-7083-2019</t>
  </si>
  <si>
    <t>10.1111/j.1365-3040.2012.02560.x</t>
  </si>
  <si>
    <t>WOS:000311974000008</t>
  </si>
  <si>
    <t>Belyakova, NA; Reznik, SY</t>
  </si>
  <si>
    <t>Belyakova, Natalia A.; Reznik, Sergey Ya.</t>
  </si>
  <si>
    <t>First record of the harlequin ladybird, Harmonia axyridis (Coleoptera: Coccinellidae) in the Caucasus</t>
  </si>
  <si>
    <t>This is the first record of the harlequin ladybird Harmonia axyridis (Pallas) (Coleoptera: Coccinellidae) occurring in the Caucasus (Sochi region of Krasnodar territory, Russia). All the adults collected in the field there and reared from collected eggs, larvae and pupae, and their progeny were H. axyridis f. succinea, which is the most common morph in natural populations in South-Eastern Asia and the Russian Far East as well as in invasive populations in the Americas and Europe. In contrast in Western Siberia f. axyridis predominates and this indicates that an occasional introduction from the closest native range in Siberia cannot be considered as the source of the Caucasian population. It is known that populations of H. axyridis can also differ in their photoperiodic responses. The results of earlier experiments on H. axyridis, which originated from the Russian Far East, indicate that the threshold day lengths for the acceleration of preimaginal development and deceleration of reproductive maturation were 13-14 h, while for the invasive populations of this species in Europe these two thresholds are approximately 12 h. In the population studied, the thresholds for both of these photoperiodic responses were also approximately 12 h. Thus, it is concluded that the population of H. axyridis studied is a further eastward continuation of the invasion of this species in Europe.</t>
  </si>
  <si>
    <t>Natalia, Belyakova/Z-1017-2019; Reznik, Sergey/G-5481-2015</t>
  </si>
  <si>
    <t>Natalia, Belyakova/0000-0002-9192-5871; Reznik, Sergey/0000-0001-7310-2567</t>
  </si>
  <si>
    <t>10.14411/eje.2013.093</t>
  </si>
  <si>
    <t>WOS:000325283200019</t>
  </si>
  <si>
    <t>Thurber, CS; Ma, JM; Higgins, RH; Brown, PJ</t>
  </si>
  <si>
    <t>Thurber, Carrie S.; Ma, Justin M.; Higgins, Race H.; Brown, Patrick J.</t>
  </si>
  <si>
    <t>Retrospective genomic analysis of sorghum adaptation to temperate-zone grain production</t>
  </si>
  <si>
    <t>Background: Sorghum is a tropical C4 cereal that recently adapted to temperate latitudes and mechanized grain harvest through selection for dwarfism and photoperiod-insensitivity. Quantitative trait loci for these traits have been introgressed from a dwarf temperate donor into hundreds of diverse sorghum landraces to yield the Sorghum Conversion lines. Here, we report the first comprehensive genomic analysis of the molecular changes underlying this adaptation. Results: We apply genotyping-by-sequencing to 1,160 Sorghum Conversion lines and their exotic progenitors, and map donor introgressions in each Sorghum Conversion line. Many Sorghum Conversion lines carry unexpected haplotypes not found in either presumed parent. Genome-wide mapping of introgression frequencies reveals three genomic regions necessary for temperate adaptation across all Sorghum Conversion lines, containing the Dw1, Dw2, and Dw3 loci on chromosomes 9, 6, and 7 respectively. Association mapping of plant height and flowering time in Sorghum Conversion lines detects significant associations in the Dw1 but not the Dw2 or Dw3 regions. Subpopulation-specific introgression mapping suggests that chromosome 6 contains at least four loci required for temperate adaptation in different sorghum genetic backgrounds. The Dw1 region fractionates into separate quantitative trait loci for plant height and flowering time. Conclusions: Generating Sorghum Conversion lines has been accompanied by substantial unintended gene flow. Sorghum adaptation to temperate-zone grain production involves a small number of genomic regions, each containing multiple linked loci for plant height and flowering time. Further characterization of these loci will accelerate the adaptation of sorghum and related grasses to new production systems for food and fuel.</t>
  </si>
  <si>
    <t>1465-6906</t>
  </si>
  <si>
    <t>R68</t>
  </si>
  <si>
    <t>10.1186/gb-2013-14-6-r68</t>
  </si>
  <si>
    <t>WOS:000328194200016</t>
  </si>
  <si>
    <t>Jensen, E; Robson, P; Norris, J; Cookson, A; Farrar, K; Donnison, I; Clifton-Brown, J</t>
  </si>
  <si>
    <t>Jensen, Elaine; Robson, Paul; Norris, John; Cookson, Alan; Farrar, Kerrie; Donnison, Iain; Clifton-Brown, John</t>
  </si>
  <si>
    <t>Flowering induction in the bioenergy grass Miscanthus sacchariflorus is a quantitative short-day response, whilst delayed flowering under long days increases biomass accumulation</t>
  </si>
  <si>
    <t>Miscanthus sacchariflorus is a fast-growing C-4 perennial grass that can naturally hybridize with M. sinensis to produce interspecific hybrids, such as the sterile triploid M. giganteus. The creation of such hybrids is essential for the rapid domestication of this novel bioenergy crop. However, progress has been hindered by poor understanding of the environmental cues promoting floral transition in M. sacchariflorus, which flowers less readily than M. sinensis. The purpose of this work was to identify the flowering requirements of M. sacchariflorus genotypes in order to expedite the introduction of new germplasm optimized to different environments. Six M. sacchariflorus accessions collected from a range of latitudes were grown under controlled photoperiod and temperature conditions, and flowering, biomass, and morphological phenotypic data were captured. Results indicated that M. sacchariflorus, irrespective of origin, is a quantitative short-day plant. Flowering under static long days (15.3h daylength), compared with shorter photoperiods, was delayed by an average 61 d, with an average associated increase of 52% of above-ground biomass (DM plant(1)). Timing of floral initiation occurred between photoperiods of 14.2h and 12.1h, and accumulated temperatures of 5531157 C above a base temperature of 10 C. Miscanthus sacchariflorus flowering phenology closely resembles that of Sorghum and Saccharum, indicating potentially similar floral pathways and suggesting that determination of the underlying genetic mechanisms will be facilitated by the syntenic relationships existing between these important C-4 grasses.</t>
  </si>
  <si>
    <t>Donnison, Iain/K-6138-2014</t>
  </si>
  <si>
    <t>Donnison, Iain/0000-0001-6276-555X; Farrar, Kerrie/0000-0002-1884-4223; Robson, Paul/0000-0003-1841-3594</t>
  </si>
  <si>
    <t>10.1093/jxb/ers346</t>
  </si>
  <si>
    <t>WOS:000313618900014</t>
  </si>
  <si>
    <t>Pecorino, D; Lamare, MD; Barker, MF</t>
  </si>
  <si>
    <t>Pecorino, Danilo; Lamare, Miles D.; Barker, Mike F.</t>
  </si>
  <si>
    <t>Reproduction of the Diadematidae sea urchin Centrostephanus rodgersii in a recently colonized area of northern New Zealand</t>
  </si>
  <si>
    <t>MARINE BIOLOGY RESEARCH</t>
  </si>
  <si>
    <t>Reproduction of the sea urchin Centrostephanus rodgersii at the Mokohinau Islands (northeast New Zealand) was studied in terms of the gametogenetic cycle and sex ratio, and larval range of thermal tolerance was determined. A comparison with the reproductive patterns in populations located in New South Wales (NSW), the historical range of the species, and Tasmania, where the species has only recently arrived (approximate to 50-60 years ago), was made. Results indicate that C. rodgersii in New Zealand is capable of growing gonads, completing a gametogenetic cycle and producing viable gametes. The timing of this process is similar to the population in Sydney (central NSW), where spawning is probably triggered by the winter solstice and lasts from July to September. The sex ratio was skewed towards females (1.6 females for each male), which may be indicative of the recent arrival of the species in New Zealand. Larvae obtained from this population were able to develop at a measurable rate after 72 h only between 16 degrees C and 25 degrees C. Ambient temperatures during spawning at the Mokohinau Islands (15.7-16.8 degrees C) appear to be at the lower end of the range of temperatures suitable for early larval development.</t>
  </si>
  <si>
    <t>Lamare, Miles/A-7020-2010</t>
  </si>
  <si>
    <t>Lamare, Miles/0000-0001-8656-7240</t>
  </si>
  <si>
    <t>1745-1000</t>
  </si>
  <si>
    <t>1745-1019</t>
  </si>
  <si>
    <t>10.1080/17451000.2012.708046</t>
  </si>
  <si>
    <t>WOS:000311443500004</t>
  </si>
  <si>
    <t>Zhang, ZH; Wang, K; Guo, L; Zhu, YJ; Fan, YY; Cheng, SH; Zhuang, JY</t>
  </si>
  <si>
    <t>Zhang, Zhen-Hua; Wang, Kai; Guo, Liang; Zhu, Yu-Jun; Fan, Ye-Yang; Cheng, Shi-Hua; Zhuang, Jie-Yun</t>
  </si>
  <si>
    <t>Pleiotropism of the Photoperiod-Insensitive Allele of Hd1 on Heading Date, Plant Height and Yield Traits in Rice</t>
  </si>
  <si>
    <t>Five populations segregated in isogenic backgrounds and three sets of near isogenic lines (NILs) overlapping in a 362.3-kb region covering heading date gene Hd1 were developed from the indica rice cross Zhenshan97 (ZS97)/Milyang 46 (MY46). They were used to analyze the effects of Hd1 on heading date, plant height and yield traits. In a background of the parental mixtures, the photoperiod-sensitive allele derived from ZS97 functioned in promoting and delaying flowering in the natural short-day and long-day conditions, respectively. In the background of ZS97, no response to the photoperiod was observed, whereas the photoperiod-insensitive allele derived from MY46 functioned in delaying flowering, increasing plant height, and enhancing grain productivity. The additive effects estimated in two NIL sets were 6.14 and 6.14 d for heading date, 4.46 and 5.55 cm for plant height, 10.82 and 11.54 for the number of spikelets per panicle, 6.82 and 8.00 for the number of grains per panicle, and 2.16 and 2.23 g for grain yield per plant, which explained 94.1% and 96.3%, 70.5% and 84.8%, 52.4% and 55.2%, 28.9% and 39.2%, and 36.5% and 26.9% of the phenotypic variances, respectively. Since the photoperiod-insensitive allele of Hd1 confers a long vegetative phase, it is a good candidate for breeding rice varieties with high yielding potential for low latitudes.</t>
  </si>
  <si>
    <t>Zhuang, Jie-Yun/0000-0002-1439-5061; Zhu, Yu-Jun/0000-0001-6409-1990</t>
  </si>
  <si>
    <t>e52538</t>
  </si>
  <si>
    <t>10.1371/journal.pone.0052538</t>
  </si>
  <si>
    <t>WOS:000312794500192</t>
  </si>
  <si>
    <t>Higuchi, Y; Sumitomo, K; Oda, A; Shimizu, H; Hisamatsu, T</t>
  </si>
  <si>
    <t>Higuchi, Yohei; Sumitomo, Katsuhiko; Oda, Atsushi; Shimizu, Hiroshi; Hisamatsu, Tamotsu</t>
  </si>
  <si>
    <t>Day light quality affects the night-break response in the short-day plant chrysanthemum, suggesting differential phytochrome-mediated regulation of flowering</t>
  </si>
  <si>
    <t>Chrysanthemum (Chrysanthemum morifolium) is a short-day plant, which flowers when the night length is longer than a critical minimum. Flowering is effectively inhibited when the required long-night phase is interrupted by a short period of exposure to red light (night break; NB). The reversal of this inhibition by subsequent exposure to far-red (FR) light indicates the involvement of phytochromes in the flowering response. Here, we elucidated the role of light quality in photoperiodic regulation of chrysanthemum flowering, by applying a range of different conditions. Flowering was consistently observed under short days with white light (W-SD), SD with monochromatic red light (R-SD), or SD with monochromatic blue light (B-SD). For W-SD, NB with monochromatic red light (NB-R) was most effective in inhibiting flowering, while NB with monochromatic blue light (NB-B) and NB with far-red light (NB-FR) caused little inhibition. In contrast, for B-SD, flowering was strongly inhibited by NB-B and NB-FR. However, when B-SD was supplemented with monochromatic red light (B + R-SD), no inhibition by NB-B and NB-FR was observed. Furthermore, the inhibitory effect of NB-B following B-SD was partially reversed by subsequent exposure to a FR light pulse. The conditions B-SD/NB-B (no flowering) and B + R-SD/NB-B (flowering) similarly affected the expression of circadian clock-related genes. However, only the former combination suppressed expression of the chrysanthemum orthologue of FLOWERING LOCUS T (CmFTL3). Our results suggest the involvement of at least 2 distinct phytochrome responses in the flowering response of chrysanthemum. Furthermore, it appears that the light quality supplied during the daily photoperiod affects the light quality required for effective NB. (C) 2012 Elsevier GmbH. All rights reserved.</t>
  </si>
  <si>
    <t>10.1016/j.jplph.2012.07.003</t>
  </si>
  <si>
    <t>WOS:000313389800001</t>
  </si>
  <si>
    <t>Feng, HQ; Chen, PY; Li, GP; Qiu, F; Guo, XR</t>
  </si>
  <si>
    <t>Feng, Hongqiang; Chen, Peiyu; Li, Guoping; Qiu, Feng; Guo, Xianru</t>
  </si>
  <si>
    <t>Diapause Induction in Apolygus lucorum and Adelphocoris suturalis (Hemiptera: Miridae) in Northern China</t>
  </si>
  <si>
    <t>With widespread planting of Bt cotton and an associated reduction in the use of broad-spectrum insecticides, the mirid bugs Apolygus lucorum(Meyer-Dur) and Adelphocoris suturalis Jakovlev (Hemiptera: Miridae) become major pests of cotton in northern China in recent years. Both species overwinter as diapausing eggs that may enhance ability to survive the cold winter. The effects of photoperiod and temperature on diapause induction in A. lucorum and A. suturalis were investigated under laboratory conditions. Egg diapause was induced primarily by short photoperiod. Temperatures ranging between 17 and 26 degrees C had little effect on diapause induction for both species. The impact of photoperiod (x) on diapause incidence (y) was described with modified Michaelis-Menten models y = 1.1(14 - x)/(14.82 - x) for A. lucorum and y = 1.07(14 - x)/(14.79 - x) for A. suturalis. The critical photoperiod for diapause induction in the first instars of parental A. lucorum and A. suturalis calculated from the models above was almost identical, at 13.3 h (13 h, 18 min) in a 24-h cycle. The parental nymphal stage was sensitive to short photoperiod for diapause induction in both species, with the first-instar nymphs the most sensitive. The sensitivity to short photoperiod decreased gradually as the A. suturalis nymphs developed, whereas the sensitivity dropped sharply at the second instar of A. lucorum. The adults of both species exhibited little sensitivity to photoperiod for diapause induction.</t>
  </si>
  <si>
    <t>10.1603/EN12099</t>
  </si>
  <si>
    <t>WOS:000312670000035</t>
  </si>
  <si>
    <t>Ortega-Pacheco, A; Concha-Guillermo, H; Segura-Correa, J; Jimenez-Coello, M</t>
  </si>
  <si>
    <t>Ortega-Pacheco, A.; Concha-Guillermo, H.; Segura-Correa, J.; Jimenez-Coello, M.</t>
  </si>
  <si>
    <t>Seasonal Reproductive Activity of Domestic Queens (Felis catus) in the Tropics of Mexico</t>
  </si>
  <si>
    <t>Contents The objective of this study was to determine the seasonal ovarian activity of domestic queens under the tropical conditions of southern Mexico (19 degrees 30' and 21 degrees 35' N latitude). A total of 250 reproductive tracts were evaluated, and the frequencies of queens with ovarian activity (oestrus, dioestrus or pregnant), anoestrus, pregnancies and ovulation rate by season of the year (spring, summer, autumn and winter) were calculated. Ovarian activity was observed throughout the year, but a significant reduction occurred during the winter; conversely, anoestrous cases were lower during spring and showed an increase during summer, autumn and winter. Pregnancies were most common during spring and decreased during summer, autumn and winter. Ovulation rate varied from 2.5 to 2.8 during the four seasons. Cystic endometrial hyperplasia, pyometra and ovarian follicular cysts were the most common lesions found. The results demonstrate that domestic queens are not seasonal in tropical conditions, but a clear effect of the season of the year reducing ovarian activity is present.</t>
  </si>
  <si>
    <t>Segura-Correa, Jose C./0000-0003-1329-9948; Jimenez-Coello, Matilde/0000-0002-8802-2049</t>
  </si>
  <si>
    <t>10.1111/rda.12051</t>
  </si>
  <si>
    <t>WOS:000312888300012</t>
  </si>
  <si>
    <t>Chen, C; Xia, QW; Chen, YS; Xiao, HJ; Xue, FS</t>
  </si>
  <si>
    <t>Chen, Chao; Xia, Qin-Wen; Chen, Yuan-Sheng; Xiao, Hai-Jun; Xue, Fang-Sen</t>
  </si>
  <si>
    <t>Inheritance of photoperiodic control of pupal diapause in the cotton bollworm, Helicoverpa armigera (Hubner)</t>
  </si>
  <si>
    <t>Pupae of the cotton bollworm, Helicoverpa armigera display a diapause in response to the exposure of their larvae to short photoperiods and relatively low temperatures. Due to geographic variation in photoperiodic response, moths from a northern population, Langfang (39 degrees 32'N, 116 degrees 41'E), enter diapause in response to short daylengths (D strain) while moths from a southern population, Ledong (18 degrees 28'N, 108 degrees 53'E), exhibit no diapause under the same conditions (N strain). In the present study, crosses between the two strains are utilized to evaluate the inheritance of diapause under different photoperiods at temperatures 20, 22 and 25 degrees C. The moths in both reciprocal crosses and backcrosses to D strain showed a clear long-day response, similar to that of the D strain, suggesting that the photoperiodic response controlling diapause in this moth is heritable. The incidences of diapause for all F-1 hybrids were intermediate between those of their parents. However, the incidences of diapause at 20 degrees C in F-1 (N x D) strain were significantly higher than those in F-1 (D x N) strain, indicating that the male parent plays a more important role in the determination of diapause. The N strain also showed a short-day photoperiodic response at the lower temperature of 20 degrees C, indicating that the N strain still has the capability to enter a photoperiodically induced diapause, depending on the rearing temperature. Results from all crosses under photoperiods LD 12:12 or LD 13:11 at 22 degrees C showed that inheritance of diapause in H. armigera did not fit an additive hypothesis and that the capacity for diapause was transmitted genetically in the manner of incomplete dominance with non-diapause characteristic partially dominant over the diapausing. Diapause duration in hybrid pupae was also influenced by their inheritance from both parents. Diapause duration in hybrid pupae was intermediate between those of their parents. These results reveal that both diapause induction and duration are under the control of polygene. (C) 2012 Elsevier Ltd. All rights reserved.</t>
  </si>
  <si>
    <t>10.1016/j.jinsphys.2012.09.013</t>
  </si>
  <si>
    <t>WOS:000312479800010</t>
  </si>
  <si>
    <t>Musolin, DL</t>
  </si>
  <si>
    <t>Musolin, Dmitry L.</t>
  </si>
  <si>
    <t>Surviving winter: diapause syndrome in the southern green stink bug Nezara viridula in the laboratory, in the field, and under climate change conditions</t>
  </si>
  <si>
    <t>The southern green stink bug Nezara viridula (L.) (Heteroptera: Pentatomidae) has long attracted attention not only as a serious pest of numerous agricultural crops, but also as a species expanding its range in many parts of the world. Nezara viridula has also been widely used as a model in different experimental studies. The present review focuses on reproductive (i.e. adult) winter diapause, which is the pivotal element of the species' seasonal cycle. Results from numerous field experiments and observations, as well as laboratory ecophysiological investigations conducted during the few last decades, are analyzed and interpreted. Experimental findings are used to describe in detail the dynamics of physiological changes during overwintering. Reproductive diapause in N. viridula is controlled in both sexes by photoperiodic conditions. The induction of diapause is associated with a reversible change of body colour from green or yellow to russet (or brown). The proper timing of adult emergence and the induction of diapause, as well as the size of adults, is vitally important for successful overwintering. Nezara viridula has been shown to respond strongly to the current trend in climate change by shifting the limit of its northern range, particularly in central Japan. Analysis of historic climate data suggests that the environmental conditions during the last few decades have become more favourable for the overwintering survival of N. viridula in many locations in central Japan. This has likely promoted the northward spread of the species. The relationships between reproductive diapause, reversible body colour change, overwintering success and the recent range expansion are analyzed. Perspectives of the range dynamics of the species are discussed in light of further predicted climate change.</t>
  </si>
  <si>
    <t>Musolin, Dmitry L./L-6801-2013</t>
  </si>
  <si>
    <t>Musolin, Dmitry L./0000-0002-3913-3674</t>
  </si>
  <si>
    <t>10.1111/j.1365-3032.2012.00846.x</t>
  </si>
  <si>
    <t>WOS:000311575800004</t>
  </si>
  <si>
    <t>Le Trionnaire, G; Jaubert-Possamai, S; Bonhomme, J; Gauthier, JP; Guernec, G; Le Cam, A; Legeai, F; Monfort, J; Tagu, D</t>
  </si>
  <si>
    <t>Le Trionnaire, Gael; Jaubert-Possamai, Stephanie; Bonhomme, Joel; Gauthier, Jean-Pierre; Guernec, Gregory; Le Cam, Aurelie; Legeai, Fabrice; Monfort, Jerome; Tagu, Denis</t>
  </si>
  <si>
    <t>Transcriptomic profiling of the reproductive mode switch in the pea aphid in response to natural autumnal photoperiod</t>
  </si>
  <si>
    <t>Aphids are among the rare organisms that can change their reproductive mode across their life cycle. During spring and summer they reproduce clonally and efficiently by parthenogenesis. At the end of summer aphids perceive the shortening of day length which triggers the production of sexual individuals - males and oviparous females - that will mate and lay overwintering cold-resistant eggs. Recent large scale transcriptomic studies allowed the discovery of transcripts and functions such as nervous and hormonal signaling involved in the early steps of detection and transduction of the photoperiodic signal. Nevertheless these experiments were performed under controlled conditions when the photoperiod was the only varying parameter. To characterize the response of aphids under natural conditions, aphids were reared outdoor both in summer and autumn and material was collected to compare their transcriptomic profile using a cDNA microarray containing around 7000 transcripts. Statistical analyses revealed that close to 5% of these transcripts (367) were differentially expressed at two developmental stages of the process in response to the autumnal environmental conditions. Functional classification of regulated transcripts confirmed the putative contribution of the neuro-endocrine system in the process. Furthermore, these experiments revealed the regulation of transcripts involved in juvenile hormone synthesis and signaling pathway, confirming the key role played by these molecules in the reproductive mode switch. Aphids placed under outdoor conditions were confronted to a range of abiotic factors such as temperature fluctuations which was confirmed by the differential expression of an important proportion of heat shock protein transcripts between the two seasons. Finally, this original approach completed the understanding of genetic programs involved in aphid phenotypic plasticity. (C) 2012 Elsevier Ltd. All rights reserved.</t>
  </si>
  <si>
    <t>Tagu, Denis/0000-0002-6320-8648</t>
  </si>
  <si>
    <t>10.1016/j.jinsphys.2012.07.009</t>
  </si>
  <si>
    <t>WOS:000312479800001</t>
  </si>
  <si>
    <t>Comadran, J; Kilian, B; Russell, J; Ramsay, L; Stein, N; Ganal, M; Shaw, P; Bayer, M; Thomas, W; Marshall, D; Hedley, P; Tondelli, A; Pecchioni, N; Francia, E; Korzun, V; Walther, A; Waugh, R</t>
  </si>
  <si>
    <t>Comadran, Jordi; Kilian, Benjamin; Russell, Joanne; Ramsay, Luke; Stein, Nils; Ganal, Martin; Shaw, Paul; Bayer, Micha; Thomas, William; Marshall, David; Hedley, Pete; Tondelli, Alessandro; Pecchioni, Nicola; Francia, Enrico; Korzun, Viktor; Walther, Alexander; Waugh, Robbie</t>
  </si>
  <si>
    <t>Natural variation in a homolog of Antirrhinum CENTRORADIALIS contributed to spring growth habit and environmental adaptation in cultivated barley</t>
  </si>
  <si>
    <t>As early farming spread from the Fertile Crescent in the Near East around 10,000 years before the present(1), domesticated crops encountered considerable ecological and environmental change. Spring-sown crops that flowered without the need for an extended period of cold to promote flowering and day length insensitive crops able to exploit the longer, cooler days of higher latitudes emerged and became established. To investigate the genetic consequences of adaptation to these new environments, we identified signatures of divergent selection in the highly differentiated modern-day spring and winter barleys. In one genetically divergent region, we identify a natural variant of the barley homolog of Antirrhinum CENTRORADIALIS(2) (HvCEN) as a contributor to successful environmental adaptation. The distribution of HvCEN alleles in a large collection of wild and landrace accessions indicates that this involved selection and enrichment of preexisting genetic variants rather than the acquisition of mutations after domestication.</t>
  </si>
  <si>
    <t>Stein, Nils/F-7507-2017; Hedley, Peter/F-1149-2011; Shaw, Paul/E-9718-2011; Tondelli, Alessandro/I-7433-2015; Bayer, Micha/F-2255-2013; Pecchioni, Nicola/E-5389-2015; Francia, Enrico/C-8444-2015; Francia, Enrico/N-7931-2019</t>
  </si>
  <si>
    <t>Stein, Nils/0000-0003-3011-8731; Hedley, Peter/0000-0003-0866-324X; Shaw, Paul/0000-0002-0202-1150; Tondelli, Alessandro/0000-0001-9299-7773; Pecchioni, Nicola/0000-0003-1704-2541; Francia, Enrico/0000-0001-8709-1002; Francia, Enrico/0000-0001-8709-1002; Kilian, Benjamin/0000-0002-9145-6980; Bayer, Micha/0000-0003-0041-3115; Marshall, David/0000-0001-9309-2570</t>
  </si>
  <si>
    <t>10.1038/ng.2447</t>
  </si>
  <si>
    <t>WOS:000311713200021</t>
  </si>
  <si>
    <t>Vales, MI; Srivastava, RK; Sultana, R; Singh, S; Singh, I; Singh, G; Patil, SB; Saxena, KB</t>
  </si>
  <si>
    <t>Vales, M. I.; Srivastava, R. K.; Sultana, R.; Singh, S.; Singh, I.; Singh, G.; Patil, S. B.; Saxena, K. B.</t>
  </si>
  <si>
    <t>Breeding for Earliness in Pigeonpea: Development of New Determinate and Nondeterminate Lines</t>
  </si>
  <si>
    <t>Considering the increasing demand for pigeonpea [Cajanus cajan (L.) Millsp.], especially in India, breeders have realized the need to develop high-yielding, super-early maturing (&lt;90 d) lines that could be planted in a wider range of latitudes and/or altitudes to enhance the crop adaptation and to diversify the legume-based cropping systems. The International Crops Research Institute for the Semi-Arid Tropics (ICRISAT) initiated a breeding program in 2006 to develop "super-early" (flowering in &lt;50 d) determinate (DT) and nondeterminate (NDT) pigeonpea lines. Eleven parental lines with days to 50% flowering ranging from 49 d (MN 5) to 103 d (ICP 6974) were crossed using a full diallel mating design. A pedigree-based approach was followed to select for early flowering. The selection gain was larger initially (reduction of 7 d) but there was less reduction (2 d) from F-3 to F-4. Determinate and NDT lines that flowered in 45 to 56 d at ICRISAT-Patancheru reached advanced (F-5 and F-6) generations. The newly developed lines flowered and matured at a higher latitudes (tested at 30 degrees N vs. 17 degrees N) and altitudes (tested at 1250, 545, and 247 m asl). These lines could be used in new cropping systems (i.e., pigeonpea-wheat [Triticum aestivum L.]) that would allow expanding pigeonpea production to nontraditional planting areas (i.e., wider latitudes and higher altitudes) and could even offer wider planting time flexibility to farmers.</t>
  </si>
  <si>
    <t>Srivastava, Rakesh K/0000-0001-6715-0386; Patil, Suyash/0000-0002-7100-8232</t>
  </si>
  <si>
    <t>10.2135/cropsci2012.04.0251</t>
  </si>
  <si>
    <t>WOS:000310413700011</t>
  </si>
  <si>
    <t>Zerbe, P; Clauss, M; Codron, D; Lackey, LB; Rensch, E; Streich, JW; Hatt, JM; Muller, DWH</t>
  </si>
  <si>
    <t>Zerbe, Philipp; Clauss, Marcus; Codron, Daryl; Lackey, Laurie Bingaman; Rensch, Eberhard; Streich, Juergen W.; Hatt, Jean-Michel; Mueller, Dennis W. H.</t>
  </si>
  <si>
    <t>Reproductive seasonality in captive wild ruminants: implications for biogeographical adaptation, photoperiodic control, and life history</t>
  </si>
  <si>
    <t>BIOLOGICAL REVIEWS</t>
  </si>
  <si>
    <t>Many ruminant species show seasonal patterns of reproduction. Causes for this are widely debated, and include adaptations to seasonal availability of resources (with cues either from body condition in more tropical, or from photoperiodism in higher latitude habitats) and/or defence strategies against predators. Conclusions so far are limited to datasets with less than 30 species. Here, we use a dataset on 110 wild ruminant species kept in captivity in temperate-zone zoos to describe their reproductive patterns quantitatively [determining the birth peak breadth (BPB) as the number of days in which 80% of all births occur]; then we link this pattern to various biological characteristics [latitude of origin, mother-young-relationship (hider/follower), proportion of grass in the natural diet (grazer/browser), sexual size dimorphism/mating system], and compare it with reports for free-ranging animals. When comparing taxonomic subgroups, variance in BPB is highly correlated to the minimum, but not the maximum BPB, suggesting that a high BPB (i.e. an aseasonal reproductive pattern) is the plesiomorphic character in ruminants. Globally, latitude of natural origin is highly correlated to the BPB observed in captivity, supporting an overruling impact of photoperiodism on ruminant reproduction. Feeding type has no additional influence; the hider/follower dichotomy, associated with the anti-predator strategy of swamping, has additional influence in the subset of African species only. Sexual size dimorphism and mating system are marginally associated with the BPB, potentially indicating a facilitation of polygamy under seasonal conditions. The difference in the calculated Julian date of conception between captive populations and that reported for free-ranging ones corresponds to the one expected if absolute day length was the main trigger in highly seasonal species: calculated day length at the time of conception between free-ranging and captive populations followed a y = x relationship. Only 11 species (all originating from lower latitudes) were considered to change their reproductive pattern distinctively between the wild and captivity, with 10 becoming less seasonal (but not aseasonal) in human care, indicating that seasonality observed in the wild was partly resource-associated. Only one species (Antidorcas marsupialis) became more seasonal in captivity, presumably because resource availability in the wild overrules the innate photoperiodic response. Reproductive seasonality explains additional variance in the body massgestation period relationship, with more seasonal species having shorter gestation periods for their body size. We conclude that photoperiodism, and in particular absolute day length, are genetically fixed triggers for reproduction that may be malleable to some extent by body condition, and that plasticity in gestation length is an important facilitator that may partly explain the success of ruminant radiation to high latitudes. Evidence for an anti-predator strategy involving seasonal reproduction is limited to African species. Reproductive seasonality following rainfall patterns may not be an adaptation to give birth in periods of high resource availability but an adaptation to allow conception only at times of good body condition.</t>
  </si>
  <si>
    <t>Clauss, Marcus/M-8702-2019; Clauss, Marcus/A-4710-2008; Hatt, Jean-Michel/C-3850-2015; Codron, Daryl/B-8867-2008</t>
  </si>
  <si>
    <t>Clauss, Marcus/0000-0003-3841-6207; Clauss, Marcus/0000-0003-3841-6207; Codron, Daryl/0000-0001-5223-9513</t>
  </si>
  <si>
    <t>1464-7931</t>
  </si>
  <si>
    <t>1469-185X</t>
  </si>
  <si>
    <t>10.1111/j.1469-185X.2012.00238.x</t>
  </si>
  <si>
    <t>WOS:000309416900012</t>
  </si>
  <si>
    <t>Wijayaratne, LKW; Fields, PG</t>
  </si>
  <si>
    <t>Wijayaratne, Leanage K. W.; Fields, Paul G.</t>
  </si>
  <si>
    <t>Effects of rearing conditions, geographical origin, and selection on larval diapause in the Indianmeal moth, Plodia interpunctella</t>
  </si>
  <si>
    <t>The Indianmeal moth, Plodia interpunctella (Hubner) (Lepidoptera: Pyralidae), is a serious insect pest of stored products, and its late-instar larvae diapause as pre-pupae. Diapause induction in P. interpunctella was investigated for four populations obtained from Modesto, California, U.S.A.; Vancouver, British Columbia, Canada; and two locations from Winnipeg, Manitoba, Canada. Insects were reared at 25 degrees C and 16:8 L:D for 9 days. The larvae were then either continuously maintained under those conditions or transferred to 25 degrees C 8: 16 L:D, 20 degrees C 16:8 L:D, or 20 degrees C 8: 16 L: D, and the percent diapause was recorded. In the experiment with four populations, the highest diapause frequency was observed at 20 degrees C 8:16 L:D. The two Winnipeg populations had significantly higher frequency of diapause than the California populations, indicating the increased frequency of diapause in populations from higher latitudes.</t>
  </si>
  <si>
    <t>OCT 17</t>
  </si>
  <si>
    <t>WOS:000309994400001</t>
  </si>
  <si>
    <t>Blumel, K; Chmielewski, FM</t>
  </si>
  <si>
    <t>Bluemel, Klaus; Chmielewski, Frank-M.</t>
  </si>
  <si>
    <t>Shortcomings of classical phenological forcing models and a way to overcome them</t>
  </si>
  <si>
    <t>A theoretical study proves that the common Spring-Warming model, which is widely used in phenological studies and frequently described in the literature, has systematic defects that do not allow a reliable projection of phenological stages for the future (e.g., up to 2100). When calculating spring phenological phases (e.g., beginning of blossom or leaf unfolding, etc.), defects occur because either the advance in blossom is included implicitly in the model and cannot be calibrated sufficiently to observations, or the model parameters attain unphysiological values or lie in a range so that a prognosis for the far future cannot be accomplished. Therefore, the introduction of a daylength term is suggested, which improves the Spring-Warming model and eliminates almost all of the discussed shortcomings. The performance of this improved model is demonstrated by calculating the beginning of apple blossom in Germany. For this purpose, we compared the improved model (M1) with three different versions of the original Spring-Warming model (M2-M4). The models were calibrated (optimized) using observed blossoming and temperature data (1962-2009), which have been regionalized on a 0.2 degrees grid. The optimization was done for a representative grid point. The performance of the various model versions in predicting the beginning of apple blossom was compared with observations from independent years, which were not used in the optimization. Also, the beginning of blossom and its possible future changes were calculated with these models, using temperatures from the Regional Climate Model REMO-UBA with GHG emission scenario A1B (2001-2100). The new daylength term improved the performance of model M1 remarkably, and the model calibration automatically led to model parameters with meaningful values. These results, which were confirmed by other fruit tree species and locations, provided strong evidence that the conventional Spring-Warming models in phenology must be extended by photoperiodic sensitivity, at least for species which are photosensitive. (C) 2012 Elsevier B.V. All rights reserved.</t>
  </si>
  <si>
    <t>Marko, Nataly/U-5094-2017</t>
  </si>
  <si>
    <t>Marko, Nataly/0000-0002-9447-3268; Chmielewski, Frank-M./0000-0001-9747-7494</t>
  </si>
  <si>
    <t>10.1016/j.agrformet.2012.05.001</t>
  </si>
  <si>
    <t>WOS:000306769600002</t>
  </si>
  <si>
    <t>Hoole, C; Oosthuizen, MK; Chimimba, CT; Bennett, NC</t>
  </si>
  <si>
    <t>Hoole, C.; Oosthuizen, M. K.; Chimimba, C. T.; Bennett, N. C.</t>
  </si>
  <si>
    <t>The locomotory activity rhythm of the spiny mouse, Acomys spinosissimus from southern Africa: light entrainment and endogenous circadian rhythms</t>
  </si>
  <si>
    <t>The circadian rhythm of locomotor activity in the spiny mouse Acomys spinosissimus from South Africa was investigated under controlled laboratory conditions. Nine individuals were subjected to six successive light cycles of approximately 2 weeks each as follows: (1) a standard light/dark (12:12LD) cycle; (2) a period of constant darkness (DD); (3) a second standard light/dark (12 L:12D) cycle; (4) an inverse of the LD (12:12DL) cycle; (5) a short day cycle (8:16LD); and (6) a long day cycle (16:8LD). All the animals exhibited entrainment of their activity to the LD and DL lighting regimes. Locomotor activity of A.?spinosissimus occurred predominantly during the dark phases of the LD, DL, long day and short day cycles. Under LD, the mean percentage of activity was 88.7 +/- 0.07% during the dark phase. When subjected to constant darkness, all animals expressed free-running rhythms of locomotor activity (mean +/- 1 standard deviation = 23.81 +/- 0.33?h; range = 23.224.1?h). On the reverse LD cycle, the mean percentage of activity was 81.4 +/- 0.09% during the dark phase of the cycle. Mice exhibited significantly more daytime activity during the long day cycle (20.3 +/- 5.8%) and no significant change in dark phase activity during the short day cycle (90.1 +/- 4.01). The spiny mouse possesses a circadian rhythm of locomotor activity that entrains strongly to light. Locomotory activity occurs predominantly during the dark phase and can therefore be considered a nocturnal mammal.</t>
  </si>
  <si>
    <t>Oosthuizen, Maria Kathleen/K-7923-2012; Bennett, Nigel/E-4238-2010</t>
  </si>
  <si>
    <t>Oosthuizen, Maria Kathleen/0000-0001-6305-8283; Bennett, Nigel/0000-0001-9748-2947</t>
  </si>
  <si>
    <t>10.1111/j.1469-7998.2012.00928.x</t>
  </si>
  <si>
    <t>WOS:000309398400002</t>
  </si>
  <si>
    <t>Toledano-Diaz, A; Santiago-Moreno, J; Gomez-Brunet, A; Lopez-Sebastian, A</t>
  </si>
  <si>
    <t>Toledano-Diaz, A.; Santiago-Moreno, J.; Gomez-Brunet, A.; Lopez-Sebastian, A.</t>
  </si>
  <si>
    <t>Prolactin inhibition does not influence horn growth in two wild caprinae species: European mouflon (Ovis orientalis musimon) and Iberian ibex (Capra pyrenaica)</t>
  </si>
  <si>
    <t>EUROPEAN JOURNAL OF WILDLIFE RESEARCH</t>
  </si>
  <si>
    <t>Studies on seasonal horn development and the endocrine mechanism regulating its pattern in wild ruminants are scarce. The aim of this paper was to study the influence of photoperiod and prolactin (PRL) on horn growth in two wild ruminant species: the European mouflon and the Iberian ibex. Eighteen male ibexes and 13 mouflon rams, maintained in captivity, were divided into three groups: a control group, kept under a natural photoperiod (latitude, 40A degrees 25' N); a long-day group, exposed to an artificial photoperiod of 15-h light and 9-h darkness; and a group treated with bromocriptine (BCR; 10 mg twice weekly during spring and summer) to induce hypoprolactinaemia. Horn length growth (HLG) was recorded weekly for 18 months; plasma PRL concentrations were measured twice monthly by radioimmunoassay. In the ibexes of the long-day group, the period of strong horn development during spring-summer was significantly reduced by 2 months compared with the controls. In the mouflons of the long-day group, this same period was significantly increased by 9 months. In the BCR-treated animals, hypoprolactinaemia was observed in both species, but HLG was the same as in the corresponding controls. The present results suggest that the seasonal pattern of horn growth of wild ruminants is primarily modulated by photoperiod in a species-dependent manner. The persistence of resurgence of horn growth during spring in the BCR-induced hypoprolactinaemic animals of both species suggests that annual variations in blood PRL concentration have no effect on seasonal variation in horn growth.</t>
  </si>
  <si>
    <t>Toledano, Adolfo/L-5688-2014</t>
  </si>
  <si>
    <t>Toledano, Adolfo/0000-0001-6679-485X</t>
  </si>
  <si>
    <t>1612-4642</t>
  </si>
  <si>
    <t>10.1007/s10344-012-0628-0</t>
  </si>
  <si>
    <t>WOS:000309132400004</t>
  </si>
  <si>
    <t>Comeau, LA; Mayrand, E; Mallet, A</t>
  </si>
  <si>
    <t>Comeau, Luc A.; Mayrand, Elise; Mallet, Andre</t>
  </si>
  <si>
    <t>Winter quiescence and spring awakening of the Eastern oyster Crassostrea virginica at its northernmost distribution limit</t>
  </si>
  <si>
    <t>MARINE BIOLOGY</t>
  </si>
  <si>
    <t>To test the hypothesis that oysters, Crassostrea virginica, from the northernmost part of the species range in the Gulf of St. Lawrence (48A degrees N) open their valves at lower temperatures than those reported for more southern oysters, Hall element sensors were used to monitor their gaping behaviour. These observations were made in a flow-through system and the temperature, salinity and relative fluorescence of unfiltered seawater were monitored. Photoperiod was controlled (15 h dark:9 h light) and light levels were measured but not closely controlled. Gaping behaviour was followed from February to June 2010 (113 days) and from April to May 2011 (34 days) and was classified into three successive phases: quiescent, awakening and active. Although valves were either closed or slightly open during the quiescent phase (maximum gape angle = 0.49A degrees, SE = 0.04), they abruptly opened to maximum angles of about 5.88A degrees (SE = 0.29) during the awakening phase. Moreover, there was noticeable synchrony amongst individuals, since approximately one-half of the monitored population awoke within a 6.6-h period in both study years. Correlative analyses identified temperature as a factor influencing valve movement, and oysters awakened when temperatures were 0.2-4.0 A degrees C (mean = 2.2, SE = 0.2). Oysters exerted their maximal gape angle as soon as temperatures reached 2.8-6.6 A degrees C (mean = 4.8, SE = 0.2). During the active phase, valves remained open 68.6 % (2010) and 79.7 % (2011) of the time. An unexpected result was the observation of a diurnal rhythm in valve openness whereby the openness was greatest near the end of the afternoon and least in the early morning.</t>
  </si>
  <si>
    <t>Mallet, Huguette/H-8368-2012</t>
  </si>
  <si>
    <t>0025-3162</t>
  </si>
  <si>
    <t>1432-1793</t>
  </si>
  <si>
    <t>10.1007/s00227-012-2012-8</t>
  </si>
  <si>
    <t>WOS:000309103900014</t>
  </si>
  <si>
    <t>Abdulai, AL; Kouressy, M; Vaksmann, M; Asch, F; Giese, M; Holger, B</t>
  </si>
  <si>
    <t>Abdulai, A. L.; Kouressy, M.; Vaksmann, M.; Asch, F.; Giese, M.; Holger, B.</t>
  </si>
  <si>
    <t>Latitude and Date of Sowing Influences Phenology of Photoperiod-Sensitive Sorghums</t>
  </si>
  <si>
    <t>Matching phenology with prevalent abiotic and biotic conditions is a prerequisite for varietal adaptation to the environment. That is particularly important in the context of climate change because an increase in temperature is most likely to modify the precocity of the varieties. The forecast of flowering time in photoperiod-sensitive sorghum is complex as flowering depends on temperature, day length and soil fertility. The objectives of this work were to quantify effects of latitude on the development of selected sorghum varieties and to verify the precision of our models to predict sorghum maturity. A field experiment at three locations along the latitudinal gradient in Mali with staggered sowing dates (SDs) was conducted. Seven sorghum cultivars covering a wide range of the diversity of cultivated sorghums in Mali were sown on the 10 of June, July and August in 2009 and 2010. Duration of the vegetative phase strongly decreased with latitude. Although the maximum day length difference between locations was &lt; 8 min, for some varieties, we observed a reduction in crop duration of up to 3 weeks. Some varieties were photoperiod insensitive at one location but became photoperiod sensitive at another. The effect of latitude on the phenology is underestimated by the existing models. To determine the optimal areas for the varieties in West Africa and to forecast the effects of climate change, a correction of the simulation coefficients taking account of latitude is proposed. But, in the end, it will be necessary to develop a new model that will be able to predict the effects of both SD and latitude. More research is needed to understand physiological response mechanisms of the pronounced latitude effects on sorghum phenology.</t>
  </si>
  <si>
    <t>Asch, Folkard/0000-0001-6589-9916</t>
  </si>
  <si>
    <t>10.1111/j.1439-037X.2012.00523.x</t>
  </si>
  <si>
    <t>WOS:000308636500003</t>
  </si>
  <si>
    <t>He, JQ; Le Gouis, J; Stratonovitch, P; Allard, V; Gaju, O; Heumez, E; Orford, S; Griffiths, S; Snape, JW; Foulkes, MJ; Semenov, MA; Martre, P</t>
  </si>
  <si>
    <t>He, Jianqiang; Le Gouis, Jacques; Stratonovitch, Pierre; Allard, Vincent; Gaju, Oorbessy; Heumez, Emmanuel; Orford, Simon; Griffiths, Simon; Snape, John W.; Foulkes, M. John; Semenov, Mikhail A.; Martre, Pierre</t>
  </si>
  <si>
    <t>Simulation of environmental and genotypic variations of final leaf number and anthesis date for wheat</t>
  </si>
  <si>
    <t>The rate of organ emergence and the duration of developmental phases are key components of plant fitness to its environment. Here, we describe a hybrid genetic algorithm for the estimation of the parameters of complex non-linear simulation models that we used to estimate the varietal parameters of a well-evaluated ecophysiological model (Sirius) of wheat phenology. The aim of this study was to analyze the correlations between the varietal parameters of Sirius and to determine the minimum number of parameters that need to be estimated in order to accurately simulate the effect of the genotype and environment on wheat anthesis date. A panel of 16 bread wheat cultivars was grown under controlled conditions with different vernalization and daylength treatments and in a field nursery with different sowing dates in order to characterize their vernalization and photoperiodic requirements and earliness per se. These cultivars were also grown in the field in two consecutive growing seasons in France and in the UK along a 800 km latitude transect, where the dynamics of leaf appearance and anthesis date were determined. Variation in both final leaf number and anthesis date in response to the environment and the genotype was predicted with a mean error of 0.55 leaves and 3.94 d, respectively, after estimation of only three of the seven varietal parameters of Sirius: the phyllochron, the response of vernalization rate to temperature, and the daylength response of leaf production. Among them, the phyllochron was reasonably well estimated and showed a positive association with earliness per se (Spearman's coefficient of rank correlation = 0.59). This study showed that the number of varietal parameters in Sirius was overestimated and that considering only three varietal parameters reduced the correlations between the parameters and the root mean square error of prediction for final leaf number and anthesis date. We conclude that a phenomenogical model of wheat development can be used to estimate key phenological parameters that are difficult to determine in the field: offering the possibility to conduct large-scale quantitative genetic studies to understand better the genetic control of flowering time in cereals. Crown Copyright (C) 2011 Published by Elsevier B.V. All rights reserved.</t>
  </si>
  <si>
    <t>Allard, Vincent/B-8806-2009; Martre, Pierre/G-5399-2013; Semenov, Mikhail/W-8060-2019; Stratonovitch, Pierre/H-4833-2019; Martre, Pierre/AAB-5118-2019; Martre, Pierre/M-5282-2013</t>
  </si>
  <si>
    <t>Allard, Vincent/0000-0003-1949-9158; Martre, Pierre/0000-0002-7419-6558; Stratonovitch, Pierre/0000-0002-5806-2066; Martre, Pierre/0000-0002-7419-6558; Martre, Pierre/0000-0002-7419-6558; Semenov, Mikhail/0000-0002-1561-7113; Gaju, Oorbessy/0000-0003-0493-7354; Foulkes, John/0000-0002-7765-8340; Snape, john/0000-0002-9241-3931</t>
  </si>
  <si>
    <t>10.1016/j.eja.2011.11.002</t>
  </si>
  <si>
    <t>WOS:000307131200004</t>
  </si>
  <si>
    <t>Sniegula, S; Nilsson-Ortman, V; Johansson, F</t>
  </si>
  <si>
    <t>Sniegula, Szymon; Nilsson-Ortman, Viktor; Johansson, Frank</t>
  </si>
  <si>
    <t>Growth Pattern Responses to Photoperiod across Latitudes in a Northern Damselfly</t>
  </si>
  <si>
    <t>Background: Latitudinal clines in temperature and seasonality impose strong seasonal constraints on ectotherms. Studies of population differentiation in phenotypic plasticity of life history traits along latitudinal gradients are important for understanding how organisms have adapted to seasonal environments and predict how they respond to climate changes. Such studies have been scarce for species with a northern distribution. Methodology/Principle Finding: Larvae of the northern damselfly Coenagrion johanssoni originating from semivoltine central, partivoltine northern, and partivoltine northernmost Swedish populations were reared in the laboratory. To investigate whether larvae use photoperiodic cues to induce compensatory growth along this latitudinal gradient, larvae were reared under two different photoperiods corresponding to a northern and southern latitude. In addition, field adult size was assessed to test the strength of possible compensatory growth mechanisms under natural conditions and hatchling size was measured to test for maternal effects. We hypothesized that populations originating from lower latitudes would be more time constrained than high-latitude populations because they have a shorter life cycle. The results showed that low-latitude populations had higher growth rates in summer/fall. In general northern photoperiods induced higher growth rates, but this plastic response to photoperiod was strongest in the southernmost populations and negligible in the northernmost population. During spring, central populations grew faster under the southern rather than the northern photoperiod. On the other hand, northern and northernmost populations did not differ between each other and grew faster in the northern rather than in the southern photoperiod. Field sampled adults did not differ in size across the studied regions. Conclusion/Significance: We found a significant differentiation in growth rate across latitudes and latitudinal difference in growth rate response to photoperiod. Importantly, growth responses measured at a single larval developmental stage in one season may not always generalize to other developmental stages or seasons.</t>
  </si>
  <si>
    <t>Sniegula, Szymon/0000-0003-1459-3751; /0000-0003-1459-3751</t>
  </si>
  <si>
    <t>e46024</t>
  </si>
  <si>
    <t>10.1371/journal.pone.0046024</t>
  </si>
  <si>
    <t>WOS:000309392800131</t>
  </si>
  <si>
    <t>Goymann, W; Helm, B; Jensen, W; Schwabl, I; Moore, IT</t>
  </si>
  <si>
    <t>Goymann, Wolfgang; Helm, Barbara; Jensen, Willi; Schwabl, Ingrid; Moore, Ignacio T.</t>
  </si>
  <si>
    <t>A tropical bird can use the equatorial change in sunrise and sunset times to synchronize its circannual clock</t>
  </si>
  <si>
    <t>At higher latitudes, most organisms use the periodic changes in day length to time their annual life cycle. At the equator, changes in day length are minimal, and it is unknown which cues organisms use to synchronize their underlying circannual rhythms to environmental conditions. Here, we demonstrate that the African stonechat (Saxicola torquatus axillaris)-an equatorial songbird-can use subtle solar cues for the annual timing of postnuptial moult, a reliable marker of the circannual cycle. We compared four groups that were kept over more than 3 years: (i) a control group maintained under constant equatorial day length, (ii) a 12-month solar time group maintained under equatorial day length, but including a simulation of the annual periodic change in sunrise and sunset times (solar time), (iii) a 14-month solar time group similar to the previous group but with an extended solar time cycle and (iv) a group maintained under a European temperate photoperiod. Within all 3 years, 12-month solar time birds were significantly more synchronized than controls and 14-month solar time birds. Furthermore, the moult of 12-month solar time birds occurred during the same time of the year as that of free-living Kenyan conspecifics. Thus, our data indicate that stonechats may use the subtle periodic pattern of sunrise and sunset at the equator to synchronize their circannual clock.</t>
  </si>
  <si>
    <t>Goymann, Wolfgang/E-4854-2010</t>
  </si>
  <si>
    <t>Goymann, Wolfgang/0000-0002-7553-5910; Moore, Ignacio/0000-0001-8875-8913</t>
  </si>
  <si>
    <t>10.1098/rspb.2012.0743</t>
  </si>
  <si>
    <t>WOS:000306832100019</t>
  </si>
  <si>
    <t>Saunders, DS</t>
  </si>
  <si>
    <t>Saunders, David S.</t>
  </si>
  <si>
    <t>Insect photoperiodism: seeing the light</t>
  </si>
  <si>
    <t>This review examines the spectral sensitivities of photoperiodic responses in insects and mites in relation to circadian-based models for the photoperiodic clock. It concludes that there are probably a number of different photoreceptors at both the organ and molecular levels. These latter probably fall into two classes: (i) a blue-light sensitive photoreceptor and (ii) a range of opsins (i.e. opsin proteins conjugated with a vitamin A based pigment) absorbing light at a range of wavelengths. In flesh flies (Sarcophaga spp. and possibly other higher Diptera), which are considered to exemplify the external coincidence model, entrainment of the photoperiodic oscillator probably involves a blue-light photoreceptor of Drosophila-type CRYPTOCHROME (CRY1) absorbing maximally at approximately 470 nm, whereas opsins absorbing at longer wavelengths may be involved in the photo-inductive process (diapause/nondiapause regulation) that occurs when dawn light coincides with the photo-inducible phase. In the parasitic wasp Nasonia vitripennis, on the other hand, a species that lacks CRY1 but expresses the nonphotosensitive mammalian-type CRY2, and is considered to exemplify internal coincidence, entrainment of the dawn and dusk oscillators may involve opsin-based photoreceptors absorbing light at longer wavelengths as far as the red end of the spectrum. In the Lepidoptera, which express both CRY1 and CRY2, properties of both external and internal coincidence may be evident. The presence or absence of cry1 in the genome may thus emerge as a key to the photoperiodic mechanism on its light input pathway.</t>
  </si>
  <si>
    <t>10.1111/j.1365-3032.2012.00837.x</t>
  </si>
  <si>
    <t>WOS:000307730200001</t>
  </si>
  <si>
    <t>Xu, YY; Zhu, XW; Gong, YQ; Xu, L; Wang, Y; Liu, LW</t>
  </si>
  <si>
    <t>Xu, Yuanyuan; Zhu, Xianwen; Gong, Yiqin; Xu, Liang; Wang, Yan; Liu, Liwang</t>
  </si>
  <si>
    <t>Evaluation of reference genes for gene expression studies in radish (Raphanus sativus L.) using quantitative real-time PCR</t>
  </si>
  <si>
    <t>BIOCHEMICAL AND BIOPHYSICAL RESEARCH COMMUNICATIONS</t>
  </si>
  <si>
    <t>Real-time quantitative reverse transcription PCR (RT-qPCR) is a rapid and reliable method for gene expression studies. Normalization based on reference genes can increase the reliability of this technique; however, recent studies have shown that almost no single reference gene is universal for all possible experimental conditions. In this study, eight frequently used reference genes were investigated, including Glyceraldehyde-3-phosphate dehydrogenase (GAPDH), Actin2/7 (ACT), Tubulin alpha-5 (TUA), Tubulin beta-1 (TUB), 18S ribosomal RNA (18SrRNA), RNA polymerase-II transcription factor (RPM, Elongation factor 1-b (EF-1b) and Translation elongation factor 2 (TEF2). Expression stability of candidate reference genes was examined across 27 radish samples, representing a range of tissue types, cultivars, photoperiodic and vernalization treatments, and developmental stages. The eight genes in these sample pools displayed a wide range of Ct values and were variably expressed. Two statistical software packages, geNorm and NormFinder showed that TEF2, RPII and ACT appeared to be relatively stable and therefore the most suitable for use as reference genes. These results facilitate selection of desirable reference genes for accurate gene expression studies in radish. (C) 2012 Elsevier Inc. All rights reserved.</t>
  </si>
  <si>
    <t>0006-291X</t>
  </si>
  <si>
    <t>10.1016/j.bbrc.2012.06.119</t>
  </si>
  <si>
    <t>WOS:000307618800006</t>
  </si>
  <si>
    <t>Lehmann, P; Lyytinen, A; Sinisalo, T; Lindstrom, L</t>
  </si>
  <si>
    <t>Lehmann, Philipp; Lyytinen, Anne; Sinisalo, Tuula; Lindstrom, Leena</t>
  </si>
  <si>
    <t>Population dependent effects of photoperiod on diapause related physiological traits in an invasive beetle (Leptinotarsa decemlineata)</t>
  </si>
  <si>
    <t>Organisms undergoing latitudinal range expansion face a change in the photoperiod which can lead to a mismatch between the timing of seasonal changes in physiological and life history traits with seasonal environmental changes. This mismatch can lead to lowered survival, for example, due to unsynchronized diapause timing. Successful range expansion even in recent introductions requires that organisms which use the photoperiod for seasonal predictions should show interpopulational differences in photoperiodic responses at different latitudes, as the photoperiod is a function of latitude. We investigated among population differences in photoperiodic responses of life history and physiological traits linked to diapause in the invasive beetle Leptinotarsa decemlineata. Beetles from a northern marginal and a southern European population were reared under short day (12:12 L:D) and long day (18:6 L:D) photoperiods. Both populations reacted similarly to the short day photoperiod. Their abdominal total lipid content increased and water content decreased which suggests that the beetles prepared for diapause. This was also indicated by low mortality during diapause. In the long day photoperiod large interpopulational differences were found, the southern population ceased lipid accumulation after 5 days, while the northern population continued lipid accumulation as beetles in the short day photoperiod. This indicates that the northern population has a longer critical photoperiod than the southern one. Abdominal total lipid stores in 10 day old beetles were shown to be predominantly composed of neutral lipids (85%), most likely representing storage triacylglycerols. Fatty acid profiles of both the neutral lipids and the phospholipids showed large shifts during the first 10 day of adult life, predominantly in the fractions of 18:0, 18:1 omega 9, 18:2 omega 6 and 18:3 omega 3. Although the degree of unsaturation increased with age, it was not higher in diapausing than non-diapausing beetles. This indicates that this species does not increase diapause related cold tolerance via homeoviscous adaptation, and might have developed other means to cope with suboptimal temperatures, such as behavioral adaptations. (C) 2012 Elsevier Ltd. All rights reserved.</t>
  </si>
  <si>
    <t>10.1016/j.jinsphys.2012.06.003</t>
  </si>
  <si>
    <t>WOS:000307154600014</t>
  </si>
  <si>
    <t>Tonetti, L; Sahu, S; Natale, V</t>
  </si>
  <si>
    <t>Tonetti, Lorenzo; Sahu, Subhashis; Natale, Vincenzo</t>
  </si>
  <si>
    <t>Cross-national survey of winter and summer patterns of mood seasonality: a comparison between Italy and India</t>
  </si>
  <si>
    <t>COMPREHENSIVE PSYCHIATRY</t>
  </si>
  <si>
    <t>The aim of this study was to compare winter and summer patterns of mood seasonality in university students living at different latitudes: Bologna, 44 degrees N (Italy), and Kalyani, 22 degrees N (India). To assess the mood seasonality, the Seasonal Pattern Assessment Questionnaire was administered to 1370 university students (808 females, 562 males; 862 Italians, 508 Indians), ranging in age between 18 and 28 years. A significantly higher Global Seasonality Score was observed in females than males as well as in Italians than Indians. The estimated rates of summer seasonal affective disorder (SAD) and summer subsyndromal SAD were higher in Indians, whereas Italians reported higher percentage of winter SAD and winter subsyndromal SAD. The present findings are discussed in relation to the different environmental features between the 2 countries: high summer temperature in India and short winter photoperiod along with its great excursion over the year in Italy. (C) 2012 Elsevier Inc. All rights reserved.</t>
  </si>
  <si>
    <t>Tonetti, Lorenzo/B-8594-2017; Natale, Vincenzo/I-7068-2019</t>
  </si>
  <si>
    <t>Tonetti, Lorenzo/0000-0001-6797-9266; Natale, Vincenzo/0000-0001-8438-7828; Sahu, Subhashis/0000-0002-1584-4551</t>
  </si>
  <si>
    <t>0010-440X</t>
  </si>
  <si>
    <t>10.1016/j.comppsych.2011.11.010</t>
  </si>
  <si>
    <t>WOS:000307027900025</t>
  </si>
  <si>
    <t>Prendergast, BJ; Zucker, I</t>
  </si>
  <si>
    <t>Prendergast, Brian J.; Zucker, Irving</t>
  </si>
  <si>
    <t>Photoperiodic Influences on Ultradian Rhythms of Male Siberian Hamsters</t>
  </si>
  <si>
    <t>Seasonal changes in mammalian physiology and behavior are proximately controlled by the annual variation in day length. Long summer and short winter day lengths markedly alter the amplitude of endogenous circadian rhythms and may affect ultradian oscillations, but the threshold photoperiods for inducing these changes are not known. We assessed the effects of short and intermediate day lengths and changes in reproductive physiology on circadian and ultradian rhythms of locomotor activity in Siberian hamsters. Males were maintained in a long photoperiod from birth (15 h light/day; 15 L) and transferred in adulthood to 1 of 7 experimental photoperiods ranging from 14 L to 9 L. Decreases in circadian rhythm (CR) robustness, mesor and amplitude were evident in photoperiods &lt;= 14 L, as were delays in the timing of CR acrophase and expansion of nocturnal activity duration. Nocturnal ultradian rhythms (URs) were comparably prevalent in all day lengths, but 15 L markedly inhibited the expression of light-phase URs. The period (tau'), amplitude and complexity of URs increased in day lengths &lt;= 13 L. Among hamsters that failed to undergo gonadal regression in short day lengths (nonresponders), tau' of the dark-phase UR was longer than in photoresponsive hamsters; in 13 L the incidence and amplitude of light-phase URs were greater in hamsters that did not undergo testicular regression. Day lengths as long as 14 L were sufficient to trigger changes in the waveform of CRs without affecting UR waveform. The transition from a long- to a short-day ultradian phenotype occurred for most UR components at day lengths of 12 L-13 L, thereby establishing different thresholds for CR and UR responses to day length. At the UR-threshold photoperiod of 13 L, differences in gonadal status were largely without effect on most UR parameters.</t>
  </si>
  <si>
    <t>e41723</t>
  </si>
  <si>
    <t>10.1371/journal.pone.0041723</t>
  </si>
  <si>
    <t>WOS:000306950200096</t>
  </si>
  <si>
    <t>Hung, HY; Shannon, LM; Tian, F; Bradbury, PJ; Chen, C; Flint-Garcia, SA; McMullen, MD; Ware, D; Buckler, ES; Doebley, JF; Holland, JB</t>
  </si>
  <si>
    <t>Hung, Hsiao-Yi; Shannon, Laura M.; Tian, Feng; Bradbury, Peter J.; Chen, Charles; Flint-Garcia, Sherry A.; McMullen, Michael D.; Ware, Doreen; Buckler, Edward S.; Doebley, John F.; Holland, James B.</t>
  </si>
  <si>
    <t>ZmCCT and the genetic basis of day-length adaptation underlying the postdomestication spread of maize</t>
  </si>
  <si>
    <t>Teosinte, the progenitor of maize, is restricted to tropical environments in Mexico and Central America. The pre-Columbian spread of maize from its center of origin in tropical Southern Mexico to the higher latitudes of the Americas required postdomestication selection for adaptation to longer day lengths. Flowering time of teosinte and tropical maize is delayed under long day lengths, whereas temperate maize evolved a reduced sensitivity to photoperiod. We measured flowering time of the maize nested association and diverse association mapping panels in the field under both short and long day lengths, and of a maize-teosinte mapping population under long day lengths. Flowering time in maize is a complex trait affected by many genes and the environment. Photoperiod response is one component of flowering time involving a subset of flowering time genes whose effects are strongly influenced by day length. Genome-wide association and targeted high-resolution linkage mapping identified ZmCCT, a homologue of the rice photoperiod response regulator Ghd7, as the most important gene affecting photoperiod response in maize. Under long day lengths ZmCCT alleles from diverse teosintes are consistently expressed at higher levels and confer later flowering than temperate maize alleles. Many maize inbred lines, including some adapted to tropical regions, carry ZmCCT alleles with no sensitivity to day length. Indigenous farmers of the Americas were remarkably successful at selecting on genetic variation at key genes affecting the photoperiod response to create maize varieties adapted to vastly diverse environments despite the hindrance of the geographic axis of the Americas and the complex genetic control of flowering time.</t>
  </si>
  <si>
    <t>Buckler, Edward/L-7651-2019</t>
  </si>
  <si>
    <t>Buckler, Edward/0000-0002-3100-371X; Holland, James/0000-0002-4341-9675; Flint-Garcia, Sherry/0000-0003-4156-5318</t>
  </si>
  <si>
    <t>E1913</t>
  </si>
  <si>
    <t>E1921</t>
  </si>
  <si>
    <t>10.1073/pnas.1203189109</t>
  </si>
  <si>
    <t>WOS:000306642100006</t>
  </si>
  <si>
    <t>Yee, DA; Juliano, SA; Vamosi, SM</t>
  </si>
  <si>
    <t>Yee, D. A.; Juliano, S. A.; Vamosi, S. M.</t>
  </si>
  <si>
    <t>Seasonal Photoperiods Alter Developmental Time and Mass of an Invasive Mosquito, Aedes albopictus (Diptera: Culicidae), Across Its North-South Range in the United States</t>
  </si>
  <si>
    <t>The Asian tiger mosquito, Aedes albopictus (Skuse), is perhaps the most successful invasive mosquito species in contemporary history. In the United States, Ae. albopictus has spread from its introduction point in southern Texas to as far north as New Jersey (i.e., a span of approximate to 14 degrees latitude). This species experiences seasonal constraints in activity because of cold temperatures in winter in the northern United States, but is active year-round in the south. We performed a laboratory experiment to examine how life-history traits of Ae. albopictus from four populations (New Jersey [39.4 degrees N], Virginia [38.6 degrees N], North Carolina [35.8 degrees N], Florida [27.6 degrees N]) responded to photoperiod conditions that mimic approaching winter in the north (short static daylength, short diminishing daylength) or relatively benign summer conditions in the south (long daylength), at low and high larval densities. Individuals from northern locations were predicted to exhibit reduced development times and to emerge smaller as adults under short daylength, but be larger and take longer to develop under long daylength. Life-history traits of southern populations were predicted to show less plasticity in response to daylength because of low probability of seasonal mortality in those areas. Males and females responded strongly to photoperiod regardless of geographic location, being generally larger but taking longer to develop under the long daylength compared with short day lengths; adults of both sexes were smaller when reared at low larval densities. Adults also differed in mass and development time among locations, although this effect was independent of density and photoperiod in females but interacted with density in males. Differences between male and female mass and development times was greater in the long photoperiod suggesting differences between the sexes in their reaction to different photoperiods. This work suggests that Ae. albopictus exhibits sex-specific phenotypic plasticity in life-history traits matching variation in important environmental variables.</t>
  </si>
  <si>
    <t>Vamosi, Steven/C-8126-2009</t>
  </si>
  <si>
    <t>Vamosi, Steven/0000-0003-3903-5000; Juliano, Steven/0000-0002-6178-4553</t>
  </si>
  <si>
    <t>10.1603/ME11132</t>
  </si>
  <si>
    <t>WOS:000306232500005</t>
  </si>
  <si>
    <t>Bean, DW; Dalin, P; Dudley, TL</t>
  </si>
  <si>
    <t>Bean, Dan W.; Dalin, Peter; Dudley, Tom L.</t>
  </si>
  <si>
    <t>Evolution of critical day length for diapause induction enables range expansion of Diorhabda carinulata, a biological control agent against tamarisk (Tamarix spp.)</t>
  </si>
  <si>
    <t>In classical weed biological control, small collections of arthropods are made from one or a few sites in the native range of the target plant and are introduced to suppress the plant where it has become invasive, often across a wide geographic range. Ecological mismatches in the new range are likely, and success using the biocontrol agent may depend on postrelease evolution of beneficial life history traits. In this study, we measure the evolution of critical day length for diapause induction (day length at which 50% of the population enters dormancy), in a beetle (Diorhabda carinulata) introduced into North America from China to control an exotic shrub, Tamarix spp. Beetle populations were sampled from four sites in North America 7 years after introduction, and critical day length was shown to have declined, forming a cline over a latitudinal gradient At one field site, decreased critical day length was correlated with 16 additional days of reproductive activity, resulting in a closer match between beetle life history and the phenology of Tamarix. These findings indicate an enhanced efficacy and an increasingly wider range for D. carinulata in Tamarix control.</t>
  </si>
  <si>
    <t>10.1111/j.1752-4571.2012.00262.x</t>
  </si>
  <si>
    <t>WOS:000306271700009</t>
  </si>
  <si>
    <t>Ishibashi, N; Setoguchi, H</t>
  </si>
  <si>
    <t>Ishibashi, Nobuchika; Setoguchi, Hiroaki</t>
  </si>
  <si>
    <t>Polymorphism of DNA sequences of cryptochrome genes is not associated with the photoperiodic flowering of wild soybean along a latitudinal cline</t>
  </si>
  <si>
    <t>JOURNAL OF PLANT RESEARCH</t>
  </si>
  <si>
    <t>Both cultivated soybean and its wild relative Glycine soja exhibit strong photoperiodic sensitivity at different latitudes. Recent studies have demonstrated that the blue light-absorbing cryptochrome gene, CRY1a, is involved in the photoperiodic flowering of soybeans. However, no sequence variation was found in the cDNA among cultivars at different latitudinal clines. In the present study, we examined whether positive selection due to polymorphisms in the cryptochrome genes of G. soja occurs. Partial DNA sequences, mainly exons, of cryptochrome genes CRY1a-1d and CRY2a-2c were analyzed for 18 accessions in the Japanese archipelago. The neutral evolutionary pattern of the polymorphisms for all cryptochrome genes except for CRY1a was summarized using Tajima's D test and low nucleotide diversity was shown for all genes. Although CRY1a did not show neutral evolution, balancing selection was recognized in the intron while not in the exon. No geographical pattern of polymorphisms was observed in the cryptochrome genes. These results reject the possibility of cryptochrome genes being involved in the photoperiodic flowering of wild soybeans along a latitudinal cline.</t>
  </si>
  <si>
    <t>0918-9440</t>
  </si>
  <si>
    <t>1618-0860</t>
  </si>
  <si>
    <t>10.1007/s10265-011-0470-6</t>
  </si>
  <si>
    <t>WOS:000305684400003</t>
  </si>
  <si>
    <t>Sniegula, S; Johansson, F; Nilsson-Ortman, V</t>
  </si>
  <si>
    <t>Sniegula, Szymon; Johansson, Frank; Nilsson-Ortman, Viktor</t>
  </si>
  <si>
    <t>Differentiation in developmental rate across geographic regions: a photoperiod driven latitude compensating mechanism?</t>
  </si>
  <si>
    <t>Genetic differentiation and phenotypic plasticity in growth rates along latitudinal gradients may benefit our understanding of latitudinal compensating mechanisms in life history patterns. Here we explore latitudinal compensatory growth mechanisms with respect to photoperiod in northern and southern populations of two damselfly species, Coenagrion puella and C. pulchellum. In addition we compared size of field-collected adults from southern and northern populations. Eggs from females in copulating tandems were collected at two or three localities for each species in each geographic region. Eggs were transported to the laboratory and the experiment started when the eggs hatched. The role of photoperiod on the expression of larval growth rate was evaluated under controlled laboratory conditions. Both species had lower growth rate when reared in the northern photoperiod, which is counter to expectations if species use photoperiodic cues to trigger compensatory growth. Instead, both species displayed countergradient variation in growth rates, which probably enable northern populations to compensate for the shorter growth season in the north. The smaller size of field-collected adults from northern populations also supports the view that these species compensate for the shorter growth season by investing in growth and development but accomplish this at the expense of decreased final size.</t>
  </si>
  <si>
    <t>/0000-0003-1459-3751; Sniegula, Szymon/0000-0003-1459-3751</t>
  </si>
  <si>
    <t>10.1111/j.1600-0706.2011.20015.x</t>
  </si>
  <si>
    <t>WOS:000305614300009</t>
  </si>
  <si>
    <t>Santos, LG; Pires, GN; Bittencourt, LRA; Tufik, S; Andersen, ML</t>
  </si>
  <si>
    <t>Santos, Ligia Gabrielle; Pires, Gabriel Natan; Azeredo Bittencourt, Lia Rita; Tufik, Sergio; Andersen, Monica Levy</t>
  </si>
  <si>
    <t>Chronobiology: Relevance for tuberculosis</t>
  </si>
  <si>
    <t>TUBERCULOSIS</t>
  </si>
  <si>
    <t>Despite the knowledge concerning the pathogenesis of tuberculosis, this disease remains one of the most important causes of mortality worldwide. Several risk factors are well-known, such poverty, HIV infection, and poor nutrition, among others. However, some issues that may influence tuberculosis warrant further investigation. In particular, the chronobiological aspects related to tuberculosis have garnered limited attention. In general, the interface between tuberculosis and chronobiology is manifested in four ways: variations in vitamin D bioavailability, winter conditions, associated infections, and circannual oscillations of lymphocytes activity. Moreover, tuberculosis is related to the following chronobiological factors: seasonality, latitude, photoperiod and radiation. Despite the relevance of these topics, the relationship between them has been weakly reviewed. This review aims to synthesize the studies regarding the association between tuberculosis and chronobiology, as well as urge critical discussion and highlight its applicability to health policies for tuberculosis. (C) 2012 Elsevier Ltd. All rights reserved.</t>
  </si>
  <si>
    <t>Bittencourt, Lia/C-6551-2012; Sono, Cepid/I-5371-2013; Andersen, Monica L/C-7616-2012</t>
  </si>
  <si>
    <t>Bittencourt, Lia/0000-0001-7738-0927; Andersen, Monica L/0000-0002-1894-6748</t>
  </si>
  <si>
    <t>1472-9792</t>
  </si>
  <si>
    <t>10.1016/j.tube.2012.03.006</t>
  </si>
  <si>
    <t>WOS:000305270900004</t>
  </si>
  <si>
    <t>Hutchinson, VA; Currey, CJ; Lopez, RG</t>
  </si>
  <si>
    <t>Hutchinson, Veronica A.; Currey, Christopher J.; Lopez, Roberto G.</t>
  </si>
  <si>
    <t>Photosynthetic Daily Light Integral During Root Development Influences Subsequent Growth and Development of Several Herbaceous Annual Bedding Plants</t>
  </si>
  <si>
    <t>Vegetatively propagated bedding plants are produced during the late winter and early spring when outdoor photosynthetic daily light integral (DLI) is low, especially in northern latitudes. Our objective was to quantify how propagation DLI influences subsequent growth and development of annual bedding plants. Cuttings of Angelonia angustifolia Benth. 'AngelMist White Cloud', Nemesia fruticans (Thunb.) Benth. 'Aromatica Royal', Osteospermum ecklonis (DC.) Norl. 'Voltage Yellow', and Verbena xhybrida Ruiz 'Aztec Violet' were harvested and propagated in a glass-glazed greenhouse. After callusing (approximate to 5 mol.m(-2).d(-1) for 7 days), cuttings of each species were placed under one of three different fixed-woven shadecloths providing approximate to 38%, 61%, or 86% shade or no shade with 16 h of supplemental light for 14 days. Rooted cuttings were then transplanted into 11-cm containers and grown in a common greenhouse of 21 +/- 1 degrees C and DLI of approximate to 12 mol.m(-2).d(-1) to identify any residual effects on subsequent growth and development during the finish stage. As DLI during propagation increased, time to first open flower decreased for Angelonia, Nemesia, Osteospermum, and Verbena. For example, time to flower for Angelonia and Osteospermum was hastened by 23 and 19 days, respectively, as DLI during propagation increased from 1.2 to 12.3 mol.m(-2).d(-1). Our research can be used to predict growth and flowering under varying propagation DLIs for the cultivars of Angelonia, Nemesia, Osteospermum, and Verbena in the study.</t>
  </si>
  <si>
    <t>10.21273/HORTSCI.47.7.856</t>
  </si>
  <si>
    <t>WOS:000306581000011</t>
  </si>
  <si>
    <t>Pin, PA; Zhang, WY; Vogt, SH; Dally, N; Buttner, B; Schulze-Buxloh, G; Jelly, NS; Chia, TYP; Mutasa-Gottgens, ES; Dohm, JC; Himmelbauer, H; Weisshaar, B; Kraus, J; Gielen, JJL; Lommel, M; Weyens, G; Wahl, B; Schechert, A; Nilsson, O; Jung, C; Kraft, T; Muller, AE</t>
  </si>
  <si>
    <t>Pin, Pierre A.; Zhang, Wenying; Vogt, Sebastian H.; Dally, Nadine; Buettner, Bianca; Schulze-Buxloh, Gretel; Jelly, Noemie S.; Chia, Tansy Y. P.; Mutasa-Goettgens, Effie S.; Dohm, Juliane C.; Himmelbauer, Heinz; Weisshaar, Bernd; Kraus, Josef; Gielen, Jan J. L.; Lommel, Murielle; Weyens, Guy; Wahl, Bettina; Schechert, Axel; Nilsson, Ove; Jung, Christian; Kraft, Thomas; Mueller, Andreas E.</t>
  </si>
  <si>
    <t>The Role of a Pseudo-Response Regulator Gene in Life Cycle Adaptation and Domestication of Beet</t>
  </si>
  <si>
    <t>Life cycle adaptation to latitudinal and seasonal variation in photoperiod and temperature is a major determinant of evolutionary success in flowering plants. Whereas the life cycle of the dicotyledonous model species Arabidopsis thaliana is controlled by two epistatic genes, FLOWERING LOCUS C and FRIGIDA [1-3], three unrelated loci (VERNALIZATION 1-3) determine the spring and winter habits of monocotyledonous plants such as temperate cereals [4-6]. In the core eudicot species Beta vulgaris, whose lineage diverged from that leading to Arabidopsis shortly after the monocot-dicot split 140 million years ago [7, 8], the bolting locus B [9] is a master switch distinguishing annuals from biennials. Here, we isolated B and show that the pseudo-response regulator gene BOLTING TIME CONTROL 1 (BvBTC1), through regulation of the FLOWERING LOCUS T genes [10], is absolutely necessary for flowering and mediates the response to both long days and vernalization. Our results suggest that domestication of beets involved the selection of a rare partial loss-of-function BvBTC1 allele that imparts reduced sensitivity to photoperiod that is restored by vernalization, thus conferring bienniality, and illustrate how evolutionary plasticity at a key regulatory point can enable new life cycle strategies.</t>
  </si>
  <si>
    <t>Weisshaar, Bernd/B-3859-2014; Zhang, Wenying/P-2509-2018; Muller, Andreas/C-3590-2012</t>
  </si>
  <si>
    <t>Weisshaar, Bernd/0000-0002-7635-3473; Zhang, Wenying/0000-0002-9926-4115; Himmelbauer, Heinz/0000-0001-8897-2928; Mutasa-Gottgens, Euphemia/0000-0001-6651-2592; Muller, Andreas/0000-0002-2746-5030; Nilsson, Ove/0000-0002-1033-1909</t>
  </si>
  <si>
    <t>10.1016/j.cub.2012.04.007</t>
  </si>
  <si>
    <t>WOS:000305766900024</t>
  </si>
  <si>
    <t>Esmaili, S; Salehi, H</t>
  </si>
  <si>
    <t>Esmaili, Somayeh; Salehi, Hassan</t>
  </si>
  <si>
    <t>Effects of temperature and photoperiod on postponing bermudagrass (Cynodon dactylon [L.] Pers.) turf dormancy</t>
  </si>
  <si>
    <t>Growth chamber and field experiments were carried out to determine the effects of extended photoperiod under low and freezing temperatures on bermudagrass turf dormancy at Bajgah, in the southern part of Iran. The experiment in the growth chamber was conducted with four temperature regimes (15, 7.5, 0 and -7.5 degrees C) and three light durations (8,12 and 16 h) in a completely randomized design with four replications. The field study was conducted in two consecutive years (2008-2009) with three light durations (8, 12 and 16 h) in months with natural short day length and arranged in a randomized complete blocks design with three replications. Results in both experiments showed that decreasing temperature and photoperiod decreased verdure fresh and dry weight, shoot height, tiller density, leaf area and chlorophyll and relative water contents (RWC). However, rooting depth and fresh weight of roots increased in the growth chamber. Decreasing the temperature and light duration increased electrolyte leakage and proline content. Reducing sugars increased with decreasing temperature and declined with lowering light duration in both shoots and roots. Starch content of both shoots and roots showed an adverse trend compared to reducing sugars; starch content increased in both shoots and roots in all treatments by shortening the photoperiod. Practically, the problem of bermudagrass turfs dormancy could be solved via increasing the photoperiod in months with short day lengths. This treatment would be efficient and useful for turfgrass managers to apply in landscapes and stadiums. (C) 2012 Elsevier GmbH. All rights reserved.</t>
  </si>
  <si>
    <t>Salehi, Hassan/Q-2817-2017</t>
  </si>
  <si>
    <t>Salehi, Hassan/0000-0002-9759-3329</t>
  </si>
  <si>
    <t>10.1016/j.jplph.2012.01.022</t>
  </si>
  <si>
    <t>WOS:000305360400002</t>
  </si>
  <si>
    <t>Effects of Photoperiod and Temperature on Growth, Flowering and Fruit Yield in Annual-Fruiting Red Raspberry Cultivars (Rubus idaeus L.)</t>
  </si>
  <si>
    <t>EUROPEAN JOURNAL OF HORTICULTURAL SCIENCE</t>
  </si>
  <si>
    <t>Plants of the annual-fruiting raspberry (Rubus idaeus L.) cultivars 'Autumn Treasure', 'Erika' and 'Polka' were raised in a phytotron under different temperature and day-length conditions for six weeks, and subsequently cropped in an open plastic tunnel at latitude 61 degrees N. Flowering and fruit maturation were advanced and yield increased with increasing raising temperature over the 15-25 degrees C range in 'Erika' and 'Polka', while 20 degrees C was optimal for 'Autumn Treasure'. Long day (LD) conditions (20 h) likewise advanced flowering and increased fruit yield compared with 10 h photoperiod at all temperatures in 'Erika' and 'Polka', while photoperiod had no significant effect on flowering and fruit yield in 'Autumn Treasure'. In agreement with earlier findings, low temperature vernalization at 6 degrees C for six weeks increased flowering and fruit yield in 'Polka' compared with control plants raised at 18 degrees C. Vernalization also advanced the transition to flowering by reducing the number of nodes formed before flowering in 'Autumn Treasure' without increasing fruit yield, while flowering and fruiting were not promoted by vernalization in 'Erika'. 'Erika' out-yielded the other cultivars under all conditions and produced remarkable yields of 3.3 kg plant(-1) when raised in LD at 25 degrees C. With its great yield potential and large fruits with excellent flavour, 'Erika' presents itself as a very promising cultivar, especially for environments with long growing season. The number of fruiting nodes was the single most important plant structural component associated with high fruit yield, accounting for 76 % of the total variation in the total data material.</t>
  </si>
  <si>
    <t>1611-4426</t>
  </si>
  <si>
    <t>WOS:000307610200001</t>
  </si>
  <si>
    <t>Wang, XP; Yang, QS; Dalin, P; Zhou, XM; Luo, ZW; Lei, CL</t>
  </si>
  <si>
    <t>Wang, Xiao-Ping; Yang, Qiu-Sheng; Dalin, Peter; Zhou, Xing-Miao; Luo, Zhi-Wen; Lei, Chao-Liang</t>
  </si>
  <si>
    <t>Geographic variation in photoperiodic diapause induction and diapause intensity in Sericinus montelus (Lepidoptera: Papilionidae)</t>
  </si>
  <si>
    <t>Due to the risk of extinction and ornamental value of the swallowtail butterfly, Sericinus montelus Gray (Lepidoptera: Papilionidae) in China, knowledge about local adaptations is important for the conservation and economical utilization of the species. In the present study, photoperiodic diapause induction and diapause intensity of S. montelus populations from Jiamusi (46 degrees 37'N), Beijing (40 degrees 15'N), Zibo (36 degrees 48'N), Fangxian (32 degrees 36'N), Wuhan (30 degrees 33'N) and Huaihua (27 degrees 33'N) were characterized at 25 degrees C. Logistic regression analysis revealed a significant population x hours of light interaction, confirming that photoperiodic responses varied among populations. The critical photoperiod was positively correlated with latitude and increased toward the north at a rate of about 1 h for each 6.67 degrees of latitude. Survival analyses indicated that survival time of diapausing pupae before adult eclosion differed significantly among populations at 25 degrees C and 16 : 8 L : D h. The mean duration of pupal diapause was also positively correlated with latitude. Our study reveals geographic variation in the critical photoperiod for diapause induction and in diapause intensity of S. montelus. These results provide useful information for our general understanding about seasonal adaptation in insects and may also be used to predict how geographic populations respond to climate warming.</t>
  </si>
  <si>
    <t>ZHOU, XINGMIAO/B-6578-2011</t>
  </si>
  <si>
    <t>ZHOU, XINGMIAO/0000-0003-0609-3001; Wang, Xiao-Ping/0000-0002-1718-1026</t>
  </si>
  <si>
    <t>10.1111/j.1744-7917.2011.01473.x</t>
  </si>
  <si>
    <t>WOS:000304346200003</t>
  </si>
  <si>
    <t>Huang, CL; Hung, CY; Chiang, YC; Hwang, CC; Hsu, TW; Huang, CC; Hung, KH; Tsai, KC; Wang, KH; Osada, N; Schaal, BA; Chiang, TY</t>
  </si>
  <si>
    <t>Huang, Chao-Li; Hung, Cheng-Yu; Chiang, Yu-Chung; Hwang, Chi-Chuan; Hsu, Tsai-Wen; Huang, Chi-Chun; Hung, Kuo-Hsiang; Tsai, Kun-Chan; Wang, Kuo-Hsiung; Osada, Naoki; Schaal, Barbara Anna; Chiang, Tzen-Yuh</t>
  </si>
  <si>
    <t>Footprints of natural and artificial selection for photoperiod pathway genes in Oryza</t>
  </si>
  <si>
    <t>Asian rice, Oryza sativa, consists of two major subspecies, indica and japonica, which are physiologically differentiated and adapted to different latitudes. Genes for photoperiod sensitivity are likely targets of selection along latitude. We examined the footprints of natural and artificial selections for four major genes of the photoperiod pathway, namely PHYTOCHROME B (PhyB), HEADING DATE 1 (Hd1), HEADING DATE 3a (Hd3a), and EARLY HEADING DATE 1 (Ehd1), by investigation of the patterns of nucleotide polymorphisms in cultivated and wild rice. Geographical subdivision between tropical and subtropical O. rufipogon was found for all of the photoperiod genes in plants divided by the Tropic of Cancer (TOC). All of these genes, except for PhyB, were characterized by the existence of clades that split a long time ago and that corresponded to latitudinal subdivisions, and revealed a likely diversifying selection. Ssp. indica showed close affinity to tropical O. rufipogon for all genes, while ssp. japonica, which has a much wider range of distribution, displayed complex patterns of differentiation from O. rufipogon, which reflected various agricultural needs in relation to crop yield. In japonica, all genes, except Hd3a, were genetically differentiated at the TOC, while geographical subdivision occurred at 31 degrees N in Hd3a, probably the result of varying photoperiods. Many other features of the photoperiod genes revealed domestication signatures, which included high linkage disequilibrium (LD) within genes, the occurrence of frequent and recurrent non-functional Hd1 mutants in cultivated rice, crossovers between subtropical and tropical alleles of Hd1, and significant LD between Hd1 and Hd3a in japonica and indica.</t>
  </si>
  <si>
    <t>Osada, Naoki/J-3790-2019; Osada, Naoki/B-2938-2009; Chiang, Yu-Chung/E-9143-2011; Hwang, Chi-Chuan/A-8237-2010</t>
  </si>
  <si>
    <t xml:space="preserve">Osada, Naoki/0000-0003-0180-5372; </t>
  </si>
  <si>
    <t>10.1111/j.1365-313X.2012.04915.x</t>
  </si>
  <si>
    <t>WOS:000304316600005</t>
  </si>
  <si>
    <t>Xia, QW; Chen, C; Tu, XY; Yang, HZ; Xue, FS</t>
  </si>
  <si>
    <t>Xia, Qin-Wen; Chen, Chao; Tu, Xiao-Yun; Yang, Hui-Zhong; Xue, Fang-Sen</t>
  </si>
  <si>
    <t>Inheritance of photoperiodic induction of larval diapause in the Asian corn borer Ostrinia furnacalis</t>
  </si>
  <si>
    <t>The Asian corn borer Ostrinia furnacalis (Guenee) enters facultative diapause as fully-developed larvae in response to short-day conditions. As a consequence of geographical variation in photoperiodic response, moths from Nanchang (28 degrees 46'N, 115 degrees 50'E) enter diapause in response to short day-lengths (D strain), even at the high temperatures whereas moths from Ledong (18 degrees 47'N, 108 degrees 89'E) exhibit almost no diapause under the same conditions (N strain). In the present study, crosses between the two strains are used to evaluate the inheritance of diapause under different photoperiods at temperatures of 22, 25 and 28 degrees C. The moths, both reciprocal crosses and backcrosses, show a clear long-day response, similar to that of the D strain, suggesting that the photoperiodic response controlling diapause in this moth is heritable. However, the critical day-length for induction of diapause is shorter in hybrids than in the D strain. The N strain also shows a short-day photoperiodic response at the lower temperature of 22 degrees C, indicating that the N strain still has the capacity to enter a photoperiodically-induced diapause, depending on the rearing temperature. The incidence of diapause in all crosses is highest with D strain fathers or grandfathers and lowest with N strain fathers or grandfathers, indicating that the male parent has significantly more influence on the incidence of diapause of subsequent progeny than the female. The results obtained from all crosses under LD 12 : 12 h or LD 13 : 11 h photocycles at 25 degrees C show that inheritance of diapause in O. furnacalis does not fit an additive hypothesis and that the capacity for diapause is transmitted genetically in the manner of incomplete dominance.</t>
  </si>
  <si>
    <t>10.1111/j.1365-3032.2011.00810.x</t>
  </si>
  <si>
    <t>WOS:000304091500011</t>
  </si>
  <si>
    <t>Faure, S; Turner, AS; Gruszka, D; Christodoulou, V; Davis, SJ; von Korff, M; Laurie, DA</t>
  </si>
  <si>
    <t>Faure, Sebastien; Turner, Adrian S.; Gruszka, Damian; Christodoulou, Vangelis; Davis, Seth J.; von Korff, Maria; Laurie, David A.</t>
  </si>
  <si>
    <t>Mutation at the circadian clock gene EARLY MATURITY 8 adapts domesticated barley (Hordeum vulgare) to short growing seasons</t>
  </si>
  <si>
    <t>The circadian clock is an autonomous oscillator that produces endogenous biological rhythms with a period of about 24 h. This clock allows organisms to coordinate their metabolism and development with predicted daily and seasonal changes of the environment. In plants, circadian rhythms contribute to both evolutionary fitness and agricultural productivity. Nevertheless, we show that commercial barley varieties bred for short growing seasons by use of early maturity 8 (eam8) mutations, also termed mat-a, are severely compromised in clock gene expression and clock outputs. We identified EAM8 as a barley ortholog of the Arabidopsis thaliana circadian clock regulator EARLY FLOWERING3 (ELF3) and demonstrate that eam8 accelerates the transition from vegetative to reproductive growth and inflorescence development. We propose that eam8 was selected as barley cultivation moved to high-latitude short-season environments in Europe because it allowed rapid flowering in genetic backgrounds that contained a previously selected late-flowering mutation of the photoperiod response gene Ppd-H1. We show that eam8 mutants have increased expression of the floral activator HvFT1, which is independent of allelic variation at Ppd-H1. The selection of independent eam8 mutations shows that this strategy facilitates short growth-season adaptation and expansion of the geographic range of barley, despite the pronounced clock defect.</t>
  </si>
  <si>
    <t>Gruszka, Damian/0000-0002-9544-6106</t>
  </si>
  <si>
    <t>10.1073/pnas.1120496109</t>
  </si>
  <si>
    <t>WOS:000304445800081</t>
  </si>
  <si>
    <t>Heide, Ola M.; Sonsteby, Anita</t>
  </si>
  <si>
    <t>Floral initiation in black currant cultivars (Ribes nigrum L.): Effects of plant size, photoperiod, temperature, and duration of short day exposure</t>
  </si>
  <si>
    <t>Effects of plant size, photoperiod, temperature and duration of short day (SD) exposure on flowering and dormancy induction in black currant cultivars (Ribes nigrum L) were studied under controlled environment conditions. In concurrence with our earlier findings (Heide and Sonsteby, 2011), it was confirmed that flowering increased several-fold when plants were exposed to the near-critical photoperiod of 15 h compared with the presumed optimal photoperiod of 10 h. It is suggested that this unusual response of a SD plant in some way may be associated with the strong dormancy inducing effect of the shorter photoperiod, resulting in termination of the floral initiation process at an early stage. Clearly, a gradual change to shorter photoperiods, as takes place under natural seasonal changes, is optimal for the sustained floral initiation that is required for abundant flowering in the black currant. In agreement with earlier studies with other cultivars, approx. 14 d of SD exposure (10 h) were needed for 100% floral initiation in the cultivars 'Ben Tron' and 'Narve Viking' at temperatures of 15-21 degrees C, while 21 SDs were required for flowering of cv. Ben Hope at the same temperatures. In this cultivar the induction requirement exceeded 21 SDs at 9 degrees C. However, in the high latitude cultivar 'Imandra' full flowering was triggered by as little as 7 SDs even at 9 degrees C. High temperature during SD dormancy induction resulted in a deep dormancy state that was manifest by delayed bud-burst after chilling. (C) 2012 Elsevier B.V. All rights reserved.</t>
  </si>
  <si>
    <t>10.1016/j.scienta.2012.02.008</t>
  </si>
  <si>
    <t>WOS:000303623800009</t>
  </si>
  <si>
    <t>Bernhardsson, C; Ingvarsson, PK</t>
  </si>
  <si>
    <t>Bernhardsson, Carolina; Ingvarsson, Par K.</t>
  </si>
  <si>
    <t>Geographical structure and adaptive population differentiation in herbivore defence genes in European aspen (Populus tremula L., Salicaceae)</t>
  </si>
  <si>
    <t>When a phenotypic trait is subjected to spatially variable selection and local adaptation, the underlying genes controlling the trait are also expected to show strong patterns of genetic differentiation because alternative alleles are favoured in different geographical locations. Here, we study 71 single nucleotide polymorphisms (SNPs) from seven genes associated with inducible defence responses in a sample of Populus tremula collected from across Sweden. Four of these genes (PPO2, TI2, TI4 and TI5) show substantial population differentiation, and a principal component analyses conducted on the defence SNPs divides the Swedish population into three distinct clusters. Several defence SNPs show latitudinal clines, although these were not robust to multiple testing. However, five SNPs (located within TI4 and TI5) show strong longitudinal clines that remain significant after multiple test correction. Genetic geographical variation, supporting local adaptation, has earlier been confirmed in genes involved in the photoperiod pathway in P.similar to tremula, but this is, to our knowledge, one of the first times that geographical variation has been found in genes involved in plant defence against antagonists.</t>
  </si>
  <si>
    <t>Ingvarsson, Par/G-2748-2010</t>
  </si>
  <si>
    <t>Ingvarsson, Par/0000-0001-9225-7521</t>
  </si>
  <si>
    <t>10.1111/j.1365-294X.2012.05524.x</t>
  </si>
  <si>
    <t>WOS:000302932500012</t>
  </si>
  <si>
    <t>Bradshaw, WE; Emerson, KJ; Holzapfel, CM</t>
  </si>
  <si>
    <t>Bradshaw, W. E.; Emerson, K. J.; Holzapfel, C. M.</t>
  </si>
  <si>
    <t>Genetic correlations and the evolution of photoperiodic time measurement within a local population of the pitcher-plant mosquito, Wyeomyia smithii</t>
  </si>
  <si>
    <t>The genetic relationship between the daily circadian clock and the seasonal photoperiodic timer remains a subject of intense controversy. In Wyeomyia smithii, the critical photoperiod (an overt expression of the photoperiodic timer) evolves independently of the rhythmic response to the Nanda-Hamner protocol (an overt expression of the daily circadian clock) over a wide geographical range in North America. Herein, we focus on these two processes within a single local population in which there is a negative genetic correlation between them. We show that antagonistic selection against this genetic correlation rapidly breaks it down and, in fact, reverses its sign, showing that the genetic correlation is due primarily to linkage and not to pleiotropy. This rapid reversal of the genetic correlation within a small, single population means that it is difficult to argue that circadian rhythmicity forms the necessary, causal basis for the adaptive divergence of photoperiodic time measurement within populations or for the evolution of photoperiodic time measurement among populations over a broad geographical gradient of seasonal selection. Heredity (2012) 108, 473-479; doi:10.1038/hdy.2011.108; published online 9 November 2011</t>
  </si>
  <si>
    <t>10.1038/hdy.2011.108</t>
  </si>
  <si>
    <t>WOS:000303001600004</t>
  </si>
  <si>
    <t>van Wijk, RE; Kolzsch, A; Kruckenberg, H; Ebbinge, BS; Muskens, GJDM; Nolet, BA</t>
  </si>
  <si>
    <t>van Wijk, Rien E.; Kolzsch, Andrea; Kruckenberg, Helmut; Ebbinge, Barwolt S.; Muskens, Gerhard J. D. M.; Nolet, Bart A.</t>
  </si>
  <si>
    <t>Individually tracked geese follow peaks of temperature acceleration during spring migration</t>
  </si>
  <si>
    <t>Many migratory herbivores seem to follow the flush of plant growth during migration in order to acquire the most nutrient-rich plants. This has also been hypothesized for arctic-breeding geese, but so far no test of this so-called green wave hypothesis has been performed at the individual level. During four years, a total of 30 greater white-fronted geese Anser albifrons albifrons was tracked using GPS transmitters, of which 13 yielded complete spring migration tracks. From those birds we defined stopover sites and related the date of arrival at each of these stopovers to temperature sum (growing degree days, GDD), snow cover, accumulated photoperiod and latitude. We found that geese arrived at spring stopovers close to the peak in GDD jerk; the jerk is the third derivative, or the rate of change in acceleration, and GDD jerk maxima therefore represent the highest acceleration of daily temperature per site. Day of snow melt also correlated well with the observed arrival of the geese. Factors not closely related to onset of spring, i.e. accumulated photoperiod and latitude, yielded poorer fits. A comparison with published data revealed that the GDD jerk occurs 12 weeks earlier than the onset of spring derived from NDVI, and probably represents the very start of spring growth. Our data therefore suggest that white-fronted geese track the front of the green wave in spring.</t>
  </si>
  <si>
    <t>Nolet, Bart A/C-1416-2008; KNAW, NIOO-KNAW/A-4320-2012</t>
  </si>
  <si>
    <t>Nolet, Bart A/0000-0002-7437-4879; van Wijk, Rien E./0000-0002-6887-3153; KNAW, NIOO-KNAW/0000-0002-3835-159X</t>
  </si>
  <si>
    <t>10.1111/j.1600-0706.2011.20083.x</t>
  </si>
  <si>
    <t>WOS:000302713800003</t>
  </si>
  <si>
    <t>Amaducci, S; Colauzzi, M; Bellocchi, G; Cosentino, SL; Pahkala, K; Stomph, TJ; Westerhuis, W; Zatta, A; Venturi, G</t>
  </si>
  <si>
    <t>Amaducci, Stefano; Colauzzi, Michele; Bellocchi, Gianni; Cosentino, Salvatore Luciano; Pahkala, Katri; Stomph, Tjeerd Jan; Westerhuis, Wim; Zatta, Alessandro; Venturi, Gianpietro</t>
  </si>
  <si>
    <t>Evaluation of a phenological model for strategic decisions for hemp (Cannabis Sativa L.) biomass production across European sites</t>
  </si>
  <si>
    <t>INDUSTRIAL CROPS AND PRODUCTS</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</si>
  <si>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(c) 2011 Elsevier B.V. All rights reserved.</t>
  </si>
  <si>
    <t>Cosentino, Salvatore L/F-7318-2011; Amaducci, Stefano/R-6290-2016</t>
  </si>
  <si>
    <t>Cosentino, Salvatore L/0000-0001-7076-8777; Amaducci, Stefano/0000-0002-6184-9257</t>
  </si>
  <si>
    <t>0926-6690</t>
  </si>
  <si>
    <t>1872-633X</t>
  </si>
  <si>
    <t>10.1016/j.indcrop.2011.11.012</t>
  </si>
  <si>
    <t>WOS:000301906100014</t>
  </si>
  <si>
    <t>Harrington, GJ; Eberle, J; Le-Page, BA; Dawson, M; Hutchison, JH</t>
  </si>
  <si>
    <t>Harrington, Guy J.; Eberle, Jaelyn; Le-Page, Ben A.; Dawson, Mary; Hutchison, J. Howard</t>
  </si>
  <si>
    <t>Arctic plant diversity in the Early Eocene greenhouse</t>
  </si>
  <si>
    <t>For the majority of the Early Caenozoic, a remarkable expanse of humid, mesothermal to temperate forests spread across Northern Polar regions that now contain specialized plant and animal communities adapted to life in extreme environments. Little is known on the taxonomic diversity of Arctic floras during greenhouse periods of the Caenozoic. We show for the first time that plant richness in the globally warm Early Eocene (approx. 55-52Myr) in the Canadian High Arctic (76 degrees N) is comparable with that approximately 3500 km further south at mid-latitudes in the US western interior (44-47 degrees N). Arctic Eocene pollen floras are most comparable in richness with today's forests in the southeastern United States, some 5000 km further south of the Arctic. Nearly half of the Eocene, Arctic plant taxa are endemic and the richness of pollen floras implies significant patchiness to the vegetation type and clear regional richness of angiosperms. The reduced latitudinal diversity gradient in Early Eocene North American plant species demonstrates that extreme photoperiod in the Arctic did not limit taxonomic diversity of plants.</t>
  </si>
  <si>
    <t>10.1098/rspb.2011.1704</t>
  </si>
  <si>
    <t>WOS:000301332900008</t>
  </si>
  <si>
    <t>Caprioli, M; Ambrosini, R; Boncoraglio, G; Gatti, E; Romano, A; Romano, M; Rubolini, D; Gianfranceschi, L; Saino, N</t>
  </si>
  <si>
    <t>Caprioli, Manuela; Ambrosini, Roberto; Boncoraglio, Giuseppe; Gatti, Emanuele; Romano, Andrea; Romano, Maria; Rubolini, Diego; Gianfranceschi, Luca; Saino, Nicola</t>
  </si>
  <si>
    <t>Clock Gene Variation Is Associated with Breeding Phenology and Maybe under Directional Selection in the Migratory Barn Swallow</t>
  </si>
  <si>
    <t>Background: In diverse taxa, photoperiodic responses that cause seasonal physiological and behavioural shifts are controlled by genes, including the vertebrate Clock orthologues, that encode for circadian oscillator mechanisms. While the genetic network behind circadian rhythms is well described, relatively few reports exist of the phenological consequences of and selection on Clock genes in the wild. Here, we investigated variation in breeding phenology in relation to Clock genetic diversity in a long-distance migratory bird, the barn swallow (Hirundo rustica). Methodology/Principal Findings: In a sample of 922 adult barn swallows from a single population breeding in Italy we found one very common (Q(7)) and three rare (Q(5), Q(6), Q(8)) length variants of a functionally significant polyglutamine repeat. Rare (2.9%) Q(7)/Q(8) heterozygous females, but not males, bred significantly later than common (91.5%) Q(7)/Q(7) females, consistent with the expectation that 'long' alleles cause late breeding, as observed in a resident population of another bird species. Because breeding date depends on arrival date from migration, present results suggest that the association between breeding date and Clock might be mediated by migration phenology. In addition, fecundity selection appears to be operating against Q(7)/Q(8) because late migrating/breeding swallows have fewer clutches per season, and late breeding has additional negative selection effects via reduced offspring longevity. Genotype frequencies varied marginally non-significantly with age, as Q(7)/Q(8) frequency showed a 4-fold reduction in old individuals. This result suggests negative viability selection against Q(7)/Q(8), possibly mediated by costs of late breeding. Conclusions/Significance: This is the first study of migratory birds showing an association between breeding phenology and Clock genotype and suggesting that negative selection occurs on a phenologically deviant genotype. Low polymorphism at Clock may constrain microevolutionary phenological response to changing climate, and may thus contribute to the decline of barn swallow populations.</t>
  </si>
  <si>
    <t>Romano, Andrea/A-2780-2017; Ambrosini, Roberto/F-3188-2012; Gianfranceschi, Luca/D-3166-2012; Rubolini, Diego/F-2851-2011; Romano, Andrea/B-3930-2012</t>
  </si>
  <si>
    <t>Romano, Andrea/0000-0002-0945-6018; Ambrosini, Roberto/0000-0002-7148-1468; Gianfranceschi, Luca/0000-0002-7644-5968; Rubolini, Diego/0000-0003-2703-5783; Saino, Nicola/0000-0002-0230-3967</t>
  </si>
  <si>
    <t>e35140</t>
  </si>
  <si>
    <t>10.1371/journal.pone.0035140</t>
  </si>
  <si>
    <t>WOS:000305297500079</t>
  </si>
  <si>
    <t>Tran, HD; Kinoshita, I; Ta, TT; Azuma, K</t>
  </si>
  <si>
    <t>Hau Duc Tran; Kinoshita, Izumi; Thuy Thi Ta; Azuma, Kensaku</t>
  </si>
  <si>
    <t>Occurrence of Ayu (Plecoglossus altivelis) larvae in northern Vietnam</t>
  </si>
  <si>
    <t>ICHTHYOLOGICAL RESEARCH</t>
  </si>
  <si>
    <t>The early life history of Ayu (Plecoglossus altivelis) was investigated in the Kalong and Tien Yen River systems, northern Vietnam, which is probably the most southern distribution locality for this species, during the period of November 2010 to February 2011. A total of 248 larvae were captured in the Kalong, and none were collected in the Tien Yen. There was little difference in development between the Kalong larvae and those of P. a. altivelis and P. a. ryukyuensis. Temperatures and salinities when the larvae were collected ranged from ca. 12 to 21A degrees C and from ca. 3.5 to 30 psu. The preflexion to flexion larvae (primarily preflexion with yolk, 5.2-12.9 mm BL) occurred in the central current from December to February, with a peak abundance in early January. The flexion to postflexion (primarily postflexion, 14.1-23.8 mm BL) larvae occurred in the bank waters from early January to late February. The larval occurrence in the Kalong was 1-2 months later than for P. a. altivelis in Japan and P. a. ryukyuensis in the Ryukyu Islands, probably because of the delay until a reasonable photoperiod for the start of spawning in the lower latitudinal region. The larvae were never collected from the sea, where the temperatures were lower than in the river and estuary in January and February, unlike in Japan.</t>
  </si>
  <si>
    <t>1341-8998</t>
  </si>
  <si>
    <t>1616-3915</t>
  </si>
  <si>
    <t>10.1007/s10228-011-0268-5</t>
  </si>
  <si>
    <t>WOS:000303513400010</t>
  </si>
  <si>
    <t>Shi, YH; Zhang, GY; Liu, JZ; Zhu, XD</t>
  </si>
  <si>
    <t>Shi, Yonghai; Zhang, Genyu; Liu, Jianzhong; Zhu, Xiaodong</t>
  </si>
  <si>
    <t>Effects of Photoperiod on Embryos and Larvae of Tawny Puffer, Takifugu flavidus</t>
  </si>
  <si>
    <t>JOURNAL OF THE WORLD AQUACULTURE SOCIETY</t>
  </si>
  <si>
    <t>To determine the optimal condition of photoperiod for embryo development and larval culture of tawny puffer, Takifugu flavidus, the effects of photoperiod on egg hatching and the growth and survival of larvae from 3 to 23 d after hatching (dah) were assessed. The results show that photoperiodic responses varied with the developmental stage during the early development of tawny puffer. Photoperiod did not significantly affect the hatch rate, viability of 24 h post-hatch larvae, and total mortality rate of tawny puffer embryos; however, it affected the incubation period, which significantly increased with increasing photoperiod from 6 to 24 h. The shortest incubation period was predicted to occur at 3.56 h day length from the quadratic relationship. However, photoperiod strongly affected the growth and survival of the tawny puffer larvae from 3 to 23 dah. Increasing the day length resulted in improvement of the larval growth and survival within the 012 h day length range; however, beyond the 12 h day length, a longer day length was not beneficial, and a 24 h continuous light had a negative effect on growth. From the quadratic relationships, the highest growth and survival rates were predicted to occur at 14.16 h and 17.74 h day length, respectively. Therefore, the optimal photoperiods for tawny puffer embryos and larvae were 36 and 1218 h day length, respectively. The results of this study are useful in increasing the production of the species during incubation and larval culture.</t>
  </si>
  <si>
    <t>0893-8849</t>
  </si>
  <si>
    <t>1749-7345</t>
  </si>
  <si>
    <t>10.1111/j.1749-7345.2012.00561.x</t>
  </si>
  <si>
    <t>WOS:000302227400013</t>
  </si>
  <si>
    <t>Hyde, D; Qari, S; Hopkin, RS; Bowler, K</t>
  </si>
  <si>
    <t>Hyde, D.; Qari, S.; Hopkin, R. S.; Bowler, K.</t>
  </si>
  <si>
    <t>Thermal acclimation, heat shock and photoperiod: Do these factors interplay in the adaptive responses of crab neuromuscular systems to temperature?</t>
  </si>
  <si>
    <t>JOURNAL OF THERMAL BIOLOGY</t>
  </si>
  <si>
    <t>Evidence is reviewed demonstrating that the adaptive responses to temperature made by the walking leg neuromuscular system of crabs (Carcinus maenas) are in response to local temperature and not in response to hierarchical influences by the CNS and hormonal systems. Evidence is presented showing that the laboratory acclimation responses in muscle membrane resting potential (RP) do not predict the responses in seasonal acclimatized crabs, suggesting that additional environmental factors may have a role. No consistent effect of either short or long day photoperiod was found on muscle membrane RP in 8 or 22 degrees C acclimated crabs. However, short day data for RP were more hyperpolarised than those from long day particularly at temperatures above 17 degrees C. In 8 degrees C acclimated crabs short day exposure resulted in consistently higher EJP amplitudes than following long day exposure. In 22 degrees C acclimated crabs day length had a less marked effect, but short day appeared to alter the pattern of response to temperature towards that for 8 degrees C acclimated crabs. Photoperiod was shown to have an effect on muscle tension, particularly in 8 degrees C acclimated crabs. Long day as compared to short day exposure resulted in a higher force generated at temperatures below about 17 degrees C with a marked temperature dependency. In 22 degrees C acclimated crabs the difference between short and long day exposure was less marked but in this case the force generated was consistently greater following short day exposure. Thus photoperiodic effects may play a role in acclimatization. Heat shock (HS) increased CTMax of 8 degrees C acclimated Carcinus from 33.04 +/- 0.2 to 34.17 +/- 0.52 degrees C. Following heat shock closer muscle RP was more hyperpolarised but the temperature dependency of RP was unaltered from non-heat shocked controls, furthermore HS increased the temperature at which RP failed from 25.21 +/- 0.71 to 34.17 +/- 0.52 degrees C. The effect of HS on EJP amplitude was complex, at low temperatures it lowered EJP amplitude but at higher temperatures the amplitude was increased. HS also significantly raised the temperature at which EJP failed from 23.39 +/- 0.73 to 27.43 +/- 1.16 degrees C. Force generated by the closer muscle was dependent on acclimation temperature. Short day photoperiod increased force generation particularly in cold acclimated crabs. HS reduced force generation over the temperature range measured. (C) 2012 Elsevier Ltd. All rights reserved.</t>
  </si>
  <si>
    <t>Qari, Suhaila/K-4265-2013</t>
  </si>
  <si>
    <t>0306-4565</t>
  </si>
  <si>
    <t>10.1016/j.jtherbio.2011.12.007</t>
  </si>
  <si>
    <t>WOS:000302977900002</t>
  </si>
  <si>
    <t>Saikkonen, K; Taulavuori, K; Hyvonen, T; Gundel, PE; Hamilton, CE; Vanninen, I; Nissinen, A; Helander, M</t>
  </si>
  <si>
    <t>Saikkonen, Kari; Taulavuori, Kari; Hyvonen, Terho; Gundel, Pedro E.; Hamilton, Cyd E.; Vanninen, Irene; Nissinen, Anne; Helander, Marjo</t>
  </si>
  <si>
    <t>Climate change-driven species' range shifts filtered by photoperiodism</t>
  </si>
  <si>
    <t>Forecasts of species range shifts as a result of climate change are essential, because invasions by exotic species shape biodiversity and therefore ecosystem functions and services. Ecologists have focused on propagule pressure (for example, the number of individuals and invasion events), the characteristics of an invading species, and its new abiotic and biotic environment to predict the likelihood of range expansion and invasion. Here, we emphasize the role of photoperiodic response on the range expansion of species. Unlike temperature, the latitudinal gradient of seasonal changes in day length is a stable, abiotic environmental factor that does not change with local or global climate. Predicting range expansions across latitudes and the subsequent consequences for native communities requires a more comprehensive understanding of how species use day length to coordinate seasonal growth, reproduction, physiology and synchronization of life cycles with interacting individuals and species.</t>
  </si>
  <si>
    <t>Gundel, Pedro/A-5314-2013</t>
  </si>
  <si>
    <t>Helander, Marjo/0000-0002-9759-4321; Hamilton, Cyd/0000-0002-6378-3407; Gundel, Pedro/0000-0003-3246-0282</t>
  </si>
  <si>
    <t>10.1038/NCLIMATE1430</t>
  </si>
  <si>
    <t>WOS:000302672800015</t>
  </si>
  <si>
    <t>Medger, K; Chimimba, CT; Bennett, NC</t>
  </si>
  <si>
    <t>Medger, K.; Chimimba, C. T.; Bennett, N. C.</t>
  </si>
  <si>
    <t>Reproductive photoresponsiveness in male spiny mice from South Africa</t>
  </si>
  <si>
    <t>Many seasonally breeding mammals use changes in photoperiod as a reliable cue to time reproduction. Photoperiodic timing assists an animal in predicting annual environmental changes in its habitat and therefore, enables it to accurately time reproductive events to the most favourable conditions. Changes in day length are more pronounced in the temperate regions and photoperiod is used as a cue for reproduction by most mammals above 30 degrees latitude; however, a number of subtropical species also use this proximate factor to regulate their reproductive cycle. We investigated the reproductive photoresponsiveness of 14 male spiny mice (Acomys spinosissimus) from southern Africa to short-day (SD; 8?h light?:?16?h dark) and long-day (LD; 16?h light?:?8?h dark) photoperiods. Testicular mass and volume, seminiferous tubule diameter and plasma testosterone concentrations significantly increased in animals subjected to LD and they were regressed when the males were kept under SD. Body mass of the males was not significantly affected by the photoperiodic conditions. Although male A.?spinosissimus appear to use photoperiod as a proximate factor to regulate reproduction seasonally, other environmental factors, such as rainfall, food quantity and quality as well as temperature, may regulate reproduction in A.?spinosissimus in concert with photoperiod. In conclusion, the present study demonstrates the significance of photoperiodic time-measuring systems in the regulation of seasonal reproduction in a subtropical rodent.</t>
  </si>
  <si>
    <t>Medger, Katarina/I-2622-2019; Bennett, Nigel/E-4238-2010</t>
  </si>
  <si>
    <t>Medger, Katarina/0000-0003-4964-6761; Bennett, Nigel/0000-0001-9748-2947</t>
  </si>
  <si>
    <t>10.1111/j.1469-7998.2011.00872.x</t>
  </si>
  <si>
    <t>WOS:000302149900001</t>
  </si>
  <si>
    <t>Friborg, O; Bjorvatn, B; Amponsah, B; Pallesen, S</t>
  </si>
  <si>
    <t>Friborg, Oddgeir; Bjorvatn, Bjorn; Amponsah, Benjamin; Pallesen, Stale</t>
  </si>
  <si>
    <t>Associations between seasonal variations in day length (photoperiod), sleep timing, sleep quality and mood: a comparison between Ghana (5 degrees) and Norway (69 degrees)</t>
  </si>
  <si>
    <t>The hypothesis of whether day length (photoperiod) is an important zeitgeber (time-giver) for keeping the circadian rhythm entrained to a 24-hour cycle was examined, as was its association with sleep patterns and mood problems. Data were collected prospectively from a site with very large differences in daylight duration across seasons (Tromso in Norway, 69 degrees 39'N) and a site with very small seasonal differences in daylight duration (Ghana in Accra, 5 degrees 32'N). Two hundred subjects were recruited from both sites in January. At the follow-up in August, 180 and 150 subjects in Ghana and Norway participated, respectively. Use of a weekly sleep diary indicated low to moderately strong seasonal changes in rise- and bedtime, sleep efficiency and sleep onset latency only in the northern latitude. No seasonal changes in sleep duration or night awakenings were observed. The self-report measures indicated moderate to strong seasonal differences in insomnia and fatigue, and weaker differences in depressed mood in Norway, but small to non-existing seasonal differences in Ghana. Lack of daylight was related to phase-delayed rise- and bedtimes, increased problems falling asleep, daytime fatigue and depressive mood. However, total sleep duration and sleep quality appeared unaffected.</t>
  </si>
  <si>
    <t>10.1111/j.1365-2869.2011.00982.x</t>
  </si>
  <si>
    <t>WOS:000301931500008</t>
  </si>
  <si>
    <t>Upadhyaya, HD; Reddy, KN; Ahmed, MI; Dronavalli, N; Gowda, CLL</t>
  </si>
  <si>
    <t>Upadhyaya, H. D.; Reddy, K. N.; Ahmed, Mohd Irshad; Dronavalli, Naresh; Gowda, C. L. L.</t>
  </si>
  <si>
    <t>Latitudinal variation and distribution of photoperiod and temperature sensitivity for flowering in the world collection of pearl millet germplasm at ICRISAT genebank</t>
  </si>
  <si>
    <t>The ICRISAT genebank, Patancheru, India holds 22,211 pearl millet germplasm accessions from 50 countries, including 19,063 landraces. Among these, 15,904 landraces that were geo-referenced are either thermo-sensitive (52.5%), or photoperiod-sensitive (45.6%), or insensitive to both temperature and photoperiod (2%). Latitude ranges of 10-15 degrees N with 39.6% and 15-20 degrees S with 13.1% of total accessions are the important regions for pearl millet germplasm. A study on climate data of the germplasm collection sites revealed that most accessions from latitudes ranging from 10 to 20 degrees on both sides of the equator were highly sensitive to longer photoperiod (&gt;12.5 h) and/or lower temperature (&lt;12 degrees C). Accessions that originated in locations at higher latitudes (&gt;20-35 degrees) on both the hemispheres exhibited low sensitivity to both photoperiod and low temperature, as they were exposed to such climates during their evolution. The accessions that are insensitive to both photoperiod and temperature were few but they originated from locations spread across all latitudes, although the highest numbers were from mid-latitudes (15-20 degrees) in both hemispheres. As germplasm accessions are sensitive to climatic variables such as temperature and photoperiod, recording of location-specific geo-reference data while collecting the germplasm, which can help to elucidate the sensitivity of accessions to temperature and photoperiod, is emphasized. Critical evaluation of photoperiod-sensitive accessions that are late flowering for forage production and the photoperiod-insensitive early-maturing accessions for grain production, multiple cropping and development of parental lines with synchronized flowering for the development of hybrids is suggested.</t>
  </si>
  <si>
    <t>Updhayaya, Hari/C-4858-2014; Gowda, C L Laxmipathi/D-4614-2014</t>
  </si>
  <si>
    <t xml:space="preserve">Updhayaya, Hari/0000-0002-5166-6844; </t>
  </si>
  <si>
    <t>10.1017/S1479262111000979</t>
  </si>
  <si>
    <t>WOS:000302057500008</t>
  </si>
  <si>
    <t>Urbanski, J; Mogi, M; O'Donnell, D; DeCotiis, M; Toma, T; Armbruster, P</t>
  </si>
  <si>
    <t>Urbanski, Jennifer; Mogi, Motoyoshi; O'Donnell, Deborah; DeCotiis, Mark; Toma, Takako; Armbruster, Peter</t>
  </si>
  <si>
    <t>Rapid Adaptive Evolution of Photoperiodic Response during Invasion and Range Expansion across a Climatic Gradient</t>
  </si>
  <si>
    <t>Understanding the mechanisms of adaptation to spatio-temporal environmental variation is a fundamental goal of evolutionary biology. This issue also has important implications for anticipating biological responses to contemporary climate warming and determining the processes by which invasive species are able to spread rapidly across broad geographic ranges. Here, we compare data from a historical study of latitudinal variation in photoperiodic response among Japanese and U. S. populations of the invasive Asian tiger mosquito Aedes albopictus with contemporary data obtained using comparable methods. Our results demonstrated rapid adaptive evolution of the photoperiodic response during invasion and range expansion across similar to 15 degrees of latitude in the United States. In contrast to the photoperiodic response, size-based morphological traits implicated in climatic adaptation in a wide range of other insects did not show evidence of adaptive variation in Ae. albopictus across either the U. S. (invasive) or Japanese (native) range. These results show that photoperiodism has been an important adaptation to climatic variation across the U. S. range of Ae. albopictus and, in conjunction with previous studies, strongly implicate the photoperiodic control of seasonal development as a critical evolutionary response to ongoing contemporary climate change. These results also emphasize that photoperiodism warrants increased attention in studies of the evolution of invasive species.</t>
  </si>
  <si>
    <t>10.1086/664709</t>
  </si>
  <si>
    <t>WOS:000301975200008</t>
  </si>
  <si>
    <t>Mironidis, GK; Savopoulou-Soultani, M</t>
  </si>
  <si>
    <t>Mironidis, G. K.; Savopoulou-Soultani, M.</t>
  </si>
  <si>
    <t>Effects of constant and changing temperature conditions on diapause induction in Helicoverpa armigera (Lepidoptera: Noctuidae)</t>
  </si>
  <si>
    <t>The effects of photoperiod and temperature on the induction and termination of facultative pupal diapause in Helicoverpa armigera (Lepidoptera: Noctuidae) were investigated under laboratory conditions. Exposing H. armigera larvae to both constant and fluctuating temperature regimes with a mean of 25 degrees C and 20 degrees C resulted in a type-III photoperiodic response curve of a short-long day insect. The long-day critical daylengths for diapause induction were ten hours and 12 hours at the constant temperatures of 25 degrees C and 20 degrees C, respectively. Higher incidences of diapause and higher values both for the longer and the shorter critical photoperiods for diapause induction were observed at fluctuating regimes compared with the corresponding constant ones. At alternating temperatures, the incidence of diapause ranged from 4.2% to 33.3% and was determined by the temperature amplitude of the thermoperiod and by the interaction of cryophase or thermophase with the photoperiod. Helicoverpa armigera larvae seem to respond to photoperiodic stimuli at temperatures &gt;15 degrees C and &lt;30 degrees C; all insects entered diapause at a constant temperature of 15 degrees C, whereas none did so at a constant temperature of 30 degrees C under all the photoperiodic regimes examined. Although chilling was not a prerequisite for diapause termination, exposure of diapausing pupae to chilling conditions significantly accelerated diapause development and the time of adult emergence. Therefore, temperature may be the primary factor controlling the termination of diapause in H. armigera.</t>
  </si>
  <si>
    <t>10.1017/S0007485311000484</t>
  </si>
  <si>
    <t>WOS:000301295200003</t>
  </si>
  <si>
    <t>Lewandowska-Sabat, AM; Winge, P; Fjellheim, S; Dorum, G; Bones, AM; Rognli, OA</t>
  </si>
  <si>
    <t>Lewandowska-Sabat, Anna Monika; Winge, Per; Fjellheim, Siri; Dorum, Guro; Bones, Atle Magnar; Rognli, Odd Arne</t>
  </si>
  <si>
    <t>Genome wide transcriptional profiling of acclimation to photoperiod in high-latitude accessions of Arabidopsis thaliana</t>
  </si>
  <si>
    <t>Three Arabidopsis thaliana accessions originating from the northernmost boundary of the species distribution in Norway (59-68 degrees N) were used to study global wide transcriptional responses to 16 and 24h photoperiods during flower initiation. Significant analysis of microarrays (SAM), analyses of statistically overrepresented gene ontologies (GOstat) and gene set enrichment analyses (GSEA) were used to identify candidate genes and genetic pathways underlying phenotypic adaptations of accessions to different photoperiods. Statistical analyses identified 732 and 258 differentially expressed genes between accessions in 16 and 24h photoperiod, respectively. Among significantly expressed genes, ethylene mediated signaling pathway was significantly overrepresented in 16 h photoperiod, while genes involved in response to auxin stimulus were found to be significantly overrepresented in 24 h photoperiod. Several gene sets were found to be differentially expressed among accessions, e.g. cold acclimation, dehydration response, phytochrome signaling, vernalization response and circadian clock regulated flowering time genes. These results revealed several candidate genes and pathways likely involved in transcriptional control of photoperiodic response. In particular, ethylene and auxin signaling pathway may represent candidate genes contributing to local adaptation of high-latitude accessions of A. thaliana. (C) 2011 Elsevier Ireland Ltd. All rights reserved.</t>
  </si>
  <si>
    <t>Pillay, Nischalan/F-9536-2012; Bones, Atle/C-6202-2014</t>
  </si>
  <si>
    <t>Bones, Atle/0000-0003-0544-7437; Dorum, Guro/0000-0002-8566-3131</t>
  </si>
  <si>
    <t>10.1016/j.plantsci.2011.10.009</t>
  </si>
  <si>
    <t>WOS:000301218300015</t>
  </si>
  <si>
    <t>Hemming, MN; Walford, SA; Fieg, S; Dennis, ES; Trevaskis, B</t>
  </si>
  <si>
    <t>Hemming, Megan N.; Walford, Sally A.; Fieg, Sarah; Dennis, Elizabeth S.; Trevaskis, Ben</t>
  </si>
  <si>
    <t>Identification of High-Temperature-Responsive Genes in Cereals</t>
  </si>
  <si>
    <t>High temperature influences plant development and can reduce crop yields. We examined how ambient temperature influences reproductive development in the temperate cereals wheat (Triticum aestivum) and barley (Hordeum vulgare). High temperature resulted in rapid progression through reproductive development in long days, but inhibited early stages of reproductive development in short days. Activation of the long-day flowering response pathway through day-lengthinsensitive alleles of the PHOTOPERIOD1 gene, which result in high FLOWERING LOCUS T-like1 transcript levels, did not allow rapid early reproductive development at high temperature in short days. Furthermore, high temperature did not increase transcript levels of FLOWERING LOCUS T-like genes. These data suggest that genes or pathways other than the longday response pathway mediate developmental responses to high temperature in cereals. Transcriptome analyses suggested a possible role for vernalization-responsive genes in the developmental response to high temperature. The MADS-box floral repressor HvODDSOC2 is expressed at elevated levels at high temperature in short days, and might contribute to the inhibition of early reproductive development under these conditions. FLOWERING PROMOTING FACTOR1-like, RNase-S-like genes, and VER2-like genes were also identified as candidates for high-temperature-responsive developmental regulators. Overall, these data suggest that rising temperatures might elicit different developmental responses in cereal crops at different latitudes or times of year, due to the interaction between temperature and day length. Additionally, we suggest that different developmental regulators might mediate the response to high temperature in cereals compared to Arabidopsis (Arabidopsis thaliana).</t>
  </si>
  <si>
    <t>Walford, Sally/B-5488-2011; Dennis, Elizabeth S/A-6074-2008; Trevaskis, Ben/B-5350-2011</t>
  </si>
  <si>
    <t>Dennis, Elizabeth S/0000-0002-7850-591X; Trevaskis, Ben/0000-0001-7277-4994</t>
  </si>
  <si>
    <t>10.1104/pp.111.192013</t>
  </si>
  <si>
    <t>WOS:000301280500028</t>
  </si>
  <si>
    <t>Rossi, V; Menozzi, P</t>
  </si>
  <si>
    <t>Rossi, Valeria; Menozzi, Paolo</t>
  </si>
  <si>
    <t>Effects of mother presence and photoperiod on egg production and hatching of two asexual lineages of Eucypris virens (Crustacea: Ostracoda)</t>
  </si>
  <si>
    <t>FUNDAMENTAL AND APPLIED LIMNOLOGY</t>
  </si>
  <si>
    <t>Parental care is a source of maternal effects and the lack of genetic variation expected among clonal organisms makes them ideal material for investigating environmental mother effects. Using laboratory experiments at two photoperiods, 16: 8 and 6: 18 L: D, we evaluated the effect of mother's age and mother presence/absence, on the production of resting eggs and on egg development time in two different clonal lineages of Eucypris virens from vernal pools from different latitudes (from Ventina, Italy and from Bramhope, UK). Mother presence/absence had a clear effect on egg hatching time, although, as expected, hatching was strongly influenced by photoperiod. Extended daylight, a reliable cue of incoming drought, induces dormancy. The effect was stronger in the Southern clone (only resting eggs were produced and the effect of mother presence on hatching could not be tested). The Northern clone laid both resting and non resting eggs and mother presence produced a small but significant delay in hatching. In short daylight, a reliable cue of incoming favourite environmental conditions, both clones produced both resting eggs and non-resting eggs. Mother presence/absence had a strong, opposite effect in the two clones: hatching was delayed by her presence in the Southern and by her absence in the Northern. We found no effect of mother age on proportion of resting eggs and on egg development time. We discuss our results in terms of environmental predictability and suggest the contrasting effect of mother presence in shorter daylight as a possible mechanism for the expression of a risk spreading strategy.</t>
  </si>
  <si>
    <t>MENOZZI, PAOLO/A-6234-2012; Rossi, Valeria/I-8112-2014</t>
  </si>
  <si>
    <t>MENOZZI, PAOLO/0000-0001-8638-7370; Rossi, Valeria/0000-0002-8346-4569</t>
  </si>
  <si>
    <t>1863-9135</t>
  </si>
  <si>
    <t>10.1127/1863-9135/2012/0264</t>
  </si>
  <si>
    <t>WOS:000301430300005</t>
  </si>
  <si>
    <t>van Delden, SH; Vos, J; Stomph, TJ; Brouwer, G; Struik, PC</t>
  </si>
  <si>
    <t>van Delden, Sander H.; Vos, Jan; Stomph, Tjeerd-Jan; Brouwer, Gerard; Struik, Paul C.</t>
  </si>
  <si>
    <t>Photoperiodism in Eragrostis ter: Analysis of ontogeny and morphology in response to photoperiod</t>
  </si>
  <si>
    <t>Background: The Ethiopian cereal teff (Eragrostis tef (Zuccagni) Trotter), traditionally grown under short days (11-13 h) (SD), is currently introduced into NW Europe where the early phases of the growing season are characterized by long days (15-17 h) (LD). This paper analyzes to what degree teff's ontogeny and morphology are day length sensitive. Methods: To analyze the day length response of teff considering panicle initiation, time to heading, number of phytomers, plant height and biomass, growth chamber and greenhouse experiments were conducted. In these experiments two Ethiopian cultivars, Gibe and Ziquala, and two cultivars from a Dutch breeding programme, Ayana and 04T19, were exposed to day lengths of 9, 10.5, 12, 13.5, 15, 16.5 and 18 h. Key results: The Ethiopian cultivars of teff showed a stronger photoperiod response than the Dutch cultivars. For example, time to heading for Ziquala was 88 d under LD but 37 d under SD whereas for Ayana it was 45d under LD and 29 d under SD. Time to heading could be described using a smooth logistic function consisting of four biologically interpretable parameters. Application of the same function to literature data of the short day plants: rice (Oryza saliva) and soya bean (Glycine max), and the long day plants: wheat (Triticum aestivum) and wild oat (Avena fatua) showed the broader applicability of the approach. Not only panicle initiation of teff, but also development and outgrowth of the panicle were influenced by photoperiod. Plant-to-plant variation in time to heading, the total number of phytomers per shoot, the number of elongated internodes and biomass were higher in LD than in SD treatments for all cultivars. Conclusions: This paper provides a detailed description and quantification of the response of teff to day length. The smooth logistic function presented is applicable not only for teff, but also for other short day (rice and soya bean) and long day (wheat and wild oat) species. We revealed, moreover, genetic variation in day length sensitivity, including a strain that showed almost day length neutral behaviour. The ample genetic variation between cultivars suggests there is a basis for breeding for high yielding cultivars for the northern latitudes. (C) 2011 Elsevier By. All rights reserved.</t>
  </si>
  <si>
    <t>Vos, Jan/0000-0001-9614-628X</t>
  </si>
  <si>
    <t>10.1016/j.eja.2011.11.001</t>
  </si>
  <si>
    <t>WOS:000300539700010</t>
  </si>
  <si>
    <t>Jamboonsri, W; Phillips, TD; Geneve, RL; Cahill, JP; Hildebrand, DF</t>
  </si>
  <si>
    <t>Jamboonsri, Watchareewan; Phillips, Timothy D.; Geneve, Robert L.; Cahill, Joseph P.; Hildebrand, David F.</t>
  </si>
  <si>
    <t>Extending the range of an ancient crop, Salvia hispanica L.-a new omega 3 source</t>
  </si>
  <si>
    <t>GENETIC RESOURCES AND CROP EVOLUTION</t>
  </si>
  <si>
    <t>Chia, Salvia hispanica L., was well developed into a cultivated crop and an important component of Mesoamerican cultures and nutrition. Early Mesoamerican breeders produced lines with well developed agronomic characteristics including good, uniform seed yield and retention. Seed retention in particular is disadvantageous for survival in the wild. Maize, beans and squash were developed into important crops concomitant with chia in Mesoamerica but unlike these other crops lack of photoperiodic variability in floral induction limited the spread of chia cultivation into North America. There has been renewed interest in chia as an excellent source of omega 3 fatty acids and dietary fiber for healthy diets. Such highly unsaturated oils also are useful starting materials for many renewable chemicals. Further we find chia grows very well in Midwestern and Eastern USA but flowers too late in the season for seeds to mature before killing frosts. We set out to develop the genetic diversity in floral induction to provide germplasm for production in the US and other temperate areas of the world. We demonstrate that new early flowering lines are able to flower under a photoperiod of 15 h under greenhouse conditions. In field conditions, some selected new lines flowered at a photoperiod of 14 h and 41 min during the 2009 growing season in Kentucky and can produce seeds in a range of environments in temperate areas.</t>
  </si>
  <si>
    <t>0925-9864</t>
  </si>
  <si>
    <t>10.1007/s10722-011-9673-x</t>
  </si>
  <si>
    <t>WOS:000300067100002</t>
  </si>
  <si>
    <t>Dardente, H</t>
  </si>
  <si>
    <t>Dardente, Hugues</t>
  </si>
  <si>
    <t>Melatonin-Dependent Timing of Seasonal Reproduction by the Pars Tuberalis: Pivotal Roles for Long Daylengths and Thyroid Hormones</t>
  </si>
  <si>
    <t>Most mammals living at temperate latitudes exhibit marked seasonal variations in reproduction. In long-lived species, it is assumed that timely physiological alternations between a breeding season and a period of sexual rest depend upon the ability of day length (photoperiod) to synchronise an endogenous timing mechanism called the circannual clock. The sheep has been extensively used to characterise the time-measurement mechanisms of seasonal reproduction. Melatonin, secreted only during the night, acts as the endocrine transducer of the photoperiodic message. The present review is concerned with the endocrine mechanisms of seasonal reproduction in sheep and the evidence that long day length and thyroid hormones are mandatory to their proper timing. Recent evidence for a circadian-based molecular mechanism within the pars tuberalis of the pituitary, which ties the short duration melatonin signal reflecting long day length to the hypothalamic increase of triiodothyronine (T3) through a thyroid-stimulating hormone/deiodinase2 paracrine mechanism is presented and evaluated in this context. A parallel is also drawn with the golden hamster, a long-day breeder, aiming to demonstrate that features of seasonality appear to be phylogenetically conserved. Finally, potential mechanisms of T3 action within the hypothalamus/median eminence in relationship to seasonal timing are examined.</t>
  </si>
  <si>
    <t>DARDENTE, Hugues/0000-0001-7209-5940</t>
  </si>
  <si>
    <t>10.1111/j.1365-2826.2011.02250.x</t>
  </si>
  <si>
    <t>WOS:000299156800001</t>
  </si>
  <si>
    <t>Hemming, S; Heuvelink, E</t>
  </si>
  <si>
    <t>Craig, D. S.; Runkle, E. S.</t>
  </si>
  <si>
    <t>Using LEDs to Quantify the Effect of the Red to Far-Red Ratio of Night-Interruption Lighting on Flowering of Photoperiodic Crops</t>
  </si>
  <si>
    <t>VII INTERNATIONAL SYMPOSIUM ON LIGHT IN HORTICULTURAL SYSTEMS</t>
  </si>
  <si>
    <t>7th International Symposium on Light in Horticultural Systems</t>
  </si>
  <si>
    <t>OCT 15-18, 2012</t>
  </si>
  <si>
    <t>Wageningen, NETHERLANDS</t>
  </si>
  <si>
    <t>Int Soc Hort Sci (ISHS)</t>
  </si>
  <si>
    <t>Many commercial floriculture growers use incandescent (INC) lamps for photoperiodic lighting because they are inexpensive and emit an effective spectrum. However, since INC lamps are energy inefficient and are being phased out of production, we investigated the use of light-emitting diodes (LEDs) for regulating flowering of the long-day plants petunia (Petunia multiflora 'Easy Wave White') and snapdragon (Antirrhinum majus 'Liberty Classic Cherry'), and the short-day plant marigold (Tagetes erecta 'American Antigua Yellow'). In addition to a 9-h short-day (SD) control, 4-h night interruption (NI) treatments delivered during the 15-h night were provided by INC lamps or LEDs with seven different red (R, 600 to 700 nm) to far-red (FR, 700 to 800 nm) ratios (R: FR) ranging from only R to only FR. Under the LED treatments, the estimated phytochrome photoequilibria (P-FR/PR+FR) in plants ranged from 0.16 (under FR light) to 0.89 (under R light). Seedling height and node number at transplant, date of first visible bud, date of first open flower, flower number, plant height, node number below the first flower, and lateral branch number were recorded. The INC NI (R: FR=0.59) and LEDs with an R: FR of 0.66 to 2.38 and 0.28 to 1.07 promoted flowering the most in petunia and snapdragon, respectively, and LEDs with an R: FR &gt;= 0.66 inhibited flowering the most in marigold. There was little or no effect of NI treatments on inflorescence or flower bud number for marigold and petunia, but the treatments that accelerated flowering of snapdragon the most generally resulted in fewer flower buds. Plant height was greatest under moderate R: FR in marigold and petunia, while snapdragon exhibited the opposite trend. We conclude that the LED treatments with a moderate R: FR were effective both for promoting flowering in petunia and snapdragon and for inhibiting flowering in marigold.</t>
  </si>
  <si>
    <t>978-90-66055-45-2</t>
  </si>
  <si>
    <t>WOS:000323764600018</t>
  </si>
  <si>
    <t>Kjaer, KH; Ottosen, CO</t>
  </si>
  <si>
    <t>Kjaer, K. H.; Ottosen, C. O.</t>
  </si>
  <si>
    <t>Rapid Regulation of Leaf Photosynthesis to Maintain Growth in Irregular Light Environments</t>
  </si>
  <si>
    <t>Protected plant productions in northern latitudes rely heavily on supplemental light use to extend the number of light hours during the day. To conserve electricity and lower costs, a low-energy input system uses supplemental lights preferable during less expensive off-peak hours and turn lighting off during peak load periods in the afternoon and in the morning. This system, though more cost-effective than conventional lighting methods, creates irregular lighting patterns of natural sunlight interrupted with supplemental lighting. Despite being disturbed in their circadian activity, plants grown in such irregular light environments exhibit growth rates linearly related to the daily light integral (DLI). This contradicts with the assumption that plants perform better with a circadian clock matching the environmental clock and suggest that plants are able to buffer their circadian activity in order to maintain carbohydrate status and growth in unpredictable light environments. Our recent results show rapid regulation of photosynthesis and leaf carbohydrate status to maintain growth and light interception in dynamic light environments when campanula, rose and chrysanthemum were grown in a cost-efficient light control system. Plant dry matter production was in all cases linear related to DLI, despite changes in daily light duration and light intensity of supplemental light suggesting that DLI is the main limiting factor for the prediction of production time in optimal temperature conditions.</t>
  </si>
  <si>
    <t>Ottosen, Carl-Otto/0000-0002-9615-4324</t>
  </si>
  <si>
    <t>WOS:000323764600043</t>
  </si>
  <si>
    <t>Vanninen, I; Pinto, D; Nissinen, A; Johansen, NS; Shipp, L</t>
  </si>
  <si>
    <t>Vanninen, I.; Pinto, D.; Nissinen, A.; Johansen, N. S.; Shipp, L.</t>
  </si>
  <si>
    <t>Prospecting the Use of Artificial Lighting for Integrated Pest Management</t>
  </si>
  <si>
    <t>Developments in artificial lighting technologies and greenhouse cladding materials increase the possibilities of manipulating pests and beneficial species. Here, we review the direct and indirect plant-mediated effects of light characteristics on pests and beneficial organisms, focusing on arthropods and their natural enemies. Some examples on the possibilities of managing plant diseases, alone and in combination with pests, with light are also envisioned. Light intensity, photoperiod and wavelength distribution affect plant functions and physical and chemical quality which, in turn, can be reflected in the performance of herbivores. The attenuation of UV-light in HPSL spectrum and in the natural winter daylight of northern latitudes may make plants more vulnerable to pests, whereas the high ratio of red to far-red of HPSLs may act to compensate for the effects of attenuated UV-levels. High red to far red ratio has been shown to result in increased production of plant phenolics and physical defences which, in turn, can negatively influence the performance of some herbivore guilds on plants. Specific spectra produced by LEDs can influence plant quality and hence herbivore performance, but direct effects on arthropods can be even more pronounced, such as the inability of locating host plants by visually orienting pests in red and blue light. Other direct effects of artificial light on organisms include the detrimental effect of UV-C and UV-B on arthropods and fungi, diapause prevention by species-specific wavelengths or photoperiods, attraction to yellow-green wavelengths and polarized light, reduced visibility of prey in specific spectra which, in turn, reduces vector transmitted diseases, interactive effects of light quality and photoperiod on fecundity, species-specific effects of continuous light on the population growth of arthropods and plant-infesting fungi as well as the red light-induced resistance in plants to plant pathogenic fungi. Based on the reviewed literature, the practical implications for IPM as well as knowledge gaps are presented.</t>
  </si>
  <si>
    <t>2406-6168</t>
  </si>
  <si>
    <t>WOS:000323764600071</t>
  </si>
  <si>
    <t>Laurila, H; Makela, P; Kleemola, J; Peltonen, J</t>
  </si>
  <si>
    <t>Laurila, Heikki; Makela, Pirjo; Kleemola, Jouko; Peltonen, Jari</t>
  </si>
  <si>
    <t>A comparative ideotype, yield component and cultivation value analysis for spring wheat adaptation in Finland</t>
  </si>
  <si>
    <t>AGRICULTURAL AND FOOD SCIENCE</t>
  </si>
  <si>
    <t>In this study Mixed structural covariance, Path and Cultivation Value analyses and the CERES-Wheat crop model were used to evaluate vegetation and yield component variation affecting yield potential between different high-latitude (&gt; 60 degrees N lat.) and mid-European (&lt; 60 degrees N lat.) spring wheat (Triticum aestivum L.) genotypes currently cultivated in southern Finland. Path modeling results from this study suggest that especially grains/ear, harvest index (HI) and maximum 1000 kernel weight were significant factors defining the highest yield potential. Mixed and Cultivation value modeling results suggest that when compared with genotypes introduced for cultivation before 1990s, modern spring wheat genotypes have a significantly higher yielding capacity, current high yielding mid-European genotypes even exceeding the 5 t ha(-1) non-potential baseline yield level (y(b)). Because of a forthcoming climate change, the new high yielding wheat genotypes have to adapt for elevated temperatures and atmospheric CO2 growing conditions in northern latitudes. The optimized ideotype profiles derived from the generic high-latitude and mid-European genotypes are presented in the results. High-latitude and mid-European ideotype profiles with factors estimating the effects of concurrent elevated CO2 and temperature levels with photoperiodical daylength effects can be utilized when designing future high yielding ideotypes adapted to future growing conditions. The CERES-Wheat ideotype modeling results imply, that with new high yielding mid-European ideotypes, the non-potential baseline yield (y(b)) would be on average 5150 kg ha(-1) level (+ 108 %) vs. new high-latitude ideotypes (y(b) 4770 kg ha(-1), 100%) grown under the elevated CO(2(700ppm))xtemperature ((+ 3 degrees C)) growing conditions projected by the year 2100 climate change scenario in southern Finland.</t>
  </si>
  <si>
    <t>Makela, Pirjo/N-7863-2013</t>
  </si>
  <si>
    <t>Makela, Pirjo/0000-0002-8757-6015</t>
  </si>
  <si>
    <t>1459-6067</t>
  </si>
  <si>
    <t>1795-1895</t>
  </si>
  <si>
    <t>10.23986/afsci.5097</t>
  </si>
  <si>
    <t>WOS:000312593400006</t>
  </si>
  <si>
    <t>Kannan, NN; Mukherjee, N; Sharma, VK</t>
  </si>
  <si>
    <t>Kannan, Nisha N.; Mukherjee, Narendra; Sharma, Vijay Kumar</t>
  </si>
  <si>
    <t>Robustness of Circadian Timing Systems Evolves in the Fruit Fly Drosophila melanogaster as a Correlated Response to Selection for Adult Emergence in a Narrow Window of Time</t>
  </si>
  <si>
    <t>Robustness is a fundamental property of biological timing systems that is likely to ensure their efficient functioning under a wide range of environmental conditions. Here we report the findings of our study aimed at examining robustness of circadian clocks in fruit fly Drosophila melanogaster populations selected to emerge as adults within a narrow window of time. Previously, we have reported that such flies display enhanced synchrony, accuracy, and precision in their adult emergence and activity/rest rhythms. Since it is expected that accurate and precise circadian clocks may confer enhanced stability in circadian time-keeping, we decided to examine robustness in circadian rhythms of flies from the selected populations by subjecting them to a variety of environmental conditions comprising of a range of photoperiods, light intensities, ambient temperatures, and constant darkness. The results revealed that adult emergence and activity/rest rhythms of flies from the selected stocks were more robust than controls, as they displayed enhanced stability under a wide variety of environmental conditions. These results suggest that selection for adult emergence within a narrow window of time results in the evolution of robustness in circadian timing systems of the fruit fly D. melanogaster. (Author correspondence: vsharma@jncasr.ac.in or vksharmas@gmail.com)</t>
  </si>
  <si>
    <t>N Kannan, Nisha/0000-0002-2285-4088</t>
  </si>
  <si>
    <t>10.3109/07420528.2012.728550</t>
  </si>
  <si>
    <t>WOS:000311837200003</t>
  </si>
  <si>
    <t>Roberts, NM; Crimmins, SM; Hamilton, DA; Gallagher, E</t>
  </si>
  <si>
    <t>Roberts, Nathan M.; Crimmins, Shawn M.; Hamilton, David A.; Gallagher, Elsa</t>
  </si>
  <si>
    <t>Implantation and Parturition Dates of North American River Otters, Lontra canadensis, in Southern Missouri</t>
  </si>
  <si>
    <t>CANADIAN FIELD-NATURALIST</t>
  </si>
  <si>
    <t>Despite numerous studies of reproductive dynamics of the North American River Otter (Lontra canadensis), relatively little information exists on the implantation or parturition dates of North American River Otters in the wild. We collected carcasses of North American River Otters that had been legally harvested in southern Missouri, USA, between 1997 and 1999 as part of a larger population dynamics study. Embryos (n = 28) were removed from a subset of North American River Otters (n = 9) during necropsy. Using harvest dates and crown rump length measurements of embryos, we estimated implantation dates, which ranged from 7 December to 12 January, and parturition dates, which ranged from 8 February to 15 March (assuming an implantation time of 63 days). Our results are similar to other studies that have reported parturition dates ranging from mid-January to early May in more extreme latitudes. Our results suggest that variation in implantation and parturition dates among populations are likely related to factors affected by latitude such as photoperiod and winter weather severity.</t>
  </si>
  <si>
    <t>Crimmins, Shawn/M-1809-2013</t>
  </si>
  <si>
    <t>0008-3550</t>
  </si>
  <si>
    <t>10.22621/cfn.v126i1.1291</t>
  </si>
  <si>
    <t>WOS:000310094200005</t>
  </si>
  <si>
    <t>Hawkins, CDB; Dhar, A</t>
  </si>
  <si>
    <t>Hawkins, Christopher D. B.; Dhar, Amalesh</t>
  </si>
  <si>
    <t>Spring bud phenology of 18 Betula papyrifera populations in British Columbia</t>
  </si>
  <si>
    <t>Paper birch (Betula papyrifera Marsh.) is an ecologically valuable and suitable new reforestation species in British Columbia (BC). An understanding of birch's genecology is important to deploy it successfully. Eighteen paper birch populations (49-558 degrees N) were collected from five distinct geographic regions in BC to determine whether observed variability in spring bud phenology was due to genetics, the growing environment or their interaction. Seedlings were grown at three common gardens in Prince George (53 degrees 45'N), Salmon Arm (50 degrees 47'N) and Victoria (48 degrees 29'N) to observe the bud break. Further a controlled photoperiod, a root zone temperature and a translocation experiment from the northern to central garden were conducted to investigate the effect of photoperiod and root temperature on birch bud break. Results revealed that timing of spring bud phenology in paper birch is under genetic and environmental control, following climatic clines based on latitude from south to north. Bud flush at the southern common garden was on an average 25 days earlier and required 177 more growing degree day than the northern common garden. Conversely, our controlled experiments and seed source translocation experiment showed that the signal for the onset of spring bud flush is controlled by air temperature, soil temperature, and photoperiod. These results allow us to characterize spring budburst phenology of paper birch and begin to consider seed zones and seed zone transfer guidelines for BC.</t>
  </si>
  <si>
    <t>Dhar, Amalesh/L-5226-2019; Dhar, Amalesh/F-9067-2012</t>
  </si>
  <si>
    <t xml:space="preserve">Dhar, Amalesh/0000-0001-8357-826X; </t>
  </si>
  <si>
    <t>10.1080/02827581.2012.671356</t>
  </si>
  <si>
    <t>WOS:000308100500001</t>
  </si>
  <si>
    <t>Schettini, E; De Salvador, FR; Scarascia Mugnozza, G; Vox, G</t>
  </si>
  <si>
    <t>Kittas, C; Katsoulas, N; Bartzanas, T</t>
  </si>
  <si>
    <t>Schettini, E.; De Salvador, F. R.; Scarascia Mugnozza, G.; Vox, G.</t>
  </si>
  <si>
    <t>Coloured Covering Materials for Peach Protected Cultivation</t>
  </si>
  <si>
    <t>INTERNATIONAL SYMPOSIUM ON ADVANCED TECHNOLOGIES AND MANAGEMENT TOWARDS SUSTAINABLE GREENHOUSE ECOSYSTEMS: GREENSYS2011</t>
  </si>
  <si>
    <t>International Symposium on Advanced Technologies and Management Towards Sustainable Greenhouse Ecosystems - Greensys</t>
  </si>
  <si>
    <t>JUN 01, 2012</t>
  </si>
  <si>
    <t>Athens, GREECE</t>
  </si>
  <si>
    <t>Spectral wavelength distribution and quantity of solar radiation influence plant photosynthesis, photomorphogenesis, phototropism and photoperiod. With regard to photomorphogenesis, vegetative and reproductive growth processes are influenced by the phytochrome and cryptochrome. In literature the phytochrome response is characterized in terms of radiation rate in the red wavelengths (R, 600-700 nm) to that in the far-red radiation (FR, 700-800 nm), i.e. the R/FR ratio. The effects of the blue radiation (B, 400-500 nm) on the morphogenetic responses of plants can be investigated by studying the ratio between the blue radiation and the far-red radiation, i.e. the B/FR ratio. Aim of this paper is to investigate the influence of coloured nets on peach trees. A BLUE net, a RED net, a YELLOW net, a PEARL net, a GREY net and a NEUTRAL net were installed on greenhouses at the experimental farm of the University of Bari (Italy), latitude 41 degrees 05'N. Peach trees were located in pots inside the greenhouses and in open field. The growth of the peach trees cultivated in open field was lower in comparison to the growth of the trees cultivated under the coloured nets. The RED and BLUE nets influenced the spectrum of the solar radiation passing through the nets modifying the investigated radiation ratios. Both nets increased the growth of the trees more than the NEUTRAL, PEARL and GREY nets. The nets positively influenced the fruit characteristics, such as size, colour and sugar content, in comparison to open-field.</t>
  </si>
  <si>
    <t>Schettini, Evelia/E-9252-2012</t>
  </si>
  <si>
    <t>Schettini, Evelia/0000-0002-8456-8677; Scarascia-Mugnozza, Giacomo/0000-0002-9136-8956; Vox, Giuliano/0000-0003-4017-5174</t>
  </si>
  <si>
    <t>978-90-66053-38-0</t>
  </si>
  <si>
    <t>WOS:000307442100024</t>
  </si>
  <si>
    <t>Arendt, J</t>
  </si>
  <si>
    <t>Arendt, Josephine</t>
  </si>
  <si>
    <t>Biological Rhythms During Residence in Polar Regions</t>
  </si>
  <si>
    <t>At Arctic and Antarctic latitudes, personnel are deprived of natural sunlight in winter and have continuous daylight in summer: light of sufficient intensity and suitable spectral composition is the main factor that maintains the 24-h period of human circadian rhythms. Thus, the status of the circadian system is of interest. Moreover, the relatively controlled artificial light conditions in winter are conducive to experimentation with different types of light treatment. The hormone melatonin and/or its metabolite 6-sulfatoxymelatonin (aMT6s) provide probably the best index of circadian (and seasonal) timing. A frequent observation has been a delay of the circadian system in winter. A skeleton photoperiod (2 x 1-h, bright white light, morning and evening) can restore summer timing. A single 1-h pulse of light in the morning may be sufficient. A few people desynchronize from the 24-h day (free-run) and show their intrinsic circadian period, usually &gt;24 h. With regard to general health in polar regions, intermittent reports describe abnormalities in various physiological processes from the point of view of daily and seasonal rhythms, but positive health outcomes are also published. True winter depression (SAD) appears to be rare, although subsyndromal SAD is reported. Probably of most concern are the numerous reports of sleep problems. These have prompted investigations of the underlying mechanisms and treatment interventions. A delay of the circadian system with "normal" working hours implies sleep is attempted at a suboptimal phase. Decrements in sleep efficiency, latency, duration, and quality are also seen in winter. Increasing the intensity of ambient light exposure throughout the day advanced circadian phase and was associated with benefits for sleep: blue-enriched light was slightly more effective than standard white light. Effects on performance remain to be fully investigated. At 75 S, base personnel adapt the circadian system to night work within a week, in contrast to temperate zones where complete adaptation rarely occurs. A similar situation occurs on high-latitude North Sea oil installations, especially when working 18:00-06:00 h. Lack of conflicting light exposure (and "social obligations") is the probable explanation. Many have problems returning to day work, showing circadian desynchrony. Timed light treatment again has helped to restore normal phase/sleep in a small number of people. Postprandial response to meals is compromised during periods of desynchrony with evidence of insulin resistance and elevated triglycerides, risk factors for heart disease. Only small numbers of subjects have been studied intensively in polar regions; however, these observations suggest that suboptimal light conditions are deleterious to health. They apply equally to people living in temperate zones with insufficient light exposure. (Author correspondence: arendtjo@gmail.com)</t>
  </si>
  <si>
    <t>10.3109/07420528.2012.668997</t>
  </si>
  <si>
    <t>WOS:000303246400001</t>
  </si>
  <si>
    <t>Hall, J; Bhattarai, SP; Midmore, DJ</t>
  </si>
  <si>
    <t>Hall, Jack; Bhattarai, Surya P.; Midmore, David J.</t>
  </si>
  <si>
    <t>Review of Flowering Control in Industrial Hemp</t>
  </si>
  <si>
    <t>JOURNAL OF NATURAL FIBERS</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</si>
  <si>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t>
  </si>
  <si>
    <t>Midmore, David/I-7657-2019</t>
  </si>
  <si>
    <t>Midmore, David/0000-0001-9946-5008</t>
  </si>
  <si>
    <t>1544-0478</t>
  </si>
  <si>
    <t>10.1080/15440478.2012.651848</t>
  </si>
  <si>
    <t>WOS:000302220700002</t>
  </si>
  <si>
    <t>Erren, TC; Koch, MS; Gross, JV; Meyer-Rochow, VB</t>
  </si>
  <si>
    <t>Erren, Thomas C.; Koch, Melissa S.; Gross, J. Valerie; Meyer-Rochow, V. Benno</t>
  </si>
  <si>
    <t>Do Perinatal Photoperiods Imprint Human Chronobiology? Suggestion for a study into the possible signature of light in the Northern and Southern Hemispheres</t>
  </si>
  <si>
    <t>MEYER-ROCHOW, V. Benno/0000-0003-1531-9244</t>
  </si>
  <si>
    <t>10.3109/07420528.2012.659779</t>
  </si>
  <si>
    <t>WOS:000301129600014</t>
  </si>
  <si>
    <t>Perkin, JS; Shattuck, ZR; Bonner, TH</t>
  </si>
  <si>
    <t>Perkin, Joshuah S.; Shattuck, Zachary R.; Bonner, Timothy H.</t>
  </si>
  <si>
    <t>Life History Aspects of a Relict Ironcolor Shiner Notropis chalybaeus Population in a Novel Spring Environment</t>
  </si>
  <si>
    <t>AMERICAN MIDLAND NATURALIST</t>
  </si>
  <si>
    <t>Ironcolor shiner Notropis chalybaeus is generally absent from groundwater-dominated systems throughout its range; however, a relict disjunct population occurs within the spring-fed upper reaches of the San Marcos River in central Texas. We conducted monthly seine collections within the restricted 2.2 km headwater range of the species to assess food habits and reproductive life history within a unique spring-run environment. Prey items were dominated by aquatic insects including Diptera (16% by weight), Ephemeroptera (13%), and Odonata (5%), as well as terrestrial insects (9%). The population consisted of four age groups with a maximum life span of 2.5 y. Reproductive ecology showed a protracted spawning season ranging Mar.-Dec. during which multiple clutches were produced. Reproductive maturity was reached at approximately 1 y (36 mm SL), mean mature oocyte diameter was similar to 0.8 mm, and number of mature oocytes per clutch ranged 46-326. Comparisons between ironcolor shiner populations in the San Marcos River and thermally dynamic Marshalls Creek of Pennsylvania revealed mature female size was larger (T-38 = 10.48, P &lt; 0.01) and mature oocyte diameter smaller (T-38 = 16.87, P &lt; 0.01) in the upper San Marcos River. Literature accounts regarding ironcolor shiner reproductive ecology suggest a latitudinal trade-off between reproductive season length and oocyte size. Our findings provide further evidence for the roles of photoperiod and water temperature in structuring the reproductive seasonality of spring-dwelling fishes, specifically the lack or delay of terminating cues in stenothermal waters. In this manner, aquifer depletion and alteration of thermal regimes threaten spring-dwelling fishes by disrupting naturally occurring reproductive cues.</t>
  </si>
  <si>
    <t>0003-0031</t>
  </si>
  <si>
    <t>10.1674/0003-0031-167.1.111</t>
  </si>
  <si>
    <t>WOS:000299355400009</t>
  </si>
  <si>
    <t>Borisenkov, MF; Kosova, AL; Kasyanova, ON</t>
  </si>
  <si>
    <t>Borisenkov, M. F.; Kosova, A. L.; Kasyanova, O. N.</t>
  </si>
  <si>
    <t>Impact of Perinatal Photoperiod on the Chronotype of 11-to 18-Year-Olds in Northern European Russia</t>
  </si>
  <si>
    <t>The study investigates the effect of the month of birth and ambient light conditions at birth on sleep length and chronotype among residents of high latitudes. The authors surveyed 1172 persons (609 girls, 563 boys) age 11 to 18 yrs living in five villages and four towns located between 59.5 degrees N and 67.6 degrees N latitude. Survey participation was voluntary and anonymous. Sleep length and chronotype were assessed using the Munich chronotype questionnaire (MCTQ). The study showed the sleep length and chronotype of the children and adolescents depended on sex, age, type of settlement (town/village), and latitude of residence. Latitude exerted a stronger impact on sleep length and chronotype of children and adolescents living in villages than on those of their urban counterparts. Month of birth had no effect on sleep length and chronotype. There was a significant effect of the time of sunrise, sunset, and day length at birth on the chronotype of children and adolescents. A later chronotype was observed in the sample of young persons living above the Arctic Circle who were born during the polar day and polar night. (Author correspondence: borisenkov@physiol.komisc.ru)</t>
  </si>
  <si>
    <t>Borisenkov, Mikhail F/O-9862-2015; Borisenkov, Mikhail/H-7169-2019</t>
  </si>
  <si>
    <t>Borisenkov, Mikhail F/0000-0002-4310-2010; Borisenkov, Mikhail/0000-0002-4310-2010</t>
  </si>
  <si>
    <t>10.3109/07420528.2011.653612</t>
  </si>
  <si>
    <t>WOS:000301129600007</t>
  </si>
  <si>
    <t>Dor, R; Cooper, CB; Lovette, IJ; Massoni, V; Bulit, F; Liljesthrom, M; Winkler, DW</t>
  </si>
  <si>
    <t>Dor, Roi; Cooper, Caren B.; Lovette, Irby J.; Massoni, Viviana; Bulit, Flor; Liljesthrom, Marcela; Winkler, David W.</t>
  </si>
  <si>
    <t>Clock gene variation in Tachycineta swallows</t>
  </si>
  <si>
    <t>Many animals use photoperiod cues to synchronize reproduction with environmental conditions and thereby improve their reproductive success. The circadian clock, which creates endogenous behavioral and physiological rhythms typically entrained to photoperiod, is well characterized at the molecular level. Recent work provided evidence for an association between Clock poly-Q length polymorphism and latitude and, within a population, an association with the date of laying and the length of the incubation period. Despite relatively high overall breeding synchrony, the timing of clutch initiation has a large impact on the fitness of swallows in the genus Tachycineta. We compared length polymorphism in the Clock poly-Q region among five populations from five different Tachycineta species that breed across a hemisphere-wide latitudinal gradient (Fig. 1). Clock poly-Q variation was not associated with latitude; however, there was an association between Clock poly-Q allele diversity and the degree of clutch size decline within breeding seasons. We did not find evidence for an association between Clock poly-Q variation and date of clutch initiation in for any of the five Tachycineta species, nor did we found a relationship between incubation duration and Clock genotype. Thus, there is no general association between latitude, breeding phenology, and Clock polymorphism in this clade of closely related birds.</t>
  </si>
  <si>
    <t>Lovette, Irby/P-3477-2014</t>
  </si>
  <si>
    <t>Dor, Roi/0000-0002-8743-9387</t>
  </si>
  <si>
    <t>10.1002/ece3.73</t>
  </si>
  <si>
    <t>WOS:000312442000008</t>
  </si>
  <si>
    <t>Honma, S; Ono, D; Suzuki, Y; Inagaki, N; Yoshikawa, T; Nakamura, W; Honma, K</t>
  </si>
  <si>
    <t>Kalsbeek, A; Merrow, M; Roenneberg, T; Foster, RG</t>
  </si>
  <si>
    <t>Honma, Sato; Ono, Daisuke; Suzuki, Yohko; Inagaki, Natsuko; Yoshikawa, Tomoko; Nakamura, Wataru; Honma, Ken-ichi</t>
  </si>
  <si>
    <t>Suprachiasmatic nucleus: Cellular clocks and networks</t>
  </si>
  <si>
    <t>NEUROBIOLOGY OF CIRCADIAN TIMING</t>
  </si>
  <si>
    <t>Progress in Brain Research</t>
  </si>
  <si>
    <t>The suprachiasmatic nucleus (SCN), the master circadian clock of mammals, is composed of multiple circadian oscillator neurons. Most of them exhibit significant circadian rhythms in their clock gene expression and spontaneous firing when cultured in dispersed cells, as well as in an organotypic slice. The distribution of periods depends on the SCN tissue organization, suggesting that cell-to-cell interaction is important for synchronization of the constituent oscillator cells. This cell-to-cell interaction involves both synaptic interactions and humoral mediators. Cellular oscillators form at least three separate but mutually coupled regional pacemakers, and two of them are involved in the photoperiodic regulation of behavioral rhythms in mice. Coupling of cellular oscillators in the SCN tissue compensates for the dysfunction due to clock gene mutations, on the one hand, and desynchronization within and between the regional pacemakers that suppresses the coherent rhythm expression from the SCN, on the other hand. The multioscillator pacemaker structure of the SCN is advantageous for responding to a wide range of environmental challenges without losing coherent rhythm outputs.</t>
  </si>
  <si>
    <t>0079-6123</t>
  </si>
  <si>
    <t>978-0-444-59427-3</t>
  </si>
  <si>
    <t>10.1016/B978-0-444-59427-3.00029-0</t>
  </si>
  <si>
    <t>WOS:000349336900008</t>
  </si>
  <si>
    <t>Dicken, M; Gee, EK; Rogers, CW; Mayhew, IG</t>
  </si>
  <si>
    <t>Dicken, M.; Gee, E. K.; Rogers, C. W.; Mayhew, I. G.</t>
  </si>
  <si>
    <t>Gestation length and occurrence of daytime foaling of Standardbred mares on two stud farms in New Zealand</t>
  </si>
  <si>
    <t>NEW ZEALAND VETERINARY JOURNAL</t>
  </si>
  <si>
    <t>AIMS: To examine the gestation lengths and occurrence of daytime foaling of Standardbred mares foaling outdoors at stud farms in Southland, New Zealand (latitude 45 degrees S). METHODS: Data were collected prospectively at two commercial Standardbred stud farms (Farms A and B), during the 2008/9 and 2009/10 breeding seasons (October to February). For each foaling, the identity of the mare, date and time of foaling, gender of foal, time the mare passed the fetal membranes, time the foal stood, and foaling problems including dystocias, were recorded. The effect of farm, season, gender of foal, month of artificial insemination (AI) or foaling, age and parity of mare on gestation length, percentage of mares foaling during daylight hours, and percentage of foalings recorded as dystocia, were examined. RESULTS: A total of 614 foaling records were obtained from 507 mares. For 594 foalings with complete records, mean gestation length was 349 (SE 0.5) days. Mean gestation length was shorter for fillies (347.8 (SE 0.6) days) than colts (350.3 (SE 0.6) days) p = 0.021) and decreased with month of AI, from October to February (p = 0.001). The time of foaling was bimodally distributed with the primary peak around 0200 hours and a secondary smaller peak around 1300 hours. The percentage of mares foaling in daylight was lower on Farm A (69/285 (24%)) than Farm B (128/313 (41%)) (p = 0.001). Colt foals were less likely to be born during the day than fillies (OR 0.63; (95% CI = 0.44-0.88); p = 0.008), but there was no effect of age or parity of mare or month of foaling (p&gt;0.05). CONCLUSIONS AND CLINICAL RELEVANCE: Mean gestation length of mares in this study was longer than that previously reported from other countries. Longer gestation length decreases the time available for these mares to get back into foal in the same season. It is important that managers take this into account and ensure optimum conditions for conception; breeding at the first postpartum oestrus may be essential. There were more mares foaling in daylight hours on one stud than has previously been reported. Under these conditions mares should be monitored for foaling during daytime as well as at night.</t>
  </si>
  <si>
    <t>Rogers, Chris W./D-9812-2012</t>
  </si>
  <si>
    <t>Rogers, Chris W./0000-0002-4253-1825</t>
  </si>
  <si>
    <t>0048-0169</t>
  </si>
  <si>
    <t>10.1080/00480169.2011.632340</t>
  </si>
  <si>
    <t>WOS:000301265900007</t>
  </si>
  <si>
    <t>Hodge, GR; Dvorak, WS; Tighe, ME</t>
  </si>
  <si>
    <t>Hodge, G. R.; Dvorak, W. S.; Tighe, M. E.</t>
  </si>
  <si>
    <t>Comparisons between laboratory and field results of frost tolerance of pines from the southern USA and Mesoamerica planted as exotics</t>
  </si>
  <si>
    <t>SOUTHERN FORESTS</t>
  </si>
  <si>
    <t>An artificial freezing study was conducted with 14 pine species and varieties from Mexico and Central America, and the southern and western USA. The pines chosen represented major commercial plantation species in the Southern Hemisphere such as Pinus caribaea var. hondurensis, P. taeda (multiple sources), P. patula and P. radiata, as well as promising species such as P. greggii, P. maximinoi and P. tecunumanii. Seedlings were grown in environmentally controlled growth chambers in the North Carolina State University Phytotron, and conditions were designed to mimic actual climatic conditions at Curitiba, Brazil, and Sabie, South Africa, located at approximately 25 degrees S latitude. Early autumn conditions were simulated using shortened photoperiods and lower temperatures to harden the trees before the actual freeze testing. There were two freeze experiments: one containing tropical and subtropical material using four temperature treatments (-3, -7, -10, and -14 degrees C), and one containing temperate and subtropical material using temperatures -7, -14, -21, and -28 degrees C. Needle segments were frozen, and damage assessed using the electrolyte leakage technique. Rankings of species, varieties and sources corresponded well with field results and expectations based on climate of the source origins. The rankings of pure species and varieties should be useful to predict frost tolerance of pine hybrids, and the methodology shows promise for future experiments to quantify cold tolerance and genetic variation among hybrid progeny.</t>
  </si>
  <si>
    <t>2070-2620</t>
  </si>
  <si>
    <t>10.2989/20702620.2012.683637</t>
  </si>
  <si>
    <t>WOS:000303589000003</t>
  </si>
  <si>
    <t>Yamada, H; Yamamoto, MT</t>
  </si>
  <si>
    <t>Yamada, Hirokazu; Yamamoto, Masa-Toshi</t>
  </si>
  <si>
    <t>Association between Circadian Clock Genes and Diapause Incidence in Drosophila triauraria</t>
  </si>
  <si>
    <t>Diapause is an adaptive response triggered by seasonal photoperiodicity to overcome unfavorable seasons. The photoperiodic clock is a system that controls seasonal physiological processes, but our knowledge about its physiological mechanisms and genetic architecture remains incomplete. The circadian clock is another system that controls daily rhythmic physiological phenomena. It has been argued that there is a connection between the two clocks. To examine the genetic connection between them, we analyzed the associations of five circadian clock genes (period, timeless, Clock, cycle and cryptochrome) with the occurrence of diapause in Drosophila triauraria, which shows a robust reproductive diapause with clear photoperiodicity. Non-diapause strains found in low latitudes were compared in genetic crosses with the diapause strain, in which the diapause trait is clearly dominant. Single nucleotide polymorphism and deletion analyses of the five circadian clock genes in backcross progeny revealed that allelic differences in timeless and cryptochrome between the strains were additively associated with the differences in the incidence of diapause. This suggests that there is a molecular link between certain circadian clock genes and the occurrence of diapause.</t>
  </si>
  <si>
    <t>DEC 2</t>
  </si>
  <si>
    <t>e27493</t>
  </si>
  <si>
    <t>10.1371/journal.pone.0027493</t>
  </si>
  <si>
    <t>WOS:000298171400010</t>
  </si>
  <si>
    <t>Lounibos, LP; Escher, RL; Nishimura, N</t>
  </si>
  <si>
    <t>Lounibos, L. P.; Escher, R. L.; Nishimura, N.</t>
  </si>
  <si>
    <t>RETENTION AND ADAPTIVENESS OF PHOTOPERIODIC EGG DIAPAUSE IN FLORIDA POPULATIONS OF INVASIVE AEDES ALBOPICTUS</t>
  </si>
  <si>
    <t>JOURNAL OF THE AMERICAN MOSQUITO CONTROL ASSOCIATION</t>
  </si>
  <si>
    <t>Female Aedes albopictus, F2-F3 descendents from individuals collected as immatures at 6 geographic sites in the USA during 2008, exposed to short daylengths (10 h of light and 14 h of darkness at 21 degrees C) laid eggs in diapause, whose frequency depended upon population origin. Diapause responses in northern Florida and Illinois were strong, as had been reported approximately 10 years earlier for Ae. albopictus from these regions. For southern Florida, the diapause response was polymorphic, and its mean incidence decreased at 2 of 3 collection sites compared to 10 years earlier. Exposure in the field for 2- to 4-wk intervals in Vero Beach (lat 27 degrees 35'N) during January 2009 revealed that eggs laid by short-day females had significantly higher survivorship, even though &lt;50% were estimated, from laboratory results, to be in diapause. Enhanced desiccation resistance may select for retention of diapause in southern Florida.</t>
  </si>
  <si>
    <t>8756-971X</t>
  </si>
  <si>
    <t>1943-6270</t>
  </si>
  <si>
    <t>10.2987/11-6164.1</t>
  </si>
  <si>
    <t>WOS:000306344600014</t>
  </si>
  <si>
    <t>Vieira, HJ; Back, AJ; da Silva, AL; Pereira, ES</t>
  </si>
  <si>
    <t>Vieira, Hamilton Justino; Back, Alvaro Jose; da Silva, Aparecido Lima; Pereira, Emanuela Salum</t>
  </si>
  <si>
    <t>COMPARISON OF GLOBAL SOLAR RADIATION AVAILABILITY AND PHOTOPERIOD BETWEEN WINEMAKING REGIONS OF CAMPO BELO DO SUL, STATE OF SANTA CATARINA IN BRAZIL AND PECH ROUGE IN FRANCE</t>
  </si>
  <si>
    <t>REVISTA BRASILEIRA DE FRUTICULTURA</t>
  </si>
  <si>
    <t>Availability of solar radiation and photoperiod were compared between the Plateau of Santa Catarina represented by Campo Belo Sul (latitude -28 degrees 00'00 '' longitude -51 degrees 00'00 '' and height 1000 m), and the Mediterranean region of southern France, represented by Pech Rouge (latitude 43 degrees 08'35 '', longitude 03 degrees 07'59 '', height 1.5 meters). The study was conducted for the maturation period of grape varieties Chardonnay, Portan, Syrah, Viognier, Carignan, Grenache, Marselan, Mourvedre and Cabernet Sauvignon. The annual photoperiod, nighttime duration and global solar radiation, and solar radiation and maximum sunshine during maturation period were evaluated for both locations. Differences in phenological behavior and in geographical position of the two locations resulted in differences on the availability and intensity of solar radiation, as well as on the photoperiod. Despite a higher transmissivity of the atmosphere to Pech Rouge, the Plateau of Santa Catarina showed a higher availability and intensity of solar radiation during the maturation period of grapes. The accumulation of photoperiod was higher in the Plateau of Santa Catarina compared to Pech Rouge. These differences were caused by the shorter duration of the maturation phase in Pech Rouge, by the solar declination for both locations during the maturation period and by the unequal atmospheric layer in different altitudes.</t>
  </si>
  <si>
    <t>0100-2945</t>
  </si>
  <si>
    <t>10.1590/S0100-29452011000400003</t>
  </si>
  <si>
    <t>WOS:000299741500003</t>
  </si>
  <si>
    <t>Bellwood, P</t>
  </si>
  <si>
    <t>Bellwood, Peter</t>
  </si>
  <si>
    <t>The Checkered Prehistory of Rice Movement Southwards as a Domesticated Cereal-from the Yangzi to the Equator</t>
  </si>
  <si>
    <t>This paper discusses the origins of Oryza sativa japonica rice cultivation in the Yangzi region of China and asks how and with which migrating human populations it spread south to reach Taiwan by 3,000 BC and Southeast Asia by 2,000 BC. The perspective adopted is that the spread of rice was driven mainly by demographic expansion, associated with a spread of languages and archaeological material culture. Environmental barriers also played major roles in establishing a "pause, adapt, spread, pause again" mode of movement, such barriers relating to availability of rainfall and alluvial land, latitude (photoperiodism) and climatic seasonality, and the prior presences of other populations, in some cases with vegetative gardening systems that did not involve rice or other cereals. Contingency also played its part in rice history, as we can see with the inability of this crop to spread into Oceania in part due to the route followed by Neolithic colonizers.</t>
  </si>
  <si>
    <t>10.1007/s12284-011-9068-9</t>
  </si>
  <si>
    <t>WOS:000299771500003</t>
  </si>
  <si>
    <t>Ricci, M; Tocho, E; Dixon, AFG; Castro, AM</t>
  </si>
  <si>
    <t>Ricci, Monica; Tocho, Erica; Dixon, Anthony F. G.; Castro, Ana M.</t>
  </si>
  <si>
    <t>Diuraphis noxia: reproductive behaviour in Argentina</t>
  </si>
  <si>
    <t>Diuraphis noxia (Kurdjumov) (Rhynchota Aphididae) is an important aphid pest of wheat and barley crops in many countries. Populations of Russian wheat aphid (RWA) from different origins show different reproductive behaviour, but the situation in Argentina was unknown. The aim of the current research was to determine the reproductive behaviour of RWA in Argentina based on samples from populations at six different localities with contrasting land use, altitude and climate. RWA were collected from cultivated and wild grasses from February to December 2005, and 10-15 colonies of aphids were established by collecting parthenogenetic adult females from each population. These colonies were kept under natural conditions at La Plata (36 degrees 36' South Latitude) from 21 December 2005 to 21 December 2007. In more than half of the colonies, oviparous females and eggs were recorded in both years when temperatures were low and the photoperiod either short or increasing and relatively long. Consequently, oviparous females and eggs were recorded from early autumn (April) until the following spring (October), when day length was 11:33 and 13:44 hours, respectively. In both years the temperature and the altitude at the place of origin were highly correlated with the timing of sexual development. The production of eggs enables RWA to survive periods of adverse conditions and generate variability. Thus, by reproducing sexually, RWA may be able to adapt to new environmental conditions and give rise to new, more aggressive biotypes, which can overcome the current resistant varieties of wheat.</t>
  </si>
  <si>
    <t>WOS:000298339400013</t>
  </si>
  <si>
    <t>Wyse, CA; Selman, C; Page, MM; Coogan, AN; Hazlerigg, DG</t>
  </si>
  <si>
    <t>Wyse, C. A.; Selman, C.; Page, M. M.; Coogan, A. N.; Hazlerigg, D. G.</t>
  </si>
  <si>
    <t>Circadian desynchrony and metabolic dysfunction; did light pollution make us fat?</t>
  </si>
  <si>
    <t>MEDICAL HYPOTHESES</t>
  </si>
  <si>
    <t>Circadian rhythms are daily oscillations in physiology and behaviour that recur with a period of 24 h, and that are entrained by the daily photoperiod. The cycle of sunrise and sunset provided a reliable time cue for many thousands of years, until the advent of artificial lighting disrupted the entrainment of human circadian rhythms to the solar photoperiod. Circadian desynchrony (CD) occurs when endogenous rhythms become misaligned with daily photoperiodic cycles, and this condition is facilitated by artificial lighting. This review examines the hypothesis that chronic CD that has accompanied the availability of electric lighting in the developed world induces a metabolic and behavioural phenotype that is predisposed to the development of obesity. The evidence to support this hypothesis is based on epidemiological data showing coincidence between the appearance of obesity and the availability of artificial light, both geographically, and historically. This association links CD to obesity in humans, and is corroborated by experimental studies that demonstrate that CD can induce obesity and metabolic dysfunction in humans and in rodents. This association between CD and obesity has far reaching implications for human health, lifestyle and work practices. Attention to the rhythmicity of daily sleep, exercise, work and feeding schedules could be beneficial in targeting or reversing the modern human predisposition to obesity. (C) 2011 Elsevier Ltd. All rights reserved.</t>
  </si>
  <si>
    <t>Coogan, Andrew/0000-0003-1998-0240; Selman, Colin/0000-0002-8727-0593</t>
  </si>
  <si>
    <t>0306-9877</t>
  </si>
  <si>
    <t>1532-2777</t>
  </si>
  <si>
    <t>10.1016/j.mehy.2011.09.023</t>
  </si>
  <si>
    <t>WOS:000297400600052</t>
  </si>
  <si>
    <t>Musolin, DL; Tougou, D; Fujisaki, K</t>
  </si>
  <si>
    <t>Musolin, Dmitry L.; Tougou, Daisuke; Fujisaki, Kenji</t>
  </si>
  <si>
    <t>Photoperiodic response in the subtropical and warm-temperate zone populations of the southern green stink bug Nezara viridula: why does it not fit the common latitudinal trend?</t>
  </si>
  <si>
    <t>The photoperiodic response of diapause induction is studied in females of five subtropical and warm-temperate zone populations of Nezara viridula (L.) (Heteroptera: Pentatomidae) in Japan (26.4-34.7 degrees N; 127.4-135.7 degrees E). Laboratory tests at 25 degrees C demonstrate that both warm-temperate and subtropical populations have pronounced photoperiodic responses of adult diapause induction. Under short-day conditions (LD 10 : 14 h), 73-100% of females enter diapause, whereas, under long-day conditions (LD 15 : 9 h), 87-100% of females are nondiapause and reproduce. When the critical photoperiod for diapause induction is plotted against the latitude of origin of each population, the data points do not show the expected tendency of increasing critical photoperiod northwards but, instead, vary between 12 h 15 min and 13 h 30 min. It is suggested that adults from different populations of such a highly migratory species move often among subtropical islands (by themselves or being assisted by typhoons), thus constantly destabilizing the photoperiodic responses. Although important for general synchronization of seasonal development in the tropics and subtropics, winter diapause might not be so critical for survival in mild winters in these zones. Such circumstances might make the selective pressure over the photoperiodic response less severe in the tropics and subtropics than in the temperate zone. It is suggested that the current climate warming might contribute to this situation as well by promoting polewards migrations and lessening the selective pressure of overwintering conditions.</t>
  </si>
  <si>
    <t>10.1111/j.1365-3032.2011.00797.x</t>
  </si>
  <si>
    <t>WOS:000297289900010</t>
  </si>
  <si>
    <t>Pau, S; Wolkovich, EM; Cook, BI; Davies, TJ; Kraft, NJB; Bolmgren, K; Betancourt, JL; Cleland, EE</t>
  </si>
  <si>
    <t>Pau, Stephanie; Wolkovich, Elizabeth M.; Cook, Benjamin I.; Davies, T. Jonathan; Kraft, Nathan J. B.; Bolmgren, Kjell; Betancourt, Julio L.; Cleland, Elsa E.</t>
  </si>
  <si>
    <t>Predicting phenology by integrating ecology, evolution and climate science</t>
  </si>
  <si>
    <t>Forecasting how species and ecosystems will respond to climate change has been a major aim of ecology in recent years. Much of this research has focused on phenology - the timing of life-history events. Phenology has well-demonstrated links to climate, from genetic to landscape scales; yet our ability to explain and predict variation in phenology across species, habitats and time remains poor. Here, we outline how merging approaches from ecology, climate science and evolutionary biology can advance research on phenological responses to climate variability. Using insight into seasonal and interannual climate variability combined with niche theory and community phylogenetics, we develop a predictive approach for species' reponses to changing climate. Our approach predicts that species occupying higher latitudes or the early growing season should be most sensitive to climate and have the most phylogenetically conserved phenologies. We further predict that temperate species will respond to climate change by shifting in time, while tropical species will respond by shifting space, or by evolving. Although we focus here on plant phenology, our approach is broadly applicable to ecological research of plant responses to climate variability.</t>
  </si>
  <si>
    <t>Cook, Benjamin I/H-2265-2012; Kraft, Nathan/A-2817-2012; Bolmgren, Kjell/E-1459-2016</t>
  </si>
  <si>
    <t>Kraft, Nathan/0000-0001-8867-7806; Bolmgren, Kjell/0000-0001-9552-9684</t>
  </si>
  <si>
    <t>10.1111/j.1365-2486.2011.02515.x</t>
  </si>
  <si>
    <t>WOS:000296710600010</t>
  </si>
  <si>
    <t>Sgolastra, F; Kemp, WP; Buckner, JS; Pitts-Singer, TL; Maini, S; Bosch, J</t>
  </si>
  <si>
    <t>Sgolastra, Fabio; Kemp, William P.; Buckner, James S.; Pitts-Singer, Theresa L.; Maini, Stefano; Bosch, Jordi</t>
  </si>
  <si>
    <t>The long summer: Pre-wintering temperatures affect metabolic expenditure and winter survival in a solitary bee</t>
  </si>
  <si>
    <t>The impact of climate change on insect populations depends on specific life cycle traits and physiological adaptations. The solitary bee Osmia lignaria winters as a pre-emergent adult, and requires a period of cold temperature for winter diapause completion. It is a univoltine species, and diapause induction does not depend on photoperiod. To understand the potential effects of longer summers on O. lignaria populations, we exposed individuals to three treatments simulating early, mid and late winter arrivals, and measured respiration rates, metabolic expenditure, weight loss, fat body depletion, lipid levels and winter mortality. The early-winter treatment disrupted diapause development, but had no apparent negative effects on fitness. In contrast, late-winter bees had a greater energetic expenditure (1.5-fold), weight (1.4-fold) and lipid (2-fold) loss, greater fat body depletion, and a 19% increase in mortality compared to mid-winter bees. We also monitored adult eclosion and arrival of winter temperatures under natural conditions in four years. We found a positive correlation between mean degree-day accumulation during pre-wintering (a measure of asynchrony between adult eclosion and winter arrival) and yearly winter mortality. Individually, bees experiencing greater degree-day accumulations exhibited reduced post-winter longevity. Timing of adult eclosion in O. lignaria is dependent on the duration of the prepupal period, which occurs in mid-summer, is also diapause-mediated, and is longer in populations from southerly latitudes. In a global warming scenario, we expect long summer diapause phenotypes to replace short summer diapause phenotypes, effectively maintaining short pre-wintering periods in spite of delayed winter arrivals. (C) 2011 Elsevier Ltd. All rights reserved.</t>
  </si>
  <si>
    <t>Sgolastra, Fabio/AAG-2839-2019; Bosch, Jordi/K-8752-2016</t>
  </si>
  <si>
    <t>Sgolastra, Fabio/0000-0002-2845-8297; Maini, Stefano/0000-0001-7272-1243; Bosch, Jordi/0000-0002-8088-9457</t>
  </si>
  <si>
    <t>10.1016/j.jinsphys.2011.08.017</t>
  </si>
  <si>
    <t>WOS:000296996600008</t>
  </si>
  <si>
    <t>Hazlerigg, DG; Lincoln, GA</t>
  </si>
  <si>
    <t>Hazlerigg, David G.; Lincoln, Gerald A.</t>
  </si>
  <si>
    <t>Hypothesis: Cyclical Histogenesis Is the Basis of Circannual Timing</t>
  </si>
  <si>
    <t>Circannual rhythms are innately timed long-term (tau approximate to 12 months) cycles of physiology and behavior, crucial for life in habitats ranging from the equator to the Poles. Here the authors propose that circannual rhythm generation depends on tissue-autonomous, reiterated cycles of cell division, functional differentiation, and cell death. They see the feedback control influencing localized stem cell niches as crucial to this cyclical histogenesis hypothesis. Analogous to multi-oscillator circadian organization, circannual rhythm generation occurs in multiple tissues with hypothalamic and pituitary sites serving as central pacemakers. Signals including day length, nutrition, and social factors can synchronize circannual rhythms through hormonal influences, notably via the thyroid and glucocorticoid axes, which have profound effects on histogenesis. The authors offer 4 arguments in support of this hypothesis: (1) Cyclical histogenesis is a prevalent process in seasonal remodeling of physiology. It operates over long time domains and exhibits tissue autonomy in its regulation. (2) Experiments in which selected peripheral endocrine signals are held constant indicate that circannual rhythms are not primarily the product of interacting hormonal feedback loops. (3) Hormones known to control cell proliferation, differentiation, and organogenesis profoundly affect circannual rhythm expression. (4) The convergence point between photoperiodic input pathways and circannual rhythm expression occurs in histogenic regions of the hypothalamus and pituitary. In this review, the authors discuss how testing this hypothesis will depend on the use of cellular/molecular tools and animal models borrowed from developmental biology and neural stem cell research.</t>
  </si>
  <si>
    <t>10.1177/0748730411420812</t>
  </si>
  <si>
    <t>WOS:000297508900001</t>
  </si>
  <si>
    <t>Studds, CE; Marra, PP</t>
  </si>
  <si>
    <t>Studds, Colin E.; Marra, Peter P.</t>
  </si>
  <si>
    <t>Rainfall-induced changes in food availability modify the spring departure programme of a migratory bird</t>
  </si>
  <si>
    <t>Climatic warming has intensified selection for earlier reproduction in many organisms, but potential constraints imposed by climate change outside the breeding period have received little attention. Migratory birds provide an ideal model for exploring such constraints because they face warming temperatures on temperate breeding grounds and declining rainfall on many tropical non-breeding areas. Here, we use longitudinal data on spring departure dates of American redstarts (Setophaga ruticilla) to show that annual variation in tropical rainfall and food resources are associated with marked change in the timing of spring departure of the same individuals among years. This finding challenges the idea that photoperiod alone regulates the onset of migration, providing evidence that intensifying drought in the tropical winter could hinder adaptive responses to climatic warming in the temperate zone.</t>
  </si>
  <si>
    <t>Studds, Colin/C-3701-2012</t>
  </si>
  <si>
    <t>Studds, Colin/0000-0001-5715-1692; Marra, Peter/0000-0002-0508-7577</t>
  </si>
  <si>
    <t>10.1098/rspb.2011.0332</t>
  </si>
  <si>
    <t>WOS:000296290400016</t>
  </si>
  <si>
    <t>Faya, M; Carranza, A; Priotto, M; Abeya, M; Diaz, JD; Gobello, C</t>
  </si>
  <si>
    <t>Faya, M.; Carranza, A.; Priotto, M.; Abeya, M.; Diaz, J. D.; Gobello, C.</t>
  </si>
  <si>
    <t>Domestic queens under natural temperate photoperiod do not manifest seasonal anestrus</t>
  </si>
  <si>
    <t>Domestic cat seasonality between the tropics and the arctic zones is scarcely described and results are inconsistent. The aim of this study was to describe domestic feline seasonal patterns under a natural temperate photoperiod. A total of 372 estrous cycles were studied in 34 post pubertal cats during 900 days. The queens were housed in a cat colony (31 degrees 25' South Latitude, 64 degrees 11' West Longitude), acclimated under natural photoperiod and daily observed for reproductive behavior. Vaginal cytology was conducted three times a week. For each cat the number of estrous cycles and days in estrus per month for each year were recorded. The months of the year were grouped in four periods of 3 months each according to day length and photoperiod. Comparisons of estrous days among periods were performed by ANOVA for repeated measures. All the cats had estrous cycles throughout the year without intervals of anestrus. Mean number of estrous days differed among the periods (P &lt; 0.01), those of long day length and ascending photoperiod being greater (12.5 +/- 0.6) to those of descending photoperiod either with long (8.9 +/- 0.7) or short (9.3 +/- 0.7) days. When the two periods with ascending day lengths were merged and compared to the two periods with descending day lengths merged, the number of estrous days were greater when day length ascended (P &lt; 0.01). Nearly 60% of the estrous cycles occurred during the periods of ascending day length. It is concluded, that domestic cats under natural temperate photoperiod have estrous cycles throughout the year showing peak activity the months with increasing photoperiod. (C) 2011 Elsevier B.V. All rights reserved.</t>
  </si>
  <si>
    <t>Faya, Marcela Ines/0000-0001-9015-449X</t>
  </si>
  <si>
    <t>10.1016/j.anireprosci.2011.10.007</t>
  </si>
  <si>
    <t>WOS:000298718200012</t>
  </si>
  <si>
    <t>Friedman, JM; Roelle, JE; Cade, BS</t>
  </si>
  <si>
    <t>Friedman, Jonathan M.; Roelle, James E.; Cade, Brian S.</t>
  </si>
  <si>
    <t>Genetic and environmental influences on leaf phenology and cold hardiness of native and introduced riparian trees</t>
  </si>
  <si>
    <t>International Conference on Phenology - Climate Change Impacts and Adaptation</t>
  </si>
  <si>
    <t>JUN, 2010</t>
  </si>
  <si>
    <t>Trinity Coll, Dublin, IRELAND</t>
  </si>
  <si>
    <t>Trinity Coll</t>
  </si>
  <si>
    <t>To explore the roles of plasticity and genetic variation in the response to spatial and temporal climate variation, we established a common garden consisting of paired collections of native and introduced riparian trees sampled along a latitudinal gradient. The garden in Fort Collins, Colorado (latitude 40.6 degrees N), included 681 native plains cottonwood (Populus deltoides subsp. monilifera) and introduced saltcedar (Tamarix ramosissima, T. chinensis and hybrids) collected from 15 sites at 29.2-47.6 degrees N in the central United States. In the common garden both species showed latitudinal variation in fall, but not spring, leaf phenology, suggesting that the latitudinal gradient in fall phenology observed in the field results at least in part from inherited variation in the critical photoperiod, while the latitudinal gradient in spring phenology observed in the field is largely a plastic response to the temperature gradient. Populations from higher latitudes exhibited earlier bud set and leaf senescence. Cold hardiness varied latitudinally in both fall and spring for both species. For cottonwood, cold hardiness began earlier and ended later in northern than in southern populations. For saltcedar northern populations were hardier throughout the cold season than southern populations. Although cottonwood was hardier than saltcedar in midwinter, the reverse was true in late fall and early spring. The latitudinal variation in fall phenology and cold hardiness of saltcedar appears to have developed as a result of multiple introductions of genetically distinct populations, hybridization and natural selection in the 150 years since introduction.</t>
  </si>
  <si>
    <t>Friedman, Jonathan/0000-0002-1329-0663</t>
  </si>
  <si>
    <t>10.1007/s00484-011-0494-6</t>
  </si>
  <si>
    <t>WOS:000298398700004</t>
  </si>
  <si>
    <t>Lu, SX; Liu, HT; Knowles, SM; Li, J; Ma, LG; Tobin, EM; Lin, CT</t>
  </si>
  <si>
    <t>Lu, Sheen X.; Liu, Hongtao; Knowles, Stephen M.; Li, Jian; Ma, Ligeng; Tobin, Elaine M.; Lin, Chentao</t>
  </si>
  <si>
    <t>A Role for Protein Kinase Casein Kinase2 alpha-Subunits in the Arabidopsis Circadian Clock</t>
  </si>
  <si>
    <t>Circadian rhythms are autoregulatory, endogenous rhythms with a period of approximately 24 h. A wide variety of physiological and molecular processes are regulated by the circadian clock in organisms ranging from bacteria to humans. Phosphorylation of clock proteins plays a critical role in generating proper circadian rhythms. Casein Kinase2 (CK2) is an evolutionarily conserved serine/threonine protein kinase composed of two catalytic alpha-subunits and two regulatory beta-subunits. Although most of the molecular components responsible for circadian function are not conserved between kingdoms, CK2 is a well-conserved clock component modulating the stability and subcellular localization of essential clock proteins. Here, we examined the effects of a cka1a2a3 triple mutant on the Arabidopsis (Arabidopsis thaliana) circadian clock. Loss-of-function mutations in three nuclear-localized CK2 alpha subunits result in period lengthening of various circadian output rhythms and central clock gene expression, demonstrating that the cka1a2a3 triple mutant affects the pace of the circadian clock. Additionally, the cka1a2a3 triple mutant has reduced levels of CK2 kinase activity and CIRCADIAN CLOCK ASSOCIATED1 phosphorylation in vitro. Finally, we found that the photoperiodic flowering response, which is regulated by circadian rhythms, was reduced in the cka1a2a3 triple mutant and that the plants flowered later under long-day conditions. These data demonstrate that CK2 alpha subunits are important components of the Arabidopsis circadian system and their effects on rhythms are in part due to their phosphorylation of CIRCADIAN CLOCK ASSOCIATED1.</t>
  </si>
  <si>
    <t>10.1104/pp.111.179846</t>
  </si>
  <si>
    <t>WOS:000296722300044</t>
  </si>
  <si>
    <t>Thakare, D; Kumudini, S; Dinkins, RD</t>
  </si>
  <si>
    <t>Thakare, Dhiraj; Kumudini, Saratha; Dinkins, Randy D.</t>
  </si>
  <si>
    <t>The alleles at the E1 locus impact the expression pattern of two soybean FT-like genes shown to induce flowering in Arabidopsis</t>
  </si>
  <si>
    <t>PLANTA</t>
  </si>
  <si>
    <t>A small gene family of phosphatidyl ethanolamine-binding proteins (PEBP) has been shown to function as key regulators in flowering; in Arabidopsis thaliana the FT protein promotes flowering whilst the closely related TFL1 protein represses flowering. Control of flowering time in soybean [Glycine max (L.) Merrill] is important for geographic adaptation and maximizing yield. Soybean breeders have identified a series of loci, the E-genes, that control photoperiod-mediated flowering time, yet how these loci control flowering is poorly understood. The objectives of this study were to evaluate the expression of GmFT-like genes in the E1 near-isogenic line (NIL) background. Of the 20 closely related PEBP proteins in the soybean genome, ten are similar to the Arabidopsis FT protein. Expression analysis of these ten GmFT-like genes confirmed that only two are detectable in the conditions tested. Further analysis of these two genes in the E1 NILs grown under short-day (SD) and long-day (LD) conditions showed a diurnal expression and tissue specificity expression commensurate with soybean flowering time under SD and LD conditions, suggesting that these were good candidates for flowering induction in soybean. Arabidopsis ft mutant lines flowered early when transformed with the two soybean genes, suggesting that the soybean genes can complement the Arabidopsis FT function. Flowering time in E1 NILs is consistent with the differential expression of the two GmFT-like genes under SD and LD conditions, suggesting that the E1 locus, at least in part, impacts time to flowering through the regulation of soybean FT expression.</t>
  </si>
  <si>
    <t>Dinkins, Randy/0000-0002-2127-273X</t>
  </si>
  <si>
    <t>0032-0935</t>
  </si>
  <si>
    <t>10.1007/s00425-011-1450-8</t>
  </si>
  <si>
    <t>WOS:000296378000006</t>
  </si>
  <si>
    <t>Leisnham, PT; Towler, L; Juliano, SA</t>
  </si>
  <si>
    <t>Leisnham, P. T.; Towler, L.; Juliano, S. A.</t>
  </si>
  <si>
    <t>Geographic Variation of Photoperiodic Diapause but Not Adult Survival or Reproduction of the Invasive Mosquito Aedes albopictus (Diptera: Culicidae) in North America</t>
  </si>
  <si>
    <t>Climate differences across latitude can result in seasonal constraints and selection on life-history characters. Because Aedes albopictus (Skuse) invaded North America in the mid-1980s, it has spread across a range of approximate to 14 degrees latitude and populations in the north experience complete adult mortality because of cold winter temperatures that are absent in the south. Life-table experiments were conducted to test for differences in the adult survival and reproductive schedules of Ae. albopictus females from three populations from the northern (Salem, NJ; Springfield, IL; Eureka, MO; approximate to 39 degrees N) and southern (Palm Beach, Palmetto, Tampa, FL; approximate to 27-28 degrees N) extremes of the species distribution in North America. There were consistent differences between northern and southern populations in incidence of photoperiodically-induced egg diapause. Under short daylength, diapause eggs constituted twice the proportion of total viable eggs from northern females (81.9-92.1%) than southern females (35.9-42.7%). There were no consistent differences between northern and southern populations in resource allocation between reproduction and maintenance, reproduction over time, and reproductive investment among offspring, and no apparent trade-offs between diapause incidence with reproduction or longevity. Our results suggest that the main response of North American Ae. albopictus to unfavorable winter climates is via the life history strategy of producing diapausing eggs, rather than quantitative variation in reproduction, and that there are no detectable costs to adult survival. Inherent geographic variation in the expression of diapause, consistent with the latitudinal extremes of A. albopictus, indicates evolutionary loss of diapause response in southern populations because of the invasion of A. albopictus in North America.</t>
  </si>
  <si>
    <t>10.1603/AN11032</t>
  </si>
  <si>
    <t>WOS:000297163900021</t>
  </si>
  <si>
    <t>Rattanpal, HS; Kaur, G; Gupta, M</t>
  </si>
  <si>
    <t>Rattanpal, H. S.; Kaur, Gagandeep; Gupta, Monika</t>
  </si>
  <si>
    <t>In vitro plant regeneration in rough lemon (Citrus jambhiri Lush) by direct organogenesis</t>
  </si>
  <si>
    <t>AFRICAN JOURNAL OF BIOTECHNOLOGY</t>
  </si>
  <si>
    <t>This study was aimed to optimize the organogenesis in rough lemon (Citrus jambhiri Lush), an important citrus rootstock of India. Organogenesis was induced in epicotyl segments of rough lemon seedlings. Three important factors influencing organogenesis in vitro viz. hormone combination, cut modes and photoperiod were evaluated. Etiolation of seedlings had a positive effect on bud formation and higher number of buds per explant was obtained from etiolated seedlings. Among the cut modes, transverse cut performed better for its effect on the number of regenerated buds and shoots per explant. The best response regarding the number of adventitious buds formed per explant was observed with BAP at the concentration of 2.0 mg/l along with malt extract (500 ppm) and additional dose of 25 g/l sucrose.</t>
  </si>
  <si>
    <t>1684-5315</t>
  </si>
  <si>
    <t>WOS:000298547500007</t>
  </si>
  <si>
    <t>Saad, G; Barati, F; Varzi, HN; Asghari, MH</t>
  </si>
  <si>
    <t>Saad, Gooraninejad; Barati, Farid; Varzi, Najafzadeh Hossein; Asghari, Mohammad Hassan</t>
  </si>
  <si>
    <t>Serum testosterone in Arabian stallions during breeding and non-breeding seasons in Iran</t>
  </si>
  <si>
    <t>The study was conducted to investigate the serum testosterone concentrations of Arabian stallions during breeding and non-breeding seasons under natural photoperiodic condition in west south of Iran (Khuzestan Province; latitude 48:40 degrees N, longitude 31:20 degrees E and altitude 22.5 m). The blood samples (10 ml) were collected from the jugular vein, and it stood at room temperature for 3 h and was centrifuged. The sera were kept at -20 degrees C until assayed by radioimmunoassay. The results show that total serum testosterone levels (ng/ml) in Arabian stallions was higher in May to June (Summer Solstice; 1.08 +/- 0.078) than in November to December (Winter Solstice; 0.65 +/- 0.11) (p&lt;0.05). We conclude that serum testosterone concentration during the non-breeding season is lower than that of the breeding season. The results confirm a seasonal rhythm in the reproductive cycle of Arabian stallions over the year in this specific region.</t>
  </si>
  <si>
    <t>Najafzadehvarzi, Hossein/M-4286-2017</t>
  </si>
  <si>
    <t>OCT 12</t>
  </si>
  <si>
    <t>WOS:000298546900034</t>
  </si>
  <si>
    <t>Teschke, M; Wendt, S; Kawaguchi, S; Kramer, A; Meyer, B</t>
  </si>
  <si>
    <t>Teschke, Mathias; Wendt, Sabrina; Kawaguchi, So; Kramer, Achim; Meyer, Bettina</t>
  </si>
  <si>
    <t>A Circadian Clock in Antarctic Krill: An Endogenous Timing System Governs Metabolic Output Rhythms in the Euphausid Species Euphausia superba</t>
  </si>
  <si>
    <t>Antarctic krill, Euphausia superba, shapes the structure of the Southern Ocean ecosystem. Its central position in the food web, the ongoing environmental changes due to climatic warming, and increasing commercial interest on this species emphasize the urgency of understanding the adaptability of krill to its environment. Krill has evolved rhythmic physiological and behavioral functions which are synchronized with the daily and seasonal cycles of the complex Southern Ocean ecosystem. The mechanisms, however, leading to these rhythms are essentially unknown. Here, we show that krill possesses an endogenous circadian clock that governs metabolic and physiological output rhythms. We found that expression of the canonical clock gene cry2 was highly rhythmic both in a light-dark cycle and in constant darkness. We detected a remarkable short circadian period, which we interpret as a special feature of the krill's circadian clock that helps to entrain the circadian system to the extreme range of photoperiods krill is exposed to throughout the year. Furthermore, we found that important key metabolic enzymes of krill showed bimodal circadian oscillations (similar to 9-12 h period) in transcript abundance and enzymatic activity. Oxygen consumption of krill showed similar to 9-12 h oscillations that correlated with the temporal activity profile of key enzymes of aerobic energy metabolism. Our results demonstrate the first report of an endogenous circadian timing system in Antarctic krill and its likely link to metabolic key processes. Krill's circadian clock may not only be critical for synchronization to the solar day but also for the control of seasonal events. This study provides a powerful basis for the investigation into the mechanisms of temporal synchronization in this marine key species and will also lead to the first comprehensive analyses of the circadian clock of a polar marine organism through the entire photoperiodic cycle.</t>
  </si>
  <si>
    <t>Kawaguchi, So/0000-0002-2042-5095; Meyer, Bettina/0000-0001-6804-9896</t>
  </si>
  <si>
    <t>OCT 7</t>
  </si>
  <si>
    <t>e26090</t>
  </si>
  <si>
    <t>10.1371/journal.pone.0026090</t>
  </si>
  <si>
    <t>WOS:000295970300058</t>
  </si>
  <si>
    <t>Navarro, C; Abelenda, JA; Cruz-Oro, E; Cuellar, CA; Tamaki, S; Silva, J; Shimamoto, K; Prat, S</t>
  </si>
  <si>
    <t>Navarro, Cristina; Abelenda, Jose A.; Cruz-Oro, Eduard; Cuellar, Carlos A.; Tamaki, Shojiro; Silva, Javier; Shimamoto, Ko; Prat, Salome</t>
  </si>
  <si>
    <t>Control of flowering and storage organ formation in potato by FLOWERING LOCUS T</t>
  </si>
  <si>
    <t>NATURE</t>
  </si>
  <si>
    <t>Seasonal fluctuations in day length regulate important aspects of plant development such as the flowering transition or, in potato (Solanum tuberosum), the formation of tubers. Day length is sensed by the leaves, which produce a mobile signal transported to the shoot apex or underground stems to induce a flowering transition or, respectively, a tuberization transition. Work in Arabidopsis, tomato and rice (Oryza sativa) identified the mobile FLOWERING LOCUS T (FT) protein as a main component of the long-range 'florigen', or flowering hormone, signal(1-3). Here we show that expression of the Hd3a gene, the FT orthologue in rice, induces strict short-day potato types(4) to tuberize in long days. Tuber induction is graft transmissible and the Hd3a-GFP protein is detected in the stolons of grafted plants, transport of the fusion protein thus correlating with tuber formation. We provide evidence showing that the potato floral and tuberization transitions are controlled by two different FT-like paralogues (StSP3D and StSP6A) that respond to independent environmental cues, and show that an autorelay mechanism involving CONSTANS modulates expression of the tuberization-control StSP6A gene.</t>
  </si>
  <si>
    <t>Prat, Salome/L-9240-2014; Abelenda, Jose/L-8315-2017; Navarro, Cristina/L-5967-2014</t>
  </si>
  <si>
    <t xml:space="preserve">Prat, Salome/0000-0003-2684-5485; Abelenda, Jose/0000-0001-7952-4891; </t>
  </si>
  <si>
    <t>0028-0836</t>
  </si>
  <si>
    <t>U132</t>
  </si>
  <si>
    <t>10.1038/nature10431</t>
  </si>
  <si>
    <t>WOS:000295575400046</t>
  </si>
  <si>
    <t>Rousset, M; Bonnin, I; Remoue, C; Falque, M; Rhone, B; Veyrieras, JB; Madur, D; Murigneux, A; Balfourier, F; Le Gouis, J; Santoni, S; Goldringer, I</t>
  </si>
  <si>
    <t>Rousset, Michel; Bonnin, Isabelle; Remoue, Carine; Falque, Matthieu; Rhone, Benedicte; Veyrieras, Jean-Baptiste; Madur, Delphine; Murigneux, Alain; Balfourier, Francois; Le Gouis, Jacques; Santoni, Sylvain; Goldringer, Isabelle</t>
  </si>
  <si>
    <t>Deciphering the genetics of flowering time by an association study on candidate genes in bread wheat (Triticum aestivum L.)</t>
  </si>
  <si>
    <t>Earliness is very important for the adaptation of wheat to environmental conditions and the achievement of high grain yield. A detailed knowledge of key genetic components of the life cycle would enable an easier control by the breeders. The objective of the study was to investigate the effect of candidate genes on flowering time. Using a collection of hexaploid wheat composed of 235 lines from diverse geographical origins, we conducted an association study for six candidate genes for flowering time and its components (vernalization sensitivity and earliness per se). The effect on the variation of earliness components of polymorphisms within the copies of each gene was tested in ANOVA models accounting for the underlying genetic structure. The collection was structured in five groups that minimized the residual covariance. Vernalization requirement and lateness tend to increase according to the mean latitude of each group. Heading date for an autumnal sowing was mainly determined by the earliness per se. Except for the Constans (CO) gene orthologous of the barley HvCO3, all gene polymorphisms had a significant impact on earliness components. The three traits used to quantify vernalization requirement were primarily associated with polymorphisms at Vrn-1 and then at Vrn-3 and Luminidependens (LD) genes. We found a good correspondence between spring/winter types and genotypes at the three homeologous copies of Vrn-1. Earliness per se was mainly explained by polymorphisms at Vrn-3 and to a lesser extent at Vrn-1, Hd-1 and Gigantea (GI) genes. Vernalization requirement and earliness as a function of geographical origin, as well as the possible role of the breeding practices in the geographical distribution of the alleles and the hypothetical adaptive value of the candidate genes, are discussed.</t>
  </si>
  <si>
    <t>Falque, Matthieu/0000-0002-6444-858X</t>
  </si>
  <si>
    <t>10.1007/s00122-011-1636-2</t>
  </si>
  <si>
    <t>WOS:000297199200004</t>
  </si>
  <si>
    <t>Martin, LB; Liebl, AL; Trotter, JH; Richards, CL; McCoy, K; McCoy, MW</t>
  </si>
  <si>
    <t>Martin, Lynn B.; Liebl, Andrea L.; Trotter, Justin H.; Richards, Christina L.; McCoy, Krista; McCoy, Michael W.</t>
  </si>
  <si>
    <t>Integrator Networks: Illuminating the Black Box Linking Genotype and Phenotype</t>
  </si>
  <si>
    <t>INTEGRATIVE AND COMPARATIVE BIOLOGY</t>
  </si>
  <si>
    <t>Emerging concepts in developmental biology, such as facilitated variation and dynamical patterning modules, address a major shortcoming of the Modern Synthesis in Biology: how genotypic variation is transduced into functional yet diverse phenotypic variation. Still, we lack a theory to explain how variation at the cellular and tissue level is coordinated into variation at the whole-organism level, especially as priority of cellular and tissue functions change over an individual's lifetime and are influenced by environmental variation. Here, we propose that interactions among a limited subset of physiological factors that we call, integrators, regulate most phenotypic variation at the organismal level. Integrators are unique among physiological factors in that they have the propensity to coordinate the expression of conserved gene modules of most types of tissues because they participate as nodes in a hierarchical network. In other words, integrator networks impose physiological epistasis, meaning that whole-organism phenotypic responses will be influenced by previous experiences, current environmental conditions, and fitness priorities as encoded by individual integrators. Below, we provide examples of how integrator networks are responsible for both profound and irreversible phenotypic changes (i.e., metamorphosis, sexual differentiation) as well as subtler, transient (e.g., pelage color, seasonal fluctuations in lymphoid and reproductive tissues) variation. The goal of this article is not to describe completely how integrator networks function, but to stimulate discussion about the role of physiology in linking genetic to phenotypic variation. To generate useful data sets for understanding integrator networks and to inform whole-organism physiology generally, we describe several useful tools including vector-field editing, response-surface regression, and experiments of life-table responses. We then close by highlighting some implications of integrator networks for conservation and biomedicine.</t>
  </si>
  <si>
    <t>Trotter, Justin H/I-6458-2012; Martin, Lynn/C-2037-2009; Richards, Christina/C-6455-2008</t>
  </si>
  <si>
    <t>Martin, Lynn/0000-0002-5887-4937; McCoy, Michael/0000-0002-7993-6236; Richards, Christina/0000-0001-7848-5165</t>
  </si>
  <si>
    <t>1540-7063</t>
  </si>
  <si>
    <t>1557-7023</t>
  </si>
  <si>
    <t>10.1093/icb/icr049</t>
  </si>
  <si>
    <t>WOS:000295172700002</t>
  </si>
  <si>
    <t>Tyukmaeva, VI; Salminen, TS; Kankare, M; Knott, KE; Hoikkala, A</t>
  </si>
  <si>
    <t>Tyukmaeva, Venera I.; Salminen, Tiina S.; Kankare, Maaria; Knott, K. Emily; Hoikkala, Anneli</t>
  </si>
  <si>
    <t>Adaptation to a seasonally varying environment: a strong latitudinal cline in reproductive diapause combined with high gene flow in Drosophila montana</t>
  </si>
  <si>
    <t>Adaptation to seasonal changes in the northern hemisphere includes an ability to predict the forthcoming cold season from gradual changes in environmental cues early enough to prepare for the harsh winter conditions. The magnitude and speed of changes in these cues vary between the latitudes, which induces strong selection pressures for local adaptation. We studied adaptation to seasonal changes in Drosophila montana, a northern maltfly, by defining the photoperiodic conditions leading to adult reproductive diapause along a latitudinal cline in Finland and by measuring genetic differentiation and the amount of gene flow between the sampling sites with microsatellites. Our data revealed a clear correlation between the latitude and the critical day length (CDL), in which half of the females of different cline populations enter photoperiodic reproductive diapause. There was no sign of limited gene flow between the cline populations, even though these populations showed isolation by distance. Our results show that local adaptation may occur even in the presence of high gene flow, when selection for locally adaptive life-history traits is strong. A wide range of variation in the CDLs of the fly strains within and between the cline populations may be partly due to gene flow and partly due to the opposing selection pressures for fly reproduction and overwinter survival. This variation in the timing of diapause will enhance populations' survival over the years that differ in the severity of the winter and in the length of the warm period and may also help them respond to long-term changes in environmental conditions.</t>
  </si>
  <si>
    <t>Salminen, Tiina Susanna/0000-0002-7232-0754; Tyukmaeva, Venera/0000-0002-1864-5101; Knott, Karelyn Emily/0000-0003-2564-1560</t>
  </si>
  <si>
    <t>10.1002/ece3.14</t>
  </si>
  <si>
    <t>WOS:000312440100005</t>
  </si>
  <si>
    <t>Delgadillo, JA; De la Torre-Villegas, S; Arellano-Solis, V; Duarte, G; Malpaux, B</t>
  </si>
  <si>
    <t>Delgadillo, J. A.; De la Torre-Villegas, S.; Arellano-Solis, V.; Duarte, G.; Malpaux, B.</t>
  </si>
  <si>
    <t>Refractoriness to short and long days determines the end and onset of the breeding season in subtropical goats</t>
  </si>
  <si>
    <t>The objective was to determine whether refractoriness to short and long days were involved in the end and onset of the breeding season, respectively, in goats adapted to subtropical latitudes. Ovariectomized does given a subcutaneous implant constantly releasing estradiol-17 beta (OVX+E) were used in two experiments. Plasma LH concentrations were determined twice weekly. In Experiment 1, the control group remained in an open-shed pen (natural day length and ambient temperature). Two experimental groups were placed in light-proof buildings (with natural temperature variations). One group was exposed to natural simulated increasing days (winter to spring), whereas the other was exposed to a winter solstice photoperiod (10 h of light) from December 21 to April 28. In Experiment 2, the control group remained under natural day length and ambient temperature. One experimental group was exposed to natural simulated decreasing days (summer to autumn), whereas the other group was exposed to a summer solstice photoperiod (14 h of light) from June 21 to October 20. In Experiment 1, the breeding season was not prolonged in does maintained in the winter solstice day length. Mean dates of decrease in LH secretion (end of the breeding season) did not differ significantly between does exposed to natural (February 3 +/- 5 d) or natural simulated photoperiod (January 26 +/- 14 d) and those exposed to constant short days of winter solstice (February 4 +/- 10 d). In Experiment 2, the onset of the breeding season was not delayed in does maintained in the summer solstice day length. Mean dates of increase in LH secretion (onset of the breeding season) did not differ significantly between does exposed to natural (September 7 +/- 8 d) or natural simulated photoperiod (September 18 +/- 10 d) and those exposed to constant long days photoperiod of summer solstice (September 24 +/- 4 d). In goats adapted to a subtropical environment, we concluded that: I) the end of breeding season was due to refractoriness to short days, and not the inhibitory effect of increasing day length; and 2) the onset of the breeding season was due to refractoriness to long days, and not a stimulatory effect of decreasing day length. (C) 2011 Elsevier Inc. All rights reserved.</t>
  </si>
  <si>
    <t>10.1016/j.theriogenology.2011.05.023</t>
  </si>
  <si>
    <t>WOS:000294833800020</t>
  </si>
  <si>
    <t>Guglielmo, CG; McGuire, LP; Gerson, AR; Seewagen, CL</t>
  </si>
  <si>
    <t>Guglielmo, Christopher G.; McGuire, Liam P.; Gerson, Alexander R.; Seewagen, Chad L.</t>
  </si>
  <si>
    <t>Simple, rapid, and non-invasive measurement of fat, lean, and total water masses of live birds using quantitative magnetic resonance</t>
  </si>
  <si>
    <t>An ideal technology for non-invasive analysis of body composition should provide highly precise and accurate direct measurements of fat, lean mass and total water of non-anaesthetized subjects within minutes. We validate a quantitative magnetic resonance (QMR) body composition analyzer for birds using House Sparrows (Passer domesticus), European Starlings (Sturnus vulgaris), and Zebra Finches (Taeniopygia guttata). Subjects were scanned awake for three replicate scans of 1.5-3.5 min, and results were compared to gravimetric chemical analysis. Coefficients of variation were a parts per thousand currency sign3% for dry fat, wet lean mass and total water. Accuracy of the raw QMR data for fat and total water were high (relative errors a parts per thousand currency sign +/- 12.5 and a parts per thousand currency sign +/- 4%, respectively), but wet lean mass was significantly biased because QMR does not detect structural tissues. Calibration against gravimetric chemical analysis removed bias and improved accuracy; relative errors were +/- 6-11% for fat, +/- 1-2% for wet lean mass, and +/- 2-4% for total water. QMR is field-portable when transported in a temperature-controlled trailer, and can be used to study fuel storage and body composition dynamics during migration, reproduction, nestling growth, or wintering. In the laboratory, QMR can be used for longitudinal studies of birds under photoperiod, endocrine or other manipulations. Measurements taken before and after metabolic challenges, such as flight in a wind tunnel, make it possible to calculate energy costs, fuel selection and changes in hydration. QMR should find wide application in field and laboratory studies.</t>
  </si>
  <si>
    <t>Gerson, Alexander/E-3313-2010</t>
  </si>
  <si>
    <t>10.1007/s10336-011-0724-z</t>
  </si>
  <si>
    <t>WOS:000293409700007</t>
  </si>
  <si>
    <t>Brand, C; Miserendino, ML</t>
  </si>
  <si>
    <t>Brand, Cecilia; Laura Miserendino, Maria</t>
  </si>
  <si>
    <t>Life history strategies and production of caddisflies in a perennial headwater stream in Patagonia</t>
  </si>
  <si>
    <t>HYDROBIOLOGIA</t>
  </si>
  <si>
    <t>Synchrony, one of the main traits of population life histories, refers to the degree to which individuals complete a certain stage of the life cycle at the same time. It can be governed by temperature, variations in temperature, photoperiodic cues, detritus inputs, or discharge regimes. We investigated life cycles and secondary production of five caddisfly species in a second order stream in the Patagonian Mountains. In addition, we analyzed what environmental variables were implied in the caddisfly assemblage variation. Mastigoptila sp. (Glossosomatidae) and Eosericostoma aequispina (Helicophidae), Myotrichia murina (Sericostomatidae), Brachysetodes quadrifidus (Leptoceridae), and Neoatopsyche brevispina (Hydrobiosidae) showed univoltine life cycles, with an extended recruitment with no overlapping cohorts and a relatively well-synchronized imaginal emergence taking place during spring summer seasons. However, Myotrichia murina (Sericostomatidae) displayed a complex life cycle with mixed populations taking 10-12 months to develop, and pupae being collected almost continuously. The annual secondary production per species varied from 11.06 (E. aequispina) to 310.5 mg m(-2) year(-1) (M. murina), being overall caddisfly production (0.5 g m(-2) year(-1)) similar to that reported for cold springs in other regions. The highest growth rates (K) were observed during late winter and spring (mostly September) and ranged from 0.70 to 3.70% day(-1) in M. longicornuta and N. brevispina, respectively. Redundancy analysis indicated that seasonally dynamic variables, water temperature, discharge, and detritus biomass were the main predictors of caddisfly assemblage variation; consequently at this cold stream (mean annual 5.9 degrees C), with a regular availability of food supply, these parameters ruled Trichoptera life histories and secondary production. As documented for other mountainous temperate areas, synchrony would be a dominant trait on life histories of Trichoptera species inhabiting Patagonian streams.</t>
  </si>
  <si>
    <t>0018-8158</t>
  </si>
  <si>
    <t>1573-5117</t>
  </si>
  <si>
    <t>10.1007/s10750-011-0768-3</t>
  </si>
  <si>
    <t>WOS:000293162400011</t>
  </si>
  <si>
    <t>Dalin, P</t>
  </si>
  <si>
    <t>Dalin, Peter</t>
  </si>
  <si>
    <t>Diapause induction and termination in a commonly univoltine leaf beetle (Phratora vulgatissima)</t>
  </si>
  <si>
    <t>The leaf beetle Phratora vulgatissima (Linnaeus 1758) is commonly univoltine in south-central Sweden but may sometimes initiate a partial second generation. The current study was set out to investigate under what abiotic conditions the beetles initiate a second generation. Using climate chamber experiments, the beetles were shown to have a facultative reproductive diapause induced by declining day-length. The critical day-length (CDL) for diapause induction was estimated to be 18 h and 10 min. In the field, first-generation beetles developing to adulthood before August in 2009 became reproductively active and produced a second generation, but most individuals emerged later and were in reproductive diapause. P. vulgatissima overwinter as adults and diapause was shown to be maintained until mid-winter in 2008/2009. The cumulative temperature requirement for oviposition after diapause termination was estimated to be 222 day-degrees with a 5.5 degrees C temperature threshold. Three different day-degree models that were developed to predict the phenology of female oviposition in the spring were validated by comparing model results with field data on the timing of oviposition in previous years. The study suggests that P. vulgatissima may initiate a second generation in Sweden if development of the first generation is completed before August. Warmer spring and summer temperatures due to ongoing climate change may cause advanced insect phenology and faster completion of insect life-cycles at northern latitudes, which will affect the proportion of insects that initiate a second generation.</t>
  </si>
  <si>
    <t>10.1111/j.1744-7917.2011.01417.x</t>
  </si>
  <si>
    <t>WOS:000293455800008</t>
  </si>
  <si>
    <t>Keller, SR; Levsen, N; Ingvarsson, PK; Olson, MS; Tiffin, P</t>
  </si>
  <si>
    <t>Keller, Stephen R.; Levsen, Nicholas; Ingvarsson, Par K.; Olson, Matthew S.; Tiffin, Peter</t>
  </si>
  <si>
    <t>Local Selection Across a Latitudinal Gradient Shapes Nucleotide Diversity in Balsam Poplar, Populus balsamifera L</t>
  </si>
  <si>
    <t>Molecular studies of adaptive evolution often focus on detecting selective sweeps driven by positive selection on a species-wide scale; however, much adaptation is local, particularly of ecologically important traits. Here, we look for evidence of range-wide and local adaptation at candidate genes for adaptive phenology in balsam poplar, Populus balsamifera, a widespread forest tree whose range extends across environmental gradients of photoperiod and growing season length. We examined nucleotide diversity of 27 poplar homologs of the flowering-time network-a group of genes that control plant developmental phenology through interactions with environmental cues such as photoperiod and temperature. Only one gene, ZTL2, showed evidence of reduced diversity and an excess of fixed replacement sites, consistent with a species-wide selective sweep. Two other genes, LFY and FRI, harbored high levels of nucleotide diversity and exhibited elevated differentiation between northern and southern accessions, suggesting local adaptation along a latitudinal gradient. Interestingly, FRI has also been identified as a target of local selection between northern and southern accessions of Arabidopsis thaliana, indicating that this gene may be commonly involved in ecological adaptation in distantly related species. Our findings suggest an important role for local selection shaping molecular diversity and reveal limitations of inferring molecular adaptation from analyses designed only to detect species-wide selective sweeps.</t>
  </si>
  <si>
    <t>Ingvarsson, Par/G-2748-2010; Keller, Stephen/J-6652-2013</t>
  </si>
  <si>
    <t>Ingvarsson, Par/0000-0001-9225-7521; Keller, Stephen/0000-0001-8887-9213</t>
  </si>
  <si>
    <t>U318</t>
  </si>
  <si>
    <t>10.1534/genetics.111.128041</t>
  </si>
  <si>
    <t>WOS:000293700000017</t>
  </si>
  <si>
    <t>Prendergast, BJ</t>
  </si>
  <si>
    <t>Prendergast, Brian J.</t>
  </si>
  <si>
    <t>Can Photoperiod Predict Mortality in the 1918-1920 Influenza Pandemic?</t>
  </si>
  <si>
    <t>Amplitude of the seasonal change in day length increases with distance from the equator, and changes in day length markedly alter immune function in diverse nonhuman animal models of infection. Historical records of mortality data, ambient temperature, population density, geography, and economic indicators from 42 countries during 1918-1920 were analyzed to determine relative contributions toward human mortality during the "Spanish" influenza pandemic of 1918-1920. The data identify a strong negative relation between distance from the equator and mortality during the 1918-1920 influenza pandemic, which, in a multiple regression model, manifested independent of major economic, demographic, and temperature variables. Enhanced survival was evident in populations that experienced a winter nadir day length &lt;= 10 h light/day, relative to those that experienced lower amplitude changes in photoperiod. Numerous reports indicate that exposure to short day lengths, typical of those occurring outside the tropics during winter, yields robust and enduring reductions in the magnitude of cytokine, febrile, and behavioral responses to infection. The present results are preliminary but prompt the conjecture that, if similar mechanisms are operant in humans, then they would be predicted to mitigate symptoms of infection in proportion to an individual's distance from the equator. Although limitations and uncertainties accompany regression-based analyses of historical epidemiological data, latitude, per se, may be an underrecognized factor in mortality during the 1918-1920 influenza pandemic. The author proposes that some proportion of the global variance in morbidity and mortality from infectious diseases may be explained by effects of day length on the innate immune response to infection.</t>
  </si>
  <si>
    <t>10.1177/0748730411409708</t>
  </si>
  <si>
    <t>WOS:000292877500007</t>
  </si>
  <si>
    <t>Liu, W; Kim, MY; Kang, YJ; Van, K; Lee, YH; Srinives, P; Yuan, DL; Lee, SH</t>
  </si>
  <si>
    <t>Liu, Weixian; Kim, Moon Young; Kang, Yang Jae; Van, Kyujung; Lee, Yeong-Ho; Srinives, Peerasak; Yuan, Dong Lin; Lee, Suk-Ha</t>
  </si>
  <si>
    <t>QTL identification of flowering time at three different latitudes reveals homeologous genomic regions that control flowering in soybean</t>
  </si>
  <si>
    <t>Since the genetic control of flowering time is very important in photoperiod-sensitive soybean (Glycine max (L.) Merr.), genes affecting flowering under different environment conditions have been identified and described. The objectives were to identify quantitative trait loci (QTLs) for flowering time in different latitudinal and climatic regions, and to understand how chromosomal rearrangement and genome organization contribute to flowering time in soybean. Recombinant inbred lines from a cross between late-flowering 'Jinpumkong 2' and early-flowering 'SS2-2' were used to evaluate the phenotypic data for days to flowering (DF) collected from Kamphaeng Saen, Thailand (14A degrees 01'N), Suwon, Korea (37A degrees 15'N), and Longjing, China (42A degrees 46'N). A weakly positive phenotypic correlation (r = 0.36) was found between DF in Korea and Thailand; however, a strong correlation (r = 0.74) was shown between Korea and China. After 178 simple sequence repeat (SSR) markers were placed on a genetic map spanning 2,551.7 cM, four independent DF QTLs were identified on different chromosomes (Chrs). Among them, three QTLs on Chrs 9, 13 and 16 were either Thailand- or Korea-specific. The DF QTL on Chr 6 was identified in both Korea and China, suggesting it is less environment-sensitive. Comparative analysis of four DF QTL regions revealed a syntenic relationship between two QTLs on Chrs 6 and 13. All five duplicated gene pairs clustered in the homeologous genomic regions were found to be involved in the flowering. Identification and comparative analysis of multiple DF QTLs from different environments will facilitate the significant improvement in soybean breeding programs with respect to control of flowering time.</t>
  </si>
  <si>
    <t>10.1007/s00122-011-1606-8</t>
  </si>
  <si>
    <t>WOS:000293139700004</t>
  </si>
  <si>
    <t>Campoy, JA; Ruiz, D; Cook, N; Allderman, L; Egea, J</t>
  </si>
  <si>
    <t>Campoy, J. A.; Ruiz, D.; Cook, N.; Allderman, L.; Egea, J.</t>
  </si>
  <si>
    <t>Clinal variation of dormancy progression in apricot</t>
  </si>
  <si>
    <t>SOUTH AFRICAN JOURNAL OF BOTANY</t>
  </si>
  <si>
    <t>The aim of this study was to determine the bud dormancy progression in apricot at different latitudes and altitudes. Six locations in regions with a Mediterranean climate in South Africa (SA) and Spain were chosen. The study was carried out during two consecutive years, 2007 and 2008, in SA and results were compared to those obtained in Spain in 2008. Locations ranged from low-chill areas, such as Ladismith and Villiersdorp in SA and Campotejar in Spain, to high-chill areas, such as Ceres in SA and Barranda in Spain. A number of apricot cultivars comprising the range of chilling requirements in both countries were selected. In addition, a second, parallel study was performed to evaluate the paradormancy progression in 'Palsteyn' (SA) and 'Rojo Pasion' (Spain). Deeper dormancy was not observed in high-chill cultivars located in cold areas than in low-chill cultivars in warm areas. However, low-chill cultivars located in warm areas entered and released from dormancy earlier than high chill cultivars in warm areas. Thus, a clinal variation in dormancy progression under warm temperatures in apricot cultivars is suggested. The role of photoperiod and minimum temperatures is proposed to have a key role in dormancy onset. Paradoxically, an earlier maximum depth of dormancy was found in those areas with higher minimum temperatures at the end of summer. Before the beginning of winter, all cultivars showed an important increase of budburst rate, which indicated the end of endodormancy. Afterwards an ecodormancy period followed during winter, while chilling continued to accumulate. These results contrast with the assumed concept of the breaking of dormancy through chilling accumulation during winter and suggest a possible mediation by photoperiod in overcoming of dormancy. On the other hand, paradormancy exerted a reduction in budburst rate during dormancy entry, whereas decapitation increased the budburst rate throughout the dormant season, indicating interaction between different plant parts during this period. (C) 2010 SAAB. Published by Elsevier B.V. All rights reserved.</t>
  </si>
  <si>
    <t>Campoy, Jose/L-2699-2015; CAMPOY, JOSE/A-7314-2012; Ruiz, David/L-1834-2017</t>
  </si>
  <si>
    <t>Campoy, Jose/0000-0002-6018-5698; CAMPOY, JOSE/0000-0001-6788-1795; Ruiz, David/0000-0002-2659-8210</t>
  </si>
  <si>
    <t>0254-6299</t>
  </si>
  <si>
    <t>10.1016/j.sajb.2010.12.006</t>
  </si>
  <si>
    <t>WOS:000292444600006</t>
  </si>
  <si>
    <t>Cooper, CB; Voss, MA; Ardia, DR; Austin, SH; Robinson, WD</t>
  </si>
  <si>
    <t>Cooper, Caren B.; Voss, Margaret A.; Ardia, Daniel R.; Austin, Suzanne H.; Robinson, W. Douglas</t>
  </si>
  <si>
    <t>Light increases the rate of embryonic development: implications for latitudinal trends in incubation period</t>
  </si>
  <si>
    <t>FUNCTIONAL ECOLOGY</t>
  </si>
  <si>
    <t>1. In wild birds, incubation period shortens and the general pace of life quickens with distance from the equator. Temperature and various biotic factors, including adult behaviours, cannot fully account for longer incubation periods of equatorial birds and only explain some of the variation between tropical and temperate life histories. Here we consider the role of differences in light in driving variation in incubation period. In poultry, incubation periods can be experimentally shortened by exposing eggs to light. The positive influence of light on embryonic growth, called photoacceleration, can begin within hours after an egg is laid. 2. We artificially incubated house sparrow (Passer domesticus) eggs under photoperiods similar to those found at temperate (18Light : 6Dark) and tropical (12L : 12D) latitudes. We also measured embryonic metabolic rate during light and dark phases. 3. Eggs of house sparrows collected from the wild developed more rapidly under 'temperate' than 'tropical' photoperiods and had higher metabolic rates during phases of light exposure than during phases of darkness. Metabolic rates during light phases were high enough to account for a 1 day difference in incubation periods between temperate and tropical birds. 4. Based on a synthesis of photoacceleration studies on domesticated galliformes and our experimental results on a wild passerine, we provide the first support for the testable hypothesis that differences in photoperiod may influence variation in the rate of embryonic development across latitudes in birds.</t>
  </si>
  <si>
    <t>Voss, Margaret/C-9359-2011</t>
  </si>
  <si>
    <t>Voss, Margaret/0000-0002-7969-4871</t>
  </si>
  <si>
    <t>0269-8463</t>
  </si>
  <si>
    <t>10.1111/j.1365-2435.2011.01847.x</t>
  </si>
  <si>
    <t>WOS:000292330000005</t>
  </si>
  <si>
    <t>Hut, RA; Beersma, DGM</t>
  </si>
  <si>
    <t>Hut, R. A.; Beersma, D. G. M.</t>
  </si>
  <si>
    <t>Evolution of time-keeping mechanisms: early emergence and adaptation to photoperiod</t>
  </si>
  <si>
    <t>Virtually all species have developed cellular oscillations and mechanisms that synchronize these cellular oscillations to environmental cycles. Such environmental cycles in biotic (e. g. food availability and predation risk) or abiotic (e. g. temperature and light) factors may occur on a daily, annual or tidal time scale. Internal timing mechanisms may facilitate behavioural or physiological adaptation to such changes in environmental conditions. These timing mechanisms commonly involve an internal molecular oscillator (a 'clock') that is synchronized ('entrained') to the environmental cycle by receptor mechanisms responding to relevant environmental signals ('Zeitgeber', i.e. German for time-giver). To understand the evolution of such timing mechanisms, we have to understand the mechanisms leading to selective advantage. Although major advances have been made in our understanding of the physiological and molecular mechanisms driving internal cycles (proximate questions), studies identifying mechanisms of natural selection on clock systems (ultimate questions) are rather limited. Here, we discuss the selective advantage of a circadian system and how its adaptation to day length variation may have a functional role in optimizing seasonal timing. We discuss various cases where selective advantages of circadian timing mechanisms have been shown and cases where temporarily loss of circadian timing may cause selective advantage. We suggest an explanation for why a circadian timing system has emerged in primitive life forms like cyanobacteria and we evaluate a possible molecular mechanism that enabled these bacteria to adapt to seasonal variation in day length. We further discuss how the role of the circadian system in photoperiodic time measurement may explain differential selection pressures on circadian period when species are exposed to changing climatic conditions (e. g. global warming) or when they expand their geographical range to different latitudes or altitudes.</t>
  </si>
  <si>
    <t>10.1098/rstb.2010.0409</t>
  </si>
  <si>
    <t>WOS:000291784000008</t>
  </si>
  <si>
    <t>Shoji, J; Toshito, S; Mizuno, K; Kamimura, Y; Hori, M; Hirakawa, K</t>
  </si>
  <si>
    <t>Shoji, Jun; Toshito, Shun-ichi; Mizuno, Ken-ichiro; Kamimura, Yasuhiro; Hori, Masakazu; Hirakawa, Koji</t>
  </si>
  <si>
    <t>Possible effects of global warming on fish recruitment: shifts in spawning season and latitudinal distribution can alter growth of fish early life stages through changes in daylength</t>
  </si>
  <si>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</si>
  <si>
    <t>HORI, Masakazu/0000-0002-4677-9377</t>
  </si>
  <si>
    <t>10.1093/icesjms/fsr059</t>
  </si>
  <si>
    <t>WOS:000293097200020</t>
  </si>
  <si>
    <t>Noriyuki, S; Akiyama, K; Nishida, T</t>
  </si>
  <si>
    <t>Noriyuki, Suzuki; Akiyama, Koji; Nishida, Takayoshi</t>
  </si>
  <si>
    <t>Life-history traits related to diapause in univoltine and bivoltine populations of Ypthima multistriata (Lepidoptera: Satyridae) inhabiting similar latitudes</t>
  </si>
  <si>
    <t>In most temperate insects, diapause strategies and voltinism generally exhibit latitudinal clines, supporting the concept that they represent adaptations to climate. In contrast, in the satyrine butterfly Ypthima multistriata Butler, local populations with different voltinism patterns are geographically intermingled, suggesting that life-history traits related to diapause may differ even between geographically and phylogenetically close populations. In this study, we experimentally examined the critical photoperiod for diapause induction and the larval developmental period in two univoltine and two bivoltine populations of Y. multistriata, all of which inhabit virtually the same latitude ( 34.652-34.750 degrees N). We found that the critical photoperiod for diapause induction was longer in the univoltine populations than in the bivoltine populations. Moreover, the larval period under the long day length treatment was different among populations in both sexes, although significant differences were also detected between populations with the same voltinism. These results indicate that in Y. multistriata, life-history traits related to diapause can not be attributed merely to climatic conditions such as temperature or day length, which depend largely on latitude. Therefore, we suggest that biotic elements, such as leaf toughness, as well as abiotic elements should be taken into account in attempts to explain the enigmatic pattern of geographic variation in the diapause strategies of Y. multistriata.</t>
  </si>
  <si>
    <t>Suzuki, Noriyuki/I-4882-2015</t>
  </si>
  <si>
    <t>Suzuki, Noriyuki/0000-0002-7483-0758</t>
  </si>
  <si>
    <t>10.1111/j.1479-8298.2011.00447.x</t>
  </si>
  <si>
    <t>WOS:000292459900003</t>
  </si>
  <si>
    <t>Lee, SF; Sgro, CM; Shirriffs, J; Wee, CW; Rako, L; van Heerwaarden, B; Hoffmann, AA</t>
  </si>
  <si>
    <t>Lee, Siu F.; Sgro, Carla M.; Shirriffs, Jennifer; Wee, Choon W.; Rako, Lea; van Heerwaarden, Belinda; Hoffmann, Ary A.</t>
  </si>
  <si>
    <t>Polymorphism in the couch potato gene clines in eastern Australia but is not associated with ovarian dormancy in Drosophila melanogaster</t>
  </si>
  <si>
    <t>Natural selection can generate parallel latitudinal clines in traits and gene frequencies across continents, but these have rarely been linked. An amino acid (isoleucine to lysine, or I462K) polymorphism of the couch potato (cpo) gene in Drosophila melanogaster is thought to control female reproductive diapause cline in North America (Schmidt et al. 2008, Proc Natl Acad Sci USA, 105, 16207-16211). Here, we show that under standard diapause-inducing conditions (12 degrees C and short photoperiod) (Saunders et al. 1989, Proc Natl Acad Sci USA, 86, 3748-3752), egg maturation in Australian flies is delayed, but not arrested at previtellogenic stages. At 12 degrees C, the phenotypic distribution in egg development was bimodal at stages 8 and 14 and showed a strong nonlinear pattern on the east coast of Australia, with incidence of egg maturation delay (ovarian dormancy) increasing both toward tropical and temperate climates. Furthermore, we found no evidence for an association between the cpo I462K polymorphism and ovarian dormancy at either 12 or 10 degrees C (when egg maturation was often delayed at stage 7). Owing to strong linkage disequilibrium, the latitudinal cline in cpo allele frequencies was no longer evident once variation in the In(3R) P inversion polymorphism was taken into account. Our results suggest that the standard diapause-inducing conditions (12 degrees C and short photoperiod) were not sufficient to cause the typical previtellogenic developmental arrest in Australian flies and that the cpo I462K polymorphism does not explain the observed delay in egg development. In conclusion, ovarian dormancy does not show a simple latitudinal cline, and the lack of cpo-dormancy association suggests a different genetic basis to reproductive dormancy in North America and Australia.</t>
  </si>
  <si>
    <t>Sgro, Carla/G-5166-2010; Hoffmann, Ary/R-2972-2019; Hoffmann, Ary/C-2961-2011; Lee, Siu Fai/L-4690-2018; van Heerwaarden, Belinda/A-4515-2012</t>
  </si>
  <si>
    <t>Hoffmann, Ary/0000-0001-9497-7645; van Heerwaarden, Belinda/0000-0003-2435-2900; Lee, Siu Fai/0000-0001-6234-4819</t>
  </si>
  <si>
    <t>10.1111/j.1365-294X.2011.05155.x</t>
  </si>
  <si>
    <t>WOS:000292445700010</t>
  </si>
  <si>
    <t>Cave, RL; Birch, CJ; Hammer, GL; Erwin, JE; Johnston, ME</t>
  </si>
  <si>
    <t>Cave, Robyn L.; Birch, Colin J.; Hammer, Graeme L.; Erwin, John E.; Johnston, Margaret E.</t>
  </si>
  <si>
    <t>Juvenility and flowering of Brunonia australis (Goodeniaceae) and Calandrinia sp (Portulacaceae) in relation to vernalization and daylength</t>
  </si>
  <si>
    <t>Background and Aims The time at which plants are transferred to floral inductive conditions affects the onset of flowering and plant morphology, due to juvenility. Plants of Brunonia australis and Calandrinia sp. were used to investigate whether Australian native ephemeral species show a distinct juvenile phase that can be extended to increase vegetative growth and flowering. Methods The juvenile phase was quantified by transferring seedlings from less inductive (short day and 30/20 degrees C) to inductive (vernalization or long day) conditions at six different plant ages ranging from 4 to 35 d after seed germination. An increase in days to first visible floral bud and leaf number were used to signify the and of juvenility. Key Results Brunonia australis was receptive to floral inductive long day conditions about 18-22 d after seed germination, whereas plants aged 4-35 d appeared vernalization sensitive. Overall, transferring plants of B. australis from short to long day conditions reduced the time to anthesis compared with vernalization or constant short day conditions. Calandrinia sp. showed a facultative requirement for vernalization and an insensitive phase was not detected. Floral bud and branch production increased favourably as plant age at time of transfer to inductive conditions increased. Younger plants showed the shortest crop production time. Conclusions Both species can perceive the vernalization floral stimulus from a very young age, whereas the photoperiodic stimulus is perceived by B. australis after a period of vegetative growth. However, extending the juvenile phase can promote foliage development and enhance flower production of both species.</t>
  </si>
  <si>
    <t>Hammer, Graeme L/A-3785-2008</t>
  </si>
  <si>
    <t>Hammer, Graeme L/0000-0002-1180-7374</t>
  </si>
  <si>
    <t>10.1093/aob/mcr116</t>
  </si>
  <si>
    <t>WOS:000292047800020</t>
  </si>
  <si>
    <t>Sadakiyo, S; Ishihara, M</t>
  </si>
  <si>
    <t>Sadakiyo, Shou; Ishihara, Michihiro</t>
  </si>
  <si>
    <t>Rapid seasonal adaptation of an alien bruchid after introduction: geographic variation in life cycle synchronization and critical photoperiod for diapause induction</t>
  </si>
  <si>
    <t>Whether alien insects that are introduced into temperate regions adapt to seasonally changing environmental conditions is an important question in evolutionary biology. If rapid evolution has occurred in a non-native environment, a latitudinal cline in critical photoperiod for diapause induction (i.e., the photoperiod at which half of the individuals enter diapause) and in life cycle synchronization with host plant phenology should be evident among locations. The alien bruchid Acanthoscelides pallidipennis (Motschulsky) (Coleoptera: Bruchidae) is native to North America and introduced into Japan with the host plant Amorpha fruticosa L. (Fabaceae) in the late 1940s. To examine whether seasonal adaptation has occurred in A. pallidipennis, we conducted a laboratory experiment and phenological observations using three latitudinally different populations. We bred F1 eggs at 22 degrees C and five photoperiodic regimens - L: D = 10: 14, 13: 11, 14: 10, 15: 9, or 16: 8 hours - and examined whether diapause was induced. The estimated critical photoperiod for diapause induction was longest in the most northern population and shortest in themost southern population. Life cycle was found to be synchronized with host phenology in each location. Also voltinism varied geographically, from univoltine in the northern population to bivoltine in the southern populations. These results showed that A. pallidipennis rapidly adapted to seasonal environmental conditions in Japan after its introduction.</t>
  </si>
  <si>
    <t>10.1111/j.1570-7458.2011.01136.x</t>
  </si>
  <si>
    <t>WOS:000292745300008</t>
  </si>
  <si>
    <t>Spieth, HR; Porschmann, U; Teiwes, C</t>
  </si>
  <si>
    <t>Spieth, Hubert R.; Poerschmann, Ulrich; Teiwes, Carola</t>
  </si>
  <si>
    <t>The occurrence of summer diapause in the large white butterfly Pieris brassicae (Lepidoptera: Pieridae): A geographical perspective</t>
  </si>
  <si>
    <t>At the south western border of its extensive distribution, the multivoltine large white butterfly, Pieris brassicae L., is exceptional in undergoing summer diapause or aestivation. In all other regions investigated, P. brassicae pupae only hibernate. The transitional zone from non-aestivating to aestivating populations is a geographically stable region south of the Pyrenees. The restriction of this response to this region cannot be accounted for in terms of genetics as aestivation is intermediately inherited, with the heritability (h(2)) of aestivation in inbreeding lines between 0.35 and 0.77. Two hypotheses are presented to explain why this species does not aestivate in more northern regions. First, aestivation is a behaviour that serves to synchronize generations in areas where this species produces a high number of generations per year. Second, aestivation reduces the incidence of parasitism suffered by the butterfly by desynchronizing its life cycle from that of its main parasitoid, Cotesia glomerata. The two hypotheses are not mutually exclusive and both seem to be adaptive where the species is multivoltine.</t>
  </si>
  <si>
    <t>10.14411/eje.2011.047</t>
  </si>
  <si>
    <t>WOS:000291955100006</t>
  </si>
  <si>
    <t>Pato, LS; Martinez, B; Rico, JM</t>
  </si>
  <si>
    <t>Pato, Lorena S.; Martinez, Brezo; Rico, Jose M.</t>
  </si>
  <si>
    <t>Environmental control of the annual erect phase of Nemalion helminthoides (Rhodophyta) in the field</t>
  </si>
  <si>
    <t>SCIENTIA MARINA</t>
  </si>
  <si>
    <t>In temperate areas, lack of nutrients during summer, particularly N, is the main limiting factor of macroalgal growth. However, Nemo lion helminthoides (Velley) Batters in northern Spain is conspicuous in the field during this time (from mid-May to late-July). Therefore, we assumed that its nutrient requirements are low enough to be sustained by transient nutrient inputs and we hypothesized that the physiological condition of the thalli was transiently improved when nutrient pulses occurred. A range of proxies for physiological condition (internal N, C, proteins and phycobilins), growth and phenological status of N. helminthoides were measured over time and related to temporal variations in nutrient availability, irradiance, temperature and daylength. Data were analyzed using a multivariate approach (redundancy analysis). Transient nutrient inputs were mainly due to freshwater runoff and wind-driven upwelling events; however, these pulses did not lead to any short-term improvement in the physiological condition of the algae because in such dominant nutrient limiting conditions plants divert transient available resources directly to growth and reproduction. Probably because of the strong endogenous nature of the N. helminthoides life-history, only daylength and temperature were found to be major environmental factors: increasing daylength was associated with growth, sexual maturation, fertilization and the increment of internal N and C, the amount of proteins and phycobilins. Decreasing daylength together with increasing temperature were correlated with spore release and senescence. This research suggests that N. helminthoides requires a high light dose to sustain growth and reproduction, and therefore it must grow and reproduce in summer even though it has to overcome nutrient deprivation during this period.</t>
  </si>
  <si>
    <t>Rico, Jose M/C-7441-2013; Martinez, Brezo/K-6726-2014; Martinez, Brezo/AAE-9825-2019</t>
  </si>
  <si>
    <t>Martinez, Brezo/0000-0002-7501-7726; Martinez, Brezo/0000-0002-7501-7726; Rico-Ordas, Jose Manuel/0000-0001-6253-257X</t>
  </si>
  <si>
    <t>0214-8358</t>
  </si>
  <si>
    <t>1886-8134</t>
  </si>
  <si>
    <t>10.3989/scimar.2011.75n2263</t>
  </si>
  <si>
    <t>WOS:000292995500006</t>
  </si>
  <si>
    <t>Chentouf, M; Bister, JL; Boulanouar, B</t>
  </si>
  <si>
    <t>Chentouf, M.; Bister, J. L.; Boulanouar, B.</t>
  </si>
  <si>
    <t>Reproduction characteristics of North Moroccan indigenous goats</t>
  </si>
  <si>
    <t>10th International Conference on Goats - Technological Development and Associate Attempts to a Sustainable Small Livestock Activity</t>
  </si>
  <si>
    <t>SEP 19-23, 2010</t>
  </si>
  <si>
    <t>Fed Rural Univ Pernambuco, Recife, BRAZIL</t>
  </si>
  <si>
    <t>Fed Univ Paraiba, Natl Semi Arid Inst, Brazilian Enterprise Agr Res, State Co Agr Res</t>
  </si>
  <si>
    <t>Fed Rural Univ Pernambuco</t>
  </si>
  <si>
    <t>Goat production in North Morocco represents a livelihood base for resource-poor producers in need of technological change. Considering that reproduction aspects of these animals have not been assessed yet, this study characterized their main reproduction characteristics under the prevailing photoperiod at latitude 35 degrees N: seasonal variation in females (n = 18)and bucks (n = 6), female puberty attainment (n = 18) and gestation (n = 22). Nutritional effects on female seasonality and age at puberty of female kids were tested under two levels of nutrition: L (low) and H (high), respectively. The L does (n = 9) were fed at maintenance requirements for adult goats whereas the H does (n = 9) at twice the maintenance requirements. The H female kids (n = 9) and the L female kids (n = 9) were fed with diets to support fast and slow average daily gains, respectively. Blood samples were regularly collected from does and female kids for progesterone assay to assess ovulation occurrence; from bucks to assess seasonal testosterone changes; from pregnant does to assess progesterone profiles during pregnancy. Does displayed a marked reproductive seasonality influenced by the photoperiod. Their ovulation and estrus occurrence diminished progressively starting at the winter solstice, was completely halted from April to June and progressively resumed at the summer solstice. The seasonal pattern was uninfluenced by the feeding level. In bucks, significant seasonal changes were observed in testis measurements (scrotal circumference, testicular diameter and length), sperm characteristics (volume of the ejaculate and sperm concentration) and plasmatic testosterone, with low values in winter that increased during the spring and peaked in the summer. Puberty in females was attained at an average body weight of 17.6 kg, regardless of the feeding level provided (P &gt; 0.05) and with high incidence of abnormal estrus cycles (60%). However, improved feeding reduced significantly puberty age by 19 days (278 +/- 8 vs. 297 +/- 2 days, P &lt; 0.05). Average pregnancy length was 149.7 days and slightly longer in does kidding singles than those kidding twins (151.0 +/- 1.4 days vs. 148.3 +/- 1.7 days; P &lt; 0.05). Litter size did not affect progesterone plasma concentrations. The results obtained, offer important information to consider managerial changes to improve the productivity of the prevailing production systems under extensive and intensive production plans. (C) 2011 Elsevier B.V. All rights reserved.</t>
  </si>
  <si>
    <t>10.1016/j.smallrumres.2011.03.037</t>
  </si>
  <si>
    <t>WOS:000292445000031</t>
  </si>
  <si>
    <t>Lagaraine, C; Skipor, J; Szczepkowska, A; Dufourny, L; Thiery, JC</t>
  </si>
  <si>
    <t>Lagaraine, Christine; Skipor, Janina; Szczepkowska, Aleksandra; Dufourny, Laurence; Thiery, Jean-Claude</t>
  </si>
  <si>
    <t>Tight junction proteins vary in the choroid plexus of ewes according to photoperiod</t>
  </si>
  <si>
    <t>BRAIN RESEARCH</t>
  </si>
  <si>
    <t>Sheep from temperate latitudes exhibit seasonal variations in many physiological functions such as reproduction, food intake, body weight, and pelage growth. Majority of seasonal changes are controlled by the annual photoperiodic cycle and melatonin secretion. For reproduction, the resulting key event is a modulation of the negative feedback of steroids on gonadotropin secretion. However, this seasonal effect could also depend on variable uptake of steroids by the brain. Seasonal regulation of food intake also involves numerous peripheral hormones, among which the protein hormone leptin informs the brain on the metabolic status of the animal. It has been shown previously that access of progesterone, estradiol and leptin to the cerebrospinal fluid (CSF) increases under long days. This physiological modulation of the passage of hormones to the brain could depend on regulation of the permeability of the blood CSF barrier. This study therefore compared the tight junction proteins in the choroid plexus of ewes exposed to short days or long days. Levels of occludin, zonula occludens proteins (ZO) ZO-1 and ZO-2, afadin and cadherin were significantly higher during short days, but no statistical difference was observed for junctional adhesion molecule 1 (JAM-1), ZO-3 or claudins 1 and 5. These results are consistent with an increase in the blood-CSF barrier permeability during long days through a regulation of tight junctions and show that the permeability could depend upon physiological conditions such as photoperiodic status. (C) 2011 Elsevier B.V. All rights reserved.</t>
  </si>
  <si>
    <t>Skipor-Lahuta, Janina/H-7247-2017; Szczepkowska, Aleksandra/H-7251-2017</t>
  </si>
  <si>
    <t>Skipor-Lahuta, Janina/0000-0001-5900-6472; Szczepkowska, Aleksandra/0000-0001-5578-3063</t>
  </si>
  <si>
    <t>0006-8993</t>
  </si>
  <si>
    <t>10.1016/j.brainres.2011.04.009</t>
  </si>
  <si>
    <t>WOS:000291380300005</t>
  </si>
  <si>
    <t>O'Brien, C; Bradshaw, WE; Holzapfel, CM</t>
  </si>
  <si>
    <t>O'Brien, Conor; Bradshaw, William E.; Holzapfel, Christina M.</t>
  </si>
  <si>
    <t>Testing for causality in covarying traits: genes and latitude in a molecular world</t>
  </si>
  <si>
    <t>Many traits are assumed to have a causal (necessary) relationship with one another because of their common covariation with a physiological, ecological or geographical factor. Herein, we demonstrate a straightforward test for inferring causality using residuals from regression of the traits with the common factor. We illustrate this test using the covariation with latitude of a proxy for the circadian clock and a proxy for the photoperiodic timer in Drosophila and salmon. A negative result of this test means that further discussion of the adaptive significance of a causal connection between the covarying traits is unwarranted. A positive result of this test provides a point of departure that can then be used as a platform from which to determine experimentally the underlying functional connections and only then to discuss their adaptive significance.</t>
  </si>
  <si>
    <t>10.1111/j.1365-294X.2011.05133.x</t>
  </si>
  <si>
    <t>WOS:000291402600003</t>
  </si>
  <si>
    <t>Opstad, N; Sonsteby, A; Myrheim, U; Heide, OM</t>
  </si>
  <si>
    <t>Opstad, N.; Sonsteby, A.; Myrheim, U.; Heide, O. M.</t>
  </si>
  <si>
    <t>Seasonal timing of floral initiation in strawberry: Effects of cultivar and geographic location</t>
  </si>
  <si>
    <t>It was previously shown that nitrogen fertilization immediately after commencement of SD exposure enhanced the floral induction effect of SD in June-bearing strawberries (Sonsteby et al., 2009). In order to optimize the timing of such fertilization under field conditions, seasonal timing of floral initiation in the strawberry cultivars 'Frida', 'Polka', 'Korona' and Florence' was studied in the field at five contrasting latitudinal and attitudinal geographic locations in Norway and, for comparison, under controlled environment conditions with 12 h photoperiod and temperatures ranging from 9 to 18 degrees C. Serial collections and dissections of crowns from the various locations revealed that floral initiation was successively delayed with increasing latitude and altitude of the location, and with decreasing temperature under controlled environment conditions. Both in the field and in the phytotron, floral initiation was earliest in 'Frida' closely followed by 'Polka' and in due course by 'Korona' and finally 'Florence' which was particularly slow to respond. Floral initiation in the phytotron was progressively advanced with increasing temperature and was optimal at 15-18 degrees C. Flowering time in the field was mainly determined by thermal relations in the spring and early summer, and accordingly, it was strongly delayed with increasing latitude and altitude of the location. In addition, late floral initiation in autumn also delayed flowering in the spring. Based on these observations, optimal timing of autumn fertilization for the various locations and cultivars are suggested. (C) 2011 Elsevier B.V. All rights reserved.</t>
  </si>
  <si>
    <t>MAY 25</t>
  </si>
  <si>
    <t>10.1016/j.scienta.2011.03.022</t>
  </si>
  <si>
    <t>WOS:000291176300019</t>
  </si>
  <si>
    <t>Ikten, C; Skoda, SR; Hunt, TE; Molina-Ochoa, J; Foster, JE</t>
  </si>
  <si>
    <t>Ikten, Cengiz; Skoda, Steven R.; Hunt, Thomas E.; Molina-Ochoa, Jaime; Foster, John E.</t>
  </si>
  <si>
    <t>Genetic Variation and Inheritance of Diapause Induction in Two Distinct Voltine Ecotypes of Ostrinia nubilalis (Lepidoptera: Crambidae)</t>
  </si>
  <si>
    <t>European corn borer, Ostrinia nubilalis (Hubner) (Lepidoptera: Crambidae), displays a larval diapause in response to short photoperiods and is adapted to a variety of local conditions throughout North America. Hence, the effective photoperiod inducing larval diapause will differ among geographic ecotypes. This study considers the inheritance of photoperiodic larval diapause induction by hybridization and backcrossing two latitudinally distinct ecotypes of the European corn borer collected between 41 degrees N, 96 degrees W and 48 degrees N, 96 degrees W and under a range of photoperiods representative of their respective locations: from 14:10 to 16:8 (L:D) h. The ecotype adapted to a bivoltine habitat (southeastern Nebraska) exhibited a shorter critical photoperiod (1480 h) than the ecotype (1533 h), originating from a univoltine habitat (northwestern Minnesota). Reciprocal F(1) crosses exhibited intermediate values with indication of sex-linked inheritance. In addition, the male parent had significantly more influence on diapause incidence of subsequent progeny than the female. The F(2) and backcross progeny further supported the supposition that diapause response is a sex-linked inheritance. The minimum number of genes estimates, and the response from backcross progeny, suggest that diapause response of European corn borer larva may be controlled by only a few loci. The overall results indicated that both ecotypes had adopted unique diapause responses, which ultimately lead to seasonal synchrony in their ecosystems.</t>
  </si>
  <si>
    <t>Ikten, Cengiz/J-9356-2012; IKTEN, Cengiz/Q-6060-2019</t>
  </si>
  <si>
    <t>Ikten, Cengiz/0000-0001-7574-3771; IKTEN, Cengiz/0000-0001-7574-3771</t>
  </si>
  <si>
    <t>10.1603/AN09149</t>
  </si>
  <si>
    <t>WOS:000294063700023</t>
  </si>
  <si>
    <t>Pouteau, S; Albertini, C</t>
  </si>
  <si>
    <t>Pouteau, Sylvie; Albertini, Catherine</t>
  </si>
  <si>
    <t>An assessment of morphogenetic fluctuation during reproductive phase change in Arabidopsis</t>
  </si>
  <si>
    <t>Background and Aims Reproductive phase change in Arabidopsis thaliana is characterized by two transitions in phytomer identity, the differentiation of the first elongate internode (bolting transition) and of the first flower (floral transition). An evaluation of the dynamics of these transitions was sought by examining the precision of the corresponding phytomer identity changes. Methods The length of the first elongate internode and the frequency of chimeric inflorescence structures, e. g. paraclades not subtended by a leaf (no-leaf/paraclades) and flowers subtended by a bract (bract/flowers), were measured in the Wassilewskija (Ws) accession and 47 early flowering mutants under a wide range of photo-periods. The impact of photoperiodic perturbations applied to Ws plants at different times of development was also evaluated. Key Results In Ws, both types of characters were remarkably constant across photoperiods in spite of a high degree of interindividual variability. Bract/flowers were not normally produced in Ws, but they were observed in conditions that suggest enhanced light signalling, e. g. in response to continuous light perturbations and in mutants with reduced hypocotyl elongation. In contrast, no-leaf/paraclades were normally present in approx. 20% of Ws plants, and their frequency was increased in conditions that suggest reduced light signalling, e. g. in mutants with altered specification of long-day responses. The length of the first elongate internode was unrelated to the rate of stem elongation and to the regulation of reproductive phase change. Conclusions Bract/flowers and no-leaf/paraclades corresponded to opposite effects on the floral transition that reflected different dynamics of progression to flowering. In contrast, the length of the first elongate internode was only indirectly related to the regulation of reproductive phase change and was mainly dependent on global morphogenetic constraints. This paper proposes that morphogenetic variability could be used to identify critical phases of development and characterize the canalization of developmental patterns.</t>
  </si>
  <si>
    <t>10.1093/aob/mcr039</t>
  </si>
  <si>
    <t>WOS:000289838700011</t>
  </si>
  <si>
    <t>Casas, AM; Djemel, A; Ciudad, FJ; Yahiaoui, S; Ponce, LJ; Contreras-Moreira, B; Gracia, MP; Lasa, JM; Igartua, E</t>
  </si>
  <si>
    <t>Casas, Ana M.; Djemel, Abderrahmane; Ciudad, Francisco J.; Yahiaoui, Samia; Ponce, Luis J.; Contreras-Moreira, Bruno; Pilar Gracia, M.; Lasa, Jose M.; Igartua, Ernesto</t>
  </si>
  <si>
    <t>HvFT1 (VrnH3) drives latitudinal adaptation in Spanish barleys</t>
  </si>
  <si>
    <t>In barley, three genes are responsible for the vernalization requirement: VrnH1, VrnH2 and VrnH3. The winter growth habit of barley requires the presence of a recessive VrnH1 allele, together with an active VrnH2 allele. The candidate for VrnH3 (HvFT1) has been recently identified, with evidences pointing at a central role in the integration of the vernalization and photoperiod pathways. Functional polymorphisms have been proposed, but experimental evidence of their role on agronomic performance and adaptation is needed. We examined allelic variation at the promoter and intron 1 of the HvFT1 gene in a landrace collection of barley, finding a high diversity level, with its geographic distribution correlated with latitude. Focusing on genotypes with winter alleles in VrnH1 and VrnH2, an association analysis of the four main HvFT1 haplotypes found in the landrace collection detected differences in time to flowering. Landraces with the intron 1 TC allele, prevalent in the south, flowered 6-7 days earlier than those with the AG allele, under natural conditions. These results were validated in an independent F-2 population. In both data sets, the effect found was similar, but in opposite direction to that described in literature. The polymorphism reported at intron 1 contributes to variation in flowering time under field conditions. We have found that polymorphisms at the promoter also contribute to the effect of the gene on flowering time under field and controlled conditions. The variety of HvFT1 alleles described constitutes an allelic series that may have been a factor in agro-ecological adaptation of barley.</t>
  </si>
  <si>
    <t>Contreras-Moreira, Bruno/G-4334-2011; Casas, Ana Maria/G-3898-2011; Gracia, M P/G-8357-2016; Igartua, Ernesto/E-7691-2012; Bautista, Francisco Jesus Ciudad/AAB-6907-2019</t>
  </si>
  <si>
    <t>Contreras-Moreira, Bruno/0000-0002-5462-907X; Casas, Ana Maria/0000-0003-3484-2655; Gracia, M P/0000-0002-4434-9015; Igartua, Ernesto/0000-0003-2938-1719; Bautista, Francisco Jesus Ciudad/0000-0001-7523-749X</t>
  </si>
  <si>
    <t>10.1007/s00122-011-1531-x</t>
  </si>
  <si>
    <t>WOS:000289478500004</t>
  </si>
  <si>
    <t>Swidrak, I; Gruber, A; Kofler, W; Oberhuber, W</t>
  </si>
  <si>
    <t>Swidrak, Irene; Gruber, Andreas; Kofler, Werner; Oberhuber, Walter</t>
  </si>
  <si>
    <t>Effects of environmental conditions on onset of xylem growth in Pinus sylvestris under drought</t>
  </si>
  <si>
    <t>We determined the influence of environmental factors (air and soil temperature, precipitation, photoperiod) on onset of xylem growth in Scots pine (Pinus sylvestris L.) within a dry inner Alpine valley (750 m a.s.I., Tyrol, Austria) by repeatedly sampling micro-cores throughout 2007-10 at two sites (xeric and dry-mesic) at the start of the growing season. Temperature sums were calculated in degree-days (DD) &gt;= 5 degrees C from 1 January and 20 March, i.e., spring equinox, to account for photoperiodic control of release from winter dormancy. Threshold temperatures at which xylogenesis had a 0.5 probability of being active were calculated by logistic regression. Onset of xylem growth, which was not significantly different between the xeric and dry-mesic sites, ranged from mid-April in 2007 to early May in 2008. Among most study years, statistically significant differences (P &lt; 0.05) in onset of xylem growth were detected. Mean air temperature sums calculated from 1 January until onset of xylem growth were 230 +/- 44 DD (mean standard deviation) at the xeric site and 205 +/- 36 DD at the dry-mesic site. Temperature sums calculated from spring equinox until onset of xylem growth showed somewhat less variability during the 4-year study period, amounting to 144 +/- 10 and 137 +/- 12 DD at the xeric and dry-mesic sites, respectively. At both sites, xylem growth was active when daily minimum, mean and maximum air temperatures were 5.3, 10.1 and 16.2 degrees C, respectively. Soil temperature thresholds and DD until onset of xylem growth differed significantly between sites, indicating minor importance of root-zone temperature for onset of xylem growth. Although spring precipitation is known to limit radial growth in P. sylvestris exposed to a dry inner Alpine climate, the results of this study revealed that (i) a daily minimum air temperature threshold for onset of xylem growth in the range 5-6 degrees C exists and (ii) air temperature sum rather than precipitation or soil temperature triggers start of xylem growth. Based on these findings, we suggest that drought stress forces P. sylvestris to draw upon water reserves in the stem for enlargement of first tracheids after cambial resumption in spring.</t>
  </si>
  <si>
    <t>, Walter/0000-0002-5197-7044</t>
  </si>
  <si>
    <t>10.1093/treephys/tpr034</t>
  </si>
  <si>
    <t>WOS:000291893600003</t>
  </si>
  <si>
    <t>Ourens, R; Fernandez, L; Freire, J</t>
  </si>
  <si>
    <t>Ourens, Rosana; Fernandez, Luis; Freire, Juan</t>
  </si>
  <si>
    <t>Geographic, population, and seasonal patterns in the reproductive parameters of the sea urchin Paracentrotus lividus</t>
  </si>
  <si>
    <t>Generalized additive models were used to synthesize the data from 52 publications on the gonad growth and spawning seasonality of Paracentrotus lividus and identify spatial and temporal patterns in the reproductive processes. According to our results, Atlantic populations spawn in spring and develop large gonads (6.4 +/- 0.2% of fresh body weight (mean SE)), which increase in size toward higher latitudes. While in the Mediterranean, the gonads are smaller (3.1 +/- 0.1%), possibly as the result of successive spawnings which impede nutrients accumulating in the gonads. Differences were also observed between habitats: gonad production was higher in seagrass meadows in the Mediterranean and in subtidal rocky substrates in the Atlantic. Food availability might cause these variations as well as the negative correlation observed between depth and the gonad index for rocky substrates. Sex and body size do not seem to influence greatly gonad growth.</t>
  </si>
  <si>
    <t>Fernandez, Luis/G-3451-2016</t>
  </si>
  <si>
    <t>Fernandez, Luis/0000-0002-8130-5003; Freire, Juan/0000-0003-4323-4918</t>
  </si>
  <si>
    <t>10.1007/s00227-010-1607-1</t>
  </si>
  <si>
    <t>WOS:000289539100008</t>
  </si>
  <si>
    <t>Hall, D; Ma, XF; Ingvarsson, PK</t>
  </si>
  <si>
    <t>Hall, David; Ma, Xiao-Fei; Ingvarsson, Par K.</t>
  </si>
  <si>
    <t>Adaptive evolution of the Populus tremula photoperiod pathway</t>
  </si>
  <si>
    <t>Perennial plants monitor seasonal changes through changes in environmental conditions such as the quantity and quality of light and genes in the photoperiodic pathway are known to be involved in controlling these processes. Here, we examine 25 of genes from the photoperiod pathway in Populus tremula (Salicaceae) for signatures of adaptive evolution. Overall, levels of synonymous polymorphism in the 25 genes are lower than at control loci selected randomly from the genome. This appears primarily to be caused by lower levels of synonymous polymorphism in genes associated with the circadian clock. Natural selection appears to play an important role in shaping protein evolution at several of the genes in the photoperiod pathways, which is highlighted by the fact that approximately 40% of the genes from the photoperiod pathway have estimates of selection on nonsynonymous polymorphisms that are significantly different from zero. A surprising observation we make is that circadian clock-associated genes appear to be over-represented among the genes showing elevated rates of protein evolution; seven genes are evolving under positive selection and all but one of these genes are involved in the circadian clock of Populus.</t>
  </si>
  <si>
    <t>Ingvarsson, Par/0000-0001-9225-7521; Hall, David/0000-0001-8152-2713</t>
  </si>
  <si>
    <t>10.1111/j.1365-294X.2011.05014.x</t>
  </si>
  <si>
    <t>WOS:000288705300014</t>
  </si>
  <si>
    <t>Fatet, A; Pellicer-Rubio, MT; Leboeuf, B</t>
  </si>
  <si>
    <t>Fatet, Alice; Pellicer-Rubio, Maria-Teresa; Leboeuf, Bernard</t>
  </si>
  <si>
    <t>Reproductive cycle of goats</t>
  </si>
  <si>
    <t>Goats are spontaneously ovulating, polyoestrous animals. Oestrous cycles in goats are reviewed in this paper with a view to clarifying interactions between cyclical changes in tissues, hormones and behaviour. Reproduction in goats is described as seasonal; the onset and length of the breeding season is dependent on various factors such as latitude, climate, breed, physiological stage, presence of the male, breeding system and specifically photoperiod. In temperate regions, reproduction in goats is described as seasonal with breeding period in the fall and winter and important differences in seasonality between breeds and locations. In tropical regions, goats are considered continuous breeders; however, restricted food availability often causes prolonged anoestrous and anovulatory periods and reduced fertility and prolificacy. Different strategies of breeding management have been developed to meet the supply needs and expectations of consumers, since both meat and milk industries are subjected to growing demands for year-round production. Hormonal treatments, to synchronize oestrus and ovulation in combination with artificial insemination (AI) or natural mating, allow out-of-season breeding and the grouping of the kidding period. Photoperiodic treatments coupled with buck effect now allow hormone-free synchronization of ovulation but fertility results after AI are still behind those of hormonal treatments. The latter techniques are still under study and will help meeting the emerging social demand of reducing the use of hormones for the management of breeding systems. (C) 2010 Elsevier B.V. All rights reserved.</t>
  </si>
  <si>
    <t>10.1016/j.anireprosci.2010.08.029</t>
  </si>
  <si>
    <t>WOS:000292356500010</t>
  </si>
  <si>
    <t>Vikman, I; Nordlund, A; Naslund, A; Nyberg, L</t>
  </si>
  <si>
    <t>Vikman, Irene; Nordlund, Anders; Naslund, Annika; Nyberg, Lars</t>
  </si>
  <si>
    <t>Incidence and seasonality of falls amongst old people receiving home help services in a municipality in northern Sweden</t>
  </si>
  <si>
    <t>Objectives. Falls among old people is a well-documented phenomenon; however, falls among people living in the community and receiving home help services have been under-researched. The aim of this study was to investigate the incidence, including possible seasonal variation, circumstances and injuries related to falls among community living home help receivers, and to investigate whether fall incidence is associated with the type and amount of home help services received. Study design. Prospective cohort study. Methods. All 614 persons aged 65 and over who were living in a particular northern Swedish community and receiving municipality home help were included. Data on age, sex and home help service use were collected from home help service records, and falls were reported by staff on report forms specifically designed for the study. Results. A total number of 264 falls were recorded among 122 participants. The overall fall incidence was 626 per 1,000 PY, and incidence rate ratios were significantly correlated to the total amount of services used (p&lt;0.001), as well as to the degree of help for I-ADL needs (p&lt;0.001), P-ADL needs (p&lt;0.001) and escort service (p=0.007). The proportion of falls reported as resulting in injury was 33%. The monthly fall incidence was significantly associated to daylight photoperiod, however it was not associated to temperature. Conclusions. Fall incidence among home help receivers aged 65 and over seems correlated to the amount of services they receive. This is probably explained by the fact that impairments connected to ADL limitations and home help needs also are connected to an increased risk of falls. This implies that fall prevention should be considered when planning home help care for old people with ADL limitations. Further research on the connection between daylight photoperiod and fall incidence in populations at different latitudes is needed. (Int J Circumpolar Health 2011; 70(2):195-204)</t>
  </si>
  <si>
    <t>10.3402/ijch.v70i2.17813</t>
  </si>
  <si>
    <t>WOS:000291339800010</t>
  </si>
  <si>
    <t>Idaszkin, YL; Bortolus, A</t>
  </si>
  <si>
    <t>Idaszkin, Yanina L.; Bortolus, Alejandro</t>
  </si>
  <si>
    <t>Does low temperature prevent Spartina alterniflora from expanding toward the austral-most salt marshes?</t>
  </si>
  <si>
    <t>Along the Atlantic coast of South America, the northern salt marshes (lower than 43A degrees S) are dominated by Spartina species while the southern salt marshes (greater than 43A degrees S) are dominated by Sarcocornia perennis. The most abundant Spartina species are Spartina densiflora which is present in most coastal marshes, and Spartina alterniflora that was never recorded above the similar to 42A degrees 25'S. It is not clear why S. alterniflora has not succeeded in the southern marshes, in which the low marsh zone remains as an extensive bared mud flat. We address the hypothesis that the absence of S. alterniflora in the south is driven by the cold temperatures inversely related with increasing latitudes along the East coast of Patagonia. To evaluate this hypothesis, we carried out an experiment in which we manipulated the temperature in combination with frost formation and photoperiod. We found that cold temperature produced a negative effect on S. alterniflora, and this effect seems accentuated by the frost but not by the reduction in the photoperiod. Our results support the hypothesis that the absence of S. alterniflora in the southernmost salt marshes of Patagonia is a consequence of the frost as an outcome of the co-occurrence of low temperature and high humidity. The importance of our results are discussed in the context of the global warming and how Spartina species enlarge their distributional range toward higher latitudes.</t>
  </si>
  <si>
    <t>Idaszkin, Yanina Lorena/0000-0002-5281-6461</t>
  </si>
  <si>
    <t>10.1007/s11258-010-9844-4</t>
  </si>
  <si>
    <t>WOS:000288557700003</t>
  </si>
  <si>
    <t>Hueffer, K; O'Hara, TM; Follmann, EH</t>
  </si>
  <si>
    <t>Hueffer, Karsten; O'Hara, Todd M.; Follmann, Erich H.</t>
  </si>
  <si>
    <t>Adaptation of mammalian host-pathogen interactions in a changing arctic environment</t>
  </si>
  <si>
    <t>ACTA VETERINARIA SCANDINAVICA</t>
  </si>
  <si>
    <t>Many arctic mammals are adapted to live year-round in extreme environments with low winter temperatures and great seasonal variations in key variables (e. g. sunlight, food, temperature, moisture). The interaction between hosts and pathogens in high northern latitudes is not very well understood with respect to intra-annual cycles (seasons). The annual cycles of interacting pathogen and host biology is regulated in part by highly synchronized temperature and photoperiod changes during seasonal transitions (e. g., freezeup and breakup). With a warming climate, only one of these key biological cues will undergo drastic changes, while the other will remain fixed. This uncoupling can theoretically have drastic consequences on host-pathogen interactions. These poorly understood cues together with a changing climate by itself will challenge host populations that are adapted to pathogens under the historic and current climate regime. We will review adaptations of both host and pathogens to the extreme conditions at high latitudes and explore some potential consequences of rapid changes in the Arctic.</t>
  </si>
  <si>
    <t>Daniel, Emily M/A-7387-2012</t>
  </si>
  <si>
    <t>Hueffer, Karsten/0000-0001-7154-9066</t>
  </si>
  <si>
    <t>0044-605X</t>
  </si>
  <si>
    <t>1751-0147</t>
  </si>
  <si>
    <t>MAR 11</t>
  </si>
  <si>
    <t>10.1186/1751-0147-53-17</t>
  </si>
  <si>
    <t>WOS:000288592900001</t>
  </si>
  <si>
    <t>Sorg, BA; Stark, G; Sergeeva, A; Jansen, HT</t>
  </si>
  <si>
    <t>Sorg, B. A.; Stark, G.; Sergeeva, A.; Jansen, H. T.</t>
  </si>
  <si>
    <t>PHOTOPERIODIC SUPPRESSION OF DRUG REINSTATEMENT</t>
  </si>
  <si>
    <t>NEUROSCIENCE</t>
  </si>
  <si>
    <t>The rewarding influence of drugs of abuse varies with time of day and appears to involve interactions between the circadian and the mesocorticolimbic dopamine systems. The circadian system is also intimately involved in measuring daylength. Thus, the present study examined the impact of changing daylength (photoperiod) on cocaine-seeking behaviors. Male Sprague-Dawley rats were trained and tested on a 12L:12D light:dark schedule for cocaine-induced reinstatement of conditioned place preference (CPP) at three times of day (Zeitgeber time (ZT): 4, 12, and 20) to determine a preference score. Rats were then shifted to either shorter (6L:18D) or longer (18L:6D) photoperiods and then to constant conditions, re-tested for cocaine-induced reinstatement under each different condition, and then returned to their original photoperiod (12L:12D) and tested once more. Rats exhibited a circadian profile of preference score in constant darkness with a peak at 12 h after lights-off. At both ZT4 and ZT20, but not at ZT12, shorter photoperiods profoundly suppressed cocaine reinstatement, which did not recover even after switching back to 12L:12D. In contrast, longer photoperiods did not alter reinstatement. Separate studies showed that the suppression of cocaine reinstatement was not due to repeated testing. In an additional experiment, we examined the photoperiodic regulation of tyrosine hydroxylase (TH) and dopamine transporter (DAT) proteins in drug-naive rats. These results revealed photoperiodic modulation of proteins in the prefrontal cortex and dorsal striatum, but not in the nucleus accumbens or ventral tegmental area. Together, these findings add further support to the circadian genesis of cocaine-seeking behaviors and demonstrate that drug-induced reinstatement is modulated by photoperiod. Furthermore, the results suggest that photoperiod partly contributes to the seasonal expression of certain drug-related behaviors in humans living at different latitudes and thus our findings may have implications for novel targeting of circadian rhythms in the treatment of addiction. (C) 2011 IBRO. Published by Elsevier Ltd. All rights reserved.</t>
  </si>
  <si>
    <t>Sorg, Barbara/0000-0002-4913-4910; Jansen, Heiko/0000-0003-0178-396X</t>
  </si>
  <si>
    <t>0306-4522</t>
  </si>
  <si>
    <t>1873-7544</t>
  </si>
  <si>
    <t>MAR 10</t>
  </si>
  <si>
    <t>10.1016/j.neuroscience.2010.12.022</t>
  </si>
  <si>
    <t>WOS:000287727100025</t>
  </si>
  <si>
    <t>Aracena, C; Lange, CB; Iriarte, JL; Rebolledo, L; Pantoja, S</t>
  </si>
  <si>
    <t>Aracena, Claudia; Lange, Carina B.; Luis Iriarte, Jose; Rebolledo, Lorena; Pantoja, Silvio</t>
  </si>
  <si>
    <t>Latitudinal patterns of export production recorded in surface sediments of the Chilean Patagonian fjords (41-55 degrees S) as a response to water column productivity</t>
  </si>
  <si>
    <t>CONTINENTAL SHELF RESEARCH</t>
  </si>
  <si>
    <t>The Chilean Patagonian fjords region (41-56 degrees S) is characterized by highly complex geomorphology and hydrographic conditions, and strong seasonal and latitudinal patterns in precipitation, freshwater discharge, glacier coverage, and light regime; all of these directly affect biological production in the water column. In this study, we compiled published and new information on water column properties (primary production, nutrients) and surface sediment characteristics (biogenic opal, organic carbon, molar C/N, bulk sedimentary delta(13)C(org)) from the Chilean Patagonian fjords between 41 degrees S and 55 degrees S, describing herein the latitudinal pattern of water column productivity and its imprint in the underlying sediments. Based on information collected at 188 water column and 118 sediment sampling sites, we grouped the Chilean fjords into four main zones: Inner Sea of Chiloe (41 degrees to similar to 44 degrees S), Northern Patagonia (44 degrees to similar to 47 degrees S), Central Patagonia (48-51 degrees S), and Southern Patagonia (Magellan Strait region between 52 degrees and 55 degrees S). Primary production in the Chilean Patagonian fjords was the highest in spring-summer, reflecting the seasonal pattern of water column productivity. A clear north-south latitudinal pattern in primary production was observed, with the highest average spring and summer estimates in the Inner Sea of Chiloe (2427 and 5860 mg C m(-2) d(-1)) and Northern Patagonia (1667 and 2616 mg C m(-2) d(-1)). This pattern was closely related to the higher availability of nutrients, greater solar radiation, and extended photoperiod during the productive season in these two zones. The lowest spring value was found in Caleta Tortel, Central Patagonia (91 mg C m(-2) d(-1)), a site heavily influenced by glacier meltwater and river discharge loaded with glacial sediments. Biogenic opal, an important constituent of the Chilean fjord surface sediments (Si(OPAL) similar to 1-13%), reproduced the general north-south pattern of primary production and was directly related to water column silicic acid concentrations. Surface sediments were also rich in organic carbon content and the highest values corresponded to locations far away from glacier influence, sites within fjords, and/or semi-enclosed and protected basins, reflecting both autochthonous (water column productivity) and allochthonous sources (contribution of terrestrial organic matter from fluvial input to the fjords). A gradient was observed from the more oceanic sites to the fjord heads (west-east) in terms of bulk sedimentary delta(13)C(org) and C/N ratios; the more depleted (delta(13)C(org) -26 parts per thousand) and higher C/N (23) values corresponded to areas close to rivers and glaciers. A comparison of the Chilean Patagonian fjords with other fjord systems in the world revealed high variability in primary production for all fjord systems as well as similar surface sediment geochemistry due to the mixing of marine and terrestrial organic carbon. (C) 2010 Elsevier Ltd. All rights reserved.</t>
  </si>
  <si>
    <t>0278-4343</t>
  </si>
  <si>
    <t>10.1016/j.csr.2010.08.008</t>
  </si>
  <si>
    <t>WOS:000287952300018</t>
  </si>
  <si>
    <t>Poyry, J; Leinonen, R; Soderman, G; Nieminen, M; Heikkinen, RK; Carter, TR</t>
  </si>
  <si>
    <t>Poyry, Juha; Leinonen, Reima; Soderman, Guy; Nieminen, Marko; Heikkinen, Risto K.; Carter, Timothy R.</t>
  </si>
  <si>
    <t>Climate-induced increase of moth multivoltinism in boreal regions</t>
  </si>
  <si>
    <t>Aim An increase in multivoltinism in ectothermic animals has been proposed by several authors as a possible outcome of climate warming, especially in high latitudes. We tested this prediction with large-scale empirical monitoring data for boreal moth communities. Location Finland, northern Europe. Methods Our data set comprised observations of multivoltine species made in the Finnish moth monitoring scheme 'Nocturna' trap sites during the period 1993-2006 along an exceptionally long latitudinal gradient of 1000 km. To compare recent changes in moth multivoltinism with a longer time period, we gathered older time series of moth observations from five locations. We used generalized linear mixed models (GLMMs) to detect possible temporal and geographical trends in the annual occurrence of multivoltinism. We also identified areas where the recent changes in multivoltinism have been greatest. Monthly average temperatures of spring and summer periods and annual sum of growing degree days above 5 degrees C (GDD5) were used as explanatory variables to distinguish the main climatic correlates of moth multivoltinism. Results We observed a clear increase in the occurrence of moth multivoltinism during the period 1993-2006. The incidence as well as the recent increase in multivoltinism were highest in southernmost Finland and decreased towards the north. We also detected a weaker, although significantly positive, trend of moth multivoltinism in southern Finland during the period 1963-92, suggesting that this increasing trend might already have begun earlier. The most important climatic correlates for the annual occurrence of moth multivoltinism were the mean summer temperature (periods May-July and June-August) and GDD5, but all the tested climatic variables showed a significant univariate relationship with the occurrence of moth multivoltinism. All climatic variables showed an increasing trend during the period 1993-2006. Main conclusions The occurrence of multivoltinism has increased in northern European moth communities during recent decades, apparently as a response to increasing temperatures during the spring and summer seasons. The increase in multivoltinism was greatest in the southernmost parts of Finland, whereas in the northern landscapes recent warming has triggered multivoltinism in only relatively few moth species.</t>
  </si>
  <si>
    <t>Poyry, Juha/B-7487-2013; Carter, Timothy R/N-4411-2017</t>
  </si>
  <si>
    <t>Poyry, Juha/0000-0002-5548-1046; Carter, Timothy R/0000-0002-4026-8859</t>
  </si>
  <si>
    <t>10.1111/j.1466-8238.2010.00597.x</t>
  </si>
  <si>
    <t>WOS:000286889500008</t>
  </si>
  <si>
    <t>Rweyongeza, DM</t>
  </si>
  <si>
    <t>Rweyongeza, Deogratias M.</t>
  </si>
  <si>
    <t>Pattern of genotype-environment interaction in Picea glauca (Moench) Voss in Alberta, Canada</t>
  </si>
  <si>
    <t>ANNALS OF FOREST SCIENCE</t>
  </si>
  <si>
    <t>Genotype-environment interaction (GEI) among 19 white spruce provenances planted on eight sites in Alberta, Canada, was analyzed using type B correlations (r (p) ) and the additive main effects and multiplicative interaction (AMMI) model. The objectives were to quantify the extent of crossover interaction for height and diameter; evaluate the age-trends in GEI for height and diameter; and examine the role of provenance and test site climate in causing GEI. A high-latitude (similar to 59A degrees N) site was poorly correlated (r (p) = -0.31 to 0.56) with sites located south of latitude 56A degrees N; a high-elevation (1,220 m) site was poorly correlated (r (p) a parts per thousand currency signaEuro parts per thousand 0.40) with most of the sites located at medium and low elevations (a parts per thousand currency sign800 m); additive main effects and multiplicative interaction analysis revealed a strong association between provenances and sites with similar climate; high-latitude provenances and sites with cool winters and dry summers, and high-elevation provenances and sites with high precipitation and short growing seasons contributed the greatest to GEI. Because the relationship between GEI and climate corresponds well with latitudes and topography, seed transfer in Alberta can be effectively regulated by setting latitude and elevation transfer limits that are periodically adjusted to reflect the changing conditions caused by climate change.</t>
  </si>
  <si>
    <t>1286-4560</t>
  </si>
  <si>
    <t>1297-966X</t>
  </si>
  <si>
    <t>10.1007/s13595-011-0032-z</t>
  </si>
  <si>
    <t>WOS:000290448000004</t>
  </si>
  <si>
    <t>Nakao, S</t>
  </si>
  <si>
    <t>Nakao, Shiro</t>
  </si>
  <si>
    <t>Geographical variation of photoperiodic wing form determination and genetic background of reproductive diapause in arrhenotokous populations of Thrips nigropilosus Uzel (Thysanoptera: Thripidae) in Japan</t>
  </si>
  <si>
    <t>To determine the level of inter-population variation in wing form and the induction of reproductive diapause as affected by photoperiod, females of five populations of arrhenotokous Thrips nigropilosus Uzel were reared under four different photoperiodic conditions at 18 degrees C. The experimental populations originated from Nakijin-son, Motobu-cho, and Uruma-shi in Okinawa Island, Amami-shi in Amami-Oshima Island, and Wakayama-shi on Honshu Island. In all five populations, only macropterae were observed when the photoperiod was 13 h light/11 h dark. Brachypterae were observed as the light period was reduced to 11.5 or 12 h in the Wakayama population, and to 10 or 11.5 h in the Nakijin, Motobu, and Uruma populations. Brachypterous females were observed in the Amami population only when the light period was 10 h. With the same photoperiod, only brachypterae were observed in the Wakayama and Uruma populations. Short-day conditions also induced reproductive diapause in the Wakayama population but not in the Amami and Okinawa Island populations. Under 10 h light/14 h dark, almost all hybrids obtained from crossing Wakayama with Amami populations entered reproductive diapause. Some populations in Okinawa Island may have been originated in northern localities.</t>
  </si>
  <si>
    <t>10.1007/s13355-010-0016-8</t>
  </si>
  <si>
    <t>WOS:000289895700016</t>
  </si>
  <si>
    <t>Peltonen-Sainio, P; Jauhiainen, L; Hakala, K</t>
  </si>
  <si>
    <t>Peltonen-Sainio, P.; Jauhiainen, L.; Hakala, K.</t>
  </si>
  <si>
    <t>Crop responses to temperature and precipitation according to long-term multi-location trials at high-latitude conditions</t>
  </si>
  <si>
    <t>Global warming has accelerated in recent decades and the years 1995-2006 were the warmest ever recorded. Also, in Finland, the last decade has been exceptionally warm. Hence, this study examines how current field crop cultivars, adapted to northern long-day conditions and short growing seasons, have responded to the elevated temperatures, especially with regard to determination of yield potential and quality. These comparisons were carried out with spring and winter wheat (Triticum aestivum L.), oats (Avena sativa L.), barley (Hordeum vulgare L.), winter rye (Secale cereale L.), pea (Pisum sativum L.) and rapeseed (turnip rape, Brassica rapa L. and oilseed rape, B. napus L.). Long-term data sets of MTT Official Variety Trials and the Finnish Meteorological Institute were used to study crop responses to precipitation and elevated temperatures at different growth phases. The MTT data sets were also grouped into experiments that could be considered typical of the temperature conditions in the period 1971-2000 seasons (termed '1985' conditions) or typical of the period 2010-39 (termed '2025'). At elevated temperatures, yields generally declined in these relatively cool growing conditions of northern Europe, except for pea. Elevated temperatures tended to have negative effects both in the pre- and post-anthesis phases, but the response depended on species. The response was probably associated with reduced water availability, which limited yield determination, especially in early growth phases. For example, in spring cereals a decrease in early summer precipitation by 10 mm decreased yields by 45-75 kg/ha. As warmer conditions also typically hastened development and growth in such generally cool growing conditions of Finland, it is essential that breeding programmes produce cultivars that are less sensitive to elevated temperatures, which are likely to become more frequent in future.</t>
  </si>
  <si>
    <t>Hakala, Kaija/E-3745-2017</t>
  </si>
  <si>
    <t>Hakala, Kaija/0000-0002-0172-1892</t>
  </si>
  <si>
    <t>10.1017/S0021859610000791</t>
  </si>
  <si>
    <t>WOS:000285473500005</t>
  </si>
  <si>
    <t>Iqbal, M; Fayyaz, M; Shahzad, A; Ahmed, I; Ali, GM; Masood, S; Spaner, D</t>
  </si>
  <si>
    <t>Iqbal, Muhammad; Fayyaz, Muhammad; Shahzad, Armghan; Ahmed, Iftikhar; Ali, Ghulam M.; Masood, Shahid; Spaner, Dean</t>
  </si>
  <si>
    <t>EFFECT OF VERNALIZATION ON GRAIN FILL DURATION AND GRAIN WEIGHT IN SPRING WHEAT</t>
  </si>
  <si>
    <t>PAKISTAN JOURNAL OF BOTANY</t>
  </si>
  <si>
    <t>Vernalization response genes are known to contribute indirectly to grain yield by influencing flowering time, number of tillers and spikelets in sensitive wheat genotypes. There has been no report of the effect of vernalization on grain fill duration and grain weight in wheat. The objective of this study was to investigate the effect of vernalization on grain fill duration and grain weight in a set of 5 high latitude spring wheat, differing in vernalization response, and their 10 F(1) hybrids obtained from a one-way diallel cross. The 15 genotypes were grown with and without 42d-vernalization treatment. Vernalization altered grain fill duration and grain weight in both sensitive and in-sensitive genotypes and no clear pattern was observed in terms of the vernalization responsiveness of the genotypes. No correlation was found between grain fill duration and grain weight in vernalized and non-vernalized treatment, indicating that the increase in grain fill duration of some of the genotypes with vernalization did not have an effect on grain weight. In order to harvest the full yield potential, vernalization sensitive genotypes may be grown in those eco-regions of high northern latitudes where growing season is relatively long and where temperatures are usually above the vernalization range.</t>
  </si>
  <si>
    <t>Shahzad, Armghan/F-9927-2011; Iqbal, Muhammad/G-2089-2010; AHMED, IFTIKHAR/B-4694-2009; Ali, Ghulam/G-1870-2011</t>
  </si>
  <si>
    <t xml:space="preserve">Shahzad, Armghan/0000-0002-1387-6445; AHMED, IFTIKHAR/0000-0003-0969-7927; </t>
  </si>
  <si>
    <t>0556-3321</t>
  </si>
  <si>
    <t>WOS:000288090700075</t>
  </si>
  <si>
    <t>Skot, L; Sanderson, R; Thomas, A; Skot, K; Thorogood, D; Latypova, G; Asp, T; Armstead, I</t>
  </si>
  <si>
    <t>Skot, Leif; Sanderson, Ruth; Thomas, Ann; Skot, Kirsten; Thorogood, Danny; Latypova, Galina; Asp, Torben; Armstead, Ian</t>
  </si>
  <si>
    <t>Allelic Variation in the Perennial Ryegrass FLOWERING LOCUS T Gene Is Associated with Changes in Flowering Time across a Range of Populations</t>
  </si>
  <si>
    <t>The Arabidopsis (Arabidopsis thaliana) FLOWERING LOCUS T (FT) gene and its orthologs in other plant species (e.g. rice [Oryza sativa] OsFTL2/Hd3a) have an established role in the photoperiodic induction of flowering response. The genomic and phenotypic variations associated with the perennial ryegrass (Lolium perenne) ortholog of FT, designated LpFT3, was assessed in a diverse collection of nine European germplasm populations, which together constituted an association panel of 864 plants. Sequencing and genotyping of a series of amplicons derived from the nine populations, containing the complete exon and intron sequences as well as 5' and 3' noncoding sequences of LpFT3, identified a total of seven haplotypes. Genotyping assays designed to detect the genomic variation showed that three haplotypes were present in approximately equal proportions and represented 84% of the total, with a fourth representing a further 11%. Of the three major haplotypes, two were predicted to code for identical protein products and the third contained two amino acid substitutions. Association analysis using either a mixed model with a relationship matrix to correct for population structure and relatedness or structured association with further correction using genomic control indicated significant associations between LpFT3 and variation in flowering time. These associations were corroborated in a validation population segregating for the same major alleles. The most "diagnostic" region of genomic variation was situated 5' of the coding sequence. Analysis of this region identified that the interhaplotype variation was closely associated with sequence motifs that were apparently conserved in the 5' region of orthologs of LpFT3 from other plant species. These may represent cis-regulatory elements involved in influencing the expression of this gene.</t>
  </si>
  <si>
    <t>Skot, Leif/0000-0003-4301-9468; thorogood, Daniel/0000-0003-0148-5719</t>
  </si>
  <si>
    <t>10.1104/pp.110.169870</t>
  </si>
  <si>
    <t>WOS:000286880800031</t>
  </si>
  <si>
    <t>Photoperiod as a proximate factor in control of seasonality in the subtropical male Tree Sparrow, Passer montanus</t>
  </si>
  <si>
    <t>Background: Most species of birds exhibit well-defined seasonality in their various physiological and behavioral functions like reproduction, molt, bill color etc. such that they occur at the most appropriate time of the year. Day length has been shown to be a major source of temporal information regulating seasonal reproduction and associated events in a number of avian species. The present study aims to investigate the role of photoperiod in control of seasonal cycles in the subtropical male tree sparrow (Passer montanus) and to compare its responses at Shillong (Latitude 25 degrees 34'N, Longitude 91 degrees 53'E) with those exhibited by its conspecifics and related species at other latitudes. Results: Initial experiment involving study of seasonal cycles revealed that the wild tree sparrows posses definite seasonal cycles of testicular volume, molt and bill color. These cycles were found remarkably linked to annual solar cycle suggesting the possibility of their photoperiodic control. To confirm this possibility in the next experiment, the photosensitive birds were exposed to three different light-dark regimes that were close to what they experience at this latitude: 9L/15D (close to shortest day length), 12L/12D (equinox day length) and 14L/10D (close to longest day length) for 18 months. Tree sparrows showed testicular growth followed by regression and development of photorefractoriness, molting and bill color changes only under long daily photoperiods (12 L and 14 L) but not under short daily photoperiod (9 L). Birds, under stimulatory photoperiods, did not show reinitiation of the above responses after the completion of initiation regression cycle even after their exposure to these photoperiods for 18 months. This precludes the possibility of circannual rhythm generation and suggests the involvement of photoperiodic mechanism in control of their seasonal cycles. Further, replacement of body and primary feathers progressed with gonadal regression only under long days suggesting that the two high energy demanding events of reproduction and molt are phased at two different times in the annual cycle of the bird and are photoperiodically regulated. Results of the final experiment involving exposure of photosensitive birds to a variety of photoperiodic treatments (9L/15D, 10L/14D, 11L/13D, 12L/12D, 14L/10D and 16L/8D) for 30 days suggested that the light falling for 11 h or more is important in inducing testicular growth and function in this species. Conclusion: These results clearly indicate that despite of small photofluctuation, subtropical tree sparrows are capable of fine discrimination of photoperiodic information and use day length as a proximate environmental factor to time their seasonal responses similar to their conspecifics and related species at other latitudes suggesting the conservation of photoperiodic control mechanism in them.</t>
  </si>
  <si>
    <t>10.1186/1742-9994-8-1</t>
  </si>
  <si>
    <t>WOS:000286524300001</t>
  </si>
  <si>
    <t>O'Brien, GM</t>
  </si>
  <si>
    <t>Law, B; Eby, P; Lunney, D; Lumsden, L</t>
  </si>
  <si>
    <t>O'Brien, G. M.</t>
  </si>
  <si>
    <t>Phenotypic plasticity of flying-fox reproduction aligns the genome-encoded rhythm to environmental conditions</t>
  </si>
  <si>
    <t>BIOLOGY AND CONSERVATION OF AUSTRALASIAN BATS</t>
  </si>
  <si>
    <t>Symposium on the Biology and Conservation of Australasian Bats</t>
  </si>
  <si>
    <t>APR 12-14, 2007</t>
  </si>
  <si>
    <t>Sydney, AUSTRALIA</t>
  </si>
  <si>
    <t>Royal Zool Soc New S Wales, Australasian Bat Soc</t>
  </si>
  <si>
    <t>Timing of seasonal reproduction by flying-foxes is apparently dependent on an endogenous circannual rhythm, coded in their genome. Ultimately, evolution of an endogenous rhythm aligns an important reproductive stage, such as lactation, with resource availability such as the occurrence of maximum plant productivity; animals then do not have to rely on proximate factors to predict conditions nine months in advance. External influences that re-align reproduction to match a phase-shift in environmental conditions have to either adjust the period of the biological clock, or else induce a phase-shift, to bring breeding back into line with prevailing conditions. These are non-genomic factors: they influence the expression of genes, and therefore phenotype, without altering the DNA. Stages of reproduction relate temporally with the endogenous rhythm, but individual flying-foxes may need to make fine adjustments in their own timing. To do this they probably monitor a suite of environmental conditions. It has been proposed that if a signal changed in isolation from other factors it would be ignored. For example, it is important that a nomadic species be not directly responsive to photoperiod since this differs when they move between latitudes. A reproductive stage would, however, be inhibited if several cues warned against proceeding, e.g. inadequate forage combined with long commuting distances at a time of unfavourable temperatures. What non-genomic factors regulate flying-fox reproduction? It is likely that rainfall is part of the regulation for the overall rhythm, while current energy balance is probably important for individual animals during many stages of their reproduction.</t>
  </si>
  <si>
    <t>978-0-98-3272-4-3</t>
  </si>
  <si>
    <t>WOS:000306448900015</t>
  </si>
  <si>
    <t>Schnelle, RA; Barrett, JE</t>
  </si>
  <si>
    <t>Dorais, M</t>
  </si>
  <si>
    <t>Schnelle, R. A.; Barrett, J. E.</t>
  </si>
  <si>
    <t>High Temperatures and Marginally Inductive Photoperiods Impact the Floral Display of Poinsettias 'Freedom Red', 'Early Red Splendor', and 'Prestige Early Red'</t>
  </si>
  <si>
    <t>INTERNATIONAL SYMPOSIUM ON HIGH TECHNOLOGY FOR GREENHOUSE SYSTEMS: GREENSYS2009</t>
  </si>
  <si>
    <t>International Symposium on High Technology for Greenhouse Systems (GreenSys)</t>
  </si>
  <si>
    <t>APR 30, 2011</t>
  </si>
  <si>
    <t>Quebec City, CANADA</t>
  </si>
  <si>
    <t>Commercial production of poinsettias is increasing in low latitude locations where supraoptimal temperatures and marginally inductive photoperiods for poinsettia flowering exist in the fall season. Presently, we have investigated the impact of these conditions on development of the floral display in three modern, early flowering cultivars ('Prestige Early Red', 'Freedom Red', and 'Early Red Splendor'). Three temperature (21, 24, and 27 degrees C average daily temperature) and photoperiod (11.5, 12.5, and 13.5-h dark) regimes were applied in two separate experiments. Data collected were the number of days from the end of night interruption lighting through anthesis and the number of bracts per lateral branch on each plant every 10 days. The hue angle and chroma of a representative colored bract collected from each plant at the time of anthesis was measured with a colorimeter. In all three cultivars, the number of colored bracts was reduced at 27 degrees C compared with plants grown at 21 or 24 degrees C. The hue angle, a measure of redness, was not significantly different for bracts collected from 'Freedom Red' and 'Prestige Early Red' plants grown with each temperature regime, however the hue angle of bracts collected from 'Early Red Splendor' plants increased from 25 to 71 degrees with a temperature increase of 24 to 27 degrees C. This change corresponds to the presence of more green hues versus red hues in the bracts to the extent that these plants were unmarketable. With the reduction in dark period length from 13.5 to 12.5-hours dark, the average number of colored bracts per lateral on 'Early Red Splendor' was reduced from 7.3 to 3.3 in contrast to 11.8 to 8.8 in 'Freedom Red' and 9.2 to 8.4 on 'Prestige Early Red'. Plants with less than five colored bracts per lateral were deemed not marketable. These data indicate that cultivar selection is vital to produce marketable poinsettias in warm, low latitude locations. http://www.actahort.org/members/showpdf?booknrarnr=893_96</t>
  </si>
  <si>
    <t>978-90-66050-47-1</t>
  </si>
  <si>
    <t>10.17660/ActaHortic.2011.893.96</t>
  </si>
  <si>
    <t>WOS:000305385800096</t>
  </si>
  <si>
    <t>King, RW</t>
  </si>
  <si>
    <t>Pontarotti, P</t>
  </si>
  <si>
    <t>King, Rod W.</t>
  </si>
  <si>
    <t>Seasonal Flowering and Evolution: Will Plant Species Be Under Stress from Global Warming?</t>
  </si>
  <si>
    <t>EVOLUTIONARY BIOLOGY: CONCEPTS, BIODIVERSITY, MACROEVOLUTION AND GENOME EVOLUTION</t>
  </si>
  <si>
    <t>14th Evolutionary Biology Meeting</t>
  </si>
  <si>
    <t>SEP 21-24, 2010</t>
  </si>
  <si>
    <t>Marseilles, FRANCE</t>
  </si>
  <si>
    <t>In regulating their seasonal flowering, plants have adapted to many environmental inputs including daylength, temperature, and light intensity. Adaptation to temperature alone explains flowering of Pimelea ferruginea (King et al. 1992), a Western Australian perennial shrub. In the laboratory, plants from the 650 km of its north south coastal distribution show clinal adaptation for thermoregulated flowering: those from higher latitudes require cooler temperatures (15 degrees C) than the more equatorial ones (21 degrees C). This adaptation confers evolutionary advantage because, in reciprocal field transplant nurseries, all lines flowered after a cool field winter (13-15 degrees C), but those originating from cooler sites failed to flower at the warmest (17-19 degrees C) extreme of its latitudinal distribution. Thus, thermoregulated flowering of P. ferruginea provides an adaptive advantage. A less extreme response is evident in Crowea exalata, another Australian shrub. Increased temperature linearly reduces its flower numbers (16% loss per 3 degrees C) and causes earlier flowering. Clearly, a 3-4 degrees C global warming will restrict flowering and sometimes cause species extinction.</t>
  </si>
  <si>
    <t>978-3-642-20762-4</t>
  </si>
  <si>
    <t>10.1007/978-3-642-20763-1_9</t>
  </si>
  <si>
    <t>WOS:000293822500009</t>
  </si>
  <si>
    <t>Abecia, JA; Valares, JA; Palacin, I; Forcada, F</t>
  </si>
  <si>
    <t>Abecia, J. A.; Valares, J. A.; Palacin, I.; Forcada, F.</t>
  </si>
  <si>
    <t>The effect of melatonin replacement and month of treatment after the winter solstice on the reproductive activity of two Mediterranean breeds of sheep</t>
  </si>
  <si>
    <t>The present experiment assessed the effect of melatonin implants administered between the winter and the summer solstices on the LH release of Rasa Aragonesa and Assaf ewes kept in the absence of males at latitude 41 degrees. Ovariectomized oestradiol-implanted Rasa Aragonesa and Assaf ewes received a single melatonin implant on either 1 January (M1, n = 6 and 4), 15 February (M2, n = 4 and 4), 1 April (M3, n = 4 and 5) or 15 May (M4, n = 4 Rasa Aragonesa, only). Four ewes of each breed did not receive a melatonin implant and were used as controls (C). Between 17 December and 10 September, blood samples were collected twice weekly and assayed for LH. Data from Assaf ewes C groups revealed a higher degree of sexual seasonality, which exhibited a delay in the onset of the reproductive season compared to Rasa Aragonesa ewes (1 September vs. 15 June; P = 0.06). Five Rasa Aragonesa and three Assaf ewes implanted in January responded to melatonin, either by delaying the end of seasonal anoestrus when compared to controls (10 March vs. 29 December and 21 March vs. 22 January, respectively; P &lt; 0.01) or having a short reproductive season (31 days after implantation). Two Rasa Aragonesa and three Assaf ewes responded to melatonin implants on 15 February. None of four Rasa Aragonesa or four Assaf ewes that received melatonin implants on 1 April were induced to resume reproductive activity (P &lt; 0.05 when compared to the M1 groups). These results confirm the efficacy of using melatonin implants shortly after the winter solstice to influence reproductive activity in Mediterranean ewes.</t>
  </si>
  <si>
    <t>Abecia, Jose Alfonso/F-5653-2010</t>
  </si>
  <si>
    <t>Abecia, Jose Alfonso/0000-0003-2827-3054</t>
  </si>
  <si>
    <t>10.1080/09291010903557179</t>
  </si>
  <si>
    <t>WOS:000288963000002</t>
  </si>
  <si>
    <t>Caffarra, A; Donnelly, A; Chuine, I</t>
  </si>
  <si>
    <t>Caffarra, Amelia; Donnelly, Alison; Chuine, Isabelle</t>
  </si>
  <si>
    <t>Modelling the timing of Betula pubescens budburst. II. Integrating complex effects of photoperiod into process-based models</t>
  </si>
  <si>
    <t>CLIMATE RESEARCH</t>
  </si>
  <si>
    <t>Despite experimental evidence of the individual and interactive effects of photoperiod and temperature on bud growth, photoperiod has not yet been effectively accounted for in models of budburst. However, in some tree species, such as Betula pubescens (birch), photoperiod has an important role in phenological control, and its inclusion in process-based models of budburst might affect phenological projections under climate change scenarios. The aim of the present study was to integrate photoperiod into a process-based phenological model (Chuine 2000; J Theor Biol 207: 337-347; Unified model), using experimental findings in which photoperiod was found to significantly affect budburst in B. pubescens (Caffarra et al. 2011; Clim Res 46: 147-157, this issue). The effect of photoperiod was integrated into the model at 2 levels. Firstly, photoperiod, in interaction with temperature, affects the course of dormancy induction. Secondly, photoperiod modifies the response to temperature during the phase of forcing. The resulting model (DORMPHOT) for the simulation of birch budburst was fitted to a large phenological dataset, including data from different latitudes, and validated with 7 datasets from 4 different European countries. Besides giving more biological realism to the model, the newly introduced mechanisms improved its predictive performance. The DORMPHOT model outperformed the Unified model, the linear regression model (budburst date vs. spring average temperature), and the UniForc model. It also proved to be more accurate at predicting budburst in extremely warm years, which suggests it might be more reliable than previous models when using future climate change scenarios.</t>
  </si>
  <si>
    <t>0936-577X</t>
  </si>
  <si>
    <t>10.3354/cr00983</t>
  </si>
  <si>
    <t>WOS:000288282800005</t>
  </si>
  <si>
    <t>Sharma, DL; D'Antuono, MF</t>
  </si>
  <si>
    <t>Sharma, Darshan L.; D'Antuono, Mario F.</t>
  </si>
  <si>
    <t>Predicting Flowering Dates in Wheat with a New Statistical Phenology Model</t>
  </si>
  <si>
    <t>Wheat growers in Western Australia (WA) value flowering date predictions for risk aversion from frost and terminal stresses. Currently used statistical models such as the "flowering calculator" (referred to as photothermal model as programmed by Tennant and Tennant [2000] [TT]) are less robust in colder regions and/or higher latitudes of WA. We developed a new statistical model (named DM) that includes a vernalization component in addition to photoperiod and temperature components, the three biological drivers of reproductive growth and development in wheat (Triticum spp.). The model assumes that heatsums required for flowering comprise a variety specific minimum, plus some more that are linearly contingent on sowing day, daylength, and the statistical summaries of daily temperature profiles. The vernalization opportunity was quantified using a term named "coldsum" calculated as equal to the sum of daily periods under 5 degrees C in hourly temperature profile, while "heatsum" referred to the periods above 0 degrees C. Environments were characterized using a log-log transformation on heatsums and a segmented-lines approach on coldsums. The model coefficients were estimated using data from four sowing dates spanning prevalent sowing times in WA over 4 yr at three diverse locations. The DM predictions were statistically far superior to TT (F probability &lt; 0.001; RMSD 6.1 and 17.4, respectively) in all respect of location, season, sowing date, and cultivar factors when compared in independent datasets from six cultivar x sowing date trials across WA wheatbelt. Since DM relies on a structured application of seasonal profiles, it should be applicable to other geographic areas, cultivars, and crops.</t>
  </si>
  <si>
    <t>Sharma, Darshan/0000-0001-5826-3258</t>
  </si>
  <si>
    <t>10.2134/agronj2010.0346</t>
  </si>
  <si>
    <t>WOS:000286000700030</t>
  </si>
  <si>
    <t>Delgadillo, JA</t>
  </si>
  <si>
    <t>Delgadillo, J. A.</t>
  </si>
  <si>
    <t>Environmental and social cues can be used in combination to develop sustainable breeding techniques for goat reproduction in the subtropics</t>
  </si>
  <si>
    <t>Goat breeds from subtropical latitudes show different annual reproductive cycles. Some of them display large seasonal variations in their annual breeding season, while others display a moderate seasonality or sexual activity all year round. This reproductive seasonality causes seasonality of milk, cheese and meat productions and, as a consequence, induces wide variation in producer incomes. To solve this problem and provide methods allowing producers to breed animals during the anestrous period and stabilize production all year round, it is necessary to have a deep knowledge of their annual sexual activity and to identify the environmental factors controlling the timing of the annual reproductive cycle. Then, it is possible to build on these knowledge sustainable breeding techniques adapted to the environmental, economic and social characteristics of the local breeding system. In this review, I will illustrate this strategy through the example of our experiments in subtropical goats. First, we determined the characteristics of the annual breeding season in both male and female goats. Second, we identified the photoperiod as the major environmental factor controlling the timing of this annual breeding season. Third, we used the photoperiod to stimulate indirectly the sexual behavior of does. Indeed, we used photoperiodic treatments to stimulate the sexual activity of bucks during the non-breeding season. These sexually active male goats were then used to induce and synchronize the estrous behavior and ovulatory activity of anestrous females in confined or grazing conditions by using the 'male effect'. Under subtropical conditions, these results constitute an original manner to control the reproductive activity of local goats using the photoperiod combined with the 'male effect.'</t>
  </si>
  <si>
    <t>10.1017/S1751731110001400</t>
  </si>
  <si>
    <t>WOS:000284651800010</t>
  </si>
  <si>
    <t>Yamada, T; Hajika, M; Yamada, N; Hirata, K; Okabe, A; Oki, N; Takahashi, K; Seki, K; Okano, K; Fujita, Y; Kaga, A; Shimizu, T; Sayama, T; Ishimoto, M</t>
  </si>
  <si>
    <t>Yamada, Tetsuya; Hajika, Makita; Yamada, Naohiro; Hirata, Kaori; Okabe, Akinori; Oki, Nobuhiko; Takahashi, Koji; Seki, Kousuke; Okano, Katsunori; Fujita, Yoichi; Kaga, Akito; Shimizu, Takehiko; Sayama, Takashi; Ishimoto, Masao</t>
  </si>
  <si>
    <t>Effects on flowering and seed yield of dominant alleles at maturity loci E2 and E3 in a Japanese cultivar, Enrei</t>
  </si>
  <si>
    <t>'Enrei' is the second leading variety of soybean (Glycine max (L.) Merr.) in Japan. Its cultivation area is mainly restricted to the Hokuriku region. In order to expand the adaptability of 'Enrei', we developed two near-isogenic lines (NILs) of 'Enrei' for the dominant alleles controlling late flowering at the maturity loci, E2 and E3, by backcrossing with marker-assisted selection. The resultant NILs and the original variety were evaluated for flowering, maturity, seed productivity and other agronomic traits in five different locations. Expectedly, NILs with E2 or E3 alleles flowered later than the original variety in most locations. These NILs produced comparatively larger plants in all locations. Seed yields were improved by E2 and E3 in the southern location or in late-sowing conditions, whereas the NIL for E2 exhibited almost the same or lower productivity in the northern locations due to higher degrees of lodging. Seed quality-related traits, such as 100-seed weight and protein content, were not significantly different between the original variety and its NILs. These results suggest that the modification of genotypes at maturity loci provides new varieties that are adaptive to environments of different latitudes while retaining almost the same seed quality as that of the original.</t>
  </si>
  <si>
    <t>seki, kousuke/0000-0002-5420-838X</t>
  </si>
  <si>
    <t>10.1270/jsbbs.61.653</t>
  </si>
  <si>
    <t>WOS:000304511100024</t>
  </si>
  <si>
    <t>Harada, T; Kobayashi, R; Wada, K; Nishihara, R; Kondo, A; Akimitsu, O; Noji, T; Taniwaki, N; Nakade, M; Krejci, M; Takeuchi, H</t>
  </si>
  <si>
    <t>Harada, Tetsuo; Kobayashi, Ryo; Wada, Kai; Nishihara, Risa; Kondo, Aska; Akimitsu, Osami; Noji, Teruki; Taniwaki, Nozomi; Nakade, Miyo; Krejci, Milada; Takeuchi, Hitomi</t>
  </si>
  <si>
    <t>Effect of Birth Season on Circadian Typology Appearing in Japanese Young Children Aged 2 to 12 Years Disappears in Older Students Aged 18 to 25 Years</t>
  </si>
  <si>
    <t>Several studies suggest that season of birth differentially affects the physiological characteristics of humans. Those living at relatively high latitude, such as Canada, Spain, and Italy (44 degrees N-45 degrees N), and born in the fall tended to be "morning-type" persons in comparison to those born in other seasons. There are relatively little data on the affect of season of birth on people residing at low latitude. Here the authors show that at low latitude, Kochi, Japan (33 degrees N), the effect of season of birth on the morningness chronotype is confined to young children aged 1-12 yrs, disappearing in elderly persons. Only female participants aged 2-12 yrs born in the fall, especially in November, were significantly morning-typed (p &lt; .001) in comparison to those born in the other seasons, whereas there were no such significant season-of-birth differences in morningness-eveningness preference among male participants. Moreover, both female and male participants aged 13-25 yrs showed no significant seasonal differences in morningness-eveningness preference. The small effects detected in this study might be due to smaller seasonal change in day length at the relatively lower latitude of Kochi. (Author correspondence: haratets@kochi-u.ac.jp)</t>
  </si>
  <si>
    <t>10.3109/07420528.2011.597529</t>
  </si>
  <si>
    <t>WOS:000294177200009</t>
  </si>
  <si>
    <t>Borisenkov, MF</t>
  </si>
  <si>
    <t>Borisenkov, Mikhail F.</t>
  </si>
  <si>
    <t>The Pattern of Entrainment of the Human Sleep-Wake Rhythm by the Natural Photoperiod in the North</t>
  </si>
  <si>
    <t>Recently, it was shown that the sleep-wake rhythm of the inhabitants of the temperate zone is entrained to sun time. In the North, significant seasonal changes in the photoperiod may interfere with entrainment of the circadian system to sunlight. This investigation assessed the influence of photoperiod characteristics on the sleep length and sleep-wake rhythm of residents of high latitude. The study was conducted in four towns and six villages located between 59.5 degrees N and 67.6 degrees N latitude between the months of October and May from 2009 through 2011 and included 2822 subjects aged 10 to 97 yrs, 1621 of whom were females and 1201 males. The chronotype and sleep length of the subjects were assessed using the Munich Chronotype Questionnaire. The instructions for the questionnaire stressed the need to specify the sleep-wake schedule during the week preceding the date of completing the questionnaire. The study found that the length of sleep and the chronotype of the inhabitants surveyed in Northern European Russia depend on age, sex, type of settlement, and place of residence. The time of sunrise was a stronger predictor of sleep length and chronotype than the time of sunset and day length. A later chronotype and shorter sleep length were found for the subjects during the equinox (sunrise at 06:00 h) than under long-photoperiod conditions (sunrise at 04:00-05:00 h). During short-photoperiod conditions (sunrise at 07:00-10:00 h), no significant changes in the self-reported sleep-wake rhythm were found. The time of sunrise had the strongest impact on the sleep-wake rhythm of 30- to 97-yr-old persons. Sunrise had a stronger influence on chronotype and sleep length in January to May, when the days become longer, than in October to December, when the days become shorter. Age-and season-associated changes were found in the entrainment of the sleep-wake rhythm by photoperiod in the North. (Author correspondence: borisenkov@physiol.komisc.ru)</t>
  </si>
  <si>
    <t>Borisenkov, Mikhail/H-7169-2019; Borisenkov, Mikhail F/O-9862-2015</t>
  </si>
  <si>
    <t>Borisenkov, Mikhail/0000-0002-4310-2010; Borisenkov, Mikhail F/0000-0002-4310-2010</t>
  </si>
  <si>
    <t>10.3109/07420528.2011.623978</t>
  </si>
  <si>
    <t>WOS:000296979900009</t>
  </si>
  <si>
    <t>Lawn, RJ; James, AT</t>
  </si>
  <si>
    <t>Lawn, R. J.; James, A. T.</t>
  </si>
  <si>
    <t>Application of physiological understanding in soybean improvement. I. Understanding phenological constraints to adaptation and yield potential</t>
  </si>
  <si>
    <t>CROP &amp; PASTURE SCIENCE</t>
  </si>
  <si>
    <t>The purpose of this paper and its companion(1) is to describe how, in eastern Australia, soybean improvement, in terms of both breeding and agronomy, has been informed and influenced over the past four decades by physiological understanding of the environmental control of phenology. This first paper describes how initial attempts to grow soybean in eastern Australia, using varieties and production practices from the southern USA, met with limited success due to large variety x environment interaction effects on seed yield. In particular, there were large variety x location, variety x sowing date, and variety x sowing date x density effects. These various interaction effects were ultimately explained in terms of the effects of photo-thermal environment on the phenology of different varieties, and the consequences for radiation interception, dry matter production, harvest index, and seed yield. This knowledge enabled the formulation of agronomic practices to optimise sowing date and planting arrangement to suit particular varieties, and underpinned the establishment of commercial production in south-eastern Queensland in the early 1970s. It also influenced the establishment and operation over the next three decades of several separate breeding programs, each targeting phenological adaptation to specific latitudinal regions of eastern Australia. This paper also describes how physiological developments internationally, particularly the discovery of the long juvenile trait and to a lesser extent the semi-dwarf ideotype, subsequently enabled an approach to be conceived for broadening the phenological adaptation of soybeans across latitudes and sowing dates. The application of this approach, and its outcomes in terms of varietal improvement, agronomic management, and the structure of the breeding program, are described in the companion paper.</t>
  </si>
  <si>
    <t>James, Andrew/I-7773-2012; Lawn, Robert J/E-8528-2011</t>
  </si>
  <si>
    <t>Lawn, Robert J/0000-0001-7820-4650</t>
  </si>
  <si>
    <t>1836-5795</t>
  </si>
  <si>
    <t>10.1071/CP10289</t>
  </si>
  <si>
    <t>WOS:000286113500001</t>
  </si>
  <si>
    <t>James, AT; Lawn, RJ</t>
  </si>
  <si>
    <t>James, A. T.; Lawn, R. J.</t>
  </si>
  <si>
    <t>Application of physiological understanding in soybean improvement. II. Broadening phenological adaptation across regions and sowing dates</t>
  </si>
  <si>
    <t>This paper describes the implementation of a strategy to develop high-yielding soybean cultivars with wider adaptation across latitudes and sowing dates using the 'long juvenile' (LJ) trait to 'convert' elite temperate cultivars to subtropical and tropical adaptation. In an initial proof-of-concept evaluation, temperate semi-dwarf cultivars from Ohio in the Mid-West of the USA(40 degrees N) were converted into genotypes adapted to the subtropics of southern Queensland (25 28 degrees S), of which cv. Melrose was the first to be released for commercial production. The effect of the LJ trait was to delay flowering of the new genotypes by 10-14 days depending on temperature, while retaining the high yield potential and lodging resistance of the temperate varieties. The temperate cultivars were insensitive to photoperiod in the subtropics, and this attribute was largely retained in cv. Melrose. The LJ trait was also used to convert temperate culinary soybean varieties from eastern Asia to subtropical-tropical adaptation, although susceptibility to disease required the simultaneous introgression of resistance genes from additional sources. Several elite LJ oilseed and culinary varieties with broad adaptation in eastern Australia have since been developed. Like Melrose, these varieties are earlier maturing (110-125 days duration) than traditional, full-season cultivars (120-140 days depending on sowing date), less sensitive to photoperiod, and require higher plant populations than full-season varieties for maximum yield. However, they can be grown over a wider range of latitudes and sowing dates than full-season varieties. Similarly, the LJ trait was used to delay flowering of very early flowering, photoperiod-insensitive soybean varieties used in Asian farming systems, increasing yield potential without changing photoperiod insensitivity. The broadening of varietal adaptation over latitudes and sowing dates has allowed public soybean breeding resources to be rationalised, with one national Australian program replacing four previous, regionally focused programs. The research provides a tangible example of how physiological understanding of genotype x environment interaction contributed to soybean improvement in eastern Australia.</t>
  </si>
  <si>
    <t>1836-0947</t>
  </si>
  <si>
    <t>10.1071/CP10290</t>
  </si>
  <si>
    <t>WOS:000286113500002</t>
  </si>
  <si>
    <t>Gaynor, LG; Lawn, RJ; James, AT</t>
  </si>
  <si>
    <t>Gaynor, L. G.; Lawn, R. J.; James, A. T.</t>
  </si>
  <si>
    <t>Agronomic studies on irrigated soybean in southern New South Wales. I. Phenological adaptation of genotypes to sowing date</t>
  </si>
  <si>
    <t>Serial sowing date studies were used to examine the response of a diverse range of soybean genotypes to sowing date in the Murrumbidgee Irrigation Area (MIA). The aim was to explore the scope to improve the flexibility for rotating irrigated summer soybean crops with winter cereals by broadening the range of potential sowing dates. Serial sowings of diverse genotypes were made in small plots at intervals of similar to 7 days (2006-07) or 10 days (2007-08) from late November to late January (2006-07) or mid-February (2007-08) and the dates of flowering and maturity recorded. Simple linear models relating rate of development towards flowering to photo-thermal variables indicated that large differences in time to flowering between genotypes, sowing dates, and years could be explained in terms of differences in genotype sensitivity to mean photoperiod and/or mean daily temperature between sowing and flowering. In general, warmer temperatures hastened and longer days delayed flowering, consistent with quantitative short-day photoperiodic response. The earliest flowering genotypes were insensitive to the prevailing photoperiods, and their smaller variations in time to flower over sowing dates and years were related to temperature. Conversely, later flowering genotypes were progressively more sensitive to photoperiod, with flowering occurring later and being more responsive to sowing date. In both seasons, late maturing genotype x sowing date combinations suffered cold temperature damage and frosting. For those genotype x sowing date combinations that were physiologically mature before the first frost, crop duration was a linear function (r(2) = 0.86**) of time to flowering. In 2007-08, measurements were also made at maturity of total standing dry matter (TDM), seed yield, and seed size. For those genotype x sowing date combinations that matured before the first frost, TDM was largely a linear function (r(2) = 0.83**) of crop duration, while seed yield was strongly related (r(2) = 0.86**) to TDM. Exposure to cold temperatures before physiological maturity reduced seed size and harvest index. Using the generalised relations developed in these studies, it was concluded that commercial yields may be possible for irrigated soybean crops in the MIA sown in December or possibly later. These options are evaluated in greater detail in the companion paper, using large-scale agronomic trials of a subset of adapted genotypes.</t>
  </si>
  <si>
    <t>Lawn, Robert J/E-8528-2011; James, Andrew/I-7773-2012</t>
  </si>
  <si>
    <t xml:space="preserve">Lawn, Robert J/0000-0001-7820-4650; </t>
  </si>
  <si>
    <t>10.1071/CP11136</t>
  </si>
  <si>
    <t>WOS:000300059100005</t>
  </si>
  <si>
    <t>Kusano, M; Jonsson, P; Fukushima, A; Gullberg, J; Sjostrom, M; Trygg, J; Moritz, T</t>
  </si>
  <si>
    <t>Kusano, Miyako; Jonsson, Par; Fukushima, Atsushi; Gullberg, Jonas; Sjostrom, Michael; Trygg, Johan; Moritz, Thomas</t>
  </si>
  <si>
    <t>Metabolite signature during short-day induced growth cessation in Populus</t>
  </si>
  <si>
    <t>The photoperiod is an important environmental signal for plants, and influences a wide range of physiological processes. For woody species in northern latitudes, cessation of growth is induced by short photoperiods. In many plant species, short photoperiods stop elongational growth after a few weeks. It is known that plant daylength detection is mediated by Phytochrome A (PHYA) in the woody hybrid aspen species. However, the mechanism of dormancy involving primary metabolism remains unclear. We studied changes in metabolite profiles in hybrid aspen leaves (young, middle, and mature leaves) during short-day-induced growth cessation, using a combination of gas chromatography-time-of-flight mass spectrometry, and multivariate projection methods. Our results indicate that the metabolite profiles in mature source leaves rapidly change when the photoperiod changes. In contrast, the differences in young sink leaves grown under long and short-day conditions are less distinct. We found short daylength induced growth cessation in aspen was associated with rapid changes in the distribution and levels of diverse primary metabolites. In addition, we conducted metabolite profiling of leaves of PHYA overexpressor (PHYAOX) and those of the control to find the discriminative metabolites between PHYAOX and the control under the short-day conditions. The metabolite changes observed in PHYAOX leaves, together with those in the source leaves, identified possible candidates for the metabolite signature (e. g., 2-oxo-glutarate, spermidine, putrescine, 4-amino-butyrate, and tryptophan) during short-day-induced growth cessation in aspen leaves.</t>
  </si>
  <si>
    <t>Jonsson, Par/AAD-7728-2019; Jonsson, Par/M-8551-2015; Fukushima, Atsushi/C-9279-2017</t>
  </si>
  <si>
    <t>Jonsson, Par/0000-0001-8357-5018; Jonsson, Par/0000-0001-8357-5018; Fukushima, Atsushi/0000-0001-9015-1694; Moritz, Thomas/0000-0002-4258-3190</t>
  </si>
  <si>
    <t>10.3389/fpls.2011.00029</t>
  </si>
  <si>
    <t>WOS:000208837500029</t>
  </si>
  <si>
    <t>Rincon, RM; Arechiga, CF; Escobar, FJ; Aguilera-Soto, JI; Lopez-Carlos, MA; Silva, JM; Medina, CA; Meza-Herrera, CA; Valencia, J</t>
  </si>
  <si>
    <t>Rincon, R. M.; Arechiga, C. F.; Escobar, F. J.; Aguilera-Soto, J. I.; Lopez-Carlos, M. A.; Silva, J. M.; Medina, C. A.; Meza-Herrera, C. A.; Valencia, J.</t>
  </si>
  <si>
    <t>The male effect stimulus positively influences luteinising hormone secretion in ovariectomised Criollo goats irrespective of a controlled photoperiodic regime</t>
  </si>
  <si>
    <t>Present study evaluated the presence of a sexually active male buck upon the influence of an estradiol implant in ovariectomised (OVX) goats exposed to a 6-month-long controlled photoperiod in a range of 13.4-10.6 light-hours per day. Mexican-native (Criollo) goats (n = 20) were randomly assigned into 2 groups: (1) goats exposed to a sexually active male buck (n = 10); (2) goats not exposed to a male buck (n = 10). Each experimental group of goats included ovariectomised goats (OVX, n = 5), and ovariectomised and estradiol-implanted goats (OVX + E2, n = 5). Blood samples were taken from OVX and OVX + E2 goats, every four weeks, during 6 h at 15 min intervals (i.e., 24 samples/day). Frequency, amplitude, and concentration of luteinising hormone (LH) were determined. While the OVX + E2 goats depicted an increased LH pulse frequency (2.0 +/- 0.5 vs. 0.7 +/- 0.1), the presence of a sexually active male increased frequency, amplitude and concentration of LH in OVX goats compared to goats not exposed to males (frequency: 3.2 +/- 0.4 vs. 0.7 +/- 0.1 pulses/6 h; amplitude: 1.6 +/- 0.1 vs. 0.8 +/- 0.3 ng/mL; concentration: 5.3 +/- 0.6 vs. 2.0 +/- 0.9 ng/mL) (P&lt;0.001). In conclusion, the presence of a sexually active male increase LH pulse frequency, amplitude and concentration in OVX-goats (Criollo), irrespective of a controlled photoperiodic regime.</t>
  </si>
  <si>
    <t>Meza-Herrera, C. A./V-9961-2017</t>
  </si>
  <si>
    <t>Meza-Herrera, C. A./0000-0003-0289-2009</t>
  </si>
  <si>
    <t>10.1080/09712119.2011.607719</t>
  </si>
  <si>
    <t>WOS:000299875100006</t>
  </si>
  <si>
    <t>The male effect stimulus positively increased the ovarian and reproductive seasonality in Criollo goats irrespective of a controlled photoperiodic regime</t>
  </si>
  <si>
    <t>Present study evaluated the presence of a sexually active male buck upon the onset of reproductive activity and estrous cycle progression in Criollo goats exposed to a 6-month long controlled photoperiod in a range of 13.4-10.6 light-hours per day. Mexican-native (Criollo) goats (n = 10) were randomly assigned into 2 groups: (1) goats exposed to a male buck (n = 5); (2) goats not exposed to a male buck (n = 5). Blood samples were taken weekly to quantify serum-progesterone levels through radioimmunoanalysis. Male exposure increased luteal activity and estrous cycle progression reflected as a higher number of days in luteal activity (44 +/- 9.05 vs. 32.3 +/- 20.6); a reduced number of days in anestrous (4.0 +/- 4.8 vs. 51.9 +/- 28) and a greater number of luteal phases (15.7 +/- 4.4 vs. 11.3 +/- 8.7) without compromising serum progesterone levels (6.8 +/- 0.8 vs. 7.3 +/- 0.5). In conclusion, presence of a sexually active male induced a greater ovarian activity in Criollo goats, shortening seasonal anestrous irrespective of the controlled photoperiodic regime.</t>
  </si>
  <si>
    <t>Meza-Herrera, C. A./0000-0003-0289-2009; Lopez Carlos, Marco A./0000-0002-8163-5264</t>
  </si>
  <si>
    <t>10.1080/09712119.2011.607720</t>
  </si>
  <si>
    <t>WOS:000299875100007</t>
  </si>
  <si>
    <t>Newton, I; Dawson, A</t>
  </si>
  <si>
    <t>Newton, Ian; Dawson, Alistair</t>
  </si>
  <si>
    <t>Seasonal changes in moult, body mass and reproductive condition in siskins Carduelis spinus exposed to daylength regimes simulating different latitudes</t>
  </si>
  <si>
    <t>Birds use change in daylength during the year to time events during their annual cycles. Individual Eurasian siskins Carduelis spinus can breed and winter in widely separated areas in different years. Birds at different latitudes will experience different changes in photoperiod. So how does latitude affect photoperiodic control? Our aim in this study was to find whether Siskins caught from the wild in Britain and exposed to different photoperiodic regimes, typical of widely separated latitudes, would differ in the subsequent timing and duration of their moults and associated processes. Siskins were caught in late February and early March, and initially kept outside on natural photoperiods. From the spring equinox (21 March), they were divided into three groups kept under photoperiodic regimes that simulated latitudes 40 degrees, 55 degrees and 70 degrees N respectively. All three groups showed highly significant subsequent changes in body mass, fat scores and cloacal protuberance size. Moult of the primary feathers started during June - August (mean 9 July), and lasted 61-99 days (mean 75 days). Birds that started to moult late in the season had shorter moult durations. All individuals showed lower mass and fat levels during moult than before or after moult. Crucially, there were no significant differences in the timing of these events between the three photoperiodic groups. Apparently these birds did not use prevailing absolute photoperiod or the prevailing rate of change in photoperiod to time moult-related seasonal events, but used instead some other feature of the annual photoperiod cycle or some form of interval timer linked to photoperiod.</t>
  </si>
  <si>
    <t>10.1111/j.1600-048X.2010.05249.x</t>
  </si>
  <si>
    <t>WOS:000287753000005</t>
  </si>
  <si>
    <t>Vesala, L; Hoikkala, A</t>
  </si>
  <si>
    <t>Vesala, Laura; Hoikkala, Anneli</t>
  </si>
  <si>
    <t>Effects of photoperiodically induced reproductive diapause and cold hardening on the cold tolerance of Drosophila montana</t>
  </si>
  <si>
    <t>Coping with seasonal and daily variation in environmental conditions requires that organisms are able to adjust their reproduction and stress tolerance according to environmental conditions. Females of Drosophila montana populations have adapted to survive over the dark and cold winters at high latitudes and altitudes by spending this season in photoperiodically controlled reproductive diapause and reproducing only in spring/summer. The present study showed that flies of a northern population of this species are quite tolerant of low temperatures and show high seasonal and short-term plasticity in this trait. Culturing the flies in short day length (nearly all females in reproductive diapause), as well as allowing the flies to get cold hardened before the cold treatment, increased the cold tolerance of both sexes both in chill coma recovery time test and in mortality assay. Chill coma recovery time test performed for the females of two additional D. montana populations cultured in a day length where about half of the females enter diapause, also showed that diapause can increase female cold tolerance even without a change in day length. Direct linkage between diapause and cold tolerance was found in only two strains representing a high-altitude population of the species, but the phenomenon will certainly be worth of studying in northern and southern populations of the species with larger data sets. (C) 2010 Elsevier Ltd. All rights reserved.</t>
  </si>
  <si>
    <t>10.1016/j.jinsphys.2010.09.007</t>
  </si>
  <si>
    <t>WOS:000286849800007</t>
  </si>
  <si>
    <t>Valtonen, A; Ayres, MP; Roininen, H; Poyry, J; Leinonen, R</t>
  </si>
  <si>
    <t>Valtonen, Anu; Ayres, Matthew P.; Roininen, Heikki; Poyry, Juha; Leinonen, Reima</t>
  </si>
  <si>
    <t>Environmental controls on the phenology of moths: predicting plasticity and constraint under climate change</t>
  </si>
  <si>
    <t>Ecological systems have naturally high interannual variance in phenology. Component species have presumably evolved to maintain appropriate phenologies under historical climates, but cases of inappropriate phenology can be expected with climate change. Understanding controls on phenology permits predictions of ecological responses to climate change. We studied phenological control systems in Lepidoptera by analyzing flight times recorded at a network of sites in Finland. We evaluated the strength and form of controls from temperature and photoperiod, and tested for geographic variation within species. Temperature controls on phenology were evident in 51% of 112 study species and for a third of those thermal controls appear to be modified by photoperiodic cues. For 24% of the total, photoperiod by itself emerged as the most likely control system. Species with thermal control alone should be most immediately responsive in phenology to climate warming, but variably so depending upon the minimum temperature at which appreciable development occurs and the thermal responsiveness of development rate. Photoperiodic modification of thermal controls constrains phenotypic responses in phenologies to climate change, but can evolve to permit local adaptation. Our results suggest that climate change will alter the phenological structure of the Finnish Lepidoptera community in ways that are predictable with knowledge of the proximate physiological controls. Understanding how phenological controls in Lepidoptera compare to that of their host plants and enemies could permit general inferences regarding climatic effects on mid- to high-latitude ecosystems.</t>
  </si>
  <si>
    <t>Poyry, Juha/B-7487-2013</t>
  </si>
  <si>
    <t>Poyry, Juha/0000-0002-5548-1046</t>
  </si>
  <si>
    <t>10.1007/s00442-010-1789-8</t>
  </si>
  <si>
    <t>WOS:000285782600024</t>
  </si>
  <si>
    <t>Hemming, S</t>
  </si>
  <si>
    <t>Goto, E; Hikosaka, S</t>
  </si>
  <si>
    <t>Hemming, S.</t>
  </si>
  <si>
    <t>Use of Natural and Artificial Light in Horticulture - Interaction of Plant and Technology</t>
  </si>
  <si>
    <t>VI INTERNATIONAL SYMPOSIUM ON LIGHT IN HORTICULTURE</t>
  </si>
  <si>
    <t>6th International Symposium on Light in Horticulture</t>
  </si>
  <si>
    <t>NOV 15-19, 2009</t>
  </si>
  <si>
    <t>Tsukuba, JAPAN</t>
  </si>
  <si>
    <t>In intensive horticultural cultivation natural light levels often limit crop production during several periods. For an optimum plant production and product quality light intensity, spectrum and photoperiod have to be adapted to the needs of the crops at every moment. Light has to be optimised together with all other growth factors like temperature, humidity and CO2. For a sustainable greenhouse production the use of freely available sunlight has to be preferred. New transparent greenhouse covering materials, like ETFE, glass with new anti-reflection coatings or materials with micro-surface structures, transmit a very high amount of light into the greenhouse. Other new materials are able to scatter the incoming light and make it diffuse. Diffuse light penetrates deeper into the canopy, increases light interception by the crop, influences micro-climate and increases crop production by 6.5-9.2% in The Netherlands, the potential in lower latitudes is even higher. Other materials manipulate light spectrum. Photoselective nettings have been developed in different colours influencing morphogenesis and crop production. Fluorescent plastic films combine effects on morphogenesis with high light transmission, especially important for higher latitudes. When sunlight is optimized it can still be necessary to add artificial light to ensure a year-round supply of horticultural products. There is still room for improving the crop energy efficiency under artificial lighting by changing duration and intensity of lighting, different growing systems and plant densities. Since artificial lighting requires a high amount of energy, new artificial lighting systems have been developed, such as interlighting and light emitting diodes ( LED). LED give the possibility for true light spectrum control in the future. The ( partial) replacement of HPS lamps by LED systems is currently under investigation in Dutch greenhouses. Integration in current growing systems has full attention. In order to reach a high sustainable and economic beneficial production the factor light has to be integrated and optimized within the total horticultural system.</t>
  </si>
  <si>
    <t>978-90-66054-16-5</t>
  </si>
  <si>
    <t>WOS:000314049400001</t>
  </si>
  <si>
    <t>O'Malley, KG; Ford, MJ; Hard, JJ</t>
  </si>
  <si>
    <t>O'Malley, Kathleen G.; Ford, Michael J.; Hard, Jeffrey J.</t>
  </si>
  <si>
    <t>Clock polymorphism in Pacific salmon: evidence for variable selection along a latitudinal gradient</t>
  </si>
  <si>
    <t>Seasonal timing of life-history events is often under strong natural selection. The Clock gene is a central component of an endogenous circadian clock that senses changes in photoperiod (day length) and mediates seasonal behaviours. Among Pacific salmonids (Oncorhynchus spp.), seasonal timing of migration and breeding is influenced by photoperiod. To expand a study of 42 North American Chinook salmon (Oncorhynchus tshawytscha) populations, we tested whether duplicated Clock genes contribute to population differences in reproductive timing. Specifically, we examined geographical variation along a similar latitudinal gradient in the polyglutamine domain (PolyQ) of OtsClock1a and OtsClock1b among 53 populations of three species: chum (Oncorhynchus keta), coho (Oncorhynchus kisutch) and pink salmon (Oncorhynchus gorbuscha). We found evidence for variable selection on OtsClock1b that corresponds to latitudinal variation in reproductive timing among these species. We evaluated the contribution of day length and a freshwater migration index to OtsClock1b PolyQ domain variation using regression trees and found that day length at spawning explains much of the variation in OtsClock1b allele frequency among chum and Chinook, but not coho and pink salmon populations. Our findings suggest that OtsClock1b mediates seasonal adaptation and influences geographical variation in reproductive timing in some of these highly migratory species.</t>
  </si>
  <si>
    <t>Ford, Michael/K-3147-2012</t>
  </si>
  <si>
    <t>10.1098/rspb.2010.0762</t>
  </si>
  <si>
    <t>WOS:000284054700002</t>
  </si>
  <si>
    <t>Cruz-Motta, JJ; Miloslavich, P; Palomo, G; Iken, K; Konar, B; Pohle, G; Trott, T; Benedetti-Cecchi, L; Herrera, C; Hernandez, A; Sardi, A; Bueno, A; Castillo, J; Klein, E; Guerra-Castro, E; Gobin, J; Gomez, DI; Riosmena-Rodriguez, R; Mead, A; Bigatti, G; Knowlton, A; Shirayama, Y</t>
  </si>
  <si>
    <t>Jose Cruz-Motta, Juan; Miloslavich, Patricia; Palomo, Gabriela; Iken, Katrin; Konar, Brenda; Pohle, Gerhard; Trott, Tom; Benedetti-Cecchi, Lisandro; Herrera, Cesar; Hernandez, Alejandra; Sardi, Adriana; Bueno, Andrea; Castillo, Julio; Klein, Eduardo; Guerra-Castro, Edlin; Gobin, Judith; Isabel Gomez, Diana; Riosmena-Rodriguez, Rafael; Mead, Angela; Bigatti, Gregorio; Knowlton, Ann; Shirayama, Yoshihisa</t>
  </si>
  <si>
    <t>Patterns of Spatial Variation of Assemblages Associated with Intertidal Rocky Shores: A Global Perspective</t>
  </si>
  <si>
    <t>Assemblages associated with intertidal rocky shores were examined for large scale distribution patterns with specific emphasis on identifying latitudinal trends of species richness and taxonomic distinctiveness. Seventy-two sites distributed around the globe were evaluated following the standardized sampling protocol of the Census of Marine Life NaGISA project (www.nagisa.coml.org). There were no clear patterns of standardized estimators of species richness along latitudinal gradients or among Large Marine Ecosystems (LMEs); however, a strong latitudinal gradient in taxonomic composition (i.e., proportion of different taxonomic groups in a given sample) was observed. Environmental variables related to natural influences were strongly related to the distribution patterns of the assemblages on the LME scale, particularly photoperiod, sea surface temperature (SST) and rainfall. In contrast, no environmental variables directly associated with human influences (with the exception of the inorganic pollution index) were related to assemblage patterns among LMEs. Correlations of the natural assemblages with either latitudinal gradients or environmental variables were equally strong suggesting that neither neutral models nor models based solely on environmental variables sufficiently explain spatial variation of these assemblages at a global scale. Despite the data shortcomings in this study (e. g., unbalanced sample distribution), we show the importance of generating biological global databases for the use in large-scale diversity comparisons of rocky intertidal assemblages to stimulate continued sampling and analyses.</t>
  </si>
  <si>
    <t>Guerra-Castro, Edlin/E-3639-2014; Benedetti-Cecchi, Lisandro/J-8225-2019; Trott, Thomas/N-4660-2018</t>
  </si>
  <si>
    <t>Guerra-Castro, Edlin/0000-0003-3529-4507; Benedetti-Cecchi, Lisandro/0000-0001-5244-5202; Herrera, Cesar/0000-0003-0307-6724; Bueno, Andrea/0000-0002-4205-5275; Klein, Eduardo/0000-0003-2935-7065; Sardi, Adriana E./0000-0001-5323-2006; Trott, Thomas/0000-0002-1851-5243</t>
  </si>
  <si>
    <t>DEC 16</t>
  </si>
  <si>
    <t>e14354</t>
  </si>
  <si>
    <t>10.1371/journal.pone.0014354</t>
  </si>
  <si>
    <t>WOS:000285381200008</t>
  </si>
  <si>
    <t>Delgadillo, JA; Velez, LI</t>
  </si>
  <si>
    <t>Delgadillo, J. A.; Velez, L. I.</t>
  </si>
  <si>
    <t>Stimulation of reproductive activity in anovulatory Alpine goats exposed to bucks treated only with artificially long days</t>
  </si>
  <si>
    <t>Two experiments were conducted in a subtropical latitude to determine the response of Alpine male goats to a treatment with artificially long days (experiment 1), and the response of anovulatory lactating Alpine does exposed to males treated only with artificially long days (experiment 2). In experiment 1, one group of males was kept under natural photoperiod (n = 4) while another was exposed to 2.5 months of artificially long days (16 h of light/day) from 1 December (n = 4). Plasma testosterone concentrations were determined weekly. Intensity of odor of males was determined every 2 weeks. Sexual behavior of bucks was observed during 3 days about 90 days after the end of the long day treatment. A treatment-by-time interaction was detected for testosterone secretion (P &lt; 0.001). In control males, low plasma concentrations of testosterone were observed from March to June. In contrast, in long-day treated males, high levels of testosterone were observed from March to June (P &lt; 0.05). A treatment-by-time interaction was detected for the intensity of male odor (P &lt; 0.01). The male odor was stronger in long-day treated bucks than in untreated ones from March to June (P &lt; 0.05). The number of ano-genital sniffing, nudging and flehmen was greater in long-day treated males than in untreated ones when exposed to anestrous does (P &lt; 0.05). In experiment 2, one group of males was left under natural photoperiod variations (n = 5) and the other (n = 5) was submitted to the same photoperiodic treatment described in experiment 1. On 3 May, three untreated and three long-day treated males were put in contact with anestrous Alpine does left under natural photoperiod. Fertility was higher in does exposed to light-treated males (36/45, 80%) than those in contact with untreated ones (3/45, 7%; P &lt; 0.05). Prolificacy was similar (P &gt; 0.05) in does exposed to treated (1.8 +/- 0.1) and untreated males (1.7 +/- 0.3). These results indicate that the sexual activity of Alpine male goats raised in subtropical latitudes can be induced using only artificially long days and that such males are effective in stimulating reproductive activity in anovulatory females in late spring.</t>
  </si>
  <si>
    <t>10.1017/S1751731110001345</t>
  </si>
  <si>
    <t>WOS:000283996800009</t>
  </si>
  <si>
    <t>Timer, J; Tobin, PC; Saunders, MC</t>
  </si>
  <si>
    <t>Timer, Jody; Tobin, Patrick C.; Saunders, Michael C.</t>
  </si>
  <si>
    <t>Geographic Variation in Diapause Induction: The Grape Berry Moth (Lepidoptera: Tortricidae)</t>
  </si>
  <si>
    <t>Diapause in insects occurs in response to environmental cues, such as changes in photoperiod, and it is a major adaptation by which insects synchronize their activity with biotic resources and environmental constraints. For multivoltine agricultural insect pests, diapause initiation is an important consideration in management decisions, particularly toward the end of the growing season. The grape berry moth, Paralobesia viteana (Clemens), is the main insect pest affecting viticulture, and this insect responds to postsummer solstice photoperiods to initiate diapause. Because the range of grape berry moth extends from southern Canada to the southern United States, different populations are exposed to different photoperiodic regimes. We quantified the diapause response in grape berry moth populations from Arkansas, Michigan, New York, Pennsylvania, Texas, and Virginia, and observed latitudinal variation in diapause initiation. Populations from Michigan, New York, and Pennsylvania responded significantly different than those from Arkansas, Texas, and Virginia. We also observed, as a consequence of our experiments, that the timing of our laboratory studies influenced grape berry moth's response to photoperiod, ceteris paribus. Experiments that were conducted when grape berry moth would be naturally in diapause resulted in a significant higher proportion of diapausing pupae at photoperiods (i.e., &gt;15 h) that generally do not induce diapause, suggesting that attention should be paid to the timing of behavioral and physiological experiments on insects. This relationship between photoperiod and diapause induction in grape berry moth across geographic regions will provide applicable knowledge to improve pest management decisions.</t>
  </si>
  <si>
    <t>Tobin, Patrick/0000-0003-0237-7963</t>
  </si>
  <si>
    <t>10.1603/EN10116</t>
  </si>
  <si>
    <t>WOS:000286125700007</t>
  </si>
  <si>
    <t>Neely, HL; Koenig, RT; Miles, CA; Koenig, TC; Karlsson, MG</t>
  </si>
  <si>
    <t>Neely, Haly L.; Koenig, Richard T.; Miles, Carol A.; Koenig, Teresa C.; Karlsson, Meriam G.</t>
  </si>
  <si>
    <t>Diurnal Fluctuation in Tissue Nitrate Concentration of Field-grown Leafy Greens at Two Latitudes</t>
  </si>
  <si>
    <t>Tissue nitrate (NO3) concentration (TNC) in leafy greens generally decreases with increasing light intensity and photoperiod in controlled environment studies. Harvesting late in the day has been recommended as a way to produce leafy greens with lower TNC, although data from field research do not support this recommendation. This study investigated the effect of time of day of harvest on TNC in lettuce (Lactuca saliva L.) and spinach (Spinacia oleracea L.) grown in the field during the summer at Pullman, WA (lat. 46 degrees N) and Fairbanks, AK (lat. 64 degrees N). Whole plants were sampled every 2 h on three separate, 24-h harvest dates at each latitude. Plants were dried, ground, and analyzed for NO3-N. At the high-latitude location, TNC decreased linearly during the day (1000 to 2300 HR) on all three dates for spinach and one for lettuce. At the low-latitude location, TNC decreased linearly during the day (1000 to 1900 HR) on one date and increased linearly during the night (2000 to 0400 HR) on two dates for lettuce. The TNC (average 287 to 607 mg NO3-N/kg fresh weight for lettuce and 141 to 189 mg NO3-N/kg fresh weight for spinach) and magnitude of diurnal fluctuation (generally less than 25%) should not pose a human health risk regardless of when plants are harvested.</t>
  </si>
  <si>
    <t>10.21273/HORTSCI.45.12.1815</t>
  </si>
  <si>
    <t>WOS:000285371800009</t>
  </si>
  <si>
    <t>Wang, CL; Chen, YH; Ku, LX; Wang, TG; Sun, ZH; Cheng, FF; Wu, LC</t>
  </si>
  <si>
    <t>Wang, Cuiling; Chen, Yanhui; Ku, Lixia; Wang, Tiegu; Sun, Zhaohui; Cheng, Fangfang; Wu, Liancheng</t>
  </si>
  <si>
    <t>Mapping QTL Associated with Photoperiod Sensitivity and Assessing the Importance of QTLxEnvironment Interaction for Flowering Time in Maize</t>
  </si>
  <si>
    <t>Background: An understanding of the genetic determinism of photoperiod response of flowering is a prerequisite for the successful exchange of germplasm across different latitudes. In order to contribute to resolve the genetic basis of photoperiod sensitivity in maize, a set of 201 recombinant inbred lines (RIL), derived from a temperate and tropical inbred line cross were evaluated in 5 field trials spread in short-and long-day environments. Methodology/Principal Findings: Firstly, QTL analyses for flowering time and photoperiod sensitivity in maize were conducted in individual photoperiod environments separately, and then, the total genetic effect was partitioned into additive effect (A) and additive-by-environment interaction effect (AE) by using a mixed-model-based composite interval mapping (MCIM) method. Conclusions/Significance: Seven putative QTL were found associated with DPS thermal time based on the data estimated in individual environments. Nine putative QTL were found associated with DPS thermal time across environments and six of them showed significant QTLxenviroment (QE) interactions. Three QTL for photoperiod sensitivity were identified on chromosome 4, 9 and 10, which had the similar position to QTL for DPS thermal time in the two long-day environment. The major photoperiod sensitive loci qDPS10 responded to both short and long-day photoperiod environments and had opposite effects in different photoperiod environment. The QTL qDPS3, which had the greatest additive effect exclusively in the short-day environment, were photoperiod independent and should be classified in autonomous promotion pathway.</t>
  </si>
  <si>
    <t>e14068</t>
  </si>
  <si>
    <t>10.1371/journal.pone.0014068</t>
  </si>
  <si>
    <t>WOS:000284400100015</t>
  </si>
  <si>
    <t>Ma, XF; Hall, D; St Onge, KR; Jansson, S; Ingvarsson, PK</t>
  </si>
  <si>
    <t>Ma, Xiao-Fei; Hall, David; St Onge, Katherine R.; Jansson, Stefan; Ingvarsson, Par K.</t>
  </si>
  <si>
    <t>Genetic Differentiation, Clinal Variation and Phenotypic Associations With Growth Cessation Across the Populus tremula Photoperiodic Pathway</t>
  </si>
  <si>
    <t>Perennial plants monitor seasonal changes through changes in environmental conditions such as the quantity and quality of light. To ensure a correct initiation of critical developmental processes, such as the initiation and cessation of growth, plants have adapted to a spatially variable light regime and genes in the photoperiodic pathway have been implicated as likely sources for these adaptations. Here we examine genetic variation in genes from the photoperiodic pathway in Populus tremula (Salicaceae) for signatures diversifying selection in response to varying light regimes across a latitudinal gradient. We fail to identify any loci with unusually high levels of genetic differentiation among populations despite identifying four SNPs that show significant allele frequency clines with latitude. We do, however, observe large covariance in allelic effects across populations for growth cessation, a highly adaptive trait in P. tremula. High covariance in allelic effects is a signature compatible with diversifying selection along an environmental gradient. We also observe significantly higher heterogeneity in genetic differentiation among SNPs from the photoperiod genes than among SNPs from randomly chosen genes. This suggests that spatially variable selection could be affecting genes from the photoperiod pathway even if selection is not strong enough to cause individual loci to be identified as outliers. SNPs from three genes in the photoperiod pathway (PHYB2, LHY1, and LHY2) show significant associations with natural variation in growth cessation. Collectively these SNPs explain 10-15% of the phenotypic variation in growth cessation. Covariances in allelic effects across populations help explain an additional 5-7% of the phenotypic variation in growth cessation.</t>
  </si>
  <si>
    <t>Jansson, Stefan/A-1119-2009; St.Onge, Kate R/G-4344-2011; Ingvarsson, Par/G-2748-2010</t>
  </si>
  <si>
    <t>Jansson, Stefan/0000-0002-7906-6891; St.Onge, Kate R/0000-0002-1877-6531; Ingvarsson, Par/0000-0001-9225-7521; Hall, David/0000-0001-8152-2713</t>
  </si>
  <si>
    <t>10.1534/genetics.110.120873</t>
  </si>
  <si>
    <t>WOS:000283996100021</t>
  </si>
  <si>
    <t>Condon, CH; Chenoweth, SF; Wilson, RS</t>
  </si>
  <si>
    <t>Condon, Catriona H.; Chenoweth, Stephen F.; Wilson, Robbie S.</t>
  </si>
  <si>
    <t>Zebrafish take their cue from temperature but not photoperiod for the seasonal plasticity of thermal performance</t>
  </si>
  <si>
    <t>Organisms adjust to seasonal variability in the environment by responding to cues that indicate environmental change. As most studies of seasonal phenotypic plasticity test only the effect of a single environmental cue, how animals may integrate information from multiple cues to fine-tune plastic responses remains largely unknown. We examined the interaction between correlated (seasonally matching) and conflicting (seasonally opposite) temperature and photoperiod cues on the acclimation of performance traits in male zebrafish, Danio rerio. We acclimated fish for 8. weeks and then tested the change in thermal dependence of maximum burst swimming and feeding rate between 8 and 38 degrees C. We predicted that correlated environmental cues should induce a greater acclimation response than uncorrelated cues. However, we found that only temperature was important for the seasonal acclimation of performance traits in zebrafish. Thermal acclimation shifted the thermal performance curve of both traits. For maximum burst swimming, performance increased for each group near the acclimation temperature and reduced in environments that were far from their acclimation temperature. The feeding rate of cold-acclimated zebrafish was reduced across the test temperature range compared with that of warm-acclimated fish. Our study is the first that has found no effect of the covariation between temperature and photoperiod acclimation cues on locomotor performance in fishes. Our results support the intuitive idea that photoperiod may be a less important seasonal cue for animals living at lower latitudes.</t>
  </si>
  <si>
    <t>Chenoweth, Stephen/A-7211-2012; Wilson, Robbie/F-1463-2011</t>
  </si>
  <si>
    <t xml:space="preserve">Chenoweth, Stephen/0000-0002-8303-9159; </t>
  </si>
  <si>
    <t>10.1242/jeb.046979</t>
  </si>
  <si>
    <t>WOS:000283059700021</t>
  </si>
  <si>
    <t>Xiao, HJ; Mou, FC; Zhu, XF; Xue, FS</t>
  </si>
  <si>
    <t>Xiao, Hai-Jun; Mou, Feng-Chen; Zhu, Xing-Fen; Xue, Fang-Sen</t>
  </si>
  <si>
    <t>Diapause induction, maintenance and termination in the rice stem borer Chilo suppressalis (Walker)</t>
  </si>
  <si>
    <t>The rice stem borer, Chilo suppressalis, enters facultative diapause as fully grown larvae in response to short-day conditions during the autumn. Our results showed that the critical night length for diapause induction in C. suppressalis was between 10 h 22 min and 10 h 45 min at 22.25 and 28 degrees C, 11 h 18 min at 31 degrees C, and between 10 h 5 min and 10 h 20 min under field conditions (average temperature ranged from 27.2 to 30.7 degrees C). The diapause incidence declined in ultra-long nights (18-22 h scotophases) and DD, and increased in ultra-short nights (2-6 h scotophases) and LL Moreover, we found that the third instar was the stage most sensitive to the photoperiod, and night length played an essential role in the initiation of diapause. Night-interruption experiments with a 1-h light pulse at LD 12:12 (light 12:dark 12) exhibited two troughs of diapause inhibition, with one occurring in early scotophase and the other in late scotophase. Field observations for six years showed that most larvae entered winter diapause in August in response to declining day lengths, despite the high temperatures prevailing during August. By periodically transferring the field-collected overwintering larvae to different photoperiods and temperatures, the results showed that photoperiod had a significant influence on diapause development during the early phase of diapause, while high temperature significantly accelerated the termination of larval diapause. (C) 2010 Elsevier Ltd. All rights reserved.</t>
  </si>
  <si>
    <t>10.1016/j.jinsphys.2010.05.012</t>
  </si>
  <si>
    <t>WOS:000281929500009</t>
  </si>
  <si>
    <t>Kong, FJ; Liu, BH; Xia, ZJ; Sato, S; Kim, BM; Watanabe, S; Yamada, T; Tabata, S; Kanazawa, A; Harada, K; Abe, J</t>
  </si>
  <si>
    <t>Kong, Fanjiang; Liu, Baohui; Xia, Zhengjun; Sato, Shusei; Kim, Bo Min; Watanabe, Satoshi; Yamada, Tetsuya; Tabata, Satoshi; Kanazawa, Akira; Harada, Kyuya; Abe, Jun</t>
  </si>
  <si>
    <t>Two Coordinately Regulated Homologs of FLOWERING LOCUS T Are Involved in the Control of Photoperiodic Flowering in Soybean</t>
  </si>
  <si>
    <t>FLOWERING LOCUS T (FT) is a key flowering integrator in Arabidopsis (Arabidopsis thaliana), with homologs that encode florigens in many plant species regardless of the type of photoperiodic response. We identified 10 FT homologs, which were arranged as five pairs of linked genes in different homoeologous chromosomal regions, in soybean (Glycine max), a paleopolyploid species. Two of the FT homologs, GmFT2a and GmFT5a, were highly up-regulated under short-day (SD) conditions (inductive for flowering in soybean) and had diurnal expression patterns with the highest expression 4 h after dawn. Under long-day (LD) conditions, expression of GmFT2a and GmFT5a was down-regulated and did not follow a diurnal pattern. Flowering took much longer to initiate under LD than under SD, and only the GmFT5a transcript accumulated late in development under LD. Ectopic expression analysis in Arabidopsis confirmed that both GmFT2a and GmFT5a had the same function as Arabidopsis FT, but the effect of GmFT5a was more prominent. A double-mutant soybean line for two PHYTOCHROME A (PHYA) genes expressed high levels of GmFT2a and GmFT5a under LD, and it flowered slightly earlier under LD than the wild type grown under SD. The expression levels of GmFT2a and GmFT5a were regulated by the PHYA-mediated photoperiodic regulation system, and the GmFT5a expression was also regulated by a photoperiod-independent system in LD. Taken together, our results suggest that GmFT2a and GmFT5a coordinately control flowering and enable the adaptation of soybean to a wide range of photoperiodic environments.</t>
  </si>
  <si>
    <t>Sato, Shusei/A-3616-2015; Abe, Jun/B-7734-2012</t>
  </si>
  <si>
    <t>Sato, Shusei/0000-0002-0293-5366; Kong, Fanjiang/0000-0001-7138-1478</t>
  </si>
  <si>
    <t>10.1104/pp.110.160796</t>
  </si>
  <si>
    <t>WOS:000283710300018</t>
  </si>
  <si>
    <t>Stich, B; Haussmann, BIG; Pasam, R; Bhosale, S; Hash, CT; Melchinger, AE; Parzies, HK</t>
  </si>
  <si>
    <t>Stich, Benjamin; Haussmann, Bettina I. G.; Pasam, Raj; Bhosale, Sankalp; Hash, C. Tom; Melchinger, Albrecht E.; Parzies, Heiko K.</t>
  </si>
  <si>
    <t>Patterns of molecular and phenotypic diversity in pearl millet [Pennisetum glaucum (L.) R. Br.] from West and Central Africa and their relation to geographical and environmental parameters</t>
  </si>
  <si>
    <t>Background: The distribution area of pearl millet in West and Central Africa (WCA) harbours a wide range of climatic and environmental conditions as well as diverse farmer preferences and pearl millet utilization habits which have the potential to lead to local adaptation and thereby to population structure. The objectives of our research were to (i) assess the geographical distribution of genetic diversity in pearl millet inbreds derived from landraces, (ii) assess the population structure of pearl millet from WCA, and (iii) identify those geographical parameters and environmental factors from the location at which landraces were sampled, as well as those phenotypic traits that may have affected or led to this population structure. Our study was based on a set of 145 inbred lines derived from 122 different pearl millet landraces from WCA. Results: Five sub-groups were detected within the entire germplasm set by STRUCTURE. We observed that the phenotypic traits flowering time, relative response to photoperiod, and panicle length were significantly associated with population structure but not the environmental factors which are expected to influence these traits in natural populations such as latitude, temperature, or precipitation. Conclusions: Our results suggested that for pearl millet natural selection is compared to artificial selection less important in shaping populations.</t>
  </si>
  <si>
    <t>Pasam, Raj/0000-0003-0908-1882; Melchinger, Albrecht E./0000-0002-8346-7786</t>
  </si>
  <si>
    <t>10.1186/1471-2229-10-216</t>
  </si>
  <si>
    <t>WOS:000283871500001</t>
  </si>
  <si>
    <t>Kishkinev, D; Chernetsov, N; Mouritsen, H</t>
  </si>
  <si>
    <t>Kishkinev, Dmitry; Chernetsov, Nikita; Mouritsen, Henrik</t>
  </si>
  <si>
    <t>A DOUBLE-CLOCK OR JETLAG MECHANISM IS UNLIKELY TO BE INVOLVED IN DETECTION OF EAST-WEST DISPLACEMENTS IN A LONG-DISTANCE AVIAN MIGRANT</t>
  </si>
  <si>
    <t>Migratory birds are known to be able to navigate to determine their position on the globe and the direction toward their distant goal-even if they cannot perceive any information emanating from the goal. One hypothesis, that of true bicoordinate navigation, claims that birds should be able to sense and use a grid of two natural parameters as coordinates. Some indirect data support the idea that migratory birds can determine their north south position, and several recent studies have suggested that at least long-distance migrants, including the Eurasian Reed Warbler (Acrocephalus scirpaceus), can determine their east west position. How they do this remains a mystery. Birds could theoretically detect the magnitude of east west displacements if they have two clocks, one synchronizing faster to local time than the other. We tested whether this putative "double-clock" mechanism may serve as a navigational tool for detecting east west position. We captured Eurasian Reed Warblers during spring migration and tested their orientation in Emlen funnels under capture-site photoperiodic conditions. After these northeasterly oriented control tests, we exposed them to a light dark regime that simulated a 1,000-km eastward displacement to the Moscow region from which we have shown that actually displaced Eurasian Reed Warblers on spring migration compensate for their displacement by orienting northwestwardly. Exposure to the Moscow light dark regime did not affect the birds' orientation. Our results suggest that light dark regime effects alone are unlikely to trigger compensation for the longitudinal displacement in long-distance migratory Eurasian Reed Warblers. Received 12 February 2010, accepted 4 June 2010.</t>
  </si>
  <si>
    <t>Mouritsen, Henrik/A-5401-2010; Chernetsov, Nikita/K-7957-2012</t>
  </si>
  <si>
    <t>Mouritsen, Henrik/0000-0001-7082-4839; Chernetsov, Nikita/0000-0001-7299-6829</t>
  </si>
  <si>
    <t>10.1525/auk.2010.10032</t>
  </si>
  <si>
    <t>WOS:000284195400005</t>
  </si>
  <si>
    <t>Dalin, P; Bean, DV; Dudley, TL; Carney, VA; Eberts, D; Gardner, KT; Hebertson, E; Jones, EN; Kazmer, DJ; Michels, GJ; O'Meara, SA; Thompson, DC</t>
  </si>
  <si>
    <t>Dalin, Peter; Bean, Daniel V.; Dudley, Tom L.; Carney, Vanessa A.; Eberts, Debra; Gardner, Kevin T.; Hebertson, Elizabeth; Jones, Erin N.; Kazmer, David J.; Michels, G. J., Jr.; O'Meara, Scott A.; Thompson, David C.</t>
  </si>
  <si>
    <t>Seasonal Adaptations to Day Length in Ecotypes of Diorhabda spp. (Coleoptera: Chrysomelidae) Inform Selection of Agents Against Saltcedars (Tamarix spp.)</t>
  </si>
  <si>
    <t>Seasonal adaptations to daylength often limit the effective range of insects used in biological control of weeds. The leaf beetle Diorhabda carinulata (Desbrochers) was introduced into North America from Fukang, China (latitude 44 degrees N) to control saltcedars (Tamarix spp.), but failed to establish south of 38 degrees N latitude because of a mismatched critical daylength response for diapause induction. The daylength response caused beetles to enter diapause too early in the season to survive the duration of winter at southern latitudes. Using climate chambers, we characterized the critical daylength response for diapause induction (CDL) in three ecotypes of Diorhabda beetles originating from 36,38, and 43 degrees N latitudes in Eurasia. In a field experiment, the timing of reproductive diapause and voltinism were compared among ecotypes by rearing the insects on plants in the field. CDL declined with latitude of origin among Diorhabda ecotypes. Moreover, CDL in southern (&lt;39 degrees N latitude) ecotypes was shortened by more than an hour when the insects were reared under a fluctuating 35-15 degrees C thermoperiod than at a constant 25 degrees C. In the northern (&gt;42 degrees N latitude) ecotypes, however. CDL was relatively insensitive to temperature. The southern ecotypes produced up to four generations when reared on plants in the field at sites south of 38 degrees N, whereas northern ecotypes produced only one or two generations. The study reveals latitudinal variation in how Diorhabda ecotypes respond to daylength for diapause induction and how these responses affect insect voltinism across the introduced range.</t>
  </si>
  <si>
    <t>10.1603/EN09270</t>
  </si>
  <si>
    <t>WOS:000282852600034</t>
  </si>
  <si>
    <t>Rand, DM; Weinreich, DM; Lerman, D; Folk, D; Gilchrist, GW</t>
  </si>
  <si>
    <t>Rand, David M.; Weinreich, Daniel M.; Lerman, Daniel; Folk, Donna; Gilchrist, George W.</t>
  </si>
  <si>
    <t>THREE SELECTIONS ARE BETTER THAN ONE: CLINAL VARIATION OF THERMAL QTL FROM INDEPENDENT SELECTION EXPERIMENTS IN DROSOPHILA</t>
  </si>
  <si>
    <t>We report the results of two independent selection experiments that have exposed distinct populations of Drosophila melanogaster to different forms of thermal selection. A recombinant population derived from Arvin California and Zimbabwe isofemale lines was exposed to laboratory natural selection at two temperatures (T(AZ): 18 degrees C and 28 degrees C). Microsatellite mapping identified quantitative trait loci (QTL) on the X-chromosome between the replicate "Hot" and "Cold" populations. In a separate experiment, disruptive selection was imposed on an outbred California population for the "knockdown" temperature (T(KD)) in a thermal column. Microsatellite mapping of the "High" and "Low" populations also uncovered primarily X-linked QTL. Notably, a marker in the shaggy locus at band 3A was significantly differentiated in both experiments. Finer scale mapping of the 3A region has narrowed the QTL to the shaggy gene region, which contains several candidate genes that function in circadian rhythms. The same allele that was increased in frequency in the High T(KD) populations is significantly clinal in North America and is more common at the warm end of the cline (Florida vs. Maine; however, the cline was not apparent in Australia). Together, these studies show that independent selection experiments can uncover the same target of selection and that evolution in the laboratory can recapitulate putatively adaptive clinal variation in nature.</t>
  </si>
  <si>
    <t>10.1111/j.1558-5646.2010.01039.x</t>
  </si>
  <si>
    <t>WOS:000282573800009</t>
  </si>
  <si>
    <t>Scherbarth, F; Steinlechner, S</t>
  </si>
  <si>
    <t>Scherbarth, Frank; Steinlechner, Stephan</t>
  </si>
  <si>
    <t>Endocrine mechanisms of seasonal adaptation in small mammals: from early results to present understanding</t>
  </si>
  <si>
    <t>JOURNAL OF COMPARATIVE PHYSIOLOGY B-BIOCHEMICAL SYSTEMIC AND ENVIRONMENTAL PHYSIOLOGY</t>
  </si>
  <si>
    <t>Seasonal adaptation is widespread among mammals of temperate and polar latitudes. The changes in physiology, morphology and behaviour are controlled by the photoneuroendocrine system that, as a first step, translates day lengths into a hormonal signal (melatonin). Decoding of the humoral melatonin signal, i.e. responses on the cellular level to slight alterations in signal duration, represents the prerequisite for appropriate timing of winter acclimatization in photoperiodic animals. Corresponding to the diversity of affected traits, several hormone systems are involved in the regulation downstream of the neural integration of photoperiodic time measurement. Results from recent studies provide new insights into seasonal control of reproduction and energy balance. Most intriguingly, the availability of thyroid hormone within hypothalamic key regions, which is a crucial determinant of seasonal transitions, appears to be regulated by hormone secretion from the pars tuberalis of the pituitary gland. This proposed neuroendocrine pathway contradicts the common view of the pituitary as a gland that acts downstream of the hypothalamus. In the present overview of (neuro)endocrine mechanisms underlying seasonal acclimatization, we are focusing on the dwarf hamster Phodopus sungorus (long-day breeder) that is known for large amplitudes in seasonal changes. However, important findings in other mammalian species such as Syrian hamsters and sheep (short-day breeder) are considered as well.</t>
  </si>
  <si>
    <t>Steinlechner, Stephan/0000-0002-9435-3469</t>
  </si>
  <si>
    <t>10.1007/s00360-010-0498-2</t>
  </si>
  <si>
    <t>WOS:000281949500001</t>
  </si>
  <si>
    <t>Taylor, A; Massiah, AJ; Thomas, B</t>
  </si>
  <si>
    <t>Taylor, Andrew; Massiah, Andrea Juliet; Thomas, Brian</t>
  </si>
  <si>
    <t>Conservation of Arabidopsis thaliana Photoperiodic Flowering Time Genes in Onion (Allium cepa L.)</t>
  </si>
  <si>
    <t>The genetics underlying onion development are poorly understood. Here the characterization of onion homologs of Arabidopsis photoperiodic flowering pathway genes is reported with the end goal of accelerating onion breeding programs by understanding the genetic basis of adaptation to different latitudes. The expression of onion GI, FKF1 and ZTL homologs under short day (SD) and long day (LD) conditions was examined using quantitative reverse transcription-PCR (qRT-PCR). The expression of AcGI and AcFKF1 was examined in onion varieties which exhibit different daylength responses. Phylogenetic trees were constructed to confirm the identity of the homologs. AcGI and AcFKF1 showed diurnal expression patterns similar to their Arabidopsis counterparts, while AcZTL was found to be constitutively expressed. AcGI showed similar expression patterns in varieties which exhibit different daylength responses, whereas AcFKF1 showed differences. It is proposed that these differences could contribute to the different daylength responses in these varieties. Phylogenetic analyses showed that all the genes isolated are very closely related to their proposed homologs. The results presented here show that key genes controlling photoperiodic flowering in Arabidopsis are conserved in onion, and a role for these genes in the photoperiodic control of bulb initiation is predicted. This theory is supported by expression and phylogenetic data.</t>
  </si>
  <si>
    <t>Thomas, Brian/N-2773-2019; Thomas, Brian/B-3809-2015</t>
  </si>
  <si>
    <t>Thomas, Brian/0000-0003-4383-7567; Thomas, Brian/0000-0003-4383-7567</t>
  </si>
  <si>
    <t>10.1093/pcp/pcq120</t>
  </si>
  <si>
    <t>WOS:000282751800004</t>
  </si>
  <si>
    <t>Zarazaga, LA; Gatica, MC; Celi, I; Guzman, JL; Malpaux, B</t>
  </si>
  <si>
    <t>Zarazaga, L. A.; Gatica, M. C.; Celi, I.; Guzman, J. L.; Malpaux, B.</t>
  </si>
  <si>
    <t>Effect of artificial long days and/or melatonin treatment on the sexual activity of Mediterranean bucks</t>
  </si>
  <si>
    <t>The aim of this work was to determine whether treatments using photoperiod (long days) and/or exogenous melatonin are effective in enhancing reproductive activity during the natural anestrous season in Mediterranean bucks. Two experiments were carried out. In the first experiment, 19 adult bucks were allotted to 3 treatment groups. Fourteen bucks were exposed to 16 h of light/day (long day) for 98 days (late autumn-winter). At the end of the long day treatment, 7 bucks received 3 s.c. melatonin implants (LD-M group), and the other bucks remained a long day group (LD group, n =7). The control group (C1, n = 5), remained under natural photoperiocl. In the second experiment, 7 bucks received 3 s.c. melatonin implants (M group, n =7), while the other 5 bucks acted as the control group (C2, n = 5) during the spring equinox. During the natural sexual anestrous season (spring), the treated groups recorded higher plasma testosterone concentrations than the control groups. Reactivation of the natural reproductive season was delayed only in the LD-M group. All treated bucks recorded a higher mean semen volume, than the control groups (Exp 1: 1.16 +/- 0.04 mL, 1.16 +/- 0.04 mL, and 1.08 +/- 0.04 mL, for the LD-M, LD, and Cl groups. respectively P &lt; 0.01; Exp 2:1.04 +/- 0.07 mL vs 0.77 +/- 0.05 mL, for M and C2 groups, respectively; P &lt; 0.01). The percentage of bucks that ejaculated was modified by treatment in the first experiment (89 +/- 1.7%. 71 +/- 2.4%, and 88 +/- 1.9% for LD-M, LD, and Cl groups, respectively, P &lt; 0.001). Results demonstrate that treating bucks with artificial long days and/or melatonin at Mediterranean latitudes can induce an increase in plasma testosterone concentration during the natural anestrous season. The long day treatment alone resulted in a less effective method of inducing adequate out-of-season buck sexual activity. (C) 2010 Elsevier B.V. All rights reserved.</t>
  </si>
  <si>
    <t>Guzman, Jose Luis/A-5406-2015; Garces, Luis Angel Zarazaga/L-6107-2014</t>
  </si>
  <si>
    <t>Guzman, Jose Luis/0000-0002-1792-036X; Garces, Luis Angel Zarazaga/0000-0003-0726-7990</t>
  </si>
  <si>
    <t>10.1016/j.smallrumres.2010.05.008</t>
  </si>
  <si>
    <t>WOS:000282421600007</t>
  </si>
  <si>
    <t>Calle, Z; Schlumpberger, BO; Piedrahita, L; Leftin, A; Hammer, SA; Tye, A; Borchert, R</t>
  </si>
  <si>
    <t>Calle, Zoraida; Schlumpberger, Boris O.; Piedrahita, Lorena; Leftin, Avigdor; Hammer, Steven A.; Tye, Alan; Borchert, Rolf</t>
  </si>
  <si>
    <t>Seasonal variation in daily insolation induces synchronous bud break and flowering in the tropics</t>
  </si>
  <si>
    <t>In many temperate plants seasonal variation in day length induces flowering at species-specific times each year. Here we report synchronous bud break and flowering of tropical perennials that cannot be explained by seasonal changes in day length. We recorded flushing and flowering of more than 100 tropical trees, succulents and understory herbs over several years. We observed the following phenological patterns throughout the northern Neotropics: wide-ranging trees flush or flower twice a year at the Equator, but annually further north; many trees leaf out in February; in autumn, wide-ranging perennials flower 4 months earlier in Mexico than at the Equator. This latitudinal variation of phenology parallels that of the annual cycle of daily insolation, a function of day length and solar irradiation. Insolation has two annual maxima at the Equator, it rapidly increases in February at all latitudes, and between Mexico and the Equator its maximum shifts from the summer solstice to the autumn equinox. These unique, manifold correlations suggest that throughout the tropics insolation, rather than day length, may control the phenology of many perennials. Our observations significantly extend current knowledge of environmental signals involved in photoperiodic control of plant development.</t>
  </si>
  <si>
    <t>10.1007/s00468-010-0456-3</t>
  </si>
  <si>
    <t>WOS:000281794300008</t>
  </si>
  <si>
    <t>Urbanski, JM; Benoit, JB; Michaud, MR; Denlinger, DL; Armbruster, P</t>
  </si>
  <si>
    <t>Urbanski, Jennifer M.; Benoit, Joshua B.; Michaud, M. Robert; Denlinger, David L.; Armbruster, Peter</t>
  </si>
  <si>
    <t>The molecular physiology of increased egg desiccation resistance during diapause in the invasive mosquito, Aedes albopictus</t>
  </si>
  <si>
    <t>Photoperiodic diapause is a crucial adaptation to seasonal environmental variation in a wide range of arthropods, but relatively little is known regarding the molecular basis of this important trait. In temperate populations of the mosquito Aedes albopictus, exposure to short-day (SD) lengths causes the female to produce diapause eggs. Tropical populations do not undergo a photoperiodic diapause. We identified a fatty acyl coA elongase transcript that is more abundant under SD versus long-day (LD) photoperiods in mature oocyte tissue of replicate temperate, but not tropical, A. albopictus populations. Fatty acyl CoA elongases are involved in the synthesis of long chain fatty acids (hydrocarbon precursors). Diapause eggs from a temperate population had one-third more surface hydrocarbons and one-half the water loss rates of non-diapause eggs. Eggs from a tropical population reared under SD and LD photoperiods did not differ in surface hydrocarbon abundance or water loss rates. In both a temperate and tropical population, composition of hydrocarbon chain lengths did not differ between eggs from SD versus LD conditions. These results implicate the expression of fatty acyl coA elongase and changes in quantity, but not composition, of egg surface hydrocarbons as important components of increased desiccation resistance during diapause in A. albopictus.</t>
  </si>
  <si>
    <t>10.1098/rspb.2010.0362</t>
  </si>
  <si>
    <t>WOS:000280320900013</t>
  </si>
  <si>
    <t>Bradley, SP; Pattullo, LM; Patel, PN; Prendergast, BJ</t>
  </si>
  <si>
    <t>Bradley, Sean P.; Pattullo, Lucia M.; Patel, Priyesh N.; Prendergast, Brian J.</t>
  </si>
  <si>
    <t>Photoperiodic regulation of the orexigenic effects of ghrelin in Siberian hamsters</t>
  </si>
  <si>
    <t>Animals living in temperate climates with predictable seasonal changes in food availability may use seasonal information to engage different metabolic strategies. Siberian hamsters decrease costs of thermoregulation during winter by reducing food intake and body mass in response to decreasing or short-day lengths (SD). These experiments examined whether SD reduction in food intake in hamsters is driven, at least in part, by altered behavioral responses to ghrelin, a gut-derived orexigenic peptide which induces food intake via NPY-dependent mechanisms. Relative to hamsters housed in long-day (LD) photoperiods, SD hamsters consumed less food in response to i.p. treatment with ghrelin across a range of doses from 0.03 to 3 mg/kg. To determine whether changes in photoperiod alter behavioral responses to ghrelin-induced activation of NPY neurons, c-Fos and NPY expression were quantified in the arcuate nucleus (ARC) via double-label fluorescent immunocytochemistry following i.p. treatment with 0.3 mg/kg ghrelin or saline. Ghrelin induced c-Fos immunoreactivity (-ir) in a greater proportion of NPY-ir neurons of LD relative to SD hamsters. In addition, following ghrelin treatment, a greater proportion of ARC c-Fos-ir neurons were identifiable as NPY-ir in LD relative to SD hamsters. Changes in day length markedly alter the behavioral response to ghrelin. The data also identify photoperiod-induced changes in the ability of ghrelin to activate ARC NPY neurons as a possible mechanism by which changes in day length alter food intake. (C) 2010 Elsevier Inc. All rights reserved.</t>
  </si>
  <si>
    <t>Bradley, Sean/N-7526-2013</t>
  </si>
  <si>
    <t>Bradley, Sean/0000-0002-7557-6560</t>
  </si>
  <si>
    <t>10.1016/j.yhbeh.2010.06.009</t>
  </si>
  <si>
    <t>WOS:000282469700012</t>
  </si>
  <si>
    <t>Morley, NJ; Adam, ME; Lewis, JW</t>
  </si>
  <si>
    <t>Morley, N. J.; Adam, M. E.; Lewis, J. W.</t>
  </si>
  <si>
    <t>The effects of host size and temperature on the emergence of Echinoparyphium recurvatum cercariae from Lymnaea peregra under natural light conditions</t>
  </si>
  <si>
    <t>JOURNAL OF HELMINTHOLOGY</t>
  </si>
  <si>
    <t>The production of cercariae from their snail host is a fundamental component of transmission success in trematodes. The emergence of Echinoparyphium recurvatum (Trematoda: Echinostomatidae) cercariae from Lymnaea peregra was studied under natural sunlight conditions, using naturally infected snails of different sizes (10-17 mm) within a temperature range of 10-29 degrees C. There was a single photoperiodic circadian cycle of emergence with one peak, which correlated with the maximum diffuse sunlight irradiation. At 21 degrees C the daily number of emerging cercariae increased with increasing host snail size, but variations in cercarial emergence did occur between both individual snails and different days. There was only limited evidence of cyclic emergence patterns over a 3-week period, probably due to extensive snail mortality, particularly those in the larger size classes. Very few cercariae emerged in all snail size classes at the lowest temperature studied (10 degrees C), but at increasingly higher temperatures elevated numbers of cercariae emerged, reaching an optimum between 17 and 25 degrees C. Above this range emergence was reduced. At all temperatures more cercariae emerged from larger snails. Analysis of emergence using the Q(10) value, a measure of physiological processes over temperature ranges, showed that between 10 and 21 degrees C (approximate to 15 degrees C) Q(10) values exceeded 100 for all snail size classes, indicating a substantially greater emergence than would be expected for normal physiological rates. From 14 to 25 degrees C (approximate to 20 degrees C) cercarial emergence in most snail size classes showed little change in Q(10), although in the smallest size class emergence was still substantially greater than the typical Q(10) increase expected over this temperature range. At the highest range of 21-29 degrees C (approximate to 25 degrees C), Q(10) was much reduced. The importance of these results for cercarial emergence under global climate change is discussed.</t>
  </si>
  <si>
    <t>Morley, Neil/E-4307-2010</t>
  </si>
  <si>
    <t>0022-149X</t>
  </si>
  <si>
    <t>1475-2697</t>
  </si>
  <si>
    <t>10.1017/S0022149X09990666</t>
  </si>
  <si>
    <t>WOS:000283782000013</t>
  </si>
  <si>
    <t>Chemineau, P; Bodin, L; Migaud, M; Thiery, JC; Malpaux, B</t>
  </si>
  <si>
    <t>Chemineau, P.; Bodin, L.; Migaud, M.; Thiery, J. C.; Malpaux, B.</t>
  </si>
  <si>
    <t>Neuroendocrine and Genetic Control of Seasonal Reproduction in Sheep and Goats</t>
  </si>
  <si>
    <t>Contents Goats and sheep generally express seasonal variations in their sexual behaviour, spermatogenic activity (from moderate decrease to very low sperm production), gamete quality (variations in fertilization rates and embryo survival), ovulation frequency (presence or absence of ovulation), and ovulation rate (number of eggs shed per ovulation period). This induces seasonal availability of derived, fresh animal products (meat, milk and cheese) because of a more or less marked seasonal distribution of births. A complex combination of an endogenous circannual rhythm driven and synchronized by light and melatonin, which controls the pulsatile activity of GnRH neurons in the preoptic-mediobasal hypothalamus, is responsible for these changes. Dramatic and long-term neuroendocrine changes, involving different neuromediator systems and neuronal plasticity, have been shown to play a role in these processes. A strong variability between breeds exists in both species regarding the dates of onset and end of the breeding season, with a gradient of seasonality from southern to northern latitudes. Within a breed, seasonal traits are heritable; thus, genetic selection could be one way to decrease seasonality in sheep and goats in the future.</t>
  </si>
  <si>
    <t>Chemineau, Philippe/0000-0002-1584-7285; Migaud, Martine/0000-0002-9496-0517</t>
  </si>
  <si>
    <t>10.1111/j.1439-0531.2010.01661.x</t>
  </si>
  <si>
    <t>WOS:000280355200006</t>
  </si>
  <si>
    <t>Yamamoto, Y; Tsukada, H; Nakai, D</t>
  </si>
  <si>
    <t>Yamamoto, Yoshimasa; Tsukada, Hajime; Nakai, Daisuke</t>
  </si>
  <si>
    <t>Latitudinal Gradient in the Body Weight of Bluegill Lepomis macrochirus in Lake Biwa, Japan</t>
  </si>
  <si>
    <t>ZOOLOGICAL STUDIES</t>
  </si>
  <si>
    <t>Yoshimasa Yamamoto, Hajime Tsukada, and Daisuke Nakai (2010) Latitudinal gradient in the body weight of bluegill Lepomis macrochirus in Lake Biwa, Japan. Zoological Studies 49(5): 625-631. Variations in the body weight of bluegill Lepomis macrochirus among 10 coastal regions of Lake Biwa and 11 lagoons of the lake were studied in Oct. 2005 and Oct. 2007, respectively. The body weights of fish with a normalized total length were estimated from length-weight relationships determined at each site. Body weights of bluegill from the lake and lagoons increased linearly with latitude. Additionally, there was a negative correlation between the calculated body weight and the number of sampled bluegill per unit time from the lagoons, implying that the population density of bluegill may strongly influence its growth in lagoons. Increasing numbers of submerged plants have covered the lake area in recent years, especially in the shallow southern basin. Moreover, as a predator of bluegill, the largemouth bass Micropterus salmoides appears to flourish at higher densities in the northern basin of the lake than in the southern basin. These biotic factors seem to be somewhat responsible for the significant difference between the northern and southern basins in terms of the body weight of bluegill. However, water temperature and population density of the bluegill appear to be more directly responsible for the latitudinal variation in bluegill growth in Lake Biwa. http://zoolstud.sinica.edu.tw/Journals/49.5/625.pdf</t>
  </si>
  <si>
    <t>stud, zool/G-4030-2011</t>
  </si>
  <si>
    <t>1021-5506</t>
  </si>
  <si>
    <t>WOS:000282297800005</t>
  </si>
  <si>
    <t>Photoperiodic regulation of puberty in seasonal species</t>
  </si>
  <si>
    <t>MOLECULAR AND CELLULAR ENDOCRINOLOGY</t>
  </si>
  <si>
    <t>Puberty occurs seasonally in the majority of mammals native to temperate or arctic latitudes, and in species with sufficiently long life spans puberty can be considered to reoccur on an annual basis. The precise timing of puberty and the annual reoccurrence of fertility reflects an interaction of changes in ambient daylength (photoperiod) and endogenous long-term timing processes, which in some species constitute circannual clocks. Recent studies reveal an unexpected common signalling pathway for photoperiodic information in mammals and birds: changes in secretory activity of the pars tuberalis in the pituitary stalk signal to the tanycyte cells in the ependyma lining the third ventricle. The target genes in the tanycytes encode the deiodinase enzymes that regulate the availability of thyroid hormone in the hypothalamus. Central availability of thyroid hormone appears to be the key determinant of seasonal reproductive transitions. Given the necessity of thyroid hormone for the initial development of the central nervous system, it is hypothesized that at puberty and seasonal reoccurrences of fertility it is the changing local levels of thyroid hormone that orchestrate hypothalamic plasticity, ultimately impinging upon the secretion of GnRH. (C) 2010 Elsevier Ireland Ltd. All rights reserved.</t>
  </si>
  <si>
    <t>Ebling, Francis/Q-6193-2019; Ebling, Francis/A-1900-2013</t>
  </si>
  <si>
    <t>Ebling, Francis/0000-0002-7316-9582; Ebling, Francis/0000-0002-7316-9582</t>
  </si>
  <si>
    <t>0303-7207</t>
  </si>
  <si>
    <t>10.1016/j.mce.2010.03.018</t>
  </si>
  <si>
    <t>WOS:000280046000013</t>
  </si>
  <si>
    <t>Schuhbauer, A; Brickle, P; Arkhipkin, A</t>
  </si>
  <si>
    <t>Schuhbauer, Anna; Brickle, Paul; Arkhipkin, Alexander</t>
  </si>
  <si>
    <t>Growth and reproduction of Loxechinus albus (Echinodermata: Echinoidea) at the southerly peripheries of their species range, Falkland Islands (South Atlantic)</t>
  </si>
  <si>
    <t>Sea urchins Loxechinus albus were collected from an unfished population inhabiting inshore areas of the eastern part of the Falkland Islands (Southwest Atlantic) at bimonthly intervals between January 2005 and March 2006. The gonads of 491 specimens were sampled to ascertain GSI, and a subsample was examined microscopically in order to determine sex and maturity stage. Age was determined by ring counts on genital plates of 349 specimens with the annual periodicity of ring deposition validated by marginal increment analysis. This investigation suggests that the study population spawns at the warmest time of the year thus allowing for greater growth in their pelagic larvae and newly settled juveniles. Size at age data were found to be asymptotic and out of three growth functions tested the von Beralanffy growth model best described the data. The relatively short period of optimal water temperatures around the Falkland Islands does not enable L. albus to grow as fast as in other regions with higher seasonal temperatures (central Chilean coasts) resulting in relatively small adult sizes.</t>
  </si>
  <si>
    <t>10.1007/s00227-010-1455-z</t>
  </si>
  <si>
    <t>WOS:000279836900014</t>
  </si>
  <si>
    <t>Jaakola, L; Hohtola, A</t>
  </si>
  <si>
    <t>Jaakola, Laura; Hohtola, Anja</t>
  </si>
  <si>
    <t>Effect of latitude on flavonoid biosynthesis in plants</t>
  </si>
  <si>
    <t>The growth conditions in different latitudes vary markedly with season, day length, light quality and temperature. Many plant species have adapted well to the distinct environments through different strategies, one of which is the production of additional secondary metabolites. Flavonoids are a widely spread group of plant secondary metabolites that are involved in many crucial functions of plants. Our understanding of the biosynthesis, occurrence and function of flavonoids has increased rapidly in recent decades. Numerous studies have been published on the influence of environmental factors on the biosynthesis of flavonoids. However, extensive long-term studies that examine the effect of the characteristics of northern climates on flavonoid biosynthesis are still scarce. This review focuses on the current knowledge about the effect of light intensity, photoperiod and temperature on the gene-environment interaction related to flavonoid biosynthesis in plants.</t>
  </si>
  <si>
    <t>10.1111/j.1365-3040.2010.02154.x</t>
  </si>
  <si>
    <t>WOS:000279610200001</t>
  </si>
  <si>
    <t>Duarte, G; Nava-Hernandez, MP; Malpaux, B; Delgadillo, JA</t>
  </si>
  <si>
    <t>Duarte, Gerardo; Patricia Nava-Hernandez, Martha; Malpaux, Benoit; Alberto Delgadillo, Jose</t>
  </si>
  <si>
    <t>Ovulatory activity of female goats adapted to the subtropics is responsive to photoperiod</t>
  </si>
  <si>
    <t>The objective of this study was to determine whether reproductive seasonality of local well-fed female goats from subtropical Mexico (26 degrees N) can be controlled by photoperiod. The control group (n = 12) remained in an open pen under natural photoperiod variations. The two experimental groups (n = 8 each) were placed in light-proof rooms and exposed for 2 yr to alternations of 3 months of long days and 3 months of short days. One group was first exposed to long days, Group 1, and the other one to short days, Group 2. Blood samples were obtained twice a week to determine ovulation status by progesterone plasma concentrations. Goats from the control group displayed a seasonality of ovulations. The mean (+/- SEM) dates of the onset and end of the ovulations were September 10 +/- 5 d and February 16 +/- 4 d, respectively. In contrast, in both experimental groups, ovulations were modified (P&lt;0.05) by the photoperiodic treatments such that ovulations started and ended during short and long days, respectively. In Groups 1 and 2, ovulations started 67 +/- 2 and 66 +/- 2 d (P&gt;0.05), respectively, after the transfer from long to short days. In contrast, the timing of the cessation of ovulations after the transfer from short to long days differed (P&lt;0.05) between groups (19 +/- 3 and 31 +/- 3d for Groups 1 and 2, respectively). Local female goats from subtropical Mexico are, therefore, sensitive to photoperiodic changes that they are exposed to at this latitude and this environmental cue may control the timing of the breeding season in natural conditions. (C) 2010 Elsevier B.V. All rights reserved.</t>
  </si>
  <si>
    <t>10.1016/j.anireprosci.2010.04.004</t>
  </si>
  <si>
    <t>WOS:000278672600009</t>
  </si>
  <si>
    <t>Perfito, N; Jeong, S; Bentley, GE; Silverin, B; Hau, M</t>
  </si>
  <si>
    <t>Perfito, Nicole; Jeong, Sunny; Bentley, George E.; Silverin, Bengt; Hau, Michaela</t>
  </si>
  <si>
    <t>First -day release and Dio2: a test of latitudinal variation in photoperiodic control of reproduction in great tits Parus major</t>
  </si>
  <si>
    <t>Annual Meeting of the Society-for-Integrative-and-Comparative-Biology</t>
  </si>
  <si>
    <t>JAN 03-07, 2010</t>
  </si>
  <si>
    <t>Seattle, WA</t>
  </si>
  <si>
    <t>Soc Integrat &amp; Comparat Biol</t>
  </si>
  <si>
    <t>E135</t>
  </si>
  <si>
    <t>WOS:000280297000537</t>
  </si>
  <si>
    <t>Gienapp, P; Vaisanen, RA; Brommer, JE</t>
  </si>
  <si>
    <t>Gienapp, Phillip; Vaisanen, Risto A.; Brommer, Jon E.</t>
  </si>
  <si>
    <t>Latitudinal variation in breeding time reaction norms in a passerine bird</t>
  </si>
  <si>
    <t>P&gt;1. The timing of phenological events, as flowering time in plants or migration and breeding time in animals, is related to environmental conditions, e.g. local ambient temperature, and varies considerably between years. The relationship between the relevant environmental condition(s) and phenology can be described by a reaction norm. 2. Apart from variation among years phenology also varies geographically and the timing of phenological events is generally later at higher latitudes. However, whether this latitudinal trend is caused by a single reaction norm (and locally varying conditions) or whether reaction norms differ spatially is largely unknown. 3. Avian breeding time is determined by a variety of internal and external factors, e.g. photoperiod and temperature. The corresponding reaction norms are normally described by a regression of annual mean against temperatures averaged over a certain period. We circumvented problems inherent in this approach by using proportional hazards models to describe the relationship between breeding time and local temperature and day length. 4. The proportional hazards model describes a 'time to event', e.g. survival or in this case time until laying of the first egg, by modelling the probability that the event will occur per unit time as a function of an unspecified baseline hazard and fixed or time-dependent variables. Any variable that changes its value during the 'time to event', e.g. ambient temperature, can be included as time-dependent variable. 5. Applying this approach to a large data set of Finnish great tit (Parus major) egg laying dates from populations spanning about 700 km in latitude, we found that temperature- and day length-reaction norms vary with latitude. 6. Optimal reaction norms likely differ between populations and the observed variation in reaction norms among populations may thus reflect local adaptation. Under environmental change, local reaction norms may become suboptimal, and latitude-specific breeding time reaction norms may represent a source of variation that could benefit a species to adapt to such changes.</t>
  </si>
  <si>
    <t>Brommer, Jon E/C-3613-2008; Gienapp, Phillip/A-2261-2014</t>
  </si>
  <si>
    <t>Brommer, Jon E/0000-0002-2435-2612; Gienapp, Phillip/0000-0002-9368-8769</t>
  </si>
  <si>
    <t>10.1111/j.1365-2656.2010.01693.x</t>
  </si>
  <si>
    <t>WOS:000278399300013</t>
  </si>
  <si>
    <t>Earliness and fruit yield and quality of annual-fruiting red raspberry (Rubus idaeus L.): Effects of temperature and genotype</t>
  </si>
  <si>
    <t>Earliness, fruit yield and quality of six annual-fruiting raspberry (Rubus idaeus L.) cultivars were tested under protected cultivation in a cool Nordic environment. After raising plants for 5 weeks in greenhouses with average mean temperatures of 20 degrees C, 22 degrees C, or 26 degrees C, the plants were cropped in an open plastic tunnel at latitude 61 degrees N. The highest yielding cultivars were 'Autumn Bliss' and 'Polka', with 640 g plant(-1). Overall, the most promising cultivar was 'Polka' which combined high yield with large fruit of good flavour and firmness. In earliness, 'Polka' was surpassed only by 'Autumn Bliss', which confirmed its position as the earliest commercial annual-fruiting cultivar. However, 'Autumn Bliss' had soft fruits with little flavour and a short shelf-life, which greatly reduced the potential of the cultivar for the fresh fruit market. The later ripening cultivar 'Erika' did not complete its crop under these conditions, but its large unrealised yield potential and good fruit quality rendered it extremely promising for environments with a longer growing season. 'Sugana' was late, with low yields and poor fruit quality, while 'Marcela' did not yield enough fruit to be of interest under the present conditions. High temperatures during the 5-week raising period generally advanced flowering and fruit ripening in all cultivars, with the notable exception of 'Autumn Treasure' in which flowering was suppressed and strongly delayed by high temperature. Under the present conditions, there was a highly positive correlation between earliness and fruit yield. Regression analyses identified a low number of dormant buds as the single most important component of plant architecture associated with high fruit yield, accounting for 47% of the total variation.</t>
  </si>
  <si>
    <t>2380-4084</t>
  </si>
  <si>
    <t>10.1080/14620316.2010.11512678</t>
  </si>
  <si>
    <t>WOS:000280217400013</t>
  </si>
  <si>
    <t>Bradshaw, WE; Holzapfel, CM</t>
  </si>
  <si>
    <t>Bradshaw, William E.; Holzapfel, Christina M.</t>
  </si>
  <si>
    <t>What Season Is It Anyway? Circadian Tracking vs. Photoperiodic Anticipation in Insects</t>
  </si>
  <si>
    <t>The daily rhythm of 24 h and the annual rhythm of 12 mo constitute the 2 major, highly predictable rhythms of the biosphere. The internal circadian clock enables organisms to track daily changes in their environment; the photoperiodic timer, alone or in concert with a circannual clock, enables organisms to anticipate and prepare in advance for seasonal changes in their environment. The circadian clock entrains to dawn and dusk and tracks light and temperature on a day-to-day basis, while the photoperiodic timer serves as a long-term, physiological go/no-go switch that commits an animal to development, reproduction, dormancy, or migration on a seasonal or even lifetime basis. In 1936, Erwin Bunning proposed that circadian rhythms formed the basis (Grundlage) for photoperiodic response to day length. Historical inertia generated by correlative evidence from early physiological studies and a proliferating number of descriptive models has resulted in the widespread assumption that the circadian clock constitutes the necessary, causal basis of photoperiodism in general. This historical inertia has also restricted the search for genes involved in insect photoperiodism to genes central to the circadian clock in Drosophila and has led investigators to conclude that any behavior, process, or gene expression that varies with day length represents photoperiodism or a gene involved in photoperiodism. The authors discuss how blinders imposed by the circadian imperative have retarded progress toward identifying the genetic basis of photoperiodism and how the insights gained from geographic variation in photoperiodic response have been used to show the independent evolution of the circadian clock and photoperiodism. When geographic variation is found in circadian genes, the most immediate and parsimonious search for adaptive significance should be in circadian function, not in extrapolation to photoperiodism. Finally, the authors propose that circadian-unbiased, forward genetic approaches should be used to identify genes involved in photoperiodism within extant populations and among populations over evolutionary time.</t>
  </si>
  <si>
    <t>10.1177/0748730410365656</t>
  </si>
  <si>
    <t>WOS:000277861500001</t>
  </si>
  <si>
    <t>Poykko, H; Tammaru, T</t>
  </si>
  <si>
    <t>Poykko, H.; Tammaru, T.</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</si>
  <si>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</si>
  <si>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</si>
  <si>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Tammaru, Toomas/N-3892-2019</t>
  </si>
  <si>
    <t>Tammaru, Toomas/0000-0002-6892-5910</t>
  </si>
  <si>
    <t>10.1111/j.1420-9101.2010.01990.x</t>
  </si>
  <si>
    <t>WOS:000277710100015</t>
  </si>
  <si>
    <t>Eilertsen, HC; Degerlund, M</t>
  </si>
  <si>
    <t>Eilertsen, Hans Chr.; Degerlund, Maria</t>
  </si>
  <si>
    <t>Phytoplankton and light during the northern high-latitude winter</t>
  </si>
  <si>
    <t>JOURNAL OF PLANKTON RESEARCH</t>
  </si>
  <si>
    <t>Investigations performed on the phytoplankton winter stocks in five of the largest northern Norwegian fjords (Porsangerfjord, Altafjord, Ullsfjord, Balsfjord, Malangen) revealed that phytoplankton biomass was extremely low both in December and February. Concentrations of Chlorophyll a typically were 0.05-0.10 mu g L(-1). Abundances of vegetative cells were low, and species relevant to the spring bloom were hard to find. The only species that probably can survive the low irradiances that prevails during the winter is Skeletonema costatum sensu lato. From this, but also from the fact that the spring blooms in the area in question are highly reproducible both in terms of timing and species succession, we conclude that the inoculum from the spring bloom is not made up of pelagic vegetative cells that survive the winter. Despite the fact that darkness prevails for almost 2 months during winter, backscattered light (from sky and clouds) may influence the water column. This radiation may, during mid-day, reach phytoplankton photosynthesis compensation (I(c)) levels. This is, in our opinion, a rather overlooked and undescribed phenomenon that may prove important for the understanding of photoperiod regulated ecological processes and visual feeding.</t>
  </si>
  <si>
    <t>0142-7873</t>
  </si>
  <si>
    <t>10.1093/plankt/fbq017</t>
  </si>
  <si>
    <t>WOS:000277448800011</t>
  </si>
  <si>
    <t>Johansson, F; Sniegula, S; Brodin, T</t>
  </si>
  <si>
    <t>Johansson, F.; Sniegula, S.; Brodin, T.</t>
  </si>
  <si>
    <t>EMERGENCE PATTERNS AND LATITUDINAL ADAPTATIONS IN DEVELOPMENT TIME OF ODONATA IN NORTH SWEDEN AND POLAND</t>
  </si>
  <si>
    <t>ODONATOLOGICA</t>
  </si>
  <si>
    <t>Using exuviae, data are presented on emergence dates of dragonflies from northern Sweden and northwestern Poland. The 17 spp. sampled in Sweden showed considerable overlap in emergence periods. In Sweden, Leucorrhinia rubicunda was the first sp. to emerge (May 31)and Sympetrum danae the last (July 19). A comparison of first dates of emergence of spp. in Sweden and Poland showed a difference between 9 and 30 days, with all Polish spp. emerging first. Compared to spring species, summer species and obligate univoltine summer species showed less difference in first date of emergence between Swedish and Polish populations. In a laboratory experiment Leucorrhinia dubia was reared from both regions from the egg to final instar larva under northern Swedish and northwestern Polish photoperiods. Swedish larvae developed faster under a northern Swedish photoperiod compared to a northwestern Polish photoperiod. However, no such difference in development was found for northwestern Polish larvae. This suggests that there are genetic differences between both populations in response to photoperiod. The results are discussed in the context of compensation of larval development of northern populations in relation to photoperiod.</t>
  </si>
  <si>
    <t>0375-0183</t>
  </si>
  <si>
    <t>WOS:000278533300001</t>
  </si>
  <si>
    <t>Olsen, JE</t>
  </si>
  <si>
    <t>Olsen, Jorunn E.</t>
  </si>
  <si>
    <t>Light and temperature sensing and signaling in induction of bud dormancy in woody plants</t>
  </si>
  <si>
    <t>PLANT MOLECULAR BIOLOGY</t>
  </si>
  <si>
    <t>In woody species cycling between growth and dormancy must be precisely synchronized with the seasonal climatic variations. Cessation of apical growth, resulting from exposure to short photoperiod (SD) and altered light quality, is gating the chain of events resulting in bud dormancy and cold hardiness. The relative importance of these light parameters, sensed by phytochromes and possibly a blue light receptor, varies with latitude. Early in SD, changes in expression of light signaling components dominate. In Populus active shoot elongation is linked to high expression of FLOWERING LOCUS T (FT) resulting from coincidence of high levels of CONSTANS and light at the end of days longer than a critical one. In Picea, PaFT4 expression increases substantially in response to SD. Thus, in contrast to Populus-FT, PaFT4 appears to function in inhibition of shoot elongation or promotion of growth cessation. Accordingly, different FT-genes appear to have opposite effects in photoperiodic control of shoot elongation. Reduction in gibberellin under SD is involved in control of growth cessation and bud formation, but not further dormancy development. Coinciding with formation of a closed bud, abscisic acid activity increases and cell-proliferation genes are down-regulated. When dormancy is established very few changes in gene expression occur. Thus, maintenance of dormancy is not dependent on comprehensive transcriptional regulation. In some species low temperature induces growth cessation and dormancy, in others temperature affects photoperiod requirement. The temperature under SD affects both the rate of growth cessation, bud formation and depth of dormancy. As yet, information on the molecular basis of these responses to temperature is scarce.</t>
  </si>
  <si>
    <t>0167-4412</t>
  </si>
  <si>
    <t>1573-5028</t>
  </si>
  <si>
    <t>10.1007/s11103-010-9620-9</t>
  </si>
  <si>
    <t>WOS:000276440900005</t>
  </si>
  <si>
    <t>Sniegula, S; Johansson, F</t>
  </si>
  <si>
    <t>Sniegula, Szymon; Johansson, Frank</t>
  </si>
  <si>
    <t>Photoperiod affects compensating developmental rate across latitudes in the damselfly Lestes sponsa</t>
  </si>
  <si>
    <t>2. Egg development time was shorter under northern photoperiod regimes for both populations. However, the northern latitude population showed a higher phenotypic plasticity response to photoperiod compared with the southern latitude population, suggesting a genetic difference in egg development time in response to photoperiod. 3. Larvae from both latitudes expressed shorter larval development time and faster growth rates under northern photoperiod regimes. There was no difference in phenotypic plastic response between northern and southern latitude populations with regard to development time. 4. Data on field collected adults showed that adult sizes decreased with an increase in latitude. This adult size difference was a genetically fixed trait, as the same size difference between populations was also found when larvae were reared in the laboratory. 5. The results suggest phenotypic plasticity responses in life history traits to photoperiod, but also genetic differences between north and south latitude populations in response to photoperiod, which indicates the presence of a latitudinal compensating mechanism that is triggered by a photoperiod.</t>
  </si>
  <si>
    <t>10.1111/j.1365-2311.2009.01164.x</t>
  </si>
  <si>
    <t>WOS:000275213300004</t>
  </si>
  <si>
    <t>Moyers, BT; Kane, NC</t>
  </si>
  <si>
    <t>Moyers, Brook T.; Kane, Nolan C.</t>
  </si>
  <si>
    <t>The genetics of adaptation to novel environments: selection on germination timing in Arabidopsis thaliana</t>
  </si>
  <si>
    <t>When studying selection during adaptation to novel environments, researchers have often paid little attention to an organism's earliest developmental stages. Despite this lack of attention, early life history traits may be under strong selection during colonization, as the expression of adaptive phenotypes at later points is contingent upon early survival. Moreover, the timing of early developmental transitions can constrain the timing of later transitions, with potentially large effects on fitness. In this issue, Huang et al. (2010) underscore the importance of early life history traits in the adaptation of Arabidopsis thaliana to old-field sites in North America. Using a new population of mapped recombinant inbred lines, the authors examined germination timing and total lifetime fitness of A. thaliana while varying site latitude, dispersal season, and maternal photoperiod. Huang et al. (2010) discovered several Quantitative Trait Loci (QTL) with large effects on fitness that colocalized with QTL for field germination timing and seed dormancy-demonstrating that fitness is genetically associated with these early life history traits, and that these loci are likely under strong selection during adaptation to novel environments. In the epistatic interactions of some loci, recombinant genotypes outperformed parental genotypes, supporting the potentially adaptive role of recombination. This study provides elegant evidence that traits expressed early in an organism's development can play an important role during adaptive evolution.</t>
  </si>
  <si>
    <t>Moyers, Brook T./E-1516-2012; KANE, NOLAN/B-7652-2016</t>
  </si>
  <si>
    <t>Moyers, Brook T./0000-0003-0340-9488; KANE, NOLAN/0000-0001-9133-6543</t>
  </si>
  <si>
    <t>10.1111/j.1365-294X.2010.04558.x</t>
  </si>
  <si>
    <t>WOS:000275761300003</t>
  </si>
  <si>
    <t>De Carvalho, D; Ingvarsson, PK; Joseph, J; Suter, L; Sedivy, C; Macaya-Sanz, D; Cottrell, J; Heinze, B; Schanzer, I; Lexer, C</t>
  </si>
  <si>
    <t>De Carvalho, Dulcineia; Ingvarsson, Par K.; Joseph, Jeffrey; Suter, Leonie; Sedivy, Claudio; Macaya-Sanz, David; Cottrell, Joan; Heinze, Berthold; Schanzer, Ivan; Lexer, Christian</t>
  </si>
  <si>
    <t>Admixture facilitates adaptation from standing variation in the European aspen (Populus tremula L.), a widespread forest tree</t>
  </si>
  <si>
    <t>Adaptation to new environments can start from new mutations or from standing variation already present in natural populations. Whether admixture constrains or facilitates adaptation from standing variation is largely unknown, especially in ecological keystone or foundation species. We examined patterns of neutral and adaptive population divergence in Populus tremula L., a widespread forest tree, using mapped molecular genetic markers. We detected the genetic signature of postglacial admixture between a Western and an Eastern lineage of P. tremula in Scandinavia, an area suspected to represent a zone of postglacial contact for many species of animals and plants. Stringent divergence-based neutrality tests provided clear indications for locally varying selection at the European scale. Six of 12 polymorphisms under selection were located less than 1 kb away from the nearest gene predicted by the Populus trichocarpa genome sequence. Few of these loci exhibited a signature of 'selective sweeps' in diversity-based tests, which is to be expected if adaptation occurs primarily from standing variation. In Scandinavia, admixture explained genomic patterns of ancestry and the nature of clinal variation and strength of selection for bud set, a phenological trait of great adaptive significance in temperate trees, measured in a common garden trial. Our data provide a hitherto missing direct link between past range shifts because of climatic oscillations, and levels of standing variation currently available for selection and adaptation in a terrestrial foundation species.</t>
  </si>
  <si>
    <t>Suter, Leonie/A-3157-2017; Heinze, Berthold/A-8734-2011; Lexer, Christian/N-3702-2013; Schanzer, Ivan/AAF-2949-2019; Ingvarsson, Par/G-2748-2010; Macaya-Sanz, David/H-1041-2012</t>
  </si>
  <si>
    <t>Suter, Leonie/0000-0002-6434-1766; Heinze, Berthold/0000-0002-7571-9138; Schanzer, Ivan/0000-0003-4216-9923; Ingvarsson, Par/0000-0001-9225-7521; Macaya-Sanz, David/0000-0002-6920-201X; Lexer, Christian/0000-0002-7221-7482</t>
  </si>
  <si>
    <t>10.1111/j.1365-294X.2010.04595.x</t>
  </si>
  <si>
    <t>WOS:000276151600011</t>
  </si>
  <si>
    <t>Carrillo, E; Meza-Herrera, CA; Veliz, FG</t>
  </si>
  <si>
    <t>Carrillo, Evaristo; Alberto Meza-Herrera, Cesar; Gerardo Veliz, Francisco</t>
  </si>
  <si>
    <t>Reproductive seasonality of young French-Alpine goat bucks adapted to subtropical conditions in Mexico</t>
  </si>
  <si>
    <t>REVISTA MEXICANA DE CIENCIAS PECUARIAS</t>
  </si>
  <si>
    <t>Limited data is available on reproductive seasonality in French Alpine goat bucks raised under intensive conditions in northern Mexico, at subtropical latitude (26 degrees N). A study was done of eleven young French Alpine bucks subject to natural, regional photoperiod variations (13:41 h/light at summer solstice; 10:19 h/light at winter solstice). Animals were fed alfalfa hay (17% CP) ad libitum and a commercial supplement (14% CP) at 200 g animal(-1) day(-1) during the experimental period (December to September). Sperm motility increased (P&lt;0.05) from 1.5 units from January to May to 2.5 units from July to September. Sperm viability also increased, from 25 % in January to May to 40 % in July to September. Ejaculate volume was 0.1 +/- 0.03 ml ejaculate(-1) from January to July, lower (P&lt;0.05) than the 0.5 +/- 0.04 ml ejaculate(-1) recorded in August, September and December. Latency to ejaculate in an artificial vagina decreased (P&lt;0.05) from 102 +/- 7 sec in December to July, to 52 +/- 1 sec in August and September. The studied French Alpine bucks exhibited seasonality in semen quality characteristics, body and testicular variables and sexual response, with generally lower variable values and less sexual activity from January to July followed by increased values and activity.</t>
  </si>
  <si>
    <t>Veliz Deras, Francisco/S-5988-2016; Meza-Herrera, C. A./V-9961-2017</t>
  </si>
  <si>
    <t>Meza-Herrera, C. A./0000-0003-0289-2009; Veliz, Francisco Gerardo/0000-0002-5105-1508; carrillo, evaristo/0000-0001-9168-3705</t>
  </si>
  <si>
    <t>2007-1124</t>
  </si>
  <si>
    <t>APR-JUN</t>
  </si>
  <si>
    <t>WOS:000280106900008</t>
  </si>
  <si>
    <t>Perez, LML; Quintero, LZ; Acosta, AMB</t>
  </si>
  <si>
    <t>Lopez Perez, Luna Maria; Zarco Quintero, Luis; Boeta Acosta, Ana Myriam</t>
  </si>
  <si>
    <t>Induction of ovarian activity with artificial photoperiod in criollo mares located at 19 degrees 9 ' N</t>
  </si>
  <si>
    <t>VETERINARIA MEXICO</t>
  </si>
  <si>
    <t>The objective of this study was to evaluate the effect of an artificially long photoperiod of 16 h of light and eight h of darkness on the length of the seasonally anovulatory period and the duration of the transitional period to ovarian activity in Criollo mares, located at 19 degrees 9'N latitude. Twenty two adult Criollo mares, from three to 17 years old, were randomly divided in two groups. The animals on the experimental group (n = 14) were exposed to 16 h of light per day during four months from December to March. The control mares (n = 8) were exposed only to the natural photoperiod in open pens. The interval from the beginning of the artificial light treatment (December 1) to the first ovulation of the year in the experimental group was 88.4 +/- 3.6 days and for the control group,137.2 +/- 15.0 days (P &lt; 0.01); the interval between the development of the first follicle larger than 30 mm and the first ovulation (vernal transition) was 30.9 +/- 2.2 days for the experimental group and +/- 37.6 6.6 days for the control group, this difference was not significant (P &gt; 0.05). The mean diameter of the largest follicle increased gradually from week seven in the experimental group and from week 13, in the control group. Mares from both groups showed anovulatory estrus during the anovulatory season as well as during the transitional period. In the majority of the cases, estrous periods were irregular. The results indicate that exposure to an artificially photoperiod of 16 h of light and eight h of darkness, advances the onset of the vernal transition and the first ovulation in Criollo mares located at latitudes that are relatively close to the equator (19 degrees 9'N); therefore, it can be used to anticipate the beginning of a reproductive program.</t>
  </si>
  <si>
    <t>0301-5092</t>
  </si>
  <si>
    <t>WOS:000278863300002</t>
  </si>
  <si>
    <t>Lu, WQ; Meng, QJ; Tyler, NJC; Stokkan, KA; Loudon, ASI</t>
  </si>
  <si>
    <t>Lu, Weiqun; Meng, Qing-Jun; Tyler, Nicholas J. C.; Stokkan, Karl-Arne; Loudon, Andrew S. I.</t>
  </si>
  <si>
    <t>A Circadian Clock Is Not Required in an Arctic Mammal</t>
  </si>
  <si>
    <t>Seasonally breeding mammals use the annual change in the photoperiod cycle to drive rhythmic nocturnal melatonin signals from the pineal gland, providing a critical cue to time seasonal reproduction [1]. Paradoxically, species resident at high latitudes achieve tight regulation of the temporal pattern of growth and reproduction despite the absence of photoperiodic information for most of the year [2]. In this study, we show that the melatonin rhythm of reindeer (Rangifer tarandus) is acutely responsive to the light/dark cycle but not to circadian phase, and also that two key clock genes monitored in reindeer fibroblast cells display little, if any, circadian rhythmicity. The molecular clockwork that normally drives cellular circadian rhythms is evidently weak or even absent in this species, and instead, melatonin-mediated seasonal timing may be driven directly by photic information received at a limited time of year specific to the equinoxes.</t>
  </si>
  <si>
    <t>Meng, Qing Jun/0000-0002-9426-8336; Loudon, Andrew/0000-0003-3648-445X</t>
  </si>
  <si>
    <t>MAR 23</t>
  </si>
  <si>
    <t>10.1016/j.cub.2010.01.042</t>
  </si>
  <si>
    <t>WOS:000276017300028</t>
  </si>
  <si>
    <t>Pereira, RJG; Granzinolli, MAM; Duarte, JMB</t>
  </si>
  <si>
    <t>Garcia Pereira, Ricardo Jose; Monteiro Granzinolli, Marco Antonio; Barbanti Duarte, Jose Mauricio</t>
  </si>
  <si>
    <t>Annual profile of fecal androgen and glucocorticoid levels in free-living male American kestrels from southern mid-latitude areas</t>
  </si>
  <si>
    <t>Fecal samples and behavioral data were collected at a fortnightly basis during 11 months period from free-living male American kestrels living in southeast Brazil (22 degrees S latitude). The aim was to investigate the seasonal changes in testicular and adrenal steroidogenic activity and their correlation to reproductive behaviors and environmental factors. The results revealed that monthly mean of fecal glucocorticoid metabolites in May and June were higher than those estimated in November. in parallel, monthly mean of androgen metabolites in September was higher than those from January to April and from October to November. Molt took place from January to March, whereas copulation was observed from June to October but peaked in September. Nest activity and food transfer to females occurred predominantly in October, and parental behavior was noticed only in November. Territorial aggressions were rare and scattered throughout the year. Multiple regression analysis revealed that fecal androgen levels are predicted by photoperiod and copulation, while fecal glucocorticoid levels are only predicted by photoperiod. Bivariate correlations showed that fecal androgen metabolites were positively correlated with fecal glucocorticoid metabolites and copulation, but negatively correlated with molt. Additionally, copulation was positively correlated with food transfer to females and nest activity, but negatively correlated with molt. These findings suggest that male American kestrels living in southeast Brazil exhibit significant seasonal changes in fecal androgen and glucocorticoid concentrations, which seem to be stimulated by decreasing daylength but not by rainfall or temperature. (C) 2009 Elsevier Inc. All rights reserved.</t>
  </si>
  <si>
    <t>Duarte, Jose Mauricio MB Barbanti/C-6946-2013; Pereira, Ricardo/C-7200-2012</t>
  </si>
  <si>
    <t>Duarte, Jose Mauricio MB Barbanti/0000-0002-7805-0265; Pereira, Ricardo/0000-0003-3908-1007</t>
  </si>
  <si>
    <t>10.1016/j.ygcen.2009.12.012</t>
  </si>
  <si>
    <t>WOS:000274673500012</t>
  </si>
  <si>
    <t>Liu, BH; Abe, J</t>
  </si>
  <si>
    <t>Liu, Baohui; Abe, Jun</t>
  </si>
  <si>
    <t>QTL Mapping for Photoperiod Insensitivity of a Japanese Soybean Landrace Sakamotowase</t>
  </si>
  <si>
    <t>JOURNAL OF HEREDITY</t>
  </si>
  <si>
    <t>The insensitivity of flowering to long daylength is an important characteristic which soybeans have used to adapt to environments at higher latitude. The objective of this study was to map the novel gene(s) for photoperiod insensitivity in the Japanese soybean landrace Sakamotowase. A previous study suggested that Sakamotowase possessed the genotype e1e1e3e3E4E4. The progeny of testcrosses with the Harosoy isoline for e3 (L62-667) produced the roughly expected segregation pattern for the monogenic inheritance, suggesting the major involvement of a single gene in photoperiod insensitivity of Sakamotowase. By mapping analysis for 6 linkage groups (LGs) harboring the known major genes and quantitative trait loci (QTLs) for flowering, we detected a major QTL for the insensitivity near an simple sequence repeat marker (Satt577) in LG C2 and a minor QTL in LG L. Our results therefore suggest that a novel gene for photoperiod insensitivity of Sakamotowase was located in LG C2. It was estimated from the position of the tagging marker that the novel gene may be an allele at the E1 or E7 loci or a novel gene tightly linked to the E1 locus.</t>
  </si>
  <si>
    <t>Abe, Jun/B-7734-2012</t>
  </si>
  <si>
    <t>0022-1503</t>
  </si>
  <si>
    <t>1465-7333</t>
  </si>
  <si>
    <t>10.1093/jhered/esp113</t>
  </si>
  <si>
    <t>WOS:000274777100015</t>
  </si>
  <si>
    <t>Bradford, E; Hancock, JF; Warner, RM</t>
  </si>
  <si>
    <t>Bradford, Emma; Hancock, James F.; Warner, Ryan M.</t>
  </si>
  <si>
    <t>Interactions of Temperature and Photoperiod Determine Expression of Repeat Flowering in Strawberry</t>
  </si>
  <si>
    <t>Strawberry (Fragaria x ananassa) cultivars vary greatly in the expression of remontancy, or repeat flowering. To more clearly define the roles of temperature and daylength in flowering control of strawberry, the non-remontant cultivar Honeoye, and two remontant genotypes classified as day-neutral, 'Tribute' and an elite clone of Fragaria virginiana ssp. virginiana, RH 30, were grown at 14, 17, 20, 23, 26, or 29 degrees C, under a short (9 h) or long (16 h) photoperiod. Differential flowering responses of genotypes across temperature and photoperiod treatments resulted from variation in 1) the photoperiod-insensitive permissive temperature range for flowering, 2) photoperiodic requirement if temperature exceeded the photoperiod-insensitive range, and 3) the rate of development of axillary meristems. The photoperiod-insensitive temperature range varied from 14 up to 20 degrees C for 'Honeoye', 23 degrees C for RH 30, and 26 degrees C for 'Tribute'. When temperature exceeded the photoperiod-insensitive range, 'Honeoye' and RH 30 required short days for flowering, while 'Tribute' required long days. Flowering of 'Honeoye' lagged behind 'Tribute' and RH 30 by about 84 days in treatments where flowering occurred. These results indicate that temperature and floral initiation/development rate strongly influence the expression of remontancy, and that screening genotypes for day neutrality alone is unlikely to result in the development of robustly remontant cultivars.</t>
  </si>
  <si>
    <t>Warner, Ryan/0000-0003-1780-0146</t>
  </si>
  <si>
    <t>10.21273/JASHS.135.2.102</t>
  </si>
  <si>
    <t>WOS:000280456700002</t>
  </si>
  <si>
    <t>Arrebola, F; Perez-Marin, CC; Santiago-Moreno, J</t>
  </si>
  <si>
    <t>Arrebola, F.; Perez-Marin, C. C.; Santiago-Moreno, J.</t>
  </si>
  <si>
    <t>Limitation of seasonality in reproductive parameters of Mediterranean bucks, using photoperiod treatment</t>
  </si>
  <si>
    <t>The application of photoperiod treatments to bucks of seasonal breeds could alleviate the problem of seasonality in sperm production. As substantial differences in reproductive activity have been recorded between Mediterranean goat breeds originating in the low latitudes, compared to those originating from higher latitudes, a different response may be expected after the application of photoperiod treatment. Murciano-Granadina bucks, maintained at a latitude 38 degrees N, were exposed to a 1-year controlled light regime treatment in which 2 months of long days (16L:8D) were alternated with 2 months of short days (8L:16D). Under natural photoperiod, bucks displayed a seasonal effect regarding reaction time (P&lt;0.01), sperm concentration (P&lt;0.01), and number of sperm per ejaculate (P&lt;0.001). Photoperiod treatment eliminated seasonality in sexual behaviour (P&lt;0.05), sperm concentration (P&lt;0.01), and overall sperm production (P&lt;0.001). Loss of seasonality also induced a lower semen volume in spring (P&lt;0.01)and summer (P&lt;0.05), a lower sperm concentration in spring (P&lt;0.001), but an increase in sperm concentration during winter (P&lt;0.01). No significant difference was recorded in the annual mean number of sperm per ejaculate between the photoperiod intervals tested. Although the results showed the photoperiod treatment to allow adequate sperm production in winter, it may also prompt a decline in sperm production at other times of the year, thus limiting the overall advantage of this method of reproduction control at least in this Mediterranean breed of goat. (C) 2009 Elsevier B.V. All rights reserved.</t>
  </si>
  <si>
    <t>MOLINA, FRANCISCO ARREBOLA/AAD-2290-2019</t>
  </si>
  <si>
    <t>ARREBOLA, FRANCISCO ANTONIO/0000-0002-5571-7258</t>
  </si>
  <si>
    <t>10.1016/j.smallrumres.2009.11.016</t>
  </si>
  <si>
    <t>WOS:000278717800006</t>
  </si>
  <si>
    <t>Cober, ER; Morrison, MJ</t>
  </si>
  <si>
    <t>Cober, Elroy R.; Morrison, Malcolm J.</t>
  </si>
  <si>
    <t>Regulation of seed yield and agronomic characters by photoperiod sensitivity and growth habit genes in soybean</t>
  </si>
  <si>
    <t>Soybean genotypes are adapted to narrow bands of latitude due to photoperiod sensitivity. There are several photoperiod-sensitive loci (E1, E2, E3, E4, E5, E6, E7, E8). Determinate and indeterminate growth habits are controlled by a single locus. The objective of our research was to examine the effects of photoperiod sensitivity and growth habit alleles on seed yield and other agronomic characters using isogenic lines. Twenty 'Harosoy' isolines with 11 photoperiod-sensitive genotypes many with both indeterminate and determinate growth habits were grown in the field at Ottawa, ON, from 2003 to 2007. Maturity ranged from 97 to 127 days, and seed yield increased linearly with maturity until about 112 days when it plateaued. Determinate lines were always shorter than indeterminate lines of equivalent maturity. Seed yield was associated with plant height, maturity, seed sugar concentration, seed weight and lodging. Effects of alleles at individual loci, and additive and epistatic effects across multiple loci were examined. At a single locus, photoperiod-insensitive alleles produced isolines that matured 8-11 days earlier, yielded less, and had shorter plants with reduced lodging. In multiple loci analyses, additive effects explained most of the variation in agronomic characters since additive models with E1, E3, E4, E7 and Dt1 loci included compared well to additive plus epistatic models and genotype-based models. Variation in photoperiod sensitivity and growth habit alleles results in a range of maturity, with pleiotropic effects on seed yield and agronomic characteristics, and play an important role in providing adaptation across latitudes.</t>
  </si>
  <si>
    <t>Cober, Elroy/0000-0002-4673-1808</t>
  </si>
  <si>
    <t>10.1007/s00122-009-1228-6</t>
  </si>
  <si>
    <t>WOS:000274469600011</t>
  </si>
  <si>
    <t>Ceusters, J; Borland, AM; Ceusters, N; Verdoodt, V; Godts, C; De Proft, MP</t>
  </si>
  <si>
    <t>Ceusters, Johan; Borland, Anne M.; Ceusters, Nathalie; Verdoodt, Veerle; Godts, Christof; De Proft, Maurice P.</t>
  </si>
  <si>
    <t>Seasonal influences on carbohydrate metabolism in the CAM bromeliad Aechmea 'Maya': consequences for carbohydrate partitioning and growth</t>
  </si>
  <si>
    <t>Photosynthetic plasticity in response to a range of environmental factors that include [CO(2)], water availability, light intensity and temperature, is ubiquitous among plants with crassulacean acid metabolism (CAM). The present study examined how seasonal changes in light availability, as experienced by greenhouse CAM crops in northern latitude regions, influence diel carboxylation patterns and impact on carbon gain and seasonal accumulation of biomass. In the CAM bromeliad Aechmea 'Maya' integrated measurements of leaf gas exchange, diel metabolite dynamics (e.g. malate, soluble sugars and starch) and biomass accumulation were made four times a year, i.e. in winter, spring, summer and autumn. During the brighter seasons (spring and summer) daytime Phases II and IV were dominated by C(4) carboxylation, whilst the higher diurnal uptake in the autumn and winter was characterized by equal contributions of both Rubisco and PEPC. As a consequence, net CO(2) uptake showed a significant depression at the end of the day in the darker months when supplementary illumination was turned off. Remarkable seasonal consistency was found in the amount of storage reserves available for nocturnal carboxylation, a consequence of predominantly daytime export of carbohydrate in spring and summer whilst nocturnal export was the major sink for carbohydrate in autumn and winter. Throughout the different seasons Aechmea 'Maya' showed considerable plasticity in the timing and magnitude of C(3) and C(4) carboxylation processes over the diel cycle. Under low PPFD (i.e. winter and autumn) it appears that there was a constraint on the amount of carbohydrate exported during the day in order to maintain a consistent pool of transient carbohydrate reserves. This gave remarkable seasonal consistency in the amount of storage reserves available at night, thereby optimizing biomass gain throughout the year. The data have important practical consequences for horticultural productivity of CAM plants and suggest a scenario for reconciling carbohydrate partitioning between competing sinks of nocturnal acidification and export for growth.</t>
  </si>
  <si>
    <t>Borland, Anne/0000-0003-4560-9998; Ceusters, Nathalie/0000-0002-8374-0447</t>
  </si>
  <si>
    <t>10.1093/aob/mcp275</t>
  </si>
  <si>
    <t>WOS:000274347000021</t>
  </si>
  <si>
    <t>Varpe, O; Fiksen, O</t>
  </si>
  <si>
    <t>Varpe, Oystein; Fiksen, Oyvind</t>
  </si>
  <si>
    <t>Seasonal plankton-fish interactions: light regime, prey phenology, and herring foraging</t>
  </si>
  <si>
    <t>When prey and predator are seasonal migrants, encounters depend oil migration phenologies and environmental constraints oil predation. Here we investigate the relative contribution of seasonality in irradiance and prey abundance in shaping the rapid seasonal body condition increase of a migrating predator searching visually for its prey: the Norwegian spring-spawning herring, Clupea harengus, feeding. oil the copepod Calanus finmarchicus. Two main seasonal pulses of prey are available to herring: (1) the parent generation of C. finmarchicus, with peak abundance in March-April, which appear too early to cause the main increase in herring condition; and (2) the abundant offspring generation of C. finmarchicus, with peak abundance in June-July, too late to explain the main increase in body condition. However, a mechanistic model of ingestion rate, including both solar irradiance and prey abundance, predicted seasonal food intake in good accordance with observed herring body condition. This suggests that the seasonality in herring Foraging and energy storage is closely linked to the return of longer days in spring, and less dependent oil a match or mismatch with seasonal peaks in abundance of their zooplankton prey. Consequently, light related constraints oil foraging may make Visually searching predators at high latitudes resilient to changes and fluctuations in prey phenology and abundance, but vulnerable to changes in the light regime, Such as water clarity.</t>
  </si>
  <si>
    <t>Fiksen, Oyvind/M-4402-2019; Varpe, Oystein/B-9693-2008; Fiksen, Oyvind/F-1771-2011</t>
  </si>
  <si>
    <t>Varpe, Oystein/0000-0002-5895-6983; Fiksen, Oyvind/0000-0002-9687-5842</t>
  </si>
  <si>
    <t>10.1890/08-1817.1</t>
  </si>
  <si>
    <t>WOS:000275816900001</t>
  </si>
  <si>
    <t>Flenner, I; Richter, O; Suhling, F</t>
  </si>
  <si>
    <t>Flenner, Ida; Richter, Otto; Suhling, Frank</t>
  </si>
  <si>
    <t>Rising temperature and development in dragonfly populations at different latitudes</t>
  </si>
  <si>
    <t>FRESHWATER BIOLOGY</t>
  </si>
  <si>
    <t>1. For modelling the future ecological responses to climate change, data on individual species and on variation within and between populations from different latitudes are required. 2. We examined life cycle regulation and growth responses to temperature in Mediterranean and temperate populations of a widespread European odonate, Orthetrum cancellatum. In an experiment, offspring from individual females from different parts of the range were kept separately to elucidate differences between families. 3. The experiment was run outdoors at 52 degrees N at a natural photoperiod for almost a year. We used four temperature regimes, ambient (i.e. following local air temperature) and ambient temperature increased by 2, 4 and 6 degrees C, to mimic future temperature rise. A mathematical model was used to categorise the type of seasonal regulation and estimate parameters of the temperature response curve. 4. Growth rate varied significantly with temperature sum, survival and geographic origin, as well as with family. Offspring of all females from the temperate part of the range had a life cycle with a 12 h day-length threshold necessary to induce diapause (i.e. diapause was induced once day length fell below 12 h). By contrast, Mediterranean families had a 10 h threshold or had an unregulated life cycle allowing winter growth. The temperature response did not significantly differ between populations, but varied between families with a greater variation in the optimum temperature for growth in the Mediterranean population. 5. The variation in seasonal regulation leads to a diversity in voltinism patterns within species, ranging from bivoltine to semivoltine along a latitudinal gradient. Given that the type of seasonal regulation is genetically fixed, rising temperatures will not allow faster than univoltine development in temperate populations. We discuss the consequences of our results in the light of rising temperature in central Europe.</t>
  </si>
  <si>
    <t>Suhling, Frank/AAB-8460-2019</t>
  </si>
  <si>
    <t>Suhling, Frank/0000-0003-2922-0261</t>
  </si>
  <si>
    <t>0046-5070</t>
  </si>
  <si>
    <t>10.1111/j.1365-2427.2009.02289.x</t>
  </si>
  <si>
    <t>WOS:000273602500010</t>
  </si>
  <si>
    <t>Mimura, M; Aitken, SN</t>
  </si>
  <si>
    <t>Mimura, M.; Aitken, S. N.</t>
  </si>
  <si>
    <t>Local adaptation at the range peripheries of Sitka spruce</t>
  </si>
  <si>
    <t>High-dispersal rates in heterogeneous environments and historical rapid range expansion can hamper local adaptation; however, we often see clinal variation in high-dispersal tree species. To understand the mechanisms of the species' distribution, we investigated local adaptation and adaptive plasticity in a range-wide context in Sitka spruce, a wind-pollinated tree species that has recently expanded its range after glaciations. Phenotypic traits were observed using growth chamber experiments that mimicked temperature and photoperiodic regimes from the limits of the species realized niche. Bud phenology exhibited parallel reaction norms among populations; however, putatively adaptive plasticity and strong divergent selection were seen in bud burst and bud set timing respectively. Natural selection appears to have favoured genotypes that maximize growth rate during available frost-free periods in each environment. We conclude that Sitka spruce has developed local adaptation and adaptive plasticity throughout its range in response to current climatic conditions despite generally high pollen flow and recent range expansion.</t>
  </si>
  <si>
    <t>10.1111/j.1420-9101.2009.01910.x</t>
  </si>
  <si>
    <t>WOS:000273632800002</t>
  </si>
  <si>
    <t>Guo, ZA; Song, YX; Zhou, RH; Ren, ZL; Jia, JZ</t>
  </si>
  <si>
    <t>Guo, Zhiai; Song, Yanxia; Zhou, Ronghua; Ren, Zhenglong; Jia, Jizeng</t>
  </si>
  <si>
    <t>Discovery, evaluation and distribution of haplotypes of the wheat Ppd-D1 gene</t>
  </si>
  <si>
    <t>Ppd-D1 is one of the most potent genes affecting the photoperiod response of wheat (Triticum aestivum). Only two alleles, insensitive Ppd-D1a and sensitive Ppd-D1b, were known previously, and these did not adequately explain the broad adaptation of wheat to photoperiod variation. In this study, five diagnostic molecular markers were employed to identify Ppd-D1 haplotypes in 492 wheat varieties from diverse geographic locations and 55 accessions of Aegilops tauschii, the D genome donor species of wheat. Six Ppd-D1 haplotypes, designated I-VI, were identified. Types II, V and VI were considered to be more ancient and types I, III and IV were considered to be derived from type II. The transcript abundances of the Ppd-D1 haplotypes showed continuous variation, being highest for haplotype I, lowest for haplotype III, and correlating negatively with varietal differences in heading time. These haplotypes also significantly affected other agronomic traits. The distribution frequency of Ppd-D1 haplotypes showed partial correlations with both latitudes and altitudes of wheat cultivation regions. The evolution, expression and distribution of Ppd-D1 haplotypes were consistent evidentially with each other. What was regarded as a pair of alleles in the past can now be considered a series of alleles leading to continuous variation.</t>
  </si>
  <si>
    <t>10.1111/j.1469-8137.2009.03099.x</t>
  </si>
  <si>
    <t>WOS:000273687900024</t>
  </si>
  <si>
    <t>Flores-Najera, MJ; Meza-Herrera, CA; Echavarria, FG; Villagomez, E; Iniguez, L; Salinas, H; Gonzalez-Bulnes, A</t>
  </si>
  <si>
    <t>Flores-Najera, M. J.; Meza-Herrera, C. A.; Echavarria, F. G.; Villagomez, E.; Iniguez, L.; Salinas, H.; Gonzalez-Bulnes, A.</t>
  </si>
  <si>
    <t>Influence of nutritional and socio-sexual cues upon reproductive efficiency of goats exposed to the male effect under extensive conditions</t>
  </si>
  <si>
    <t>ANIMAL PRODUCTION SCIENCE</t>
  </si>
  <si>
    <t>This study evaluated the effect of nutritional supplementation and socio-sexual cues upon reproductive efficiency of goats exposed to the male effect under rangeland grazing conditions (22 degrees N). Criollo goats (n = 73) were distributed in four experimental groups: (1) continuous males (CM, n = 19) in which males (n = 2) remained together with females from 7 March to 28 July; (2) supplemented males (SM, n = 16) in which males (n = 2) were kept separately and were individually supplemented with 18% crude protein and 2.77 Mcal ME kg(-1) DM, during a 30-day period; (3) supplemented males exposed to the female effect (SM + FE, n = 19), in which supplemented males (n = 2) were maintained with females induced to oestrus before being used for male effect; and (4) supplemented males and supplemented females (SM + SF, n = 19) in which males (n = 2) were supplemented as in group SM, and females received the same supplementation as males 30 days before and 30 days after male introduction. Grazing was performed from 0900 to 1900 hours; liveweight (LW) was registered weekly before grazing and (or) supplementation. Ovarian activity was evaluated (serum P4 concentrations) in the four groups before and after male introduction. At the beginning of the study and supplementation, female LW did not differ among treatments (P &gt; 0.01). However, during the supplementation phase, LW increased in a different fashion among groups (P &lt; 0.002), favouring the SM, SM + FE and SM + SF groups. A positive correlation between female LW at the beginning of the rainy season and the onset of ovulatory activity was observed (r = + 0.90; P &lt; 0.01). The average date for the onset of ovarian activity differed (P &lt; 0.001) among groups, being earlier in the SM + SF group (9 May +/- 4.3 days), which also depicted the shortest interval between the introduction of males until the onset of ovulatory activity (P &lt; 0.001). Results of the present study indicate that nutritional signalling of the reproductive activity of both female and male Criollo goats reared under marginal conditions surmounts the inhibitory effects of long-day photoperiods during the non-reproductive season. An increased level of nutrition during the anestrous season may be used to increase reproductive function of both male and female goats reared in harsh nutritional conditions and applied as a green, clean, and ethical reproductive tool at these latitudes.</t>
  </si>
  <si>
    <t>Meza-Herrera, C. A./0000-0003-0289-2009; Echavarria-Chairez, Francisco/0000-0002-4910-5677; Gonzalez-Bulnes, Antonio/0000-0002-0917-4475</t>
  </si>
  <si>
    <t>1836-5787</t>
  </si>
  <si>
    <t>10.1071/AN10030</t>
  </si>
  <si>
    <t>WOS:000282217400009</t>
  </si>
  <si>
    <t>Light, Time, and the Physiology of Biotic Response to Rapid Climate Change in Animals</t>
  </si>
  <si>
    <t>ANNUAL REVIEW OF PHYSIOLOGY</t>
  </si>
  <si>
    <t>Examination of temperate and polar regions of Earth shows that the nonbiological world is exquisitely sensitive to the direct effects of temperature, whereas the biological world is largely organized by light. Herein, we discuss the use of day length by animals at physiological and genetic levels, beginning with a comparative experimental study that shows the preeminent role of light in determining fitness in seasonal environments. Typically, at seasonally appropriate times, light initiates a cascade of physiological events mediating the input and interpretation of day length to the output of specific hormones that ultimately determine whether animals prepare to develop, reproduce, hibernate, enter dormancy, or migrate. The mechanisms that form the basis of seasonal time keeping and their adjustment during climate change are reviewed at the physiological and genetic levels. Future avenues for research are proposed that span basic questions from how animals transition from dependency on tropical cues to temperate cues during range expansions, to more applied questions of species survival and conservation biology during periods of climatic stress.</t>
  </si>
  <si>
    <t>0066-4278</t>
  </si>
  <si>
    <t>978-0-8243-0372-3</t>
  </si>
  <si>
    <t>10.1146/annurev-physiol-021909-135837</t>
  </si>
  <si>
    <t>WOS:000276085100011</t>
  </si>
  <si>
    <t>Guillaume, D; Salazar-Ortiz, J; Menassol, JB; Malpaux, B; Chemineau, P</t>
  </si>
  <si>
    <t>Guillaume, Daniel; Salazar-Ortiz, Juan; Menassol, Jean-Baptiste; Malpaux, Benoit; Chemineau, Philippe</t>
  </si>
  <si>
    <t>PHOTOPERIOD, METABOLISM AND REPRODUCTION: ADVANTAGE OF THE EQUINE MODEL</t>
  </si>
  <si>
    <t>BULLETIN DE L ACADEMIE VETERINAIRE DE FRANCE</t>
  </si>
  <si>
    <t>Equidae are born in the spring. This is due to the fact that mares go through a period of anovulation from October to the end of April. For breeders, bringing forward the first ovulation presents an enormous advantage, as it increases the number of usable cycles in the mare and increases the actual age of the offspring at the time of sports performance or slaughter. In mares under our latitudes, the first ovulation can be moved to its earliest by using 14.5 h of daily light for 35 days, beginning around the winter solstice. This treatment is robust, as repeated accidents do not affect its outcome. The administration of melatonin to pony mares during winter ovarian inactivity, either daily in the evening or with a subcutaneous implant, suppresses the photostimulating effect of long days (LD). On the other hand, the use of this implant around the summer solstice brings forward the first ovulation, as in photostimulated mares, thereby confirming the existence of an annual endogenous rhythm. These implants inserted under the same conditions in non-pregnant mares do not induced ovarian inactivity. Therefore, the role of melatonin seems limited to the timing of winter inactivity. In thin but healthy mares subjected to the natural photoperiod, winter inactivity is systematic and long lasting. This inhibition, induced by the feed restriction, masks the effect of the photostimulation. On the other hand, 60% of fat mares have cycles all year long, and in the remaining 40%, the period of inactivity is very short, missing only one or two cycles. Increasing the feed in thin mares in autumn or winter seems to have no effect on the date of the first annual ovulation. Nutrition is the main cause of ovarian inactivity in winter, but it does not play a role in the resumption of activity in the spring. The mechanism inhibiting the cycles in autumn results from an interaction between short days and a negative energy balance. This nutrition-photoperiod interaction seems to be applicable to numerous species in temperate areas.</t>
  </si>
  <si>
    <t>Salazar-Ortiz, Juan/D-2236-2014; Salazar-Ortiz, Juan/C-4066-2014</t>
  </si>
  <si>
    <t xml:space="preserve">Salazar-Ortiz, Juan/0000-0002-0435-8160; </t>
  </si>
  <si>
    <t>0001-4192</t>
  </si>
  <si>
    <t>2259-2385</t>
  </si>
  <si>
    <t>WOS:000296319900001</t>
  </si>
  <si>
    <t>Scharf, I; Bauerfeind, SS; Blanckenhorn, WU; Schafer, MA</t>
  </si>
  <si>
    <t>Scharf, Inon; Bauerfeind, Stephanie S.; Blanckenhorn, Wolf U.; Schaefer, Martin A.</t>
  </si>
  <si>
    <t>Effects of maternal and offspring environmental conditions on growth, development and diapause in latitudinal yellow dung fly populations</t>
  </si>
  <si>
    <t>Extensive phenotypic plasticity can allow populations to persist in changing environments. Maternal effects represent one important but often neglected source of phenotypic plasticity. Mothers and offspring of 2 high- (northern Norway and central Sweden) and 2 low- (northern and southern Spain) latitude yellow dung fly Scathophaga stercoraria (Diptera: Scathophagidae) populations were exposed to cold (12 degrees C) and warm (18 degrees C) temperatures and to short (8 h light: 16 h dark) and long (16 h light: 8 h dark) photoperiods in a fully blocked, split-brood common garden design of 8 treatment combinations. We also considered the role of energy content and size of the eggs in producing cross-generational maternal effects on offspring diapause, development time and growth rate. The incidence of diapause strongly declined towards the south, and the northernmost population grew and developed faster in response to perceived seasonal time constraints. There was strong population-specific phenotypic plasticity of all traits in response to offspring temperature and, more weakly, to offspring photoperiod, indicating a genetic basis of plasticity as well as genetic differentiation among populations. There were additional subtle cross-generational maternal effects exerted primarily by the lipid content of the eggs, largely independent of maternal treatment and population. Phenotypic plasticity of life-history traits in the yellow dung fly is predominantly influenced by the growing conditions during larval development, but populations can also respond to changing environments via trans-generational maternal effects.</t>
  </si>
  <si>
    <t>1616-1572</t>
  </si>
  <si>
    <t>10.3354/cr00907</t>
  </si>
  <si>
    <t>WOS:000280830000012</t>
  </si>
  <si>
    <t>Stewart, PJ; Folta, KM</t>
  </si>
  <si>
    <t>Stewart, Philip J.; Folta, Kevin M.</t>
  </si>
  <si>
    <t>A Review of Photoperiodic Flowering Research in Strawberry (Fragaria spp.)</t>
  </si>
  <si>
    <t>CRITICAL REVIEWS IN PLANT SCIENCES</t>
  </si>
  <si>
    <t>Throughout the last century many researchers have examined the physiology and molecular events surrounding an important milestone in plant developmentthe transition to flowering. Breakthroughs over the last decade have brought great molecular resolution to the process, allowing researchers to peer into the former black box that once obfuscated the mechanisms governing this evolutionarily and agriculturally important transition. Foundational studies in the physiology of flowering regulation have been performed in many species, but the greatest mechanistic clarity has come from studies in Arabidopsis thaliana. At the same time parallel efforts by researchers, nurserymen and farmers queried the wide variation in strawberry (Fragaria spp) flowering habits. The complex ranging flowering behaviors driven by the cumbersome genetics of the cultivated octoploid strawberry have slowed the understanding in this crop, yet a remarkable literature exists that documents examination of flowering in the genus. Strawberry is a high-value crop and a comprehensive understanding of flowering behaviors is required to optimize production and streamline breeding efforts. Studies in strawberry may offer new insights into quantitative mechanisms that shape the floral transition, and new mechanisms may be identified. Moreover, strawberry is a member of the Rosaceae, a family containing valuable fruit, nut and ornamental crops. Findings in strawberry will likely translate well to other crops in the family. This review compiles a century of observations and experimental results, and looks forward to the unique opportunities that may arise from contemporary studies of flowering time in this genus.</t>
  </si>
  <si>
    <t>0735-2689</t>
  </si>
  <si>
    <t>1549-7836</t>
  </si>
  <si>
    <t>PII 918570266</t>
  </si>
  <si>
    <t>10.1080/07352680903436259</t>
  </si>
  <si>
    <t>WOS:000277518200001</t>
  </si>
  <si>
    <t>Caputo, V; Giovannotti, M; Splendiani, A</t>
  </si>
  <si>
    <t>Caputo, V.; Giovannotti, M.; Splendiani, A.</t>
  </si>
  <si>
    <t>Pattern of gonad maturation in a highly stocked population of brown trout (Salmo trutta L., 1758) from Central Italy</t>
  </si>
  <si>
    <t>This study deals with the gonadal development and breeding season of a brown trout population in the river Metauro (Central Italy), a typical Apennine river with a short course and a highly unpredictable water flow. The results obtained showed that most individuals spawn between November and January, with a peak in December. This trend is similar to that observed in populations from Central Europe, but differs considerably from other populations at similar latitudes, which show a spawning peak between February and March. As brown trout in the river Metauro are heavily stocked with farmed strains of Atlantic origin, it is likely that in this population the reproductive characteristics have changed according to the pattern of North European populations. On the other hand, the unusual presence of mature trout in June could be the result of stocking with farmed individuals whose reproductive characteristics have been modified by breeders.</t>
  </si>
  <si>
    <t>Giovannotti, Massimo/0000-0001-7622-3583</t>
  </si>
  <si>
    <t>10.1080/11250000802589576</t>
  </si>
  <si>
    <t>WOS:000278866700002</t>
  </si>
  <si>
    <t>Carrillo, J; Gonzalez-Davila, E</t>
  </si>
  <si>
    <t>Carrillo, Jose; Gonzalez-Davila, Enrique</t>
  </si>
  <si>
    <t>Geo-environmental influences on breeding parameters of the Eurasian Kestrel (Falco tinnunculus) in the Western Palaearctic</t>
  </si>
  <si>
    <t>ORNIS FENNICA</t>
  </si>
  <si>
    <t>Geographic location largely determines environmental factors such as photoperiod and primary productivity. Breeding effort in birds may reflect different responses to these geographic-related conditions. We studied geographic variation in mean laying date (LD) and mean clutch size (CS) of the Eurasian Kestrel (Falco tinnunculus) in relation to photoperiod, seasonality of resources, temperature and rainfall during the previous winter and breeding season. We assumed that actual evapotranspiration (AE) varies in direct proportion to primary plant production and food resources. Using published data on 23 Western Palaearctic regions (28-65 degrees N) we found that variation in LD was related to photoperiod. Also, Kestrels bred earlier where winter and spring temperatures were higher, spring rainfall was lower and winter AE was higher. The variables that most affected CS were nest type (box/natural), winter AE and spring temperature. CS was directly related to the ratio between spring and winter AE. Moreover, CS was unrelated with spring AE but inversely related to winter A E. The effect of scarce resources (low AE) during the previous winter on CS supports Ashmole's hypothesis (Ashmole 1961). The data available are not sufficient to verify the influence of density of breeding adults on CS.</t>
  </si>
  <si>
    <t>Gonzalez-Davila, Enrique/I-1877-2015</t>
  </si>
  <si>
    <t>Gonzalez-Davila, Enrique/0000-0002-0781-9161</t>
  </si>
  <si>
    <t>0030-5685</t>
  </si>
  <si>
    <t>WOS:000276673900002</t>
  </si>
  <si>
    <t>Davies, WL; Hankins, MW; Foster, RG</t>
  </si>
  <si>
    <t>Davies, Wayne L.; Hankins, Mark W.; Foster, Russell G.</t>
  </si>
  <si>
    <t>Vertebrate ancient opsin and melanopsin: divergent irradiance detectors</t>
  </si>
  <si>
    <t>PHOTOCHEMICAL &amp; PHOTOBIOLOGICAL SCIENCES</t>
  </si>
  <si>
    <t>Both vertebrates and invertebrates respond to light by utilising a wide-ranging array of photosensory systems, with diverse photoreceptor organs expressing a characteristic photopigment, itself consisting of an opsin apoprotein linked to a light-sensitive retinoid chromophore based on vitamin A. In the eye, the pigments expressed in both cone and rod photoreceptors have been studied in great depth and mediate contrast perception, measurement of the spectral composition of environmental light, and thus classical image forming vision. By contrast, the molecular basis for non-visual and extraocular photoreception is far less understood; however, two photopigment genes have become the focus of much study, the vertebrate ancient (va) opsin and melanopsin (opn4). In this review, we discuss the history of discovery for each gene, as well as focusing on the evolution, expression profile, functional role and broader physiological significance of each photopigment. Recently, it has been suggested independently by Arendt et al. and Lamb that an ancestral opsin bifurcated in early metazoans and evolved into two quite different photopigments, one expressed in rhabdomeric photoreceptors and the other in ciliary photoreceptors. This interpretation of the evolution of the metazoan eye has provided a powerful framework for understanding photobiological organization. Their proposal, however, does not encompass all current experimental observations that would be consistent with what we term a central "Evolution of Photosensory Opsins with Common Heredity (EPOCH)" hypothesis to explain the complexity of animal photosensory systems. Clearly, many opsin genes (e. g. va opsin) simply do not fit neatly within this scheme. Thus, the review concludes with a discussion of these anomalies and their context regarding the phylogeny of photoreceptor and photopigment development.</t>
  </si>
  <si>
    <t>Davies, Wayne/I-1547-2014</t>
  </si>
  <si>
    <t>Davies, Wayne/0000-0003-0232-1812</t>
  </si>
  <si>
    <t>1474-905X</t>
  </si>
  <si>
    <t>1474-9092</t>
  </si>
  <si>
    <t>10.1039/c0pp00203h</t>
  </si>
  <si>
    <t>WOS:000283603100005</t>
  </si>
  <si>
    <t>Giakountis, A; Cremer, F; Sim, S; Reymond, M; Schmitt, J; Coupland, G</t>
  </si>
  <si>
    <t>Giakountis, Antonis; Cremer, Frederic; Sim, Sheina; Reymond, Matthieu; Schmitt, Johanna; Coupland, George</t>
  </si>
  <si>
    <t>Distinct Patterns of Genetic Variation Alter Flowering Responses of Arabidopsis Accessions to Different Daylengths</t>
  </si>
  <si>
    <t>Many plants flower in response to seasonal changes in daylength. This response often varies between accessions of a single species. We studied the variation in photoperiod response found in the model species Arabidopsis ( Arabidopsis thaliana). Seventy-two accessions were grown under six daylengths varying in 2-h intervals from 6 to 16 h. The typical response was sigmoidal, so that plants flowered early under days longer than 14 h, late under days shorter than 10 h, and at intermediate times under 12-h days. However, many accessions diverged from this pattern and were clustered into groups showing related phenotypes. Thirty-one mutants and transgenic lines were also scored under the same conditions. Statistical comparisons demonstrated that some accessions show stronger responses to different daylengths than are found among the mutants. Genetic analysis of two such accessions demonstrated that different quantitative trait loci conferred an enhanced response to shortening the daylength from 16 to 14 h. Our data illustrate the spectrum of daylength response phenotypes present in accessions of Arabidopsis and demonstrate that similar phenotypic variation in photoperiodic response can be conferred by different combinations of loci.</t>
  </si>
  <si>
    <t>10.1104/pp.109.140772</t>
  </si>
  <si>
    <t>WOS:000273148100014</t>
  </si>
  <si>
    <t>Rweyongeza, DM; Barnhardt, LK; Dhir, NK; Hansen, C</t>
  </si>
  <si>
    <t>Rweyongeza, D. M.; Barnhardt, L. K.; Dhir, N. K.; Hansen, C.</t>
  </si>
  <si>
    <t>Population Differentiation and Climatic Adaptation for Growth Potential of White Spruce (Picea glauca) in Alberta, Canada</t>
  </si>
  <si>
    <t>SILVAE GENETICA</t>
  </si>
  <si>
    <t>Genetic differentiation among white spruce populations in Alberta, Canada, was studied using time series data of height and diameter and a climatic index developed by principal component analysis. The objectives were to discern patterns of variation for growth potential and predicted optimum climate; compare optimum climate between populations, between height and diameter at the same age and between height or diameter at different ages; and to see if optimum climate differed from the climate inhabited by populations. Using cluster analysis we found that: (1) populations from mid-latitudes (54 degrees - 57 degrees N) and mid-elevations (600 - 800 m) were grouped together and exhibited high growth potential; populations from north of 57 degrees N were grouped with those from elevations higher than 900m in the Rocky Mountains and exhibited low growth potential; and (2) With minor exceptions, populations from similar climates or geography were grouped together in terms of predicted optimum climate. (3) Analysis of variance showed that optimum climate differed significantly (P &lt; 0.05) among populations; among heights at different ages; among diameters at different ages and between height and diameter at the same ages. However, there was no consistent trend in the direction of change in optimum climate with tree age. (4) The range of climate inhabited by the populations (P-I1 = -5.792 to 4.483) was much wider than the range of their predicted optimum climate (&lt;(P)over cap&gt; ((o) over bar1) = -1.001 to 0.842), which suggests that in terms of growth potential some populations inhabit sub-optimal climates. Implications of the results on management of white spruce in Alberta are discussed.</t>
  </si>
  <si>
    <t>0037-5349</t>
  </si>
  <si>
    <t>2509-8934</t>
  </si>
  <si>
    <t>10.1515/sg-2010-0019</t>
  </si>
  <si>
    <t>WOS:000283900500004</t>
  </si>
  <si>
    <t>Bamsey, M; Berinstain, A; Graham, T; Neron, P; Giroux, R; Braham, S; Ferl, R; Paul, AL; Dixon, M</t>
  </si>
  <si>
    <t>Bamsey, M.; Berinstain, A.; Graham, T.; Neron, P.; Giroux, R.; Braham, S.; Ferl, R.; Paul, A. -L.; Dixon, M.</t>
  </si>
  <si>
    <t>Developing strategies for automated remote plant production systems: Environmental control and monitoring of the Arthur Clarke Mars Greenhouse in the Canadian High Arctic</t>
  </si>
  <si>
    <t>ADVANCES IN SPACE RESEARCH</t>
  </si>
  <si>
    <t>The Arthur Clarke Mars Greenhouse is a unique research facility dedicated to the study of greenhouse engineering and autonomous functionality under extreme operational conditions, in preparation for extraterrestrial biologically-based life support systems. The Arthur Clarke Mars Greenhouse is located at the Haughton Mars Project Research Station on Devon Island in the Canadian High Arctic. The greenhouse has been operational since 2002. Over recent years the greenhouse has served as a controlled environment facility for conducting scientific and operationally relevant plant growth investigations in an extreme environment. Since 2005 the greenhouse has seen the deployment of a refined nutrient control system, an improved imaging system capable of remote assessment of basic plant health parameters, more robust communication and power systems as well as the implementation of a distributed data acquisition system. Though several other Arctic greenhouses exist, the Arthur Clarke Mars Greenhouse is distinct in that the focus is on autonomous operation as opposed to strictly plant production. Remote control and autonomous operational experience has applications both terrestrially in production greenhouses and extraterrestrially where future long duration Moon/Mars missions will utilize biological life support systems to close the air, food and water loops. Minimizing crew time is an important goal for any space-based system. The experience gained through the remote operation of the Arthur Clarke Mars Greenhouse is providing the experience necessary to optimize future plant production systems and minimize crew time requirements. Internal greenhouse environmental data shows that the fall growth season (July-September) provides an average photosynthetic photon flux of 161.09 mu mol m(-2) s(-1) (August) and 76.76 mu mol m(-2) s(-1) (September) with approximately a 24 h photoperiod. The spring growth season provides an average of 327.51 mu mol, m(-2) s(-1) (May) and 339.32 mu mol m(-2) s(-1) (June) demonstrating that even at high latitudes adequate light is available for crop growth during 4-5 months of the year. The Canadian Space Agency Development Greenhouse [now operational] serves as a test-bed for evaluating new systems prior to deployment in the Arthur Clarke Mars Greenhouse. This greenhouse is also used as a venue for public outreach relating to biological life support research and its corresponding terrestrial spin-offs. Crown copyright (C) 2009 Published by Elsevier Ltd. on behalf of COSPAR. All rights reserved.</t>
  </si>
  <si>
    <t>Graham, Thomas/I-5202-2019</t>
  </si>
  <si>
    <t>Graham, Thomas/0000-0003-4576-5800</t>
  </si>
  <si>
    <t>0273-1177</t>
  </si>
  <si>
    <t>10.1016/j.asr.2009.08.012</t>
  </si>
  <si>
    <t>WOS:000272563800001</t>
  </si>
  <si>
    <t>Vidal, A; Medigue, C; Malpaux, B; Clement, F</t>
  </si>
  <si>
    <t>Vidal, Alexandre; Medigue, Claire; Malpaux, Benoit; Clement, Frederique</t>
  </si>
  <si>
    <t>Endogenous circannual rhythm in luteinizing hormone secretion: insight from signal analysis coupled with mathematical modelling</t>
  </si>
  <si>
    <t>PHILOSOPHICAL TRANSACTIONS OF THE ROYAL SOCIETY A-MATHEMATICAL PHYSICAL AND ENGINEERING SCIENCES</t>
  </si>
  <si>
    <t>In sheep, as in many vertebrates, the seasonal pattern of reproduction is timed by the annual photoperiodic cycle, characterized by seasonal changes in the day length. The photoperiodic information is translated into a circadian profile of melatonin secretion. After multiple neuronal relays (within the hypothalamus), melatonin affects gonadotrophin-releasing hormone (GnRH) secretion, which in turn controls ovarian cyclicity. The pattern of GnRH secretion is mirrored by that of luteinizing hormone (LH) secretion, whose plasmatic level can be easily measured. We addressed the question of whether there exists an endogenous circannual rhythm in a tropical sheep (Blackbelly) population that exhibits clear seasonal ovarian activity when ewes are subject to temperate latitudes. We based our analysis on LH time series collected in the course of 3 years from ewes subject to a constant photoperiodic regime. Owing to intra-and interanimal variability and unequal sampling times, the existence of an endogenous rhythm is not straightforward. We have used time-frequency signal processing methods, and especially the smooth pseudo-Wigner-Ville distribution, to extract possible hidden rhythms from the data. To further investigate the low-frequency (LF) and high-frequency (HF) components of the signals, we have designed a simple mathematical model of the LH plasmatic level accounting for the effect of experimental sampling times. The model enables us to (i) confirm the existence of an endogenous circannual rhythm as detected by the LF signal component, (ii) investigate the action mechanism of the photoperiod on the pulsatile pattern of LH secretion (control of the interpulse interval), and (iii) conclude that the HF component is mainly due to the experimental sampling protocol.</t>
  </si>
  <si>
    <t>1364-503X</t>
  </si>
  <si>
    <t>DEC 13</t>
  </si>
  <si>
    <t>10.1098/rsta.2009.0136</t>
  </si>
  <si>
    <t>WOS:000271332700007</t>
  </si>
  <si>
    <t>Futsaether, CM; Vollsnes, AV; Kruse, OMO; Otterholt, E; Kvaal, K; Eriksen, AB</t>
  </si>
  <si>
    <t>Futsaether, Cecilia M.; Vollsnes, Ane V.; Kruse, Ole Mathis Opstad; Otterholt, Eli; Kvaal, Knut; Eriksen, Aud B.</t>
  </si>
  <si>
    <t>Effects of the Nordic Photoperiod on Ozone Sensitivity and Repair in Different Clover Species Studied Using Infrared Imaging</t>
  </si>
  <si>
    <t>AMBIO</t>
  </si>
  <si>
    <t>Plants in Nordic regions can be more ozone sensitive at a given ozone concentration than plants at lower latitudes. A recent study shows that the Nordic summer photoperiod, particularly the dim nighttime light, can increase visible foliar injury and alter leaf transpiration in subterranean clover. Effects of photoperiod on the ozone sensitivity of white and red clover cultivars adapted to Nordic conditions were investigated. Although ozone induced visible foliar injury and leaf transpirational changes in white clover, the effects were independent of photoperiod. In red clover, ozone combined with a long photoperiod with dim nights (8 nights) induced more severe visible injuries than with a short photoperiod. Furthermore, transpirational changes in red clover depended on photoperiod. Thus, a long photoperiod can increase ozone sensitivity differently in clover cultivars with different degrees of adaptation to northern conditions, suggesting that ozone indices used in risk analysis should take this effect into account.</t>
  </si>
  <si>
    <t>0044-7447</t>
  </si>
  <si>
    <t>10.1579/0044-7447-38.8.437</t>
  </si>
  <si>
    <t>WOS:000274014600007</t>
  </si>
  <si>
    <t>Boy, CC; Perez, AF; Lattuca, ME; Calvo, J; Morriconi, E</t>
  </si>
  <si>
    <t>Boy, C. C.; Perez, A. F.; Lattuca, M. E.; Calvo, J.; Morriconi, E.</t>
  </si>
  <si>
    <t>Reproductive biology of Galaxias maculatus (Jenyns 1842) in the Rio Ovando, a high-latitude environment in southernmost Patagonia, Argentina</t>
  </si>
  <si>
    <t>This study establishes the reproductive cycle, batch fecundity and oocyte diameter of a diadromic population of the puyen, Galaxias maculatus, in the Rio Ovando, Tierra del Fuego, (54 degrees S), at the southernmost limit of its distribution. Given the short 'favourable season' in relation to other populations of the species (in terms of temperature, photoperiod and food availability), the study also explores the trade-offs between feeding and oocyte production and between phases of growth and reproduction. The reproductive cycle was analyzed by the monthly evolution of the proportion of gonadal maturity stages (determined from microscopic examination of the gonads). Oocytes were measured using a micrometric ocular scale and classified by diameter and morphological characteristics; absolute fecundity was established as the total number of hydrated oocytes per ovary. The studied population exhibits a repetitive spawning strategy, given the coexistence of post-ovullatory follicles and hydrated oocytes in histological sections and the presence in ripe ovaries of an intermediate cohort of yolked oocytes ready for hydration. Individual fecundity is lower (1422 +/- 422 oocytes/ovary) than in other puyen populations, but the egg production increases through individual repetitive spawnings during the protracted spawning period (from October to February). Females attain larger sizes than those of other South American populations (the largest female reaching 115 mm total length), maximizing its potential fecundity. The present paper contributes to the knowledge of the variability of reproductive traits of G. maculatus in relation to diadromic populations, given that the bulk of information in South America refers to landlocked populations.</t>
  </si>
  <si>
    <t>1439-0426</t>
  </si>
  <si>
    <t>10.1111/j.1439-0426.2009.01309.x</t>
  </si>
  <si>
    <t>WOS:000272379800006</t>
  </si>
  <si>
    <t>Kiyota, M; Tomita, N; Baba, N</t>
  </si>
  <si>
    <t>Kiyota, Masashi; Tomita, Naoki; Baba, Norihisa</t>
  </si>
  <si>
    <t>Latitudinal variation in birth dates of northern fur seals (Callorhinus ursinus) in captivity</t>
  </si>
  <si>
    <t>MAMMAL STUDY</t>
  </si>
  <si>
    <t>1343-4152</t>
  </si>
  <si>
    <t>1348-6160</t>
  </si>
  <si>
    <t>10.3106/041.034.0409</t>
  </si>
  <si>
    <t>WOS:000273384400009</t>
  </si>
  <si>
    <t>David, S</t>
  </si>
  <si>
    <t>David, S. Saunders</t>
  </si>
  <si>
    <t>Circadian rhythms and the evolution of photoperiodic timing in insects</t>
  </si>
  <si>
    <t>This review discusses possible evolutionary trends in insect photoperiodism, mainly from a chronobiological perspective. A crucial step was the forging of a link between the hormones regulating diapause and the systems of biological rhythms, circadian or circannual, which have independently evolved in eukaryotes to synchronize physiology and behaviour to the daily cycles of light and darkness. In many of these responses a central feature is that the circadian system resets to a constant phase at the beginning of the subjective night, and then 'measures' the duration of the next scotophase. In 'external coincidence', one version of such a clock, light now has a dual role. First, it serves to entrain the circadian system to the stream of pulses making up the light/dark cycle and, second, it regulates the nondiapause/diapause switch in development by illuminating/not illuminating a specific light sensitive phase falling at the end of the critical night length. Important work by A. D. Lees on the aphid Megoura viciae using so-called 'night interruption experiments' demonstrates that pulses falling early in the night lead to long-day effects that are reversible by a subsequent dark period longer than the critical night length and also show maximal sensitivity in the blue-green range of the spectrum. Pulses falling in the latter half of the night, however, produce long-day effects that are irreversible by a subsequent long-night and show a spectral sensitivity extending into the red. With movement to higher latitudes, insects develop genetic clines in various parameters, including critical night length, the number of long-night cycles needed for diapause induction, the strength of the response, and the 'depth' or intensity of the diapause thus induced. Evidence for these and other types of photoperiodic response suggests that they provided strong selective advantages for insect survival.</t>
  </si>
  <si>
    <t>10.1111/j.1365-3032.2009.00699.x</t>
  </si>
  <si>
    <t>WOS:000271975600001</t>
  </si>
  <si>
    <t>Kikukawa, S; Higuchi, A; Ikeda, T; Mukai, T; Okamoto, H; Tanaka, K; Yaguchi, S</t>
  </si>
  <si>
    <t>Kikukawa, Shigeru; Higuchi, Akane; Ikeda, Tatsuya; Mukai, Takeshi; Okamoto, Hiroyuki; Tanaka, Kouji; Yaguchi, Syuhei</t>
  </si>
  <si>
    <t>Determination of effective light pulse and classical Bunsow experiment in the larval diapause of the Indian meal moth Plodia interpunctella</t>
  </si>
  <si>
    <t>Plodia interpunctella Hubner (Lepidoptera: Pyralidae) comprises a model insect to analyse the photoperiodic time-measuring system controlling its larval diapause. In the present study, the effective length of light pulse in night interruption experiments is determined at 25 degrees C. Various lengths of light pulse are tested by inserting them at the midnight of an LD 12 : 12 h photoperiod. When the light pulse is 15 or 30 min, the incidence of diapause is 86%. To inhibit the induction of diapause effectively, a light pulse of 1.75-2 h is needed. The incidence of diapause is 12% under an LD 12 : 5 : 2 : 5 h photoperiod. To determine the precise role of the light pulse, 2-h light pulses placed at the midnight of an LD 12 : 12 h photoperiod are disrupted systematically by darkness. When a 2-h light pulse is disrupted by 15 min of darkness, diapause is generally prevented (&lt; 29%) regardless of the temporal position of darkness. Longer disruption by darkness induces diapause moderately (37-67%). A Bunsow experiment is also conducted at 25 and 20 degrees C, in which the main photophase of 12 h of light is combined with 24-72-h scotophases scanned by a 2-h light pulse. The photoperiodic cycle length tested, therefore, varies in the range 36-84 h. In each cycle length, the incidence of diapause fluctuates as the light pulse moves toward dawn. However, no regular and circadian changes in the percentage diapause are observed in relation to diapause determination.</t>
  </si>
  <si>
    <t>10.1111/j.1365-3032.2009.00695.x</t>
  </si>
  <si>
    <t>WOS:000271975600005</t>
  </si>
  <si>
    <t>Soolanayakanahally, RY; Guy, RD; Silim, SN; Drewes, EC; Schroeder, WR</t>
  </si>
  <si>
    <t>Soolanayakanahally, Raju Y.; Guy, Robert D.; Silim, Salim N.; Drewes, Eric C.; Schroeder, William R.</t>
  </si>
  <si>
    <t>Enhanced assimilation rate and water use efficiency with latitude through increased photosynthetic capacity and internal conductance in balsam poplar (Populus balsamifera L.)</t>
  </si>
  <si>
    <t>In outdoor common gardens, high latitude populations of deciduous tree species often display higher assimilation rates (A) than low latitude populations, but they accomplish less height. To test whether trends in A reflect adaptation to growing season length or, alternatively, are garden growth artefacts, we examined variation in height increment and ecophysiological traits in a range-wide collection of Populus balsamifera L. populations from 21 provenances, during unconstrained growth in a greenhouse. Rooted cuttings, maintained without resource limitation under 21 h photoperiod for 90 d, displayed increasing height growth, A, leaf mass per area and leaf N per area with latitude whereas stomatal conductance (g(s)) showed no pattern. Water-use efficiency as indicated by both gas exchange and delta 13C increased with latitude, whereas photosynthetic nitrogen-use efficiency decreased. Differences in delta 13C were less than expected based on A/g(s), suggesting coextensive variation in internal conductance (g(m)). Analysis of A-C-i curves on a subset of populations showed that high latitude genotypes had greater g(m) than low-latitude genotypes. We conclude that higher peak rates of height growth in high latitude genotypes of balsam poplar are supported by higher A, achieved partly through higher g(m), to help compensate for a shorter growing season.</t>
  </si>
  <si>
    <t>10.1111/j.1365-3040.2009.02042.x</t>
  </si>
  <si>
    <t>WOS:000271526500014</t>
  </si>
  <si>
    <t>Calle, Z; Strahler, AH; Borchert, R</t>
  </si>
  <si>
    <t>Calle, Zoraida; Strahler, Alan H.; Borchert, Rolf</t>
  </si>
  <si>
    <t>Declining insolation induces synchronous flowering of Montanoa and Simsia (Asteraceae) between Mexico and the Equator</t>
  </si>
  <si>
    <t>We analyze the latitudinal shift in the onset of synchronous flowering in the woody genera Montanoa and Simsia (Asteraceae) between Mexico (28A degrees A N) and the Equator, where it cannot be caused by declining day length. Synchronous flowering of &gt; 100 Montanoa quadrangularis trees was observed during two consecutive years near Cali, Colombia (4A degrees A N). Analysis of herbarium specimens yielded flowering periods for 21 Montanoa species and 18 Simsia species between 4 and 28A degrees A N. Daily insolation is a function of day length and the angle at which the sun's rays strike the earth. Between Mexico and Colombia (4A degrees A N), the maximum of insolation gradually shifts from the summer solstice to the autumn equinox. In parallel, flowering of Montanoa and Simsia starts progressively later between July and November, during the period of declining insolation. Near the Equator, there are two periods of declining insolation, and correspondingly, two flowering periods. Thus, at all tropical latitudes, flowering time of Montanoa and Simsia is highly correlated with declining insolation. The seasonal decline in daily insolation, rather than in photoperiod, apparently induces synchronous flowering of Montanoa and Simsia at the same time each year.</t>
  </si>
  <si>
    <t>10.1007/s00468-009-0364-6</t>
  </si>
  <si>
    <t>WOS:000271504800011</t>
  </si>
  <si>
    <t>Bronson, FH</t>
  </si>
  <si>
    <t>Bronson, F. H.</t>
  </si>
  <si>
    <t>Climate change and seasonal reproduction in mammals</t>
  </si>
  <si>
    <t>Seasonal reproduction is common among mammals at all latitudes, even in the deep tropics. This paper (i) discusses the neuroendocrine pathways via which foraging conditions and predictive cues such as photoperiod enforce seasonality, (ii) considers the kinds of seasonal challenges mammals actually face in natural habitats, and (iii) uses the information thus generated to suggest how seasonal reproduction might be influenced by global climate change. Food availability and ambient temperature determine energy balance, and variation in energy balance is the ultimate cause of seasonal breeding in all mammals and the proximate cause in many. Photoperiodic cueing is common among long-lived mammals from the highest latitudes down to the mid-tropics. It is much less common in shorter lived mammals at all latitudes. An unknown predictive cue triggers reproduction in some desert and dry grassland species when it rains. The available information suggests that as our climate changes the small rodents of the world may adapt rather easily but the longer lived mammals whose reproduction is regulated by photoperiod may not do so well. A major gap in our knowledge concerns the tropics; that is where most species live and where we have the least understanding of how reproduction is regulated by environmental factors.</t>
  </si>
  <si>
    <t>10.1098/rstb.2009.0140</t>
  </si>
  <si>
    <t>WOS:000270800800003</t>
  </si>
  <si>
    <t>Lawrence, AJ; Soame, JM</t>
  </si>
  <si>
    <t>Lawrence, A. J.; Soame, J. M.</t>
  </si>
  <si>
    <t>The endocrine control of reproduction in Nereidae: a new multi-hormonal model with implications for their functional role in a changing environment</t>
  </si>
  <si>
    <t>Nereidae are vital to the functioning of estuarine ecosystems and are major components in the diets of over-wintering birds and commercial fish. They use environmental cues to synchronize reproduction. Photoperiod is the proximate cue, initiating vitellogenesis in a temperature-compensated process. The prevailing paradigm in Nereidae is of a single 'juvenile' hormone controlling growth and reproduction. However, a new multi-hormone model is presented here that integrates the environmental and endocrine control of reproduction. This is supported by evidence from in vitro bioassays. The juvenile hormone is shown to be heat stable and cross reactive between species. In addition, a second neuro-hormone, identified here as a gonadotrophic hormone, is shown to be present in mature females and is found to promote oocyte growth. Furthermore, dopamine and melatonin appear to switch off the juvenile hormone while serotonin and oxytocin promote oocyte growth. Global warming is likely to uncouple the phase relationship between temperature and photoperiod, with significant consequences for Nereidae that use photoperiod to cue reproduction during the winter in northern latitudes. Genotypic adaptation of the photoperiodic response may be possible, but significant impacts on fecundity, spawning success and recruitment are likely in response to short-term extreme events. Endocrine-disrupting chemicals may also impact on putative steroid hormone pathways in Nereidae with similar consequences. These impacts may have significant implications for the functional role of Nereidae and highlight the importance of comparative endocrinology studies in these and other invertebrates.</t>
  </si>
  <si>
    <t>10.1098/rstb.2009.0127</t>
  </si>
  <si>
    <t>WOS:000270800800006</t>
  </si>
  <si>
    <t>Schoech, SJ</t>
  </si>
  <si>
    <t>Schoech, Stephan J.</t>
  </si>
  <si>
    <t>Food supplementation experiments: A tool to reveal mechanisms that mediate timing of reproduction</t>
  </si>
  <si>
    <t>JAN 03-07, 2011</t>
  </si>
  <si>
    <t>Salt Lake City, UT</t>
  </si>
  <si>
    <t>Food supplementation of free-living animals has been used to address the role of availability of resources in the timing of reproduction. A meta-analysis by Schoech and Hahn suggested that responsiveness of the reproductive axis to the supplementary cue of food is lessened at higher latitudes, presumably because the brief time during which conditions are appropriate to rear offspring has led to an evolved resistance to supplementary cues with a primary reliance on photoperiod. Unfortunately, few investigators have examined the potential underlying mechanisms that mediate this differential responsiveness to supplemental food across latitudes. Considerable research, however, links nutritional state and plasma glucocorticoid levels, both of which impinge upon the reproductive axis. Long-term research, on Florida scrub-jays (Aphelocoma coerulescens) in my laboratory shows that suburban birds with access to ad libitum supplemental food express early breeding and lower plasma corticosterone (CORT) levels in comparison to jays in nearby natural habitat. Furthermore, supplementation in natural habitat advances laying, with the largest effects occurring in bad years (i.e., years defined by late breeding and poor reproductive output by non-supplemented controls). Similarly, reproductive output of supplemented jays is greater and exhibits considerably less variance than do controls, suggesting fitness benefits of supplementation that are tied to advanced breeding. Generally, CORT levels in early-breeding supplemented jays are lower than are those of controls. Also, regression analysis suggests that clutch-initiation dates of non-supplemented female breeders are predicted by baseline CORT levels. Although these data are not conclusive and trends can be obscured by year-effects, they suggest a role for CORT in timing of breeding. Whether this link might help to explain the above-referenced latitudinal trends remains to be characterized.</t>
  </si>
  <si>
    <t>Schoech, Stephan J./A-3882-2009</t>
  </si>
  <si>
    <t>10.1093/icb/icp005</t>
  </si>
  <si>
    <t>WOS:000271946500002</t>
  </si>
  <si>
    <t>Coppack, T; Pulido, F</t>
  </si>
  <si>
    <t>Coppack, Timothy; Pulido, Francisco</t>
  </si>
  <si>
    <t>Proximate control and adaptive potential of protandrous migration in birds</t>
  </si>
  <si>
    <t>Soc Integrat &amp; Comparat Biol (SICB)</t>
  </si>
  <si>
    <t>Migration determines where, when, and in which order males and females converge for reproduction. Protandry, the earlier arrival of males relative to females at the site of reproduction, is a widespread phenomenon found in many migratory organisms. Detailed knowledge of the determinants of protandry is becoming increasingly important for predicting how migratory species and populations will respond to rapid phenological shifts caused by climatic change. Here, we review and discuss the potential mechanisms underlying protandrous migration in birds, focusing oil evidence from passerine species. Latitudinal segregation during the non-breeding period and differences in the initiation of spring migration are probably the key determinants of protandrous arrival at the breeding sites, while sexual differences in speed of migration appear to play a minor role. Experimental evidence suggests that differences between the sexes in the onset of spring migratory activity are caused by differences in circannual rhythmicity or by photoperiodic responsiveness. Both of these mechanisms are hardwired and could prevent individuals from responding plastically to chronic changes in temperature at the breeding grounds. As a consequence, adaptive changes in both the timing of arrival in spring and of reproduction will require evolutionary (genetic) changes of the cue-response systems underlying the initiation and extent of migration in both males and females.</t>
  </si>
  <si>
    <t>Pulido, Francisco/C-6697-2012; Coppack, Timothy/D-1204-2010</t>
  </si>
  <si>
    <t xml:space="preserve">Pulido, Francisco/0000-0002-2430-8080; </t>
  </si>
  <si>
    <t>10.1093/icb/icp029</t>
  </si>
  <si>
    <t>WOS:000271946500003</t>
  </si>
  <si>
    <t>Helm, B</t>
  </si>
  <si>
    <t>Helm, Barbara</t>
  </si>
  <si>
    <t>Geographically distinct reproductive schedules in a changing world: Costly implications in captive Stonechats</t>
  </si>
  <si>
    <t>With progressively faster global change, shifts in phenology, and distributional ranges are reported for all increasing number of species. The success of organisms at coping with novel seasonal conditions depends on the mechanisms that determine their schedules. Species that rely on fixed schedules and those that time their activities by predictive cues may be particularly constrained in their ability to accommodate changes. The present study examines rigid scheduling and its implications for breeding in captivity in an avian model taxon, the Stonechat (Saxicola torquata). Within their extensive breeding range, Stonechats differ geographically in migratory behavior and reproduce and molt under a wide range of daylengths (10-17h). Stonechats time their activities by programs that involve circannal rhythms and photoperiodism. The Study reports reproductive timing of four taxa (central European, Irish, Siberian, and Kenyan), relates it to laydates in the field, and investigates modifying influences of housing conditions and of social context. Reproductive consequences of timing programs were then tested by crossbreeding of taxa with different schedules. The study revealed persistent, population-specific breeding windows in captivity. Resident Stonechats from equatorial Kenya synchronized their reproductive cycles with the European summer, presumably in response to local photoperiod, and bred at similar times as northern migrants. In all other taxa schedules matched those in the field, but were timed slightly earlier in captivity and advanced by indoor keeping conditions. Influences of social context were negligible. In pairs with Clutches, testes regressed slightly later than in pairs without clutches, but presence of a mate per se had no influence on breeding cycles. Accordingly, crossbreeding Stonechats were predicted to have limited capacity to adjust schedules to those of their mates. This prediction was tested by crossbreeding of single-clutched Siberian long-distance migrants with multiple-clutched European short-distance migrants. Males and females of both taxa retained their characteristic breeding schedules, regardless of their mate's activities. This led to dramatic loss of reproductive success ill the Population with the longer breeding season, European Stonechats. Siberian Stonechats were unable to profit from the presence of a sexually active mate, but they suffered no disadvantage from crossbreeding. In a changing world, inherited timing programs may severely constrain responses to novel conditions, impose schedule-dependent, asymmetric costs of hybridization, and contribute to directional gene flow or to reproductive isolation.</t>
  </si>
  <si>
    <t>10.1093/icb/icp037</t>
  </si>
  <si>
    <t>WOS:000271946500008</t>
  </si>
  <si>
    <t>Yeates-Burghart, QS; O'Brien, C; Cresko, WA; Holzapfel, CM; Bradshaw, WE</t>
  </si>
  <si>
    <t>Yeates-Burghart, Q. S.; O'Brien, C.; Cresko, W. A.; Holzapfel, C. M.; Bradshaw, W. E.</t>
  </si>
  <si>
    <t>Latitudinal variation in photoperiodic response of the three-spined stickleback Gasterosteus aculeatus in western North America</t>
  </si>
  <si>
    <t>Reproductive maturation in both male and female three-spined stickleback Gasterosteus aculeatus was strongly photoperiodic in a northern population (Alaska, 61 degrees N) but not in a southern population (Oregon, 43 degrees N) from western North America. Increasing reliance on photoperiod with increasing latitude is a general phenomenon among vertebrates, and is probably due to the anticipation of a narrower window of opportunity for reproduction and development at higher latitudes.</t>
  </si>
  <si>
    <t>10.1111/j.1095-8649.2009.02418.x</t>
  </si>
  <si>
    <t>WOS:000272774700008</t>
  </si>
  <si>
    <t>Flowers, JM; Hanzawa, Y; Hall, MC; Moore, RC; Purugganan, MD</t>
  </si>
  <si>
    <t>Flowers, Jonathan M.; Hanzawa, Yoshie; Hall, Megan C.; Moore, Richard C.; Purugganan, Michael D.</t>
  </si>
  <si>
    <t>Population Genomics of the Arabidopsis thaliana Flowering Time Gene Network</t>
  </si>
  <si>
    <t>The time to flowering is a key component of the life-history strategy of the model plant Arabidopsis thaliana that varies quantitatively among genotypes. A significant problem for evolutionary and ecological genetics is to understand how natural selection may operate on this ecologically significant trait. Here, we conduct a Population genomic Study Of resequencing data from 52 genes in the flowering time network. McDonald-Kreitman tests of neutrality suggested a strong excess of amino acid polymorphism when pooling across loci. This excess of replacement polymorphism across the flowering time network and a skewed derived frequency spectrum toward rare alleles for both replacement and noncoding polymorphisms relative to synonymous changes is consistent with a large class of deleterious polymorphisms segregating in these genes. Assuming selective neutrality of synonymous changes, we estimate that approximately 30% of amino acid polymorphisms are deleterious. Evidence of adaptive Substitution is less prominent ill Our analysis. The photoperiod regulatory gene, CO, and a gibberellic acid transcription factor, AtMYB33, show evidence of adaptive fixation of amino acid mutations. A test for extended haplotypes revealed no examples of flowering time alleles with haplotypes comparable ill length to those associated with the null fri(col) allele reported previously. This suggests that the FRI gene likely has it uniquely intense or recent history of selection among the flowering time genes considered here. Although there is some evidence for adaptive evolution in these life-history genes, it appears that slightly deleterious polymorphisms are a major component Of natural Molecular variation in the flowering time network of A. thaliana.</t>
  </si>
  <si>
    <t>10.1093/molbev/msp161</t>
  </si>
  <si>
    <t>WOS:000271422300007</t>
  </si>
  <si>
    <t>Zysling, DA; Garst, AD; Demas, GE</t>
  </si>
  <si>
    <t>Zysling, Devin A.; Garst, Andrew D.; Demas, Gregory E.</t>
  </si>
  <si>
    <t>Photoperiod and food restriction differentially affect reproductive and immune responses in Siberian hamsters Phodopus sungorus</t>
  </si>
  <si>
    <t>P&gt;1. Organisms must contend with seasonal fluctuations in energy availability. To maintain a positive energy balance year-round, a number of adaptations have evolved including seasonal changes in reproduction, energetics and immunity. Photoperiod is the primary environmental signal most animals use to predict seasonal events. Despite the established link between energetics and immune function, little is known regarding how changes in energy availability affect immunity. 2. The goal of the present study was to determine the effects of food restriction on photoperiodic changes in reproduction and immune function in the Siberian hamster (Phodopus sungorus). Adult hamsters were housed in long or short days and were food restricted or fed ad libitum. Immune responses were quantified by measuring specific antibody production and bacterial killing capacity. 3. Food restriction decreased body and relative reproductive masses in long-day animals. Antibody responses, but not bacterial killing ability, were enhanced in food restricted short-day animals as compared with ad libitum fed controls. We also found differential effects of body fat on immune responses depending on the immune measure. 4. The effects of food restriction on immune function appear to vary based on the restriction regimen, the response measured, and the physiological state of the organism including energy balance, metabolic rate and reproductive status. 5. In conclusion, these results suggest that a wide range of factors can differentially affect immune function. In addition, these effects may vary based on the specific response examined. Future studies should include a variety of measurements to provide a more integrative and accurate picture of reproductive, energetic, and photoperiodic effects on immune function.</t>
  </si>
  <si>
    <t>Demas, Gregory/Y-1783-2019</t>
  </si>
  <si>
    <t>Demas, Gregory/0000-0003-3914-0900</t>
  </si>
  <si>
    <t>1365-2435</t>
  </si>
  <si>
    <t>10.1111/j.1365-2435.2009.01572.x</t>
  </si>
  <si>
    <t>WOS:000269976800015</t>
  </si>
  <si>
    <t>Zeng, LH; Xu, HF; Zeng, YQ; Luan, AY; Wang, HQ</t>
  </si>
  <si>
    <t>Zeng, Lihui; Xu, Haifeng; Zeng, Yunqi; Luan, Aiye; Wang, Huiquang</t>
  </si>
  <si>
    <t>High efficiency in vitro plant regeneration from epicotyl explants of Ponkan Mandarin (Citrus reticulata Blanco)</t>
  </si>
  <si>
    <t>IN VITRO CELLULAR &amp; DEVELOPMENTAL BIOLOGY-PLANT</t>
  </si>
  <si>
    <t>Ponkan mandarin (Citrus reticulata Blanco) is one of the most important commercial cultivars of mandarin orange in China. This study reports an improved and efficient protocol for in vitro plant regeneration of Ponkan mandarin. Epicotyl segments, which were cut longitudinally into two halves, were used as explants. The shoot regeneration frequency was significantly increased by longitudinal cutting. A 100% shoot regeneration frequency and 13.2 shoots per explant were obtained when cultures were maintained in darkness for 20 d before being transferred to light conditions, with bud induction by indirect organogenesis. A 72.5% shoot regeneration frequency and 7.8 shoots per explant were obtained when explants were incubated under a 16-h light photoperiod continuously with buds differentiating directly from the cutting wound surface. The optimal medium for shoot formation was Murashige and Tucker basal medium supplemented with 2 mgL(-1) BA and 30 gL(-1) sucrose both under light conditions. The addition of the auxin NAA reduced the frequency of regeneration. A "filter-paper bridge" technique was used for rooting in this study. The basal portion of regenerated shoots was dipped into 1,000 mgL(-1) IBA solution for 15 min before placement on a filter-paper bridge that was maintained in 1/2 MS liquid medium supplemented with 10 gL(-1) sucrose. Eighty percent of the shoots rooted, and an average of 2.0 roots per shoot were achieved. Survival rate through acclimatization was 100%.</t>
  </si>
  <si>
    <t>1054-5476</t>
  </si>
  <si>
    <t>10.1007/s11627-009-9248-0</t>
  </si>
  <si>
    <t>WOS:000271263300006</t>
  </si>
  <si>
    <t>Comas, M; Hut, RA</t>
  </si>
  <si>
    <t>Comas, M.; Hut, R. A.</t>
  </si>
  <si>
    <t>Twilight and Photoperiod Affect Behavioral Entrainment in the House Mouse (Mus musculus)</t>
  </si>
  <si>
    <t>The effect of twilight transitions on entrainment of C57BL/6JOlaHsd mice (Mus musculus) was studied using light-dark cycles of different photoperiods (6, 12, and 18 h) and twilight transitions of different durations (0, 1, and 2 h). Phase angle differences of the onset, center of gravity, and offset of activity, activity duration (a), as well as free-running period (tau) in continuous darkness were analyzed. The main finding was that for all conditions the onset of activity was close to dusk or lights-off except for the short photoperiod with 2 h of twilight where activity onset was on average 5.3 (SEM 1.07) h after lights-off. This finding contrasts with the results of Boulos and Macchi for Syrian hamsters where a 5.9-h earlier activity onset was observed when similar photoperiod and twilight conditions are compared with a rectangular LD cycle. The authors suggest the opposite effects of 2 h of twilight in the 2 species may be related to their different free-running periods under DD conditions following entrainment to short photoperiod with 2-h twilight conditions. Since the authors observed larger variation in phase angle of entrainment in longer twilight conditions, twilight does not necessarily form a stronger zeitgeber.</t>
  </si>
  <si>
    <t>10.1177/0748730409343873</t>
  </si>
  <si>
    <t>WOS:000269798000007</t>
  </si>
  <si>
    <t>Wei, XJ; Jiang, L; Xu, JF; Liu, X; Liu, SJ; Zhai, HQ; Wan, JM</t>
  </si>
  <si>
    <t>Wei, Xiang-Jin; Jiang, Ling; Xu, Jun-Feng; Liu, Xi; Liu, Shi-Jia; Zhai, Hu-Qu; Wan, Jian-Min</t>
  </si>
  <si>
    <t>The Distribution of Japonica Rice Cultivars in the Lower Region of the Yangtze River Valley is Determined by Its Photoperiod-sensitivity and Heading Date Genotypes</t>
  </si>
  <si>
    <t>JOURNAL OF INTEGRATIVE PLANT BIOLOGY</t>
  </si>
  <si>
    <t>There are generally four recognized classes of japonica rice cultivars grown in the lower region of the Yangtze River valley. The geographical distribution of the four classes is latitude-dependent. Variation for heading date (HD) among 29 japonica rice cultivars grown in the lower region of the Yangtze River valley and belonging to the four classes was characterized, and their sensitivity to variations in photoperiod and temperature was analyzed. All of the cultivars were sensitive to both photoperiod and temperature. A regression analysis showed that HD is closely correlated with photoperiod sensitivity (PS). The PS of the four classes increased gradually from the medium maturing middle (MMM) types, through the late maturing middle (LMM) and early maturing late (EML) types to the medium maturing late (MML) types. Crosses with tester lines established that almost all of the cultivars carry the dominant early-heading allele at Ef-1, the photoperiod insensitive allele e(2) and the PS alleles E-1 or E(1)t. Most of the MMM, LMM and MML types carry the insensitive allele e(3), while EML types have either E-3 or E(3)t. At Se-1, MMM and LMM types have Se-1e, some EML types have Se-1e and others Se-1n, while the MML types are mostly Se-1n. The PS of some MMM, LMM and EML types is reduced by the presence of hd2. These results show that the distribution of the four rice cultivar classes from high latitude to low latitude regions depended on a gradual increase in PS, which is mainly determined by its HD genotypes.</t>
  </si>
  <si>
    <t>1672-9072</t>
  </si>
  <si>
    <t>1744-7909</t>
  </si>
  <si>
    <t>10.1111/j.1744-7909.2009.00866.x</t>
  </si>
  <si>
    <t>WOS:000270152500002</t>
  </si>
  <si>
    <t>Hu, RB; Fan, CM; Li, HY; Zhang, QZ; Fu, YF</t>
  </si>
  <si>
    <t>Hu, Ruibo; Fan, Chengming; Li, Hongyu; Zhang, Qingzhu; Fu, Yong-Fu</t>
  </si>
  <si>
    <t>Evaluation of putative reference genes for gene expression normalization in soybean by quantitative real-time RT-PCR</t>
  </si>
  <si>
    <t>BMC MOLECULAR BIOLOGY</t>
  </si>
  <si>
    <t>Background: Real-time quantitative reverse transcription PCR (RT-qPCR) data needs to be normalized for its proper interpretation. Housekeeping genes are routinely employed for this purpose, but their expression level cannot be assumed to remain constant under all possible experimental conditions. Thus, a systematic validation of reference genes is required to ensure proper normalization. For soybean, only a small number of validated reference genes are available to date. Results: A systematic comparison of 14 potential reference genes for soybean is presented. These included seven commonly used (ACT2, ACT11, TUB4, TUA5, CYP, UBQ10, EF1b) and seven new candidates (SKIP16, MTP, PEPKR1, HDC, TIP41, UKN1, UKN2). Expression stability was examined by RT-qPCR across 116 biological samples, representing tissues at various developmental stages, varied photoperiodic treatments, and a range of soybean cultivars. Expression of all 14 genes was variable to some extent, but that of SKIP16, UKN1 and UKN2 was overall the most stable. A combination of ACT11, UKN1 and UKN2 would be appropriate as a reference panel for normalizing gene expression data among different tissues, whereas the combination SKIP16, UKN1 and MTP was most suitable for developmental stages. ACT11, TUA5 and TIP41 were the most stably expressed when the photoperiod was altered, and TIP41, UKN1 and UKN2 when the light quality was changed. For six different cultivars in long day (LD) and short day (SD), their expression stability did not vary significantly with ACT11, UKN2 and TUB4 being the most stable genes. The relative gene expression level of GmFTL3, an ortholog of Arabidopsis FT (FLOWERING LOCUS T) was detected to validate the reference genes selected in this study. Conclusion: None of the candidate reference genes was uniformly expressed across all experimental conditions, and the most suitable reference genes are conditional-, tissue-specific-, developmental-, and cultivar-dependent. Most of the new reference genes performed better than the conventional housekeeping genes. These results should guide the selection of reference genes for gene expression studies in soybean.</t>
  </si>
  <si>
    <t>Fan, Chengming/0000-0002-1352-8301</t>
  </si>
  <si>
    <t>1471-2199</t>
  </si>
  <si>
    <t>10.1186/1471-2199-10-93</t>
  </si>
  <si>
    <t>WOS:000271290000001</t>
  </si>
  <si>
    <t>Gwata, ET; Siambi, M</t>
  </si>
  <si>
    <t>Gwata, E. T.; Siambi, M.</t>
  </si>
  <si>
    <t>Genetic enhancement of pigeonpea for high latitude areas in southern Africa</t>
  </si>
  <si>
    <t>Pigeonpea [Cajanus cajan (L.) Millsp.] is becoming increasingly important in small-holder farming systems in southern Africa. Abiotic factors such as sensitivity to photoperiod and terminal drought frequently reduce yields in the region. Sensitivity to photoperiod results in delayed flowering and maturity which in turn leads to increased susceptibility to terminal drought stress, low winter temperatures, frost as well as interference from free-ranging domestic livestock. The objective of this study was to develop enhanced early maturing pigeonpea types that are suitable for production in the cropping systems prevalent in southern Africa. Segregating populations (through F-9) were developed from crossing combinations between five parental genotypes possessing marked differences in the genetic control of period to flowering and maturity as well as good agronomic and end-use characters. Using morphological markers and agronomic performance indicators, six elite cultivars with enhanced duration to flowering (97 d), maturity (161 d) and high yield potential (3.0 t/ha) were identified following field evaluation for two consecutive seasons at a representative testing location in the prospective production region. The seed of this elite germplasm was disseminated to growers in order to facilitate adoption and to increase the flexibility of pigeonpea production in the region.</t>
  </si>
  <si>
    <t>WOS:000270306500017</t>
  </si>
  <si>
    <t>Campbell, JC; Laugero, KD; Van Westerhuyzen, JA; Hostetler, CM; Cohen, JD; Bales, KL</t>
  </si>
  <si>
    <t>Campbell, Joshua C.; Laugero, Kevin D.; Van Westerhuyzen, Julie A.; Hostetler, Caroline M.; Cohen, Justin D.; Bales, Karen L.</t>
  </si>
  <si>
    <t>Costs of pair-bonding and paternal care in male prairie voles (Microtus ochrogaster)</t>
  </si>
  <si>
    <t>The direct costs of paternal care are relatively well documented in primates, however little research has explored these effects in monogamous rodents. The present study examines the long-term effects that pairing and parenting have on male prairie voles. We hypothesized that there would be a significant weight loss over the course of pairing and parenting, presumably from the energetic demands that accompany these changes in social condition. In a longitudinal study, we followed ten male prairie voles through being housed with their brother; paired with a female; and caring for three consecutive litters. We found a significant drop in bodyweight across time, with maximum weight loss near the weaning of the first litter. At that same time, feeding increased, leading to possible recovery in weight; however, leptin levels dropped precipitously across time and did not recover. Corticosterone did not change significantly across time points, and overall activity levels also did not vary significantly over the course of the study. In addition, newly paired males showed a significant increase in preference for a 2% sucrose solution during a three-hour test, indicating a metabolic need for more calories. A cross-sectional study confirmed leptin and corticosterone findings, and showed significant loss of subcutaneous (inguinal) fat in males that had cared for a litter of pups, when compared to males housed with their brothers or newly paired males. These results suggest that cohabitation with a female, and caring for pups, all have costs for male prairie voles. (c) 2009 Elsevier Inc. All rights reserved.</t>
  </si>
  <si>
    <t>10.1016/j.physbeh.2009.06.014</t>
  </si>
  <si>
    <t>WOS:000269571600018</t>
  </si>
  <si>
    <t>Emerson, KJ; Uyemura, AM; McDaniel, KL; Schmidt, PS; Bradshaw, WE; Holzapfel, CM</t>
  </si>
  <si>
    <t>Emerson, Kevin J.; Uyemura, Alison M.; McDaniel, Keely L.; Schmidt, Paul S.; Bradshaw, William E.; Holzapfel, Christina M.</t>
  </si>
  <si>
    <t>Environmental control of ovarian dormancy in natural populations of Drosophila melanogaster</t>
  </si>
  <si>
    <t>Drosophila melanogaster from Australia, Europe and North America enter an adult ovarian dormancy in response to short days and low temperatures. The independent effects of temperature and day length in the determination of dormancy have been examined only in one long-established laboratory line (Canton-S). In all other studies of natural or laboratory populations, dormancy has been assessed at either a single short day or a single moderately low temperature. Herein, we determine the relative roles of temperature, photoperiod, and their interaction in the control of ovarian dormancy in D. melanogaster from two natural populations representing latitudinal extremes in eastern North America (Florida at 27A degrees N and Maine at 44A degrees N). In both natural populations, temperature is the main determinant of dormancy, alone explaining 67% of the total variation among replicate isofemale lines, whereas photoperiod has no significant effect. We conclude that ovarian dormancy in D. melanogaster is a temperature-initiated syndrome of winter-tolerant traits that represents an adaptive phenotypic plasticity in temperate seasonal environments.</t>
  </si>
  <si>
    <t>Emerson, Kevin/0000-0003-3283-0693</t>
  </si>
  <si>
    <t>10.1007/s00359-009-0460-5</t>
  </si>
  <si>
    <t>WOS:000269208400003</t>
  </si>
  <si>
    <t>Brock, MT; Stinchcombe, JR; Weinig, C</t>
  </si>
  <si>
    <t>Brock, M. T.; Stinchcombe, J. R.; Weinig, C.</t>
  </si>
  <si>
    <t>Indirect effects of FRIGIDA: floral trait (co)variances are altered by seasonally variable abiotic factors associated with flowering time</t>
  </si>
  <si>
    <t>Reproductive timing is a critical life-history event that could influence the (co)variation of traits developing later in ontogeny by regulating exposure to seasonally variable factors. In a field experiment with Arabidopsis thaliana, we explore whether allelic variation at a flowering-time gene of major effect (FRIGIDA) affects (co)variation of floral traits by regulating exposure to photoperiod, temperature, and moisture levels. We detect a positive latitudinal cline in floral organ size among plants with putatively functional FRI alleles. Statistically controlling for bolting day removes the cline, suggesting that seasonal abiotic variation affects floral morphology. Both photoperiod and precipitation at bolting correlate positively with the length of petals, stamens, and pistils. Additionally, floral (co)variances differ significantly across FRI backgrounds, such that the sign of some floral-trait correlations reverses. Subsequent experimental manipulations of photoperiod and water availability demonstrate direct effects of these abiotic factors on floral traits. In sum, these results highlight how the timing of life-history events can affect the expression of traits developing later in ontogeny, and provide some of the first empirical evidence for the effects of major genes on evolutionary potential.</t>
  </si>
  <si>
    <t>Stinchcombe, John/A-2941-2008</t>
  </si>
  <si>
    <t>Stinchcombe, John/0000-0003-3349-2964</t>
  </si>
  <si>
    <t>10.1111/j.1420-9101.2009.01794.x</t>
  </si>
  <si>
    <t>WOS:000269138100004</t>
  </si>
  <si>
    <t>Navara, KJ</t>
  </si>
  <si>
    <t>Navara, Kristen J.</t>
  </si>
  <si>
    <t>Humans at tropical latitudes produce more females</t>
  </si>
  <si>
    <t>BIOLOGY LETTERS</t>
  </si>
  <si>
    <t>Skews in the human sex ratio at birth have captivated scientists for over a century. The accepted average human natal sex ratio is slightly male biased, at 106 males per 100 females or 51.5 per cent males. Studies conducted on a localized scale show that sex ratios deviate from this average in response to a staggering number of social, economical and physiological variables. However, these patterns often prove inconsistent when expanded to other human populations, perhaps because the nature of the influences themselves exhibit substantial cultural variation. Here, data collected from 202 countries over a decade show that latitude is a primary factor influencing the ratio of males and females produced at birth; countries at tropical latitudes produced significantly fewer boys (51.1% males) annually than those at temperate and subarctic latitudes (51.3%). This pattern remained strong despite enormous continental variation in lifestyle and socio-economic status, suggesting that latitudinal variables may act as overarching cues on which sex ratio variation in humans is based.</t>
  </si>
  <si>
    <t>1744-9561</t>
  </si>
  <si>
    <t>10.1098/rsbl.2009.0069</t>
  </si>
  <si>
    <t>WOS:000267881700025</t>
  </si>
  <si>
    <t>Gomi, T; Adachi, K; Shimizu, A; Tanimoto, K; Kawabata, E; Takeda, M</t>
  </si>
  <si>
    <t>Gomi, Tadashi; Adachi, Kumiko; Shimizu, Ai; Tanimoto, Katsuya; Kawabata, Eriko; Takeda, Makio</t>
  </si>
  <si>
    <t>Northerly shift in voltinism watershed in Hyphantria cunea (Drury) (Lepidoptera: Arctiidae) along the Japan Sea coast: Evidence of global warming?</t>
  </si>
  <si>
    <t>The effects of climate change on the northern limit of the trivoltine area were clarified in the fall webworm, Hyphantria cunea (Drury) (Lepidoptera: Arctiidae). The Takaoka and Kanazawa populations used in the present study occur in locations to the north of Fukui (36.07 degrees N), where H. cunea has recently shifted from a bivoltine to a predominantly trivoltine life cycle. The life-history traits of these populations were investigated and compared to those in the Fukui population. The lower threshold temperature for development and the thermal constant for one generation were 11.3 degrees C and 674.5 degrees d in the Takaoka population, and 11.2 degrees C and 680.7 degrees d in the Kanazawa population. The critical photoperiod for diapause induction at 25 degrees C was 14 h 34 min in the Takaoka population and 14 h 28 min in the Kanazawa population. These critical photoperiods at 25 degrees C were longer by 24 min and 18 min than the Fukui population, respectively. These results, together with climate data, suggest that the Takaoka population maintains a bivoltine life cycle, and a small part of the Kanazawa population has three generations per year, a predominantly bivoltine life cycle. Thus, the present northern limit of the trivoltine area lies around Fukui in districts along the Japan Sea.</t>
  </si>
  <si>
    <t>10.1303/aez.2009.357</t>
  </si>
  <si>
    <t>WOS:000270738900003</t>
  </si>
  <si>
    <t>Small, TW; Moore, IT</t>
  </si>
  <si>
    <t>Small, Thomas W.; Moore, Ignacio T.</t>
  </si>
  <si>
    <t>Seasonal neuroplasticity of the song control system in tropical, flexibly, and opportunistically breeding birds</t>
  </si>
  <si>
    <t>9th International Symposium on Avian Endocrinology</t>
  </si>
  <si>
    <t>JUL 11-15, 2008</t>
  </si>
  <si>
    <t>Leuven, BELGIUM</t>
  </si>
  <si>
    <t>The avian song control system is one of the primary models used to study neuroplasticity and neurogenesis in the adult vertebrate brain. A great deal of progress has been made in understanding the mechanisms controlling seasonal neuroplasticity of the song control system. However, relatively little work has been done to identify how prevalent this phenomenon is and if a diversity of environmental cues can regulate it. Photoperiod is the primary environmental cue used by mid- to high-latitude seasonally breeding birds to time growth of the song control system but many birds display flexible or opportunistic breeding patterns that are less reliant on photoperiodic cues. In addition, similar to 75% of birds are tropical and in only one such species has neuroplasticity of the song control system been studied. Our goal is to outline some of what is known and expand on the ways that studying tropical, flexibly, and opportunistically breeding birds can advance our understanding of plasticity in the song bird brain. (C) 2009 Elsevier Inc. All rights reserved.</t>
  </si>
  <si>
    <t>Moore, Ignacio/0000-0001-8875-8913</t>
  </si>
  <si>
    <t>10.1016/j.ygcen.2009.01.002</t>
  </si>
  <si>
    <t>WOS:000268213200023</t>
  </si>
  <si>
    <t>The significance of bolting and floral transitions as indicators of reproductive phase change in Arabidopsis</t>
  </si>
  <si>
    <t>Reproductive phase change in Arabidopsis thaliana is characterized by the floral transition (initiation of the first flower) and the bolting transition (elongation of the first internode). Here, the relationship between these transitions is examined by comparing variation in cauline and total leaf numbers in wild-type plants and 49 early-flowering mutants under a wide range of photoperiods. The timing of these transitions was also evaluated by subjecting wild-type plants to photoperiodic perturbations at different developmental stages. Coupling between the bolting and floral transitions was altered in the wild type under non-optimal flowering conditions but could be restored by optimal conditions that activate the progression to flowering, including continuous light treatments and early flowering mutations. Under non-optimal photoperiodic conditions, the floral node was specified a few days before the bolting node. Altered definitions of long days for the cauline and total leaf responses were frequently coupled in early flowering mutants and were associated with similar photomorphogenetic defects. By contrast, altered definitions of short days were often opposite for the two leaf responses and were associated with different photomorphogenetic and circadian phenotypes. It is concluded that the bolting and floral transitions are regulated by different signalling pathways under non-optimal conditions and that phase change is a multidimensional process. This paper also proposes that, in contrast to the floral transition which is contingent on different factors, the bolting transition may be a robust indicator of reproductive phase change, especially when the progression to flowering is not optimal.</t>
  </si>
  <si>
    <t>10.1093/jxb/erp173</t>
  </si>
  <si>
    <t>WOS:000269014600006</t>
  </si>
  <si>
    <t>Kanazawa, A; Liu, BH; Kong, FJ; Arase, S; Abe, J</t>
  </si>
  <si>
    <t>Kanazawa, Akira; Liu, Baohui; Kong, Fanjiang; Arase, Sachiko; Abe, Jun</t>
  </si>
  <si>
    <t>Adaptive Evolution Involving Gene Duplication and Insertion of a Novel Ty1/copia-Like Retrotransposon in Soybean</t>
  </si>
  <si>
    <t>JOURNAL OF MOLECULAR EVOLUTION</t>
  </si>
  <si>
    <t>Gene duplication is a major force for generating evolutionary novelties that lead to adaptations to environments. We previously identified two paralogs encoding phytochrome A (phyA), GmphyA1 and GmphyA2, in soybean, a paleopolyploid species. GmphyA2 is encoded by the E4 locus responsible for photoperiod sensitivity. In photoperiod insensitive lines, GmphyA2 is inactivated by the insertion of a retrotransposon in exon 1. Here, we describe the detailed characterization of the element and its evolutionary significance inferred from the distribution of the allele that harbors the element. Structural characteristics indicated that the element, designated SORE-1, is a novel Ty1/copia-like retrotransposon in soybean, which was phylogenetically related to the Sto-4, BARE-1, and RIRE1 elements. The element was transcriptionally active, and the transcription was partially repressed by an epigenetic mechanism. Sequences homologous with SORE-1 were detected in a genome sequence database of soybean, most of which appeared silent. GmphyA2 that harbors the SORE-1 insertion was detected only in cultivated soybean lines grown in northern regions of Japan, consistent with the notion that photoperiod insensitivity caused by the dysfunction of GmphyA2 is one of genetic changes that allowed soybean cultivation at high latitudes. Taking into account that genetic redundancy is conferred by the two phyA genes, we propose a novel model for the consequences of gene duplication and transposition of retrotransposons: when the gene is duplicated, retrotransposon insertion that causes the loss of a gene function can lead to adaptive evolution while the organism is sustained by the buffering effect brought about by gene duplication.</t>
  </si>
  <si>
    <t>0022-2844</t>
  </si>
  <si>
    <t>1432-1432</t>
  </si>
  <si>
    <t>10.1007/s00239-009-9262-1</t>
  </si>
  <si>
    <t>WOS:000268773000005</t>
  </si>
  <si>
    <t>Hassidim, M; Harir, Y; Yakir, E; Kron, I; Green, RM</t>
  </si>
  <si>
    <t>Hassidim, Miriam; Harir, Yael; Yakir, Esther; Kron, Ido; Green, Rachel May</t>
  </si>
  <si>
    <t>Over-expression of CONSTANS-LIKE 5 can induce flowering in short-day grown Arabidopsis</t>
  </si>
  <si>
    <t>To ensure that the initiation of flowering occurs at the correct time of year, plants need to integrate a diverse range of external and internal signals. In Arabidopsis, the photoperiodic flowering pathway is controlled by a set of regulators that include CONSTANS (CO). In addition, Arabidopsis plants also have a family of genes with homologies to CO known as CO-LIKE (COL) about which relatively little is known. In this paper, we describe the regulation and interactions of a novel member of the family, COL5. The expression of COL5 is under circadian and diurnal regulation, but COL5 itself does not appear to affect circadian rhythms. COL5, like CO, is regulated by GIGANTEA. Furthermore, COL5 is expressed in the vascular tissue. Using COL5 over-expressing lines we show that, under short days, constitutive expression of COL5 affects flowering time and the expression of the floral integrator genes, FLOWERING LOCUS T and SUPPRESSOR OF OVEREXPRESSION OF CO 1. Constitutive expression of COL5 partially suppresses the late flowering phenotype of the co-mutant plants. However, plants with loss of COL5 function do not show altered flowering. Taken together, our results suggest that COL5 has COL activity, but may either not have a role in regulating flowering in wild-type plants or may act redundantly with other flowering regulators.</t>
  </si>
  <si>
    <t>1432-2048</t>
  </si>
  <si>
    <t>10.1007/s00425-009-0958-7</t>
  </si>
  <si>
    <t>WOS:000268393600004</t>
  </si>
  <si>
    <t>Yuan, QB; Saito, H; Okumoto, Y; Inoue, H; Nishida, H; Tsukiyama, T; Teraishi, M; Tanisaka, T</t>
  </si>
  <si>
    <t>Yuan, Qingbo; Saito, Hiroki; Okumoto, Yutaka; Inoue, Hiromo; Nishida, Hidetaka; Tsukiyama, Takuji; Teraishi, Masayoshi; Tanisaka, Takatoshi</t>
  </si>
  <si>
    <t>Identification of a novel gene ef7 conferring an extremely long basic vegetative growth phase in rice</t>
  </si>
  <si>
    <t>A late heading-time mutant line, HS276, which was induced by gamma-irradiation of seeds of the japonica rice (Oryza sativa L.) variety Gimbozu, exhibits an extremely long basic vegetative growth phase (BVP). A genetic analysis using the F-2 population from the cross between HS276 and Gimbozu revealed that the late heading of HS276 is governed by a single recessive mutant gene. The subsequent analysis on heading responses of HS276 and Gimbozu to four photoperiods (12, 13, 14, and 15 h) and to the photoperiodic transfer treatment from a short photoperiod to a long photoperiod revealed that the mutant gene confers an extremely long BVP and increases photoperiod sensitivity under long photoperiod (14 and 15 h). The BVP durations of HS276 and Gimbozu were estimated at 30.1 and 16.0 days, respectively; the mutant gene, compared with its wild type allele, elongates the duration of BVP by 14 days. Linkage analysis showed that the mutant gene is located in the 129 kb region between the two INDEL markers, INDELAP0399_6 and INDELAP3487_2, on the distal part of the short arm of chromosome 6. None of the other BVP genes are located in this region; therefore, we declared this a newly detected mutant gene and designated it ef7. A recently established program to breed rice suitable for low latitudes, where short photoperiodic conditions continue throughout the year, aims to develop varieties with extremely long BVPs and weak photoperiod sensitivities; the mutant gene ef7, therefore, will be quite useful in these programs because it confers an extremely long BVP and little enhances photoperiod sensitivity under short photoperiod.</t>
  </si>
  <si>
    <t>Teraishi, Masayoshi/D-8602-2018</t>
  </si>
  <si>
    <t>Teraishi, Masayoshi/0000-0002-6768-8052</t>
  </si>
  <si>
    <t>10.1007/s00122-009-1078-2</t>
  </si>
  <si>
    <t>WOS:000268747200010</t>
  </si>
  <si>
    <t>Luttge, U; Hertel, B</t>
  </si>
  <si>
    <t>Luettge, Ulrich; Hertel, Brigitte</t>
  </si>
  <si>
    <t>Diurnal and annual rhythms in trees</t>
  </si>
  <si>
    <t>Trees, perennial phanerophytes, display a rich variety of rhythmic phenomena. These are either due to exclusive environmental entrainment or due to the functioning of endogenous oscillators independent of the environment. Both types of rhythms are covered in this review. Purely environment controlled rhythms may be considered as a prelude to endogenous rhythms. Environment controlled rhythms discussed are (i) the diurnal rhythms of nyctinastic and heliotropic leaf movements and oscillatory phenomena of photosynthesis, such as the midday depression and Crassulacean acid metabolism (CAM), and (ii) the annual rhythms of annual growth ring formation, autumnal leaf senescence, over wintering mechanisms and flowering. Among the diurnal rhythms, nyctinastic movements and CAM are also free-running endogenous rhythms showing the operation of circadian clocks in trees. In leaf senescence, over wintering, and flowering control, photoperiod sensing is involved which suggests the participation of endogenous clocks. A question asked is if diurnal and annual rhythms are mechanistically correlated. Evidently, phenological phenomena based on photoperiodism (as dependent on measurement of night length) are co-ordinately regulated by the phytochrome system and the circadian clocks and many aspects of annual developments and over wintering are linked to photoperiodism. The existence in trees of circadian clock genes as known to be anchored in the genome of A. thaliana can be assessed by attempts of alignment with the sequenced genome of Populus or by isolating cDNA clones from trees to check them against the genome of A. thaliana. At extreme latitudes near the equator and north of the polar circle trees also display photoperiod-independent phenological phenomena. In the polar region, total irradiance of red and far red light could possibly be involved and the signalling pathway then involves phytochrome, and thus, may still be similar to that of photoperiodism. At the equator, total daily light irradiance received or sensing the dynamics of daily changes in solar irradiance are essential and it remains enigmatic whether signalling cascades are either attached to the circadian clocks in a still unknown way or totally independent of circadian clocks.</t>
  </si>
  <si>
    <t>10.1007/s00468-009-0324-1</t>
  </si>
  <si>
    <t>WOS:000267397100001</t>
  </si>
  <si>
    <t>Van Dijk, H</t>
  </si>
  <si>
    <t>Van Dijk, Henk</t>
  </si>
  <si>
    <t>Evolutionary change in flowering phenology in the iteroparous herb Beta vulgaris ssp maritima: a search for the underlying mechanisms</t>
  </si>
  <si>
    <t>The potential for evolutionary change in flowering time has gained considerable attention in view of the current global climate change. To explore this potential and its underlying mechanisms in the iteroparous perennial Beta vulgaris ssp. maritima (sea beet), artificial selection for earlier and later flowering date was applied under semi-natural greenhouse conditions. Mean flowering date occurred more than 30 d earlier in 13 generations in the early selection line, but response was weaker in the late selection line. Taking advantage of the growing knowledge on the genetics and the physiology of flowering induction, particularly in Arabidopsis thaliana, the results obtained here were analysed in terms of the four different pathways of flowering induction known in this species. A first significant correlated response was stem elongation (bolting) in the vegetative stage, suggesting that plants were thus able to flower earlier as long as other requirements were satisfied. Vernalization had a clear influence on flowering date and its influence increased during the selection process, together with sensitivity to photoperiod. Vernalization and photoperiod could compensate for each other: each additional week of vernalization at 5 degrees C decreased the necessary daylength for flowering by about 15 min during the later selection stages, while in unselected plants, it was about 7 min. Devernalizing effects were observed at short days combined with higher temperatures. Special attention was given to the role of the B (bolting) gene that cancels the vernalization requirement. The results here obtained suggest that all four known pathways may simultaneously participate in evolutionary change.</t>
  </si>
  <si>
    <t>Van Dijk, Henk/A-2431-2009</t>
  </si>
  <si>
    <t>Van Dijk, Henk/0000-0002-4261-4372</t>
  </si>
  <si>
    <t>10.1093/jxb/erp142</t>
  </si>
  <si>
    <t>WOS:000268588300018</t>
  </si>
  <si>
    <t>Effects of photoperiod and temperature on growth and flowering in the annual (primocane) fruiting raspberry (Rubus idaeus L.) cultivar 'Polka'</t>
  </si>
  <si>
    <t>Growth and flowering of the annual-fruiting raspberry (Rubus idaeus L.) cultivar 'Polka' were studied under controlled environment conditions in order to facilitate out-of-season production. Vegetatively-propagated plants originating from adventitious root buds were used. Height growth and the rate of leaf formation increased with increasing temperature, up to a broad optimum in the mid-20 degrees C range. While elongation was consistently enhanced by long-day (LD) conditions, photoperiod had no effect on the rate of leaf formation. LD stimulation of growth thus resulted from increased internode length only. In agreement with earlier reports, it was found that, in contrast to biennial-fruiting cultivars, such annual-fruiting cultivars do not need low temperatures for flower initiation, nor do they appear to have a juvenile phase during which they are un-responsive to flower-inducing conditions. 'Polka' plants responded to inductive conditions as early as the 5-leaf stage, and flowered freely across the entire range of growth temperatures, even at 30 degrees C. Flowering was advanced and the number of flowers increased with increasing temperature, up to an optimum at 27 degrees C. Flowering was also consistently advanced and occurred at lower nodes under LD than under short-day (SD) conditions across the whole range of temperatures. Night interruption for 3 h in the middle of the night was also effective, demonstrating that this is a true photoperiodic response and not merely an effect of increased light integral in LD. It was also confirmed that a distinct vernalisation-type advancement of flowering took place when small, non-dormant plants were exposed to additional chilling at 6 degrees C for several weeks. At low temperatures, a large proportion of the lateral buds were dormant, so that, at 12 degrees C, the plants actually flowered only at their tips. Dissections also revealed that the dormant buds had initiated flowers; but, because of their dormant state, they needed several weeks of chilling before they could flower (biennial-fruiting behaviour). Both types of buds were initiated by the same environmental conditions. Practical applications of the findings are suggested.</t>
  </si>
  <si>
    <t>10.1080/14620316.2009.11512546</t>
  </si>
  <si>
    <t>WOS:000272389400012</t>
  </si>
  <si>
    <t>Saito, H; Yuan, QB; Okumoto, Y; Doi, K; Yoshimura, A; Inoue, H; Teraishi, M; Tsukiyama, T; Tanisaka, T</t>
  </si>
  <si>
    <t>Saito, Hiroki; Yuan, Qingbo; Okumoto, Yutaka; Doi, Kazuyuki; Yoshimura, Atsushi; Inoue, Hiromo; Teraishi, Masayoshi; Tsukiyama, Takuji; Tanisaka, Takatoshi</t>
  </si>
  <si>
    <t>Multiple alleles at Early flowering 1 locus making variation in the basic vegetative growth period in rice (Oryza sativa L.)</t>
  </si>
  <si>
    <t>A recently established rice breeding program in low latitudes aims to develop varieties with extremely long basic vegetative growth (BVG) periods and weak photoperiod sensitivities. The Taiwanese japonica variety Taichung 65 (T65) harbors a recessive allele ef1 at the Ef1 (Early flowering 1) locus, thereby exhibiting an extremely long BVG period. The previous reported functional allele Ehd1 (Early heading date 1), located on chromosome 10, encodes a B-type response regulator, thereby shortening the BVG period, whereas its nonfunctional allele ehd1 greatly prolongs the BVG period. A conventional analysis using F-2 and F-3 populations and a subsequent CAPS analysis based on the amino acid sequences of Ehd1 and ehd1 showed that Ef1 and Ehd1 were at the same locus. The CAPS analysis also indicated that the Taiwanese japonica varieties with extremely long BVG periods all harbor ef1, but that ef1 does not exist among indica and japonica varieties in the low latitudes. Since ef1 has not been found in any japonica varieties outside Taiwan, this allele might have originated in Taiwan. Sequence analysis revealed that the mutant allele ef1-h, which prolongs the BVG period even more than ef1 does, harbors an mPing insertion in exon 2, which causes the complete loss of gene function. Our results indicate that both ef1 or ef1-h alleles can be used as new gene sources in developing rice varieties with extremely long BVG periods for low latitudes.</t>
  </si>
  <si>
    <t>10.1007/s00122-009-1040-3</t>
  </si>
  <si>
    <t>WOS:000267687900012</t>
  </si>
  <si>
    <t>Volaire, F; Seddaiu, G; Ledda, L; Lelievre, F</t>
  </si>
  <si>
    <t>Volaire, Florence; Seddaiu, Giovanna; Ledda, Luigi; Lelievre, Francois</t>
  </si>
  <si>
    <t>Water deficit and induction of summer dormancy in perennial Mediterranean grasses</t>
  </si>
  <si>
    <t>Summer dormancy is a trait conferring superior drought survival in Mediterranean perennial grasses. As the respective roles of environmental factors and water deficit on induction of summer dormancy are unclear, the effect of intense drought were tested under contrasting day lengths in a range of forage and native grasses. Plants of Poa bulbosa, Dactylis glomerata 'Kasbah' and Lolium arundinaceum 'Flecha' were grown in pots (a) from winter to summer in a glasshouse and subjected to either an early or a late-spring drought period followed by a summer water deficit and (b) in controlled conditions, with long days (LD, 16 h) or short days (SD, 9 h) and either full irrigation or water deficit followed by rehydration. Leaf elongation, senescence of aerial tissues and dehydration of basal tissues were measured to assess dormancy. Endogenous abscisic acid (ABA) in basal tissues was determined by monoclonal immunoassay analysis. Even under irrigation, cessation of leaf elongation, senescence of lamina and relative dehydration of basal tissues were triggered only by a day length longer than 13 h 30 min (late spring and LD) in plants of Poa bulbosa and Dactylis glomerata 'Kasbah' which exhibit complete dormancy. Plants of Lolium arundinaceum 'Flecha' maintained leaf growth under irrigation irrespective of the day length since its dormancy is incomplete. ABA concentrations were not higher during late-spring drought than early, and could not be associated with spring dormancy induction. In summer, ABA concentration in bulbs of the desiccation-tolerant Poa were greater than in basal tissues of other species. The results of both experiments tend to invalidate the hypothesis that water deficit has a role in early summer-dormancy induction in the range of tested grasses. However, a late-spring drought tends to increase plant senescence and ABA accumulation in basal tissues of forage grasses which could enhance summer drought survival.</t>
  </si>
  <si>
    <t>Ledda, Luigi/E-2649-2012</t>
  </si>
  <si>
    <t>Ledda, Luigi/0000-0001-5337-5701</t>
  </si>
  <si>
    <t>10.1093/aob/mcp080</t>
  </si>
  <si>
    <t>WOS:000266343300016</t>
  </si>
  <si>
    <t>Pochelon, PN; Calado, R; Dos Santos, A; Queiroga, H</t>
  </si>
  <si>
    <t>Pochelon, Patricia N.; Calado, Ricardo; Dos Santos, Antonina; Queiroga, Henrique</t>
  </si>
  <si>
    <t>Feeding Ability of Early Zoeal Stages of the Norway Lobster Nephrops norvegicus (L.)</t>
  </si>
  <si>
    <t>BIOLOGICAL BULLETIN</t>
  </si>
  <si>
    <t>The wide geographical distribution of the Norway lobster, Nephrops norvegicus, results in a delay, with latitudinal decrease, in the larval season from spring to winter. Newly hatched larvae of the species may therefore be exposed to Suboptimal levels or types of prey and face intermittent periods of starvation at low latitudes. This work investigated the feeding response of the first two zoeal stages of N. norvegicus under variable prey densities, prey types, feeding histories, and photoperiods. Both zoeae (Z) I and II increased the number of consumed prey with increasing food levels. ZI preferred Artemia sp. nauphii over larger metanauplii, while in ZII, higher ingestion was observed only for metanauplii at higher food concentrations. The number of prey ingested by larvae previously starved or under low food conditions was always higher than that of larvae exposed to high food levels. These findings seem to indicate that larvae may maximize prey ingestion in the presence of plankton patches with higher food abundance and minimize the deleterious effects induced by previous periods of intermittent starvation or unsuitable prey densities or types. Extreme photoperiods (24 and 0 h of light) did not improve larval feeding ability and are not a suitable option for larviculture.</t>
  </si>
  <si>
    <t>Santos, Antonina Dos/B-9055-2011; Pochelon, Patricia/B-7522-2008; Calado, Ricardo Jorge Guerra/C-7035-2008; Queiroga, Henrique/C-5134-2008</t>
  </si>
  <si>
    <t>Santos, Antonina Dos/0000-0002-2238-9315; Calado, Ricardo Jorge Guerra/0000-0002-1670-9335; Queiroga, Henrique/0000-0002-2338-0013</t>
  </si>
  <si>
    <t>0006-3185</t>
  </si>
  <si>
    <t>1939-8697</t>
  </si>
  <si>
    <t>WOS:000267578800011</t>
  </si>
  <si>
    <t>Duriez, O; Bauer, S; Destin, A; Madsen, J; Nolet, BA; Stillman, RA; Klaassen, M</t>
  </si>
  <si>
    <t>Duriez, Olivier; Bauer, Silke; Destin, Anne; Madsen, Jesper; Nolet, Bart A.; Stillman, Richard A.; Klaassen, Marcel</t>
  </si>
  <si>
    <t>What decision rules might pink-footed geese use to depart on migration? An individual-based model</t>
  </si>
  <si>
    <t>BEHAVIORAL ECOLOGY</t>
  </si>
  <si>
    <t>Decisions taken during migration can have a large effect on the fitness of birds. Migration must be accurately timed with food availability to allow efficient fueling but is also constrained by the optimal arrival date at the breeding site. The decision of when to leave a site can be driven by energetics (sufficient body stores to fuel flight), time-related cues (internal clock under photoperiodic control), or external cues (temperature, food resources). An individual based model (IBM) that allows a mechanistic description of a range of departure decision rules was applied to the spring migration of pink-footed geese (Anser brachyrhynchus) from wintering grounds in Denmark to breeding grounds on Svalbard via 2 Norwegian staging sites. By comparing predicted with observed departure dates, we tested 7 decision rules. The most accurate predictions were obtained from a decision rule based on a combination of cues including the amount of body stores, date, and plant phenology. Decision rules changed over the course of migration with the external cue decreasing in importance and the time-related cue increasing in importance for sites closer to breeding grounds. These results are in accordance with descriptions of goose migration, following the "green-wave": Geese track the onset of plant growth as it moves northward in spring, with an uncoupling toward the end of the migration if time is running out. We demonstrate the potential of IBMs to study the possible mechanisms underlying stopover ecology in migratory birds and to serve as tools to predict consequences of environmental change.</t>
  </si>
  <si>
    <t>Bauer, Silke/M-9811-2019; Nolet, Bart A/C-1416-2008; Madsen, Jesper/J-7853-2013; Bauer, Silke/C-3524-2008; Stillman, Richard/B-6018-2009; Duriez, Olivier/R-4772-2016; Klaassen, Marcel/B-4325-2008</t>
  </si>
  <si>
    <t>Bauer, Silke/0000-0002-0844-164X; Nolet, Bart A/0000-0002-7437-4879; Madsen, Jesper/0000-0003-3246-0215; Bauer, Silke/0000-0002-0844-164X; Duriez, Olivier/0000-0003-1868-9750; Klaassen, Marcel/0000-0003-3907-9599</t>
  </si>
  <si>
    <t>1045-2249</t>
  </si>
  <si>
    <t>1465-7279</t>
  </si>
  <si>
    <t>10.1093/beheco/arp032</t>
  </si>
  <si>
    <t>WOS:000265950200014</t>
  </si>
  <si>
    <t>Hall, MH; Dillon, JM; Undersander, DJ; Wood, TM; Holman, PW; Min, DH; Leep, RH; Lacefield, GD; Kunelius, HT; Peterson, PR; Ehlke, NJ</t>
  </si>
  <si>
    <t>Hall, M. H.; Dillon, J. M.; Undersander, D. J.; Wood, T. M.; Holman, P. W.; Min, D. H.; Leep, R. H.; Lacefield, G. D.; Kunelius, H. T.; Peterson, P. R.; Ehlke, N. J.</t>
  </si>
  <si>
    <t>Ecogeographic Factors Affecting Inflorescence Emergence of Cool-Season Forage Grasses</t>
  </si>
  <si>
    <t>The ability to predict when a cool-season forage grass cultivar will begin inflorescence emergence under different ecogeographical conditions would allow plant breeders, agronomists, and grass-seed marketers to better position that cultivar into a forage production system. Our objective was to determine the ecogeographical factors (longitude, latitude, elevation, day of year when average daily temperature exceeds 0 degrees C for five consecutive days [DOY at 0 degrees C], cumulative growing degree-day [GDD], photoperiod, and cumulative photosynthetic active radiation [PAR]) that have the greatest effect on grass maturation in the spring. Inflorescence emergence was monitored in established cultivars of festulolium (x Festulolium spp.), orchardgrass (Dactylis glomerata L.), ryegrass (Lolium perenne L. and Lolium multiflorum Lam.), tall fescue (Festuca arundinacea Schreb.), and timothy (Phleum pratense L.) at eight locations in North America during the spring of 2004 and 2005. As latitude increased, the day of year when grasses reached 1% inflorescence emergence (DOY) also increased, while cumulative GDD and PAR decreased. Latitude, cumulative PAR, and DOY at 0 degrees C were more closely correlated (r(2) &gt;= 0.67) to the onset of inflorescence emergence than the other variables. Latitude combined with the inverse transformation of PAR provided the best prediction of when these grasses would initiate inflorescence emergence (validation R-2 for all species &gt;= 0.83).</t>
  </si>
  <si>
    <t>10.2135/cropsci2008.07.0394</t>
  </si>
  <si>
    <t>WOS:000266214500044</t>
  </si>
  <si>
    <t>Helm, B; Schwabl, I; Gwinner, E</t>
  </si>
  <si>
    <t>Helm, Barbara; Schwabl, Ingrid; Gwinner, Eberhard</t>
  </si>
  <si>
    <t>Circannual basis of geographically distinct bird schedules</t>
  </si>
  <si>
    <t>To anticipate seasonal change, organisms schedule their annual activities by using calendrical cues like photoperiod. The use of cues must be fitted to local conditions because schedules differ between species and habitats. In complete absence of temporal information, many species show persistent circannual cycles that are synchronised, but not driven, by photoperiod. The contribution of circannual rhythms to timing under natural photoperiodic conditions is still unclear. In a suite of experiments, we examined timing in two closely related songbirds ( Siberian and European stonechats) that inhabit similar latitudes but differ in seasonal behaviour. Under a more continental climate, Siberian stonechats breed later, moult faster and migrate further than European stonechats. We tested hypotheses for seasonal timing mechanisms by comparing the birds under constant and naturally changing daylengths. The taxa retained characteristic reproductive and moult schedules and hybrids behaved roughly intermediately. Based on their distinct circannual cycles, we expected European and Siberian stonechats to differ in photoperiodic responses at a given time of year. We found that the taxa responded, as predicted, in opposite ways to photoperiodic simulations as experienced on different migration routes. The findings indicate that circannual rhythms reflect geographically distinct periodic changes in seasonal disposition and cue-response mechanisms. Under natural daylengths, the phase relationship of the underlying circannual rhythm to the external year determines the action of photoperiod. Circannual rhythms are widespread among long-lived species. Accordingly, responses to environmental change, range expansion and novel migration patterns may depend on the particulars of a species' underlying circannual programming.</t>
  </si>
  <si>
    <t>10.1242/jeb.025411</t>
  </si>
  <si>
    <t>WOS:000265271500012</t>
  </si>
  <si>
    <t>Goto, SG; Numata, H</t>
  </si>
  <si>
    <t>Goto, Shin G.; Numata, Hideharu</t>
  </si>
  <si>
    <t>Possible involvement of distinct photoreceptors in the photoperiodic induction of diapause in the flesh fly Sarcophaga similis</t>
  </si>
  <si>
    <t>Symposium on Biological Clocks - From Genes to Physiology and Behavior held at the 23rd International Congress of Entomology</t>
  </si>
  <si>
    <t>JUL 06-12, 2008</t>
  </si>
  <si>
    <t>Durban, SOUTH AFRICA</t>
  </si>
  <si>
    <t>Physiological characteristics of the photoreceptors involved in the photoperiodic induction of diapause were investigated in the flesh fly Sarcophaga similis. Both the early and late phases of scotophase were sensitive to light and a light pulse during each of these phases prevented diapause. Certain physiological differences between the phases were, nevertheless, detected. Compared with early scotophase, late scotophase required a light pulse with a long period and a large number of night interruption photoperiodic cycles in order to effectively prevent diapause. The diapause-averting effects of a light pulse during early scotophase were canceled by an additional long dark period, but those during late scotophase were not. Thus, the diapause-averting effects produced during early scotophase are different to those produced during late scotophase. The early scotophase was sensitive to light at wavelengths of 470 nm or shorter, but not to light of 583 nm or longer. In contrast, the late scotophase was sensitive to light of a broad range of wavelengths, ranging from 395 to 660 nm. Furthermore, the early scotophase was considerably more sensitive to monochromatic light with low photon flux density than the late scotophase. These results suggest that different types of photoreceptor are involved in the photoperiodic response. (C) 2008 Elsevier Ltd. All rights reserved.</t>
  </si>
  <si>
    <t>Goto, Shin G/K-2614-2015</t>
  </si>
  <si>
    <t>Goto, Shin G/0000-0002-4431-7531; Numata, Hideharu/0000-0003-3786-0701</t>
  </si>
  <si>
    <t>10.1016/j.jinsphys.2008.11.008</t>
  </si>
  <si>
    <t>WOS:000265961700003</t>
  </si>
  <si>
    <t>Bilgin, S; Samsun, O; Ozen, O</t>
  </si>
  <si>
    <t>Bilgin, Sabri; Samsun, Osman; Ozen, Ozcan</t>
  </si>
  <si>
    <t>Seasonal growth and reproduction biology of the Baltic prawn, Palaemon adspersus (Decapoda: Palaemonidae), in the southern Black Sea</t>
  </si>
  <si>
    <t>JOURNAL OF THE MARINE BIOLOGICAL ASSOCIATION OF THE UNITED KINGDOM</t>
  </si>
  <si>
    <t>Seasonal growth pattern and reproductive biology of the Baltic prawn, Palaemon adspersus, were studied in the southern Black Sea between February 2002 and January 2004. The seasonal von Bertalanffy growth parameters, computed from monthly length-frequency distributions, were estimated as L-infinity = 62.99 mm TL, K = 1.190 year(-1), C = 0.815, and WP = 0.847 for females and as L-infinity = 49.63 mm TL, K = 1.085 year(-1), C = 0.011, and WP = 0.407 for males. Growth performance index of females (Phi' = 3.67) was greater than it was for males (Phi' = 3.43). Based on latitudinal gradients, water temperature negatively affected Phi' of P. adspersus. Sexual dimorphism in size was evident females being larger than males. This typically shallow water species was observed in water depths as deep as 30 M. Compared to shallower water depths, larger individuals were observed in deeper water depths. The size at sexual maturity for females (TL50) was estimated as 53.60 mm TL. Ovigerous females were recorded from March to August and juveniles appeared in the benthic population in August. Ovary development was related to photoperiod and occurrence of ovigerous females was linked to increased water temperature.</t>
  </si>
  <si>
    <t>Bilgin, Sabri/V-2426-2019; Ozen, Ozcan/A-2632-2008</t>
  </si>
  <si>
    <t>Ozen, Ozcan/0000-0002-9961-0081</t>
  </si>
  <si>
    <t>0025-3154</t>
  </si>
  <si>
    <t>10.1017/S0025315408003056</t>
  </si>
  <si>
    <t>WOS:000267133200009</t>
  </si>
  <si>
    <t>Lister, DL; Thaw, S; Bower, MA; Jones, H; Charles, MP; Jones, G; Smith, LMJ; Howe, CJ; Brown, TA; Jones, MK</t>
  </si>
  <si>
    <t>Lister, Diane L.; Thaw, Susan; Bower, Mim A.; Jones, Huw; Charles, Michael P.; Jones, Glynis; Smith, Lydia M. J.; Howe, Christopher J.; Brown, Terence A.; Jones, Martin K.</t>
  </si>
  <si>
    <t>Latitudinal variation in a photoperiod response gene in European barley: insight into the dynamics of agricultural spread from 'historic' specimens</t>
  </si>
  <si>
    <t>JOURNAL OF ARCHAEOLOGICAL SCIENCE</t>
  </si>
  <si>
    <t>Between ca. 6000 BC and ca. 500 BC, barley cultivation spread across the continent of Europe from the extreme south to the extreme north. Carbon-dating would suggest that this spread, and indeed the spread of crop cultivation generally, varied in its pace, with 'delays' at certain points along its route. Such delays in the spread of agriculture have been explained as resulting from the slow assimilation of agricultural practices by existing indigenous human populations or as the time taken for the crops to adapt to novel climatic conditions, such as altered temperature regimes and day-lengths. A mutant form of the photoperiod response gene, Ppd-H1, causes barley to be non-responsive to long days, while the wild-type responsive form allows plants to flower in response to long days. We sequenced this gene in 65 'historic' barley accessions, from the late 19th and early 20th centuries, in order to explore the potential role of environmental adaptation in the spread of agriculture. We chose to use 'historic' material, to complement the richer patterns in extant genetic lines, by spreading the data range in both time and space. Our 'historic' barley data shows a latitudinal divide in the Ppd-H1 gene similar to that found in extant lines, but with clearer geographical resolution, and extending northwards into the Arctic Circle. We discuss the implications of our results in relation to the dynamics of agricultural spread across Europe. (C) 2008 Elsevier Ltd. All rights reserved.</t>
  </si>
  <si>
    <t>Jones, Huw/N-3284-2017</t>
  </si>
  <si>
    <t>Jones, Huw/0000-0003-4307-9030</t>
  </si>
  <si>
    <t>0305-4403</t>
  </si>
  <si>
    <t>1095-9238</t>
  </si>
  <si>
    <t>10.1016/j.jas.2008.12.012</t>
  </si>
  <si>
    <t>WOS:000264081100016</t>
  </si>
  <si>
    <t>Emerson, KJ; Dake, SJ; Bradshaw, WE; Holzapfel, CM</t>
  </si>
  <si>
    <t>Emerson, Kevin J.; Dake, Sabrina J.; Bradshaw, William E.; Holzapfel, Christina M.</t>
  </si>
  <si>
    <t>Evolution of photoperiodic time measurement is independent of the circadian clock in the pitcher-plant mosquito, Wyeomyia smithii</t>
  </si>
  <si>
    <t>For over 70 years, researchers have debated whether the ability to use day length as a cue for the timing of seasonal events (photoperiodism) is related to the endogenous circadian clock that regulates the timing of daily events. Models of photoperiodism include two components: (1) a photoperiodic timer that measures the length of the day, and (2) a photoperiodic counter that elicits the downstream photoperiodic response after a threshold number of days has been counted. Herein, we show that there is no geographical pattern of genetic association between the expression of the circadian clock and the photoperiodic timer or counter. We conclude that the photoperiodic timer and counter have evolved independently of the circadian clock in the pitcher-plant mosquito Wyeomyia smithii and hence, the evolutionary modification of photoperiodism throughout the range of W. smithii has not been causally mediated by a corresponding evolution of the circadian clock.</t>
  </si>
  <si>
    <t>10.1007/s00359-009-0416-9</t>
  </si>
  <si>
    <t>WOS:000264856100006</t>
  </si>
  <si>
    <t>Niwa, Y; Yamashino, T; Mizuno, T</t>
  </si>
  <si>
    <t>Niwa, Yusuke; Yamashino, Takafumi; Mizuno, Takeshi</t>
  </si>
  <si>
    <t>The Circadian Clock Regulates the Photoperiodic Response of Hypocotyl Elongation through a Coincidence Mechanism in Arabidopsis thaliana</t>
  </si>
  <si>
    <t>The plant circadian clock generates rhythms with a period close to 24h, and it controls a wide range of physiological and developmental oscillations in habitats under natural lightdark cycles. Among clock-controlled developmental events, the best characterized is the photoperiodic control of flowering time in Arabidopsis thaliana. Recently, it was also reported that the clock regulates a daily and rhythmic elongation of hypocotyls. Here, we report that the promotion of hypocotyl elongation is in fact dependent on changes in photoperiods in such a way that an accelerated hypocotyl elongation occurs especially under short-day conditions. In this regard, we provide genetic evidence to show that the circadian clock regulates the photoperiodic (or seasonal) elongation of hypocotyls by modulating the expression profiles of the PIF4 and PIF5 genes encoding phytochrome-interacting bHLH (basic helixloophelix) factors, in such a manner that certain short-day conditions are necessary to enhance the expression of these genes during the night-time. In other words, long-day conditions are insufficient to open the clock-gate for triggering the expression of PIF4 and PIF5 during the night-time. Based on these and other results, the photoperiodic control of hypocotyl elongation is best explained by the accumulation of PIF4 and PIF5 during the night-time of short days, due to coincidence between the internal (circadian rhythm) and external (photoperiod) time cues. This mechanism is a mirror image of the photoperiod-dependent promotion of flowering in that plants should experience long-day conditions to initiate flowering promptly. Both of these clock-mediated coincidence mechanisms may coordinately confer ecological fitness to plants growing in natural habitats with varied photoperiods.</t>
  </si>
  <si>
    <t>10.1093/pcp/pcp028</t>
  </si>
  <si>
    <t>WOS:000265276900014</t>
  </si>
  <si>
    <t>Fracheboud, Y; Luquez, V; Bjorken, L; Sjodin, A; Tuominen, H; Jansson, S</t>
  </si>
  <si>
    <t>Fracheboud, Yvan; Luquez, Virginia; Bjorken, Lars; Sjodin, Andreas; Tuominen, Hannele; Jansson, Stefan</t>
  </si>
  <si>
    <t>The Control of Autumn Senescence in European Aspen</t>
  </si>
  <si>
    <t>The initiation, progression, and natural variation of autumn senescence in European aspen (Populus tremula) was investigated by monitoring chlorophyll degradation in (1) trees growing in natural stands and (2) cloned trees growing in a greenhouse under various light regimes. The main trigger for the initiation of autumn senescence in aspen is the shortening photoperiod, but there was a large degree of variation in the onset of senescence, both within local populations and among trees originating from different populations, where it correlated with the latitude of their respective origins. The variation for onset of senescence with a population was much larger than the variation of bud set. Once started, autumn senescence was accelerated by low temperature and longer nights, and clones that started to senescence late had a faster senescence. Bud set and autumn senescence appeared to be under the control of two independent critical photoperiods, but senescence could not be initiated until a certain time after bud set, suggesting that bud set and growth arrest are important for the trees to acquire competence to respond to the photoperiodic trigger to undergo autumn senescence. A timetable of events related to bud set and autumn senescence is presented.</t>
  </si>
  <si>
    <t>Sjodin, Andreas/A-7245-2008; Tuominen, Hannele/E-7263-2013; Tuominen, Hannele/D-9563-2014; Jansson, Stefan/A-1119-2009</t>
  </si>
  <si>
    <t>Sjodin, Andreas/0000-0001-5350-4219; Tuominen, Hannele/0000-0002-4949-3702; Tuominen, Hannele/0000-0002-4949-3702; Jansson, Stefan/0000-0002-7906-6891; LUQUEZ, VIRGINIA/0000-0002-8433-909X</t>
  </si>
  <si>
    <t>10.1104/pp.108.133249</t>
  </si>
  <si>
    <t>WOS:000264796900033</t>
  </si>
  <si>
    <t>James, PJ; Heath, PL; Green, K; Wright, J</t>
  </si>
  <si>
    <t>James, P. J.; Heath, P. L.; Green, K.; Wright, J.</t>
  </si>
  <si>
    <t>The effect of elevated temperature on roe enhancement of Evechinus chloroticus collected from two latitudes</t>
  </si>
  <si>
    <t>An experiment testing the effects of elevated temperatures on roe enhancement of sea urchins Evechinus chloroticus collected from two widely separated sites in New Zealand was conducted over a 10 week period between September and December 2007. Groups of urchins from Central and Northern Populations were held at 18 degrees C, 20 degrees C, 22 degrees C and 24 degrees C and fed ad libitum a formulated moist feed. After 10 weeks there were no significant differences in GI between urchins held at 18 degrees C (15.32 +/- 0.47) and 20 degrees C (15.02 +/- 0.45) but the Gl of urchins held at 22 degrees C were significantly lower (11.91 +/- 0.42)and those held at 24 degrees C were significantly lower again (8.69 +/- 0.33). The increase in GI from the initial GI followed the same pattern, with urchins held at 18 degrees C and 20 degrees C having a significantly greater increase than those held at 22 T, which in turn had a significantly greater increase than those held at 24 T. There was no significant difference in GI after 10 weeks between the urchins held at 24 T and urchins that remained in the wild during the experimental period. Urchin survival was also significantly lower at higher temperatures and it was lower in the Central Population compared to the Northern Population, probably because the experimental temperatures exceeded the natural temperature range of the former. There were no significant differences between the increases in GI of the urchins collected from the two populations and held at each of the different experimental temperatures. The benefits from increasing the holding temperature for roe enhancement must be weighed against the increased cost of holding urchins at the higher temperatures. Roe enhancement of E. chloroticus should be carried out at temperatures less than 22 degrees C and the higher survivorship of urchins taken from populations with higher ambient seawater temperatures, compared with those collected from populations exposed to lower ambient seawater temperatures, must also be taken into consideration. (C) 2008 Published by Elsevier B.V.</t>
  </si>
  <si>
    <t>10.1016/j.aquaculture.2008.12.009</t>
  </si>
  <si>
    <t>WOS:000264622300015</t>
  </si>
  <si>
    <t>Takahashi, Y; Teshima, KM; Yokoi, S; Innan, H; Shimamoto, K</t>
  </si>
  <si>
    <t>Takahashi, Yasuyuki; Teshima, Kosuke M.; Yokoi, Shuji; Innan, Hideki; Shimamoto, Ko</t>
  </si>
  <si>
    <t>Variations in Hd1 proteins, Hd3a promoters, and Ehd1 expression levels contribute to diversity of flowering time in cultivated rice</t>
  </si>
  <si>
    <t>Rice is a facultative short-day plant, and molecular genetic studies have identified the major genes involved in short-day flowering. However, the molecular mechanisms promoting the diversity of flowering time in cultivated rice are not known. We used a core collection of 64 rice cultivars that represent the genetic diversity of 332 accessions from around the world and studied the expression levels and polymorphisms of 6 genes in the short-day flowering pathway. The RNA levels of Heading date 3a (Hd3a), encoding a floral activator, are highly correlated with flowering time, and there is a high degree of polymorphism in the Heading date 1 (Hd1) protein, which is a major regulator of Hd3a expression. Functional and nonfunctional alleles of Hd1 are associated with early and late flowering, respectively, suggesting that Hd1 is a major determinant of variation in flowering time of cultivated rice. We also found that the type of Hd3a promoter and the level of Ehd1 expression contribute to the diversity in flowering time and Hd3a expression level. We evaluated the contributions of these 3 factors by a statistical analysis using a simple linear model, and the results supported our experimental observations.</t>
  </si>
  <si>
    <t>Yokoi, Shuji/B-4102-2012; Yokoi, Shuji/L-3988-2019; Ding, Cheng-Qiang/B-6287-2011</t>
  </si>
  <si>
    <t>Yokoi, Shuji/0000-0001-9358-1876; teshima, kosuke/0000-0003-4854-1060</t>
  </si>
  <si>
    <t>MAR 17</t>
  </si>
  <si>
    <t>10.1073/pnas.0812092106</t>
  </si>
  <si>
    <t>WOS:000264278800089</t>
  </si>
  <si>
    <t>Trillmich, F; Mueller, B; Kaiser, S; Krause, J</t>
  </si>
  <si>
    <t>Trillmich, Fritz; Mueller, Birte; Kaiser, Sylvia; Krause, Jana</t>
  </si>
  <si>
    <t>Puberty in female cavies (Cavia aperea) is affected by photoperiod and social conditions</t>
  </si>
  <si>
    <t>In many environments, photoperiod is a reliable predictor of ecological conditions. Such predictability generally declines towards low latitudes as the yearly cycle becomes less marked. It has been claimed that photoperiodic effects are small in cavies and guinea pigs that reproduce throughout the year. We here investigated photoperiodic influences on the onset of puberty in female cavies (Cavia aperea) and show that photoperiod exerts a major influence. Female pups kept in groups of two matured at about 47 days when born into lengthening (from 10:14 to 12.5:11.5 L:D) and 79 days when born into shortening day length (from 145:9.5 to 12:12 L:D) and kept under identical short day conditions after weaning on day 20 of life (12.25:11.75 L:D). As shown previously, social conditions, especially the presence of an adult male, proved important modifiers of the onset of maturity in females. Differential stress cannot be responsible for the social effects on puberty as social conditions did not affect cortisol levels in young females. We conclude that photoperiod plays an important role in gearing the onset of cavy reproduction to the seasons and that specific male stimuli rather than unspecific effects of stressors accelerate female maturation. (C) 2008 Elsevier Inc. All rights reserved.</t>
  </si>
  <si>
    <t>MAR 2</t>
  </si>
  <si>
    <t>10.1016/j.physbeh.2008.11.014</t>
  </si>
  <si>
    <t>WOS:000263659800013</t>
  </si>
  <si>
    <t>Baldwin, BS; Cossar, RD</t>
  </si>
  <si>
    <t>Baldwin, Brian S.; Cossar, Robert D.</t>
  </si>
  <si>
    <t>Castor yield in response to planting date at four locations in the south-central United States</t>
  </si>
  <si>
    <t>Oilseed crops have potential use in the production of biodiesel. Currently, most oil going into the production of biodiesel is derived from soybean (Gylcine max L.) grown in the central U.S. Inability of the southeastern states to compete with central U.S. soybean production has lead to the search for alternative oilseeds. The high oil content and unique properties of castor (Ricinus communis L.) give it potential for use as biodiesel. However, there is limited information on potential yields, adaptation, and planting dates of adaptation of modern castor cultivars. This study was designed to determine potential yields and ideal planting dates of castor at various locations in Mississippi and Tennessee. A single castor cultivar was sequentially planted at 14 day intervals, at four locations, ranging from Memphis, TN south to Poplarville, MS. Annual planting occurred from 1 April to 1 July at all locations, except the 1 April planting date was excluded from the two northern locations. Mean yield ranged from 89 to 1954 kg ha(-1). Northern most locations and earliest plantings resulted in the greatest yields. Precocious flowering of castor immediately after 1 April planting at Shubuta, MS was associated with a lower yield. This flowering event was also observed at Poplarville, but did not significantly affect yield. The yield reductions due to southern planting coupled with precocious flowering at the southern locations seem to indicate a limited zone of adaptation for castor. (C) 2008 Elsevier B.V. All rights reserved.</t>
  </si>
  <si>
    <t>10.1016/j.indcrop.2008.06.004</t>
  </si>
  <si>
    <t>WOS:000264304400008</t>
  </si>
  <si>
    <t>Miyazaki, Y; Numata, H</t>
  </si>
  <si>
    <t>Miyazaki, Yosuke; Numata, Hideharu</t>
  </si>
  <si>
    <t>Responsiveness to photoperiodic changes in the circannual rhythm of the varied carpet beetle, Anthrenus verbasci</t>
  </si>
  <si>
    <t>The circannual pupation rhythm of Anthrenus verbasci is entrained to an environmental cycle by changes in photoperiod. Exposure of larvae reared under short-day conditions to 4 weeks of long days can induce phase-dependent phase shifts. In the present study, we examined the range of photoperiodic changes effective for phase shifts at 20A degrees C. For larvae under light/dark (LD) 12:12 conditions, 4-week exposure to LD 14:10 caused a clear phase delay, as great an extent as that brought about by exposure to LD 15:9 and LD 16:8. In contrast, the delay brought about by exposure to LD 13:9 was slight. For larvae under LD 10:14, exposure to LD 14:10 and LD 16:8 for 4 weeks induced a phase delay, but exposure to LD 12:12 did not. These results indicate that a clear phase delay is induced when the photoperiodic change exceeds a critical value in the photophase between 13 and 14 h, regardless of the amplitude of the change. Although phase advances were smaller than phase delays, they depended on the amplitude of photoperiodic changes rather than the absolute photophase duration in contrast to the case of the phase delay.</t>
  </si>
  <si>
    <t>10.1007/s00359-008-0401-8</t>
  </si>
  <si>
    <t>WOS:000263790700002</t>
  </si>
  <si>
    <t>Han, B; Denlinger, DL</t>
  </si>
  <si>
    <t>Han, Bing; Denlinger, David L.</t>
  </si>
  <si>
    <t>Mendelian Inheritance of Pupal Diapause in the Flesh Fly, Sarcophaga bullata</t>
  </si>
  <si>
    <t>Pupal diapause (dormancy) in the flesh fly, Sarcophaga bullata, is induced by short-day photoperiods and low temperature. In this study, the inheritance mode of diapause was investigated by crossing a nondiapausing (nd) strain of S. bullata with 2 diapausing strains having different diapause capacities. The results consistently indicated that diapause incidence is inherited in a simple Mendelian pattern, thus a single gene or a small gene cluster linked to the photoperiodic clock controls the seasonal response of diapause. The fact that the nd strain lacked daily rhythmicity in adult eclosion and showed altered expression of 2 circadian clock genes suggests that the photoperiodic and circadian clocks are related through a shared molecular component in S. bullata.</t>
  </si>
  <si>
    <t>10.1093/jhered/esn082</t>
  </si>
  <si>
    <t>WOS:000263420000015</t>
  </si>
  <si>
    <t>Barbosa, SS; Byrne, M; Kelaher, BP</t>
  </si>
  <si>
    <t>Barbosa, S. S.; Byrne, M.; Kelaher, B. P.</t>
  </si>
  <si>
    <t>Reproductive periodicity of the tropical intertidal chiton Acanthopleura gemmata at One Tree Island, Great Barrier Reef, near its southern latitudinal limit</t>
  </si>
  <si>
    <t>Reproduction in the pantropical chiton Acanthopleura gemmata was examined at One Tree Island, Great Barrier Reef near the southern limit of its distribution, using gonad histology and gonad index (GI). Gonad growth was associated with the onset of gametogenesis in mid-spring. Fully mature gonads were present from early summer until late autumn. During these months gametes at various stages of development were present in the gonads indicating a continuous pattern Of gamete development and release over the six month spawning season. Following the maximum GI (March/April) there was a sharp drop in the index marking the end of spawning. In winter, the gonads entered a rest period and remained small in size. The reproductive pattern of A. gemmata at its southern limit is similar and 6 months out of phase to that reported for populations in the Gulf of Suez, at the northern limit of its distribution. This suggests that photoperiod may be an important factor in modulating reproduction. Reproduction of A. gemmata at One Tree Island is also similar to that for populations in the northern Great Barrier Reef.</t>
  </si>
  <si>
    <t>Kelaher, Brendan/P-3647-2017; Byrne, Maria/K-6355-2016</t>
  </si>
  <si>
    <t>Kelaher, Brendan/0000-0002-7505-4412; Byrne, Maria/0000-0002-8902-9808</t>
  </si>
  <si>
    <t>1469-7769</t>
  </si>
  <si>
    <t>10.1017/S0025315408002877</t>
  </si>
  <si>
    <t>WOS:000265420100023</t>
  </si>
  <si>
    <t>Yamane, H; Ito, T; Ishikubo, H; Fujisawa, M; Yamagata, H; Kamiya, K; Ito, Y; Hamada, M; Kanamori, H; Ikawa, H; Katayose, Y; Wu, JZ; Sasaki, T; Matsumoto, T</t>
  </si>
  <si>
    <t>Yamane, Hiroko; Ito, Tomoko; Ishikubo, Harumi; Fujisawa, Masaki; Yamagata, Harumi; Kamiya, Kozue; Ito, Yukiyo; Hamada, Masao; Kanamori, Hiroyuki; Ikawa, Hiroshi; Katayose, Yuichi; Wu, Jianzhong; Sasaki, Takuji; Matsumoto, Takashi</t>
  </si>
  <si>
    <t>Molecular and Evolutionary Analysis of the Hd6 Photoperiod Sensitivity Gene Within Genus Oryza</t>
  </si>
  <si>
    <t>Heading date determines rice's adaptation to its area and cropping season. We analyzed the molecular evolution of the Hd6 quantitative trait locus for photoperiod sensitivity in a total of 20 cultivated varieties and wild rice species and found 74 polymorphic sites within its coding region (1,002 bp), of which five were nonsynonymous substitutions. Thus, natural mutations and modifications of the coding region of Hd6 within the genus Oryza have been suppressed during its evolution; this is supported by low Ka (&lt;= 0.003) and Ka/Ks (&lt;= 0.576) values between species, indicating purifying selection for a protein-coding gene. A nonsynonymous substitution detected in the japonica variety "Nipponbare" (a premature stop codon and nonfunctional allele) was found within only some local Japanese japonica varieties, which suggests that this point mutation happened recently, probably after the introduction of Chinese rice to Japan, and is likely involved in rice adaptation to high latitudes. Phylogenetic analysis and genome divergence using the entire Hd6 genomic region confirmed the current taxonomic sections of Oryza and supported the hypothesis of independent domestication of indica and japonica rice.</t>
  </si>
  <si>
    <t>10.1007/s12284-008-9019-2</t>
  </si>
  <si>
    <t>WOS:000282786200005</t>
  </si>
  <si>
    <t>Stevenson, KT; van Tets, IG; Chon, DY</t>
  </si>
  <si>
    <t>Stevenson, Kalb Thayer; van Tets, Ian Gerard; Chon, Don Young</t>
  </si>
  <si>
    <t>MAKING NO BONES ABOUT IT: BONE MINERAL DENSITY CHANGES SEASONALLY IN A NONHIBERNATING ALASKAN RODENT</t>
  </si>
  <si>
    <t>JOURNAL OF MAMMALOGY</t>
  </si>
  <si>
    <t>High-latitude voles and lemmings undergo strong seasonal changes in their behavior and physiology, which may lead to concurrent changes in bone mineral density (BMD). We tested whether the BMD of northern red-backed voles (Myodes rutilus) in Alaska changed seasonally, and if so, whether these changes in their weight-bearing bones were correlated with seasonal changes in photoperiod (a mediator of activity and concentrations of reproductive hormones in high-latitude voles and lemmings), body mass, body length, or a combination of these. We used dual-energy X-ray absorptiometry to measure the BMD of the femur and humerus Of voles collected in different seasons. BMDs increased dramatically from the start of spring to their peak level in early summer, and then decreased gradually to their lowest point in late winter. BMDs were significantly lower ill fail and winter than in spring and early summer. BMDs of long bones were significantly correlated with both body mass and photoperiod, which accounted for 46.2% and 45.7% of the variation in the BMDs of femur and humerus, respectively. The strong changes that we observed in BMD are likely to be due, in part, to the combined effects of strong seasonal changes in body mass, activity, and baseline levels of reproductive hormones.</t>
  </si>
  <si>
    <t>0022-2372</t>
  </si>
  <si>
    <t>1545-1542</t>
  </si>
  <si>
    <t>10.1644/08-MAMM-A-012.1</t>
  </si>
  <si>
    <t>WOS:000263806900004</t>
  </si>
  <si>
    <t>Vinagre, C; Ferreira, T; Matos, L; Costa, MJ; Cabral, HN</t>
  </si>
  <si>
    <t>Vinagre, C.; Ferreira, T.; Matos, L.; Costa, M. J.; Cabral, H. N.</t>
  </si>
  <si>
    <t>Latitudinal gradients in growth and spawning of sea bass, Dicentrarchus labrax, and their relationship with temperature and photoperiod</t>
  </si>
  <si>
    <t>ESTUARINE COASTAL AND SHELF SCIENCE</t>
  </si>
  <si>
    <t>O-group Sea bass, Dicentrarchus labrax were captured in four estuarine nursery areas along the Portuguese coast, during the spring and summer of 2005. This coast has a North-South orientation which means that it is particularly suited for the investigation of latitudinal trends. Growth and hatch dates were estimated through otolith daily increment analysis. A clear latitudinal gradient in growth rates was detected. D. labrax mean growth rates were 0.48 mm d(-1), 0.51 mm d(-1), 0.56 mm d(-1) and 0.61 mm d(-1), from the Ria de Aveiro, the Mondego estuary, the Tagus estuary and the Mira estuary, respectively. A latitudinal gradient also existed in the spawning season of this species, particularly concerning its onset, which occurred earlier in the South. Analysis of sea surface temperature data from the adjacent coastal waters showed that spawning is not triggered by an increase in temperature, as has been argued in other coastal areas at higher latitudes. Photoperiod played a crucial role in the determination of spawning season at the Portuguese coast latitudinal range. The impact of future climate change on the observed patterns is also discussed. (c) 2008 Elsevier Ltd. All rights reserved.</t>
  </si>
  <si>
    <t>Costa, Maria Jose/B-4007-2012; Vinagre, Catarina/G-1965-2015; Cabral, Henrique/D-5201-2011; Matos, Lelia/W-8129-2019</t>
  </si>
  <si>
    <t>Costa, Maria Jose/0000-0002-9089-7266; Vinagre, Catarina/0000-0003-2146-7948; Cabral, Henrique/0000-0002-7646-6208; Matos, Lelia/0000-0003-1417-5509</t>
  </si>
  <si>
    <t>0272-7714</t>
  </si>
  <si>
    <t>10.1016/j.ecss.2008.11.015</t>
  </si>
  <si>
    <t>WOS:000263209300011</t>
  </si>
  <si>
    <t>Stevenson, KT; van Tets, IG; Nay, LAI</t>
  </si>
  <si>
    <t>Stevenson, K. T.; van Tets, I. G.; Nay, L. A. I.</t>
  </si>
  <si>
    <t>The seasonality of reproduction in photoperiod responsive and nonresponsive northern red-backed voles (Myodes rutilus) in Alaska</t>
  </si>
  <si>
    <t>High-latitude arvicoline rodents usually reproduce in warmer months, but winter breeding has been documented in several species, including the northern red-backed vole (Myodes rutilus (Pallas, 1779) Wilson and Reader, 2005; formerly Clethrionomys rutilus (Pallas, 1779)). We tested whether the reproductive condition of the species is linked to changes in environmental parameters or its body condition, and we tested the frequencies at which different reproductive phenotypes are exhibited under field and laboratory conditions. Free-living voles in south-central Alaska reached peak reproductive organ masses in spring (females) and early summer (males). Between-subject comparisons showed an effect of body mass, photoperiod, percent fat, temperature, and snow depth on reproductive organ masses, depending on the sex and breeding period (p &lt; 0.05). One instance of late-summer photoperiod nonresponsiveness was observed, but we detected no winter breeding. Captive male voles given food ad libitum and housed at room temperature exhibited strong phenotypic variation in testis mass in response to short photoperiods. The percentage of nonresponders was 28.2% and was within the known range of nonresponsiveness for lower latitude species (20%-40%). Thus, photoperiod nonresponsive morphs are conserved in at least one arctic and subarctic species at frequencies comparable to lower latitude voles despite no observance of winter breeding in the field. Voles exhibit reproductive elasticity and may breed in winter if environmental conditions enable them.</t>
  </si>
  <si>
    <t>10.1139/Z08-147</t>
  </si>
  <si>
    <t>WOS:000263641800006</t>
  </si>
  <si>
    <t>Yang, FP; Zhang, XK; Xia, XC; Laurie, DA; Yang, WX; He, ZH</t>
  </si>
  <si>
    <t>Yang, F. P.; Zhang, X. K.; Xia, X. C.; Laurie, D. A.; Yang, W. X.; He, Z. H.</t>
  </si>
  <si>
    <t>Distribution of the photoperiod insensitive Ppd-D1a allele in Chinese wheat cultivars</t>
  </si>
  <si>
    <t>Photoperiod response is of great importance for optimal adaptation of bread wheat cultivars to specific environments, and variation is commonly associated with allelic differences at the Ppd-D1 locus on chromosome 2D. A total of 926 Chinese wheat landraces and improved cultivars collected from nine wheat growing zones were tested for their genotypes at the Ppd-D1 locus using allele-specific markers. The average frequency of the photoperiod-insensitive Ppd-D1a allele was 66.0%, with the frequencies of 38.6 and 90.6% in landraces and improved cultivars, respectively. However, the Ppd-D1a allele was present in all improved cultivars released after 1970 except for spring wheats in high latitude northwestern China, and winter wheats in Gansu and Xinjiang. The presence of the Ppd-D1a allele in landraces and improved cultivars increased gradually from north to south, illustrating the relationship between photoperiod response and environment. Ppd-D1a in Chinese wheats is derived from three sources, Japanese landrace Akagomughi and Chinese landraces Mazhamai and Youzimai. The current information is important for understanding the broad adaptation of improved Chinese wheat cultivars.</t>
  </si>
  <si>
    <t>He, Zhonghu/E-1625-2015</t>
  </si>
  <si>
    <t>10.1007/s10681-008-9745-y</t>
  </si>
  <si>
    <t>WOS:000262087300003</t>
  </si>
  <si>
    <t>Carcangiu, V; Vacca, GM; Mura, MC; Dettori, ML; Pazzola, M; Luridiana, S; Bini, PP</t>
  </si>
  <si>
    <t>Carcangiu, V.; Vacca, G. M.; Mura, M. C.; Dettori, M. L.; Pazzola, M.; Luridiana, S.; Bini, P. P.</t>
  </si>
  <si>
    <t>Relationship between MTNR1A melatonin receptor gene polymorphism and seasonal reproduction in different goat breeds</t>
  </si>
  <si>
    <t>The reproductive activity of goats bred in temperate latitude follow a seasonal pattern, influenced by annual variation in day length. Daily variation in pineal mealtonin secretion is the neuroendocrine signal recognized by animals through the link between this hormone and melatonin receptor la (MTNR1A). A total of 345 goats of different breeds (225 Sarda, 30 Saanen, 30 Chamois Coloured, 30 Maltese and 30 Nubian) with a kidding period in October-December of January-March were analysed to verify if a link exists between the structure of the receptor gene and reproductive activity. The main part of exon II of MTNR1A gene was amplified by PCR and then digested with MnII and RsaI to prove the presence of restriction sites. Sequencing of 20 cloned samples and 20 purified samples permitted comparison with previously published sequences. No polymorphism was found using MnII enzyme, as all 345 samples showed the cleavage site in position 605 and all the goats were MM genotype. However, using RsaI enzyme, some Sarda goats, showed a polymorphic site in position 53. Nine Sarda and the other breeds, presented the cleavage site in both the alleles and were thus R/R genotype. No r/r genotype was found in any of the breeds. In Sarda goats the allelic frequency was 0.98 for R allele and 0.02 for r allele; genotypic frequency was 96.00% for R/R genotype and 4.00% for R/r genotype. A strong link emerged from statistical analysis (P &lt; 0.001) between R/r genotype and reproductive activity, which was strongly influenced by photoperiod. Sequencing indicated six nucleotide changes that did not induce any amino acid change. Data showed that polymorphism was present and that it influences reproductive activity only in the Sarda breed. (C) 2007 Elsevier B.V. All rights reserved.</t>
  </si>
  <si>
    <t>Vacca, Giuseppe Massimo/B-1038-2014; Luridiana, Sebastiano/I-4031-2015; Mura, Maria Consuelo/W-4889-2019</t>
  </si>
  <si>
    <t>Vacca, Giuseppe Massimo/0000-0003-3110-5211; Luridiana, Sebastiano/0000-0002-6867-199X; Mura, Maria Consuelo/0000-0001-6188-9841; Dettori, Maria Luisa/0000-0001-5413-0335; Carcangiu, Vincenzo/0000-0002-3946-4107; Pazzola, Michele/0000-0001-5685-0416; BINI, Pier Paolo/0000-0001-5553-2459</t>
  </si>
  <si>
    <t>10.1016/j.anireprosci.2007.12.014</t>
  </si>
  <si>
    <t>WOS:000261540800006</t>
  </si>
  <si>
    <t>Peiser, B</t>
  </si>
  <si>
    <t>Peiser, Benny</t>
  </si>
  <si>
    <t>Seasonal affective disorder and exercise treatment: a review</t>
  </si>
  <si>
    <t>National Science Week</t>
  </si>
  <si>
    <t>MAR 13-17, 2007</t>
  </si>
  <si>
    <t>Liverpool John Moores Univ, Liverpool, ENGLAND</t>
  </si>
  <si>
    <t>Liverpool John Moores Univ</t>
  </si>
  <si>
    <t>In recent years, there has been considerable improvement in the diagnostic criteria and epidemiology of seasonal affective disorder (SAD). This condition is a cyclically recurring mood and neuro-vegetative disorder that particularly affects populations residing in northern latitudes. It is characterised by regular depressive episodes in the autumn and winter, and non-depressive periods in the spring and summer. To date, the aetiology of SAD has not been identified. The leading hypotheses include seasonal variation of the photoperiod, circadian phase shift and neurotransmitter dysfunction. A number of recent studies suggest that physical exercise may provide an effective and easily accessible treatment for patients suffering from SAD. Despite growing research efforts, the palliative effects of exercise on depression and seasonal mood disorders are not clearly understood. This review assesses the clinical and physiological evidence which suggests that exercise intervention may facilitate effective treatment for SAD. Particular emphasis is given to circadian mechanisms that have been hypothesised to explain mood-enhancing affects of physical exercise.</t>
  </si>
  <si>
    <t>PII 905568444</t>
  </si>
  <si>
    <t>10.1080/09291010802067171</t>
  </si>
  <si>
    <t>WOS:000261656500011</t>
  </si>
  <si>
    <t>Lewis, PD; Gous, RM</t>
  </si>
  <si>
    <t>Lewis, P. D.; Gous, R. M.</t>
  </si>
  <si>
    <t>Photoperiodic responses of broilers. II. Ocular development</t>
  </si>
  <si>
    <t>BRITISH POULTRY SCIENCE</t>
  </si>
  <si>
    <t>1. Poultry are naturally long-sighted when they hatch, becoming emmetropic by 6 weeks of age. However, Cobb and Ross broilers exposed to 12-h photoperiods rapidly learn to eat in the dark, a behaviour which could adversely affect the establishment of emmetropia. And so, in the current study, eyes were enucleated, post mortem, at 40 and 54 d from broilers given various photoperiods between 2 and 24 h, and eye weight determined to indirectly assess the extent to which photoperiod might affect ocular development. 2. In both genotypes, there was an inverse linear relationship between absolute eye weight and photoperiod up to 21 h, but continuously illuminated birds consistently had heavier eyes. When expressed relative to body weight, eye weight for 21-h birds was inversely related to the logarithm of photoperiod. 3. The slope of the regression of relative eye weight on 21-h photoperiod log values was significantly less at 54 d than at 40 d in both genotypes, but constantly illuminated birds continued to have above average eye weights. 4. Cobb birds invariably had heavier eyes than Ross, both in absolute and relative (to body weight) terms. 5. The results support previous work suggesting that there is a minimum period of daily darkness required to maintain chicken eye growth within the normal range and show that very short photoperiods, as well as ultra-long photoperiods and continuous illumination, adversely affect ocular development, with potential welfare implications.</t>
  </si>
  <si>
    <t>Gous, Robert/0000-0002-5457-3643</t>
  </si>
  <si>
    <t>0007-1668</t>
  </si>
  <si>
    <t>1466-1799</t>
  </si>
  <si>
    <t>PII 917229001</t>
  </si>
  <si>
    <t>10.1080/00071660903342066</t>
  </si>
  <si>
    <t>WOS:000272215700003</t>
  </si>
  <si>
    <t>Davie, A; Minghetti, M; Migaud, H</t>
  </si>
  <si>
    <t>Davie, Andrew; Minghetti, Matteo; Migaud, Herve</t>
  </si>
  <si>
    <t>Seasonal Variations in Clock-Gene Expression in Atlantic Salmon (Salmo salar)</t>
  </si>
  <si>
    <t>In homeothermic vertebrates inhabiting temperate latitudes, it is clear that the seasonal changes in daylength are decoded by the master circadian clock, which through secondary messengers (like pineal melatonin secretion) entrains rhythmic physiology to local conditions. In contrast, the entrainment and neuroendocrine regulation of rhythmic physiology in temperate teleosts is not as clear, primarily due to the lack of understanding of the clock gene system in these species. In this study, we analyzed the diel expression of the clock-genes in brains of Atlantic salmon, a species that is both highly photoperiodic and displays robust clock-controlled behavior. Atlantic salmon parr were acclimated to either long-day (LD) or short-day (SD) photoperiods for one month and thereafter sampled at 4h intervals over a 24h cycle. Clock, Bmal1, Per2, and Cry2 were all actively expressed in salmon brain homogenates and, with the exception of Per2, all displayed rhythmic expression under SD photoperiods that parallels that reported in zebrafish. Interestingly, daylength significantly altered the mRNA expression of all clock genes studied, with Clock, Bmal1, and Per2 all becoming arrhythmic under the LD compared to SD photoperiod, while Cry2 expression was phase delayed under LD. It is thus proposed that the clock-gene system is actively expressed in Atlantic salmon, and, furthermore, as has been reported in homeothermic vertebrates, it appears that clock expression is daylength-dependent.</t>
  </si>
  <si>
    <t>Migaud, Herve/C-5647-2009; Davie, Andrew/A-2247-2009</t>
  </si>
  <si>
    <t>Davie, Andrew/0000-0002-9524-618X; Migaud, Herve/0000-0002-5404-7512</t>
  </si>
  <si>
    <t>PII 910356855</t>
  </si>
  <si>
    <t>10.1080/07420520902820947</t>
  </si>
  <si>
    <t>WOS:000265291700001</t>
  </si>
  <si>
    <t>Eagles, HA; Cane, K; Vallance, N</t>
  </si>
  <si>
    <t>Eagles, H. A.; Cane, Karen; Vallance, Neil</t>
  </si>
  <si>
    <t>The flow of alleles of important photoperiod and vernalisation genes through Australian wheat</t>
  </si>
  <si>
    <t>The photoperiod sensitivity gene Ppd-D1 and the vernalisation genes Vrn-A1, Vrn-B1, and Vrn-D1 are known to contribute to optimal adaptation to specific environments. Diagnostic molecular markers for detecting important alleles of these genes are now available, including for 2 distinct spring alleles of Vrn-A1 (a and b). As a first step for determining the relative importance of these alleles, they were characterised in Australian cultivars released from the late 19th until the early 21st Century. The photoperiod-insensitive Ppd-D1a allele did not occur in the Australian cultivars we assessed until after the release of cultivars containing CIMMYT germplasm in 1973. Thereafter, this allele became common; however, cultivars with an alternative, presumably photoperiod-sensitive, allele have continued to be released for all parts of the Australian wheatbelt, including for latitudes less than 28 degrees S. In contrast to other parts of the world, Vrn-A1b was frequent in cultivars released during the first 70 years of the 20th Century and is still present in modern cultivars. Before the use of CIMMYT germplasm, the spring allele of Vrn-B1 and the winter allele of Vrn-D1 were common. Four major combinations of alleles of these major genes were identified in modern cultivars: first, those similar to WW15 (Anza), with the Ppd-D1a allele, the spring Vrn-A1a allele, and winter alleles at Vrn-B1 and Vrn-D1; second, those similar to Spear or Kite, with the alternative, photoperiod-sensitive allele at Ppd-D1, the spring Vrn-A1a allele, the spring Vrn-B1a allele, and the winter allele at Vrn-D1; third, those similar to Pavon F 76, with the Ppd-D1a allele, the winter allele at Vrn-A1, and the spring alleles at Vrn-B1 and Vrn-D1; fourthly, those similar to Gabo, with the winter allele at Vrn-A1, the spring allele at Vrn-B1, the winter allele at Vrn-D1, but the Ppd-D1a allele. Other combinations were found, including those for winter cultivars and those for early heading cultivars. A hypothesis was suggested for the facultative cv. Oxley. Evidence was presented to suggest that modern full-season cultivars head similar to 1 week earlier in a Mallee environment than cultivars from the late 19th Century.</t>
  </si>
  <si>
    <t>10.1071/CP09014</t>
  </si>
  <si>
    <t>WOS:000267938900005</t>
  </si>
  <si>
    <t>King, RW; Heide, OM</t>
  </si>
  <si>
    <t>King, R. W.; Heide, O. M.</t>
  </si>
  <si>
    <t>Seasonal flowering and evolution: the heritage from Charles Darwin</t>
  </si>
  <si>
    <t>FUNCTIONAL PLANT BIOLOGY</t>
  </si>
  <si>
    <t>To survive, plants optimise their seasonal flowering time and set seed to avoid extremes of the environment including frost, heat and drought. Additionally, pollination may need to be tightly regulated in time so that it coincides with flowering of other individuals and/or with the presence of bird or insect pollinators. It is now clear that plants use seasonal changes in natural light intensity, daylight duration and temperature to achieve reproducible timing of flowering year-in-year-out. In more recent studies, genetic and molecular approaches are beginning to provide a basis for understanding heritability, an essential component of Darwin's concept of evolution.</t>
  </si>
  <si>
    <t>1445-4408</t>
  </si>
  <si>
    <t>1445-4416</t>
  </si>
  <si>
    <t>10.1071/FP09170</t>
  </si>
  <si>
    <t>WOS:000272345300001</t>
  </si>
  <si>
    <t>Karaguzel, O; Mansuroglu, S; Sayan, MS; Yildirim, E; Benliay, A</t>
  </si>
  <si>
    <t>Tuzel, Y; Oztekin, GB; Meric, MK</t>
  </si>
  <si>
    <t>Karaguzel, O.; Mansuroglu, S.; Sayan, M. S.; Yildirim, E.; Benliay, A.</t>
  </si>
  <si>
    <t>Effect of Photoperiod and Sowing Time Interaction on Growth and Flowering of Consolida orientalis Native to South Anatolia</t>
  </si>
  <si>
    <t>INTERNATIONAL SYMPOSIUM ON STRATEGIES TOWARDS SUSTAINABILITY OF PROTECTED CULTIVATION IN MILD WINTER CLIMATE</t>
  </si>
  <si>
    <t>International Symposium on Strategies Towards Sustainability of Protected Cultivation in Mild Winter Climate</t>
  </si>
  <si>
    <t>JAN 31, 2009</t>
  </si>
  <si>
    <t>Antalya, TURKEY</t>
  </si>
  <si>
    <t>The effects of photoperiod and sowing time on the growth and flowering characteristics of a Consolida orientalis population native to Cevizli district (Antalya, South Anatolia) were investigated. The seeds were sown in an unheated plastic greenhouse on 22 October, 22 November and 22 December under natural, 14- and 16-h day-length treatments. The 14- and 16-h day-lengths were established by lengthening the natural day-lengths to 14 and 16 h with use of night break photoperiodic lighting at 1.8-1.9 mu mol m(-2) s(-1) and 400-700 nm. The results indicated that days from sowing to flowering significantly reduced with delaying sowing dates under each day-length treatment and there were no significant differences from the day-length treatments in days to flowering. Differences in sowing dates did not exactly reflect the flowering dates as a result of delaying seedling emergence in early sowings and the flowering dates of plants sown on different dates were quite similar ranging from 11 April to 22 April. The largest plant heights and stem diameters were recorded for plants sown on 22 December, whereas there were no significant differences originating from photoperiod or photoperiod and sowing time interaction in plant height, stem diameter, and length, diameter and flower number of main and secondary flower stalks. These results were interpreted to mean that C. orientalis behaves as a neutral day-plant under certain growing conditions, which is an advantage for growing this species during the short-days of the year.</t>
  </si>
  <si>
    <t>Sayan, Selcuk/C-1024-2016; Mansuroglu, Sibel/C-1255-2016</t>
  </si>
  <si>
    <t>978-90-6605-731-9</t>
  </si>
  <si>
    <t>WOS:000305334500102</t>
  </si>
  <si>
    <t>Imbesi, M; Arslan, AD; Yildiz, S; Sharma, R; Gavin, D; Tun, N; Manev, H; Uz, T</t>
  </si>
  <si>
    <t>Imbesi, Marta; Arslan, Ahmet Dirim; Yildiz, Sevim; Sharma, Rajiv; Gavin, David; Tun, Nguwah; Manev, Hari; Uz, Tolga</t>
  </si>
  <si>
    <t>The melatonin receptor MT1 is required for the differential regulatory actions of melatonin on neuronal 'clock' gene expression in striatal neurons in vitro</t>
  </si>
  <si>
    <t>Through inhibitory G protein-coupled melatonin receptors, melatonin regulates intracellular signaling systems and also the transcriptional activity of certain genes. Clock genes are proposed as regulatory factors in forming dopamine-related behaviors and mood and melatonin has the ability to regulate these processes. Melatonin-mediated changes in clock gene expression have been reported in brain regions, including the striatum, that are crucial for the development of dopaminergic behaviors and mood. However, it is not known whether melatonin receptors present in striatum mediate these effects. Therefore, we investigated the role of the melatonin/melatonin receptor system on clock gene expression using a model of primary neuronal cultures prepared from striatum. We found that melatonin at the receptor affinity range (i.e., nm) affects the expression of the clock genes mPer1, mClock, mBmal1 and mNPAS2 (neuronal PAS domain protein 2) differentially in a pertussis toxin-sensitive manner: a decrease in Per1 and Clock, an increase in NPAS2 and no change in Bmal1 expression. Furthermore, mutating MT1 melatonin receptor (i.e., MT1 knockouts, MT1(-/-)) reversed melatonin-induced changes, indicating the involvement of MT1 receptor in the regulatory action of melatonin on neuronal clock gene expression. Therefore, by controlling clock gene expression we propose melatonin receptors (i.e., MT1) as novel therapeutic targets for the pathobiologies of dopamine-related behaviors and mood.</t>
  </si>
  <si>
    <t>Gavin, David/N-7503-2017</t>
  </si>
  <si>
    <t>Gavin, David/0000-0002-4250-5037</t>
  </si>
  <si>
    <t>10.1111/j.1600-079X.2008.00634.x</t>
  </si>
  <si>
    <t>WOS:000261223100014</t>
  </si>
  <si>
    <t>Medina, M; Gutierrez, J; Scolaro, A; Ibarguengoytia, N</t>
  </si>
  <si>
    <t>Medina, Marlin; Gutierrez, Joel; Scolaro, Alejandro; Ibarguengoytia, Nora</t>
  </si>
  <si>
    <t>Thermal responses to environmental constraints in two populations of the oviparous lizard Liolaemus bibronii in Patagonia, Argentina</t>
  </si>
  <si>
    <t>Ectotherms change their thermoregulation behaviour according to the available temperatures, photoperiod, and radiation present in their local environment. The influences of the abiotic environment not only affect the body temperature but also most life history traits of populations. The thermal biology of one of the southernmost oviparous lizards, Liolaemus bibronii, was studied at high- and low-latitude sites in Patagonia, Argentina, following the methodology of Hertz et A. [1993. Evaluating temperature regulation by field-active ectotherms: the fallacy of the inappropriate question. Am. Nat. 142, 796-818]. Our results show that L. bibronii lives under thermal-environmental constraints, behaves as a moderate thermoregulator, and shows the lowest body temperature (28 degrees C) for oviparous liolaemids. (C) 2008 Elsevier Ltd. All rights reserved.</t>
  </si>
  <si>
    <t>10.1016/j.jtherbio.2008.10.001</t>
  </si>
  <si>
    <t>WOS:000262884300006</t>
  </si>
  <si>
    <t>Faria-Correa, M; Balbueno, RA; Vieira, EM; de Freitas, TRO</t>
  </si>
  <si>
    <t>Faria-Correa, Mariana; Balbueno, Rodrigo A.; Vieira, Emerson M.; de Freitas, Thales R. O.</t>
  </si>
  <si>
    <t>Activity, habitat use, density, and reproductive biology of the crab-eating fox (Cerdocyon thous) and comparison with the pampas fox (Lycalopex gymnocercus) in a Restinga area in the southern Brazilian Atlantic Forest</t>
  </si>
  <si>
    <t>MAMMALIAN BIOLOGY</t>
  </si>
  <si>
    <t>The ecology and reproductive biology of the crab-eating fox (Cerdocyon thous) and the pampas fox (Lycalopex gymnocercus) were studied in Itapua State Park, an Atlantic Forest fragment. In this study we describe their activity patterns (diet, lunar, and seasonal), reproductive period, density, spatial distribution, and habitat overlap. The crab-eating fox was more abundant than the pampas fox, occurring in all types of habitats and overlapping with the pampas fox only in the southern portion of the study area, covered by open vegetation. Both canid species presented nocturnal habits and C. thous showed no significant differences in activity among lunar phases or else year season. The density of C. thous was estimated to be 0.78 ind/km(2). The crab-eating fox reproduced once a year, generating pups during spring (October to December). In comparison with C thous populations from lower-latitude regions the relatively low density and one reproductive event per year that we observed are probably related to a colder climate, shorter photoperiod, and shortage of food resources in the winter, characteristic of southern Brazil. (C) 2009 Deutsche Gesellschaft fur Saugetierkunde. Published by Elsevier GmbH. All rights reserved.</t>
  </si>
  <si>
    <t>Vieira, Emerson Monteiro/F-3562-2010; Freitas, Thales/G-1160-2012</t>
  </si>
  <si>
    <t>Vieira, Emerson Monteiro/0000-0003-3488-621X; Freitas, Thales/0000-0002-1019-9303</t>
  </si>
  <si>
    <t>1616-5047</t>
  </si>
  <si>
    <t>1618-1476</t>
  </si>
  <si>
    <t>10.1016/j.mambio.2008.12.005</t>
  </si>
  <si>
    <t>WOS:000265625600006</t>
  </si>
  <si>
    <t>Susilo, ES; Harnadi, L; Takemura, A</t>
  </si>
  <si>
    <t>Susilo, Endang Sri; Harnadi, Lilik; Takemura, Akihiro</t>
  </si>
  <si>
    <t>Tropical monsoon environments and the reproductive cycle of the orange-spotted spinefoot Siganus guttatus</t>
  </si>
  <si>
    <t>Negligible fluctuation in water temperature and photoperiod may cause fish species in tropical environments to utilize additional environmental factors to initiate reproductive activities during suitable periods of the year. We examined periodic changes in ovarian development of orange-spotted spinefoot (Siganus guttatus) in coral reefs off Karimunjawa Archipelago, Indonesia, and compared them with changes in regional environmental factors. The gonadosomatic index of this species increased initially during March-May and again during September-November. Concomitant with the increase, yolk-laden oocytes were observed (histologically) in ovaries, suggesting that the ovary develops twice a year. Initiation of reproductive activities was consistent with transition periods between rainy and dry seasons, suggesting that environmental cues linked to tropical monsoons influence reproductive activity. This suggestion is inconsistent with previous findings for the same species, but in higher latitudes, that the initiation of reproductive activity was influenced by increases in photoperiod and water temperature. It was observed that spinefoot exhibit plasticity in the use of environmental factors within habitats. Synchronized spawning occurred twice during the reproductive season, and was repeated between the new and first quarter of the lunar cycle. This periodicity was consistent with the spawning rhythm in other regions, suggesting that this species may perceive cues from the moon to synchronize spawning.</t>
  </si>
  <si>
    <t>Takemura, Akihiro/0000-0002-5024-4930</t>
  </si>
  <si>
    <t>10.1080/17451000802266633</t>
  </si>
  <si>
    <t>WOS:000265967400008</t>
  </si>
  <si>
    <t>Reynolds, RJ; Fies, ML; Pagels, JF</t>
  </si>
  <si>
    <t>Reynolds, Richard J.; Fies, Michael L.; Pagels, John F.</t>
  </si>
  <si>
    <t>Communal Nesting and Reproduction of the Southern Flying Squirrel in Montane Virginia</t>
  </si>
  <si>
    <t>NORTHEASTERN NATURALIST</t>
  </si>
  <si>
    <t>We used nest boxes to study communal nesting and breeding habits of Glaucomys volans (Southern Flying Squirrel) at high elevations over a wide geographic range in western Virginia from 1985 to 1996. Of 320 occupied nest boxes, 19.1% contained litters, 20.3% contained solitary adults, 45.9% had adult aggregations, and 14.7% contained individuals or aggregations of unknown age. Aggregation size ranged from 2-12 individuals. Group size appeared larger during winter months, while the greatest number of aggregations peaked between June and August; however, neither trend was significant. Females were significantly more numerous than males in mixed-age aggregations, while males were significantly more abundant than females in adult aggregations. The breeding season, from first conception to last weaning, lasted 46-48 weeks, from the fourth week of January through the second week of December. Two distinct parturition peaks were evident in late March to mid-April and mid-August to mid-September. Our data support the hypothesis that reproductive activity of Southern Flying Squirrels varies by latitude and is primarily determined by photoperiod length, at least in temperate areas.</t>
  </si>
  <si>
    <t>1092-6194</t>
  </si>
  <si>
    <t>1938-5307</t>
  </si>
  <si>
    <t>10.1656/045.016.n406</t>
  </si>
  <si>
    <t>WOS:000273107500006</t>
  </si>
  <si>
    <t>Jennings, CA; Zigler, SJ</t>
  </si>
  <si>
    <t>Paukert, CP; Scholten, GD</t>
  </si>
  <si>
    <t>Jennings, Cecil A.; Zigler, Steven J.</t>
  </si>
  <si>
    <t>Biology and Life History of Paddlefish in North America: An Update</t>
  </si>
  <si>
    <t>PADDLEFISH MANAGEMENT, PROPAGATION, AND CONSERVATION IN THE 21ST CENTURY: BUILDING FROM 20 YEARS OF RESEARCH AND MANAGEMENT</t>
  </si>
  <si>
    <t>American Fisheries Society Symposium</t>
  </si>
  <si>
    <t>Symposium on Paddlefish Conservation and Management</t>
  </si>
  <si>
    <t>DEC 05, 2006</t>
  </si>
  <si>
    <t>Omaha, NE</t>
  </si>
  <si>
    <t>Amer Fisheries Soc</t>
  </si>
  <si>
    <t>Paddlefish Polyodon spathula are among the largest and longest lived of the freshwater fishes (e.g., more than 2.2 m long; 72 kg; 30 years old) and can be distinguished by the presence of a large mouth and a long, paddle-shaped snout. Smooth skin, small eyes, a large, tapering operculum flap, bluish-gray to black coloration dorsally, and a deeply forked heterocercal caudal fin all serve to distinguish paddlefish from other species. Paddlefish become sexually mature and spawn at a later age than many other freshwater fishes; males mature at an earlier age than females, but maturity varies by latitude. Male paddlefish typically spawn each year, but spawning periodicity may be variable for females. Paddlefish spawn over gravel or other hard surfaces and require specific photoperiod, water temperature, and water flow for successful spawning. Paddlefish are relatively fecund (9,000-26,000 eggs per kilogram of body weight); mature eggs range from about 2.0-4.0 mm in diameter, and time from egg fertilization to hatching is directly related to water temperature. Optimum temperature for hatching is about 18 degrees C. Newly hatched larvae average about 8.5 mm total length (TL) and are passive drifters until they are about 17 mm long when the yolk sac has been absorbed and the larvae begin active feeding on zooplankton and insects. Paddlefish complete fin ray development at 145-160 mm TL; at this size, they are considered juveniles and are similar in appearance to adults. Few paddlefish reach the maximum known age; instead, the median age for most populations is 5-8 years and maximum age is 14-18 years. Paddlefish growth seems to be directly related to the length of the growing season and food abundance. Generally, paddlefish length increases rapidly for about the first 5 years. After 5 years, paddlefish weight increases rapidly and may double during this time. Paddlefish feed primarily on zooplankton but occasionally consume small insects, insect larvae, and small fish. Traditionally, paddlefish inhabited slow-moving waters of side channels and river-lakes. In regulated rivers, paddlefish congregate where current velocities are reduced. In large rivers, paddlefish tend to congregate in the deep waters, usually selecting areas with depths greater than 3 m and current velocities less than 0.5 m/s. Further, paddlefish are highly mobile and make extensive movements within a system. Most of this movement is random, but paddlefish also make extensive nonrandom movements in spring during upstream migration to spawning areas. Some aspects of paddlefish life history and biology make them highly vulnerable to human activities. High prices for paddlefish roe or flesh periodically have stimulated fishing pressure and overexploitation followed by rapid declines in some populations. Dredging, flow manipulation, and the construction of dams have altered much of the traditional paddlefish habitat. Increasing levels of recreational and commercial boat traffic may also contribute to the mortality of paddlefish. Understanding and considering paddlefish biology and ecology can contribute to scientifically sound stewardship of all paddlefish populations, whether management is for conserving healthy populations or restoring decimated stocks.</t>
  </si>
  <si>
    <t>0892-2284</t>
  </si>
  <si>
    <t>978-1-934874-12-7</t>
  </si>
  <si>
    <t>WOS:000278471300001</t>
  </si>
  <si>
    <t>Chilton, NB; Bull, CM; Andrews, RH</t>
  </si>
  <si>
    <t>Chilton, N. B.; Bull, C. M.; Andrews, R. H.</t>
  </si>
  <si>
    <t>Unique biological rhythm in the reproductive behaviour of female ticks of reptiles</t>
  </si>
  <si>
    <t>PARASITOLOGY</t>
  </si>
  <si>
    <t>We report the discovery of a biological rhythm in the reproductive behaviour of the tick Bothriocroton hydrosauri that was absent in Amblyomma limbalum, it species that occurs on the same species of reptile host. Female B. hydrosauri mated in autumn or winter delayed oviposition until the following spring, while there was no diapause in conspecific females inated in spring or early summer, Initiation of ovipositional diapause in ticks is usually related to photoperiodic stimuli, but this was not the case for B. hydrosauri. The sinusoidal pattern in pre-oviposition times of B. hydrosauri females mated in different months in the laboratory Suggests an internal seasonal time-keeping mechanism. We hypothesize that hormones imbibed by females during their bloodmeal may provide environmental cues associated with the induction of diapause. Irrespective of the mechanism underlying the rhythm, diapause by B. hydrosauri females mated during autumn or winter is of adaptive advantage because it synchronizes oviposition with favourable environmental conditions for egg hatching and increases the chance of larvae finding a host. The lack of a similar biological rhythm in A. limbatum may be a reflection of the different environmental conditions this species experiences throughout most of its range as compared with B. hydrosauri.</t>
  </si>
  <si>
    <t>Bull, Michael/0000-0002-9350-5950</t>
  </si>
  <si>
    <t>0031-1820</t>
  </si>
  <si>
    <t>10.1017/S0031182008005234</t>
  </si>
  <si>
    <t>WOS:000262770000008</t>
  </si>
  <si>
    <t>Suzuki, T; Izawa, N; Takashima, T; Watanabe, M; Takeda, M</t>
  </si>
  <si>
    <t>Suzuki, Takeshi; Izawa, Norimitsu; Takashima, Takuya; Watanabe, Masakatsu; Takeda, Makio</t>
  </si>
  <si>
    <t>Action Spectrum for the Suppression of Arylalkylamine N-acetyltransferase Activity in the Two-spotted Spider Mite Tetranychus urticae</t>
  </si>
  <si>
    <t>PHOTOCHEMISTRY AND PHOTOBIOLOGY</t>
  </si>
  <si>
    <t>An action spectrum was obtained for the suppression of arylalkylamine N-acetyltransferase (NAT) activity in the two-spotted spider mite Tetranychus urticae by irradiating the mite with monochromatic lights of various wavelengths using the Okazaki Large Spectrograph at the National Institute for Basic Biology, Okazaki, Japan. Fluence-response curves were obtained for wavelengths between 300 and 650 nm by irradiating the mite for 4 h day(-1). The samples were frozen after the third exposure. A negative correlation between the logarithmic fluence rate and NAT activity was detected in the range of 0.01-1 mu mol m(-2) s(-1) for wavelengths between 300 and 500 nm and in the range of 0.1-10 mu mol m(-2) s(-1) for wavelengths between 550 and 650 nm. The constructed action spectrum indicated that the photoreceptors mediating the circadian and/or photoperiodic systems might be UV-A- and blue-type photoreceptors with absorption peaks at 350 and 450 nm.</t>
  </si>
  <si>
    <t>Suzuki, Takeshi/F-7548-2012; Suzuki, Takeshi/G-4845-2014</t>
  </si>
  <si>
    <t xml:space="preserve">Suzuki, Takeshi/0000-0002-7930-1425; </t>
  </si>
  <si>
    <t>0031-8655</t>
  </si>
  <si>
    <t>1751-1097</t>
  </si>
  <si>
    <t>10.1111/j.1751-1097.2008.00419.x</t>
  </si>
  <si>
    <t>WOS:000262486800025</t>
  </si>
  <si>
    <t>Chemineau, P; Malpaux, B; Brillard, JP; Fostier, A</t>
  </si>
  <si>
    <t>Chemineau, P.; Malpaux, B.; Brillard, J. P.; Fostier, A.</t>
  </si>
  <si>
    <t>Seasonal reproduction and production in fish, birds and farm mammals</t>
  </si>
  <si>
    <t>PRODUCTIONS ANIMALES</t>
  </si>
  <si>
    <t>large majority of farm animals express seasonal variations in their production traits, thus inducing seasonal availability of fresh derived animal products (meat, milk, cheese and eggs). This pattern is in part the consequence of the farmer's objective to market his/her products during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the animal producer's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that fully respect animal welfare.</t>
  </si>
  <si>
    <t>0990-0632</t>
  </si>
  <si>
    <t>WOS:000267975000002</t>
  </si>
  <si>
    <t>Brandan, EZ; Fernandez, RR; Villagra, EL; Salazar, SM; Cruz, C; de Leon, RP</t>
  </si>
  <si>
    <t>LopezMedina, J</t>
  </si>
  <si>
    <t>Brandan, E. Z.; Fernandez, R. R.; Villagra, E. L.; Salazar, S. M.; Cruz, C.; Ponce de Leon, R.</t>
  </si>
  <si>
    <t>Effects of Latitude in Morphological and Physiologic Parameters and Plant Harvest Index in Fresh Plants of Strawberry cv. 'Camarosa'</t>
  </si>
  <si>
    <t>VI INTERNATIONAL STRAWBERRY SYMPOSIUM</t>
  </si>
  <si>
    <t>6th International Strawberry Symposium</t>
  </si>
  <si>
    <t>AUG 31, 2009</t>
  </si>
  <si>
    <t>Huelva, SPAIN</t>
  </si>
  <si>
    <t>The production of early strawberries in Argentina is situated in the north of the country under a humid subtropical regime. Fresh plants are being grown at nurseries located both at high and low latitudes. The purpose of this study was to determine the effect of latitude on plant development and Plant Harvest Index (PHI) = (dry weight root + dry weight crown)/(total dry weight) x 100 strawberry cv. 'Camarosa'. The nurseries were located in low latitude (Tafi of Valley, 2200 m a.s.l.) and high latitude (Esquel, 789 m a.s.l., 42 56'S.L., and Los Antiguos 46 degrees 35'20"S.L). The plants were grown in 2005/2006 and were harvested in the first week of April 2006. Under low latitude conditions dry matter weight, petiole and leaflet were higher; PHI was higher (49.223; 47.314) in high latitude compared with low latitude (34.877). Latitude had no effect on crown dry wt expressed as % of total plant dry wt, but root dry wt expressed as % of total plant dry wt was significantly reduced (24.1%) at the low latitude site compared to either high latitude site (37.5% and 35.7%), respectively to low latitude (24.1%). A correlation was found between PHI and root dry matter weight. A non-significant correlation was found with the dry matter weight in the crowns. These results suggest that factors such as photoperiod and temperature are determining the physiological maturity of the plants. The study revealed that the latitude, existing out of the temperature and photoperiod component, contributes significantly to the increase in dry matter in the roots.</t>
  </si>
  <si>
    <t>978-90-6605-642-8</t>
  </si>
  <si>
    <t>WOS:000305697600154</t>
  </si>
  <si>
    <t>Kruger, E; Carlen, C; Mezzetti, B</t>
  </si>
  <si>
    <t>Temperature Limitations for Flowering in Strawberry and Raspberry</t>
  </si>
  <si>
    <t>WORKSHOP ON BERRY PRODUCTION IN CHANGING CLIMATE CONDITIONS AND CULTIVATION SYSTEMS. COST-ACTION 863: EUROBERRY RESEARCH: FROM GENOMICS TO SUSTAINABLE PRODUCTION, QUALITY AND HEALTH</t>
  </si>
  <si>
    <t>Workshop on Berry Production in Changing Climate Conditions and Cultivation Systems</t>
  </si>
  <si>
    <t>JUL 01, 2009</t>
  </si>
  <si>
    <t>Geisenheim, GERMANY</t>
  </si>
  <si>
    <t>The effect of night temperature on short day (SD) floral induction in three June-bearing strawberry cultivars of different geographic origin was studied and compared with yield performance in the cool Nordic environment. At the optimum day temperature of 18 degrees C, the SD flowering response of the cultivars 'Florence' and 'Korona' increased significantly with increasing night temperature from 9 to 18 degrees C, while an optimum was reached at 15 degrees C in 'Frida', a cultivar selected under cool-environment conditions in Norway. Also, while saturated flowering response was obtained with three weeks of SD treatment at all temperatures in 'Frida', several plants of 'Florence' and 'Korona' failed to initiate flowers at 9 degrees C night temperature even with five weeks of SD. The effect of extended SD period was particularly pronounced in 'Florence'. The slow SD floral induction response of 'Florence' was associated with a two-week delay of anthesis in subsequent long day (LD) conditions at 21 degrees C. Performance studies of the same cultivars during two years under field conditions also demonstrated that the yield potential of 'Florence' was not realized under the climatic conditions prevailing at these locations. The yields varied significantly among the cultivars, 'Frida' having the highest yields, followed by 'Korona' and 'Florence' far below. It is concluded that, in the Nordic environment, autumn (September) night temperatures are obviously sub-optimal for yield performance of some June-bearing strawberry cultivars, and that this effect is mediated by autumn temperature effects on flower initiation responses. In the biennial-fruiting raspberry cultivar 'Glen Ample', flowering and dormancy induction are controlled by the interaction of low temperature and short photoperiods. As neither process takes place at temperatures above 15 degrees C regardless of the photoperiodic conditions, low temperature is of crucial regulatory importance. Environmental control of annual-fruiting cultivars is also briefly discussed.</t>
  </si>
  <si>
    <t>978-90-6605-582-7</t>
  </si>
  <si>
    <t>WOS:000305737800015</t>
  </si>
  <si>
    <t>Zhang, QZ; Li, HY; Li, R; Hu, RB; Fan, CM; Chen, FL; Wang, ZH; Liu, X; Fu, YF; Lin, CT</t>
  </si>
  <si>
    <t>Zhang, Qingzhu; Li, Hongyu; Li, Rui; Hu, Ruibo; Fan, Chengming; Chen, Fulu; Wang, Zonghua; Liu, Xu; Fu, Yongfu; Lin, Chentao</t>
  </si>
  <si>
    <t>Association of the circadian rhythmic expression of GmCRY1a with a latitudinal cline in photoperiodic flowering of soybean</t>
  </si>
  <si>
    <t>Photoperiodic control of flowering time is believed to affect latitudinal distribution of plants. The blue light receptor CRY2 regulates photoperiodic flowering in the experimental model plant Arabidopsis thaliana. However, it is unclear whether genetic variations affecting cryptochrome activity or expression is broadly associated with latitudinal distribution of plants. We report here an investigation of the function and expression of two cryptochromes in soybean, GmCRY1a and GmCRY2a. Soybean is a short-day (SD) crop commonly cultivated according to the photoperiodic sensitivity of cultivars. Both cultivated soybean (Glycine max) and its wild relative (G. soja) exhibit a strong latitudinal cline in photoperiodic flowering. Similar to their Arabidopsis counterparts, both GmCRY1a and GmCRY2a affected blue light inhibition of cell elongation, but only GmCRY2a underwent blue light- and 26S proteasome-dependent degradation. However, in contrast to Arabidopsis cryptochromes, soybean GmCRY1a, but not GmCRY2a, exhibited a strong activity promoting floral initiation, and the level of protein expression of GmCRY1a, but not GmCRY2a, oscillated with a circadian rhythm that has different phase characteristics in different photoperiods. Consistent with the hypothesis that GmCRY1a is a major regulator of photoperiodic flowering in soybean, the photoperiod-dependent circadian rhythmic expression of the GmCRY1a protein correlates with photoperiodic flowering and latitudinal distribution of soybean cultivars. We propose that genes affecting protein expression of the GmCRY1a protein play an important role in determining latitudinal distribution of soybeans.</t>
  </si>
  <si>
    <t>DEC 30</t>
  </si>
  <si>
    <t>10.1073/pnas.0810585105</t>
  </si>
  <si>
    <t>WOS:000262092800082</t>
  </si>
  <si>
    <t>O'Malley, KG; Banks, MA</t>
  </si>
  <si>
    <t>O'Malley, Kathleen G.; Banks, Michael A.</t>
  </si>
  <si>
    <t>A latitudinal cline in the Chinook salmon (Oncorhynchus tshawytscha) Clock gene: evidence for selection on PolyQ length variants</t>
  </si>
  <si>
    <t>A critical seasonal event for anadromous Chinook salmon (Oncorhynchus tshawytscha) is the time at which adults migrate from the ocean to breed in freshwater. We investigated whether allelic variation at the circadian rhythm genes, OtsClock1a and OtsClock1b, underlies genetic control of migration timing among 42 populations in North America. We identified eight length variants of the functionally important polyglutamine repeat motif (PolyQ) of OtsClock1b while OtsClock1a PolyQ was highly conserved. We found evidence of a latitudinal cline in average allele length and frequency of the two most common OtsClock1b alleles. The shorter 335 bp allele increases in frequency with decreasing latitude while the longer 359 bp allele increases in frequency at higher latitudes. Comparison to 13 microsatellite loci showed that 335 and 359 bp deviate significantly from neutral expectations. Furthermore, a hierarchical gene diversity analysis based on OtsClock1b PolyQ variation revealed that run timing explains 40.9 per cent of the overall genetic variance among populations. By contrast, an analysis based on 13 microsatellite loci showed that run timing explains only 13.2 per cent of the overall genetic variance. Our findings suggest that length polymorphisms in OtsClock1b PolyQ may be maintained by selection and reflect an adaptation to ecological factors correlated with latitude, such as the seasonally changing day length.</t>
  </si>
  <si>
    <t>1471-2945</t>
  </si>
  <si>
    <t>10.1098/rspb.2008.0524</t>
  </si>
  <si>
    <t>WOS:000260611200005</t>
  </si>
  <si>
    <t>Chin, K; Bloch, J; Sweet, A; Tweet, J; Eberle, J; Cumbaa, S; Witkowski, J; Harwood, D</t>
  </si>
  <si>
    <t>Chin, Karen; Bloch, John; Sweet, Arthur; Tweet, Justin; Eberle, Jaelyn; Cumbaa, Stephen; Witkowski, Jakub; Harwood, David</t>
  </si>
  <si>
    <t>Life in a temperate Polar sea: a unique taphonomic window on the structure of a Late Cretaceous Arctic marine ecosystem</t>
  </si>
  <si>
    <t>As the earth faces a warming climate, the rock record reminds us that comparable climatic scenarios have occurred before. In the Late Cretaceous, Arctic marine organisms were not subject to frigid temperatures but still contended with seasonal extremes in photoperiod. Here, we describe an unusual fossil assemblage from Devon Island, Arctic Canada, that offers a snapshot of a ca 75 Myr ago marine palaeoecosystem adapted to such conditions. Thick siliceous biogenic sediments and glaucony sands reveal remarkably persistent high primary productivity along a high-latitude Late Cretaceous coastline. Abundant fossil faeces demonstrate that this planktonic bounty supported benthic invertebrates and large, possibly seasonal, vertebrates in short food chains. These ancient organisms filled trophic roles comparable to those of extant Arctic species, but there were fundamental differences in resource dynamics. Whereas most of the modern Arctic is oligotrophic and structured by resources from melting sea ice, we suggest that forested terrestrial landscapes helped support the ancient marine community through high levels of terrigenous organic input.</t>
  </si>
  <si>
    <t>Chin, Karen/AAD-8555-2019</t>
  </si>
  <si>
    <t>Chin, Karen/0000-0003-4925-248X; Witkowski, Jakub/0000-0002-5635-7880</t>
  </si>
  <si>
    <t>DEC 7</t>
  </si>
  <si>
    <t>10.1098/rspb.2008.0801</t>
  </si>
  <si>
    <t>WOS:000260264900004</t>
  </si>
  <si>
    <t>Samis, KE; Heath, KD; Stinchcombe, JR</t>
  </si>
  <si>
    <t>Samis, Karen E.; Heath, Katy D.; Stinchcombe, John R.</t>
  </si>
  <si>
    <t>DISCORDANT LONGITUDINAL CLINES IN FLOWERING TIME AND PHYTOCHROME C IN ARABIDOPSIS THALIANA</t>
  </si>
  <si>
    <t>Using seasonal cues to time reproduction appropriately is crucial for many organisms. Plants in particular often use photoperiod to signal the time to transition to flowering. Because seasonality varies latitudinally, adaptation to local climate is expected to result in corresponding clines in photoperiod-related traits. By experimentally manipulating photoperiod cues and measuring the flowering responses and photoperiod plasticity of 138 Eurasian accessions of Arabidopsis thaliana, we detected strong longitudinal but not latitudinal clines in flowering responses. The presence of longitudinal clines suggests that critical photoperiod cues vary among populations occurring at similar latitudes. Haplotypes at PHYC, a locus hypothesized to play a role in adaptation to light cues, were also longitudinally differentiated. Controlling for neutral population structure revealed that PHYC haplotype influenced flowering time; however, the distribution of PHYC haplotypes occurred in the opposite direction to the phenotypic cline, suggesting that loci other than PHYC are responsible for the longitudinal pattern in photoperiod response. Our results provide previously missing empirical support for the importance of PHYC in mediating photoperiod sensitivity in natural populations of A. thaliana. However, they also suggest that other loci and epistatic interactions likely play a role in the determination of flowering time and that the environmental factors influencing photoperiod in plants vary longitudinally as well as latitudinally.</t>
  </si>
  <si>
    <t>10.1111/j.1558-5646.2008.00484.x</t>
  </si>
  <si>
    <t>WOS:000261442900003</t>
  </si>
  <si>
    <t>Bertrand, A; Tremblay, GF; Pelletier, S; Castonguay, Y; Belanger, G</t>
  </si>
  <si>
    <t>Bertrand, A.; Tremblay, G. F.; Pelletier, S.; Castonguay, Y.; Belanger, G.</t>
  </si>
  <si>
    <t>Yield and nutritive value of timothy as affected by temperature, photoperiod and time of harvest</t>
  </si>
  <si>
    <t>GRASS AND FORAGE SCIENCE</t>
  </si>
  <si>
    <t>Scenarios of global climate change forecast an increase in air temperature of 3 degrees C over the next 100 years in eastern Canada. Growth and nutritive value of cool-season grasses are known to be affected by air temperature. It is also believed that grasses grown at high latitude have a greater nutritive value. The objectives of this study were to assess the effect of four combinations of day/night temperature and photoperiod (15 h-17/5 degrees C; 15 h-22/10 degrees C; 15 h-28/15 degrees C; and 17 h-17/5 degrees C) on dry-matter (DM) yield, in vitro true DM digestibility (IVTD), in vitro digestibility of neutral-detergent fibre (NDF), and concentrations of NDF, acid-detergent fibre (ADF), lignin, minerals and non-structural carbohydrates (NSC) in timothy grown under controlled conditions. Furthermore, herbage was harvested in the morning and in the afternoon to assess the impact of the time of harvest. The dietary cation-anion difference [DCAD = (K(+) + Na(+)) - (Cl(-) + 0.6 S(2-))] and the grass tetany index [GT index = K(+)/(Ca(2+) + Mg(2+))] were also calculated. Higher temperature regimes significantly decreased IVTD and digestibility of NDF but had a limited effect on concentrations of NDF, ADF and lignin. DM yield of herbage was less and the concentration of NSC was greater in timothy grown under a temperature regime of 28/15 degrees C than the 17/5 degrees C and 22/10 degrees C regimes; this effect is mainly explained by a response to temperature stress. Values of DCAD and the GT index of herbage were also lower under the 28/15 degrees C than the 17/5 degrees C and 22/10 degrees C regimes as a result of a decreased plant K concentration. Under the 17/5 degrees C regime, an increase in 2 h of photoperiod resulted in increased DM yield, decreased concentrations of K, Ca, Mg, Cl and N, and an increased starch concentration; IVTD or digestibility of NDF were not affected, although lignin concentration was reduced. Harvesting timothy in the afternoon rather than in the morning resulted in higher NSC, mainly sucrose, concentrations, and decreased ADF and NDF concentrations. The forecasted increase in air temperature in eastern Canada over the next 100 years will result in lower yields and nutritive value of timothy.</t>
  </si>
  <si>
    <t>0142-5242</t>
  </si>
  <si>
    <t>10.1111/j.1365-2494.2008.00649.x</t>
  </si>
  <si>
    <t>WOS:000261123900001</t>
  </si>
  <si>
    <t>Tanino, KK; Wang, RJ</t>
  </si>
  <si>
    <t>Tanino, Karen K.; Wang, Ruojing</t>
  </si>
  <si>
    <t>Modeling Chilling Requirement and Diurnal Temperature Differences on Flowering and Yield Performance in Strawberry Crown Production</t>
  </si>
  <si>
    <t>In North America, over 800 million strawberry crowns are produced by nurseries each year for the strawberry fruit industry. A modeling approach is a quantifiable method to help nurseries predict optimal crown harvest date and potential fruit yield associated with the annual strawberry crown growing environment. Most available models that quantify growth conditions, e.g., chilling effects, use controlled environment chambers and target prediction of time of strawberry flowering, not fruit yield. This study used commercial field fruit yield data over a 6-year period and five geographically distinct locations to construct models to predict the effects of chilling, diurnal temperature difference, and their interaction with daylength on fruit yield and time to flower. Accumulative chilling unit (ACU) was estimated by using nonweighted (simple, MO) and weighted [Mu (Utah Model), M1, M2] accumulation of effective temperature units. The results showed that flowering time correlated with accumulative chilling hours using either a simple (MO) accumulation model or a weighted accumulation model (Mu, M1, M2). The best correlation of flowering time with ACU was a quadratic function (y = 82.27 - 0.049x + 1.74e(-5)x(2), where y = flowering time, x = ACU) and effective temperatures were from -2 to 15 degrees C. By contrast, fruit yield was only correlated with ACU using specific weighted accumulation models. The correlation was influenced by weighting factors and effective or inhibitive temperatures involved in the model. Therefore, temperatures have differential effects on fruit yield and on flowering time. When pooled across regions and years, fruit yield could be predicted only by the weighted accumulation Model 2 (M2), a quadratic function (y = -72.15 + 0.98x + 0.0022x(2)) of the ACU accumulated from 45 d before crown harvest. Fruit yield response to ACU had an optimal level with yield reduction at other values. By contrast, fruit yield linearly increased with increasing difference in diurnal temperature across years and locations. However, the days to first flower were affected interactively by the diurnal temperature difference and daylength when geographically distinct locations are compared. The greater the difference in diurnal temperature at 2 to 3 months before crown harvest, the higher the subsequent fruit yield and the shorter the flowering time. An accumulative diurnal temperature unit of 180 degree-days resulted in 30% yield enhancement of Saskatchewan-grown crowns over California-sourced crowns. The greater diurnal temperature difference may be the major contributor to the Northern Vigour (R) response of strawberry crowns produced in northern latitudes such as Saskatchewan.</t>
  </si>
  <si>
    <t>10.21273/HORTSCI.43.7.2060</t>
  </si>
  <si>
    <t>WOS:000261082400023</t>
  </si>
  <si>
    <t>Hurley, G; Gilliland, TJ; O'Donovan, M</t>
  </si>
  <si>
    <t>Hurley, G.; Gilliland, T. J.; O'Donovan, M.</t>
  </si>
  <si>
    <t>Relationship between reproductive initiation and ear emergence development in Lolium perenne L.</t>
  </si>
  <si>
    <t>During spring, perennial ryegrass tillers change from vegetative to reproductive growth in response to photoperiod and undergo it-reversible morphological changes. The effect or latitude and meteorological factors on the timing of reproductive initiation and car emergence (EE) were measured in the field on 40 vernalized spaced plants for each of eight cultivars. The measurements Were Made at two latitudes in Ireland (Moorepark 52 degrees N, Crossnacreevy 54 degrees N). There was a significant effect of site and cultivar on all the variables measured. Cultivar initiation responded to I specific photoperiod bill detection through apical development incurred a small variation due to growing conditions affecting the time taken for a visible change in apical morphology to occur. When converted from photoperiod to initiation date this variance was minimal (+/- 6 min). Timing of EE was dependent on growing conditions not photoperiod and so was specific to the studied conditions. As cultivar rank order for EE date was largely retained. there was a very strong correlation with published UK Plant Breeders Rights (PBR) heading dates for these cultivars. Which in turn had a strong relationship with the car initiation (EI) dates (R-2 = 0.95). The killer relationship was sufficiently robust to allow estimation of photoperiod for any, cultivar on the EU Common Catalogue based on its published heading date from Crossnacreevy, where the UK PBR trials are conducted. As photoperiod can be converted to calendar date by reference to latitude, this relationship can also be used to estimate the El date for sites at latitudes other than those in the Current study.</t>
  </si>
  <si>
    <t>10.1017/S0021859608008010</t>
  </si>
  <si>
    <t>WOS:000261773100004</t>
  </si>
  <si>
    <t>Musolin, DL; Ito, K</t>
  </si>
  <si>
    <t>Musolin, Dmitry L.; Ito, Kiyomitsu</t>
  </si>
  <si>
    <t>Photoperiodic and temperature control of nymphal development and induction of reproductive diapause in two predatory Orius bugs: interspecific and geographic differences</t>
  </si>
  <si>
    <t>The effects of day-length and temperature on pre-adult growth and induction of reproductive diapause are studied in Orius sauteri and Orius minutus (Heteroptera: Anthocoridae) from northern (43.0 degrees N, 141.4 degrees E) and central (36.1 degrees N, 140.1 degrees E) Japan. In the north, at 20 degrees C, pre-adult growth is slower under an LD 14 : 10 h photoperiod than under shorter or longer photophases. At 24 and 28 degrees C, the longer photophases result in shorter pre-adult periods. Acceleration of nymphal growth by short days in autumn appears to be adaptive. In the central region, this response is less pronounced, suggesting that timing of adult emergence is less critical than in the north. Day length also influences the thermal requirements for pre-adult development. The slope of the regression line representing temperature dependence of pre-adult development is significantly smaller and the lower development threshold (LDT) is significantly lower under an LD 12 : 12 h photoperiod than under long-day conditions. The weaker dependence of nymphal growth on temperature and the lower LDT in autumn might be adaptive. In the north, increased temperature shifts the critical day length of diapause induction and suppresses the photoperiodic response in O. sauteri but not in O. minutus. Further south, the incidence of diapause in both species is low even under short-day conditions but the same interspecific difference is observed (i.e. increase of temperature affects the response in O. sauteri but not in O. minutus). This suggests seasonally earlier diapause induction with weaker temperature dependence in O. minutus than in O. sauteri.</t>
  </si>
  <si>
    <t>10.1111/j.1365-3032.2008.00628.x</t>
  </si>
  <si>
    <t>WOS:000261105700002</t>
  </si>
  <si>
    <t>Lai, XT; Yang, D; Wu, SH; Zhu, XF; Xue, FS</t>
  </si>
  <si>
    <t>Lai, Xi-Ting; Yang, Dong; Wu, Shao-Hui; Zhu, Xing-Fen; Xue, Fang-Sen</t>
  </si>
  <si>
    <t>Diapause incidence of progeny in relation to parental geographic origin, host plant and rearing density in the cabbage beetle, Colaphellus bowringi</t>
  </si>
  <si>
    <t>The cabbage beetle, Colaphellus bowringi Baly (Coleoptera: Chrysomelidae), which is widely distributed in China, undergoes an imaginal diapause in the soil. In this study, we investigated the influences of parental geographic origin, host plant, and rearing density on the diapause incidence of progeny in this beetle. In studies conducted at 25 degrees C and L12:D12 photoperiod, the proportions of adults entering diapause were significantly different among latitudes from which the parents had been collected. The incidence of diapause increased with increasing latitude. Reciprocal cross tests between post-diapause adults from different latitudes showed that there were significant differences in diapause incidence between pure-bred and hybrid adults, suggesting that diapause incidence among progeny was determined by both the female and male, although the female appeared to have a stronger effect than the male. These results revealed that parental origin has an important influence on progeny diapause. Parental host plant species not only affected diapause incidence of the current generation, but also affected the incidence of diapause in the progeny produced by the non-diapause parents; yet, the parental host plant had no influence on the incidence of diapause in the progeny produced by the post-diapause parents. Rearing density of the parental generation had no significant effect on the incidence of diapause in the progeny.</t>
  </si>
  <si>
    <t>10.1111/j.1570-7458.2008.00749.x</t>
  </si>
  <si>
    <t>WOS:000260009400001</t>
  </si>
  <si>
    <t>Coppack, T; Tindemans, I; Czisch, M; Van der Linden, A; Berthold, P; Pulido, F</t>
  </si>
  <si>
    <t>Coppack, Timothy; Tindemans, Ilse; Czisch, Michael; Van der Linden, Annemie; Berthold, Peter; Pulido, Francisco</t>
  </si>
  <si>
    <t>Can long-distance migratory birds adjust to the advancement of spring by shortening migration distance? The response of the pied flycatcher to latitudinal photoperiodic variation</t>
  </si>
  <si>
    <t>Many organisms use day length as a cue for synchronizing their life cycles with seasonal changes in environmental productivity. Under rapid climate change, however, responses to day length may become maladaptive, and photo-responsive organisms may only be able to evade increasingly unsuitable habitats if they can accommodate to a wide range of photoperiodic conditions. A previous experiment showed that the pied flycatcher, Ficedula hypoleuca, a Palaearctic-Afrotropical migratory bird, would strongly advance the timing of spring migration and reproductive maturation if it shifted its wintering area from sub-Saharan Africa to the Mediterranean region. However, it is unknown whether this marked response to latitudinal variation in photoperiodic conditions is continuous over the entire range of potential wintering areas, and if a shortening of migration distance would be an effective mechanism to adjust the timing of migration to rapidly changing climatic conditions. Here, we experimentally show that a moderate northward displacement of the pied flycatcher's current wintering grounds by 10 degrees would result in a clear advancement of the termination of prenuptial moult and the initiation of spring migratory activity and gonadal growth. However, we found no further advancement under conditions simulating higher wintering latitudes, suggesting the existence of a critical photoperiodic threshold or a steep gradual response within a narrow geographical range between 10 degrees and 20 degrees northern latitude. Because habitat conditions in this area are deteriorating rapidly, the potential for pied flycatchers to adjust their life cycle to changing climatic conditions by shortening the migration distance may be limited in the future.</t>
  </si>
  <si>
    <t>Coppack, Timothy/D-1204-2010; Pulido, Francisco/C-6697-2012; Linden, Anthony/E-9262-2012; Van der Linden, Annemie/L-7855-2017</t>
  </si>
  <si>
    <t>Pulido, Francisco/0000-0002-2430-8080; Linden, Anthony/0000-0002-9343-9180; Van der Linden, Annemie/0000-0003-2941-6520</t>
  </si>
  <si>
    <t>10.1111/j.1365-2486.2008.01668.x</t>
  </si>
  <si>
    <t>WOS:000260307100004</t>
  </si>
  <si>
    <t>Kaartvedt, S</t>
  </si>
  <si>
    <t>Kaartvedt, Stein</t>
  </si>
  <si>
    <t>Photoperiod may constrain the effect of global warming in arctic marine systems</t>
  </si>
  <si>
    <t>Scenarios for climate change predict that global warming drives biogeographic boundaries polewards. However, reliable predictions of marine food web responses to climate change require understanding of the coupling mechanisms between trophic levels. The Arctic is characterized by extreme light regime (photoperiod) as well as extreme (low) temperatures, both with profound bearing on pelagic ecology but only temperature being affected by climate change. Here, I address the potential impact by the light climate on mesopelagic (mid-water) planktivorous fish and as a result their plankton prey. Mesopelagic fish abound in all oceans, except for the Arctic. I hypothesize that their lack of success in this environment is due to inferior feeding conditions imposed by the extreme light climate at high latitudes. Since photoperiod is unaffected by climate change mesopelagic fish may continue to be scarce, and large copepods such as Arctic Calanus spp. will continue to prevail even in a warmer climate. This hypothesis of photoperiod constraints on the effect of global warming in Arctic marine ecosystems may be tested in fjords with different temperatures and light conditions.</t>
  </si>
  <si>
    <t>10.1093/plankt/fbn075</t>
  </si>
  <si>
    <t>WOS:000260558400001</t>
  </si>
  <si>
    <t>Wang, CL; Cheng, FF; Sun, ZH; Tang, JH; Wu, LC; Ku, LX; Chen, YH</t>
  </si>
  <si>
    <t>Wang, C. L.; Cheng, F. F.; Sun, Z. H.; Tang, J. H.; Wu, L. C.; Ku, L. X.; Chen, Y. H.</t>
  </si>
  <si>
    <t>Genetic analysis of photoperiod sensitivity in a tropical by temperate maize recombinant inbred population using molecular markers</t>
  </si>
  <si>
    <t>Photoperiod sensitivity is an important consideration in maize cultivation. Flowering time is affected by photoperiod and sensitivity to it limits the potential for successful exchange of germplasm across different latitudes. For resolving the genetic basis of photoperiod sensitivity in maize, a set of 207 recombinant inbred lines derived from a temperate and tropical inbred line cross was evaluated for 2 years in a long-day and short-day environment. Genetic linkage maps were constructed using 237 SSR markers with a total length 1,974.3 cM, and an average space between two makers of 8.33 cM. Twenty-nine QTL were detected for the five measured photoperiod sensitivity traits using composite interval mapping and multiple interval mapping. QTL for flowering time, plant height and leaf number, under long-day conditions, were found clustered on chromosome 10, while QTL for short-day conditions resided on chromosome 3. The QTL in the bin 10.04 region of chromosome 10 were detected associated with photoperiod sensitivity and related traits during long days. These results indicated that this region might contain an important photoperiod sensitivity element.</t>
  </si>
  <si>
    <t>10.1007/s00122-008-0851-y</t>
  </si>
  <si>
    <t>WOS:000260019800010</t>
  </si>
  <si>
    <t>Fietz, CR; Rangel, MAS</t>
  </si>
  <si>
    <t>Fietz, Carlos R.; Rangel, Marco A. S.</t>
  </si>
  <si>
    <t>SOYBEAN SOWING TIME FOR THE REGION OF DOURADOS, MS, BRAZIL BASED ON WATER DEFICIT AND PHOTOPERIOD</t>
  </si>
  <si>
    <t>ENGENHARIA AGRICOLA</t>
  </si>
  <si>
    <t>The aim of this work was to evaluate the influence of water deficit and photoperiod on the development and in the grain yield of soybean, at three sowing times (October 15th, November 15th and December 15th) in Dourados, Mato Grosso do Sul State, Brazil. The work was based on meteorological data of 20 years. The soybean water deficiency was calculated through a daily sequential water balance. The photoperiod was determined through the latitude and the date. The water deficit decreased with the sowing time delay. Based on water deficit and photoperiod, the soybean sowing time in Dourados should be in November.</t>
  </si>
  <si>
    <t>0100-6916</t>
  </si>
  <si>
    <t>10.1590/S0100-69162008000400006</t>
  </si>
  <si>
    <t>WOS:000265286800006</t>
  </si>
  <si>
    <t>Jones, H; Leigh, FJ; Mackay, I; Bower, MA; Smith, LMJ; Charles, MP; Jones, G; Jones, MK; Brown, TA; Powell, W</t>
  </si>
  <si>
    <t>Jones, Huw; Leigh, Fiona J.; Mackay, Ian; Bower, Mim A.; Smith, Lydia M. J.; Charles, Michael P.; Jones, Glynis; Jones, Martin K.; Brown, Terence A.; Powell, Wayne</t>
  </si>
  <si>
    <t>Population-based resequencing reveals that the flowering time adaptation of cultivated barley originated east of the fertile crescent</t>
  </si>
  <si>
    <t>Gene resequencing and association analysis present new opportunities to study the evolution of adaptive traits in crop plants. Here we apply these tools to an extensive set of barley accessions to identify a component of the molecular basis of the flowering time adaptation, a trait critical to plant survival. Using an association-based study to relate variation in flowering time to sequence-based polymorphisms in the Ppd-H1 gene, we identify a causative polymorphism (SNP48) that accounts for the observed variation in barley flowering time. This polymorphism also shows latitude-dependent geographical distribution, consistent with the expected clinal variation in phenotype with the nonresponsive form predominating in the north. Networks, genealogies, and phylogenetic trees drawn for the Ppd-H1 phenotypes reveal population structure both in wild barley and in domesticated barley landraces. The spatial distribution of these population groups indicates that phylogeographical analysis of European landraces can provide information relevant to the Neolithic spread of barley cultivation and also has implications for the origins of domesticated barley, including those with the nonresponsive ppd-H1 phenotype. Haplotypes containing the nonresponsive version of SNP48 are present in wild barley accessions, indicating that the nonresponsive phenotype of European landraces originated in wild barley. The wild accessions whose nonresponsive haplotypes are most closely similar to those of landraces are found in Iran, within a region suggested as an area for domestication of barley east of the Fertile Crescent but which has previously been thought to have contributed relatively little to the diversity of European cultivars.</t>
  </si>
  <si>
    <t>Jones, Huw/0000-0003-4307-9030; Powell, Wayne/0000-0002-5612-3398</t>
  </si>
  <si>
    <t>10.1093/molbev/msn167</t>
  </si>
  <si>
    <t>WOS:000259327900013</t>
  </si>
  <si>
    <t>Greives, TJ; Kriegsfeld, LJ; Bentley, GE; Tsutsui, K; Demas, GE</t>
  </si>
  <si>
    <t>Greives, Timothy J.; Kriegsfeld, Lance J.; Bentley, George E.; Tsutsui, Kazuyoshi; Demas, Gregory E.</t>
  </si>
  <si>
    <t>Recent advances in reproductive neuroendocrinology: a role for RFamide peptides in seasonal reproduction?</t>
  </si>
  <si>
    <t>Most temperate-zone species use photoperiod to coordinate breeding and ensure that offspring are born during favourable conditions. Although photoperiodic influences on the reproductive axis have been well characterized, the precise mechanisms by which photoperiodic information and other seasonal cues are integrated to regulate reproductive function remain less well specified. Two recently discovered neuropeptides, kisspeptin and gonadotropin-inhibitory hormone, have pronounced opposing influences on reproductive function. This paper will review recent evidence for a role of these peptides in seasonal reproduction and propose a theoretical framework by which these novel regulatory peptidesmay serve to regulate seasonal breeding. Understanding the mechanisms regulating appropriate changes in reproductive status will serve to advance a wide range of life science disciplines.</t>
  </si>
  <si>
    <t>10.1098/rspb.2008.0433</t>
  </si>
  <si>
    <t>WOS:000257657700001</t>
  </si>
  <si>
    <t>Tanaka, S; Zhu, DH</t>
  </si>
  <si>
    <t>Tanaka, Seiji; Zhu, Dao-Hong</t>
  </si>
  <si>
    <t>Geographic variation in embryonic diapause, cold-hardiness and life cycles in the migratory locust Locusta migratoria (Orthoptera : Acrididae) in China</t>
  </si>
  <si>
    <t>To investigate geographic adaptation of the migratory locust Locusta migratoria in China, locusts were collected from six localities, ranging from 47.4 degrees N to 19.2 degrees N. Using offspring from the various populations, we compared embryonic diapause, reproductive traits, cold-hardiness and adult body size. The incidence of embryonic diapause was influenced by the genetic makeup, parental photoperiod, and incubation temperature of the eggs. The northern strain (47.4 degrees N) produced diapause eggs under all photoperiodic conditions, whereas the other strains produced a higher proportion of diapause eggs when exposed to a short photoperiod. The incubation temperature greatly influenced diapause induction. At a low temperature, all eggs entered diapause, even some of those from a tropical strain (19.2 degrees N) in which no diapause was induced at high temperatures. Photoperiodic changes during the parental generation affected the incidence of embryonic diapause. Diapause intensity decreased with decreasing original latitude. Cold hardiness was compared by exposing eggs in diapause to either -10 or -20 degrees C for various periods; the northern strain was more cold-hardy than the southern strain, although some eggs in the tropical strain were probably not in a state of diapause. Adult body size and head width showed a complicated pattern of variation along the latitudinal gradient, whereas egg pod size (egg pod width and egg number) and hatchling weight tended to decrease with decreasing latitude. These results reveal that L. migratoria has adapted to local environments and that the latitudinal gradient appears to play an important role in shaping L. migratoria life cycle and development.</t>
  </si>
  <si>
    <t>10.1111/j.1479-8298.2008.00284.x</t>
  </si>
  <si>
    <t>WOS:000259374900007</t>
  </si>
  <si>
    <t>Herndl, M; White, JW; Graev, S; Claupein, W</t>
  </si>
  <si>
    <t>Herndl, Markus; White, Jeffrey W.; Graev, Simone; Claupein, Wilhelm</t>
  </si>
  <si>
    <t>The impact of vernalization requirement, photoperiod sensitivity and earliness per se on grain protein content of bread wheat (Triticum aestivum L.)</t>
  </si>
  <si>
    <t>In wheat, a shorter pre-anthesis phase is often associated with increased grain protein content (GPC) but decreased grain yield. Cultivar differences in pre-anthesis development are mainly determined by vernalization requirement, photoperiod sensitivity and earliness per se. This research examines whether cultivar differences in these traits affect GPC, especially whether the three traits can partially explain genotype x environment interactions for GPC. Twenty-four winter wheat and five spring wheat cultivars selected from International Winter Wheat Performance Nursery (IWWPN) trials and 12 winter wheats tested over 2 years in Germany were characterized using the CSM-Cropsim-CERES-Wheat model. The model parameter P1V specifies the cultivar vernalization requirement, P1D the photoperiod response, and P(123) earliness per se. Covariance analyses of the IWWPN dataset indicated that about 7% of variation in GPC was explained by cultivar, with another 7% attributable to interactions of cultivar with region, site and year. P1V, P1D and P(123) all influenced GPC, but their effects varied with region, site and year. For example, for two regions, the effect of P1V on GPC decreased with latitude. Path analyses using the data from Germany confirmed that GPC increased with earlier anthesis, which was influenced by P1D and P(123). Lack of an effect of P1V at this location presumably was due to all cultivars being completely vernalized. The results indicate that efforts to improve GPC could target the three traits to specific populations of environments, which should reduce the large influence of environment on GPC.</t>
  </si>
  <si>
    <t>10.1007/s10681-008-9671-z</t>
  </si>
  <si>
    <t>WOS:000257921800016</t>
  </si>
  <si>
    <t>Treble, AJ; Jones, ML; Steeves, TB</t>
  </si>
  <si>
    <t>Treble, Andrew J.; Jones, Michael L.; Steeves, Todd B.</t>
  </si>
  <si>
    <t>Development and Evaluation of a New Predictive Model for Metamorphosis of Great Lakes Larval Sea Lamprey (Petromyzon marinus) Populations</t>
  </si>
  <si>
    <t>JOURNAL OF GREAT LAKES RESEARCH</t>
  </si>
  <si>
    <t>Accurate forecasts of the number of larval sea lamprey (Petromyzon marinus) within a stream that will enter into metamorphosis are critical to currently used methods for allocating lampricide treatments among streams in the Great Lakes basin. To improve our ability to predict metamorphosis we used a mark-recapture technique, involving the marking of individual larval lamprey with sequentially coded wire tags, to combine information regarding individual and stream level parameters collected in year t, with direct observations of metamorphic outcome of lamprey recaptured in year t+1. We used these data to fit predictive models of metamorphosis. The best model demonstrated excellent predictive capabilities and highlighted the importance of weight, age, larval density, stream temperature and geographic location in determining when individual lamprey are likely to tran. form. While this model was informative, it required data whose measures are not practical to obtain routinely during the larval sea lamprey assessment program. A second model, limited to data inputs that can be easily obtained, was developed and included length of larvae the fall prior to metamorphosis, stream latitude and longitude, drainage area, average larval density in type-2 habitat, and stream lamprey production category (a measure of the regularity with which treatments are required). This model accurately predicted metamorphosis 20% more often than current models of metamorphosis; however, we recommend further validation on an independent set of streams before adoption by the Great Lakes Fishery Commission for ranking streams.</t>
  </si>
  <si>
    <t>Treble, Andrew J/H-7414-2013</t>
  </si>
  <si>
    <t>0380-1330</t>
  </si>
  <si>
    <t>10.3394/0380-1330(2008)34[404:DAEOAN]2.0.CO;2</t>
  </si>
  <si>
    <t>WOS:000259885100003</t>
  </si>
  <si>
    <t>Mercer, DR; Schoergendorfer, A; Vandyke, R</t>
  </si>
  <si>
    <t>Mercer, David R.; Schoergendorfer, Angela; Vandyke, Rhonda</t>
  </si>
  <si>
    <t>Sexual differences in larval molting rates in a protandrous mosquito (Diptera : Culicidae) species, Aedes sierrensis</t>
  </si>
  <si>
    <t>Day-old larval Aedes sierrensis collected from six newly flooded treeholes in northern California were reared individually in the laboratory under simulated field conditions to compare larval developmental rates of males and females. Time to adult eclosion ranged from 133 to 219 d for this generally univoltine, winter-developing species. Males experienced significantly shorter first, second, and third larval instars than females. Females spent significantly less time as fourth instars (whose endpoint is determined by photoperiod). Length of pupal stage was equal for males and females. Time to mean adult eclosion differed among treeholes but was not determined by latitudinal position of treehole. Wing lengths were shorter for males than females in this sexually dimorphic species and also differed significantly among treeholes. Wing lengths were significantly correlated with total developmental time, but females spending more time in the fourth instar did not emerge as larger adults. In natural treeholes, resource utilization during rapid development by Ae. sierrensis males may limit the size and number of females produced from the same cohort if resources are limiting.</t>
  </si>
  <si>
    <t>Szczesniak, Rhonda/M-4446-2015</t>
  </si>
  <si>
    <t>Szczesniak, Rhonda/0000-0003-0705-715X</t>
  </si>
  <si>
    <t>10.1603/0022-2585(2008)45[861:SDILMR]2.0.CO;2</t>
  </si>
  <si>
    <t>WOS:000259099000005</t>
  </si>
  <si>
    <t>Tsuji, H; Tamaki, S; Komiya, R; Shimamoto, K</t>
  </si>
  <si>
    <t>Tsuji, Hiroyuki; Tamaki, Shojiro; Komiya, Reina; Shimamoto, Ko</t>
  </si>
  <si>
    <t>Florigen and the Photoperiodic Control of Flowering in Rice</t>
  </si>
  <si>
    <t>Flowering time is a key trait for geographical and seasonal adaptation of plants and is an important consideration for rice breeders. Recently identified genetic factors provide new insights into this complex trait. The list of genes involved in flowering and their functions tells us that the molecular basis of day-length measurement includes both of the evolution of unique factors and the regulatory adaptation of conserved factors in rice. This information helped identify rice florigen, a mobile flowering signal. Our current view of flowering time regulation incorporates the presence of complex layers of gene networks integrated with the synthesis of florigen protein and its subsequent transport and perception.</t>
  </si>
  <si>
    <t>10.1007/s12284-008-9005-8</t>
  </si>
  <si>
    <t>WOS:000207666000005</t>
  </si>
  <si>
    <t>Shi, ZD; Tian, YB; Wu, W; Wang, ZY</t>
  </si>
  <si>
    <t>Shi, Z. D.; Tian, Y. B.; Wu, W.; Wang, Z. Y.</t>
  </si>
  <si>
    <t>Controlling reproductive seasonality in the geese: a review</t>
  </si>
  <si>
    <t>WORLDS POULTRY SCIENCE JOURNAL</t>
  </si>
  <si>
    <t>The following paper reviews the breeding seasonality and its control in the domestic geese. Geese breeds can be classified into 3 types according to their breeding season: Type 1 inhabits higher latitude (40 to 450 degrees N) temperate zones, and breeds during the longer days in spring and early summer. Types 2 inhabits mid-latitude (30 to 40 degrees N) temperate regions, and start their breeding season in autumn and end in the following spring - early summer. Type 3 are the short-day breeding geese, located in subtropical areas (22 to 25 degrees N), which breed from late summer to the following spring. Differences in breeding seasonalities are attributed to adaptations to environment conditions, enabling geese to fully utilize these conditions to achieve maximal reproductive performance and survival. Divergent breeding seasons are caused by the different pituitary secretions of gonadotrophins and prolactin in response to annual changes in photoperiod. In practical goose production, laying seasons can be controlled by imposing artificial photoperiods, with almost opposite photo-programmes for long or short day breeding geese, respectively. In addition, genetic selection and other animal husbandry measures such as timing of gosling stocking and nutritional intake levels can modify, to various degrees, the goose breeding seasonality.</t>
  </si>
  <si>
    <t>0043-9339</t>
  </si>
  <si>
    <t>1743-4777</t>
  </si>
  <si>
    <t>10.1017/S0043933908000081</t>
  </si>
  <si>
    <t>WOS:000259048900005</t>
  </si>
  <si>
    <t>Allebrandt, KV; Roenneberg, T</t>
  </si>
  <si>
    <t>Allebrandt, K. V.; Roenneberg, T.</t>
  </si>
  <si>
    <t>The search for circadian clock components in humans: new perspectives for association studies</t>
  </si>
  <si>
    <t>BRAZILIAN JOURNAL OF MEDICAL AND BIOLOGICAL RESEARCH</t>
  </si>
  <si>
    <t>11th Brazilian Congress of Son</t>
  </si>
  <si>
    <t>NOV 11-14, 2007</t>
  </si>
  <si>
    <t>Fortaleza, BRAZIL</t>
  </si>
  <si>
    <t>Individual circadian clocks entrain differently to environmental cycles (zeitgebers, e. g., light and darkness), earlier or later within the day, leading to different chronotypes. In human populations, the distribution of chronotypes forms a bell-shaped curve, with the extreme early and late types - larks and owls, respectively - at its ends. Human chronotype, which can be assessed by the timing of an individual's sleep-wake cycle, is partly influenced by genetic factors - known from animal experimentation. Here, we review population genetic studies which have used a questionnaire probing individual daily timing preference for associations with polymorphisms in clock genes. We discuss their inherent limitations and suggest an alternative approach combining a short questionnaire (Munich ChronoType Questionnaire, MCTQ), which assesses chronotype in a quantitative manner, with a genome-wide analysis (GWA). The advantages of these methods in comparison to assessing time-of-day preferences and single nucleotide polymorphism genotyping are discussed. In the future, global studies of chronotype using the MCTQ and GWA may also contribute to understanding the influence of seasons, latitude ( e. g., different photoperiods), and climate on allele frequencies and chronotype distribution in different populations.</t>
  </si>
  <si>
    <t>Allebrandt, Karla viviani/0000-0002-4976-6168</t>
  </si>
  <si>
    <t>0100-879X</t>
  </si>
  <si>
    <t>10.1590/S0100-879X2008000800013</t>
  </si>
  <si>
    <t>WOS:000259282600013</t>
  </si>
  <si>
    <t>Ciarleglio, CM; Ryckman, KK; Servick, SV; Hida, A; Robbins, S; Wells, N; Hicks, J; Larson, SA; Wiedermann, JP; Carver, K; Hamilton, N; Kidd, KK; Kidd, JR; Smith, JR; Friedlaender, J; McMahon, DG; Williams, SM; Summar, ML; Johnson, CH</t>
  </si>
  <si>
    <t>Ciarleglio, Christopher M.; Ryckman, Kelli K.; Servick, Stein V.; Hida, Akiko; Robbins, Sam; Wells, Nancy; Hicks, Jennifer; Larson, Sydney A.; Wiedermann, Joshua P.; Carver, Krista; Hamilton, Nalo; Kidd, Kenneth K.; Kidd, Judith R.; Smith, Jeffrey R.; Friedlaender, Jonathan; McMahon, Douglas G.; Williams, Scott M.; Summar, Marshall L.; Johnson, Carl Hirschie</t>
  </si>
  <si>
    <t>Genetic differences in human circadian clock genes among worldwide populations</t>
  </si>
  <si>
    <t>The daily biological clock regulates the timing of sleep and physiological processes that are of fundamental importance to human health, performance, and well-being. Environmental parameters of relevance to biological clocks include (1) daily fluctuations in light intensity and temperature, and (2) seasonal changes in photoperiod (day length) and temperature; these parameters vary dramatically as a function of latitude and locale. In wide-ranging species other than humans, natural selection has genetically optimized adaptiveness along latitudinal clines. Is there evidence for selection of clock gene alleles along latitudinal/photoperiod clines in humans? Anumber of polymorphisms in the human clock genes Per2, Per3, Clock, and AANAT have been reported as alleles that could be subject to selection. In addition, this investigation discovered several novel polymorphisms in the human Arntl and Arntl2 genes that may have functional impact upon the expression of these clock transcriptional factors. The frequency distribution of these clock gene polymorphisms is reported for diverse populations of African Americans, European Americans, Ghanaians, Han Chinese, and Papua New Guineans ( including 5 subpopulations within Papua New Guinea). There are significant differences in the frequency distribution of clock gene alleles among these populations. Population genetic analyses indicate that these differences are likely to arise from genetic drift rather than from natural selection.</t>
  </si>
  <si>
    <t>Johnson, Carl H/I-4655-2014; Williams, Scott/B-9491-2012; Smith, Jeff/C-3484-2012; Ciarleglio, Christopher M/D-8463-2013; Williams, Scott/Q-4812-2019</t>
  </si>
  <si>
    <t>Ciarleglio, Christopher M/0000-0002-8490-8715; Williams, Scott/0000-0002-4835-9544; Summar, Marshall/0000-0001-8920-0110</t>
  </si>
  <si>
    <t>10.1177/0748730408320284</t>
  </si>
  <si>
    <t>WOS:000258152600005</t>
  </si>
  <si>
    <t>Lardies, MA; Bozinovic, F</t>
  </si>
  <si>
    <t>Lardies, Marco A.; Bozinovic, Francisco</t>
  </si>
  <si>
    <t>Genetic variation for plasticity in physiological and life-history traits among populations of an invasive species, the terrestrial isopod Porcellio laevis</t>
  </si>
  <si>
    <t>EVOLUTIONARY ECOLOGY RESEARCH</t>
  </si>
  <si>
    <t>Background: Evolutionary interpretations of life-history as well as physiological patterns require distinction between genotypic variations and environmentally induced phenotypic variation. Problem: We investigate the extent to which variation in life history and metabolism have an environmental or a genetic basin in an invasive species. Methods: We used the widely distributed isopod, Porcellio laevis, as a model. To examine the effects of latitudinal gradients in temperature and photoperiod on life-history and physiological traits, we studied three populations located along a latitudinal gradient. We performed two common garden experiments using 20 families from each population. Treatment were: (1) 12 degrees C. 12/12 h light/dark and (2) 20 degrees C, 14/10 h light/dark. Measurements of metabolic rate and life-history traits were performed on females from the F(1) generation. Conclusions: (1) Differences in life-history and metabolic traits among populations mimic the natural pattern of latitudinal variation in a cold environment, where offspring size and reproductive output increase towards higher latitudes and metabolic rate increases towards lower latitudes. (2) There is genetic variation for plasticity in response to the environment, which may be acted upon by natural selection. (3) Our results support the hypothesis that phenotypic plasticity itself is an adaptive response to environmental heterogeneity.</t>
  </si>
  <si>
    <t>Lardies, Marco/0000-0003-3525-1830</t>
  </si>
  <si>
    <t>1522-0613</t>
  </si>
  <si>
    <t>WOS:000258747100007</t>
  </si>
  <si>
    <t>Emerson, KJ; Letaw, AD; Bradshaw, WE; Holzapfel, CM</t>
  </si>
  <si>
    <t>Emerson, Kevin J.; Letaw, Alathea D.; Bradshaw, William E.; Holzapfel, Christina M.</t>
  </si>
  <si>
    <t>Extrinsic light : dark cycles, rather than endogenous circadian cycles, affect the photoperiodic counter in the pitcher-plant mosquito, Wyeomyia smithii</t>
  </si>
  <si>
    <t>A wide diversity of organisms use photoperiod (daylength) as an environmental cue to anticipate the changing seasons and to time various life-history events such as dormancy and migration. Photoperiodic time measurement consists of two main components, (1) the photoperiodic timer that discriminates between long and short days, and (2) the photoperiodic counter that accumulates and stores information from the timer and then induces the phenotypic output. Herein, we use extended night treatments to show that light is necessary to accumulate photoperiodic information across the geographic range of the mosquito, Wyeomyia smithii and that the photoperiodic counter counts extrinsic (external) light:dark cycles and not endogenous (internal) circadian cycles.</t>
  </si>
  <si>
    <t>10.1007/s00359-008-0334-2</t>
  </si>
  <si>
    <t>WOS:000257374400002</t>
  </si>
  <si>
    <t>Campos, WG</t>
  </si>
  <si>
    <t>Campos, Wellington G.</t>
  </si>
  <si>
    <t>Photoperiodism and seasonality in neotropical population of Plutella xylostella L. (Lepidoptera : Yponomeutidae)</t>
  </si>
  <si>
    <t>Neotropical populations of the diamondback moth Plutella xylostella L. have seasonal cycles of growth and decrease, and moth migration plays a fundamental role in generating such population dynamics. Since the oscillation of these populations is predictable, photoperiod might operate as a signal that triggers the migratory behaviour of the insect. Migration in insects is usually preceded by reproductive diapause, a photoperiodic response that can be characterised by morphological, physiological and behavioural alterations that permit to discriminate between migratory and nonmigratory forms. In this study, I tested whether the pre-imaginal and reproductive development of P. xylostella from Minas Gerais (Brazil) is affected by artificial day-lengths that are equivalent to the periods of natural population growth or decrease. No evidence of photoperiodic response was found for the insect reared in laboratory on five different constant photoperiods, from 8h to 16h of light per day. There was no significant variation in survival and duration of egg, larva, and pupa stages or in pupal weight, adult size (forewing length), fecundity, and longevity. Although some species have geographically distinct photoperiodic responses, previous assumptions that cosmopolitan P. xylostella responds to photoperiod in temperate regions was questioned. Migratory and population seasonality among neotropical populations of P. xylostella certainly occurs independently of the photoperiodic announcement of seasonal changes in habitat quality.</t>
  </si>
  <si>
    <t>CAMPOS, WELLINGTON/R-3764-2018</t>
  </si>
  <si>
    <t>CAMPOS, WELLINGTON/0000-0001-9836-0466</t>
  </si>
  <si>
    <t>10.1590/S1519-566X2008000400003</t>
  </si>
  <si>
    <t>WOS:000259215900003</t>
  </si>
  <si>
    <t>Leboeuf, B; Delgadillo, JA; Manfredi, E; Piacere, A; Clement, V; Martin, P; Pellicer, M; Boue, P; de Cremoux, R</t>
  </si>
  <si>
    <t>Leboeuf, B.; Delgadillo, J. A.; Manfredi, E.; Piacere, A.; Clement, V.; Martin, P.; Pellicer, M.; Boue, P.; de Cremoux, R.</t>
  </si>
  <si>
    <t>Management of goat reproduction and insemination for genetic improvement in France</t>
  </si>
  <si>
    <t>16th International Congress on Animal Reproduction</t>
  </si>
  <si>
    <t>JUL 13-17, 2008</t>
  </si>
  <si>
    <t>Budapest, HUNGARY</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</si>
  <si>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for both the buck and doe. In the French intensive milk production system, goat AI plays an important role to control reproduction and, in conjunction with progeny testing, to improve milk production. Most dairy goats are inseminated out of the breeding season with deep frozen semen, after induction of oestrus and ovulation by hormonal treatments. This protocol provides a kidding rate of approximately 65%. New breeding strategies have been developed, based on the buck effect associated with AI, to reduce the use of hormones. With the development of insemination with frozen semen, a classical selection programme was set up, including planned mating, progeny testing and the diffusion of proved sires by inseminations in herds. Functional traits have become important for efficient breeding schemes in the dairy goat industries. Based on knowledge gained over the past decade, the emphasis in selective breeding has been placed on functional traits related to udder morphology and health. New windows have been opened based on new molecular tools, allowing the detection and mapping of genes of economic importance.</t>
  </si>
  <si>
    <t>MARTINEZ, ANTONIO PELLICER/C-4832-2015</t>
  </si>
  <si>
    <t>de Cremoux, Renee/0000-0002-3822-6465</t>
  </si>
  <si>
    <t>10.1111/j.1439-0531.2008.01188.x</t>
  </si>
  <si>
    <t>WOS:000257700600053</t>
  </si>
  <si>
    <t>Jian, B; Liu, B; Bi, YR; Hou, WS; Wu, CX; Han, TF</t>
  </si>
  <si>
    <t>Jian, Bo; Liu, Bin; Bi, Yurong; Hou, Wensheng; Wu, Cunxiang; Han, Tianfu</t>
  </si>
  <si>
    <t>Validation of internal control for gene expression study in soybean by quantitative real-time PCR</t>
  </si>
  <si>
    <t>Background: Normalizing to housekeeping gene (HKG) can make results from quantitative real-time PCR (qRT-PCR) more reliable. Recent studies have shown that no single HKG is universal for all experiments. Thus, a suitable HKG should be selected before its use. Only a few studies on HKGs have been done in plants, and none in soybean, an economically important crop. Therefore, the present study was conducted to identify suitable HKG(s) for normalization of gene expression in soybean. Results: All ten HKGs displayed a wide range of Ct values in 21 sample pools, confirming that they were variably expressed. GeNorm was used to determine the expression stability of the HGKs in seven series sets. For all the sample pools analyzed, the stability rank was ELF1B, CYP2 &gt; ACT11 &gt; TUA &gt; ELF1A &gt; UBC2 &gt; ACT2/7 &gt; TUB &gt; G6PD &gt; UBQ10. For different tissues under the same developmental stage, the rank was ELF1B, CYP2 &gt; ACT2/7 &gt; UBC2 &gt; TUA &gt; ELF1A &gt; ACT11 &gt; TUB &gt; G6PD &gt; UBQ10. For the developmental stage series, the stability rank was ACT2/7, TUA &gt; ELF1A &gt; UBC2 &gt; ELF1B &gt; TUB &gt; CYP2 &gt; ACT11 &gt; G6PD &gt; UBQ10. For photoperiodic treatments, the rank was ACT11, ELF1B &gt; CYP2 &gt; TUA &gt; ELF1A &gt; UBC2 &gt; ACT2/7 &gt; TUB &gt; G6PD &gt; UBQ10. For different times of the day, the rank was ELF1A, TUA &gt; ELF1B &gt; G6PD &gt; CYP2 &gt; ACT11 &gt; ACT2/7 &gt; TUB &gt; UBC2 &gt; UBQ10. For different cultivars and leaves on different nodes of the main stem, the ten HKGs' stability did not differ significantly Delta Ct approach and 'Stability index' were also used to analyze the expression stability in all 21 sample pools. Results from Delta Ct approach and geNorm indicated that ELF1B and CYP2 were the most stable HKGs, and UBQ10 and G6PD the most variable ones. Results from 'Stability index' analysis were different, with ACT11 and CYP2 being the most stable HKGs, and ELF1A and TUA the most variable ones. Conclusion: Our data suggests that HKGs are expressed variably in soybean. Based on the results from geNorm and Delta Ct analysis, ELF1B and CYP2 could be used as internal controls to normalize gene expression in soybean, while UBQ10 and G6PD should be avoided. To achieve accurate results, some conditions may require more than one HKG to be used for normalization.</t>
  </si>
  <si>
    <t>10.1186/1471-2199-9-59</t>
  </si>
  <si>
    <t>WOS:000257445600001</t>
  </si>
  <si>
    <t>Jacobs, DF; Davis, AS; Wilson, BC; Dumroese, RK; Goodman, RC; Salifu, KF</t>
  </si>
  <si>
    <t>Jacobs, Douglass F.; Davis, Anthony S.; Wilson, Barrett C.; Dumroese, R. Kasten; Goodman, Rosa C.; Salifu, K. Francis</t>
  </si>
  <si>
    <t>Short-day treatment alters Douglas-fir seedling dehardening and transplant root proliferation at varying rhizosphere temperatures</t>
  </si>
  <si>
    <t>CANADIAN JOURNAL OF FOREST RESEARCH-REVUE CANADIENNE DE RECHERCHE FORESTIERE</t>
  </si>
  <si>
    <t>We tested effects of shortened day length during nursery Culture on Douglas-fir (Pseudotsuga menziesii var. menziesii (Mirb.) Franco) seedling development at dormancy release. Seedlings from a 42 degrees N source were grown either under ambient photoperiods (long-day (LD)) or with a 28 day period of 9 h light: 15 h dark photoperiods (short-day (SD)). Seedlings were periodically removed from freezer storage from January to May. Sensitivity of plant tissues to cold temperatures was investigated via electrolyte leakage Lit nine test temperatures ranging from 2 to -40 degrees C. New root growth was assessed with rhizosphere temperatures of 10, 15, 20, and 25 degrees C. From 2 to - 13 degrees C, there was no difference between treatments in cold hardiness. However, at or below - 18 degrees C, LD seedlings exhibited higher indices of damage than SD seedlings. The LT50 (temperature at which 50% cell electrolyte leakage Occurred) was consistently lower for SD than LD seedlings. Rhizosphere temperature differentially influenced new root proliferation: LD seedlings had greater new root production than SD seedlings Lit 20 degrees C, whereas the opposite response was detected at 10 degrees C. Our results confirm photoperiod sensitivity of Douglas-fir Sources from relatively low (i.e., &lt;45 degrees N) latitudes. Increased spring cold hardiness and Greater rooting at lower rhizosphere temperatures may improve field performance potential of SD-treated seedlings.</t>
  </si>
  <si>
    <t>10.1139/X08-020</t>
  </si>
  <si>
    <t>WOS:000256598600022</t>
  </si>
  <si>
    <t>Ragland, GJ; Kingsolver, JG</t>
  </si>
  <si>
    <t>Ragland, Gregory J.; Kingsolver, Joel G.</t>
  </si>
  <si>
    <t>Evolution of thermotolerance in seasonal environments: The effects of annual temperature variation and life-history timing in Wyeomyia smithii</t>
  </si>
  <si>
    <t>In organisms with complex life cycles, the adaptive value of thermotolerance depends on life-history timing and seasonal temperature profiles. We illustrate this concept by examining variation in annual thermal environments and thermal acclimation among four geographic populations of the pitcher plant mosquito. Only diapausing larvae experience winter, whereas both postdiapause and nondiapause adults occur only during the growing season. Thus, adults experience transient cold stress primarily during the spring. We show that adult cold tolerance (chill coma recovery) is enhanced in spring-like conditions via thermal acclimation but is unaffected by diapause state. Moreover, adult mosquitoes from northern populations were more cold tolerant than those from southern populations largely because acclimation responses were steeper in the north. In contrast to cold tolerance, there was no significant acclimation of heat tolerance (heat knockdown), and no significant differences in heat tolerance between northern and southern populations. Field temperature data show that because of evolved differences in diapause timing, adult exposure to cold stress is remarkably consistent across geography. This suggests that geographic variation in cold tolerance may not be the result of direct selection on adults. Our results illustrate the importance of the interplay between phenological and thermal adaptation for understanding variation along climatic gradients.</t>
  </si>
  <si>
    <t>10.1111/j.1558-5646.2008.00367.x</t>
  </si>
  <si>
    <t>WOS:000256356300006</t>
  </si>
  <si>
    <t>Silverin, B; Wingfield, J; Stokkan, KA; Massa, R; Jarvinen, A; Andersson, NA; Lambrechts, M; Sorace, A; Blomqvist, D</t>
  </si>
  <si>
    <t>Silverin, Bengt; Wingfield, John; Stokkan, Karl-Ame; Massa, Renato; Jarvinen, Antero; Andersson, Nils-Ake; Lambrechts, Marcel; Sorace, Alberto; Blomqvist, Donald</t>
  </si>
  <si>
    <t>Ambient temperature effects on photo induced gonadal cycles and lehormonal secretion patterns in Great Tits from three different breeding latitudes</t>
  </si>
  <si>
    <t>The present study determines how populations of Great Tits (Parus major) breeding in southern, mid and northern European latitudes have adjusted their reproductive endocrinology to differences in the ambient temperature during the gonadal cycle. A study based on long-term breeding data, using the Colwell predictability model, showed that the start of the breeding season has a high predictability (approximate to 0.8-0.9) at all latitudes, and that the environmental information factor (I(e)) progressively decreased from mid Italy (I(e)&gt;4) to northern Finland (I(e)&lt;1). The results indicate that integration of supplementary information, such as ambient temperature, with photoperiodic initial predictive information (day length), becomes progressively more important in maintaining the predictability of the breeding season with decreasing latitude. This hypothesis was verified by exposing photosensitive Great Tits from northern Norway, southern Sweden and northern Italy to sub-maximal photo-stimulatory day lengths (13L:11D) under two different ambient temperature regimes (+4 degrees C and +20 degrees C). Changes in testicular size, plasma levels of LH and testosterone were measured. The main results were: (1) Initial testicular growth rate, as well as LH secretion, was affected by temperature in the Italian, but not in birds from the two Scandinavian populations. (2) Maximum testicular size, maximum LH and testosterone levels were maintained for a progressively shorter period of time with increasing latitude, regardless of whether the birds were kept on a low or a high ambient temperature. (3) In birds from all latitudes, the development of photorefractoriness, as indicated by testicular regression and a decrease in plasma levels of LH and testosterone, started much earlier (with the exception for LH Great Tits from northern Scandinavia) when kept on +20 degrees C than when kept on +4 degrees C. The prolonging effects of a low temperature was more pronounced in Mediterranean birds, than in birds from Scandinavia, and more pronounced in Great Tits from southern Scandinavia than in Great Tits from northern Scandinavia. Ecological implications of the results are discussed, as well as possible impact of global warming on the breeding success of European Great Tits from different breeding latitudes. (C) 2008 Elsevier Inc. All rights reserved.</t>
  </si>
  <si>
    <t>10.1016/j.yhbeh.2008.01.015</t>
  </si>
  <si>
    <t>WOS:000256779200009</t>
  </si>
  <si>
    <t>Ebling, FJP; Barrett, P</t>
  </si>
  <si>
    <t>Ebling, F. J. P.; Barrett, P.</t>
  </si>
  <si>
    <t>The regulation of seasonal changes in food intake and body weight</t>
  </si>
  <si>
    <t>Seasonal rhythms of body weight, reflecting altered food intake, energy storage and expenditure, are a common feature of mammals inhabiting temperate and arctic latitudes. They have evolved so that predictable annual changes in the external environment can be anticipated and animals can adjust their physiology and behaviour in preparation for the changing demands of the seasons. These long-term changes in energy balance are not simply effected by the brain centres and peptidergic pathways known to underlie short-term homeostatic regulation. Screens of altered gene expression in Siberian hamsters comparing the anabolic summer state in long photoperiods and the catabolic 'winter' state in short photoperiods have identified differential gene expression in the hypothalamus. The majority of gene expression changes are confined to two restricted areas: the dorsomedial posterior arcuate nucleus, and the ventral ependymal layer of the third ventricle. Functions encoded by these 'seasonal' genes include thyroid hormone metabolism, retinoic acid and histaminergic signalling, and VGF and secretogranin production. The changes in thyroid hormone availability that are brought about by differential activity of deiodinase enzymes are of particular importance because experimental manipulation of central thyroid levels can prevent seasonal cyclicity. Given the importance of thyroid hormone in the initial development of the brain, we hypothesise that thyroid hormone-dependent plasticity of hypothalamic connections and neurogenesis underlie seasonal cycles of food intake and body weight.</t>
  </si>
  <si>
    <t>10.1111/j.1365-2826.2008.01721.x</t>
  </si>
  <si>
    <t>WOS:000256582900028</t>
  </si>
  <si>
    <t>The role of photoperiodic conditions for Passeriformes inhabiting high-latitudinal areas</t>
  </si>
  <si>
    <t>The results of field observations and experiments are discussed. At the latitude of the Northern Polar Circle in mid-winter the activity of passerines is recorded in morning twilight at illumination of 0.5-3 luxes. At the end of winter (winter solstice), the length of a foraging day does not exceed 5 h. This time is sufficient for a search of forage, therefore, the composition of passerines in winter is quite diverse. The high rates of daytime elongation in late winter stimulate the early beginning of sexual activity, which is inhibited by low temperature. Under conditions of polar day, migrating passerines need in additional light stimulation (24 light hours). The polar day limits the duration of reproductive functions of gonads to 1-1.5 months. In the Subarctics, the summer photoperiodic conditions influence the terms, duration, and completeness of postjuvenal molting of birds. Two groups of species were distinguished according to their response to the daytime length. One group consisted of Emberiza pusilla, E. schoeniclus. Luscinia svecica. and Parus cinctus - species. in which the completeness of molting changed related to an increase or reduction in the daytime length, and another group of species (Motacilla flava, M. alba, Anthus cervinus, A. pratensis, Philloscopus trochilus, Turdus pilaris, T. iliacus, and Calcarius lapponicus) that respond only to the reduction of daytime. The photoperiodic control of the beginning of postjuvenile molting was found in A. pratensis, T. iliacus, P. cinctits, Acanthis flammea, Plectrophenax nivalis. In M. flava, A. cervinus, L. svecica, Turdus pilaris, E. pusilla, E. schoeniclus, and C. lapponicus, the start of molting was not related to photoperiodic conditions. The period of molting in polar birds is short due to the early be-inning and high rates of plumage growth in polar days.</t>
  </si>
  <si>
    <t>WOS:000257851300010</t>
  </si>
  <si>
    <t>Wei, XJ; Jiang, L; Xu, JF; Zhang, WW; Lu, GW; Zhang, YS; Wan, JM</t>
  </si>
  <si>
    <t>Wei, Xiangjin; Jiang, Ling; Xu, Junfeng; Zhang, Wenwei; Lu, Guangwen; Zhang, Yongsheng; Wan, Jianmin</t>
  </si>
  <si>
    <t>Genetic analyses of heading date of Japonica rice cultivars from Northeast China</t>
  </si>
  <si>
    <t>Northeast regions of China (38-55 N latitude) play an important role in Japonica rice planting. Heading dates of 10 Japonica rice cultivars native to the Northeast of China were investigated and their sensitivities to photoperiod and temperature were analyzed. The results showed that these Japonica rice cultivars were insensitive to photoperiod but strongly sensitive to temperature, i.e. a high temperature can markedly shorten the heading date. Genetic analyses were conducted on these 10 cultivars using a set of heading date tester lines. All these Japonica cultivars carried a dominant early heading gene Ef-1, and most of these cultivars carried the photoperiod insensitivity allele et, and two types of alleles were presented at the Se-1 locus, including recessive photoperiod insensitivity gene Se-1 a and dominant strong photoperiod-sensitivity (PS) gene Se-1(n). The PS of these cultivars carrying El or Se-1(n) can be repressed or weakened by Ef-1 and the recessive allele hd2 they carried. These results provided a reasonable explanation to the adaptability of Japonica rice to the high latitude environment of the Northeast China, and could be useful for breeding new cultivars well adapted to the high latitude regions and expanding the rice cultivation range. (C) 2008 Elsevier B.V. All rights reserved.</t>
  </si>
  <si>
    <t>LU, GUANGWEN/0000-0002-5544-8326</t>
  </si>
  <si>
    <t>MAY 10</t>
  </si>
  <si>
    <t>10.1016/j.fcr.2008.01.008</t>
  </si>
  <si>
    <t>WOS:000255772900006</t>
  </si>
  <si>
    <t>Owen-Ashley, NT; Hasselquist, D; Raberg, L; Wingfield, JC</t>
  </si>
  <si>
    <t>Owen-Ashley, Noah T.; Hasselquist, Dennis; Raberg, Lars; Wingfield, John C.</t>
  </si>
  <si>
    <t>Latitudinal variation of immune defense and sickness behavior in the white-crowned sparrow (Zonotrichia leucophrys)</t>
  </si>
  <si>
    <t>BRAIN BEHAVIOR AND IMMUNITY</t>
  </si>
  <si>
    <t>There is a general trend that parasitism risk declines as latitude increases. Host populations breeding at high latitudes should therefore invest less in costly immune defenses than populations breeding in temperate or tropical zones, although it is unknown if such an effect is mediated by environmental (photoperiodic) or genetic factors or both. Acquired immune function (humoral, cell-mediated) and behavioral sickness responses to lipopolysaccharide (LPS; mimics bacterial infection) were assessed in two subspecies of white-crowned sparrow (Zonotrichia leucophrys) that breed at different latitudes in western North America. Zonotrichia l. gambelii (GWCS) is a high-latitude breeder (47-68 degrees N) while Z. l. pugetensis (PWCS) breeds at temperate latitudes (40-49 degrees N). Captive males of each subspecies were acclimated to (1) a short day (non-breeding) photoperiod (8L:16D), (2) the breeding photoperiod of PWCS (16L:8D), or (3) the breeding photoperiod of GWCS (20L:4D). Photoperiod was manipulated because shorter day lengths may enhance immune function. In support of a genetic effect, humoral responses to diphtheria-tetanus vaccination were significantly higher in PWCS compared to GWCS, regardless of photoperiod. There were no differences in cell-mediated responses to phytohemagglutinin (PHA) between subspecies or among photoperiods. For sickness responses to LPS, a significant interaction between photoperiod and subspecies was found, with long day GWCS producing stronger sickness responses (losing more weight, eating less) than short day GWCS and PWCS on all day lengths. However, these effects were influenced by photoperiodic changes in body condition. In conclusion, we find evidence for genetic control of immune responses across latitude, but no support for environmental (photoperiodic) regulation. (c) 2008 Elsevier Inc. All rights reserved.</t>
  </si>
  <si>
    <t>Ashley, Noah/F-3678-2014; Hasselquist, Dennis/M-5223-2014</t>
  </si>
  <si>
    <t>Ashley, Noah/0000-0002-9850-0681; Hasselquist, Dennis/0000-0002-0056-6616</t>
  </si>
  <si>
    <t>0889-1591</t>
  </si>
  <si>
    <t>10.1016/j.bbi.2007.12.005</t>
  </si>
  <si>
    <t>WOS:000255724800022</t>
  </si>
  <si>
    <t>Yamanaka, T; Tatsuki, S; Shimada, M</t>
  </si>
  <si>
    <t>Yamanaka, Takehiko; Tatsuki, Sadahiro; Shimada, Masakazu</t>
  </si>
  <si>
    <t>Adaptation to the new land or effect of global warming? An age-structured model for rapid voltinism change in an alien lepidopteran pest</t>
  </si>
  <si>
    <t>Hyphantria cunea Drury invaded Japan at Tokyo in 1945 and expanded its distribution gradually into northern and south-western Japan. All populations in Japan were bivoltine until the early 1970s, at which time trivoltine populations appeared in several southern regions. Presently, H. cunea exists as separate bivoltine and trivoltine populations divided around latitude 36 degrees. In the course of this voltinism change, the mean surface temperature in Japan rose by 1.0 degrees C. To determine whether and how this temperature increase might be responsible for the voltinism change, we constructed an age-structured model incorporating growth speed driven by actual daily temperature and detailed mechanisms of diapause induction triggered by both daily photoperiod and temperature. The simulation result suggests that both the acceleration of the growth speed and the prolongation of diapause induction are necessary to cause changes in voltinism, regardless of temperature increase. We concluded that the H. cunea population changed its life-history traits as an adaptation parallel with its invasion into the south-western parts of Japan. Though the temperature increase had little effect on the fitness and heat stress in bivoltine and trivoltine populations, the trivoltine life cycle has become advantageous at least in marginal regions such as Tokyo.</t>
  </si>
  <si>
    <t>Yamanaka, Takehiko/0000-0003-2888-1076</t>
  </si>
  <si>
    <t>10.1111/j.1365-2656.2008.01367.x</t>
  </si>
  <si>
    <t>WOS:000254990300019</t>
  </si>
  <si>
    <t>Kwak, M; Velasco, D; Gepts, P</t>
  </si>
  <si>
    <t>Kwak, Myounghai; Velasco, Dianne; Gepts, Paul</t>
  </si>
  <si>
    <t>Mapping homologous sequences for determinacy and photoperiod sensitivity in common bean (Phaseolus vulgaris)</t>
  </si>
  <si>
    <t>Determinacy and photoperiod insensitivity are agronomically important traits, selected during or after domestication in common bean. Determinacy reduces aboveground plant biomass and accelerates and synchronizes flowering. Photoperiod insensitivity allows common bean to be grown at higher latitudes under long days. In this study, we attempted to identify Phaseolus vulgaris homologues of 12 Arabidopsis genes that are involved in meristem identity determination and the photoperiod-dependent and autonomous flowering pathways. Amplification products with homology to the original Arabidopsis gene were obtained for 8 genes, 7 of which could be mapped onto the common bean-linkage map using the BAT93 x Jalo EEP 558 and Midas x G12873 recombinant inbred populations. Three Terminal Flower 1 homologues (PvTFL1x, PvTFL1y, and PvTFL1z) were mapped to B4, B1, and B7, respectively. PvTFL1y cosegregated with the determinacy locus, fin. In addition, PvTFL1z mapped near or at a second determinacy locus on B7. A Zeitlupe homologue mapped near a quantitative trait locus (QTL) for flowering time on linkage group B9. Constans, FCA, Flowering locus D, Gigantea, and Leafy homologues did not cosegregate with currently mapped flowering time QTLs and photoperiod insensitivity loci in common bean. Further studies are needed to confirm the role of these homologues as potential candidate genes.</t>
  </si>
  <si>
    <t>Gepts, Paul/B-4417-2009; Gepts, Paul/O-8229-2019</t>
  </si>
  <si>
    <t>Gepts, Paul/0000-0002-1056-4665; Gepts, Paul/0000-0002-1056-4665; Velasco, Dianne/0000-0003-1432-0630</t>
  </si>
  <si>
    <t>10.1093/jhered/esn005</t>
  </si>
  <si>
    <t>WOS:000255151500005</t>
  </si>
  <si>
    <t>Long-day rather than autonomous control of flowering in the diploid everbearing strawberry Fragaria vesca ssp semperflorens</t>
  </si>
  <si>
    <t>The environmental control of flowering in the perpetual-flowering (everbearing) diploid strawberry Fragaria vesca ssp. semperflorens cultivars 'Rugen' and 'Baron Solemacher' has been studied in controlled environments. Seed-propagated plants were exposed to 10-h short-day (SD) and 24-h long-day (LD) conditions at temperatures ranging from 9 degrees - 27 degrees C. The results revealed a quantitative LD response of flowering that increased in strength with increasing temperature, to become almost obligatory at 27 degrees C. Occasional runner formation was observed in SD at high temperature, conditions which were inhibitory to flowering, demonstrating that runnering ability is not completely lost in these genotypes. A comparison with the perpetual-flowering octoploid F X ananassa 'Elan', in one experiment, demonstrated an identical LD X temperature interaction in the two species. The results are discussed in relation to available information on the genetics of flowering habits in the two species. Since seasonal flowering types of F vesca and E X ananassa have also been shown to share a principally identical flowering response, controlled by SD and low temperature, it is concluded that a remarkably similar flowering control system is present in the diploid F vesca and the octoploid F. X ananassa. Despite the large genetic differences between the two species, and regardless of the origin of the cultivars, the seasonal flowering types are all SD plants, while their perpetual-flowering counterparts all appear to be LD plants. In both cases, there is a pronounced interaction with temperature; the photoperiodic responses increasing with increasing temperature, in both cases. This raises the question whether a common genetic flowering control system is present in both species.</t>
  </si>
  <si>
    <t>10.1080/14620316.2008.11512392</t>
  </si>
  <si>
    <t>WOS:000256044500012</t>
  </si>
  <si>
    <t>Xiao, HJ; Li, F; Wei, XT; Xue, FS</t>
  </si>
  <si>
    <t>Xiao, Hal-Jun; Li, Feng; Wei, Xiao-Tang; Xue, Fang-Sen</t>
  </si>
  <si>
    <t>A comparison of photoperiodic control of diapause between aestivation and hibernation in the cabbage butterfly Pieris melete</t>
  </si>
  <si>
    <t>In the cabbage butterfly, Pieris melete, summer and winter diapause are induced principally by long and short daylengths, respectively; the intermediate daylengths (12-13 h) permit pupae to develop without diapause. In this study, photoperiodic control of summer and winter diapause was systematically investigated in this butterfly by examining the photoperiodic response, the number of days required to induce 50% summer and winter diapause and the duration of diapausing pupae induced under different photoperiods. Photoperiodic response curves at 18 and 20 degrees C showed that all pupae entered winter diapause at short daylengths (8-11 h), the incidence of diapause dropped to 82.3-85.5% at 22 degrees C without showing a significant difference between short daylengths, whereas the incidence of summer diapause induced by different long daylengths (14-18 h) was varied and was obviously affected by temperature. By transferring from various short daylengths (LD 8:16, LD 9:15, LD 10: 14 and LD 11: 13) to an intermediate daylength (LD 12.5:11.5) at different times after hatching, the number of cycles required to induce 50% winter diapause (7.28 at LD 8:16, 7.16 at LD 9:15, 7.60 at LD 10:14 and 6.94 at LD 11: 13) showed no significant difference, whereas by transferring from various long daylengths (LD 14: 10, LD 15:9, LD 16:8 and LD 17:7) to an intermediate daylength (LD 12.5:11.5) at different times, the number of cycles required to induce 50% summer diapause (5.95 at LD 14:10, 8.02 at LD 15:9, 6.80 at LD 16:8, 7.64 at LD 17:7) were significantly different. The intensity of winter diapause induced under different short daylengths (LD 8:16, LD 9:15, LD 10:14 and LD 11:13) was not significantly different with an average diapause duration of 87 days at a constant temperature of 20 degrees C and 92 days at a mean daily temperature of 19.0 degrees C, whereas the intensity of summer diapause induced under different long daylengths (LD 14:10, LD 15:9, LD 16:8 and LD 17:7) was significantly different (the diapause duration ranged from 75 to 86 days at a constant temperature of 20 degrees C and from 76 to 88 days at a mean daily temperature of 19.0 degrees C). All results suggested that photoperiodic control of diapause induction and termination is significantly different between aestivation and hibernation. (C) 2008 Published by Elsevier Ltd.</t>
  </si>
  <si>
    <t>10.1016/j.jinsphys.2008.01.009</t>
  </si>
  <si>
    <t>WOS:000257485100001</t>
  </si>
  <si>
    <t>Busch, F; Huner, NPA; Ensminger, I</t>
  </si>
  <si>
    <t>Busch, Florian; Huener, Norman P. A.; Ensminger, Ingo</t>
  </si>
  <si>
    <t>Increased air temperature during simulated autumn conditions impairs photosynthetic electron transport between photosystem II and photosystem I</t>
  </si>
  <si>
    <t>Changes in temperature and daylength trigger physiological and seasonal developmental processes that enable evergreen trees of the boreal forest to withstand severe winter conditions. Climate change is expected to increase the autumn air temperature in the northern latitudes, while the natural decreasing photoperiod remains unaffected. As shown previously, an increase in autumn air temperature inhibits CO2 assimilation, with a concomitant increased capacity for zeaxanthin-independent dissipation of energy exceeding the photochemical capacity in Pinus banksiana. In this study, we tested our previous model of antenna quenching and tested a limitation in intersystem electron transport in plants exposed to elevated autumn air temperatures. Using a factorial design, we dissected the effects of temperature and photoperiod on the function as well as the stoichiometry of the major components of the photosynthetic electron transport chain in P. banksiana. Natural summer conditions (16-h photoperiod/22 degrees C) and late autumn conditions (8-hphotoperiod/7 degrees C) were compared with a treatment of autumn photoperiod with increased air temperature (SD/HT:8-h photoperiod/22 degrees C) and a treatment with summer photoperiod and autumn temperature (16-h photoperiod/7 degrees C). Exposure to SD/HT resulted in an inhibition of the effective quantum yield associated with a decreased photosystem II/photosystem I stoichiometry coupled with decreased levels of Rubisco. Our data indicate that a greater capacity to keep the primary electron donor of photosystem I (P700) oxidized in plants exposed to SD/HT compared with the summer control may be attributed to a reduced rate of electron transport from the cytochrome b(6)f complex to photosystem I. Photoprotection under increased autumn air temperature conditions appears to be consistent with zeaxanthin-independent antenna quenching through light-harvesting complex II aggregation and a decreased efficiency in energy transfer from the antenna to the photosystem II core. We suggest that models that predict the effect of climate change on the productivity of boreal forests must take into account the interactive effects of photoperiod and elevated temperatures.</t>
  </si>
  <si>
    <t>Ensminger, Ingo/D-8566-2012; Busch, Florian A./I-3816-2012</t>
  </si>
  <si>
    <t>Ensminger, Ingo/0000-0001-9014-2499; Busch, Florian A./0000-0001-6912-0156</t>
  </si>
  <si>
    <t>10.1104/pp.108.117598</t>
  </si>
  <si>
    <t>WOS:000256419400036</t>
  </si>
  <si>
    <t>Miller, TA; Muslin, EH; Dorweiler, JE</t>
  </si>
  <si>
    <t>Miller, Theresa A.; Muslin, Elizabeth H.; Dorweiler, Jane E.</t>
  </si>
  <si>
    <t>A maize CONSTANS-like gene, conz1, exhibits distinct diurnal expression patterns in varied photoperiods</t>
  </si>
  <si>
    <t>Maize (Zea mays ssp. mays L.) was domesticated from teosinte (Z. mays L. ssp. parviglumis Iltis &amp; Doebley), a plant requiring short day photoperiods to flower. While photoperiod sensitive landraces of maize exist, post-domestication breeding included efforts to grow maize in a broad range of latitudes. Thus, modern maize is often characterized as day-neutral because time to flower is relatively unaffected by photoperiod. We report the first identification of maize constans of Zea mays1 (conz1), a gene with extensive sequence homology to photoperiod genes CONSTANS (CO) in Arabidopsis (Arabidopsis thaliana (L.) Heynh.) and Heading date1 (Hd1) in rice (Oryza sativa L.). conz1 maps to a syntenous chromosomal location relative to Hd1. Additionally, conz1 and two maize homologs of another photoperiod gene exhibit diurnal expression patterns notably similar to their Arabidopsis and rice homologs. The expression pattern of conz1 in long days is distinct from that observed in short days, suggesting that maize is able to discern variations in photoperiod and respond with differential expression of conz1. We offer models to reconcile the differential expression of conz1 with respect to the photoperiod insensitivity exhibited by temperate inbreds.</t>
  </si>
  <si>
    <t>Dorweiler, Jane/K-3116-2019</t>
  </si>
  <si>
    <t>Dlugi, Theresa A./0000-0002-4716-784X</t>
  </si>
  <si>
    <t>10.1007/s00425-008-0709-1</t>
  </si>
  <si>
    <t>WOS:000254965100018</t>
  </si>
  <si>
    <t>Keny, VL; Vanlalnghaka, C; Hakim, SS; Khare, PV; Barnabas, RJ; Joshi, DS</t>
  </si>
  <si>
    <t>Keny, V. L.; Vanlalnghaka, C.; Hakim, Shakil S.; Khare, P. V.; Barnabas, R. J.; Joshi, Dilip S.</t>
  </si>
  <si>
    <t>Latitude dependent arrhythmicity in the circadian oviposition rhythm of Drosophila ananassale</t>
  </si>
  <si>
    <t>Latitude dependent arrhythmicity in the circadian rhythm of oviposition of Drosophila ananassae strains originating from 8.1 degrees N to 32.7 degrees N was studied by inbreeding them in cycles of 12 h of light at 20 lux and 12 h of darkness. The number of inbreeding generations required to initiate arrhythmicity in oviposition rhythm was dependent on the origin of latitude of the strain. The strains from the lower latitudes became arrhythmic after notably more numbers of generations than those from the higher latitudes. This might be attributed to the higher inherent degree of oviposition rhythmicity in the F-1 generation, and enhanced photic sensitivity of the circadian pacemaker mediating entrainment of oviposition rhythm of the strains from lower latitudes as compared to those from the higher latitudes.</t>
  </si>
  <si>
    <t>10.1080/09291010701424788</t>
  </si>
  <si>
    <t>WOS:000253808000005</t>
  </si>
  <si>
    <t>Strand, JET; Aarseth, JJ; Hanebrekke, TL; Jorgensen, EH</t>
  </si>
  <si>
    <t>Strand, Jo Espen Tau; Aarseth, Jo Jorem; Hanebrekke, Tanja Lexau; Jorgensen, Even Hjalmar</t>
  </si>
  <si>
    <t>Keeping track of time under ice and snow in a sub-arctic lake: plasma melatonin rhythms in Arctic charr overwintering under natural conditions</t>
  </si>
  <si>
    <t>Although photoperiod is considered as a major environmental cue for timing of seasonal events in fish, little is known about the photic information perceived by fish in different aquatic environments. The strongly seasonal Arctic charr, Salvelinus alpinus, reside in lakes covered by thick ice and snow throughout the dark winter in the north. In the present study, we have measured diel changes in their plasma tnelatonin concentrations from September to June in Lake Storvatnet (70 degrees N), northern Norway. In addition, we have measured the in vitro melatonin production of Arctic chart pineal glands held at experimental light conditions. From September to April a diel profile in plasma tnelatonin was seen in the charr in Lake Storvatn, with highest concentrations at night. This profile reflected the prevailing above-surface photoperiod, even in February when there were minimal changes in sub-surface irradiance between day and night. In June, plasma tnelatonin was low throughout the 24-hr cycle, despite there being a marked sub-surface difference in irradiance between night and day. At this time the irradiance in night probably remained above the threshold for suppression of melatonin production. The in vitro experiments revealed no endogenous rhythm in the pineal melatonin secretion, supporting the conclusion that the diel profile seen in the Arctic charr in their natural habitat was driven by ambient photoperiod. In conclusion, the Arctic charr appear to keep track of time even under the extreme conditions of high latitudes during winter, when lakes have thick ice and snow cover.</t>
  </si>
  <si>
    <t>10.1111/j.1600-079X.2007.00511.x</t>
  </si>
  <si>
    <t>WOS:000254703400001</t>
  </si>
  <si>
    <t>Domingues, P; Alaminos, J</t>
  </si>
  <si>
    <t>Domingues, Pedro; Alaminos, Javier</t>
  </si>
  <si>
    <t>Effects of culture density and shelter on growth and survival of juvenile spider crab, Maja brachydactyla (Balss, 1922)</t>
  </si>
  <si>
    <t>The effects of culture density (11 and 50 spider crabs m(-2), respectively) and shelter (presence or not of macro algae in the trays) oil Survival of 2 months old juvenile spider crabs (M. brachydactyla) were tested. All groups were fed boiled and frozen mussels (Mytilus sp.) ad libitum, during the entire experiment. After 60 (lays, in the experiment 1, survival of spider crabs cultured at the lower density was 83.3 +/- 19.3%, significantly higher (P &lt; 0.05) compared to the ones Cultured at file higher density, with a 14.3 +/- 5.8% survival. In the experiment II, Survival of spider crabs in the presence/absence of macro algae (Ulva lactuca) as refuges, was not significantly different (P &gt; 0.05) (33.3 +/- 19.2%, and 37.0 +/- 20.2%, respectively). The final density of spider crabs in all trays, after 60 days of experimentation, was similar to the lower density tested (11 spider crabs m(-2), equivalent to 3 spider crabs m(-2)). This density seems to be appropriate for the culture ofjuvenile spider crab, in the defined Culture conditions (T=20 +/- 2 degrees C, natural photoperiod corresponding to the months between September and March in a latitude of 37 degrees 13'N, and salinity close to 35 ups). Growth rates in weight (g) and carapace length (mm), when feeding on boiled and frozen mussels were of 2.1 +/- 0.7% BW d(-1), and of 0.6 +/- 0.3% BW d(-1) respectively.</t>
  </si>
  <si>
    <t>Domingues, Pedro/H-4295-2015</t>
  </si>
  <si>
    <t>Domingues, Pedro/0000-0002-9513-5009</t>
  </si>
  <si>
    <t>WOS:000258785600012</t>
  </si>
  <si>
    <t>Lu, PL; Yu, Q; Wang, E; Liu, JD; Xu, SH</t>
  </si>
  <si>
    <t>Lu, Pei-Ling; Yu, Qiang; Wang, Enli; Liu, Jian-Dong; Xu, Shou-Hua</t>
  </si>
  <si>
    <t>Effects of climatic variation and warming on rice development across South China</t>
  </si>
  <si>
    <t>Rice Oryza sativa L. development-and also its response to climatic change - is mainly determined by temperature and photoperiod. An experiment was conducted to study the influence of meteorological factors on growth and development of hybrid rice in South China, in which seeds were sown at different sites at different dates in the spring. The 29 experimental sites were spread over a large area, with latitudes from 21 degrees 39' to 34 degrees 16'N and altitudes from 1 to 1862 m above sea level. It was found that the length of the growth period at low latitudes (21 to 25 degrees N) was mainly determined by temperature and showed a single-peaked curve with an optimum temperature at about 25.7 degrees C. The temperature response of development is almost linear at high latitudes (25 to 35 degrees N), but the dependence is not as close and significant as that at low latitude, due to longer daylength and its higher variation. A phenological-simulation model with a biological basis was used to simulate the developmental stages of rice in South China. It described both thermal sensitivity and photoperiodism using nonlinear equations. The model was validated by data of sowing-date experiments carried out at different geographical sites, and then was applied to evaluate changes in the length of the rice-growth period in response to climate warming during the period from 1951 to 2006. Because there was significant warming, and the length of the growth period was sensitive to this change over the Yunnan-Guizhou Plateau, the length of the growth period was narrowed by 6 to 14 d (comparing 1990 to 2006 with 1951 to 1989), whereas it was shortened by I to 2 d in most low plain areas in South China. The probability of serious temperature related crop failure will increase if planting of a late-maturity variety is adopted in high altitude areas.</t>
  </si>
  <si>
    <t>Yu, Qiang/D-3702-2009; Wang, Enli/K-7478-2012</t>
  </si>
  <si>
    <t>Yu, Qiang/0000-0001-6950-1821; Wang, Enli/0000-0002-6653-5791</t>
  </si>
  <si>
    <t>10.3354/cr00729</t>
  </si>
  <si>
    <t>WOS:000254891200007</t>
  </si>
  <si>
    <t>Kouressy, M; Traore, S; Vaksmann, M; Grum, M; Maikano, I; Soumare, M; Traore, PS; Bazile, D; Dingkuhn, M; Sidibe, A</t>
  </si>
  <si>
    <t>Kouressy, Mamoutou; Traore, Seyclou; Vaksmann, Michel; Grum, Mikkel; Maikano, Ibrahim; Soumare, Mamy; Traore, Pierre Sibiry; Bazile, Didier; Dingkuhn, Michael; Sidibe, Amadou</t>
  </si>
  <si>
    <t>Adaptation of Malian sorghums to climate variability</t>
  </si>
  <si>
    <t>CAHIERS AGRICULTURES</t>
  </si>
  <si>
    <t>The phenology of Malian sorghum varieties was studied to understand the impact of climate constraints on their cycle duration. We hypothesized that with recent droughts, farmers had shifted to varieties with shorter cycle durations. The studied gemplasme was drawn from two different collections: one made in 1978 and the other in 2000. A phenology model adapted for photoperiod-sensitive sorghums was used to predict cultivar behaviour in their original environment as a function of latitude and rainfall regimes. The average cycle duration of the ecotypes changed little in 20 years. This point negates our assumption, because the rainfall deficit did not result in a shortening of the average cycle duration of the sorghums. A vast majority of ecotypes from humid areas were found to be photoperiod sensitive. This trait allows for optimal use of water supply by the crop and most importantly to evading specific biotic constraints (mold, bird pressure). As one moves towards the northern, drier areas, both late- and early-maturing ecotypes are encountered. This diversity is an important element in securing production in arid regions. Genetic diversity appears to be an important factor in the resilience of the cropping systems in areas with higher climatic risks. This work can guide the breeding programs in defining ideotypes specifically adapted to the range of climatic environments of the area.</t>
  </si>
  <si>
    <t>BAZILE, Didier/L-3859-2019; Traore, Pierre C. Sibiry/M-5629-2017</t>
  </si>
  <si>
    <t>BAZILE, Didier/0000-0001-5617-9319; Traore, Pierre C. Sibiry/0000-0001-8881-4794</t>
  </si>
  <si>
    <t>1166-7699</t>
  </si>
  <si>
    <t>WOS:000256049400005</t>
  </si>
  <si>
    <t>Zale, J; Ohnoutkova, L; West, D; Sams, C; Biggerstaff, J; Le Pull, M</t>
  </si>
  <si>
    <t>Zale, J.; Ohnoutkova, L.; West, D.; Sams, C.; Biggerstaff, J.; Le Pull, M.</t>
  </si>
  <si>
    <t>Micropropagation of field-grown perennial teosinte from node culture</t>
  </si>
  <si>
    <t>Propagation of perennial diploid teosinte, Zea diploperennis Iltis, Doebley and Guzman (2n = 2x = 20), and tetraploid teosinte, Z perennis (Hitchc.) Reeves and Magelsdorf (2n = 4x = 40), is limited by seed availability. For plants grown in the field, a photoperiod response delays flowering until fall, and seeds may not reach maturity. The objective of this study was to develop an in vitro micropropagation protocol for field grown teosinte. Shoot proliferation was induced from nodes split longitudinally and plated on Murashige and Skoog's (MS) medium supplemented with 5 mu M 6-benzyl amino purine and 3% (w/v) sucrose. Both species possess a single axillary bud that generated multiple plants on division. Rooting of shoots was achieved in half-strength MS medium with and without the addition of 0.4 mu M indole-3-butyric acid and 2% (w/v) sucrose. Nodes and younger branches of the tetraploid generated significantly more plants than those of the diploid.</t>
  </si>
  <si>
    <t>Ohnoutkova, Ludmila/H-4105-2014</t>
  </si>
  <si>
    <t>10.2135/cropsci2007.02.0078sc</t>
  </si>
  <si>
    <t>WOS:000254855500029</t>
  </si>
  <si>
    <t>Desnitskiy, A. G.</t>
  </si>
  <si>
    <t>On the problem of ecological evolution in Volvox</t>
  </si>
  <si>
    <t>RUSSIAN JOURNAL OF DEVELOPMENTAL BIOLOGY</t>
  </si>
  <si>
    <t>A concept of evolution of ontogeny based on the original data on the comparative biology of Volvox development and published paleoclimatic data is presented. Previously, we have demonstrated that evolutionary reorganizations of asexual development in Volvox are related to the changes in the rate, diel rhythms, and light/dark control of cell divisions. Here, we propose that such rearrangements could take place during much of Cenozoic time (e.g., in Eocene and Miocene) as adaptations to short and warm winter day in high latitudes. This proposal is confirmed by experimental data on culturing Volvox species with different types of development under short photoperiod.</t>
  </si>
  <si>
    <t>1062-3604</t>
  </si>
  <si>
    <t>10.1134/S1062360408020094</t>
  </si>
  <si>
    <t>WOS:000255069600009</t>
  </si>
  <si>
    <t>Amaducci, S; Colauzzi, M; Bellocchi, G; Venturi, G</t>
  </si>
  <si>
    <t>Amaducci, Stefano; Colauzzi, Michele; Bellocchi, Gianni; Venturi, Gianpietro</t>
  </si>
  <si>
    <t>Modelling post-emergent hemp phenology (Cannabis sativa L.): Theory and evaluation</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</si>
  <si>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 ceiling), which did not vary widely across phases and cultivars, were estimated as common values: T-b = 1.9 degrees C for BVP and 11.3 degrees C for the other phases, T-o = 26.4 degrees C and T, = 40.0 degrees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similar to 50, Felina 34 and Futura are regarded as low sensitive cultivars. Tiborszallasi was estimated as the highest sensitive cultivar (n close to 70), whereas Carmagnola and Fibranova showed an intermediate sensitivity (n similar to 62). Felina 34 also differentiated for its relatively short BVP length at optimum conditions, i.e. similar to 13 days; duration of about 20 days was the estimate for the other cultivars. Model performance against calibration dataset was good (percent relative root mean square in the range similar to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(c) 2007 Elsevier B.V. All rights reserved.</t>
  </si>
  <si>
    <t>Amaducci, Stefano/R-6290-2016</t>
  </si>
  <si>
    <t>Amaducci, Stefano/0000-0002-6184-9257</t>
  </si>
  <si>
    <t>10.1016/j.eja.2007.05.006</t>
  </si>
  <si>
    <t>WOS:000252688400003</t>
  </si>
  <si>
    <t>Prendergast, BJ; Kay, LM</t>
  </si>
  <si>
    <t>Prendergast, B. J.; Kay, L. M.</t>
  </si>
  <si>
    <t>Affective and adrenocorticotrophic responses to photoperiod in Wistar rats</t>
  </si>
  <si>
    <t>The present study tested the hypothesis that seasonal intervals of exposure to modest changes in photoperiod, typical of those experienced by humans living in temperate latitudes (10-14 h light/day), engage changes in emotional behaviour of Wistar rats, a commonly-used animal model for investigations of affective physiology. Short day lengths (&lt;= 12 h light/day) induced behavioural despair in a forced-swim test, exploratory anxiety in an open field arena, and anhedonia in a two-bottle sucrose preference task, relative to longer day lengths. Plasma adrenocorticotrophic hormone was lower in short-day relative to long-day rats, but testosterone and corticosterone concentrations were comparable across treatments. In common with animals that engage reproductive responses to day length, reproductively nonresponsive mammals such as Wistar rats exhibit changes in affective state following small changes in day length. Wistar rats may provide an animal model for the study of seasonal mood regulation because the neuroendocrine, depressive, anxious and anhedonic responses of Wistar rats to short days bear similarities to those observed in some human populations. Standard laboratory husbandry practices (exposure to a 12 : 12 h light/dark cycle) may inadvertently deliver a chronic background depressive and anxiogenic stimulus.</t>
  </si>
  <si>
    <t>Kay, Leslie/0000-0003-3049-477X</t>
  </si>
  <si>
    <t>10.1111/j.1365-2826.2007.01633.x</t>
  </si>
  <si>
    <t>WOS:000252587900013</t>
  </si>
  <si>
    <t>Sogaard, G; Johnsen, O; Nilsen, J; Junttila, O</t>
  </si>
  <si>
    <t>Sogaard, Gunnhild; Johnsen, Oystein; Nilsen, Jarle; Junttila, Olavi</t>
  </si>
  <si>
    <t>Climatic control of bud burst in young seedlings of nine provenances of Norway spruce</t>
  </si>
  <si>
    <t>Detailed knowledge of temperature effects on the timing of dormancy development and bud burst will help evaluate the impacts of climate change on forest trees. We tested the effects of temperature applied during short-day treatment, duration of short-day treatment, duration of chilling and light regime applied during forcing on the timing of bud burst in 1- and 2-year-old seedlings of nine provenances of Norway spruce (Picea abies (L.) Karst.). High temperature during dormancy induction, little or no chilling and low temperature during forcing all delayed dormancy release but did not prevent bud burst or growth onset provided the seedlings were forced under long-day conditions. Without chilling, bud burst occurred in about 20% of seedlings kept in short days at 12 C, indicating that young Norway spruce seedlings do not exhibit true bud dormancy. Chilling hastened bud burst and removed the long photoperiod requirement, but the effect of high temperature applied during dormancy induction was observed even after prolonged chilling. Extension of the short-day treatment from 4 to 8 or 12 weeks hastened bud burst. The effect of treatments applied during dormancy development was larger than that of provenance; in some cases no provenance effect was detected, but in 1-year-old seedlings, time to bud burst decreased linearly with increasing latitude of origin. Differences among provenances were complicated by different responses of some origins to light conditions under long-day forcing. In conclusion, timing of bud burst in Norway spruce seedlings is significantly affected by temperature during bud set, and these effects are modified by chilling and environmental conditions during forcing.</t>
  </si>
  <si>
    <t>10.1093/treephys/28.2.311</t>
  </si>
  <si>
    <t>WOS:000253056200015</t>
  </si>
  <si>
    <t>Favarato, ES; Conceicao, LG</t>
  </si>
  <si>
    <t>Favarato, Evandro S.; Conceicao, Lissandro Goncalves</t>
  </si>
  <si>
    <t>Hair cycle in dogs with different hair types in a tropical region of Brazil</t>
  </si>
  <si>
    <t>VETERINARY DERMATOLOGY</t>
  </si>
  <si>
    <t>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(latitude 20 degrees 45'S),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</si>
  <si>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0959-4493</t>
  </si>
  <si>
    <t>1365-3164</t>
  </si>
  <si>
    <t>10.1111/j.1365-3164.2007.00642.x</t>
  </si>
  <si>
    <t>WOS:000251863700003</t>
  </si>
  <si>
    <t>Hahn, TP; MacDougall-Shackleton, SA</t>
  </si>
  <si>
    <t>Hahn, Thomas P.; MacDougall-Shackleton, Scott A.</t>
  </si>
  <si>
    <t>Adaptive specialization, conditional plasticity and phylogenetic history in the reproductive cue response systems of birds</t>
  </si>
  <si>
    <t>Appropriately timed integration of breeding into avian annual cycles is critical to both reproductive success and survival. The mechanisms by which birds regulate timing of breeding depend on environmental cue response systems that regulate both when birds do and do not breed. Despite there being multiple possible explanations for birds' abilities to time breeding appropriately in different environments, and for the distribution of different cue response system characteristics among taxa, many studies infer that adaptive specialization of cue response systems has occurred without explicitly considering the alternatives. In this paper, we make explicit three hypotheses concerning the timing of reproduction and distribution of cue response characteristics among taxa: adaptive specialization; conditional plasticity; and phylogenetic history. We emphasize in particular that although conditional plasticity built into avian cue response systems (e.g. differing rates of gonadal development and differing latencies until onset of photorefractoriness) may lead to maladaptive annual cycles in some novel circumstances, this plasticity also can lead to what appear to be adaptively specialized cue response systems if not viewed in a comparative context. We use a comparative approach to account for the distribution of one important feature of avian reproductive cue response systems, photorefractoriness. Analysis of the distribution within songbirds of one criterion for absolute photorefractoriness, the spontaneous regression of the gonads without any decline in photoperiod, reveals that a failure to display this trait probably represents an adaptive specialization to facilitate a flexible reproductive schedule. More finely resolved analysis of both criteria for absolute photorefractoriness (the second being total lack of a reproductive response even to constant light after gonadal regression has occurred) within the cardueline finches not only provides further confirmation of this interpretation, but also indicates that these two criteria for photorefractoriness can be, and have been, uncoupled in some taxa. We suggest that careful comparative studies at different phylogenetic scales will be extremely valuable for distinguishing between adaptive specialization and non-adaptive explanations, such as phylogenetic history as explanations of cue response traits in particular taxa. We also suggest that particular focus on taxa in which individuals may breed on very different photoperiods (latitudes or times of year) in different years should be particularly valuable in identifying the range of environmental conditions across which conditionally plastic cue responses can be adaptive.</t>
  </si>
  <si>
    <t>10.1098/rstb.2007.2139</t>
  </si>
  <si>
    <t>WOS:000252317600005</t>
  </si>
  <si>
    <t>Wikelski, M; Martin, LB; Scheuerlein, A; Robinsoni, MT; Robinson, ND; Heim, B; Hau, M; Gwinner, E</t>
  </si>
  <si>
    <t>Wikelski, Martin; Martin, Lynn B.; Scheuerlein, Alex; Robinsoni, Maisha T.; Robinson, Nuriya D.; Heim, Barbara; Hau, Michaela; Gwinner, Eberhard</t>
  </si>
  <si>
    <t>Avian circannual clocks: adaptive significance and possible involvement of energy turnover in their proximate control</t>
  </si>
  <si>
    <t>Endogenous circannual clocks are found in many long-lived organisms, but are best studied in mammal and bird species. Circannual clocks are synchronized with the environment by changes in photoperiod, light intensity and possibly temperature and seasonal rainfall patterns. Annual timing mechanisms are presumed to have important ultimate functions in seasonally regulating reproduction, moult, hibernation, migration, body weight and fat deposition/stores. Birds that live in habitats where environmental cues such as photoperiod are poor predictors of seasons (e.g. equatorial residents, migrants to equatorial/tropical latitudes) rely more on their endogenous clocks than birds living in environments that show a tight correlation between photoperiod and seasonal events. Such population-specific/interspecific variation in reliance on endogenous clocks may indicate that annual timing mechanisms are adaptive. However, despite the apparent adaptive importance of circannual clocks, (i) what specific adaptive value they have in the wild and (ii) how they function are still largely untested. Whereas circadian clocks are hypothesized to be generated by molecular feedback loops, it has been suggested that circannual clocks are either based upon (i) a de-multiplication ('counting') of circadian days, (ii) a sequence of interdependent physiological states, or (iii) one or more endogenous oscillators, similar to circadian rhythms. We tested the de-multiplication of days (i) versus endogenous regulation hypotheses (ii) and (iii) in captive male and female house sparrows (Passer domesticus). We assessed the period of reproductive (testicular and follicular) cycles in four groups of birds kept either under photoperiods of LID 12 L: 12 D (period length: 24 h), 13.5 L: 13.5 D (27 h), 10.5 L: 10.5 D (23 h) or 12 D: 8 L: 3 D: 1 L (24-h skeleton photoperiod), respectively, for 15 months. Contrary to predictions from the de-multiplication hypothesis, individuals experiencing 27-h days did not differ (i.e. did not have longer) annual reproductive rhythms than individuals from the 21- or 24-h day groups. However, in line with predictions from endogenous regulation, birds in the skeleton group had significantly longer circannual period lengths than all other groups. Birds exposed to skeleton photoperiods experienced fewer light hours per year than all other groups (3285 versus 4380) and had a lower daily energy expenditure, as tested during one point of the annual cycle using respirometry. Although our results are tantalizing, they are still preliminary as birds were only studied over a period of 15 months. Nevertheless, the present data fail to support a 'counting of circadian days' and instead support hypotheses proposing whole-organism processes as the mechanistic basis for circannual rhythms. We propose a novel energy turnover hypothesis which predicts a dependence of the speed of the circannual clock on the overall energy expenditure of an organism.</t>
  </si>
  <si>
    <t>Martin, Lynn/C-2037-2009</t>
  </si>
  <si>
    <t>Martin, Lynn/0000-0002-5887-4937</t>
  </si>
  <si>
    <t>10.1098/rstb.2007.2147</t>
  </si>
  <si>
    <t>WOS:000252317600013</t>
  </si>
  <si>
    <t>Kipp, E</t>
  </si>
  <si>
    <t>Kipp, E.</t>
  </si>
  <si>
    <t>HEAT STRESS EFFECTS ON GROWTH AND DEVELOPMENT IN THREE ECOTYPES OF VARYING LATITUDE OF ARABIDOPSIS</t>
  </si>
  <si>
    <t>APPLIED ECOLOGY AND ENVIRONMENTAL RESEARCH</t>
  </si>
  <si>
    <t>Global temperatures have increased 0.6 degrees C over the past century; however regional temperatures have shown greater fluctuations. Since local environmental conditions vary along latitudinal clines, latitude has become an essential component in projecting plant response to warming. Three ecotypes of Arabidopsis were selected from varying latitudes in order to investigate heat stress within an ecotype and project potential effects across a gradient. Control and heat stressed groups received 12 hour photoperiods. Control plants were grown at 2.7/22.7 degrees C day/night mean temperatures and heat stressed plants were grown at 22.7/29 degrees C day/night mean temperatures. Plants were quantified and harvested 35 days after sowing. The number of rosette leaves, flower buds, and fruits resulted in significant differences both between control and heat stressed plants of the same ecotype and also across ecotypes. Heat overwhelmingly resulted in a quantitative decrease across all parameters, including overall plant size, with the exception of flowers in ecotype 902. And even though the heat stressed 902 plants flowered while the control group plants did not, neither produced fruit. Thus, heat adversely affects growth and development as well as reproductive success in Arabidopsis.</t>
  </si>
  <si>
    <t>1589-1623</t>
  </si>
  <si>
    <t>WOS:000265576500001</t>
  </si>
  <si>
    <t>Ayres, JF; Kelman, WM; Wiedemann, SG; Lane, LA; McCorkell, BE</t>
  </si>
  <si>
    <t>Ayres, J. F.; Kelman, W. M.; Wiedemann, S. G.; Lane, L. A.; McCorkell, B. E.</t>
  </si>
  <si>
    <t>Developing birdsfoot trefoil (Lotus corniculatus L.) varieties for permanent pasture applications in low latitude regions of eastern Australia</t>
  </si>
  <si>
    <t>AUSTRALIAN JOURNAL OF EXPERIMENTAL AGRICULTURE</t>
  </si>
  <si>
    <t>Birdsfoot trefoil ( Lotus corniculatus L.) is a potentially important alternative legume for recharge landscapes in the high rainfall zone in eastern Australia. However, in the summer rainfall region in northern New South Wales ( NSW) where birdsfoot trefoil has the greatest potential application, flowering and seed set are limited by short daylength. Consequently, existing birdsfoot trefoil cultivars do not set enough seed to develop a seedbank that sustains a productive persistent stand. A breeding program was undertaken to develop birdsfoot trefoil cultivars adapted to short photoperiod to increase the area sown to deep-rooted perennials in the grazing lands in eastern Australia. Three new birdsfoot trefoil experimental varieties, Phoenix, Venture and Matador, were developed through: ( 1) phenotypic selection within cv. Grasslands Goldie for flowering intensity and pod set, ( 2) phenotypic selection for these same traits in a broader sample of 49 world-sourced lines, and ( 3) selection for prostrate growth habit among progeny of pair-crosses between erect and prostrate accessions identified as productive in southern NSW. Following two cycles of selection for flowering prolificacy and pod set, the average number of umbels per stem in the Goldie-derived populations was five times greater than in the commercial Goldie population; this response to selection closely approximated the predicted response based on previous estimates of heritability and phenotypic variance for this trait. In comparison with Goldie, the Syn1 and Syn2 populations of the three experimental varieties consistently expressed earlier flowering maturity and higher seed yield potential in glasshouse and field trials in northern NSW. While germination rate and seedling vigour of the three experimental varieties was slightly less than Goldie, intensive selection pressure on reproductive traits did not compromise seasonal herbage production.</t>
  </si>
  <si>
    <t>0816-1089</t>
  </si>
  <si>
    <t>10.1071/EA07114</t>
  </si>
  <si>
    <t>WOS:000253761100010</t>
  </si>
  <si>
    <t>Wagner, GC; Johnston, JD; Clarke, IJ; Lincoln, GA; Hazlerigg, DG</t>
  </si>
  <si>
    <t>Wagner, Gabriela C.; Johnston, Jonathan D.; Clarke, Iain J.; Lincoln, Gerald A.; Hazlerigg, David G.</t>
  </si>
  <si>
    <t>Redefining the limits of day length responsiveness in a seasonal mammal</t>
  </si>
  <si>
    <t>ENDOCRINOLOGY</t>
  </si>
  <si>
    <t>At temperate latitudes, increases in day length in the spring promote the summer phenotype. In mammals, this long-day response is mediated by decreasing nightly duration of melatonin secretion by the pineal gland. This affects adenylate cyclase signal transduction and clock gene expression in melatonin-responsive cells in the pars tuberalis of the pituitary, which control seasonal prolactin secretion. To define the photoperiodic limits of the mammalian long day response, we transferred short day (8 h light per 24 h) acclimated Soay sheep to various longer photoperiods, simulating those occurring from spring to summer in their northerly habitat (57 degrees N). Locomotor activity and plasma melatonin rhythms remained synchronized to the light-dark cycle in all photoperiods. Surprisingly, transfer to 16-h light/day had a greater effect on prolactin secretion and oestrus activity than shorter (12 h) or longer (20 and 22 h) photoperiods. The 16-h photoperiod also had the largest effect on expression of circadian (per1) and neuroendocrine output (beta TSH) genes in the pars tuberalis and on kisspeptin gene expression in the arcuate nucleus of the hypothalamus, which modulates reproductive activity. This critical photoperiodic window of responsiveness to long days in mammals is predicted by a model wherein adenylate cyclase sensitization and clock gene phasing effects of melatonin combine to control neuroendocrine output. This adaptive mechanism may be related to the latitude of origin and the timing of the seasonal transitions.</t>
  </si>
  <si>
    <t>Johnston, Jonathan/H-6363-2011</t>
  </si>
  <si>
    <t>Johnston, Jonathan/0000-0001-8083-9794; Clarke, Iain/0000-0002-6613-2757</t>
  </si>
  <si>
    <t>0013-7227</t>
  </si>
  <si>
    <t>1945-7170</t>
  </si>
  <si>
    <t>10.1210/en.2007-0658</t>
  </si>
  <si>
    <t>WOS:000251797500007</t>
  </si>
  <si>
    <t>Saunders, DS; Cymborowski, B</t>
  </si>
  <si>
    <t>Saunders, David S.; Cymborowski, Bronislaw</t>
  </si>
  <si>
    <t>Light-induced behavioural effects on the locomotor activity rhythm of the blow fly, Calliphora vicina (Diptera: Calliphoridae)</t>
  </si>
  <si>
    <t>Under continuous light (LL) of low intensity (up to 2.0 lux), the free-running period of the blow fly activity rhythm lengthened for flies whose initial DD was less than about 25 h, but shortened for longer-period flies. Light intensity above about 2.0 lux led to an overt behavioural arrhythmicity. A comparison of phases of the oscillation after LL as a function of phases before LL, however, indicated that the oscillation continued its motion even though overt behaviour was arrhythmic. As the intensity during LL increased to 48 lux, phases after LL became centred on a narrow range close to CT 12. Extended periods of brighter light are considered to have two effects: (a) an exogenous "masking" effect occurring at intensities greater than about 2.0 lux, and (b) at intensities between about 2.0 and 48 lux, a gradual resetting of the covert oscillator to CT 12. Between 2.0 and 48 lux, therefore, the circadian oscillation governing locomotor activity in C. vicina continues its motion despite the superficial arrhythmicity in behaviour.</t>
  </si>
  <si>
    <t>10.14411/eje.2008.078</t>
  </si>
  <si>
    <t>WOS:000261360200006</t>
  </si>
  <si>
    <t>Hashimoto, K; Iijima, K; Ogawa, K</t>
  </si>
  <si>
    <t>Hashimoto, Ken-ichi; Iijima, Kazuko; Ogawa, Ken-ichi</t>
  </si>
  <si>
    <t>Geographic Variation in Photoperiodic Response for the Induction of Pupal Diapause in the White Cabbage Butterfly, Pieris rapae crucivora Boisuduval (Lepidoptera: Pieridae)</t>
  </si>
  <si>
    <t>The photoperiodic response curve for pupal diapause induction of the white cabbage butterfly, Pieris rapae crucivora Boisduval was determined in several populations of the Japan Archipelago. Larvae were reared under different photoperiods ranging from 8L16D to 16L8D at 20 +/- 0.5 degrees C. The critical photoperiods for pupal diapause induction were 14 h 40 min for the Iwamizawa population (43 degrees 10'N), 13 h 15 min For the Sendai population (38 degrees 15'N), 13 h 10 min for the Nagaoka population (37 degrees 23'N), 12 h 08 min for the Okayama population (34 degrees 39'N), 11 h 50 min For the Matsuyama (33 degrees 50'N) and Kagoshima (31 degrees 35'N) populations and I I h 15 min for the Naze population (28 degrees 23'N). The critical photoperiod increases as latitude increases. This result Suggests that adaptation to a cool climate in a higher latitude region shifts the critical photoperiod for pupal diapause induction towards a longer range. The developmental zero for the larval stage in the Sapporo (43 degrees 03'N) and Matsuyama populations was calculated as 9.8 degrees C and 9.6 degrees C for the larval stage, respectively. These results are discussed in relation to seasonal adaptation for each population.</t>
  </si>
  <si>
    <t>10.1303/jjaez.2008.201</t>
  </si>
  <si>
    <t>WOS:000262760300003</t>
  </si>
  <si>
    <t>Crumeyrolle-Arias, M; Tournaire, MC; Rabot, S; Malpaux, B; Thiery, JC</t>
  </si>
  <si>
    <t>Crumeyrolle-Arias, Michele; Tournaire, Marie-Claude; Rabot, Sylvie; Malpaux, Benoit; Thiery, Jean-Claude</t>
  </si>
  <si>
    <t>5-hydroxyoxindole, an indole metabolite, is present at high concentrations in brain</t>
  </si>
  <si>
    <t>JOURNAL OF NEUROSCIENCE RESEARCH</t>
  </si>
  <si>
    <t>5-Hydroxyoxindole has been identified as a urinary metabolite of indole, which is produced from tryptophane via the tryptophanase activity of gut bacteria. We have demonstrated recently that 5-hydroxyoxindole is an endogenous compound in blood and tissues of mammals, including humans. To date, 5-hydroxyoxindole's role is unknown. The aim of this study was to compare 5-hydroxyoxindole levels in plasma and cerebrospinal fluid (CSF) during day-night and seasonal changes, as a common approach to pilot physiological characterization of any compound. Simultaneous blood and CSF sampling was performed in the ewe, because its size allows collection in quantities suitable for 5hydroxyoxindole assay (HPLC-ED) in awake animals, without obvious physiological or behavioral disturbance. 5-Hydroxyoxindole concentration was quite stable in plasma (2-6 nM range), whereas, in CSF, it displayed marked day-night and photoperiodic variations (4-116 nM range). 5-Hydroxyoxindole levels in CSF were twofold higher at night than during the day and at least one order of magnitude higher during the long compared with the short photoperiod. These day/night and photoperiodic variations persisted after pinealectomy, indicating that 5-hydroxyoxindole rhythms in CSF are independent of melatonin formation. In conclusion, high levels of 5-hydroxyoxindole in the CSF during long photoperiod and its daily modulation suggest physiological involvement of 5-hydroxyoxindole in rhythmic adjustments in the brain, independently of the pineal gland. (c) 2007 Wiley-Liss, Inc.</t>
  </si>
  <si>
    <t>Rabot, Sylvie/0000-0002-4603-2038</t>
  </si>
  <si>
    <t>0360-4012</t>
  </si>
  <si>
    <t>10.1002/jnr.21475</t>
  </si>
  <si>
    <t>WOS:000252521000020</t>
  </si>
  <si>
    <t>Bradshaw, W. E.; Holzapfel, C. M.</t>
  </si>
  <si>
    <t>Genetic response to rapid climate change: it's seasonal timing that matters</t>
  </si>
  <si>
    <t>International Summit on Evolutionary Change in Human-Altered Environments</t>
  </si>
  <si>
    <t>FEB 08-10, 2007</t>
  </si>
  <si>
    <t>Inst Environm, Univ Calif Los Angeles, Los Angeles, CA</t>
  </si>
  <si>
    <t>Inst Environm, Univ Calif Los Angeles</t>
  </si>
  <si>
    <t>The primary nonbiological result of recent rapid climate change is warming winter temperatures, particularly at northern latitudes, leading to longer growing seasons and new seasonal exigencies and opportunities. Biological responses reflect selection due to the earlier arrival of spring, the later arrival of fall, or the increasing length of the growing season. Animals from rotifers to rodents use the high reliability of day length to time the seasonal transitions in their life histories that are crucial to fitness in temperate and polar environments: when to begin developing in the spring, when to reproduce, when to enter dormancy or when to migrate, thereby exploiting favourable temperatures and avoiding unfavourable temperatures. In documented cases of evolutionary (genetic) response to recent, rapid climate change, the role of day length (photoperiodism) ranges from causal to inhibitory; in no case has there been demonstrated a genetic shift in thermal optima or thermal tolerance. More effort should be made to explore the role of photoperiodism in genetic responses to climate change and to rule out the role of photoperiod in the timing of seasonal life histories before thermal adaptation is assumed to be the major evolutionary response to climate change.</t>
  </si>
  <si>
    <t>10.1111/j.1365-294X.2007.03509.x</t>
  </si>
  <si>
    <t>WOS:000251740500013</t>
  </si>
  <si>
    <t>Singh, RK; Bhat, KV; Bhatia, VS; Mohapatra, T; Singh, NK</t>
  </si>
  <si>
    <t>Singh, R. K.; Bhat, K. V.; Bhatia, V. S.; Mohapatra, T.; Singh, N. K.</t>
  </si>
  <si>
    <t>Association mapping for photoperiod insensitivity trait in soybean</t>
  </si>
  <si>
    <t>NATIONAL ACADEMY SCIENCE LETTERS-INDIA</t>
  </si>
  <si>
    <t>Association mapping is a new approach for confirming the marker/trait association in an independent Population that leads to a better understanding of the genetic basis of complex traits. In the present study an effort was made to identify chromosomal segments associated with photoperiod insensitivity using association mapping approach in the soybean genotypes of diverse origin and differing in response to photoperiod sensitivity, which is an important trait in the adaptation of soybean to higher latitudinal environment. These genotypes were analyzed using SSR markers and marker data collected from all lines were subjected to control for population structure and kinship relationships. The results of both the above analyses along with the phenotypic data were used to establish marker-trait association by general linear model (GLM) using TASSEL. Association mapping identified five SSR markers, Satt231, Satt411, Satt489, Satt276 and Satt434 significantly associated with photoperiod insensitivity in soybean at R-2-Model&gt; 0.6 and P-Marker &lt;= 0.01 and explaining 15.8%, 18.7%, 10.1%, 9.98% and 11.9% of the trait variations, respectively. The results suggest that marker trait associations can be readily detected in a population of diverse origin with differences in response to the trait. These associated markers after validation in large population can be used in MAS for improvement of photoperiod insensitivity trait in soybean.</t>
  </si>
  <si>
    <t>Singh, Nouratan/N-9377-2017</t>
  </si>
  <si>
    <t>Singh, Nouratan/0000-0002-8063-8375</t>
  </si>
  <si>
    <t>0250-541X</t>
  </si>
  <si>
    <t>2250-1754</t>
  </si>
  <si>
    <t>WOS:000261852000004</t>
  </si>
  <si>
    <t>Hau, M; Perfito, N; Moore, IT</t>
  </si>
  <si>
    <t>Hau, Michaela; Perfito, Nicole; Moore, Ignacio T.</t>
  </si>
  <si>
    <t>Timing of breeding in tropical birds: Mechanisms and evolutionary implications</t>
  </si>
  <si>
    <t>ORNITOLOGIA NEOTROPICAL</t>
  </si>
  <si>
    <t>8th Neotropical Ornithological Congress</t>
  </si>
  <si>
    <t>MAY 13-19, 2007</t>
  </si>
  <si>
    <t>Maturin, VENEZUELA</t>
  </si>
  <si>
    <t>Appropriate timing of breeding is an important component of reproductive success for almost all animals world-wide that live in seasonally fluctuating environments. A precise temporal regulation of reproduction is achieved by intricate physiological processes that sense variations in environmental conditions, integrate them with internal information and regulate the reproductive state accordingly. Most of our knowledge of the physiology underlying avian reproductive strategies has come from studies in temperate zone species. These studies have highlighted the physiological adaptations that species possess to regulate reproduction in environments with regular seasonal fluctuations in abiotic and biotic conditions. However, in other parts of the world, for example at tropical latitudes, variations in environmental conditions often occur in different patterns and regularity than at higher latitudes. The fascinating avian diversity in the tropics provides us with the unique opportunity to investigate the physiological mechanisms that form the basis of animal-environment interactions, to better understand how these physiological systems evolve. Here we summarize recent findings on the reproductive physiology and timing of reproduction in tropical birds, focusing on near-equatorial tropical species. We discuss variations in breeding strategies, responses to environmental cues and the functioning of the neuroendocrine reproductive axis in various avian species living in diverse tropical habitats. We then interpret these data in an evolutionary context to suggest future fines of research. Our understanding of the evolution of the timing of breeding and its underlying physiology in birds is still rudimentary, but we expect that studies on tropical species can play a major role in making substantial progress on these issues.</t>
  </si>
  <si>
    <t>1075-4377</t>
  </si>
  <si>
    <t>WOS:000256158100003</t>
  </si>
  <si>
    <t>Paradiso, R; Aronne, G; De Pascale, S</t>
  </si>
  <si>
    <t>DePascale, S; Mugnozza, GS; Maggio, A; Schettini, E</t>
  </si>
  <si>
    <t>Paradiso, R.; Aronne, G.; De Pascale, S.</t>
  </si>
  <si>
    <t>Thermal and Light Requirements for Flower Differentiation of Snapdragon</t>
  </si>
  <si>
    <t>PROCEEDINGS OF THE INTERNATIONAL SYMPOSIUM ON HIGH TECHNOLOGY FOR GREENHOUSE SYSTEM MANAGEMENT, VOLS 1 AND 2</t>
  </si>
  <si>
    <t>International Symposium on High Technology for Greenhouse System Management (Greensys 2007)</t>
  </si>
  <si>
    <t>OCT 04-06, 2007</t>
  </si>
  <si>
    <t>Naples, ITALY</t>
  </si>
  <si>
    <t>in order to define critical thermal and light requirements for flower differentiation, 4 cultivars of Snapdragon: Mistral, Monaco, Vincenot and Potomac, were tested under 4 thermal-photoperiodic regimes obtained by combining 2 thermal treatments [(night/day) 22/28 and 16/22 degrees C] and 2 photoperiods [Short Day = 8 hours and Long Day = 14 hours]. The research was carried out on potted plants in a growth chamber. The effects of treatments were studied in terms of plant growth, cut stem production and flowering time. The time of transition from vegetative to floral meristem was assessed by transmitted light microscopy on longitudinal sections of apical meristems. Floral transition at the meristematic stage was related to morphological parameters at the whole plant level (height, number of leaves, leaf area). The cut stem yield did not change among the cultivars and was unaffected by thermal and photoperiodic treatments. The number of days from transplanting to flowering increased from 59 (Mistral) to 87 (Potomac). Long-day conditions anticipated flowering of 40 days compared to the short-day treatment and reduced both stem length and leaf number at the anthesis. Thermal treatments did not affect the flowering time and the main cut stems characteristics. Microscopy analyses revealed that while it is possible to control the floral induction by choosing specific genotypes and modulating environmental parameters, the time between meristem induction and flower opening appears to be unaffected by thermal and light regimes. This time corresponded, in our experimental conditions, to approximately 20 days. A critical size of the plant, in terms of leaf area, seems to be required for the flower induction.</t>
  </si>
  <si>
    <t>978-90-6605-621-3</t>
  </si>
  <si>
    <t>10.17660/ActaHortic.2008.801.172</t>
  </si>
  <si>
    <t>WOS:000263190000172</t>
  </si>
  <si>
    <t>Leboeuf, B; Delgadillo, JA; Manfredi, E; Piacere, A; Clement, V; Martin, P; Pellicer-Rubio, MT; Boue, P; De Cremoux, R</t>
  </si>
  <si>
    <t>Leboeuf, B.; Delgadillo, J-A.; Manfredi, E.; Piacere, A.; Clement, V.; Martin, P.; Pellicer-Rubio, M-T; Boue, P.; De Cremoux, R.</t>
  </si>
  <si>
    <t>Controlling reproduction in selection schemes of dairy goats</t>
  </si>
  <si>
    <t>Reproductive seasonality observed in all breeds of goats originating from temperate latitudes and in some breeds from subtropical latitudes can now be controlled by artificial changes in photoperiod. Short days stimulate sexual activity, while long days inhibit it. This knowledge has allowed the development of photoperiodic treatments to control sexual activity in goats, in both the buck and doe. In the French intensive milk production system, goat artificial insemination plays an important role in controlling reproduction and, in conjunction with progeny testing, in improving milk production. Most dairy goats are inseminated out of the breeding season with deep frozen semen, after induction of oestrus and ovulation by hormonal treatment. This protocol provides a kidding rate of about 65%. New breeding strategies based on the buck effect associated with artificial insemination are being developed to reduce the use of hormones. With the development of insemination with frozen semen, a classical selection program was set up, including planned mating, progeny testing and the diffusion of proven sires by insemination in herds. Functional traits have become important for efficient breeding schemes in the dairy goat industries. Emphasis on functional traits related to udder morphology and health resulted from the knowledge established during the last decade. New windows have been opened based on new molecular tools allowing the detection and mapping of genes of economic importance in farm animals.</t>
  </si>
  <si>
    <t>WOS:000263496100001</t>
  </si>
  <si>
    <t>Fjelldal, G; Hansen, TJ; Berg, AE</t>
  </si>
  <si>
    <t>Fjelldal, Gunnar; Hansen, Tom Johnny; Berg, Arne Erik</t>
  </si>
  <si>
    <t>A radiological study on the development of vertebral deformities in cultured Atlantic salmon (Salmo salar L.)</t>
  </si>
  <si>
    <t>This study investigated the development of skeletal deformities in individually tagged Atlantic salmon (n=805) from the parr stage (Sept 2001, 70 g mean +/- 34 g S.D.) until 10 month after transfer to seawater (Feb 2003, 3040 g mean +/- 1097 g S.D.). A subgroup of the total population (n=129) was radiographed as pair (Feb 2002) and again 10 months after transfer to seawater (Feb 2003). Eight percent of the males matured sexually during their first autumn in sea (jack), and were excluded from further analysis. Based on an external examination of each fish (n=773), 1.8% (n=14) developed skeletal deformities (0.1% operculum deformities (n=1), 0.4% jaw deformities (n=3), 1.3% vertebral deformities (n=10)) during the experiment. Based on evaluation of radiographs (n=129), the prevalence of vertebral deformities was 7.0% (n=9) at the parr stage, and 12.4% (n=16) 10 months after transfer to seawater. From radiographs, longitudinally compressed vertebral bodies without intervertebral spaces were classified as ankylosis and compression, longitudinally compressed vertebral bodies with intervertebral spaces were classified as compressions, and dislocated vertebral bodies with a normal morphology and without intervertebral spaces were classified as ankylosis and dislocation. Of the fish that developed deformities during the experiment, 8 had ankylosis and compressions, 7 had compressions and 1 had ankylosis and dislocation. Ankylosis and compression developed in the region between vertebrae number 1 and 16, whereas compressions developed in the region between vertebrae number 13 and 49. Most of the individuals with compression 10 months after transfer to seawater had normal vertebral columns as parr, whereas all individuals with compression and ankylosis 10 months after transfer to seawater had deformed vertebral columns as parr. (c) 2007 Elsevier B.V All rights reserved.</t>
  </si>
  <si>
    <t>10.1016/j.aquaculture.2007.07.009</t>
  </si>
  <si>
    <t>WOS:000252299300036</t>
  </si>
  <si>
    <t>Kurota, H; Shimada, M</t>
  </si>
  <si>
    <t>Kurota, Hiroyuki; Shimada, Masakazu</t>
  </si>
  <si>
    <t>Over-wintering stage polymorphism of a bruchine beetle: geographical variation in optimal diapause strategy</t>
  </si>
  <si>
    <t>1. Most temperate insects undergo diapause at a specific developmental stage to overcome severe winters. The bruchine beetle Bruchidius dorsalis in a warmer region in Japan, however, has diverse over-wintering stages-non-diapausing larvae, diapausing larvae, and diapausing adults, whereas in a cooler region, it over-winters only as the final instar larva or adult in diapause. 2. The geographical pattern of over-wintering stages in 12 populations was investigated over a wide range along the mainland of Japan. It revealed that a distinct geographical pattern of over-wintering stages exists in relation to temperature conditions. In regions with warmer climates, the proportion of non-diapausing larvae increased and B. dorsalis had a more complex over-wintering stage structure. 3. Life cycles were also compared between two areas of Japan by field experiments. In the cooler area, the first generation over-wintered in the diapausing larval or adult stage. Conversely, in the warmer area, diapause was induced later and some of the first-generation adults produced second-generation offspring before over-wintering. 4. Based on the geographical cline of climates and the differences in cold hardiness among stages, we can demonstrate that the over-wintering stage variation among and within populations results from an adaptive timing of diapause induction in each region, because the late larval or adult diapauses protect pupae or eggs-which unlike other stages are not cold hardy-from being produced late in the season.</t>
  </si>
  <si>
    <t>Kurota, Hiroyuki/0000-0002-8352-455X</t>
  </si>
  <si>
    <t>10.1111/j.1365-2311.2007.00929.x</t>
  </si>
  <si>
    <t>WOS:000251188400017</t>
  </si>
  <si>
    <t>Coppack, T</t>
  </si>
  <si>
    <t>Coppack, Timothy</t>
  </si>
  <si>
    <t>Experimental determination of the photoperiodic basis for geographic variation in avian seasonality</t>
  </si>
  <si>
    <t>Geographic variation in the timing of breeding, moult and migration of birds reflects adjustment of their annual cycles to regional differences in environmental conditions. Understanding to what degree this variation results from phenotypic plasticity or from genetic adaptation is important both as a goal of primary research and especially because we need to understand the potential for species to adapt to global environmental change. The annual change in day-length remains invariant, year after year, and birds depend primarily on this environmental information to match breeding and migration schedules with the changing seasons. Here, I review what is known about the role of photoperiodic responses in shaping geographic variation in avian life cycles, focussing on intra-specific comparative studies in passerine birds. Experiments with hand-raised individuals from different populations kept under identical conditions (common-garden experiments) suggest that differences in the timing of events are not photoperiodically determined when trait differences persist. A single common-garden experiment has no neutral testing ground, however. Thus, if birds breeding at different latitudes have evolved (or retained) non-parallel reaction norms, a single test environment is not sufficient to quantify genetic and environmental influences. While reciprocal transplantation may control for this problem, such an extended experimental design has only rarely been considered. More recently, population-specific reaction norms have been studied by assigning full siblings to various photoperiodic regimes. Through this approach, the extent of genotype-by-environment interaction can be estimated, which is essential information when interpreting trait differences among populations under natural conditions and predicting how species or populations will respond to photoperiodic conditions outside present-day geographical ranges.</t>
  </si>
  <si>
    <t>Bond, Alexander L/A-3786-2010; Coppack, Timothy/D-1204-2010</t>
  </si>
  <si>
    <t>S459</t>
  </si>
  <si>
    <t>S467</t>
  </si>
  <si>
    <t>10.1007/s10336-007-0158-9</t>
  </si>
  <si>
    <t>WOS:000255199000039</t>
  </si>
  <si>
    <t>MacDougall-Shackleton, SA; Hahn, TP</t>
  </si>
  <si>
    <t>MacDougall-Shackleton, Scott A.; Hahn, Thomas P.</t>
  </si>
  <si>
    <t>Adaptation and evolution of photoperiod response systems in birds</t>
  </si>
  <si>
    <t>The reproductive cycle of most birds is driven by the annual change in photoperiod, with birds cycling between the physiological states of photosensitivity, photostimulation and photorefractoriness. Comparative studies show that variation in breeding schedules is often correlated with variation in photoperiod response systems. We caution, however, that before adaptive specialization of photoperiod response systems can be concluded, the effects of conditional plasticity and phylogenetic history need to be considered. Conditional plasticity can result in birds with identical response systems displaying different breeding schedules at different latitudes. Consideration of phylogeny can reveal whether parameters of response systems are derived adaptations or ancestral traits. Comparative data on photorefractoriness suggests that one criterion for absolute photorefractoriness-spontaneous regression of the gonads on constant long days-is ancestral in the songbirds. Only four species lack this form of photorefractoriness and all of them are opportunistic breeders. A second criterion for absolute photorefractoriness is insensitivity to even 24 h light when birds are refractory. In contrast to spontaneous regression of the gonads, the distribution of this second criterion across species does not support an adaptive hypothesis. In cardueline finches, a lack of photorefractoriness by this second criterion is widespread and is present even among strictly seasonal breeders. Further exploration of the evolution and adaptation of photoperiod responses will require measuring the response of each species to a range of photoperiods and interpreting results within a phylogenetic context.</t>
  </si>
  <si>
    <t>S219</t>
  </si>
  <si>
    <t>S224</t>
  </si>
  <si>
    <t>10.1007/s10336-007-0172-y</t>
  </si>
  <si>
    <t>WOS:000255199000009</t>
  </si>
  <si>
    <t>Affoyo, LJ; Gallegos-Sanchez, J; Villa-Godoy, A; Berruecos, JM; Perera, G; Valencia, J</t>
  </si>
  <si>
    <t>Affoyo, L. J.; Gallegos-Sanchez, J.; Villa-Godoy, A.; Berruecos, J. M.; Perera, G.; Valencia, J.</t>
  </si>
  <si>
    <t>Reproductive activity of Pelibuey and Suffolk ewes at 19 degrees north latitude</t>
  </si>
  <si>
    <t>Under photoperiod regulated conditions, some Pelibuey ewes appear to express estrous cycles continuously throughout the year. Ovulatory activity of Suffolk ewes has not being determined at 19 degrees N. The aim of the present study was to describe the annual reproductive cycle of Pelibuey and Suffolk ewes under natural conditions at 19 degrees N. Ten adult ewes of each breed were maintained under natural environmental conditions, on a constant plane of nutrition and isolated from rams. The ovulatory activity of both breeds was monitored over 2 years (2003 and 2004) by quantifying progesterone concentrations in blood samples taken twice a week. For both breeds, the proportion of ovulating ewes per month and year was analyzed by chi(2). The duration of anestrus was compared between breeds and years by analysis of variance. Correlation of ambient temperature and weight changes with the ovulatory activity was evaluated by regression procedure. Ovulatory activity was different (P &lt; 0.05) between breeds from February to July. Pelibuey sheep (60%, 6 of 10) ovulated continuously during the entire study; one animal was eliminated in the second year, due to ovarian follicular cysts and three ewes had anestrous periods from 65 +/- 46 to 70 +/- 36 days. Suffolk ewes displayed reproductive seasonality similar to that observed in sheep of the same breed in latitudes greater than 35 degrees. Within breed, reproductive behavior of sheep was similar between years, with the only difference (P&lt;0.05) observed in February for Pelibuey and in July for Suffolk relative to other months. Ambient temperature was not correlated with ovulatory activity. The body weight of Pelibuey ewes was constant during the entire study and was not correlated with ovulatory activity. There was, however, an increase on the body weight of Suffolk ewes, but this variation was not related to ovulatory activity. These findings lead to the conclusion that at 19 degrees N, a high proportion of Pelibuey ewes is capable of ovulating throughout the year, whereas Suffolk ewes undergo seasonal anestrous periods similar to those observed in individuals of the same breed at latitudes greater than 35 degrees. Identification of continuous ovulatory Pelibuey ewes may be the first step for developing a selection program against seasonality to increase lambing frequency. (c) 2006 Elsevier B.V. All rights reserved.</t>
  </si>
  <si>
    <t>10.1016/j.anireprosci.2006.09.025</t>
  </si>
  <si>
    <t>WOS:000249936700003</t>
  </si>
  <si>
    <t>Ruchin, AB</t>
  </si>
  <si>
    <t>Ruchin, A. B.</t>
  </si>
  <si>
    <t>Effect of photoperiod on growth, physiologica and Hematological indices of juvenile Siberian sturgeon Acipenser baerii</t>
  </si>
  <si>
    <t>The effect of photoperiod on the growth of juvenile Siberian sturgeon Acipenser baerii has been studied in aquarium experiments. The maximum growth rate of juvenile Siberian sturgeon was observed under 12, 46, and 24 h photoperiods. This was accompanied by high respiratory rate and total food consumption and Z conversion. Rearing in the dark significantly decreased these indices. The hematological indices were within C, Z zn the normal range under optimal photoperiodic conditions. Pronounced neutrophilia and leukopenia were observed in the absence of light.</t>
  </si>
  <si>
    <t>10.1134/S1062359007060088</t>
  </si>
  <si>
    <t>WOS:000251216000008</t>
  </si>
  <si>
    <t>Gomi, T</t>
  </si>
  <si>
    <t>Gomi, Tadashi</t>
  </si>
  <si>
    <t>Seasonal adaptations of the fall webworm Hyphantria cunea (Drury) (Lepidoptera : Arctiidae) following its invasion of Japan</t>
  </si>
  <si>
    <t>The fall webworm, Hyphantria cunea (Drury) (Lepidoptera: Arctiidae), invaded Japan from North America about 60 years ago. Immediately after its invasion - and for the first three decades - its life cycle was bivoltine, two generations per year throughout its entire distribution in Japan. Thereafter, its life cycle shifted to trivoltine in the southwestern areas of Japan. In the present study we examined the life-history traits proposed to be implicated in this event with the aim of clarifying the mechanism of this life-cycle shift. The critical photoperiod for diapause induction, as defined by the photoperiod at which 50% of individuals enter diapause, was shorter in the trivoltine populations than in their bivoltine counterparts. The temperature sensitivity of the photoperiodic response, as defined by the difference in the critical photoperiod between 20 and 25 degrees C, was greater in the trivoltine populations than in the bivoltine ones. The geographic variation in larval and pupal periods was positively correlated to the latitude of the original localities of the populations. The change in the number of larval instars would be one of the main factors accounting for the regional differences in the developmental period. These results suggest that some life-history traits of H. cunea have changed following its invasion of Japan as an adaptive response to local climates.</t>
  </si>
  <si>
    <t>10.1007/s11284-006-0327-y</t>
  </si>
  <si>
    <t>WOS:000250834300002</t>
  </si>
  <si>
    <t>Gomi, T; Nagasaka, M; Fukuda, T; Hagihara, H</t>
  </si>
  <si>
    <t>Gomi, Tadashi; Nagasaka, Masami; Fukuda, Takeshi; Hagihara, Hideharu</t>
  </si>
  <si>
    <t>Shifting of the life cycle and life-history traits of the fall webworm in relation to climate change</t>
  </si>
  <si>
    <t>The effects of global warming on the life cycle and life-history traits of the fall webworm, Hyphantria cunea (Drury) (Lepidoptera: Arctiidae), were investigated in Fukui, Japan. Our previous studies showed that the Fukui population had a predominantly bivoltine life cycle, but recently the life cycle has changed. In the present study, the life-history traits of individuals collected in 2002 in Fukui were clarified and compared to those in the previous studies. The lower threshold temperature for development and the thermal constant for one generation were 10.6 degrees C and 724.4 degree days, respectively. Although these developmental parameters were not investigated in the previous studies, the difference of the developmental period between the present and previous results was negligible in the larval and pupal stages at 20 degrees C. The critical photoperiod for diapause induction was 14 h 29 min at 20 degrees C and 14 h 10 min at 25 degrees C. The critical photoperiod at 25 degrees C was shortened to 14 min from that of the previous studies for individuals collected in 1995. The incidence of pupal diapause in the second generation was investigated in individuals that were collected as fourth and fifth instars in the field. Some portion of individuals averted diapause even if they were kept under a short photoperiod of L14:D10 at 25 degrees C after collection. These results, together with climate data and field observations in Fukui, suggest that at least a part of the population has three generations per year at present. This shift of the life cycle occurred within 7 years and is probably related to global warming in recent years.</t>
  </si>
  <si>
    <t>10.1111/j.1570-7458.2007.00616.x</t>
  </si>
  <si>
    <t>WOS:000250262100009</t>
  </si>
  <si>
    <t>Ragland, G. J.; Kingsolver, J. G.</t>
  </si>
  <si>
    <t>Influence of seasonal timing on thermal ecology and thermal reaction norm evolution in Wyeomyia smithii</t>
  </si>
  <si>
    <t>Evolutionary changes in the seasonal timing of life-history events can alter a population's exposure to seasonally variable environmental factors. We illustrate this principle in Wyeomyia smithii by showing that: (1) geographic divergence in diapause timing reduces differences among populations in the thermal habitat experienced by nondiapause stages; and (2) the thermal habitat of the growing season is more divergent at high compared with low temperatures with respect to daily mean temperatures. Geographic variation in thermal reaction norms for development time was greater in a warm compared with a cool rearing treatment, mirroring the geographic trend in daily mean temperature. Geographic variation in body size was unrelated to geographic temperature variation, but was also unrelated to development time or fecundity. Our results suggest that proper interpretation of geographic trends may often require detailed knowledge of life-history timing.</t>
  </si>
  <si>
    <t>10.1111/j.1420-9101.2007.01428.x</t>
  </si>
  <si>
    <t>WOS:000250298300007</t>
  </si>
  <si>
    <t>Quecini, V; Zucchi, MI; Baldin, J; Vello, NA</t>
  </si>
  <si>
    <t>Quecini, Vera; Zucchi, Maria I.; Baldin, Jose; Vello, Natal A.</t>
  </si>
  <si>
    <t>Identification of soybean genes involved in circadian clock mechanism and photoperiodic control of flowering time by In silico analyses</t>
  </si>
  <si>
    <t>Glycine max is a photoperiodic short-day plant and the practical consequence of the response is latitude and sowing period limitations to commercial crops. Genetic and physiological studies using the model plants Arabidopsis thaliana and rice (Oryza sativa) have uncovered several genes and genetic pathways controlling the process, however information about the corresponding pathways in legumes is scarce. Data mining prediction methodologies, including multiple sequence alignment, phylogenetic analysis, bioinformatics expression and sequence motif pattern identification, were used to identify soybean genes involved in day length perception and photoperiodic flowering induction. We have investigated approximately 330 000 sequences from open-access databases and have identified all bona fide central oscillator genes and circadian photoreceptors from A. thaliana in soybean sequence databases. We propose a working model for the photoperiodic control of flowering time in G. max, based on the identified key components. These results demonstrate the power of comparative genomics between model systems and crop species to elucidate the several aspects of plant physiology and metabolism.</t>
  </si>
  <si>
    <t>Zucchi, Maria Imaculada/AAC-8157-2019; Vello, Natal/D-6300-2012; Zucchi, Maria Imaculada/D-2637-2012; Baldin Pinheiro, Jose/D-2818-2012</t>
  </si>
  <si>
    <t>Zucchi, Maria Imaculada/0000-0002-4863-1843; Zucchi, Maria Imaculada/0000-0002-4863-1843; Baldin Pinheiro, Jose/0000-0003-1294-2081; Quecini, Vera/0000-0001-7806-3309</t>
  </si>
  <si>
    <t>10.1111/j.1774-7909.2007.00567.x</t>
  </si>
  <si>
    <t>WOS:000250328200014</t>
  </si>
  <si>
    <t>Johnsen, A; Fidler, AE; Kuhn, S; Carter, KL; Hoffmann, A; Barr, IR; Biard, C; Charmantier, A; Eens, M; Korsten, P; Siitari, H; Tomiuk, J; Kempenaers, B</t>
  </si>
  <si>
    <t>Johnsen, A.; Fidler, A. E.; Kuhn, S.; Carter, K. L.; Hoffmann, A.; Barr, I. R.; Biard, C.; Charmantier, A.; Eens, M.; Korsten, P.; Siitari, H.; Tomiuk, J.; Kempenaers, B.</t>
  </si>
  <si>
    <t>Avian Clock gene polymorphism: evidence for a latitudinal cline in allele frequencies</t>
  </si>
  <si>
    <t>In comparison with most animal behaviours, circadian rhythms have a well-characterized molecular genetic basis. Detailed studies of circadian clock genes in 'model' organisms provide a foundation for interpreting the functional and evolutionary significance of polymorphic circadian clock genes found within free-living animal populations. Here, we describe allelic variation in a region of the avian Clock orthologue which encodes a functionally significant polyglutamine repeat (ClkpolyQcds), within free-living populations of two passerine birds, the migratory bluethroat (Luscinia svecica) and the predominantly nonmigratory blue tit (Cyanistes caeruleus). Multiple ClkpolyQcds alleles were found within populations of both species (bluethroat: 12 populations, 7 alleles; blue tit: 14 populations, 9 alleles). Some populations of both species were differentiated at the ClkpolyQcds locus as measured by F-ST and R-ST values. Among the blue tit, but not bluethroat populations, we found evidence of latitudinal clines in (i) mean ClkpolyQcds repeat length, and (ii) the proportions of three ClkpolyQcds genotype groupings. Parallel analyses of microsatellite allele frequencies, which are considered to reflect selectively neutral processes, indicate that interpopulation allele frequency variation at the ClkpolyQcds and microsatellite loci does not reflect the same underlying demographic processes. The possibility that the observed interpopulation ClkpolyQcds allele frequency variation is, at least in part, maintained by selection for microevolutionary adaptation to photoperiodic parameters correlated with latitude warrants further study.</t>
  </si>
  <si>
    <t>Korsten, Peter/C-8596-2009</t>
  </si>
  <si>
    <t>Korsten, Peter/0000-0003-0814-9099; Kempenaers, Bart/0000-0002-7505-5458; Johnsen, Arild/0000-0003-4864-6284</t>
  </si>
  <si>
    <t>10.1111/j.1365-294X.2007.03552.x</t>
  </si>
  <si>
    <t>WOS:000251028200018</t>
  </si>
  <si>
    <t>Valdespino, C</t>
  </si>
  <si>
    <t>Valdespino, Carolina</t>
  </si>
  <si>
    <t>Physiological constraints and latitudinal breeding season in the Canidae</t>
  </si>
  <si>
    <t>PHYSIOLOGICAL AND BIOCHEMICAL ZOOLOGY</t>
  </si>
  <si>
    <t>Physiological strategies that maximize reproductive success may be phylogenetically constrained or might have a plastic response to different environmental conditions. Among mammals, Canidae lend themselves to the study of these two influences on reproductive physiology because all the species studied to date have been characterized as monestrous (i. e., a single ovulatory event per breeding season), suggesting a phylogenetic effect. Greater flexibility could be associated with environments that are less seasonal, such as the tropics; however, little is known for many of the species from this region. To compensate for this lack of data, two regressions were done on the length of the reproductive season relative to the latitudinal distribution of a species: one with raw data and another with phylogenetically independent contrasts. There was a significant negative relationship, independent of phylogeny, with canids that have longer breeding seasons occurring at lower latitudes. In contrast, the pervasiveness of monestrus within Canidae appears to be phylogenetically constrained by their pairing/packing life and is most likely associated with monogamy. The persistence of the monestrous condition is supported by a captive study where a tropical canid, the fennec fox, Vulpes zerda, never exhibited polyestrous cycles despite a constant photoperiod (12L : 12D).</t>
  </si>
  <si>
    <t>1522-2152</t>
  </si>
  <si>
    <t>1537-5293</t>
  </si>
  <si>
    <t>10.1086/521802</t>
  </si>
  <si>
    <t>WOS:000249887600003</t>
  </si>
  <si>
    <t>Staniar, WB; Kronfeld, DS; Akers, RM; Harris, PA</t>
  </si>
  <si>
    <t>Staniar, W. B.; Kronfeld, D. S.; Akers, R. M.; Harris, P. A.</t>
  </si>
  <si>
    <t>Insulin-like growth factor I in growing thoroughbreds</t>
  </si>
  <si>
    <t>JOURNAL OF ANIMAL PHYSIOLOGY AND ANIMAL NUTRITION</t>
  </si>
  <si>
    <t>The objective of this longitudinal study was to characterize growth and plasma insulin-like growth factor I (IGF-I) concentrations in pasture-raised thoroughbreds fed two sources of dietary energy. Mares and foals were randomly assigned to either a sugar and starch (SS) or fat and fibre (FF)-rich feed, and plasma IGF-I and growth were measured once a month from 1 to 16 months of age. These dependent variables were also compared with day length and ambient temperature. There was an association between plasma IGF-I concentration and average daily gain (ADG) (r = 0.32, p &lt; 0.001). There were also clear seasonal patterns in both ADG and plasma IGF-I, with high values in June and May, and a low value in March. Plasma IGF-I and ADG were positively associated with day length and temperature. Plasma IGF-I was never higher (p &gt; 0.10) in the FF group when compared with the SS group, and was higher in the SS group during a rapid growth phase in the spring of year 2 (p &lt; 0.10). The results establish an association between ADG and IGF-I in the horse and indicate that environment and age may influence this relationship. In addition, plasma IGF-I is influenced by dietary energy source at particular times of year. This link has important implications in designing feeding management strategies that are aimed at addressing skeletal development.</t>
  </si>
  <si>
    <t>0931-2439</t>
  </si>
  <si>
    <t>1439-0396</t>
  </si>
  <si>
    <t>10.1111/j.1439-0396.2006.00666.x</t>
  </si>
  <si>
    <t>WOS:000249426500003</t>
  </si>
  <si>
    <t>Izawa, T</t>
  </si>
  <si>
    <t>Izawa, Takeshi</t>
  </si>
  <si>
    <t>Adaptation of flowering-time by natural and artificial selection in Arabidopsis and rice</t>
  </si>
  <si>
    <t>The adaptation of plants to natural environments depends on the adaptation of flowering-time control at the appropriate season to set seeds. Possible molecular mechanisms underlying this adaptation have recently been revealed. In Arabidopsis thaliana, a model long-day plant, control of. oral transition by vernalization and long-day. oral promotion pathways is a key regulator in adaptation to different regions. A floral repressor termed FLC and a floral promoter termed CONSTANS (CO), which control FT, a florigen gene, are key transcriptional regulators of these pathways. Recent analyses of haplotypes in accessions of A. thaliana revealed that FLC regulation by an activator termed FRIGIDA (FRI) had been a target for natural selection. By contrast, in rice (Oryza sativa), a model shortday plant, two independent floral pathways - Heading date 1 (Hd1, a CO orthologue)-dependent and Early heading date 1 (Ehd1)-dependent pathways - control Hd3a (an FT orthologue) and flowering time. Interestingly, there is an antagonistic action between Hd1 and Ehd1 in the control of flowering time under long-day conditions, because Hd1 represses floral transition whereas Ehd1 promotes it. A wild rice species, Oryza rufipogon, has common ancestry with cultivated rice and grows wild in the tropics, yet cultivated rice is grown even in the cold regions of northern latitudes. During domestication, the adaptation of O. sativa to northern regions by artificial selection may have become possible through interactions of the two pathways. These suggest that the domestication process of rice will provide novel insights into the adaptation of plants in evolution.</t>
  </si>
  <si>
    <t>10.1093/jxb/erm159</t>
  </si>
  <si>
    <t>WOS:000250677300003</t>
  </si>
  <si>
    <t>Stokkan, KA; van Oort, BEH; Tyler, NJC; Loudon, ASI</t>
  </si>
  <si>
    <t>Stokkan, Karl-Arne; van Oort, Bob E. H.; Tyler, Nicholas J. C.; Loudon, Andrew S. I.</t>
  </si>
  <si>
    <t>Adaptations for life in the Arctic: evidence that melatonin rhythms in reindeer are not driven by a circadian oscillator but remain acutely sensitive to environmental photoperiod</t>
  </si>
  <si>
    <t>In reindeer Rangifer tarandus, a high latitude species, the rhythmic production of melatonin periodically dissipates under natural photoperiods when, in mid-winter, there is near permanent darkness and again, in summer, when there is permanent light. In spring and autumn, as expected, melatonin production reflects the ambient light:dark (LD) cycle. We investigated the expression of circadian mechanisms on blood levels of melatonin in reindeer. Two experiments were conducted in which animals were transferred from natural photic conditions into continuous darkness for 3 days: (i) in February, when they had been exposed to an LD cycle (11L:13D) and (ii) in July, when they had been exposed to permanent light. In July, plasma levels of melatonin rose abruptly on exposure to darkness but then declined over 24 hr before displaying a second rise and decline over the following 36 hr. In contrast, in February, levels of melatonin rose abruptly but then remained elevated for more than 60 hr in darkness. Melatonin secretion upon exposure to darkness did not conform to a circadian pattern and did not, therefore, support the hypothesis that pineal activity in reindeer is tightly regulated by circadian mechanisms. Instead the secretion of melatonin appeared to be acutely and directly sensitive to ambient lighting. The results are consistent with a model in which Arctic resident animals have adapted to extreme photic conditions by disconnecting the generation of the pineal melatonin signal from their circadian machinery and relying, instead, on its being driven by the LD cycle for just a few weeks annually in spring and autumn.</t>
  </si>
  <si>
    <t>van Oort, Bob/J-8617-2016</t>
  </si>
  <si>
    <t>van Oort, Bob/0000-0001-9508-1162; Loudon, Andrew/0000-0003-3648-445X</t>
  </si>
  <si>
    <t>10.1111/j.1600-079X.2007.00476.x</t>
  </si>
  <si>
    <t>WOS:000249425400011</t>
  </si>
  <si>
    <t>Reusch, TBH; Wood, TE</t>
  </si>
  <si>
    <t>Reusch, Thorsten B. H.; Wood, Troy E.</t>
  </si>
  <si>
    <t>Molecular ecology of global change</t>
  </si>
  <si>
    <t>Global environmental change is altering the selection regime for all biota. The key selective factors are altered mean, variance and seasonality of climatic variables and increase in CO2 concentration itself. We review recent studies that document rapid evolution to global climate change at the phenotypic and genetic level, as a response to shifts in these factors. Among the traits that have changed are photoperiod responses, stress tolerance and traits associated with enhanced dispersal. The genetic basis of two traits with a critical role under climate change, stress tolerance and photoperiod behaviour, is beginning to be understood for model organisms, providing a starting point for candidate gene approaches in targeted nonmodel species. Most studies that have documented evolutionary change are correlative, while selection experiments that manipulate relevant variables are rare. The latter are particularly valuable for prediction because they provide insight into heritable change to simulated future conditions. An important gap is that experimental selection regimes have mostly been testing one variable at a time, while synergistic interactions are likely under global change. The expanding toolbox available to molecular ecologists holds great promise for identifying the genetic basis of many more traits relevant to fitness under global change. Such knowledge, in turn, will significantly advance predictions on global change effects because presence and polymorphism of critical genes can be directly assessed. Moreover, knowledge of the genetic architecture of trait correlations will provide the necessary framework for understanding limits to phenotypic evolution; in particular as lack of critical gene polymorphism or entire pathways, metabolic costs of tolerance and linkage or pleiotropy causing negative trait correlations. Synergism among stressor impacts on organismal function may be causally related to conflict among transcriptomic syndromes specific to stressor types. Because adaptation to changing environment is always contingent upon the spatial distribution of genetic variation, high-resolution estimates of gene flow and hybridization should be used to inform predictions of evolutionary rates.</t>
  </si>
  <si>
    <t>Wood, Troy/F-7302-2010; Reusch, Thorsten/G-4141-2011; Reusch, Thorsten/B-9311-2019</t>
  </si>
  <si>
    <t>Reusch, Thorsten B. H./0000-0002-8961-4337</t>
  </si>
  <si>
    <t>10.1111/j.1365-294X.2007.03454.x</t>
  </si>
  <si>
    <t>WOS:000249829500002</t>
  </si>
  <si>
    <t>Pornsoping, P; Unsrisong, G; Vearasilp, T; Wessels, S; Horstgen-Schwark, G</t>
  </si>
  <si>
    <t>Pornsoping, Prasan; Unsrisong, Gomut; Vearasilp, Therdchai; Wessels, Stephan; Hoerstgen-Schwark, Gabriele</t>
  </si>
  <si>
    <t>Reproductive performance of female rainbow trout Oncorhynchus mykiss (Walbaum) kept under water temperatures and photoperiods of 13 degrees and 51 degrees N latitude</t>
  </si>
  <si>
    <t>AQUACULTURE RESEARCH</t>
  </si>
  <si>
    <t>At Doi Inthanon Fisheries Research Unit (DIFRU), Thailand (13 degrees N), rainbow trout were exposed to natural (13 degrees N) and artificial (51 degrees N) photoperiods, and natural water (NW) temperatures and cooled water (CW) 8 months before first spawning. In group I (51 degrees N, CW), water temperatures of 18 degrees C were never reached. In group II (51 degrees N, NW) and group III (13 degrees N, NW), the mean water temperatures in May exceeded 20 degrees C, and 19 degrees C in June and July. Eggs from 94% of all females in group I were obtained before January. This percentage diminished to 84% and 68% in groups II and III. The weight of the spawners and the size of the eggs were significantly lower in group III than in the other groups. No significant differences were observed for egg number per kg body weight of spawners between the groups. The mean fertilization rate of eggs was the highest, with 71%, in group I, and the lowest, with 50%, in group II. For hatching rates, on average 27%, 24% and 30% in groups I, II and III, respectively, differences were not significant. In group III, 37% of all batches reached fertilization rates above 80% and 16% of egg batches showed hatching rates of more than 60%.</t>
  </si>
  <si>
    <t>1355-557X</t>
  </si>
  <si>
    <t>1365-2109</t>
  </si>
  <si>
    <t>10.1111/j.1365-2109.2007.01785.x</t>
  </si>
  <si>
    <t>WOS:000249101500005</t>
  </si>
  <si>
    <t>Basch, LV; Tegner, MJ</t>
  </si>
  <si>
    <t>Basch, Larry V.; Tegner, Mia J.</t>
  </si>
  <si>
    <t>Reproductive responses of purple sea urchin (Strongylocentrotus purpuratus) populations to environmental conditions across a coastal depth gradient</t>
  </si>
  <si>
    <t>BULLETIN OF MARINE SCIENCE</t>
  </si>
  <si>
    <t>Meeting on Reproduction, Ecology and Evolution in Marine Systems held in Honor of John S Pearse</t>
  </si>
  <si>
    <t>JUN 10-11, 2006</t>
  </si>
  <si>
    <t>Univ Calif Santa Cruz, Santa Cruz, CA</t>
  </si>
  <si>
    <t>Univ Calif Santa Cruz</t>
  </si>
  <si>
    <t>Ecological influences on reproduction in sea urchins, particularly photoperiod, have been studied extensively. Effects of proximate environmental factors (temperature, water motion, food) on reproduction of purple urchins, Strongylocentrotus purpuratus (Stimpson, 1857), were sampled monthly for 2 yrs for intertidal, and subtidal populations at the same latitude in the Point Loma kelp forest, San Diego, California, USA. Gonad index (GI) was highest at 8 m, intermediate in the intertidal, and lowest at 18 m. GI increased across sites from spring through autumn and decreased sharply from late autumn through early winter. Stomach index (SI) peaked in summer and in autumn-winter. Increases in SI followed temporal peaks in drift plant abundance, but preceded increases in GI. Temperatures ranged from 11-22 degrees C, varying inversely with depth. Water movements were highest at deeper sites. Spawning coincided with high wave periods. Abundance of drift macroalgal food generally increased from deep to shallow sites, with rare peaks in abundance of intertidal drift. Algal food quantity appears to regulate reproductive output, not timing. ON ratio of drift kelp was generally higher, and nitrogen correspondingly lower, at warmer temperatures or shallower depths; nitrogen was lower in drift than in live kelp. Gonadal growth, development, and spawning occurred earlier at deeper subtidal sites with faster flows, lower temperatures, and higher food quality, despite low drift abundance. Gonad production was highest intertidally despite high population density, prolonged high temperatures &gt; 17 degrees C limiting gametogenesis, and only sporadic availability of drift. Naturally co-occurring abiotic and biotic factors combine to affect reproduction in S. purpuratus.</t>
  </si>
  <si>
    <t>0007-4977</t>
  </si>
  <si>
    <t>WOS:000249883100011</t>
  </si>
  <si>
    <t>Newman, YC; Sinclair, TR; Blount, AS; Lugo, ML; Valencia, E</t>
  </si>
  <si>
    <t>Newman, Y. C.; Sinclair, T. R.; Blount, A. S.; Lugo, M. L.; Valencia, E.</t>
  </si>
  <si>
    <t>Forage production of tropical grasses under extended daylength at subtropical and tropical latitudes</t>
  </si>
  <si>
    <t>Decreased growth of warm-season forage grasses during subtropical winters has been shown to be a response to short-daylength during those months. The objective of this research was to evaluate the influence of short-daylength on growth of forage grasses in low latitude locations. Three grasses (Argentine bahiagrass, Paspalum notatum Flugge; Common guineagrass, Panicum maximum Jacq.; Tifton-85 bermudagrass, Cynodon spp. Pers.) were grown at three locations (south Florida, Puerto Rico, and St. Croix) under extended (15h) and natural daylength during 2 years. Plots were harvested at 5-week (October-February) and 4-week (March-April) intervals to measure dry matter (DM) yield and nutritive value of the herbage. Daylength effects were found on DM harvested for all grasses in south Florida (P &lt; 0.01). At that location, grasses exposed to increased daylength averaged a 44% increase in DM harvested compared to those grown under natural daylength. Daylength effects were consistent for bahiagrass at the other two locations as well. However, guineagrass and bermudagrass did not respond to extended daylength in Puerto Rico and St. Croix. These results showed that bahiagrass is capable of producing additional forage during the cool season at all locations tested if sensitivity to photoperiod is genetically removed or attenuated. (C) 2007 Elsevier B.V. All rights reserved.</t>
  </si>
  <si>
    <t>10.1016/j.envexpbot.2007.02.005</t>
  </si>
  <si>
    <t>WOS:000249887400003</t>
  </si>
  <si>
    <t>Polo, V; Carrascal, LM; Metcalfe, NB</t>
  </si>
  <si>
    <t>Polo, Vicente; Carrascal, Luis M.; Metcalfe, Neil B.</t>
  </si>
  <si>
    <t>The effects of latitude and day length on fattening strategies of wintering coal tits Periparus ater (L.): a field study and aviary experiment</t>
  </si>
  <si>
    <t>1. Cyclic daily fattening routines are very common in wintering small wild birds, and are thought to be the consequence of a trade-off between different environmental and state-dependent factors. According to theory, these trajectories should range from accelerated (i.e. mass increases exponentially towards dusk) when mass-dependent predation costs are the most important cause of mortality risk, to decelerated (i.e. the rate of mass gain is highest at dawn and decreases afterward) when starvation is the greater risk. 2. We examine if geographically separate populations of coal tits, wintering in Scotland and central Spain under contrasting photoperiods, show differences in their strategies of daily mass regulation. We describe population differences in wild birds under natural conditions, and experimentally search for interpopulation variation in diurnal body mass increase under common, manipulated, photoperiod conditions (LD 9 : 15 h vs. 7 : 17 h), controlling for temperature, food availability, predator pressure and foraging arena. 3. Winter diurnal mass gain of wild coal tits was more delayed towards the latter part of the daylight period in central Spain (i.e. the locality with longer winter days) than in Scotland. In both localities, the pattern was linked to the average mass at dawn, with mass increasing more rapidly in lighter birds. However, under the controlled photoperiod situation the pattern of daily mass gain was similar in both populations. Diurnal body mass gain was more accelerated at the end of the day, and the increase in body mass in the first hour of the day was considerably lower under the long (9 h) than under the short (7 h) photoperiod in both populations. 4. Wintering coal tits show patterns of mass gain through the day that are compatible with current theories of the costs and benefits of fat storage, with birds at lower latitudes (with longer winter days) having a greater tendency to delay mass gain until late in the day. The experimental study revealed that these patterns are plastic, with birds responding directly to the photoperiod that they experience, suggesting that they are continually making fine-scale adjustments to energy reserves on the basis of both inherent (e.g. state-dependent) and extrinsic cues.</t>
  </si>
  <si>
    <t>Carrascal, Luis M./Q-2190-2016; Metcalfe, Neil B./C-5997-2009; Carrascal, Luis M./B-8381-2008</t>
  </si>
  <si>
    <t>Carrascal, Luis M./0000-0003-1288-5531; Metcalfe, Neil B./0000-0002-1970-9349; Carrascal, Luis M./0000-0003-1288-5531; Vicente, Polo/0000-0002-0994-5372</t>
  </si>
  <si>
    <t>10.1111/j.1365-2656.2007.01270.x</t>
  </si>
  <si>
    <t>WOS:000249088900004</t>
  </si>
  <si>
    <t>Slotte, T; Holm, K; McIntyre, LM; Lagercrantz, U; Lascoux, M</t>
  </si>
  <si>
    <t>Slotte, Tanja; Holm, Karl; McIntyre, Lauren M.; Lagercrantz, Ulf; Lascoux, Martin</t>
  </si>
  <si>
    <t>Differential expression of genes important for adaptation in Capsella bursa-pastoris (Brassicaceae)</t>
  </si>
  <si>
    <t>Understanding the genetic basis of natural variation is of primary interest for evolutionary studies of adaptation. In Capsella bursa-pastoris, a close relative of Arabidopsis (Arabidopsis thaliana), variation in flowering time is correlated with latitude, suggestive of an adaptation to photoperiod. To identify pathways regulating natural flowering time variation in C. bursa-pastoris, we have studied gene expression differences between two pairs of early-and late-flowering C. bursa-pastoris accessions and compared their response to vernalization. Using Arabidopsis microarrays, we found a large number of significant differences in gene expression between flowering ecotypes. The key flowering time gene FLOWERING LOCUS C (FLC) was not differentially expressed prior to vernalization. This result is in contrast to those in Arabidopsis, where most natural flowering time variation acts through FLC. However, the gibberellin and photoperiodic flowering pathways were significantly enriched for gene expression differences between early-and late-flowering C. bursa-pastoris. Gibberellin biosynthesis genes were down-regulated in late-flowering accessions, whereas circadian core genes in the photoperiodic pathway were differentially expressed between early-and late-flowering accessions. Detailed time-series experiments clearly demonstrated that the diurnal rhythm of CIRCADIAN CLOCK-ASSOCIATED1 (CCA1) and TIMING OF CAB EXPRESSION1 (TOC1) expression differed between flowering ecotypes, both under constant light and long-day conditions. Differential expression of flowering time genes was biologically validated in an independent pair of flowering ecotypes, suggesting a shared genetic basis or parallel evolution of similar regulatory differences. We conclude that genes involved in regulation of the circadian clock, such as CCA1 and TOC1, are strong candidates for the evolution of adaptive flowering time variation in C. bursa-pastoris.</t>
  </si>
  <si>
    <t>McIntyre, Lauren/J-8414-2012</t>
  </si>
  <si>
    <t>McIntyre, Lauren/0000-0002-0077-3359; Slotte, Tanja/0000-0001-6020-5102; Lascoux, Martin/0000-0003-1699-9042</t>
  </si>
  <si>
    <t>10.1104/pp.107.102632</t>
  </si>
  <si>
    <t>WOS:000249285200015</t>
  </si>
  <si>
    <t>Masuda, J; Ozaki, Y; Okubo, H</t>
  </si>
  <si>
    <t>Masuda, Jun-ichiro; Ozaki, Yukio; Okubo, Hiroshi</t>
  </si>
  <si>
    <t>Rhizome transition to storage organ is under phytochrome control in lotus (Nelumbo nucifera)</t>
  </si>
  <si>
    <t>We examined photoperiodic response of lotus (Nelumbo nucifera) rhizome morphogenesis (its transition to a storage organ) by using seed-derived plants. Rhizome enlargement (increase in girth) was brought about under 8, 10 and 12 h photoperiods, whereas the rhizomes elongated under 13 and 14 h photoperiods. Rhizomes elongated under 14 h light regimes supplied as 8 h of natural light plus 6 h supplemental hours of white, yellow or red light, but similar treatments with supplemental blue, green or far red light, caused enlargement in girth of the rhizomes. A 2 h interruption of the night with white, yellow or red light, in plants entrained to 8 h photoperiod brought rhizome elongation, whereas 2 h-blue, green or far red light night breaks still resulted in rhizome increase in girth. The inhibitory effect of a red (R) light night break on rhizome increase in girth was reversed by a far-red (FR) light given immediately afterwards. Irradiation with R/FR/R inhibited the rhizome increase in girth. FR light irradiation following R/FR/R irradiation cancelled the effect of the last R light irradiation. It was demonstrated that the critical photoperiod for rhizome transition to storage organ is between 12 and 13 h photoperiod. It was also evident that the optimal light quality range for interruption of dark period (night break) is between yellow and red light and that a R/FR reversible reaction is observed. From these results, we propose that phytochrome plays an important role in photoperiodic response of rhizome increase in girth in lotus. This is the first report on phytochrome-dependent morphogenesis of storage organs in rhizomous plants.</t>
  </si>
  <si>
    <t>10.1007/s00425-007-0536-9</t>
  </si>
  <si>
    <t>WOS:000248906100010</t>
  </si>
  <si>
    <t>Sierra-Almeida, A; Casanova-Katny, MA; Bravo, LA; Corcuera, LJ; Cavieres, LA</t>
  </si>
  <si>
    <t>Sierra-Almeida, Angela; Casanova-Katny, M. Angelica; Bravo, Leon A.; Corcuera, Luis J.; Cavieres, Lohengrin A.</t>
  </si>
  <si>
    <t>Photosynthetic responses to temperature and light of Antarctic and Andean populations of Colobanthus quitensis (Caryophyllaceae)</t>
  </si>
  <si>
    <t>REVISTA CHILENA DE HISTORIA NATURAL</t>
  </si>
  <si>
    <t>Colobanthus quitensis (Knuth, 1831) Bartling (Caryophyllaceae) is characterized by a wide latitudinal distribution, ranging between the tropical high Andes and the Antarctic Peninsula. Although both habitat types are characterized by cold and freezing temperatures, important microclimatic differences exist during the growing season. Hence, important differences in the response of the photosynthetic apparatus to abiotic factors could be expected between Antarctic and Andean populations of C. quitensis. We studied the relationship between net photosynthesis, leaf temperature and light intensity in two populations of C. quitensis, one from La Parva in the Andes of central Chile and the other from King George Island, in the Maritime Antarctic. Plants from both populations were grown in the laboratory at 15 degrees C under 250 mu mol photons m(-2) s(-1), with a 16/8 h light/dark photoperiod. Twenty plants (about two months old) of each population were transferred to a 4 degrees C chamber with the same light and photoperiod conditions as above to assess the photosynthetic acclimation capacity. At 15 degrees C, populations differed in their optimum leaf temperature for photosynthesis, being 24.0 degrees C in individuals from the Andes and 18.6 degrees C in individuals from the Antarctic. In contrast, Antarctic individuals showed the highest net photosynthesis rate under both temperature treatments, with the lowest light compensation and saturation points. Antarctic individuals had higher photosynthetic activity at lower temperatures compared to individuals from the Andes. Our results suggest that C. quitensis has adapted photosynthetic performance of individuals growing in different localities to the prevailing climatic conditions. Differences in photosynthetic responses to temperature and light are discussed in relation to ecotypic differentiation between two populations studied.</t>
  </si>
  <si>
    <t>Corcuera, Luis/G-1714-2014; Cavieres, Lohengrin/A-9542-2010; Casanova-Katny, Angelica/M-3994-2014; Bravo, Leon/H-9251-2018; Sierra-Almeida, Angela/F-8409-2014</t>
  </si>
  <si>
    <t>Cavieres, Lohengrin/0000-0001-9122-3020; Casanova-Katny, Angelica/0000-0003-3860-1445; Bravo, Leon/0000-0003-4705-4842; Sierra-Almeida, Angela/0000-0002-4207-0950</t>
  </si>
  <si>
    <t>0716-078X</t>
  </si>
  <si>
    <t>0717-6317</t>
  </si>
  <si>
    <t>WOS:000249505700007</t>
  </si>
  <si>
    <t>Dawson, A; Sharp, PJ</t>
  </si>
  <si>
    <t>Dawson, Alistair; Sharp, Peter J.</t>
  </si>
  <si>
    <t>Photorefractoriness in birds - photoperiodic and non-photoperiodic control</t>
  </si>
  <si>
    <t>23rd Biennial Conference of European Comparative Endocrinologists</t>
  </si>
  <si>
    <t>AUG 29-SEP 02, 2006</t>
  </si>
  <si>
    <t>Univ Manchester, Manchester, ENGLAND</t>
  </si>
  <si>
    <t>European Soc Comparat Endocrinol, City Manchester, Univ Manchester, AstraZeneca</t>
  </si>
  <si>
    <t>Univ Manchester</t>
  </si>
  <si>
    <t>Avian breeding seasons vary in length and in the degree of asymmetry with respect to the annual cycle in photoperiod to suit species-specific food resources. Asymmetry is the result of photorefractoriness. The degree of photorefractoriness, absolute or relative, is related to the length and asymmetry of the breeding season. Absolute photorefractoriness is associated with a marked decrease in hypothalamic cGnRH-I. However, during the initiation of absolute photo refractoriness there is a transient period during which the gonads regress in advance of the decrease in cGnRH-I, and this stage may be analogous to relative photorefractoriness. Photoinduced prolactin secretion has an inhibitory modulatory role during the initiation of absolute photorefractoriness, but is unlikely to be the only factor involved, while a possible role for avian gonadotrophin inhibitory hormone is not established. The first stage in the termination of photo refractoriness is the resumption of cGnRH-I synthesis. The major environmental cue driving gonadal maturation, and the transitions between the photosensitive state and photorefractoriness is the annual cycle in photoperiod. A range of non-photoperiodic cues may also play a role: social cues, climatic factors (temperature, rainfall, etc.), food availability and nutritional state. There is considerable evidence that these cues can influence gonadal maturation and the timing of egg-laying. There is some evidence that non-photoperiodic cues (certainly temperature and possibly social Cues and food availability) can affect the timing of the onset of photorefractoriness, but no evidence that they can influence the time of the end of photorefractoriness. (c) 2007 Elsevier Inc. All rights reserved.</t>
  </si>
  <si>
    <t>10.1016/j.ygcen.2007.01.043</t>
  </si>
  <si>
    <t>WOS:000248632600054</t>
  </si>
  <si>
    <t>Insects in a warmer world: ecological, physiological and life-history responses of true bugs (Heteroptera) to climate change</t>
  </si>
  <si>
    <t>Focusing on the southern green stink bug, Nezara viridula (Pentatomidae), in central Japan the effects of climate change on true bugs (Insecta: Heteroptera) are reviewed. In the early 1960s, the northern edge of the species's distribution was in Wakayama Prefecture (34.1 degrees N) and distribution was limited by the +5 degrees C coldest month (January) mean temperature isothermal line. By 2000, N. viridula was recorded 70 km further north (in Osaka, 34.7 degrees N). Historical climate data were used to reveal possible causes of the northward range expansion. The increase of mean and lowest winter month temperatures by 1-2 degrees C in Osaka from the 1950s to the 1990s improved potential overwintering conditions for N. viridula. This promoted northward range expansion of the species. In Osaka, adult diapause in N. viridula is induced after mid-September, much later than in other local seed-feeding heteropterans. This late diapause induction results in late-season ineffective reproduction: some females start oviposition in autumn when the progeny have no chance of attaining adulthood and surviving winter. Both reproductive adults and the progeny die. A period from mid-September to early November represents a phenological mismatch: diapause is not yet induced in all adults, but it is already too late to start reproduction. Females that do not start reproduction but enter diapause in September have reduced postdiapause reproductive performance: they live for a shorter period, have a shorter period of oviposition and produce fewer eggs in smaller egg masses compared with females that emerge and enter diapause later in autumn. To some extent, N. viridula remains maladapted to Osaka environmental conditions. Ecological perspectives on establishment in recently colonized areas are discussed. A review of available data suggests that terrestrial and aquatic Heteroptera species respond to climate change by shifting their distribution ranges, changing abundance, phenology, voltinism, physiology, behaviour, and community structure. Expected responses of Heteroptera to further climate warming are discussed under scenarios of slight (&lt; 2 degrees C) and substantial (&gt; 2 degrees C) temperature increase.</t>
  </si>
  <si>
    <t>10.1111/j.1365-2486.2007.01395.x</t>
  </si>
  <si>
    <t>WOS:000248959400003</t>
  </si>
  <si>
    <t>Dardente, H.</t>
  </si>
  <si>
    <t>Does a melatonin-dependent circadian oscillator in the pars tuberalis drive prolactin seasonal rhythmicity?</t>
  </si>
  <si>
    <t>The pars tuberalis (PT) of the adenohypophysis expresses a high density of melatonin receptors and is thought to be a crucial relay for the actions of melatonin on seasonal rhythmicity of prolactin secretion by the pars distalis (PD). In common with the suprachiasmatic nucleus of the hypothalamus and most other peripheral tissues, the PT rhythmically expresses a range of 'clock genes'. Interestingly, this expression is highly dependent upon melatonin/photoperiod, with several aspects unique to the PT. These observations led to the establishment of a conceptual framework for the encoding of seasonal timing in this tissue. This review summarises current knowledge of the morphological, functional and molecular aspects of the PT and considers its role in seasonal timing. The strengths and weaknesses of current hypotheses that link melatonin action in the PT to its seasonal effect on lactotrophs of the PD are discussed and alternative working hypotheses are suggested.</t>
  </si>
  <si>
    <t>10.1111/j.1365-2826.2007.01564.x</t>
  </si>
  <si>
    <t>WOS:000247818400009</t>
  </si>
  <si>
    <t>Yoshie, F</t>
  </si>
  <si>
    <t>Yoshie, Fumio</t>
  </si>
  <si>
    <t>Length of the pre-reproductive period of Plantago asiatica L. from different latitudes</t>
  </si>
  <si>
    <t>PLANT SPECIES BIOLOGY</t>
  </si>
  <si>
    <t>0913-557X</t>
  </si>
  <si>
    <t>1442-1984</t>
  </si>
  <si>
    <t>10.1111/j.1442-1984.2007.00186.x</t>
  </si>
  <si>
    <t>WOS:000247669100009</t>
  </si>
  <si>
    <t>Trujillo-Quiroga, MJ; Gallegos-Sanchez, J; Porras-Almeraya, A; Valencia-Mendez, J</t>
  </si>
  <si>
    <t>Trujillo-Quiroga, Maria J.; Gallegos-Sanchez, Jaime; Porras-Almeraya, Antonio; Valencia-Mendez, Javier</t>
  </si>
  <si>
    <t>Artificial long days induce anoestrus in pelibuey ewes with continuous reproductive activity</t>
  </si>
  <si>
    <t>AGROCIENCIA</t>
  </si>
  <si>
    <t>Sheep from the tropical latitudes such as Pelibuey, can ovulate continuously, but it is unknown whether this activity continues at higher latitudes. Continuous Pelibuey sheep (group 1, n=15) and seasonal (group 2, n=15) were exposed to an inhibitory photoperiod (16 h L/8 h D), similar to high latitudes (56 degrees) for 90 days (December 21 2002 to March 21 2003), using a controlled light chamber. Ovarian activity was evaluated with plasmatic progesterone concentration in samples taken twice a week, beginning one week before application of the photoperiod up to two months after concluding the treatment. The number of days of ovulatory activity (t test) and the percentage of females with ovulatory activity (chi(2)) of the two groups were compared. The ewes of the continuous group maintained their activity for 75.5+11.8 d and the seasonal group for 73.3+13.6 d (p&gt;0.05). Anoestrus occurred in 60% of the females in the continuous group and 66.6% in the seasonal group (p &gt; 0.05). It is concluded that Pelibuey ewes selected as continuous are not sensitive to changes in photoperiod at 19 degrees N latitude. However, exposing them to a longer photoperiod activates the neuroendocrine mechanism that controls seasonal anoestrus.</t>
  </si>
  <si>
    <t>1405-3195</t>
  </si>
  <si>
    <t>WOS:000248292600004</t>
  </si>
  <si>
    <t>Ruhayel, Y; Malm, G; Haugen, TB; Henrichsen, T; Bjorsvik, C; Grotmol, T; Saether, T; Malm, J; Figenschau, Y; Rylander, L; Levine, RJ; Giwercman, A</t>
  </si>
  <si>
    <t>Ruhayel, Yasir; Malm, Gunilla; Haugen, Trine B.; Henrichsen, Trine; Bjorsvik, Cathrine; Grotmol, Tom; Saether, Thomas; Malm, Johan; Figenschau, Yngve; Rylander, Lars; Levine, Richard J.; Giwercman, Aleksander</t>
  </si>
  <si>
    <t>Seasonal variation in serum concentrations of reproductive hormones and urinary excretion of 6-sulfatoxymelatonin in men living north and south of the Arctic Circle: a longitudinal study</t>
  </si>
  <si>
    <t>CLINICAL ENDOCRINOLOGY</t>
  </si>
  <si>
    <t>Objective Seasonal variation in photoperiod or temperature may influence human reproductive biology. The present study evaluated whether seasonal changes occurred in the levels of reproductive hormones and the major melatonin metabolite, 6-sulfatoxymelatonin (aMT6s), in populations exposed to extreme variation in photoperiod and temperature. Design Two separate cohorts of Norwegian men were recruited from the general population in either of two locations: Tromso (69.5 degrees N, n = 92) or Oslo (60 degrees N, n = 112), located north and south of the Arctic Circle (66.5 degrees N), respectively. Measurements Four blood and 12-h overnight urine samples were obtained on separate occasions over a 12-month period, including during the photoperiod maximum and minimum. Serum concentrations of FSH, LH, testosterone (T), oestradiol (E-2), SHBG and the urinary excretion of aMT6s were assessed. Results Statistical analysis using generalized estimating equations indicated that LH levels were lowest during early winter in both locations (both P = 0.01). In Tromso, free T and E-2 concentrations peaked during early winter (P = 0.02 and 0.003, respectively). In Oslo, free T levels were lowest during early winter (P = 0.06) whereas E-2 levels were lowest during late summer (P &lt; 0.001). Urinary aMT6s concentrations were lowest during early summer in Tromso and Oslo. Concentrations peaked during early winter in Tromso (P &lt; 0.001) and during late winter in Oslo (P &lt; 0.001). Conclusion LH levels exhibited similar changes in both locations, whereas the patterns of changes of the sex steroid concentrations differed, possibly indicating different underlying mechanisms. Excretion of aMT6s was lowest during early summer in both locations, indicating that the long natural photoperiod was sufficient to cause suppression of melatonin secretion. Whether these changes have any biological significance remains uncertain.</t>
  </si>
  <si>
    <t>Saether, Thomas/0000-0003-4976-3810; Rylander, Lars/0000-0001-8288-8207; Ruhayel, Yasir/0000-0001-5479-0595</t>
  </si>
  <si>
    <t>0300-0664</t>
  </si>
  <si>
    <t>1365-2265</t>
  </si>
  <si>
    <t>10.1111/j.1365-2265.2007.02843.x</t>
  </si>
  <si>
    <t>WOS:000247339300013</t>
  </si>
  <si>
    <t>Saito, H; Okumoto, Y; Teranishi, T; Qingbo, Y; Nakazaki, T; Tanisaka, T</t>
  </si>
  <si>
    <t>Saito, Hiroki; Okumoto, Yutaka; Teranishi, Takeshi; Qingbo, Yuan; Nakazaki, Tetsuya; Tanisaka, Takatoshi</t>
  </si>
  <si>
    <t>Heading time genes responsible for the regional adaptability of 'Tongil-type short-culmed rice cultivars' developed in Korea</t>
  </si>
  <si>
    <t>In the Republic of Korea (South Korea), many high-yielding rice cultivars, called 'Tongil-type short-culmed (TG) cultivars', were developed by indica-japonica hybridizations in the 1970s-1990s. The TG cultivars all show a long basic vegetative growth (BVG) period and low photoperiod sensitivity (PS). Such a combination of BVG period and PS, similar to those of modern indica cultivars for the low latitudes, was absent either among Korean or among Japanese japonica cultivars. Subsequent genetic analysis revealed that the long BVG period of the TG cultivars was due to the allelic constitution between the early heading time gene lh(t) and a non-functional allele at the Se1 locus. The low PS of the TG cultivars was conferred by this allele. Sequence analysis showed that the non-functional allele harbored a 4-bp deletion in exon 2, compared with the functional allele Sel-n of the rice cultivar 'Nipponbare', and differed in sequence from the known nonfunctional allele Sel-e. We designated this novel allele as Sel-k. Also lh(t) was found to be a novel gene located on chromosome 8. We designated this gene as lh4 at the Lh4 locus (Late heading-4). Since both Sel-k and lh4 were not detected in japonica cultivars, it was considered that these two alleles were derived from an indica cultivar(s) used as cross parent(s).</t>
  </si>
  <si>
    <t>10.1270/jsbbs.57.135</t>
  </si>
  <si>
    <t>WOS:000248316700008</t>
  </si>
  <si>
    <t>Sims, SR</t>
  </si>
  <si>
    <t>Sims, Steven R.</t>
  </si>
  <si>
    <t>Diapause dynamics, seasonal phenology, and pupal color dimorphism of Papilio polyxenes in southern Florida, USA</t>
  </si>
  <si>
    <t>The seasonal phenology, pupal diapause, and pupal color dimorphism of a Papilio polyxenes Fabr. (Lepidoptera: Papilionidae: Papilionini) population from subtropical southern Florida, USA, were studied. Adult eclosion from field-collected individuals indicated that this population is primarily active from the late dry season through the wet season (March-September). Most pupae entering diapause in April eclosed the same year but one pupa eclosed the following February. In laboratory tests, larval rearing under short days (L10:D14) induced 88.6% pupal diapause. Diapause responses to relatively longer (L12:D12-L16:D8) photoperiods ranged from 35.1-51.5%, and were statistically equivalent. These results indicate greater variability in the photoresponse of subtropical R polyxenes compared to temperate populations that generally show little diapause under long-day conditions and complete diapause under short days. The proportions of diapause pupae and brown pupal color, among broods reared at photoperiods &gt;= L12:D12, were both normally distributed. Diapause pupae were sensitive to photoperiods from L10:D14 to L16:D8. Diapause duration was inversely related to the photophase length to which the pupae were continuously exposed. Four generations of selection, at L10:D14, for non-diapause reduced pupal diapause from 88.6 to 20.6%, indicating the existence of considerable additive genetic variance for this trait. Selection for non-diapause increased the percentage of green pupae from 21.8 to 58.8% and decreased the incidence of diapause in both green and brown pupae. Brown pupal color and liability to diapause are linked, but this linkage is weaker than that documented in temperate populations. The overriding effect of short days (L10:D14) inducing only brown diapause pupae did not occur in southern Florida R polyxenes.</t>
  </si>
  <si>
    <t>10.1111/j.1570-7458.2007.00552.x</t>
  </si>
  <si>
    <t>WOS:000247313800004</t>
  </si>
  <si>
    <t>Interactions of temperature and photoperiod in the control of flowering of latitudinal and altitudinal populations of wild strawberry (Fragaria vesca)</t>
  </si>
  <si>
    <t>Floral induction and development requirements of a range of latitudinal and altitudinal Norwegian populations of the wild strawberry Fragaria vesca L. have been studied in controlled environments. Rooted runner plants were exposed to a range of photoperiods and temperatures for 5 weeks for floral induction and then transferred to long day (LD) at 20 degrees C for flower development. A pronounced interaction of temperature and photoperiod was shown in the control of flowering. At 9 degrees C, flowers were initiated in both short day (SD) and LD conditions, at 15 and 18 degrees C in SD only, whereas no initiation took place at 21 degrees C regardless of daylength conditions. The critical photoperiod for SD floral induction was about 16 h and 14 h at 15 and 18 degrees C, respectively, the induction being incomplete at 18 degrees C. The optimal condition for floral induction was SD at 15 degrees C. A minimum of 4 weeks of exposure to such optimal conditions was required. Although the populations varied significantly in their flowering performance, no clinal relationship was present between latitude of origin and critical photoperiod. Flower development of SD-induced plants was only marginally advanced by LD conditions, while inflorescence elongation and runnering were strongly enhanced by LD at this stage. The main shift in these responses took place at photoperiods between 16 and 17 h. Unlike all other populations studied, a high-latitude population from 70 degrees N ('Alta') had an obligatory vernalization requirement. Although flowering and fruiting in its native Subarctic environment and after overwintering in the field in south Norway, this population did not flower in the laboratory in the absence of vernalization, even with 10 or 15 weeks of exposure to SD at 9 degrees C. Flowering performance in the field likewise indicated a vernalization requirement of this high-latitude population.</t>
  </si>
  <si>
    <t>10.1111/j.1399-3054.2007.00906.x</t>
  </si>
  <si>
    <t>WOS:000246367500011</t>
  </si>
  <si>
    <t>Takase, T; Yasuhara, M; Geekiyanage, S; Ogura, Y; Kiyosue, T</t>
  </si>
  <si>
    <t>Takase, Tornoyuki; Yasuhara, Masahiro; Geekiyanage, Sudarshanee; Ogura, Yasunobu; Kiyosue, Tomohiro</t>
  </si>
  <si>
    <t>Overexpression of the chimeric gene of the floral regulator CONSTANS and the EAR motif repressor causes late flowering in Arabidopsis</t>
  </si>
  <si>
    <t>PLANT CELL REPORTS</t>
  </si>
  <si>
    <t>The transcription factor CONSTANS (CO) plays a central role in the photoperiod pathway by integrating the circadian clock and light signals into a control for flowering time. CO induces FLOWERING LOCUS T (FT) and SUPPRESSOR OF OVEREXPRESSION OF CO 1 (SOC1) expression, and thereby promotes flowering. The ethylene-responsive element-binding factor associated amphiphilic repression (EAR) motif was used to construct a CONSTANS-EAR motif repressor gene (CO-Rep), which was overexpressed in Arabidopsis under the control of the Cauliflower mosaic virus 35S promoter in order to test its potential for flowering time regulation under inductive long day conditions. Morphological abnormalities in the root and cotyledon formation, and dwarfness were frequently seen in the transgenic plants, suggesting that the proper timing, location, and/or level of CO-Rep expression are important for its application. In morphologically normal CO-Rep plants, both bolting and flowering times under inductive long day conditions were twofold greater than in controls. As a result of the delay in flowering, rosette leaf number at bolting, and rosette and cauline leaf number at flowering increased significantly in CO-Rep plants. RT-PCR analysis demonstrated that FT expression was greatly reduced in the CO-Rep plants, while endogenous CO and SOC1 expression levels were not markedly affected. Conservation of CO among a diverse range of plant species, and its involvement in a variety of photoperiodic responses including flowering, suggests a high potential for use of CO-Rep to manipulate such responses in an agronomically desirable manner.</t>
  </si>
  <si>
    <t>0721-7714</t>
  </si>
  <si>
    <t>10.1007/s00299-006-0287-2</t>
  </si>
  <si>
    <t>WOS:000247179000013</t>
  </si>
  <si>
    <t>Caro, SP; Lambrechts, MM; Balthazart, J; Perret, P</t>
  </si>
  <si>
    <t>Caro, S. P.; Lambrechts, M. M.; Balthazart, J.; Perret, P.</t>
  </si>
  <si>
    <t>Non-photoperiodic factors and timing of breeding in blue tits: Impact of environmental and social influences in semi-natural conditions</t>
  </si>
  <si>
    <t>BEHAVIOURAL PROCESSES</t>
  </si>
  <si>
    <t>The seasonal development of life-history traits is influenced by many environmental factors. The impact of photoperiodic and non-photoperiodic factors on nest building and egg laying has been rarely investigated in non-domesticated avian species for which long term field data sets are available. Former investigations showed that blue tits originating from geographically close populations in the Mediterranean region do not respond in the same way to photoperiodic factors in semi-natural outdoor conditions. Here we show experimentally that nest building and onset of egg laying in captive blue tits is also proximately influenced by non-photoperiodic factors, including aspects related to aviary characteristics and social interactions between birds of the two sexes originating from different local Mediterranean study populations. In two successive experiments, we show that (1) increasing the volume of the aviary advanced the egg laying period of one specific population by almost I month, and (2) crossing pairs of birds from different origins strongly reduced the nest building and egg laying behaviours. These results indicate that obtaining biologically relevant breeding results in captivity with wild birds requires the control and experimental manipulation of a wide array of complex environmental cues. (c) 2007 Elsevier B.V All rights reserved.</t>
  </si>
  <si>
    <t>Caro, Samuel P/A-5750-2008</t>
  </si>
  <si>
    <t>Caro, Samuel P/0000-0002-5405-7753</t>
  </si>
  <si>
    <t>0376-6357</t>
  </si>
  <si>
    <t>1872-8308</t>
  </si>
  <si>
    <t>10.1016/j.beproc.2007.02.011</t>
  </si>
  <si>
    <t>WOS:000245884800001</t>
  </si>
  <si>
    <t>Mathias, D; Jacky, L; Bradshaw, WE; Holzapfel, CM</t>
  </si>
  <si>
    <t>Mathias, Derrick; Jacky, Lucien; Bradshaw, William E.; Holzapfel, Christina M.</t>
  </si>
  <si>
    <t>Quantitative trait loci associated with photoperiodic response and stage of diapause in the pitcher-plant mosquito, Wyeomyia smithii</t>
  </si>
  <si>
    <t>A, vide variety of temperate animals rely on length of day (photoperiodism) to anticipate and prepare for changing seasons by regulating the timing of development, reproduction, dormancy, and migration. Although the molecular basis of circadian rhythms regulating daily activities is well defined, the molecular basis for the photoperiodic regulation of seasonal activities is largely unknown. We use geographic variation in the photoperiodic control of diapause in the pitcher-plant mosquito Wyeomyia smithii to create the first QTL map of photoperiodism in any animal. For critical photoperiod (CPP), we detect QTL that are unique, a QTL that is sex linked, QTL that overlap with QTL for stage of diapause (SOD), and a QTL that interacts epistatically with the circadian rhythm gene, timeless. Results presented here confirm earlier studies concluding that CPP is under directional selection over the climatic gradient of North America and that the evolution of CPP is genetically correlated with SOD. Despite epistasis between timeless and a QTL for CPP, timeless is not located within any detectable QTL, indicating that it plays an ancillary role in the evolution of photopcriodism in W smithii. Finally, we highlight one region of the genome that includes loci contributing to CPP, SOD, and hormonal regulation of development.</t>
  </si>
  <si>
    <t>10.1534/genetics.106.068726</t>
  </si>
  <si>
    <t>WOS:000246960900032</t>
  </si>
  <si>
    <t>Cummings, DR</t>
  </si>
  <si>
    <t>Cummings, David R.</t>
  </si>
  <si>
    <t>Additional confirmation for the effect of environmental light intensity on the seasonality of human conceptions</t>
  </si>
  <si>
    <t>JOURNAL OF BIOSOCIAL SCIENCE</t>
  </si>
  <si>
    <t>Causality for the seasonality of human births, which affects populations wordwide, has been a profound mystery for nearly two centuries. Most explanations for seasonality fail because of inconsistent global application. In two previous studies, Cummings (2002, 2003) hypothesized that human reproduction has been responsive to changes in both seasonal environmental light intensity (surface luminosity) and photoperiod. Except at higher latitudes, photoperiod is of secondary importance to that of environmental light intensity. Because of a lack of data, the presence or lack of cloud cover is used as a general proxy for environmental light intensity. These studies show a positive correlation between conceptual seasonality and cloud cover on a worldwide basis, and propose that there is a delay between exposure to increased light and the onset of conceptions. This delay is three months at higher latitudes and one to two months for lower latitudes. Both studies suggest that an excellent means of hypothesis confirmation would be to provide one or more examples of how a seasonal change in cloud cover might alter the number of conceptions in subsequent months. The present study tests this hypothesis. The percentage of possible sunshine and averaged sunshine hours are used to investigate their influence on seasonality of births in Germany and the Netherlands. The evidence shows that a seasonal change in environmental light intensity preceded a change in the peak months for conceptions in Germany and the Netherlands. Although secondary influences are possible, the primary reason for this transition in peak conceptual months seems to be related to the seasonal changes in environmental light intensity for both countries. Although this transitional relationship was predicted in Cummings (2002, 2003), further research is required, especially with regard to more precise measurements of environmental light intensity and its physiological effect on the human endocrine system.</t>
  </si>
  <si>
    <t>0021-9320</t>
  </si>
  <si>
    <t>1469-7599</t>
  </si>
  <si>
    <t>10.1017/S0021932006001568</t>
  </si>
  <si>
    <t>WOS:000246085700005</t>
  </si>
  <si>
    <t>Abdurakhmonov, IY; Kushanov, FN; Djaniqulov, F; Buriev, ZT; Pepper, AE; Fayzieva, N; Mavlonov, GT; Saha, S; Jenkins, JN; Abdukarimov, A</t>
  </si>
  <si>
    <t>Abdurakhmonov, Ibrokhim Y.; Kushanov, Fakhriddin N.; Djaniqulov, Fayzulla; Buriev, Zabardast T.; Pepper, Alan E.; Fayzieva, Nilufar; Mavlonov, Gafurjon T.; Saha, Sukumar; Jenkins, Jonnif N.; Abdukarimov, Abdusattor</t>
  </si>
  <si>
    <t>The role of induced mutation in conversion of photoperiod dependence in cotton</t>
  </si>
  <si>
    <t>Wild cotton germplasm resources are largely underutilized. because of photoperiod-dependent flowering of "exotic" cottons. The objectives of this work were to explore the genome-wide effect of induced mutation in photoperiod-converted induced cotton mutants, estimating the genetic change between mutant and wild-type cottons using simple sequence repeats (SSRs) as well as understand the pattern of SSR mutation in induced muragenesis. Three groups of photoperiod-converted radiomutants ((32)P) including their wild-type parental fines, A- and D-genome diploids, and typically grown cotton cultivars were screened with 250 cotton SSR primer pairs. Forty SSRs revealed the same SSR mutation profile in, at least, 2 independent mutant tines that were different from the original wild types. Induced muragenesis both increased and decreased the allele sizes of SSRs in mutants with the higher mutation rate in SSRs containing dinucleotide motifs. Genetic distance obtained based on 141 informative SSR alleles ranged from 0.09 to 0.60 in all studied cotton genotypes. Genetic distance within all photoperiod-converted induced mutants was in a 0.09-0.25 range. The genetic distance among photoperiod-converted mutants and their originals ranged from 0.28 to 0.50, revealing significant modification of mutants from their original wild types. Typical Gosgpium hirsutum cultivar, Namangan-77, revealed mutational pattern similar to induced radiomutants in 40 mutated SSR loci, implying possible pressure to these SSR loci not only in radiomutagenesis but also during common breeding process. Outcomes of the research should be useful in understanding the photoperiod-related mutations, and markers might help in mapping photoperiodic flowering genes in cotton.</t>
  </si>
  <si>
    <t>Kushanov, Fakhriddin/C-9483-2018; Kushanov, Fakhriddin/N-9968-2019; Abdurakhmonov, Ibrokhim/F-5588-2015</t>
  </si>
  <si>
    <t>Abdurakhmonov, Ibrokhim/0000-0001-9563-0686; Kushanov, Fakhriddin/0000-0001-8446-8118</t>
  </si>
  <si>
    <t>10.1093/jhered/esm007</t>
  </si>
  <si>
    <t>WOS:000247813500009</t>
  </si>
  <si>
    <t>Gyllenstrand, N; Clapham, D; Kallman, T; Lagercrantz, U</t>
  </si>
  <si>
    <t>Gyllenstrand, Niclas; Clapham, David; Kallman, Thomas; Lagercrantz, Ulf</t>
  </si>
  <si>
    <t>A Norway spruce FLOWERING LOCUS T homolog is implicated in control of growth rhythm in conifers</t>
  </si>
  <si>
    <t>Growth in perennial plants possesses an annual cycle of active growth and dormancy that is controlled by environmental factors, mainly photoperiod and temperature. In conifers and other nonangiosperm species, the molecular mechanisms behind these responses are currently unknown. In Norway spruce ( Picea abies L. Karst.) seedlings, growth cessation and bud set are induced by short days and plants from southern latitudes require at least 7 to 10 h of darkness, whereas plants from northern latitudes need only 2 to 3 h of darkness. Bud burst, on the other hand, is almost exclusively controlled by temperature. To test the possible role of Norway spruce FLOWERING LOCUS T (FT)-like genes in growth rhythm, we have studied expression patterns of four Norway spruce FT family genes in two populations with a divergent bud set response under various photoperiodic conditions. Our data show a significant and tight correlation between growth rhythm ( both bud set and bud burst), and expression pattern of one of the four Norway spruce phosphatidylethanolamine-binding protein gene family members ( PaFT4) over a variety of experimental conditions. This study strongly suggests that one Norway spruce homolog to the FT gene, which controls flowering in angiosperms, is also a key integrator of photoperiodic and thermal signals in the control of growth rhythms in gymnosperms. The data also indicate that the divergent adaptive bud set responses of northern and southern Norway spruce populations, both to photoperiod and light quality, are mediated through PaFT4. These results provide a major advance in our understanding of the molecular control of a major adaptive trait in conifers and a tool for further molecular studies of adaptive variation in plants.</t>
  </si>
  <si>
    <t>Kallman, Thomas/0000-0003-0498-2665</t>
  </si>
  <si>
    <t>10.1104/pp.107.095802</t>
  </si>
  <si>
    <t>WOS:000246356300021</t>
  </si>
  <si>
    <t>Uga, Y; Nonoue, Y; Liang, ZW; Lin, HX; Yamamoto, S; Yamanouchi, U; Yano, M</t>
  </si>
  <si>
    <t>Uga, Y.; Nonoue, Y.; Liang, Z. W.; Lin, H. X.; Yamamoto, S.; Yamanouchi, U.; Yano, M.</t>
  </si>
  <si>
    <t>Accumulation of additive effects generates a strong photoperiod sensitivity in the extremely late-heading rice cultivar 'Nona Bokra'</t>
  </si>
  <si>
    <t>Many rice cultivars that originated from lower-latitude regions exhibit a strong photoperiod sensitivity (PS) and show extremely late heading under long-day conditions. Under natural day-length conditions during the cropping season in Japan, the indica rice cultivar 'Nona Bokra' from India showed extremely late heading (202 days to heading) compared to the japonica cultivar 'Koshihikari' (105 days), from Japan. To elucidate the genetic factors associated with such extremely late heading, we performed quantitative trait locus (QTL) analyses of heading date using an F-2 population and seven advanced backcross progeny (one BC1F2 and six BC2F2) derived from a cross between 'Nona Bokra' and 'Koshihikari'. The analyses revealed 12 QTLs on seven chromosomes. The 'Nona Bokra' alleles of all QTLs contributed to an increase in heading date. Digenic interactions were rarely observed between QTLs. Based on the genetic parameters of the QTLs, such as additive effects and percentage of phenotypic variance explained, these 12 QTLs are likely generate a large proportion of the phenotypic variation observed in the heading dates between 'Nona Bokra' and 'Koshihikari'. Comparison of chromosomal locations between heading date QTLs detected in this study and QTLs previously identified in 'Nipponbare' 'Kasalath' populations revealed that eight of the heading date QTLs were recognized nearby the Hd1, Hd2, Hd3a, Hd4, Hd5, Hd6, Hd9, and Hd13. These results suggest that the strong PS in 'Nona Bokra' was generated mainly by the accumulation of additive effects of particular alleles at previously identified QTLs.</t>
  </si>
  <si>
    <t>10.1007/s00122-007-0534-0</t>
  </si>
  <si>
    <t>WOS:000246360300014</t>
  </si>
  <si>
    <t>Burger, JC; Holt, JM; Ellstrand, NC</t>
  </si>
  <si>
    <t>Burger, Jutta C.; Holt, Jodie M.; Ellstrand, Norman C.</t>
  </si>
  <si>
    <t>Rapid phenotypic divergence of feral rye from domesticated cereal rye</t>
  </si>
  <si>
    <t>Feral rye is an agricultural and ruderal weed of the western United States. We investigated how it has phenotypically diverged from its cultivated ancestor, domesticated cereal rye, and across its range since the introduction of its progenitor. Vegetative growth, flowering phenology, and reproductive characters of feral populations from across a 13 degrees range in latitude in the northwestern United States were compared to that of rye cultivars under both vernalized (cold-treated) and nonvernalized conditions. Feral populations as a whole had smaller seeds, thinner culms, and a delay in flowering relative to cultivars, regardless of cold treatment. Vernalized feral populations from northern latitudes (northern California and eastern Washington) produced more, but smaller leaves and more tillers than both vernalized rye cultivars and southern California feral populations. Northern feral populations also flowered significantly later, irrespective of vernalization treatment. We conclude that feral rye is phenotypically distinct from domesticated cereal rye and that feral populations have diverged regionally from one another. Reproductive isolation from domesticated rye, due both to the loss in popularity of the crop and to phenological shifts in feral rye relative to cultivars, may be contributing to the rapid evolution of this weed away from its domesticated ancestor in less than 120 yr since its introduction.</t>
  </si>
  <si>
    <t>10.1614/WS-06-177.1</t>
  </si>
  <si>
    <t>WOS:000246418600003</t>
  </si>
  <si>
    <t>Seasonality of reproduction and production in farm fishes, birds and mammals</t>
  </si>
  <si>
    <t>A very large majority of farm animals express seasonal variations in their production traits, thus inducing seasonal availability of fresh derived animal products (meat, milk, cheese and eggs). This pattern is in part the consequence of the farmer's objective to market his products in the most economically favourable period. It may also be imposed by the season-dependent access to feed resources, as in ruminants, or by the specific requirements derived from adaptation to environmental conditions such as water temperature in fish. But seasonal variations in animal products are also the consequence of constraints resulting from the occurrence of a more or less marked seasonal reproductive season in most farm animal species including fish, poultry and mammals. Like their wild counterparts, at mid and high latitudes, most farm animals normally give birth at the end of winter-early spring, the most favourable period for the progeny to survive and thus promote the next generation. As a consequence, most species show seasonal variations in their ovulation frequency (mammals and fish: presence or absence of ovulation; birds: variations or suppression of laying rates), spermatogenic activity (from moderate to complete absence of sperm production), gamete quality (variations in fertilisation rates and embryo survival), and also sexual behaviour Among species of interest for animal production, fishes and birds are generally considered as more directly sensitive to external factors (mainly temperature in fish, photoperiod in birds). In all species, it is therefore advisable that artificial photoperiodic treatments consisting of extra-light during natural short days (in chickens, turkeys, guinea fowl, sheep and goats) or melatonin during long days (in goats, sheep) be extensively used to either adjust the breeding season to animal producer needs and/or to completely overcome seasonal variations of sperm production in artificial insemination centres (mammals) and breeder flock operations (poultry, fish farming). Pure light treatments (without melatonin), especially when applied in open barns, could be considered as non invasive ones which fully respect animal welfare.</t>
  </si>
  <si>
    <t>10.1017/S1751731107691873</t>
  </si>
  <si>
    <t>WOS:000245875000012</t>
  </si>
  <si>
    <t>Kantolic, AG; Mercau, JL; Slafer, GA; Sadras, VO</t>
  </si>
  <si>
    <t>Kantolic, Adriana G.; Mercau, Jorge L.; Slafer, Gustavo A.; Sadras, Victor O.</t>
  </si>
  <si>
    <t>Simulated yield advantages of extending post-flowering development at the expense of a shorter pre-flowering development in soybean</t>
  </si>
  <si>
    <t>Field experiments with soybean demonstrated that the extension of photoperiod after flowering increases both the duration of the post-flowering phase and the production of seeds. These results suggest that cultivars with increased duration of the post-flowering phase could be selected to improve soybean yields. The aims of this paper were to: (a) evaluate the ability of the CROPGRO-soybean model to reproduce the experimental relationships between seed number and duration of the critical phase between first and last pod, and (b) assess the putative benefits and trade-offs of variable durations of the critical phase in a south-north transect in the Pampas of Argentina. We varied the genetic coefficients accounting for photothermal requirements and photoperiod sensitivity of soybean A5409-RG (maturity group V), reducing pre-flowering phase while maintaining time to maturity. The model produced sound estimates of crop phenology and reproduced the positive relationship between seed production and the duration of the critical period between first and last pod found in field studies. Linking the model with long-term climate records for six locations between 31 and 37 degrees S, indicated that substantial yield gains could result from increasing the relative duration of post-flowering phases. A hypothetical cultivar with flowering time typical of cultivars of maturity group III and total cycle typical of cultivars of group V, outyielded the traditional cultivar of group V in most cases. For well-watered crops, extension of the critical period had a positive effect in yield in all seasons and locations, whereas for rainfed crops, the extension of the critical period increased yield in 95% of the simulated scenarios. The magnitude of the effect was strongly asymmetric: yield gains were up to 1 Mg ha(-1) whereas losses were below 0.2 Mg ha(-1). The modelled results in this paper indicate that shortening pre-flowering period without changing the duration of the whole cycle should increase yields in a broad range of latitudes and environmental conditions. (c) 2007 Elsevier B.V. All rights reserved.</t>
  </si>
  <si>
    <t>Slafer, Gustavo A./A-8694-2011; Sadras, Victor/D-5122-2013</t>
  </si>
  <si>
    <t>Slafer, Gustavo A./0000-0002-1766-4247; Sadras, Victor/0000-0002-5874-6775</t>
  </si>
  <si>
    <t>10.1016/j.fcr.2006.12.008</t>
  </si>
  <si>
    <t>WOS:000244799600008</t>
  </si>
  <si>
    <t>Seasonality in a temperate zone bird can be entrained by near equatorial photoperiods</t>
  </si>
  <si>
    <t>Birds use photoperiod to control the time of breeding and moult. However, it is unclear whether responses are dependent on absolute photoperiod, the direction and rate of change in photoperiod, or if photoperiod entrains a circannual clock. If starlings (Sturnus vulgaris) are kept on a constant photoperiod of 12 h light:12 h darkness per day (12 L:12 D), then they can show repeated cycles of gonadal maturation, regression and moult, which is evidence for a circannual clock. In this study, starlings kept on constant 11.5 L:12.5 D for 4 years or 12.5 L:11.5 D for 3 years showed no circannual cycles in gonadal maturation or moult. So, if there is a circannual clock, it is overridden by a modest deviation in photoperiod from 12 L:12 D. The responses to 11.5 L:12.5 D and 12.5 L:11.5 D were very different, the former perceived as a short photoperiod (birds were photosensitive for most of the time) and the latter as a long photoperiod (birds remained permanently photorefractory). Starlings were then kept on a schedule which ranged from 11.5 L:12.5 D in mid-winter to 12.5 L:11.5 D in mid-summer (simulating the annual cycle at 9 degrees N) for 3 years. These birds entrained precisely to calendar time and changes in testicular size and moult were similar to those of birds under a simulated cycle at 52 degrees N. These data show that birds are very sensitive to changes in photoperiod but that they do not simply respond to absolute photoperiod nor can they rely on a circannual clock. Instead, birds appear to respond to the shape of the annual change in photoperiod. This proximate control could operate from near equatorial latitudes and would account for similar seasonal timing in individuals of a species over a wide range of latitudes.</t>
  </si>
  <si>
    <t>10.1098/rspb.2006.0067</t>
  </si>
  <si>
    <t>WOS:000243439700014</t>
  </si>
  <si>
    <t>Wahid, N; El Hadrami, I; Boulli, A</t>
  </si>
  <si>
    <t>Wahid, Nadya; El Hadrami, Ismail; Boulli, Abdelali</t>
  </si>
  <si>
    <t>Germinal variability of seeds in some Moroccan maritime pine (Pinus pinaster Ait.) under controlled conditions</t>
  </si>
  <si>
    <t>ACTA BOTANICA GALLICA</t>
  </si>
  <si>
    <t>Seeds germination obtained from ten Moroccan maritime pine populations growing in three biogeographic areas were studied under controlled photoperiod length and temperature for two pretreatments (stratifications at 4 degrees C and imbibition with water), Significant differences in germinal potential were noted between batches of seeds. Whereas a relative homogeneity of the germinal behavior of various batches of seeds with respect to duration 12, 48 and 72 h of imbibition was noted. However, the duration of stratification has a differential effect on the speed of germination (T50) between populations and even within the same population. Correlation between geographical parameters, percentage of germination (%G) and T50 shows that longitudinal variations explain about 46% and 39% of the variance, respectively.</t>
  </si>
  <si>
    <t>1253-8078</t>
  </si>
  <si>
    <t>2166-3408</t>
  </si>
  <si>
    <t>10.1080/12538078.2007.10516040</t>
  </si>
  <si>
    <t>WOS:000246324100002</t>
  </si>
  <si>
    <t>Iqbal, M; Navabi, A; Salmon, DF; Yang, RC; Murdoch, BM; Moore, SS; Spaner, D</t>
  </si>
  <si>
    <t>Iqbal, Muhammad; Navabi, Alireza; Salmon, Donald F.; Yang, Rong-Cai; Murdoch, Brenda M.; Moore, Steve S.; Spaner, Dean</t>
  </si>
  <si>
    <t>Genetic analysis of flowering and maturity time in high latitude spring wheat - Genetic analysis of earliness in spring wheat</t>
  </si>
  <si>
    <t>Due to the short growing season in the high northern latitudes, the development of early maturing spring wheat (Triticum aestivum L.) cultivars is important to avoid frost damage which can lower production and quality. We investigated earliness of flowering and maturity, and some associated agronomic traits, using a set of randomly selected high northern latitude adapted spring wheat cultivars (differing in maturity) and their F-1 and F-2 crosses made in a one-way diallel mating design. The parents, and their F-1 and F-2 crosses were evaluated under field conditions over 2 years. Anthesis and maturity times were controlled by both vernalization response and earliness per se genes, mainly acting additively. Non-additive genetic effects were more important in controlling grain fill duration, grain yield and plant height. Additive x additive epistatic effects were detected for all traits studied except time to anthesis. Segregation analyses of the F-2 populations for time to anthesis indicated the presence of different vernalization response genes. Molecular genetic analyses revealed the presence of Vrn-A1 and Vrn-B1 genes in the parental cultivars. Narrow-sense heritability was medium to high (60-86%) for anthesis and maturity times but low to medium (13-55%) for grain fill duration, plant height and grain yield. Selection for early flowering/maturity in early segregating generations would be expected to result in genetic improvement towards earliness in high latitude spring wheats. Incorporation of the vernalization responsive gene Vrn-B1 in combination with vernalization non-responsive gene Vrn-A1 into spring wheats would aid in the development of early maturing cultivars with high grain yield potential for the high latitude wheat growing regions of the northern hemisphere.</t>
  </si>
  <si>
    <t>Iqbal, Muhammad/G-2089-2010; Moore, Stephen/F-5285-2013</t>
  </si>
  <si>
    <t>Moore, Stephen/0000-0002-9758-166X</t>
  </si>
  <si>
    <t>10.1007/s10681-006-9289-y</t>
  </si>
  <si>
    <t>WOS:000244191900020</t>
  </si>
  <si>
    <t>Fisher, JI; Richardson, AD; Mustard, JF</t>
  </si>
  <si>
    <t>Fisher, Jeremy I.; Richardson, Andrew D.; Mustard, John F.</t>
  </si>
  <si>
    <t>Phenology model from surface meteorology does not capture satellite-based greenup estimations</t>
  </si>
  <si>
    <t>Seasonal temperature change in temperate forests is known to trigger the start of spring growth, and both interannual and spatial variations in spring onset have been tied to climatic variability. Satellite dates are increasingly being used in phenology studies, but to date that has been little effort to link remotely sensed phenology to surface climate records. In this research, we use a two-parameter spring warming phenology model to explore the relationship between climate and satellite-based phenology. We employ daily air temperature records between 2000 and 2005 for 171 National Oceanographic and Atmospheric Administration weather stations located throughout New England to construct spring warming models predicting the onset of spring, as defined by the date of half-maximum greenness (D-50) in deciduous forests as detected from Moderate Resolution Imaging Spectrometer. The best spring warming model starts accumulating temperatures after March 20th and when average daily temperatures exceed 5 degrees C. The accumulated heat sums [heating degree day (HDD)] required to reach D-50 range from 150 to 300 degree days over New England, with the highest requirements to the south and in coastal regions. We test the ability of the spring warming model to predict phenology against a null photoperiod model (average date of onset). The spring warming model offers little improvement on the null model when predicting D-50. Differences between the efficacies of the two models are expressed as the 'climate sensitivity ratio' (CSR), which displays coherent spatial patterns. Our results suggest that northern (beech-maple-birch) and central (oak-hickory) hardwood forests respond to climate differently, particularly with disparate requirements for the minimum temperature necessary to begin spring growth (3 and 6 degrees C, respectively). We conclude that spatial location and species composition are critical factors for predicting the phenological response to climate change: satellite observations cannot be linked directly to temperature variability if species or community compositions are unknown.</t>
  </si>
  <si>
    <t>Richardson, Andrew D./F-5691-2011</t>
  </si>
  <si>
    <t>Richardson, Andrew D./0000-0002-0148-6714</t>
  </si>
  <si>
    <t>10.1111/j.1365-2486.2006.01311.x</t>
  </si>
  <si>
    <t>WOS:000245052800011</t>
  </si>
  <si>
    <t>Quantitative long-day flowering response in the perpetual-flowering F-1 strawberry cultivar Elan</t>
  </si>
  <si>
    <t>Perpetual-flowering strawberry cultivars are commonly classified as photoperiodically day-neutral, even though early investigations demonstrated long-day (LD) regulation. An important reason for this inconsistency is that these freely flowering plants are difficult to establish in a true vegetative state, and experiments have therefore often been started using runner plants with pre-formed inflorescences. In order to circumvent this problem, we have used the perpetual-flowering F-1-hybrid 'Elan' that. is propagated by seed, and is thus not pre-conditioned by its earlier life history. The results demonstrated a marked quantitative LD response across a range of temperatures from 9 degrees - 27 degrees C. Seedlings were responsive to the LD stimulus at an early stage, and early flowering required LD exposure almost from germination. The critical daylength for the early flowering response was about 15 h at 18 degrees C. Because of this threshold LD response, it is concluded that regulation of flowering is truly photoperiodic in nature, and not merely an effect of additional light. Flower development was also slightly advanced by LD conditions. Stolon formation was strongly enhanced by short-day conditions in combination with high temperature. Thus, not only flowering, but also runnering, was oppositely affected by photoperiod in 'Elan' compared with mono-flowering cultivars. The results are discussed in relation to the photoperiodic classification of strawberries.</t>
  </si>
  <si>
    <t>10.1080/14620316.2007.11512228</t>
  </si>
  <si>
    <t>WOS:000245609900016</t>
  </si>
  <si>
    <t>Ingolfsson, A; Olafsson, OP; Morritt, D</t>
  </si>
  <si>
    <t>Ingolfsson, A.; Olafsson, O. P.; Morritt, D.</t>
  </si>
  <si>
    <t>Reproduction and life-cycle of the beachflea (Orchestia gammarellus (Pallas) (Crustacea : Amphipoda) at thermal and non-thermal sites in the intertidal of Iceland: how important is temperature?</t>
  </si>
  <si>
    <t>The littoral fringe beachflea Orchestia gammarellus (Pallas) is a seasonal breeder over much of its range. Previous studies indicated that temperature was the most important factor initiating breeding while photoperiod appeared inconsequential. We tested the effect of temperature by comparing two populations at non-thermal sites with two populations at thermal sites in Iceland. At the non-thermal sites the species is probably close to its lower temperature tolerance limits, while potentially able to choose optimal temperatures at all times of the year at the thermal sites. The species was a seasonal breeder at all sites, but the breeding season started 2-3 months earlier at thermal sites. Breeding ended at about the same time at all sites. We conclude that photoperiod probably governs breeding season under constant thermal conditions, and this is also supported by observations on laboratory stocks. At the thermal sites the animals became sexually mature in a year or less, as is the case where the species has been studied at lower latitudes, while at the non-thermal sites Icelandic animals, apparently uniquely, need 2 years to become sexually mature.</t>
  </si>
  <si>
    <t>10.1007/s00227-006-0457-3</t>
  </si>
  <si>
    <t>WOS:000244454900028</t>
  </si>
  <si>
    <t>Musolin, DL; Fujisaki, K; Numata, H</t>
  </si>
  <si>
    <t>Musolin, Dmitry L.; Fujisaki, Kenji; Numata, Hideharu</t>
  </si>
  <si>
    <t>Photoperiodic control of diapause termination, colour change and postdiapause reproduction in the southern green stink bug, Nezara viridula</t>
  </si>
  <si>
    <t>The effects of day length on adult diapause development, associated with diapause body colour change as well as postdiapause reproduction are studied in Nezara viridula from Japan. Facultative diapause spontaneously terminates under three constant short-day and near-critical photoperiods at 25 degrees C without low temperature treatment. The period required for body colour change from russet to green and the precopulation and preoviposition periods differ significantly between the photoperiodic treatments, being shortest under LD 13 : 11 h, intermediate under LD 12 : 12 h and longest under LD 10 : 14 h. Photoperiodic conditions do not affect postdiapause reproductive performance: the total egg production, duration of the period of oviposition and other reproductive indices do not differ significantly between the photoperiodic conditions. The total egg production depends on the duration of the period of oviposition but not on how long females remained russet during diapause. It is concluded that diapause in N. viridula does not require low temperature for its successful completion and diapause duration affects winter survival but not postdiapause reproductive performance or longevity. Such independence of the postdiapause reproductive performance from the duration of diapause may have contributed to the continuous worldwide range expansion of this species into temperate zone.</t>
  </si>
  <si>
    <t>Musolin, Dmitry L./0000-0002-3913-3674; Numata, Hideharu/0000-0003-3786-0701</t>
  </si>
  <si>
    <t>10.1111/j.1365-3032.2006.00542.x</t>
  </si>
  <si>
    <t>WOS:000245949100009</t>
  </si>
  <si>
    <t>Peltonen-Sainio, P; Rajala, A</t>
  </si>
  <si>
    <t>Peltonen-Sainio, Pirjo; Rajala, Ari</t>
  </si>
  <si>
    <t>Duration of vegetative and generative development phases in oat cultivars released since 1921</t>
  </si>
  <si>
    <t>Genetic yield improvements in oat (Avena sativa L.) cultivars grown at high latitudes have resulted from marked changes in harvest index and yield components. This study was designed to investigate whether such changes have entailed alterations in duration of different developmental phases: vegetative, generative and grain filling phases and pre-anthesis generative sub-phases such as pre-fertile, pre-abortion, fertile pre-abortion, fertile and abortion sub-phases. We tested 14 oat cultivars released between 1921 and 1988 and 6 breeding lines. Ten randomly sampled plants of each oat entry were collected every 3-4 d (18 times) from seedling emergence until pollination, and apical developmental stages were determined on the most advanced spikelet. Cumulated degree-days (Cdd) for each critical developmental stage and component phases were determined (5 degrees C as a base temperature). At each measurement the number of leaves, green leaves and tillers on main shoot, apex length (mm) and height to the uppermost node, and stipule (cm) were recorded. Phyllochron (degrees C d leaf(-1)) and relative elongation rates (RER) for height characterising traits were calculated. Grain filling was the only period altered by breeding, while no consistent effects on duration of vegetative and generative pre-anthesis phases and sub-phases were detected. Different developmental phases were interrelated: in some cases cultivars with similar duration of pre-anthesis phase, however, differed in duration of some pre-anthesis sub-phases. Their duration was not, however, consistently associated with measured growth and yield parameters. Likely long days that make the northern growing conditions exceptional and unique, substantially narrowed the differences among oat entries in duration of different developmental phases, thereby making their role also less critical in yield determination contrary to the situation in the main global temperate cereal production regions. (c) 2006 Elsevier B.V. All rights reserved.</t>
  </si>
  <si>
    <t>10.1016/j.fcr.2006.09.011</t>
  </si>
  <si>
    <t>WOS:000243762000010</t>
  </si>
  <si>
    <t>Bean, DW; Dudley, TL; Keller, JC</t>
  </si>
  <si>
    <t>Bean, Daniel W.; Dudley, Tom L.; Keller, Julie C.</t>
  </si>
  <si>
    <t>Seasonal timing of diapause induction limits the effective range of Diorhabda elongata deserticola (Coleoptera : Chrysomelidae) as a biological control agent for tamarisk (Tamarix spp.)</t>
  </si>
  <si>
    <t>The leaf beetle Diorhabda elongata Brulle subspecies deserticola Chen, collected in northwestern China, has been released in the western United States to control tamarisk (Tamarix spp.). While beetle establishment and saltcedar defoliation have been noted at northern study sites, this species has not established at latitudes south of the 38th parallel. Critical daylength for diapause induction was measured in the laboratory and ranged between 14 h 50 min to 15 h 08 min, depending on temperature, and adults were shown to cease reproduction and enter diapause at daylengths of 14 h 30 min or less. Critical daylength in the field was measured at approximate to 14 h 39 min and occurred 13 d before 50% of the population reached diapause. South of 36 degrees 20' N, the longest days of the year are shorter than 14 h 39 min, making the beetles univoltine in the southern United States. North of 36 degrees 20' N, a window of reproductive activity opens 13 d after the critical daylength is reached in the spring and closes 13 d after it is passed in the summer, allowing at least a partial second summer generation. It is predicted that south of the 38th parallel, premature diapause will increase mortality and disrupt synchrony between the life cycle of the beetle and host plant availability. This could hinder establishment and help explain the failure of this population south of the 38th parallel, providing a rationale for testing other populations of D. elongata in the southern range of Tamarix in North America.</t>
  </si>
  <si>
    <t>10.1603/0046-225X(2007)36[15:STODIL]2.0.CO;2</t>
  </si>
  <si>
    <t>WOS:000244116100003</t>
  </si>
  <si>
    <t>Salathia, N; Lynn, JR; Millar, AJ; King, GJ</t>
  </si>
  <si>
    <t>Salathia, Neeraj; Lynn, James R.; Millar, Andrew J.; King, Graham J.</t>
  </si>
  <si>
    <t>Detection and resolution of genetic loci affecting circadian period in Brassica oleracea</t>
  </si>
  <si>
    <t>Circadian rhythms regulate many aspects of plant growth, fitness and vigour. The components and detailed mechanism of circadian regulation to date have been dissected in the reference species Arabidopsis thaliana. To determine the genetic basis and range of natural allelic variation for intrinsic circadian period in the closest crop relatives, we used an accurate and high throughput data capture system to record rhythmic cotyledon movement in two immortal segregating populations of Brassica oleracea, derived from parent lines representing different crop types. Periods varied between 24.4 and 26.1 h between the parent lines, with transgressive segregation between extreme recombinant lines in both populations of similar to 3.5 h. The additive effect of individual QTL identified in each population varied from 0.17 to 0.36 h. QTL detected in one doubled haploid population were verified and the mapping intervals further resolved by determining circadian period in genomic substitution lines derived from the parental lines. Comparative genomic analysis based on collinearity between Brassica and Arabidopsis also allowed identification of candidate orthologous genes known to regulate period in Arabidopsis, that may account for the additive circadian effects of specific QTL. The distinct QTL positions detected in the two populations, and the extent of transgressive segregation suggest that there is likely to be considerable scope for modulating the range of available circadian periods in natural populations and crop species of Brassica. This may provide adaptive advantage for optimising growth and development in different latitudes, seasons or climate conditions.</t>
  </si>
  <si>
    <t>; Millar, Andrew/G-2423-2012</t>
  </si>
  <si>
    <t>Salathia, Neeraj/0000-0002-1235-2439; Millar, Andrew/0000-0003-1756-3654; King, Graham/0000-0002-5975-6051</t>
  </si>
  <si>
    <t>10.1007/s00122-006-0468-y</t>
  </si>
  <si>
    <t>WOS:000243973300010</t>
  </si>
  <si>
    <t>Evolution of animal photoperiodism</t>
  </si>
  <si>
    <t>ANNUAL REVIEW OF ECOLOGY EVOLUTION AND SYSTEMATICS</t>
  </si>
  <si>
    <t>Photoperiodism is the ability of organisms to assess and use the day length as an anticipatory cue to time seasonal events in their life histories. Photoperiodism is especially important in initiating physiological and developmental processes that are typically irrevocable and that culminate at a future time or at a distant place; the further away in space or time, the more likely a seasonal event is initiated by photoperiod. The pervasiveness of photoperiodism across broad taxa, from rotifers to rodents, and the predictable changes of photoperiodic response with geography identify it as a central component of fitness in temperate and polar seasonal environments. Consequently, the role of day length cannot be disregarded when evaluating the mechanisms underlying life-historical events, range expansions, invasions of novel species, and response to climate change among animals in the temperate and polar regions of the world.</t>
  </si>
  <si>
    <t>1545-2069</t>
  </si>
  <si>
    <t>10.1146/annurev.ecolsys.37.091305.110115</t>
  </si>
  <si>
    <t>WOS:000252359800001</t>
  </si>
  <si>
    <t>Ayres, JF; Kelman, WM; Lane, LA; McCorkell, BE</t>
  </si>
  <si>
    <t>Ayres, J. F.; Kelman, W. M.; Lane, L. A.; McCorkell, B. E.</t>
  </si>
  <si>
    <t>Regeneration characteristics of birdsfoot trefoil (Lotus corniculatus L.) in low latitude environments in eastern Australia</t>
  </si>
  <si>
    <t>Birdsfoot trefoil (Lotus corniculatus L.) is a perennial pasture legume with adaptive characteristics and agronomic potential for permanent pastures in the high rainfall temperate zone in eastern Australia. Most birdsfoot trefoil cultivars have been developed for high latitude (&gt; 40 degrees north or south) locations, and have long photoperiod (&gt; 16 h) requirements for flowering. However, at low latitude (28-32 degrees S) in northern New South Wales (NSW), daylength (similar to 14 h on the summer solstice) provides insufficient photoperiod to stimulate flowering and the level of seed-set needed for effective seedling recruitment. As a precursor to breeding, a study was undertaken to characterise a collection of birdsfoot trefoil populations from low latitude origins. Eight cultivars, two breeding lines and 38 accessions were assessed for flowering prolificacy, seed-set, morphological characteristics and seasonal herbage growth at two sites in northern NSW (Glen Innes 29 degrees 42'S, Armidale 30 degrees 31'S). None of the cultivars expressed reproductive processes with sufficient intensity to provide the level of seed-set necessary for regeneration. However, three accessions consistently flowered strongly at both sites and expressed desirable agronomic characteristics, and a further 10 accessions and the Australian germplasm BLVR5 flowered strongly at least at one of two sites. These populations provide a genetic base for future cultivar development, so that birdsfoot trefoil might become a perennial legume option for northern NSW and other low latitude regions.</t>
  </si>
  <si>
    <t>10.1071/EA06147</t>
  </si>
  <si>
    <t>WOS:000247626300010</t>
  </si>
  <si>
    <t>Benedito-Silva, AA; Pires, MLN; Calil, HM</t>
  </si>
  <si>
    <t>Benedito-Silva, Ana Amelia; Pires, Maria Laura Nogueira; Calil, Helena Maria</t>
  </si>
  <si>
    <t>Seasonal variation of suicide in Brazil</t>
  </si>
  <si>
    <t>Most of what is known about the seasonal variation in suicide rate originates from studies conducted in the northern hemisphere; very few studies have been done in the southern hemisphere. The purpose of the present study was to explore the possibility that in Brazil, the seasonal variation of suicides is a function of photoperiod. This was accomplished by analyzing monthly suicide data for a 12 yr period (1979 to 1990), within latitudes ranging from 2 degrees N to 33 degrees S. Single cosinor analyses with periods of 12 or 6 months were applied to time series of monthly total and suicidal deaths, separated by gender and state. Significant spring or early summer peaks of suicide were found only in the south of Brazil for both men and women, except for the latter in one state. These peaks did not coincide with those found for total deaths, which occurred in the autumn or winter in all areas. No significant six-month period was found. In the present study, the chance of a suicide was typically 10-17% higher during the peak period than during the other months of the year. Although this moderate seasonal effect might not be sufficient to justify planning large scale prophylactic interventions, those dealing with patients who have suicide ideation should be aware of this high risk time.</t>
  </si>
  <si>
    <t>Lawson, David/A-7422-2012</t>
  </si>
  <si>
    <t>10.1080/07420520701535795</t>
  </si>
  <si>
    <t>WOS:000249247300011</t>
  </si>
  <si>
    <t>Van Dijk, H; Hautekeete, N</t>
  </si>
  <si>
    <t>Van Dijk, H.; Hautekeete, N.</t>
  </si>
  <si>
    <t>Long day plants and the response to global warming: rapid evolutionary change in day length sensitivity is possible in wild beet</t>
  </si>
  <si>
    <t>Day length is a key factor in flowering induction in many plant species in a seasonal environment with flowering induction usually happening at shorter day lengths in lower latitudes. Now, the climate changes systematically at a considerable speed due to global warming. As a consequence, earlier flowering will be selected for in long day plants by favouring a lower threshold for day length sensitivity, on the condition of available genetic variability. Here, we show that there is considerable genetic variation for day length sensitivity in our study species, the seabeet Beta vulgaris subsp. maritima. In the northernmost natural populations without vernalization requirement, in southwest France, the necessary day length for flowering induction could be reduced by artificial selection in &lt; 10 generations from &gt; 13 h to &lt; 11 h, the latter value corresponding to populations in the Beta-species complex from Northern Africa and the eastern part of the Mediterranean tested under the same conditions. A quantitative genetic analysis provided evidence of a gradual change without detectable major genes. Additional experiments were carried out to separate the response to photoperiod from age and energy effects. A certain effect of energy availability has been found, whereas age effects could be excluded. These results indicate a considerable potential for evolutionary change in adjusting flowering time in a changing climate.</t>
  </si>
  <si>
    <t>Hautekeete, Nina/B-8160-2009; Van Dijk, Henk/A-2431-2009</t>
  </si>
  <si>
    <t>Hautekeete, Nina/0000-0002-6071-5601; Van Dijk, Henk/0000-0002-4261-4372</t>
  </si>
  <si>
    <t>10.1111/j.1420-9101.2006.01192.x</t>
  </si>
  <si>
    <t>WOS:000242904600043</t>
  </si>
  <si>
    <t>Murakami, M; Tago, Y; Yamashino, T; Mizuno, T</t>
  </si>
  <si>
    <t>Murakami, Masaya; Tago, Yasuhiro; Yamashino, Takafumi; Mizuno, Takeshi</t>
  </si>
  <si>
    <t>Comparative overviews of clock-associated genes of Arabidopsis thaliana and Oryza sativa</t>
  </si>
  <si>
    <t>In higher plants, circadian rhythms are highly relevant to a wide range of biological processes. To such circadian rhythms, the clock (oscillator) is central, and recent intensive studies on the model higher plant Arabidopsis thaliana have begun to shed light on the molecular mechanisms underlying the functions of the central clock. Such representative clock-associated genes of A. thaliana are the homologous CCA1 and LHY genes, and five PRR genes that belong to a small family of pseudo-response regulators including TOC1. Others are GI, ZTL, ELF3, ELF4, LUX/PCL1, etc. In this context, a simple question arose as to whether or not the molecular picture of the model Arabidopsis clock is conserved in other higher plants. Here we made an effort to answer the question with special reference to Oryza sativa, providing experimental evidence that this model monocot also has a set of highly conserved clock-associated genes, such as those designated as OsCCA1, OsPRR-series including OsTOC1/OsPRR1, OsZTLs, OsPCL1 as well as OsGI. These results will provide us with insight into the general roles of plant circadian clocks, such as those for the photoperiodic control of flowering time that has a strong impact on the reproduction and yield in many higher plants.</t>
  </si>
  <si>
    <t>10.1093/pcp/pcl043</t>
  </si>
  <si>
    <t>WOS:000243993900012</t>
  </si>
  <si>
    <t>Joshee, N; Harris, D; Yadav, A; Yadav, AK</t>
  </si>
  <si>
    <t>Yadav, AK</t>
  </si>
  <si>
    <t>Joshee, N.; Harris, D.; Yadav, A.; Yadav, A. K.</t>
  </si>
  <si>
    <t>Influence of explant selection and culture conditions on organogenesis and germplasm conservation in Bacopa monnieri (L.) wettst</t>
  </si>
  <si>
    <t>PROCEEDINGS OF THE INTERNATIONAL SYMPOSIUM ON MEDICINAL AND NUTRACEUTICAL PLANTS</t>
  </si>
  <si>
    <t>ACTA HORTICULTURAE</t>
  </si>
  <si>
    <t>International Symposium on Medicinal and Nutraceutical Plants</t>
  </si>
  <si>
    <t>MAR 19-23, 2007</t>
  </si>
  <si>
    <t>Macon, GA</t>
  </si>
  <si>
    <t>Fisher Sci, FVSU Coll Agr, FVSU Specialty Plants Biotechnol Res, Image Anal Syst, So Reg SARE Prog, Risk Management Agcy, Springer, Xechem Int, Inc, &amp; Its Subsidiaries</t>
  </si>
  <si>
    <t>Investigations were conducted to optimize in vitro culture conditions for multiple shoot induction and use of nodal segments for germplasm conservation in Bacopa monnieri. Explants derived from leaf and internode tissues of the field-grown and in vitro cultured plants were cultured on the MS medium supplemented with four concentrations and combination of 6-benzylaminopurine (BAP) and 2,4-dichlorophenoxyacetic (2,4-D) plant growth regulators. Sucrose (30 g/L) and agar (7 g/L) were kept constant in all experiments. The conditions investigated for the total number of shoots produced were the number of explants from one leaf in transverse and longitudinal plane, wounding/incisions on explants, and the effect of plant growth regulators. Internode explants were used as either whole with incisions or cut into two halves longitudinally and wounded. Highest number of shoot regeneration occurred from leaf explants which were cut in half and cultured in medium containing 0.5 mg/L BAP + 0.5 mg/L 2,4-D under 16 h photoperiod. Shoot induction occurred only at the cut / wounded surfaces of explants. Furthermore, the optimum shoot regeneration from internode explants also occurred at 0.5 mg/L BAP + 0.5 mg/L 2,4-D, but when the internode explants were kept intact and wounded followed by culturing under 16 h light. Preliminary studies suggest that nodal explants can be used for germplasm conservation/transportation purpose by encapsulating them in sodium alginate.</t>
  </si>
  <si>
    <t>978-90-6605-640-4</t>
  </si>
  <si>
    <t>10.17660/ActaHortic.2007.756.13</t>
  </si>
  <si>
    <t>WOS:000252683000013</t>
  </si>
  <si>
    <t>Myking, T; Skroppa, T</t>
  </si>
  <si>
    <t>Myking, Tor; Skroppa, Tore</t>
  </si>
  <si>
    <t>Variation in phenology and height increment of northern Ulmus glabra populations: Implications for conservation</t>
  </si>
  <si>
    <t>Variation in budburst, height increment and growth cessation within and among five Norwegian Ulmus glabra (Huds.) populations was recorded in an experimental trial during the fourth and fifth growing seasons. Budburst occurred first in inland populations and last in coastal populations, and latitude of origin was less important for timing of budburst than distance from the coast. Height increment and date of growth cessation were correlated to latitude, height increment decreased with increasing latitude of origin, whereas growth cessation occurred first in northern populations and later with increasing southern origin. Thus, the phenological traits vary in accordance with the climate from where the populations have been derived. There was a general large within-population variation in phenological traits. The results are discussed in relation to conservation of adaptive trait variation of the species.</t>
  </si>
  <si>
    <t>Skroppa, Tore/A-4545-2009</t>
  </si>
  <si>
    <t>10.1080/02827580701672121</t>
  </si>
  <si>
    <t>WOS:000250839500002</t>
  </si>
  <si>
    <t>Miralles, DJ; Spinedi, MV; Abeledo, LG; Abelleyra, D</t>
  </si>
  <si>
    <t>Buck, HT; Nisi, JE; Salomon, N</t>
  </si>
  <si>
    <t>Miralles, D. J.; Spinedi, M. V.; Abeledo, L. G.; Abelleyra, D.</t>
  </si>
  <si>
    <t>Variability on photoperiod responses in Argentinean wheat cultivars differing in length of crop cycle</t>
  </si>
  <si>
    <t>WHEAT PRODUCTION IN STRESSED ENVIRONMENTS</t>
  </si>
  <si>
    <t>DEVELOPMENTS IN PLANT BREEDING</t>
  </si>
  <si>
    <t>7th International Wheat Conference (7 IWC)</t>
  </si>
  <si>
    <t>NOV 27-DEC 02, 2005</t>
  </si>
  <si>
    <t>Mar del Plata, ARGENTINA</t>
  </si>
  <si>
    <t>CGIUS AID R Ctr &amp; Global Initiat Rust, Wheat Improvement, US AIA, USDA-ARS, Natl Wheat Improvement Comm</t>
  </si>
  <si>
    <t>Twenty facultative Argentinean commercial wheat cultivars classified as early and late maturity were grown during 2004 and exposed to different sowing dates from June to September under field conditions with the aim of establish how the duration of different pre-and post-flowering phases are affected when plants are exposed to a wide range of temperature and photoperiod regimes. The changes in the duration of the emergence-anthesis phase, measured in thermal time, between early and late maturity groups were mainly associated with differences in the photoperiod sensitivity (in average 74 and 165 degrees C d h(-1) for early and late maturity groups, respectively) without significant differences in the optimum photoperiod (13.4hs) and/or intrinsic earliness (in average 829 and 907 degrees C d for early and late maturity groups, respectively). Similar responses were observed in the two pre-anthesis phases analyzed. Because of only three cultivars evidenced vernalization requirements this trait seems not appear as an important attribute to be considered by breeding into the Argentinean commercial cultivars, with the aim of lengthening to the pre anthesis phases. The duration of the post-anthesis phase was less variable not only among cultivars, also between early and late maturity groups with an average duration of 450 degrees C d. The data obtained from this study allowed the construction of thermo-photoperiodic models and include this information into friendly software named CRONOTRIGO((c)) (www.agro.uba.ar/catedras/cerealicultura/servicios.htm) for predicting the timing of phenological events as the beginning of stem elongation, flowering and physiological maturity.</t>
  </si>
  <si>
    <t>1381-673X</t>
  </si>
  <si>
    <t>978-1-4020-5496-9</t>
  </si>
  <si>
    <t>WOS:000248295600072</t>
  </si>
  <si>
    <t>Burda, H</t>
  </si>
  <si>
    <t>Burda, Hynek</t>
  </si>
  <si>
    <t>Ear and eye in subterranean mole-rats, Fukomys anselli (Bathyergidae) and Spalax ehrenbergi (Spalacidae): progressive specialisation or regressive degeneration?</t>
  </si>
  <si>
    <t>ANIMAL BIOLOGY</t>
  </si>
  <si>
    <t>12th Benelux Congress of Zoology</t>
  </si>
  <si>
    <t>OCT 26-28, 2005</t>
  </si>
  <si>
    <t>Wageningen Univ, Expt Zool Grp</t>
  </si>
  <si>
    <t>The hearing and visual ecology of mole-rats, Spalax ehrenbergi (Spalacidae) from Israel and Fukomys (formerly Cryptomys) anselli (Bathyergidae) from Zambia, two rodent taxa that have independently adapted to subterranean life, are reviewed and compared with epigeic counterparts, the laboratory rat and the guinea pig. In burrows, airborne sounds of low frequencies (200-800 Hz) are least attenuated and even accentuated over short distances. In both mole-rat species the frequency range of the best hearing is shifted to match the frequencies best propagated in tunnels: hearing sensitivity in the lower frequency range (&lt; 16 kHz) has been conserved or further improved. Compared to the rat, the hearing range (covering about eight octaves) in mole-rats is not restricted but only shifted towards lower frequencies. Morphologies of the middle and inner ears of mole-rats and the guinea pig are similar in some aspects and suggest tuning to low frequencies. The middle car morphology of mole-rats does not seem to explain the lower high-frequency limit of hearing. Middle ear is not reduced or degenerated. On the contrary, the incus and the stapedial footplate are markedly enlarged, resulting in reduced sensitivity. These features can be considered an adaptation to compensate for local sound amplification in burrows. The cochlea and its components are highly specialised for sensitive perception and high resolution of low frequencies. Despite living in the same optic environment, Spalax and Fukomys show different degrees of regression and specialisation of the visual system. The eye in Spalax is severely regressed and shortwave-opsin cones are missing. Spalax is blind but the retina has retained its role for photoperiodic perception. Fukomys has small, yet morphologically normal, eyes, with a retina rich in 'blue' cones. It has retained basic visual capabilities; however, the role of light as a zeitgeber is not conclusive.</t>
  </si>
  <si>
    <t>1570-7555</t>
  </si>
  <si>
    <t>1570-7563</t>
  </si>
  <si>
    <t>10.1163/157075606778967847</t>
  </si>
  <si>
    <t>WOS:000243376200004</t>
  </si>
  <si>
    <t>Trethowan, RM; Morgunov, A; He, ZH; De Pauw, R; Crossa, J; Warburton, M; Baytasov, A; Zhang, CL; Mergoum, M; Alvarado, G</t>
  </si>
  <si>
    <t>Trethowan, R. M.; Morgunov, Alexei; He, Zhonghu; De Pauw, R.; Crossa, J.; Warburton, M.; Baytasov, Arman; Zhang, Chunli; Mergoum, M.; Alvarado, G.</t>
  </si>
  <si>
    <t>The global adaptation of bread wheat at high latitudes</t>
  </si>
  <si>
    <t>Spring sown bread wheat is grown at high latitudes in Europe, Asia and North America. However, it is not clear what the associations are among environments, particularly in Asia and North America, and whether or not cultivars developed in one region may adapt in another. A yield trial comprised of cultivars developed in northern Kazakhstan, western Siberia, the Canadian Prairies, northern USA, northeastern China and broadly adapted genotypes bred by CIMMYT in Mexico was planted in all the above mentioned environments in 2002-2004. In general, cultivars performed best within the regions they were developed. However, cultivars developed in northern Kazakhstan/western Siberia were the most broadly adapted at high latitudes; they were not significantly different for grain yield from the locally developed cultivars in both China and Canada. Stronger photoperiod response, greater plant height and larger seed weight appeared to be key adaptive features of these materials. At lower latitudes, the Kazakh/Siberian cultivars were significantly lower yielding than all other materials. When low latitude Mexican sites were removed from the analysis, the Chinese locations tended to associate, whereas most Canadian and Kazak/Siberian locations were negatively associated with those from China. SSR analysis of the cultivars from each region split the materials into two general groups, one based on North American cultivars and one comprised of Kazakh/Siberian and Chinese cultivars. Lines developed in Mexico were spread across these two groupings. Evidence suggests that considerable scope exists to improve bread wheat adaptation at high latitudes globally through intercrossing materials originating from Asia and North America.</t>
  </si>
  <si>
    <t>He, Zhonghu/E-1625-2015; Crossa, Jose/AAE-7898-2019; Mergoum, Mohamed/D-3815-2014</t>
  </si>
  <si>
    <t>Crossa, Jose/0000-0001-9429-5855</t>
  </si>
  <si>
    <t>10.1007/s10681-006-9217-1</t>
  </si>
  <si>
    <t>WOS:000242606800001</t>
  </si>
  <si>
    <t>Barrett, P; Ivanova, E; Graham, ES; Ross, AW; Wilson, D; Ple, H; Mercer, JG; Ebling, FJ; Schuhler, S; Dupre, SM; Loudon, A; Morgan, PJ</t>
  </si>
  <si>
    <t>Barrett, Perry; Ivanova, Elena; Graham, E. Scott; Ross, Alexander W.; Wilson, Dana; Ple, Helene; Mercer, Julian G.; Ebling, Francis J.; Schuhler, Sandrine; Dupre, Sandrine M.; Loudon, Andrew; Morgan, Peter J.</t>
  </si>
  <si>
    <t>Photoperiodic regulation of cellular retinoic acid-binding protein 1, GPR50 and nestin in tanycytes of the third ventricle ependymal layer of the Siberian hamster</t>
  </si>
  <si>
    <t>Tanycytes in the ependymal layer of the third ventricle act both as a barrier and a communication gateway between the cerebrospinal fluid, brain and portal blood supply to the pituitary gland. However, the range, importance and mechanisms involved in the function of tanycytes remain to be explored. In this study, we have utilized a photoperiodic animal to examine the expression of three unrelated gene sequences in relation to photoperiod-induced changes in seasonal physiology and behaviour. We demonstrate that cellular retinoic acid-binding protein 1 (CRBP1), a retinoic acid transport protein, GPR50, an orphan G-protein-coupled receptor and nestin, an intermediate filament protein, are down-regulated in short-day photoperiods. The distribution of the three sequences is very similar, with expression located in cells with tanycyte morphology in the region of the ependymal layer where tanycytes are located. Furthermore, CRBP1 expression in the ependymal layer is shown to be independent of a circadian clock and altered testosterone levels associated with testicular regression in short photoperiod. Pinealectomy of Siberian hamsters demonstrates CRBP1 expression is likely to be dependent on melatonin output from the pineal gland. This provides evidence that tanycytes are seasonally responsive cells and are likely to be an important part of the mechanism to facilitate seasonal physiology and behaviour in the Siberian hamster.</t>
  </si>
  <si>
    <t>Ebling, Francis/Q-6193-2019; Dupre, Sandrine/D-3023-2011; Ebling, Francis/A-1900-2013; Dupre, Sandrine/C-5072-2015</t>
  </si>
  <si>
    <t>Ebling, Francis/0000-0002-7316-9582; Ebling, Francis/0000-0002-7316-9582; Dupre, Sandrine/0000-0001-6556-5115; Graham, Scott/0000-0002-2925-9126; Ross, Alexander/0000-0002-1799-1432; Loudon, Andrew/0000-0003-3648-445X</t>
  </si>
  <si>
    <t>10.1677/joe.1.06929</t>
  </si>
  <si>
    <t>WOS:000243561300016</t>
  </si>
  <si>
    <t>Medlock, JM; Avenell, D; Barrass, I; Leach, S</t>
  </si>
  <si>
    <t>Medlock, Jolyon M.; Avenell, David; Barrass, Iain; Leach, Steve</t>
  </si>
  <si>
    <t>Analysis of the potential for survival and seasonal activity of Aedes albopictus (Diptera : Culicidae) in the United Kingdom</t>
  </si>
  <si>
    <t>JOURNAL OF VECTOR ECOLOGY</t>
  </si>
  <si>
    <t>The international trade in used tires, coupled with the ability to lay non-desiccating eggs, has enabled Aedes albopictus (Skuse) (Diptera: Culicidae) to travel and establish on new continents, including North, Central, and South America, the Caribbean, Australasia, Africa, and Europe. Concerns have been raised over its potential role in the transmission of arboviruses and Dirofilaria nematodes. Following importation into northerly latitudes, photoperiodically-induced egg diapause enables establishment of Ae. albopictus, and a number of abiotic factors determine the subsequent seasonal activity. The United Kingdom (U.K.) imports over 5 million used tires annually, and this seems the most likely route by which Ae. albopiclus would be imported. The anthropophilic and container-breeding nature of Ae. albopictus could cause an urban human biting nuisance and the potential for involvernent in (human and veterinary) disease transmission cycles needs to be assessed. This paper addresses the likelihood for importation of Ae. albopictus into the U.K. and assesses, using a Geographic Information Systems (GIS)-based model, the ability for Ae. albopictus to establish, and the likely seasonal activity. It also reviews its possible role as a potential disease vector in the U.K.. The model predicts that abiotic risk factors would permit establishment of Ae. olbopictus throughout large parts of lowland U.K., with at least four to five months of adult activity (May-September), being more prolonged in the urban centers around London and the southern coastal ports. Pre-emptive surveillance of possible imported Ae. albopictus, through a targeted approach, could prevent the establishment of this exotic mosquito and mitigate any subsequent human and animal health implications for the U.K., either now or in the future.subsequent human and animal health implications for the U.K., either now or in the future.</t>
  </si>
  <si>
    <t>Barrass, Iain/0000-0002-6823-1900</t>
  </si>
  <si>
    <t>1948-7134</t>
  </si>
  <si>
    <t>10.3376/1081-1710(2006)31[292:AOTPFS]2.0.CO;2</t>
  </si>
  <si>
    <t>WOS:000243418000011</t>
  </si>
  <si>
    <t>Fjelldal, PG; Lock, EJ; Grotmol, S; Totland, GK; Nordgarden, U; Flik, G; Hansen, T</t>
  </si>
  <si>
    <t>Fjelldal, Per Gunnar; Lock, Erik-Jan; Grotmol, Sindre; Totland, Geir K.; Nordgarden, Ulla; Flik, Gert; Hansen, Tom</t>
  </si>
  <si>
    <t>Impact of smolt production strategy on vertebral growth and mineralisation during smoltification and the early seawater phase in Atlantic salmon (Salmo salar, L.)</t>
  </si>
  <si>
    <t>This study investigates the effect of different smolt production strategies on vertebral morphology (radiology), composition (mineral content) and mechanical strength (load-deformation testing) in Atlantic salmon (Salmo salar). Rapid-growing underyearling (0+) smolt were compared with slower-growing yearling (1+) smolt and a reference group of wild smolt (w). The underyearling and yearling smolt were transferred to seawater in October 2002 and May 2003, respectively. The underyearling smolt were reared under continuous light and the yearling smolt under natural light during the first twelve weeks in seawater, at ambient temperatures. Thus, the underyearling smolt hit seawater at 13 degrees C and were reared at 10-13 degrees C during the early seawater phase, whereas the yearling smolt hit seawater at 7 degrees C and were reared at 7-10 degrees C during the early seawater phase. All groups displayed increased longitudinal growth (up to 9% increase in relative length) of the caudal vertebrae during parr-smolt transformation. However, at transfer to seawater, the underyearling smolt had significantly lower vertebral mineral content (0+44%, 1+47%, w 50%) and higher incidence of deformed vertebrae (0+1.5%, 1+0%, w 0%), and at twelve weeks after transfer to seawater significantly lower vertebral mineral content (0+ 36%, 1+41%, w 43%), yield-load (0+6492 g, 1+8797 g, w 9150 g) and stiffness (0+7578 g/mm, 1+15,161 g/mm, w 20,523 g/mm), and significantly higher incidence of deformed vertebrae (0+2.5%, 1+0.3%, w 0%). There was a significant correlation between the mineral content and mechanical properties of the vertebrae. The underyearling smolt had significantly elevated plasma concentrations of total Ca, and P and Ca2+ during the parr-smolt transformation and in the early seawater phase. The results show that underyearling smolt may have an increased risk of developing vertebral deformities. It is possible that this risk can be reduced by postponing the start of the short-day treatment. This will reduce the temperature during smoltification, the temperature and daylength during the early seawater phase, and increase the age at smoltification. (c) 2006 Elsevier B.V. All rights reserved.</t>
  </si>
  <si>
    <t>Flik, Gert/C-8229-2011; Lock, Erik-Jan/F-3115-2012; Totland, Geir/B-9683-2012; Lock, Erik-Jan/B-7523-2012</t>
  </si>
  <si>
    <t xml:space="preserve">Flik, Gert/0000-0001-9285-7957; </t>
  </si>
  <si>
    <t>10.1016/j.aquaculture.2006.08.008</t>
  </si>
  <si>
    <t>WOS:000242506400028</t>
  </si>
  <si>
    <t>Takada, H; Ono, T; Torikura, H; Enokiya, T</t>
  </si>
  <si>
    <t>Takada, Hajimu; Ono, Tohru; Torikura, Hidenori; Enokiya, Taishi</t>
  </si>
  <si>
    <t>Geographic variation in esterase allozymes of Aulacorthum solani (Homoptera : Aphididae) in Japan, in relation to its outbreaks on soybean</t>
  </si>
  <si>
    <t>Outbreaks of Aulacorthum solani occurred on soybean in Miyagi and Yarnagata Prefectures, northern Honshu, extensively in 2000 and 2001, and locally in 2003 and 2004. On the other hand, such an outbreak of A. solani has never been observed in Hokkaido Prefecture. To estimate whether genotypic composition are implicated in the outbreaks on soybean, we examined the esterase patterns detected by electrophoresis of 284 clones collected in these three prefectures and five other prefectures. We also examined the susceptibility to insecticides and life-cycle category of some of them. The esterase phenotypic composition was different between Hokkaido and Miyagi/Yamagata. This was especially so in the phenotypes at the presumed esterase locus 2. In Miyagi and Yarnagata the phenotypes with band F and activity (+ +) were frequently found, but the phenotypes with activity (+/-) and (-) were not found. In Hokkaido the phenotypes with activity (+/-) and (-) were frequently found, but the phenotypes with band F and activity (+ +) were not found. Any of the esterase alleles at this locus were not associated with resistance to acephate or fenvalerate. Populations in Hokkaido and northern Honshu were holocyclic and consisted of various esterase forms. These results were discussed in relation to the outbreaks on soybean.</t>
  </si>
  <si>
    <t>10.1303/aez.2006.595</t>
  </si>
  <si>
    <t>WOS:000243709100009</t>
  </si>
  <si>
    <t>Zhang, SJ; Chen, ZX; Jiang, KP; Wu, WK; Zhang, CY; Gu, YL</t>
  </si>
  <si>
    <t>Zhang, Shi-Jun; Chen, Ze-Xiong; Jiang, Kai-Ping; Wu, Wei-Kang; Zhang, Cui-Yi; Gu, Yan-Li</t>
  </si>
  <si>
    <t>Effect of seasonal variation on the clinical course of chronic hepatitis B</t>
  </si>
  <si>
    <t>JOURNAL OF GASTROENTEROLOGY</t>
  </si>
  <si>
    <t>Seasonal variation in immunity has been found in healthy individuals and in association with some diseases. It is still unknown whether seasonal variation affects the clinical course of chronic hepatitis B. Our aim in this study was to explore the effect of seasonal variation on the clinical course of chronic hepatitis B. The flare and remission time of chronic hepatitis B were observed in patients with hepatitis B virus (HBV) infection. All patients enrolled were followed up at least every 3 months for a mean follow-up time of 24.0 (range, 12-60) months. Seasonal decomposition was employed to analyze the relationship between seasonal variation and flares, remission, and hepatitis B e antigen (HBeAg) seroconversion in chronic hepatitis B patients during follow-up. A total of 2238 patients were observed in our study. Flare and HBeAg seroconversion were seldom seen in 1076 patients (48.08%) with alanine aminotransferase (ALT) levels of less than 2.0 x upper limit of normal (ULN) during follow-up (mean, 36 months). The remaining 1162 patients (51.92%) (766, HBeAg positive; 387 anti-HBeAg positive; 9 negative for both HBeAg and anti-HBeAg) with ALT levels N2.0 x ULN were followed longitudinally for 12 months to judge flare, remission, and HBeAg seroconversion. Flare, remission, and HBeAg seroconversion in patients with ALT levels N2.0 x ULN showed clear seasonal patterns (P &lt; 0.001), with high peaks during spring, summer, and summer, respectively. An autocorrelation correlogram showed that flares, remission, and HBeAg seroconversion occurred with distinct periodicity in winter, spring, summer, and autumn. Seasonal variation might affect the clinical course of chronic hepatitis B. The role of seasonal triggering factors should be further investigated.</t>
  </si>
  <si>
    <t>0944-1174</t>
  </si>
  <si>
    <t>10.1007/s00535-006-1903-1</t>
  </si>
  <si>
    <t>WOS:000242704400009</t>
  </si>
  <si>
    <t>Wu, SH; Yang, D; Lai, XT; Xue, FS</t>
  </si>
  <si>
    <t>Wu, Shao-Hui; Yang, Dong; Lai, Xi-Ting; Xue, Fang-Sen</t>
  </si>
  <si>
    <t>Induction and termination of prepupal summer diapause in Pseudopidorus fasciata (Lepidoptera : Zygaenidae)</t>
  </si>
  <si>
    <t>The seasonal life cycle of the zygaenid moth, Pseudopidorus fasciata is complicated by two different developmental arrests:a winter diapause as a fourth larval instar and a summer diapause as a prepupa in a cocoon. Both larval diapause induction and termination are under photoperiodic control. Short days induce larval diapause with a critical daylength of 13.5 It and long days terminate diapause with a critical daylenuth of 14h. In the present study photoperiodic control of summer diapause was investigated in Pseudopidorus fusciata. Under long photoperiods ranging from LD 14:10 to LD 18:6, only part of the population entered summer diapause, the rest continued to develop. The lowest number of prepupae entered diapause at LD 14:10, followed by LD 16:8 and LD 17:7. The highest incidence of diapause occurred with photoperiods of LD 15:9 and LD 18:6. By transferring the diapausing prepupae induced by various long photoperiods (LD 14:10, LD 15:9, LD 16:8, LD 17:7, LD 18:6) to LD 13:11, 25 degrees C, the duration of diapause induced by LD 14:10 was significantly shorter than those induced by longer photoperiods. By keeping aestivating prepupae induced by LD 15:9, 28 degrees C or by natural conditions at short photoperiods (LD 11:13 and LD 13:11) and at a long photoperiod (LD 15:9), the duration of diapause at LD 15:9 was more than twice as long as than those at LD 11:13 and LD 13:11. Moreover, adult emergence was highly dispersed with a high mortality at LD 15:9 but was synchronized with low mortality at LD 11:13 and LD 13:11. When the naturally induced aestivating prepupae were kept under natural conditions, the early aestivating prepupae formed in May exhibited a long duration of diapause (mean 126 days), whereas the later-aestivating prepupae formed in July exhibited a short duration of diapause (mean 69 days). These results indicate that aestivating prepupae require short or shortening photoperiod to terminate their diapause Successfully. By transferring naturally induced aestivating prepupae to 25, 28 and 30 degrees C, the duration of diapause at the high temperature of 30 degrees C was significantly longer than those at 25 and 28 degrees C, suggesting that high temperature during Summer also plays an important role in the maintenance of summer diapause in Pseudopidorus fasciata. All results reveal that summer diapause can serve as a "bet hedging" against unpredictable risks due to fluctuating environments or as a feedback mechanism to synchronize the period of autumn emergence. (c) 2006 Published by Elsevier Ltd.</t>
  </si>
  <si>
    <t>10.1016/j.jinsphys.2006.06.004</t>
  </si>
  <si>
    <t>WOS:000242875500001</t>
  </si>
  <si>
    <t>Goldringer, I; Prouin, C; Rousset, M; Galic, N; Bonnin, I</t>
  </si>
  <si>
    <t>Goldringer, Isabelle; Prouin, Claire; Rousset, Michel; Galic, Nathalie; Bonnin, Isabelle</t>
  </si>
  <si>
    <t>Rapid differentiation of experimental populations of wheat for heading time in response to local climatic conditions</t>
  </si>
  <si>
    <t>center dot Background and Aims Dynamic management (DM) of genetic resources aims at maintaining genetic variability between different populations evolving under natural selection in contrasting environments. In 1984, this strategy was applied in a pilot experiment on wheat (Triticum aestivum). Spatio-temporal evolution of earliness and its components (partial vernalization sensitivity, daylength sensitivity and earliness per se that determines flowering time independently of environmental stimuli) was investigated in this multisite and long-term experiment. center dot Methods Heading time of six populations from the tenth generation was evaluated under different vernalization and photoperiodic conditions. center dot Key Results Although temporal evolution during ten generations was not significant, populations of generation 10 were genetically differentiated according to a north-south latitudinal trend for two components out of three: partial vernalization sensitivity and narrow-sense earliness. center dot Conclusions It is concluded that local climatic conditions greatly influenced the evolution of population earliness, thus being a major factor of differentiation in the DM system. Accordingly, a substantial proportion (similar to 25 %) of genetic variance was distributed among populations, suggesting that diversity was on average conserved during evolution but was differently distributed by natural selection (and possibly drift). Earliness is a complex trait and each genetic factor is controlled by multiple homeoalleles; the next step will be to look for spatial divergence in allele frequencies.</t>
  </si>
  <si>
    <t>10.1093/aob/mcl160</t>
  </si>
  <si>
    <t>WOS:000240925800009</t>
  </si>
  <si>
    <t>Timonin, ME; Place, NJ; Wanderi, E; Wynne-Edwards, KE</t>
  </si>
  <si>
    <t>Timonin, Mary E.; Place, Ned J.; Wanderi, Esther; Wynne-Edwards, Katherine E.</t>
  </si>
  <si>
    <t>Phodopus campbelli detect reduced photoperiod during development but, unlike Phodopus sungorus, retain functional reproductive physiology</t>
  </si>
  <si>
    <t>REPRODUCTION</t>
  </si>
  <si>
    <t>Golden (Mesocricetus auratus) and Siberian (Phodopus sungorus) hamsters are widely used as animal models for seasonal reproduction; but M. auratus shows no developmental delay in short days until after sexual maturity, whereas P. sungorus juveniles delay development in short days. As the photoperiodic response of Phodopus campbelli is not well established, litters of the two Phodopus species were gestated and reared under long days (14 h light:l 0 h darkness) or short days (10 h light:14 h darkness) until 70 days of age. As expected, under short photoperiod P. sungorus showed reduced body, testes, epididymides, uterus, and ovary weight; antral follicles and corpora lutea were absent and vaginae remained closed. Animals moulted to winter pelage, and low concentrations of each of leptin, testosterone, and prolactin were present in male serum. Phodopus campbelli juveniles also responded to the short photoperiod as measured by reduced body, testes, epididymides, and ovary weight. The summer pelage persisted. However, both sexes of P. campbelli developed functional reproduction under 10 h light:14 h darkness. All females had a patent vagina by 10 weeks; ovaries contained antral follicles and corpora lutea, and uteri were not reduced in weight. in males, the concentrations of testosterone, leptin, and prolactin were not reduced by short photoperiod. Developmental patterns in the three species of hamster, therefore, differ and are not predicted by relatedness or latitude of origin. Other ecological traits, such as predictability of summer rainfall, ambient temperature, and differential responses to social cues might be important.</t>
  </si>
  <si>
    <t>Wynne-Edwards, Katherine/P-2326-2019; Wynne-Edwards, Katherine/D-9036-2012</t>
  </si>
  <si>
    <t xml:space="preserve">Wynne-Edwards, Katherine/0000-0002-2944-4516; </t>
  </si>
  <si>
    <t>1470-1626</t>
  </si>
  <si>
    <t>10.1530/rep.1.00019</t>
  </si>
  <si>
    <t>WOS:000241627200014</t>
  </si>
  <si>
    <t>Moscovici, L</t>
  </si>
  <si>
    <t>Moscovici, L.</t>
  </si>
  <si>
    <t>Bright light therapy for seasonal affective disorder in Israel (latitude 32.6 degrees N): a single case placebo-controlled study</t>
  </si>
  <si>
    <t>ACTA PSYCHIATRICA SCANDINAVICA</t>
  </si>
  <si>
    <t>Introduction: We describe a patient diagnosed as having seasonal affective disorder (SAD, winter depression), an unlikely condition in Israel (latitude 32.6 degrees N), a country with relatively minor daylight photoperiodic changes between seasons. Method: Case report. Results: A 46-year-old woman with a clinical picture of depression (Diagnostic and Statistical Manual of Mental Disorders diagnostic criteria for 'major depression with seasonal pattern') reacted positively to 3 weeks of daily bright light therapy of 10 000 lux/wide spectrum. She was asked to wear dark sunglasses during placebo sessions to accommodate an A-B-C single-case-design. The intervention resulted in an improvement of 74-80% in the Hamilton anxiety and depression scales (clinician-rated) and the Beck depression inventory, similar to results obtained in high latitude regions. The depression and anxiety levels returned close to baseline levels following 1 week of the placebo intervention. Conclusion: Seasonal affective disorder is apparently not limited to certain latitudes. The effect of light therapy was short-lived after discontinuation of the treatment, with rapid relapse occurring in the placebo phase.</t>
  </si>
  <si>
    <t>0001-690X</t>
  </si>
  <si>
    <t>1600-0447</t>
  </si>
  <si>
    <t>10.1111/j.1600-0447.2006.00844.x</t>
  </si>
  <si>
    <t>WOS:000239511200010</t>
  </si>
  <si>
    <t>Trainor, BC; Martin, LB; Greiwe, KM; Kuhlman, JR; Nelson, RJ</t>
  </si>
  <si>
    <t>Trainor, Brian C.; Martin, Lynn B., II; Greiwe, Kelly M.; Kuhlman, Joshua R.; Nelson, Randy J.</t>
  </si>
  <si>
    <t>Social and photoperiod effects on reproduction in tive species of Peromyscus</t>
  </si>
  <si>
    <t>yAt temperate latitudes, mammals and birds use changes in day length to time their reproductive activities to coincide with seasonal fluctuations in the environment. Close to the equator, however, conditions permissive of breeding do not track changes in day length as well, so other cues may be more important than photoperiod. In a variety of vertebrates, social interactions regulate breeding condition. We hypothesized that individuals of different species of Peromyscus mice found closer to the equator would respond more strongly to housing with an opposite sex conspecific than they would to photoperiod. To test this hypothesis, we compared the effects of long and short day lengths versus 8 days of pair housing with a female on reproductive tissue weights and testosterone (T) concentrations in five species of Peromyscus (P. aztecus, P. eremicus, P. maniculatus, P. melanophrys, and P. polionotus). After 13 weeks of short days (8L: 1613), P. maniculatus, P. melanophrys, and P. polionotus significantly reduced relative testes mass compared to long day (16L:8D) housed animals. Social housing, however, had no effect on tissue weights in any species. However, male P. polionotus paired with females for 8 days increased T concentrations compared to single-housed males, whereas paired P. maniculatus reduced T. These data suggest that mechanisms of photoperiodic and social regulation of reproductive function are mediated by different physiological mechanisms among closely-related species and that both phylogeny and environmental factors contribute to patterns of reproductive plasticity. (c) 2006 Elsevier Inc. All rights reserved.</t>
  </si>
  <si>
    <t>Martin, Lynn/C-2037-2009; Trainor, Brian C./L-3618-2016</t>
  </si>
  <si>
    <t>Martin, Lynn/0000-0002-5887-4937; Trainor, Brian C./0000-0002-4627-5478; Nelson, Randy/0000-0002-8194-4016</t>
  </si>
  <si>
    <t>10.1016/j.ygcen.2006.03.006</t>
  </si>
  <si>
    <t>WOS:000239848100017</t>
  </si>
  <si>
    <t>Coelho, LA; Rodrigues, PA; Nonaka, KO; Sasa, A; Balieiro, JCC; Vicente, WRR; Cipolla-Neto, J</t>
  </si>
  <si>
    <t>Coelho, L. A.; Rodrigues, P. A.; Nonaka, K. O.; Sasa, A.; Balieiro, J. C. C.; Vicente, W. R. R.; Cipolla-Neto, J.</t>
  </si>
  <si>
    <t>Annual pattern of plasma melatonin and progesterone concentrations in hair and wool ewe lambs kept under natural photoperiod at lower latitudes in the southern hemisphere</t>
  </si>
  <si>
    <t>To study the annual pattern of plasma melatonin and progesterone concentrations in hair [Santa Ines (SI)] and wool [Romney Marsh (RM) and Suffolk (SU)] ewe lambs kept under natural photoperiods at 21 degrees 59'S, 12 ewe lambs (four/breed) were used. For melatonin, blood samples were collected monthly throughout the year at the onset (17:00, 19:00 and 21:00 hr) and end (04:00, 06:00 and 08:00 hr) of the night, and for progesterone the samples were collected in the morning, two to three times a week throughout the year. Plasma melatonin concentrations at different times of the day changed according to the season. In diurnal periods (17:00 and 8:00 hr) no seasonal differences were observed but they became evident in the nocturnal intervals (21:00 and 4:00 hr) and transitional night-day (6:00 hr) times. The patterns of melatonin secretion were higher in winter and autumn than in spring and summer. The patterns of plasma progesterone secretion were affected by interaction between breed and season. There was no seasonal variation in plasma progesterone concentrations for SI females. The progesterone pattern for RM and SU females varied with season. The plasma levels were higher in autumn and winter than in spring and summer. At 21 degrees 59'S hair and wool ewe lambs showed the same annual pattern of plasma melatonin concentration while the annual progesterone profiles were quite different. For SI females this pattern was constant along all seasons and for RM and SU females this pattern was higher during autumn and winter than spring and summer.</t>
  </si>
  <si>
    <t>Balieiro, Julio C. C./D-8647-2012; Vicente, Wilter/J-4984-2012; Nonaka, Keico Okino/E-3679-2012; Cipolla-Neto, Jose/B-1619-2009; Coelho, L. A./D-2184-2012</t>
  </si>
  <si>
    <t>Balieiro, Julio C. C./0000-0003-0540-1850; Vicente, Wilter/0000-0001-7696-0962; Cipolla-Neto, Jose/0000-0003-3748-3731; Coelho, L. A./0000-0002-8993-8761</t>
  </si>
  <si>
    <t>10.1111/j.1600-079X.2006.00333.x</t>
  </si>
  <si>
    <t>WOS:000239371000002</t>
  </si>
  <si>
    <t>Todini, L; Delgadillo, JA; Debenedetti, A; Chemineau, P</t>
  </si>
  <si>
    <t>Todini, L.; Delgadillo, J. A.; Debenedetti, A.; Chemineau, P.</t>
  </si>
  <si>
    <t>Plasma total T3 and T4 concentrations in bucks as affected by photoperiod</t>
  </si>
  <si>
    <t>In order to determine whether total thyroxine (T4) and 3-3'-5-triiodothyronine (T3) plasma concentrations are affected by photoperiodic changes in bucks, these hormones were assayed using RIA in samples collected weekly for a year period in Alpine and Saanen male goats exposed to natural photoperiod (46 degrees N latitude, control group), or to artificial photoperiod alternating every 2 months (4M group) or 1 month (2M) with long days (16L:8D) and short days (8L:16D). In the control group, the thyroid hormones showed marked seasonal variation. Maximal monthly peaks were recorded at the beginning of spring (April) for plasma T4 (35.7 +/- 1.8 ng/ml) and in late winter to early spring (March) for plasma T3 (0.91 +/- 0.11 ng/ml)-with the lowest concentrations being recorded in October (autumn) for plasma T4 (22.8 +/- 1.0 ng/ml) and in September (late summer to early autumn) for plasma T3 (0.42 +/- 0.01 ng/ml). In the 4M group, T4 plasma concentrations varied with daylength (p &lt; 0.05), recording an overall mean concentration significantly (p &lt; 0.01) higher during the short days (37.3 +/- 7.5 ng/ml), than during long days (32.2 +/- 7.3 ng/ml) with a significant effect of sampling time within each photoperiod (p &lt; 0.0001). In both light-treated groups, T3 varied with photoperiod (p &lt; 0.0001) and time (p &lt; 0.0001), increasing during long days and decreasing during short days. T3 plasma concentrations (derived from peripheral monodeiodination) followed the photoperiodic changes, while it was hypothesized that the stimulatory effect of daylength on T4 (thyroid gland secretory activity) was characterized by a longer latency period and could be seen in the 4M group during the following photoperiodic treatment. It is concluded that photoperiod affects thyroid hormone plasma concentrations in male goats, since different lighting regimes resulted in different profiles of both plasma T3 and T4. Bearing in mind the pivotal role of thyroid hormones in stimulating the metabolic activity of the whole body, it is possible that the light-induced increase in circulating hormones could sustain and improve animal production. The suitability of supplementary light treatments needs to be considered. (c) 2005 Elsevier B.V. All rights reserved.</t>
  </si>
  <si>
    <t>todini, luca/AAC-9636-2019</t>
  </si>
  <si>
    <t>10.1016/j.smallrumres.2005.05.034</t>
  </si>
  <si>
    <t>WOS:000240576900002</t>
  </si>
  <si>
    <t>Tryjanowski, P; Panek, M; Sparks, T</t>
  </si>
  <si>
    <t>Tryjanowski, Piotr; Panek, Marek; Sparks, Tim</t>
  </si>
  <si>
    <t>Phenological response of plants to temperature varies at the same latitude: case study of dog violet and horse chestnut in England and Poland</t>
  </si>
  <si>
    <t>We analysed phenological observations of first flowering of early dog violet Viola reichenbachiana and horse chestnut Aesculus hippocastanum at similar latitudes (and hence photoperiod) in the UK and Poland during the 26 years 1970-1995. Temperatures in Poland were significantly colder than in the UK for February and March and significantly warmer in May. Mean first flowering dates of both species were not significantly different between the 2 countries. However, records in the UK were significantly more variable. Both species in both locations showed significant temperature responsiveness although plants in the UK were more responsive than those in Poland. We conclude that locally adapted species may differ in their projected change under future climate warming.</t>
  </si>
  <si>
    <t>Tryjanowski, Piotr/C-1367-2009</t>
  </si>
  <si>
    <t>Sparks, Tim/0000-0003-4382-7051</t>
  </si>
  <si>
    <t>10.3354/cr032089</t>
  </si>
  <si>
    <t>WOS:000241853000008</t>
  </si>
  <si>
    <t>Lloyd, D</t>
  </si>
  <si>
    <t>Lloyd, David</t>
  </si>
  <si>
    <t>Ultradian rhythms and clocks in plants and yeast</t>
  </si>
  <si>
    <t>Studies of ultradian rhythms (&lt; 1 day) in plants and in yeasts provide insights into the temporal hierarchy of living organisms. Primarily a reflection of intracellular control circuits, special rhythms are temperature-compensated that have evolved as timekeepers. The best understood ultradian clock is that in yeast; it provides a timeframe for the coherent behaviour of biochemical activities from metabolic and membrane-associated functions to the transcription, translation, assembly of organelles, as well as the replication and partitioning of the genome and all cellular constituents before cell division. Furthermore, the ultradian clock is intimately involved in cell-cell signalling and in the concerted behaviour of the population in a yeast culture or biofilm. Extension of these subcellular and cellular functions to the tissues of plants provides a timeframe within which, shoot and leaf movements, developmental changes and photoperiodic responses (including flowering) are correlated and coordinated. The system can be modelled as a multi-oscillator; one possibility is that a controlled chaotic attractor provides a tuneable output with a wide range of periods. Ultradian rhythms provide the ancestral and mechanistic basis for longer-period biological clocks. An understanding of the integrated physiology of the whole organism is required to fully comprehend circadian rhythmicity.</t>
  </si>
  <si>
    <t>Lloyd, David/D-2483-2010</t>
  </si>
  <si>
    <t>10.1080/09291010600804379</t>
  </si>
  <si>
    <t>WOS:000239150400003</t>
  </si>
  <si>
    <t>Schmidt, PS; Conde, DR</t>
  </si>
  <si>
    <t>Schmidt, Paul S.; Conde, Daphne R.</t>
  </si>
  <si>
    <t>Environmental heterogeneity and the maintenance of genetic variation for reproductive diapause in Drosophila melanogaster</t>
  </si>
  <si>
    <t>Drosophila melanogaster has colonized temperate habitats on multiple continents over a historical time period, and many traits vary predictably with latitude. Despite considerable attention paid to clinal variation in Drosophila, the mechanisms generating such patterns in nature remain largely unidentified. In D. melanogaster, the expression of reproductive diapause can be induced by exposure to low temperatures and shortened photoperiods. Both diapause expression itself and the underlying genetic variance for diapause expression have widespread impacts on organismal fitness, and diapause incidence exhibits a 60% cline in frequency in the eastern United States. The major aim of this study was to evaluate whether the relative fitness of diapause and nondiapause genotypes varies predictably with environment. In experimental population cages in the laboratory, the frequency of genotypes that express diapause increased over time when flies were exposed to environmental stress, whereas the frequency of nondiapause genotypes increased when flies were cultured under benign control conditions. Other fitness traits correlated with the genetic variance for diapause expression (longevity, mortality rates, stress resistance, lipid content, preadult viability, fecundity profiles, and development time) also diverged between experimental treatments. Similarly, sampling of isofemale lines from natural populations revealed that the frequency of diapause incidence cycled over time in seasonal habitats: diapause expression was at high frequency following the winter season and subsequently declined throughout the summer months. In contrast, diapause expression was low and temporally homogeneous in isofemale line collections from human-associated urban habitats. These data suggest that genetic variation underlying the diapause-nondiapause dichotomy may be actively maintained by selection pressures that vary spatially and temporally in natural populations.</t>
  </si>
  <si>
    <t>10.1554/05-430.1</t>
  </si>
  <si>
    <t>WOS:000240530300008</t>
  </si>
  <si>
    <t>Berger, JD; Ali, M; Basu, PS; Chaudhary, BD; Chaturvedi, SK; Deshmukh, PS; Dharmaraj, PS; Dwivedi, SK; Gangadhar, GC; Gaur, PM; Kumar, J; Pannu, RK; Siddique, KHM; Singh, DN; Singh, DR; Singh, SJ; Turner, NC; Yadava, HS; Yadav, SS</t>
  </si>
  <si>
    <t>Genotype by environment studies demonstrate the critical role of phenology in adaptation of chickpea (Cicer arietinum L.) to high and low yielding environments of India</t>
  </si>
  <si>
    <t>In order to investigate specific and general adaptation of chickpea in India, a wide range of sub-continental, Australian and Mediterranean genotypes were grown across seven sites characterizing the major chickpea growing areas over 3 years, and extensive data on plant stand, early vigour, phenology, productivity and yield components collected. High and low yielding sites were clearly separated by a range of physical and biological characters, low yield being associated with low latitude and pre-season rainfall, high temperature, early phenology, short crop duration, low biomass and fecundity. Genotype by environment interactions for yield were highly significant (P &lt; 0.001), and accounted for more variance than that attributed to genotypes alone. Ward's hierarchical clustering indicated that the genotypes could be separated into discrete groups, comprising material specifically adapted to the north (Clusters 2 and 3) or south (Cluster 5), widely or consistently poorly adapted germplasm (Clusters 1 and 4, respectively). Cluster 5, comprising germplasm from southern and central India, was characterized by early phenology, confirming the role of drought escape in southern India. With increasing latitude Cluster 5 genotypes remained early, but had the capacity to delay maturity considerably, resulting in average, and occasionally above average yields. However, compared to well-adapted material in the north, Cluster 5 biomass was low, and the time interval between flowering and podding up to 50 days, representing repeated cycles of flowering and subsequent abortion. Clusters 2 and 3, dominated by northern Indian genotypes, were characterized by later phenology, and were able to delay the onset of flowering significantly more than the remaining germplasm at late flowering northern sites. In Cluster 3, the second highest yielding group overall, this increased both source and sink potential at productive northern sites. Cluster 2 was uniformly later than Cluster 3, and lower yielding at most sites. Cluster 1 was characterized by intermediate flowering and relatively early, responsive maturity, a phenological compromise responsible for wide adaptation, by providing sufficient drought escape in the south, and enough biomass in the north to produce above average yields in these contrasting environments. ICCV 10 from the International Crops Research Institute for the Semi-Arid Tropics (ICRISAT), and 2 Indian Agricultural Research Institute (IARI) lines, BG 391 and BG 1006, were the most consistently high yielding, ranking in the top 10 at 10 and 8 sites, respectively. Cluster 4, comprising largely Australian cultivars, was characterized by late, unresponsive phenology and the lowest yield at each site. Crown Copyright (c) 2006 Published by Elsevier B.V. All rights reserved.</t>
  </si>
  <si>
    <t>Siddique, Kadambot H.M/B-3462-2011; Berger, Jens D./A-9768-2011; Turner, Neil/B-2689-2010; Siddique, Kadambot/M-8881-2019</t>
  </si>
  <si>
    <t>Siddique, Kadambot H.M/0000-0001-6097-4235; Berger, Jens D./0000-0002-8978-5099; Turner, Neil/0000-0002-2982-0411; Siddique, Kadambot/0000-0001-6097-4235</t>
  </si>
  <si>
    <t>10.1016/j.fcr.2006.02.007</t>
  </si>
  <si>
    <t>WOS:000238320700017</t>
  </si>
  <si>
    <t>Farswan, A; Negi, K; Chandola-Saklani, A</t>
  </si>
  <si>
    <t>Farswan, A.; Negi, K.; Chandola-Saklani, A.</t>
  </si>
  <si>
    <t>Maximal changes in daily photoperiod around the vernal equinox wind the circannual clock in Spotted Munias at low and mid latitudes</t>
  </si>
  <si>
    <t>WOS:000240313201053</t>
  </si>
  <si>
    <t>Vihera-Aarnio, A; Hakkinen, R; Junttila, O</t>
  </si>
  <si>
    <t>Vihera-Aarnio, Anneli; Hakkinen, Risto; Junttila, Olavi</t>
  </si>
  <si>
    <t>Critical night length for bud set and its variation in two photoperiodic ecotypes of Betula pendula</t>
  </si>
  <si>
    <t>We studied the variation in critical night length for bud set in two photoperiodic ecotypes (two latitudinally distant stands) of silver birch (Betula pendula Roth) in three phytotron experiments. Seeds from 21 open-pollinated mother trees in a southern (Tuusula, 60 degrees N) and a northern (Kittila,67 degrees N) Finnish stand were germinated and grown for 4 weeks in a 24-h photoperiod in a greenhouse and then moved to different night length treatments at 18 degrees C for 4 to 6 weeks. Night lengths from 5 to 8.5 It were used for southern origin seedlings and from 1 to 4.5 h for northern origin seedlings. At the end of the treatments, apical bud set was observed and the percentage of seedlings with bud set calculated for each treatment and tree progeny. The critical night lengths (CNC) for 50% bud set were determined separately for seedlings from each mother tree by regression analysis. In both ecotypes, the mean percentage of seedlings with bud set was lowest for the shortest night lengths and increased rapidly as night lengths increased. Mean CNL with its 95% confidence interval for the southern and northern ecotypes was 6.3 +/- 0.2 and 3.1 +/- 0.3 h, respectively. The CNL of the two ecotypes differed significantly in three experiments. Within-ecotype variance of the CNL was significantly higher in the northern ecotype (0.484) than in the southern ecotype (0.150). Significant differences in CNL were detected between individual mother trees of the southern ecotype, but not between mother trees of the northern ecotype. The ranking of individual mother trees, based on CNL, differed in the three experiments.</t>
  </si>
  <si>
    <t>10.1093/treephys/26.8.1013</t>
  </si>
  <si>
    <t>WOS:000239326500004</t>
  </si>
  <si>
    <t>Kucharik, CJ; Barford, CC; El Maayar, M; Wofsy, SC; Monson, RK; Baldocchi, DD</t>
  </si>
  <si>
    <t>A multiyear evaluation of a Dynamic Global Vegetation Model at three AmeriFlux forest sites: Vegetation structure, phenology, soil temperature, and CO2 and H2O vapor exchange</t>
  </si>
  <si>
    <t>We utilized eddy-covariance observations of carbon dioxide (CO2) and water vapor exchange at three AmeriFlux mid-latitude forest stands to evaluate IBIS, a Dynamic Global Vegetation Model (DGVM). Measurements of leaf area index (LAI), soil moisture and temperature, runoff, soil carbon (C), and soil respiration (R) were also compared with model output. An experimental approach was designed to help attribute model errors to the vegetation dynamics and phenology formulations versus simulated biological processes. Continental scale phenology sub-models poorly represented the timing of budburst and evolution of canopy LAI in deciduous forests. Biases of vegetation green-up of 6 weeks and delayed senescence were noted. Simulated soil temperatures were overestimated (underestimated) during the summer (winter) on average by 2-5 degrees C. Ecosystem R was overestimated during the growing season, on average, by 20-60 g C m(-2) month(-1), and underestimated during the winter by 10-20 g C m(-2) month(-1) at all sites. Simulated soil R failed to capture observed mid-summer peak rates and was generally lower than observed in winter. The overall comparison of simulated net ecosystem production (NEP) to observations showed a significant underestimate of growing season NEP of 25-100gCm(-2) month(-1), and an overall positive bias of 10-40 g C m(-2) month(-1) during the winter. Excellent agreement between annual average NEP observations and IBIS simulations in "fixed vegetation" mode resulted from offsetting seasonal model biases. The magnitude of simulated variation in seasonal and inter-annual C exchange was generally dampened with respect to observations. The parameterization, and in some cases the formulations (e.g., ecosystem R and phenology) limited model capacity to capture the seasonal fluctuations of C and water exchange. Model parameterizations and formulations were originally constrained and generalized for application to a wide range of global climate and soil conditions and plant functional types (PFTs), likely contributing to model biases. This problem potentially applies to other DGVMs and biosphere models, and will likely become increasingly relevant if investigators apply their models at higher spatial resolution. We suggest that revisions to DGVMs should focus on advancing the capabilities of current phenology formulations to account for photoperiod, soil moisture and frost in addition to temperature. Model representations of PFTs and formulations of ecosystem R need to be rethought, particularly with respect to use of Q(10) temperature functions as modifiers. Surface energy balance, C allocation, soil R, and plant response to nutrient stress deserve attention as well.</t>
  </si>
  <si>
    <t>Manchun, Kang/D-3194-2011; BALDOCCHI, Dennis/A-1625-2009</t>
  </si>
  <si>
    <t>BALDOCCHI, Dennis/0000-0003-3496-4919; Kucharik, Christopher/0000-0002-0400-758X</t>
  </si>
  <si>
    <t>10.1016/j.ecolmodel.2005.11.031</t>
  </si>
  <si>
    <t>WOS:000238638900001</t>
  </si>
  <si>
    <t>Xiao, HJ; Yang, D; Xue, FS</t>
  </si>
  <si>
    <t>Xiao, Hai-Jun; Yang, Dong; Xue, Fang-Sen</t>
  </si>
  <si>
    <t>Effect of photoperiod on the duration of summer and winter diapause in the cabbage butterfly, Pieris melete (Lepidoptera : Pieridae)</t>
  </si>
  <si>
    <t>Effect of photoperiod on the duration of summer and winter diapause was investigated in the cabbage butterfly, Pieris melete. By keeping naturally induced aestivating and hibernating pupae under various photoperiods, it was shown that diapause duration of aestivating pupae was significantly longer at long than at short daylengths, whereas diapause duration of hibernating pupae was significantly shorter at long than at short daylengths, Suggesting both aestivating and hibernating pupae require opposite photoperiodic signals to promote diapause development. By transferring diapausing pupae, induced under various photoperiods, to 20 degrees C with a naturally changing summer daylength, the diapause induced by short daylengths was easier to terminate than diapause induced by long daylengths. When naturally induced aestivating and hibernating pupae were kept under natural conditions, aestivating pupae had a long diapause (mean 155 days) and wide range of emergence (90 days), whereas hibernating pupae had a short diapause (mean 105 days) and a relatively synchronized emergence (lasted 30 days). Finally, the ecological significance of photoperiodic regulation of diapause duration is discussed.</t>
  </si>
  <si>
    <t>10.14411/eje.2006.071</t>
  </si>
  <si>
    <t>WOS:000239752400005</t>
  </si>
  <si>
    <t>Kaltsa, OP; Milonas, PG; Savopoulou-Soultani, M</t>
  </si>
  <si>
    <t>Kaltsa, Olga P.; Milonas, Panagiotis G.; Savopoulou-Soultani, Matilda</t>
  </si>
  <si>
    <t>Diapause development and cold hardiness of Pectinophora gossypiella (Lepidoptera : Gelechiidae) larvae in Greece</t>
  </si>
  <si>
    <t>Larval diapause development and termination and some characteristics of cold hardiness in Pectinophora gossypiella (Saunders) (Lepidoptera: Gelechiidae) were studied under field conditions in northern Greece. P. gossypiella overwintering larvae were sampled at 20 to 30 day intervals and subjected to two photoperiodic regimes at 20 degrees C. In larvae kept under a long-day photoperiod (16L : 8D) diapause development was accelerated compared to those kept under a short-day photoperiod (8L : 16D). There was no difference in response to the two photoperiods after February. Mean number of days to pupation of P. gossypiella overwintering larvae decreased progressively through the sampling period, from November to April. Chilling is not a prerequisite but does accelerate diapause development. Supercooling points for P. gossypiella overwintering larvae ranged from -14 to -17 degrees C with the majority dying after freezing.</t>
  </si>
  <si>
    <t>Milonas, Panagiotis/0000-0001-5391-7750</t>
  </si>
  <si>
    <t>10.14411/eje.2006.072</t>
  </si>
  <si>
    <t>WOS:000239752400006</t>
  </si>
  <si>
    <t>Pandi-Perumal, SR; Srinivasan, V; Maestroni, GJM; Cardinali, DP; Poeggeler, B; Hardeland, R</t>
  </si>
  <si>
    <t>Pandi-Perumal, S. R.; Srinivasan, V.; Maestroni, G. J. M.; Cardinali, D. P.; Poeggeler, B.; Hardeland, R.</t>
  </si>
  <si>
    <t>Melatonin - Nature's most versatile biological signal?</t>
  </si>
  <si>
    <t>FEBS JOURNAL</t>
  </si>
  <si>
    <t>Melatonin is a ubiquitous molecule and widely distributed in nature, with functional activity occurring in unicellular organisms, plants, fungi and animals. In most vertebrates, including humans, melatonin is synthesized primarily in the pineal gland and is regulated by the environmental light/dark cycle via the suprachiasmatic nucleus. Pinealocytes function as 'neuroendocrine transducers' to secrete melatonin during the dark phase of the light/dark cycle and, consequently, melatonin is often called the 'hormone of darkness'. Melatonin is principally secreted at night and is centrally involved in sleep regulation, as well as in a number of other cyclical bodily activities. Melatonin is exclusively involved in signaling the 'time of day' and 'time of year' (hence considered to help both clock and calendar functions) to all tissues and is thus considered to be the body's chronological pacemaker or 'Zeitgeber'. Synthesis of melatonin also occurs in other areas of the body, including the retina, the gastrointestinal tract, skin, bone marrow and in lymphocytes, from which it may influence other physiological functions through paracrine signaling. Melatonin has also been extracted from the seeds and leaves of a number of plants and its concentration in some of this material is several orders of magnitude higher than its night-time plasma value in humans. Melatonin participates in diverse physiological functions. In addition to its timekeeping functions, melatonin is an effective antioxidant which scavenges free radicals and up-regulates several antioxidant enzymes. It also has a strong antiapoptotic signaling function, an effect which it exerts even during ischemia. Melatonin's cytoprotective properties have practical implications in the treatment of neurodegenerative diseases. Melatonin also has immune-enhancing and oncostatic properties. Its 'chronobiotic' properties have been shown to have value in treating various circadian rhythm sleep disorders, such as jet lag or shift-work sleep disorder. Melatonin acting as an 'internal sleep facilitator' promotes sleep, and melatonin's sleep-facilitating properties have been found to be useful for treating insomnia symptoms in elderly and depressive patients. A recently introduced melatonin analog, agomelatine, is also efficient for the treatment of major depressive disorder and bipolar affective disorder. Melatonin's role as a 'photoperiodic molecule' in seasonal reproduction has been established in photoperiodic species, although its regulatory influence in humans remains under investigation. Taken together, this evidence implicates melatonin in a broad range of effects with a significant regulatory influence over many of the body's physiological functions.</t>
  </si>
  <si>
    <t>Ratnas, Pandi-Perumal Seithikurippu/C-6767-2008; Jansen, Heiko/A-5770-2008; Pandi-Perumal, Seithikurippu R./Q-8281-2016</t>
  </si>
  <si>
    <t>Ratnas, Pandi-Perumal Seithikurippu/0000-0002-8686-7259; Jansen, Heiko/0000-0003-0178-396X; Pandi-Perumal, Seithikurippu R./0000-0002-8686-7259</t>
  </si>
  <si>
    <t>1742-464X</t>
  </si>
  <si>
    <t>1742-4658</t>
  </si>
  <si>
    <t>10.1111/j.1742-4658.2006.05322.x</t>
  </si>
  <si>
    <t>WOS:000238354600001</t>
  </si>
  <si>
    <t>Wada, H; Moore, IT; Breuner, CW; Wingfield, JC</t>
  </si>
  <si>
    <t>Wada, Haruka; Moore, Ignacio T.; Breuner, Creagh W.; Wingfield, John C.</t>
  </si>
  <si>
    <t>Stress responses in tropical sparrows: Comparing tropical and temperate Zonotrichia</t>
  </si>
  <si>
    <t>Seasonal modulation of the adrenocortical response appears to be ubiquitous in mid- to high- latitude vertebrates but has not been investigated in tropical vertebrates. Previous studies demonstrate that temperate passerines show seasonality in corticosterone secretion and corticosteroid binding globulin capacities. We examined seasonal and sex differences in the stress response in an equatorial population of Zonotrichia capensis, the only Zonotrichia that breeds in the tropics, and compared the results with those of northern Zonotrichia. Seasonal differences in tropical Zonotrichia would presumably be independent of photoperiod and thus directly related to such activities as reproduction and feather molt. In addition, we investigated the possible role of binding globulin as a sex steroid binding globulin, as suggested for temperate passerines. Similar to northern congeners, Z. capensis show seasonal modulation in total corticosterone and binding globulin capacity with higher levels during breeding than molt. However, unlike many temperate passerines, there are no sex differences in corticosterone secretion or binding globulin capacity. Furthermore, the seasonal differences in total corticosterone diminish when the free levels are calculated. The contrast between equatorial and northern congeners indicates factors such as breeding environment and life-history strategy may play important roles in shaping stress response in these species.</t>
  </si>
  <si>
    <t>Wada, Haruka/R-9956-2017</t>
  </si>
  <si>
    <t>Wada, Haruka/0000-0001-7436-8367; Moore, Ignacio/0000-0001-8875-8913</t>
  </si>
  <si>
    <t>10.1086/505509</t>
  </si>
  <si>
    <t>WOS:000238927100011</t>
  </si>
  <si>
    <t>Delgadillo, JA; Flores, JA; Veliz, FG; Duarte, G; Vielma, J; Hernandez, H; Fernandez, IG</t>
  </si>
  <si>
    <t>Delgadillo, J. Alberto; Flores, J. Alfredo; Veliz, Francisco G.; Duarte, Gerardo; Vielma, Jesus; Hernandez, Horacio; Fernandez, Ilda G.</t>
  </si>
  <si>
    <t>Importance of the signals provided by the buck for the success of the male effect in goats</t>
  </si>
  <si>
    <t>REPRODUCTION NUTRITION DEVELOPMENT</t>
  </si>
  <si>
    <t>Under temperate and subtropical latitudes, ewes and goats display a reproductive seasonal pattern and their sexual activity during the anestrous period can be stimulated and synchronized by the introduction of males in the group, which is called the "male effect". The response of females to the male effect in the middle of the anestrous season is weak or absent. This failure may be due to the inability of the female to respond to males, as a result of a refractoriness of the female to the male stimulus. But, it may also be due to a low quality stimulus provided by the male which is, as the females, in seasonal rest. We tested this latter hypothesis in seasonally inactive goats kept under subtropical conditions by comparing the use of males with their sexual behavior stimulated or not by photoperiodic treatments. Treated males were able to induce estrous activity of females during the whole anestrus season. We have also determined that previous separation of the males and continuous contact during teasing are not absolute requisites when active bucks are used. While odor from the male and its sexual behavior play a primary role in inducing ovulation, vocalizations appear to facilitate the display of the does' estrous. It remains to be determined to which extent these conclusions apply under temperate latitudes and with more seasonal breeds.</t>
  </si>
  <si>
    <t>Veliz Deras, Francisco/S-5988-2016</t>
  </si>
  <si>
    <t>Veliz, Francisco Gerardo/0000-0002-5105-1508; Hernandez, Horacio/0000-0002-0569-8888</t>
  </si>
  <si>
    <t>0926-5287</t>
  </si>
  <si>
    <t>10.1051/rnd:2006020</t>
  </si>
  <si>
    <t>WOS:000238864100005</t>
  </si>
  <si>
    <t>Suwa, A; Gotoh, T</t>
  </si>
  <si>
    <t>Suwa, Akiyuki; Gotoh, Tetsuo</t>
  </si>
  <si>
    <t>Geographic variation in diapause induction and mode of diapause inheritance in Tetranychus pueraricola</t>
  </si>
  <si>
    <t>Diapause induction and photoperiodic response curves were determined for 33 strains of Tetranychus pueraricola derived from kudzu vine at three constant temperatures (15, 18 and 20 degrees C) under a short-day condition (10 : 14 h; light : dark). Females of all but one of the strains entered diapause at all three temperatures with little variation in diapause percentages among the strains. The exception was the southernmost strain, which was found to be a non-diapause (ND) strain. The critical photoperiod gradually decreased towards the south at a rate of about 1 h for each 5 degrees of latitude. The diapause strains (D1 and D2) exhibited 100% diapause, whereas the ND strain exhibited 0% diapause. By crossing these strains, we determined that 'non-diapause' was a dominant character over 'diapause' and the character was controlled by simple Mendelian inheritance. To clarify why the female progeny from the crosses between the D1 and ND strains did not segregate into the diapause and non-diapause phenotypes in a 1:1 ratio in the B-1 generation, round-robin crosses were carried out among the three strains. The results showed that the F-1 generation was reproductively compatible and showed high egg hatchability with a female-biased sex ratio. In the B-1 generation, the crosses between the D1 and ND strains and between the D1 and D2 strains exhibited extremely low egg hatchability and produced mostly female progeny, whereas offspring from the crosses between the D2 and ND strains showed more than 50% hatchability for B-1 eggs and a female-biased sex ratio. Thus, the absence of segregation observed in the crosses between the D1 and ND strains appears to be due to the severe hybrid breakdown that occurred in the B-1 generation.</t>
  </si>
  <si>
    <t>10.1111/j.1439-0418.2006.01050.x</t>
  </si>
  <si>
    <t>WOS:000237693600012</t>
  </si>
  <si>
    <t>Jamieson, SE; Gilchrist, HG; Merkel, FR; Diamond, AW; Falk, K</t>
  </si>
  <si>
    <t>Endogenous reserve dynamics of northern common eiders wintering in Greenland</t>
  </si>
  <si>
    <t>Endogenous reserves influence both survival and reproduction of many waterfowl species, but little is known about reserve levels of most species during the nonbreeding season, particularly those wintering at high latitudes. We investigated whether age, sex, and season were related to carcass composition of northern common eiders (Somateria mollissima borealis) wintering in southwest Greenland during 1999-2002. Adults carried more lipid and protein than juveniles during all winters. Among both age classes, males and females had similar fat levels but males carried slightly more protein. There was no dramatic seasonal variation in lipid or protein content. This suggests that during the period of this study, these eiders did not experience large-scale nutritional shortfalls. As predicted, Greenlandic eiders carried more lipid reserves than eider populations wintering in more temperate environments. Contrary to prediction, there was little relation between reserve levels and photoperiod, ambient temperature, or hunting disturbance intensity. Our results suggest that both sexes are equally capable of dealing with nutritional deficits, and that juvenile birds are more prone to nutritional stress as evidenced by their consistently poorer body condition.</t>
  </si>
  <si>
    <t>Merkel, Flemming/J-7409-2013</t>
  </si>
  <si>
    <t>10.1007/s00300-005-0093-2</t>
  </si>
  <si>
    <t>WOS:000238317800007</t>
  </si>
  <si>
    <t>McCarty, JC; Wu, J; Jenkins, JN</t>
  </si>
  <si>
    <t>Genetic diversity for agronomic and fiber traits in day-neutral accessions derived from primitive cotton germplasm</t>
  </si>
  <si>
    <t>Upland cotton (Gossypium hirsutumL) is an important crop that is cultivated in warm climates through-out the world. Agronomic performance and fiber quality must continually be improved if cotton is to maintain economic viability. Primitive ancestors of cotton contain diversity for trait improvement; however, many of these accessions have a short-day flowering response (photoperiodic) and are not readily useable in breeding programs. In this study, 114 day-neutral derived primitive germplasm lines were evaluated in field trials for two years. Agronomic and fiber trait data were collected and analyzed. Variance components, genotypic values, and genotypic correlations were calculated. Genotypic effects for all traits studied made significant contributions to the phenotypic variation indicating genetic diversity among these lines. The predicted genotypic values showed a wide range of variation for agronomic and fiber traits. Weak genotypic correlations were found between yield and 2.5% span length and fiber strength, two important fiber traits. Although these day-neutral derived accessions had lower lint percentage, they had improved fiber length, strength, micronaire, and comparable yields with two commercial cultivars. Thus, these day-neutral derived accessions are sources of genetic variation that when used in breeding programs offer the potential to improve important traits and expand genetic diversity.</t>
  </si>
  <si>
    <t>Wu, Jixiang/C-4084-2009</t>
  </si>
  <si>
    <t>10.1007/s10681-005-9027-x</t>
  </si>
  <si>
    <t>WOS:000238325000008</t>
  </si>
  <si>
    <t>Mathias, D; Reed, LK; Bradshaw, WE; Holzapfel, CM</t>
  </si>
  <si>
    <t>Evolutionary divergence of circadian and photoperiodic phenotypes in the pitcher-plant mosquito, Wyeomyia smithii</t>
  </si>
  <si>
    <t>For decades, chronobiologists have investigated the relationship between the circadian clock that mediates daily activities and the photoperiodic timer that mediates seasonal activities. The main experiment used to infer a circadian basis for photoperiodic time measurement is the Nanda-Hanmer protocol (NH). Herein, the authors compare additive and nonadditive (dominance and epistasis) genetic effects that lead to the divergence of populations of the pitcher-plant mosquito, Wyeomyia smithii, for critical photoperiod (CPP) and amplitude of the rhythmic response to NH for 3 temporal-geographic scales: 1) Over geological time between populations in northern and southern clades, 2) over millennial time between populations within the northern clade, and 3) over generational time between lines selected for long and short CPP from within a single population. The authors show that the pattern of additive, dominance, and epistatic effects depends on the time scale over which populations or lines have diverged. Patterns for genetic differences between populations for CPP and response to NH reveal similarities over geological and millennial time scales but differences over shorter periods of evolution. These results, and the observation that neither the period nor amplitude of the NH rhythm are significantly correlated with CPP among populations, lead the authors to conclude that the rhythmic response to NH has evolved independently of photoperiodic response in populations of W. smithii. The implication is that in this species, genetic modification of the circadian clock has not been the basis for the adaptive modification of photoperiodic time measurement over the climatic gradient of North America.</t>
  </si>
  <si>
    <t>10.1177/0748730406286320</t>
  </si>
  <si>
    <t>WOS:000236108200005</t>
  </si>
  <si>
    <t>Kumar, V; Rani, S; Singh, BP</t>
  </si>
  <si>
    <t>Biological clocks help reduce the physiological conflicts in avian migrants</t>
  </si>
  <si>
    <t>Conference on Optimality in Bird Migration</t>
  </si>
  <si>
    <t>FEB, 2005</t>
  </si>
  <si>
    <t>Wilhelmshaven, GERMANY</t>
  </si>
  <si>
    <t>European Sci Fdn Sci Programme</t>
  </si>
  <si>
    <t>We present evidence from experiments on overwintering populations of two Palearctic-Indian latitudinal migratory birds, the black-headed bunting (Emberiza melanocephala) and the red-headed bunting (E. bruniceps), that the bird's clock in interaction with day length regulates seasonal rhythms of migration and reproduction such that physiological conflict between them is reduced. Initiation and termination of the body mass and testicular cycles are separately regulated photoperiodic events. For example, under stimulatory photoperiods the response curve of body mass does not overlap with that of the testicular growth. A response-specific photoperiodism is adaptive, since gain in body mass, critical to spring migration, precedes gonadal recrudescence. Finally, migration as indicated by the night-time migratory restlessness under experimental situations (e.g., intense locomotion under caged condition-called Zugunruhe) appears to be regulated by a separate circadian oscillator.</t>
  </si>
  <si>
    <t>10.1007/s10336-006-0055-7</t>
  </si>
  <si>
    <t>WOS:000236646700017</t>
  </si>
  <si>
    <t>Darrah, C; Taylor, BL; Edwards, KD; Brown, PE; Hall, A; McWatters, HG</t>
  </si>
  <si>
    <t>Analysis of phase of LUCIFERASE expression reveals novel circadian quantitative trait loci in Arabidopsis</t>
  </si>
  <si>
    <t>In response to exogenous rhythms of light and temperature, most organisms exhibit endogenous circadian rhythms (i.e. cycles of behavior and gene expression with a periodicity of approximately 24 h). One of the defining characteristics of the circadian clock is its ability to synchronize (entrain) to an environmental rhythm. Entrainment is arguably the most salient feature of the clock in evolutionary terms. Previous quantitative trait studies of circadian characteristics in Arabidopsis (Arabidopsis thaliana) considered leaf movement under constant (free-running) conditions. This study, however, addressed the important circadian parameter of phase, which reflects the entrained relationship between the clock and the external cycle. Here it is shown that, when exposed to the same photoperiod, Arabidopsis accessions differ dramatically in phase. Variation in the timing of circadian LUCIFERASE expression was used to map loci affecting the entrained phase of the clock in a recombinant population derived from two geographically distant accessions, Landsberg erecta and Cape Verde Islands. Four quantitative trait loci (QTL) were found with major effects on circadian phase. A QTL on chromosome 5 contained SIGNALING IN RED LIGHT REDUCED 1 and PSEUDORESPONSE REGULATOR 3, both genes known to affect the circadian clock. Previously unknown polymorphisms were found in both genes, making them candidates for the effect on phase. Fine mapping of two other QTL highlighted genomic regions not previously identified in any circadian screens, indicating their effects are likely due to genes not hitherto considered part of the circadian system.</t>
  </si>
  <si>
    <t>Hall, Anthony/D-2844-2009</t>
  </si>
  <si>
    <t>Hall, Anthony/0000-0002-1806-020X</t>
  </si>
  <si>
    <t>10.1104/pp.105.074518</t>
  </si>
  <si>
    <t>WOS:000236672400028</t>
  </si>
  <si>
    <t>Hazlerigg, DG; Wagner, GC</t>
  </si>
  <si>
    <t>Seasonal photoperiodism in vertebrates: from coincidence to amplitude</t>
  </si>
  <si>
    <t>TRENDS IN ENDOCRINOLOGY AND METABOLISM</t>
  </si>
  <si>
    <t>In vertebrates living in regions that range from tropical to polar zones, the day length (photoperiod) is a powerful synchronizer of seasonal changes in endocrine and metabolic physiology. This seasonal photoperiodism depends on the responses of internal circadian clocks to changing patterns of light-dark exposure, which can be conceptualized in the form of 'coincidence-timing' models. The structural basis for this timing function is formed by a specialized 'photoperiodic axis' that links light reception to the neurciendocrine system. In this review we describe the essential elements of this axis in mammals and birds, and discuss recent progress in understanding the cellular and molecular mechanisms through which this axis transduces photoperiodic change into altered endocrine output.</t>
  </si>
  <si>
    <t>1043-2760</t>
  </si>
  <si>
    <t>10.1016/j.tem.2006.02.004</t>
  </si>
  <si>
    <t>WOS:000237145300003</t>
  </si>
  <si>
    <t>McAllan, BM; Dickman, CR; Crowther, MS</t>
  </si>
  <si>
    <t>Photoperiod as a reproductive cue in the marsupial genus Antechinus: ecological and evolutionary consequences</t>
  </si>
  <si>
    <t>Species in the Australian marsupial genus Antechinus exhibit a short annual mating period which is concluded by the abrupt death of all males. The timing of the annual rut within each of the ten described species varies little from year to year at any given locality, but for some species can differ by up to four months between locations. To determine the influence of photoperiod in regulating the precise interannual synchrony of mating and ovulation, we first investigated populations of each species at over 300 localities throughout their geographical ranges to identify the time of reproduction. We then compared the absolute photoperiod and the rate of change of photoperiod prevailing at the time of reproduction in all population localities. A different, and characteristic, rate of change of photoperiod was correlated strongly with the reproductive timing of four species; there was probably a correlation with reproduction in four more species, but sample sizes were small. For two species, there was no obvious photoperiodic correlation with time of reproduction. There was no evidence that absolute photoperiod or ambient temperature explained the synchrony or narrow timespan of reproduction among any species of Antechinus. Different species-specific ovulatory responses to photoperiod appear to separate the timing of reproduction in sympatric species, with the larger member of species pairs usually breeding first. We suggest that photoperiodic cues (1) allow females to produce young during seasons when food is most reliable and abundant and their energetic demands are maximal; (2) facilitate allochronic isolation between sympatric congeners, and (3) maximize body size differences and hence ecological separation between species. (c) 2006 The Linnean Society of London.</t>
  </si>
  <si>
    <t>Crowther, Mathew/M-7406-2013; Dickman, Christopher/Q-4662-2019</t>
  </si>
  <si>
    <t>Crowther, Mathew/0000-0001-8968-1161; Dickman, Christopher/0000-0002-1067-3730; McAllan, Bronwyn/0000-0002-6075-3405</t>
  </si>
  <si>
    <t>10.1111/j.1095-8312.2006.00571.x</t>
  </si>
  <si>
    <t>WOS:000235587900002</t>
  </si>
  <si>
    <t>Ingvarsson, PK; Garcia, MV; Hall, D; Luquez, V; Jansson, S</t>
  </si>
  <si>
    <t>Clinal variation in phyB2, a candidate gene for day-length-induced growth cessation and bud set, across a latitudinal gradient in European aspen (Populus tremula)</t>
  </si>
  <si>
    <t>The initiation of growth cessation and dormancy represents a Critical ecological and evolutionary tradeoff between survival and growth in most. forest trees. The Most important environmental cue regulating the initiation of dormancy is a shortening of the photoperiod and phytochrome genes have been implicated in short-day-induced bud set and growth cessation in Populus. We characterized patterns of DNA sequence variation at the putative candidate gene phyB2 in 4 populations of European aspen (Populus tremula) and scored single-nucleotide polymorphisms in an additional 12 populations collected along a latitudinal gradient in Sweden. We also measured bud set from a subset Of these trees in a growth chamber experiment. Buds set. showed significant clinal variation With latitude, explaining similar to 90% Of the population variation in bud Set. A sliding-window scan of phyB2 identified six putative regions with enhanced population differentiation and four SNPs showed significant clinal variation. The clinal variation at individual SNPs is suggestive of all adaptive response in phyB2 to local photoperiodic conditions. Three of four SNPs showing clinal variation were located in regions With excessive genetic differentiation, demonstrating that searching for regions of high genetic differentiation call be useful for identifying sites putatively involved in local adaptation.</t>
  </si>
  <si>
    <t>Ingvarsson, Par/G-2748-2010; Jansson, Stefan/A-1119-2009</t>
  </si>
  <si>
    <t>Ingvarsson, Par/0000-0001-9225-7521; Jansson, Stefan/0000-0002-7906-6891; Hall, David/0000-0001-8152-2713; LUQUEZ, VIRGINIA/0000-0002-8433-909X</t>
  </si>
  <si>
    <t>10.1534/genetics.105.047522</t>
  </si>
  <si>
    <t>WOS:000236668100040</t>
  </si>
  <si>
    <t>Nagalingum, NS; Cantrill, DJ</t>
  </si>
  <si>
    <t>Early Cretaceous Gleicheniaceae and Matoniaceae (Gleicheniales) from Alexander Island, Antarctica</t>
  </si>
  <si>
    <t>REVIEW OF PALAEOBOTANY AND PALYNOLOGY</t>
  </si>
  <si>
    <t>The first Cretaceous representatives of Matoniaceae and Gleicheniaceae in the Antarctic are described from the Albian flora of Alexander Island. Two new species are recognized, one is assigned to Matonia, and another to the emended gleicheniaceous form-genus Gleicheniaceaephyllum. The taxonomy of fossil genera assigned to Gleicheniaceae is problematic, and as an alternative to the invalid genus Gleichenites, we propose that Microphyllopteris be utilised as a form-genus for species that have either an unknown branching pattern or pseudo-dichotomous branching without resting buds; Microphyllopteris is reserved for ferns that cannot be ascribed conclusively to Gleicheniaceae. Alternatively, Gleicheniaceaephyllum actum should be used for gleicheniaceous material that has a resting bud amongst two to four primary branches. Gleicheniaceaephyllum acutum sp. nov. is preserved as sterile and fertile fronds, pinnae and pinnules. The other new species, Matonia jeffersonii sp. nov., occurs as sterile and fertile pinnae and pinnules, and is aligned to Matoniaceae based on the presence of circular-oval sort with peltate indusia. The two taxa are inferred to have either a pedate or scrambling habit. These morphologies are relatively common at Alexander Island, compared to other high latitude fossil floras, and are interpreted as an adaptation to the high disturbance, polar conditions and unusual photoperiod experienced at Alexander Island during the Early Cretaceous. The theory that angiosperms caused the demise of ferns is discussed in relation to the Matoniaceae and Gleicheniaceae, and there does not appear to be association between angiosperm expansion and the decline of these two fern families. (c) 2005 Elsevier B.V. All rights reserved.</t>
  </si>
  <si>
    <t>Cantrill, David/R-1415-2019</t>
  </si>
  <si>
    <t>Cantrill, David/0000-0002-1185-4015</t>
  </si>
  <si>
    <t>0034-6667</t>
  </si>
  <si>
    <t>10.1016/j.revpalbo.2005.11.001</t>
  </si>
  <si>
    <t>WOS:000236488400001</t>
  </si>
  <si>
    <t>Evidence for the existence of a high-altitude white wagtail (Motacilla alba) population in the Yamal Peninsula and the boundaries of its distribution</t>
  </si>
  <si>
    <t>It has been shown that the white wagtail at the northern limit of its range forms a population or a group of populations with a high degree of independence from conditions of illumination (photoperiod) in the Subarctic and southern Arctic. The boundary between the tundra and boreal populations in Yamal lies in the forest-tundra: wagtails of the tundra population nest north of the 68th parallel, and wagtails of the boreal population nest south of the 66th parallel. The zone between these latitudes is inhabited by representatives of both populations, and active hybridization apparently takes place there.</t>
  </si>
  <si>
    <t>10.1134/S1067413606020093</t>
  </si>
  <si>
    <t>WOS:000236640300009</t>
  </si>
  <si>
    <t>Equiza, MA; Day, ME; Jagels, R</t>
  </si>
  <si>
    <t>Physiological responses of three deciduous conifers (Metasequoia glyptostroboides, Taxodium distichum and Larix laricina) to continuous light: adaptive implications for the early Tertiary polar summer</t>
  </si>
  <si>
    <t>Polar regions were covered with extensive forests during the Cretaceous and early Tertiary, and supported trees comparable in size and productivity to those of present-day temperate forests. With a winter of total or near darkness and a summer of continuous, low-angle illumination, these temperate, high-latitude forests were characterized by a light regime without a contemporary counterpart. Although maximum irradiances were much lower than at mid-latitudes, the 24-h photoperiod provided similar integrated light flux. Taxodium, Larix and Metasequoia, three genera of deciduous conifers that occurred in paleoarctic wet forests, have extant, closely related descendents. However, the contemporary relative abundance of these genera differs greatly from that in the paleoarctic. To provide insight into attributes that favor competitive success in a continuous-light environment, we subjected saplings of these genera to a natural photoperiod or a 24-h photoperiod and treasured gas exchange, chlorophyll fluorescence, non-structural carbohydrate concentrations, biomass production and carbon allocation. Exposure to continuous light significantly decreased photosynthetic capacity and quantum efficiency of photosystem II in Taxodium and Larix, but had minimal influence in Metasequoia. In midsummer, foliar starch concentration substantially increased in both Taxodium and Larix saplings grown to continuous light, which may have contributed to end-product down-regulation of photosynthetic capacity. In contrast, Metasequoia allocated photosynthate to continuous production of new foliar biomass. This difference in carbon allocation may have provided Metasequoia with a two fold advantage in the paleoarctic by minimizing depression of photosynthetic capacity and increasing photosynthetic surface.</t>
  </si>
  <si>
    <t>10.1093/treephys/26.3.353</t>
  </si>
  <si>
    <t>WOS:000235728100008</t>
  </si>
  <si>
    <t>Martinkova, Z; Honek, A; Lukas, J</t>
  </si>
  <si>
    <t>Seed age and storage conditions influence germination of barnyardgrass (Echinochloa crus-galli).</t>
  </si>
  <si>
    <t>Germination was investigated in 1-yr and 8-yr-old seed lots of barnyardgrass. Each seed lot was divided into a portion stored dry at 25 C (afterripening) and a portion buried in the field (stratification) in central Europe (latitude 50 degrees N, longitude 14 degrees E). The afterripened seed lost dormancy within 2 yr after dispersal, whereas buried seed passed through annual dormancy/nondormancy cycles. The seed was germinated at five constant temperatures between 17 and 35 C with an 18/6-h light/dark photoperiod. Germination was affected by both seed age and storage conditions. Germination percentage and rate in 8-yr-old afterripened and each of the stratified seed lots varied with temperature. Optimum temperatures for germination were between 27 and 31 C, and the range of adequate temperatures increased with seed age. A common base temperature for germination was 11.7 C. In 1-yr-old afterripened material, the proportion of germinating seed (&lt; 5%) and germination rate were similar at all temperatures. Barnyardgrass thus revealed a plastic strategy of germination. Stratification during the first winter removed dormancy and allowed germination at a narrow range of temperatures. This constraint on optimum germination temperature decreased with increased seed age. Seedling emergence, thus, may vary according to whether seed population originates from the previous year or from old soil seed banks.</t>
  </si>
  <si>
    <t>WOS:000236728600014</t>
  </si>
  <si>
    <t>Griffith, TM; Watson, MA</t>
  </si>
  <si>
    <t>Is evolution necessary for range expansion? Manipulating reproductive timing of a weedy annual transplanted beyond its range</t>
  </si>
  <si>
    <t>Ecologists often consider how environmental factors limit a species' geographic range. However, recent models suggest that geographic distribution also may be determined by a species' ability to adapt to novel environmental conditions. In this study, we empirically tested whether further evolution would be necessary for northern expansion of the weedy annual cocklebur (Xanthium strumarium) in its native North American range. We transplanted seedlings beyond the northern border and photoperiodically manipulated reproductive timing, a trait important for adaptation to shorter growing seasons at higher latitudes within the range, to determine whether further evolution of this trait would result in a phenotype viable beyond the range. Earlier reproductive induction enabled plants to produce mature seeds beyond the range and to achieve a reproductive output similar to those grown within the range. Therefore, evolution of earlier reproduction in marginal populations would be necessary for northward range expansion. This study is the first to empirically show that evolution in an ecologically important trait would enable a species to survive and reproduce beyond its current range. These results suggest that relatively few traits may limit a species' range and that identifying evolutionary constraints on such traits could be important for predicting geographic distribution.</t>
  </si>
  <si>
    <t>10.1086/498945</t>
  </si>
  <si>
    <t>WOS:000235214200002</t>
  </si>
  <si>
    <t>Danks, HV</t>
  </si>
  <si>
    <t>Key themes in the study of seasonal adaptations in insects II. Life-cycle patterns</t>
  </si>
  <si>
    <t>Recent work on selected topics of particular interest for understanding insect life-cycles is reviewed, including habitat patterns, kinds of variation, the spreading of risk and prolonged diapause, trade-offs and developmental plasticity, circannual rhythms, the concept of life cycles as developmental choices, and development or delay as the default response. Seasonal adaptations have a wider range of components than has often been appreciated. Variation in life-cycle traits, including the duration of development and the timing of emergence, can be wide, narrow, or discontinuous. Trade-offs encompass multiple simultaneous traits and are not always structured as might be expected. Diapause, cold hardiness, reproductive pattern, and other traits have evolved many times independently. Such complex interactions can be understood only by examining the detailed features of a species' habitat, because how developmental decisions are made and whether continuous development or delays are programmed reflect the predictability of habitats and the environmental signals they supply. Ecological context is important, not just mechanisms of adaptation. Therefore, although most previous studies have paid more attention to insect response than to habitat, interpreting the seasonal relevance of life-cycle patterns requires measurement and analysis for individual species of habitat characteristics and their variation, on a range of temporal and spatial scales, in much more detail than has been customary.</t>
  </si>
  <si>
    <t>10.1303/aez.2006.1</t>
  </si>
  <si>
    <t>WOS:000236831900001</t>
  </si>
  <si>
    <t>Deu, M; Rattunde, F; Chantereau, J</t>
  </si>
  <si>
    <t>A global view of genetic diversity in cultivated sorghums using a core collection</t>
  </si>
  <si>
    <t>We report here an analysis of the structure of genetic diversity in cultivated sorghums. A core collection of 210 landraces representative of race, latitude of origin, response to day length, and production system was analysed with 74 RFLP probes dispersed throughout the genome. Multivariate analyses showed the specificity of the subrace guinea margaritiferum, as well as the geographical and racial pattern of genetic diversity. Neighbour-joining analysis revealed a clear differentiation between northern and southern equatorial African accessions. The presence of Asian accessions in these 2 major geographical poles for sorghum evolution indicated two introductions of sorghum into Asia. Morphological race also influenced the pattern of sorghum genetic diversity. A single predominant race was identified in 8 of 10 clusters of accessions, i.e., 1 kafir, 1 durra, 4 guinea, and 2 caudatum clusters. Guinea sorghums, with the exception of accessions in the margaritiferum subrace, clustered in 3 geographical groups, i.e., western African, southern African, and Asian guinea clusters; the latter two appeared more closely related. Caudatum were mainly distributed in 2 clusters, the African Great Lakes caudatum cluster and those African caudatum originating from other African regions. This last differentiation appears related to contrasting photoperiod responses. These results aid in the optimization of sampling accessions for introgression in breeding programs.</t>
  </si>
  <si>
    <t>10.1139/G05-092</t>
  </si>
  <si>
    <t>WOS:000236286100009</t>
  </si>
  <si>
    <t>Lankinen, P; Forsman, P</t>
  </si>
  <si>
    <t>Independence of genetic geographical variation between photoperiodic diapause, circadian eclosion rhythm, and thr-gly repeat region of the period gene in Drosophila littoralis</t>
  </si>
  <si>
    <t>Drosophila littoralis is a latitudinally widespread European species of the Drosophila virilis group. The species has ample genetic variation in photoperiodism (adult diapause) and circadian rhythmicity (pupal eclosion rhythm), with adaptive latitudinal clines in both of them. The possible common genetic basis between the variability of photoperiodism and circadian rhythms was studied by a long-term crossing experiment. A northerri strain (65 degrees N) having long critical day length (CDL = 19.9 h) for diapause, early phase of the entrained rhythm in LD 3:21 (Psi(LD 3:21) = 12.3 h), and short period (tau = 18.8 h) of the free-running rhythm for the eclosion rhythm was crossed with a southern strain (42 degrees N) having short CDL (12.4 h), late eclosion phase (Psi(LD) 3:21 = 20.2 h), and long period (tau = 22.8 h). After 54 generations, including free recombination, artificial selection, and genetic drift, a novel strain resulted, having even more "southern" diapause and more "northern" eclosion rhythm characteristics than found in any of the geographical strairts. The observed complete separation of eclosion rhythm characteristics from photoperiodism is a new finding in D. littoralis; in earlier studies followed for 16 generations, the changes had been mostly parallel. Evidently, the genes controlling the variability of the eclosion rhythm and photoperiodism in D. littoralis are different but closely linked. To test for the possible gene loci underlying the observed geographical variability, the period gene was studied in 10 strains covering all the known clock variability in D. littoralis. The authors sequenced the most suspected Thr-Gly region, which is known to take part in the adaptive clock variability in Drosophila melanogaster. No coding differences were found in the strains, showing that this region is not included in the adaptive clock variability in D. littoralis.</t>
  </si>
  <si>
    <t>10.1177/0748730405283418</t>
  </si>
  <si>
    <t>WOS:000234803600001</t>
  </si>
  <si>
    <t>Molmann, JA; Junttila, O; Johnsen, O; Olsen, JE</t>
  </si>
  <si>
    <t>Effects of red, far-red and blue light in maintaining growth in latitudinal populations of Norway spruce (Picea abies)</t>
  </si>
  <si>
    <t>Seedlings of trees with a free growth pattern cease growth when night-lengths become shorter than a critical value, and this critical night-length (CNL) decreases with increasing latitude of origin. In northern populations, the light quality also appears to play an important role and a clinal variation in requirement for far-red (FR) light has been documented. In this study we dissected the light quality requirements for maintaining growth in different latitudinal populations of Norway spruce (Picea abies (L.) H. Karst.) using light emitting diodes for red (R), FR and blue (B) light, as 12 h day extension to provide 24 h photoperiod. At equal spectral photon flux, FR light was more effective than R light in maintaining growth, and the requirement of both R and FR increased with northern latitude of origin. One-to-one mixtures of R and FR light were more effective in maintaining growth than either FR or R light alone, indicating a possible interaction between R and FR light maintaining growth. Using the blue light as day extension could not prevent growth cessation in any of the populations, but delayed the bud set slightly in all populations. Our results suggest that phytochrome(s) are the primary photoreceptors in high irradiance responses maintaining growth in Norway spruce seedlings.</t>
  </si>
  <si>
    <t>10.1111/j.1365-3040.2005.01408.x</t>
  </si>
  <si>
    <t>WOS:000234649800002</t>
  </si>
  <si>
    <t>Chen, MJ; Ni, M</t>
  </si>
  <si>
    <t>RED AND FAR-RED INSENSITIVE 2, a RING-domain zinc finger protein, mediates phytochrome-controlled seedling deetiolation responses</t>
  </si>
  <si>
    <t>Light is arguably the most important resource for plants, and an array of photosensory pigments enables plants to develop optimally in a broad range of ambient-light conditions. The red- and far-red-light-absorbing photosensory pigments or phytochromes (phy) regulate seedling deetiolation responses, photoperiodic flowering, and circadian rhythm. We have identified a long hypocotyl mutant under red and far-red light, rfi2-1 (red and far-red insensitive 2 to 1). rfi2-1 was also impaired in phytochrome-mediated end-of-day far-red light response, cotyledon expansion, far-red light block of greening, and light-induced expression of CHLOROPHYLL A/B BINDING PROTEIN 3 and CHALCONE SYNTHASE. Introduction of rfi2-1 mutation into phyB-9 or phyA-211 did not enhance or suppress the long hypocotyl phenotype of phyB-9 or phyA-211 under red or far-red light, respectively, and RFI2 likely functions downstream of phyB or phyA. RFI2 was identified through the segregation of two T-DNA insertions into different recombinant lines, genetic rescue, and phenotypic characterization of a second mutant allele rfi2-2. RFI2 encodes a protein with a C3H2C3-type zinc finger or RING domain known to mediate protein-protein or protein-DNA interactions, and RFI2 is localized to the nucleus. RFI2 therefore reveals a signaling step that mediates phytochrome control of seedling deetiolation.</t>
  </si>
  <si>
    <t>10.1104/pp.105.073163</t>
  </si>
  <si>
    <t>WOS:000235215000006</t>
  </si>
  <si>
    <t>Engelmann, K; Purugganan, M</t>
  </si>
  <si>
    <t>Soltis, DE; LeebensMack, JH; Soltis, PS; Callow, JA</t>
  </si>
  <si>
    <t>Engelmann, Kathleen; Purugganan, Michael</t>
  </si>
  <si>
    <t>The molecular evolutionary ecology of plant development: Flowering time in Arabidopsis thaliana</t>
  </si>
  <si>
    <t>ADVANCES IN BOTANICAL RESEARCH: INCORPORATING ADVANCES IN PLANT PATHOLOGY, VOL 44: DEVELOPMENTAL GENETICS OF THE FLOWER</t>
  </si>
  <si>
    <t>Advances in Botanical Research</t>
  </si>
  <si>
    <t>Flowering time is a major fitness determinant of plants in seasonal habitats. In Arabidopsis thaliana flowering time is largely determined by photoperiod, vernalization, and ambient temperature, although foliar shade, water availability, and herbivory can also have an effect. There is selection on flowering time via both mortality and fruit production, and typically selection favors flowering time plasticity. Much of the variation in flowering time can be attributed to molecular variation in the genes that are responsible for sensing light and temperature, and many of these genes owe their discovery to these effects as determined by quantitative trait locus (QTL) mapping. Not surprisingly, many flowering time QTLs are environment-dependent. Molecular analyses of the genes underlying the response of flowering time to the environment provide further evidence that these genes have been repeated targets of natural selection.</t>
  </si>
  <si>
    <t>Soltis, Pamela S/L-5184-2015</t>
  </si>
  <si>
    <t>0065-2296</t>
  </si>
  <si>
    <t>978-0-12-005944-7</t>
  </si>
  <si>
    <t>10.1016/S0065-2296(06)44013-1</t>
  </si>
  <si>
    <t>WOS:000244525100013</t>
  </si>
  <si>
    <t>Michael, PJ; Steadman, KJ; Plummer, JA</t>
  </si>
  <si>
    <t>Michael, Pippa J.; Steadman, Kathryn J.; Plummer, Julie A.</t>
  </si>
  <si>
    <t>Limited ecoclinal variation found in Malva parviflora (small-flowered mallow) across the Mediterranean-climatic agricultural region of Western Australia</t>
  </si>
  <si>
    <t>AUSTRALIAN JOURNAL OF AGRICULTURAL RESEARCH</t>
  </si>
  <si>
    <t>Malva parviflora L. populations were collected from 24 locations across the Mediterranean-climatic agricultural region of Western Australia and grown in Perth in a common garden experiment. Seventeen morphometric and taxonomic measurements were taken and genetic variation was investigated by performing principal components analysis (PCA). Taxonomic measurements confirmed that all plants used in the study were M. parviflora. Greater variation occurred within populations than between populations. Separation between populations was only evident between northern and southern populations along principal components 2 (PC2), which was due mainly to flowering time. Flowering time and consequently photoperiod were highly correlated with latitude and regression analysis revealed a close relationship (r(2) = 0.6). Additionally, the pollination system of M. parviflora was examined. Plants were able to self-pollinate without the need for external vectors and the pollen ovule ratio (31 +/- 1.3) revealed that M. parviflora is most likely to be an obligate inbreeder with a slight potential for outcrossing. The limited variation of M. parviflora enhances the likelihood of suitable control strategies being effective across a broad area.</t>
  </si>
  <si>
    <t>Steadman, Kathryn/C-3401-2008; Plummer, Julie/B-9565-2011; Michael, Pippa/A-1381-2008</t>
  </si>
  <si>
    <t xml:space="preserve">Steadman, Kathryn/0000-0001-7357-330X; </t>
  </si>
  <si>
    <t>0004-9409</t>
  </si>
  <si>
    <t>10.1071/AR05187</t>
  </si>
  <si>
    <t>WOS:000239023800010</t>
  </si>
  <si>
    <t>Rebetzke, GJ; Lawn, RJ</t>
  </si>
  <si>
    <t>Rebetzke, G. J.; Lawn, R. J.</t>
  </si>
  <si>
    <t>Adaptive responses of wild mungbean (Vigna radiata ssp sublobata) to photo-thermal environment. I. Phenology</t>
  </si>
  <si>
    <t>The phenology of 11 diverse accessions of wild mungbean was observed under natural and artificial photoperiod - temperature conditions, in order to examine whether genotypic differences might be attributed to adaptive responses to photo-thermal conditions. There was large variation in phenological response among accessions and across environments, much of which was due to differences in the duration of the pre-flowering phase. Accessions that flowered earlier tended to flower for longer, apart from 2 earlier flowering, inland Australian lines that were also earlier maturing. The patterns of response in time from sowing to flowering over environment were consistent with quantitative short-day photoperiodic adaptation, a conclusion supported by the effects of artificial day-length extension and by 'goodness of fit' of the observed responses to standard models relating rate of development to photoperiod and temperature. The fitted models indicated that rate of development towards flowering was hastened by warmer temperatures, and delayed by longer day lengths, with differential sensitivity between accessions to both factors. The models also suggested that photoperiod was more important for accessions collected closer to the equator, which were generally later flowering as a consequence. Conversely, temperature was relatively more important in lines from higher latitudes. Modelling also suggested that the period from first flowering to maturity was sensitive to photoperiod and temperature. Again, longer days appeared to prolong growth and delay maturity. However, cooler temperatures accelerated rather than slowed maturity, by suppressing further vegetative growth. The variation observed indicated that there is considerable scope for using the wild population to broaden the adaptation of cultivated mungbean. In particular, the unusual response of a late-flowering, photoperiod-insensitive accession warrants further study to establish whether the wild population contains a unique 'long juvenile' trait analogous to that being used for improving phenological adaptation in soybean.</t>
  </si>
  <si>
    <t>Lawn, Robert J/E-8528-2011; Rebetzke, Greg J/F-6078-2010</t>
  </si>
  <si>
    <t>Lawn, Robert J/0000-0001-7820-4650; Rebetzke, Greg J/0000-0001-7404-0046</t>
  </si>
  <si>
    <t>10.1071/AR05357</t>
  </si>
  <si>
    <t>WOS:000239605400008</t>
  </si>
  <si>
    <t>Milbrath, LR; DeLoach, CJ</t>
  </si>
  <si>
    <t>Host specificity of different populations of the leaf beetle Diorhabda elongata (Coleoptera : Chrysomelidae), a biological control agent of saltcedar (Tamarix spp.)</t>
  </si>
  <si>
    <t>The leaf beetle, Diorhabda elongata (Brulle) sensu lato, was released in 2001 for the classical biological control of exotic saltcedars, a complex of invasive Tamarix species and hybrids. It did not establish at sites south of 37 degrees N latitude where summer daylengths are below the critical photoperiod of the northern-adapted populations of the beetle that were released. Therefore, we assessed the host specificity of four D. elongata populations collected from more southern latitudes in the Old World (Tunisia, Crete, Uzbekistan, and Turpan, China). All populations were similar to each other and the previously released populations of D. elongata in their host specificity. Larval/pupal survival for all populations was 34-100% on Tamarix test plants, 0-76% on native Frankenia plants (both in the order Tamaricales), and 0% on the remaining 28 species of plants on which all the larvae died as 1st instars. D. elongata laid high numbers of eggs on saltcedar, generally fewer eggs on athel (a moderately valued evergreen species of Tamarix) except for Uzbekistan beetles, and few to no eggs on three species of Frankenia. Few to no adults were found on Frankenia plants which also were poor maintenance hosts. The release of any of the four D. elongata populations in the southern US and northern Mexico should pose no risk to plants outside the order Tamaricales and a low risk to native, non-target Frankenia plants. Athel may be less damaged than saltcedar. Published by Elsevier Inc.</t>
  </si>
  <si>
    <t>10.1016/j.biocontrol.2005.09.008</t>
  </si>
  <si>
    <t>WOS:000234438000004</t>
  </si>
  <si>
    <t>Moore, IT; Bentley, GE; Wotus, C; Wingfield, JC</t>
  </si>
  <si>
    <t>Photoperiod-independent changes in immunoreactive brain gonadotropin-releasing hormone (GnRH) in a free-living, tropical bird</t>
  </si>
  <si>
    <t>BRAIN BEHAVIOR AND EVOLUTION</t>
  </si>
  <si>
    <t>Timing of seasonal reproduction in high latitude vertebrates is generally regulated by photoperiodic cues. Increasing day length in the spring is associated with changes in the brain that are responsible for mediating reproductive activities. A primary example of this is the increased content of gonadotropin-releasing hormone (GnRH) in the preoptic area of the hypothalamus in birds as they enter the spring breeding season. Increased GnRH activity stimulates the release of luteinizing hormone and follicle-stimulating hormone from the anterior pituitary. These gonadotropins induce growth of the gonads and release of sex steroids which act on the brain to mediate reproductive behaviors. By contrast, seasonal breeding in the tropics can occur in the absence of significant changes in photoperiod. To our knowledge, no studies have investigated whether seasonal breeding in free-living tropical vertebrates is associated with seasonal changes in the GnRH system. We studied two populations of rufous-collared sparrows (Zonotrichia capensis) at the equator, separated by only 25 km, but with asynchronous reproductive phenologies associated with local climate and independent of photoperiodic cues. We collected brains and measured GnRH immunoreactivity (GnRH-ir) during each population's breeding and non-breeding periods. Breeding males had larger, but not more, GnRH-ir cells than non-breeding birds. The plasticity of the GnRH system was associated with local climate, such that the two populations exhibited asynchronous changes in GnRH-ir despite experiencing identical photoperiod conditions. Our results demonstrate that tropical birds can exhibit neural changes similar to those exhibited in higher latitude birds. However, these tropical populations appear to be using supplementary cues (e.g., rainfall, temperature, food availability) in a similar way to higher latitude species using an initial predictive cue (photoperiod). These results raise questions about the evolution of reliance upon photoperiodism and the strength of reproductive responses to other environmental cues in congeners from higher latitudes. The ability to respond to a multitude of environmental cues might be part of the ancestral condition, and the subsequent obligate photoperiodism in high-latitude congeners could reflect a loss of flexibility in response to environmental signals.</t>
  </si>
  <si>
    <t>0006-8977</t>
  </si>
  <si>
    <t>10.1159/000093059</t>
  </si>
  <si>
    <t>WOS:000238357400004</t>
  </si>
  <si>
    <t>Yasuo, S; Watanabe, M; Iigo, M; Yamamura, T; Nakao, N; Takagi, T; Ebihara, S; Yoshimura, T</t>
  </si>
  <si>
    <t>Molecular mechanism of photoperiodic time measurement in the brain of Japanese quail</t>
  </si>
  <si>
    <t>10th Congress of the European-Pineal-and-Biological-Rhythms-Society</t>
  </si>
  <si>
    <t>SEP 01-05, 2005</t>
  </si>
  <si>
    <t>Frankfurt, GERMANY</t>
  </si>
  <si>
    <t>European Pineal Biolog Rhythms Soc</t>
  </si>
  <si>
    <t>In most organisms living in temperate zones, reproduction is under photoperiodic control. Although photoperiodic time measurement has been studied in organisms ranging from plants to vertebrates, the underlying molecular mechanism is not well understood. The Japanese quail (Coturnix japonica) represents an excellent model to study this problem because of the rapid and dramatic photoperiodic response of its hypothalamic-pituitary-gonadal axis. Recent investigations of Japanese quail show that long-day-induced type 2 deiodinase (Dio2) expression in the mediobasal hypothalamus (MBH) plays an important role in the photoperiodic gonadal regulation by catalyzing the conversion of the prohormone thyroxine (T-4) to bioactive 3,5,3'-triiodothyronine (T-3). The T-3 content in the MBH is approximately 10-fold higher under long than short days and conditions, and the intracerebroventricular infusion of T-3 under short days and conditions mimics the photoperiodic gonadal response. While Dio2 generates active T-3 from T-4 by outer ring deiodination, type 3 deiodinase (Dio3) catalyzes the conversion of both T-3 and T-4 into inactive forms by inner ring deiodination. In contrast to Dio2 expression, Dio3 expression in the MBH is suppressed under the long-day condition. Photoperiodic changes in the expression of both genes during the photoinduction process occur before the changes in the level of luteinizing hormone (LH) secretion, suggesting that the reciprocal changes in Dio2 and Dio3 expression act as gene switches of the photoperiodic molecular cascade to trigger induction of LH secretion.</t>
  </si>
  <si>
    <t>Iigo, Masayuki/I-7110-2013; Yoshimura, Takashi/C-8306-2012</t>
  </si>
  <si>
    <t>Yoshimura, Takashi/0000-0001-7018-9652; Iigo, Masayuki/0000-0001-8251-4141</t>
  </si>
  <si>
    <t>10.1080/07420520500521913</t>
  </si>
  <si>
    <t>WOS:000237385700029</t>
  </si>
  <si>
    <t>Zhang, Y; He, ZH; Zhang, AM; van Ginkel, M; Ye, GY</t>
  </si>
  <si>
    <t>Zhang, Yong; He, Zhonghu; Zhang, Aimin; van Ginkel, Maarten; Ye, Guoyou</t>
  </si>
  <si>
    <t>Pattern analysis on grain yield performance of Chinese and CIMMYT spring wheat cultivars sown in China and CIMMYT</t>
  </si>
  <si>
    <t>Understanding the relationships among testing environments is essential for better targeting cultivars to production environments. To identify patterns of cultivar, environment, cultivar-by-environment interactions, and opportunities for indirect selection for grain yield, a set of 25 spring wheat cultivars from China and the International Maize and Wheat Improvement Center (CIMMYT) was evaluated in nine environments in China and four management environments at CIMMYT in Cd. Obregon, Mexico, during two wheat seasons. Genetic background and original environment were the main factors influencing grain yield performance of the cultivars. Baviacora M 92, Xinchun 2 and Xinchun 6 showed relatively more stable and higher grain yields, whereas highly photoperiod sensitive cultivars Xinkehan 9, Kefeng 6 and Longmai 19 proved consistently inferior across environments, except in Harbin and Keshan, the two high latitude environments. Longmai 26, also from high latitude environments in the northeastern Heilongjiang province, was however probably not as photoperiodicly sensitive as other cultivars; from that region, and produced much higher grain yield and expressed a broader adaptation. None of the environments reported major diseases. Pattern analyses revealed that photoperiod response and planting option on beds were the two main factors underlying the observed interactions for grain yield. The production environment of planting on the flat in Mexico grouped together with Huhhot and Urumqi in both wheat seasons, indicating an indirect response to selection for grain yield in this CIMMYT managed environment could benefit the two Chinese environments. Both the environment of planting on the flat with Chinese Hejin and Yongning, and the three CIMMYT enviromnents planting on raised beds with Chinese Yongning grouped together only in one season, showing that repeatability may not be stable in this case.</t>
  </si>
  <si>
    <t>10.1007/s10681-005-9038-7</t>
  </si>
  <si>
    <t>WOS:000238450600014</t>
  </si>
  <si>
    <t>Adams, SR</t>
  </si>
  <si>
    <t>Marcelis, LFM; VanStraten, G; Stanghellini, C; Heuvelink, E</t>
  </si>
  <si>
    <t>Adams, Steven R.</t>
  </si>
  <si>
    <t>The physiology of flowering: Quantifying the effects of photo-thermal environment</t>
  </si>
  <si>
    <t>Proceedings of the IIIrd International Symposium on Models for Plant Growth, Environmental Control and Farm Management in Protected Cultivation</t>
  </si>
  <si>
    <t>3rd International Symposium on Models for Plant Growth, Environmental Control and Farm Management in Protected Cultivation</t>
  </si>
  <si>
    <t>OCT 29-NOV 02, 2006</t>
  </si>
  <si>
    <t>Int Soc Hort Sci, Wageningen Univ, Bosch Inveka, Cultilene, Eijkelkamp, Gakon, Grodan, Groen Agro Control, Hoogendoorn Automat, LetsGrow, Minist Agr, Nat &amp; Food Qual, Priva Hortimat, Prod Board Hort, Rabobank, Revaho, SQM EUROPE, CT deWit Grad Sch PE&amp;RC, Plant Res Int, Appl Plant Res</t>
  </si>
  <si>
    <t>This paper reviews approaches taken to modelling time to flowering and assesses some of the underlying assumptions that are often made. A popular approach is to describe the effects of temperature, photoperiod and light integral as linearly related to the rate of progress to flowering (the reciprocal of the number of days to flower). This approach can easily incorporate both sub- and supra-optimal temperatures and critical and ceiling photoperiods and can be modified to include interactions where appropriate. Other workers have concentrated on modelling temperature x photoperiod interactions using a range of mathematical functions. Temperature averaging is discussed as this is becoming an increasingly important part of energy saving strategies in greenhouse production. Depending on the way in which temperatures are averaged and models are fitted, plants are often assumed to respond to either the average or instantaneous temperature. Neither assumption would appear to be entirely correct when plants are exposed to both sub- and supra-optimal regimes. Furthermore, most models ignore the different phases of flowering. Plants have distinct developmental phases and hence show changes in their sensitivity to environmental stimuli. Many plants are photoperiodic but yet are insensitive to daylength when juvenile and during the latter stages of flower development. Reciprocal transfer experiments provide a means of quantifying the phases of photoperiod sensitivity and an analytical approach to analyse such data sets is described.</t>
  </si>
  <si>
    <t>978-90-6605-609-1</t>
  </si>
  <si>
    <t>10.17660/ActaHortic.2006.718.65</t>
  </si>
  <si>
    <t>WOS:000243525600065</t>
  </si>
  <si>
    <t>Schnelle, RA; Barrett, JE; Clark, DG</t>
  </si>
  <si>
    <t>Moe, R; Gislerod, HR</t>
  </si>
  <si>
    <t>Schnelle, R. A.; Barrett, J. E.; Clark, D. G.</t>
  </si>
  <si>
    <t>High temperature delay of floral initiation in modern poinsettia cultivars</t>
  </si>
  <si>
    <t>PROCEEDINGS OF THE VTH INTERNATIONAL SYMPOSIUM ON ARTIFICIAL LIGHTING IN HORTICULTURE</t>
  </si>
  <si>
    <t>5th International Symposium on Artificial Lighting in Horticulture</t>
  </si>
  <si>
    <t>JUN 21-24, 2005-2006</t>
  </si>
  <si>
    <t>Lillehammer, NORWAY</t>
  </si>
  <si>
    <t>WebMaster, Bama, Hortilux Schreder, Res Council Norway, Jeffy, Gavita, NGF</t>
  </si>
  <si>
    <t>The relative sensitivity of floral initiation to high temperatures in 16 modern poinsettia cultivars was investigated in a 2-year study. Night interruption lighting was used to prevent early initiation during a 4-week vegetative growth period. Temperature treatments were applied for 4 weeks after the cessation of night interruption lighting and photoperiod treatments were maintained through the completion of the experiments. After temperature treatments ended, all plants were grown to maturity with moderate temperatures (26 degrees +/- 2 degrees/21 degrees +/- 2 degrees C day/night average). Two photoperiod treatments were used: natural days at 29 degrees 40'N latitude and 13-hour dark period. In conjunction, two day/night temperature regimes were imposed: 24 degrees/21 degrees C (low) and 28 degrees/24 degrees C (high). For most cultivars, the date of first bract color, visible bud and anthesis were significantly delayed in the high temperature treatment under natural days compared to the low temperature treatment. Delay in anthesis between the low and high temperature treatments ranged from 0 to 19 days; 0 days in the cultivars 'Orion' and 'Early Freedom Red', 6 days in 'Freedom Red', 14 days in 'Prestige Red' and 19 days in 'Cortez Burgundy'. In an additional study, 'Prestige Red' and 'Freedom Red' were exposed to elevated temperatures for 7, 14, or 21 days after the onset of short-days, and compared to the low temperature control, flowering in 'Prestige Red' was delayed 3, 6, and 10 days, respectively. Flowering in 'Freedom Red' was delayed only 0, 2, and 4 days, respectively.</t>
  </si>
  <si>
    <t>90-6605-539-1</t>
  </si>
  <si>
    <t>10.17660/ActaHortic.2006.711.36</t>
  </si>
  <si>
    <t>WOS:000240982000036</t>
  </si>
  <si>
    <t>Tarakanov, IG</t>
  </si>
  <si>
    <t>Tarakanov, I. G.</t>
  </si>
  <si>
    <t>Light control of growth and development in vegetable plants with various life strategies</t>
  </si>
  <si>
    <t>Proceedings of the Vth International Symposium on Artificial Lighting in Horticulture</t>
  </si>
  <si>
    <t>JUN   21, 2005-JUN 24, 2006</t>
  </si>
  <si>
    <t>Vital (photosynthetic) and signal role of light in the control of growth and development was studied in several species of vegetable plants, representing various life-forms and life strategies (competitor, stress-tolerator, and ruderal). It was found that some of the genotype by light environment interactions can be ascribed to the differences in such traits as the length of juvenile phase, critical daylength, civil twilight sensitivity, light spectral quality response. Both photoperiodic response and shade avoidance response in neighbor-sensing are predicted due to the unique mechanisms of "outstripping reality reflection". The effect of different environmental stimuli (e.g., daylength or red : far-red ratio under the canopy) often results in the same developmental and morphogenetic pattern depending on the plant life (or coenosis) strategy. Changes in source-sink relations observed in marginal light environments (both low irradiation level and unfavorable photoperiod) modify plant developmental pattern and productivity, especially in genotypes with low level of phenotypic plasticity and adaptation potential. Screening of germ plasma of diverse geographical origin in "analyzing" light environments shows that the genotype reaction norm variability must be taken into consideration in plant density optimization, crop timing, and light regime design.</t>
  </si>
  <si>
    <t>10.17660/ActaHortic.2006.711.43</t>
  </si>
  <si>
    <t>WOS:000240982000043</t>
  </si>
  <si>
    <t>Staikidou, I; Selby, C; Hanks, G</t>
  </si>
  <si>
    <t>Fari, MG; Holb, I; Bisztray, GD</t>
  </si>
  <si>
    <t>Staikidou, I.; Selby, C.; Hanks, G.</t>
  </si>
  <si>
    <t>Stimulation of in vitro bulblet growth in Galanthus species with sucrose and activated charcoal</t>
  </si>
  <si>
    <t>PROCEEDINGS OF THE VTH INTERNATIONAL SYMPOSIUM ON IN VITRO CULTURE AND HORTICULTURE BREEDING, VOLS 1 AND 2</t>
  </si>
  <si>
    <t>5th International Symposium on In Vitro Culture and Horticultural Breeding</t>
  </si>
  <si>
    <t>SEP 12-17, 2004</t>
  </si>
  <si>
    <t>Debrecen, HUNGARY</t>
  </si>
  <si>
    <t>Agroinvest Co, Ereky Fdn, Minist Educ, Deuchefa Biochem BV, Christ GmbH, S Biotech Bt, Nippon Med &amp; Chem Instruments Co Ltd, Obuda Kerteszeti Kft, Kasz Coop Kft, Kite Rt, Tedej Rt, Arpad Agro Rt, Kemlab Kft, Spektrum, 3D Kft, Labsystem Kft, Monsanto Kereskedelmi Kft, Kapacitiv Kkt, Soft Flow Hungary Kft, Analytik Jena Ag, Spectrolab Merkantil Kft, Elektro Optika Kftq, Sigma Aldrich Hungary</t>
  </si>
  <si>
    <t>We report here a reliable method to stimulate growth of in vitro-produced bulblets of Galanthus species to a size suitable for acclimatization. Proliferating bulblet cultures, from bulb chip explants, were induced and maintained on MS medium supplemented with 30 g/L sucrose, 1 mg/L BA and 0.1 mg/L NAA. The six treatments, prepared in plant growth regulator-free MS medium, were 30 or 60 g/L sucrose in all combinations with 0, 1 or 5 g/L activated charcoal. Fifteen replicates per treatment per plant type (G nivalis, G nivalis 'Flore Pleno' and G elwesia) were inoculated with bulblet clumps containing 2-4 bulblets. Assessments were made after incubation for 16 weeks at 18 degrees C with 16h photoperiods. Even in the absence of plant growth regulators the cultures continued to form new bulblets in all treatments. Bulblet growth was greatly stimulated by the addition of activated charcoal. In contrast, doubling the amount of sucrose in the medium to 60g/L had only a marginal effect on bulblet growth in the absence of charcoal. Addition of charcoal and sucrose together was found to have a synergistic effect on bulblet growth, in that the benefit of adding the higher rate of charcoal could be seen at only the higher sucrose concentration. Charcoal also induced the formation of large numbers of roots and stimulated root elongation. Bulblets had a normal anatomy in longitudinal section, and, although many of the bulbs sprouted in vitro and lateral bulb units developed in larger bulbs, none formed flowers. Thus it is expected that in vitro-produced bulbs will require either flower initiation treatment(s) or a minimum of one season in field conditions to achieve flowering size.</t>
  </si>
  <si>
    <t>978-90-6605-719-7</t>
  </si>
  <si>
    <t>10.17660/ActaHortic.2006.725.57</t>
  </si>
  <si>
    <t>WOS:000245292600057</t>
  </si>
  <si>
    <t>Heerlein, A; Valeria, C; Medina, B</t>
  </si>
  <si>
    <t>Seasonal variation in suicidal deaths in Chile: Its relationship to latitude</t>
  </si>
  <si>
    <t>PSYCHOPATHOLOGY</t>
  </si>
  <si>
    <t>Background: Studies in the northern and southern hemispheres consistently identified seasonal influences on monthly and semester suicide distribution. The variations of sunlight exposure in zones of increasing latitude has been suggested as one of the most plausible explanations for this phenomenon. Some recent studies in the northern hemisphere could not find seasonal asymmetries of suicides. The current study examines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semester suicidal data over the period 1995-1999 were examined for the whole sample and for gender-specific subgroups in Chile. Four different latitudinal zones were analyzed separately, in order to investigate the effect of the photoperiod on suicide distribution. Results were analyzed by chi(2) tests for multinomials, as an overall measure of deviation. Results: We found a significant unimodal springtime peak for both genders in the global territory. Among the 4,710 male and 829 female suicides reported in this period there were no gender differences in the seasonal pattern of suicidal deaths. When divided into four different latitudinal zones, the regions with low latitude ( north of the country) showed no significant differences, while central and southern zones ( higher latitude) show a significant springtime pattern. In the extreme south of the country, no significant differences were found, probably due to the very small number of cases. Conclusion: The study confirms the existence of a unimodal springtime peak of suicides in Chile, but not in the zone of low latitude. Results support the notion that the seasonal impact on suicidal distribution is a function of photoperiod. Copyright (c) 2006 S. Karger AG, Basel.</t>
  </si>
  <si>
    <t>0254-4962</t>
  </si>
  <si>
    <t>10.1159/000090596</t>
  </si>
  <si>
    <t>WOS:000235345900003</t>
  </si>
  <si>
    <t>Burke, S; Pullin, AS; Wilson, RJ; Thomas, CD</t>
  </si>
  <si>
    <t>Selection for discontinuous life-history traits along a continuous thermal gradient in the butterfly Aricia agestis</t>
  </si>
  <si>
    <t>1. Voltinism may be conceptualised as the product of development rate and the timing of diapause - two components that together translate gradual environmental variation, through periods of growth and development, into 'generational units'. This may result in very different selection pressures on diapause induction and development time in populations with different numbers of generations per year. 2. Developmental data from univoltine and bivoltine populations of the butterfly Aricia agestis (Lepidoptera: Lycaenidae) in North Wales were used to examine larval development time and the timing of diapause, and their contribution towards voltinism in populations that occur at the same latitude and in geographic proximity to one another along a thermal gradient. 3. The critical photoperiod for diapause induction in univoltines and bivoltines from the same latitude differed by more than 1.5 h. 4. Development time also differed significantly between these populations, in line with predictions that bivoltines would need to exhibit shorter development times in order to achieve two complete generations per year. Shorter development times for bivoltines result in lower pupal weights, suggesting a trade-off exists between generation number and body size that may dictate the position of the transition zone between the two life-history strategies. Analysis of development times in a third population, from southern England, with greater thermal availability than those from North Wales, further supports this hypothesised trade-off. 5. To achieve the conversion of a continuous thermal gradient into the binary biological response from univoltism to bivoltism, bivoltines speed up development, reduce adult body size and shift their diapause induction response.</t>
  </si>
  <si>
    <t>Thomas, Chris/A-1460-2014; Thomas, Chris/A-1894-2012; Wilson, Robert J/I-8726-2014</t>
  </si>
  <si>
    <t>Thomas, Chris/0000-0003-2822-1334; Thomas, Chris/0000-0003-2822-1334; Wilson, Robert J/0000-0003-4477-7068; Pullin, Andrew/0000-0001-5299-8042</t>
  </si>
  <si>
    <t>10.1111/j.0307-6946.2005.00741.x</t>
  </si>
  <si>
    <t>WOS:000234482500001</t>
  </si>
  <si>
    <t>Schmidt, PS; Paaby, AB; Heschel, MS</t>
  </si>
  <si>
    <t>Genetic variance for diapause expression and associated life histories in Drosophila melanogaster</t>
  </si>
  <si>
    <t>The dipteran Drosophila melanogaster can express a form of reproductive quiescence or diapause when exposed to low temperature and shortened photoperiod. Among natural populations in the eastern United States, the frequency of lines that express reproductive diapause in the laboratory varies substantially and predictably with latitudinal origin. The goals of the present study were twofold: (1) to examine the impact of genetic variance for diapause expression on multiple traits associated with organismal fitness; and (2) to evaluate the potential for fitness trade-offs between diapause and nondiapause phenotypes that may result in the observed cline. Even prior to diapause entry or expression, inbred lines that express and do not express reproductive diapause in laboratory assays were constitutively distinct for life span, age-specific mortality rates, fecundity profiles, resistance to cold and starvation stress, lipid content, development time, and egg-to-adult viability. Furthermore, estimates of genetic correlations based on line means revealed significant differentiation for genetic variance/covariance matrices between diapause and nondiapause lines. The data indicate the potential for life-history trade-offs associated with variation for the diapause phenotype. The observed cline in diapause incidence in the eastern United States may be generated by these trade-offs and the associated spatial and/or temporal variation in relative fitness of these two phenotypes in natural populations.</t>
  </si>
  <si>
    <t>WOS:000234502400012</t>
  </si>
  <si>
    <t>Lyrene, PM</t>
  </si>
  <si>
    <t>Breeding low-chill blueberries and peaches for subtropical areas</t>
  </si>
  <si>
    <t>102nd Annual Meeting of the American-Society-for-Horticultural-Science</t>
  </si>
  <si>
    <t>JUL 18-21, 2005</t>
  </si>
  <si>
    <t>Las Vegas, NV</t>
  </si>
  <si>
    <t>Amer Soc Horticultural Sci</t>
  </si>
  <si>
    <t>Breeding to adapt temperate-zone fruit to subtropical production areas has been a formidable objective because so many different characteristics have to be changed, most of which are controlled by many genes. Recurrent selection is the only breeding method that can accomplish the required wholesale reorganization of the physiology of the plant. The principles of recurrent selection, developed and tested using short-generation organisms like fruit flies, rats, and maize, have been applied to the development of low-chill highbush blueberry (V corymbosum L.) and peach [Prunus persica (L.) Batsch.] cultivars for northern and central Florida. These principles include using many parents per generation of crosses, minimizing the time between cycles of selection, and selecting simultaneously for all heritable traits that are important in the final product, with traits of highest economic importance and highest heritability being given the highest weight in selecting parents. Many characteristics changed during the breeding of low-latitude peach and highbush blueberry cultivars, including chill requirement, photoperiod response, resistance to various disease and insect pests, fruit chemistry, and growth patterns during a long growing season.</t>
  </si>
  <si>
    <t>10.21273/HORTSCI.40.7.1947</t>
  </si>
  <si>
    <t>WOS:000233698200004</t>
  </si>
  <si>
    <t>Tagu, D; Sabater-Munoz, B; Simon, JC</t>
  </si>
  <si>
    <t>Deciphering reproductive polyphenism in aphids</t>
  </si>
  <si>
    <t>INVERTEBRATE REPRODUCTION &amp; DEVELOPMENT</t>
  </si>
  <si>
    <t>10th International Congress on Invertebrate Reproduction and Development</t>
  </si>
  <si>
    <t>JUL 18-23, 2004</t>
  </si>
  <si>
    <t>Newcastle upon Tyne, ENGLAND</t>
  </si>
  <si>
    <t>Polyphenism, which allows one given genotype to produce several discrete phenotypes, is an extreme case of phenotypic plasticity and is mainly found in arthropods. Social insects are the canonical example of polyphenism with the development of castes in the colonies. However, aphids display one of the largest range of polyphenisms, notably by producing winged or wingless, as well as asexual or sexual forms, depending on environmental conditions. During spring and summer, aphids reproduce by viviparous parthenogenesis, whereas in autumn they enter sexual reproduction. This switch in reproductive mode is triggered by changes in photoperiod and temperature. Here, the data accumulated since the 1960s on the identification of photoperiodic clocks, counter and putative neural photoreceptors that participate in this reproductive shift are reviewed. After perception, the photoperiodic signal is transduced through the secretion of hormones (juvenile hormones may well be involved) which, in turn, may act on the target cells, namely the oocytes. In short-day conditions, oocytes enter meiosis and produce haploid eggs which develop a 2n embryo after fertilisation. By contrast in long-day conditions, a single maturation division produces 2n oocytes which immediately enter parthenogenetic embryogenesis. A physiological model of the determination of sexual vs. asexual reproduction in aphids is proposed and viewed from the perspective of newly initiated molecular studies.</t>
  </si>
  <si>
    <t>Sabater-Munoz, Beatriz/M-6021-2019; Sabater-Munoz, Beatriz/K-5989-2014; Simon, Jean-Christophe/I-2700-2014</t>
  </si>
  <si>
    <t>Sabater-Munoz, Beatriz/0000-0002-0301-215X; Tagu, Denis/0000-0002-6320-8648</t>
  </si>
  <si>
    <t>0792-4259</t>
  </si>
  <si>
    <t>10.1080/07924259.2005.9652172</t>
  </si>
  <si>
    <t>WOS:000235221900009</t>
  </si>
  <si>
    <t>Geiser, F; Law, BS; Kortner, G</t>
  </si>
  <si>
    <t>Daily torpor in relation to photoperiod in a subtropical blossom-bat, Syconycteris australis (Megachiroptera)</t>
  </si>
  <si>
    <t>Daily torpor in many temperate-zone mammals is affected by photoperiod. As little is known about the effects of photoperiod on torpor in subtropical species, we investigated whether, and if so how, torpor use, duration, and depth are affected by acclimation to three photoperiods (short, intermediate, long) in the blossom-bat Syconycteris australis. In contrast to many other studies, torpor occurrence, duration, and depth did not significantly respond to photoperiod acclimation in S. australis. Interestingly, the trend of a decline in torpor use under long photoperiod was the opposite of that observed previously in S. australis, which had been captured from the wild in summer and winter. Our study suggests that some species living in low latitude areas with unpredictable weather like S. australis may not use photoperiod for seasonal adjustments in physiology because it is not a reliable cue for food availability. (c) 2005 Elsevier Ltd. All rights reserved.</t>
  </si>
  <si>
    <t>Geiser, Fritz/O-4175-2018</t>
  </si>
  <si>
    <t>Geiser, Fritz/0000-0001-7621-5049; Law, Bradley/0000-0002-3991-3865</t>
  </si>
  <si>
    <t>10.1016/j.jtherbio.2005.08.002</t>
  </si>
  <si>
    <t>WOS:000233949000004</t>
  </si>
  <si>
    <t>Li, CY; Welling, A; Puhakainen, T; Vihera-Aarnio, A; Ernstsen, A; Junttila, O; Heino, P; Palva, ET</t>
  </si>
  <si>
    <t>Differential responses of silver birch (Betula pendula) ecotypes to short-day photoperiod and low temperature</t>
  </si>
  <si>
    <t>We investigated interrelations of dormancy and freezing tolerance and the role of endogenous abscisic acid (ABA) in the development of silver birch (Betula pendula Roth) ecotypes in controlled environments. Short-day treatment induced growth cessation, bud set and dormancy development, as well as initiation of cold acclimation and an increase in freezing tolerance. Subsequent low temperature and short days (12-h photoperiod) resulted in a significant increase in freezing tolerance, whereas bud dormancy was gradually released. The concentration of ABA increased in response to short days and then remained high, but ABA concentrations fluctuated irregularly when the dormant plants were subsequently exposed to low temperature during short days. Although there was a parallel development of freezing tolerance and bud dormancy in response to short days, subsequent exposure to low temperature had opposite effects on these processes, enhancing freezing tolerance and releasing dormancy. Compared with the southern ecotype, the northern ecotype was more responsive to short days and low temperature, exhibiting earlier initiation of cold acclimation, growth cessation and an increase in ABA concentrations in short days, and higher freezing tolerance, faster dormancy release and greater alteration in ABA concentrations when subsequently exposed to low temperature during short days. The rates and extent of the increases in ABA concentration may be related to increases in freezing tolerance and dormancy development during short days, whereas the extent of the fluctuations in ABA concentration may play an important role in enhancing freezing tolerance and releasing dormancy during a subsequent exposure to low temperature during short days.</t>
  </si>
  <si>
    <t>Li, Chunyang/D-6254-2013</t>
  </si>
  <si>
    <t>10.1093/treephys/25.12.1563</t>
  </si>
  <si>
    <t>WOS:000234019900010</t>
  </si>
  <si>
    <t>Busso, JM; Ponzio, MF; de Cuneo, MF; Ruiz, RD</t>
  </si>
  <si>
    <t>Year-round testicular volume and semen quality evaluations in captive Chinchilla lanigera</t>
  </si>
  <si>
    <t>In mammals, reproductive performance is usually associated with seasons. Chinchilla lanigera, an endemic South American rodent, reproduces throughout the year in captivity but its seasonal breeding pattern is not fully understood. The present study was designed to evaluate (bi-weekly) over I year: (1) testicular volume variations and (2) seminal volume, sperm concentration and functional activity changes. Five animals were studied; they were individually housed indoors (22.2 +/- 1.0 degrees C) under natural photoperiod in Argentina (Cordoba, 31 degrees S-64 degrees W). Semen was obtained by electroejaculation; a total of 116 ejaculates was evaluated. Monthly values for paired testicular volume were less in the middle of the summer than in other seasons (p &lt; 0.006), while those for seminal volume and total spermatozoa/ejaculate were not significantly different; these variables ranged between 7.2-30.9 cm(3), 10-130 mu L and 0.9-432.6 x 10(6), respectively. Spermatozoa concentration was (x 10(6)/mL) 2145.9 +/- 365.3 and the pH of semen was 7.3 +/- 0.0. Spermatozoa functional activity showed no significant differences between monthly evaluations; confidence intervals were calculated for the means of. motility, 92.2-95.8%; viability, 92.2-96.1%; swollen cells (hypo-osmotic swelling test), 81.2-87.7% and viable intact acrosome, 83.5-89.0%. The present study represents the first longitudinal reproductive assessment in the chinchilla male. In conclusion, males produce spermatozoa continuously that exhibit high quality functional activity. (c) 2005 Elsevier B.V. All rights reserved.</t>
  </si>
  <si>
    <t>10.1016/j.anireprosci.2005.02.001</t>
  </si>
  <si>
    <t>WOS:000233308200011</t>
  </si>
  <si>
    <t>Stress avoidance in a common annual: reproductive timing is important for local adaptation and geographic distribution</t>
  </si>
  <si>
    <t>Adaptation to local environments may be an important determinant of species' geographic range. However, little is known about which traits contribute to adaptation or whether their further evolution would facilitate range expansion. In this study, we assessed the adaptive value of stress avoidance traits in the common annual Cocklebur (Xanthium strumarium) by performing a reciprocal transplant across a broad latitudinal gradient extending to the species' northern border. Populations were locally adapted and stress avoidance traits accounted for most fitness differences between populations. At the northern border where growing seasons are cooler and shorter, native populations had evolved to reproduce earlier than native populations in the lower latitude gardens. This clinal pattern in reproductive timing corresponded to a shift in selection from favouring later to earlier reproduction. Thus, earlier reproduction is an important adaptation to northern latitudes and constraint on the further evolution of this trait in marginal populations could potentially limit distribution.</t>
  </si>
  <si>
    <t>10.1111/j.1420-9101.2005.01021.x</t>
  </si>
  <si>
    <t>WOS:000233146000022</t>
  </si>
  <si>
    <t>Sharma, VK; Chandrashekaran, MK</t>
  </si>
  <si>
    <t>Zeitgebers (time cues) for biological clocks</t>
  </si>
  <si>
    <t>CURRENT SCIENCE</t>
  </si>
  <si>
    <t>The spatial and temporal aspects of the geophysical environment act as prominent selection forces for the evolution of life on this planet. The spatial features of the environment open up a choice of spatial niches and the temporal aspects on the other hand provide opportunities for adopting different temporal niches. Hence, both the spatial and the temporal properties of the environment together enhance the possibility for living organisms to exploit a given ecological niche at a given time of the day. The temporal selection pressures of the geophysical environment are composed of a number of abiotic factors such as light/dark cycles, temperature cycles, humidity cycles, and a range of biotic factors such as inter-individual interactions, interactions with preys, predators and parasites. Although the study of temporal organization in living organisms is relatively a recent phenomenon in biology, we now have access to a fair amount of knowledge about it in a number organisms ranging from cyanobacteria to humans. In this review, we shall focus mainly on three core questions related to timekeeping in living organisms: How are circadian clocks made to oscillate at desired frequencies?; What are the geophysical cycles that fine-tune circadian clocks?; Why are circadian clocks circadian?</t>
  </si>
  <si>
    <t>0011-3891</t>
  </si>
  <si>
    <t>WOS:000232711500027</t>
  </si>
  <si>
    <t>Pyter, LM; Weil, ZM; Nelson, RJ</t>
  </si>
  <si>
    <t>Latitude affects photoperiod-induced changes in immune response in meadow voles (Microtus pennsylvanicus)</t>
  </si>
  <si>
    <t>Animals use day length (photoperiod) to time seasonal adaptations to annual changes in their environment. Reproductive adjustments in deer mice (Peromyscus manicidatus (Wagner, 1845)) from high latitudes are more extensive in response to short days than in deer mice from low latitudes. These adjustments may permit individuals to survive the severe seasonal changes (e.g., temperature and food abundance) in high-latitude environments. Immune function is also affected by photoperiod. Short days were predicted to result in elevated immune and reproductive responses in meadow voles (Microtits pennsylvanicus (Ord, 1815)) from the Northwest Territories (NWT), Canada (similar to 62 degrees N), compared with voles from Ohio (OH), USA (similar to 30 degrees N). Male voles from both latitudes were maintained in long or short days for 10 weeks prior to a delayed-type hypersensitivity (DTH) immune challenge. Both populations displayed similar testicular regression and reduction of testosterone concentrations in short days. DTH immune responses, however, diverged between the two populations. DTH immune responses were enhanced in long-day NWT voles and short-day OH voles, but decreased in short-day NWT voles and long-day OH voles. Total and free corticosterone concentrations did not explain the latitudinal differences in immune responses. These results suggest that photoperiod affects reproductive and immune systems differently and that immune responses may reflect other environmental factors.</t>
  </si>
  <si>
    <t>Weil, Zachary M/B-5003-2008; Weil, Zachary M/A-2439-2008</t>
  </si>
  <si>
    <t>Weil, Zachary M/0000-0003-3758-1809; Weil, Zachary M/0000-0003-3758-1809; Pyter, Leah/0000-0001-8189-0663; Nelson, Randy/0000-0002-8194-4016</t>
  </si>
  <si>
    <t>10.1139/Z05-121</t>
  </si>
  <si>
    <t>WOS:000233824300002</t>
  </si>
  <si>
    <t>Burke, MG; Kirk, MR; MacBeth, NA; Bevan, DJ; Moccia, RD</t>
  </si>
  <si>
    <t>Influence of photoperiod and feed delivery on growth and survival of first-feeding Arctic char</t>
  </si>
  <si>
    <t>NORTH AMERICAN JOURNAL OF AQUACULTURE</t>
  </si>
  <si>
    <t>First-feeding Arctic char Salvelinus alpinus were subjected to two different photo-periods (light conditions at latitude 43 degrees 28'N [normal] and 24 h of continuous light) and two different feeding schedules (fed only during the natural photoperiod [normal] and 24-h continuous feeding) for 12 weeks. Arctic char subjected to 24 h of continuous light and continuous feed availability had a significantly lower cumulative mortality (P &lt; 0.05) and higher mean final weights (P &lt; 0.05) without an accompanying increase in within-treatment variability compared with fish raised in either ambient photoperiods or under restricted feeding regimens. These results indicate potential commercial benefits associated with extended photoperiod and feeding regimens for the culture of juvenile Arctic char.</t>
  </si>
  <si>
    <t>1522-2055</t>
  </si>
  <si>
    <t>10.1577/A05-045.1</t>
  </si>
  <si>
    <t>WOS:000233128300010</t>
  </si>
  <si>
    <t>Webber, J; Ott, P; Owens, J; Binder, W</t>
  </si>
  <si>
    <t>Elevated temperature during reproductive development affects cone traits and progeny performance in Picea glauca x engelmannii complex</t>
  </si>
  <si>
    <t>Two temperature regimes were applied during reproductive development of seed and pollen cones of interior spruce (Picea glauca (Moench) Voss and Picea engelinannii (Parry) complex) to determine temperature effects on the adaptive traits of progeny. In Experiment 1, identical crosses were made on potted interior spruce using untreated pollen followed by exposure to a day/night temperature of 22/8 or 14/8 degrees C with a 12-h photoperiod during the stages of reproductive development from post-pollination to early embryo development. Frost hardiness and growth of progeny from seed produced in the two temperature treatments were measured over a 4-year period. Elevated temperature significantly affected both seed-cone development and the adaptive properties of the progeny. Seed cones exposed to the 22/8 degrees C treatment reached the early embryo stage in 53 days versus 92 days in the 14/8 degrees C treatment. Seed yields, cotyledon emergence and percent germination were also significantly enhanced by the 22/8 degrees C treatment. Progeny from seed produced in the higher temperature treatment showed significantly reduced spring and fall frost hardiness, but the elevated temperature treatment had no significant effects on time of bud burst, growth patterns or final heights. In Experiment 2, single ramets of the same clone were subjected to a day/night temperature of 20/8 or 10/8 degrees C during pollen cone development, starting from meiosis and ending at pollen shedding. The two populations of pollen were then crossed with untreated seed cones. Compared with pollen cones exposed to the 10/8 degrees C treatment, pollen cones exposed to the 20/8 degrees C treatment during development reached the shedding stage 2-4 weeks earlier, whereas pollen yields, in vitro viability and fertility (seed set) were significantly lower; however, the resulting progeny displayed no treatment differences in frost hardiness or growth after I year. Results sue-est that seed orchard after-effects could be caused by temperature differences between orchard site and parent tree origin and that this effect acts on maternal development. Gametophytic (pollen or megagametophyte or both) and early embryo (sporophytic) selection are possible mechanisms that may explain the observed results. Although the effects are biologically significant, they are relatively small and do not justify changes in current deployment strategies for seed orchard seed.</t>
  </si>
  <si>
    <t>10.1093/treephys/25.10.1219</t>
  </si>
  <si>
    <t>WOS:000232838200001</t>
  </si>
  <si>
    <t>Clark, RW; Henderson-Arzapalo, A; Sullivan, CV</t>
  </si>
  <si>
    <t>Disparate effects of constant and annually-cycling daylength and water temperature on reproductive maturation of striped bass (Morone saxatilis)</t>
  </si>
  <si>
    <t>Adult striped bass (Morone saxatilis) were exposed to various combinations of constant or anually-cycling daylength and water temperature. Constant conditions (15 h days, 18 degrees C) were those normally experienced at spawning and cycling conditions simulated natural changes at Chesapeake Bay latitude. Females exposed to constant long (15 h) days and cycling water temperature (TEMPERATURE group) had blood plasma levels of sex steroids (testosterone [T] and estradiol-17 beta [E-2]) and vitellogernin (Vg), and profiles of oocyte growth, that were nearly identical to those of females held under a natural photothermal cycle (CONTROL group). Several fish from these two groups were induced to spawn fertile eggs. Females constantly exposed to warm water (18 degrees C), with or without a natural photoperiod cycle (PHOTOPERIOD and STATIC groups, respectively), had diminished circulating levels of gonadal steroid hormones and Vg, impaired deposition of yolk granules in their ooplasm, and decreased oocyte growth, and they underwent premature ovarian atresia. Males exposed to cycling water temperature (CONTROL and TEMPERATURE groups) spermiated synchronously during the natural breeding season, at which time they also had had high plasma androgen (T and 11-ketotestosterone [11-KTI) levels. The timing of spermiation was highly asynchronous among males in groups of fish held constantly at 18 degrees C (STATIC and PHOTOPERIOD groups) and this asynchrony was associated with diminished plasma androgen levels. Termination of spermiation by males exposed to cycling water temperature coincided with a sharp decline in levels of plasma androgens about a month after water temperature rose above 18 degrees C. In contrast, most males held constantly at 18 degrees C sustained intermediate levels of plasma androgens and spermiated until the end of the study in late July. The annual cycle of water temperature clearly plays a prominent role in the initiation, maintenance, and termination of the striped bass reproductive cycle. In females, a decrease in water temperature below values experienced at spawning appears to be required for vitellogenesis and oocyte growth to proceed normally. Constant exposure of males to spawning temperature disrupts synchronous spermiation but also delays testicular regression, which may be useful for spawning fish after the natural reproductive season. (c) 2005 Published by Elsevier B.V.</t>
  </si>
  <si>
    <t>Sullivan, Craig/B-3863-2014</t>
  </si>
  <si>
    <t>Sullivan, Craig/0000-0002-3609-9458</t>
  </si>
  <si>
    <t>10.1016/j.aquaculture.2005.04.001</t>
  </si>
  <si>
    <t>WOS:000231765000048</t>
  </si>
  <si>
    <t>Gillespie, DR; Quiring, DMJ</t>
  </si>
  <si>
    <t>Diapause induction under greenhouse conditions in two populations of Dicyphus hesperus (Hemiptera : Miridae)</t>
  </si>
  <si>
    <t>BIOCONTROL SCIENCE AND TECHNOLOGY</t>
  </si>
  <si>
    <t>The effects of daylength on induction of reproductive diapause were investigated in two populations of Dicyphus hesperus to determine which was more suitable as a biological control in greenhouses without supplemental light. A population from British Columbia Canada ( 49 degrees 36' N Lat.) had a critical daylength of about 15.5 h, whereas that of a population from California, USA (35 degrees 43' N Lat.) was between 14.0 and 13.5 h. Under natural daylengths in greenhouses at 49 degrees N Lat., females of both populations exhibited reproductive diapause at a daylength that was consistent with their respective critical daylengths. In spring, a lower proportion of both populations diapaused when exposed to diapause-inducing conditions than in autumn. Reproductive diapause of the females of the BC population was 100% in autumn, but half of those females laid eggs when held in the greenhouse for 6 weeks. A maximum of 63% of females of the California population diapaused in autumn, and most began to lay eggs after 2 weeks. The differences in response to daylength presumably reflect differences between the two localities in the reliability of the critical daylength as a predictor of conditions unsuitable for growth and reproduction. Under greenhouse conditions the California population is essentially non-diapausing, and would be the more suitable of the two populations for use as a biological control agent.</t>
  </si>
  <si>
    <t>0958-3157</t>
  </si>
  <si>
    <t>10.1080/09583150500086565</t>
  </si>
  <si>
    <t>WOS:000230082700003</t>
  </si>
  <si>
    <t>Speirs, DC; Gurney, WSC; Heath, MR; Wood, SN</t>
  </si>
  <si>
    <t>Modelling the basin-scale demography of Calanus finmarchicus in the north-east Atlantic</t>
  </si>
  <si>
    <t>FISHERIES OCEANOGRAPHY</t>
  </si>
  <si>
    <t>In this paper, we report on a coupled physical-biological model describing the spatio-temporal distribution of Calanus finmarchicus over an area of the North Atlantic and Norwegian Sea from 56 degrees N, 30 degrees W to 72 degrees N, 20 degrees E. The model, which explicitly represents all the life-history stages, is implemented in a highly efficient discrete space-time format which permits wide-ranging dynamic exploration and parameter optimization. The underlying hydrodynamic driving functions come from the Hamburg Shelf-Ocean Model (HAMSOM). The spatio-temporal distribution of resources powering development and reproduction is inferred from SeaWiFS sea-surface colour observations. We confront the model with distributional data inferred from continuous plankton recorder observations, overwintering distribution data from a variety of EU, UK national and Canadian programmes which were collated as part of the Trans-Atlantic Study of Calanus (TASC) programme, and high-frequency stage-resolved point time-series obtained as part of the TASC programme. We test two competing hypotheses concerning the control of awakening from diapause and conclude that only a mechanism with characteristics similar to photoperiodic control can explain the test data.</t>
  </si>
  <si>
    <t>Speirs, Douglas/D-7526-2013; Heath, Michael R/D-5765-2013; Wood, Simon/B-3058-2010</t>
  </si>
  <si>
    <t>Wood, Simon/0000-0002-2034-7453; Heath, Michael/0000-0001-6602-3107; Speirs, Douglas/0000-0002-4367-1459</t>
  </si>
  <si>
    <t>1054-6006</t>
  </si>
  <si>
    <t>1365-2419</t>
  </si>
  <si>
    <t>10.1111/j.1365-2419.2005.00339.x</t>
  </si>
  <si>
    <t>WOS:000231903500002</t>
  </si>
  <si>
    <t>El Allali, K; Achaaban, MR; Vivien-Roels, B; Bothorel, B; Tligui, NS; Pevet, P</t>
  </si>
  <si>
    <t>Seasonal variations in the nycthemeral rhythm of plasma melatonin in the camel (Camelus dromedarius)</t>
  </si>
  <si>
    <t>Seasonal changes in the pattern of plasma melatonin were investigated in two groups of camels (Camelus dromedarius): 11 adult and six young camels. Animals were subjected to the outdoor conditions of a desert environment. Blood samples were taken at regular intervals of about 3 hr (added to particular samples at 1 hr before then 30 min and 1 hr after sunset, and 1 hr before and 1 hr after sunrise) for 24 hr at both solstices and equinoxes of the year. The plasma melatonin levels steeply increased soon after sunset and remained elevated throughout all the night. Then, melatonin concentrations progressively declined shortly before sunrise and returned to daytime basal levels 1 hr later. There was no seasonal variation in the amplitude or in the offset of the melatonin peak or in the daytime basal levels. The onset of the nocturnal peak was delayed by 2 hr in June at the summer solstice (P &lt; 0.05), which can be related to the changes in night length between the two solstices. A significant effect of age was observed in all seasons. Melatonin levels were higher in the young camel group (fall equinox: P &lt; 0.001; spring equinox: P &lt; 0.01; winter solstice: P &lt; 0.01; summer solstice: P &lt; 0.05). The pattern of melatonin secretion in the camel showed a significant seasonal variation parallel to the photoperiodic changes of the year. The observed decline of melatonin levels during an extra-light pulse in the middle of the night indicates the light control of melatonin synthesis. It is not yet known if, in this low latitude desert region, the seasonal breeding period of the camel is cued by the photoperiod. The data obtained, however, clearly demonstrate that the camel has the capacity to follow and to integrate photoperiodic changes through melatonin changes.</t>
  </si>
  <si>
    <t>El Allali, Khalid/0000-0002-6897-4835</t>
  </si>
  <si>
    <t>10.1111/j.1600-079X.2005.00224.x</t>
  </si>
  <si>
    <t>WOS:000230888700004</t>
  </si>
  <si>
    <t>Flores, K; Luna, AA; Tapia, C; Rivera, JL; Vasquez, CG; Shimada, A</t>
  </si>
  <si>
    <t>Productive behaviour of red deer (Cervus elaphus) relocated to the Neotropical Realm</t>
  </si>
  <si>
    <t>NEW ZEALAND JOURNAL OF AGRICULTURAL RESEARCH</t>
  </si>
  <si>
    <t>In 1994, a herd of red deer (Cervus elaphus) was introduced to Mexico from New Zealand; animals were distributed among 17 farms. Information was gathered from two farms situated in the Neotropical Realm, south of the Tropic of Cancer. Farm A is a research facility in the temperate highlands; Farm B is for extension purposes, in the dry tropics. Being at similar latitudes (20 degrees 47'N and 20 degrees 04'N, respectively), both have comparable photoperiods. Their main differences are their altitudes and climates (1990 versus 40 m above sea level; 17.4 versus 25.0 degrees C average temperature; 460-630 versus 1000-1100 mm annual rainfall, respectively). On Farm A, animals were either confined (30 weeks) in earth-floor pens and fed on hay, or grazed (20 weeks) on a mixed irrigated pasture. Until 2000, they were neither vaccinated, nor drenched or supplemented. Breeding lasted 8-9 weeks in late autumn (single-sire mating; groups of 12-25 hinds). The herd's fertility rate was 92%. Most calves (80%) were born during June, weighing 9.4 kg. On Farm B, animals grazed year round on a mixture of tropical pastures, supplemented with assorted feeds. They were vaccinated against clostridial diseases, shipping fever, and paralytic rabies; drenched quarterly and dipped for tick prevention twice a month. They mated under uncontrolled breeding management for 2.5 months; 81% gave birth within May and June. Fertility was 79%; calves weighed 7.2 kg. In general, deer in Farm B seemed to be in a comparatively better body condition, however their productive performance appeared to indicate otherwise. On both farms, deer had kept their characteristic reproductive seasonality, although the calving season tended to last longer than in their place of origin.</t>
  </si>
  <si>
    <t>0028-8233</t>
  </si>
  <si>
    <t>10.1080/00288233.2005.9513662</t>
  </si>
  <si>
    <t>WOS:000232744500004</t>
  </si>
  <si>
    <t>Hesterman, H; Wasser, SK; Cockrem, JF</t>
  </si>
  <si>
    <t>Longitudinal monitoring of fecal testosterone in male Malayan Sun bears (U-malayanus)</t>
  </si>
  <si>
    <t>ZOO BIOLOGY</t>
  </si>
  <si>
    <t>Fecal steroid monitoring was applied as a non-invasive method to investigate testicular cycles and seasonality in the Malayan Sun bear (Ursus malayanus), an endangered ursid from South East Asia. Fecal testosterone was analyzed by radioimmunoassay in samples collected from male Sun bears (n = 8) housed in zoological parks in North America and New Zealand, over periods of &lt; 27 months. Testosterone levels were often, but not exclusively, elevated during mating periods with peaks accompanying breeding behavior and copulation. There was a significant effect of age with older bears having clearly higher concentrations of fecal testosterone (P &lt; 0.001). Testosterone concentrations fluctuated throughout the year, with no significant effect of season (P &gt; 0.05). All bears did, however, share a common pattern of annual excretion that suggests a potential role for non-photoperiodic seasonal influences on testicular cycles. Levels were generally lower early in the year with regular increases occurring at 3-4-month intervals. Grouped data suggest an association between cycles of testosterone production in males and months of peak reproductive activity in captivity.</t>
  </si>
  <si>
    <t>Cockrem, John/O-9859-2016</t>
  </si>
  <si>
    <t>Cockrem, John/0000-0002-5239-6591</t>
  </si>
  <si>
    <t>0733-3188</t>
  </si>
  <si>
    <t>1098-2361</t>
  </si>
  <si>
    <t>10.1002/zoo.20061</t>
  </si>
  <si>
    <t>WOS:000233052600001</t>
  </si>
  <si>
    <t>Harada, T; Nitta, S; Ito, K</t>
  </si>
  <si>
    <t>Photoperiodic changes according to global warming in wing-form determination and diapause induction of a water strider, Aquarius paludum (Heteroptera : Gerridae)</t>
  </si>
  <si>
    <t>In the 1991-strain of Aquarius paludum in Kochi, both critical photoperiods for wing-form and diapause shifted to longer values by I h when specimens were grown under gradually decreasing photoperiods. However, the 1999-strain didn't respond at all to decreasing (14.5L to 13.5L) or increasing (12.5L to 13.5L) photoperiods. Photoperiodic response for wing-form determination by the 2002-strain was witnessed only in a small range between 60% and 95% as the proportion of long-winged form, and the critical photoperiod (14L) was a little bit longer than the critical value of 13.75L for the 1991-strain. The critical photoperiod for diapause induction in the 2002-strain was estimated to be 13.5L-10.513 under a constant photoperiod, which was one-half hour longer than that of the 13L-11D shown by the 1991-strain. In August and September in Kochi, the critical day lengths for wing-form determination and diapause induction of the 1999-2002-strains remain to be 14L-10D and 13.5L-10.5D, respectively, even under decreasing day-length. Therefore, the two critical values were "shorter" than those of "15L-9D" and "14L-10D" of the 1991-strain. The annual average temperature (17.1 +/- 0.5 degrees C) and annual average high and low temperatures (35.6 +/- 1.3, -3.1 +/- 0.9) in 1991-2000 were higher than those (16.4 +/- 0.5, 34.9 +/- 1.1, -4.4 +/- 1.4) a decade ago (1981-1990). In Kochi, the global warming in the last two decades may have caused A. paludum to select "shorter" critical photoperiods for the currently dominant strain (1999-2002-strain) in terms of wing-form determination and diapause induction under decreasing day-length in August to October (14.8 h to 11.5 h) in compared to the former strain (1991-strain) dominant a decade ago. This "shorter" critical photoperiod leads to a longer active fall season for reproduction and larval growth of A. paludum.</t>
  </si>
  <si>
    <t>10.1303/aez.2005.461</t>
  </si>
  <si>
    <t>WOS:000232563000011</t>
  </si>
  <si>
    <t>Gomi, T; Hirochika, M; Nagasaka, M; Hagihara, H; Fukuda, T</t>
  </si>
  <si>
    <t>Effects of diet on life-history traits in a trivoltine Kobe population of Hyphantria cunea (Drury) (Lepidoptera : Arctiidae)</t>
  </si>
  <si>
    <t>The effects of diet on life-history traits were compared among individual webworms reared on an artificial diet or the leaves of two host plants in a trivoltine population of Hyphantria clinea collected in Kobe, Japan. The lower threshold temperature for development and the thermal constant among one generation did not differ largely according to the diets. There were two variations in the larval instar numbers, those being the six- or seven-instar type. The incidence of the seven-instar type fed the artificial diet was significantly lower than those fed on the host plants. The pupal weight for the six-instar type was significantly heavier for those fed the artificial diet than those fed on the host plants. Seasonal host plant effects were detected in some developmental traits. The critical photoperiods for diapause induction at 20 and 25 degrees C were similar between the host plants, and were shorter with the artificial diet than with the host plants. The present results suggest that the data for the artificial diet need not be modified in the parameters for the developmental rate, but that the critical photoperiod for diapause induction needs to be slightly lengthened when the data are applied to field insects.</t>
  </si>
  <si>
    <t>10.1303/aez.2005.475</t>
  </si>
  <si>
    <t>WOS:000232563000013</t>
  </si>
  <si>
    <t>Schmidt, PS; Matzkin, L; Ippolito, M; Eanes, WF</t>
  </si>
  <si>
    <t>Geographic variation in diapause incidence, life-history traits, and climatic adaptation in Drosophila melanogaster</t>
  </si>
  <si>
    <t>Drosophila melanogaster, exposure of females to low temperature and shortened photoperiod can induce the expression of reproductive quiescence or diapause. Diapause expression is highly variable within and among natural populations and has significant effects on life-history profiles, including patterns of longevity, fecundity, and stress resistance. We hypothesized that if diapause expression is associated with overwintering mechanisms and adaptation to temperate environments, the frequency of diapause incidence would exhibit a latitudinal cline among natural populations. Because stress resistance and reproductive traits are also clinal in this species, we also examined how patterns of fecundity and longevity varied with geography and how stress resistance and associated traits differed constitutively between diapause and nondiapause lines. Diapause incidence was shown to vary predictably with latitude, ranging from 35% to 90% among natural populations in the eastern United States Survivorship under starvation stress differed between diapause and nondiapause lines; diapause phenotypes were also distinct for total body triglyceride content and the developmental distribution of oocytes in the ovary following stress exposure. Patterns of longevity, fecundity, and ovariole number also varied with geography. The data suggest that, for North American populations, diapause expression is functionally associated with overwintering mechanisms and may be an integral life-history component in natural populations.</t>
  </si>
  <si>
    <t>Matzkin, Luciano/B-3168-2013</t>
  </si>
  <si>
    <t>Matzkin, Luciano/0000-0002-3580-9171</t>
  </si>
  <si>
    <t>10.1111/j.0014-3820.2005.tb01821.x</t>
  </si>
  <si>
    <t>WOS:000231658900010</t>
  </si>
  <si>
    <t>Zarazaga, LA; Guzman, JL; Dominguez, C; Perez, MC; Prieto, R</t>
  </si>
  <si>
    <t>Effect of plane of nutrition on seasonality of reproduction in Spanish Payoya goats</t>
  </si>
  <si>
    <t>The aim of this study was to determine if there is a seasonal pattern of sexual activity in female Payoya goats and if this seasonality could be modulated by nutrition. During the experimental period of 20 months, 43 non-pregnant adults goats were penned under natural photoperiod at latitude 37 degrees 15'N. At the onset of the experiment, the animals were allocated to three experimental groups differing in the level of nutrition and whether the animals were entire or ovariectomized does. The high nutrition group (H, n = 16 entire does) receiving 1.5 times maintenance requirements. The low nutrition group (L, n = 16 entire does) and an ovariectomized and oestradiol treated group (OVX, n= 11 ovariectomized does) received a diet supporting their maintenance requirements. The groups were balanced for live weight (LW) and body condition score (BCS) at the beginning of the study. In entire goats, oestrus was tested daily using aproned males, ovulation rate was assessed by laparoscopy 7 days after identification of oestrus and plasma samples were obtained twice per week for progesterone assay. OVX goats were isolated from the other groups and bucks, plasma samples were assayed twice per week for LH and there were four intensive sampling periods during the year to determine LH pulsatility. LW and BCS were recorded for all animals once a week. A clear circannual cycle in live weight change was observed in all experimental groups, being relatively stable or slightly decreasing in summer and autumn and increasing during winter and spring. The effect of exposure to high (H) rather than low (L) nutrition was to cause earlier onset of ovarian activity (5 versus 17 August; P &lt; 0.05), and expression of oestrous (16 August versus 2 September; P &lt; 0.01) and later cessation of reproductive activity (ovulation 11 February versus 17 January; P &lt; 0.01). Consequently, seasonal anoestrus was 32 days shorter in does on the higher plane of nutrition (P &lt; 0.01). The seasonality of reproductive activity was confirmed in the OVX does, with reduced LH concentrations during spring and summer, and increased LH concentrations in autumn and winter. There was no effect of nutrition on ovulation rate. These results demonstrate that the female Payoya goat exhibits marked reproductive seasonality which is modulated by nutrition but possibly not ovulation rate. (c) 2004 Elsevier B.V. All rights reserved.</t>
  </si>
  <si>
    <t>10.1016/j.anireprosci.2004.11.004</t>
  </si>
  <si>
    <t>WOS:000229711500007</t>
  </si>
  <si>
    <t>Moore, IT; Bonier, F; Wingfield, JC</t>
  </si>
  <si>
    <t>Reproductive asynchrony and population divergence between two tropical bird populations</t>
  </si>
  <si>
    <t>High-latitude vertebrates generally breed seasonally and synchronously as the primary environmental cue used to time seasonal processes is photoperiod. Investigations of tropical vertebrates have also documented seasonal reproduction, but it is unclear how synchronous reproduction is, both within and between populations. In this study, we investigated whether seasonal reproduction in a tropical species is synchronous between two populations in close proximity and, if not, whether asynchrony is correlated with genetic and cultural differentiation. We describe two equatorial populations of rufous-collared sparrows (Zonotrichia capensis), at the same latitude and separated by 25 km, that each breed seasonally but out of phase with each other. This asynchronous reproductive phenology is associated with local weather patterns and is independent of photoperiod. At a finer scale, reproductive timing is more highly synchronized within monogamous pairs than within the population as a whole. Associated with the difference in reproductive phenologies, we document that males in each population sing different song dialects. Using microsatellite DNA analysis, we found limited gene flow and significant genetic differentiation between the two populations. From these results we hypothesize that Cultural and genetic differentiation between populations, which can be greater in tropical populations than temperate ones, can be associated with locally adapted reproductive phenologies.</t>
  </si>
  <si>
    <t>10.1093/beheco/ari049</t>
  </si>
  <si>
    <t>WOS:000229856900011</t>
  </si>
  <si>
    <t>Werner, JD; Borevitz, JO; Uhlenhaut, NH; Ecker, JR; Chory, J; Weigel, D</t>
  </si>
  <si>
    <t>FRIGIDA-independent variation in flowering time of natural Arabidopsis thaliana accessions</t>
  </si>
  <si>
    <t>FRIGIDA (FRI) and FLOWERING LOCUS C (FLC) are two genes that, unless plants are vernalized, greatly delay flowering time in Arabidopsis thaliana. Natural loss-of-function mutations in FRI cause the early flowering growth habits of many A. thaliana accessions. To quantify the variation among wild accessions due to FRI, and to identify additional genetic loci in wild accessions that influence flowering time, we surveyed the flowering times of 145 accessions in long-day photoperiods, with and without a 30-day vernalization treatment, and genotyped them for two common natural lesions in FRI. FRI is disrupted in at least 84 of the accessions, accounting for only similar to 40 % of the flowering-time variation in long days. During efforts to dissect the causes for variation that are independent of known dysfunctional FRI alleles, we found new loss-of-function alleles in FLC, as well as late-flowering alleles that do not map to FRI or FLC. An FLC nonsense mutation was found in the early flowering Van-0 accession, which has otherwise functional FRI. In contrast, Lz-0 flowers late because of high levels of FLC expression, even though it has a deletion in FRI. Finally, eXtreme array mapping identified genomic regions linked to the vernalization-independent, late-flowering habit of Bur-0, which has an alternatively spliced FLC allele that behaves as a null allele.</t>
  </si>
  <si>
    <t>Weigel, Detlef/C-1418-2008; Uhlenhaut, Nina Henriette/C-6288-2014; Borevitz, Justin/B-5423-2012; Ecker, Joseph/B-9144-2008</t>
  </si>
  <si>
    <t>Weigel, Detlef/0000-0002-2114-7963; Borevitz, Justin/0000-0001-8408-3699; Ecker, Joseph/0000-0001-5799-5895; Uhlenhaut, Henriette/0000-0002-4220-4779</t>
  </si>
  <si>
    <t>10.1534/genetics.104.036533</t>
  </si>
  <si>
    <t>WOS:000231097700019</t>
  </si>
  <si>
    <t>Rani, S; Singh, S; Misra, M; Malik, S; Singh, BP; Kumar, V</t>
  </si>
  <si>
    <t>Daily light regulates seasonal responses in the migratory male redheaded bunting (Emberiza bruniceps)</t>
  </si>
  <si>
    <t>JOURNAL OF EXPERIMENTAL ZOOLOGY PART A-ECOLOGICAL AND INTEGRATIVE PHYSIOLOGY</t>
  </si>
  <si>
    <t>This study analyzed the role of day length in regulation of seasonal body fattening and testicular growth in a latitudinal Palaearctic-Indian migrant, the redheaded bunting (Emberiza bruniceps). When exposed to increasing photoperiods (hours of light: hours of darkness; 11.5L:12.5D, 12L:12D, 12.5L:11.5D, 13L:11D, 14L:10D, and 18L:6D) for 9-12 weeks, buntings responded in a photoperiod-dependent manner and underwent growth and regression cycle under photoperiods of &gt;= 12 hr per day. Also, the response to a long photoperiod of birds that were held under natural photoperiods at 27 degrees N for 2 years was similar to those who arrived the same year from their breeding grounds (similar to 40 N), suggesting that the experience of higher amplitude day-night (light-dark, LD) cycles during migratory and breeding seasons were not critical for the subsequent response (initiation-termination-reinitiation) cycle. Another experiment examined entrainment of the circadian photoperiodic rhythm in buntings by subjecting them to T = 24 +/- 2 hr LD-cycles with 8 hr photophase and to T = 22 and 24 hr with 11 hr photophase. The results showed a reduction in critical day length under T = 22 hr LD-cycle. In the last experiment, we constructed an action spectrum for photoperiodic induction by exposing birds for 4.5 weeks to 13L: 1 ID of white (control), blue (450 nm), or red (640 nm) light at irradiances ranging from 0.028 to 1.4 Wm(-2). The threshold light irradiance for photoinduction was about 10-fold higher for blue light, than for red and white lights. These results conclude that the daily light of the environment regulates the endogenous program that times seasonal responses in body fattening and testicular cycles of the redheaded bunting. (c) 2005 Wiley-Liss, Inc.</t>
  </si>
  <si>
    <t>2471-5646</t>
  </si>
  <si>
    <t>303A</t>
  </si>
  <si>
    <t>10.1002/jez.a.187</t>
  </si>
  <si>
    <t>WOS:000230189600004</t>
  </si>
  <si>
    <t>Berding, N; Hurney, AP</t>
  </si>
  <si>
    <t>Flowering and lodging, physiological-based traits affecting cane and sugar yield - What do we know of their control mechanisms and how do we manage them?</t>
  </si>
  <si>
    <t>International Workshop on Sugarcane Physiology - Integrating from Cell to Crop to Advance Sugarcane Production</t>
  </si>
  <si>
    <t>SEP 01-04, 2003</t>
  </si>
  <si>
    <t>Australian Fed Govt, Sugar Res &amp; Dev Corp, Sugar Ind</t>
  </si>
  <si>
    <t>Understanding flowering and lodging, or loss of crop erectness, in sugarcane is crucial for development of selection strategies to reduce their impact in commercial production systems and for flowering in breeding programs. Experiments conducted on Australia's tropical northeast coast, established the economic importance of flowering and lodging and provided insights into their control mechanisms. The effect of flowering on yield was determined using lit and unlit night regimes. Photoperiods at low and intermediate tropical latitudes (2 degrees versus 17 degrees) were contrasted for their effect on flowering. Losses for cane yield, sugar content, and sugar yield from flowering were 6.8, 3.0, and 9.4%, respectively. The latter equated to the penalty used in BSES Limited's tropical program for free, early season flowering. Sub-optimal photoperiod is largely responsible for poor and variable flowering in programs located close to the equator, and this may be confounded with high day temperature. The effect of six moisture regimes on particle initiation and development was studied. Moisture regimes did not differ for flowering within crops, but differences between crops (29.4% versus 0.8% flowered stalks) coincided with an El Nino event and high temperatures in the ratoon crop, proving adequate soil moisture is not a sufficient condition for flowering. Seven early season phenotypic plant descriptors and two structural stalk traits were assessed as predictors of harvest erectness. Brix, commercial cane sugar (CCS), and fibre of erect and lodged stalks were determined to assess the impact of lodging prior to and within the harvest season. The interactions of the effects of cultivars with planting depth and mounding on erectness were examined. All phenotypic traits, except stalk height, and two structural stalk traits correlated poorly with plant erectness at harvest. Regression analyses revealed leaf width, plant top length, and stalk number were significant predictors of crop erectness at harvest, but their practical relevance is unclear. Pre-season loss of erectness and stalk condition (sound or unsound), resulted in a 12 and 8% loss of CCS, respectively, and a 24% loss combined. Erect- and lodged-stalk CCS increased during the season. The marked differential between classes in July (18 and 23% of erect stalks, in two crops) decreased by September (10 and 11%). The effect of increasing depth of anchorage approached significance suggesting crop erectness can be enhanced using appropriate cultural practices. Selection against flowering has been very successful and is justifiable economically. Poor flowering constrains achievable genetic recombination, but managed photoperiod regimes, combined with management of key environmental variables, alleviates this. Loss of CCS due to lodging is economically critical. Crop erectness via ideotype selection is achievable, but development of early season, aboveground traits as predictive variables has proven elusive. (c) 2005 Elsevier B.V. All rights reserved.</t>
  </si>
  <si>
    <t>10.1016/j.fcr.2005.01.015</t>
  </si>
  <si>
    <t>WOS:000229404000012</t>
  </si>
  <si>
    <t>Johnston, JD; Ebling, FJP; Hazlerigg, DG</t>
  </si>
  <si>
    <t>Photoperiod regulates multiple gene expression in the suprachiasmatic nuclei and pars tuberalis of the Siberian hamster (Phodopus sungorus)</t>
  </si>
  <si>
    <t>Photoperiod regulates the seasonal physiology of many mammals living in temperate latitudes. Photoperiodic information is decoded by the master circadian clock in the suprachiasmatic nuclei (SCN) of the hypothalamus and then transduced via pineal melatonin secretion. This neurochemical signal is interpreted by tissues expressing melatonin receptors (e.g. the pituitary pars tuberalis, PT) to drive physiological changes. In this study we analysed the photoperiodic regulation of the circadian clockwork in the SCN and PT of the Siberian hamster. Female hamsters were exposed to either long or short photoperiod for 8 weeks and sampled at 2-h intervals across the 24-h cycle. In the SCN, rhythmic expression of the clock genes Per1, Per2, Cry1, Rev-erb alpha, and the clock-controlled genes arginine vasopressin (AVP) and D-element binding protein (DBP) was modulated by photoperiod. All of these E-box-containing genes tracked dawn, with earlier peak mRNA expression in long, compared to short, photoperiod. This response occurred irrespective of the presence of additional regulatory cis-elements, suggesting photoperiodic regulation of SCN gene expression through a common E-box-related mechanism. In long photoperiod, expression of Cry1 and Per1 in the PT tracked the onset and offset of melatonin secretion, respectively. However, whereas Cry1 tracked melatonin onset in short period, Per1 expression was not detectably rhythmic. We therefore propose that, in the SCN, photoperiodic regulation of clock gene expression primarily occurs via E-boxes, whereas melatonin-driven signal transduction drives the phasing of a subset of clock genes in the PT, independently of the E-box.</t>
  </si>
  <si>
    <t>Ebling, Francis/A-1900-2013; Ebling, Francis/Q-6193-2019; Johnston, Jonathan/H-6363-2011</t>
  </si>
  <si>
    <t>Ebling, Francis/0000-0002-7316-9582; Ebling, Francis/0000-0002-7316-9582; Johnston, Jonathan/0000-0001-8083-9794</t>
  </si>
  <si>
    <t>10.1111/j.1460-9568.2005.04148.x</t>
  </si>
  <si>
    <t>WOS:000230053100008</t>
  </si>
  <si>
    <t>Fehling, J; Davidson, K; Bates, SS</t>
  </si>
  <si>
    <t>Growth dynamics of non-toxic Pseudo-nitzschia delicatissima and toxic P. seriata (Bacillariophyceae) under simulated spring and summer photoperiods</t>
  </si>
  <si>
    <t>Marine planktonic diatoms of the genus Pseudo-nitzschia Peragallo have been responsible for amnesic shellfish poisoning (ASP) events worldwide through the production of the neurotoxin domoic acid (DA). The appearance and toxicity of Pseudonitzschia species is variable throughout the year and potentially linked to changes in environmental parameters; many ASP events occur in relatively high latitudes where day length is particularly variable with season. In UK waters, shellfish monitoring has prevented any impact on human health but has led to long-term closures of fisheries, with severe economic consequences. Laboratory experiments on two Pseudo-nitzschia species typically found in Scottish West Coast waters during spring (short photoperiod (SP)) and summer (long photoperiod (LP)) conditions were conducted to determine the influence of photoperiod on their growth and toxicity. Results indicated that non-toxic P. delicatissima (Cleve) Heiden achieved a greater cell density under SP (9-h light: 15-h dark (L:D) cycle). For toxin-producing P. seriata (Cleve) H. Peragallo, a LP (18-h L:6-h D cycle) resulted in an enhanced growth rate, cell yield and total toxin production, but it decreased the toxin production per cell. A better understanding of the response of Pseudo-nitzschia species to photoperiod and other foreseeable environmental variables may help predict the appearance of toxic strains. (c) 2004 Elsevier B.V. All rights reserved.</t>
  </si>
  <si>
    <t>Davidson, Keith/A-5474-2013</t>
  </si>
  <si>
    <t>Davidson, Keith/0000-0001-9269-3227</t>
  </si>
  <si>
    <t>10.1016/j.hal.2004.11.002</t>
  </si>
  <si>
    <t>WOS:000229454600008</t>
  </si>
  <si>
    <t>Erwin Bunning and Tony Lees, two giants of chronobiology, and the problem of time measurement in insect photoperiodism</t>
  </si>
  <si>
    <t>This paper examines the views of Erwin Banning and Tony Lees on the mechanism of photoperiodic time measurement, the former advocating a circadian basis for the phenomenon and the latter a non-circadian hourglass-like timer. This difference in opinion led to a protracted split among workers on photoperiodism, some supporting an oscillatory clock and others an 'hourglass', and gave rise to the often stated opinion that the two forms of time measurement were mutually exclusive. This paper, however, suggests that both oscillatory and hourglass-like properties are to be seen in insect photoperiodism. Furthermore, the differences between the two apparently conflicting models may be resolved if, following Banning, `hourglasses' are regarded as damping circadian oscillators, with the more self-sustained (clearly oscillatory) and more highly damped (hourglass-like) responses being parts of a continuous series. Since circadian rhythmicity is an all-pervading and fundamental aspect of insect biology, currently opening up to genetic and molecular analysis, recognition of the basic similarity of a wide range of insect photoperiodic timers may help to unravel the biochemical nature of the mechanism(s) involved. (c) 2005 Elsevier Ltd. All rights reserved.</t>
  </si>
  <si>
    <t>10.1016/j.jinsphys.2004.12.002</t>
  </si>
  <si>
    <t>WOS:000230605500002</t>
  </si>
  <si>
    <t>How similar are daily and seasonal biological clocks?</t>
  </si>
  <si>
    <t>Daily and seasonal timing systems in insects have usually been supposed to share similar mechanisms, because both rely in large measure on information from the daily light-dark cycle: daily clocks can ensure that activity coincides with the appropriate time of day,., and seasonal time is indicated most reliably by daylength. However, several lines of evidence suggest that the systems are different. For example, receptor features, photosensitive pigments, clocks, and the effectors that mediate responses to information derived from the clock may have different daily, seasonal and general functions and properties, and several different systems are known. There are many different additional elements in the seasonal response. Therefore, these responses may not rely on similar timing mechanisms, despite the long-standing belief that the seasonal clock has circadian components. Such a difference would be consistent with the fact that temporal responses serve a very wide range of purposes, meeting many different ecological needs on different time frames. Consequently, understanding the seasonal relevance of the photoperiodic responses is more important than revealing any possible involvement with circadian systems. Crown Copyright (c) 2005 Published by Elsevier Ltd. All rights reserved.</t>
  </si>
  <si>
    <t>10.1016/j.jinsphys.2005.01.005</t>
  </si>
  <si>
    <t>WOS:000230605500003</t>
  </si>
  <si>
    <t>Dolezel, D; Vaneckova, H; Sauman, I; Hodkova, M</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</si>
  <si>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</si>
  <si>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 (c) 2005 Elsevier Ltd. All rights reserved.</t>
  </si>
  <si>
    <t>Sauman, Ivo/H-2071-2014; Dolezel, David/H-1467-2014</t>
  </si>
  <si>
    <t>Dolezel, David/0000-0001-9176-8880</t>
  </si>
  <si>
    <t>10.1016/j.jinsphys.2005.01.009</t>
  </si>
  <si>
    <t>WOS:000230605500008</t>
  </si>
  <si>
    <t>Geographic and developmental variation in expression of the circadian rhythm gene, timeless, in the pitcher-plant mosquito, Wyeomyia smithii</t>
  </si>
  <si>
    <t>Expression of the circadian rhythm gene timeless was investigated in the pitcher-plant mosquito, Wyeomyia smithii (Coq.), and was found to vary with time of day, instar of diapause, and latitude of origin. The temporal pattern of timeless expression differed between the two diapausing instars and was significantly higher in southern (38-40 degrees N) than in northern (50 degrees N) populations, when diapausing instar was held constant. Expression of timeless is therefore both developmentally and evolutionarily variable. This result provides the first example of a latitudinal difference in the expression of timeless, suggesting that, along with evidence from other insects, timeless has the potential to affect photoperiodic response and its adaptive evolution in temperate seasonal environments. (c) 2005 Elsevier Ltd. All rights reserved.</t>
  </si>
  <si>
    <t>10.1016/j.jinsphys.2005.03.011</t>
  </si>
  <si>
    <t>WOS:000230605500009</t>
  </si>
  <si>
    <t>Meseck, SL; Alix, JH; Wikfors, GH</t>
  </si>
  <si>
    <t>Photoperiod and light intensity effects on growth and utilization of nutrients by the aquaculture feed microalga, Tetraselmis chui (PLY429)</t>
  </si>
  <si>
    <t>Light intensity, day length, and nutrient concentrations are important factors regulating the growth of phytoplankton. To reduce culturing costs, natural sunlight and greenhouses can be used to minimize the amount of artificial light needed for algal growth. However, with natural sunlight there is much more variation in the light intensity and the day length than what would be found in a controlled laboratory environment. This study investigated how different light intensities and day lengths affect the growth and nutrient uptake of Tetraselmis chui (strain PLY429)-an algal strain used widely as an aquaculture feed. PLY429 was grown aseptically for 28 days under three different light intensities (220, 110, and 73 mu Einst. m(-2) s(-1)) and four different light:dark cycles (24:0, 16:8; 12:12; 8:16). Growth and net nutrient-uptake rates for PLY429 were calculated for each treatment. Longer day length and higher light intensities resulted in higher biomass production and complete utilization of nitrate and phosphate in less time, as compared with shorter days and lower intensities. PLY429 cultures that were exposed to only 8 h of light had the slowest growth and utilization of nutrients. These findings suggest that day length is important in determining growth and nutrient uptake in PLY429; at a latitude of 41 degrees N, artificial light will need to be added to algal cultures in a greenhouse to increase both day length and total daily light input. (c) 2005 Elsevier B.V. All rights reserved.</t>
  </si>
  <si>
    <t>MAY 18</t>
  </si>
  <si>
    <t>10.1016/j.aquaculture.2005.02.034</t>
  </si>
  <si>
    <t>WOS:000229205700035</t>
  </si>
  <si>
    <t>Masubuchi, S; Kataoka, N; Sassone-Corsi, P; Okamura, H</t>
  </si>
  <si>
    <t>Mouse period1 (mPER1) acts as a circadian adaptor to entrain the oscillator to environmental light/dark cycles by regulating mPER2 protein</t>
  </si>
  <si>
    <t>JOURNAL OF NEUROSCIENCE</t>
  </si>
  <si>
    <t>Mouse period1 ( mPer1) and mPer2 are mammalian homologs of the Drosophila clock gene period that show robust oscillation in the suprachiasmatic nucleus, the mammalian master clock, and have been implicated as essential components of the core clock mechanism. Gene- targeting studies have demonstrated that mPer2 plays a dominant function in behavioral rhythm generation, although the role of mPer1 has not been fully clarified. Here, we report that prolongation of the lighting period ( 4 - 16 h) induces a larger- delay phase shift of the behavioral rhythm in mPer1- deficient ( mPer1 (-/-)) mice. During the light- elongation task, mPER2 protein decay in mPer1 (-/-) mice is slower ( similar to 4 h) than in wild- type mice, which thereby causes larger behavioral phase delay. mPer1 (-/-) mice could not adapt to environmental light/ dark cycles in long complete photoperiods with dim light or in long skeleton photoperiods. These photoperiodic conditions mimic natural environmental changes present at high latitudes, indicating that mPer1 could operate in the adaptation of the circadian clock of nocturnal mice to large seasonal changes of environmental light/ dark cycles.</t>
  </si>
  <si>
    <t>Masubuchi, Satoru/G-3959-2012; Sassone-Corsi, Paolo/H-6182-2011</t>
  </si>
  <si>
    <t>0270-6474</t>
  </si>
  <si>
    <t>10.1523/JNEUROSCI.4761-04.2005</t>
  </si>
  <si>
    <t>WOS:000229038300005</t>
  </si>
  <si>
    <t>Kato, Y</t>
  </si>
  <si>
    <t>Geographic variation in photoperiodic response for the induction of pupal diapause in the Aristolochia-feeding butterfly Atrophaneura alcinous</t>
  </si>
  <si>
    <t>The photoperiodic response curve for pupal diapause induction of the butterfly Atrophaneura alcinous was determined in several temperate and subtropical populations of the Japan Archipelago at 20 degrees C, using Aristolocia debilis leaves as larval food. Attitude and host plant use also differed among them. For the temperate populations of Mire, Kashihara, Fuchu, Yokosuka and Yamagata, the critical photoperiod increased with latitude, and the subtropical Ishigaki population showed the shortest critical photoperiod. Further, a change in the shape of photoperiodic response curve, but no shift in the critical photoperiod, was found in a mountain population of Kiire, giving a high incidence of diapause in long photoperiods. These results are discussed in relation to latitude, altitude, and host plant.</t>
  </si>
  <si>
    <t>10.1303/aez.2005.347</t>
  </si>
  <si>
    <t>WOS:000230665700018</t>
  </si>
  <si>
    <t>Heide, OM</t>
  </si>
  <si>
    <t>Ecotypic variation among European arctic and alpine populations of Oxyda digyna</t>
  </si>
  <si>
    <t>ARCTIC ANTARCTIC AND ALPINE RESEARCH</t>
  </si>
  <si>
    <t>Morphological and physiological variation of four geographically separated European populations of Oxyria digyna (L.) Hill (Polygonaceae) ranging from 45 to 78 degrees N latitude were studied in controlled environments. Characters such as the presence of rhizomes, variable stamen number, few inflorescence branches, and low leaf length/width ratio were found to be common to northern populations. Perennating buds were formed under short day (SD) conditions in all populations across the temperature range (9-21 degrees C), while induction of dormancy required the combination of SD and low temperature. Dormancy release of dormant buds required long day (LD) conditions only. The species was found to be a short-long-day plant for flowering control, the SD requirement being quantitative while the subsequent LD requirement is obligatory. Both the SD flowering response and the fecundity of flowering decreased clinally with increasing latitude of population origin, while the critical daylength for secondary floral induction showed a parallel increase. With some minor modifications, these results agree with earlier findings with North American populations. It is concluded that the obligatory LD requirement for flowering has been a limiting factor for the southward geographic distribution of the species, and that the photoperiodic control of flowering and winter dormancy renders Oxyria particularly well adapted to resist potential negative effects of rising global temperature.</t>
  </si>
  <si>
    <t>1523-0430</t>
  </si>
  <si>
    <t>10.1657/1523-0430(2005)037[0233:EVAEAA]2.0.CO;2</t>
  </si>
  <si>
    <t>WOS:000229484200011</t>
  </si>
  <si>
    <t>Sinclair, TR; Neumaier, N; Farias, JRB; Nepomuceno, AL</t>
  </si>
  <si>
    <t>Comparison of vegetative development in soybean cultivars for low-latitude environments</t>
  </si>
  <si>
    <t>Soybean production has been expanded into northern Brazil by the introduction of long-juvenile genes. These genes cause flowering to be delayed but specific changes in the sensitivity of plant development to temperature and photoperiod have not been resolved in these commercial cultivars. This study was undertaken to resolve possible changes in long-juvenile plants associated with rates of plant emergence, leaf appearance, and flowering. Eight cultivars, including three long-juvenile cultivars, were sown each week throughout a year in a plastic greenhouse so that the plants would develop under differing temperature and photoperiod. While there were differences among cultivars in the cumulative temperature required for plant emergence and the rate of leaf appearance, these differences were not necessarily associated with the long-juvenile trait. An extended duration to flowering was confirmed for the three long-juvenile cultivars but this delay was not associated with any difference in sensitivity to temperature and photoperiod. The trait that distinguished the long-juvenile cultivars was a much lower maximum development rate towards flowering than that found in the other cultivars. However, cultivar differences were identified among the long-juvenile cultivars indicating the possibility of further selection of genotypes to fit specific environments in low-latitude regions. Published by Elsevier B.V.</t>
  </si>
  <si>
    <t>Neumaier, Norman/I-9545-2014</t>
  </si>
  <si>
    <t>10.1016/j.fcr.2004.08.008</t>
  </si>
  <si>
    <t>WOS:000227502200005</t>
  </si>
  <si>
    <t>Green, DS</t>
  </si>
  <si>
    <t>Adaptive strategies in seedlings of three co-occurring, ecologically distinct northern coniferous tree species across an elevational gradient</t>
  </si>
  <si>
    <t>The inherent clinal responses of four quantitative traits thought to be adaptive for trees in cold-limited environments (i.e., height-growth cessation, growth rate, resource allocation to aboveground and belowground tissues, and resource allocation to photosynthetic and nonphotosynthetic tissues in the shoot) were characterized under nonlimiting conditions in a controlled glasshouse study for seedlings of three ecologically distinct and co-occurring northern tree species (Pinus contorta Dougl. var. latifolia Engelm. (lodgepole pine), Picea glauca (Moench) Voss x Picea engelmannii Parry ex Engelm. (interior spruce), and Abies lasiocarpa (Hook.) Nutt. (subalpine fir)). For each species, clinal trends were quantified among populations adapted to increasingly cold-limited climates across an elevation gradient approaching the tree line. In subalpine fir seedlings, strong clinal variation for all the quantitative traits indicated an increasingly conservative response to climate moving toward harsher conditions. Variation in lodgepole pine and interior spruce seedlings suggested a more plastic strategy, favoring competitive traits across a wide range of climate conditions. Study findings suggest that ecologically distinct species may exhibit different strategies in adapting to local climates.</t>
  </si>
  <si>
    <t>10.1139/X05-015</t>
  </si>
  <si>
    <t>WOS:000229414600015</t>
  </si>
  <si>
    <t>Hoffmann, AA; Shirriffs, J; Scott, M</t>
  </si>
  <si>
    <t>Relative importance of plastic vs genetic factors in adaptive differentiation: geographical variation for stress resistance in Drosophila melanogaster from eastern Australia</t>
  </si>
  <si>
    <t>1. Heritable clinal patterns for stress resistance traits have been described in a number of invertebrate species but patterns are usually characterized on populations reared under constant conditions. Here we examined the impact of simulated seasonal variation in temperature/photoperiod as well as constant conditions on stress resistance in eight Drosophila melanogaster populations from eastern Australia across a latitude range of 27 degrees. 2. Desiccation resistance was relatively higher under summer compared with winter/constant conditions, but this trait and starvation resistance did not exhibit clinal variation. Winter conditions increased cold resistance as measured by chill coma recovery time, and decreased heat resistance as measured by time to knock down in a vial. 3. Clinal patterns were evident for the thermal resistance traits regardless of conditions, and involved increased heat resistance and decreased cold resistance in tropical populations. Latitudinal patterns were steeper for cold resistance than for heat resistance. 4. To compare the relative impact of plastic vs genetic changes along the cline, differences in trait means were expressed relative to differences between populations from cline ends. For cold and heat resistance, differences between environmental conditions were approximately 1.5x greater than the heritable differences. 1</t>
  </si>
  <si>
    <t>Hoffmann, Ary/C-2961-2011; Hoffmann, Ary/R-2972-2019</t>
  </si>
  <si>
    <t>Hoffmann, Ary/0000-0001-9497-7645</t>
  </si>
  <si>
    <t>10.1111/j.1365-2435.2005.00959.x</t>
  </si>
  <si>
    <t>WOS:000229370500004</t>
  </si>
  <si>
    <t>Boulos, Z; Macchi, MM</t>
  </si>
  <si>
    <t>Season- and latitude-dependent effects of simulated twilights on circadian entrainment</t>
  </si>
  <si>
    <t>Groups of Syrian hamsters were exposed to LD cycles with twilight transitions and photoperiods simulating natural lighting conditions at the summer solstice (SS), equinox, and winter solstice (WS) at 41 degrees N and at the winter solstice at the Arctic Circle (WS 66 degrees N) but with daytime illuminance truncated at 10 lux (LD-twilight). Separate groups were kept under matching rectangular cycles (LD-rectangular). The inclusion of twilights affected several circadian parameters in a season- and latitude-dependent manner. The most striking difference was in the timing of activity onsets, which followed dusk in the presence of twilights but were more closely related to dawn (lights-on) in their absence, Activity offsets and midpoints were also earlier in LD-twilight than in LD-rectangular, with the differences being most pronounced under WS 66 degrees N. In LD-twilight, longer nights resulted in earlier offsets and midpoints, but in LD-rectangular, midpoints were later under long than under short nights while offsets did not vary significantly. In LD-twilight, activity duration (alpha) increased monotonically with increasing nighttime duration, but in LD-rectangular, alpha was shorter under WS 66 degrees N than under WS conditions. These effects of season and latitude observed in LD-twilight were similar to those reported in animals exposed to natural illumination, while those observed in LD-rectangular differed in several respects. The presence of twilights also resulted in lower day-to-day variability in activity onset times (greater precision), supporting the earlier conclusion that twilights increase the strength of the LD zeitgeber. Free-running periods in constant darkness (DD) were shorter in LD-twilight than in LD-rectangular, especially under WS 66 degrees N, raising the possibility that the effects of twilights on the timing of the entrained activity rhythm reflect their effects on the period of that rhythm. Increasing daytime illuminance to 100 lux (WS conditions only) resulted in earlier activity offsets and midpoints and a shorter alpha but had no effect on activity onsets or on subsequent period in DD. These results indicate that exposure to low twilight illuminances alone can account for several of the documented differences between the effects of natural and rectangular light cycles on circadian entrainment.</t>
  </si>
  <si>
    <t>10.1177/0748730404272907</t>
  </si>
  <si>
    <t>WOS:000227741000004</t>
  </si>
  <si>
    <t>Martynov, VV; Khavkin, EE</t>
  </si>
  <si>
    <t>Polymorphism of the CONSTANS gene in Brassica plants</t>
  </si>
  <si>
    <t>RUSSIAN JOURNAL OF PLANT PHYSIOLOGY</t>
  </si>
  <si>
    <t>Using a direct amplification of genomic DNA from two Brassica rapa forms, we obtained two homologs of the CONSTANS gene, which controls the photoperiodic induction of flowering in Arabidopsis plants. The cloned fragments of B. rapa genome were identified as members of the CONSTANS-LIKE1 class. By aligning the nucleotide sequences of the CONSTANS gene and its homologs, three classes, CONSTANS, CONSTANS-LIKE1, and CONSTANS-LIKE2, were distinctly discerned by their primary structure. The pattern of restriction fragment length polymorphisms (RFLP) of the CONSTANS homologs in B. carinata, B. juncea, B. napus, B. nigra, B. oleracea, and B. rapa were genome-specific; in addition, the CONSTANS homologs were classified by plant geographic origin, and we assume that such classification is related to plant photoperiodic response.</t>
  </si>
  <si>
    <t>1021-4437</t>
  </si>
  <si>
    <t>1608-3407</t>
  </si>
  <si>
    <t>10.1007/s11183-005-0037-2</t>
  </si>
  <si>
    <t>WOS:000228155000017</t>
  </si>
  <si>
    <t>Bicca-Marques, JC; Gomes, DF</t>
  </si>
  <si>
    <t>Birth seasonality of Cebus apella (Platyrrhini, Cebidae) in Brazilian zoos along a latitudinal gradient</t>
  </si>
  <si>
    <t>AMERICAN JOURNAL OF PRIMATOLOGY</t>
  </si>
  <si>
    <t>Birth seasonality in wild neotropical primates has been suggested to increase with latitude as a response to a stronger divergence in highquality food availability across the year, and a higher between-year predictability at higher latitudes related to temporal differences in photoperiod. In captivity, however, monkeys are fed foods of similar quality throughout the year, and this consistency of diet should have a releasing effect on the need for birth seasonality. In this paper, we test whether 1) brown capuchin monkeys (Cebus apella) breed seasonally in captivity, and 2) given the consistency of diet in this setting, differences in latitude are reflected in the temporal pattern of birth distribution across the year. Data on the distribution of birth records of C. apella at Brazilian zoos located within three latitudinal zones (Equator 8degreesS, 16degrees -- 24degreesS, and 24degrees 32degreesS) are compared. Captive C. apella showed a birth peak from October to February, despite the consistent provision of food in this setting. In addition, there were no differences in the pattern of birth distribution among the latitudinal zones, which lends no support to the prediction that captive C. apella birth seasonality would increase with latitude. We suggest that if this species is not sensitive to subtle differences in photoperiod, other environmental cues may trigger the onset of reproduction at lower latitudes. (C) 2005 Wiley-Liss, Inc.</t>
  </si>
  <si>
    <t>Bicca-Marques, Julio Cesar/F-7487-2012</t>
  </si>
  <si>
    <t>Bicca-Marques, Julio Cesar/0000-0002-5400-845X</t>
  </si>
  <si>
    <t>0275-2565</t>
  </si>
  <si>
    <t>1098-2345</t>
  </si>
  <si>
    <t>10.1002/ajp.20104</t>
  </si>
  <si>
    <t>WOS:000227287200003</t>
  </si>
  <si>
    <t>Locatelli, Y; Mermillod, P</t>
  </si>
  <si>
    <t>Characteristics and control of reproduction in the Cervidae.</t>
  </si>
  <si>
    <t>In recent years, cervidae breeding has been considerably developed in New Zealand, now becoming a profitable industry. Even though some cervidae (fallow deer, red deer) are being domesticated and bred commercially, other species and sub-species of cervidae are threatened by extinction in their natural habitat. The research studies that have been performed in order to better characterise and control the reproduction function of these ruminants are presented in this bibliographic study. It appears that as with our farm ruminants (ovines and caprines), the cervidae coming from temperate zones are generally characterised by the marked seasonality of their reproduction function. These seasonal variations of sexual activity are led by photoperiodic variations and allow the birth of the young at the end of the spring. With the cervidae, the differences between the periods of sexual activity and rest are much more marked in comparison with farm animals. The period of sexual activity is variable from one species to another (summer, autumn, or at the beginning of the winter) but is set for each species. The period of sexual rest translates important modifications in the gonadotrophin secretions and can notably be characterised by total aspermia in males. In the female, the state of anoestrus is deep and associated with an absence of ovulation. The length of gestation is also variable from one species to another but is set for each species. In the cervidae originating from subtropical zones and depending on the species, the variations in sexual activity are discreet, allowing a more or less homogenous distribution of births over the year, including when the animals are led to higher latitudes. For the cervidae species threatened by extinction, the use of reproduction biotechnology and assisted-procreation methods could on the long term help conservation programmes. The classical techniques of in vivo production of embryos based on multiple ovulation, artificial insemination and embryo transfer have been found to be difficult in the cervidae. In addition, current research is focussed on the development of techniques of in vitro production of embryos.</t>
  </si>
  <si>
    <t>Mermillod, Pascal/J-5710-2017</t>
  </si>
  <si>
    <t>Locatelli, Yann/0000-0002-2657-9327</t>
  </si>
  <si>
    <t>WOS:000228770300001</t>
  </si>
  <si>
    <t>Orlandi, F; Vazquez, LM; Ruga, L; Bonofiglio, T; Fornaciari, M; Garcia-Mozo, H; Dominguez, E; Romano, B; Galan, C</t>
  </si>
  <si>
    <t>Bioclimatic requirements for olive flowering in two Mediterranean Regions located at the same latitude (Andalucia, Spain, and Sicily, Italy)</t>
  </si>
  <si>
    <t>ANNALS OF AGRICULTURAL AND ENVIRONMENTAL MEDICINE</t>
  </si>
  <si>
    <t>The Mediterranean Region is the major area devoted to olive tree crop, and therefore a study of olive flowering is of great interest for the European Community. On the other hand, olive pollen is one of the main causes of pollen allergy in the Mediterranean area. Olive flowering is affected by climatic factors such as temperature and photoperiod, which vary geographically in latitude and altitude. Temperature has been used to study those processes that lead to flowering in the olive tree. The aim of the present paper is firstly the comparison of the flowering full bloom dates in two Mediterranean areas, Sicily (Italy) and Cordoba (Spain), located in the same latitudinal band (37-38 degrees N) and to calculate the heat requirement until flowering by determination of different threshold temperatures and methods of heat accumulation. A delay of the full flowering dates in the Spanish compared with the Italian olive groves was observed. The most suitable threshold temperatures were carried out in a 7 degrees-15 degrees C range by considering the heat accumulation start on 1 January in each olive grove. In particular, some causes were indicated as responsible for the different threshold temperatures recorded in the 2 study areas: First, the different climatic conditions (continental and insular climate) secondly the different cultivars present in the olive groves.</t>
  </si>
  <si>
    <t>Fornaciari, Marco/L-9354-2015; Fornaciari da Passano, Marco/F-6768-2014; Bonofiglio, Tommaso/L-9690-2015; GARCIA MOZO, HERMINIA/G-3461-2017; Orlandi, Fabio/F-6017-2012</t>
  </si>
  <si>
    <t>Fornaciari, Marco/0000-0002-1289-7295; Bonofiglio, Tommaso/0000-0002-5431-9231; GARCIA MOZO, HERMINIA/0000-0002-8422-2844; Orlandi, Fabio/0000-0003-4021-8664</t>
  </si>
  <si>
    <t>1232-1966</t>
  </si>
  <si>
    <t>1898-2263</t>
  </si>
  <si>
    <t>WOS:000230234400010</t>
  </si>
  <si>
    <t>Pereyra, ME; Sharbaugh, SM; Hahn, TP</t>
  </si>
  <si>
    <t>Interspecific variation in photo-induced GnRH plasticity among nomadic cardueline finches</t>
  </si>
  <si>
    <t>Changes in response to photoperiod are of fundamental importance to seasonal cycles in avian reproductive development. In this study we present data on photo-induced changes in gonadotropin-releasing hormone (GnRH) immunoreactivity associated with the development of photorefractoriness in males of 3 closely related species of cardueline finch: common redpoll (Carduelis flammea), pine siskin (C. pinus) and white-winged crossbill (Loxia leucoptera). All are nomadic, mid- to high-latitude breeders with varying levels of reproductive flexibility: redpolls are typically seasonal, pine siskins more flexibly seasonal and white-winged crossbills temporally opportunistic. Males were exposed to either long (20L: 4D) or short days (5L: 19D), beginning in January, and GnRH was assessed via immunocytochemistry 4.5 months later. Plasma LH, testis size, and molt score were also measured. Significant reductions in the number of irGnRH cells detected, cross-sectional cell area and optical density of these cells occurred in both redpolls and siskins on long, as compared with short, days. These decreases in irGnRH, coupled with spontaneous testicular regression and onset of molt were consistent with the development of absolute photorefractoriness on constant long days. In contrast, the tendency for numbers of GnRH immunopositive cells and mean measures of GnRH immunoreactivity ( cell area, optical density and axonal fiber density) to decrease were much more moderate in white-winged crossbills held on long versus short days. Although none of the four measures of GnRH immunoreactivity differed significantly between treatments in crossbills, significant shifts in the frequency distribution of irGnRH neurons to include greater numbers of less immunoreactive cells suggested that antigenic GnRH content was reduced in many cells. These photo-induced shifts in optical densities of GnRH cells in long-day, as compared with short-day crossbills followed, to a lesser extent, the pattern in pine siskins and common redpolls. For all three species, patterns of decrease in GnRH immunoreactivity, gonadal regression and molt suggest that some form of refractoriness to photostimulation develops on constant long days. However, more moderate tendencies for GnRH immunoreactivity to decrease in white-winged crossbills, coupled with limited gonadal regression and molt on long days suggest that absolute photorefractoriness might develop more slowly in this taxon than in others, or alternatively, a condition arises that is more similar to relative photorefractoriness. These data indicate that relatively small differences in the response of the neuroendocrine system to stimulatory cues such as day length may lead to remarkably different capabilities for reproductive flexibility even within a closely related family of birds. Copyright (C) 2005 S. Karger AG, Basel.</t>
  </si>
  <si>
    <t>10.1159/000085046</t>
  </si>
  <si>
    <t>WOS:000229034100004</t>
  </si>
  <si>
    <t>Parrish, DJ; Fike, JH</t>
  </si>
  <si>
    <t>The biology and agronomy of switchgrass for biofuels</t>
  </si>
  <si>
    <t>Switchgrass (Panicum virgatum L.)-a perennial, warm-season (C-4) species-evolved across North America into multiple, divergent populations. The resulting natural variation within the species presents considerable morphological diversity and a wide range of adaptation. The species was adopted as a crop-initially as a forage-only in the last 50 yr. Its potential uses have recently been expanded to include biofuels. Management of switchgrass for biofuels is informed by an understanding of the plant's biology. Successful establishment requires attention to seed dormancy and weed control as well as proper depth and date of planting. The plant's growth rate is closely tied to temperature, but timing of reproductive development is linked to photoperiod. Accordingly, the period of vegetative growth can be extended by planting lower-latitude cultivars at higher latitudes. This strategy may provide a yield advantage, but cold tolerance can become limiting. Switchgrass is thrifty in its use of applied N; it appears able to obtain N from sources that other crops cannot tap. The N removed in harvested biomass is often greater than the amount of N applied. In areas with sufficient rainfall, sustainable yields of similar to 15 Mg ha(-1) yr(-1) may be achievable by applying similar to 50 kg N ha(-1) yr(-1). Harvesting biomass once per season-after plants have senesced and translocated N into perennial tissues-appears to allow plants to maintain an internal N reserve. Two harvests yr(-1) may increase yields in some cultivars, but a single annual harvest maximizes yields in many cases. If two harvests are taken, more N must be applied to compensate for the N removed in the midseason harvest. Taking more than two harvests yr(-1) often adversely affects long-term productivity and persistence. Switchgrass has potential as a renewable fuel source, but such use will likely require large infrastructural changes; and, even at maximum output, such systems could not provide the energy currently being derived from fossil fuels.</t>
  </si>
  <si>
    <t>10.1080/07352680500316433</t>
  </si>
  <si>
    <t>WOS:000234512400006</t>
  </si>
  <si>
    <t>Casler, MD</t>
  </si>
  <si>
    <t>Ecotypic variation among switchgrass populations from the northern USA</t>
  </si>
  <si>
    <t>Switchgrass (Panicum virgatum L.) is a widely adapted warm-season perennial that has considerable potential as a biofuel crop. Broad species adaptation, natural selection, and photoperiodism have combined to create considerable ecotypic differentiation in switchgrass. The objective of this study was to characterize phenotypic variability among switchgrass ecotypes collected from prairie remnants in the northern USA. Thirty-eight switchgrass collections from 33 prairie-remnant sites and 11 switchgrass cultivars were evaluated for 2 yr at two locations (Arlington and Marshfield, WI) for nine variables: biomass yield, survival, dry matter, lodging, maturity, plant height, holocellullose, lignin, and ash. Autocorrelations, measuring spatial variation, and correlations between phenotypic distances and geographic distances were all nonsignificant. A small amount of variation for maturity, lodging, holocellulose, lignin, and ash could be attributed to latitude and/or longitude of the collection site. Populations from several of the westernmost collection sites clustered with cultivars from the Great Plains, suggesting an ecological basis for some of the phenotypic variation observed. However, there was a considerable amount of phenotypic variability between populations from collection sites in close proximity to each other. Hardiness zones (defined largely by temperature extremes) and ecoregions (defined largely by soil type and historic vegetation) partly define the phenotypic characteristics for many switchgrass populations collected from prairie remnants. Most switchgrass populations can be utilized for conservation and restoration projects throughout a combined ecoregion and hardiness zone without undue concern over contaminating, diluting, or swamping the local switchgrass gene pool.</t>
  </si>
  <si>
    <t>10.2135/cropsci2005.0388</t>
  </si>
  <si>
    <t>WOS:000226435300048</t>
  </si>
  <si>
    <t>Cooper, CB; Hochachka, WM; Dhondt, AA</t>
  </si>
  <si>
    <t>Latitudinal trends in within-year reoccupation of nest boxes and their implications</t>
  </si>
  <si>
    <t>Multiple brooding can substantially increase the annual reproductive output of birds, and the propensity for Multiple brooding can vary geographically. Thus, studies attempting to understand the evolution of geographic variation in nesting success need to account for variation in re-nesting potential. However, direct assessment of rates of multiple brooding requires individually recognizable breeding adults, which are not generally available. We explore the possibility of comparing relative indices of multiple broodedness across a latitudinal gradient from Studies of un-banded birds locally restricted to nest boxes. We analyzed nest box reoccupation by a multiple-brooding species, the eastern bluebird Sialia sialis, reported by volunteers in a citizen-participation project (1998-2002) in which nest boxes were monitored throughout much of the breeding range of the bluebirds. We found nest boxes in the southern portion of the bluebird range (30degrees latitude) had, on average 17-33% higher likelihood of repeated egg-laying, brooding, and successful fledging events than boxes in the north (48degrees latitude). Latitudinal variation in the reoccupation of nest boxes may indicate that either (1) the number of broods per female varies with latitude, (2) female breeding dispersal/site fidelity varies with latitude, (3) the density, distribution, and/or availability of suitable nest sites varies with latitude, or (4) observer bias varies with latitude. Various lines of evidence Suggest that nest re-occupancy is a useful index of latitudinal variation in re-nesting. During the time-frame of second attempts, first-time box occupancy was as likely as second occupancy and approximately 45% more likely in the South than north, suggesting that, despite considerable breeding dispersal, observed trends in box reoccupation conservatively reflect latitudinal trends in the number of nest attempts/broods per female. Furthermore, despite a compressed nesting cycle in the north (shorter incubation and re-nesting interval), the shorter duration of the breeding season in the north restricted the potential number of broods. Studies of banded birds are necessary to confirm the behavior underlying the latitudinal trends in box reoccupation.</t>
  </si>
  <si>
    <t>Hochachka, Wesley M./J-9768-2012; Dhondt, Andre/A-8292-2008</t>
  </si>
  <si>
    <t>Hochachka, Wesley M./0000-0002-0595-7827; Dhondt, Andre/0000-0002-4946-1401</t>
  </si>
  <si>
    <t>10.1111/j.0908-8857.2005.03319.x</t>
  </si>
  <si>
    <t>WOS:000226817800006</t>
  </si>
  <si>
    <t>Hosoo, Y; Yoshida, M; Imai, T; Okuyama, T</t>
  </si>
  <si>
    <t>The effect of day length on diurnal differences in the innermost surface of the S-2 layer in differentiating tracheids</t>
  </si>
  <si>
    <t>JOURNAL OF WOOD SCIENCE</t>
  </si>
  <si>
    <t>This article describes the effect of day length during the photoperiodic cycle on the diurnal differences in the innermost surface of developing secondary walls. Saplings of Cryptomeria japonica D. Don. were grown in growth chambers at constant temperature and relative humidity, but with different photoperiods. Samples of differentiating xylem were collected during the light and dark periods. The innermost surface of developing secondary walls in differentiating tracheids were observed using field emission scanning electron microscopy, and observations made during the light and dark periods were compared. In the saplings grown under long-day or short-day conditions, diurnal differences in aspects of the innermost surface of developing secondary walls were observed. Cellulose microfibrils were observed on the innermost surface of developing secondary walls during the light period when the volumes of differentiating cells were low, and amorphous material was observed during the dark period, when differentiating tracheids were turgid. The amorphous material was labeled with antiglucomannan antiserum. These results suggest that the range of day-length conditions set in this study does not affect the diurnal periodicity in the supply of cell wall components to the innermost surface of developing secondary walls.</t>
  </si>
  <si>
    <t>1435-0211</t>
  </si>
  <si>
    <t>1611-4663</t>
  </si>
  <si>
    <t>10.1007/s10086-004-0671-x</t>
  </si>
  <si>
    <t>WOS:000232290400002</t>
  </si>
  <si>
    <t>Corbesier, L; Coupland, G</t>
  </si>
  <si>
    <t>Photoperiodic flowering of Arabidopsis: integrating genetic and physiological approaches to characterization of the floral stimulus</t>
  </si>
  <si>
    <t>In many plants the transition from vegetative growth to flowering is controlled by environmental cues. One of these cues is day length or photoperiod, which synchronizes flowering of many species with the changing seasons. Recently, advances have been made in understanding the molecular mechanisms that confer photoperiodic control of flowering and, in particular, how inductive events occurring in the leaf, where photoperiod is perceived, are linked to floral evocation that takes place at the shoot apical meristem. We discuss recent data obtained using molecular genetic approaches on the function of regulatory proteins that control flowering time in Arabidopsis thaliana. These data are compared with the results of physiological analyses of the floral transition, which were performed in a range of species and directed towards identification of the transmitted floral singals.</t>
  </si>
  <si>
    <t>10.1111/j.1365-3040.2005.01283.x</t>
  </si>
  <si>
    <t>WOS:000226426700005</t>
  </si>
  <si>
    <t>Vihera-Aarnio, A; Hakkinen, R; Partanen, J; Luomajoki, A; Koski, V</t>
  </si>
  <si>
    <t>Effects of seed origin and sowing time on timing of height growth cessation of Betula pendula seedlings</t>
  </si>
  <si>
    <t>We studied the effects of seed origin and sowing time on height development and timing of height growth cessation of first-year silver birch (Betula pendula Roth) seedlings in a greenhouse experiment. Seeds of seven origins ranging in latitudes from 58degrees to 67degrees N were sown at 1-2-week intervals eight times from May 21 to July 30, 2001. The day/night temperature in the greenhouse was set at 20/10 degreesC, but lighting was natural and day length varied accordingly. Seedling height was measured twice a week. The interaction term between seed origin and sowing date was significant, but the pattern of height development and timing of growth cessation depended systematically on latitude of seed origin and sowing date. As seed origin became increasingly northern, growth cessation began earlier and resulted in shorter growth periods. Later sowing dates delayed growth cessation but also shortened the growth period. Final seedling height systematically decreased with increasingly northern origins and with later sowings. Linear regression analysis predicted timing of growth cessation, night length at growth cessation, length of growth period and final seedling height with high precision when the latitude of seed origin and sowing time were predictor variables. The timing of height growth cessation was determined by the seed origin, night length and developmental stage of the seedlings.</t>
  </si>
  <si>
    <t>10.1093/treephys/25.1.101</t>
  </si>
  <si>
    <t>WOS:000226335200012</t>
  </si>
  <si>
    <t>Freeman, DA; Dhandapani, KM; Goldman, BD</t>
  </si>
  <si>
    <t>The thalamic intergeniculate leaflet modulates photoperiod responsiveness in Siberian hamsters</t>
  </si>
  <si>
    <t>Siberian hamsters are seasonal breeders that use changes in day length to synchronize their reproductive effort with those times of the year most favorable for successful reproduction. The ability of Siberian hamsters to measure and respond to changes in day length depends upon accurate photoentrainment of the circadian clock in the suprachiasmatic nucleus (SCN) of the hypothalamus. Two pathways have been characterized through which entraining stimuli reach the SCN: the retinohypothalamic tract (RHT), which transmits light information from the retinae, and the getriculohypothalamic tract (GHT) from the intergetriculate leaflet of the thalamus (IGL), which is involved in transmitting both photic and nonphotic cues. Ablating the IGL-GHT results in only modest alterations in entrainment to static day lengths and fails to interfere with seasonal responses induced by transfer from static long day to static short day lengths. Because several studies suggest that the IGL may be involved in tracking the time of dusk and dawn, we sought to determine whether an intact IGL is necessary for hamsters to respond to a simulated natural photoperiod (SNP) in which the time of dusk and dawn gradually changes in a pattern approximating the rate of change in day length that occurs during autumn at the latitude this species inhabits in nature. The results indicate that neurochemical lesions of the IGL alter both the pattern of circadian entrainment and photoperiodic responsiveness of Siberian hamsters to an SNP. Both intact and IGL-lesioned hamsters exhibited testicular regression in shortening day lengths, but only IGL-intact hamsters exhibited seasonal pelage molt. (C) 2004 Elsevier B.V. All rights reserved.</t>
  </si>
  <si>
    <t>Freeman, David/B-4026-2009; Jansen, Heiko/A-5770-2008</t>
  </si>
  <si>
    <t>Jansen, Heiko/0000-0003-0178-396X</t>
  </si>
  <si>
    <t>10.1016/j.brainres.2004.08.049</t>
  </si>
  <si>
    <t>WOS:000225175700005</t>
  </si>
  <si>
    <t>Moore, IT; Wingfield, JC; Brenowitz, EA</t>
  </si>
  <si>
    <t>Plasticity of the avian song control system in response to localized environmental cues in an equatorial songbird</t>
  </si>
  <si>
    <t>A striking feature of the vertebrate brain is its plasticity. In high-latitude vertebrates, seasonal plasticity of the brain is driven by ubiquitous photoperiod cues and therefore is highly predictable and synchronous across extensive geographic ranges. A pronounced example of seasonal brain plasticity occurs in the nuclei that regulate song behavior in songbirds. These nuclei are larger in breeding than in nonbreeding birds. In the tropics, photoperiod varies little annually, and other environmental cues important for breeding can show considerable local geographic variability. We investigated whether localized patterns of seasonal breeding in tropical birds are associated with brain plasticity. We studied two populations of rufous-collared sparrows ( Zonotrichia capensis) that breed, only 25 km apart, on the equator but out of phase with each other. We measured gonadal activity and the size of song nuclei ( high vocal center, robust nucleus of the arcopallium, and area X) during each population's breeding and nonbreeding periods. Breeding males had larger song nuclei and greater gonadal activity than did nonbreeding birds. This plasticity was associated with local environmental cues, such that the two populations exhibit asynchronous changes in brain structure. These results demonstrate the sensitivity of the brain and its ability to use a variety of environmental cues to coordinate seasonal plasticity and reproduction.</t>
  </si>
  <si>
    <t>10.1523/JNEUROSCI.3475-04.2004</t>
  </si>
  <si>
    <t>WOS:000225022600019</t>
  </si>
  <si>
    <t>Marchand, FL; Nijs, I; Heuer, M; Mertens, S; Kockelbergh, F; Pontailler, JY; Impens, I; Beyens, L</t>
  </si>
  <si>
    <t>Climate warming postpones senescence in High Arctic tundra</t>
  </si>
  <si>
    <t>Lengthening of the growing season at high latitudes, observed by satellites with the Normalized Difference Vegetation Index (NDVI), has been ascribed to climate warming. To test this assumption, and to verify whether changes in vegetation greenness are quantitative or qualitative, we experimentally warmed patches of High Arctic tundra with infrared heating in Northeast Greenland. By analyzing digital images of the vegetation, changes in cover were distinguished from changes in senescence. During the season, experimental warming significantly increased green cover, for example, at the time of peak cover, the total green cover was enhanced from 59.1 to 67.3%. The dominant wavelength (hue) reflected by our tundra plots shifted from yellow-green to yellow. Experimental warming with 2.5 degrees C delayed this hue-shift by 15 d. The results demonstrate that higher summer temperatures do not only promote plant growth at these latitudes but also retard and/or postpone the senescence process, contrary to indications from previous research that late-season phenology in the High Arctic is governed by photoperiod.</t>
  </si>
  <si>
    <t>Nijs, Ivan/0000-0003-3111-680X</t>
  </si>
  <si>
    <t>10.1657/1523-0430(2004)036[0390:CWPSIH]2.0.CO;2</t>
  </si>
  <si>
    <t>WOS:000227702800002</t>
  </si>
  <si>
    <t>Dyck, JA; Matus-Cadiz, MA; Hucl, P; Talbert, L; Hunt, T; Dubuc, JP; Nass, H; Clayton, G; Dobb, J; Quick, J</t>
  </si>
  <si>
    <t>Agronomic performance of hard red spring wheat isolines sensitive and insensitive to photoperiod</t>
  </si>
  <si>
    <t>An increasing number of western Canadian hard red spring wheat cultivars (Triticum aestivum L.) are photoperiod insensitive, in part, to accommodate short day winter nurseries within breeding programs. The objective of this study was to compare the agronomic performance of near-isogenic photoperiod sensitive (PS) and insensitive (PI) hard red spring wheat lines over 21 environments (1996-1998) to determine if insensitivity had an effect on agronomic performance. Eight PS and eight PI isogenic lines within each of three genetic backgrounds including AC Minto, CDC Makwa, and SWP5304 were evaluated. The dominant allele Ppd-D1 conferred insensitivity to PI lines. The experimental design was a randomized complete block design with three replications. Testing environments included Fort Vermillion AB (58degreesN), Dawson Creek, BC (55degreesN), Saskatoon, SK (52degreesN), Elrose, SK (51degreesN), Elgin, MB (49degreesN), Bozeman, MT (45degreesN), Ste. Foy, QC (46degreesN), Charlottetown, PE (46degreesN), Guelph, ON (43degreesN), and Akron, CO (40degreesN). Measurements were made on 11 traits including final leaf number, days to heading and maturity, plant height, grain yield, kernel weight, spikelets per spike (total, fertile, and sterile), seeds per spike, and yield per spike. Generally, PS lines were later in heading and maturity, taller, initiated more leaves and spikelet primordia, and 5% higher yielding. Genetic backgrounds differed significantly in all traits, except final leaf number and grain yield. Significant, noncrossover, photoperiod response type X genetic background interactions were observed only for fertile spikelets per spike and seeds per spike. Our results suggest that photoperiod sensitivity may be advantageous in the northern latitudes of North America.</t>
  </si>
  <si>
    <t>10.2135/cropsci2004.1976</t>
  </si>
  <si>
    <t>WOS:000225153000018</t>
  </si>
  <si>
    <t>Rodl, T; Goymann, W; Schwabl, I; Gwinner, E</t>
  </si>
  <si>
    <t>Excremental androgen metabolite concentrations and gonad sizes in temperate zone vs. tropical Stonechats (Saxicola torquata ssp.)</t>
  </si>
  <si>
    <t>Many songbirds in the temperate zones have comparatively short breeding seasons and are migratory. This often implies high breeding synchrony and competition for food, space, and mates. Tropical birds, in contrast, tend to be resident and react more flexibly to a more variable onset of environmental conditions conducive for breeding. Therefore, it can be expected that androgen metabolite concentrations in breeding males vary among birds from different latitudes. Studies on tropical birds, however, have revealed inconsistent results suggesting that additional factors not directly related to latitude, modify hormone levels. Furthermore, there is a potential for a phylogenetic bias when comparing birds of different taxonomic groups. In the present study, we compared androgen metabolite concentrations among closely related taxa of hand-raised male stonechats originating from tropical and temperate-zone populations in Kenya (0degrees latitude), Kazakhstan (52degreesN), and Ireland (52degreesN), which differ partly in latitude of their provenance but also in the length of their breeding season (birds from Kazakhstan vs. Ireland). Hand-raised birds were housed in their natural photoperiod under otherwise identical environmental conditions. Androgen levels were determined from excrements to reduce disturbance. All three groups demonstrated a seasonal cycle of androgen metabolite concentrations concomitant with testis growth. Peak androgen metabolite concentrations were significantly lower in Kenyan stonechats compared to Kazakh stonechats. Irish birds had intermediate concentrations. Differences between Kazakh and Kenyan stonechats correlate with latitude, but data from the Irish population suggest the involvement of factors not directly related to latitude. (C) 2004 Elsevier Inc. All rights reserved.</t>
  </si>
  <si>
    <t>Goymann, Wolfgang/0000-0002-7553-5910</t>
  </si>
  <si>
    <t>10.1016/j.ygcen.2004.08.001</t>
  </si>
  <si>
    <t>WOS:000224979300004</t>
  </si>
  <si>
    <t>Matchock, RL; Susman, EJ; Brown, FM</t>
  </si>
  <si>
    <t>Seasonal rhythms of menarche in the United States: Correlates to menarcheal age, birth age, and birth month</t>
  </si>
  <si>
    <t>WOMENS HEALTH ISSUES</t>
  </si>
  <si>
    <t>15th Biennial Conference of the Society-for-Menstrual-Cycle-Research</t>
  </si>
  <si>
    <t>JUN 05-07, 2003</t>
  </si>
  <si>
    <t>Pittsburgh, PA</t>
  </si>
  <si>
    <t>Soc Menstrual Cycle Res</t>
  </si>
  <si>
    <t>Purpose: To examine the seasonality of menarche in a large sample of women from the United States. Methods: Retrospective data were collected on month of birth and menarche, age of menarche, and latitude and altitude of residence from a sample of approximately 3,000 U.S. women from the TREMIN Research Program and from a college student population. Results: Monthly analyses using observed (0) to expected (E) ratios indicated a peak frequency of menarche in July (1.45) and January (1.19) and troughs in February (0.75) and May (0.79). Collapsing the data into seasons also revealed summer and winter peaks. Participants from a younger cohort (born after 1970) had an earlier age of menarche than participants from an older cohort (born before 1970). Older cohort participants also had a more pronounced December-January frequency peak and younger cohort participants had a more pronounced July frequency peak. Older cohort participants exhibited more variability in menarcheal age as a function of menarche month and birth month. Late-maturing participants (&gt;14 years) had a larger December peak of menarche frequencies. Spring-born participants exhibited less seasonality to their menarche. Month of birth was not significantly associated with month of menarche; however, fewer cases than expected occurred 3 months after the birth month and more cases than expected occurred 6 months after the birth month. Age of menarche and monthly distribution of menarche did not vary according to latitude or altitude. Conclusions: Menarche seasonality is suggested to be a multifactor process mediated by the most prominent seasonal time cue. Attention to these cues that have been hypothesized to contribute to menarche seasonality (e.g., stress or the photoperiod) may have practical implications for women's health, given some of the risks associated with early menarche.</t>
  </si>
  <si>
    <t>1049-3867</t>
  </si>
  <si>
    <t>10.1016/j.whi.2004.07.007</t>
  </si>
  <si>
    <t>WOS:000225892000004</t>
  </si>
  <si>
    <t>Bertero, HD; de la Vega, AJ; Correa, G; Jacobsen, SE; Mujica, A</t>
  </si>
  <si>
    <t>Genotype and genotype-by-environment interaction effects for grain yield and grain size of quinoa (Chenopodium quinoa Willd.) as revealed by pattern analysis of international multi-environment trials</t>
  </si>
  <si>
    <t>The size and nature of the genotype (G) and genotype x environment (G x E) interaction effects for grain yield, its physiological determinants, and grain size exhibited by the Andean grain crop quinoa at low latitudes were examined in a multi-environment trial involving a diverse set of 24 cultivars tested in 14 sites under irrigation across three continents. These environments included a wide latitudinal (from 21degrees30'N to 16degrees21'S), altitudinal (from 5 to 3841 m a.s.l.) and temperature (average daily temperatures during crop cycle varied from 9 to 22.1 degreesC) range; while average daily photoperiods exhibited a smaller variation, from 11.2 to 12.8 h. The G x E interaction to G component of variance ratio was 4:1 and 1:1 for grain yield and grain size, respectively. Two-mode pattern analysis of the environment-standardised matrix of grain yield revealed four genotypic groups of different response pattern across environments. This clustering, which separates cultivars from mid-altitude valleys of the northern Andes, northern altiplano, southern altiplano and sea level, showed a close correspondence with adaptation groups previously proposed. The results of the genotype clustering can be used to choose genotypes of contrasting relative performance across environments for further studies aimed at assessing the opportunity to select for broad or specific adaptation. Classification of sites for grain yield grossly discriminated between cold highland sites, tropical valleys of moderate altitude, and warmer, low altitude sites. As expected from the size of the G x E interaction component, no single genotype group showed consistently superior grain yield across all environment groups. The G and G x E interaction effects observed for the duration of the crop cycle had a major influence on the average cultivar performance and on the form of G x E interactions observed for total above-ground biomass and grain yield. Although different environment types showed contrasting effects on the physiological attributes underlying grain yield variation among cultivars, it was observed that good average performance and broad adaptation could come from the combination of medium-late maturity and high harvest index. Correlation analysis revealed no association between the average cultivar responses for grain yield and grain size. Three-mode pattern analysis have also shown no association between the G x E interaction effects for both traits. Both observations indicate that simultaneous progress for grain yield and grain size can be expected from selection. (C) 2004 Elsevier B.V. All rights reserved.</t>
  </si>
  <si>
    <t>Jacobsen, Sven-Erik/L-7351-2014</t>
  </si>
  <si>
    <t>Jacobsen, Sven-Erik/0000-0002-9596-929X</t>
  </si>
  <si>
    <t>OCT 8</t>
  </si>
  <si>
    <t>10.1016/j.fcr.2004.02.006</t>
  </si>
  <si>
    <t>WOS:000223676600010</t>
  </si>
  <si>
    <t>Wu, ZL; Skjelvag, AO; Baadshaug, OH</t>
  </si>
  <si>
    <t>Quantification of photoperiodic effects on growth of Phleum pratense</t>
  </si>
  <si>
    <t>Background and Aims Accurate quantifications of plant responses to photoperiod are useful for physiological studies. in growth modelling and in other studies of environmental effects. The objective of the current work was a mathematical description of photoperiodic influence on plant morphological traits, using functions with few and common parameters related to key plant characteristics and typical response patterns. Methods Two latitudinal cultivars of timothy (Phlewn pratense) were studied in a climate chamber experiment at 9, 12, 15, 18, 21 and 24 h photoperiods. Seedling growth was recorded by measurements of main tiller leaf tip heights every other day front the 5-6 leaf stage onwards, and as plant size and dry weight at days 37, 46, 62 and 70, i.e. at the (pp-pp), end of experiment. The plant responses to photoperiod were described by the term PPR = [GRAPHICS] where PP = photoperiod in h. PP, = photoperiod of maximum response, c = characteristic coefficient of main response interval. d = sensitivity coefficient characterizing course of function beyond the main response interval. PPR was tested on experimental data for different growth characteristics (i), e.g. size of individual leaves (Y-i), identified by their sequential numbers on the main tiller (LN) using the function: Y-i = Y-bi + a(i)LN + b(i)LN(alphai) (PRR). The growth course was described by the same function, replacing LN with day number of treatment exposure. Key Results and Conclusions The functions described with high precision (r(2) &gt; 0.97) the effect of photoperiod on growth as expressed by several plant characteristics, such as leaf area development, top and root DM production, as well as cultivar differences. Green leaf area was more sensitive to photoperiod than above-ground DM production. The southern cultivar 'Grindstad' was more sensitive than the northern one 'Engmo'. The functional relationships suggest mechanisms for plants' daylength responses and latitudinal adaptation. (C) 2004 Annals of Botany Company.</t>
  </si>
  <si>
    <t>10.1093/aob/mch170</t>
  </si>
  <si>
    <t>WOS:000224341100006</t>
  </si>
  <si>
    <t>Gu, XY; Foley, ME; Chen, ZX</t>
  </si>
  <si>
    <t>A set of three genes regulates photoperiodic responses of flowering in rice (Oryza sativa)</t>
  </si>
  <si>
    <t>GENETICA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</si>
  <si>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</si>
  <si>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0016-6707</t>
  </si>
  <si>
    <t>1573-6857</t>
  </si>
  <si>
    <t>10.1023/B:GENE.0000041003.12834.41</t>
  </si>
  <si>
    <t>WOS:000223771100003</t>
  </si>
  <si>
    <t>Brockmann, HJ</t>
  </si>
  <si>
    <t>Variable life-history and emergence patterns of the pipe-organ mud-daubing wasp, Trypoxylon politum (Hymenoptera : Sphecidae)</t>
  </si>
  <si>
    <t>JOURNAL OF THE KANSAS ENTOMOLOGICAL SOCIETY</t>
  </si>
  <si>
    <t>Many insect species show intraspecific variation in their life-history patterns. Such variability may affect a wide range of traits including size, social behavior, sex ratios, mating tactics, and competition for resources; it may also affect population dynamics and interactions with parasites and prey. Trypoxylon politum has a seasonally variable, partially bivoltine life history (i.e., some wasps produce offspring that emerge before the end of June whereas others produce overwintering offspring) in the southern part of its range and a univoltine life history (one generation per year) north of central Virginia. Wasps from three partially bivoltine populations differ in the pattern of adult emergence, suggesting a latitudinal gradient in their responsiveness to photoperiod and other environmental cues affecting diapause. Wasp size, sex, the date on which the egg was laid, and rearing conditions also affect diapause and the timing of adult emergence. Few behavioral differences were found between wasps from Florida partially bivoltine populations and wasps from New Jersey univoltine populations, but their life histories and patterns of adult emergence differ markedly. When wasps from partially bivoltine populations are reared in the north (NJ), they emerge at the same time as local wasps. When wasps from univoltine populations are subjected to warm winter conditions (FL) they show a bimodal pattern of adult emergence: some emerge slightly later than wasps from partially bivoltine populations reared under the same conditions whereas others emerge at the same time as those developing in the north. This suggests variability in the effect of environmental cues on diapause and adaptation to local environmental conditions. The advantages of different emergence patterns are discussed in terms of their effect in avoiding unfavorable conditions such as freezing, and in taking advantage of favorable conditions such as synchronizing emergence with the occurrence of appropriate prey resources.</t>
  </si>
  <si>
    <t>0022-8567</t>
  </si>
  <si>
    <t>10.2317/E43.1</t>
  </si>
  <si>
    <t>WOS:000225775300015</t>
  </si>
  <si>
    <t>Haim, A; Saarela, S; Hohtola, E; Zisapel, N</t>
  </si>
  <si>
    <t>Daily rhythms of oxygen consumption, body temperature, activity and melatonin in the Norwegian lemming Lemmus lemmus under northern summer photoperiod</t>
  </si>
  <si>
    <t>International Thermal Physiology Symposium</t>
  </si>
  <si>
    <t>OCT 10-15, 2004</t>
  </si>
  <si>
    <t>Rhodes, GREECE</t>
  </si>
  <si>
    <t>Rodents inhabiting high latitudes, close to the Arctic Circle or above it, are exposed to near 24 h daylight during the summer season. An example to such rodent species is the Norwegian lemming Lemmus lemmus, which is distributed in northern Fermoscandia. We measured daily rhythms of heat production (VO2), body temperature (T-b), motor activity and melatonin secretion (measured from its metabolite 6-sulfatoximelatonin 6-SMT) in individuals exposed to natural day light.. Oulu Finland, in August 1997 and at a controlled ambient temperature of 22 degreesC. Our results show a daily rhythm Of VO2 with an acrophase at 04:00 h and minimal values measured at 16:00 h, with a significant difference (p &lt; 0.001) between mean day and night values. 6-SMT also shows a daily rhythm with maximal secretion during the dark phase 24:00 and 06:00 h in which total 6-SMT values were 2.92 +/- 1.1 and 3.87 +/- 1.2 ng, respectively. The lowest values were recorded at 12:00 h; 0.86 +/- 0.63 ng. These results suggest that lemmings show a VO2 and melatonin daily rhythms, which seem to correlate with each other and it appears that melatonin secretion increases heat production. (C) 2004 Elsevier Ltd. All rights reserved.</t>
  </si>
  <si>
    <t>10.1016/j.jtherbio.2004.08.031</t>
  </si>
  <si>
    <t>WOS:000224446400041</t>
  </si>
  <si>
    <t>Folliard, A; Traore, PCS; Vaksmann, M; Kouressy, M</t>
  </si>
  <si>
    <t>Modeling of sorghum response to photoperiod: a threshold-hyperbolic approach</t>
  </si>
  <si>
    <t>High photoperiod sensitivity is a singular trait for adaptation of sorghum to environmental constraints in sudano-sahelian West Africa. Difficulties encountered by selected models such as CERES-sorghum and STICS to simulate crop development may result from the representation of sorghum response to daylength during the photoperiod inductive phase. Four modeling approaches combining two temperature and photoperiod responses (linear, hyperbolic) and two calculation methods for development rates (cumulative, threshold) were evaluated to simulate time to particle initiation (PI) in highly photoperiod sensitive Guinea sorghum variety CSM388. In the cumulative method, development rates were computed as summations of daily photothermal ratios, whereas in the threshold method accumulated degree days were tested against thermal time requirement to PI modulated by current photoperiod. Each model was calibrated based on observations from a Sotuba, Mali (12degrees39'N) planting date experiment spanning a 2-month period in 1996. Observed tit ne from emergence to PI decreased from 54 to 22 days for a 20 min variation in daylength. Apparent higher performance by threshold methods was further tested against a 1994 independent dataset featuring three latitudes and a much wider range of sowing dates extending from February to September. Results validate the superiority of threshold over cumulative methods and confirm the better fit of a hyperbolic temperature and photoperiod response. A threshold-hyperbolic modeling approach is believed to be more consistent with crop physiology as it associates cumulative (temperature) processes and trigger (photoperiod) events that better reflect the concepts of quantitative plant growth and qualitative plant development. Its mathematical form and computational simplicity should ensure wide applicability for varietal screening over a large range of photoperiod sensitivities including neutral cultivars, and easy implementation into existing models. (C) 2004 Elsevier B.V. All rights reserved.</t>
  </si>
  <si>
    <t>Traore, Pierre C. Sibiry/M-5629-2017</t>
  </si>
  <si>
    <t>Traore, Pierre C. Sibiry/0000-0001-8881-4794</t>
  </si>
  <si>
    <t>10.1016/j.fcr.2004.01.006</t>
  </si>
  <si>
    <t>WOS:000223093200006</t>
  </si>
  <si>
    <t>Musolin, DL; Tsytsulina, K; Ito, K</t>
  </si>
  <si>
    <t>Photoperiodic and temperature control of reproductive diapause induction in the predatory bug Orius strigicollis (Heteroptera : Anthocoridae) and its implications for biological control</t>
  </si>
  <si>
    <t>The effect of day-length and temperature on the duration of the egg to adult period and reproductive diapause in Orius strigicollis (Poppius) (Heteroptera: Anthocoridae) from central Japan (36degreesN; 140degreesE) was studied in the laboratory. At 20 degreesC, the egg to adult period tended to increase with lengthening of photoperiod from short day [10:14 (L:D) h] to long day [14:10 (L:D) h], but slightly decreased with further lengthening of photoperiod, whereas at 24 degreesC, an opposite trend was recorded. At 28 degreesC, the developmental period was much shorter and there were no obvious trends. It is assumed that photoperiod-mediated acceleration of nymphal growth takes place in autumn when ambient temperature and natural day-length are decreasing, thus promoting earlier emergence of adults prior to the deterioration of environmental conditions. The species showed a long-day photoperiodic response of reproductive diapause induction: at 20 and 24 degreesC, 83-100% females entered diapause under short-day conditions [10:14 (L:D), 11:13 (L:D), and 12:12 (L:D) h], whereas 82-91% of females were reproductive under long-day conditions [14:10 (L:D), 15:9 (L:D), and 16:8 (L:D) h]. The critical day-length was close to 13h at 20 degreesC and to 12.5h at 24 degreesC. Diapause induction was strongly suppressed at 28 degreesC: its incidence did not exceed 50% even at 10: 14 (L:D) h. It is estimated that O. strigieollis produces four or five generations in central Japan. The seasonal cycle and tendency to enter diapause are compared with other Orius species and other geographical populations of O. strigicollis. Implications of diapause-related traits for biological control are discussed. (C) 2004 Elsevier Inc. All rights reserved.</t>
  </si>
  <si>
    <t>10.1016/j.biocontrol.2004.04.001</t>
  </si>
  <si>
    <t>WOS:000223139700011</t>
  </si>
  <si>
    <t>Arai, T; Liu, JP; Huang, CM; Cheng, XY; Watari, Y; Takeda, M</t>
  </si>
  <si>
    <t>Species specificity in photoperiodic control of nymphal development in four species of cricket from north-west China</t>
  </si>
  <si>
    <t>Photoperiodic regulation of nymphal development was examined in four species of cricket collected in the Xinjiang-Uygur Autonomy Region, China (approximately 43degreesN, 81-89degreesE). Fifty percent of individuals of Modicogryllus frontalis reared at 28degreesC reached adulthood in approximately 80 days in conditions of 11 h light: 13 h dark (LD 11:13) to 14:10, and in approximately 95 days under LD 15:9 to 16:8. Melanogryllus desertus started adult emergence earliest under LD 16:8 at 28degreesC, but some individuals required much longer to mature, and thus two peaks of adult emergence occurred at approximately 60 and 160 days after hatching. More individuals hatched during the late peak in LD 18:6 than in LID 16:8. The mean nymphal period was approximately 100 days in LD 11:13 to 14:10. Both species showed short-day type photoperiodic responses, but Mo. frontalis developed faster than did Me. desertus. The latter occupied a wider range of habitat conditions and was more variable in life cycle than the former. Modicogryllus burdigalensis started adult emergence earliest in LD 16:8 at 28degreesC in the six photoperiods tested, most adults emerging within 60 days. The mean nymphal period was 80 days in LID 15:9, 135 days in LD 14:10 and 80-100 days in LD 11:13 to 13:11, showing an intermediate type of photoperiodic response. Acheta domesticus was a long-day type species, and the proportion of delayed individuals increased with decreasing photoperiod. In the dry climate of Xinjiang-Uygur, nymphal overwintering seems to be successful in all of the four different patterns of nymphal development.</t>
  </si>
  <si>
    <t>10.1111/j.1479-8298.2004.00069.x</t>
  </si>
  <si>
    <t>WOS:000227357400007</t>
  </si>
  <si>
    <t>Borchert, R; Meyer, SA; Felger, RS; Porter-Bolland, L</t>
  </si>
  <si>
    <t>Environmental control of flowering periodicity in Costa Rican and Mexican tropical dry forests</t>
  </si>
  <si>
    <t>Aim We analyse the proximate causes of the large variation in flowering periodicity among four tropical dry forests (TDF) and ask whether climatic periodicity or biotic interactions are the ultimate causes of flowering periodicity. Location The four TDFs in Guanacaste (Costa Rica), Yucatan, Jalisco and Sonora (Mexico) are characterized by a 5-7 month long dry season and are located along a gradient of increasing latitude (10-30degreesN). Methods To dissect the differences in flowering periodicity observed at the community level, individual tree species were assigned to 'flowering types', i.e. groups of species with characteristic flowering periods determined by similar combinations of environmental flowering cues and vegetative phenology. Results Large variation in the fraction of species and flowering types blooming during the dry and wet season, respectively, indicates large differences in the severity of seasonal drought among the four forests. In the dry upland forests of Jalisco, flowering of leafless trees remains suppressed during severe seasonal drought and is triggered by the first rains of the wet season. In the other forests, leaf shedding, exceptional rainfall or increasing daylength cause flowering of many deciduous species at various times during the dry season, well before the summer rains. The fraction of deciduous species leafing out during the summer rains and flowering when leafless during the dry season is largest in the Sonoran TDF. Main conclusions In many wide-ranging species the phenotypic plasticity of flowering periodicity is large. The distinct temporal separation of spring flowering on leafless shoots and subsequent summer flushing represents a unique adaptation of tree development to climates with a relatively short rainy season and a long dry season. Seasonal variation in rainfall and soil water availability apparently constitutes not only the proximate, but also the ultimate cause of flowering periodicity, which is unlikely to have evolved in response to biotic adaptive pressures.</t>
  </si>
  <si>
    <t>Porter-Bolland, Luciana/C-1398-2016; Porter-Bolland, Luciana/B-3464-2010</t>
  </si>
  <si>
    <t xml:space="preserve">Porter-Bolland, Luciana/0000-0001-8586-3267; </t>
  </si>
  <si>
    <t>0960-7447</t>
  </si>
  <si>
    <t>10.1111/j.1466-822X.2004.00111.x</t>
  </si>
  <si>
    <t>WOS:000223112700003</t>
  </si>
  <si>
    <t>The effects of climate change on the reproduction of coastal invertebrates</t>
  </si>
  <si>
    <t>IBIS</t>
  </si>
  <si>
    <t>Environmental cues control or synchronize the reproductive cycle of many marine invertebrates. Of these environmental cues, photoperiod and temperature have been shown to moderate reproduction either individually or in combination. In addition, they may act directly or, in the case of photoperiod, set circannual clock mechanisms. These environmental cues may affect a number of reproductive parameters, including sex determination, gametogenesis and spawning. Gonadotrophic and spawning hormones appear to act as the transducers between the environment and the gamete, and limited evidence indicates that temperature and photoperiod can alter levels of these. Such processes occur in a range of estuarine invertebrates that constitute important components of the diets of overwintering birds. Global warming is likely to uncouple and alter the phase relationship between temperature and photoperiod and this is likely to have significant consequences for animals that develop gametes during the winter and spawn in the spring in temperate northern latitudes. Species that cue reproduction to photoperiod are likely to be particularly vulnerable. Although this is unlikely to lead to extinctions, it may cause local extirpations. However, this will depend on speed of adaptation to changing climate in relation to speed of climate change and the degree of mixing between populations across the range of the species. More likely will be significant impacts on fecundity, spawning success and recruitment, and this may have significant implications for overwintering birds of national and international importance, and, ultimately, on the conservation status of estuaries such as the Humber in the UK.</t>
  </si>
  <si>
    <t>0019-1019</t>
  </si>
  <si>
    <t>10.1111/j.1474-919X.2004.00325.x</t>
  </si>
  <si>
    <t>WOS:000224166900007</t>
  </si>
  <si>
    <t>Naurzbaev, MM; Hughes, MK; Vaganov, EA</t>
  </si>
  <si>
    <t>Tree-ring growth curves as sources of climatic information</t>
  </si>
  <si>
    <t>QUATERNARY RESEARCH</t>
  </si>
  <si>
    <t>Regional growth curves (RGCs) have been recently used to provide a new basis for removing nonclimatic trend from tree-ring data. Here we propose a different use for RGCs and explore their properties along two transects, one meridional and the other elevational. RGCs consisting of mean ring width plotted against cambial age were developed for larch samples from 34 sites along a meridional transect (55-72degreesN) in central Siberia, and for 24 sites on an elevational gradient (1120 and 2350 in a.s.l.) in Tuva and neighboring Mongolia at approximately 51degreesN. There are systematic gradients of the parameters of the RGCs, such as I-0-maximum tree-ring width near pith, and I-min, the asymptotic value of tree-ring width in old trees. They are smaller at higher latitude and elevation. Annual mean temperature and mean May-September temperature are highly correlated with latitude here, and hence RGC parameters are correlated with these climatic variables. Correlations with precipitation are more complex, and contradictory between meridional and elevational transects. The presence of a similar gradient in the elevational transect is consistent with temperature being the causal factor for both gradients, rather than, for example, latitude-dependent patterns of seasonal photoperiod change. Taking ring measurements from collections of relict and subfossil wood, the RGC-latitude and RGC-temperature relationships are used to estimate paleo-temperatures on centennial time scales. These estimates are consistent with earlier "traditional" dendroclimatic approaches, and with independent information on the northern extent of forest growth in the early mid-Holocene. It may be possible to use this same approach to make estimates of century-scale paleo-temperatures in other regions where abundant relict wood is present. (C) 2004 Univesity of Washington. All rights reserved.</t>
  </si>
  <si>
    <t>Hughes, Malcolm/F-3350-2014</t>
  </si>
  <si>
    <t>Hughes, Malcolm/0000-0003-1062-3167; Vaganov, Eugene/0000-0001-9168-1152</t>
  </si>
  <si>
    <t>0033-5894</t>
  </si>
  <si>
    <t>1096-0287</t>
  </si>
  <si>
    <t>10.1016/j.yqres.2004.06.005</t>
  </si>
  <si>
    <t>WOS:000224372200002</t>
  </si>
  <si>
    <t>Bradshaw, WE; Zani, PA; Holzapfel, CM</t>
  </si>
  <si>
    <t>Adaptation to temperate climates</t>
  </si>
  <si>
    <t>Only model organisms live in a world of endless summer. Fitness at temperate latitudes reflects the ability of organisms in nature to exploit the favorable season, to mitigate the effects of the unfavorable season, and to make the timely switch from one life style to the other. Herein, we define fitness as Ry, the year-long cohort replacement rate across all four seasons, of the mosquito, Wyeomyia smithii, reared in its natural microhabitat in processor-controlled environment rooms. First, we exposed cohorts of W. smithii, from southern, midlatitude, and northern populations (30-50degreesN) to southern and northern thermal years during which we factored out evolved differences in photoperiodic response. We found clear evidence of evolved differences in heat and cold tolerance among populations. Relative cold tolerance of northern populations became apparent when populations were stressed to the brink of extinction; relative heat tolerance of southern populations became apparent when the adverse effects of heat could accumulate over several generations. Second, we exposed southern, midlatitude, and northern populations to natural, midlatitude day lengths in a thermally benign midlatitude thermal year. We found that evolved differences in photoperiodic response (1) prevented the timely entry of southern populations into diapause resulting in a 74% decline in fitness, and (2) forced northern populations to endure a warm-season diapause resulting in an 88% decline in fitness. We argue that reciprocal transplants across latitudes in nature always confound the effects of the thermal and photic environment on fitness. Yet, to our knowledge, no one has previously held the thermal year constant while varying the photic year. This distinction is crucial in evaluating the potential impact of climate change. Because global warming in the Northern Hemisphere is proceeding faster at northern than at southern latitudes and because this change represents an amelioration of the thermal environment and a concomitant increase in the duration of the growing season, we conclude that there should be more rapid evolution of photoperiodic response than of thermal tolerance as a consequence of global warming among northern, temperate ectotherms.</t>
  </si>
  <si>
    <t>WOS:000223583900009</t>
  </si>
  <si>
    <t>Ninomiya-Alarcon, JG; Hudson, R; Reyes-Guerrero, G; Barrera-Mera, B; Guevara-Guzman, R</t>
  </si>
  <si>
    <t>Effect of photoperiod on the mechanical response of the pregnant rabbit uterus to oxytocin</t>
  </si>
  <si>
    <t>AMERICAN JOURNAL OF PHYSIOLOGY-REGULATORY INTEGRATIVE AND COMPARATIVE PHYSIOLOGY</t>
  </si>
  <si>
    <t>We present findings suggesting that photoperiod is important in determining the sensitivity of the late-pregnant rabbit uterus to oxytocin (OT). Longitudinal myometrial strips were taken from term-pregnant and estrous rabbits and mounted in an organ bath for isometric myographic recording at different times during a 16: 8-h light-dark cycle (lights on 0600-2200; n = 5/group), and the strength of contractions was registered in response to the application of OT or KCl. Strength of contractions was dose dependent and was up to 200 times greater at doses three to four orders of magnitude lower in tissue taken from pregnant animals during the light phase (0700 and 1300) than during the dark phase (2400 and 0400). Strips from nonpregnant estrous females also showed greater sensitivity and contractile force when taken in the light (0700) than in the dark (0400), although the differences were not significant. Consistent with the influence of photoperiod on uterine sensitivity to OT, strips taken from two groups of pregnant females (n = 5/group) maintained on a light-dark cycle advanced 12 h showed significantly greater sensitivity and force in response to OT during the new subjective light than during the new subjective dark phase. The photoperiod-dependent contractile response to OT was specific and not simply the result of a change in general mechanical properties of the muscle, because administration of KCl resulted in dose-dependent contractions of similar magnitude in both the light and dark phase. These results are consistent with the fact that rabbits, like other nocturnal mammals, typically give birth during the day.</t>
  </si>
  <si>
    <t>Hudson, Robyn/0000-0002-5526-9555</t>
  </si>
  <si>
    <t>0363-6119</t>
  </si>
  <si>
    <t>1522-1490</t>
  </si>
  <si>
    <t>R174</t>
  </si>
  <si>
    <t>R180</t>
  </si>
  <si>
    <t>10.1152/ajpregu.00710.2003</t>
  </si>
  <si>
    <t>WOS:000221944000026</t>
  </si>
  <si>
    <t>Rithichai, P; Fujime, Y; Sukprakarn, S; Terabayashi, S; Okuda, N; Date, S</t>
  </si>
  <si>
    <t>Effects of photoperiod on flower bud initiation of some okra (Abelmoschus esculentus) cultivars in spring and autumn</t>
  </si>
  <si>
    <t>JOURNAL OF THE JAPANESE SOCIETY FOR HORTICULTURAL SCIENCE</t>
  </si>
  <si>
    <t>Effects of photoperiod on flower bud initiation of eight okra (Abelmoschus esculentus) cultivars were investigated in spring and autumn. The plants received 10 hr of natural day-length in short-day (SD) or natural day-lengths (ND) ranging from 14.16 to 14.29 in the spring and 11.07 to 12.17 in the autumn. To adjust for a 16-hr photoperiod (LD), the ND was extended with fluorescent lights (3 mumol . m(2) . s(-1)). Flower buds of 'Clemson Spineless' and 'Emerald' were initiated at the lower node, and they occurred earlier under SD than did those under LD or ND in the spring. Promotive effects of the short-day response in 'Clemson Spineless' and 'Emerald' were not clear in autumn; photoperiodic responses of both cultivars may have been modified by low air temperatures. On the other hand, flower buds of 'Benny', 'Gulliver', 'Natsu no Megumi', 'Star Debut', 'Star Light' and 'Suisei Gokaku' which were initiated at the similar node, occurred simultaneously, regardless of day-length and season. Flower bud initiation of all cultivars continued under short-day in spring and all day-length treatments in autumn. In contrast, a reversion to the vegetative phase occurred not only in 'Clemson Spineless' and 'Emerald' but also in 'Benny', 'Star Debut' and 'Suisei Gokaku' under LD and ND in the spring. Based on these results, 'Clemson Spineless', 'Emerald', 'Benny', 'Star Debut' and 'Suisei Gokaku' are believed to be quantitative short-day plants for flower bud initiation, whereas 'Gulliver', 'Natsu no Megumi' and 'Star Light' are day-neutral.</t>
  </si>
  <si>
    <t>1882-3351</t>
  </si>
  <si>
    <t>1880-358X</t>
  </si>
  <si>
    <t>WOS:000222709100003</t>
  </si>
  <si>
    <t>Perfito, N; Tramontin, AD; Meddle, S; Sharp, P; Afik, D; Gee, J; Ishii, S; Kikuchi, M; Wingfield, JC</t>
  </si>
  <si>
    <t>Reproductive development according to elevation in a seasonally breeding male songbird</t>
  </si>
  <si>
    <t>Seasonal temperate zone breeders respond to increasing day length to anticipate the approach of spring breeding conditions. Other (supplementary) environmental cues, such as temperature and precipitation, were historically thought to play unimportant roles in reproductive timing. We demonstrate variation in reproductive timing across small geographic distances by examining the vernal testicular recrudescence of adult song sparrows (Melospiza melodia morphna) breeding in coastal (0-10 in elevation) and montane (280-1220 in elevation) habitats. Each year, these birds experienced the same photoperiod, but were exposed to different supplementary cues that varied with altitude. Coastal birds experienced warmer and more stable temperatures during late winter and early spring than did montane birds. We measured bud opening, emergence of new green shoots, and arthropod biomass to monitor the pace of spring's approach. New spring shoots emerged 2 months earlier on the coast than in the mountains and buds on flowering trees and shrubs also tended to open earlier at the coast. Arthropod biomass was similar in both the mountains and the coast during early spring, and began to increase in early summer. Reproductive morphology (i.e. testis volume and cloacal protuberance length) developed up to 2 months earlier on the coast than in the mountains. Testicular recrudescence occurred earlier on the coast in most years and proceeded at a faster rate in I year. Circulating levels of luteinizing hormone, follicle stimulating hormone and prolactin increased through the season, but did not correlate with differences between sites. Both populations responded similarly when exposed to identical photoperiodic cues in the laboratory. Therefore, we suggest that an integrated response to cues characteristic of location and elevation account for differences in patterns measured in the field.</t>
  </si>
  <si>
    <t>Meddle, Simone Louise/C-7748-2013</t>
  </si>
  <si>
    <t>Meddle, Simone Louise/0000-0002-5629-1332</t>
  </si>
  <si>
    <t>10.1007/s00442-004-1576-5</t>
  </si>
  <si>
    <t>WOS:000223204100002</t>
  </si>
  <si>
    <t>Misra, M; Rani, S; Singh, S; Kumar, V</t>
  </si>
  <si>
    <t>Regulation of seasonality in the migratory male blackheaded bunting (Emberiza melanocephala)</t>
  </si>
  <si>
    <t>The present study was carried out on a Palearctic-Indian migratory species, the blackheaded bunting (Emberiza melanocephala), to understand the importance of photoperiodism and circannual rhythms in determining seasonality in changes in body mass and testis size in birds. An initial experiment determined the effects of duration and intensity of light on photoperiodic induction. The birds were exposed to different photoperiods (hours of light: hours of darkness; 11.5L: 12.5D, 12L:12D, 12.5L:11.5D and 13L:11D) at the same (similar to450 lux) light intensity, and to 13L: 11D at different light intensities (50-, 100-, 400-, 800- and 1000-lux). The induction and subsequent regression of photoperiodic responses were dependent upon duration and intensity of the light period until these reached threshold. A second experiment investigated if an endogenous seasonal rhythm underlies photoperiodism in buntings. Birds maintained since February on a 8L:16D photoperiod (a non-inductive short day length invariably used to ensure photosensitivity in photoperiodic species) were subjected periodically to 16L:8D (a long day length), one group every month from mid-March to mid-August. The magnitude of long day response in body mass and testes decreased as the duration of the short days progressed, but testicular response was restored in birds that were exposed to long days in July and August. The birds exposed simultaneously to short, long, and natural day lengths for 32 weeks underwent an induction-regression cycle under long days and natural day lengths, but not under short days in which a decrease in body mass occurred after about 20 weeks. The last experiment examined the importance of latitudinal migration on photoperiodism, by comparing the response to long days of three groups which included birds from populations those were held in the outdoor aviary for 1 or 2 years at 27degreesN and those immediately arrived from their breeding grounds (similar to40degreesN). There was no difference in the photoperiodic induction among the three groups, indicating that neither experience to changing photoperiods during a migratory journey, nor to long photoperiods at breeding grounds, were critical for a subsequent response (initiation-termination-reinitiation) cycle. Taken together, these findings suggest that (1) the blackheaded bunting has its own endogenous timing program, which is regulated by the photoperiod, and (2) the photoperiodic programs of bunting are flexible enough to accommodate variations in the amplitude of environmental cycles. Thus, it appears that photoperiodism has evolved independently of the evolution of migration in this species.</t>
  </si>
  <si>
    <t>10.1051/rnd:2004039</t>
  </si>
  <si>
    <t>WOS:000224957300005</t>
  </si>
  <si>
    <t>Styrsky, JD; Berthold, P; Robinson, WD</t>
  </si>
  <si>
    <t>Endogenous control of migration and calendar effects in an intratropical migrant, the yellow-green vireo</t>
  </si>
  <si>
    <t>Endogenous circannual rhythms control the time course for moult, migratory fattening and autumn Migration in juveniles of several bird species that breed in the temperate zone. Exogenous factors, such as daylength, can also exert a measure of control: photoperiodic cues detected by birds that hatch late in the season induce accelerated juvenile development, assuring that late-hatched young migrate at the same time as early-hatched young. Whether these same mechanisms of control also apply to birds that migrate between breeding and nonbreeding areas entirely within the tropics at latitudes characterized by little seasonal variation in photoperiod is unknown. We conducted a common-garden experiment in Panama (9degreesN) in which we hand-reared wild-caught nestling yellow-green vireos, Vireo flavoviridis, under a constant photoperiod and monitored them for the expression of juvenile moult, migratory fattening and migratory activity. Even in the absence of a seasonal photoperiodic cue, juveniles moulted, accumulated fat reserves and initiated migratory activity, suggesting endogenous control of these processes. Age at the onset of moult, migratory fattening and migratory activity were each significantly negatively correlated with hatch date, however, so that the expression of these three processes was synchronized among juveniles with respect to the time of the season. We suggest that the slight differences in daylength perceived either by the nestlings themselves in the short time before they were collected (at 6-8 days of age) or by the adult females during egg production influenced rate of nestling development, thus allowing later-hatched young to moult, accumulate fat and migrate at a younger age than early-hatched young. Remarkably, photoperiod differed between the earliest and latest hatch dates in this study by only 33 min. (C) 2004 The Association for the Study of Animal Behaviour. Published by Elsevier Ltd. All rights reserved.</t>
  </si>
  <si>
    <t>10.1016/j.anbehav.2003.07.012</t>
  </si>
  <si>
    <t>WOS:000222591300019</t>
  </si>
  <si>
    <t>Bronson, EH</t>
  </si>
  <si>
    <t>Are humans seasonally photoperiodic?</t>
  </si>
  <si>
    <t>Humans exhibit seasonal variation in a wide variety of behavioral and physiological processes, and numerous investigators have suggested that this might be because we are sensitive to seasonal variation in day length. The evidence supporting this hypothesis is inconsistent. A new hypothesis is offered here-namely, that some humans indeed are seasonally photoresponsive, but others are not, and that individual variation may be the cause of the inconsistencies that have plagued the study of responsiveness to photoperiod in the past. This hypothesis is examined in relation to seasonal changes in the reproductive activity of humans, and it is developed by reviewing and combining five bodies of knowledge: correlations of human birthrates with photoperiod; seasonal changes in the activity of the neuroendocrine pathway that could link photoperiod to gonadal steroid secretion in humans; what is known about photoperiod, latitude, and reproduction of nonhuman primates; documentation of individual variation in photoresponsiveness in rodents and humans; and what is known about the evolutionary ecology of humans.</t>
  </si>
  <si>
    <t>10.1177/0748730404264658</t>
  </si>
  <si>
    <t>WOS:000221488000002</t>
  </si>
  <si>
    <t>Fantinou, AA; Perdikis, DC; Zota, KF</t>
  </si>
  <si>
    <t>Reproductive responses to photoperiod and temperature by diapausing and nondiapausing populations of Sesamia nonagrioides Lef. (Lepidoptera-Noctuidae)</t>
  </si>
  <si>
    <t>The influence of long- and short-day cycles on ovipostion and egg hatch of the corn stalk borer, Sesamia nonagrioides were investigated at a range of temperatures. Oviposition was suppressed when insects are exposed to long days through their immature stages and then transferred to short days after mating. Moreover, mean oviposition and egg hatch increased from 15 to 27.5 degreesC, whereas oviposition declined significantly at 30 degreesC at both photoperiodic regimes. Females derived from a diapausing population exposed to long days after mating showed a significantly higher egg production compared to females derived from a nondiapausing population. However, when females from a diapausing population were left to oviposit under short days, fewer eggs were produced compared to those exposed to long days after mating. Thus, photoperiod appears to affect reproductive traits of this species in a quantitative manner. Larval diapause duration is positively correlated with fecundity of the adults. There is also a positive correlation between pupal weight of individuals derived from a diapausing population and the postdiapause fecundity of adults.</t>
  </si>
  <si>
    <t>10.1111/j.1365-3032.2004.00381.x</t>
  </si>
  <si>
    <t>WOS:000221493700010</t>
  </si>
  <si>
    <t>Santamaria, L; Garcia, AIL</t>
  </si>
  <si>
    <t>Latitudinal variation in tuber production in an aquatic pseudo-annual plant, Potamogeton pectinatus</t>
  </si>
  <si>
    <t>AQUATIC BOTANY</t>
  </si>
  <si>
    <t>The effect of day length and latitude oil the induction of tuberisation in Potamogeton pectinatits L. was investigated. Six clones originally collected at widely different latitudes (from 24degreesC in Egypt to 68degreesN in Russia) were used to test two hypotheses: (1) tuberisation is a short-day response, and (2) critical day length increases with increasing latitude. Plants sprouted from tubers of a standardised Size (50-150 mg fresh weight) were allowed to grow for 56 days under long-day conditions (22 h light) and then transferred for 21 days to eight different day lengths ( 12, 13, 14, 15, 16, 18, 20 and 22 h light). While the frequency of tuberising plants wits not significantly affected by day length, it increased from 2 to 87% with increasing latitude of origin. Other plant traits Such its size at induction, biomass yield and biomass allocation were correlated with tuberisation frequency. However, none Of them accounted for the correlation between tuberisation frequency and latitude. A comparable analysis oil Hydrilla verticillata, using Steward's [Hydrobiologia 354 (1997) 571] data, showed that the induction and abundance of tuber and turion production increased with increasing latitude (N = 23, range 3-40degrees, N and S latitudes pooled) and with decreasing day length (10 h versus 16 h). The effect of day length did not account for the positive correlation between tuber and turion production and the clone's latitude of origin of the clones. We thus Conclude that there is a latitudinal trend towards an earlier onset of asexual reproduction ill these two pseudo-annual plant species, which is not caused by variation in their response to day length. (C) 2004 Elsevier B.V. All rights reserved.</t>
  </si>
  <si>
    <t>Santamaria, Luis/C-1438-2012</t>
  </si>
  <si>
    <t>Santamaria, Luis/0000-0002-5072-2912</t>
  </si>
  <si>
    <t>0304-3770</t>
  </si>
  <si>
    <t>1879-1522</t>
  </si>
  <si>
    <t>10.1016/j.aquabot.2004.01.006</t>
  </si>
  <si>
    <t>WOS:000221313300004</t>
  </si>
  <si>
    <t>Monecke, S; Wollnik, F</t>
  </si>
  <si>
    <t>European hamsters (Cricetus cricetus) show a transient phase of insensitivity to long photoperiods after gonadal regression</t>
  </si>
  <si>
    <t>Annual rhythms of body weight and reproduction in the European hamster (Cricetus cricetus) are the result of an interaction between seasonal changes in day length (photoperiod) and seasonal changes in the responsiveness of animals to these pho-toperiods. The present study demonstrates that under natural conditions European hamsters are not able to perceive long pho-toperiods (i.e., a 16L:8D cycle) before mid-November. This is an important difference to other hamster species, in which re-growth of the gonads can be stimulated by exposure to long photoperiods at any stage of gonadal regression. The experiments also demonstrate the existence of an annual phase of sensitivity to long photoperiods that starts around mid-November and extends until March/April. During this phase of sensitivity, exposure to a long photoperiod (16L:8D) induced gonadal re-growth within 3 wk. Additional experiments with an accelerated photoperiodic lighting regimen indicated that a photoperiod of approximately 13 h is necessary to stimulate gonadal regrowth. Under natural light conditions in Stuttgart (48.46degreesN), a photoperiod of 13 h is reached by the beginning of April, which fits well with the finding that the majority of animals kept under a natural light:dark cycle had well-developed gonads by the end of April. Nevertheless, these animals showed a rather variable timing of gonadal regrowth, ranging from early January to late April. This is most likely the result of two processes: first, an endogenous mechanism (photorefractoriness) that induces gonadal recrudescence without any photoperiodic information while the animals are still in their hibernation burrows, and second, a direct stimulatory effect of long photoperiods.</t>
  </si>
  <si>
    <t>Monecke, Stefanie/0000-0003-1167-752X</t>
  </si>
  <si>
    <t>10.1095/biolreprod.103.023002</t>
  </si>
  <si>
    <t>WOS:000221045600027</t>
  </si>
  <si>
    <t>Taulavuori, KMJ; Taulavuori, EB; Skre, O; Nilsen, J; Igeland, B; Laine, KM</t>
  </si>
  <si>
    <t>Dehardening of mountain birch (Betula pubescens ssp czerepanovii) ecotypes at elevated winter temperatures</t>
  </si>
  <si>
    <t>The aim was to elucidate the effects of elevated winter temperatures on the dehardening process of mountain birch (Betula pubescens ssp. czerepanovii) ecotypes and to evaluate their sus. ceptibility to frost damage under warming climate conditions. Ecotypes from 60 to 71 degreesN latitudes and 20-750 m altitudes were grown in northern Norway (70degrees N) and subjected to simulation of the photoperiod in southern Norway (60degrees N) by artificial illumination from September onwards. In November, the seedlings were transported to the south (60degrees N) to overwinter at ambient or 4degreesC above ambient temperatures. Frost hardiness and lipid peroxidation were determined during January-April. The higher winter temperature accelerated dehardening, and there were significant differences between the ecotypes. Among tree individuals of southern origin, the alpine ecotype exhibited the most rapid rate of dehardening, whereas the oceanic type showed the slowest rate. Lipid peroxidation supported the above findings. Since temperature elevation was unequal for the ecotypes with respect to climatic change, the frost hardiness results were normalized to obtain an equal +4degreesC temperature rise. The risk of frost injury seemed to be lowest in the northernmost ecotypes under a temperature elevation of +4degreesC, obviously due to their adaptation to a wider temperature range.</t>
  </si>
  <si>
    <t>10.1111/j.1469-8137.2004.01042.x</t>
  </si>
  <si>
    <t>WOS:000221058900016</t>
  </si>
  <si>
    <t>Rinaldi, C; Cole, TM</t>
  </si>
  <si>
    <t>Environmental seasonality and incremental growth rates of beaver (Castor canadensis) incisors: implications for palaeobiology</t>
  </si>
  <si>
    <t>PALAEOGEOGRAPHY PALAEOCLIMATOLOGY PALAEOECOLOGY</t>
  </si>
  <si>
    <t>Periradicular bands are incremental structures seen on the external dentin surfaces of rodent incisors. They correspond to circadian developmental rhythms in dentin growth and provide a record of the growth rate of the incisor along its longitudinal axis. In the present study, we investigate the relationship between daily environmental temperatures and longitudinal growth rates of incisors in 40 Recent beavers (Castor canadensis). We also look for trends in growth rates that reflect precipitation or photoperiod. The goal is to explore the potential of using longitudinal growth data as indicators of seasonality in past environments. The sample consists of upper and lower incisors of fall-harvested beavers and upper incisors of winter-harvested beavers with known dates of death. All distances between sequential periradicular bands were measured using a dissecting microscope fitted with an ocular micrometer. All increments for each individual were matched to corresponding dates of formation. Records of daily temperatures, precipitation, and photoperiod corresponding to the locality and period of growth represented by the teeth were obtained from the National Weather Service. Time series for both dental increments and temperature were smoothed using nonparametric regression to partition "primary" (seasonal or long-term) and "secondary" (daily or short-term) signals. Upper and lower incisors differ in their primary signals in that uppers exhibit a marked decline in growth rate during the late summer and early fall, leveling off in the late fall. This trend roughly parallels seasonal decreases in temperature, precipitation, and photoperiod, although the decline in growth rate begins while the weather is still warm (in late summer). In contrast, lower incisors show only a very weak seasonal trend in growth rate. Analysis of residuals from the trend lines reveals only a weak association between daily growth rate and both daily temperature changes and precipitation. The results suggest that longitudinal growth rates in upper incisors may be used to estimate season of death in fossil rodents. (C) 2004 Elsevier B.V. All rights reserved.</t>
  </si>
  <si>
    <t>0031-0182</t>
  </si>
  <si>
    <t>10.1016/j.palaeo.2004.01.008</t>
  </si>
  <si>
    <t>WOS:000221210800008</t>
  </si>
  <si>
    <t>Caley, MJ; Schwarzkopf, L</t>
  </si>
  <si>
    <t>Complex growth rate evolution in a latitudinally widespread species</t>
  </si>
  <si>
    <t>The simultaneous effects of selective agents acting on somatic growth rates, their interactions, and their interactions with local environmental conditions that vary across a species' geographic range are potentially complex and poorly known. This is particularly true of viviparous ectotherms whose offspring may be adapted to the gestation environment provided by their mothers. We studied multiple sources of growth rate variation in a widespread, viviparous reptile, including the effect of the maternal environment on growth following parturition. Females in early pregnancy were collected from replicate populations close to the tropical and temperate margins of this species' range. These females completed gestation in either of two different, common environments designed to simulate the thermal and photoperiod environments at the sampling locations. Our experiments revealed complex growth rate evolution between the northern and southern extremes of Eulamprus quoyii's geographic range and local adaptation of growth rates to maternal environments. Unique to this study was the manifestation of these growth rate differences, entrained in utero, but expressed following parturition and maintained through to maturity despite the presence of compensatory growth. In addition to providing the most complete picture to date of the evolution of somatic growth in a viviparous ectotherm, our study suggests that understanding local adaptation to maternal gestation environments, in terms of both mean growth rates and growth rate reaction norms, could change our understanding of how growth rates have evolved in other viviparous ectotherms. Indeed, such local adaptation may provide a selective advantage in the evolution of viviparity.</t>
  </si>
  <si>
    <t>Schwarzkopf, Lin/C-1242-2012; Caley, Julian/A-4042-2008</t>
  </si>
  <si>
    <t>Schwarzkopf, Lin/0000-0002-1009-670X; Caley, Julian/0000-0001-5739-749X</t>
  </si>
  <si>
    <t>WOS:000221234700017</t>
  </si>
  <si>
    <t>Villavaso, EJ; Snodgrass, GL</t>
  </si>
  <si>
    <t>Diapause in tarnished plant bug (Heteroptera : Miridae) reared in dynamic photoperiod environmental cabinets</t>
  </si>
  <si>
    <t>JOURNAL OF AGRICULTURAL AND URBAN ENTOMOLOGY</t>
  </si>
  <si>
    <t>Diapause in tarnished plant bugs, Lygus lineolaris (Palisot de Beauvois) (Heteroptera: Miridae), increased with decreasing photoperiods simulated in environmental cabinets to match those at Starkville, Mississippi (latitude 33.45 N). Hypertrophied fat body in males was strongly associated with hypotrophied accessory glands, and these two characteristics were used to classify male diapause. Although the fatty tissue surrounding the testes differentiated diapausing and reproductive males, almost all males had well-developed testes and large quantities of sperm in their seminal vesicles at the time of dissection; thus testis size was not used for diapause classification. Hypertrophied fat body and lack of mature eggs at time of dissection were used to classify female diapause. Simulated decreasing photoperiods beginning on 4 September, 17 September, and 1 October (Julian dates 247, 260, and 274, respectively) resulted in 15.4%, 57.0%, and 86.0% diapause, respectively. Males and females exhibited similar percentages of diapause. When only egg-producing females were considered, fewer eggs were present at time of dissection within females with the largest fat bodies than within females with smaller fat bodies. Diapause morphology was rated numerically and an SAS program was developed to classify diapausing and reproductive insects. Extrapolation from current data indicated that 50% of nymphs eclosing from eggs oviposited near Starkville, Mississippi, about 14 September can be expected to enter diapause.</t>
  </si>
  <si>
    <t>1523-5475</t>
  </si>
  <si>
    <t>WOS:000228071000004</t>
  </si>
  <si>
    <t>Hill, RA; Barrett, L; Gaynor, D; Weingrill, T; Dixon, P; Payne, H; Henzi, SP</t>
  </si>
  <si>
    <t>Day length variation and seasonal analysis of behaviour</t>
  </si>
  <si>
    <t>SOUTH AFRICAN JOURNAL OF WILDLIFE RESEARCH</t>
  </si>
  <si>
    <t>Annual cycles in day length are an important consideration in seasonal analyses of behaviour. Seasonal variation in day length not only represents an ecological constraint on activity, but also imposes methodological restrictions on analyses. This paper examines the implications of monthly variation in day length using data from a troop of chacma baboons (Papio cynocephalus ursinus) at De Hoop Nature Reserve, South Africa. Time spent feeding, moving, grooming and resting each month were all significant positive functions of day length, confirming its importance as an ecological constraint. More importantly, the results highlighted the necessity of including day length as an independent variable in this form of analysis. Where day length is excluded, there are problems interpreting relationships, since it is impossible to separate out the independent effects of temperature and day length. The analyses also confirmed that percentage time budgets, which have sometimes been used in this form of analysis, are subject to significant biases where data are from populations experiencing substantial degrees of day length variation. Future research must be aware of the methodological constraints imposed by seasonal variation in day length, and further work is clearly required to fully determine its importance.</t>
  </si>
  <si>
    <t>Hill, Russell/D-9113-2013; Payne, Hallam/B-4074-2009; Dixon, Philip Michael/I-4843-2019</t>
  </si>
  <si>
    <t>Hill, Russell/0000-0002-7601-5802; Dixon, Philip Michael/0000-0002-1778-0686</t>
  </si>
  <si>
    <t>0379-4369</t>
  </si>
  <si>
    <t>WOS:000223168300004</t>
  </si>
  <si>
    <t>Stinchcombe, JR; Weinig, C; Ungerer, M; Olsen, KM; Mays, C; Halldorsdottir, SS; Purugganan, MD; Schmitt, J</t>
  </si>
  <si>
    <t>A latitudinal cline in flowering time in Arabidopsis thaliana modulated by the flowering time gene FRIGIDA</t>
  </si>
  <si>
    <t>A latitudinal cline in flowering time in accessions of Arabidopsis thaliana has been widely predicted because the environmental cues that promote flowering vary systematically with latitude, but evidence for such clines has been lacking. Here, we report evidence of a significant latitudinal cline in flowering time among 70 Northern European and Mediterranean ecotypes when grown under ecologically realistic conditions in a common garden environment. The detected cline, however, is found only in ecotypes with alleles of the flowering time gene FRIGIDA (FRI) that lack major deletions that would disrupt protein function, whereas there is no relationship between flowering time and latitude of origin among accessions with FRI alleles containing such deletions. Analysis of climatological data suggests that late flowering in accessions with putatively functional FRI was associated with reduced January precipitation at the site of origin, consistent with previous reports of a positive genetic correlation between water use efficiency and flowering time in Arabidopsis, and the pleiotropic effects of FRI of increasing water use efficiency. In accessions collected from Southern latitudes, we detected that putatively functional FRI alleles were associated with accelerated flowering relative to accessions with nonfunctional FRI under the winter conditions of our experiment. These results suggest that the ecological function of the vernalization requirement conferred by FRI differs across latitudes. More generally, our results indicate that by combining ecological and molecular genetic data, it is possible to understand the forces acting on life history transitions at the level of specific loci.</t>
  </si>
  <si>
    <t>Stinchcombe, John/0000-0003-3349-2964; Olsen, Kenneth/0000-0002-8338-3638</t>
  </si>
  <si>
    <t>MAR 30</t>
  </si>
  <si>
    <t>10.1073/pnas.0306401101</t>
  </si>
  <si>
    <t>WOS:000220648700069</t>
  </si>
  <si>
    <t>Partanen, J</t>
  </si>
  <si>
    <t>Dependence of photoperiodic response of growth cessation on the stage of development in Picea abies and Betula pendula seedlings</t>
  </si>
  <si>
    <t>Dependence of photoperiodic response of growth cessation on the stage of development was examined in seedlings of Norway spruce (Picea abies (L.) Karst.) and silver birch (Betula pendula Roth) in greenhouses with 20 degreesC day and 10 degreesC night temperatures. Different combinations of photoperiod and stage of development were created by repeating sowing five times with 2 week intervals during the summer. During the experiment light conditions were natural but the daily temperature sum accumulation was regulated to be constant. Eight origins of spruce and seven origins of birch from different latitudes (60-67degreesN) in Finland were used. In the first growing season both Norway spruce and silver birch seedlings from the first sowings required a longer time for growth cessation than seedlings from the later sowings. However, because the seedlings from the first sowings ceased their growth on an earlier calendar date, the night length at the time of growth cessation was shorter for the seedlings from the first sowings. The results suggest. that the variation in the timing of growth cessation of Norway spruce and silver birch seedlings during the first growing season was explained jointly by night length and stage of development. Seedlings from northern origins stopped their growth with shorter night length than those from southern origins. The effects of latitude and average temperature sum of the original growing site on the critical night length of growth cessation in the first growing season were stronger in Norway spruce than in silver birch. In the second growing season the sowing time did not affect the timing of the formation of the terminal buds, but slightly affected the timing of height growth cessation of Norway spruce and silver birch seedlings. (C) 2003 Elsevier B.V. All rights reserved.</t>
  </si>
  <si>
    <t>10.1016/j.foreco.2003.07.017</t>
  </si>
  <si>
    <t>WOS:000188294900012</t>
  </si>
  <si>
    <t>Huber, S; Fieder, M; Wallner, B; Iber, K; Moser, G</t>
  </si>
  <si>
    <t>Effects of season of birth on reproduction in contemporary humans: Brief communication</t>
  </si>
  <si>
    <t>HUMAN REPRODUCTION</t>
  </si>
  <si>
    <t>BACKGROUND: At high latitudes the external environment varies with season, and therefore the season of birth may contribute to the developmental processes during the perinatal period. METHODS: We investigated the association between birth season and measures of reproductive performance (offspring count, percentage childless individuals) in a contemporary sample of women and men. RESULTS: In the male sample (n = 2342), men born in autumn had fewer offspring (mean 1.4 versus 1.62; P &lt; 0.01) and a higher probability of remaining childless (32.6% versus 25.6%; P = 0.01) than men born in spring. The photoperiod at a male's birth was significantly positively correlated with his subsequent offspring count (P = 0.023). In the female sample, an association between birth season and reproduction was not found. CONCLUSIONS: We assume that in men, among other seasonal factors, pre- or perinatal photoperiod might be involved in the underlying physiological mechanism.</t>
  </si>
  <si>
    <t>Wallner, Bernard/B-1089-2009</t>
  </si>
  <si>
    <t>wallner, bernard/0000-0002-1089-7443</t>
  </si>
  <si>
    <t>0268-1161</t>
  </si>
  <si>
    <t>10.1093/humrep/deh072</t>
  </si>
  <si>
    <t>WOS:000188800300038</t>
  </si>
  <si>
    <t>Welling, A; Rinne, P; Vihera-Aarnio, A; Kontunen-Soppela, S; Heino, P; Palva, ET</t>
  </si>
  <si>
    <t>Photoperiod and temperature differentially regulate the expression of two dehydrin genes during overwintering of birch (Betula pubescens Ehrh.)</t>
  </si>
  <si>
    <t>The overwintering of trees in northern areas depends on processes regulated by photoperiod and temperature. To identify the physiological and genetic factors involved in this environmental control, three latitudinal ecotypes of pubescent birch (Betula pubescens Ehrh.) growing in a common garden experiment were used. Each ecotype responded to the shortening of the photoperiod according to its specific critical daylength, resulting in the induction of freezing tolerance and dehydration of buds first in the northern ecotype, followed by the central and southern ecotypes, respectively. By contrast, there was no clear difference in the timing of dormancy release, bud rehydration, and deacclimation in the spring, suggesting that these traits were controlled mainly by temperature. To elucidate the role of dehydrins (DHN) in the overwintering process, two DHN genomic clones were isolated from pubescent birch and expression of the corresponding genes, both in field and under controlled conditions, was characterized. BpuDhn1 was found to encode an YnKn-type of basic DHN, while BpuDhn2 encoded an acidic, SKn-type of DHN. In field-grown trees the level of BpuDhn1 increased in buds during the autumn, while the level of BpuDhn2 was highest during the coldest winter months. Under controlled conditions BpuDhn1 increased in response to the combined effect of short daylength and low, non-freezing temperatures whereas the expression of BpuDhn2 was mainly controlled by low temperature while photoperiod had less effect on its expression. These results suggest that DHNs participate in the sensitive environmental regulation of the overwintering process in birch.</t>
  </si>
  <si>
    <t>Kontunen-Soppela, Sari/0000-0003-3952-594X</t>
  </si>
  <si>
    <t>10.1093/jxb/erh045</t>
  </si>
  <si>
    <t>WOS:000188634500020</t>
  </si>
  <si>
    <t>Fuentes, VO; Villagran, C; Navarro, J</t>
  </si>
  <si>
    <t>Sexual behavior of male New Zealand white rabbits in an intensive production unit</t>
  </si>
  <si>
    <t>Sexual behavior in the male white New Zealand rabbit in intensive production units is not fully documented. Therefore, the objective of this work was to provide further information about the sexual behavior of this species in intensive production systems. Fourteen 6- to 12-month-old rabbits were studied for 6 months (July/December) when housed individually under natural photoperiod (19degrees latitude north). They were mated once a week. When mated they were exposed at 6-min intervals to five oestrous females. The number of mounts, time between mounts, time and number of ejaculations, time between ejaculations, and also enuresis, grasping and kicking were recorded. Mounts (n = 222) were observed and recorded. Males mated one to five times during each evaluative session. Enuresis was present only in one observation. Sexual agressivness such as grasping and kicking was present during 142 and 133 matings. Time for mounting and ejaculation in accumulated means (minutes, seconds, tenths) from the first to the fifth mount were noted and an accumulative average of 4.20 min for the fifth mounting was noted. Minimum times for ejaculation and next mating was 00: 17:00 min and maximum was 05:3 3:03 min. It was concluded that sexual behavior in white New Zealand male rabbits remained unchanged through the duration of the period of study. (C) 2003 Elsevier B.V. All rights reserved.</t>
  </si>
  <si>
    <t>10.1016/S0378-4320(03)00007-1</t>
  </si>
  <si>
    <t>WOS:000188600600014</t>
  </si>
  <si>
    <t>Carter, TE; Hymowitz, T; Nelson, RL</t>
  </si>
  <si>
    <t>Werner, D</t>
  </si>
  <si>
    <t>Biogeography, local adaptation, vavilov, and genetic diversity in soybean</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</si>
  <si>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</si>
  <si>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</si>
  <si>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</si>
  <si>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</si>
  <si>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</si>
  <si>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</si>
  <si>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It is the purpose of this paper to illustrate the impact of geography, climate, and humankind in shaping the present-day genetic diversity in soybean [Glycine max (L.) Merr.]. Examination of soybean germplasm collections around the globe reveals that an enormous phenotypic range in genetic traits exists in soybean, which is well beyond the phenotypic range observed in the wild progenitor (Glycine soja Seib. et Zucc.). Maturity date, seed coat color, plant height, seed size, and seed yield are noted examples of traits which have a wider phenotypic range in G. max than in the wild G. soja. The diversity found in domesticated soybean is the result of over 3,000 years of cultivation in which Chinese farmers selected more than 20,000 landraces (defined as cultivars that predate scientific breeding). The extensive range in phenotype embodied in landraces today is the result of the slow spread of soybean throughout geographically diverse Asia (China first, then Korea and Japan), the continual occurrence of natural mutations in the crop, and both conscious and unconscious selection for local adaptation. The more recent spread of soybean out of Asia in the past 250 years, coupled with modem breeding efforts of the past 70, has intensified and globalized the process of local adaptation and increased the phenotypic range in soybean beyond that of landraces. The increased range in phenotype for modem cultivars includes increases in seed yield, elevation of seed protein/oil concentration, and development, only within the past 20 years, of commercial cultivars that are sufficiently tall and adapted to be grown profitably near the equator. The phenotypic range and distribution observed in modem cultivars and antecedent landraces have clear biogeographical interpretations which relate primarily to genetic alteration of photoperiod response (a prerequisite to adaptation to diverse latitudes) and tolerance to climate extremes. Although the phenotypic range in genetic traits has been expanded in modem soybean through global dispersal and genetic recombination, it is perhaps surprising that that these factors have not had a corresponding positive impact on genetic diversity of modem breeding programs outide of China.. Genetic diveresity in breeding programs is important as a concept, because it is a measure of the potential of a country to develop new and substantially improved cultivars. For the purposes of this paper, genetic diversity in breeding programs is defined, as genetic variation among cultivars found within a particular country or country subregion. Empirical analysis of DNA marker and pedigree diversity in modem cultivars indicates that diversity is greatest in cultivars developed in China, less in Japan and least in North America. Phenotypic analysis of modem Chinese and North American cultivars follows the same pattern of diversity. Pedigree analyses of Latin American breeding programs, although incomplete, show that these programs are derived primarily from a subset of North American breeding stock and are, thus, likely to be less diverse than the North American breeding program. Decreased diversity of cultivars outside of China was also correlated with a reduction in the number of founding stock used to establish the breeding programs from which the cultivars arose. Although conscious breeding choices, the high economic costs of breeding, and historical factors can be used to explain the reduced diversity in breeding programs outside of China vs. within, it is important to note that these results, obtained from modem breeding programs, are consistent with (1) Vavilov's principle of crop domestication, which states that genetic diversity will be greatest at the center of domestication (China in the case of soybean), and (2) the concept of Darwinian genetic drift which can be used to infer that genetic relatedness or uniformity will increase within breeding populations that are derived from relatively few founding members. A precaution gleaned from the observed trend in diversity is that all soybean breeding programs outside China, regardless of the phenotypic superiority of their genetic breeding materials, should be examined to determine the adequacy of genetic diversity. The impact of the transgenic glyphosate resistance on genetic diversity in soybean is assessed briefly.</t>
  </si>
  <si>
    <t>3-540-21470-4</t>
  </si>
  <si>
    <t>WOS:000223347700005</t>
  </si>
  <si>
    <t>Van Esbroeck, GA; Hussey, MA; Sanderson, MA</t>
  </si>
  <si>
    <t>Reversal of dormancy in switchgrass with low-light photoperiod extension</t>
  </si>
  <si>
    <t>BIORESOURCE TECHNOLOGY</t>
  </si>
  <si>
    <t>Some switchgrass (Panicum virgatum L.) cultivars originating in the northern USA show limited late-summer and fall growth when grown in more southerly locations despite adequate temperature and moisture. Our objective was to determine the effects of low-light photoperiod extension on the dry matter yield of switchgrass cultivars originating from contrasting latitudes. Seedlings of the four cultivars (Cave-in-Rock, 'Caddo', 'Kanlow', and 'Alamo') were grown for 100 d in a greenhouse in winter under ambient (11.2-12.2 h) and extended (18 h) photoperiods. Photoperiod extension was with 7 mumol m(-2) s(-1) photosynthetic photon flux density. Cultivars responded differently to photoperiod extension (P &lt; 0.05). Large increases in dry matter yield at extended photoperiods were observed in Cave-in-Rock (+98%) and Caddo (+129%). The dry matter yield of Kanlow increased by 31%, whereas dry matter yield of the southernmost cultivar Alamo was not affected by photoperiod extension. Yield increases for Cave-in-Rock and Caddo were associated with increased tiller number and weight. A reversal of dormancy for some cultivars with a photoperiodic signal verified that dormancy was not simply a result of a low radiant input. (C) 2003 Elsevier Ltd. All rights reserved.</t>
  </si>
  <si>
    <t>0960-8524</t>
  </si>
  <si>
    <t>1873-2976</t>
  </si>
  <si>
    <t>10.1016/S0960-8524(03)00178-0</t>
  </si>
  <si>
    <t>WOS:000188394600005</t>
  </si>
  <si>
    <t>Moller, AP; Fielder, W; Berthold, P</t>
  </si>
  <si>
    <t>Photoperiodic response and the adaptability of avian life cycles to environmental change</t>
  </si>
  <si>
    <t>BIRDS AND CLIMATE CHANGE</t>
  </si>
  <si>
    <t>ADVANCES IN ECOLOGICAL RESEARCH</t>
  </si>
  <si>
    <t>Workshop on Bird Migration in Relation to Climate Change</t>
  </si>
  <si>
    <t>MAR, 2003</t>
  </si>
  <si>
    <t>Univ Constance, Konstanz, GERMANY</t>
  </si>
  <si>
    <t>Lab Parasitol Evolut, CNRS, Max Planck Inst Ornithol, Vogelwarte Radolfzell, European Sci Fdn</t>
  </si>
  <si>
    <t>Univ Constance</t>
  </si>
  <si>
    <t>In birds, the annual change in daylength is the most important environmental cue used for synchronising breeding, moult, and migration with recurrent seasonal fluctuation in environmental conditions. Human-caused environmental changes may affect photo-responsive birds in two ways: (1) The photoperiod may become an unreliable predictor of favourable conditions if the phase relationship between temperature-dependent resource availability and daylength changes. For example, advances in the timing of breeding in response to increased spring temperature expose juvenile birds to altered photoperiodic conditions, which may result in unseasonably early autumn migration. (2) Range shifts and expansions may expose birds to novel photoperiodic conditions. Extant responses to these conditions could limit the potential of birds to evade increasingly unsuitable habitats and to establish new breeding and wintering grounds. However, if birds respond to novel photoperiodic conditions in an adaptive way-i.e., the elicited phenotypic change is in accord with the direction of selection-then adaptation of avian life cycles to global environmental change will be facilitated. In the course of environmental change, we expect the photoperiodic response itself to be the target of selection. However, adaptive evolution of the response to daylength may not keep pace with rapid environmental changes because of unfavourable genetic correlations among life-cycle stages or the lack of within-population genetic variation in phenotypic plasticity.</t>
  </si>
  <si>
    <t>Coppack, Timothy/D-1204-2010; Pulido, Francisco/C-6697-2012</t>
  </si>
  <si>
    <t>Pulido, Francisco/0000-0002-2430-8080</t>
  </si>
  <si>
    <t>0065-2504</t>
  </si>
  <si>
    <t>0-12-013935-9</t>
  </si>
  <si>
    <t>10.1016/S0065-2504(04)35007-5</t>
  </si>
  <si>
    <t>WOS:000225964300007</t>
  </si>
  <si>
    <t>Malik, S; Rani, S; Kumar, V</t>
  </si>
  <si>
    <t>Wavelength dependency of light-induced effects on photoperiodic clock in the migratory blackheaded bunting (Emberiza melanocephala)</t>
  </si>
  <si>
    <t>The effects of light wavelength on photoperiodic clock were determined in the migratory male blackheaded bunting (Emberiza melanocephala). We constructed an action spectrum for photoperiodic induction (body fattening, gain in body mass, and gonadal recrudescence) by exposing-birds for 4.5 weeks to 13 h light per day (L:D = 13:11 h) of white (control), blue (450 nm), or red (640 nm) color at irradiances ranging from 0.028 to 1.4 W.m(-2). The threshold light irradiance for photoinduction was about 10-fold higher for blue, compared to red and white light. Phase-dependent effects of light wavelength on the photoperiodic clock were further examined in the next two sets of skeleton photoperiods (SKPs). In the first set of SKPs, birds were exposed for four weeks to asymmetrical light periods (L:D:L:D = 6:6:1:11 h) at 0.25 +/- 0.01 W m(-2); two light periods applied were of the same (450 nm: blue:blue, B:B; 640 nm, red:red, R:R) or different (blue:red, B:R or red:blue, R:B) wavelengths, or of white:white (W:W, controls). Photoperiodic induction occurred under R:R and B:R, but not under B:B and R:B light conditions; the W:W condition induced an intermediate response. The second set of SKPs used symmetrical light periods (L:D:L:D = 1:11:1:11 h), and measured effects also on the activity rhythm. Birds were first exposed to one of the four SKPs (R:R, B:B, R:B, or B:R) for three weeks, subsequently were released into dim constant light (LLdim; similar to0.01 W m(-2), the night light used in an L:D cycle) for two weeks, and then were returned to respective SKPs for another three weeks. Activity was greater in the R:R compared to B:B, and in B:R compared to R:B light condition. Zugunruhe (intense nighttime activity, indicating migratory restlessness in a caged situation) developed under the R:R and B:R, but not the B:B and R:B, light condition. Under LLdim all birds free-ran with a period &gt;24h, the Zugunruhe had a circadian period longer than the daytime activity, and the re-entrainment to SKI's was influenced by the position. of light periods relative to circadian phase of the activity rhythm. Photoperiodic induction at the end of 8 weeks was found in the R:R and B:R, but,not in B:B, light conditions;,in the R:B condition only one bird had initiated testes. Taken together, these results suggest that in the blackheaded bunting, the circadian photoperiodic clock is differentially responsive to light wavelengths; this responsiveness is phase-dependent, and the development of Zugunruhe reflects a true circadian function. Wavelength-dependent response of the photoperiodic clock could be part of an adaptive strategy in evolution of the seasonality in reproduction and migration among photoperiodic species under wild conditions.</t>
  </si>
  <si>
    <t>10.1081/CBI-120038742</t>
  </si>
  <si>
    <t>WOS:000223157100004</t>
  </si>
  <si>
    <t>Imai, C</t>
  </si>
  <si>
    <t>Photoperiodic induction and termination of summer diapause in adult Epilachna admirabilis (Coleoptera : Coccinellidae) from a warm temperate region</t>
  </si>
  <si>
    <t>In warm temperate and subtropical regions an adult summer diapause regulates the timing of oviposition. Epilachna admirabilis is a univoltine phytophagous lady beetle ranging from south to north Japan, Taiwan, China and Myanmar. In Japan the species hibernates in the full-grown larval stage. In cool temperate Sapporo (43degrees04'N) the adults never enter summer diapause but pass a second winter in diapause. This study revealed that in Kyoto (35degrees01'N), the adults had a summer diapause induced by an intermediate photoperiodic response; they had a critical photoperiod of approximately 14.5 h light per day. All females entered reproductive diapause under a long photoperiod of 16L (light) : 8D (dark) and 6.7% of them did so under shorter photoperiods of 13L : 11D and 12L : 12D. However, diapause incidence was 40% at 8L : 16D, suggesting the existence of a second critical photoperiod at a photophase slightly less than 8 h. At photophases of 12-15 h, non-diapausing females laid eggs on average between 27.1 to 39.0 days after emergence. Photoperiod reversibly regulated the induction, maintenance and termination of the adult diapause. Temperatures of 20-30degreesC did not affect the incidence and termination of diapause at 16L : 8D. Adult winter diapause at the higher latitude Sapporo might have originated from adult summer diapause at middle latitude regions such as Kyoto. Selection at increasing latitudes would have forced northerly populations of the species to lose the adult summer diapause in the range of natural day-lengths. Subsequent selection pressure should have favored adults that avoided futile oviposition in late summer or autumn, survived cold winters in diapause and commenced an additional oviposition in the second summer. Thus, a latitudinal difference in photoperiodic responses might have developed.</t>
  </si>
  <si>
    <t>1210-5759</t>
  </si>
  <si>
    <t>10.14411/eje.2004.074</t>
  </si>
  <si>
    <t>WOS:000226471400004</t>
  </si>
  <si>
    <t>Delgadillo, JA; Fitz-Rodrigiez, G; Duarte, G; Veliz, FG; Carrillo, E; Flores, JA; Vielma, J; Hernandez, H; Malpaux, B</t>
  </si>
  <si>
    <t>Management of photoperiod to control caprine reproduction in the subtropics</t>
  </si>
  <si>
    <t>REPRODUCTION FERTILITY AND DEVELOPMENT</t>
  </si>
  <si>
    <t>Symposium on Reproduction in Small Ruminants</t>
  </si>
  <si>
    <t>AUG 05-06, 2004</t>
  </si>
  <si>
    <t>Colonia del Sacramento, URUGUAY</t>
  </si>
  <si>
    <t>Reproductive seasonality is observed in some breeds originating from or adapted to subtropical latitudes. In `photoperiodic flexible breeds', such as Australian cashmere goats, the annual breeding season can be manipulated through nutrition, whereas in `photoperiodic rigid breeds', such as Creole goats from subtropical Mexico, sexual activity can be controlled by altering the photoperiod. In males from the latter breed, artificial long days, whether or not accompanied by the administration of melatonin, stimulate sexual activity during the 'on-breeding season. These treated males are able to induce the sexual activity of anoestrous females through the male effect under intensive or extensive conditions. Photoperiodic treatments and the male effect can be easily integrated into different breeding management systems in subtropical latitudes.</t>
  </si>
  <si>
    <t>Veliz, Francisco Gerardo/0000-0002-5105-1508; carrillo, evaristo/0000-0001-9168-3705; Hernandez, Horacio/0000-0002-0569-8888</t>
  </si>
  <si>
    <t>1031-3613</t>
  </si>
  <si>
    <t>1448-5990</t>
  </si>
  <si>
    <t>10.1071/RD04030</t>
  </si>
  <si>
    <t>WOS:000222390500011</t>
  </si>
  <si>
    <t>Andersson, B; Fedorkov, A</t>
  </si>
  <si>
    <t>Longitudinal differences in Scots pine frost hardiness</t>
  </si>
  <si>
    <t>The autumn frost hardiness of Scots pine (Pinus sylvestris L.) populations from Scandinavia (57degrees28'-68degrees54' N, 13degrees00'-27degrees-00' E) and the Komi Republic in Russia (61degrees30'-64degrees20' N, 49degrees10'-54degrees50' E), and open pollinated families from a population in Komi (61degrees43'N, 51degrees07'E) were examined in artificial freezing tests with one-year-old seedlings. The aims were to estimate genetic variation in hardiness between families of Russian origin and to compare populations of Russian (continental) and Scandinavian (maritime) origins. The longitudinal distance between the Scandinavian and Russian seed sources was associated with a significant difference in climatic conditions. At latitude 63degreesN the degree of continentality (the difference between July and January monthly mean temperatures) was 23.7degreesC for longitude 15degreesE in Sweden and 35.2degreesC for longitude 54degreesE in Komi. The narrow-sense heritability of frost hardiness calculated for the Russian families was 0.22. This indicates relatively high genetic control of the trait, of similar magnitude as earlier shown for populations of Scandinavian origin. Both Scandinavian and Russian populations showed a strong clinal variation in frost hardiness, northern populations being the hardiest. In addition, Russian populations were more frost hardy than Scandinavian ones from corresponding latitudes and attained the same level of hardiness as Scandinavian populations from 4.1degrees latitude further north. The results indicate that the longitude or continentality of the origins of Scots pine populations is associated with adaptive pressures that have significant effects on hardiness and are distinct from photoperiodic effects. When enriching breeding or production populations by including populations from remote origins it is essential to recognize not only latitudinal origin, but also longitudinal origin or temperature regime, in order to match material to the planned utilization areas.</t>
  </si>
  <si>
    <t>Fedorkov, Aleksey/C-8811-2009</t>
  </si>
  <si>
    <t>10.1515/sg-2004-0014</t>
  </si>
  <si>
    <t>WOS:000225465400007</t>
  </si>
  <si>
    <t>Arechiga-Flores, CF; Banuelos-Valenzuela, R; Rincon-Delgado, RM; Meza, CA</t>
  </si>
  <si>
    <t>Attainment of puberty in winter-born hair-ewe lambs under natural photoperiod (22 degrees NL): Preliminary results</t>
  </si>
  <si>
    <t>WOOL TECHNOLOGY AND SHEEP BREEDING</t>
  </si>
  <si>
    <t>The aim of this study was to evaluate age and weight at puberty in winter-born hair sheep kept under constant nutritional levels, natural photoperiod (22degrees NL) and highland (215 3 m) conditions during the following summer-autumn season. A total of 27 Pelibuey ewe-lambs born. during January (1.98 +/- 0.03 kg BW), were isolated from rams after birth and kept under pen-fed conditions. The experimental period began in July and continued through late October, for a total experimental period of 100 d. Blood samples were collected twice weekly from each ewe to quantify serum progesterone (P4) concentrations as a marker of either luteal activity (active) or anestrous (inactive) ewe-lambs. Puberty was identified by luteal activity at an average weight and age of 21.6 +/- 4.4 kg and 198.5 +/- 7.0 d, respectively. By the end of the experimental period, only 64.7% of the ewe-lambs achieved puberty. Cumulative percentages of ewe-lambs initiating luteal function were 11.7, 17.6, 41.6 and 64.7 for Jul, Aug, Sept, and Oct, respectively. At the end of the experimental period, 35.3% of the ewe-lambs did not display luteal activity. While serum P4 concentrations were correlated (r=0.19, P=0.01) with both body weight and average daily gain, luteal function increased (P&lt;0.01) from July to October. No differences (P&gt;0.05) in body weight were observed between the cycling and non-cycling ewes. Increases in body weights and a small reduction in photoperiod observed from July to October (1.8 h) paralleled increases in luteal. activity in Pelibuey ewe lambs. Further studies must be designed to better understand the role that these two factors have as possible modulators in the onset of puberty in Pelibuey ewe lambs at this latitude.</t>
  </si>
  <si>
    <t>0043-7875</t>
  </si>
  <si>
    <t>WOS:000226956100004</t>
  </si>
  <si>
    <t>Vannas, AE; Ying, GS; Stone, RA; Maguire, MG; Jormanainen, V; Tervo, T</t>
  </si>
  <si>
    <t>Myopia and natural lighting extremes: risk factors in Finnish army conscripts</t>
  </si>
  <si>
    <t>ACTA OPHTHALMOLOGICA SCANDINAVICA</t>
  </si>
  <si>
    <t>Purpose: To establish whether features of environmental lighting in far northern latitudes might be associated with prevalence of myopia. Methods: Using both questionnaires and military medical examinations, this cross-sectional survey of Finnish conscripts assessed both light exposure and conventional risk factors for myopia. Results: While myopia was not associated with the month of birth, there was a trend towards a higher prevalence of myopia among conscripts living above the Arctic Circle, consistent with the hypothesis that ambient lighting might influence refractive development. Other novel associations with myopia were decreased sunglasses use and brown iris colour. As indicated by other reports, myopia was found to be associated with family history, education and nearwork. Conclusion: Although constraints inherent in surveying this military population may have limited our ability to detect associations, the positive findings suggest that studying northern populations may prove useful in clarifying any potential role of the light/dark cycle in refractive development.</t>
  </si>
  <si>
    <t>1395-3907</t>
  </si>
  <si>
    <t>10.1046/j.1395-3907.2003.0151.x</t>
  </si>
  <si>
    <t>WOS:000186878700007</t>
  </si>
  <si>
    <t>Musolin, DL; Numata, H</t>
  </si>
  <si>
    <t>Timing of diapause induction and its life-history consequences in Nezara viridula: is it costly to expand the distribution range?</t>
  </si>
  <si>
    <t>1. From the early 1960s to 2000 Nezara viridula (Heteroptera: Pentatomidae) expanded its range northwards in Japan and reached Osaka following climate warming recorded in the region. 2. The timing of diapause induction and its effect on life-history traits were studied under quasi-natural conditions in Osaka. Egg masses were placed outdoors in six series in July-November 1999. Developmental events were monitored until September 2000. 3. Adult diapause was induced in September-October in agreement with the photoperiodic response obtained under laboratory conditions. Induction of diapause in early October ensured the highest winter survival. Nymphs that hatched after late September died by December-April showing that the species cannot survive winter in the nymphal stage. 4. Life-history traits varied between the early (non-diapause reproduction) and late (post-diapause reproduction) series. Thus, non-diapause females produced significantly fewer egg masses than did females that reproduced only after diapause. The timing of diapause induction strongly affected overwintering success and post-diapause performance: females that became adults and entered diapause in October lived longer, had a longer period of oviposition, and produced more eggs in larger egg masses than females that attained adulthood and entered diapause in September. 5. Females from the early series reproduced until late November, although progeny from the late September eggs were destined to die during the winter. Pre-winter reproduction of adults that emerged in mid-September or later was a result of the imperfect timing of diapause induction. It is an ineffective allocation of resources and may be considered the ecological cost of range expansion. 6. To establish in the region, N. viridula will probably evolve a lengthening of the critical photoperiod of the diapause induction response. This will allow the species to enter diapause earlier and, thus, avoid maladaptive late-autumn reproduction but, perhaps, increase the cost of diapause because of a possible adverse impact of pre-winter high temperature conditions on overwintering.</t>
  </si>
  <si>
    <t>10.1111/j.1365-2311.2003.00559.x</t>
  </si>
  <si>
    <t>WOS:000187257300008</t>
  </si>
  <si>
    <t>Southwood, AL; Darveau, CA; Jones, DR</t>
  </si>
  <si>
    <t>Metabolic and cardiovascular adjustments of juvenile green turtles to seasonal changes in temperature and photoperiod</t>
  </si>
  <si>
    <t>We measured activity levels, oxygen consumption, metabolic enzyme activity, breathing frequency, heart rate and blood chemistry variables of juvenile green turtles exposed to a laboratory simulation of subtropical winter and summer temperatures (17-26degreesC) and photoperiod (10.25 h:13.75 h to 14 h:10 h light:dark). The activity level of turtles had a significant effect on oxygen consumption and breathing frequency but there was no significant change in activity level between the summer and winter simulations. There was a moderate 24-27% decrease in oxygen consumption during exposure to winter conditions compared with summer conditions, but this difference was not statistically significant. Likewise, there was no statistically significant difference in breathing frequency between summer and winter simulations. Exposure to winter conditions did result in a significant decrease in activity of the aerobic enzyme citrate synthase. By contrast, activities of the glycolytic enzymes pyruvate kinase and lactate dehydrogenase were significantly higher in tissue collected during exposure to winter conditions compared with summer conditions. Citrate synthase, pyruvate kinase and lactate dehydrogenase had relatively low thermal dependence over the range of assay temperatures (15-30degreesC; Q(10)=1.44-1.69). Heart rate was 46-48% lower during the winter simulation compared with the summer simulation, and this difference was statistically significant. Exposure to winter conditions resulted in a significant decrease in plasma thyroxine and plasma proteins and a significant increase in plasma creatine phosphokinase and hematocrit. Overall, our results suggest that green turtles have a relatively low thermal dependence of metabolic rate over the range of temperatures commonly experienced at tropical to subtropical latitudes, a trait which allows them to maintain activity year-round.</t>
  </si>
  <si>
    <t>10.1242/jeb.00689</t>
  </si>
  <si>
    <t>WOS:000187394300016</t>
  </si>
  <si>
    <t>Harris, W; Beever, RE; Parkes, S; Webster, P; Scheele, S</t>
  </si>
  <si>
    <t>Genotypic variation of height growth and trunk diameter of Cordyline australis (Lomandraceae) grown at three locations in New Zealand</t>
  </si>
  <si>
    <t>NEW ZEALAND JOURNAL OF BOTANY</t>
  </si>
  <si>
    <t>Height growth was measured for 4 years in uniform garden environments at Auckland (36degrees53'S, 174degrees43'E), Lincoln, Canterbury (43degrees38'S, 172degrees29'E), and Invermay, Otago (45degrees51'S, 170degrees23'E) for 28 populations of Cordyline australis from wild sites covering 12degrees of latitude. Diameters of trunk bases were measured at the end of this period. Populations differed significantly in their final heights and in their growth rates in cool and warm seasons of the year. Generally, northern populations grew best at the Auckland garden site, especially in the warm season. Trunks of southern and higher altitudes were thicker and tree-height to trunk-diameter ratios declined the higher the latitude and altitude of population origin. Variation of population trunk diameter was related to phenotypic variation of stem diameter of wild populations. Consideration of the adaptive significance of these results suggests that more rapid and seasonally continuous height growth could confer a competitive advantage in warmer northern environments; in the south, photoperiodic restriction of winter growth could avoid cold damage. Sturdier trees from higher latitudes or altitudes could be more resilient to physical damage. Applications of the results to adaptation of plants to New Zealand environments for conservation and production purposes, to climate change, and to the health of C australis are indicated.</t>
  </si>
  <si>
    <t>0028-825X</t>
  </si>
  <si>
    <t>10.1080/0028825X.2003.9512875</t>
  </si>
  <si>
    <t>WOS:000187572400004</t>
  </si>
  <si>
    <t>Appenroth, KJ</t>
  </si>
  <si>
    <t>No photoperiodoc control of the formation of turions in eight clones of Spirodela polyrhiza</t>
  </si>
  <si>
    <t>The influence of daily photoperiod (8, 16, 24 h) on eight clones of Spirodela polyrhiza was tested in two different nutrient media. The number of vegetative fronds and resting turions formed after 50 days of cultivation were scored. The specific turion yield (STY; number of turions formed per vegetative frond) was used to evaluate the effectiveness of turion formation of the tested clones. All clones formed turions in both nutrient media. The STY varied substantially between the different clones, ranging from 0.22 +/- 0.03 (clone SC from Cuba) to 3.9 +/- 0.3 (clone 9256 from Finland) in continuous light. The STY increased with increasing duration of the photoperiod. This increase may have been due to the extended period of photosynthesis rather than that of a photoperiodic long-day response. Shorter photoperiods did not stimulate turion formation in any of the clones. S. polyrhiza is a day-neutral plant with respect to turion formation, as noted previously (Appenroth et al. 1990. Annals of Botany 66: 163-168). In accordance with this conclusion, no correlation was detected between the STY and the latitude at which the clones occur naturally. Environmental factors other than shortening of photoperiods seem to be effective in signalling seasonal changes of growth conditions in advance to S. polyrhiza.</t>
  </si>
  <si>
    <t>10.1078/0176-1617-01035</t>
  </si>
  <si>
    <t>WOS:000186971000006</t>
  </si>
  <si>
    <t>Bradshaw, WE; Quebodeaux, MC; Holzapfel, CM</t>
  </si>
  <si>
    <t>The contribution of an hourglass timer to the evolution of photoperiodic response in the pitcher-plant mosquito, Wyeomyia smithii</t>
  </si>
  <si>
    <t>Photoperiodism, the ability to assess the length of day or night, enables a diverse array of plants, birds, mammals, and arthropods to organize their development and reproduction in concert with the changing seasons in temperate climatic zones. For more than 60 years, the mechanism controlling photoperiodic response has been debated. Photoperiodism may be a simple interval timer, that is, an hourglasslike mechanism that literally measures the length of day or night or, alternatively, may be an overt expression of an underlying circadian oscillator. Herein, we test experimentally whether the rhythmic response in Wyeomyia smithii indicates a causal, necessary relationship between circadian rhythmicity and the evolutionary modification of photoperiodic response over the climatic gradient of North America, or may be explained by a simple interval timer. We show that a day-interval timer is sufficient to predict the photoperiodic response of W. smithii over this broad geographic range and conclude that rhythmic responses observed in classical circadian-based experiments alone cannot be used to infer a causal role for circadian rhythmicity in the evolution of photoperiodic time measurement. More importantly, we argue that the pursuit of circadian rhythmicity as the central mechanism that measures the duration of night or day has distracted researchers from consideration of the interval-timing processes that may actually be the target of natural selection linking internal photoperiodic time measurement to the external seasonal environment.</t>
  </si>
  <si>
    <t>WOS:000186410300014</t>
  </si>
  <si>
    <t>Lincoln, GA; Andersson, H; Loudon, A</t>
  </si>
  <si>
    <t>Clock genes in calendar cells as the basis of annual timekeeping in mammals - a unifying hypothesis</t>
  </si>
  <si>
    <t>Melatonin-based photoperiod time-measurement and circannual rhythm generation are long-term time-keeping systems used to regulate seasonal cycles in physiology and behaviour in a wide range of mammals including man. We summarise recent evidence that temporal, melatonin-controlled expression of clock genes in specific calendar cells may provide a molecular mechanism for long-term timing. The agranular secretory cells of the pars tuberalis (PT) of the pituitary gland provide a model cell-type because they express a high density of melatonin (mt1) receptors and are implicated in photoperiod/circannual regulation of prolactin secretion and the associated seasonal biological responses. Studies of seasonal breeding hamsters and sheep indicate that circadian clock gene expression in the PT is modulated by photoperiod via the melatonin signal. In the Syrian and Siberian hamster PT, the high amplitude Pert rhythm associated with dawn is suppressed under short photoperiods, an effect that is mimicked by melatonin treatment. More extensive studies in sheep show that many clock genes (e.g. Bmal1, Clock, Pert, Pert, Cry1 and Cry2) are expressed in the PT, and their expression oscillates through the 24-h light/darkness cycle in a temporal sequence distinct from that in the hypothalamic suprachiasmatic nucleus (central circadian pacemaker). Activation of Pert occurs in the early light phase (dawn), while activation of Cry1 occurs in the dark phase (dusk), thus photoperiod-induced changes in the relative phase of Per and Cry gene expression acting through PER/CRY protein/protein interaction provide a potential mechanism for decoding the melatonin signal and generating a long-term photoperiodic response. The current challenge is to identify other calendar cells in the central nervous system regulating long-term cycles in reproduction, body weight and other seasonal characteristics and to establish whether clock genes provide a conserved molecular mechanism for long-term timekeeping.</t>
  </si>
  <si>
    <t>Loudon, Andrew/0000-0003-3648-445X</t>
  </si>
  <si>
    <t>10.1677/joe.0.1790001</t>
  </si>
  <si>
    <t>WOS:000186226300001</t>
  </si>
  <si>
    <t>Shintani, Y; Munyiri, FN; Ishikawa, Y</t>
  </si>
  <si>
    <t>Change in significance of feeding during larval development in the yellow-spotted longicorn beetle, Psacothea hilaris</t>
  </si>
  <si>
    <t>Larvae of the west-Japan type yellow-spotted longicorn beetle, Psacothea hilaris (Coleoptera: Cerambycidae), show a long-day type photoperiodic response at 25 degreesC under long-day conditions, larvae pupate after the fourth or fifth instar, while under short-day conditions, they undergo a few nonstationary supernumerary molts and eventually enter diapause. In the present study, the effect of food on the development and photoperiodic response of the larvae was examined with special reference to molting and pupation. Although the pupal body size was greatly affected by the food quality and the length of feeding, the critical day length for induction of metamorphosis at 25 degreesC was always between 13.5 and 14 h. Exposure to starvation of larvae reared on the standard diet revealed that the capability to pupate is acquired after a few days of feeding in the fourth instar. In the larvae that had acquired the capability to pupate, premature pupation was induced by exposure to starvation, indicating that feeding becomes dispensable long before it is normally terminated. (C) 2003 Elsevier Ltd. All rights reserved.</t>
  </si>
  <si>
    <t>Ishikawa, Yukio/J-5676-2019</t>
  </si>
  <si>
    <t>Ishikawa, Yukio/0000-0003-3067-2513</t>
  </si>
  <si>
    <t>10.1016/S0022-1910(03)00167-7</t>
  </si>
  <si>
    <t>WOS:000185965800010</t>
  </si>
  <si>
    <t>High autumn temperature delays spring bud burst in boreal trees, counterbalancing the effect of climatic warming</t>
  </si>
  <si>
    <t>The effect of temperature during short-day (SD) dormancy induction was examined in three boreal tree species in a controlled environment. Saplings of Betula pendula Roth, B. Pubescens Ehrh. and Alnus glutinosa (L.) Moench. were exposed to 5 weeks of 10-h SD induction at 9, 15 and 21 degreesC followed by chilling at 5 degreesC for 40, 70, 100 and 130 days and subsequent forcing at 15 degreesC in a 24-h photoperiod for 60 days. In all species and with all chilling periods, high temperature during SD dormancy induction significantly delayed bud burst during subsequent flushing at 15 degreesC. In A. glutinosa, high temperature during SD dormancy induction also significantly increased the chilling requirement for dormancy release. Field experiments at 60degrees N with a range of latitudinal birch populations revealed a highly significant correlation between autumn temperature and days to bud burst in the subsequent spring. September temperature alone explained 20% of the variation between years in time of bud burst. In birch populations from 69 and 71degrees N, which ceased growing and shed their leaves in August when the mean temperature was 15 degreesC, bud burst occurred later than expected compared with lower latitude populations (56degrees N) in which dormancy induction took place more than 2 months later at a mean temperature of about 6 degreesC. It is concluded that this autumn temperature response may be important for counterbalancing the potentially adverse effects of higher winter temperatures on dormancy stability of boreal trees during climate warming.</t>
  </si>
  <si>
    <t>10.1093/treephys/23.13.931</t>
  </si>
  <si>
    <t>WOS:000185312100008</t>
  </si>
  <si>
    <t>Coppack, T; Pulido, F; Czisch, M; Auer, DP; Berthold, P</t>
  </si>
  <si>
    <t>Photoperiodic response may facilitate adaptation to climatic change in long-distance migratory birds</t>
  </si>
  <si>
    <t>Recent climatic change is causing spring events in northern temperate regions to occur earlier in the year. As a result, migratory birds returning from tropical wintering sites may arrive too late to take full advantage of the food resources on their breeding grounds. Under these conditions, selection will favour earlier spring arrival that could be achieved by overwintering closer to the breeding grounds. However, it is unknown how daylength conditions at higher latitudes will affect the timing of life cycle stages. Here, we show in three species of Palaearctic-African migratory songbirds that a shortening of migration distance induces an advancement of springtime activities. Birds exposed to daylengths simulating migration to and wintering in southern Europe considerably advanced their spring migratory activity and testicular development. This response to the novel photoperiodic environment will enable birds wintering further north to advance spring arrival and to start breeding earlier. Thus, phenotypic flexibility in response to the photoperiod may reinforce selection for shorter migration distance if spring temperatures continue to rise.</t>
  </si>
  <si>
    <t>S43</t>
  </si>
  <si>
    <t>S46</t>
  </si>
  <si>
    <t>10.1098/rsbl.2003.0005</t>
  </si>
  <si>
    <t>WOS:000184786900013</t>
  </si>
  <si>
    <t>Royer, DL; Osborne, CP; Beerling, DJ</t>
  </si>
  <si>
    <t>Carbon loss by deciduous trees in a CO2-rich ancient polar environment</t>
  </si>
  <si>
    <t>Fossils demonstrate that deciduous forests covered the polar regions for much of the past 250 million years(1) when the climate was warm and atmospheric CO2 high(2). But the evolutionary significance of their deciduous character has remained a matter of conjecture for almost a century(3). The leading hypothesis(1,4-7) argues that it was an adaptation to photoperiod, allowing the avoidance of carbon losses by respiration from a canopy of leaves unable to photosynthesize in the darkness of warm polar winters(8-11). Here we test this proposal with experiments using 'living fossil' tree species grown in a simulated polar climate with and without CO2 enrichment. We show that the quantity of carbon lost annually by shedding a deciduous canopy is significantly greater than that lost by evergreen trees through wintertime respiration and leaf litter production, irrespective of growth CO2 concentration. Scaling up our experimental observations indicates that the greater expense of being deciduous persists in mature forests, even up to latitudes of 83 degreesN, where the duration of the polar winter exceeds five months. We therefore reject the carbon-loss hypothesis as an explanation for the deciduous nature of polar forests.</t>
  </si>
  <si>
    <t>Beerling, David J/C-2840-2009</t>
  </si>
  <si>
    <t>Beerling, David J/0000-0003-1869-4314; Royer, Dana/0000-0003-0976-953X</t>
  </si>
  <si>
    <t>10.1038/nature01737</t>
  </si>
  <si>
    <t>WOS:000183912800038</t>
  </si>
  <si>
    <t>Fuhrer, J</t>
  </si>
  <si>
    <t>Agroecosystern responses to combinations of elevated CO2, ozone, and global climate change</t>
  </si>
  <si>
    <t>Global climate change, caused by increased emissions of greenhouse gases, is likely to affect agroecosystems in many ways, but the outcome, for instance, as a shift in productivity, depends on the combined effects of climate (temperature, precipitation) and other global change components. The focus of this review is on temperature, soil moisture, atmospheric CO2 and tropospheric ozone (O-3). Changes in agricultural productivity can be the result of direct effects of these factors at the plant level, or indirect effects at the system level, for instance, through shifts in nutrient cycling, crop-weed interactions, insect pest occurrence, and plant diseases. Based on results of factorial experiments under a range of experimental conditions, it is difficult to draw generalized conclusions. With respect to C-3 crops, the data suggest that elevated CO2 may have many positive effects, including yield stimulation, improved resource-use efficiency, more successful competition with C-4 weeds, reduced O-3 toxicity, and in some cases better pest and disease resistance. However, many of these beneficial effects may be lost-at least to some extent-in a warmer climate. Warming, accelerates plant development and reduces grain-fill, reduces nutrient-use efficiency, increases crop water consumption, and favors C-4 weeds over C-3 crops. Also, the rate of development of insects may be increased. In grasslands, elevated CO2 stimulates dry matter production, in particular, in N-fixing legumes, but warming again reduces the positive CO2 effect. A major effect of climate warming in the temperate zone could be a change in winter survival of insect pests, whereas at more northern latitudes shifts in phenology in terms of growth and reproduction, may be of special importance. However, climate warming disturbs the synchrony between temperature and photoperiod; because insect and host plant species show individualistic responses to temperature, CO2 and photoperiod, it is expected that climate change will affect the temporal and spatial association between species interacting at different trophic levels. Although predictions are difficult, it seems reasonable to assume that agroecosystem responses will be dominated by those caused directly or indirectly by shifts in climate, associated with altered weather patterns, and not by elevated CO2 per se. Overall, intensive agriculture may have the potential to adapt to changing conditions, in contrast to extensive agricultural systems or low-input systems which may be affected more seriously. (C) 2003 Elsevier Science B.V. All rights reserved.</t>
  </si>
  <si>
    <t>10.1016/S0167-8809(03)00125-7</t>
  </si>
  <si>
    <t>WOS:000184028800001</t>
  </si>
  <si>
    <t>Lounibos, LP; Escher, RL; Lourenco-de-Oliveria, R</t>
  </si>
  <si>
    <t>Asymmetric evolution of photoperiodic diapause in temperate and tropical invasive populations of Aedes albopictus (Diptera : Culicidae)</t>
  </si>
  <si>
    <t>Aedes albopictus became established in Brazil and the USA during the same approximate period of the mid-1980s and spread rapidly in both countries in succeeding years. Early populations in the USA, believed derived from temperate Japan, all possessed a photoperiodically inducible egg diapause, but a population from Brazil, of probable tropical origins, did not. Based on responses of geographic populations to a common short (10L:14D) day length, we demonstrate that the spread of A. albopictus in Florida from more temperate USA has been associated with a gradual loss of diapause, such that diapause incidence is now positively correlated with latitude in the southern USA. In Brazil, most populations tested 15 yr after the initial invasion show no evidence of diapause, except for three from the two southernmost states (&gt;26degreesS), in which a small, but significant percentage of eggs from mothers exposed to short day lengths were dormant. Diapause reduction in the southern USA and diapause acquisition by A. albopictus in southern Brazil have not resulted in similar response levels at comparable latitudes in the two countries, in part because of genetic constraints of different founder populations from temperate and tropical origins and different selective regimes in the two invaded countries.</t>
  </si>
  <si>
    <t>10.1603/0013-8746(2003)096[0512:AEOPDI]2.0.CO;2</t>
  </si>
  <si>
    <t>WOS:000184762000012</t>
  </si>
  <si>
    <t>Abe, J; Xu, DH; Miyano, A; Komatsu, K; Kanazawa, A; Shimamoto, Y</t>
  </si>
  <si>
    <t>Photoperiod-insensitive Japanese soybean landraces differ at two maturity loci</t>
  </si>
  <si>
    <t>Insensitivity of flowering to long daylengths is an important character in the adaptation of soybean [Glycine mar (L.) Merrill] to higher latitudinal environments. The objective of this study was to identify and map the maturity genes for incandescent long daylength (ILD) insensitivity for two landraces, 'Miharudaizu' and 'Sakamotowase', which belong to different cultivar groups. Two F-9 recombinant inbred line (RIL) families were developed by means of a repetitive heterozygote selection method from the F-2 population of the cross between the two landraces. Linkage analyses with isozyme and simple sequence repeat (SSR) markers revealed that the maturity gene for ILD insensitivity from Miharudaizu was a recessive allele at the E4 locus on Molecular linkage group (MLG) I. The MLG I order of the E4 locus and four markers was determined as Satt239-Satt496-E4-Enp-Satt354. The maturity gene for ILD insensitivity from Sakamotowase was found to cosegregate with four tightly linked SSRs on MLG C2, and was determined as a recessive allele at the El locus. The genotypes at the E3 locus for both Miharudaizu and Sakamotowase were estimated as e3e3 on the basis of the responses of late-flowering near-isogenic lines to fluorescent long daylength (FLD). The results obtained in this study suggest that Miharudaizu has the genotype of E1E1e3e3e4e4 and Sakamotowase has the genotype of e1e1e3e3E4E4. Because the e1 allele cannot induce flowering in ILD in the presence of the E4 allele, an unknown gene may condition the ILD insensitivity of Sakamotowase, possibly while combined with the e1 allele.</t>
  </si>
  <si>
    <t>10.2135/cropsci2003.1300</t>
  </si>
  <si>
    <t>WOS:000183762800008</t>
  </si>
  <si>
    <t>Photoperiodic and temperature control of diapause induction and colour change in the southern green stink bug Nezara viridula</t>
  </si>
  <si>
    <t>The effect of photoperiod and temperature on the duration of the nymphal period, diapause induction and colour change in adults of Nezara viridula (L.) (Heteroptera: Pentatomidae) from Japan was studied in the laboratory. At 20 degreesC, the developmental period for nymphs was significantly shorter under LD 10 : 14 h (short day) and LD 16 : 8 h (long day) than under intermediate photoperiods, whereas at 25 degreesC it was slightly shorter under intermediate than short- and long-day conditions. It is assumed that photoperiod-mediated acceleration of nymphal growth takes place in autumn when day-length is short and it is unlikely that nymphal development is affected by day-length under summer long-day and hot conditions. Nezara viridula has an adult diapause controlled by a long-day photoperiodic response. At 20 degreesC and 25 degreesC in both sexes, photoperiodic responses were similar and had thresholds close to 12.5 h, thus suggesting that the response is thermostable within this range of temperatures and day-length plays a leading role in diapause induction. Precopulation and preoviposition periods were significantly longer under near-critical regimes than under long-day ones. Short-day and near-critical photoperiods induced a gradual change of adult colour from green to brown/russet. The rate of colour change was significantly higher under LD 10 : 14 h than under LD 13 : 11 h, suggesting that the colour change is strongly associated with diapause induction. The incidences of diapause or dark colour did not vary among genetically determined colour morphs, indicating that these morphs have a similar tendency to enter diapause and change colour in response to short-day conditions.</t>
  </si>
  <si>
    <t>10.1046/j.1365-3032.2003.00307.x</t>
  </si>
  <si>
    <t>WOS:000183310800001</t>
  </si>
  <si>
    <t>Circadian rhythmicity and photoperiodism in the pitcher-plant mosquito: Adaptive response to the photic environment or correlated response to the seasonal environment?</t>
  </si>
  <si>
    <t>Many plants and animals use the length of day or photoperiod to cue their seasonal patterns of development, reproduction, dormancy, and migration. Among temperate arthropods, the median or critical photoperiod increases with latitude or altitude. Concomitantly, in beetles, moths, mites, flies, and mosquitoes, there is a declining expression of a rhythmic, presumably circadian-based, component of photoperiodic response. It has been proposed that the long summer days in the north select for a reduced response to light by the circadian clock, which results in this declining rhythmic expression and, consequently, longer northern critical photoperiods. However, these patterns might also be due to direct, seasonal selection on the critical photoperiod itself, which results in a correlated reduction in the rhythmic component as a result of internal physiological constraints within the organism. Using standard light duration and selection experiments, we show that evolution of photoperiodic time measurement in the mosquito, Wyeomyia smithii, results from the direct response of critical photoperiod to seasonal selection and a correlated response of the rhythmic component of photoperiodic time measurement. We conclude that expression of the circadian clock is necessary neither for the central mechanism of photoperiodic time measurement nor for the adaptive modification of critical photoperiod.</t>
  </si>
  <si>
    <t>10.1086/374344</t>
  </si>
  <si>
    <t>WOS:000183276900004</t>
  </si>
  <si>
    <t>Dowell, SF; Whitney, CG; Wright, C; Rose, CE; Schuchat, A</t>
  </si>
  <si>
    <t>Seasonal patterns of invasive pneumococcal disease</t>
  </si>
  <si>
    <t>EMERGING INFECTIOUS DISEASES</t>
  </si>
  <si>
    <t>Pneumococcal infections increase each winter, a phenomenon that has not been well explained. We conducted population-based active surveillance for all cases of invasive pneumococcal disease in seven states; plotted annualized weekly rates by geographic location, age, and latitude; and assessed correlations by time-series analysis. In all geographic areas, invasive pneumococcal disease exhibited a distinct winter seasonality, including an increase among children in the fall preceding that for adults and a sharp spike in incidence among adults each year between December 24 and January 7. Pneumococcal disease correlated inversely with temperature (r -0.82 with a 1-week lag; p &lt; 0.0001), but paradoxically the coldest states had the lowest rates, and no threshold temperature could be identified. The pattern of disease correlated directly with the sinusoidal variations in photoperiod (r +0.85 with a 5-week lag; p &lt; 0.0001). Seemingly unrelated seasonal phenomena were also somewhat correlated. The reproducible seasonal patterns in varied geographic locations are consistent with the hypothesis that nationwide seasonal changes such as photoperiod-dependent variation in host susceptibility may underlie pneumococcal seasonality, but caution is indicated in assigning causality as a result of such correlations.</t>
  </si>
  <si>
    <t>1080-6040</t>
  </si>
  <si>
    <t>10.3201/eid0905.020556</t>
  </si>
  <si>
    <t>WOS:000182569700010</t>
  </si>
  <si>
    <t>Garcia-Gil, MR; Mikkonen, M; Savolainen, O</t>
  </si>
  <si>
    <t>Nucleotide diversity at two phytochrome loci along a latitudinal cline in Pinus sylvestris</t>
  </si>
  <si>
    <t>Forest tree species provide many examples of well-studied adaptive differentiation, where the search for the underlying genes might be possible. In earlier studies and in our common conditions in a greenhouse, northern populations set bud earlier than southern ones. A difference in latitude of origin of one degree corresponded to a change of 1.4 days in number of days to terminal bud set of seedlings. Earlier physiological and ecological genetics work in conifers and other plants have suggested that such variation could be governed by phytochromes. Nucleotide variation was examined at two phytochrome loci (PHYP and PHYO, homologues of the Arabidopsis thaliana PHYB and PHYA , respectively) in three populations: northern Finland, southern Finland and northern Spain. In our samples of 12-15 sequences (2980 and 1156 base pairs at the two loci) we found very low nonsynonymous variation; pi was 0.0003 and 0.0002 at PHYP and PHYO loci, respectively. There was no functional differentiation between populations at the photosensory domains of either locus. The overall silent variation was also low, only 0.0024 for the PHYP locus. The low estimates of silent variation are consistent with the estimated low synonymous substitution rates between Pinus sylvestris and Picea abies at the PHYO locus. Despite the low level of nucleotide variation, haplotypic diversity was relatively high (0.42 and 0.41 for fragments of 1156 nucleotides) at the two loci.</t>
  </si>
  <si>
    <t>10.1046/j.1365-294X.2003.01826.x</t>
  </si>
  <si>
    <t>WOS:000182261500009</t>
  </si>
  <si>
    <t>Gorman, MR</t>
  </si>
  <si>
    <t>Differential effects of multiple short day lengths on body weights of gonadectomized Siberian hamsters</t>
  </si>
  <si>
    <t>Siberian hamsters (Phodopus sungorus) maintained under simulated natural photoperiods exhibit marked reductions in body weight as day lengths decrease in summer and fall. This experiment assessed whether the component of the seasonal body weight rhythm that is independent of gonadal hormones exhibits a graded dependence on decreasing day lengths or whether the entire program of weight loss is triggered by the crossing of a single critical day length in late summer. Male hamsters born into a photoperiod with 13 h light and 11 h dark (i.e., 13L : 11D) were castrated and transferred to simulated natural photoperiod for early April at 40degreesN latitude. At the summer solstice (15L:9D) some hamsters remained on that photoperiod whereas others experienced gradual decreases in day length. Three additional groups were moved to static photoperiods when day lengths had subsequently declined to 13L : 11D, 11L : 13D, or 9L : 15D, respectively. Day lengths decreasing to 13L : 11D were sufficient to suppress body weight but were less inhibitory than further decreases in day length. Hamsters identified as photononresponsive on the basis of daily activity rhythms increased body weight monotonically. These results establish that steroid-independent modulation of body weight depends on photoperiod in a graded fashion.</t>
  </si>
  <si>
    <t>10.1086/374284</t>
  </si>
  <si>
    <t>WOS:000184969300013</t>
  </si>
  <si>
    <t>Kripke, DF; Youngstedt, SD; Rex, KM; Klauber, MR; Elliott, JA</t>
  </si>
  <si>
    <t>Melatonin excretion with affect disorders over age 60</t>
  </si>
  <si>
    <t>PSYCHIATRY RESEARCH</t>
  </si>
  <si>
    <t>Numerous studies have reported low melatonin secretion in depression, but other studies have suggested no deficit or an increase. Alterations of circadian phase or duration of melatonin secretion have also been described. Since melatonin secretion decreases as we age, it seemed interesting to examine melatonin and depression in an aging sample. Volunteers who complained of mood or sleep problems were recruited for studies in which fractional urine specimens were collected for 24 h, both at home and in the laboratory. The major metabolite, 6-sulfatoxymelatonin (aMT6s), was determined by radioimmunoassay. Of 72 volunteers aged 60-78 years, seven had current major depression and 55% had a lifetime history of an affective disorder. A 55-fold range of home aMT6s excretion rates was observed. A lifetime history of any affective disorder was significantly associated with greater log(10)[mesor] aMT6s excretion in home collections and laboratory collections, but current affective disorders were neither significantly related to melatonin excretion nor to aMT6s acrophase timing, onset, offset or duration. These results are only weakly consistent with a photoperiodic hypothesis of depression. (C) 2003 Elsevier Science Ireland Ltd. All rights reserved.</t>
  </si>
  <si>
    <t>Kripke, Daniel/M-9277-2019</t>
  </si>
  <si>
    <t>Kripke, Daniel/0000-0002-2318-8179</t>
  </si>
  <si>
    <t>0165-1781</t>
  </si>
  <si>
    <t>10.1016/S0165-1781(03)00060-X</t>
  </si>
  <si>
    <t>WOS:000183078200007</t>
  </si>
  <si>
    <t>Geographical variation in photoperiodic induction of larval diapause in the bruchid beetle, Bruchidius dorsalis: polymorphism in overwintering stages</t>
  </si>
  <si>
    <t>The bruchid beetle, Bruchidius dorsalis Fahraeus (Coleoptera: Bruchidae), has a multivoltine life cycle and shows geographical variation of overwintering stages in Japan. Our previous study found that B. dorsalis enters larval diapause in the final instar under short photoperiods. In cooler areas, we observed that most individuals overwinter in the final larval stage in diapause, whereas beetles at different developmental stages (non-diapausing young instars, diapausing instars, and adults) were overwintering in warmer areas. In this study, we investigated geographical variation in the photoperiodic response for induction of larval diapause at 20degreesC (three populations) and 24degreesC (two populations) to clarify the overwintering strategy of B. dorsalis. We observed that (1) diapause incidence at 20degreesC changed sharply from ca. 100% to 0% with a change in photoperiod in all the populations, (2) critical photoperiod was longer at 20degreesC in populations from cooler areas, and (3) critical photoperiod at 24degreesC was shorter than at 20degreesC and a fraction of the larvae did not enter diapause, even under short photoperiods. Overwintering stages estimated from these results were consistent with those actually observed in the field. This study indicates that the geographical variation of overwintering stages is likely to reflect adaptive diapause induction in each local environment.</t>
  </si>
  <si>
    <t>10.1046/j.1570-7458.2003.00033.x</t>
  </si>
  <si>
    <t>WOS:000182710200002</t>
  </si>
  <si>
    <t>Tobin, PC; Nagarkatti, S; Saunders, MC</t>
  </si>
  <si>
    <t>Phenology of grape berry moth (Lepidoptera : Tortricidae) in cultivated grape at selected geographic locations</t>
  </si>
  <si>
    <t>The grape berry moth, Endopiza viteana (Clemens) feeds on wild and cultivated Vitis spp., causing economic damage in the latter. We studied incidence of pheromone trap catch data, and combined this with previous work oil development and diapause to construct a comprehensive model of the temporal dynamics of E. viteana. We explored the behavior of this model fit six eastern United States locations along Lakes Erie and Michigan, the Finger Lakes in New York, and fit Missouri and Virginia. Voltinism of E. viteana is influenced by the accumulated growing degree lay's before the postsummer solstice photoperiod at which eggs develop exclusively into diapausing pupae. Our model generally predicted two full and a partial third generation it Geneva, NY, whereas partial fourth generations existed fit vineyards along Lakes Erie, and Michigan, In more southern latitudes, such as Missouri and Virginia, the absence of a partial fourth generation would be rare. Also, our model suggested the presence of clinal latitudinal variation in diapause induction with southern populations of E, viteana responding to shorter daylengths than northern populations. These predictions, based oil average 10-yr surface temperatures (1991-2000) are supported by past observations and explain the variability in voltinism front year to year that has been reported in the, northeastern it United States and Niagara Peninsula of Canada.</t>
  </si>
  <si>
    <t>10.1603/0046-225X-32.2.340</t>
  </si>
  <si>
    <t>WOS:000182354100014</t>
  </si>
  <si>
    <t>Pilon, J; Santamaria, L; Hootsmans, M; van Vierssen, W</t>
  </si>
  <si>
    <t>Latitudinal variation in life-cycle characteristics of Potamogeton pectinatus L.: vegetative growth and asexual reproduction</t>
  </si>
  <si>
    <t>Across latitudinal gradients, environmental conditions that influence plant growth and reproduction largely change. Here we study clonal variation in life-cycle characteristics of the cosmopolitan water plant Potamogeton pectinatus L. across a broad latitudinal range. Two consecutive experiments were performed under standardised laboratory conditions (photoperiod, irradiance and temperature). In the first experiment we investigated asexual reproduction among fifteen clones, obtained from latitudes ranging from 24 to 68degrees N. After 90 days of growth, high-latitude clones produced more but smaller tubers, while the aboveground biomass was lower as compared to the clones obtained from low latitudes. In a second experiment we studied inherent differences in early growth, morphology and photosynthesis for eleven clones (obtained from the same latitudinal range as in experiment 1). We found high among clonal variation for most measured variables, but the number of latitude-correlated traits was limited. The only trait that correlated with latitude was the number of leaves per plant, which increased in clones from higher latitudes. Our results agree with the hypothesis of a latitude-correlated switch in life-cycle strategy for this species. For northern clones this results in a short life-cycle, with an early and high investment in tuber biomass, while for low latitude clones the length of the life-cycle is prolonged, with a delayed reproduction and increased total plant biomass.</t>
  </si>
  <si>
    <t>10.1023/A:1022252517488</t>
  </si>
  <si>
    <t>WOS:000180750600010</t>
  </si>
  <si>
    <t>Cooper, RL</t>
  </si>
  <si>
    <t>A delayed flowering barrier to higher soybean yields</t>
  </si>
  <si>
    <t>A long term maximum yield soybean [Glycine max (L.) Merr.] research project was initiated at Wooster, OH (40degreesN latitude) in 1977 with the specific objectives of determining the yield potential of soybeans and identifying yield limiting factors. Results from this research suggest there is a delayed flowering barrier to higher soybean yields in the higher latitudes where the light intensity (sun angle) is highest and the day length is longest early in the growing season, declining as the growing season progresses. At Wooster, OH, the average 24 It total solar radiation declines from 474 Langleys (cal/cm(2)) in June to 351 Langleys in September. The maximum daily solar energy declines from 680 Langleys (15-30 June) to 444 Langleys 15-30 September. Under normal spring temperatures in May, soybeans planted during the first week of May normally bloom during the first week of July. However, in 1982, 1985, 1998, and 1999, unusually early warm spring temperatures in May resulted in the soybeans flowering around 15 June, 2 weeks earlier than normal. In a maximum yield environment, where all manageable yield limiting factors were minimized, test average yields were 5963 kg/ha in 1982, 5549 kg/ha in 1985, 5383 kg/ha in 1998, and 5416 kg/ha in 1999, with individual lines producing replicated yields in the 6000-7000 kg/ha range. In the intervening years, 1983 and 1984 and from 1986 to 1997, with more normal spring temperatures, test average yields in the maximum yield environment ranged from 3575 to 4862 kg/ha, with highest yielding individual lines producing yields in the 4200-5500 kg/ha range. These results indicate there is a temperature by photoperiod interaction in soybeans that results in soybeans flowering up to 2 weeks earlier than normal in response to above normal temperatures in early spring (in May at Wooster, CH). This results in the soybeans entering the reproductive cycle earlier in the growing season when the days are longer and the light intensity is higher (greater total solar radiation is available). Also the length of the reproductive cycle was increased since maturity was similar to years of more normal spring temperatures. This resulted in a significant increase in the yield potential of soybeans in years of unusually early warm spring temperatures. These results suggest if breeders can develop full season soybean cultivars that will bloom earlier under more normal spring temperatures, the yield potential of soybeans in the higher latitudes could be significantly increased. Published by Elsevier Science B.V.</t>
  </si>
  <si>
    <t>10.1016/S0378-4290(03)00003-0</t>
  </si>
  <si>
    <t>WOS:000181733800003</t>
  </si>
  <si>
    <t>Vishnevetsky, J; Zamski, E; Ziv, M</t>
  </si>
  <si>
    <t>Enhanced bud and bulblet regeneration from bulbs of Nerine sarniensis cultured in vitro</t>
  </si>
  <si>
    <t>Nerine (Nerine samiensis) cv. Salmon Supreme in vitro-grown bulblets, 7-9 mm in diameter, were cut in half longitudinally and used for adventitious bud initiation following dissection of the roots and two-thirds of the upper part of the bulblets. The terminal apex was injured with a hot, sterile microscope dissecting needle. The highest number of buds formed (seven to nine buds per halved bulblet) on a semi-solid Murashige and Skoog (MS) basal salts medium supplemented with 3% sucrose and either 1 muM 6-benzylaminopurine (BA) and 1 muM alpha-naphthaleneacetic acid (NAA) or 0.5 muM BA and 0.1 muM NAA. Bulblet halves were cultured in the dark for 11-13 weeks with one subculture after 6 weeks. Anatomical studies indicated that the initiation of adventitious buds on the abaxial side of the inner scales of the halved bulblet was adjacent to the basal plate and started from the leaf primordium and a meristematic bulge. Buds developed directly into small bulblets after they were transferred to semi-solid MS basal salts medium supplemented with 6% sucrose, 10 muM indole-3-butyric acid (IBA) and 0.25% activated charcoal. Small bulblets cultured in liquid MS medium supplemented with additional KH2PO4 (170 mg l(-1)), 6% sucrose and 0.1 muM NAA under a 16/8-h (light/dark) photoperiod for 8 weeks grew into larger bulbs faster than those cultured on semi-solid medium. The bulbs were rooted on a semi-solid medium after 4 weeks and then transferred to the soil. As many as 18 bulblets developed and rooted from one in vitro-grown bulb after 25-27 weeks.</t>
  </si>
  <si>
    <t>10.1007/s00299-003-0580-2</t>
  </si>
  <si>
    <t>WOS:000182461100004</t>
  </si>
  <si>
    <t>The influence of latitude and cloud cover on the seasonality of human births</t>
  </si>
  <si>
    <t>SOCIAL BIOLOGY</t>
  </si>
  <si>
    <t>Background. A previous study (Cummings, 2002), hypothesized that human birth seasonality was primarily related to environmental light intensity/photoperiod. Purpose. There are two primary goals: to explain seasonality differences between U.S., Canada, and Europe and to test the influence of environmental light intensity/photoperiod at divergent latitudes. Methodology. Existing seasonality data were extracted from previous studies at various locations throughout the world. Daily cloud cover amounts (clearness) were utilized as indices for environmental light intensity. Discussion. Results were evaluated and discussed for each sub-study. Conclusion. Sub-study results support the hypothesis that human birth seasonality may be influenced by environmental light intensity and photoperiod. This conclusion is supported by logical links between increased light intensity/photoperiod and conceptions at different latitudes. Irrefutable proof may involve correlating long term changes in cloud cover with long term changes in human birth seasonality.</t>
  </si>
  <si>
    <t>0037-766X</t>
  </si>
  <si>
    <t>SPR-SUM</t>
  </si>
  <si>
    <t>WOS:000224228400002</t>
  </si>
  <si>
    <t>Fanjul-Moles, ML; Duran-Lizarraga, E; Gonsebatt, ME; Prieto-Sagredo, J</t>
  </si>
  <si>
    <t>The effect of photoperiod and light irradiance on the antioxidant circadian system of two species of crayfish from different latitudes: Procambarus clarkii and a P-digueti</t>
  </si>
  <si>
    <t>This work was carried out to study the antioxidant circadian system of two species of crayfish of different latitude origin. We investigated (1) whether both species possess glutathione circadian rhythms and (2) whether both species' rhythms differ in their ability to synchronize to 24 h cycles. Two batches of Procambarus clarkii and P. digueti were kept in (1) light-dark (LD) 12:12 low irradiance (LI) cycles and then exposed to (2) 72 h of complete darkness, (3) LD 12:12 high irradiance (111), (4) LD 20:4 LI and (5) LD 20:4 HI for 2 weeks. The midgut and hemolymph were sampled and reduced and oxidized glutathione as well as glutathione reductase and glutathione peroxidase were assayed. Cosinor and analysis of variance revealed differences between both species. Procambarus clarkii robust antioxidant circadian rhythms are able to entrain to all conditions resetting to lights on or off. However, the P. digueti weak circadian glutathione system did not entrain to the LD cycles, showing a random distribution of phases. In this species, LD 12:12 and 20:4 HI evidenced significant daily rhythms indicating a damped circadian antioxidative system that is enhanced by the effect of light. This suggests that each species' photoperiodic history determines the adaptive abilities of the circadian antioxidative mechanisms.</t>
  </si>
  <si>
    <t>Fanjul-Moles, Maria Luisa/C-8069-2011</t>
  </si>
  <si>
    <t>Fanjul-Moles, Maria Luisa/0000-0003-2927-0154</t>
  </si>
  <si>
    <t>WOS:000180924200014</t>
  </si>
  <si>
    <t>Li, CY; Junttila, O; Ernstsen, A; Heino, P; Palva, ET</t>
  </si>
  <si>
    <t>Photoperiodic control of growth, cold acclimation and dormancy development in silver birch (Betula pendula) ecotypes</t>
  </si>
  <si>
    <t>Survival and growth of temperate zone woody plants under changing seasonal conditions is dependent on proper timing of cold acclimation and development of vegetative dormancy, shortening photoperiod being an important primary signal to induce these adaptive responses. To elucidate the physiological basis for climatic adaptation in trees, we have characterized photoperiodic responses in the latitudinal ecotypes of silver birch (Betula pendula Roth) exposed to gradually shortening photoperiod under controlled conditions. In all ecotypes, shortening photoperiod triggered growth cessation, cold acclimation and dormancy development, that was accompanied by increases in endogenous abscisic acid (ABA) and decreases in indole-3-acetic acid (IAA). There were distinct differences between the ecotypes in the rates and degrees of these responses. The critical photoperiod and the photoperiodic sensitivity for growth cessation varied with latitudinal origin of the ecotype. The northern ecotype had a longer critical photoperiod and a greater photoperiodic sensitivity than the southern ecotype. Compared with the southern ecotypes, the northern ecotype was more responsive to shortening photoperiod, resulting in earlier cold acclimation, dormancy development, increase in ABA content and decrease in IAA content. However, at the termination of the experiment, all the ecotypes had reached approximately the same level of cold hardiness (-12 to -14degreesC), ABA content (2.1-2.3 mug g(-1) FW) and IAA content (17.2-20.3 ng g(-1) FW). In all ecotypes, increase in ABA levels preceded development of bud dormancy and maximum cold hardiness. IAA levels decreased more or less parallel with increasing cold hardiness and dormancy, suggesting a role of IAA in the photoperiodic control of growth, cold acclimation and dormancy development in birch.</t>
  </si>
  <si>
    <t>10.1034/j.1399-3054.2003.00002.x</t>
  </si>
  <si>
    <t>WOS:000181284000007</t>
  </si>
  <si>
    <t>Stewart, DW; Cober, ER; Bernard, RL</t>
  </si>
  <si>
    <t>Modeling genetic effects on the photothermal response of soybean phenological development</t>
  </si>
  <si>
    <t>Symposium on Crop Modeling and Genomics</t>
  </si>
  <si>
    <t>NOV   07, 2000</t>
  </si>
  <si>
    <t>MINNEAPOLIS, MINNESOTA</t>
  </si>
  <si>
    <t>The identification of genes that affect plant growth and development has played a prominent role in modern plant research. Mathematical modeling can be a useful tool in this process of quantifying the effects of individual genes. In soybean [Glycine mar (L.) Merr.], seven loci (E1 to E7) have been identified that condition time to flowering and maturity and photoperiod sensitivity. Twenty-nine near-sogenic lines with different combinations of alleles at six of these loci in either 'Clark' or 'Harosoy' background were used in this study. Days from planting to first flower were observed in these lines over 2 yr at two locations (Ottawa, ON, Canada, and Urbana, IL, USA) under natural daylength and a 20-h photoperiod. A mathematical model was developed to simulate the effect of average daily temperature, photoperiod, and the temperature X photoperiod interaction. A photoperiod coefficient was calculated for each isoline, which resulted in an R-2 of 0.93 when calculations of times to first flower were correlated with observations. A submodel was developed to calculate photoperiod coefficients by adding contributions from each locus with dominant alleles. This reduced the 29 isoline coefficients to seven coefficients (one for each locus plus an additional value for unknown genes) but with a reduction of the R-2 of from 0.93 to 0.89. The El coefficient was approximately twice the size of the other five allele coefficients. Time from planting to first flower can be calculated from the average daily temperatures and latitude of a given location using the gene model if the genetic makeup of the line is known.</t>
  </si>
  <si>
    <t>10.2134/agronj2003.0065</t>
  </si>
  <si>
    <t>WOS:000182261000007</t>
  </si>
  <si>
    <t>Turpin, JE; Robertson, MJ; Haire, C; Bellotti, WD; Moore, AD; Rose, I</t>
  </si>
  <si>
    <t>Simulating fababean development, growth, and yield in Australia</t>
  </si>
  <si>
    <t>The capability to simulate fababean (Vicia faba L.) production across the range of environments in which it is grown in Australia provides a tool for assessing agronomic and management options for the crop. This paper describes the building and testing of a model of fababean (cv. Fiord) development and growth, designed for use in the cropping systems simulator, APSIM. Parameters describing leaf area expansion, radiation interception, biomass accumulation and partitioning, root growth, water use, and nitrogen accumulation were sourced from the literature or developed from experiments conducted by the authors. In addition, parameters defining phenological development in response to temperature and photoperiod were derived from a comprehensive dataset of times to flowering and maturity. Routines for pre-flowering phenology predicted time to flowering ranging from 43 to 94 days with a root mean squared deviation (RMSD) of 4.3 days. Post-flowering development could not be satisfactorily predicted using thermal time alone; analysis of the collated data suggested that the lengths of some post-flowering phases were related to photoperiod. With incorporation of a photoperiod effect on post-flowering development, time from sowing to maturity was simulated with an R(2) of 92% and an RMSD of 6.7 days. The model was tested over a diverse range of latitudinal and climatic conditions within Australia, using data from experiments in which sowing date, crop density, and water supply varied. Observed grain yield (n=42) varied from 500 to 5600 kg/ha. In general, observed biomass and yield patterns within a growing season were reproduced well. Simulated grain yield explained 87% of the variance in observed yields (RMSD=466 kg/ha). Apart from demonstrating the capability of the model over a wide range of growing conditions, the tests highlighted a number of areas for future improvement, including accounting for lodging, variation in harvest index under wet conditions, and accurate simulation of the response of leaf area expansion to mild levels of water deficit.</t>
  </si>
  <si>
    <t>Robertson, Michael J/G-1418-2010; Moore, Andrew/D-3418-2009; Bellotti, William/B-5013-2016</t>
  </si>
  <si>
    <t>Moore, Andrew/0000-0002-5675-4720; Bellotti, William/0000-0001-6302-7217</t>
  </si>
  <si>
    <t>10.1071/AR02064</t>
  </si>
  <si>
    <t>WOS:000180748600005</t>
  </si>
  <si>
    <t>Grant, T; Lawn, RJ; Bielig, LM</t>
  </si>
  <si>
    <t>Variation among Australian accessions of Vigna vexillata for traits of agronomic, adaptive, or taxonomic interest</t>
  </si>
  <si>
    <t>Variation among 79 accessions of Vigna vexillata was evaluated for a range of traits of potential agronomic, taxonomic, or adaptive significance, using potted plants grown in the glasshouse over summer. There was significant variation among accessions for all of the traits evaluated except for tuber morphology. The nature and extent of variation are likely to be of agronomic interest in a plant improvement context. Variation among accessions for quantitatively inherited traits relating to phenology, biomass accumulation (vegetative growth, seeds, and tubers), and pod and seed traits was, in most instances, normally distributed, with no evidence of large discontinuities in response. There was evidence of photoperiodic adaptation among accessions from different latitudes and some interrelations between quantitative traits, for which there were usually plausible physiological explanations. Among the several qualitative traits evaluated, there was evidence of minor linkages between some alleles. There was no evidence of major discontinuities in the observed variation, and no evidence of aggregations of traits into distinctive or geographically discrete morphotypes. It is concluded that V. vexillata is relatively homogeneous across the wide geographical range over which it occurs within Australia.</t>
  </si>
  <si>
    <t>Lawn, Robert J/E-8528-2011</t>
  </si>
  <si>
    <t>10.1071/AR02147</t>
  </si>
  <si>
    <t>WOS:000181774900002</t>
  </si>
  <si>
    <t>Penrose, LDJ; Fettell, NA; Richards, RA; Carpenter, DJ</t>
  </si>
  <si>
    <t>Predicting the development of photoperiod 'insensitive' winter wheats in south-central New South Wales</t>
  </si>
  <si>
    <t>The aim of this study was to determine the effect of vernalisation on the field development of vernalisation responsive wheats in south-central New South Wales, and to develop equations with which to predict their timing of ear emergence in this region. To achieve this, a 'phasic development' approach was taken by considering relationships between temperature and photoperiod and the duration of the leaf, spikelet, and stem development phases in 3 photoperiod 'insensitive' vernalisation responsive wheat cultivars. The responsiveness to vernalisation of these cultivars covered much of the range that has been reported in wheat. This study was conducted at 3 sites and over 6 sowing times (17 field environments), covering the geographic and commercial range in sowing time for wheat grown in this region of Australia. An initial step in this study was to obtain measures of development duration that were independent of site and sowing date over our 17 field environments. Thus, appropriate photo-thermal units of time were sought using a photoperiod and vernalisation 'insensitive' control wheat. The appropriate base temperatures and photoperiods we found for these photo-thermal units were not entirely consistent with those found in previous studies. Phase durations of our vernalisation responsive wheat cultivars were measured in these units. Vernalisation was found to be the predominant factor determining duration of both the leaf and spikelet phases in our vernalisation responsive wheat cultivars. The relationship we found between accumulated vernalisation and the duration of the leaf phase was similar to the relationship found in an earlier study in a controlled environment. This relationship differed from those currently used in 'phasic development' models for wheat. There appeared to be some latitude in the range of vernalising temperatures that could be used to estimate vernalisation in our field environments. Duration of the stem phase was strongly influenced by photoperiod, and showed greatest complexity of control, to the extent that site-specific effects could not be removed from equations predicting the duration of this phase. Simplified regression equations appeared to predict time of ear emergence reasonably well over the range of environments considered in our study, with the exception of a few cultivar x sowing time combinations for which wheat would not be commercially sown in the region. The ability to predict time of ear emergence may allow plant breeders to evaluate development controls that might extend the range of environments over which winter wheats may be commercially sown in south-central New South Wales.</t>
  </si>
  <si>
    <t>Richards, Richard A/J-8335-2012</t>
  </si>
  <si>
    <t>10.1071/AR01162</t>
  </si>
  <si>
    <t>WOS:000181774900007</t>
  </si>
  <si>
    <t>Lopez, RG; Runkle, ES; Heins, RD; Whitman, CM</t>
  </si>
  <si>
    <t>Blom, T; Criley, R</t>
  </si>
  <si>
    <t>Temperature and photoperiodic effects on growth and flowering of Zygopetalum Redvale 'Fire Kiss' orchids</t>
  </si>
  <si>
    <t>ELEGANT SCIENCE IN FLORICULTURE</t>
  </si>
  <si>
    <t>26th International Horticultural Congress</t>
  </si>
  <si>
    <t>AUG 11-17, 2002</t>
  </si>
  <si>
    <t>TORONTO, CANADA</t>
  </si>
  <si>
    <t>Canadian Soc Hort Sci, Int Soc Hort Sci, Univ Guelph</t>
  </si>
  <si>
    <t>Flowering potted orchids have become the second most valuable floriculture flowering potted crop in the United States. However, little or no quantitative information exists on the flowering process of the majority of orchid species. We performed experiments to determine how temperature and photoperiod influence leaf development and flower induction of Zygopetalum Redvale 'Fire Kiss'. In the first experiment, plants were placed under photoperiods ranging from 10 to 24 h of continuous light or 9 h with a 4-h night interruption (NI). Sixty percent to 80% flowered when grown under every photoperiod except continual (24 h) light, and flowering was slightly hastened under photoperiods less than or equal to 14 h. In a separate experiment, plants were placed into environmental chambers with constant temperatures of 14, 17, 20, 23, 26 and 29degreesC and 9-h photoperiods with or without a 4-h NI. Plants developed nodes faster as temperature increased from 14 to 26degreesC; after 15 weeks, plants at 14degreesC had developed an average of only 1.8 new nodes, while those at 26degreesC had developed an average of 4.8. In the third experiment, plants were placed under 9- or 16-h pre-cooling photoperiods for 8 weeks, then were transferred to cooling temperatures of 11, 14, 17, 20, and 23degreesC with 9- and 16-h photoperiods for 8 weeks. Plants grown under a 9-h pre-cooling photoperiod and then transferred to 11 or 14degreesC had the highest flowering percentages and reached visible inflorescence in 17 to 22 days. Collectively, these studies indicate that Zygopetalum without a low temperature treatment is a quantitative short day plant. The most rapid, complete, and uniform flowering occurred when plants were grown under short days and then subjected to temperatures of 11 to 14degreesC.</t>
  </si>
  <si>
    <t>90-6605-238-4</t>
  </si>
  <si>
    <t>10.17660/ActaHortic.2003.624.20</t>
  </si>
  <si>
    <t>WOS:000188827000020</t>
  </si>
  <si>
    <t>Fujino, K</t>
  </si>
  <si>
    <t>Photoperiod sensitivity gene controlling heading date in rice cultivars in the northernmost region of Japan</t>
  </si>
  <si>
    <t>Rice is grown in diverse environments at latitudes ranging from 53degreesN to 40degreesS. In Japan, Hokkaido is the northernmost rice cultivation region (42-45degreesN latitude). Only extremely early maturing (heading) varieties that have extremely low photoperiod sensitivity are adapted to this area. Heading date is the most important trait in adaptation to this particular environment. Also, the efficient manipulation of heading date is a crucial component of rice improvement. To determine the genetic basis for heading date among cultivars grown in Hokkaido, the heading behaviour was analyzed. Clear segregations were observed. To estimate the photoperiod sensitivity of the genes involved, the cultivars and F-1 plants from crosses between the cultivars were grown under different daylength conditions. The results indicated that the genes controlling heading date are photoperiod sensitive, suggesting they play important roles in the northernmost rice cultivation regions in Japan, to which only cultivars with extremely low photoperiod sensitivity are adapted.</t>
  </si>
  <si>
    <t>Fujino, Kenji/0000-0001-5036-7829</t>
  </si>
  <si>
    <t>10.1023/A:1023088810701</t>
  </si>
  <si>
    <t>WOS:000182004500011</t>
  </si>
  <si>
    <t>Erlykova, N</t>
  </si>
  <si>
    <t>Inter- and intraclonal variability in the photoperiodic response and fecundity in the pea aphid Acyrthosiphon pisum (Hemiptera : Aphididae)</t>
  </si>
  <si>
    <t>Interclonal variability in the photoperiodic responses of the pea aphid Acyrthosiphon pisum and intraclonal differences between wingless viviparous females (=apterae) and winged viviparous females (=alatae) were studied. in 7 clones collected from peas near St.Petersburg the effect of constant diel photoperiods (from 0L : 24D to 24L : OD at 20degreesC) on sexual morph determination and dynamics of morph production were recorded. Apterae of 5 clones and apterae and alatae of 2 clones were studied. The mean and age-dependent fecundity of apterae and alatae were compared. The clones studied in detail can be divided in two groups. The first includes clones that produced winged males and had critical photoperiods for female morph determination around 12L : 12D. The second includes clones with critical photoperiods for female morph determination around 17L : 71); these clones produced wingless males, and one clone produced only oviparae. The intraclonal differences in the photoperiodic limits for ovipara and male production depended on the clone-specific abundance of males. The shapes of the photoperiodic curves for male production also depended on the clone-specific abundance of males. In short-day conditions alatae produced more oviparae and fewer males, and the range of photoperiods that induced ovipara production in alatae was nearly twice as wide as that in apterae. The photoperiodic limits for ovipara and male production differed for apterae and alatae. The fecundity of alatae was lower, although they reproduced for longer and lived longer than apterae. Both apterae and alatae reproduced more intensively over the first 2 weeks. Apterae and alatae began to produce males at the same age. Because of their late onset of larviposition, the reproductive pause that divides female and male production was obscured in alatae. Both apterae and alatae tended to produce initially and finally batches of viviparous offspring, possibly reflecting age-dependent endogenous changes in the hormonal titres in the parents.</t>
  </si>
  <si>
    <t>10.14411/eje.2003.006</t>
  </si>
  <si>
    <t>WOS:000182570700005</t>
  </si>
  <si>
    <t>Studying insect photoperiodism and rhythmicity: Components, approaches and lessons</t>
  </si>
  <si>
    <t>2nd Czech/Japanese Seminar on Entomology</t>
  </si>
  <si>
    <t>AUG 05-08, 2002</t>
  </si>
  <si>
    <t>CESKE BUDEJOVICE, CZECH REPUBLIC</t>
  </si>
  <si>
    <t>Acad Sci Czech Republic, Inst Entomol, Univ S Bohemia, Fac Biol Sci</t>
  </si>
  <si>
    <t>Components of daily and seasonal timing systems in insects are reviewed. Photoperiod indicates seasonal position reliably, but signals can be much modified by habitat, latitude and season. Several receptor features and pigment systems are known, with different daily, seasonal and general functions, including differences between circadian and seasonal reception. Clocks can serve several different purposes, functioning as daily oscillators, interval timers or through successive requirements. The molecular functioning of circadian clocks is best known, but even so there is considerable complexity and diversity and much remains to be discovered. We know relatively little about the internal states that provide information for timed responses (such as the photoperiodic "counter"), about the central controlling mechanism, or about the effectors that transmit output signals. Nevertheless, temporal responses serve a very great range of purposes in insects, and the reported complexity in all of the components of timing systems reflects complex ecological needs across daily and seasonal intervals. The variety of components and the complexity of interactions reported (even within species), as well as the diversity of such elements as photosensitive pigments, molecular clock function and potential neurotransmitters, suggests that - unlike some earlier expectations - there is no single master clock for all timing functions in insects. Insect photoperiodism and rhythmicity have been studied by both observational or direct approaches (examination of system elements or devices, and qualities such as survival), and by inferential or indirect approaches (such as interpretation of various responses to photoperiod, modelling, and estimating fitness). Many students work with only one approach, but the power of different approaches is not equal, and knowledge at one level may not give answers at another. These difficulties tend to limit our understanding of the linkages among components. This overview suggests several lessons for the study of photoperiodism and rhythmicity. There are multiple elements, complex integration and a diversity of clocks, showing that different processes serve different purposes. The diversity of findings also results from the fact that different investigative approaches, which depend on the question being asked and on the perspective of the investigator, can influence the outcome of the investigation. Given these complexities, I believe that the key to interpreting photoperiodic and circadian responses is their ecological value. Notwithstanding the interest of timing mechanisms or their parts and of specific responses, daily rhythms and seasonal timing are best understood through the essential context provided by the ecological demands on the actual organisms under study.</t>
  </si>
  <si>
    <t>10.14411/eje.2003.036</t>
  </si>
  <si>
    <t>WOS:000183997500001</t>
  </si>
  <si>
    <t>Pankhurst, NW; Porter, MJR</t>
  </si>
  <si>
    <t>Cold and dark or warm and light: variations on the theme of environmental control of reproduction</t>
  </si>
  <si>
    <t>FISH PHYSIOLOGY AND BIOCHEMISTRY</t>
  </si>
  <si>
    <t>7th International Symposium on Reproductive Physiology of Fish</t>
  </si>
  <si>
    <t>Mie, JAPAN</t>
  </si>
  <si>
    <t>Seasonality is a common feature of teleost reproduction and is most marked at higher latitudes. Seasonal cycles are principally entrained by photoperiod and temperature but a range of other variables including lunar phase and social interaction may also operate. Photoperiod information is transduced through the light inhibition of pineal melatonin synthesis but the mechanism by which this regulates the reproductive endocrine system is not clear. There is less information on the specific effects of temperature but these are likely to involve effects on expression and activity of regulatory proteins. Environmental regulation of high latitude species appears to operate across a hierarchy of variables with photoperiod then temperature as primary drivers, whereas in tropical habitats, the hierarchy may be inverted.</t>
  </si>
  <si>
    <t>0920-1742</t>
  </si>
  <si>
    <t>10.1023/B:FISH.0000030602.51939.50</t>
  </si>
  <si>
    <t>WOS:000221880400139</t>
  </si>
  <si>
    <t>Sakakibara, M</t>
  </si>
  <si>
    <t>Development of a meridic diet for adults of the West Indian sweetpotato weevil, Euscepes postfasciatus (Fairmaire) (Coleoptera : Curculionidae).</t>
  </si>
  <si>
    <t>A series of experiments were conducted to develop a meridic diet for adults of the West Indian sweetpotato weevil, Euscepes postfasciatus, by modifing the diet for larvae of E. postfasciatus developed by Shimoji and Kohama (1996b). Adult weevils were reared at 26degreesC, 70% RH, under 14L10D photoperiodic conditions. Within the range of KOH doses tested (0-0.107 mol/l), as the KOH dose was increased in the diet, hatchability of the eggs laid increased and longevity of females decreased. The pH of water in the diet did not affect longevity, fecundity and hatchability, even though the diet containing acid water (pH 2.7) resulted in a higher number of hatched offspring than the other diets containing distilled water (pH 6.0), mineral water (pH 9.0) and alkaline water (pH 11.1). Constituents of the tentatively developed diet were 50 g sweetpotato powder, 20 g agar, 20 g sucrose, 12 g casein, 10 g powdered cellulose, 5 g yeast extract, 2.5 g Vanderzant vitamine mixture, 1.5 g Wesson's salts, 2.99 g KOH, 1 g sorbic acid, I g methyl paraben, 0.4 g cholesterol, 0.2 g chloramphenicol, and 500 ml acid water.</t>
  </si>
  <si>
    <t>10.1303/jjaez.2003.67</t>
  </si>
  <si>
    <t>WOS:000183990300003</t>
  </si>
  <si>
    <t>Yamazaki, H; Hamano, M; Yamato, Y; Miura, H</t>
  </si>
  <si>
    <t>Bulbing response of Allium X wakegi Araki to temperature experienced prior to bulb formation</t>
  </si>
  <si>
    <t>Bulbing response of Allium Xwakegi Araki cv. Kiharabansei No.1 to temperature prior to bulb formation was investigated. The plants exposed to 5 degreesC for 35 days were grown at 20 degreesC under photoperiods ranging from 11 to 14 hrs. The control plants were kept above 15 degreesC before the photoperiodic treatment. Regardless of the exposure to low temperature, the plants did not form bulbs under 11- and 12-hr photoperiods, whereas they did under a 14-hr photoperiod. Under 13- and 14-hr photoperiods, the plants exposed to low temperature had higher bulbing ratios (the maximum diameter of basal leaf sheath / the minimum neck diameter) and higher percentages of tillers with bulb scales (bladeless swollen leaves) than had the control plants. Low temperature exposure did not induce bulb formation of A. X wakegi, but shortened the critical photoperiod for bulb formation from 14 hrs to 13 hrs. When bulbs were stored between 1 and 25 degreesC for 50 days and grown at 20 degreesC under a 13 - hr photoperiod, storage at or below 15 degreesC promoted the formation of new bulbs. Storage at 10 degreesC was more effective than that at 15 degreesC, but below 10 degreesC, it exerted no additional effect. When bulbs were stored at 5 degreesC between 0 and 84 days and grown at 20 degreesC under a 13 - hr photoperiod, the formation of new bulbs was promoted as the cold storage period was extended. The promotive effect of low temperature on bulb formation was weakened by subsequent exposure to 25 - 35 degreesC</t>
  </si>
  <si>
    <t>WOS:000180482600013</t>
  </si>
  <si>
    <t>Creber, GT; Francis, JE</t>
  </si>
  <si>
    <t>Mill, RR</t>
  </si>
  <si>
    <t>High latitude fossil forests in greenhouse climates: Influence of the polar light regime on their growth</t>
  </si>
  <si>
    <t>PROCEEDINGS OF THE FOURTH INTERNATIONAL CONIFER CONFERENCE: CONIFERS FOR THE FUTURE?</t>
  </si>
  <si>
    <t>4th International Conifer Conference</t>
  </si>
  <si>
    <t>AUG 23-26, 1999</t>
  </si>
  <si>
    <t>WYE COLL, ASHFORD, ENGLAND</t>
  </si>
  <si>
    <t>Forestry Commiss, Inst Chartered Foresters, Int Conifer Conservat Programme, Int Dendrol Soc, Royal Botan Gardens, Royal Horticultural Soc</t>
  </si>
  <si>
    <t>WYE COLL</t>
  </si>
  <si>
    <t>For many millions of years in the geological past, Earth was in a 'greenhouse' condition when the tropical zone was more extensive than now, extending from about 40degrees N to 40degrees S. Within this zone the fossil wood shows no growth rings or only weakly developed ones, as in the tropics today. The temperate zones occupied the remainder of the planet reaching the poles to the exclusion of the present day boreal zones. Consequently, abundant tree growth was possible at the highest latitudes where the annual solar energy input regime is very different from those at lower latitudes. Towards the poles the growing season has 4380h of solar energy input, much of it being received in 24h periods of continuous daylight. That this makes for excellent tree growth is evidenced by the wide growth rings, containing as many as 200 cells between one ring boundary and the next, as recorded in the fossil wood. It is clear that if efforts to prevent global warming are not successful, then the polar regions will become very important for forestry as the ice caps recede. Furthermore there will be a positive feedback effect; as the albedo of tree crowns is so much greater than that of ice, much more solar energy will be retained in the atmosphere.</t>
  </si>
  <si>
    <t>90-6605-380-1</t>
  </si>
  <si>
    <t>10.17660/ActaHortic.2003.615.4</t>
  </si>
  <si>
    <t>WOS:000189383500004</t>
  </si>
  <si>
    <t>Thiery, JC; Malpaux, B</t>
  </si>
  <si>
    <t>Panzica, G; Melcangi, RC</t>
  </si>
  <si>
    <t>Seasonal regulation of reproductive activity in sheep - Modulation of access of sex steroids to the brain</t>
  </si>
  <si>
    <t>STEROIDS AND THE NERVOUS SYSTEM</t>
  </si>
  <si>
    <t>ANNALS OF THE NEW YORK ACADEMY OF SCIENCES</t>
  </si>
  <si>
    <t>2nd International Meeting on Steroids and the Nervous System</t>
  </si>
  <si>
    <t>FEB 22-26, 2003</t>
  </si>
  <si>
    <t>Turin, ITALY</t>
  </si>
  <si>
    <t>Serono Fdn</t>
  </si>
  <si>
    <t>Sheep in temperate latitudes are seasonal breeders. In female sheep, ovarian activity decreases during the anestrous period due to modification of secretion of luteinizing hormone (LH). The seasonal changes in the hormonal LH pattern mainly reflect an increase in the brain responsiveness to the negative feedback exerted by estradiol during long days (LD) on the frequency of pulsatile LH secretion, under neurohormonal GnRH control. The resulting seasonal inhibition of LH secretion mainly involves the activation of dopaminergic systems by E2, which in turn inhibits the GnRH cells from the preopticohypothalamic structures. The increased responsiveness of the brain during LD could lead to increased expression of central E2 receptors. In addition, our study shows that steroid access to the brain could be modulated by photoperiodism, thus increasing the availability of steroids to the nervous structures during LD.</t>
  </si>
  <si>
    <t>0077-8923</t>
  </si>
  <si>
    <t>1-57331-486-2</t>
  </si>
  <si>
    <t>10.1196/annals.1286.017</t>
  </si>
  <si>
    <t>WOS:000189443600018</t>
  </si>
  <si>
    <t>Spieth, HR</t>
  </si>
  <si>
    <t>Estivation and hibernation of Pieris brassicae (L.) in southern Spain: synchronization of two complex behavioral patterns</t>
  </si>
  <si>
    <t>POPULATION ECOLOGY</t>
  </si>
  <si>
    <t>The large white butterfly, Pieris brassicae, has an unusually complex life-history in its southernmost range in Western Europe. This complexity results (1) from two developmental rests, a short-day induced hibernation and a long-day induced estivation response, and (2) from the exceptionally early appearance of the first adult generation in January/February and a subsequent winter diapause in some of their progeny. It Was found that in spring and autumn, different generations are faced with critical photophases which induce hibernation or estivation, with the consequence that in five out of six generations per year, only some develop directly whereas the others enter a dormancy phase. To assess the implications of this high number of optional responses on the generation succession, the development time was studied at various photoperiods and temperatures. The results showed that a threshold response determines the duration of estivation. With unchanged summer conditions (daylengths greater than or equal to15h) estivation lasts on average 18-19 weeks, while with autumn conditions (daylengths less than or equal to14 h) it lasts only 7 weeks. A change of photophases from greater than or equal to15h to less than or equal to14h terminates estivation within about 3-5 weeks, slightly depending on the pupal exposure time in summer conditions. The duration of estivation is not affected by temperature or by the photophases experienced by the caterpillars. The winter diapause lasts 18-19 weeks on average with winter conditions (12degreesC/10.30h light), but only 8-10 weeks with late spring conditions (21degreesC/15h light). These results were used to assess the effects on the population phenology, with the finding that despite the different developmental pathways, a desynchronization of the generation succession is largely prevented. Estivation, hibernation, and direct development at different seasons are well adjusted to a common phenological pattern of a continuously reproducing population. This pattern of activity covers a cryptic dormant subpopulation, and could not have been deduced by field observations.</t>
  </si>
  <si>
    <t>1438-3896</t>
  </si>
  <si>
    <t>10.1007/s101440200031</t>
  </si>
  <si>
    <t>WOS:000180797600017</t>
  </si>
  <si>
    <t>Pestsova, E; Roder, M</t>
  </si>
  <si>
    <t>Microsatellite analysis of wheat chromosome 2D allows the reconstruction of chromosomal inheritance in pedigrees of breeding programmes</t>
  </si>
  <si>
    <t>The dwarfing gene Rht8 and the photoperiodic insensitivity gene Ppd-D1 are linked on the short arm of chromosome 2D of bread wheat and play an important role in determining the geographic adaptation of modern wheat varieties. The genes are believed to originate from the old Japanese variety 'Akakomugi' and have been distributed throughout the world by diverse breeding programmes. Twelve microsatellite loci previously mapped on wheat chromosome 2D were used for a retrospective analysis of 59 wheat varieties with known pedigree, to trace the transmittance of the chromosomal region around these genes during extended breeding programmes. Within the range of the screened varieties 100 alleles were detected at the 12 microsatellite loci. For each microsatellite locus, a screen over varieties was performed to find the alleles corresponding to the parental variety 'Akakomugi'. A comparison of wheat varieties carrying the 192-bp allele, at locus Xgwm261-2D which is diagnostic for the presence of the gene Rht8, with the varieties without Rht8, showed linkage disequilibrium of 'Akakomugi' alleles for a segment of chromosome 2D which comprised at least 28 cM. Selection was accompanied with a linkage drag of 'Akakomugi' alleles in the neighbouring loci to Rht8. A diminution of the segment of chromosome 2D originating from 'Akakomugi' during several pedigree generations was observed. Varieties of the early generations were found to carry the whole short arm of chromosome 2D of 'Akakomugi', while the varieties of further selections possessed smaller segments including the diagnostic allele at locus Xgwm261-2D. Our results demonstrate that microsatellites can be successfully used for studying the inheritance of chromosomes within pedigrees of breeding programmes.</t>
  </si>
  <si>
    <t>Roder, Marion/B-1448-2013</t>
  </si>
  <si>
    <t>Roder, Marion/0000-0002-9313-0650; Pestsova, Elena/0000-0002-3978-9462</t>
  </si>
  <si>
    <t>10.1007/s00122-002-0998-x</t>
  </si>
  <si>
    <t>WOS:000180630000010</t>
  </si>
  <si>
    <t>Watari, Y; Yamanaka, T; Asano, W; Ishikawa, Y</t>
  </si>
  <si>
    <t>Prediction of the life cycle of the west Japan type yellow-spotted longicorn beetle, Psacothea hilaris (Coleoptera : Cerambycidae) by numerical simulations</t>
  </si>
  <si>
    <t>A temporally structured model that enables simulation of the development of the west Japan type yellow-spotted longicorn beetle, Psacothea hilaris (Pascoe), at different locations was developed. Life history parameter values incorporated into the model were estimated by laboratory rearing experiments. To validate the present model, the development of eggs laid monthly from June I through November I was simulated under dynamic temperature and photoperiod conditions at Ayabe City. The individuals laid on June I did not enter diapause but emerged in early August of the same year. On the other hand, about 2/3 of the individuals laid on July 1, and all those laid on August I and September I entered diapause (or quiescence), and started to emerge in late May of the following year. Individuals laid on October I and November I overwintered as young larvae (1st-3rd stadia) and eggs, respectively, and the majority of these emerged in late July-early August. Interestingly, the remaining individuals entered diapause in the 2nd year and emerged in June of the 3rd year. Analyses of these simulation results suggested that concentrated emergence of P hilaris can occur twice in one year (in late May-early June and in late July-early August) at Ayabe, and this is fairly concordant with known adult prevalence at this location considering the long life-span of adults. It was also suggested that although P hilaris at Ayabe has basically a univoltine life cycle with a facultative diapause, varying proportions of the population appear to have a bivoltine life cycle or a semivoltine life cycle depending on the meteorological conditions of that year. The life cycle of P hilaris is suggested to be very flexible and adaptive to environmental fluctuations.</t>
  </si>
  <si>
    <t>Ishikawa, Yukio/0000-0003-3067-2513; Yamanaka, Takehiko/0000-0003-2888-1076</t>
  </si>
  <si>
    <t>WOS:000180727400008</t>
  </si>
  <si>
    <t>Delgadillo, JA; Flores, JA; Veliz, FG; Hernandez, HF; Duarte, G; Vielma, J; Poindron, P; Chemineau, P; Malpaux, B</t>
  </si>
  <si>
    <t>Induction of sexual activity in lactating anovulatory female goats using male goats treated only with artificially long days</t>
  </si>
  <si>
    <t>JOURNAL OF ANIMAL SCIENCE</t>
  </si>
  <si>
    <t>Two experiments were conducted to determine the response of Creole male goats treated with long days and melatonin implants, and the response of the anovulatory does to male effect using males treated only with artificially long days. All animals were allocated to open sheds. In Exp. 1, one group of males was under natural photoperiod (CG; n = 7); the second group was submitted to 2.5 mo of long days followed by the insertion of two s.c. melatonin implants (LD+MEL; n 7); the third group was subjected only to 2.5 mo of long days (LD; n = 7). Testicular weight was measured every 2 wk. Plasma testosterone concentrations were determined weekly. A treatment x time interaction was detected (P &lt; 0.001) for testicular weight and plasma testosterone concentration. In the LD+MEL and LD groups, testicular size and plasma testosterone levels varied in a similar way, but differed from those observed in CG (P &lt; 0.001). In this latter group, testicular weight displayed seasonal variations and peaked in June, whereas in treated groups this peak occurred in March. In CG, testosterone varied in a seasonal manner and plasma concentrations increased in June and remained elevated throughout the study. In experimental groups, testosterone increased in February and peaked in March. In Exp. 2, one group of males was left under natural photoperiod (CG, n = 5) and the other one was submitted to 2.5 mo of artificially long days (LD, n = 4). On March 16, two control and two treated males were put in contact with 20 and 19 females, respectively. Sexual behavior of the bucks was observed during the 5 d following male introduction. Progesterone assays and estrous behavior were used to determine ovarian and behavioral responses of the females to teasing. The anogenital sniffing, nudging, and mount instances registered in LD-treated males were greater than those observed in CG (P &lt; 0.05). Of the does exposed to CG, none ovulated and only two of 20 females displayed estrous behavior. All does in contact with LD-treated males ovulated and showed at least one estrous behavior during the 15 d following joining (P &lt; 0.001). These results indicate that the sexual activity of male goats from subtropical latitudes can be induced using only artificially long days. In addition, males treated in this way are capable of stimulating sexual activity in anovulatory females by the male effect.</t>
  </si>
  <si>
    <t>0021-8812</t>
  </si>
  <si>
    <t>1525-3163</t>
  </si>
  <si>
    <t>WOS:000179152700002</t>
  </si>
  <si>
    <t>Hunter, HL; Nagy, TR</t>
  </si>
  <si>
    <t>Body composition in a seasonal model of obesity: Longitudinal measures and validation of DXA</t>
  </si>
  <si>
    <t>OBESITY RESEARCH</t>
  </si>
  <si>
    <t>Objective: Collared lemmings, Dicrostonyx groenlandicus, show rapid changes in body mass on a seasonal basis. The objective of this study was to measure longitudinal changes in body composition in animals undergoing photoperiod-induced weight gain and loss using DXA. Research Methods and Procedures: Adult, female collared lemmings exposed to either long (LD; 22 hours light/2 hours dark) or short (SD; 8 hours light/16 hours dark) photoperiods were anesthetized, and DXA was used to determine fat mass, lean tissue mass (LTM), total-body bone mineral content, and total-bone mineral density. After a baseline scan, one-half of the animals were transferred to the alternate photoperiod (SD-LD, weight loss; LD-SD, weight gain) and one-half remained on the same photoperiod (controls; SD-SD, LD-LD). Body composition was determined by DXA after 4 and 8 weeks. Animals were killed, and body composition was determined by carcass analysis. DXA-derived data were validated by comparing with carcass analysis. Results: Body composition by DXA was highly related to body composition measured by chemical analysis, thereby justifying the use of DXA. Lemmings in the SD-LD group lost weight, and this was reflected in measurable losses of fat and LTM. Lemmings in the LD-SD group gained weight, which was shown by measurable increases in fat, LTM and total-body bone mineral content. Discussion: Comparison of body composition determined by DXA to that by chemical extraction revealed that DXA is useful for measuring body composition. The longitudinal analysis revealed that collared lemmings undergo rapid changes in body composition when exposed to changes in photoperiod.</t>
  </si>
  <si>
    <t>Nagy, Tim/0000-0002-2371-7114</t>
  </si>
  <si>
    <t>1071-7323</t>
  </si>
  <si>
    <t>10.1038/oby.2002.160</t>
  </si>
  <si>
    <t>WOS:000179355400013</t>
  </si>
  <si>
    <t>Gouesnard, B; Rebourg, C; Welcker, C; Charcosset, A</t>
  </si>
  <si>
    <t>Analysis of photoperiod sensitivity within a collection of tropical maize populations</t>
  </si>
  <si>
    <t>We analyzed the variability of a large maize (Zea mays L.) collection of 152 tropical populations for photoperiod sensitivity and grain productivity under long-day conditions to investigate their potential adaptation to temperate conditions. A multilocal experimental design was used: one location with short-day conditions (Guadeloupe), one location with medium-day conditions (late sowing in the south of France) and two locations with long-day conditions (early sowing in both the North and South of France). The photoperiod sensitivity was estimated by the slope of the regression of thermal time from sowing to 50% anthesis on photoperiod. We found highly significant effects of latitude and altitude of the collecting site of the population on photoperiod sensitivity and a significant but small interaction between these two factors. Populations originated from low altitudes and low latitudes are highly sensitive to photoperiod, whereas highland populations never display a high photoperiod sensitivity, whatever the latitude of origin. Grain productivity under long-day conditions was not highly correlated with photoperiod sensitivity. Andean populations were little sensitive to photoperiod and exhibited poor grain production under long-day conditions. In contrast, some populations from the Caribbean such as populations from Cuban Flint and Early Caribbean races exhibited a good grain production although sensitive to photoperiod. The good adaptation of some Caribbean material to temperate conditions is consistent with the hypothesis of the successful introduction of Caribbean germplasm in southern regions of the Old World.</t>
  </si>
  <si>
    <t>1573-5109</t>
  </si>
  <si>
    <t>10.1023/A:1020982827604</t>
  </si>
  <si>
    <t>WOS:000178952000003</t>
  </si>
  <si>
    <t>Pilon, J; Santamaria, L</t>
  </si>
  <si>
    <t>Clonal variation in morphological and physiological responses to irradiance and photoperiod for the aquatic angiosperm Potamogeton pectinatus</t>
  </si>
  <si>
    <t>JOURNAL OF ECOLOGY</t>
  </si>
  <si>
    <t>1 Widely distributed plants are exposed to contrasting gradients in irradiance and photoperiod across latitude. We investigated the relative contribution of local specialization and phenotypic plasticity to variation in plant growth for three clones of the aquatic angiosperm Potamogeton pectinatus L., originating from 42.5 to 68degrees N. Plants were grown at a factorial combination of two irradiances (50 and 350 mumol m(-2) s(-1) ) and three photoperiods (13, 16 and 22 h) and morphology, gas-exchange rate and biomass accumulation were recorded. 2 The overall response to variation in irradiance and photoperiod was similar for all three clones. 3 Differences in irradiance resulted in strong acclimative changes in morphological and physiological characteristics. At low irradiance, pronounced vertical shoot extension compensated for the limited plasticity in leaf area production, while photosynthetic capacity, apparent quantum yield and total chlorophyll concentration increased. As a result, biomass yield at the end of the experimental period was similar in both treatments. 4 A decrease in photoperiod also resulted in plastic changes in morphology (increase of leaf biomass per unit plant biomass) and physiology (increase of photosynthetic capacity). However, these acclimative responses did not fully compensate for differences in photoperiod, since biomass was significantly lower under 13 and 16 h photoperiods than at 22 h. 5 P. pectinatus is therefore phenotypically plastic, rather than locally specialized to differences in irradiance and photoperiod.</t>
  </si>
  <si>
    <t>0022-0477</t>
  </si>
  <si>
    <t>10.1046/j.1365-2745.2002.00716.x</t>
  </si>
  <si>
    <t>WOS:000178272100011</t>
  </si>
  <si>
    <t>Stirling, KJ; Clark, RJ; Brown, PH; Wilson, SJ</t>
  </si>
  <si>
    <t>Effect of photoperiod on flower bud initiation and development in myoga (Zingiber mioga Roscoe)</t>
  </si>
  <si>
    <t>Selection of suitable production locations in Australia and New Zealand for production of myoga (Zingiber mioga Roscoe) has been limited by lack of information on climatic influences on flowering. This study focused on photoperiod as potential production sites within Australia differ considerably in daylength due to the geographical range. The two cultivars available in Australia (Inferior and Superior) were examined in this trial due to previously observed differences in vegetative and reproductive development. Plants grown under long-day conditions ( 16 h) and short-day conditions (8 h) with a night break produced flower buds. while those under short-day conditions (8 h) did not. The tailure of plants under short-day conditions to produce flower buds was due to abortion of developing floral primordia rather than a failure to initiate inflorescences. It was concluded that for flower development in myoga a qualitative long-day requirement must be satisfied, but that flower initiation was day-neutral. Short-day conditions resulted in abortion of flower primordia. premature senescent e of foliage and reduced foliage dry weight in both cultivars. Early senescence and low flower bud yield of the Inferior cultivar, but not the Superior cul(ivar have been observed in crop evaluation triils in Southern Australia and New Zealand. Differences in critical photoperiod between the two cultivars may explain this observation and therefore photoperiodic requirements may be an important consideration in site and planting date selection for different cultivars. (C) 2002 Elsevier Science B.V. All rights reserved.</t>
  </si>
  <si>
    <t>PII S0304-4238(02)00038-9</t>
  </si>
  <si>
    <t>10.1016/S0304-4238(02)00038-9</t>
  </si>
  <si>
    <t>WOS:000178274300009</t>
  </si>
  <si>
    <t>Steiner, JJ</t>
  </si>
  <si>
    <t>Birdsfoot trefoil flowering response to photoperiod length</t>
  </si>
  <si>
    <t>Birdsfoot trefoil (Lotus corniculatus L.) is an indeterminate Old World perennial forage legume that is widely adapted to environments ranging from Scandinavia in the north to highlands near the equator in the south. Because of poor root and crown rot resistance, natural reseeding in pastures is desired. Therefore, birdsfoot trefoil genotypes that flower and set seeds at lower latitudes would be desirable to aid persistence and thus improve pasture forage quality. The purpose of this research was to determine the effects of photoperiod length and collecting site ecogeography on flowering of 68 birdsfoot trefoil accessions from the USDA-ARS National Plant Germplasm System (NPGS) collection. The flowering response index (FRI) described accession flowering In 10-, 13-, 16-, and 19-h photoperiod lengths. As photoperiod length increased from 13 to 19 h, the percentage of accession clones that flowered increased. Photoperiod lengths equal to 16 h were too long to differentiate germplasm differences, and thus are not suited as a selection criterion for flowering at low latitudes. Under 13-h photoperiod length, as collecting site latitude increased, the FRI and percentage of clones in an accession that flowered decreased. Only an induced mutant flowered in the 10-h photoperiod length treatment. Since wild accessions were collected from habitats as little as 7degrees N latitude, a new natural minimal critical photoperiod requirement at 12.5 h was inferred. When selecting genotypes for use in low latitude pastures, the flowering response at 13-h photoperiod length should be considered if reseeding is desired.</t>
  </si>
  <si>
    <t>10.2135/cropsci2002.1709</t>
  </si>
  <si>
    <t>WOS:000177928000045</t>
  </si>
  <si>
    <t>Rivera, G; Elliott, S; Caldas, LS; Nicolossi, G; Coradin, VTR; Borchert, R</t>
  </si>
  <si>
    <t>Increasing day-length induces spring flushing of tropical dry forest trees in the absence of rain</t>
  </si>
  <si>
    <t>In many conspecific trees of &gt;50 species highly synchronous bud break with low inter-annual variation was observed during the late dry season, around the spring equinox, in semideciduous tropical forests of Argentina, Costa Rica, Java and Thailand and in tropical savannas of Central Brazil. Bud break was 6 months out of phase between the northern and southern hemispheres and started about I month earlier in the subtropics than at lower latitudes. These observations indicate that "spring flushing", i.e., synchronous bud break around the spring equinox and weeks before the first rains of the wet season, is induced by an increase in photoperiod of 30 min or less. Spring flushing is common in semideciduous forests characterized by a 4-6 month dry season and annual rainfall of 800-1,500 mm, but rare in neo-tropical forests with a shorter dry season or lower annual precipitation. Establishment of new foliage shortly before the wet growing season is likely to optimize photosynthetic gain in tropical forests with a relatively short growing season.</t>
  </si>
  <si>
    <t>10.1007/s00468-002-0185-3</t>
  </si>
  <si>
    <t>WOS:000178257000001</t>
  </si>
  <si>
    <t>Chauhan, YS; Johansen, C; Moon, JK; Lee, YH; Lee, SH</t>
  </si>
  <si>
    <t>Photoperiod responses of extra-short-duration pigeonpea lines developed at different latitudes</t>
  </si>
  <si>
    <t>There is interest in growing pigeonpea [Cajanus cajan (L.) Millsp.], a tropical grain legume crop, in temperate regions. A few extrashort-duration lines were developed in Minnesota (similar to45degrees N), USA, to improve the crop's adaptation to temperate regions. We investigated whether photoperiod responses of the Minnesota lines (MN #) differed with lines (ICPL #) bred in the tropics. Five ICPL lines and three MN lines were grown under artificially extended daylength (ED) simulating 45degrees N and normal daylength (ND) at Patancheru, India, (17degrees N) during the 1995 and 1996 rainy seasons. Six ICPL and two MN lines were also tested at Suwon (37degrees N), Korea, in 1998. At Patancheru, the line X photoperiod interactions were highly significant for grain yield, total dry matter (TDM), harvest index (HI), days to flowering (1317), and maturity (DM). Under ND, yield was significantly more for ICPL lines and correlated with TDM (r = 0.892 and 0.902, n = 8), DF, and DM, but not with HI. Under ED, yield was more for MN lines and correlated positively with HI and negatively with DF and DM (in 1996), but not with TDM. The additive main effects and multiplicative interaction (AMMI) analysis suggested a distinct interaction pattern for MN lines. Yield was correlated negatively with DF and DM in Korea also where a MN line gave the highest yield. The results suggest that there has been a selection for a high HI potential and early flowering in MN lines for better adaptation to longer days and a high TDM production potential in ICPL lines to shorter days.</t>
  </si>
  <si>
    <t>10.2135/cropsci2002.1139</t>
  </si>
  <si>
    <t>WOS:000176601900012</t>
  </si>
  <si>
    <t>Thiery, JC; Chemineau, P; Hernandez, X; Migaud, M; Malpaux, B</t>
  </si>
  <si>
    <t>Neuroendocrine interactions and seasonality</t>
  </si>
  <si>
    <t>4th International Conference on Farm Animal Endocrinology</t>
  </si>
  <si>
    <t>OCT 07-10, 2001</t>
  </si>
  <si>
    <t>PARMA, ITALY</t>
  </si>
  <si>
    <t>Univ Studi Parma, Fatro, Intervet</t>
  </si>
  <si>
    <t>Sheep in temperate latitudes are seasonal breeders. Of the different seasonal cues, photoperiod is the most reliable parameter and is used by animals as an indication of the time of the year to synchronize endogenous annual rhythms of reproduction and physiology. The photoperiodic information is transduced into neuroendocrine changes through variations in melatonin secretion from the pineal gland. Melatonin triggers variations in the secretion of luteinizing hormone-releasing hormone, luteinizing hormone and follicle stimulating hormone (LHRH/LH/FSH) responsible for seasonal changes in reproductive activity. In female sheep, the seasonal changes in the hormonal LH pattern mainly reflect an increase in the negative feedback exerted by estradiol under long days on the frequency of pulsatile LH secretion. The resulting seasonal inhibition of LH secretion involves the activation of monoaminergic and especially dopaminergic systems by estradiol. Other types of physiological regulation subject to seasonal changes such as voluntary food intake (VFI), fat metabolism, body mass and pelage growth also occur in sheep, goats or related wild species. Several neuroendocrine intermediates seem to be shared by these different systems and may participate in their synchronization, providing the advantage that this helps mammalian species to adapt to their environment. (C) 2002 Elsevier Science Inc. All rights reserved.</t>
  </si>
  <si>
    <t>Jansen, Heiko/A-5770-2008</t>
  </si>
  <si>
    <t>Jansen, Heiko/0000-0003-0178-396X; Migaud, Martine/0000-0002-9496-0517; Chemineau, Philippe/0000-0002-1584-7285</t>
  </si>
  <si>
    <t>PII S0739-7240(02)00148-0</t>
  </si>
  <si>
    <t>10.1016/S0739-7240(02)00148-0</t>
  </si>
  <si>
    <t>WOS:000177638200010</t>
  </si>
  <si>
    <t>Cockell, CS; Horneck, G; Rettberg, P; Arendt, J; Scherer, K; Facius, R; Gugg-Helminger, A</t>
  </si>
  <si>
    <t>Human exposure to ultraviolet radiation at the Antipodes - a comparison between an Antarctic (67 degrees S) and Arctic (75 degrees N) location</t>
  </si>
  <si>
    <t>We used ultraviolet radiation dosimeters to investigate human exposure at two polar latitudes with a 24-h photoperiod: at Rothera Station (UK) (67degreesS) and at a field camp in the Haughton impact structure in the Canadian High Arctic (75degreesN). Mean personal UV radiation exposure in the Antarctic location was 4.3 times greater than that in the Arctic location, even in the abence of ozone depletion. More than zenith angle accounted for the higher UV exposure. Widespread snow and ice covers, and probably less atmospheric pollution, caused higher personal exposures. Although the mean exposures were higher in the Antarctic location, the mean exposure ratio in the Antarctic (0.20 +/- 0.09) was similar to the value measured in the Arctic (0.27 +/- 0.09) on clear days. We use the Antarctic ratio to provide quantitative estimates of UV-radiation exposure for workers at the Geographical South Pole for the winter solstice under a constant 24-h photoperiod. Exposure ratios can be used to translate measurements of UV radiation by horizontally fixed spectroradiometers into estimates of the mean exposures expected in populations at polar latitudes, although variations between individuals are large. The data have implications for determining the UV exposures of indigenous high-latitude populations.</t>
  </si>
  <si>
    <t>Rettberg, Petra/K-2378-2015</t>
  </si>
  <si>
    <t>Rettberg, Petra/0000-0003-4439-2395</t>
  </si>
  <si>
    <t>10.1007/s00300-002-0381-z</t>
  </si>
  <si>
    <t>WOS:000176777800003</t>
  </si>
  <si>
    <t>Holland, JB; Portyanko, VA; Hoffman, DL; Lee, M</t>
  </si>
  <si>
    <t>Genomic regions controlling vernalization and photoperiod responses in oat</t>
  </si>
  <si>
    <t>Oat genotypes vary for photoperiod and vernalization responses. Vernalization often promotes earlier flowering in fall-sown but not spring-sown cultivars. Longer photoperiods also promote earlier flowering, and the response to longer photoperiods tends to be greater in cultivars from higher latitudes. To investigate the genetic basis of photoperiod and vernalization responses in oat, we mapped QTLs for flowering time under four combinations of photoperiod and vernalization treatments in the Ogle x TAM O-301 mapping population in growth chambers. We also mapped QTLs for flowering time in early spring and late-spring field plantings to determine the genetic basis of response to early spring planting in oat. Three major flowering-time QTLs (on linkage groups OT8, OT31 and OT32) were detected in most conditions. QTLs with smaller effects on flowering were less-consistently observed among treatments. Both vernalization-sensitive and insensitive QTLs were discovered. Longer photoperiod or vernalization alone tended to decrease the effects of flowering-time QTLs. Applied together, longer photoperiod and vernalization interacted synergistically, often on the same genomic regions. Earlier spring planting conferred an attenuated vernalization treatment on seeds. The major flowering-time QTLs mapped in this study matched those mapped previously in the Kanota X Ogle oat mapping population. Between these two studies, we found a concordance of flowering-time QTLs, segregation distortion, and complex genetic linkages. These effects may all be related to chromosomal rearrangements in hexaploid oat. Comparative mapping between oat and other grasses will facilitate molecular analysis of vernalization response in oat.</t>
  </si>
  <si>
    <t>Holland, James/0000-0002-4341-9675</t>
  </si>
  <si>
    <t>10.1007/s00122-001-0845-5</t>
  </si>
  <si>
    <t>WOS:000177178800015</t>
  </si>
  <si>
    <t>Jorgensen, EH; Arnesen, AM</t>
  </si>
  <si>
    <t>Seasonal changes in osmotic and ionic regulation in Arctic charr, Salvelinus alpinus, from a high- and a sub-arctic anadromous population</t>
  </si>
  <si>
    <t>4th International Charr Symposium</t>
  </si>
  <si>
    <t>JUN 25-JUL 01, 2000</t>
  </si>
  <si>
    <t>TROIS RIVIERES, CANADA</t>
  </si>
  <si>
    <t>Seasonal changes in hypoosmoregulatory capacity were studied in hatchery-reared offspring of a high-Arctic strain of anadromous Arctic charr, Salvelinus alpinus, from Svalbard (79degreesN) and a sub-Arctic strain from Hammerfest, north Norway (70degreesN). The fish were held in freshwater under simulated, natural light conditions (Tromso, 69degreesN) and natural water temperatures, and hypoosmoregulatory capacity was determined by seawater challenge tests between February and November. An improved hypoosmoregulatory capacity was seen in both strains at the time when their wild conspecifics migrate to the sea. The time when maximum hypoosmoregulatory capacity was achieved differed significantly between the two strains, suggesting that there may be genetic differences between the two populations in how environmental cues (e.g. temperature, photoperiod) entrain the development of seawater tolerance. The development and loss of hypoosmoregulatory capacity seemed to be more rapid and abrupt in the Svalbard charr than in the Hammerfest charr. This is hypothesised to be an adaptation to the stochastic and unpredictable variations in the time when the fish are allowed to migrate in the high-Arctic, and the need to prevent migration in years when the ice break occurs very late.</t>
  </si>
  <si>
    <t>10.1023/A:1016097122119</t>
  </si>
  <si>
    <t>WOS:000177002400015</t>
  </si>
  <si>
    <t>White, MA; Nemani, RR; Thornton, PE; Running, SW</t>
  </si>
  <si>
    <t>Satellite evidence of phenological differences between urbanized and rural areas of the eastern United States deciduous broadleaf forest</t>
  </si>
  <si>
    <t>ECOSYSTEMS</t>
  </si>
  <si>
    <t>We used a 10-year record (1990-99) of composited and cloud-screened reflectances from the Advanced Very High Resolution Radiometer (AVHRR) to test for phenological differences between urban and rural areas in the eastern United States deciduous broadleaf forest (DBF). We hypothesized that well-documented urban heat island effects would be associated with alterations in temperature-sensitive vegetation phenology. Our objectives were thus (a) to investigate possible differences in the start of the growing season (SOS) and end of the growing season (EOS) between the urban and DBF land covers, (b) to investigate related differences in greenness amplitude and fractional cover, and (c) to develop a generalized additive model (GAM) to predict the spatial variation of observed differences. By analyzing individual 1degrees latitude by 1degrees longitude blocks, we found that, on average, urbanization is associated with a growing season expansion of 7.6 days. Most of this effect is caused by an earlier SOS in urban areas. In all cases, urban regions had lower fractional cover and greenness amplitude. The GAM model failed to produce a viable model for differences in EOS, probably because it is dominated by photoperiod controls with only a minor temperature impact. SOS differences were predicted with an accuracy of about 2.4 days, with a GAM consisting of smoothed functions of mean annual average temperature, urban fractional cover, and the urban vs DBF greenness amplitude difference. We speculate that evidence of a phenoiogical response to warming indicates that global warming, without reduction in DBF vegetation cover and greenness amplitude, may increase carbon sequestration in mesic deciduous forests.</t>
  </si>
  <si>
    <t>Thornton, Peter E/B-9145-2012</t>
  </si>
  <si>
    <t>Thornton, Peter E/0000-0002-4759-5158; White, Michael/0000-0002-0238-8913</t>
  </si>
  <si>
    <t>1432-9840</t>
  </si>
  <si>
    <t>10.1007/s10021-001-0070-8</t>
  </si>
  <si>
    <t>WOS:000175709800004</t>
  </si>
  <si>
    <t>Pravosudov, VV; Kitaysky, AS; Saldanha, CJ; Wingfield, JC; Clayton, NS</t>
  </si>
  <si>
    <t>The effect of photoperiod on adrenocortical stress response in mountain chickadees (Poecile gambeli)</t>
  </si>
  <si>
    <t>Birds respond to environmental changes by modulating their levels of plasma corticosterone, a stress hormone produced by the adrenal glands. Baseline levels of corticosterone and the magnitude of adrenocortical response to acute stress are known to vary seasonally. Photoperiod is one of several potential factors which could affect the seasonal modulation of corticosterone secretion. In this study, we examined the effects of photoperiod on baseline and acute-stress-induced levels of corticosterone in adult mountain chickadees (Poecile gambeli). We exposed 20 mountain chickadees to short days (8L:16D h) for 60 days, after which half of the chickadees were switched to long days (14L:10D h). We collected blood samples from both groups 33 days after the switching. Our results showed that photoperiod had no significant effect either on baseline levels of corticosterone or on the maximum levels reached during the adrenocortical response to acute stress. However, photoperiod had a significant effect on the way that chickadees responded to acute stress: birds maintained on long days reached significantly higher levels of corticosterone between 5 and 20 min after capture than birds maintained on short days, which reached their maximum levels of corticosterone between 20 and 50 min. Females reached significantly higher levels of corticosterone than males in response to acute stress. Our results suggest that factors other than photoperiod are responsible for the observed seasonal changes in baseline levels of corticosterone, whereas photoperiod is directly involved in regulation of adrenocortical stress response. (C) 2002 Elsevier Science (USA).</t>
  </si>
  <si>
    <t>Clayton, Nicola s/A-2891-2010</t>
  </si>
  <si>
    <t>Clayton, Nicola/0000-0003-1835-423X</t>
  </si>
  <si>
    <t>10.1006/gcen.2002.7798</t>
  </si>
  <si>
    <t>WOS:000175611900014</t>
  </si>
  <si>
    <t>Del Pozo, A; Ovalle, C; Aronson, J; Avendano, J</t>
  </si>
  <si>
    <t>Ecotypic differentiation in Medicago polymorpha L. along an environmental gradient in central Chile. I. Phenology, biomass production and reproductive patterns</t>
  </si>
  <si>
    <t>Burr Medic (Medicago polymorpha) is a widespread, polymorphic annual legume of Mediterranean origin, and as a self-reseeding, highly effective nitrogen fixer it has important value in various dryland farming systems. In central Chile, it is naturalized along a 1000 km long environmental gradient, from an arid zone (29degrees-31degrees S) to a perhumid one (37degrees-38degrees24' S). Comparative and experimental studies of its ecotypic differentiation patterns along this gradient should be useful in elucidating the evolutionary forces at work along environmental gradients, and also for efforts to select annual legumes for pastures and fallow field improvement in mediterranean climate areas. In this first paper of a two-part series, we present results of two common-environment experiments conducted at a subhumid site in central Chile to compare vegetative and reproductive traits in 69 populations of Burr Medic collected in 1988 and 1994. Multivariate analyses based on 11 phenological and agronomic characters, including phenology and biomass accumulation, winter vigour and degree of hard-seededness, showed that three principal components (PCs) explained nearly 70% of total variability, in both collections. For the larger collection (1988), the diagram of dispersion for the first two PCs - phenology, winter vigour and above-ground biomass - provided good discrimination between accessions from arid-semiarid and humid-perhumid mediterranean zones. Onset of flowering was positively correlated with both latitude and longitude, as well as mean annual precipitation/potential evapotranspiration (PP/ETP) of collecting site; days from first flower to pod ripening was negatively correlated with PP/ETP. In contrast to reports from Syria and Sardinia, no clear trends in Burr Medic seed or pod-related traits was found along the Chilean gradient, apart from the concentration of spiny pod accessions in the southern, more mesic end of the gradient. Winter vigour (according to a semi-quantitative analysis of growth) was greater in accessions from the warmer, arid and semiarid zones than in those from cooler, subhumid to humid ones. Both winter vigour and harvest index were negatively correlated with days to first flower. Applied and evolutionary aspects of the results are briefly discussed.</t>
  </si>
  <si>
    <t>del Pozo, Alejandro/C-1423-2012</t>
  </si>
  <si>
    <t>10.1023/A:1015506914038</t>
  </si>
  <si>
    <t>WOS:000175636900001</t>
  </si>
  <si>
    <t>Petr, J; Hnilicka, F</t>
  </si>
  <si>
    <t>Changes in requirements on vernalization of winter wheat varieties in the Czech Republic in 1950-2000</t>
  </si>
  <si>
    <t>ROSTLINNA VYROBA</t>
  </si>
  <si>
    <t>The need for vernalization of winter wheat varieties cultivated in the Czech Republic in 2000 was studied in comparison with the need for vernalization in the past decades since 1950. In 2000, many foreign varieties were cultivated in the Czech Republic, mostly West European. Varieties with a vernalization of 40-50 days and 50-60 days show the highest representation in the assortment (47.3% and 31.6%, resp.). The share of varieties with a long vernalization over 60 days is 15.8%. In around 1990, when varieties of domestic breeding were mostly grown, there were, next to the largest group with a vernalization of 40-50 days, 21.7% of varieties with a vernalization of 30-40 days and the same amount with a vernalization of 50-60 days. During the last ten years, the share of varieties with a longer vernalization has risen, not only due to foreign varieties, but also due to new domestic varieties. It is apparent from a 50-year overview that what has predominated are varieties with a vernalization of 40-50 or 40-60 days, which is a range usual for winter varieties of wheat in Middle and West Europe. After 1950, a departure from original domestic varieties appeared; those were represented by original alternative varieties (in Czech poesfvky, in German Wechselweizen, in Russian dvurucki) and half-winter varieties with a shorter vernalization, strictly speaking with a vernalization fixed to a short day, and a strong photoperiodic reaction. Representation of varieties as related to their length of vernalization has changed in the course of the decades following utilization of foreign varieties; this was affected above all by varieties from Russia (the former USSR), Germany, but also Yugoslavia. Varieties from these countries were utilized also as parent components in domestic breeding.</t>
  </si>
  <si>
    <t>Hnilicka, Frantisek/E-3932-2018</t>
  </si>
  <si>
    <t>Hnilicka, Frantisek/0000-0002-3223-9062</t>
  </si>
  <si>
    <t>0370-663X</t>
  </si>
  <si>
    <t>WOS:000174946900002</t>
  </si>
  <si>
    <t>Nishida, H; Inoue, H; Okumoto, Y; Tanisaka, T</t>
  </si>
  <si>
    <t>A novel gene ef1-h conferring an extremely long basic vegetative growth period in rice</t>
  </si>
  <si>
    <t>A late-heading mutant line, HS169, which was induced by gamma-ray irradiation to seeds of the japonica rice (Oryza sativa L.) cultivar Gimbozu, has an extremely long basic vegetative growth (BVG) period. A genetic analysis using the F-2 poptilation from the crossHS169 x Gimbozu showed that the late heading of HS169 is governed by a recessive mutant gene. The subsequent analysis of heading responses of HS169, Gimbozu, and six heading-time tester lines to five photoperiods (10, 13, 14, 15, and 16 h) revealed that the mutant gene confers an extremely long BVG period by itself. A recessive allele, ef1, at the heading-time locus Ef1 has been considered to confer an extremely long BVG period, but experimental results showed that the effect of ef1 is modified by the allelic constitution at the photoperiod sensitivity locus Se1. The allele ef1 increases the BVG period markedly only when coexisting with the nonfunctional allele Se1-e at the Se1 locus. As a result of allelism test and subsequent trisomic analysis, the mutant gene was found to he a nonfunctional allele at the Ef1 locus on chromosome 10. We designated this mutant gene ef1-h. On the basis of the results, causal genetic pathways to flowering in rice and the significance of ef1-h in recent rice breeding in the low latitudes were discussed.</t>
  </si>
  <si>
    <t>10.2135/cropsci2002.0348</t>
  </si>
  <si>
    <t>WOS:000174093500005</t>
  </si>
  <si>
    <t>Hau, M; Romero, LM; Brawn, JD; Van't Hof, TJ</t>
  </si>
  <si>
    <t>Effect of polar day on plasma profiles of melatonin, testosterone, and estradiol in high-Arctic Lapland Longspurs</t>
  </si>
  <si>
    <t>In polar habitats, continuous daylight (polar day) can prevail for many weeks or months around the summer solstice. In the laboratory, continuous light conditions impair or disrupt circadian rhythms in many animals. To determine whether circadian rhythms are disrupted under natural polar day conditions in a species that is only a summer resident in polar regions we analyzed diel rhythms in plasma concentrations of melatonin, testosterone (T), and 17-beta estradiol (E-2) during the summer solstice in Arctic-breeding Lapland Longspurs (Calcarius lapponicus). We compared these profiles to those of conspecifics housed in outdoor aviaries at a mid-latitude site in Seattle, Washington, during spring, summer, fall, and winter. Under polar day conditions plasma melatonin concentrations of Lapland Longspurs were strongly suppressed, but still showed a significant diel rhythm. Likewise, plasma T in males, and E-2 in females, showed significant diel changes in Arctic birds. Lapland Longspurs housed at mid-latitude in Seattle showed high-amplitude melatonin cycles at all times of the year, and the duration of the nightly melatonin secretion was positively correlated with the duration of the dark phase. We found no diel changes in plasma T in Seattle males in May, but Seattle females showed significant day/night differences in plasma E-2 in May. The data suggest that even under polar day conditions diel rhythms can persist. The maintenance of hormone rhythms could provide a physiological basis to reports of rhythmic behavior in many birds during the Arctic summer. (C) 2002 Elsevier Science (USA).</t>
  </si>
  <si>
    <t>10.1006/gcen.2002.7776</t>
  </si>
  <si>
    <t>WOS:000175237300014</t>
  </si>
  <si>
    <t>Bubenik, GA; Reyes, E; Schams, D; Lobos, A; Bartos, L; Koerner, F</t>
  </si>
  <si>
    <t>Effect of antiandrogen cyproterone acetate on the development of the antler cycle in Southern Pudu (Pudu puda)</t>
  </si>
  <si>
    <t>JOURNAL OF EXPERIMENTAL ZOOLOGY</t>
  </si>
  <si>
    <t>The antler cycle of pudu is similar to other cervids, but unlike most boreal deer, male Southern pudu (Pudu puda) exhibits two seasonal peaks of LH and testosterone. In that respect, pudu is similar to roe deer. Whereas the antler cycle in some deer species, such as roe deer or white-tailed deer, is very sensitive to variation of testosterone, in other cervids, such as fallow deer or reindeer, a blockade of androgens with cyproterone acetate (CA) has little or no effect on the timing of the antler casting. In order to test the sensitivity of pudu antlers to variations of androgens, CA (administered 2x weekly at 50 mg/buck) was injected intramuscularly for 3 weeks in 5 adult male pudu, starting February 19 (late summer). Four other males of similar age served as controls. The experiment was performed at the University of Concepcion, Chile, latitude 36.6degreesS. Blood samples were taken once a week between January 19 and April 3. In CA-treated bucks, the antlers were cast approximately 3 weeks after the initiation of CA treatment and a new antler growth began almost immediately. The antlers reached about 5 cm in length, before ceasing to grow at the end of April, when they became mineralized and were subsequently polished. CA had no effect on the already declining levels of LH. Plasma levels of testosterone in controls increased from February 15, whereas in CA-treated bucks remained depresses until March 21. It is concluded that similarly to white-tailed deer, the antler cycle of Southern pudu is very sensitive to manipulation of androgen levels. J. Exp. Zool. 292:393-401, 2002. (C) 2002 Wiley-Liss, Inc.</t>
  </si>
  <si>
    <t>0022-104X</t>
  </si>
  <si>
    <t>10.1002/jez.10046</t>
  </si>
  <si>
    <t>WOS:000174119700007</t>
  </si>
  <si>
    <t>Ivandic, V; Hackett, CA; Nevo, E; Keith, R; Thomas, WTB; Forster, BP</t>
  </si>
  <si>
    <t>Analysis of simple sequence repeats (SSRs) in wild barley from the Fertile Crescent: associations with ecology, geography and flowering time</t>
  </si>
  <si>
    <t>Wild barley, Hordeum spontaneum C. Koch, is the progenitor of cultivated barley, Hordeum vulgare. The centre of diversity is in the Fertile Crescent of the Near East, where wild barley grows in a wide range of conditions (temperature, water availability, day length, etc.). The genetic diversity of 39 wild barley genotypes collected from Israel, Turkey and Iran was studied with 33 SSRs of known map location. Analysis of molecular variance (AMOVA) was performed to partition the genetic variation present within from the variation between the three countries of origin. Using classification tree analysis, two (or three) specific SSRs were identified which could correctly classify most of the wild barley genotypes according to country of origin. Associations of SSR variation with flowering time and adaptation to site-of-origin ecology and geography were investigated by two contrasting statistical approaches, linear regression based on SSR length variation and linear regression based on SSR allele class differences. A number of SSRs were significantly associated with flowering time under four different growing regimes (short days, long days, unvernalised and vernalised). Most of the associations observed could be accounted for by close linkage of the SSR loci to earliness per se genes. No associations were found with photoperiodic and vernalisation response genes known to control flowering in cultivated barley suggesting that different genetic factors may be active in wild barley. Novel genomic regions controlling flowering time in wild barley were detected on chromosomes 1HS, 2HL, 3HS and 4HS. Associations of SSRs with site-of-origin ecological and geographic data were found primarily in genomic regions determining plant development. This study shows that the analyses of SSR variation by allele class and repeat length are complementary, and that some SSRs are not necessarily selectively neutral.</t>
  </si>
  <si>
    <t>10.1023/A:1014875800036</t>
  </si>
  <si>
    <t>WOS:000174606400007</t>
  </si>
  <si>
    <t>Davies, B; Bromage, N</t>
  </si>
  <si>
    <t>The effects of fluctuating seasonal and constant water temperatures on the photoperiodic advancement of reproduction in female rainbow trout Oncorhynchus mykiss</t>
  </si>
  <si>
    <t>A series of experiments were performed in order to determine the effects of varying water temperature on the maturation of female rainbow trout subjected to photoperiodic manipulation. Long-short photoperiod regimes, i.e. long days of LD18:6 followed by an abrupt change to short days of LD6:18, were used to advance or delay maturation to summer months, producing commercially desirable out-of-season eggs. At the same time, these fish were exposed to two different seasonal water temperatures supplied by river (range 0-20.5degreesC) or borehole (range 7.0-10.5degreesC) sources. The photoperiod regime was seen to have the primary effect on altering the timing of maturation and appeared similar, irrespective of the prevailing water temperature. However, water temperature had a modulating effect on time of maturation and ovulation; fish showing an ability to delay the timing of final maturation and ovulation, when temperatures were at extremes, high or low. Extreme temperatures, also, had a major effect on the later stages of ovary development and subsequent egg quality. When the major time of spawning was advanced to July-August, when river water temperatures regularly approach 20degreesC, a dysfunction in ovarian development occurred, and no viable eggs were obtainable in these conditions. When the maximum water temperature was reduced to 16degreesC, fish stripped in a normal fashion, but egg quality was significantly reduced. Possible alterations in fanning practice in order to improve egg survival in such situations are discussed, (C) 2002 Elsevier Science B.V. All rights reserved.</t>
  </si>
  <si>
    <t>PII S0044-8486(01)00665-2</t>
  </si>
  <si>
    <t>10.1016/S0044-8486(01)00665-2</t>
  </si>
  <si>
    <t>WOS:000173917000015</t>
  </si>
  <si>
    <t>Ben Saad, MM; Maurel, DL</t>
  </si>
  <si>
    <t>Long-day inhibition of reproduction and circadian photogonadosensitivity in Zembra Island wild rabbits (Oryctolagus cuniculus)</t>
  </si>
  <si>
    <t>We investigated the effects of photoperiod on testicular activity in wild rabbits (Oryctolagus cuniculus) captured on Zembra Island (North Tunisia) and maintained in experimental photoperiodic conditions. Sexually inactive animals were subjected to alternate 3-mo periods of short days (8L:16D) and long days (16L:8D) for I yr. Testicular activity increased significantly and then decreased to levels equivalent to or lower than those measured during sexual quiescence after I mo of 8L:16D or 16L: 8D, respectively. Eight groups of sexually active animals were also exposed to 8L:16D for 60 days. The light phase was divided into two photofractions (7.5 and 0.5 h). The short photofraction interrupted the dark phase 9.5-18.5 h after the beginning of the main photofraction. Testicular activity was inhibited if the short photofraction interrupted the dark phase 12.5 h or more after the beginning of the main photofraction. These results clearly confirm that photoperiod affects reproduction in this species: Short days stimulate reproduction, whereas long days inhibit it. The asymmetric pattern of skeleton photoperiods used demonstrated the existence of a circadian rhythm for photogonadosensitivity, with the photosensitive phase beginning 12.5 h after dawn. In this species, photoperiod length controls both the beginning and the end of the reproductive period. These results differ from those obtained with continental populations of wild rabbits, in which reproduction is inhibited by short day length. This difference may reflect genetic drift linked to the geographic isolation of this population, which is known to have been present on this small island for more than 2000 yr.</t>
  </si>
  <si>
    <t>10.1095/biolreprod66.2.415</t>
  </si>
  <si>
    <t>WOS:000173481900021</t>
  </si>
  <si>
    <t>Barber, N</t>
  </si>
  <si>
    <t>On the relationship between fertility and geographic latitude: A cross-national study</t>
  </si>
  <si>
    <t>CROSS-CULTURAL RESEARCH</t>
  </si>
  <si>
    <t>Mammalian reproduction is strongly affected by photoperiod and ambient temperature. Although human fertility is seasonal, there has been little systematic investigation of cross-national variation in fertility as a function of latitude and climate. This study investigated the relationship between total fertility rates in 187 countries and average latitude and average winter and summer temperatures. Total fertility rate in countries below 33degrees latitude is much higher (mean = 4.31) than it is in at higher latitudes (mean = 1.83). Fertility peaks at winter temperatures of approximately 21degreesC and falls for warmer winters and colder ones. Regression analysis found that the effects of latitude and winter temperature on fertility remained after controlling for societal variables including urbanization, population size and density, gross national product per capita, female literacy rates, and use of contraception. The data support the hypothesis that human reproduction is suppressed by short photoperiods and low temperatures.</t>
  </si>
  <si>
    <t>1069-3971</t>
  </si>
  <si>
    <t>10.1177/1069397102036001001</t>
  </si>
  <si>
    <t>WOS:000173220800001</t>
  </si>
  <si>
    <t>Clapham, DH; Ekberg, I; Eriksson, G; Norell, L; Vince-Prue, D</t>
  </si>
  <si>
    <t>Requirement for far-red light to maintain secondary needle extension growth in northern but not southern populations of Pinus sylvestris (Scots pine)</t>
  </si>
  <si>
    <t>Extension growth of secondary needles is under photoperiodic control in Pinus sylvestris. To test for the effects of far-red light on maintaining this extension growth, seedlings of six populations originating from latitudes between 57degrees and 67degreesN were raised for 11 weeks in continuous incandescent (metal halogen) light at 300 mumol m(-2) s(-1) and 20degreesC and then transferred at the same temperature to a daily regime of 8 h incandescent light (230 mumol m(-2) s(-1)) followed by a 16 h day extension with cool white fluorescent light (40 mumol m(-2) s(-1), R/FR ratio 7.5) or with incandescent lamps (20 mumol m(-2) s(-1), R/FR ratio 2.0). For the seedlings from the three populations north of 64degrees, needle extension growth over 42 days in the FR-poor day extension treatment was lower by up to 40% than in the FR-rich day extension treatment, whereas for the seedlings from the three southern populations the needle extension growth was similar in both day extension treatments. The requirement for FR in day extensions is characteristic of 'light-dominant' photoperiodic control mechanisms. It appears that P. sylvestris changes from dark-dominant night timekeeping to light-dominant day timekeeping with increasing latitude, as with the photoperiodic control of budset in Picea abies.</t>
  </si>
  <si>
    <t>10.1034/j.1399-3054.2002.1140206.x</t>
  </si>
  <si>
    <t>WOS:000174551100006</t>
  </si>
  <si>
    <t>Sanford, LM; Price, CA; Leggee, DG; Baker, SJ; Yarney, TA</t>
  </si>
  <si>
    <t>Role of FSH, numbers of FSH receptors and testosterone in the regulation of inhibin secretion during the seasonal testicular cycle of adult rams</t>
  </si>
  <si>
    <t>The regulation of inhibin secretion has not been elucidated fully in male ruminants. The aim of this study was to determine the relative importance of FSH and testosterone concentrations, and FSH receptors, in the control of secretion of immunoactive inhibin in rams. in Expt 1, temporal changes in hormone concentrations and testicular FSH binding were determined for two groups of rams (n = 4) kept under opposite, alternating 4 month periods of long (16 h light: 8 h dark) and short (8 h light: 16 h dark) days. Testicular biopsies (1-2 g) were collected when the testes were regressed, redeveloping, redeveloped and regressing. In Expt 2, separate groups of rams (n = 4) kept under natural photoperiod (latitude 45degrees48' N) were designated as controls or passively immunized (for 3 weeks) with sufficient oestradiol antiserum to increase testosterone secretion without altering LH and FSH; this was done when the testes were regressed (non-breeding season) and redeveloped (breeding season). In both groups of rams (Expt 1), 'seasonal' increases in FSH concentrations began a few weeks earlier than did increases in inhibin concentrations. FSH reached maximum concentrations during testicular recrudescence, whereas numbers of FSH receptors in the testis and circulatory inhibin concentrations did not reach peak values until the testes were fully developed. Numbers of FSH receptors per testis, but not FSH concentration, were positively correlated (r = 0.65) with inhibin concentrations across the four stages of the testicular cycle. Near the end of testicular recrudescence early in the breeding season (Expt 2), relatively high FSH concentration was associated with increased abundance of FSH receptor mRNA (90%) and number of receptors (45%) in the testis and increased inhibin concentrations (50%), compared with when the testes were regressed. Moderate, physiological increases in testosterone secretion in immunized rams did not affect inhibin in either season. These results indicate that: (i) FSH stimulation of immunoactive inhibin secretion by Sertoli cells as testes recrudesce is via increases in secretion (early) and cognate receptors (late); (ii) FSH upregulates the synthesis of its own receptor late in recrudescence; and (iii) the positive correlation (r = 0.70) observed between circulatory testosterone and immunoactive inhibin does not reflect a causal relationship.</t>
  </si>
  <si>
    <t>Price, Christopher/A-6383-2012</t>
  </si>
  <si>
    <t>Price, Christopher/0000-0002-6727-8280</t>
  </si>
  <si>
    <t>10.1530/reprod/123.2.269</t>
  </si>
  <si>
    <t>WOS:000173779600010</t>
  </si>
  <si>
    <t>Forcada, F; Abecia, JA; Zuniga, O; Lozano, JM</t>
  </si>
  <si>
    <t>Variation in the ability of melatonin implants inserted at two different times after the winter solstice to restore reproductive activity in reduced seasonality ewes</t>
  </si>
  <si>
    <t>The purpose of the present study was to assess the effects on reproductive activity of melatonin implants inserted immediately after the winter solstice compared with the classical implantation around the spring equinox. The experiment was conducted at latitude 41degreesN in the absence of rams. Twenty-one ovariectomised, oestradiol-treated Rasa Aragonesa ewes received (M1, n = 7, 15 January; M2, n = 7, 15 March) or not (C, n = 7) a single implant containing 18 mg melatonin. Blood samples were collected twice weekly from 15 January (M1) and from 15 March (M2, C), and assayed for luteinizing hormone. Six M1 ewes resumed their reproductive activity by 20 April, 95 days after implant insertion, although the reproductive season induced only lasted for 45 days. Melatonin implants inserted on 15 March did not induce a resumption of reproductive activity (0 ewes; P &lt; 0.05). It is concluded that, in the absence of males, the response of Mediterranean ewes to melatonin implants is better when implantation takes place immediately after the winter solstice than around the spring equinox. Two subsequent field experiments with the same breed and year were carried out. Animals were implanted (M) or not (C) with melatonin on 29 December (M, n = 156; C, n = 159) and on 20 March (M, n = 150; C, n = 128). Results confirmed the efficacy of the treatment with melatonin immediately after the winter solstice in ewes with a short seasonal anoestrous period. Implants induced a mean productivity increase of 0.30 (December) and 0.36 (March) lambs per treated ewe compared with those in the control groups.</t>
  </si>
  <si>
    <t>10.1071/AR00172</t>
  </si>
  <si>
    <t>WOS:000173712600006</t>
  </si>
  <si>
    <t>Crowther, MS</t>
  </si>
  <si>
    <t>Morphological variation within Antechinus agilis and Antechinus stuartii (Marsupialia : Dasyuridae)</t>
  </si>
  <si>
    <t>AUSTRALIAN JOURNAL OF ZOOLOGY</t>
  </si>
  <si>
    <t>A study of morphological variation within and between Antechinus stuartii and A. agilis was undertaken to assess whether previously described diagnostic features of these taxa apply across their ranges. This also allowed resolution of the identity of Antechinus populations from southern New South Wales and Victoria, and identification of areas of sympatry between these two taxa. Morphological variation within both of these taxa was also quantified. Both species are extremely variable in size, and the characters used to diagnose the taxa do not appear to be consistent across the species' ranges. It was confirmed that all populations studied within Victoria are A. agilis. In addition to Kioloa on the south coast of New South Wales, another area of sympatry was identified in the Newnes Plateau, west of Sydney. There is some latitudinal and altitudinal variation in morphology and nipple number, which may be related to the seasonal availability of resources between different geographical areas.</t>
  </si>
  <si>
    <t>Crowther, Mathew/M-7406-2013</t>
  </si>
  <si>
    <t>Crowther, Mathew/0000-0001-8968-1161</t>
  </si>
  <si>
    <t>0004-959X</t>
  </si>
  <si>
    <t>10.1071/ZO01030</t>
  </si>
  <si>
    <t>WOS:000179209200002</t>
  </si>
  <si>
    <t>Crowther, MS; Spencer, PBS; Alpers, D; Dickman, CR</t>
  </si>
  <si>
    <t>Taxonomic status of the mardo, Antechinus flavipes leucogaster (Marsupialia : Dasyuridae): a morphological, molecular, reproductive and bioclimatic approach</t>
  </si>
  <si>
    <t>This paper uses a combined morphological, molecular and ecological approach to assess the taxonomic status of Antechinus flavipes leucogaster from Western Australia, and its relationship to A. flavipes favipes from eastern Australia. Morphological analyses show that A. favipes leucogaster is smaller and finer than its eastern Australian counterpart in both cranial and dental dimensions. Phylogenetic analyses of partial cytochrome-b sequences showed that A. favipes favipes and A. favipes leucogaster form reciprocally monophyletic clades that have a relatively high level of divergence (approximately 6%). Analysis of the timing of reproduction indicates that the two subspecies show opposite responses to latitude, with A. favipes leucogaster ovulating later at high latitudes and A. favipes favipes ovulating later in more northerly parts of its range. The combined data and the entirely allopatric distributions of the two subspecies confirm their distinctive status. Bioclimatic analysis suggests further that A. favipes leucogaster occupies wetter but seasonally more variable environments than its eastern relative. It is clear from the level of morphological, molecular, reproductive and distributional differences that A. favipes favipes and A. favipes leucogaster should be regarded as separate taxa for the purposes of conservation management, and their current subspecific status should be maintained.</t>
  </si>
  <si>
    <t>Dickman, Christopher/Q-4662-2019; Crowther, Mathew/M-7406-2013</t>
  </si>
  <si>
    <t>Dickman, Christopher/0000-0002-1067-3730; Crowther, Mathew/0000-0001-8968-1161; Spencer, Peter/0000-0002-4938-2615</t>
  </si>
  <si>
    <t>10.1071/ZO02030</t>
  </si>
  <si>
    <t>WOS:000180002900005</t>
  </si>
  <si>
    <t>Lindblom, N; Heiskala, H; Kaski, M; Leinonen, L; Laakso, ML</t>
  </si>
  <si>
    <t>Sleep fragmentation in mentally retarded people decreases with increasing daylength in spring</t>
  </si>
  <si>
    <t>We studied the sleep-wake behavior of mentally retarded people from late winter to early summer at 60degreesN. During this time the daylength increased 8 h 51 min. The data were collected by observing the sleep-wake status of 293 subjects at 20-min intervals for five randomized 24h periods (= recording days). The intervals during which the individual recording days of the same order (1st, 2nd, etc.) were carried out, were called recording periods. Consequently, there were five recording periods, each containing 293 individual recording days. Even though there was overlap among the recording periods, the median daylength from one period to another increased approximately by 100 min. In the initial statistical analysis, the number of wake-sleep transitions was found to differ significantly among the five recording periods (Friedman test, p &lt; 0.001). The mean ranks in the Friedman test suggested that the number of wake-sleep transitions was highest during the 1st and lowest during the 5th recording period. In further statistical analyses using a program for mixed effects regression analysis (MIXOR 2.0) it was found that the increase in daylength during the study period was associated with a simultaneous decrease of approximately 0.5 wake-sleep transitions in the whole study population (p&lt; 0.001). The decrease in the number of wake-sleep transitions was significant only in the subgroups of subjects with a daylength change of more than 350 min between the 1st and 5th recording days (Wilcoxon tests, (p &lt; 0.005). This suggests that after a marked prolongation of the natural photoperiod, the reduction in sleep episodes was more probable than after smaller changes ill daylength. It is, concluded that the sleep of mentally retarded people living in a rehabilitation center at a northern latitude is more fragmented in winter than in early summer and that the change is related probably to the simultaneous increase in the length of the natural photoperiod. The sleep quality of persons living in institutional settings might be improved by increasing the intensity and/or duration of daily artificial light exposure during the darker seasons.</t>
  </si>
  <si>
    <t>10.1081/CBI-120002880</t>
  </si>
  <si>
    <t>WOS:000175462500008</t>
  </si>
  <si>
    <t>Masaki, S</t>
  </si>
  <si>
    <t>Ecophysiological consequences of variability in diapause intensity</t>
  </si>
  <si>
    <t>4th European Workshop on Invertebrate Ecophysiology</t>
  </si>
  <si>
    <t>SEP 09-14, 2001</t>
  </si>
  <si>
    <t>ST PETERSBURG STATE UNIV, ST PETERSBURG, RUSSIA</t>
  </si>
  <si>
    <t>ST PETERSBURG STATE UNIV</t>
  </si>
  <si>
    <t>Diapause intensity (DI) is a physiological trait represented by the duration of diapause under given conditions of environment. In many species, it is highly variable, probably being controlled by multiple genes and tends to form a cline in response to the latitudinal gradient of selection pressure. DI clines could be established artificially by crossing between lines of a cricket selected for different levels of DI, indicating the importance of genetic factors in the adaptive variation of DI. However, DI may be modified in response to seasonal cues both before and after the onset of diapause. Polymorphism in the intensity of prolonged diapause may split adults of a single population to emerge in different years. A unimodal distribution of DI may also result in polymodal termination of diapause, if DI variation is so large that chilling in one winter is not enough to terminate diapause for all members of a population. Bimodal termination of diapause after overwintering suggests heterogeneity in the final phase of diapause that requires high temperatures in spring. Polymodal termination of diapause subserves a bet-hedging strategy. Variability in DI thus provides insects with an important means of adaptation to their environments changing in space and time.</t>
  </si>
  <si>
    <t>10.14411/eje.2002.022</t>
  </si>
  <si>
    <t>WOS:000177174200004</t>
  </si>
  <si>
    <t>Hodek, I</t>
  </si>
  <si>
    <t>Controversial aspects of diapause development</t>
  </si>
  <si>
    <t>Although some parts of diapause development have been clarified up by endocrinologists, knowledge of the underlying processes remains insufficient. The survey of ecophysiological aspects of diapause development has thus to be limited to inputs and outputs from the blackbox. The terms diapause development, diapause intensity, post-diapause quiescence, horotelic processes of diapause, and tachytelic processes of diapause (reactivation) are defined. Andrewartha's term diapause development has been accepted because it shows diapause as a dynamic event. In about the last 20 years, some views on diapause development have been updated, while others have fossilised. The assumption that chilling is a general prerequisite for completion of diapause development in all insects still survives in part of the scientific community, in spite of much contradictory evidence and often due to inadequate interpretation of experiments (examples given in figures and tables). On the contrary, it has been generally recognised that in temperate climates overwintering diapause is usually already completed in early/mid winter and the dormancy is then temperature quiescence. The conception of multiple pathways of diapause completion postulates that diapause can be completed either by the normal (slow) progress of diapause development (horotelic processes), or by a faster activation (tachytelic processes). There are important differences between the mechanisms regulating activation and the horotelic processes. Thus, e.g., the photoperiodic response is lost during horotelic completion, while after photoperiodic activation it persists. In addition to photoperiodic activation other kinds of activation are being studied, particularly activation by high temperature. Some conclusions can be made from modern studies on diapause development. In every individual, several (at least two) possible pathways exist that are evidently interlinked and mutually complementary. Thus the time of diapause passed at any condition has to be considered, as well as the exposure to very low temperatures. In temperature studies the experimental range ought to be adequately wide and less affected by a priori assumptions. Stimulation by temperature increase or improvement in food or other conditions has to be considered. The success of diapause completion should be measured by at least four parameters: (1) incidence (%) of developmental steps; (2) duration of delay; (3) synchronization; (4) vigour of post-diapause insects (shown by long-term survival or fecundity). The last two parameters have usually been neglected.</t>
  </si>
  <si>
    <t>10.14411/eje.2002.024</t>
  </si>
  <si>
    <t>WOS:000177174200006</t>
  </si>
  <si>
    <t>Madder, M; Speybroeck, N; Brandt, J; Tirry, L; Hodek, I; Berkvens, D</t>
  </si>
  <si>
    <t>Geographic variation in diapause response of adult Rhipicephalus appendiculatus ticks</t>
  </si>
  <si>
    <t>EXPERIMENTAL AND APPLIED ACAROLOGY</t>
  </si>
  <si>
    <t>Diapause in adults of the African brown ear tick Rhipicephalus appendiculatus is dependent on latitude and stock origin. Lower latitude populations, that is, those nearer the equator, show no diapause response to long or short day exposure. Diapause response to short daylengths is found in higher latitude populations, further south, and increases with increasing latitude. Nearly all individuals in the southernmost population, used in this study, enter diapause under short and long day exposure which implies that the onset of diapause in this population is obligatory. Diapause termination in higher latitude populations is induced by increasing photoperiod, further north, but still south of the equator, diapause is terminated by ageing. The differences in diapausing behaviour of the different populations are discussed in relation to their climatic conditions.</t>
  </si>
  <si>
    <t>0168-8162</t>
  </si>
  <si>
    <t>10.1023/A:1021694207456</t>
  </si>
  <si>
    <t>WOS:000179808900004</t>
  </si>
  <si>
    <t>Bale, JS; Masters, GJ; Hodkinson, ID; Awmack, C; Bezemer, TM; Brown, VK; Butterfield, J; Buse, A; Coulson, JC; Farrar, J; Good, JEG; Harrington, R; Hartley, S; Jones, TH; Lindroth, RL; Press, MC; Symrnioudis, I; Watt, AD; Whittaker, JB</t>
  </si>
  <si>
    <t>Herbivory in global climate change research: direct effects of rising temperature on insect herbivores</t>
  </si>
  <si>
    <t>This review examines the direct effects of climate change on insect herbivores. Temperature is identified as the dominant abiotic factor directly affecting herbivorous insects. There is little evidence of any direct effects Of CO(2) or UVB. Direct impacts of precipitation have been largely neglected in current research on climate change. Temperature directly affects development, survival, range and abundance. Species with a large geographical range will tend to be less affected. The main effect of temperature in temperate regions is to influence winter survival; at more northerly latitudes, higher temperatures extend the summer season, increasing the available thermal budget for growth and reproduction. Photoperiod is the dominant cue for the seasonal synchrony of temperate insects, but their thermal requirements may differ at different times of year. Interactions between photoperiod and temperature determine phenology; the two factors do not necessarily operate in tandem. Insect herbivores show a number of distinct life-history strategies to exploit plants with different growth forms and strategies, which will be differentially affected by climate warming. There are still many challenges facing biologists in predicting and monitoring the impacts of climate change. Future research needs to consider insect herbivore phenotypic and genotypic flexibility, their responses to global change parameters operating in concert, and awareness that some patterns may only become apparent in the longer term.</t>
  </si>
  <si>
    <t>Lindroth, Richard L/A-8538-2009; Jones, Hefin/A-4331-2010; Bezemer, Martijn/A-4068-2009; Watt, Allan D/A-4301-2010</t>
  </si>
  <si>
    <t>Lindroth, Richard L/0000-0003-4587-7255; Bezemer, Martijn/0000-0002-2878-3479; Watt, Allan D/0000-0002-9534-728X</t>
  </si>
  <si>
    <t>10.1046/j.1365-2486.2002.00451.x</t>
  </si>
  <si>
    <t>WOS:000173518600001</t>
  </si>
  <si>
    <t>Zhao, KF; Fan, H; Jiang, XY; Zhou, S</t>
  </si>
  <si>
    <t>Critical day-length and photoinductive cycles for the induction of flowering in halophyte Suaeda salsa</t>
  </si>
  <si>
    <t>Seedlings of Suaeda salsa were exposed to various day lengths (8, 10, 12, 14 15, 16 h) and with various numbers of photoinductive cycles when the fifth leave appeared on the plant. Plants formed flower buds and flowered in photoperiods of 8 - 14 h but not with 15 h or longer. The critical day length is 14 h. Eight photoinductive cycles were needed to induce flowering. Thus, the critical photoinductive cycle of S. salsa is about eight cycles. The longer the day length, the more the photoinductive cycles, and the more the number of flowers in range of eight to 13 photoinductive cycles. On the other hand. we discovered the phenomenon of flowering reversion in this experiment. Before the plants had finished their flowering induction (only exposed to photoinductive photoperiod for four to six photoinductive cycles), when they were transposed to non-photoinductive photoperiod of 16 h day-length, rather than flower organs, succulent leaves grew up from the original flower primordia. These experiments show that the halophyte S. salsa has a habit of photoperiodic response similar to those of nonhalophytes. (C) 2002 Published by Elsevier Science Ireland Ltd.</t>
  </si>
  <si>
    <t>WOS:000173067700004</t>
  </si>
  <si>
    <t>Marchese, JA; Casiraghi, V; Lira, R; Tedesco, AC; Rehder, VLG</t>
  </si>
  <si>
    <t>Ming, LC; Craker, LE; Scheffer, MC; Chaves, FCM</t>
  </si>
  <si>
    <t>Flowering of Artemisia annua L. plants submitted to different photoperiod and temperature conditions</t>
  </si>
  <si>
    <t>PROCEEDINGS OF THE FIRST LATIN-AMERICAN SYMPOSIUM ON THE PRODUCTION OF MEDICINAL, AROMATIC AND CONDIMENTS PLANTS</t>
  </si>
  <si>
    <t>1st Latin-American Symposium on the Production of Medicinal, Aromatic and Condiments Plants</t>
  </si>
  <si>
    <t>JUL 30-AUG 04, 2000</t>
  </si>
  <si>
    <t>SAO PEDRO, BRAZIL</t>
  </si>
  <si>
    <t>Leaves of A. annua are a plentiful source of artemisinin, a drug with proven effectiveness against malaria disease. The objective of this study was to evaluate the effect of different photoperiod and temperature conditions in the flowering of clones from one A. annua genotype whose parentages are original from Vietnanm, comparing it with a studied genotype original from China. The experiments were carried out in photoperiodic chambers located inside of plastic houses. The clones were submitted to photoperiods of 7, 9, 11, 13, 15 and 17 h, in two natural conditions of temperature: spring/summer (maxim of 37degreesC and minimum of 19degreesC) and autumn/winter (maxim of 29degreesC and minimum of 13degreesC). In advance, it can be affirmed that the Vietnanm genotype clones presented a photoperiodic behavior of Short-Day Plants (qualitative or absolute) with low temperature or vernalization requirement to have their flowering accelerated. The critical or inductive photoperiod ranged between 11 and 13 h to Vietnanm genotype and 13 and 15 h to Chinese genotype. The Vietnanm genotype plants flourished about 4-5 wk after submitted to the inductive photoperiod, while the Chinese genotype plants flourished in 2 wk. With regard to flowering, A. annua genotypes with different geographical origins can present variations in the behavior under same photoperiod and temperature conditions.</t>
  </si>
  <si>
    <t>Tedesco, Antonio C./B-7584-2012; Marchese, Jose Abramo/B-1884-2010</t>
  </si>
  <si>
    <t>Tedesco, Antonio C./0000-0003-4198-9321; Marchese, Jose Abramo/0000-0002-9010-3403</t>
  </si>
  <si>
    <t>90-6605-845-5</t>
  </si>
  <si>
    <t>10.17660/ActaHortic.2002.569.45</t>
  </si>
  <si>
    <t>WOS:000176152700045</t>
  </si>
  <si>
    <t>Dorais, M; Gosselin, A</t>
  </si>
  <si>
    <t>Physiological response of greenhouse vegetable crops to supplemental lighting</t>
  </si>
  <si>
    <t>PROCEEDINGS OF THE FOURTH INTERNATIONAL ISHS SYMPOSIUM ON ARTIFICIAL LIGHTING</t>
  </si>
  <si>
    <t>4th International ISHS Symposium on Artificial Lighting</t>
  </si>
  <si>
    <t>NOV 07-09, 2000</t>
  </si>
  <si>
    <t>QUEBEC CITY, CANADA</t>
  </si>
  <si>
    <t>Agr Agroalimentaire Canada, Agr Pecheries Alimentat, Rech Sci Technol</t>
  </si>
  <si>
    <t>In northern regions, the major limiting factor for winter greenhouse production is the low natural light level when CO2, water and nutrients are adequately provided. Current use of supplemental lighting is often restricted to propagation and transplant production. In the province of Quebec, hydro-electricity is not very expensive and can be used by growers during the main crop growth period. Consequently, year-round production of greenhouse vegetables could be maintained and could replace imports of field-grown vegetables from lower latitudes during the winter months. Fifteen years ago, Dr Trudel started an important research program on supplemental lighting of several vegetable crops. The physiological influence of artificial light intensity and photoperiod on seedling production as well as on vegetable crop production has been well studied. Crop management recommendations were made for Quebec growers and nowadays, almost all lettuce growers use artificial lighting. Approximately 10% of cucumber growers and 15% of tomato growers are now producing during winter time with artificial lighting. The demand for high quality products year-round by consumers sustains this technology for the greenhouse industry. This paper will give an overview of the major work conducted at Laval University, Quebec, Canada over the past few years with emphasis on the carbohydrate metabolism of tomato, and conclude on the best strategy for artificial lighting utilization.</t>
  </si>
  <si>
    <t>90-6605-955-9</t>
  </si>
  <si>
    <t>10.17660/ActaHortic.2002.580.6</t>
  </si>
  <si>
    <t>WOS:000177999700006</t>
  </si>
  <si>
    <t>Walker, SL; Waddell, WT; Goodrowe, KL</t>
  </si>
  <si>
    <t>Reproductive endocrine patterns in captive female and male red wolves (Canis rufus) assessed by fecal and serum hormone analysis</t>
  </si>
  <si>
    <t>Reproductive steroid profiles in female (n = 13) and male (n = 5) red wolves (Canis rufus) were characterized in fecal samples collected during the breeding season (December-May) and over a 1 year period, respectively. Blood samples from females (n = 12) also were collected during the periovulatory period for luteinizing hormone (LH) and steroid analysis. High performance liquid chromatography (HPLC) of fecal extracts determined that estradiol and estrone constituted the major and minor forms, respectively, of fecal estrogen metabolites. Although native progesterone was present, pregnane metabolites predominated as the major forms of fecal progestins. HPLC analysis of fecal extracts from males revealed no native testosterone, but rather the predominance of more polar androgen metabolites. Based on hormone profiles and/or pup production, females were classified as pregnant (n = 3), ovulatory-nonpregnant (n = 9), or acyciic (n = 3). Longitudinal monitoring of females indicated no pregnancy-specific differences in concentrations of either fecal progestagen or estrogen metabolites compared to ovulatory-nonpregnant individuals; however, baseline progestagen concentrations were consistently elevated in acyclic females. There was good correspondence between serum and fecal steroid concentration during the periovulatory period. A rise in serum estrogens preceded the ovulatory LH surge which was then followed by a significant progesterone rise during the luteal phase. In males, changes in fecal androgen metabolite concentrations coincided with photoperiod fluctuations, increasing in late autumn and reaching peak concentrations during mid- to late winter just before the start of the breeding season. Collectively, these results serve as a database of ovarian and testicular endocrine events in this species, which can be utilized in population management and application of assisted reproductive technologies. (C) 2002 Wiley Liss, Inc.</t>
  </si>
  <si>
    <t>10.1002/zoo.10052</t>
  </si>
  <si>
    <t>WOS:000177188900002</t>
  </si>
  <si>
    <t>El-Assal, SED; Alonso-Blanco, C; Peeters, AJM; Raz, V; Koornneef, M</t>
  </si>
  <si>
    <t>A QTL for flowering time in Arabidopsis reveals a novel allele of CRY2</t>
  </si>
  <si>
    <t>Variation of flowering time is found in the natural populations of many plant species. The underlying genetic variation, mostly of a quantitative nature, is presumed to reflect adaptations to different environments contributing to reproductive success. Analysis of natural variation for flowering time in Arabidopsis thaliana has identified several quantitative trait loci (QTL)(1), which have yet to be characterized at the molecular level. A major environmental factor that determines flowering time is photoperiod or day length, the length of the light period, which changes across the year differently with geographical latitude(2). We identified the EDI locus as a QTL partly accounting for the difference in flowering response to the photoperiod between two Arabidopsis accessions: the laboratory strain Landsberg erecta (Ler), originating in Northern Europe, and Cvi, collected in the tropical Cape Verde Islands(3). Positional cloning of the EDI QTL showed it to be a novel allele of CRY2, encoding the blue-light photoreceptor cryptochrome-2 that has previously been shown to promote flowering in long-day (LD) photoperiods(4). We show that the unique EDI flowering phenotype results from a single amino-acid substitution that reduces the light-induced downregulation of CRY2 in plants grown under Short photoperiods, leading to early flowering.</t>
  </si>
  <si>
    <t>Alonso-Blanco, Carlos/F-8864-2016; Peeters, Anton J.M./B-9610-2011</t>
  </si>
  <si>
    <t>Alonso-Blanco, Carlos/0000-0002-4738-5556; Koornneef, Maarten/0000-0002-7759-4869</t>
  </si>
  <si>
    <t>10.1038/ng767</t>
  </si>
  <si>
    <t>WOS:000172507500019</t>
  </si>
  <si>
    <t>Laurila, A; Pakkasmaa, S; Merila, J</t>
  </si>
  <si>
    <t>Influence of seasonal time constraints on growth and development of common frog tadpoles: a photoperiod experiment</t>
  </si>
  <si>
    <t>Organisms living in seasonal environments are often limited by the time available to complete their development. Especially individuals in northern populations may face severe time constraints in their need of completing development before the end of the growth season. Larval amphibians have been widely used in studies of phenotypic plasticity. However, their responses to changes in photoperiod, the main seasonal cue in many organisms, are unknown. In a laboratory experiment, we studied whether common frog (Rana temporaria) tadpoles originating from two populations (separated latitudinally by 1600 km) adjust their growth and development according to the progress of the season by using photoperiodic cues, and whether these responses are temperature dependent. We hypothesised that if frogs use photoperiod as a cue, they should increase growth and development rates as a response to photoperiodic treatments mimicking progressing season. Although our predictions were not verified in either of the populations, photoperiod manipulations had effects on larval life history in both populations. When exposed to progressing season treatments and high temperature, tadpoles from the southern population ceased feeding which led to delayed metamorphosis and increased mortality. In the northern population, age at metamorphosis was unaffected by the photoperiod treatments, but growth rate until metamorphosis and metamorphic size were slightly larger in the treatments with shorter (increasing or decreasing) day length. Irrespective of photoperiod treatments, growth and development rates, size at metamorphosis and food consumption were higher in the northern as compared to the southern population. These results indicate that in contrast to several insect species, the critical life history decisions in amphibian larvae may not be strongly influenced by photoperiodic cues, but different populations seem to differ in this respect. However, the strong temperature x photoperiod interactions in several traits in the southern population suggest that the role of photoperiodic cues may be affected by other environmental factors, although the ecological significance of these differences remains unclear.</t>
  </si>
  <si>
    <t>Merila, Juha/A-4061-2008</t>
  </si>
  <si>
    <t>Merila, Juha/0000-0001-9614-0072</t>
  </si>
  <si>
    <t>10.1034/j.1600-0706.2001.950310.x</t>
  </si>
  <si>
    <t>WOS:000173729000010</t>
  </si>
  <si>
    <t>Gockel, J; Ruf, T</t>
  </si>
  <si>
    <t>Alternative seasonal reproductive strategies in wild rodent populations</t>
  </si>
  <si>
    <t>Many temperate rodents show a break in reproductive activity to conserve energy during harsh winter conditions. However, even in species that use photoperiodic changes to adjust reproductive functions, winter breeding has been recorded frequently and most likely is caused by different responses to changes in photoperiod. Furthermore, these reproductive phenotypes show clear physiologic and morphologic differences. We investigated winter reproduction in natural populations of 2 European rodents, the yellow-necked mouse (Apodemus flavicollis) and the bank vole (Clethrionomys glareolus). Analyses of our data indicate that winter breeding was due to nonresponsive phenotypes in both sexes. A broad range of gonadal changes was found, particularly in males, and individual differences in testis size were linked to differences in body weight. Population genetic analyses provided no hint of assortative mating between the 2 phenotypes.</t>
  </si>
  <si>
    <t>Ruf, Thomas/0000-0002-9235-7079</t>
  </si>
  <si>
    <t>10.1644/1545-1542(2001)082&lt;1034:ASRSIW&gt;2.0.CO;2</t>
  </si>
  <si>
    <t>WOS:000172387500015</t>
  </si>
  <si>
    <t>Black, BL; Parmentier-Line, CM; Fuchigami, LH; Coleman, GD</t>
  </si>
  <si>
    <t>Ecotypic and genetic variation in poplar bark storage protein gene expression and accumulation</t>
  </si>
  <si>
    <t>Bark storage proteins (BSP) store nitrogen (N) translocated from senescing leaves in autumn, and supply reduced N for spring growth. Expression of bsp and BSP accumulation are associated with short day photoperiod. To determine if photoperiod-associated bsp expression varies among poplars native to different latitudes, Populus deltoides Bartr. clones originating from six latitudes were grown under natural conditions at a common location. Relative amounts of BSP mRNA in these clones were measured at 2-week intervals from August 7 to October 16. The date of maximum BSP mRNA accumulation was correlated with latitude of origin, and maximum accumulation of BSP mRNA occurred earlier in clones native to northern latitudes than in clones native to southern latitudes. This pattern of variation is consistent with photoperiodic responses of plants native to temperate climates. Genotypic variations in BSP accumulation, bark protein concentration and bark N concentration were compared among clones of six hybrid poplar (Populus trichocarpa Torr. and Gray x P. deltoides) full-sib families (three F-2 families, two F-1 families and one BC1 family) after 6 weeks in a short day photoperiod and at midwinter. Significant differences in BSP accumulation occurred among clones within four of the six full-sib families after 6 weeks in a short day photoperiod and also at midwinter for outdoor-grown plants. Bark protein and bark N concentrations also varied significantly among clones within certain families. In general, the greatest variation was found in F-2 and BC1 families. Within several families, relative BSP amounts were positively correlated with bark protein concentration and total bark N concentration. These results indicate a role of photoperiod in regulating bsp expression and demonstrate a genetic component underlying seasonal BSP accumulation. The results could have significance in selecting for clones with improved N storage capacity and N-use efficiency.</t>
  </si>
  <si>
    <t>Black, Brent L/A-8822-2008</t>
  </si>
  <si>
    <t>Black, Brent L/0000-0003-0394-9206; Coleman, Gary/0000-0002-3960-9396</t>
  </si>
  <si>
    <t>10.1093/treephys/21.17.1289</t>
  </si>
  <si>
    <t>WOS:000172136100006</t>
  </si>
  <si>
    <t>Cockell, CS; Scherer, K; Horneck, G; Rettberg, P; Facius, R; Gugg-Helminger, A; Driscoll, C; Lee, P</t>
  </si>
  <si>
    <t>Exposure of arctic field scientists to ultraviolet radiation evaluated using personal dosimeters</t>
  </si>
  <si>
    <t>During, July 2000 we used an electronic personal dosimeter (X-2000) and a biological dosimeter (Deutsches Zentrum, fur Luft- und Raumfahrt: Biofilm) to characterize the UV radiation exposure of arctic field scientists involved in biological and geological fieldwork. These personnel were working at the Haughton impact structure on Devon Island (75 degreesN) in the Canadian High Arctic under a 24 h photoperiod. During a typical day of field activities under a clear sky, the total daily erythermally weighted exposure,. as, measured by electronic dosimetry, was up to 5.8 standard erythemal dose (SED). Overcast skies. (typically 7-8 okta of stratus); reduced exposures by a mean of 54%. We estimate that during a month of field activity in July a typical field scientist at this latitude could potentially receive similar to 80 SED to the face. Because of body movements the upper body was exposed to a UV regimen that often changed on second-to-second timescales as assessed by electronic dosimetry. Over a typical 10 min period on vehicle traverse, we found that erythemal exposure could vary to up to 87% of the mean exposure. Time-integrated exposures showed that the type of outdoor field activities in the treeless expanse of the polar desert had little effect on the exposure received. Although absolute exposure changed in accordance with the time of day, the exposure ratio (dose received over horizontal dose) did not vary much over the day. Under clear skies the mean exposure ratio was 0.35 +/- 0.12 for individual activities at different times of the day assessed using electronic dosimetry. Biological dosimetry showed that the occupation was important in determining daily exposures. In our study, scientists in the field received an approximately two-fold higher dose than individuals, such as, medics, and computer scientists, who spent the majority of their time in tents.</t>
  </si>
  <si>
    <t>10.1562/0031-8655(2001)074&lt;0570:EOAFST&gt;2.0.CO;2</t>
  </si>
  <si>
    <t>WOS:000171786700009</t>
  </si>
  <si>
    <t>Delgadillo, JA; Carrillo, E; Moran, J; Duarte, G; Chemineau, P; Malpaux, B</t>
  </si>
  <si>
    <t>Induction of sexual activity of male creole goats in subtropical northern Mexico using long days and melatonin</t>
  </si>
  <si>
    <t>The aim of this study was to determine whether the sexual activity of local male Creole goats in subtropical Mexico can be induced during the nonbreeding season by a long-day treatment followed by insertion of two melatonin implants. The experiment was carried out in the Laguna region in the State of Coahuila, Mexico (26 degreesN). Fourteen male goats were allocated to two balanced groups (n = 7 each) according to body and testicular weights. Males were kept together in two separate groups and fed lucerne hay for ad libitum intake and 300 g of commercial concentrate and had free access to water and mineral blocks. The control group remained in open sheds under natural photoperiod and ambient temperature conditions. The experimental group was placed in a light-proof building and exposed to 2.5 mo of long days (16 h of light/d) from November 1 to January 15. On January 16, each male received two s.c. melatonin implants and was exposed to natural photoperiodic changes in an open shed. In the control group, testicular weight exhibited seasonal variations; the highest value occurred on May 30 (146 +/- 10 g). Treated males reached maximum testicular weight earlier (March 15; 147 +/- 11 g), and sperm quality from January to March was higher than that observed in the control group (P &lt; 0.05). Treatment caused an increase in LH pulse frequency (2.0 +/- 0.5 vs 0.3 +/- 0.2 pulse/8 h in February, 4.6 +/- 1.1 vs 0.1 +/- 0.1 pulse/8 h in March; experimental vs control group, respectively). In the control group, plasma testosterone remained low until mid-June and increased thereafter to remain elevated until the end of the study. In the experimental group, elevated plasma testosterone was observed from February to April and from July to November. Treating male goats in subtropical latitudes with artificial long days and melatonin can induce an intense sexual activity during the natural nonbreeding season.</t>
  </si>
  <si>
    <t>carrillo, evaristo/0000-0001-9168-3705</t>
  </si>
  <si>
    <t>WOS:000171208900001</t>
  </si>
  <si>
    <t>Kriegsfeld, LJ; Ranalli, NJ; Trasy, AG; Nelson, RJ</t>
  </si>
  <si>
    <t>Food restriction affects the gonadotropin releasing hormone neuronal system of male prairie voles (Microtus ochrogaster)</t>
  </si>
  <si>
    <t>Individuals of species inhabiting temperate and boreal latitudes optimize the timing of energetically costly processes by curtailing nonessential energetically demanding processes when environmental conditions are not favourable. One proximate environmental variable used to fine-tune moment-to-moment changes in reproductive physiology and behaviour is food intake. The neuroendocrine mechanisms by which food restriction leads to the cessation of reproduction in seasonally breeding rodent species remain largely unspecified. The present study sought to determine the effects of extended food restriction on the gonadotropin releasing hormone (GnRH) neuronal system. Male prairie voles (Microtus ochrogaster) were either fed ad libitum or were exposed to either 1, 2 or 3 weeks of moderate (70% of daily mean) food restriction. In accordance with previous studies of food restriction, gross reproductive organ masses and body mass were unaffected by food deprivation. Although 1 week of food restriction did not result in alterations in the GnRH neuronal system, food restriction for 2 weeks was associated with increased GnRH-immunoreactive (GnRH-ir) neurone soma size. Three weeks of food restriction resulted in a pronounced increase in GnRH-ir neurone numbers, as well as an increase in fibre intensity in the main fibre pathway to the median eminence. Taken together, these findings suggest that extended food restriction leads to modifications in the GnRH neuronal system, providing a means for temporary cessation of reproduction without gross alterations in reproductive physiology. This transient change in the hypothalmo-pituitary-gonadal axis, without pronounced changes in reproductive organ morphology, likely provides a mechanism for the rapid reinitiation of breeding in nature when local conditions provide adequate food availability.</t>
  </si>
  <si>
    <t>Nelson, Randy/0000-0002-8194-4016</t>
  </si>
  <si>
    <t>10.1046/j.1365-2826.2001.00704.x</t>
  </si>
  <si>
    <t>WOS:000171285300008</t>
  </si>
  <si>
    <t>Fourie, LJ; Belozerov, VN; Needham, GR</t>
  </si>
  <si>
    <t>Ixodes rubicundus nymphs are short-day diapause-induced ticks with thermolabile sensitivity and desiccation resistance</t>
  </si>
  <si>
    <t>MEDICAL AND VETERINARY ENTOMOLOGY</t>
  </si>
  <si>
    <t>The Karoo Paralysis tick, Ixodes rubicundus Neumann (Acari: Ixodidae), is a semi-voltine ixodid that survives stressful environmental conditions using morphogenetic diapause (eggs and engorged nymphs) and desiccation resistance. Both photoperiod and temperature influence diapause induction in the engorged nymph. Ixodes rubicundus nymphs are typical long-day photoperiodic organisms. The critical photoperiod is similar to 13.5 h light, 10.5 h dark, and they display a thermolabile response. The period between detachment and apolysis in engorged nymphs is modified by photoperiod; however, apolysis to ecdysis is not affected by photoperiod. Thus, initiation of development, but not the actual process is controlled by photoperiod. Most engorged nymphs delayed metamorphosis when exposed to short-day regimen (LD 12 : 12 h) after feeding. Nymphs exposed to pre- and post-feeding long-day regimen (LD 14 : 10 h) developed. Times for 50% of nymphs to apolyse when exposed. to photoperiods of LD 14 : 10 h, 13.5 : 10.5 h, 13 : 11 h and 12 : 12 h were 28, 36, 40 and 58 days, respectively. Times for 50% of engorged nymphs to ecdyse ranged from 38 to 40 days after apolysis. Nymphs were sensitive to photoperiodic exposures before, during and after feeding. Nymphs exposed to long day (LD 14 :10 h) before and during feeding, moulted at 20 degreesC; however, most exposed to 10 degreesC followed by 20 degreesC (post-feeding) went into diapause. Both short- (10 : 14 h) and long- (14 : 10 h) day exposed engorged nymphs survived 45 days at 0% r.h. (n = 73), but diapause-destined ticks kept at 13 degreesC lost the least mass (29.5 +/- 9.5%, SD), while nondiapause ticks at 23 degreesC lost the most (48.7 +/- 8.2%, SD). Termination of diapause and transition to development probably coincides with a definite increase of water vapour uptake by engorged nymphs. Comparatively, I. rubicundus engorged nymphs are more desiccation tolerant than a North-American counterpart, Amblyomma cajennense (Fabricius) (Acari: Ixodidae), which is also semi-arid- to xeric-adapted. Diapause conveys important survival attributes that enable engorged I. rubicundus nymphs to inhabit a semi-arid environment with great temperature extremes, and to synchronize their activity periods with seasons and host utilization patterns.</t>
  </si>
  <si>
    <t>0269-283X</t>
  </si>
  <si>
    <t>10.1046/j.0269-283x.2001.00313.x</t>
  </si>
  <si>
    <t>WOS:000171127600015</t>
  </si>
  <si>
    <t>Oliva, A</t>
  </si>
  <si>
    <t>Insects of forensic significance in Argentina</t>
  </si>
  <si>
    <t>FORENSIC SCIENCE INTERNATIONAL</t>
  </si>
  <si>
    <t>Records from forensic expertises and trappings with beef baits conducted in Buenos Aires, Argentina (34 degrees 36'S), show that the dominating species are widespread ones (Calliphora vicina and Phaenicia sericata), with different behaviour in each large latitudinal zone. It is suggested that the range of the yearly photoperiod variation has an influence in the behaviour of the blowflies, making up for differences in the succession patterns. The Calliphorid blowflies Cochliomyia macellaria and Chysomya albiceps were found on indoors corpses; the latter also on outdoors corpses when blood was shed, and in that case as primary. Three species of beetles of the genus Dermestes, which had been associated with mummified remains, appeared 10-30 days after death. The Silphid beetle Hyponecrodes sp. cf. erythrura was found on outdoor copses in rural environments. The Nitidulid beetle Carpophilus hemipterus was found in association with the cheese skipper Piophila sp. (Diptera: Piophilidae) in medullar cavities of bones after ca. 30 days; to this association is often added the Clerid Necrobia rufipes. Lepidoptera Tineidae appear on the head of mummified indoors corpses. North of parallel 32 degreesS, the Muscid grave-fly Ophyra sp. was found breeding on a corpse outdoors in summer. A division by latitude and climate is proposed for Argentina, and an extended system is proposed for the world. (C) 2001 Elsevier Science Ireland Ltd. All tights reserved.</t>
  </si>
  <si>
    <t>0379-0738</t>
  </si>
  <si>
    <t>10.1016/S0379-0738(01)00423-6</t>
  </si>
  <si>
    <t>WOS:000170455300023</t>
  </si>
  <si>
    <t>Musolin, DL; Numata, H; Saulich, AH</t>
  </si>
  <si>
    <t>Timing of diapause induction outside the natural distribution range of a species: an outdoor experiment with the bean bug Riptortus clavatus</t>
  </si>
  <si>
    <t>The phytophagous bug Riptortus clavatus (Thunberg) (Heteroptera: Alydidae) produces two or three generations per year in Central Japan and overwinters in the adult stage. In bugs from the Kyoto population (35 degrees 00' N, 135 degrees 45' E), we studied (1) the effects of day-length on the nymphal and preoviposition periods under constant photoperiod at 20.5 degreesC, and (2) photoperiodic induction of adult diapause at 20.5 degreesC and under a combination of constant photoperiod and natural daily rhythm of temperature in the forest-steppe zone of Russia (50 degrees 38' N, 35 degrees 58' E). Then, we examined (3) the timing of diapause induction under quasi-natural conditions in the same region, far outside the species' natural geographical range. At 20.5 degreesC, the nymphal period in both males and females was significantly longer under regimes with shorter photophases than under those with longer photophases. The preoviposition period in females was significantly longer under the near-critical long-day regime L14:D10 than under typical long-day regimes (L15:D9, L16:D8, and L17:D7). The critical day-length for diapause induction was shorter under conditions of natural daily rhythm of temperature than those reported at constant 20, 25, and 30 degreesC. Under quasi-natural conditions in the forest-steppe zone, R. clavatus entered diapause in September, much later than the local populations of true bugs studied to date. This experiment showed that R. clavatus was maladapted to new environmental conditions: diapause was induced too late with the result that all or most nymphs hatched in late August or early September will die.</t>
  </si>
  <si>
    <t>10.1046/j.1570-7458.2001.00866.x</t>
  </si>
  <si>
    <t>WOS:000170949900009</t>
  </si>
  <si>
    <t>Berger, R; Malm, T; Kautsky, L</t>
  </si>
  <si>
    <t>Two reproductive strategies in Baltic Fucus vesiculosus (Phaeophyceae)</t>
  </si>
  <si>
    <t>EUROPEAN JOURNAL OF PHYCOLOGY</t>
  </si>
  <si>
    <t>Marked seasonal reproduction is a widespread phenomenon in seaweeds in temperate waters strongly influenced by seasonal variations. In the Baltic Sea, however, the perennial brown alga Fucus vesiculosus exhibits two periods of reproduction: early summer (May-June) or late autumn (September-November). In this study, we compared the geographical distribution, the reproductive biology and the recruitment success for F. vesiculosus that reproduce during either of these two periods on the east coast of Sweden. Both monocultures and mixed populations of summer- and autumn-reproducing F. vesiculosus occurred along the mainland coast from the southern parts of the Stockholm archipelago to the southernmost part of Sweden. F. vesiculosus reproduced only during summer around the coasts of the large islands of bland and Gotland. After reproduction, in July and January respectively, plants that reproduced in summer abscised their receptacles and part of their branches, while plants reproducing in autumn abscised only their receptacles. In laboratory experiments, short-day treatments (light: dark 8: 16 h) were shown to initiate receptacles in summer-reproducing plants, whereas plants reproducing in autumn initiated receptacles independently of short- or long-day (light: dark 16: 8 h) treatment. Plants reproducing during summer produced more eggs (21.0 x 10(4) eggs/g(-1) frond mass) of smaller size (0.067 mm) than plants reproducing during autumn (8.9 x 10(4) eggs/g(-1) frond mass, eg size 0.070 mm). However, recruitment success in the field was similar irrespective of the period of reproduction. The differences in the photoperiodic response, the differences in reproductive output and egg size between summer and autumn plants, and the observation that a single individual kept the same pattern of reproduction over a period of at least three reproductive seasons, may indicate that the two strategies of reproduction in F. vesiculosus are expressions of two distinct genotypes.</t>
  </si>
  <si>
    <t>0967-0262</t>
  </si>
  <si>
    <t>1469-4433</t>
  </si>
  <si>
    <t>10.1017/S0967026201003237</t>
  </si>
  <si>
    <t>WOS:000170916400007</t>
  </si>
  <si>
    <t>Wehr, TA</t>
  </si>
  <si>
    <t>Photoperiodism in humans and other primates: Evidence and implications</t>
  </si>
  <si>
    <t>Most of the anatomical and molecular substrates of the system that encodes changes in photoperiod in the duration of melatonin secretion, and the receptor molecules that read this signal, have been shown to be conserved in monkeys and humans, and the functions of this system appear to be intact from the level of the retina to the level of the melatonin-duration signal of change of season. While photoperiodic seasonal breeding has been shown to occur in monkeys, it remains unclear whether photoperiod and mediation of photoperiod's effects by melatonin influence human reproduction. Epidemiological evidence suggests that inhibition of fertility by heat in men in summer contributes to seasonal variation in human reproduction at lower latitudes and that stimulation of fertility by lengthening of the photoperiod in spring contributes to the variation at higher latitudes. Parallels between the seasonality of human reproduction and seasonal affective disorder suggest that they may be governed by common biological processes. Historical and experimental evidence indicates that human responses to seasonal changes in the natural photoperiod may have been more robust prior to the Industrial Revolution and that subsequently they have been increasingly suppressed by alterations of the physical environment.</t>
  </si>
  <si>
    <t>10.1177/074873001129002060</t>
  </si>
  <si>
    <t>WOS:000171600000006</t>
  </si>
  <si>
    <t>Phenotypic evolution and the genetic architecture underlying photoperiodic time measurement</t>
  </si>
  <si>
    <t>A wide variety of higher plants, vertebrates, and arthropods use the length of day to synchronize growth, development, reproduction, dormancy, and migration with the changing seasons. In the pitcher-plant mosquito, Wyeomyia smithii, critical photoperiod mediating the onset and maintenance of larval diapause has evolved about 10 standard deviations in mean critical photoperiod between the ancestral, Gulf Coast populations, and the derived, Canadian populations. We are seeking to understand how this evolution has been accomplished at both the genetic and the physiological levels. At the genetic level, average heterozygosity at protein-coding loci decreases with latitude of origin, while genetic variation for photoperiodic response increases with latitude of origin, particularly within the formerly glaciated regions of North America. Hybridization experiments reveal widespread genetic differences in critical photoperiod due to epistasis. We ascribe the increase in genetic variation in photoperiodic response, despite directional and stabilizing selection to the contrary, to the release of additive from epistatic variance during successive founder events in W. smithii's northward dispersal following recession of the Laurentide Ice Sheet, and to the resulting genetic drift and reorganization of genetic architectures in descendent populations. At the physiological level, northern populations of W. smithii, as well as northern populations of spider mites, flies, moths, and beetles in both North America and Europe show a declining expression of the rhythmic component of photoperiodic response. In Drosophila melanogaster, when the epistatic coupling between the period locus and photoperiodic response is disrupted, the critical photoperiod is shifted towards shorter daylengths; analogously in W. smithii, when epistatic interactions are disrupted in the recombining generations of hybrid populations, the critical photoperiod is shifted towards shorter daylengths. The implications here are (1) that in W. smithii, it is the epistatic modification of the photoperiodic response curve by the circadian clock that is being disrupted in the recombining generations and (2) that post-glacial range expansion into the North-Temperate Zone by arthropods in general may involve uncoupling of the circadian and photoperiodic clocks. Despite the tremendous advances that have been made in understanding circadian rhythmicity at the molecular level, virtually nothing is known about how or whether any of the downstream 'clock-controlled genes' connect with photoperiodic time measurement. Except in W. smithii, little is known about how this connection changes with seasonal adaptation of photoperiodic response through evolutionary time. It is our goal and desire that our top-clown approach to the evolution of photoperiodic time measurement will meet and mesh with the bottom-up approach that is being developed so fruitfully for circadian clocks. (C) 2001 Elsevier Science Ltd. All rights reserved.</t>
  </si>
  <si>
    <t>10.1016/S0022-1910(01)00054-3</t>
  </si>
  <si>
    <t>WOS:000169491600002</t>
  </si>
  <si>
    <t>Hardie, J; Nunes, MV</t>
  </si>
  <si>
    <t>Aphid photoperiodic clocks</t>
  </si>
  <si>
    <t>An overview is given of photoperiodic research performed with English and Scottish clones of the vetch aphid, Megoura vicine, and the black bean aphid, Aphis fabae, during the last decade, with emphasis on the photoperiodic photoreceptor and the clock-counter mechanisms. Photoperiodic photoreceptor. The photoperiodic photoreceptors of the vetch aphid, M. viciae, are located in the brain. Immunocy tochemical techniques have recently indicated that an anterior dorsal region of the protocerebrum possesses antigenic sites that are consistently labelled with a number of antibodies raised to invertebrate and vertebrate opsins and phototransduction proteins. Counter. In two clones of both M. viciae and A. fabae, long-night accumulation appears to be temperature compensated, whereas short-night accumulation is temperature sensitive. Clock. (1) The clocks of the English and Scottish clones of M. viciae can be modelled by a slowly damping long-night (LN) system and a rapidly damping short-night (SN) system. The LN system of the Scottish clone damps more slowly and has a shorter period than that of the English clone. The critical night length (CNL) of the English clone is highly temperature compensated, that of the Scottish clone is less so. (2) The clock;in presumptive: gynoparae of an English clone of A. fabae can be modelled by rapidly damping LN and SN systems; the SN system's damping rate being temperature dependent, but that of the LN system being temperature compensated. (3) The clocks in gynopara and male producers of the English clone of A. fabae are mimicked by rapidly damping LN systems and self-sustained SN systems, while in a Scottish clone they are assumed to consist of slowly damping LN systems and self-sustained SN systems. (4) The CNLs for gynopara and male production are temperature compensated in both the English and the Scottish clones of A. fabae. (C) 2001 Elsevier Science Ltd. All rights reserved.</t>
  </si>
  <si>
    <t>10.1016/S0022-1910(01)00055-5</t>
  </si>
  <si>
    <t>WOS:000169491600003</t>
  </si>
  <si>
    <t>van der Meeren, T; Jorstad, KE</t>
  </si>
  <si>
    <t>Growth and survival of Arcto-Norwegian and Norwegian coastal cod larvae (Gadus morhua L.) reared together in mesocosms under different light regimes</t>
  </si>
  <si>
    <t>To evaluate genetic differences in growth and survival potential as a function of light regime, cod larvae from two stocks (CC: coastal cod and AC: Arcto-Norwegian cod, spawning at latitudes of 60 degreesN and 69 degreesN respectively) were co-reared in mesocosms, The experiment was carried out with two artificially illuminated light regimes, corresponding to the natural photoperiod at peak spawning of the respective stocks (CC: 7-8 h distinct dark period, AC: 'mid-night sun' as continuous light with 2-3 h reduced light intensity). One additional regime with ambient natural light analogous to 60 degreesN was used. At termination on day 36 post-hatch, larvae of the co-reared stocks were distinguished from each other by a genetic marker in the CC stock. Stock-specific differences in growth rate and survival were indicated, with CC larvae growing and surviving better than AC larvae. This is in agreement with earlier comparisons of larval growth in these stocks. The 69 degreesN light regime did not enhance growth for any of the two stocks. However, natural light greatly increased growth rate of both stocks, indicating important mechanisms in regulation of larval feeding relative to light quality or intensity. The results may be important for choice of stock and illumination in intensive aquaculture of this species.</t>
  </si>
  <si>
    <t>10.1046/j.1365-2109.2001.00578.x</t>
  </si>
  <si>
    <t>WOS:000169897200004</t>
  </si>
  <si>
    <t>Brainard, GC; Hanifin, JP; Barker, FM; Sanford, B; Stetson, MH</t>
  </si>
  <si>
    <t>Influence of near-ultraviolet radiation on reproductive and immunological development in juvenile male Siberian hamsters</t>
  </si>
  <si>
    <t>2nd Workshop on the Biology of Ultraviolet and Polarization Vision</t>
  </si>
  <si>
    <t>JUN 20-25, 2000</t>
  </si>
  <si>
    <t>UNIV VICTORIA, VICTORIA, CANADA</t>
  </si>
  <si>
    <t>UNIV VICTORIA</t>
  </si>
  <si>
    <t>The aim of this study was to characterize the lenticular ultraviolet transmission of the Siberian hamster (Phodopus sungorus) and to probe the range of near-ultraviolet (UV-A, 315-400 nm) and visible wavelengths (400-760 nm) for modulating the photoperiodic regulation of its reproductive and immune systems. Ocular lenses from adult hamsters were found to transmit UV-A wavelengths at similar levels to visible wavelengths, with a short-wavelength cut-off of 300 nn. Five separate studies compared the responses of juvenile male hamsters to long photoperiods (16 h:8 h L:D), short photoperiods (10 h:14 h L:D) and short photoperiods interrupted by an equal photon pulse of monochromatic light of 320, 340, 360, 500 or 725 nm during the night. The results show that UV-A wavelengths at 320, 340 and 360 nm can regulate both reproductive and immune short-photoperiod responses as effectively as visible monochromatic light at 500 nm. In contrast, long-wavelength visible light at 725 nm did not block the short-photoperiod responses. These results suggest that both wavelengths in the visible spectrum, together with UV-A wavelengths, contribute to hamster photoperiodism in natural habitats.</t>
  </si>
  <si>
    <t>WOS:000170261200019</t>
  </si>
  <si>
    <t>Sharbaugh, SM</t>
  </si>
  <si>
    <t>Seasonal acclimatization to extreme climatic conditions by black-capped chickadees (Poecile atricapilla) in interior Alaska (64 degrees N)</t>
  </si>
  <si>
    <t>Winters in interior Alaska (64 degreesN) are characterized by short photoperiod (5L : 19D) and chronic subfreezing temperatures. To determine if seasonal acclimatization of black-capped chickadees (Poecile atricapilla) at high latitude differs from that of conspecifics at lower latitudes, standard metabolic rates (SMR), metabolic response to low temperature (-30 degreesC), nocturnal hypothermia, body mass, fat reserves, and conductance were measured over two winters and one summer in three groups of seasonally acclimatized birds. Body mass and conductance did not vary with season, although furcular fat levels were higher in winter. Birds used nocturnal hypothermia when exposed to -30 degreesC in summer or winter. Although SMR did not vary seasonally, winter SMRs differed between the two winters of the study. Nocturnal hypothermia in summer and decreased SMR in response to extreme conditions may either reflect plasticity inherent to all populations of black-capped chickadees or may result from individual variation within this northern population.</t>
  </si>
  <si>
    <t>10.1086/322170</t>
  </si>
  <si>
    <t>WOS:000169960700011</t>
  </si>
  <si>
    <t>Craufurd, PQ; Qi, AM</t>
  </si>
  <si>
    <t>Photothermal adaptation of sorghum (Sorghum bicolour) in Nigeria</t>
  </si>
  <si>
    <t>Sorghum is an important crop of the seasonally dry savannas of West Africa adapted to growing periods of &lt; 100 to &gt; 200 days. Locally adapted cvs flower at the end of the rains irrespective of sowing date, Research reported here; (i) reanalysed a sowing date experiment planted at Samaru, Nigeria by Kassam and Andrews in the early seventies to test whether phenology and homeostasis of flowering date in sorghum can be explained by a photothermal model; and (ii) investigated phenological adaptation in Nigeria at four locations between 8 and 13 degreesN by simulating using a photothermal model the duration from sowing to flowering of genotypes originating from latitudes between 6 and 14 degreesN in West Africa using photoperiod and 20 years of daily mean temperature and rainfall data. Phenology was separated into four phases: pre-inductive or juvenile; panicle initiation to flowering; and flowering to maturity, all modulated by temperature; and an inductive phase, modulated by both temperature and photoperiod. The duration of the inductive phase was the major determinant of variation in duration from sowing to maturity. Cultivar SK5912 sown by Kassam and Andrews was acutely sensitive to photoperiod and the thermal duration of the inductive phase was increased by 2115 growing degree days (GDD)/h photoperiod when mean photoperiod is &gt; 13 h. The simulations explained how flowering is timed to occur shortly before the end of the rains at the latitudes of cultivar origin, irrespective of sowing date. (C) 2001 Elsevier Science B.V. All rights reserved.</t>
  </si>
  <si>
    <t>10.1016/S0168-1923(01)00241-6</t>
  </si>
  <si>
    <t>WOS:000169276300003</t>
  </si>
  <si>
    <t>Flowering responses of contrasting ecotypes of Poa annua and their putative ancestors Poa infirma and Poa supina</t>
  </si>
  <si>
    <t>Flowering responses of two Australian and six Norwegian populations of Poa annua and their putative ancestors P. infirma and P. supina were studied in controlled environments. The two Australian populations originating from suburban parks in Canberra had opposite daylength flowering responses across the range of temperatures tested (9-21 degreesC), one being a quantitative short-day (SD) plant with no response to vernalization, the other a quantitative long-day (LD) plant with a quantitative vernalization requirement (winter annual type). Variation in earliness of flowering within the former population was shown to be genetically determined, and testing of selfed progenies indicated that the population is an aggregate of several largely homozygous lines with divergent flowering responses. Two lowland populations from southern Norway were both quantitative LD plants with no vernalization response, while two alpine snowbed populations from southern Norway and two high-latitude, subarctic populations from northern Norway were quantitative SD plants with an obligatory plant vernalization or SD requirement for flowering. Two populations of P, supina exhibited the same flowering responses as the alpine and high-latitude populations of P, annua with an obligatory plant vernalization or SD requirement for flowering. A combination of SD and low temperature (9-12 degreesC) for 8-10 weeks was optimal for induction and inflorescence initiation. On the other hand, P, infirma was found to be an early-flowering quantitative SD plant which flowered freely across the range of temperatures (9-21 degreesC) as a typical summer annual. The experiments demonstrate that virtually any kind of photoperiodic and vernalization responses can be found among populations of P. annua. These versatile flowering responses reflect the contrasting flowering responses of P. supina and P. infirma, and add strong support to the hypothesis that P. annua has originated from these species. (C) 2001 Annals of Botany Company.</t>
  </si>
  <si>
    <t>10.1006/anbo.2001.1406</t>
  </si>
  <si>
    <t>WOS:000169037800010</t>
  </si>
  <si>
    <t>Dowell, SF</t>
  </si>
  <si>
    <t>Seasonal variation in host susceptibility and cycles of certain infectious diseases</t>
  </si>
  <si>
    <t>Seasonal cycles of infectious diseases have been variously attributed to changes in atmospheric conditions, the prevalence or virulence of the pathogen, or the behavior of the host. Some observations about seasonality are difficult to reconcile with these explanations. These include the simultaneous appearance of outbreaks across widespread geographic regions of the same latitude; the detection of pathogens in the off-season without epidemic spread; and the consistency of seasonal changes, despite wide variations in weather and human behavior. In contrast, an increase in susceptibility of the host population, perhaps linked to the annual light/dark cycle and mediated by the pattern of melatonin secretion, might account for many heretofore unexplained features of infectious disease seasonality. Ample evidence indicates that photoperiod-driven physiologic changes are typical in mammalian species, including some in humans. If such physiologic changes underlie human resistance to infectious diseases for large portions of the year and the changes can be identified and modified, the therapeutic and preventive implications may be considerable.</t>
  </si>
  <si>
    <t>WOS:000168952200001</t>
  </si>
  <si>
    <t>Gemeno, C; Haynes, KF</t>
  </si>
  <si>
    <t>Impact of photoperiod on the sexual behavior of the black cutworm moth (Lepidoptera : Noctuidae)</t>
  </si>
  <si>
    <t>We tested the hypothesis that changes in photoperiod alone are responsible fur the delay in the onset of sexual maturity that has been previously observed in natural populations of the migratory black cutworm, Agrotis ipsilon (Hufnagel), moth. We hypothesized that under short days, which occur at the onset of the spring and fall migrations, the first age at which males and females engage in sexual communication would be later than under long days typical of nonmigratory periods. Individuals were kept at 25 degreesC from egg to adult under three photoregimes that they encounter in nature at different latitudes: 12:12 (L:D) h (late March and late September), li:Ib (L:D) h, and 16:8 (L:D) h. As predicted, the mean age at which females first called (i.e., released pheromone) was earlier under long-day than under short-day photoregimes, but this trend was not significant. The percentage of females that called over a 6-d-period a as similar among photoregimes but it varied with age. There was no interaction between photoperiod and age on the percentage of females calling. Pheromone production, measured as the quantity of Z7-12:Ac in pheromone gland extracts, was lower under long-day than under short-day photoregimes. On average, 1-d-old females produced less pheromone than older females. Photoperiod and age showed a significant interaction in their effect on the quantity of Z7-12:Ac, but not in the direction predicted by our hypothesis. Males reared under short days showed higher percentages of response than did males reared under long days. Age had a significant effect on male response but it was independent from the effect of photoperiod. We conclude that although photoperiod length can influence calling, pheromone production, and male response, it has little effect on the age at which A. ipsilon reach sexual maturity. Changes in photoperiod alone cannot explain the delayed maturity observed in the field. Other factors, alone or in combination with photoperiod, may be necessary to induce the reproductive diapause that A. ipsilon undergoes in its fall migration.</t>
  </si>
  <si>
    <t>gemeno, cesar/H-5223-2011</t>
  </si>
  <si>
    <t>gemeno, cesar/0000-0001-5543-6141</t>
  </si>
  <si>
    <t>10.1603/0046-225X-30.2.189</t>
  </si>
  <si>
    <t>WOS:000168437900005</t>
  </si>
  <si>
    <t>Tramontin, AD; Perfito, N; Wingfield, JC; Brenowitz, EA</t>
  </si>
  <si>
    <t>Seasonal growth of song control nuclei precedes seasonal reproductive development in wild adult song sparrows</t>
  </si>
  <si>
    <t>In seasonally breeding adult songbirds, the brain regions that control song undergo dramatic seasonal morphological changes. During late winter and early spring, increasing day length triggers an increase in circulating testosterone that ultimately causes several song nuclei to grow in volume. The timing of this growth relative to the seasonal development of the reproductive system is not known. This question was investigated in two populations of wild song sparrows (Melospiza melodia morphna). Both populations live at the same latitude (46 degreesN), but breed at different altitudes. One population resides on the Pacific coast in Washington, and the other resides in the foothills of the Cascade Mountains. Both populations experienced the same photoperiodic conditions, but the timing of seasonal reproductive development differed between populations. Coastal birds initiated gonadal recrudescence approximately 2 weeks earlier than montane birds. Despite this temporal difference in reproductive development, there were no differences between these groups in the seasonal growth of two song control nuclei, HVc and RA. During late February, both groups had low circulatory levels of testosterone (mean for coastal birds was 1.01 +/- 0.37 ng/ml; mean for montane birds was 1.41 +/- 0.26 ng/ml) and fully recrudesced song nuclei (for example, mean HVc volume in coastal birds was 1.77 +/- 0.08 mm(3); mean HVc volume in montane birds was 1.76 +/- 0.09). Also at this time, both populations were in the earliest stages of seasonal reproductive development as judged by the degree of gonadal recrudescence (mean gonad volume was less than 10% of typical breeding size in both populations). It is concluded that seasonal song system growth is completed before seasonal reproductive development in response to submaximal levels of circulating testosterone. (C) 2001 Academic Press.</t>
  </si>
  <si>
    <t>10.1006/gcen.2000.7597</t>
  </si>
  <si>
    <t>WOS:000168207900001</t>
  </si>
  <si>
    <t>Fuentes, VO; Sanchez, V; Rosiles, R; Fuentes, PI</t>
  </si>
  <si>
    <t>The effect of low doses of naloxone on the preovulatory surge of LH and on the onset and duration of oestrus in the ewe with induced oestrus during the non-breeding season</t>
  </si>
  <si>
    <t>The objective of this work was to study the effect of the endogenous opiate peptide (EOP) antagonist, naloxone, on the preovulatory LH surge and on the time of onset and duration of oestrus in the ewe with induced oestrus during the non-breeding season. Forty Suffolk X Hampshire ewes 2-3-years-old and 50 +/-4 kg were studied, ewes were divided at random in two groups of 20, housed in open paddocks under natural photoperiod (19 degrees latitude N); were fed with hay and commercial pellets, and provided water ad libitum. Group one received an intravaginal sponge with 45 mg of medroxiprogesterone acetate for 14 days, and upon sponge withdrawal 250 IU of eCG was administered i.m. Group two received the same treatment as group I but in addition they received two i.m. injections of 0.5 mg of naloxone, one given on sponge withdrawal and the second 24 h later (total dose 1.0 mg). Oestrus in naloxone-treated ewes was present 32 +/- 2 h and in control ewes in 35 +/- 3 h after sponge withdrawal. Duration of oestrus in control ewes was shorter (27 +/- 2.5 h), than naloxone-treated ewes (39 +/- 6h); (P &lt; 0.0001). The LH surge in naloxone-treated ewes was initiated 5 h after onset of oestrus, and 8 h after onset of oestrus in control ewes, and the difference was significative (P &lt; 0.0006). It was concluded that EOP are important modulators of reproductive function in the ewe. (C) 2001 Published by Elsevier Science B.V.</t>
  </si>
  <si>
    <t>10.1016/S0378-4320(00)00232-3</t>
  </si>
  <si>
    <t>WOS:000172395500007</t>
  </si>
  <si>
    <t>Shimizu, T; Kawasaki, K</t>
  </si>
  <si>
    <t>Geographic variability in diapause response of Japanese Orius species</t>
  </si>
  <si>
    <t>Interspecific and latitudinal variation in diapause characteristics were examined in 12 strains of Orius species (Heteroptera: Anthocoridae) including O. sauteri (Poppius), O. nagaii Yasunaga, O. minutus (L.), O. strigicollis (Poppius), and O. tantillus (Motschulsky) from Japan. A latitudinal cline was found in the photoperiodic response controlling reproductive diapause: the lower the latitude, the lower the diapause incidence and the shorter the critical daylength. To examine the overwintering success, eight strains including four species derived from different latitudes (26-43 degrees N) were reared outdoors in Tsukuba (36 degrees N), central Japan from the autumn of 1998 to the summer of 1999, and their winter survival and spring fecundity were recorded. Most females of the northern strains entered diapause in the autumn when the temperature was still high, and died before winter without oviposition. In the southern strains including a nondiapause Okinawa (26 degrees N) strain of O. strigicollis, females overwintered as well as native strains in a state of quiescence. In all strains, the winter survival was significantly lower in males than in females, and eggs and nymphs failed to overwinter.</t>
  </si>
  <si>
    <t>10.1046/j.1570-7458.2001.00787.x</t>
  </si>
  <si>
    <t>WOS:000167852200007</t>
  </si>
  <si>
    <t>Rivera, G; Borchert, R</t>
  </si>
  <si>
    <t>Induction of flowering in tropical trees by a 30-min reduction in photoperiod: evidence from field observations and herbarium specimens</t>
  </si>
  <si>
    <t>During the late rainy season in October 1997 we observed, over a range of &gt; 100 km, the highly synchronous emergence of flower buds in several deciduous tree species of the semi-deciduous tropical forest in Guanacaste, Costa Rica. Synchronous flowering soon after the rapid decline in day length around the September equinox and in the absence of any notable climatic cues suggested flower induction by declining photoperiod. By combining field observations and the analysis of flowering herbarium collections, we established highly synchronous flowering periods with low interannual and latitudinal variation predicted for photoperiodic flower induction for more than 25 tree species and a few herbs. We describe morphogenetic changes at the shoot apex of three species during flower induction and the suppression and induction of flowering in several herbaceous species by experimental daylight extension. The combined observations provide strong, mainly indirect evidence for photoperiodic induction of flowering in many tropical tree species. At low latitudes with annual variation in day length of 1 hour, flower induction must be caused by a decline in photoperiod of 30 min or less. This is the first report of photoperiodic control of flowering in trees.</t>
  </si>
  <si>
    <t>10.1093/treephys/21.4.201</t>
  </si>
  <si>
    <t>WOS:000167266700001</t>
  </si>
  <si>
    <t>Borchert, R; Rivera, G</t>
  </si>
  <si>
    <t>Photoperiodic control of seasonal development and dormancy in tropical stem-succulent trees</t>
  </si>
  <si>
    <t>Tropical stem-succulent trees store large quantities of water in their trunks yet remain leafless during the early and mid dry season. In contrast to most other tropical trees, bud break of vegetative buds is not induced in fully hydrated stem succulents between the winter solstice and the spring equinox by leaf abscission, abnormal rain showers or irrigation. Vegetative buds of leafless trees are therefore in a state of endo-dormancy similar to flat of temperate perennial plants during early winter Highly synchronous bud break regularly occurs soon after the spring equinox, often weeks before the first rainfalls of the wet season. These observations suggested that endo-dormancy and bud break might be induced by declining and increasing photoperiods after the autumn and spring equinoxes, respectively. In phenological field observations, we confirmed highly synchronous bud break after the spring equinox in many trees of five stem-succulent species in the northern and southern hemispheres. Shoot growth of potted saplings of Plumeria rubra L. was arrested by a decline in day length below 12 h after the autumn equinox, but continued in saplings maintained in a 13-h photoperiod. Conversely, exposure to a 13-h photoperiod induced bud break of dormant apical buds in saplings and cuttings in January, whereas plants maintained in the natural day length of &lt; 11.7 h remained dormant. Photoperiodic control of endo-dormancy of vegetative buds in stem succulents is thus supported by field observations and experimental variation of the photoperiod. At low latitudes, where annual variation of day length is less than 1 h, bud dormancy is induced and broken by variations in photoperiod of less than 30 min.</t>
  </si>
  <si>
    <t>10.1093/treephys/21.4.213</t>
  </si>
  <si>
    <t>WOS:000167266700002</t>
  </si>
  <si>
    <t>Pollard, H; Cruzan, M; Pigliucci, M</t>
  </si>
  <si>
    <t>Comparative studies of reaction norms in Arabidopsis. I. Evolution of response to daylength</t>
  </si>
  <si>
    <t>The evolution of reaction norms (the genotype-specific manifestation of different phenotypes in response to environmental variation) has rarely been addressed from within a phylogenetic comparative framework, despite general agreement that we need a better understanding of how historical and deterministic processes (e.g. selection and constraints) interact to yield a particular pattern of variation of phenotypic plasticity within and across species. In this study, we compare the reaction norms to daylength in eight accessions of Arabidopsis thaliana from Scandinavia and three closely related species, A. arenosa, A. lyrata subsp. petraea and A. suecica. We find that across-environment means evolved continuously and very rapidly within this group, while plasticity (calculated as the difference between the character value under short photoperiod minus the expression of the same trait under long photoperiod) changed only rarely and especially at the base of the A. thaliana clade. Character means co-evolved in a fashion that identifies two functional sets of traits, one during the vegetative phase and the other during the reproductive phase, with trade-offs between characters expressed across the two phases. With a few exceptions, plasticities of different traits tended to evolve largely independently of each other. Several plasticities evolved in concert with their corresponding across-environment means, but by following a pattern of negative correlations that cannot be explained by simple geometrical considerations in environment-phenotype space. Neither the mean nor the plasticity of a focal trait, flowering time, were correlated with differences in phylogenetic relatedness, geographical distance or latitudinal differential. This suggests that neither genetic drift nor adaptation to large-scale geographical factors occurred.</t>
  </si>
  <si>
    <t>1937-3791</t>
  </si>
  <si>
    <t>WOS:000166653300001</t>
  </si>
  <si>
    <t>Schilling, A; Richard, JP; Serviere, J</t>
  </si>
  <si>
    <t>Effect of aging on circadian activity in gray mouse lemurs</t>
  </si>
  <si>
    <t>INTERNATIONAL JOURNAL OF PRIMATOLOGY</t>
  </si>
  <si>
    <t>Microcebus murinus is a very photoperiod-dependent primate with a potentially extended longevity (13 years). Reduction of artificial seasonal cycles allows acceleration of the aging process. Under these conditions, age is defined according to the number of seasonal cycles. We conducted experiments in order to assess the effects of aging upon (1) the main parameters (period: tau; duration: alpha) of the circadian activity-rest rhythm; and (2) the plasticity of the response to light, which is the main entraining factor of the internal clock. We studied the evolution of tau and alpha through two types of experiments: a transverse one comparing 36 males of various ages (1-13 seasonal cycles) and a longitudinal one following 2 pairs of males from the same litter tone from each pair was maintained under natural cycle while the other was submitted to a shortened cycle) over 54 months. Results from transverse experiments demonstrated no statistical difference in tau and alpha with age except in 4 senescent (&gt;10 cycles) subjects in which these two parameters were decreased. Longitudinal experiments confirmed this tendency. The plasticity of responses to Eight, resynchronization after a shift of the day-night cycle, or shift of activity onset after presentation of a light pulse at various circadian times was unaffected by aging. Taken together, the data demonstrate that the parameters of the circadian activity-rest rhythm remain stable over a long span of life and/or that light remains a powerful entertaining parameter even in very old individuals.</t>
  </si>
  <si>
    <t>0164-0291</t>
  </si>
  <si>
    <t>1573-8604</t>
  </si>
  <si>
    <t>10.1023/A:1026409930464</t>
  </si>
  <si>
    <t>WOS:000167661500003</t>
  </si>
  <si>
    <t>Svenning, MM; Rosnes, K; Lund, L; Junttila, O</t>
  </si>
  <si>
    <t>Vegetative growth and freezing tolerance of white clover (Trifolium repens L.) genotypes from Svalbard</t>
  </si>
  <si>
    <t>ACTA AGRICULTURAE SCANDINAVICA SECTION B-SOIL AND PLANT SCIENCE</t>
  </si>
  <si>
    <t>Vegetative growth and freezing tolerance of two genotypes of white clover (Trifolium repens L.) collected at Svalbard (latitude 78degrees39' N. longitude 16degrees23' E) were studied in a daylight phytotron at controlled temperature and humidity. For comparison, two genotypes of a new Norwegian cultivar, Norstar, and one genotype of the cultivar AberHerald were included in the experiments. The genotypes from Svalbard gave higher dry-matter yields than the genotypes of Norstar, and one of them also exceeded the AberHerald genotype in dry-matter production at the temperatures studied, constant 12degreesC and alternating 15/9degreesC and 12/6degreesC (12/12 h). The genotypes from Svalbard were more tolerant of freezing than all the other genotypes. After a successive hardening treatment at 6degreesC and 0.5degreesC they obtained LT50 values (temperature for 50% survival) of - 16degreesC. The origin of these genotypes is not known, but their high productivity and freezing tolerance may make them useful for further breeding of white clover for marginal conditions.</t>
  </si>
  <si>
    <t>Svenning, Mette/L-6795-2015</t>
  </si>
  <si>
    <t>0906-4710</t>
  </si>
  <si>
    <t>10.1080/090647101317187843</t>
  </si>
  <si>
    <t>WOS:000173366900002</t>
  </si>
  <si>
    <t>Brown, JL; Graham, LH; Wielebnowski, N; Swanson, WF; Wildt, DE; Howard, JG</t>
  </si>
  <si>
    <t>Concannon, PW; England, GCW; Farstad, W; LindeForsberg, C; Verstegen, JP; Doberska, C</t>
  </si>
  <si>
    <t>Understanding the basic reproductive biology of wild felids by monitoring of faecal steroids</t>
  </si>
  <si>
    <t>ADVANCES IN REPRODUCTION IN DOGS, CATS AND EXOTIC CARNIVORES</t>
  </si>
  <si>
    <t>JOURNAL OF REPRODUCTION AND FERTILITY, SUPPLEMENTS</t>
  </si>
  <si>
    <t>4th International Symposium on Canine and Feline Reproduction</t>
  </si>
  <si>
    <t>JUN 29-JUL 01, 2000</t>
  </si>
  <si>
    <t>OSLO, NORWAY</t>
  </si>
  <si>
    <t>Natl Ctr Vet Contract Res &amp; Commercial Serv Ltd, Norwegian Small Anim Vet Assoc, Norwegian Kennel Club, Premium Pet Products</t>
  </si>
  <si>
    <t>The ability to track gonadal activity is essential for understanding the fundamentals of reproduction. Faecal steroid metabolite monitoring is a well established tool for evaluating reproductive processes in diverse mammalian species, including felids. Domestic cats were used as a model and injection of radiolabelled oestradiol, progesterone, testosterone and cortisol revealed that &gt; 85% of metabolites were excreted in faeces with a time lag of 12-24 h. Steroids were extracted by boiling faecal material (wet or dry) in 90% aqueous ethanol followed by immunoassay with group-specific antibodies that crossreact with excreted metabolites. This approach was used to illustrate the diversity of oestrous cycle characteristics, gonadal responses to photoperiod and ovulatory sensitivity within the felid taxon. Longitudinal analyses demonstrated that faecal oestradiol increases with observed oestrus, and that the duration of the oestrous cycle varies among felid species. Seasonality in gonadal activity was observed in some species (for example clouded leopard, Pallas' cat), whereas other species (for example margay, cheetah, oncilla) are cyclic all year round. Although cats are considered induced ovulators, non-mating and spontaneous ovulation occurred in some species (for example domestic cat, clouded leopard, lion, leopard, margay) with varying frequency. There was also evidence that suppressed ovarian activity and oestrus occurred in group-housed cats (for example cheetahs). As assisted reproductive techniques, such as artificial insemination, are becoming increasingly important for managing zoo species, steroid metabolite monitoring has been especially useful for examining the efficacy of associated hormonal therapies. Exogenous gonadotrophins used to induce ovulation often caused ovarian hyperstimulation, which resulted in a maternal endocrine environment that differed from that of naturally mated cats. Finally, there is evidence that the adrenal status of animals managed under different husbandry conditions can be assessed non-invasively, thereby enhancing our understanding of how social and environmental factors affect animal well-being and reproductive fitness. In summary, understanding the basic endocrinology of endangered felids generates knowledge that can be used to improve management strategies. Because of its enormous utility and non-invasive nature, faecal hormone monitoring is one of the most powerful tools available in zoo research today.</t>
  </si>
  <si>
    <t>0449-3087</t>
  </si>
  <si>
    <t>0-906545-37-4</t>
  </si>
  <si>
    <t>WOS:000169103800011</t>
  </si>
  <si>
    <t>Giunta, F; Motzo, R; Virdis, A</t>
  </si>
  <si>
    <t>Development of durum wheat and triticale cultivars as affected by thermo-photoperiodic conditions</t>
  </si>
  <si>
    <t>The understanding of the interaction between thermo-photoperiodic conditions and the genetic control of anthesis date is fundamental in explaining the environmental adaptation of durum wheat and triticale cultivars. The development of 8 durum wheat (Triticum turgidum L. var. durum) and 2 triticale (x Triticosecale Wittmack) cultivars was studied at 3 sowing dates (September, November, and March) by observations on apex development, number and rate of leaf appearance, spike fertility, and number and length of elongated internodes. Variation in anthesis date was mostly explained by the total number of leaves, which ranged between 8.3 and 15, and hence by the duration of the phase of leaf primordium production. Total leaf number also affected the length of the subsequent phase until flag leaf appearance. The phyllochron was influenced by both sowing date and genotype, and was minimum in the March sowing (87 degree-days). The genotypic variability in phyllochron was due either to the variations in leaf number or to genotypic intrinsic differences. Time to terminal spikelet stage was related to the number of spikelets per spike and to the number of elongated internodes, although stem length depended more on internode length than on internode number. The number of spikelets per spike was associated with leaf number, but their relationship was affected by the thermal conditions during spikelet primordium initiation. No differences were observed between wheat and triticale cultivars, apart from the number of spikelets per spike.</t>
  </si>
  <si>
    <t>10.1071/AR00034</t>
  </si>
  <si>
    <t>WOS:000167077800007</t>
  </si>
  <si>
    <t>Grenier, C; Bramel-Cox, PJ; Hamon, P</t>
  </si>
  <si>
    <t>Core collection of sorghum: I. Stratification based on eco-geographical data</t>
  </si>
  <si>
    <t>ICRISAT conserves a large (36 719 entries) collection of sorghum [Sorghum bicolor (L,) Moench] accessions in India, This collection comprises cultivated and wild sorghums acquired over the past 25 years from 90 countries. However, it is difficult to characterize and assess a large collection with limited time and resources. To facilitate maintenance, assessment, and utilization of the collection, we considered the establishment of a core collection using stratified sampling strategies. Results from a study of the morpho-agronomic diversity were used to describe the genetic structure of the collection. Morphological traits, including days to flowering and plant height, can be affected by daylength variation, These two characters were highly correlated with latitudinal and racial distributions of landraces. Thus, stratifying the entire collection for response to photoperiod, estimated by flowering date and plant height, was indicative of a major source of specific adaptation within the collection, This stratification resulted in tour clusters. which described the sensitivity of genotypes to photoperiod within the latitudinal range where selection was carried out by farmers, These four clusters may serve as the basis for a random stratified sampling to establish cores in this collection.</t>
  </si>
  <si>
    <t>Grenier, Cecile/F-3215-2014</t>
  </si>
  <si>
    <t>10.2135/cropsci2001.411234x</t>
  </si>
  <si>
    <t>WOS:000169469600037</t>
  </si>
  <si>
    <t>Grenier, C; Hamon, P; Bramel-Cox, PJ</t>
  </si>
  <si>
    <t>Core collection of sorghum: II. Comparison of three random sampling strategies</t>
  </si>
  <si>
    <t>Since 1972, the International Crops Research Institute for the Semi-Arid Tropics (ICRISAT) has maintained a large collection of sorghum in India, The collection size has continuously increased. and the total number of accessions at present conserved in the gene bank has reached about 36 000 accessions, The need to help management was considered, and this study was conducted to establish core collections. This sorghum collection was earlier stratified into four clusters according to the photoperiod sensitivity, Then, considering the core collection strategy, we used three random sampling procedures to determine the specific accessions to be included in the core li,e,, a constant portion (Core C), a proportional (Core Pf, and a proportional to the logarithm (Core L)] of the photoperiod group size sampling strategy. Both the Core C and L were significantly different from the landrace collection with better representation of the smallest groups, such as landraces insensitive to photoperiod, Despite differences between the three core collections, estimates of global diversity through the Shannon-Weaver Diversity Indices were of the same magnitude as the landrace collection, When compared, the Core C and L were significantly different. Core L sampled better for the characters, the race, and the latitudinal classes that were related to the photoperiod-sensitive landraces, Thus, for establishing a core collection with the widest range of adaptation to photoperiod, we propose the use of a logarithmic sampling strategy, which identifies a broadly adapted set of genotypes.</t>
  </si>
  <si>
    <t>10.2135/cropsci2001.411241x</t>
  </si>
  <si>
    <t>WOS:000169469600038</t>
  </si>
  <si>
    <t>Socha, R</t>
  </si>
  <si>
    <t>Latitudinal gradient in response of wing polymorphism to photoperiod in a flightless bug, Pyrrhocoris apterus (Heteroptera : Pyrrhocoridae)</t>
  </si>
  <si>
    <t>The aim of this study was to determine if there is a latitudinal gradient in the photoperiodic regulation of wing dimorphism in the flightless bug, Pyrrhocoris apterus (L.). For this purpose individuals from three geographical populations (Israel, Spain and Czech Republic) were reared under different photoperiods and the wing length of the adults analyzed. The highest percentage of long-winged (macropterous) specimens was found in the population from Israel (35.3%), whereas percentages of macroptery were lower in the cultures from Spain (9.5%) and Czech Republic (8.6%). A higher proportion of macropterous specimens was recorded in the northern population of P. apterus kept under long daylengths (Czech Republic, 16 h) than in the southern populations (Spain, 14-15 h; Israel, 12 h). The results indicate that there is a latitudinal gradient in the critical photoperiod determining wing length in P. apterus.</t>
  </si>
  <si>
    <t>10.14411/eje.2001.030</t>
  </si>
  <si>
    <t>WOS:000169837800005</t>
  </si>
  <si>
    <t>Stapleton, SC; Chandler, CK; Legard, DE; Price, JF; Sumler, JC</t>
  </si>
  <si>
    <t>Transplant source affects fruiting performance and pests of 'Sweet Charlie' strawberry in Florida</t>
  </si>
  <si>
    <t>HORTTECHNOLOGY</t>
  </si>
  <si>
    <t>The use of locally grown transplants in Florida strawberry (Fragaria x ananassa Duchesne) production has increased since the release of the cultivar Sweet Charlie by the University of Florida in 1992. Previous research has shown that nursery region can influence production patterns of other strawberry cultivars through differences in photoperiod and temperature exposure. Transplants of 'Sweet Charlie' strawberry (bareroot and plug plants) from sources representing northern (Canada, Massachusetts, Oregon), southern (Alabama, Florida) and mid latitude (North Carolina) transplant production regions were compared for plant vigor, production, and pest and 1996-97. Total fruit production was not significantly different for plants among the plant source regions in 1995-96, but total yield from southern source plants in 1996-97 was significantly lower than northern and mid latitude plant sources. Monthly production of marketable fruits varied among the three plant source regions in December, January, and February, during which time market prices fell 46% in 1995-96 and 56% in 1996-97. Plants from northern and mid latitude sources produced significantly greater fruit yield in December than plants from southern sources. Differences among plant sources were detected for early flowering, initial crown size, incidence of foliar disease, arthropod pests, mortality, and fruit weight. Geographic location of strawberry transplant sources influenced fruiting patterns and other components that may affect profitability of 'Sweet Charlie' strawberry production in west central Florida.</t>
  </si>
  <si>
    <t>1063-0198</t>
  </si>
  <si>
    <t>10.21273/HORTTECH.11.1.61</t>
  </si>
  <si>
    <t>WOS:000173706100011</t>
  </si>
  <si>
    <t>Berding, N; Moore, PH</t>
  </si>
  <si>
    <t>Hogarth, DM</t>
  </si>
  <si>
    <t>Advancing from opportunistic sexual recombination in sugarcane: Lessons from tropical photoperiodic research</t>
  </si>
  <si>
    <t>INTERNATIONAL SOCIETY OF SUGAR CANE TECHNOLOGISTS, VOL II, PROCEEDINGS</t>
  </si>
  <si>
    <t>24th Congress of the International-Society-of-Sugar-Cane-Technologists</t>
  </si>
  <si>
    <t>SEP 17-21, 2001</t>
  </si>
  <si>
    <t>Int Soc Sugar Cane Technologists</t>
  </si>
  <si>
    <t>Many tropical sugarcane improvement programs are constrained by opportunistic recombination among flowering parents, a consequence of variable and mediocre field flowering. Research conducted in a tropically sited, controlled-environment photoperiodic facility (PF) from 1991 to 1997 explored the interaction of environmental and management variables with the initiation process. Potted plants, primarily of nine selected cultivars, raised under controlled conditions, were subjected to a broad range of management and PF-imposed photoperiodic treatments. Most of the 17 experiments providing data were conducted sequentially. The commencement of initiation within three months from I April resulted in a high probability of obtaining excellent initiation ((x) over bar = 86%), largely a consequence of avoiding days with maxima &gt;32degreesC. Initiation of plants directly from maintenance in long days was highly successful without use of pre-treatment regimes. Use of artificial sunsets and sunrises was superior to natural sunsets and artificial sunrises, a consequence of photoperiodic precision and accuracy. A photoperiodic regime using an 11 h 05 min commencing night length, increasing by either 30 or 45 s/night, was near optimal. The role of plant nutrition requires further clarification. Research in a tropical-based PF has defined a minimalist PF regime that will have broad application in tropical and non-tropical programs.</t>
  </si>
  <si>
    <t>0-949678-10-4</t>
  </si>
  <si>
    <t>WOS:000189401900109</t>
  </si>
  <si>
    <t>Imsland, AK; Jonassen, TM</t>
  </si>
  <si>
    <t>Regulation of growth in turbot (Scophthalmus maximus Rafinesque) and Atlantic halibut (Hippoglossus hippoglossus L.): aspects of environment x genotype interactions</t>
  </si>
  <si>
    <t>REVIEWS IN FISH BIOLOGY AND FISHERIES</t>
  </si>
  <si>
    <t>This review is aimed at elucidating the mechanisms that regulate growth in cultured juvenile Atlantic halibut (Hippoglossus hippoglossus) and turbot (Scophthalmus maximus) by evaluating the significance of environmental factors (temperature, photoperiod) and the interactions between them. In addition, we examine growth properties in three populations of juvenile halibut and turbot in order to elucidate any geographical differences in growth and growth efficiency in these species. Both temperature and photoperiod have a significant and persistent effect on growth rate in both species. Temperature tolerance, demonstrated by a wide temperature range supporting maximal growth, increased with size. Fish subjected to continuous light exhibited faster growth than those experiencing a natural photoperiod or a constant short day. Moreover, when the photoperiod increased naturally with day-length or when fish were abruptly switched from being reared on short-day conditions to continuous light, a subsequent increase in growth rate was observed. This growth enhancing effect of extended photoperiods was more apparent in a short time scale in Atlantic halibut than in turbot, but both species show significant long-term effects of extended photoperiods. Enhanced growth in fish in continuous light was partly explained by higher growth efficiency. In both species, there was a significant interaction between temperature and photoperiod, suggesting that the growth-enhancing effect of continuous light is relatively stronger at lower temperatures. Growth rate in both species was also significantly influenced by the interaction of temperature and fish size, as the optimal temperature for growth decreased rapidly with increasing fish size. Differences in growth, food intake, food conversion efficiency, metabolism, ammonia excretion and RNA/DNA ratios in white muscle were observed between different strains of halibut and turbot, with the best growth properties being observed in the northern populations. These findings on halibut and turbot partly support the theory of countergradient variation in growth, suggesting that populations from high latitudes have higher growth capacity than populations from low latitudes.</t>
  </si>
  <si>
    <t>0960-3166</t>
  </si>
  <si>
    <t>10.1023/A:1014240430779</t>
  </si>
  <si>
    <t>WOS:000173992300004</t>
  </si>
  <si>
    <t>Danusevicius, D; Gabrilavicius, R</t>
  </si>
  <si>
    <t>Variation in juvenile growth rhythm among Picea abies provenances from the Baltic states and the adjacent regions</t>
  </si>
  <si>
    <t>Knowledge on the pattern of variation in growth rhythm among Baltic Picea abies populations is limited. Growth rhythm of 108 Picea abies provenances from the Baltic states, north-eastern Poland. western Russia., north-western Belarus, Sweden and southern Finland was studied for three growth periods in two nursery trials located in central Sweden and in central Lithuania. Damage by natural frost desiccation was assessed at an age of two years in the Swedish trial. Variation among the Baltic provenances in juvenile growth rhythm traits was essentially clinal over latitude and longitude. According to a multiple regression function, a change in 1 degrees of latitude corresponded to 2.4 degrees degree change in longitude. When moving from the north-eastern part of Poland towards north-east, the seedlings became shorter and more tolerant to frost desiccation with earlier budburst and budset. Photoperiod and temperature climate were identified as the main determinants for the clinal variation among the Baltic populations of Picea abies in growth rhythm traits over the ecological gradients from south to north and from coastal to inland sites.</t>
  </si>
  <si>
    <t>Danusevicius, Darius/0000-0002-1196-9293</t>
  </si>
  <si>
    <t>10.1080/02827580152496696</t>
  </si>
  <si>
    <t>WOS:000171191900016</t>
  </si>
  <si>
    <t>Hoham, RW; Marcarelli, AM; Rogers, HS; Ragan, MD; Petre, BM; Ungerer, MD; Barnes, JM; Francis, DO</t>
  </si>
  <si>
    <t>The importance of light and photoperiod in sexual reproduction and geographical distribution in the green snow alga, Chloromonas sp.-D (Chlorophyceae, Volvocales)</t>
  </si>
  <si>
    <t>HYDROLOGICAL PROCESSES</t>
  </si>
  <si>
    <t>57th US/Canadian Annual Eastern Snow Conference</t>
  </si>
  <si>
    <t>MAY 17-19, 2000</t>
  </si>
  <si>
    <t>SYRACUSE, NEW YORK</t>
  </si>
  <si>
    <t>The effects of premating light regimes on sexual reproduction and the production of spherical cells in Chloromonas sp.-D, a unicellular green snow alga, were studied using cross-mating strains 582C and 582D isolated from snowpacks associated with mixed hardwood-softwood forests in Whetstone Gulf State Park, Tughill Plateau, NY. Two pre-acclimation regimes were used, Vita-Lite as controls (530-700 nm peak) and blue light as experimentals (430-460 nm peak) prior to the mating experiments. In blue light, an increase in the number of matings and spherical cells (spheres) produced in the life cycle was observed as the photoperiod increased. This implies that longer photoperiods of blue light are more optimal for sexual reproduction in Chloromonas sp.-D than shorter ones. Under Vita-Lite, there was a significant increase in the number of matings and spheres with the extended 20 : 4 photoperiod compared with the shorter 14:10 photoperiod. Under blue light, significantly more matings and spheres occurred than under Vita-Lite using the same irradiance level of 95 mu mol photons m(-2) s(-1) (photosynthetically active radiation [PAR] of 400-700 nm) for the 14:10 and 20:4 photoperiods. The results of these experiments suggest that Chloromonas sp.-D, known only from the Tughill Plateau, NY, is not reproducing optimally at this site where it grows and reproduces under an approximate 14: 10 photoperiod in early April. However, in the upper 10 cm of snow in the Tughill Plateau, a blue light irradiance level of 95 mu mol photons m(-2) s(-1) occurs, which is optimal for this species. When these conditions are combined with a 14: 10 photoperiod, the Tughill Plateau appears to be sub-optimal for mating and production of spherical cells. Since Chloromonas sp.-D does not appear to have a dependence on a dark cycle, this would allow it to expand its geographical distribution. It may reproduce more optimally under blue light (95 mu mol photons m(-2) s(-1)) with an extended photoperiod (&gt;20 : 4 h, light:dark) in high latitude field sites such as Lake Bienville, Quebec, in eastern North America where other species of Chloromonas are known in snow associated with coniferous forests. Copyright (C) 2000 John Wiley &amp; Sons, Ltd.</t>
  </si>
  <si>
    <t>Marcarelli, Amy/J-3017-2012</t>
  </si>
  <si>
    <t>Rogers, Haldre/0000-0003-4763-5006; Marcarelli, Amy/0000-0002-4175-9211</t>
  </si>
  <si>
    <t>0885-6087</t>
  </si>
  <si>
    <t>10.1002/1099-1085(20001230)14:18&lt;3309::AID-HYP200&gt;3.0.CO;2-R</t>
  </si>
  <si>
    <t>WOS:000167026600009</t>
  </si>
  <si>
    <t>Ciereszko, A; Ottobre, JS; Glogowski, J</t>
  </si>
  <si>
    <t>Effects of season and breed on sperm acrosin activity and semen quality of boars</t>
  </si>
  <si>
    <t>Acrosin activity and semen quality (sperm concentration, ejaculate volume and number of spermatozoa) were assessed from March 1997 to March 1998 in semen of Large White, Pietrain and Duroc x Pietrain boars. Semen quality varied with season, including high production of spermatozoa in autumn and winter and low production in summer. Semen quality also differed across breeds. Acrosin activity of boar spermatozoa was not affected by breed (range 3.16-3.32 mU/10(6) spermatozoa), but exhibited distinct seasonal changes. Monthly changes in acrosin activity were parallel to changes in number of sperm in the ejaculate from November to March. On the other hand, dramatic changes in acrosin activity between July and October (range 1.85-4.59mU/10(6) spermatozoa) were not paralleled by similar changes in number of ejaculated sperm. These fluctuations in acrosin activity may reflect either changes in sperm acrosin production or disturbances to sperm membranes, probably related to effects of high summer temperatures during spermatogenesis. Results confirmed seasonal and breed-related differences in boar semen quality characteristics. (C) 2000 Elsevier Science B.V. All rights reserved.</t>
  </si>
  <si>
    <t>Ciereszko, Andrzej/H-7166-2017</t>
  </si>
  <si>
    <t>Ciereszko, Andrzej/0000-0002-1103-624X</t>
  </si>
  <si>
    <t>10.1016/S0378-4320(00)00194-9</t>
  </si>
  <si>
    <t>WOS:000165510600008</t>
  </si>
  <si>
    <t>Aamlid, TS; Heide, OM; Boelt, B</t>
  </si>
  <si>
    <t>Primary and secondary induction requirements for flowering of contrasting European varieties of Lolium perenne</t>
  </si>
  <si>
    <t>The flowering requirements of six European varieties of Lolium perenne L. were studied in controlled environments. In experiments on primary induction, flowering was recorded after transfer to long days (LD) in a greenhouse at 12-24 degreesC. In experiments on secondary induction, primary induction was first accomplished at 6 degreesC/10 h daylength for 12 weeks. When evaluated by the 50 % heading criterion, the requirement for duration of primary induction at 6 degreesC/8 h daylength was &lt;3 weeks in Mediterranean, 5-6 weeks in Central European and 7-8 weeks in Scandinavian varieties. While 'Veyo' (Italy) flowered profusely regardless of temperature or daylength during primary induction, critical temperatures for primary induction in SD and LD wire 15 and 11&lt;degrees&gt;C in 'Baca' (Czech Republic) and 11 and 7 degreesC in 'Falster' (Denmark). The critical photoperiod for secondary induction at 15 degreesC ranged from 12 h in 'Veyo' and 14 h in 'Baca' to 16.5 h in 'Falster' and 17.5 in 'Kleppe' (Norway), The critical number of LD cycles varied correspondingly. While the Central and North European varieties required fewer LD cycles for 50 % heading at 18 than at 12 degreesC,'Veyo' showed the opposite response. It is concluded that the requirements for both primary and secondary induction of Lolium perenne increase with increasing latitude of origin of the germplasm. In one experiment, 39-87 % of the inflorescences came from tillers that were not visible on transfer from primary to secondary induction, thus it is also concluded that there is no juvenile stage in tillers of Lolium perenne.</t>
  </si>
  <si>
    <t>Boelt, Birte/0000-0003-4277-0196</t>
  </si>
  <si>
    <t>10.1006/anbo.2000.1275</t>
  </si>
  <si>
    <t>WOS:000165716700005</t>
  </si>
  <si>
    <t>Nunes, MV; Hardie, J</t>
  </si>
  <si>
    <t>On critical night lengths and temperature compensation in the photoperiodic response of two geographical clones of the black bean aphid, Aphis fabae</t>
  </si>
  <si>
    <t>Photoperiodic response curves were determined for two clones of the black bean aphid, Aphis fabae Scopoli, at three temperatures, 12.5, 15 and 17.5 degreesC. Critical night lengths for the induction of winged females in an English clone (52 degrees N) were 10.5, 11 and 11.5 h, respectively, and 10, 10.5 and 11 h in a Scottish clone (57 degrees N). Critical night lengths for male induction were 10.5, 11 and 11 h at 12.5, 15 and 17.5 degreesC in the English clone, and 10, 10.5 and 10.5 h, respectively, in the Scottish clone. High incidences of winged females and males were observed at all scotophases longer than the critical night length in both clones. In addition, in the English clone, the incidences of winged female and male producers in continuous darkness were 0% at 15 and 17.5 degreesC, and 6% at 12.5 degreesC. In the Scottish clone, however, continuous darkness resulted in high incidences of both winged female and male producers at 12.5 and 15 degreesC, but 0% winged female producers and 6% male producers at 17.5 degreesC. In scotophases shorter than the critical night length, including continuous light, no males or winged females were observed in either clone under the non-crowded rearing conditions used. The results are discussed in terms of the 'double circadian oscillator model' for photoperiodic induction.</t>
  </si>
  <si>
    <t>10.1046/j.1365-3032.2000.00196.x</t>
  </si>
  <si>
    <t>WOS:000165934500001</t>
  </si>
  <si>
    <t>Lima, WF; De Toledo, JFF; Arias, CAA; De Oliveira, MF</t>
  </si>
  <si>
    <t>Stability of soybean yield through different sowing periods</t>
  </si>
  <si>
    <t>Soybean yield is highly affected by sowing period and there are significant productivity losses when sowings are done outward a relatively restricted period in many regions of Brazil. Breeding cultivars less sensitive to photoperiod and to temperature variations is desirable for adaptation to wider sowing period and wider latitude range and also make irrigated soybean cultivation possible during the fall-winter seasons in frost free regions. The possibility of selecting high yielding and stable lines for yield during various sowing periods was studied by analyzing the behavior of 100 non-selected advanced lines (F-9 and F-10), from each one of all possible biparental crosses involving the genotypes BR85-29009, OCEPAR 8, FT-2, and BR-13. Experiments were set up in a completely randomized design with single-plant hill plots and received supplementary irrigation. Sowing was on Sept 27, Oct 20, Nov 17, and Dec 17 in 1993/94 and Sept 20, Oct 20, Nov 17, and Dec 14 in 1994/95 at Londrina, PR, Brazil. Procedures of regression analysis and minimum variance among planting date means were efficient for selecting stable lines during the four sowing seasons. It was possible to select stable and high yielding genotypes through the four sowing periods in all the crosses. No specific cross was clearly better to produce a greater number of stable genotypes.</t>
  </si>
  <si>
    <t>10.1590/S0100-204X2000001100009</t>
  </si>
  <si>
    <t>WOS:000166280200009</t>
  </si>
  <si>
    <t>Brandstatter, R; Kumar, V; Abraham, U; Gwinner, E</t>
  </si>
  <si>
    <t>Photoperiodic information acquired and stored in vivo is retained in vitro by a circadian oscillator, the avian pineal gland</t>
  </si>
  <si>
    <t>Endogenous circadian rhythms have been described in a wide range of organisms from prokaryotes to man. Although basic circadian mechanisms at the molecular level are genetically fixed, certain properties of circadian rhythms at the organismic level can be; modified by environmental conditions and subsequently retained for some time, even in organisms shielded from 24-hr environmental variations. To investigate the capacity of animals to acquire and store photoperiodic information, we examined activity and melatonin rhythms in house sparrows during synchronization to two different photoperiods and during subsequent prolonged darkness. Under constant environmental conditions, intact animals continued to have long feeding activity times when previously exposed to long days and short feeding activity times when previously exposed to short days. Correspondingly, significantly different durations of elevated melatonin in the plasma directly reflected the differences in night length during synchronization as well as during prolonged darkness. Additionally, we found a significant difference in the amplitude of the nocturnal melatonin signal, which also was conserved in prolonged darkness. To investigate whether the photoperiodic experience of an intact animal can be "memorized" by an isolated component of its circadian pacemaking system, we have investigated in vitro melatonin release during continuous darkness from explanted pineal glands of house sparrows after in vivo synchronization to two distinct photoperiods. Differences in the durations of elevated melatonin occurred during the first two cycles in culture and a difference in melatonin: amplitude was detectable during the first night in culture. Our data indicate that photoperiodic patterns imposed on sparrows during in vivo synchronization can be maintained as an internal representation of time within the isolated pineal gland. Hence, the pineal gland, as one of the most significant components of the songbird circadian pacemaker, not only has the capacity to autonomously produce circadian rhythms of melatonin release but also is capable of storing biologically meaningful information experienced during previous cycles.</t>
  </si>
  <si>
    <t>OCT 24</t>
  </si>
  <si>
    <t>10.1073/pnas.200354997</t>
  </si>
  <si>
    <t>WOS:000090071000111</t>
  </si>
  <si>
    <t>Brewin, PE; Lamare, MD; Keogh, JA; Mladenov, PV</t>
  </si>
  <si>
    <t>Reproductive variability over a four-year period in the sea urchin Evechinus chloroticus (Echinoidea : Echinodermata) from differing habitats in New Zealand</t>
  </si>
  <si>
    <t>The endemic New Zealand echinoid, Evechinus chloroticus (Valenciennes), was sampled approximately monthly from September 1990 to October 1994 at three sites in Tory Channel, Marlborough Sounds, New Zealand. These channel sites (outer, mid and inner) were up to 20 km from the open ocean and differed in their shore type, exposure to wave action and macrophyte abundance. E. chloroticus showed an annual reproductive cycle at each site, with gametogenesis commencing in the late austral winter and spawning in summer. Maximum gonad indices (reproductive potential) varied spatially, with the outer site generally having higher maximum gonad indices than the inner site, and temporally, with maximum gonad indices occurring earlier in 3 of the 4 seasons at the outer site than the inner site. The mid and inner sites showed much greater variation in maximum gonad indices (range 15.83 to 26.99% and 11.87 to 20.90%, respectively) than the outer site (range 19.31 to 22.95%). Reproductive output (weight of gametes released per gram echinoid) also varied, with the different sites showing significantly different outputs in the different years. A regression of maximum reproductive potential against reproductive output was significant (p &lt; 0.001), and had a positive slope with an r(2) of 0.79. While, the initiation of gametogenesis was relatively synchronous between sites and years, and is possibly cued by increasing daylength, it progressed at different rates among populations. Spawning did show spatial and temporal variability, occurring near the time of highest sea-surface temperatures (&lt;similar to&gt;15 degreesC). The observed variations in reproductive cycle may be related to small-scale variability in diet and environmental conditions. Furthermore, asynchronous spawning, variable spawning duration, and variable reproductive output are likely to strongly influence annual recruitment variability in E. chloroticus, with different larval subpopulations contributing unequally in different years. The ecological consequences of this, both for the ability of E. chloroticus to propagate itself in space and time and for the management of the developing E. chloroticus fishery in New Zealand, are discussed.</t>
  </si>
  <si>
    <t>10.1007/s002270000366</t>
  </si>
  <si>
    <t>WOS:000165187000017</t>
  </si>
  <si>
    <t>Santiago-Moreno, J; Lopez-Sebastian, A; Gonzalez-Bulnes, A; Gomez-Brunet, A; Chemineau, P</t>
  </si>
  <si>
    <t>Seasonal changes in ovulatory activity, plasma prolactin, and melatonin concentrations, in Mouflon (Ovis gmelini musimon) and Manchega (Ovis aries) ewes</t>
  </si>
  <si>
    <t>Seasonal changes in ovulatory activity, plasma prolactin and melatonin concentrations were monitored in a wild (Mouflon) and a domesticated (Manchega) breed of sheep, both originating and living under similar latitudes (40 degrees N). Mouflons express ovarian cycles significantly later than Manchega ewes (October vs. July, P &lt; 0.001); however, they ended cycling one month later than Manchegas (April vs. March, P &lt; 0.05). While prolactin concentrations were high when Manchega ewes started to cycle, they were at their lowest concentrations when Mouflons started cycling. Overall, mean prolactin concentrations were higher (P &lt; 0.001) in Mouflons than Manchegas throughout most of the year. Within the limits of sampling frequency, the duration of melatonin secretion was similar in both groups during the solstice and equinox periods: however, the amplitude was lower (P &lt; 0.01) in Mouflons than Manchegas during the solstice periods. The significant breed differences in the seasonal hormonal changes may he attributed to a genetic influence in the endocrine responses to the same photoperiodic cues.</t>
  </si>
  <si>
    <t>10.1051/rnd:2000109</t>
  </si>
  <si>
    <t>WOS:000166315500001</t>
  </si>
  <si>
    <t>Qureshi, MF; Murai, T; Yoshida, H; Tsumuki, H</t>
  </si>
  <si>
    <t>Populational variation in diapause-induction and -termination of Helicoverpa armigera (Lepidoptera : Noctuidae)</t>
  </si>
  <si>
    <t>Diapause induction and termination were compared among three different geographic populations of Helicoverpa armigera from Ishigaki (24.3 degrees N; 124.2 degrees E), Okayama (Ushimado, 34.6 degrees N; 134.1 degrees E) and Kanazawa (36.6 degrees N; 136.7 degrees E) in Japan. The critical daylength for pupal diapause induction among the three populations was between 12L:12D and 14L:10D in the larval stage. No clinal latitudinal variation in the critical daylength was found among the three populations. Most of the diapausing pupae emerged when they were continuously maintained at 20 degrees C under 12L:12D, suggesting that cold exposure (chilling) is not necessary to break the pupal diapause. Furthermore, the time required for diapause termination of the Okayama population was the longest (214 days), followed by the Ishigaki (149 days) and Kanazawa (73 days) populations at 20 degrees C (without chilling) under the 12L:12D photoperiod. These results showed no clinal latitudinal variation in diapause termination.</t>
  </si>
  <si>
    <t>10.1303/aez.2000.357</t>
  </si>
  <si>
    <t>WOS:000089075400011</t>
  </si>
  <si>
    <t>Tang, EPY; Vincent, WF</t>
  </si>
  <si>
    <t>Effects of daylength and temperature on the growth and photosynthesis of an Arctic cyanobacterium, Schizothrix calcicola (Oscillatoriaceae)</t>
  </si>
  <si>
    <t>Cyanobacteria are often the dominant phototrophs in high-latitude lakes and streams where they must experience continuously low temperature and extreme variations in daylength. The present study examined the interaction between these two variables for the growth and physiology of an Arctic isolate of the mat-forming species Schizothrix calcicola (Agardh) Gomont. Growth rates (mu), photosynthesis (P), respiration (R), pigment composition and in vivo absorption characteristics were measured under 15 combinations of daylengths (8:16, 12:12, 16:8, 20:4 and 24:0 L/D) and temperatures (5, 15 and 25 degreesC). mu increased with increasing temperature (mu (max) at 5 degreesC = 0.12 d(-1), mu (max) at 25 degreesC = 0.28 d(-1)) and a similar trend was observed in photosynthetic capacity (average P-max(B) at 5 degreesC = 4.42 mg C (mg Chl a)(-1) h(-1), average P-max(B) at 25 degreesC = 5.74 mg C (mg Chl a)(-1) h(-1)), pigment content and absorbance. Daylength had a positive effect on mu and pigment absorption, but not pigment content. The shape of the mu -daylength curve varied with temperature: mu was a linear function of daylength at 5 degreesC, but at 15 and 25 degreesC the relationship resembled a rectangular hyperbola and mu saturated at 16:8 and 12:12 L/D, respectively. The non-linear relationship between mu and daylength at high temperature was related to a reduction in net photosynthesis under extended daylength; at 25 degreesC, net P under 24:0 L/D was 0.82+/-0.37 mg O-2 (mg Chl a)(-1) h(-1), while under 8:16 L/D, it was 6.54+/-0.69 mg O-2 (mg Chl n)(-1) h(-1). The constant increase in growth with increasing daylength at low temperature may reflect an adaptive tolerance to the combination of cold temperature and continuous daylight during the Arctic summer.</t>
  </si>
  <si>
    <t>Vincent, Warwick/C-9522-2009</t>
  </si>
  <si>
    <t>Vincent, Warwick/0000-0001-9055-1938</t>
  </si>
  <si>
    <t>10.1080/09670260010001735861</t>
  </si>
  <si>
    <t>WOS:000165117300006</t>
  </si>
  <si>
    <t>Steward, KK</t>
  </si>
  <si>
    <t>Influence of photoperiod on vegetative propagule production in three turion-producing races of Hydrilla verticillata (L.f.) Royle</t>
  </si>
  <si>
    <t>Three races of hydrilla observed to only produce turions were evaluated for photoperiod effects on propagule production. Greatest production was under shortdays (I 0-h). These races from Japan and Poland produced both turions and turion-like tubers under longday photoperiods (I 6-h) but production was most efficient under shortdays. Increased propagule production under shortdays may be compensation for decreasing photosynthetic activity at higher latitudes. Production appears only to be limited by temperature.</t>
  </si>
  <si>
    <t>10.1023/A:1003875202266</t>
  </si>
  <si>
    <t>WOS:000089348100001</t>
  </si>
  <si>
    <t>Cerna, C; Porras, A; Valencia, MJ; Perera, G; Zarco, L</t>
  </si>
  <si>
    <t>Effect of an inverse subtropical (19 degrees 13 ' N) photoperiod on ovarian activity, melatonin and prolactin secretion in Pelibuey ewes</t>
  </si>
  <si>
    <t>14th International Congress on Animal Reproduction - Research and Practice II</t>
  </si>
  <si>
    <t>JUL 02-06, 2000</t>
  </si>
  <si>
    <t>STOCKHOLM, SWEDEN</t>
  </si>
  <si>
    <t>Twenty-one Pelibuey ewes were used from December 21, 1996 to December 21, 1998. Fourteen of them had never been exposed to artificial photoperiod, and they were maintained on natural photoperiod until March 21, 1997, when they were assigned to natural photoperiod (control group, n = 8) or to inverse photoperiod (n = 6). The other seven animals had been kept on a long photoperiod (16L:8D) from October 21, 1996 to December 21, 1996, when they entered the present study and were subjected to a gradual decrease in photoperiod, so that they reached an equinox photoperiod (12L:12 D) on March 21, 1997. At that time, they were assigned to natural photoperiod (n = 3) or to inverse photoperiod (n = 4). Blood samples for progesterone determination were taken twice a week from all the animals. During the second year of the study, prolactin was measured in the samples from five animals in inverse photoperiod and from five control ewes. Hourly samples were obtained to determine the 24-h melatonin profile of five animals from each group on September 21, 1997, December 21, 1997, March 21, 1997, and June 21, 1997. Exposure to inverse photoperiod resulted in a gradual shift on the annual reproductive cycle, so that the second ovulatory season was advanced by 5 months in the ewes kept on inverse photoperiod as compared to the control ewes (P &lt; 0.05). There were wide variations in the dates for the onset and the end of the ovulatory season within the inverse photoperiod groups, and three animals in this groups maintained ovulatory activity for at least 18 consecutive months. The duration of melatonin secretion was directly related to the length of the dark period (P ( 0.05), and this response was not affected by the calendar date. Prolactin concentrations were directly related to daylength, however, they were also affected by calendar date, being lower in the inverse group as compared to the corresponding time of the annual photoperiodic cycle of ewes on natural photoperiod. It is concluded that reproductive activity, melatonin secretion and prolactin secretion of Pelibuey ewes respond to the small variations in photoperiod that are present at 19 degrees 13'N, and that under natural conditions, photoperiod appears to be the main regulator of ovarian activity at this latitude. However, other factors such as temperature or humidity may act as modulators, and their relative importance could increase at more equatorial latitudes. (C) 2000 Elsevier Science B.V. All rights reserved.</t>
  </si>
  <si>
    <t>Zarco, Luis/0000-0002-4646-990X; CERNA, CORPUS/0000-0002-9362-2823</t>
  </si>
  <si>
    <t>10.1016/S0378-4320(00)00127-5</t>
  </si>
  <si>
    <t>WOS:000087788200041</t>
  </si>
  <si>
    <t>Vermaat, JE; Verhagen, FCA; Lindenburg, D</t>
  </si>
  <si>
    <t>Contrasting responses in two populations of Zostera noltii Hornem. to experimental photoperiod manipulation at two salinities</t>
  </si>
  <si>
    <t>Zostera noltii plants from two contrasting habitats (the intertidal Zandkreek in the SW Netherlands and a quiet cove Cala Jonquet on the Mediterranean coast of Catalonia, NE Spain) were grown for 28 weeks in a common garden experiment. In this experiment the plants were exposed to two salinities (15 and 35 parts per thousand S) and two seasonal daylength regimes (one representing 22 degrees Northern Latitude or the southern limit of this species in Mauretania and the other of 55 degrees NL or northern Denmark, close to the northern limit). Plants from both populations suffered considerable mortality at the high salinity (25% survival for the Dutch and 60% for the Catalonian population) but survival was good at the low salinity. Dutch plants realised similar shoot production as in the field only in the treatment combination of 15 parts per thousand S-55 degrees NL. Surviving Catalonian shoots produced comparable numbers of shoots as in the field in all four treatments and hence were less sensitive to daylength seasonality. Although the differences between populations had decreased during the experiment, observed variation in leaf width and rhizome diameter at the end of the experiment was explained largely by the factor source population (contributed 73 and 83%, respectively, to total variation in a threeway ANOVA comparing effects of source population, daylength regime and salinity). For total biomass produced, shoot length and weight, root length as well as rhizome internode length, the experimental salinities and daylength regimes often also explained comparable proportions of variance. It is concluded that: (a) the observed quantitative differences between the two populations of Z. noltii must have a considerable genetic basis, (b) plants from both populations were not well equipped to survive at worldwide average seawater salinity of 35 parts per thousand S, and (c) the Dutch population responded more vigorously to the more pronounced daylength seasonality of northern latitudes, which is coupled to its higher photosynthetic light requirements. (C) 2000 Elsevier Science B.V. All rights reserved.</t>
  </si>
  <si>
    <t>Vermaat, Jan E/I-5856-2012</t>
  </si>
  <si>
    <t>Vermaat, Jan E/0000-0003-4250-6790</t>
  </si>
  <si>
    <t>10.1016/S0304-3770(00)00090-5</t>
  </si>
  <si>
    <t>WOS:000087447900002</t>
  </si>
  <si>
    <t>Hawkins, CDB; Shewan, KB</t>
  </si>
  <si>
    <t>Frost hardiness, height, and dormancy of 15 short-day, nursery-treated interior spruce seed lots</t>
  </si>
  <si>
    <t>Fifteen seed lots, five each from natural-stand, seed-orchard, and full-sib collections, of interior spruce (Picea glauca (Moench) Voss, Picea engelmannii Parry ex Engelm., and their naturally occurring hybrids) were sown in February 1993. One half of each seed lot received an ambient photoperiod (control) treatment, while the other half got a blackout (short-day) treatment. All seedlings were grown under ambient photoperiod except during the 17 days of blackout. Frost hardiness assessments were done between July and May. Blackout treatment was effective in regulating height and promoting frost hardiness in all seed lots, particularly vigorous ones. Seed lots originating from high latitude or elevation were more frost hardy both at fall lift and spring planting. Full-sib seed lots from similar latitude displayed no elevational frost-hardiness trend. Blackout treatment promoted seedling dormancy (estimated with days to bud break) at lift, but it had little or no effect on dormancy at planting. Seedling dormancy and frost hardiness were acquired and lost differently, suggesting that they are independent physiological processes. Blackout treatment significantly reduced new roots at planting in all lots. This could retard early field performance and negate the apparent utility of blackout treatment.</t>
  </si>
  <si>
    <t>10.1139/cjfr-30-7-1096</t>
  </si>
  <si>
    <t>WOS:000088712600008</t>
  </si>
  <si>
    <t>Ishihara, M</t>
  </si>
  <si>
    <t>Effect of variation in photoperiodic response on diapause induction and developmental time in the willow leaf beetle, Plagiodera versicolora</t>
  </si>
  <si>
    <t>The willow leaf beetle, Plagiodera versicolora (Coleoptera: Chrysomelidae) overwinters in adult diapause. In this study, the photoperiodic responses for diapause induction and developmental time were examined in the Ishikari (Hokkaido, Japan) population of P. versicolora. All females entered reproductive diapause under short daylength (L10:D14), but 31.7% of females did not enter diapause under long daylength (L16:D8). The developmental time from oviposition to adult emergence was significantly longer at L10:D14 than that at L16:D8. Norm of reaction curves illustrated variation among families in the photoperiodic responses for diapause induction and for developmental time. ANOVA indicated significant family x photoperiod interactions in the developmental time. At L16:D8, developmental time was positively correlated with the incidence of diapause in females. This means that a female having a longer developmental time tends to have a longer critical photoperiod. Such variation may be maintained by differences in selection pressures on the growth rate and the critical photoperiod for diapause induction between univoltine and bivoltine genotypes because Ishikari is located in a transitional area between populations with univoltine and bivoltine life cycles.</t>
  </si>
  <si>
    <t>10.1046/j.1570-7458.2000.00675.x</t>
  </si>
  <si>
    <t>WOS:000087808200003</t>
  </si>
  <si>
    <t>Bradshaw, WE; Fujiyama, S; Holzapfel, CM</t>
  </si>
  <si>
    <t>Adaptation to the thermal climate of North America by the pitcher-plant mosquito, Wyeomyia smithii</t>
  </si>
  <si>
    <t>We are concerned with the climatic factors that affect the adaptive radiation of species into and within the temperate zone. As one progresses northward, there is a decrease in summer temperatures and a concomitant increase in the duration and intensity of winter cold. For the pitcher-plant mosquito, Wyeomyia smithii, it has been shown previously that (1) range expansion and evolution has proceeded from south to north, and (2) either realistically hot summer temperatures or a simulated 7-mo winter reduce fitness by 60% or more in two New Jersey (40 degrees N) populations. Herein, we compare the relative fitness of nine populations of W. smithii from 30 degrees to 50 degrees N when exposed to these same stressful summer temperatures and simulated winter. We determined the survivorship, fecundity, and fertility of five cohorts from each population at each temperature in both environments, and we calculated the cohort replacement rate (R(0)) as the product of these three component traits. Survivorship declined with increasing latitude in the summer, but not the winter, environment. Fecundity was not correlated with latitude in either environment. Fertility declined with increasing latitude in both environments. R(0) was not correlated with latitude in either environment. Hence, the interpretation of the adaptive responses to climate can depend critically on the trait being examined. Because R(0) is a composite index of fitness that includes any trade-offs among its constituent traits, we place greater reliance on its noncorrelation with latitude. Therefore, we conclude that, despite their clear impact on fitness, summer heat and winter cold have had little impact on the adaptive evolution of W. smithii to the climatic gradient of North America. The decline in summer heat and increase in the duration and intensity of winter cold as one moves north also impose a latitudinal gradient in the length of the favorable growing season. Many plants and animals use daylength to cue the seasonal events in their life cycles. We then argue that the timing of seasonal development mediated by photoperiodic response constitutes the most immediate adaptation of populations to novel temperate climates, and that adaptation of thermal responsiveness to summer heat or winter cold takes place over a longer time scale or taxonomic distance.</t>
  </si>
  <si>
    <t>WOS:000086795100007</t>
  </si>
  <si>
    <t>Miller, ARE; Erdman, RA; Douglass, LW; Dahl, GE</t>
  </si>
  <si>
    <t>Effects of photoperiodic manipulation during the dry period of dairy cows</t>
  </si>
  <si>
    <t>JOURNAL OF DAIRY SCIENCE</t>
  </si>
  <si>
    <t>Thirty-four lactating Holstein cows were dried off 60 d prior to their expected calving date, paired by calving date, and randomly assigned to one of two photoperiod treatments: long-day photoperiod (n = 18; 16 h light: 8 h dark/d) or a short-day photoperiod (n = 16; 8 h light: 16 h dark/d) to determine if manipulation of photoperiod during the dry period would impact milk yield in the subsequent lactation. At parturition, calf weight, height, and length were measured and the cows were moved into ambient lighting conditions (November 1996 to January 1997 and November 1997 to January 1998, 39 degrees latitude) with the rest of the University of Maryland herd. After parturition, milk yield and composition were measured for 16 wk. Prolactin concentrations were higher by 11.7 ng/ml in the long-day photoperiod treatment group than for the cows on a short-day photoperiod. During lactation cows previously exposed to a short-day photoperiod produced 3.2 kg/d more milk than long-day photoperiod cows. Energy-corrected milk yield was greater in short-day photoperiod than in long-day photoperiod cows. Treatment did not affect calf growth, milk composition, or plasma insulin growth factor I concentrations. In conclusion, manipulation of photoperiod during the dry period of dairy cows may be a useful management tool for increasing milk yield in the subsequent lactation.</t>
  </si>
  <si>
    <t>Erdman, Richard A/F-6195-2010; Dahl, Geoffrey/AAC-4953-2019</t>
  </si>
  <si>
    <t xml:space="preserve">Erdman, Richard A/0000-0001-6954-4282; </t>
  </si>
  <si>
    <t>0022-0302</t>
  </si>
  <si>
    <t>1525-3198</t>
  </si>
  <si>
    <t>10.3168/jds.S0022-0302(00)74960-5</t>
  </si>
  <si>
    <t>WOS:000087005900007</t>
  </si>
  <si>
    <t>The effect of temperature on the photoperiodic 'clock' and 'counter' of a Scottish clone of the vetch aphid, Megoura viciae</t>
  </si>
  <si>
    <t>Photoperiodic response curves were determined for a Scottish clone of the vetch aphid, Megoura viciae Buckton, at three temperatures: 12.5, 15, and 17.5 degrees C. Critical night lengths (CNLs) for ovipara (sexual female) induction were 6 h, 7 h and 8 h, respectively. High incidences of ovipara production were observed in all night lengths longer than the CNL including continuous darkness (DD), as well as in continuous light (LL) at 12.5 and 15 degrees C. At the same three temperatures, the number of long- or short-night cycles required for half of the experimental aphids to be ovipara producers (i.e. the required day number, RDN) was determined. The RDN for long-night cycles (LD12:12) could not be determined at 12.5 degrees C, but was temperature compensated between 15 and 17.5 degrees C. The RDN for short-night cycles (LD20:4) could not be determined at any temperature. However, as induction of oviparae was always 100% in 12.5 degrees C, 94-100% in 15 degrees C and dropped from 100% to between 47 and 71% in 17.5 degrees C, it seems that short-night accumulation was temperature dependent. When fourth-stadium larvae were transferred from LD20:4 at 20 degrees C to the same light-dark cycle at 15 degrees C, the aphids, when adult, switched to the production of oviparae after about 4 weeks. First-born progeny kept in LD20:4 and 15 degrees C switched to the production of oviparae about 7 days after the moult to adult. Thus, the photoperiodic response can be directly affected by temperature, irrespective of photoperiod. Model-generated response curves using the 'double circadian oscillator model' for photoperiodic time measurement (Vaz Nunes, M., 1998. A double circadian oscillator model for quantitative photoperiodic time measurement in insects and mites. Journal of Theoretical Biology 194, 299-311) closely resembled the observations. Differences between these data and the results of previous experiments with an English clone of M. viciae could be accounted for by differences in the photoperiodic clocks (damping rate and period) as well as the photoperiodic counters. (C) 2000 Elsevier Science Ltd. All rights reserved.</t>
  </si>
  <si>
    <t>WOS:000086392500013</t>
  </si>
  <si>
    <t>Trillmich, F</t>
  </si>
  <si>
    <t>Effects of low temperature and photoperiod on reproduction in the female wild guinea pig (Cavia aperea)</t>
  </si>
  <si>
    <t>Small mammals in the tropics and subtropics usually rely opportunistically on favorable environmental conditions for breeding rather than base their breeding decision on prediction from photoperiodic cues as most high-latitude species do. Species producing precocial young may be more likely to reproduce aseasonally than species with altricial young. For female wild guinea pigs (Cavia aperea) from Argentina (35 degrees S) that produce extremely precocial young, these hypotheses would predict moderate responsiveness of female reproduction to photoperiod. These predictions were tested in a series of laboratory experiments. Guinea pigs reproduced aseasonally when kept under natural photoperiod and temperatures at Bielefeld (52 degrees 01'N, 8 degrees 32'E). When given short days (9L:15D) and long days (14L:10D) under indoor temperature conditions (20-23 degrees C), no effect of photoperiod on female reproduction was noted. A shift from long day length (14L:10D) to short day length (9L:15D) did not stop reproduction. Increasing energy expenditure for thermoregulation at low temperature (5 degrees C) under long-day (14L:10D) conditions also did not inhibit reproduction. Wild guinea pigs thus reproduce throughout the year without respect to photoperiod as long as food and temperature conditions allow reproduction.</t>
  </si>
  <si>
    <t>10.1644/1545-1542(2000)081&lt;0586:EOLTAP&gt;2.0.CO;2</t>
  </si>
  <si>
    <t>WOS:000087155200024</t>
  </si>
  <si>
    <t>Maitra, SK; Dey, M; Panja, A; Bhattacharya, S; Dey, R; Sengupta, A</t>
  </si>
  <si>
    <t>Diurnal profiles of blood glucose in relation to time of administration of melatonin in male spotted munia (Lonchura punctulata)</t>
  </si>
  <si>
    <t>The study was aimed at demonstration of the effect of a single acute dose of melatonin (0.5 mg/100 g body wt.) on the diurnal profile of blood glucose in male spotted munia in relation to the administration of hormone at the onset of light (i.e., at 06.00 h) or at the onset of darkness (i.e., at 18.00 h) under natural photoperiodic (similar to 12L : 12D) conditions. Blood samples from all birds belonging to the control, sham-control (administered only with the vehicle of hormone, i.e., ethanol-saline 1:9 v/v), and melatonin treated groups were collected at four time points, i.e. 06.00 h, 12.00 h, 18.00 h, and 24.00 h, in a 24 hour cycle. The blood glucose levels in control and sham-control birds showed marked variation with regard to the time of sampling, with a mid-day peak and morning nadir. Exogenous melatonin induced a significant alteration in this diurnal pattern of blood glucose with a marked variation in relation to the time of administration of melatonin. While morning administration of melatonin resulted in hypoglycemia at 12.00 h and 24.00 h and hyperglycemia at 18.00 h, the response to evening injection of melatonin was only hypoglycemic at 24.00 h leaving the glycemic values at other time-points almost unaltered compared to the blood glucose levels in control and sham-control munias. The results of this investigation demonstrate for the first time that a schedule of morning administration of melatonin induces a more broad range of variations in the blood glucose levels than a schedule of evening administration does.</t>
  </si>
  <si>
    <t>10.1076/0929-1016(200004)31:2;1-U;FT220</t>
  </si>
  <si>
    <t>WOS:000086644200008</t>
  </si>
  <si>
    <t>Kostal, V; Shimada, K; Hayakawa, Y</t>
  </si>
  <si>
    <t>Induction and development of winter larval diapause in a drosophilid fly, Chymomyza costata</t>
  </si>
  <si>
    <t>Photoperiodic response during induction of larval hibernal diapause of Chymomyza costata was characterized and the course of diapause development was analyzed in the laboratory. C. costata becomes sensitive to photoperiodic stimuli during an unspecified stage of its early development (embryo, Ist larval instar); the sensitivity gradually increases during the 2nd and early 3rd larval instars and reaches its maximum just before the moment when it abruptly ceases at the age of 15-19 days after oviposition. Diapause intensifies during a period of 2-3 weeks after induction and, later, is maintained without apparent development until death (between 150 and 250 days) under 18 degrees C and a short-day photoperiod (L10:D14, SD). Diapause may be terminated in a horotelic process by exposure to a low temperature (2 degrees C) during which larvae subsequently (1) synchronize their post-diapause development (requires up to 14 days of chilling), (2) lose photoperiodic sensitivity (2 months), and finally (3) terminate diapause (5 months). Alternatively, diapause may be terminated in a tachytelic process by exposure to a high temperature (18 degrees C) and long-day photoperiod (L16:D8, LD) during which no synchronization occurs and pupariation takes place after a mean of 25.2 days (with a broad range from 8 to more than 50 days). Larvae that are transferred from LD to SD during their sensitive period switch their developmental programming from pupariation to diapause. Proliferation of adult primordial structures (imaginal discs, neuroblasts) slows down within 1 day after transfer. In contrast, whole body growth continues for at least 3 days before its rate slows down and matches the rate characteristic for SD conditions. (C) 2000 Elsevier Science Ltd. All rights reserved.</t>
  </si>
  <si>
    <t>Kostal, Vladimir/G-6688-2014</t>
  </si>
  <si>
    <t>Kostal, Vladimir/0000-0002-4994-5123</t>
  </si>
  <si>
    <t>10.1016/S0022-1910(99)00124-9</t>
  </si>
  <si>
    <t>WOS:000085842500005</t>
  </si>
  <si>
    <t>Larval diapause duration and fat metabolism in three geographical strains of the blow fly, Calliphora vicina</t>
  </si>
  <si>
    <t>Diapausing larvae of the blow fly, Calliphora vicina, from three geographical strains exposed, as adults, to short days, were maintained under identical conditions (darkness, 11-12 degrees C) and examined for changes in wet weight, dry weight, water and fat content during diapause development to the emergence of post-diapause adults. Larvae produced by flies originating from northern Finland (Nallikari, 65 degrees N) showed a longer, more intense, diapause than those from localities further south (Edinburgh, Scotland, 55 degrees N and Barga, Italy, 44 degrees N), but all three strains showed similar rates of loss of the parameters measured. This was also the case for post-diapause adults, flies of the Barga strain with its relatively short diapause emerging with greater residual fat reserves than flies from the Edinburgh or Nallikari strains with their more protracted diapause. It was concluded that the rates of water and fat loss were functions of the conditions used for diapause larval maintenance (probably temperature) rather than the maternally programmed degree of diapause incidence, or of its 'depth' or 'intensity'. (C) 2000 Elsevier Science Ltd. All rights reserved.</t>
  </si>
  <si>
    <t>10.1016/S0022-1910(99)00137-7</t>
  </si>
  <si>
    <t>WOS:000085842500015</t>
  </si>
  <si>
    <t>Lambrechts, MM; Perret, P</t>
  </si>
  <si>
    <t>A long photoperiod overrides non-photoperiodic factors in blue tits' timing of reproduction</t>
  </si>
  <si>
    <t>Endocrinological studies have contributed considerably to the development of theory concerning the proximate aspects of the timing of reproduction. In non-domesticated, avian species, the relative importance of the photoperiodic and non-photoperiodic factors influencing later stages of the breeding cycle, such as the onset of egg laying, remains unclear because egg laying is difficult to obtain with captive populations and laboratory experiments of breeding are rarely carried out in the framework of long-term field studies. We set up a special experimental design such that captive Mediterranean blue tits (Parus caeruleus) can breed with success in large outdoor aviaries at similar latitudes and altitudes to their wild counterparts. Here we demonstrate experimentally that the non-photoperiodic factors responsible for large and consistent differences in the expression of natural breeding responses between three captive outdoor blue tit populations are ignored during long-day treatment. Based on these findings, an evolutionary explanation is provided for why the relative importance of the non-photoperiodic factors decreases with the progress of the season. The hypothesis can explain observed maladapted breeding dates in free-living populations and could possibly be used to increase the success of breeding programmes with some endangered, captive, non-domesticated, photoperiodic species.</t>
  </si>
  <si>
    <t>MAR 22</t>
  </si>
  <si>
    <t>10.1098/rspb.2000.1041</t>
  </si>
  <si>
    <t>WOS:000086140900010</t>
  </si>
  <si>
    <t>Davies, G; Ahmad, F; Chant, D; Welham, J; McGrath, J</t>
  </si>
  <si>
    <t>Seasonality of first admissions for schizophrenia in the Southern Hemisphere</t>
  </si>
  <si>
    <t>SCHIZOPHRENIA RESEARCH</t>
  </si>
  <si>
    <t>Northern Hemisphere studies of first admissions for schizophrenia have shown an excess of summer admissions (June, July and August) compared to other times of the year. The within-year fluctuations in first admissions could be related to meteorological factors that fluctuate between seasons (e.g. temperature, photoperiod) and/or social factors (e.g. holidays, religious events). If meteorological factors were primarily responsible for the fluctuation, then Southern Hemisphere studies should find excess first admissions in December, January and February. This paper presents the first season of first admission study of schizophrenia in the Southern Hemisphere. The month and year of first admission for schizophrenia (ICD 8/9) for 4487 male and 3252 female, Australian-born individuals were extracted from a Queensland mental health register. Spectral analysis showed a strong annual periodicity of first admissions for males with the peak in August (Southern Hemisphere winter) and a trough in the summer months (December to February). The pattern for females also displayed annual periodicity. These results correspond to the Northern Hemisphere reports of excess of schizophrenia first admissions in terms of the month of the year but not the season of excess. Further work is needed in order to clarify the impact of latitude and meteorological factors on the month of first admission for schizophrenia. (C) 2000 Elsevier Science B.V. All rights reserved.</t>
  </si>
  <si>
    <t>McGrath, John J/G-5493-2010</t>
  </si>
  <si>
    <t>McGrath, John J/0000-0002-4792-6068</t>
  </si>
  <si>
    <t>0920-9964</t>
  </si>
  <si>
    <t>10.1016/S0920-9964(99)00091-2</t>
  </si>
  <si>
    <t>WOS:000085794800007</t>
  </si>
  <si>
    <t>Di Bitetti, MS; Janson, CH</t>
  </si>
  <si>
    <t>When will the stork arrive? Patterns of birth seasonality in neotropical primates</t>
  </si>
  <si>
    <t>We review and discuss the ultimate and proximate causes of birth seasonality in Neotropical primates and the seasonal patterns shown by each genus within this group. Our review of the literature shows that most New World monkey populations studied so far show some degree of birth seasonality. Photoperiod is the most important proximate cue used by populations living at relatively high latitudes to time their reproductive events, but almost nothing is known about the proximate factors used by those near the equator. The findings are consistent with the hypothesis that food availability is the most important ultimate cause of birth seasonality. Predation seems to promote birth synchrony in some species (e.g., squirrel monkeys). Multiple regression ANCOVA was used to estimate how the degree of birth seasonality is affected by ecological and life history variables. The ANCOVA model shows that three factors affect the degree of birth seasonality: diet, latitude, and body size. Folivores (howlers) are less seasonal than frugivores and insectivores. The degree of seasonality increases with latitude and shows a humped relationship with body size, peaking at 1.66 kg body mass. This last relationship was expected since small bodied species have to pay a cost (in terms of time lost) by being seasonal on a yearly basis, and large species are buffered against fluctuations in food availability due to their large body mass. To understand which of three alternative birth strategies is followed by each species (reduce energy stress during peak lactation, wean infants during peak food availability, or store reserves during peak energy availability), we compared the location of the birth peak in relation to the peak in food availability for those populations from which data were available. Most species conform to the typical pattern of births concentrated before the peak in food availability, allowing peak lactation (small-sized species) or weaning (capuchins) to take place before the start of the lean season. The pattern of births of the atelines is consistent with the weaning hypothesis. However, since they give birth during the lean season, this pattern is also consistent with an alternative strategy. (C) 2000 Wiley-Liss, Inc.</t>
  </si>
  <si>
    <t>10.1002/(SICI)1098-2345(200002)50:2&lt;109::AID-AJP2&gt;3.0.CO;2-W</t>
  </si>
  <si>
    <t>WOS:000084940500002</t>
  </si>
  <si>
    <t>Ito, K; Nakata, T</t>
  </si>
  <si>
    <t>Geographical variation of photoperiodic response in the females of a predatory bug, Orius sauteri (Poppius) (Heteroptera : Anthocoridae) from northern Japan</t>
  </si>
  <si>
    <t>The critical photoperiod for short-day induced diapause was examined in eight different populations of Orius sauteri collected from northern Japan (36.0 degrees N-45.4 degrees N). Five out of six populations from Hokkaido had steep long-day type photoperiodic responses, i.e., almost all females grown under 14L-10D or shorter photoregime entered reproductive diapause and as little as a 1 h transition of photoperiod around the critical photoperiod drastically changed the diapause response. The curves of the photoperiodic response were relatively gentle in the most southern population of the Hokkaido and two northern Honshu populations. In particular, some females of the Tsukuba population (36.0 degrees N) even laid eggs under such short daylengths as 11L-13D or 12L-12D. The critical photoperiod was longer in the populations from higher latitudes and shorter in those from lower latitudes, i.e., a clinal relationship was observed. The benefit of introduction of the southern populations to Hokkaido was discussed from the viewpoint of diapause. The advantages of the use of non-diapause strains selected from southern populations such as the Tsukuba population were also considered.</t>
  </si>
  <si>
    <t>10.1303/aez.2000.101</t>
  </si>
  <si>
    <t>WOS:000085732500016</t>
  </si>
  <si>
    <t>Vadas, RL; Beal, B; Dowling, T; Fegley, JC</t>
  </si>
  <si>
    <t>Experimental field tests of natural algal diets on gonad index and quality in the green sea urchin, Strongylocentrotus droebachiensis: a case for rapid summer production in post-spawned animals</t>
  </si>
  <si>
    <t>We tested whether the roe (gonads) of ''post-spawned'', green sea urchins, Strongylocentrotus droebachiensis, from barren grounds could be enhanced in the field during summer. Experiments were initiated using a low roe-yielding (barren ground) population, which also served as a field control. Specifically, we determined the ability of naturally occurring macroalgae to increase roe yield and enhance roe color relative to field controls. Sixty experimental cages with algae and five test animals per cage (mean test diameter = 50.0 mm) were suspended along the seaward end of a commercial lobster impoundment on Beals Island, Maine, on 18 June 1996. Urchins were fed ad libitum all (mixed diet) or one of four species of macroalgae (Palmaria palmata, Alaria esculenta, Laminaria saccharina and Ulva lactuca). Four replicate cages of each algal treatment and 20 individuals from the control population were sampled (without replacement) every 3 weeks until 20 August. This design permitted the use of orthogonal contrasts in both one- and two-factor ANOVAs. These analyses revealed significant enhancement, relative to controls, of both color and roe yield (gonad index doubled or tripled within 3 months). Algal-fed animals attained a mean gonad index greater than 10%, the minimum commercial standard in Maine, while field populations ranged from 4% to 6%. These analyses revealed differential roe enhancement among palatable seaweeds. The red alga, P. palmata, induced the quickest and highest response. singly, among the four algae tested. Roe production on P. palmata was generally higher, but similar to that of the mixed dirt. The two kelp species. A. esculenta and L. saccharina, consistently produced the lowest yields. Roe yields were correlated with protein levels in the algae. Our study also provides some insight into seasonal allocation of energy and nutrients into gonadal tissue. These data show that off-season allocation to gonadal tissue is biologically feasible in the absence of photoperiodic manipulation and that summer enhancement could be used to meet the off-season (August) market demand Tol roe in Asia. (C) 2000 Elsevier Science B.V. All rights reserved.</t>
  </si>
  <si>
    <t>10.1016/S0044-8486(99)00254-9</t>
  </si>
  <si>
    <t>WOS:000084901100010</t>
  </si>
  <si>
    <t>Frewen, BE; Chen, THH; Howe, GT; Davis, J; Rohde, A; Boerjan, W; Bradshaw, HD</t>
  </si>
  <si>
    <t>Quantitative trait loci and candidate gene mapping of bud set and bud flush in Populus</t>
  </si>
  <si>
    <t>The genetic control of bud phenology in hybrid poplar was studied by mapping quantitative trait loci (QTL) affecting the timing of autumn bud set and spring bud flush. The founders of the mapping pedigree were collected from widely separated latitudes to maximize segregating variation for dormancy-related traits in the F-2 generation-the female Populus trichocarpa parent is from Washington State (48 degrees N) and the male P. deltoides parent is from Texas (31 degrees N). Bud set and bud flush timing were measured on the F-2 generation in a replicated clonal field trial. Using a linkage map constructed of AFLP and microsatellite markers, three QTL controlling bud set and six QTL controlling bud flush were detected. Additionally, five candidate genes believed to be involved in perception of photoperiod (PKYB1, PHYB2) or transduction of abscisic acid response signals (ABI1B, ABI1D, and ABI3) were placed on the QTL map. PHYB2 and ABI1B were found to he coincident with QTL affecting bud set and bud flush.</t>
  </si>
  <si>
    <t>Boerjan, Wout/Y-4158-2019</t>
  </si>
  <si>
    <t>Boerjan, Wout/0000-0003-1495-510X</t>
  </si>
  <si>
    <t>WOS:000085178700030</t>
  </si>
  <si>
    <t>Bertero, HD; King, RW; Hall, AJ</t>
  </si>
  <si>
    <t>Photoperiod and temperature effects on the rate of leaf appearance in quinoa (Chenopodium quinoa)</t>
  </si>
  <si>
    <t>AUSTRALIAN JOURNAL OF PLANT PHYSIOLOGY</t>
  </si>
  <si>
    <t>Knowledge of factors controlling leaf appearance is important for understanding climatic adaptation of a plant species. For quinoa (Chenopodium quinoa Willd.) we show that both temperature and photoperiod control the rate of leaf appearance. Minimum phyllochron (thermal time between the appearance of two successive leaves as observed under short days) and photoperiod sensitivity of the phyllochron decreased as latitude of origin of a cultivar increased from 1 degrees 13'N to 38 degrees 46'S. Minimum phyllochron ranged from 21.8 degrees Cd in the Colombian cv. Narino, to 15.9 degrees Cd in the Chilean cv. Baer (estimated for a common base temperature of 2 degrees C). Photoperiod sensitivity ranged from 1.2 degrees Cd h(-1) in Narino to insensitivity (0 degrees Cd h(-1)) in the Bolivian and Peruvian altiplano cvv. Kanckolla, Blanca de Juli and Sajama. The phyllochron sensitivities to photoperiod and temperature were linearly and positively associated with photoperiod and temperature sensitivities of time to visible flower buds (R-2 = 0.70 and 0.55, respectively, P &lt; 0.05), so that shorter phyllochrons were associated with early flowering cultivars. Temperature sensitivity was highest in cvv. originating in cold or dry climates, and lowest for cvv. from more humid and warm climates. We suggest, therefore, that in its domestication as a crop plant, photoperiod sensitivity of quinoa has been selected for as a homeostatic mechanism to counteract the potentially reduced leaf area associated with early flowering under short days and high temperatures in the tropics.</t>
  </si>
  <si>
    <t>0310-7841</t>
  </si>
  <si>
    <t>10.1071/PP99134</t>
  </si>
  <si>
    <t>WOS:000086923100008</t>
  </si>
  <si>
    <t>Samach, A; Coupland, G</t>
  </si>
  <si>
    <t>Time measurement and the control of flowering in plants</t>
  </si>
  <si>
    <t>BIOESSAYS</t>
  </si>
  <si>
    <t>Many plants are adapted to flower at particular times of year, to ensure optimal pollination and seed maturation. In these plants flowering is controlled by environmental signals that reflect the changing seasons, particularly daylength and temperature. The response to daylength varies, so that plants isolated at higher latitudes tend to flower in response to long daylengths of spring and summer, while plants from lower latitudes avoid the extreme heat of summer by responding to short days. Such responses require a mechanism for measuring time, and the circadian clock that regulates daily rhythms in behaviour also acts as the timer in the measurement of daylength. Plants from high latitudes often also show an extreme response to temperature called vernalisation in which flowering is repressed until the plant is exposed to winter temperatures for an extended time. Genetic approaches in Arabidopsis have identified a number of genes that control vernalisation and daylength responses. These genes are described and models presented for how daylength might regulate flowering by controlling their expression by the circadian clock. (C) 2000 John Wiley &amp; Sons, Inc.</t>
  </si>
  <si>
    <t>0265-9247</t>
  </si>
  <si>
    <t>1521-1878</t>
  </si>
  <si>
    <t>10.1002/(SICI)1521-1878(200001)22:1&lt;38::AID-BIES8&gt;3.0.CO;2-L</t>
  </si>
  <si>
    <t>WOS:000084610200008</t>
  </si>
  <si>
    <t>Finne, MA; Rognli, OA; Schjelderup, I</t>
  </si>
  <si>
    <t>Genetic variation in a Norwegian germplasm collection of white clover (Trifolium repens L.)-1. Population differences in agronomic characteristics</t>
  </si>
  <si>
    <t>Genetic variation and genotype x environment interactions for important agronomic characters were estimated for eleven Norwegian populations of white clover ( Trifolium repens L.), originating from between 58 degrees 52'N and 69 degrees 30'N latitude, and from altitudes of 10 to 450 m a.s.l. The populations were evaluated in monoculture clonal field plots for two years at two locations in Norway. The medium-leaved Danish cultivar Milkanova was also included in the experiment as a standard market cultivar. Considerable variation between populations was observed for winter survival, spring growth, morphological characteristics, dry matter yield, general performance, earliness and seed yield. Winter survival, measured as plant cover after two years, was significantly different at the two locations. All the populations had sufficient winter survival at the southern, continental highland site (61 degrees 07'N). At the northern coastal location (69 degrees 30'N), where the winter climate is unstable with physical stresses such as frost, ice-encasement and water-logging frequently occurring, only the northernmost, coastal populations showed sufficient winter survival. Highly significant interactions were found between populations and locations, and between populations and years for all characters measured at both locations and in both years, respectively. Interaction effects between populations, locations and years were significant only for leaflet length. The largest leaf lamina's were observed in the most southern populations. However, genotypes possessing relatively long leaflets were also found in the northernmost populations, although at low frequencies. In general, the populations originating from the northernmost locations had lower biomass production, and were smaller-leaved, more prostrate and exhibited shorter internodes and stolons compared to the populations from South and Middle Norway. These populations also initiated inflorescences earliest, and were among the lowest seed yielding populations. Otherwise, no clear clinal variation in growth characteristics was observed which could be related to the latitude or altitude of origin of the populations.</t>
  </si>
  <si>
    <t>WOS:000085800000005</t>
  </si>
  <si>
    <t>Li, M; Kleinhenz, V; Lyall, T; Midmore, DJ</t>
  </si>
  <si>
    <t>Response of Chinese water chestnut (Eleocharis dulcis (Burm. f.) Hensch) to photoperiod</t>
  </si>
  <si>
    <t>As a crop new to the western world, opportunities for production of Chinese water chestnut have barely been exploited. In China, over the latitude range 21 degrees to 34 degrees N it is planted in spring and harvested in autumn. Opportunities exist to extend its cultivation to new climates, where growth throughout the year is not constrained by low temperature, but may be constrained by photoperiod. To study the response of Chinese water chestnut to photoperiod, six experiments were conducted in tropical central Queensland. One set focussed on planting early in spring, with long-day treatments superimposed. Another set investigated autumn and winter plantings, also with superimposed long-days, and the third compared the performance of Chinese water chestnut under constant or decreasing photoperiods, ranging from 8 h to 20 h, in light-out chambers. Corm formation was strongly retarded by long days but promoted by the photoperiods which were shorter than a critical maximum. The critical photoperiod was between 12.0-12.5 h, below which corm formation was rapid, and above which it was non-existent, or minimal if combined with cool (&lt;21 degrees mean) temperature. Under short days, to the detriment of stem growth, significantly more dry matter was allocated to corms and rhizomes. The latter provided potential corm sites. The response of corm formation and rhizome production to photoperiods shorter than the critical was more pronounced the more extended the treatment period. The data provide evidence for the ability to manipulate timing of harvest at the field scale to extend availability of fresh produce on the market.</t>
  </si>
  <si>
    <t>0022-1589</t>
  </si>
  <si>
    <t>10.1080/14620316.2000.11511203</t>
  </si>
  <si>
    <t>WOS:000085127800013</t>
  </si>
  <si>
    <t>Hind, A; Gurney, WSC; Heath, M; Bryant, AD</t>
  </si>
  <si>
    <t>Overwintering strategies in Calanus finmarchicus</t>
  </si>
  <si>
    <t>The marine copepod Calanus finmarchicus is known to overwinter at depth in a state analogous to diapause in terrestrial insects, but the cues which cause individuals to enter and leave this state are the subject of speculation. In this paper we use a simple demographic model, driven by environmental data from 4 distinct locations in the organism's eastern range, to test the plausibility of a number of candidate mechanisms. We start from Miller et al.'s (1991; Mar Ecol Frog Ser 72:79-91) hypothesis that diapause is controlled by photoperiod, and show that this leads to unrealistic patterns of reproductive activity in northern waters. We extend the model to include the recently reported phenomenon (Hirche 1996a; Ophelia 44:111-128) of delayed gonad maturation in females experiencing low food concentrations. This yields more plausible annual patterns, but fails to reproduce observed geographical variation in the timing of the yearly onset of reproductive activity. Our final model dispenses with photoperiodic control and assumes that diapause duration is controlled by the normal development processes operating at a reduced rate. This model reproduces all the qualitative features of the patterns of reproductive activity observed at our 4 test sites, thus demonstrating that photoperiod cueing is not a necessary prerequisite for the regular re-ascension of C. finmarchicus into surface waters.</t>
  </si>
  <si>
    <t>Heath, Michael R/D-5765-2013</t>
  </si>
  <si>
    <t>Heath, Michael/0000-0001-6602-3107</t>
  </si>
  <si>
    <t>10.3354/meps193095</t>
  </si>
  <si>
    <t>WOS:000086115400009</t>
  </si>
  <si>
    <t>Kane, ME; Gillis, MR; Philman, N; Campbell, S</t>
  </si>
  <si>
    <t>VanderPlas, LHW</t>
  </si>
  <si>
    <t>Seasonal differences in ex vitro growth and corm formation between two micropropagated Sagittaria latifolia ecotypes</t>
  </si>
  <si>
    <t>PROCEEDINGS OF THE XXV INTERNATIONAL HORTICULTURAL CONGRESS, PT 10: APPLICATION OF BIOTECHNOLOGY AND MOLECULAR BIOLOGY AND BREEDING IN VITRO CULTURE</t>
  </si>
  <si>
    <t>XXVth International Horticultural Congress</t>
  </si>
  <si>
    <t>AUG 02-07, 1998</t>
  </si>
  <si>
    <t>BRUSSELS, BELGIUM</t>
  </si>
  <si>
    <t>Commiss European Union, European Crop Protect Assoc, Interbrew, Int Soc Hort Sci, Kredietbank &amp; CERA Bank, ABB Insurances, Kluwer Acad Publishers, Les Marques Natl, Luxembourg, Minist Agr, Luxembourg, Minist Agr Nat Management &amp; Fisheries, Minist Dev Cooperat, Minist Small &amp; Medium Size Enterprise &amp; Agr, Minist Flemish Community, Minist Walloon Reg, Norwegian Agcy Dev Cooperat, Palm Breweries, Prod Board Hort, SABENA Belgian Airlines, Tech Ctr Agr &amp; Rural Cooperat, Wageningen Univ &amp; Res Ctr, Benelux Soc Hort Sci</t>
  </si>
  <si>
    <t>Commercial micropropagation of wetland plants used for habitat restoration provides an alternative to field collection that could facilitate selection, rapid production, and storage of ecotypes that are genetically adapted to specific habitat conditions. Limited information is available concerning the degree of ecotypic variation within and between wetland plant. populations and the relevance to successful habitat creation or restoration. Ecotypic differences in seasonal responses of growth and corm formation following acclimatization, were examined using micropropagated Sagittaria latifolia Willd. (Duck-potato), a highly variable herbaceous wetland species that is widely distributed in southeastern Canada and the eastern United States. Plants obtained from populations in Rhode Island and South Carolina were established in vitro from surfaced-sterilized rhizome shoot-tips and multiplied on agar-solidified medium consisting of half-strength Murashige and Skoog mineral salts, 0.56 mM myo-inositol and 1.2 mu M thiamine supplemented with 87.6 mM sucrose and 1.1 mu M benzyladenine. At 28-day intervals for 2 years, Stage II microcuttings of each ecotype were acclimatized and maintained under prevailing environmental conditions in north central Florida. Plantlet number, height and corm number and dry weight were determined 42 days post-transplantation. Significant seasonal differences in plantlet production, height and corm formation were observed between the ecotypes. The ecotypes exhibited differences in timing and duration of plantlet and corm formation. During the growing season, induction of corm formation occurred progressively earlier in the more northern Rhode Island ecotype. A differential latitudinal response to photoperiod is suggested.</t>
  </si>
  <si>
    <t>90-6605-843-9</t>
  </si>
  <si>
    <t>10.17660/ActaHortic.2000.520.24</t>
  </si>
  <si>
    <t>WOS:000088536200024</t>
  </si>
  <si>
    <t>Malpaux, B; Thiery, JC; Chemineau, P</t>
  </si>
  <si>
    <t>From the eye to the pituitary: Pathways controlling seasonal reproduction</t>
  </si>
  <si>
    <t>3rd Conference on the European-Society-for-Domestic-Animal-Reproduction</t>
  </si>
  <si>
    <t>NOV 26-27, 1999</t>
  </si>
  <si>
    <t>ANGERS, FRANCE</t>
  </si>
  <si>
    <t>European Soc Domest Anim Reprod, Reg Pays Loire, Intervet, Oger, Schering Plough, IMV, Hoeschst, Merial, Minitub, Sanofi, Virbac, INRA, Sersia, Pie Med, Cook, Coboporc, Equitech, Credit Agricole, Beckman Coulter, Conseil Gen Maine &amp; Loire</t>
  </si>
  <si>
    <t>Sheep and goats from temperate latitudes exhibit seasonal variations in breeding activity which are controlled by the annual changes in day length. Photoperiodic information is conveyed through several neural relays from the retina to the pineal gland where the light signal is translated into a daily cycle of melatonin secretion: high at night, low in the day. Melatonin concentrations are highly variable among individuals, but the length of the nocturnal secretion of melatonin reflects the duration of the night and it regulates the pulsatile secretion of gonadotropin releasing hormone (GnRH) from the hypothalamus. Changes in GnRH release induce corresponding changes in luteinising hormone secretion which are responsible for the alternating presence or absence of ovulation in the female, and varying sperm production in the male. Although melatonin binding sites are preferentially localised in the pars tuberalis (PT) of the adenohypophysis, the premammillary hypothalamic area contains the physiological target sites of melatonin for its action on reproduction. Melatonin does not act directly on GnRH neurons: rather it appears to involve a complex neural circuit of interneurons. The dopaminergic terminals of the median eminence are involved in this circuit by modulating GnRH release in a differential manner under the influence of melatonin. Evidence for the implication of serotoninergic and excitatory aminoacidergic neurons has also been obtained.</t>
  </si>
  <si>
    <t>WOS:000088903500002</t>
  </si>
  <si>
    <t>Heide, OM; Gauslaa, Y</t>
  </si>
  <si>
    <t>Developmental strategies of Koenigia islandica, a high-arctic annual plant</t>
  </si>
  <si>
    <t>Seed germination, growth and flowering of the arctic-alpine annual Koenigia islandica were studied in controlled environment. Intact (unabraded) seeds germinated poorely at temperatures up to 18 degrees C, with an optimum at 24 degrees C (89% in 10 d). Scarified seeds germinated rapidly, and reached 100% germination in 3 d at 21 degrees C, but no &gt; 40% germination occurred at 9 and 12 degrees C. Thr seeds had no light requirement For germination, nor did fluctuating temperatures improve germination. Dry matter production was optimal at 12 degrees C in both short day (SD) and long day (LD) conditions, but was markedly higher in LD than in SD at identical fluences at all temperatures except 21 degrees C where the plants showed symptoms of severe heat stress. The temperature compensation point for net productivity was estimated to 24 degrees C, and negative carbon balance at higher temperatures might be an important physiological mechanism limiting the distribution of K. islandica in Scandinavia. Flowering was extremely rapid and independent of daylength, even in a high-arctic population from 79 degrees N. In full summer daylight anthesis was reached 24 d after germination and seeds ripened after 36 d at 15 degrees C. Days to anthesis varied little across the temperature range from 6 to 21 degrees C, giving a linear decrease in the heat-sum requirement for the attainment of flowering with decreasing temperature. It is concluded that conservative seed germination strategy, tininess and rapid development. low temperature optima for growth and reproduction, and daylength indifference of flowering are important adaptations For success of an annual plant in high-arctic and high-alpine environments. Daylength neutrality has facilitated the wide-latitudinal distribution of K. islandica, including the penetration of the species to the southern hemisphere.</t>
  </si>
  <si>
    <t>10.1111/j.1600-0587.1999.tb00512.x</t>
  </si>
  <si>
    <t>WOS:000085437500004</t>
  </si>
  <si>
    <t>Goddard, SV; Kao, MH; Fletcher, GL</t>
  </si>
  <si>
    <t>Population differences in antifreeze production cycles of juvenile Atlantic cod (Gadus morhua) reflect adaptations to overwintering environment</t>
  </si>
  <si>
    <t>CANADIAN JOURNAL OF FISHERIES AND AQUATIC SCIENCES</t>
  </si>
  <si>
    <t>Four groups of juvenile Atlantic cod (Gadus morhua) were collected in summer (1992) from four coastal sites of northeast Newfoundland. They were held together at seasonally ambient temperature and photoperiod and monitored over one winter for variation in a biochemical phenotype, antifreeze production capacity. Our results show that population differences in antifreeze production capacity reflect the severity of overwintering conditions faced. Cod from three bays along the northeast coast (49 degrees 30'-47 degrees 30' N) exhibited very similar patterns of antifreeze production, suggesting that these environments demand from their cod inhabitants approximately the same high level of freeze resistance. However, cod from the most exposed northerly site at the tip of the Great Northern Peninsula (51 degrees 30' N) developed antifreeze levels about 50% higher than those of the other three groups, confirming that the more extreme high-latitude environment demands even greater freeze protection for survival. Since 34% of Great Northern Peninsula cod produced antifreeze levels outside the range of all other juveniles, we suggest that the physiological distinctness of this population has evolved by genetic amplification of antifreeze production capacity rather than by selective mortality. The existence of physiological population structure should be factored into strategies for sustainable fishing of this species in northern waters.</t>
  </si>
  <si>
    <t>0706-652X</t>
  </si>
  <si>
    <t>10.1139/cjfas-56-11-1991</t>
  </si>
  <si>
    <t>WOS:000083547400002</t>
  </si>
  <si>
    <t>Heideman, PD; Bruno, TA; Singley, JW; Smedley, JV</t>
  </si>
  <si>
    <t>Genetic variation in photoperiodism in Peromyscus leucopus: Geographic variation in an alternative life-history strategy</t>
  </si>
  <si>
    <t>Phenotypic variation in reproductive response to photoperiod is typical of many temperate-zone populations of rodents. This variation could be due either to genetic variation in photoresponsiveness or phenotypic plasticity within populations genetically homogeneous for photoresponsiveness. At least some of this variation has been shown to be genetic in single populations of three species of rodents and in one laboratory population of another species of rodent. Neither the latitudinal range over which this genetic variation occurs nor the frequency with which populations contain this kind of genetic variation is known. To test for genetic variation in reproductive photoresponsiveness in a population of Peromyscus from a mid-temperate latitude, a population of P. leucopus from Williamsburg, Virginia (37degrees16'N, 76degrees42'W), was subjected to artificial selection either for reproductive response or lack of reproductive response to photoperiod, with a control line that was not subject to selection. Reproductive photoresponsiveness was significantly heritable (narrow sense h(2) ranging from 0.54 to 0.74 in the first laboratory generation). Three generations of selective breeding yielded one line of mice with 80% of individuals responding strongly to photoperiod (regression of gonads under short day length, 8L:16D) and a nonresponsive line with only 16% strongly responsive individuals. There were significant responses to selection in each generation in one or both selected lines, while a control line changed significantly only in one sex in a single generation. These results are similar to those from a population from Michigan (43degreesN) but are different from a population from Georgia (34degreesN). These data are consistent with the hypothesis that genetic variation in photoresponsiveness is present in a mosaic pattern rather than a latitudinal cline. Presence of genetic variation in reproductive photoresponsiveness in two widely separated populations of P. leucopus provides support for the hypothesis that genetic variation in reproductive photoresponsiveness is likely to be a common life-history feature of populations of this species between 37 and 45degreesN, and probably further north as well.</t>
  </si>
  <si>
    <t>Smedley, Jeremy/0000-0003-3369-4662</t>
  </si>
  <si>
    <t>10.2307/1383173</t>
  </si>
  <si>
    <t>WOS:000177533300014</t>
  </si>
  <si>
    <t>Sugano, S; Andronis, C; Ong, MS; Green, RM; Tobin, EM</t>
  </si>
  <si>
    <t>The protein kinase CK2 is involved in regulation of Circadian rhythms in Arabidopsis</t>
  </si>
  <si>
    <t>A wide range of processes in plants, including expression of certain genes, is regulated by endogenous circadian rhythms. The circadian clock-associated 1 (CCA1) and the late elongated hypocotyl (LHY) proteins have been shown to be closely associated with clock function in Arabidopsis thaliana. The protein kinase CK2 can interact with and phosphorylate CCA1, but its role in the regulation of the circadian clock remains unknown. Here we show that plants overexpressing CKB3, a regulatory subunit of CK2, display increased CK2 activity and shorter periods of rhythmic expression of CCA1 and LHY, CK2 is also able to interact with and phosphorylate LHY in vitro. Additionally, overexpression of CKB3 shortened the periods of four known circadian clock-controlled genes with different phase angles, demonstrating that many clock outputs are affected. This overexpression also reduced phytochrome induction of an Lhcb gene. Finally, we found that the photoperiodic flowering response, which is influenced by circadian rhythms, was diminished in the transgenic lines, and that the plants flowered earlier on both long-day and short-day photoperiods. These data demonstrate that CK2 is involved in regulation of the circadian clock in Arabidopsis.</t>
  </si>
  <si>
    <t>Andronis, Christos/0000-0002-6174-579X</t>
  </si>
  <si>
    <t>OCT 26</t>
  </si>
  <si>
    <t>10.1073/pnas.96.22.12362</t>
  </si>
  <si>
    <t>WOS:000083373000032</t>
  </si>
  <si>
    <t>Yoneyama, S; Hashimoto, S; Honma, K</t>
  </si>
  <si>
    <t>Seasonal changes of human circadian rhythms in Antarctica</t>
  </si>
  <si>
    <t>The human circadian rhythms in sleep, activity, plasma melatonin, and rectal temperature were explored under two conflicting time cues in Antarctica: an extreme photoperiod and a strict work schedule. The nine healthy male subjects stayed at the Antarctic zone (latitude 66.5-90 degrees south) for 15 mo including a 13-mo wintering at the Dome station (latitude 77 degrees south). Neither the phases nor the amounts of sleep and daily activity underwent a seasonal change. On the other hand, the peak phase of melatonin rhythm was phase delayed by 4.1 h in winter compared with summer. When the analysis is limited to the Dome data, the seasonal difference was reduced to 1.3 h. Similarly the trough phase of rectal temperature rhythm in two of three subjects was phase delayed by similar to 2 h in winter. From these findings, the sleep or activity rhythm is concluded to be reset predominantly by the work schedule, whereas the circadian rhythm in plasma melatonin and rectal temperature is substantially influenced by the photoperiod.</t>
  </si>
  <si>
    <t>R1091</t>
  </si>
  <si>
    <t>R1097</t>
  </si>
  <si>
    <t>WOS:000083919700021</t>
  </si>
  <si>
    <t>Kostal, V; Noguchi, H; Shimada, K; Hayakawa, Y</t>
  </si>
  <si>
    <t>Dopamine and serotonin in the larval CNS of a drosophilid fly, Chymomyza costata: Are they involved in the regulation of diapause?</t>
  </si>
  <si>
    <t>Developmental profiles of dopamine (DA) and serotonin (5-hydroxytryptamine, 5-HT) in the larval CNS of Chymomyza costata were measured by HPLC using electrochemical detection. Larvae of two strains, wild-type (W) and nondiapause mutant (M), were maintained either under long-day (LD, inducing pupariation) or short-day (SD, inducing diapause in W-strain) photoperiods. The levels of DA ranged from 10 fmol/CNS (early 3rd instar larvae) to 60 fmol/CNS (150-day-old diapausing larvae); the range for 5-HT was from 10 fmol/CNS to 75 fmol/CNS in the same larvae. During the 3rd larval instar, which is the decisive stage for photoperiodic induction of diapause, no differences were found in DA developmental profiles between different strains or conditions. Some differences were found in 5-HT developmental profiles, but only after the end of sensitive stage, and were therefore regarded as insignificant for regulation of developmental mode. Similarly, no clear correlations between the developmental profiles of DA and 5-HT and the course of developmental changes during the maintenance and termination of a few-month-long larval diapause were observed. Furthermore, the DA and 5-HT levels in the CNS were pharmacologically manipulated by feeding the larvae with either precursors or enzyme inhibitors of DA and 5-HT biosynthesis. Although retardations of growth and development were observed, the treated larvae retained full capacity for the photoperiodic response, irrespective of the level of DA or 5-HT in their CNS. Larvae with their 5-HT depleted to trace levels survived and were capable of diapause induction, maintenance, and termination. Depletion of DA to trace levels resulted in 100% mortality. Collectively, the present study indicates that 5-HT in the CNS is dispensable for the photoperiodic response in C. costata. More information is needed to elucidate the potential role of DA. (C) 1999 Wiley-Liss, Inc.</t>
  </si>
  <si>
    <t>10.1002/(SICI)1520-6327(199910)42:2&lt;147::AID-ARCH5&gt;3.0.CO;2-X</t>
  </si>
  <si>
    <t>WOS:000082913500005</t>
  </si>
  <si>
    <t>Wang, Z; Acock, MC; Liu, Q; Acock, B</t>
  </si>
  <si>
    <t>Growth, opium gum yield, and photoperiod response of five opium poppy accessions</t>
  </si>
  <si>
    <t>Flowering time, growth, and opium gum yield from five seed sources (T, L, B1, B3, B3) of opium poppy (Papaver somniferum L,) collected from different latitudes in three Southeast Asian countries were determined, Plants were grown in six growth chambers at a 11-, 12-, 13-, 11-, 15-, or 16-hour photoperiod with a 12-hour, 25/20 degrees C thermoperiod, Flower initiation was observed under a dissecting microscope (40x) to determine if time to floral initiation was identical for all accessions across a wide range of photoperiods. The main capsule was lanced for opium gum at 10,13, and 16 days after flowering (DAF). Plants were harvested at 21 DAF for plant height, leaf area, and organ dry-weight determinations. In a 16-hour photoperiod, flower initiation was observed 10 days after emergence (DAE) for B1 vs. 8 DAE for the other four accessions. Flowering time was affected most by photoperiod in B1 and least in B2, Flowering times for B3, L, and T were similar across the range of photoperiods, B2, B3, and L had the highest gum yields per capsule; even though B1 had the greatest total plant biomass it produced the lowest gum yield, There was no difference among accessions in the average ratio of gum : individual capsule volume, For the ratio of gun : capsule dry weight, only the difference between T and B1 was significant, Capsule size did affect these ratios slightly. T had a larger gum : volume ratio for larger capsules, and B3 had a smaller gum : dry-weight ratio for heavier capsules, Flowering time varied up to 40%, capsule dry weight up to 41%, and opium gum yield up to 71% for the five accessions across all treatments. No relationship was found between flowering time and the latitude where the seed sources were collected, Time to flower initiation could not be used to predict time to anthesis because floral development rates varied significantly among accessions and photoperiods, Capsule volume and dry weight were useful in estimating gum yield.</t>
  </si>
  <si>
    <t>10.21273/HORTSCI.34.6.1060</t>
  </si>
  <si>
    <t>WOS:000083133400014</t>
  </si>
  <si>
    <t>Zivkovic, BD; Underwood, H; Steele, CT; Edmonds, K</t>
  </si>
  <si>
    <t>Formal properties of the circadian and photoperiodic systems of Japanese quail: Phase response curve and effects of T-cycles</t>
  </si>
  <si>
    <t>A role for the circadian system in photoperiodic time measurement in Japanese quail is controversial. The authors undertook studies of the circadian and photoperiodic system of Japanese quail to try to identify a role for the circadian system in photoperiodic time measurement. The circadian studies showed that the circadian system acts like a low-amplitude oscillator: It is readily reset by Light without significant transients, has a Type 0 phase response curve (PRC), and has a large range of entrainment. In fact, a cycle length that is often used in resonance protocols (LD 6:30) is within the range of entrainment. The authors employed T-cycle experiments; that is, LD cycles with 6- and 14-h photoperiods and period lengths ranging from 18 to 36 h to test for circadian involvement in photoperiodic time measurement. The results did not give evidence for circadian involvement in photoperiodic time measurement: T-cycles utilizing 6-h photoperiods were uniformly noninductive (that is, did not stimulate the reproductive system), whereas T-cycles utilizing 14-h photoperiods were inductive (stimulatory). A good match was observed between the phase-angles exhibited on the T-cycles employing 6-h photoperiods and the predicted phase-angles calculated from a FRC generated from 6-h light pulses.</t>
  </si>
  <si>
    <t>10.1177/074873099129000786</t>
  </si>
  <si>
    <t>WOS:000086871400004</t>
  </si>
  <si>
    <t>Piper, EL; Boote, KJ</t>
  </si>
  <si>
    <t>Temperature and cultivar effects on soybean seed oil and protein concentrations</t>
  </si>
  <si>
    <t>JOURNAL OF THE AMERICAN OIL CHEMISTS SOCIETY</t>
  </si>
  <si>
    <t>The soybean [Glycine max (L.) Merr.] industry is interested in cultivar and climate effects on seed composition. These factors may underlie the known geographic variation in seed protein and oil concentrations. Regression analyses were used to test hypotheses of the effect of temperature and cultivar on oil and protein concentrations of soybean seed using a large data set from the U.S.A. Soybean Uniform Tests. The data set included 20 cultivars representing 10 maturity groups across 60 locations (latitude 29.4 to 47.5 degrees N) for a total of 1863 cultivar by location by year observations. Temperature was determined for each observation as the average daily mean temperature from predicted first pod (first pod at least 5 mm long), using the SOYGRO phenology model, to observed maturity. The mean temperature ranged from 14.6 to 28.7 degrees C among the observations. Linear, quadratic, and linear plateau regression models of oil and protein concentrations vs, temperature were evaluated. The quadratic model gave the best-adjusted R-2 Values for oil and protein with temperature, of 0.239 and 0.003, respectively. The analyses showed that the oil concentration increased with increasing temperature and approached a maximum at a mean temperature of 28 degrees C. Unaccounted variation in the protein concentration may be from other factors such as photoperiod, water stress, or high temperatures during seed fill. Protein plus oil had a linear relationship with temperature (adjusted partial R-2 = 0.183). These data document the contribution of climate and cultivar to geographic variability of oil and protein concentrations in the United States.</t>
  </si>
  <si>
    <t>Boote, Kenneth/0000-0002-1358-5496</t>
  </si>
  <si>
    <t>0003-021X</t>
  </si>
  <si>
    <t>10.1007/s11746-999-0099-y</t>
  </si>
  <si>
    <t>WOS:000083216200020</t>
  </si>
  <si>
    <t>Stone, PJ; Sorensen, IB; Jamieson, PD</t>
  </si>
  <si>
    <t>Effect of soil temperature on phenology, canopy development, biomass and yield of maize in a cool-temperate climate</t>
  </si>
  <si>
    <t>The effect of soil temperature on maize phenology, canopy development, biomass and yield was examined by applying three treatments that altered soil temperature with only minimal impact on air temperature. Our aim was to determine: (1) the extent to which soil temperature controls rate of development while the meristem is underground, and (2) the effect of soil temperature on subsequent development and growth. Soil temperature controlled the rate of development while the meristem was underground, which was until six fully expanded leaves had appeared. This was shown clearly by the fact that only when soil temperature was included in the calculation of thermal time was it possible to describe rate of development independent of soil temperature treatment. Biomass and yield increased by 21% between the coolest and warmest soil temperature treatments. This occurred because increased soil temperature accelerated the rates of leaf tip appearance and full leaf expansion, enabling the crop to more rapidly attain maximum green leaf area index. This enabled a better synchrony between time of peak radiation interception and peak radiation incidence. At a time of decreasing photoperiod, this enabled crops grown in warmer soil to intercept more radiation and to accumulate more biomass and yield. The extent to which soil temperature affects yield will therefore vary with sowing time and latitude of growth location. (C) 1999 Elsevier Science B.V. All rights reserved.</t>
  </si>
  <si>
    <t>Stone, Peter/B-9569-2011</t>
  </si>
  <si>
    <t>Stone, Peter/0000-0003-4852-2601</t>
  </si>
  <si>
    <t>10.1016/S0378-4290(99)00033-7</t>
  </si>
  <si>
    <t>WOS:000082603000005</t>
  </si>
  <si>
    <t>Sharratt, B</t>
  </si>
  <si>
    <t>Thermal requirements for barley maturation and leaf development in interior Alaska</t>
  </si>
  <si>
    <t>Spring barley (Hordeum vulgare L.) is well adapted to the cool and short growing season of interior Alaska but little is known about thermal requirements for development and maturation of barley at such latitudes. Air temperature and barley development were monitored over the course of six growing seasons at Fairbanks (65 degrees N) and Delta Junction (64 degrees N), Alaska. These data were used to assess the base temperature (T-b) in the linear, thermal-unit model using the least variable, x-intercept, and regression coefficient methods. These methods indicated a range in T-b from 0 degrees C to 1.5 degrees C. At a T-b of 0 degrees C, barley required nearly 1100 degrees C d to mature. The phyllochron differed between early and late sowings and averaged 75 degrees C d leaf(-1). Sowing date appeared to influence the phyllochron during early vegetative growth due to differences in daylength as well as temperature. Published by Elsevier Science B.V. All rights reserved.</t>
  </si>
  <si>
    <t>10.1016/S0378-4290(99)00035-0</t>
  </si>
  <si>
    <t>WOS:000082603000006</t>
  </si>
  <si>
    <t>Pohl, H</t>
  </si>
  <si>
    <t>Spectral composition of light as a zeitgeber for birds living in the high arctic summer</t>
  </si>
  <si>
    <t>The hypothesis was tested whether periodic changes in spectral composition of light are an effective zeitgeber for synchronization (entrainment) of circadian rhythms of birds breeding in the high arctic summer. Two palearctic pas serine birds, the brambling (Fringilla montifringilla) and the common redpoll (Carduelis f. flammea), which both breed during summer at latitudes above the Arctic Circle and migrate to temperate zone latitudes for wintering, were studied. To investigate the effect of daily alterations in light spectrum, bramblings were tested under 24-h cycles of fluorescent lights of different color temperatures (12 h at ca 5,000 K and 12 h at ca 2,500 K) and energy ratios varying between 16:1 and 0.3:1. Entrainment bf activity rhythms occurred at energy ratios of 1:1 (in all seven birds tested) and 0.8:1 (in three of seven birds tested) with activity mostly within the "blue" phase (ca 5,000 K). Light cycles alternating between narrow spectral ranges of blue (max. at 440 nm) and red (max. at 650 nm) and energy ratios of 1:1 and 1.1:1 (equivalent to ratios of photons flux of ca 0.67:1 and 0.73:1, respectively) were also effective in entraining the bramblings' activity rhythms (8 and 9 of 11 birds, respectively) with activity occurring primarily during the red phase. The activity rhythms of most common redpolls tested also entrained to blue:red light cycles (B:R 16.5:7.5 h) with equal energies during the blue and red phase (equivalent to a photons flux ratio of ca 0.67:1). The results support the hypothesis that passerine birds breeding in the arctic during summer may use the daily changes in spectal composition of sunlight as a zeitgeber for synchronizing physiological and behavioral rhythms, if changes in light intensity are not a reliable environmental cue. (C) 1999 Elsevier Science Inc.</t>
  </si>
  <si>
    <t>10.1016/S0031-9384(99)00070-0</t>
  </si>
  <si>
    <t>WOS:000082540600003</t>
  </si>
  <si>
    <t>Craufurd, PQ; Mahalakshmi, V; Bidinger, FR; Mukuru, SZ; Chantereau, J; Omanga, PA; Qi, A; Roberts, EH; Ellis, RH; Summerfield, RJ; Hammer, GL</t>
  </si>
  <si>
    <t>Adaptation of sorghum: characterisation of genotypic flowering responses to temperature and photoperiod</t>
  </si>
  <si>
    <t>Sorghum [Sorghum bicolor (L.) Moench] is an important cereal crop grown in a wide range of tropical and temperate environments. This study was conducted to characterise the photothermal flowering responses of sorghum genotypes and to examine relationships between photothermal characteristics and environment of origin in order to better understand the phenological basis of adaptation to environment in sorghum. Twenty-four germplasm accessions and one hybrid from 24 major sorghum-growing areas were grown in a wide range of environments varying in temperature and photoperiod in India, Kenya and Mall between 1992 and 1995. Times from sowing to flowering (f) were recorded, and the responsiveness of 1/f to temperature and photoperiod was quantified using photothermal models. Times from sowing to flowering were accurately predicted in a wide range of environments using a multiplicative rate photothermal model. Significant variation in the minimum time to flower (F-m) and photoperiod sensitivity (critical photoperiod, P-c, and photoperiod-sensitivity slope, P-s) was observed among the genotypes; in contrast there was little variation in base temperature (Tb) Adaptation of sorghum to the diverse environments in which it is grown was largely determined by photoperiod sensitivity and minimum time to flower; photoperiod sensitivity determines bread adaptation to latitude (daylength), while variation in the minimum time to flower determines specific adaptation within smaller ranges of latitude, e.g. within the humid and sub-humid tropics.</t>
  </si>
  <si>
    <t>Hammer, Graeme L/0000-0002-1180-7374; Ellis, Richard/0000-0002-3695-6894</t>
  </si>
  <si>
    <t>10.1007/s001220051311</t>
  </si>
  <si>
    <t>WOS:000082919600019</t>
  </si>
  <si>
    <t>Argo, CM; Smith, JS; Kay, RNB</t>
  </si>
  <si>
    <t>Seasonal changes of metabolism and appetite in Soay rams</t>
  </si>
  <si>
    <t>ANIMAL SCIENCE</t>
  </si>
  <si>
    <t>Relationships between photoperiod and cycles of voluntary food intake (VFI) and maintenance energy requirements (MER) were determined in Soay rams, subjected to a 6-month photoperiodic regime. Food was offered ad libitum (no. = 5) or at a predicted maintenance level (no. = 5). All rams demonstrated 6-month cycles of VFI, growth and reproductive status. Metabolizable energy intake (MEI) teas greatest in yams given food ad libitum (666 (s.e. 21.7) kJ/kg metabolic live weight (M-0.75) and food-restricted (528 (s.e. 12.2) kJ/kg M-0.75) rams during sexual quiescence. Conversely, MEI teas minimal (ad libitum, 289 (s.e. 8.4) kJ/kg M-0.75; restricted, 428 (s.e. 8.1) kJ/kg M-0.75) during the rut. Distinct cycles of heat production (HP) accompanied changes in MEI. Changes in HP were similar (P &gt; 0.05) for both groups (ad libitum, 520 (s.e. 22.1) to 394 (s.e. 9.2) kJ/kg M-0.75; restricted 503 (s.e. 14.0) to 407 (s.e. 17.5) kJ/kg M-0.75) and therefore energy retention varied more (P &lt; 0.015) when rams were given food ad libitum (ad libitum, 131 (s.e. 43.1) to -106 (s.e. 38.2) kJ/kg M-0.75; restricted, 78.0 (s.e. 27.1) to -53.0 (s.e. 38.2) kJ/ kg M-0.75). Apparent digestibility of dietary energy varied inversely with MEI (P &lt; 0.02). MERs ranged from 524 (s.e. 35.0) kJ/kg M-0.75 to 401 (s.e. 27.3) kJ/kg M-0.75, a proportional fluctuation of +/- 0.13. Changes in metabolic rate preceded those in appetite, suggesting a causal relationship.</t>
  </si>
  <si>
    <t>Argo, Caroline/0000-0002-8279-6350</t>
  </si>
  <si>
    <t>1357-7298</t>
  </si>
  <si>
    <t>10.1017/S1357729800051237</t>
  </si>
  <si>
    <t>WOS:000082313200020</t>
  </si>
  <si>
    <t>Nakamura, K; Numata, H</t>
  </si>
  <si>
    <t>Environmental regulation of adult diapause of Graphosoma rubrolineatum (Westwood) (Heteroptera : Pentatomidae) in southern and northern populations of Japan</t>
  </si>
  <si>
    <t>dEffects of photoperiod and temperature on the induction of adult diapause were examined in Graphosoma rubrolineatum (Westwood) collected in Osaka (warm temperate region) and Hokkaido (subfrigid region), Japan. Many insects of the Osaka population entered diapause even under a long-day photoperiod at all temperatures used. Less than half of the insects showed a long-day photoperiodic response for the induction of diapause. In contrast, the higher the temperature, the greater the incidence of reproductive insects under a long-day photoperiod in the Hokkaido population. In Osaka where host plants of G. rubrolineatum produce seeds for only a limited period, an absence of suitable food is the primary factor which determines the timing of diapause induction. In contrast, temperature plays an important role in regulation of the life cycle of this species in Hokkaido.</t>
  </si>
  <si>
    <t>10.1303/aez.34.323</t>
  </si>
  <si>
    <t>WOS:000082481500008</t>
  </si>
  <si>
    <t>Shintani, Y; Ishikawa, Y</t>
  </si>
  <si>
    <t>Transition of diapause attributes in the hybrid zone of the two morphological types of Psacothea hilaris (Coleoptera : Cerambycidae)</t>
  </si>
  <si>
    <t>Psacothea hilaris (Pascoe) is an important pest of mulberry trees in Japan. The subspecies P. hilaris hilaris, which is found in Kyushu, Shikoku, and Honshu, 3 of the 4 main islands of Japan, includes 2 different strains with clearly different seasonal prevalence and stripe patterns on the pronotum of the adult insect (i.e., the 'west Japan type' and 'east Japan type'). Hybridization between the 2 types occurs in nature, because stripe patterns and seasonal prevalence that are intermediate between the 2 types are found at the boundary of the distribution areas. In the current study, geographic variations in stripe pattern of the adults and diapause attribute of the larvae, an important determinant of seasonal prevalence, were examined using populations collected in Tokyo and the surrounding 10 prefectures. Hybridization between the 2 types was widely found in the areas where the east Japan type was once predominant, probably because of the eastward expansion of the west Japan type. The photoperiodic responses of the populations in the hybrid zone were ambiguous and intermediate between the clear long-day response and the nonphotoperiodic response, which characterize the west Japan and the east Japan types, respectively.</t>
  </si>
  <si>
    <t>10.1093/ee/28.4.690</t>
  </si>
  <si>
    <t>WOS:000082554100021</t>
  </si>
  <si>
    <t>Koveos, DS; Broufas, GD</t>
  </si>
  <si>
    <t>Diapause induction and termination in eggs of the fruit tree red spider mite Panonychus ulmi in northern Greece</t>
  </si>
  <si>
    <t>In apple orchards in northern Greece, females of Panonychus ulmi Koch were found to lay diapause eggs from late August to the beginning of October. The course of diapause termination in the field was determined by transferring diapause eggs during winter and early spring from apple orchards with the varieties 'Starkinson' and 'Firiki' to short days (LD 8:16) (1992-1996), and long days (LD 16:8) (1994-1995), both at 20 degrees C. Percentages of diapause termination were very low to zero from October to the beginning of January, then progressively increased throughout January and February. Diapause termination in 50% of the eggs occurred in the first half of February in lowland mite populations irrespective of the year and location from which the eggs originated, and about one month earlier in a population originating from an altitude of 300 m. For each sampling date throughout the winter, the mean number of days required for 50% egg hatch at 20 degrees C (T-50%) was similar under either a long (LD 16:8) or a short (LD 8:16) photoperiod. Diapause eggs collected in October 1995 from two orchards and maintained at 0, 5, 10 and 15 degrees C for various periods were subsequently transferred to 20 degrees C and LD 8:16, where TP50% was determined. It was shown that temperature, duration of maintenance at the different temperatures and the orchard from which the eggs originated had a significant effect on T(5)0% and therefore on diapause development. Additionally, in our strains diapause intensity was much weaker than in strains from more northern latitudes and was terminated even without any cold exposure. The variation in diapause intensity in different strains of P. ulmi may have an adaptive significance for this widespread species.</t>
  </si>
  <si>
    <t>Broufas, George/G-2032-2010</t>
  </si>
  <si>
    <t>Broufas, George/0000-0003-3604-2109</t>
  </si>
  <si>
    <t>1572-9702</t>
  </si>
  <si>
    <t>10.1023/A:1006232821653</t>
  </si>
  <si>
    <t>WOS:000082468700007</t>
  </si>
  <si>
    <t>Reierth, E; Van't Hof, TJ; Stokkan, KA</t>
  </si>
  <si>
    <t>Seasonal and daily variations in plasma melatonin in the high-arctic Svalbard ptarmigan (Lagopus mutus hyperboreus)</t>
  </si>
  <si>
    <t>This study presents the daily rhythm of melatonin secretion throughout one year in a bird from the northern hemisphere, the Svalbard ptarmigan (Lagopus mutus hyperboreus), which lives naturally at 76-80 degrees N. Eight Svalbard ptarmigan were caged outdoors at 70 degrees N and blood sampled throughout one day each month for 13 months. At this latitude, daylight is continuous between May and August, but there is a short period of civil twilight around noon from late November to mid January. There was no daily rhythm in plasma melatonin in May-July. Plasma melatonin levels varied significantly throughout the day in all other months of the year, with the nighttime increase reflecting the duration of darkness. The highest mean plasma concentration occurred at midnight in March (110.1 +/- 16.5 pg/ml) and represented the annual peak in estimated daily production. Around the winter solstice, melatonin levels were significantly reduced at noon and elevated during the nearly 18 h of consecutive darkness, and the estimated mean daily production of melatonin was significantly reduced. Thus, at the times of the year characterized by light-dark cycles, melatonin may convey information concerning the length of the day and, therefore, progression of season. The nearly undetectable low melatonin secretion in summer and the reduced amplitude and production in midwinter indicate a flexible circadian system that may reflect an important adaptation to life in the Arctic.</t>
  </si>
  <si>
    <t>10.1177/074873099129000731</t>
  </si>
  <si>
    <t>WOS:000083702900008</t>
  </si>
  <si>
    <t>Preston, KA</t>
  </si>
  <si>
    <t>Can plasticity compensate for architectural constraints on reproduction? Patterns of seed production and carbohydrate translocation in Perilla frutescens</t>
  </si>
  <si>
    <t>1 The architecture of Perilla frutescens was manipulated by growing plants in a greenhouse under two photoperiodic regimes, representing conditions near the northern and southern ends of the species' range, to investigate its effect on patterns of seed production. Within each photoperiodic regime, plants were labelled with C-14 at one of three developmental stages at one of three leaf positions to assess the effects of architecture on carbohydrate translocation. 2 Perilla flowers in response to short days, i.e, southern-treatment plants flowered earlier and were smaller and more sparsely branched than northern-treatment plants. Branch number limits inflorescence number in Perilla, and southern-treatment plants therefore made fewer inflorescences. Inflorescences are, however, indeterminate, and the southern-treatment plants made more flowers per inflorescence than the northern-treatment plants, such that architecture did not constrain flower number. 3 As a result, plants in both treatments made a similar number of seeds and did not differ in total seed mass. 4 Increased seed production per inflorescence was associated with reduced carbohydrate movement between branches and more C-14-labelled assimilate per seed at the labelled node. 5 In summary, plasticity at the level of the inflorescence largely compensated for architectural constraints on inflorescence number, and was associated with differences in carbon translocation patterns between the photoperiod treatments.</t>
  </si>
  <si>
    <t>10.1046/j.1365-2745.1999.00391.x</t>
  </si>
  <si>
    <t>WOS:000082158400014</t>
  </si>
  <si>
    <t>Lewis, PD; Morris, TR; Perry, GC</t>
  </si>
  <si>
    <t>Light intensity and age at first egg in pullets</t>
  </si>
  <si>
    <t>POULTRY SCIENCE</t>
  </si>
  <si>
    <t>Layer strain pullets were reared on litter and given an 8-h photoperiod to 10 wk of age. They were then transferred to cages in which light intensity at the feed trough varied from 5 to 14 lx. Thirty birds continued on 8 h light (L):16 h dark (D) (negative controls), and another 30 birds were given 14L:10D (positive controls). Two other groups of 30 birds were given a regimen of 3 dim:8 L:3 dim:10 D with intensity during the dim phase ranging from 0.03 to 0.42 lx (very dim) or from 0.6 to 3.0 lx (marginal). Mean age at first egg (AFE) differed by 30 d between the positive and negative controls. Birds receiving very dim lighting matured 10 d earlier than the negative controls but 20 d later than positive controls. It is concluded that either the very dim light was itself nonstimulatory but had a phase shifting effect upon the biological clock that caused the 8-h normal light to fall partly in the photoinducible phase, or the first 3 h of very dim light was added to the bright phase to form an 11-h photoperiod. Birds in the top tier of the room with marginal supplementary lighting received 1.7 to 3.0 lx and matured at the same age as the positive controls, whereas those in the bottom tier received 0.6 to 0.9 lx and matured at the same age as the negative controls. Birds in the middle tier showed an intermediate AFE. It is concluded that the threshold intensity at the feed trough for white light stimulation of the photoperiodic mechanism in caged pullets lies between 0.9 and 1.7 lx. However, very dim lighting, below the threshold required for stimulation of a photoperiodic response, may shift the biological clock with unexpected consequences and, as a result, there is no known intensity of dim light that can be equated with darkness for all purposes.</t>
  </si>
  <si>
    <t>0032-5791</t>
  </si>
  <si>
    <t>10.1093/ps/78.8.1227</t>
  </si>
  <si>
    <t>WOS:000081699200021</t>
  </si>
  <si>
    <t>Schmitt, J; Dudley, SA; Pigliucci, M</t>
  </si>
  <si>
    <t>Manipulative approaches to testing adaptive plasticity: Phytochrome-mediated shade-avoidance responses in plants</t>
  </si>
  <si>
    <t>Phenotypic plasticity is often assumed to be adaptive, but this hypothesis has rarely been tested. To support the hypothesis, it is necessary to demonstrate that the phenotype induced in each relevant environment confers high fitness in that environment, relative to alternative phenotypes. Unfortunately, such tests are difficult to perform because plasticity prevents the expression of "inappropriate" phenotypes within each environment. Genetic and physiological manipulation can be used very effectively to extend the range of phenotypes within environments and thus provide powerful tools for testing the adaptive plasticity hypothesis. The expression of specific genes involved in cue perception or signal transduction can be altered by mutation or the introduction of transgenes, thus altering the plastic response of an organism to environmental cues. It is also possible to alter the cue itself or to manipulate the developmental response physiologically so as to obtain alternative phenotypes. The relative fitness of these alternative phenotypes can then be measured in each relevant environment. However, these techniques will be most useful when combined with techniques such as phenotypic selection analysis to identify the specific traits under selection in natural populations. We illustrate these approaches using phytochrome-mediated "shade avoidance" responses in plants as a model system. We review the genetic and physiological mechanisms underlying these responses, illustrate how genetic manipulation can elucidate their adaptive value, and discuss the use of physiological manipulation to measure natural selection on plasticity in the wild.</t>
  </si>
  <si>
    <t>Dudley, Susan/B-1581-2010</t>
  </si>
  <si>
    <t>S54</t>
  </si>
  <si>
    <t>10.1086/303282</t>
  </si>
  <si>
    <t>WOS:000082070100004</t>
  </si>
  <si>
    <t>Modelling photoperiod and temperature responses of flowering in quinoa (Chenopodium quinoa Willd.)</t>
  </si>
  <si>
    <t>Two modelling approaches were used to quantify photoperiod and temperature responses of time from emergence to visible flower buds in nine quinoa (Chenopodium quinoa;Willd.) cultivars. The first, non-interactive model, considers temperature and photoperiod responses as independent, and the threshold photoperiod, critical photoperiod, and base temperatures as constants. The second, interactive model, considers these attributes as variable, and allows for interaction between photoperiod and temperature responses. Controlled-environment experiments with a factorial combination of temperature and photoperiod provided information on responses, and data from field experiments were utilized in tests of the predictive capacity of the models. The two models were very similar in their goodness of fit and predictive capacity, but testing revealed that some assumptions about the interactive model were not fulfilled, whereas the non-interactive model is more consistent with the data. Both the models failed to predict dates of visible flower buds when average temperatures during the phase were &gt;20 degrees C; it is proposed that interaction between irradiance receipt and high temperature in controlled environments result in lower optimum temperatures there than in the field. Differences between field data and predicted values were eliminated when predictions were recalculated assuming no optimum for the temperature response. All nine cultivars examined are short-day plants. A juvenile sub-phase was observed in the six cultivars for which it was tested; and its duration was negatively associated with the latitude of origin of the lines (R-2 = 0.9, p &lt; 0.05). Photoperiod sensitivity was negatively associated with the latitude of origin of the lines (R-2 = 0.55, p &lt; 0.05) and positively associated with duration of the basic vegetative phase (minimal time between emergence and visible flower buds) (R-2 = 0.55, p &lt; 0.05) using the non-interactive model. Photoperiod and temperature response parameters were not significantly associated with the latitude of origin for the interactive model (p &gt; 0.05). (C) 1999 Elsevier Science B.V. All rights reserved.</t>
  </si>
  <si>
    <t>10.1016/S0378-4290(99)00024-6</t>
  </si>
  <si>
    <t>WOS:000082228700003</t>
  </si>
  <si>
    <t>Wright, RA; Garvey, JE; Fullerton, AH; Stein, RA</t>
  </si>
  <si>
    <t>Predicting how winter affects energetics of age-0 largemouth bass: How do current models fare?</t>
  </si>
  <si>
    <t>TRANSACTIONS OF THE AMERICAN FISHERIES SOCIETY</t>
  </si>
  <si>
    <t>During the first winter of life, loss of energy reserves as a function of low feeding activity and scarce prey may contribute to high mortality of age-0 largemouth bass Micropterus salmoides. To explore how two current bioenergetics models predict winter energy depletion, we quantified growth and consumption by age-0 largemouth bass from Alabama, Ohio, and Wisconsin fed maintenance rations in 55-L, aquaria in three simulated winters mimicking temperatures and photoperiods at low temperate latitudes (Alabama; 33 degrees N), middle latitudes (Ohio; 40 degrees N), and high temperate latitudes (Wisconsin; 46 degrees N). We compared observed growth in aquaria with that predicted by putting observed consumption into both models. During winter 1995-1996, we validated one of the models with a separate pool experiment (5,800-L) in which age-0 largemouth bass were fed either at 0.5 X or 1.5 X maintenance ration. In aquaria, energy density of the largemouth bass declined in the high- and middle- but not in the low-latitude winter. Though error was slight in the low- and middle-latitude winters for one of the models, both models underestimated growth in the high-latitude winter. To fit the model to the data, the function that estimates weight-specific resting metabolism had to be reduced by about 16%. In pools, where we predicted consumption from observed growth, the model adequately predicted consumption by largemouth bass fed 1.5 X maintenance, but overestimated consumption by 0.5 X maintenance individuals. Current bioenergetics models perform poorly at the cold temperatures (&lt;6 degrees C), photoperiods, and low prey abundances typical of high-latitude lakes, likely because metabolic costs are overestimated.</t>
  </si>
  <si>
    <t>Garvey, Jim/A-4919-2012</t>
  </si>
  <si>
    <t>Garvey, Jim/0000-0001-5393-9351</t>
  </si>
  <si>
    <t>0002-8487</t>
  </si>
  <si>
    <t>1548-8659</t>
  </si>
  <si>
    <t>10.1577/1548-8659(1999)128&lt;0603:PHWAEO&gt;2.0.CO;2</t>
  </si>
  <si>
    <t>WOS:000089183800005</t>
  </si>
  <si>
    <t>Roche, R; Jeuffroy, MH; Ney, B</t>
  </si>
  <si>
    <t>Comparison of different models predicting the date of beginning of flowering in pea (Pisum sativum L.)</t>
  </si>
  <si>
    <t>In pea, the time of flowering is mainly related to the photoperiod (P) and mean temperature (T-m) during the vegetative period. In field conditions, both variables depend mainly on the latitude (LAT) and the date of sowing (RDS). On the basis of these four variables, several empirical models simulating the time to flowering either in days or in degree-days were calibrated (the parameters determined) and compared for pea (cv. Solara). Data were from trials in various locations throughout France over 8 years and with several sowing dates (from mid-November till mid-April). Surprisingly, the model with the more explicative variables (P and T-m) did not give the most reliable results in held conditions as assessed with a validation sample of situations including many years and locations. The best fit and MSEP (mean square error of prediction) were obtained by combining P, RDS and LAT in the model. Models can be constructed to use days or degree-days: models in days are very useful for crop management, whereas models in degree-days are well-adapted for crop modelling. The case of autumn sowings was analysed separately: models were recalibrated to give a good account of the whole range of sowing dates. (C) 1999 Elsevier Science B.V. All rights reserved.</t>
  </si>
  <si>
    <t>10.1016/S0304-3800(99)00036-8</t>
  </si>
  <si>
    <t>WOS:000081367800006</t>
  </si>
  <si>
    <t>Fielding, CA; Whittaker, JB; Butterfield, JEL; Coulson, JC</t>
  </si>
  <si>
    <t>Predicting responses to climate change: the effect of altitude and latitude on the phenology of the Spittlebug Neophilaenus lineatus</t>
  </si>
  <si>
    <t>1. The phenology of Neophilaenus lineatus (Homoptera: Cercopidae) was studied along altitudinal and latitudinal transects in the UK. The response of the life cycle to these existing temperature gradients has been used to predict the likely effects of future climatic warming. 2. The date of spring egg hatch varied by a maximum of 4 weeks across the altitudinal gradient (440 m) and by 2 weeks in different years of the study. Autumn and winter temperatures do not determine hatching date because the eggs are in diapause during this period. It is only when the eggs terminate diapause in early spring that temperature differences between years and altitudes (or as a result of climatic warming) start to affect the date of egg hatch. 3. The delayed egg hatching with increasing altitude meant that the start of nymphal development was later at higher altitudes, The development rate of nymphs at higher altitudes was not significantly different from that at lower altitudes because the altitudinal lag in temperature was partially compensated for by the more advanced state of the season. Annual differences in spring and summer temperatures resulted in variations in nymphal development rate between years, with a 1 degrees C temperature rise shortening nymphal development by 3.5 days. 4, The appearance of adults was delayed by 5.6 days for every 100 m increase in altitude, largely as a consequence of the later egg hatch at higher altitudes. The later appearance of the adults at higher altitudes and in colder years, reduces the length of the potential oviposition period as females are killed by autumn frosts. Climatic warming would expand the length of the oviposition period and thus increase the upper altitude limits of N. lineatus. 5. A 4.5 degrees latitude difference within the UK appeared to have little effect on the timing of development in N. lineatus, possibly as a result of a geographical dine in temperature or photoperiod response. 6. Annual insects, such as N. lineatus, are likely to show a relatively small geographical displacement as a consequence of climatic warming. This is because of the temperature mitigating responses of diapause and the relative stability of the length of the development period over wide altitudinal and latitudinal ranges.</t>
  </si>
  <si>
    <t>10.1046/j.1365-2435.1999.00009.x</t>
  </si>
  <si>
    <t>WOS:000081662300009</t>
  </si>
  <si>
    <t>Bonato, ER; Vello, NA</t>
  </si>
  <si>
    <t>E-6, a dominant gene conditioning early flowering and maturity in soybeans</t>
  </si>
  <si>
    <t>GENETICS AND MOLECULAR BIOLOGY</t>
  </si>
  <si>
    <t>Inheritance was studied in natural variants of the soybean cultivar Parana, developed under photoperiodic conditions ranging from 13 h 31 min day light, at sowing, to 14 h 23 min, 59 days afterwards. Results indicated that early flowering and maturity are controlled by a single dominant gene. Natural mutations that originated cultivars Paranagolana and SS-1 occurred at the same locus of cultivar Parana. It was not possible to determine if the recessive alleles of these mutant cultivars are different. The designation E-6 was proposed for the alleles determining earliness in cultivar Parana, and e(6) for the gene determining late flowering and maturity in cultivars Paranagoiana and SS-1, until the individuality of the alleles of Paranagoiana and SS-1 is confirmed.</t>
  </si>
  <si>
    <t>Vello, Natal/D-6300-2012</t>
  </si>
  <si>
    <t>1415-4757</t>
  </si>
  <si>
    <t>10.1590/S1415-47571999000200016</t>
  </si>
  <si>
    <t>WOS:000082498400016</t>
  </si>
  <si>
    <t>Held, C; Spieth, HR</t>
  </si>
  <si>
    <t>First evidence of pupal summer diapause in Pieris brassicae L.: the evolution of local adaptedness</t>
  </si>
  <si>
    <t>Pieris brassicae L. is adapted to a wide variety of local climates throughout the Palaeartic by means of geographic variation in daylengths and temperatures triggering winter diapause. We report for the first time a population from Sotogrande in southern Spain (strain S) that additionally exhibits a pronounced summer diapause in the pupal stage as a response to long daylengths. As well as having diapause triggered by long daylengths, this population develops directly at short, ecologically relevant daylengths. This unusual short-day type response is expressed at temperatures of 21 degrees C and above. The absence of cryptic summer diapause in a population from southern France indicates that this summer diapause evolved locally in Spain or Northern Africa in a population of P. brassicae which lacked this trait. The PPRs of strains S, H (Denmark) and B (France) and crosses between them suggest that summer diapause is inherited as a recessive allele which has a clinal decrease of frequency in populations northwards. The population from southern France shows that this simple pattern of inheritance is further modified by an unknown genetic mechanism controlling the expression of summer diapause near the border between aestivating and non-aestivating populations. On the basis of the photoperiodic response and climatic data we predict P. brassicae to have five or more generations each year in southern Spain. (C) 1999 Elsevier Science Ltd. All rights reserved.</t>
  </si>
  <si>
    <t>10.1016/S0022-1910(99)00042-6</t>
  </si>
  <si>
    <t>WOS:000080525400009</t>
  </si>
  <si>
    <t>Geographic variation in cold hardiness of eggs and neonate larvae of the yellow-spotted longicorn beetle Psacothea hilaris</t>
  </si>
  <si>
    <t>Cold hardiness of eggs and neonate larvae of the yellow-spotted longicorn beetle, Psacothea hilaris (Pascoe) was examined using six geographical populations in Japan. Particular attention was paid to cold hardiness of eggs and neonate larvae of the subtropical population (Ishigaki), because the east Japan populations are considered to have been introduced from a subtropical area, and the overwintering stage in the east Japan populations is incidentally shifted from the original mature larval stage to the egg or neonate larval stages. When the eggs were exposed to low temperatures for Ih, the decrease in hatchability became significant at -12 degrees C in the southernmost two populations (Ishigaki and Naze), and at -16 degrees C in the northern populations. After Ih exposure to -20 degrees C, few eggs could hatch in the Ishigaki population, whereas 27-55% of the eggs survived in the northern populations. Pre-chilling of the eggs at 10 degrees C for 10 days enhanced the cold hardiness in all populations. This effect was particularly distinct in the subtropical population; the eggs of the Ishigaki population became as cold hardy as those of the northern populations after acclimation. These results suggest that the subtropical population is capable of establishing itself in east Japan, where the winter is cold.</t>
  </si>
  <si>
    <t>10.1046/j.1365-3032.1999.00126.x</t>
  </si>
  <si>
    <t>WOS:000080319100008</t>
  </si>
  <si>
    <t>El-Bakry, HA; Zahran, WM; Bartness, TJ</t>
  </si>
  <si>
    <t>Control of reproductive and energetic status by environmental cues in a desert rodent, Shaw's jird</t>
  </si>
  <si>
    <t>The photoperiod is the controller of reproductive cycles in temperate climates for most mammalian species. Several nonphotoperiodic cues appear to control reproductive status at lower latitudes. We tested the roles of the photoperiod or water availability on the reproductive status of the desert-dwelling Shaw's jird (Meriones shawi) trapped from a moderately temperate climate (similar to 30 degrees N in Egypt). Males and females were transported to the laboratory and, in Experiment 1, were housed in either the longest (LDs) or shortest (SDs) photoperiod that occurs naturally at this latitude (14 h light, 10 h dark, and 10 h light, 14 h dark, respectively). In Experiment 2, LD-housed male jirds were subjected to a water availability schedule that inhibits reproductive status in a closely related species (Meriones unguiculatus). Specifically, one group had no free water, but had lettuce available once a week for 24 h (control jirds received free water for 10-60 min/day). Neither photoperiod nor free-water deprivation affected reproductive status of male or female jirds. That is, neither testes mass nor spermatogenetic activity (males), nor uterine mass nor folliculo-genesis (females) were affected by either condition. In addition, photoperiod did not affect body or white adipose tissue (WAT) masses, although SDs decreased carcass lipid in males. Free-water deprivation decreased body and WAT pad masses, and all carcass components. Collectively, these results suggest that changes in day length or water availability alone do not affect reproductive status in Shaw's jird. (C) 1999 Elsevier Science Inc.</t>
  </si>
  <si>
    <t>10.1016/S0031-9384(98)00344-8</t>
  </si>
  <si>
    <t>WOS:000080685000016</t>
  </si>
  <si>
    <t>Melatonin and the seasonal control of reproduction</t>
  </si>
  <si>
    <t>8th Meeting of the European-Pineal-Society</t>
  </si>
  <si>
    <t>JUL 03-07, 1999</t>
  </si>
  <si>
    <t>TOURS, FRANCE</t>
  </si>
  <si>
    <t>European Pineal Soc</t>
  </si>
  <si>
    <t>Many mammalian species from temperate latitudes exhibit seasonal variations in breeding activity which are controlled by the annual photoperiodic cycle. Photoperiodic information is conveyed through several neural relays from the retina to the pineal gland where the light signal is translated into a daily cycle of melatonin secretion: high at night, low in the day. The length of the nocturnal secretion of melatonin reflects the duration of the night and it regulates the pulsatile secretion of gonadotropin-releasing hormone (GnRH) from the hypothalamus. Changes in GnRH release induce corresponding changes in luteinising hormone secretion which are responsible for the alternating presence or absence of ovulation in the female, and varying sperm production in the male. It is not yet known where and how this pineal indoleamine acts to exert this effect. Although melatonin binding sites are preferentially localised in the pars tuberalis (PT) of the adenohypophysis, the hypothalamus contains the physiological target sites of melatonin for its action on reproduction. Melatonin does not seem to act directly on GnRH neurons; rather it appears to involve a complex neural circuit of interneurons that includes at least dopaminergic, serotoninergic and excitatory aminoacidergic neurons. (C) Inra/Elsevier, Paris.</t>
  </si>
  <si>
    <t>10.1051/rnd:19990308</t>
  </si>
  <si>
    <t>WOS:000081184700009</t>
  </si>
  <si>
    <t>Runkle, ES; Heins, RD; Cameron, AC; Carlson, WH</t>
  </si>
  <si>
    <t>Cold treatment modifies the photoperiodic flowering response of Lobelia x speciosa</t>
  </si>
  <si>
    <t>Lobelia x speciosa Sweet 'Compliment Scarlet' was grown under a range of photoperiods and low temperature treatments to determine their effects on flowering. In the first experiment, plants were held at 5 degrees C for 0 or 15 weeks, then grown at 20 degrees C under the following photoperiods: 10, 12, 14, 16, or 24 h of continual light or 9 h with a 4 h night interruption (NI). Non-cooled 'Compliment Scarlet' flowered as a qualitative long-day plant (LDP) with a minimum flowering photoperiod of 14 h. Following cold, flowering was quantitative with respect to photoperiod, until approximate to 14.2 h, when the calculated rate of progress toward flowering reached a plateau. In cooled plants, node number below the inflorescence decreased from 27 to 16 as the photoperiod increased from 10 to 24 h. Cooled plants developed 61-149% more flowers and were 217% taller than non-cooled ones under the same photoperiod. To determine the cold duration required for flowering under short days (SD), plants were held at 0, 3, 6, 9, 12, or 15 weeks at 5 degrees C then grown at 20 degrees C under SD (9 h photoperiod) or long days (9 h photoperiod with a 4 h NI). Under SD, few plants flowered after less than or equal to 6 weeks of cold. As cold treatment increased from 9 to 15 weeks, flowering percentage increased, time to flower decreased from 93 to 64 days, and node count decreased from 24 to 13. Cold treatment did not affect flowering percentage or time under NI, but plants always had more flowers and were taller than reproductive ones under 9 h day lengths. Thus,'Compliment Scarlet', is a qualitative LDP, but an extended cold treatment can partially substitute for the long day (LD) photoperiodic requirement. (C) 1999 Elsevier Science B.V. All rights reserved.</t>
  </si>
  <si>
    <t>10.1016/S0304-4238(98)00249-0</t>
  </si>
  <si>
    <t>WOS:000078883300011</t>
  </si>
  <si>
    <t>Ishihara, M; Shimada, M</t>
  </si>
  <si>
    <t>Geographical variation in photoperiodic response for diapause induction between univoltine and multivoltine populations of Kytorhinus sharpianus (Coleoptera : Bruchidae)</t>
  </si>
  <si>
    <t>The northern Aomori (univoltine) and southern Mitsuma (multivoltine) populations of the bruchid beetle, Kytorhinus sharpianus (Bridwell), were reciprocally transplanted. The incidence of diapause was significantly different between the northern (88.9%) and southern populations (0%) at the southern location. The critical photoperiods for diapause induction at the late 4th instar were determined in 4 latitudinally separated populations at 24 degrees C. The critical photoperiod increased from 14.5:9.5 to 15.2:8.8 (L:D) h toward the north. The difference in the incidence of diapause between the Aomori and Mitsuma populations at the southern location can be explained by the difference in the critical photoperiod. However, the photoperiodic response curve in the northern univoltine population (Aomori) was shallower than that in the southern multivoltine populations (Obanazawa, Kujiranami, and Mitsuma). In addition, the variation in the photoperiodic response within the univoltine Aomori population was larger than within the multivoltine Mitsuma population. These large differences in the photoperiodic response curve and its variation may be explained by a large change in natural selection of the critical photoperiod between the univoltine and multivoltine populations.</t>
  </si>
  <si>
    <t>10.1093/ee/28.2.195</t>
  </si>
  <si>
    <t>WOS:000080061800008</t>
  </si>
  <si>
    <t>Weber, JD; Volney, WJA; Spence, JR</t>
  </si>
  <si>
    <t>Intrinsic development rate of spruce budworm (Lepidoptera : Tortricidae) across a gradient of latitude</t>
  </si>
  <si>
    <t>Development of the spruce budworm, Choristoneura fumiferana (Clemens), in the field varies with latitude but no satisfactory explanation for this variation has been provided. Theory suggests that the optimum temperature for development, the maximum development rate, and the range of temperatures over which development occurs, are adapted to local temperature regimes. To test this hypothesis, spruce budworm populations from locations spanning a 15 degrees range in latitude were reared on artificial diet, at 10 different constant temperatures ranging From 9.3 to 33 degrees C. However, these experiments yielded no evidence for adaptation in parameters controlling development rate. It is suggested that migration by egg laying moths undermines processes that might select for individuals adapted to local temperature regimes. Rapid development seen in northern populations of the spruce budworm is not apparently explained by thermal adaptations but might, instead, result from effects of photoperiod on feeding behavior.</t>
  </si>
  <si>
    <t>10.1093/ee/28.2.224</t>
  </si>
  <si>
    <t>WOS:000080061800013</t>
  </si>
  <si>
    <t>Nunes, MV; Saunders, D</t>
  </si>
  <si>
    <t>Photoperiodic time measurement in insects: A review of clock models</t>
  </si>
  <si>
    <t>Based on analyses of responses of insects and mites to a wide range of diel and nondiel experimental light-dark schedules, a variety of models have been developed for the photoperiodic clocks in these species by nearly as many investigators. According to some of these models, the photoperiodic clock is based on a mechanism separate from the circadian system, that is, a so-called "hourglass." According to other models, the clock is based on one or more circadian oscillators that may be coupled to each other and that may or may not show a certain degree of damping. In this context, a rapidly damping oscillator could be regarded as an hourglass. The present article gives an overview of the many different clock models and their philosophies, and it makes comparisons among them to provide a better understanding about how these models are related, if at all, and why the double circadian oscillator model is the most favored model at present.</t>
  </si>
  <si>
    <t>10.1177/074873099129000470</t>
  </si>
  <si>
    <t>WOS:000083702400002</t>
  </si>
  <si>
    <t>Reksen, O; Tverdal, A; Landsverk, K; Kommisrud, E; Boe, KE; Ropstad, E</t>
  </si>
  <si>
    <t>Effects of photointensity and photoperiod on milk yield and reproductive performance of Norwegian Red cattle</t>
  </si>
  <si>
    <t>Relationships between light exposure, milk yield, and reproductive traits in Norwegian Red cattle were studied using data from 1538 farms in southern Norway during the darkest part of the year (November 1 to February 28). Production level was expressed as milk yield at first artificial insemination (AI) and 305-d milk yield. Reproductive performance was calculated using the following dependent variables: age at first Al, age at first calving, days open, calving interval, number of AI per cow, and nonreturn rate at 60 d. Days open and calving interval were both 4.0 d shorter, number of Al per cow was 0.07 less, nonreturn rate was 3.1% greater, and daily milk yield at first Al was 0.5 kg greater in herds that used dim illumination at night compared with herds that used no illumination at night. Milk yield at first Al was 0.5 kg greater in herds with photoperiods &gt;12 h. Photoperiods &gt;12 h were associated with a reduction in age at first Al by 4.8 d and age at first calving by 6.6 d. We concluded that dairy cattle kept at high latitudes during winter should be exposed to dim illumination at night and a minimum photoperiod of 12 h to stimulate reproductive performance and milk yield.</t>
  </si>
  <si>
    <t>Reksen, Olav/0000-0002-3110-1934</t>
  </si>
  <si>
    <t>10.3168/jds.S0022-0302(99)75300-2</t>
  </si>
  <si>
    <t>WOS:000079570300020</t>
  </si>
  <si>
    <t>Kriegsfeld, LJ; Nelson, RJ</t>
  </si>
  <si>
    <t>Photoperiod affects the gonadotropin-releasing hormone neuronal system of male prairie voles (Microtus ochrogaster)</t>
  </si>
  <si>
    <t>NEUROENDOCRINOLOGY</t>
  </si>
  <si>
    <t>In order to maximize survival, animals inhabiting temperate and boreal latitudes exhibit numerous adaptations to changing seasons. Central among this suite of coping strategies is the cessation of breeding during the suboptimal conditions of winter. Many nontropical rodents inhibit reproduction well in advance of winter in response to short day lengths. Male prairie voles (Microtus ochrogaster) are small temperate-zone rodents that vary in their reproductive response to photoperiod. Some male votes undergo complete gonadal regression during short days (responders) while others fail to inhibit reproduction when exposed to short day lengths (nonresponders). The neuroendocrine mechanisms regulating this differential response to photoperiod have not been investigated in this species. Presumably, photoperiod can act at any or all levels of the hypothalamo-pituitary-gonadal (HPG) axis to regulate reproduction, The present study sought to determine the contribution of the GnRH system to this variable reproductive response to photoperiod. Male prairie voles were housed in either long or short day lengths for 10 weeks. As shown with immunohistochemistry, voles that underwent gonadal regression in response to short photoperiods exhibited increased GnRH neuron numbers in the preoptic area/anterior hypothalamus (POA/AH) relative to both long-day animals and short-day voles that maintained reproductive function. Mean optical density of staining and cell size did not differ among groups. These data suggest that the differential reproductive response to photoperiod in male voles is mediated, in part, by alterations in the GnRH neuronal system.</t>
  </si>
  <si>
    <t>0028-3835</t>
  </si>
  <si>
    <t>10.1159/000054424</t>
  </si>
  <si>
    <t>WOS:000080000500002</t>
  </si>
  <si>
    <t>Or, E; Hovav, R; Abbo, S</t>
  </si>
  <si>
    <t>A major gene for flowering time in chickpea</t>
  </si>
  <si>
    <t>Water availability is a major yield-limiting factor in semi-arid regions, Hence, efficient utilization of soil water for grain production depends on correct timing of flowering. Following winter (December-January) sowing, modern Israeli chickpea (Cicer arietinum L.) cultivars begin flowering during the last week of March and their reproductive period extends throughout April to June. In the Middle East, April, May, and June are often dry and hot months. The objectives of this study were (i) to assess the potential range of chickpea germplasm as a source for early flowering, and (ii) to study the inheritance of the time to flowering trait, Germplasm evaluation was carried out by measuring days from germination to flowering and calculating phenotypic correlations between days to first newer, grain weight, and pod number along main branches. A number of early-flowering genotypes were identified, and weak association between flowering time genes and seed weight loci was observed. Crosses were made between types of contrasting photoperiod response. In FZ populations derived from crosses between an early-flowering breeding line (desi) with weak photoperiodic response and a late-flowering high-yielding (kabuli) cultivar with a strong photoperiod response, a 3:1 ratio of late-flowering: early-flowering types was observed. This segregation is consistent with action of a major photoperiod response gene (Ppd) affecting time to flowering. Considerable genotype x environment interaction was observed among Fl progeny of these crosses. The relatively simple inheritance of the photoperiodic response observed in this study suggests that the early-flowering trait may be easily introduced into popular late-flowering genetic backgrounds.</t>
  </si>
  <si>
    <t>WOS:000079543200003</t>
  </si>
  <si>
    <t>Arnett, AE; Gotelli, NJ</t>
  </si>
  <si>
    <t>Bergmann's rule in the ant lion Myrmeleon immaculatus DeGeer (Neuroptera : Myrmeleontidae): geographic variation in body size and heterozygosity</t>
  </si>
  <si>
    <t>JOURNAL OF BIOGEOGRAPHY</t>
  </si>
  <si>
    <t>Aim Geographic variation in body size and heterozygosity were surveyed for discrete populations of the ant lion, Myrmeleon immaculatus DeGeer, collected from the central and northeastern United States. Location Collection sites were located in the central and eastern United States ranging from western Oklahoma to northern New York. Methods We collected 872 M. immaculatus is larvae from thirty-four collecting sites. At each site, we randomly sampled ant lion pits and collected between fifteen and fifty-two larvae in total. Larvae were preserved in 95% ETOH for morphological analysis and frozen in a -80 degrees C freezer for protein electrophoresis. We measured the body size of eighty-five preserved adult M. immaculatus obtained from museum collections using head width as an indicator of body size. Five enzymes [GPI (glucose phosphate isomerase), MDH (malate dehydrogenase), PEP (peptidase), DIA (diaphorase) and SOD (superoxide dismutase)] were used in the heterozygosity analyses. Results Larval and adult body size increased with latitude, bur decreased with elevation. Average heterozygosity, measured at five polymorphic loci, also increased significantly with latitude. Minimum temperature variance was the best predictor of body size, whereas precipitation and maximum temperature were the best predictors of heterozygosity. Populations were genetically differentiated from one another and showed a pattern of isolation by distance, as measured by Wright's F-st values and Nei's genetic distances. Main conclusions Sampling artifacts, heat conservation, character displacement, cell-size variation, density-dependent mortality, and differential dispersal probably cannot account for latitudinal variation in ant lion body size. Our results implicate the importance of diurnal photoperiod, which varies with latitude, but not with elevation. Because photoperiod often controls growth, diapause, and metamorphosis, it may be an important determinant of latitudinal dines in body size and life history of insects.</t>
  </si>
  <si>
    <t>0305-0270</t>
  </si>
  <si>
    <t>1365-2699</t>
  </si>
  <si>
    <t>10.1046/j.1365-2699.1999.00271.x</t>
  </si>
  <si>
    <t>WOS:000081618000007</t>
  </si>
  <si>
    <t>Ferguson, ME; Robertson, LD</t>
  </si>
  <si>
    <t>Morphological and phenological variation in the wild relatives of lentil</t>
  </si>
  <si>
    <t>Wild lentils are a potentially important source of genetic variation for the improvement of the cultivated lentil. A lack of evaluation data for characters of economic importance is one constraint to their use in breeding programmes. Here, variation in selected phenological and agro-morphological characters in 310 accessions of wild lentils is reported. This includes 153 accessions of Lens culinaris subsp. orientalis, 33 accessions of L. odemensis, 32 accessions of L. nigricans, 90 accessions of L. ervoides and 2 accessions oft. lamottei. Certain L, culinaris subsp. orientalis accessions had substantially more leaves per plant, peduncles per plant, pods per plant and seeds per plant, and greater leaf area than two cultivated lentil checks. The total biomass obtained from the best L. culinaris subsp. orientalis accessions was comparable with the checks. The harvest index of one check was comparable with that of the two best L. culinaris subsp. orientalis accessions. Of the wild taxa, the L. lamottei had the highest average 100-seed weight. Broad-sense heritabilities were calculated and found to be high for days to average flowering and days to average podding. Significant correlations exist between quantitative characters and latitude of origin. Phenological adaptation, through sensitivity to photoperiod, temperature or both, appear to be a major evolutionary force in wild lentils. Variation is mapped according to geographical origin of accessions in order to identify geographical patterns or dines of variation. Accessions oft. culinaris subsp. orientalis from Uzbekistan, Turkmenistan and Tajikistan had among the largest biomass, the most peduncles per plant and many pods and seeds per plant. One-hundred seed weight, however, did not decline as expected with increased seed number.</t>
  </si>
  <si>
    <t>10.1023/A:1008645029658</t>
  </si>
  <si>
    <t>WOS:000079329700002</t>
  </si>
  <si>
    <t>Douglas, S; Rawles, J</t>
  </si>
  <si>
    <t>Latitude-related changes in the amplitude of annual mortality rhythm. The biological equator in man</t>
  </si>
  <si>
    <t>There is extensive literature describing the effect of season on mortality rates, especially in cardiovascular and respiratory disease. This study compares latitude with the extent of seasonal variation of monthly deaths from all causes. In developed countries, there is a peak of deaths in winter and a trough in summer. Monthly numbers of deaths were established in 89 countries in the Northern and Southern Hemisphere. Using cosinor analysis, the extent of seasonal variation (amplitude) was established and correlated with latitude. The amplitude of seasonality was greatest in mid-latitude around 35 degrees, but low or absent near the equator and subpolar regions. The amplitude can differ at the same latitude. The weather in equatorial regions and in habitations near the Arctic Circle is very different, but death has a similar seasonal rhythm. The purpose is to record this epidemiological finding even though no simple explanation is provided. Weather alone cannot explain it, and it is possible that day length (photoperiod) has an important, but complex, underlying role.</t>
  </si>
  <si>
    <t>10.3109/07420529909019086</t>
  </si>
  <si>
    <t>WOS:000079820900007</t>
  </si>
  <si>
    <t>Douglas, AS; Helms, PJ; Jolliffe, IT</t>
  </si>
  <si>
    <t>Seasonality, but not prevalence of sudden infant death syndrome varies by region in mainland Britain</t>
  </si>
  <si>
    <t>EUROPEAN RESPIRATORY JOURNAL</t>
  </si>
  <si>
    <t>This study aimed to investigate whether seasonal variation in day length contributed to winter/summer variation in sudden infant death syndrome (SIDS) at different latitudes in mainland Britain. Over 11 yrs 13,973 deaths were studied. Using appropriate analytic techniques a sine curve was fitted to monthly rates with the amplitude indicating magnitude of seasonal change. The rate of SIDS per 1,000 live births was the same (1.73) in the north as in the south. The amplitude was a quarter less in the north (41.3%) than in the south (54.2%) (p&lt;0.001). While annual rates did not differ, the within year distribution did. The findings for seasonality of SIDS births were similar (amplitudes: north 21.3%, south 32.3%). Correlations were made between SIDS amplitude and individual environmental factors, particularly temperature and day length. These complex issues, while reported briefly, do not allow firm conclusions. In the north the winter day length is shorter, sunshine hours are less and temperature is lower, but the winter increment in SIDS is less. The extent of seasonal variation of sudden infant death syndrome is greater in the south as compared with the colder, darker north but this has no effect on sudden infant death syndrome rates. Changing photoperiod by latitude, amongst other environmental influences, may hold clues to the aetiology of sudden infant death syndrome.</t>
  </si>
  <si>
    <t>0903-1936</t>
  </si>
  <si>
    <t>WOS:000078545200017</t>
  </si>
  <si>
    <t>Wipking, W</t>
  </si>
  <si>
    <t>Mossakowski, D</t>
  </si>
  <si>
    <t>Survival in space and time: Flexibility and variability guarantee reproductive success in the burnet moth Zygaena trifolii</t>
  </si>
  <si>
    <t>MITTEILUNGEN DER DEUTSCHEN GESELLSCHAFT FUR ALLGEMEINE UND ANGEWANDTE ENTOMOLOGIE, BAND 12, HEFT 1-6, FEB 2000</t>
  </si>
  <si>
    <t>Mitteilungen der Deutschen Gesellschaft fur Allgemeine und Angewandte Entomologie</t>
  </si>
  <si>
    <t>Entomologists Conference</t>
  </si>
  <si>
    <t>MAR 14-19, 1999</t>
  </si>
  <si>
    <t>BASEL, SWITZERLAND</t>
  </si>
  <si>
    <t>Insects adjust their life cycles to the seasonally variable environmental conditions, so that growth, development and reproduction coincide with favourable seasons and adverse seasons are passed in a species-specific resistant stage. Life cycle traits are intimately associated with reproductive success, and yet a high degree of phenotypic variability is sometimes observed. Unfortunately, it is normally not known whether this variability is based on genetic differences among individuals or on phenotypic plasticity. A high degree of phenotypic variability was observed in the diapause response of the burnet moth Zygaena trifolii (ESPER, 1783) (Lepidoptera, Zygaenidae). It is a "long-day insect" with temperature-influenced photoperiodic responses, and larval diapause may occur at the 3rd or any subsequent larval instar. The observed variability is partly based on genetic differences between individuals. In a selection experiment, the larval instar at which diapause occurs,vas changed within six generations. Diapause instars were dependent on the time of pre-diapause development of larvae, which varied considerably between larvae. A part of the variability in development time is based on additive genetic variance. Genetic variability in life cycle traits closely associated with reproductive success is normally eroded by strong natural selection on such traits. One may speculate, that the maintenance of genetic variability in the diapause response of Z. trifolii may result from temporal changes in selection pressure close to the border of the distribution range, where unsuitable weather conditions prevent successful reproduction in some years.</t>
  </si>
  <si>
    <t>0344-9084</t>
  </si>
  <si>
    <t>WOS:000089179800120</t>
  </si>
  <si>
    <t>Myking, T</t>
  </si>
  <si>
    <t>Winter dormancy release and budburst in Betula pendula Roth and B-pubescens Ehrh. ecotypes</t>
  </si>
  <si>
    <t>PHYTON-ANNALES REI BOTANICAE</t>
  </si>
  <si>
    <t>Winter dormancy reduces or inhibits totally the growth ability of buds. Dormancy release and budburst in Scandinavian Betula pendula Roth. and B. pubescens Ehrh. ecotypes were studied in controlled environments. There was a gradual decline in the heat-sum requirement for budburst with increasing chilling time. Two main dines in time of dormancy release appeared in ecotypes of different geographic origin, a latitudinal dine and a coastal-inland dine in which the duration of dormancy increased southwards and towards the coast. In addition, dormancy was later alleviated in high-altitude than in lowland B. pubescens ecotypes. In late autumn, after 44 chilling days, time to budburst at 15 degrees C was less in plants chilled at 0 degrees C than in plants chilled at 10 degrees C, indicating that 0 degrees C was most effective for dormancy release. In January, after 105 chilling days, however, dormancy release was completed, and budburst was earliest in plants chilled at 10 degrees C. At this stage there were no detectable differences in effectiveness between fluctuating and corresponding constant temperatures (6 to 21 degrees C) in promoting growth and budburst in B. pubescens. Long photoperiods significantly reduced time to budburst in partly dormant buds, but had no effect when dormancy was fully released.</t>
  </si>
  <si>
    <t>0079-2047</t>
  </si>
  <si>
    <t>WOS:000082820200017</t>
  </si>
  <si>
    <t>Martin, GB; Tjondronegoro, S; Boukhliq, R; Blackberry, MA; Briegel, JR; Blache, D; Fisher, JA; Adams, NR</t>
  </si>
  <si>
    <t>Determinants of the annual pattern of reproduction in mature male Merino and Suffolk sheep: modification of endogenous rhythms by photoperiod</t>
  </si>
  <si>
    <t>In mediterranean environments, pastures are very poor during the autumn and consequently small ruminants, such as sheep, would have been losing body mass for many months so, during mating, gamete production would be depressed in both sexes. Effectively, the nutritive requirements for a photo-period-driven, annual reproductive cycle are out of phase with seasonal changes in food availability. The problem could be overcome through more flexible timing of reproduction, perhaps explaining variations in seasonality between breeds that originate from differing latitudes. To study these concepts and the mechanisms involved the endogenous rhythms and responses to photoperiod were compared in rams of mediterranean origin' (Merino) and 'temperate origin' (Suffolk). Groups of 16 rams of each breed were given a constant food supply and subjected to 16 months of constant equinoctial photoperiod (12L : 12D) or simulated 'mediterranean' changes in daylength (From 14L : 10D to 14D : 10L). With nutritional and photoperiodic inputs held constant, Merino and Suffolk rams showed similar endogenous rhythms in reproductive activity. Under constant nutritional inputs and a mediterranean photoperiodic cycle, the endogenous rhythms were modified differently in the two breeds, with the Merinos starting and finishing their seasons about 2 months earlier than the Suffolks. These observations partially explain the patterns observed in rams kept under field conditions. It is now necessary to test whether the rhythms of reproduction in these breeds are also modified by changes in nutrition and social cues.</t>
  </si>
  <si>
    <t>Blache, Dominique/H-4991-2014; Martin, Graeme B/A-2618-2008</t>
  </si>
  <si>
    <t>Blache, Dominique/0000-0003-3476-3068; Martin, Graeme B/0000-0002-1905-7934</t>
  </si>
  <si>
    <t>10.1071/RD00005</t>
  </si>
  <si>
    <t>WOS:000088352100007</t>
  </si>
  <si>
    <t>Partanen, J; Beuker, E</t>
  </si>
  <si>
    <t>Effects of photoperiod and thermal time on the growth rhythm of Pinus sylvestris seedlings</t>
  </si>
  <si>
    <t>The effects of photoperiod and thermal time and their interaction on the timing of growth cessation were examined in seedlings of Scots pine (Pinus sylvestris L.) in greenhouses with 20 degrees C day and 10 degrees C night temperatures combined with the natural development of the photoperiod. Sowing was repeated five times during both 1995 and 1996 using origins from different altitudes and latitudes (&gt; 60 degrees N) in Sweden and Finland. In this way, gradients in temperature sums at a nearly constant photoperiod and different photoperiods at constant temperature sums were obtained. After the first growing season the timing of growth cessation of seedlings from different origins was flexible, i.e. it was determined by the specific combinations of accumulated temperature sum and night length illustrated by fitted straight lines. The photoperiod at the site of origin was a dominant factor in determining the timing of growth cessation in origins from northern latitudes. Because of predetermined growth, the sowing date did not affect the phenology during the second growing season.</t>
  </si>
  <si>
    <t>10.1080/02827589908540813</t>
  </si>
  <si>
    <t>WOS:000085114500014</t>
  </si>
  <si>
    <t>Aamlid, TS; Arntsen, D</t>
  </si>
  <si>
    <t>Effects of light and temperature on seed germination of Poa pratensis from high latitudes</t>
  </si>
  <si>
    <t>One-to-three-year-old seed of Poa pratensis "Lavang", "Leikra" and "Ryss" was germinated under various temperature and light regimes on a thermogradient plate and on paper or in soil in phytotron compartments. While the optimal constant temperature for germination of Lavang and Leikra in 12 h light/12 h dark cycles was around 16 degrees C, Ryss germinated nearly 100% over the 10-28 degrees C temperature range. Compared with constant temperatures, daily fluctuations, even at the small amplitude 18/15 degrees C, stimulated germination of Lavang and Leikra. Dark germination was inferior to germination in light/dark cycles at constant temperatures of 15 degrees C and higher, but light showed no advantage at alternating temperature. Continuous light inhibited germination regardless of light source (fluorescent, incandescent or natural). The stimulating effect of daily light/dark cycles increased, but the inhibiting effect of continuous light decreased with increasing seed age. It is concluded that seed of Pou pratensis ought to be covered by a 0.5-1.0 cm soil layer when sown in a northern environment involving continuous light and low soil temperatures.</t>
  </si>
  <si>
    <t>10.1080/09064719809362504</t>
  </si>
  <si>
    <t>WOS:000080602800006</t>
  </si>
  <si>
    <t>Benedito-Silva, AA; Menna-Barreto, L; Alam, MF; Rotenberg, L; Moreira, LFS; Menezes, AAL; da Silva, HP; Marques, N</t>
  </si>
  <si>
    <t>Latitude and social habits as determinants of the distribution of morning and evening types in Brazil</t>
  </si>
  <si>
    <t>IVth Latin American Symposium in Chronobiology</t>
  </si>
  <si>
    <t>AUG 31-SEP 03, 1998</t>
  </si>
  <si>
    <t>TIAXCALA, MEXICO</t>
  </si>
  <si>
    <t>Previous application of a Portuguese Version of the Horne and Ostberg (H&amp;O) questionnaires in Brazil showed a displacement of the distribution of Morningness/Eveningness (M/E) types towards morningness, demanding a reclassification of the score's limits for each of the 5 possible M/E types. Among city, age and sex, city was the only factor determining significant group differences. In the present paper, the same version of the H&amp;O's questionnaire was applied to a distinct population of 260 adults, balanced according to age, sex and city. Data were collected from October to December, to control the effect of the photoperiod. City remains the only factor determining significant group differences (p&lt;0.001). Moreover, there does not appear a coherent latitude trend that could explain differences among cities as a function of photoperiod. Local social habits could probably explain our results, suggesting further investigations of peculiar temporal patterns.</t>
  </si>
  <si>
    <t>Menna-Barreto, Luiz/G-6400-2012; Menezes, Ana MB/G-7266-2012</t>
  </si>
  <si>
    <t>10.1076/brhm.29.5.591.4823</t>
  </si>
  <si>
    <t>WOS:000079260600019</t>
  </si>
  <si>
    <t>Armbruster, P; Bradshaw, WE; Holzapfel, CM</t>
  </si>
  <si>
    <t>Effects of postglacial range expansion on allozyme and quantitative genetic variation of the pitcher-plant mosquito, Wyeomyia smithii</t>
  </si>
  <si>
    <t>We determined allozyme variability of 34 populations of the pitcher-plant mosquito, Wyeomyia smithii, from Florida (30 degrees N) to northern Manitoba (54 degrees N) and compared allozyme variability with the additive genetic variance for preadult development time and photoperiodic response determined previously for six populations over a similar range (30-50 degrees N). Phylogenetic analysis of allozymes shows a well-defined split between Gulf Coast and lowland North Carolina populations, similar to previously observed phylogeographic patterns in a wide variety of taxa. A deeper split in the phylogeny of W. smithii coincides with the location of the maximum extent of the Laurentide Ice Sheet. Furthermore, both average heterozygosity and patterns of isolation-by-distance decline in populations north of the former glacial border. It is likely that northern populations are the result of a range expansion that occurred subsequent to the late-Wisconsin retreat of the Laurentide Ice Sheet and that these populations have not yet reached a drift-migration equilibrium. The northern decline in allozyme heterozygosity contrasts sharply with the northern increase in additive genetic variance of development time and photoperiodic response found in previous studies. These previous studies also showed that the genetic divergence of populations has involved stochastic variation in the contribution of dominance and epistasis to the genetic architecture underlying demographic traits, including preadult development time, and photoperiodic response. When taken together, the present and prior studies identify the genetic processes underlying the lack of concordance between geographic patterns of allozyme and quantitative genetic variation in natural populations of W. smithii. In the presence of nonadditive genetic variation, isolation and drift can result in opposite patterns of genetic variation for structural genes and quantitative traits.</t>
  </si>
  <si>
    <t>10.2307/2411342</t>
  </si>
  <si>
    <t>WOS:000078076700015</t>
  </si>
  <si>
    <t>Farmer, AH; Wiens, JA</t>
  </si>
  <si>
    <t>Optimal migration schedules depend on the landscape and the physical environment: a dynamic modeling view</t>
  </si>
  <si>
    <t>Conference on Optimal Migration</t>
  </si>
  <si>
    <t>NOV 05-08, 1997</t>
  </si>
  <si>
    <t>LUND UNIV, DEPT ANIM ECOL, LUND, SWEDEN</t>
  </si>
  <si>
    <t>LUND UNIV, DEPT ANIM ECOL</t>
  </si>
  <si>
    <t>We developed a dynamic state variable model of individual migrating shorebirds for use in testing hypotheses about spring migration strategies of the pectoral Sandpiper Calidris melanotos. We conducted model sensitivity analyses to determine how predicted migration schedules might vary with respect to the landscape and the physical environment. In landscapes with closely spaced, high-quality stopovers, female Pectoral Sandpipers can vary widely :in their migration schedules and still arrive on the breeding grounds early enough and with sufficient energy reserves to achieve maximum reproductive success. Such a population might appear quite variable, and show no stopover patterns, even if all individuals were making optimal decisions. Latitudinal gradients in temperature and photoperiod differentially affect a bird's energy budget as it moves northward in the spring. Stopovers at more northerly locations are associated with higher metabolic rates, lower food abundance in early spring, and longer days for feeding. The optimal migration schedule in these conditions can be quite different From that in a homogeneous environment, and patterns observed in the field can be misinterpreted if the environmental gradients are not considered. The landscape and the physical environment shape migration schedules and influence one's ability to interpret patterns observed at stopovers. Modeling these factors may lead to new insights about migration adaptations in heterogeneous environments.</t>
  </si>
  <si>
    <t>10.2307/3677159</t>
  </si>
  <si>
    <t>WOS:000078186100006</t>
  </si>
  <si>
    <t>Bradshaw, WE; Holzapfel, CM; Davison, TE</t>
  </si>
  <si>
    <t>Hourglass and rhythmic components of photoperiodic time measurement in the pitcher plant mosquito, Wyeomyia smithii</t>
  </si>
  <si>
    <t>The mosquito, Wycomyia smithii, enters a larval dormancy or diapause that is initiated, maintained, and terminated by photoperiod. The median or critical photoperiod regulating diapause increases from 12 h of light per day along the Gulf of Mexico, USA (30 degrees N), to over 15 h in southern Canada (49 degrees N). Photoperiodic time measurement in TT. smithii comprises both rhythmic and hourglass (interval timer) components. Using interrupted-night and resonance experiments, we show that both the rhythmic and hourglass components are prominent in the southern (ancestral) populations and that the influence of the rhythmic component declines with increasing latitude, while the hourglass component remains strong in northern (derived) populations. Previously, it has been shown that the genetic differences in critical photoperiod between northern populations and their southern ancestors involve not only the additive (independent) effects of genes, but also gene-gene interaction (epistasis). We therefore conclude that adaptive evolution of W. smithii has probably involved the progressive epistatic masking of the ancestral rhythmic component resulting in photoperiodic time measurement in northern populations accomplished principally through a day-interval timer. A comparison of W. smithii with previous studies indicates that the decline in critical photoperiod with increasing latitude represents an overall decrease in response to light rather than a shift in the timing of photosensitivity among arthropods in general. We propose that the underlying functional components of photoperiodic time measurement, as well as the overt photoperiodic response. are either homologous or are themselves responding directly to selection over latitudinal gradients in seasonality.</t>
  </si>
  <si>
    <t>10.1007/s004420050684</t>
  </si>
  <si>
    <t>WOS:000078086400005</t>
  </si>
  <si>
    <t>McWatters, HG; Saunders, DS</t>
  </si>
  <si>
    <t>Maternal temperature has different effects on the photoperiodic response and duration of larval diapause in blow fly (Calliphora vicina) strains collected at two latitudes</t>
  </si>
  <si>
    <t>The blow fly Calliphora vicina Robineau-Desvoidy (Diptera: Calliphoridae) has a wide distribution across northern and temperate Europe. It has a facultative, maternally-induced larval diapause in response go short days. The photoperiodic response, measured at 15 and 20 degrees C, of two populations was compared. A southern population (originating at 51 degrees N) was sensitive to temperature at all daylengths; the incidence of diapause was greatly reduced at 20 degrees C compared with 15 degrees C. The photoperiodic response of a northern population (from 65 degrees N) was sensitive to temperature only in long days; in short days (&lt; 14 h of light) the response of this strain was identical at each temperature. Variation in parental photoperiod and temperature were found to affect the duration of larval diapause, indicating a role for maternal effects in diapause intensity as well as incidence. However, the between-strain variation was greater than that within strains, indicating qualitative differences in diapause response. These differences may arise from the ecological conditions at the points of origin of the two strains. The northern strain from the harsher climate has a more intense diapause that follows a relatively temperature-insensitive photoperiodic response. In contrast, the southern strain has a shallow diapause and its photoperiodic response may be overridden by the experience of concurrent high temperature.</t>
  </si>
  <si>
    <t>10.1046/j.1365-3032.1998.00101.x</t>
  </si>
  <si>
    <t>WOS:000077360300010</t>
  </si>
  <si>
    <t>Miles, JE; Bale, JS; Hodkinson, ID</t>
  </si>
  <si>
    <t>Life cycle regulation in the heather psyllid Strophingia ericae: responses to temperature and photoperiod</t>
  </si>
  <si>
    <t>The response of overwintering nymphs of Strophingia ericae (Curtis) (Homoptera: Psylloidea) to long and short photoperiods over a range of temperatures was investigated to determine the interaction between these factors and winter development as a regulatory mechanism of their hfe cycle. Strophingia ericae was successfully reared from egg to adult in a long photoperiod (LD 18:6h) at 10, 15 and 20 degrees C on its host plans Calluna vulgaris. Although development time was longer at 10 than at 15 or 20 degrees C(approximate to 263 days compared with approximate to 155 and approximate to 159 days, respectively), there was no interruption in development at any of these temperatures, indicating that there was no obligatory diapause. However, short photoperiod (LD 12:12 h) inhibited development of overwintering fifth instars collected from the field in early winter. Those collected in September and kept at 15 degrees C developed to adult in approximate to 120 days in a short photoperiod (LD 12:12 h) compared with approximate to 40 days in a long photoperiod (LD 18:6 h). Inhibition became weaker in December and disappeared by January, when fifth instars developed to adult at the same rate in both long and short photoperiods ( approximate to 30 days). A similar photoperiodic response was observed when the experiment was repeated at 10 degrees C, although development times were consistently longer. The observation that insects collected from the field in early winter were able to resume development immediately: on transfer to favourable conditions (15 degrees C and LD 18:6 h photocycle) suggests that there is a photoperiodically induced quiescence (rather than a true diapause) in overwintering S. ericae, which becomes progressively reduced as winter proceeds. It was concluded that the life cycle of the upland and possibly the lowland form. of S. ericae is regulated by a winter-active photoperiodic inhibition of development, which effectively synchronizes the emergence of the adult stage with higher spring temperatures and renewed host plant growth.</t>
  </si>
  <si>
    <t>10.1046/j.1365-3032.1998.00098.x</t>
  </si>
  <si>
    <t>WOS:000077360300011</t>
  </si>
  <si>
    <t>Vainola, A; Junttila, O</t>
  </si>
  <si>
    <t>Growth of Rhododendron cultivars as affected by temperature and light</t>
  </si>
  <si>
    <t>The purpose of this study was to investigate the adaptation of four Rhodonendron cultivars to contrasting light and temperature conditions. Two evergreen rhododendron cultivars and two deciduous azaleas were grown for 112 d under short day (14 h) and long day (20 h) photoperiods combined with temperatures of 15 and 24 degrees C. Additionally, these cultivars were compared for daylength extension at 24 degrees C/long day under two irradiation treatments (incandescent lamps and fluorescent tubular lamps). The number of flushes of growth increased with increasing photoperiod and temperature in both evergreen cultivars and in R. canadense; azalea #89132 made only one Bush in all treatments. In the evergreen cultivars the number of leaves per shoot in the Brst flush did not differ significantly between treatments, indicating that this character was predetermined by conditions during bud development. The number of leaves in later flushes increased with increasing photoperiod and temperature. The elongation growth of most Bushes was also enhanced by longer photoperiod and higher temperature. High irradiation during photoperiodic extension further enhanced the growth. Azalea #89132 made more Bower buds under high than low irradiation. The two evergreen cultivars differed in their growth habit. 'Pohjola's Daughter' tended to continue growth in long days or at very high temperatures, and is thus predicted to thrive best in a maritime or semi-maritime cool climate. 'Helsinki University' responded to short daylength by ceasing growth regardless of temperature, and could be expected to perform successfully also in continental climates at latitudes around 45 degrees N. R, canadense seemed to do best in a cool climate, but azalea #89132 should in time acclimatize in all kinds of climates within the limits of this study.</t>
  </si>
  <si>
    <t>WOS:000077146800015</t>
  </si>
  <si>
    <t>Ugolini, A; Frittelli, F</t>
  </si>
  <si>
    <t>Photoperiod length and the chronometric mechanism of the sun compass in Mediterranean sandhoppers</t>
  </si>
  <si>
    <t>The chronometric mechanism of compensation for the apparent movement of the sun was investigated in adult individuals of Talitrus saltator (Amphipoda: Talitridae) from Mediterranean latitudes. The individuals were subjected to alteration of the duration of illumination, while its phase remained the same as in nature. A close relation between photoperiod length and the chronometric mechanism of the sun compass was observed, which could explain the seasonal adaptation of the sun compass. We propose an alternative to the classic hypothesis of daily differential compensation for the apparent movement of the sun.</t>
  </si>
  <si>
    <t>UGOLINI, ALBERTO/0000-0002-5041-7117</t>
  </si>
  <si>
    <t>10.1017/S0025315400044398</t>
  </si>
  <si>
    <t>WOS:000077828900009</t>
  </si>
  <si>
    <t>Sanz, JJ</t>
  </si>
  <si>
    <t>Effects of geographic location and habitat on breeding parameters of Great Tits</t>
  </si>
  <si>
    <t>Studied variation in laying date, clutch size, and number of fledglings in Great Tits (Parus major) in relation to habitat, elevation, and latitude using data from 137 breeding areas. Laying date was not affected by habitat type but increased with elevation and showed a significant quadratic relationship with latitude. Food availability, ambient temperature, and photoperiod together can explain why laying date increases with latitude. However, more information is needed to understand why birds in northern Africa start laying later than in nearby southwestern Europe. Variation in clutch size and number of fledglings was significantly affected by habitat type, with lower values in coniferous forests. Mean clutch size decreased with elevation. Mean clutch size and mean number of fledglings of first and second broods showed a significant quadratic relationship with latitude, with the highest values at about 55 to 60 degrees N. The results suggest that latitudinal variation in life-history parameters is related to variation across marginal and central parts of the species' distribution and is influenced by factors such as daylength, temperature, and/or seasonality of food resources. Birds at southern latitudes are probably under lime constraints, whereas birds at northern latitudes are probably under energy constraints. Alternatively, Great Tits at northern latitudes might be less well adapted to these habitats because they invaded northerly latitudes during the last decades. The proportion of pairs laying a second clutch decreased with latitude. The observed pattern of a late start of laying, lower variability in laying date, and lower frequency of second clutches in northern populations likely was due to the late and short growing season for the Great Tit's main prey caterpillars.</t>
  </si>
  <si>
    <t>Sanz, Juan Jose/B-8441-2011</t>
  </si>
  <si>
    <t>Sanz, Juan Jose/0000-0003-2576-4050</t>
  </si>
  <si>
    <t>WOS:000079730900021</t>
  </si>
  <si>
    <t>Angelini, LG; Macchia, M; Ceccarini, L; Bonari, E</t>
  </si>
  <si>
    <t>Screening of kenaf (Hibiscus cannabinus L.) genotypes for low temperature requirements during germination and evaluation of feasibility of seed production in Italy</t>
  </si>
  <si>
    <t>Kenaf (Hibiscus cannabinus L.), an annual plant of the family Malvaceae, with potential use as a non-wood fiber source is a relatively new crop in Italy where it can be used in the manufacture of paper and pulp products. Cultivars differ markedly in their response to daylength, but stem growth generally declines rapidly following the onset of flowering such that under Italian conditions sowing for fiber production has to be carried out early to allow maximum growth before floral initiation. Sowing is generally delayed until soil temperature exceeds 12 degrees C (approximately the middle of May), and therefore it is important to evaluate genetic diversity in response to low temperature during the germination stage to determine which kenaf cultivars are suited to early sowing. These trials screened various lines to identify those able to germinate at low temperature and therefore suitable for early sowing. The lines were also grown to evaluate photoperiodic requirements and seed yield in the trial environment (Experimental Centre of Rottaia, Pisa, central Italy, 43 degrees 40'N latitude;10 degrees 19'E longitude). In addition, the germination characteristics of seed obtained here were tested at low constant temperature (8 degrees C) and at alternating 20-30 degrees C temperature. Seed belonging to 15 lines - produced in Australia and selected for tolerance to low temperature - showed high germination percentage at 8 degrees C in comparison with Tainung 2, a cultivar sensitive to low temperature and produced in USA (75 and 12% as overall mean of lines and Tainung 2, respectively). Lines differed significantly in their response to temperature both in germination percentage and mean germination time. Lines showed a wide range of duration of vegetative period. Flowering took place from 31 July to 23 August in most lines, and they are therefore considered early-maturing-types. Lines differed in duration of the period from emergence to seed maturity (from 134 to 187 days), in seed yield per plant (from 0.9 to 27.7 g plant(-1)), and harvest index (from 0.3 to 16.6%). In some lines, flowering occurred in mid-August and seed filling was then not completed due to low air temperature and unfavourable moisture conditions. Seed produced in central Italy had low quality due to more rapid deterioration and susceptibility to fungal pathogens. Sensitivity to low temperature during germination was greater in most lines and germination percentages were considerably lower than for seed produced in northeastern Australia. Environmental conditions in central Italy appear inadequate for seed production. (C) 1998 Elsevier Science B.V. All rights reserved.</t>
  </si>
  <si>
    <t>Angelini, Luciana/B-5780-2016</t>
  </si>
  <si>
    <t>Angelini, Luciana/0000-0002-7869-1548</t>
  </si>
  <si>
    <t>10.1016/S0378-4290(98)00111-7</t>
  </si>
  <si>
    <t>WOS:000076139300008</t>
  </si>
  <si>
    <t>Reierth, E; Stokkan, KA</t>
  </si>
  <si>
    <t>Dual entrainment by light and food in the Svalbard ptarmigan (Lagopus mutus hyperboreus)</t>
  </si>
  <si>
    <t>The possibility that feeding may act as a zeitgeber has been investigated in captive Svalbard ptarmigan by recording feeding or food-searching activity (FA) in birds given periodic access to food (PAF) under light-dark (LD) cycles or in continuous bright (LL) or dim light (DD) conditions. Except during LL, anticipatory attempts to feed always occurred prior to the food access interval with a relatively stable phase relationship to the interval. There was always a second bout of feeding toward the end of the food access interval, which apparently corresponds to the afternoon bout of feeding, seen under LD and ad libitum access to food. During PAF this afternoon peak of activity disappeared. When the LD cycle was phase delayed while restricted access to food remained unchanged, the afternoon peak of feeding was temporarily reestablished but was transiently shifted forward to reattain its position within the food access interval. After termination of PAF, the afternoon bout of feeding was reestablished through phase-delaying transients, with an initial phase corresponding to the previous food access interval. The results suggest that FA of Svalbard ptarmigan is controlled by 2 separate circadian oscillators, both of which can be entrained by Light and food: a putative morning oscillator, which controls the activity associated with the beginning of the photoperiod or the food access interval, and a putative evening oscillator, which induces increased activity toward the end of these intervals. In their natural environment at very high latitudes, Svalbard ptarmigan deposit fat when the day length declines rapidly in autumn. Entrained by feeding, they appear to enjoy a longer daily period of food-searching activity than if day length was the only zeitgeber.</t>
  </si>
  <si>
    <t>10.1177/074873098129000219</t>
  </si>
  <si>
    <t>WOS:000084036700004</t>
  </si>
  <si>
    <t>Aujard, F; Perret, M; Vannier, G</t>
  </si>
  <si>
    <t>Thermoregulatory responses to variations of photoperiod and ambient temperature in the male lesser mouse lemur: a primitive or an advanced adaptive character?</t>
  </si>
  <si>
    <t>The lesser mouse lemur, a small Malagasy primate, is exposed to strong seasonal variations in ambient temperature and food availability in its natural habitat. To face these environmental constraints, this nocturnal primate exhibits biological seasonal rhythms that are photoperiodically driven. To determine the role of daylength on thermoregulatory responses to changes in ambient temperature, evaporative water loss (EWL), body temperature (T-b) and oxygen consumption, measured as resting metabolic rate (RMR), were measured in response to ambient temperatures ranging from 5 degrees C to 35 degrees C, in eight males exposed to either short (10L:14D) or long (14L:10D) daylengths in controlled captive conditions. In both photoperiods, EWL, T-b and RMR were significantly modified by ambient temperatures. Exposure to ambient temperatures below 25 degrees C was associated with a decrease in T-b and an increase in RMR, whereas EWL remained constant. Heat exposure caused an increase in T-b and heat loss through evaporative pathways. Thermoregulatory responses to changes in ambient temperature significantly differed according to daylength. Daily variations in T-b and EWL were characterized by high values during the night. During the diurnal rest, lower values were found and a phase of heterothermia occurred in the early morning followed by a spontaneous rewarming. The amplitude of T-b decrease with or without the occurrence of torpor (T-b &lt; 33 degrees C) was dependent on both ambient temperature and photoperiod. This would support the hypothesis of advanced thermoregulatory processes in mouse lemurs in response to selective environmental pressure, the major external cue being photoperiodic variations.</t>
  </si>
  <si>
    <t>10.1007/s003600050175</t>
  </si>
  <si>
    <t>WOS:000076618100009</t>
  </si>
  <si>
    <t>Miranda, ZFS; Arias, CAA; de Toledo, JFF; de Oliveira, MF</t>
  </si>
  <si>
    <t>Soybean seed oil content: genetic control under different photoperiods</t>
  </si>
  <si>
    <t>The oil content of soybean (Glycine max (L.) Merrill) seeds is a polygenic and complex trait that is responsive to environmental effects that occur during plant development. Our objective was to study the seed oil content of soybeans developed under diverse photoperiod and temperature conditions. Three parental inbred lines with classic (BR-13, FT-2 and BR85-29009) and one with long juvenile flowering type (OCEPAR 8) and the F2, F3, and F9 generations derived from all possible crosses between them (including reciprocals) were sowed in September 27th, October 20th and December 17th in 1993 in Londrina, Parana State, Brazil (between 23 degrees 08'47" and 23 degrees 55'46" latitude S). The October and December sowing dates are within the period the varietal research personnel recommend for sowing soybeans in Parana State. The analysis of variance indicated significant differences among sowing dates, among advanced inbred lines, and the sowing date x inbred line interaction. Seed oil content increased from September to October and decreased from October to December in all materials, but the reduction was greater in FT-2 and OCEPAR 8 among the parentals. The additive genetic Variance (D) or additive variance among linked genes (DI) was significant for all crosses and sowing dates. Genotype x microenvironment interactions were important in some crosses. The additive [d] effects were greater in September and October, and the additive x additive interaction [i] was important in October among the mean genetic parameters. Significant dominance effects [h] were more frequent in December and October, often in direction of the increased seed oil content. The heritability estimates ranged from 15 to 43%, with the highest values obtained in September. The prediction of cross potential to generate higher seed oil inbred lines indicated that selection is likely to be successful in most crosses. The highest proportion of inbred lines with seed oil percentage above the standard (lines with more than 22% seed oil content) was for BR85-29009 x OCEPAR 8 in September, FT-2 x OCEPAR 8 in October, and in BR85-29009 x OCEPAR 8 and BR-13 x OCEPAR 8 in December.</t>
  </si>
  <si>
    <t>10.1590/S1415-47571998000300017</t>
  </si>
  <si>
    <t>WOS:000076749200017</t>
  </si>
  <si>
    <t>Byrne, M; Andrew, NL; Worthington, DG; Brett, PA</t>
  </si>
  <si>
    <t>Reproduction in the diadematoid sea urchin Centrostephanus rodgersii in contrasting habitats along the coast of New South Wales, Australia</t>
  </si>
  <si>
    <t>Reproduction in the sea urchin Centrostephanus rodgersii was examined in two types of habitats ("barrens", i.e. habitats characterised by the high crustose coralline algal cover typical of urchin-barren grounds, and by the absence of macroalgae; and "fringe". i.e. habitats characterised by a high macroalgal biomass and few C. rodgersii) at four locations in New South Wales. The four locations: the Solitary Islands, Sydney, Ulladulla and Eden, span the distribution of C, rodgersii from the subtropics at its northern limit to temperate waters near its southern limit. Histology and estimates of gonad retrieval rate (GRR) from January 1994 to October 1995 indicated that reproduction was synchronous at all locations. An increase in the tempo of gametogenesis in May and onset of spawning in June at all locations is consistent with entrainment in response to exogenous factors. Over the range studied, C. rodgersii experienced relatively similar daylength cycles and contrasting sea-temperature cycles. Short days and lunar conditions coinciding with the solstice appear likely proximate cues for the onset of spawning. The major difference in reproduction among locations was in the duration of spawning. In the southern parts of its range breeding occurred over a 5 to 6 mo period, whereas at the Solitary Islands it lasted similar or equal to 1 mo. At most locations the GRRs were significantly higher in the fringe habitat than in the barrens habitat. The lower reproductive output of urchins in the barrens habitat was attributed to the feed-poor conditions typical of this habitat. The developing fishery for C. rodgersii is likely to be most effective from March to early May. Urchins from barrens areas may not provide sufficient yield to warrant harvesting.</t>
  </si>
  <si>
    <t>Andrew, Neil/B-8614-2009; Byrne, Maria/K-6355-2016</t>
  </si>
  <si>
    <t>Byrne, Maria/0000-0002-8902-9808; Andrew, Neil/0000-0002-2337-8722</t>
  </si>
  <si>
    <t>10.1007/s002270050396</t>
  </si>
  <si>
    <t>WOS:000076453700014</t>
  </si>
  <si>
    <t>Coursolle, C; Bigras, FJ; Margolis, HA; Hebert, C</t>
  </si>
  <si>
    <t>Growth and hardening of four provenances of containerized white spruce (Picea glauca (Moench) Voss) seedlings in response to the duration of 16 h long-night treatments</t>
  </si>
  <si>
    <t>NEW FORESTS</t>
  </si>
  <si>
    <t>Long-night treatments of 16 h were applied to four provenances of 10-week-old Picea glauca (Moench) Voss seedlings for durations of 0 (control), 4, 8, 12 and 16 d. Their effects on growth and on the development of frost hardiness were determined during the fall. Height growth cessation was hastened by long-night treatments, with 4, 8, 12 and 16 d treatment seedlings ceasing growth approximately 5, 10, 13 and 15 d earlier than control seedlings. The rate of hardening was affected by the duration of the long-night treatment while the level of hardening was affected by both treatment duration and the latitude of origin of the seedlings. Specifically, seedlings receiving the 8, 12 and 16 d treatments had achieved approximately the same level of hardiness by mid-October, which was greater than the 0 and 4 d treatments. However, hardiness levels of the 12 and 16 d treatments were higher in late September than with the 8 d treatment. The level of frost hardiness in late November increased with both increasing duration of long-night treatments (0 to 8 d) and increasing latitude of origin.</t>
  </si>
  <si>
    <t>0169-4286</t>
  </si>
  <si>
    <t>10.1023/A:1006574102868</t>
  </si>
  <si>
    <t>WOS:000075875100005</t>
  </si>
  <si>
    <t>Kikukawa, S; Kubota, H; Ohkouchi, H; Tateiwa, K</t>
  </si>
  <si>
    <t>The effect of temperature and light pulses on the induction of diapause in the Toyama strain of the Indian meal moth, Plodia interpunctella</t>
  </si>
  <si>
    <t>The photoperiodic response in Plodia interpunctella collected at Toyama (36.7 degrees N) was of long-day type and highly sensitive to temperature. The critical photoperiod giving 50% diapause was between 14 and 16 h at 20 degrees C, between 12 and 14 h at 25 degrees C and between 6 and 8 h at 30 degrees C. Effects of night interruption by a 2-h light pulse on the diapause response were examined at 25 degrees C on different background photoperiods ranging from LD 12:12 h to LD 2:22 h. Percentage diapause was very low when the middle portion of dark period was interrupted, so that U- or V-shaped response curves were obtained with background scotophases longer than 12 h. In these curves, the descending slopes were less steep than the ascending slopes. The critical dark period measured from dusk to an interrupting light pulse was about 1.5 h longer than the critical dark period (c. 10 h) in the normal photoperiodic response. The critical dark period from the interrupting light pulse to dawn, on the other hand, was not parallel to dawn but shorter than the normal critical period in LD 12:12 h and LD 10:14 h and longer than that in LD 7:17 h to LD 4:20 h, indicating that the priming effects of the light pulse might be under the influence of the photophase.</t>
  </si>
  <si>
    <t>10.1046/j.1365-3032.1998.233088.x</t>
  </si>
  <si>
    <t>WOS:000075780500008</t>
  </si>
  <si>
    <t>Sie, M; Dingkuhn, M; Wopereis, MCS; Miezan, KM</t>
  </si>
  <si>
    <t>Rice crop duration and leaf appearance rate in a variable thermal environment. III. Heritability of photothermal traits</t>
  </si>
  <si>
    <t>In arid, irrigated, rice environments, crop duration is highly variable, resulting in uncertain crop calendars for double cropping. The main causes of this variability are varying temperature and daylength. Breeding for stable crop duration in such environments might make a major contribution to rice production. A previous study established genetic differences in phenological responses to temperature and photoperiod, based on a field study with sequential planting dates in Senegal. The present study applied this experimental approach to a five-parent complete dialled scheme. The five parents and 20 Fl progeny populations were sown on 14 dates at 2-week intervals at Ndiaye, Senegal (16 degrees 14' N) during the cold-dry, hot-dry and wet seasons in 1996. The model LAP (Leaf Appearance) described previously was used to disaggregate photoperiodic and thermal traits, which gave reproducible results for the thermal component, but not for the photoperiodic responses. Responses to photoperiod were therefore measured using a subset of environments in the wet season (stable temperatures and 12.6-13.1 h daylength). Cross involving IR29725-40-3-2-3 (IR29725; short duration) and IR4630-22-2 (IR4630; medium duration), in combination with any of the other lines in the diallel, gave consistent patterns of heritability for earliness of flowering in the different seasons, the sensitivity of panicle induction to low temperatures, and photoperiod-sensitivity in the range of 12.6-13.1 h daylength. The results permitted three conclusions: (1) short duration in the wet season was a dominant trait, and in the cold-dry season, a super-dominant trait. IR29725 is a promising donor for this trait. (2) Despite its moderate to high phenological sensitivity to low temperatures, IR29725 acted as donor for low sensitivity of panicle initiation to temperature. This trait was dominant. (3) At least under the thermally stable conditions of the wet season, IR4630 acted as donor of a dominant trait for photoperiod-sensitivity, whereas IR29725 acted as donor for photoperiod-insensitivity. In summary, IR29725 is a promising donor of traits, such as short duration, low photoperiod-sensitivity and low sensitivity of phenological processes to temperature. (C) 1998 Elsevier Science B.V. All rights reserved.</t>
  </si>
  <si>
    <t>10.1016/S0378-4290(98)00091-4</t>
  </si>
  <si>
    <t>WOS:000075605100005</t>
  </si>
  <si>
    <t>Yasuhara, A; Momoi, S; Kondo, H</t>
  </si>
  <si>
    <t>Photoperiodic control of diapause in five species of Coccygomimus (Hymenoptera : Ichneumonidae) from Hokkaido, Japan</t>
  </si>
  <si>
    <t>The effects of photoperiod and temperature on development and diapause in five species of Coccygomimus: C. pluto Ashmead, C. instigator Fabricius, C. alboannulatus Uchida, C. aquilonius japonicus Momoi, and C. disparis Viereck from Hokkaido, Japan were investigated. Based on :he patterns of photoperiodic control of diapause, these species were classified into two groups. In C. pluto and C. instigator, 90%-100% of individuals entered deep diapause in the final larval instar at 12L-12D and 13L-11D at 20 degrees C; the incidence of diapause was lower at shorter or longer photoperiods. In C. aquilonius japonicus and C. alboannulatus, the incidence of diapause was high at 13L-11D at 17 and 20 degrees C. These four species can be grouped together. In C. disparis, diapause occurred at short photoperiods at 15, but not at 17 and 20 degrees C and development was slightly retarded during the prepupal stage at short photoperiods. This species can be classified separately from the other four species. These five Coccygomimus species were sensitive to photoperiod only immediately before the diapause stage. Diapause ended at transfer from a short to a long photoperiod. A shift in temperature from 20 to 25 degrees C did not terminate diapause except in C. disparis where a shift from 15 to 20 or 25 degrees C stimulated resumption of rapid development. Based on these and other results, it is likely that photoperiodic control of diapause in Coccygomimus species is constrained by phyletic relationships, rather than by geographic distribution.</t>
  </si>
  <si>
    <t>WOS:000076012500003</t>
  </si>
  <si>
    <t>Souty-Grosset, C; Nasri, K; Mocquard, JP; Juchault, P</t>
  </si>
  <si>
    <t>Individual variation in the seasonal reproduction of the terrestrial isopod Armadillidium vulgare Latr, (Crustacea, Oniscidea)</t>
  </si>
  <si>
    <t>ACTA OECOLOGICA-INTERNATIONAL JOURNAL OF ECOLOGY</t>
  </si>
  <si>
    <t>Under particular conditions of photoperiod and temperature, Armadillidium vulgare females, originating from a single population, might exhibit individual differences in the onset of reproduction and duration of the breeding period. In a population issued from a strain from middle latitudes, some females underwent only one parturial moult (northern tendency) and others three parturial moults (southern tendency). Females with an atypical northern phenology are the most numerous and tend to be found near the Danish population. In the latter, there is an asymmetrical response to laboratory selection (favourable to females with a longer breeding period). The asymmetrical variation in atypical individuals acts as a safety device against the unpredictability of the environment. The adaptation of this species, originally from the Mediterranean periphery, to a northern environment has led to a reduction in its capacity to breed over long periods of time. Populations from middle latitudes can undergo one or several parturial moults which enables the species to successfully colonize even far-away countries. These intrapopulation differences have an essential role and explain why Armadillidium vulgare is one of the most widely distributed species among Oniscidea. (C) Elsevier, Paris.</t>
  </si>
  <si>
    <t>1146-609X</t>
  </si>
  <si>
    <t>10.1016/S1146-609X(98)80041-6</t>
  </si>
  <si>
    <t>WOS:000076331500005</t>
  </si>
  <si>
    <t>Gaildrat, P; Ron, B; Falcon, J</t>
  </si>
  <si>
    <t>Daily and circadian variations in 2-[(125)I]-iodomelatonin binding sites in the pike brain (Esox lucius)</t>
  </si>
  <si>
    <t>The fish pineal organ, through its 24 h rhythmic release of melatonin, acts as a transducer of the photoperiod, influencing different physiological functions (e.g. reproduction, growth). We have investigated the binding of 2-[(125)I]iodomelatonin to whole brain membrane preparations from pikes (Esox lucius L., teleost) maintained for 24-48 h under different photoperiodic conditions. Specific binding was stable, reversible, saturable and sensitive to the presence of a GTP analogue. Scatchard analysis revealed one class of binding sites. Displacement experiments suggested the presence of two components with affinities in the femtomolar and nanomolar range of concentrations, respectively. The B(max) exhibited monophasic nycthemeral variations, with higher values at the light-to-dark transition (34.0 +/- 4.5 fmol/mg protein) and low values during the second half of night (10.0 +/- 1.0 fmol/mg protein). Under the same conditions, the K(D) exhibited biphasic variations: values were low during daytime and at the middle of the dark phase (approximately 100 pM); they were high at the beginning (approximately 225 pM) and at the end (approximately 330 pM) of the night. These variations were maintained under constant light (LL) and constant darkness (DD). Thus, the variations in the number and affinity of the melatonin binding sites were controlled by circadian oscillators, synchronized by the photoperiod, The nature of these oscillators is not known. Therefore, in fish, we suggest that the photodependent effects of melatonin result from the circadian variations of both its production by the pineal and its binding sites in the brain.</t>
  </si>
  <si>
    <t>FALCON, Jack/I-5302-2013</t>
  </si>
  <si>
    <t>FALCON, Jack/0000-0002-7572-6581</t>
  </si>
  <si>
    <t>10.1046/j.1365-2826.1998.00240.x</t>
  </si>
  <si>
    <t>WOS:000074907900004</t>
  </si>
  <si>
    <t>Starmer, WT; Polak, M; Wolf, LL; Barker, JSF</t>
  </si>
  <si>
    <t>Reproductive characteristics of the flower breeding Drosophila hibisci bock (Drosophilidae) in eastern Australia: Genetic and environmental determinants of ovariole number</t>
  </si>
  <si>
    <t>Quantitative genetic analysis of the ovariole number of the Australian Hibiscus flower-breeding Drosophila hibisci Bock was conducted on populations from two localities along a latitudinal cline in ovariole number previously observed in the species (Starmer et al., in press). Parental strains, F-1, F-1r (reciprocal), F-2, backcross, and backcross reciprocal generations were used in a line-cross (generation means) analysis. This analysis revealed both additive and epistatic effects as important determinants of variation in ovariole number when larvae were reared at 25 degrees C. Maternal effects and maternal-by-progeny genetic interactions were not significant. These results are comparable to previous studies that document epistatic components as genetic determinants of ovariole number in D. melanogaster. Parallel studies on ovariole number in D. hibisci parental and hybrid generations (F-1 and F-1r,) reared as larvae at three temperatures (18 degrees, 21.5 degrees, and 25 degrees C) showed environmental effects and genotype-by-environment interactions as significant influences on the phenotype. Maternal effects were present when temperature of larval development was considered and significant, nonlinear environmental effects were detected. Field collections of D, hibisci females showed that held conditions result in significant departure of ovariole number from comparable laboratory reared females. The significant epistatic genetic effects, genotype-by-environment interactions, and maternal effects indicate that the genetic architecture of traits, such as ovariole number, may be more complex than often acknowledged and thus may be compatible with Wright's view of a netlike relationship between the genome and complex characters (Wright 1968).</t>
  </si>
  <si>
    <t>10.2307/2411274</t>
  </si>
  <si>
    <t>WOS:000074621000015</t>
  </si>
  <si>
    <t>Dicke, M; Takabayashi, J; Posthumus, MA; Schutte, C; Krips, OE</t>
  </si>
  <si>
    <t>Plant-phytoseiid interactions mediated by herbivore-induced plant volatiles: variation in production of cues and in responses of predatory mites</t>
  </si>
  <si>
    <t>Phytoseiid mites use herbivore-induced plant volatiles in long-range prey-habitat location and are arrested by these volatiles in a prey patch. The responses of predatory mites to these volatiles are considered to be an important factor in the local extermination of prey populations by phytoseiids such as Phytoseiulus persimilis. Prey-induced plant volatiles are highly detectable and can be reliable indicators of prey presence and prey identity. The composition of herbivore-induced plant volatiles depends on plant species and plant cultivar. Moreover, the composition may also vary with the herbivore species that infests a plant. The responses of phytoseiids to prey-induced plant volatiles from a specific plant-herbivore combination are highly variable. Causal factors include starvation, specific hunger, experience, pathogen infestation and the presence of competitors. Investigating variation in the phytoseiid's behavioural response in relation to these factors is important for understanding how and why behavioural strategies maximize phytoseiid fitness. (C) 1998 Chapman &amp; Hall Ltd.</t>
  </si>
  <si>
    <t>Takabayashi, Junji/G-2212-2010; Dicke, Marcel/B-2300-2010</t>
  </si>
  <si>
    <t>Takabayashi, Junji/0000-0002-3575-9952; Dicke, Marcel/0000-0001-8565-8896</t>
  </si>
  <si>
    <t>10.1023/A:1024528507803</t>
  </si>
  <si>
    <t>WOS:000073696100001</t>
  </si>
  <si>
    <t>Yoshio, M; Ishii, M</t>
  </si>
  <si>
    <t>Geographical variation of pupal diapause in the great mormon butterfly, Papilio memnon L (Lepidoptera : Papilionidae), in western Japan</t>
  </si>
  <si>
    <t>The distribution of the great mormon butterfly, Papilio memnon L., has been expanding to northeastern areas in the Kinki district in western Japan. To investigate the relationship between the phenomenon and characteristics of diapause of this species, the photoperiodic response of 4 Japanese populations including the subtropical and northernmost ones was examined. The critical photoperiod for inducing diapause at 20 degrees C was 12 h 30 min in a subtropical population in Naze City (28 degrees 23'N), and about 13 h in temperate populations in Kagoshima(31 degrees 36'N), Wakayama (34 degrees 11'N), and Mine (34 degrees 54'N) Cities. Latitudinal variation was not found in diapause intensity (94-111 days) among the 3 temperate populations. However, diapause incidence at 13.5L-10.5D, which is slightly longer than the critical photoperiod, increased with latitude of the locality, and the deepest diapause was observed in some individuals in the Mine population. Nevertheless, the differences in critical photoperiod and diapause intensity among populations was smaller than that among broods in each population. As it appears to be difficult to explain the recent northward invasion of this species only by this slight change in diapause trait, the influence of climatic warming on the phenomenon is also discussed.</t>
  </si>
  <si>
    <t>10.1303/aez.33.281</t>
  </si>
  <si>
    <t>WOS:000074413800015</t>
  </si>
  <si>
    <t>Topp, W; Smetana, A</t>
  </si>
  <si>
    <t>Distributional pattern and development of the winter-active beetle Quedius pellax (Staphylinidae)</t>
  </si>
  <si>
    <t>The distributional range of Quedius pellax Smetana stretches along the Pacific Coast of North America from southern California north to southern British Columbia. This area is characterized by its humid climate and the relatively low summer and high winter temperatures. Within its distributional range Q. pellax is confined to dense forest habitats where extreme temperatures are lower than in open sites. Females of Quedius pellax were found to reproduce during autumn and winter months. Under controlled laboratory conditions development of the pre-imaginal stages (eggs, 1-3 larval stages, pupae) occurred in a narrow temperature range of 5-15 degrees C. Under short day conditions (SD 8/16) preimaginal development lasted 355d at 5 degrees C, 125d at 10 degrees C, and 81d at 15 degrees C. Under long day conditions (LD 16/8 at 15 degrees C) the pre-imaginal development was shortened to 68d. The accelerated development was mainly due to the photoperiodic sensitivity of the third larval stage. Theoretical thermal thresholds for development were found to be at 1.8 degrees C under short day and 4.2 degrees C under long day conditions.</t>
  </si>
  <si>
    <t>WOS:000075633900004</t>
  </si>
  <si>
    <t>Newman, RE; McConnell, SJ; Weston, RH; Reeves, M; Bernasconi, C; Baker, PJ; Wynn, PC</t>
  </si>
  <si>
    <t>The relationship between plasma testosterone concentrations and the seasonal variation in voluntary feed intake in fallow bucks (Dama dama)</t>
  </si>
  <si>
    <t>In two experiments conducted at Badgery's Creek, NSW (Latitude 34 degrees S) the roles of testosterone and the thyroid hormones triiodothyronine (T-3) and thyroxine (T-4) as possible initiators of the change in voluntary feed intake (VFI) associated with the seasonal reproductive behaviour (rut) in male fallow deer were investigated. In Expt 1, the association between changes in these hormones with the onset of the rut was assessed in deer in which the timing of this event was manipulated by changing the photoperiod, or by melatonin administration. Groups were maintained under either natural photoperiod (n = 6; control), a constant long daylength (16 h light:8 h dark; n = 9; LD group) or a constant long daylength and implanted with melatonin capsules (n = 5; LD + M group) for 7 months from December until the following July. Blood samples were obtained weekly and VFI recorded. Feed intake decreased by 94% from the last week of March for 3 weeks in the control group. Changes of a similar magnitude were measured in the LD and LD + M groups but these changes were advanced by 1 and 9 weeks respectively in these groups. In all groups, circulating testosterone concentrations increased markedly at a time corresponding with the decrease in VFI. The concentrations returned to basal levels with the resumption in VFI. A distinct decrease in plasma concentrations of T-3 and T-4 in all three groups was associated with the decrease in VFI, however, the relationship with T-3 was less apparent. In Expt 2, the role of testosterone in the regulation of the decline in VFI was investigated. Fallow bucks were treated with testosterone enanthate every 4 or 5 days for 28 days up to 6 weeks prior to the expected onset of the rut. Plasma testosterone concentrations, which were increased 13-fold, resulted in a decline in VFI which was comparable to that observed in the subsequent rut. Plasma free fatty acid concentrations were correlated negatively with the decline in VFI. Thus, the seasonal increase in circulating testosterone concentrations plays an important role in initiating the fall in VFI associated with the rut. As the rut was still apparent in animals maintained under an extended photoperiod, it is possible that factors other than decreasing daylength act as the cue for the timing of the rut.</t>
  </si>
  <si>
    <t>Baker, Peter/J-2055-2012</t>
  </si>
  <si>
    <t>Baker, Peter/0000-0002-1241-7263</t>
  </si>
  <si>
    <t>10.1017/S0021859698005279</t>
  </si>
  <si>
    <t>WOS:000073906700011</t>
  </si>
  <si>
    <t>Hall, JD; Murray, SN</t>
  </si>
  <si>
    <t>The life history of a Santa Catalina Island population of Liagora californica (Nemaliales, Rhodophyta) in the field and in laboratory culture</t>
  </si>
  <si>
    <t>PHYCOLOGIA</t>
  </si>
  <si>
    <t>The gametangial phase of Liagora californica Zeh has a life span rarely exceeding 10 mo at Santa Catalina Island, California. Gametophytes reached maximal cover during late summer and autumn, periods of longer photoperiods and warmer sea temperatures, before declining sharply in abundance by late winter. Field-collected gametophytes were both dioecious and monoecious. Carpospores developed in culture into filamentous tetrasporophytes that produced irregular, cruciate tetrasporangia within 45 d. No monosporangia were detected in either gametophytes or tetrasporophytes. 4',6-diamidino-2-phenylindole (DAPI) fluorescence of the nuclei of gametophyte vegetative cells was half that of vegetative sporophyte cells, suggesting that meiosis occurs during tetrasporogenesis. The magnitude of tetrasporangial production varied between two clones but occurred under all nine photoperiod (14 : 10, 12 : 12, and 10 : 14 h L: D) and temperature combinations (13, 17, and 21 degrees C); best tetraspore production occurred in both clones under 'summer' conditions (14: 10 h L:D; 21 degrees C). Germination of tetraspores into uniseriate, filamentous gametophytes and the production of erect gametophyte axes from bud-like initials also occurred under all photoperiod-temperature conditions. Greatest production of young, uniseriate gametophytes occurred under 13 and 17 degrees C; best growth and development of erect, multiaxial gametophyte fronds occurred under the combination of longer day and warmer temperature conditions. On the basis of field and laboratory data, we hypothesize that small, prostrate, uniseriate gametophytes are the overwintering stage of L. californica at Santa Catalina Island. Enhanced tetrasporogenesis and the growth and development of erect gametophyte axes under longer days and warmer temperatures may be adaptations that evolved at lower latitudes and not ones optimally suited for year-round maintenance of L. californica gametophytes at temperate Santa Catalina Island, the northern distributional limit of this species in the eastern North Pacific.</t>
  </si>
  <si>
    <t>0031-8884</t>
  </si>
  <si>
    <t>10.2216/i0031-8884-37-3-184.1</t>
  </si>
  <si>
    <t>WOS:000074931200004</t>
  </si>
  <si>
    <t>Qi, A; Smithson, JB; Summerfield, RJ</t>
  </si>
  <si>
    <t>Adaptation to climate in common bean (Phaseolus vulgaris L.): Photothermal flowering responses in the Eastern, Southern and Great Lakes regions of Africa</t>
  </si>
  <si>
    <t>The photothermal flowering responses of 25 diverse genotypes of common bean (Phaceolus vulgaris L.) were examined in 25 African Bean Yield Adaptation Nurseries (AFBYAN) in the Eastern, Southern and Great Lakes regions of Africa during 1988 and 1991. The trials were located at latitudes between 0.6 and 29.3 degrees and at altitudes from 780 to 2200 m asl. In those 13 trials where daily records of maximum and minimum temperature were available, mean preflowering temperatures for individual genotypes ranged from 17.9 to 24.6 degrees C and mean preflowering photoperiods varied from 12.7 to 14.7 h d(-1). The time from sowing to first flowering (f) for the 25 genotypes varied from 26 to 42 d in the most-inductive regime to as late as 47 to 80 d in the least-inductive circumstances. The stepwise linear regression on daily mean temperature during the pre-flowering period explained most (52-86%) of the variation in the rate of progress from sowing towards flowering of 21 genotypes. In contrast, in four genotypes (GLPx 92, Ikinimba, G 13671 and G 2816) the fitted values of days to flowering using temperature alone were much earlier than the times observed in the two trials at Maseru in Lesotho (the highest latitude and coolest location). These differences may well reflect photoperiodic effects but from the photothermal combinations encountered this could not be confirmed and so remains to be proven. The overall mean absolute difference between the observed and fitted time to flowering was just 2.6 d. The estimated optimum temperatures ranged from 20.4 to 23.3 degrees C, at which the minimum times taken to flower were between 28 and 44 d. The derived base and ceiling temperatures ranged from 7.1 to 13.2 degrees C and from 29.1 to 40.2 degrees C respectively. Not surprisingly, the use of long-term monthly temperatures (for those trials from which daily temperature records were not available) gave poor agreement between predicted and observed flowering times. The significance and implications of these findings are discussed in relation to those from other studies on the photothermal flowering responses in common bean and the breeding and testing of common beans in Africa.</t>
  </si>
  <si>
    <t>10.1017/S0014479798002026</t>
  </si>
  <si>
    <t>WOS:000073292000002</t>
  </si>
  <si>
    <t>Gayrard, V; Picard-Hagen, N; Chemineau, P; Malpaux, B; Thiery, JC</t>
  </si>
  <si>
    <t>Neuroendocrine control of seasonal reproduction in the ewe</t>
  </si>
  <si>
    <t>REVUE DE MEDECINE VETERINAIRE</t>
  </si>
  <si>
    <t>In temperate latitudes, ewes exhibit great seasonal variation in reproductive activity. Changes in daylength are responsible for the seasonality of reproduction. The photoperiodic control of ovarian cyclicity involves the regulation of pulsatile luteinizing hormone (LH) secretion. The annual variations of daylength are encoded by the pineal gland into a circadian secretion of melatonin which in turn drives the activity of the hypothalamohypophyseal axis. Among the neuronal systems involved in the seasonal control of LH secretion, the dopaminergic A15 nucleus appears as an essential link in the cascade of events leading to the inhibition of LH secretion during anoestrus.</t>
  </si>
  <si>
    <t>0035-1555</t>
  </si>
  <si>
    <t>2258-0646</t>
  </si>
  <si>
    <t>WOS:000073975800001</t>
  </si>
  <si>
    <t>Pellicer, V; Cazet, M; Verger, M; Riviere, LM</t>
  </si>
  <si>
    <t>Effect of stock plant lighting on bulk vegetative propagation of hybrid larch (Larix x Eurolepis Henry)</t>
  </si>
  <si>
    <t>Bulk vegetative propagation through rooted cuttings is a way to enhance the number of plants produced by seeds of valuable batches of hybrid larch. Four experiments were conducted between 1992 and 1995 to investigate stock plant lighting management and its effects on the number of expected cuttings per plant and on rooting ability. A photosynthetic lighting complement (50 mu mol s(-1) m(-2)) was provided to stock plants between 5 a.m. to 11 p.m. when natural light intensity fell below 40 W m(-2). It promoted the growth of stock plants and the number of cuttings collected, but it adversely affected the rooting percentage in the subsequent rooting of cuttings. The negative effect was stronger when light was applied at the end of the growing season. Experiments showed that photoperiodic lighting clearly decreased the rooting ability, both for stock plants raised in containers, in greenhouses or under white shaded tunnels and for stock plants grown in a nursery soil under a white shading tunnel. A photosynthetic complement, such as photoperiodic stock plant lighting, is not therefore justified for larch bulk propagation in our geographic area. (C) 1998 Published by Elsevier Science B.V.</t>
  </si>
  <si>
    <t>10.1016/S0378-1127(97)00172-2</t>
  </si>
  <si>
    <t>WOS:000072642900021</t>
  </si>
  <si>
    <t>Kalvass, PE; Hendrix, JM; Law, PM</t>
  </si>
  <si>
    <t>Experimental analysis of 3 internal marking methods for Red Sea urchins</t>
  </si>
  <si>
    <t>CALIFORNIA FISH AND GAME</t>
  </si>
  <si>
    <t>Red sea urchin, Strongylocentrotus franciscanus, mark loss, mortality, and growth rates were compared among combinations of 3 marking methods: coded-wire tag (CWT), passive integrated transponder (PIT), and tetracycline (8 chemical mark). Red sea urchins ranging in size from 12 to 89 mm test diameter were collected from the subtidal zone near Fort Bragg, California and held in a closed, recirculating seawater system for up to 205 days. Growth measurements were made at 93 and 205 days. Overall CWT loss rate was 17.6%; PIT loss was 10.0%. Mortality was 5.0%, with no significant difference among treatments. Growth, as measured by final test diameters adjusted for initial sizes by regression, was not significantly different among marking methods for the first 93-day period. For the entire 205-day period, adjusted mean test size differed significantly among marking methods. Mean test diameter growth ranged from 6.2 to 6.6 mm after 93 days and 8.0 to 11.5 mm after 205 days; 69% of the mean gonadosomatic index increase occurred by 93 days. Back-calculated growth rate of tetracycline-marked urchins after 205 days was 80% of their directly measured growth rate.</t>
  </si>
  <si>
    <t>0008-1078</t>
  </si>
  <si>
    <t>SPR</t>
  </si>
  <si>
    <t>WOS:000077150100003</t>
  </si>
  <si>
    <t>Valencia-Flores, M; Castano, VA; Campos, RM; Rosenthal, L; Resendiz, M; Vergara, P; Aguilar-Roblero, R; Ramos, GG; Bliwise, DL</t>
  </si>
  <si>
    <t>The siesta culture concept is not supported by the sleep habits of urban Mexican students</t>
  </si>
  <si>
    <t>Evidence in support for the concept of the so-called 'siesta culture' is not well developed and has, to date, relied largely on qualitative anthropological data. Presumably such cultures are characterized by a strong tendency for daytime naps and daytime sleepiness, phenomena which may partially represent the effects of geographic, climatic or light conditions and/or cultural influences. In this study we surveyed the nocturnal sleep habits and daytime sleep tendencies of 577 Mexican college students residing in Mexico City (19 degrees N latitude). Results indicated a number of parallels between the reported sleep habits of these students and those reported from other cultures at latitudes far to the north (North America, Europe), such as longer sleep at the weekends, an association between snoring and daytime sleepiness and a lack of relationship between nocturnal sleep duration and the reported tendency to nap. There was some suggestion that these Mexican students may actually nap less when compared to other college student populations. Taken together, these results call into question what is meant by the concept of a 'siesta culture', at least in this urban, educated, upper social economic scale (SES) population, and suggest that future studies in equatorial regions be undertaken to further appreciate the role of climate, photoperiod and/or culture in the tendency for humans to nap during the day.</t>
  </si>
  <si>
    <t>Aguilar-Roblero, Raul/M-3466-2017</t>
  </si>
  <si>
    <t>Aguilar-Roblero, Raul/0000-0001-6213-9313</t>
  </si>
  <si>
    <t>10.1046/j.1365-2869.1998.00087.x</t>
  </si>
  <si>
    <t>WOS:000073764300003</t>
  </si>
  <si>
    <t>Architectural constraints on flower number in a photoperiodic annual</t>
  </si>
  <si>
    <t>Plant fecundity is typically correlated with size (e.g. biomass); however, in plants whose reproduction is meristem-limited, there should be a stronger relationship between fecundity and architecture (the number and arrangement of subunits, or modules, composing a plant). In a reciprocal common garden experiment, I measured the effects of latitude-dependent flowering date on fecundity, biomass, and architecture in a photoperiodic annual (Perilla frutescens) to test the hypothesis that branch number limits flower production. If it does, the relationship between architecture and fecundity should remain constant across environments, even if the size-fecundity relationship varies. I planted Perilla seedlings from populations at 39 degrees 15'N and 33 degrees 05'N into a common garden at each latitude. Plants within a garden flowered on the same day, two weeks earlier in the south than in the north. Within a garden, size and flower number were positively correlated, but the slope of the relationship differed between gardens: plants of a given size made more flowers in the south than in the north. By contrast, the relationship between architecture and flower number was constant both within and between gardens. These data suggest that in meristem;limited plants, architecture is better than biomass at predicting fecundity across environments. Considering architecture, in addition to plant size, should enhance our understanding of environmental effects on plants whose reproduction is potentially meristem-limited.</t>
  </si>
  <si>
    <t>10.2307/3547048</t>
  </si>
  <si>
    <t>WOS:000071918100007</t>
  </si>
  <si>
    <t>Alagarswamy, G; Chandra, S</t>
  </si>
  <si>
    <t>Pattern analysis of international sorghum multi-environment trials for grain-yield adaptation</t>
  </si>
  <si>
    <t>Pattern analysis, which consists of joint and complementary use of classification and ordination techniques, was applied to grain-yield data of 12 sorghum genotypes in 25 environments to identify the grouping of genotypes and environments. The 12 genotypes represented a wide geographical origin, different genetic diversity, and three photoperiod-sensitive classes. The 25 environments represented a super population of widely different environments covering latitudes from 20 degrees S to 45 degrees N. The knowledge of environmental and genotype grouping helped reveal several patterns of genotype x environment (CE) interaction. The existence of two mega-environments - African and Asian - was indicated. Within these mega-environments, several subgroups were further discernible. The Asian-type subgroups of environments tended to be closer to one another, suggesting that they discriminated genotypes similarly. By contrast, the African-type sub-groups of environments were more divergent. Differential genotype adaptation patterns existed in the two mega-environments. The repeatability of the GE patterns seen in this multi-environmental trial, however, needs to be established over time.</t>
  </si>
  <si>
    <t>10.1007/s001220050755</t>
  </si>
  <si>
    <t>WOS:000073017400012</t>
  </si>
  <si>
    <t>Kripke, DF; Elliott, JA; Youngstedt, SD; Smith, JS</t>
  </si>
  <si>
    <t>Melatonin: marvel or marker?</t>
  </si>
  <si>
    <t>Melatonin blanches the skin of frogs, whitens the fur of hamsters, and sometimes makes the gonads atrophy. It is remarkable that such a hormone would be put forward as a defense against ageing. We have been examining excretion of the urinary metabolite of melatonin, 6-sulphatoxymelatonin (6-SMT), in 150 postmenopausal women, in 72 volunteers over the age of 60 years who complained of insomnia or depression, and in 20 healthy younger adult controls, aged 18-40 years. The acrophase or fitted peak of 6-SMT excretion was computed as a marker of the timing of the circadian system. Total daily excretion of 6-SMT was not significantly related to total sleep time, wake-within-sleep or sleep complaints. Nevertheless, whereas the 20 controls displayed a normal range of 6-SMT acrophases from 01.32 to 05.44 h, 42% of the postmenopausal women and 48% of the symptomatic elders had acrophases outside this normal range. Those volunteers with more deviant acrophases displayed more disturbed sleep and more sleep complaints. These data suggest that melatonin is a useful marker of circadian rhythm phase disorders, but suggest a need for more caution in melatonin administration.</t>
  </si>
  <si>
    <t>Kripke, Daniel/A-2192-2012; Kripke, Daniel/M-9277-2019</t>
  </si>
  <si>
    <t>10.3109/07853899808999388</t>
  </si>
  <si>
    <t>WOS:000072901100010</t>
  </si>
  <si>
    <t>Reiter, RJ</t>
  </si>
  <si>
    <t>Melatonin and human reproduction</t>
  </si>
  <si>
    <t>In photoperiodic nonhuman mammals the secretion of melatonin from the pineal gland plays a major role in regulating reproductive physiology; in humans these relationships are less clear. The melatonin rhythm changes throughout life with the first substantial change in nocturnal melatonin secretion being reportedly associated with puberty. The transition from Tanner stage I to Tanner stage 5 of sexual maturation is associated with a significant reduction in nocturnal melatonin levels, but a cause-effect relationship has not been established. Menstrual cyclicity has been reported to be associated with fluctuations in melatonin production but whether they are related to, eg ovulation or menstruation is not established. At high latitudes the quantity of melatonin produced by the pineal gland varies with season (changes in the light-dark cycle), and there is some evidence that this changes reproductive efficiency accordingly. Menopause is associated with a reduction in melatonin which may relate to the changing gonadotropin levels. In males of the same age melatonin levels also drop with no significant alteration in reproductive physiology. While correlations between melatonin and the status of the reproductive system in humans have been noted, whether they are functionally related remains to be determined.</t>
  </si>
  <si>
    <t>10.3109/07853899808999391</t>
  </si>
  <si>
    <t>WOS:000072901100013</t>
  </si>
  <si>
    <t>Demas, GE; Nelson, RJ</t>
  </si>
  <si>
    <t>Social, but not photoperiodic, influences on reproductive function in male Peromyscus aztecus</t>
  </si>
  <si>
    <t>Nontropical rodents rely on environmental factors to restrict breeding to a specific time of the year. Among these factors, photoperiod appears to be the primary environmental cue used for predicting optimal breeding conditions. The purpose of the present study was to characterize reproductive function, as well as photoperiodic and social responsiveness in male Peromyscus aztecus, which occupy low-latitude, high-altitude habitats. In experiment 1, adult male P. aztecus were individually housed in either long (16L:8D) or short days (8L:16D) for 10 wk. Short-day mice did not differ from long-day mice on any reproductive or nonreproductive parameter. Comparisons to related Peromyscus species suggested that relative reproductive organ size and function were reduced in both long-and short-day males. Because ad libitum food and water were available, we reasoned that males in both photoperiodic conditions lacked social stimuli. To test this hypothesis, adult male P. aztecus were housed in long days either individually or with a female conspecific in experiment 2. Mice housed with females had significantly larger relative paired testes and epididymal masses, and higher testicular sperm counts and serum testosterone levels compared to those of individually housed mice. Taken together, these results suggest that social factors may play a more prominent role than photoperiod in stimulating reproductive development in laboratory-housed P. aztecus. These results are consistent with the results found for other low-latitude rodent species and suggest that P. aztecus uses a flexible rather than obligatory breeding strategy.</t>
  </si>
  <si>
    <t>Demas, Gregory/0000-0003-3914-0900; Nelson, Randy/0000-0002-8194-4016</t>
  </si>
  <si>
    <t>10.1095/biolreprod58.2.385</t>
  </si>
  <si>
    <t>WOS:000071761700015</t>
  </si>
  <si>
    <t>Sreekumar, KP; Sharp, PJ</t>
  </si>
  <si>
    <t>Effect of photostimutation on concentrations of plasma prolactin in castrated bantams (Gallus domesticus)</t>
  </si>
  <si>
    <t>The annual breeding cycle of 'unimproved' breeds of domestic chicken, including the bantam, at temperate latitudes, is terminated by decreasing daylength in autumn and is initiated in late winter, while daylengths are still short. Observations on photoperiodic birds that terminate seasonal breeding by the development of long day photorefractoriness suggest that the photoinduced pattern of prolactin secretion is associated with the pattern of gonadal growth and regression. It was predicted that, if there is a causal relationship between photoinduced changes in prolactin secretion and gonadal function in birds then, in the bantam, the pattern of prolactin secretion observed after photostimulation would not be the same as in birds terminating breeding by the development of long day photorefractoriness. Experiments were carried out on surgically castrated bantams to avoid confounding the effects of photostimulation and the stimulatory actions of testicular hormones on prolactin secretion. Transfer of photosensitive castrated bantams from 8 to 14, 16, 18 or 20 h light/day initially stimulated prolactin release and, subsequently, after 20-30 days, concentrations of plasma prolactin progressively decreased. After 148 days of photostimulation, concentrations of plasma prolactin approached but were still higher than short day controls. Transfer of photosensitive castrated bantam cockerels from 8 to 12 h light/day stimulated a slower increase in plasma prolactin that subsequently remained higher than in other photostimulated groups. A further 4 h increase in photoperiod in the birds exposed for 148 days to 12 or 16 h light/day resulted, respectively, in a transitory increase and no increase in prolactin secretion. Recovery of photosensitivity for prolactin release was observed in the birds transferred to 18 or 20 h light/day for 148 days after treatment with 8 h light/day for 35 days. Attempts to obtain an independent hormonal correlate of the prolactin responses to photostimulation by measurement of plasma luteinizing hormone (LH) were unsuccessful. The concentration of plasma LH in castrated bantams did not change in response to a change in photoperiod. These observations show that the photoinduced pattern of prolactin release in the bantam, a species which terminates seasonal breeding in response to decreasing daylength, is the same as that in birds which terminate seasonal breeding by the development of long day photorefractoriness. it is concluded that the photoinduced pattern of prolactin secretion in birds can be dissociated from the neuroendocrine mechanisms controlling the termination of seasonal breeding.</t>
  </si>
  <si>
    <t>10.1046/j.1365-2826.1998.00187.x</t>
  </si>
  <si>
    <t>WOS:000072465600009</t>
  </si>
  <si>
    <t>D'yachenko, VP</t>
  </si>
  <si>
    <t>Circadian basis from population differences in photoperiodic control over fat deposition in chaffinches during spring migration</t>
  </si>
  <si>
    <t>Photoperiodic responses of fat deposition in spring migration and circadian rhythms of photosensitivity were compared in chaffinches from different latitudes. The birds from northern regions were more sensitive to 14-h photoperiods than in chaffinches from the local population of the Courish Spit (55 degrees N). The results of night-interruption experiments have revealed that in northern birds the peak of photosensitivity lies earlier in the night than that in local birds, which is consistent with population differences in spring migration.</t>
  </si>
  <si>
    <t>WOS:000073352800015</t>
  </si>
  <si>
    <t>Hau, M; Wikelski, M; Wingfield, JC</t>
  </si>
  <si>
    <t>A neotropical forest bird can measure the slight changes in tropical photoperiod</t>
  </si>
  <si>
    <t>Many tropical birds breed seasonally, but it is largely unknown which environmental cues they use to time reproduction. Changes in tropical photoperiod have been regarded as too small to be used as a proximate environmental cue. This hypothesis, however, has never been rigorously tested. Here, we report on experimental evidence that photoperiodic changes characteristic of tropical latitudes stimulate reproductive activity in a neotropical bird from the forest understory. In the central Republic of Panama (9 degrees N), photoperiod varies annually between 12 hours (December) and 13 hours (June). Free-living spotted antbirds (Hylophylax n. naevioides) had regressed gonads in December, but increased gonads ahead of the rainy (the breeding) season in May Captive spotted antbirds exposed to a 'long' photoperiod of 13 hours increased gonadal size eight-fold and song activity six-fold over that of control birds remaining on a simulated 'short' photoperiod of 12 hours of daylight. Moreover, even a photoperiod of 12 hours 17 minutes was sufficient to stimulate gonadal growth in photostimulated birds over that of controls. The dramatic changes in gonadal development were not accompanied by similar changes in hormone titres such as luteinizing hormone and testosterone as expected from temperate zone birds. We propose a more general role of the tropical photoperiod in the regulation of seasonal events in tropical organisms, or in temperate zone species migrating to the tropics.</t>
  </si>
  <si>
    <t>10.1098/rspb.1998.0268</t>
  </si>
  <si>
    <t>WOS:000071820400002</t>
  </si>
  <si>
    <t>Otero, M; Rossi, V; Baltanas, A; Menozzi, P</t>
  </si>
  <si>
    <t>Brendonck, L; DeMeester, L; Hairston, N</t>
  </si>
  <si>
    <t>Effect of genotype and photoperiod on diapause strategies in Eucypris virens (Jurine, 1820) (Crustacea : Ostracoda)</t>
  </si>
  <si>
    <t>ADVANCES IN LIMNOLOGY, VOL 52: EVOLUTIONARY AND ECOLOGICAL ASPECTS OF CRUSTACEAN DIAPAUSE</t>
  </si>
  <si>
    <t>ERGEBNISSE DER LIMNOLOGIE</t>
  </si>
  <si>
    <t>Symposium on Diapause in the Crustacea</t>
  </si>
  <si>
    <t>AUG 24-29, 1997</t>
  </si>
  <si>
    <t>GHENT, BELGIUM</t>
  </si>
  <si>
    <t>Fund Sci Res Flanders, Serv Prime Minist, Royal Belgian Inst Nat Sci, Natl Lottery, Univ Gent, Philips NV/SA, Van Hopplynus NV/SA, INVE Aquaculture NV/SA, Omnilabo NV/SA, Novolab NV/SA, VEL NV/SA, Merck Belgolabo NV/SA, Analys NV/SA, Air Liquide NV/SA, Laborimpex NV/SA</t>
  </si>
  <si>
    <t>The effect of photoperiod on the diapause egg production of four clones of Eucypris virens from localities at different latitudes was tested in a laboratory experiment carried out at a temperature of 16 degrees C. The clones from southern localities (two from Italy and one from Spain) seem to use long day photoperiod as an environmental cue of the approaching unfavourable season, and show a complete shift to the production of resting eggs, while the northern clone (from the United Kingdom) continues to produce subitaneous eggs under long-day conditions, with only a slightly higher proportion of resting eggs being produced under long-day than under short-day conditions.</t>
  </si>
  <si>
    <t>Baltanas, Angel/K-5741-2013; Rossi, Valeria/I-8112-2014; MENOZZI, PAOLO/A-6234-2012</t>
  </si>
  <si>
    <t>Baltanas, Angel/0000-0002-1285-296X; Rossi, Valeria/0000-0002-8346-4569; MENOZZI, PAOLO/0000-0001-8638-7370</t>
  </si>
  <si>
    <t>0071-1128</t>
  </si>
  <si>
    <t>3-510-47054-0</t>
  </si>
  <si>
    <t>WOS:000089402600017</t>
  </si>
  <si>
    <t>Blumenthal, MJ; Harris, CA</t>
  </si>
  <si>
    <t>Effects of photoperiod and temperature on shoot, root and rhizome growth in three Lotus uliginosus Schkuhr populations</t>
  </si>
  <si>
    <t>The growth of three populations of greater lotus (Lotus uliginosus Schkuhr syn. L. pedunculatus Cav.) was compared at photoperiods of 10, 12 and 14 h at a maximum day/minimum night temperature of 21/16 degrees C and at maximum day/minimum night temperatures of 27/22, 21/16, 18/13 and 15/10 degrees C at a photoperiod of 12 h. Short days (10 h) favoured root and rhizome development compared to long days (14 h). A temperature regime of 15/10 degrees C restricted rhizome development compared to the 18/13 and 21/16 degrees C regimes. Shoot growth was restricted at the highest temperature regime (27/22 degrees C). The cultivar Sharnae had fewer, but heavier, rhizomes than Grasslands Maku; this may indicate adaptation to the dry summers at its site of origin (Algarve, Portugal). The response of rhizome growth to temperature and photoperiod explains part of the performance of greater lotus in the field at a wide range of latitudes. Grazing management to encourage the persistence of L. uliginosus in pasture in temperate environments may include the exclusion of grazing livestock in autumn. In the sub-tropics, monitoring of rhizome production in the field would be required before deciding the appropriate time interval between grazing. (C) 1998 Annals of Botany Company.</t>
  </si>
  <si>
    <t>10.1006/anbo.1997.0527</t>
  </si>
  <si>
    <t>WOS:000071593100007</t>
  </si>
  <si>
    <t>Beardall, J; Beer, S; Raven, JA</t>
  </si>
  <si>
    <t>Biodiversity of marine plants in an era of climate change: Some predictions based on physiological performance</t>
  </si>
  <si>
    <t>Annual Meeting of the Australasian-Society-for-Phycology-and-Aquatic-Botany</t>
  </si>
  <si>
    <t>JAN, 1997</t>
  </si>
  <si>
    <t>CSIRO MARINE LABS, HOBART, AUSTRALIA</t>
  </si>
  <si>
    <t>Australasian Soc Phycol &amp; Aquat Botany</t>
  </si>
  <si>
    <t>CSIRO MARINE LABS</t>
  </si>
  <si>
    <t>There are too few data to allow any confident statements on the effects of global climate change on the diversity of marine plant life. However, on the basis of information available in the literature, it is possible to make predictions about the physiological responses of plants under situations of anticipated increases in CO(2) concentrations, temperature and UV-B fluxes and point out how differences in the responses of major marine plant groups might lead to changes in performance and distribution of these organisms. For instance we may predict that macrophytes such as seagrasses will show enhanced photosynthetic rates and growth as atmospheric CO(2) levels continue to rise whilst many intertidal macroalgae are already at CO(2) saturation and may not show any enhanced performance as CO(2) increases. Decreasing ozone concentrations in the stratosphere will lead to enhanced UV-B fluxes and could consequently favour those species with UV tolerance or repair mechanisms. It has been suggested that interactions between temperature range and photoperiod can be responsible for excluding species from particular regions of the world's oceans. Other species might be affected in this way as temperatures at a given latitude change. Temperature will also influence the relationship between atmospheric and dissolved CO(2) and the proportions of the various components of dissolved inorganic carbon available for growth. Climate change may well have other effects on the efficiency with which marine plants use other resources such as N, Fe or Zn and these will also be discussed.</t>
  </si>
  <si>
    <t>Beardall, John/L-5262-2019; Beardall, John/A-1250-2008</t>
  </si>
  <si>
    <t>Beardall, John/0000-0001-7684-446X; Beardall, John/0000-0001-7684-446X</t>
  </si>
  <si>
    <t>10.1515/botm.1998.41.1-6.113</t>
  </si>
  <si>
    <t>WOS:000072103200014</t>
  </si>
  <si>
    <t>Coursolle, C; Bigras, FJ; Margolis, HA</t>
  </si>
  <si>
    <t>Frost tolerance and hardening capacity during the germination and early developmental stages of four white spruce (Picea glauca) provenances</t>
  </si>
  <si>
    <t>CANADIAN JOURNAL OF BOTANY-REVUE CANADIENNE DE BOTANIQUE</t>
  </si>
  <si>
    <t>Frost tolerance during the germination stages of four white spruce (Picea glauca (Moench) Voss) provenances (between 45 degrees 37' and 50 degrees 17'N) was studied at four different developmental stages (imbibed seed, radicle, cotyledon, and young seedling), and their hardening capacity was determined for the latter three stages. Hardening capacity was examined by submitting radicle-stage germinants to two temperature-photoperiod treatments (20:15 degrees C - 16-h photoperiod or 5:5 degrees C-8 h) for 14 days and by submitting cotyledon and young seedling stage germinants to four treatments (20:15 degrees C - 16 h; 20:15 degrees C - 8 h; 5:5 degrees C - 16 h; 5:5 degrees C -8 h). Frost tolerance was determined immediately after these treatments. Latitude of origin showed no clear pattern with respect to either frost tolerance or hardening capacity at any of the developmental stages. Imbibed seeds had the greatest degree of frost tolerance. With the exception of the most northern provenance, radicle-stage germinants did not respond to a 5:5 degrees C day:night temperature and 8-h photoperiod hardening treatment. A low-temperature treatment of 5:5 degrees C increased the frost tolerance of cotyledon and young seedling stage germinants, while their response to a shortened photoperiod (8 h) was quite variable. However, an 8-h photoperiod did enhance the effect of the low-temperature treatment at the young-seedling stage. Thus, the timing of germination in the field appears to be an important factor in the ability of germinants to tolerate freezing stress.</t>
  </si>
  <si>
    <t>0008-4026</t>
  </si>
  <si>
    <t>10.1139/b97-168</t>
  </si>
  <si>
    <t>WOS:000073021500014</t>
  </si>
  <si>
    <t>Sanchez-Vazquez, FJ; Azzaydi, M; Martinez, FJ; Zamora, S; Madrid, JA</t>
  </si>
  <si>
    <t>Annual rhythms of demand-feeding activity in sea bass: Evidence of a seasonal phase inversion of the diel feeding pattern</t>
  </si>
  <si>
    <t>Seasonal changes in the phasing of diel feeding rhythms were investigated in sea bass held under natural conditions. Demand-feeding behavior was continuously monitored over a complete annual cycle in 10 groups of 15 fish maintained in an outdoors laboratory subjected to natural fluctuations of photoperiod (from 9.5h to 15h) and water temperature (from 13.2 degrees C to 27.4 degrees C). A double seasonal phase inversion was detected in all groups: fish that were diurnal in summer and in autumn changed to nocturnal in winter and returned to being diurnal in spring. Diurnal sea bass displayed a positive and stable phase relationship between the peak of the feeding phase and the daily acrophase of water temperature (phi(l) = 0.72h +/- 0.33h) and between the peak of the feeding phase and sunset (phi(s) = 2.94h +/- 0.53h), but both phi(l) and phi(s) became negative when sea bass shifted to nocturnalism in winter. The percentage of diurnal feeding behavior peaked in June (94.1%) and dropped in February (29.1%), following a cyclic dynamic modulated by both monthly photoperiod and water temperature. These results contribute to better understanding of the dual phasing behavior of sea bass, which exhibits diurnal or nocturnal behavior according to the time of the year so that flexibility in phasing may be advantageous for the fish to cope with seasonal changes in their environment.</t>
  </si>
  <si>
    <t>; Sanchez Vazquez, Francisco Javier/J-7712-2016</t>
  </si>
  <si>
    <t>Madrid, Juan Antonio/0000-0002-9286-1371; Sanchez Vazquez, Francisco Javier/0000-0002-2366-9714</t>
  </si>
  <si>
    <t>10.3109/07420529808993197</t>
  </si>
  <si>
    <t>WOS:000077242600003</t>
  </si>
  <si>
    <t>Takeda, M</t>
  </si>
  <si>
    <t>Genetic basis of photoperiodic control of summer and winter diapause in geographic ecotypes of the rice stem maggot, Chlorops oryzae</t>
  </si>
  <si>
    <t>Chlorops oryzae Matsumura (Diptera: Chloropidae) is bivoltine in northern Japan but trivoltine in the southern part of the country. Larvae of the bivoltine strain (Akita, 39 degrees N) develop without delay under L14:D10 but enter summer diapause in the mature larval stage under L15:D9. In contrast, larvae of the trivoltine strain (Aichi, 35 degrees N) develop quickly under L15:D9 but enter summer diapause under L14:D10. The genetic basis of their different summer-diapause behavior was analyzed by reciprocal crossing between the two ecotypes and backcrossing to the hybrids. Although a polygenic system seems to be involved, there is a single gene on the X-chromosome exerting a major effect on summer diapause. The northern bivoltine ecotype has a longer critical photoperiod for the induction of winter diapause in the first larval stage and remains in diapause longer than the southern trivoltine ecotype. The differences in the critical photoperiod and the winter diapause duration between the two ecotypes seem to be controlled by a polygenic system but again a sex-linked or closely linked gene (or genes) plays a major role. The two geographic ecotypes differ significantly in summer- and winter-diapause traits, both of which are characterized by sex-linked inheritance. Despite this, no apparent sterility or inviability in hybrids between the ecotypes occurs.</t>
  </si>
  <si>
    <t>10.1046/j.1570-7458.1998.00265.x</t>
  </si>
  <si>
    <t>WOS:000071957700006</t>
  </si>
  <si>
    <t>Stelmakh, AF</t>
  </si>
  <si>
    <t>Genetic systems regulating flowering response in wheat (Reprinted from Wheat: Prospects for global improvement, 1998)</t>
  </si>
  <si>
    <t>5th International Wheat Conference</t>
  </si>
  <si>
    <t>JUN 10-14, 1996</t>
  </si>
  <si>
    <t>ANKARA, TURKEY</t>
  </si>
  <si>
    <t>Genetic systems regulating bread wheat ontogenesis have been studied at Ukraine's Plant Breeding and Genetics Institute, for more than two decades. The influence of Vrn genes is the most obvious; dominant alleles of Vrn genes inhibit the vernalisation requirement. The Vrn genotypes of more than 1000 cultivars were determined and the peculiarities of gene geography were shown. Dominant Vrn1 or Vrn2 seemed to be replaced by Vrn3 in regions closer to the equator. In the developed sets of near-isogenic (congenic) lines, the value of different genes was characterised for certain environments (favourable - phytotron, natural - early or late drought) based on their effects. Methods of Vrn gene manipulation were elaborated, including methods for winter genotype selection from spring x spring crosses. The possibility of alien homoeologous Vrn loci introgression was shown. In the introgressed lines, the new genes were identified and found to be nonallelic to known Vrn genes in wheat. In studying congenic lines for three Ppd genes, differences were observed in duration and intensity of photoperiodic response, vernalisation requirement and effects on agronomic traits. For typical winter wheats, two loci were identified that influenced the duration of the vernalisation requirement. One system, controlling intrinsic earliness, might be responsible for the differences in reaction to light intensity, as selection of earlier genotypes is supposed to be more effective at lower light intensity.</t>
  </si>
  <si>
    <t>10.1023/A:1018374116006</t>
  </si>
  <si>
    <t>WOS:000073208800047</t>
  </si>
  <si>
    <t>Ferrara, GO; Mosaad, MG; Mahalakshmi, V; Rajaram, S</t>
  </si>
  <si>
    <t>Photoperiod and vernalisation response of Mediterranean wheats, and implications for adaption (Reprinted from Wheat: Prospects for global improvement, 1998)</t>
  </si>
  <si>
    <t>Hexaploid wheat has the largest cultivated area among crop plants due to its adaptability to different agroclimatic regions. A large part of this adaptability depends upon the variation in vernalisation and photoperiod requirements. A better understanding of the genetic control of flowering in wheat, as expressed by vernalisation requirements and photoperiod response, will guide breeders in targeting crosses of different types and will also improve our understanding of regional adaptation requirements. Characterisation of large numbers of breeding lines for photoperiod and vernalisation response in wheat is needed to assign the lines to geographic areas of most probable adaptation. Simple screening methods to quantify the effects of these two factors and their interaction are needed to assist breeding progress. Twenty wheat lines were evaluated for response to photoperiod and vernalisation under two controlled environments and under high ambient air temperatures in field conditions. Vernalised and non vernalised seedlings were transplanted into pots and placed in three photoperiod (8, 12 and 16 h light) cabinets, in the greenhouse or in growth chambers. Days to anthesis decreased with increasing length of photoperiod. Vernalised plants flowered earlier than non vernalised plants. There was a significant correlation between days to anthesis in the greenhouse and the growth chamber (r = 0.88, P&lt;0.001). Length of basal vegetative period, effects of vernalisation, and photoperiod from the two screening techniques were positively correlated with each other. Growth habit score, vernalisation requirement and heading date in the field were highly correlated with the main effect of vernalisation in the two controlled environments. The results indicated that selection for vernalisation response in a large number of genotypes can be achieved under high ambient air temperatures in the field. The selected material can subsequently be screened for photoperiod response under greenhouse conditions. Using these techniques, 49 local and improved cultivars from the Mediterranean region in west Asia and north Africa (WANA), showing differences in response to photoperiod, vernalisation, and earliness independent of vernalisation and photoperiod, affecting time to anthesis, were identified. Most old local cultivars were sensitive to both photoperiod and vernalisation. All the improved genotypes were insensitive to photoperiod. Responses to vernalisation were generally small under short photoperiods, but were more pronounced in long photoperiod, particularly in winter and facultative types from northern latitudes. These results should help to explain the adaptability of cultivars based on photoperiod and vernalisation requirements and their interaction.</t>
  </si>
  <si>
    <t>10.1023/A:1018375616915</t>
  </si>
  <si>
    <t>WOS:000073208800049</t>
  </si>
  <si>
    <t>Dahl, GE; Chastain, JP; Peters, RR</t>
  </si>
  <si>
    <t>Chastain, JP</t>
  </si>
  <si>
    <t>Manipulation of photoperiod to increase milk production in cattle: Biological, economic and practical considerations</t>
  </si>
  <si>
    <t>FOURTH INTERNATIONAL DIARY HOUSING CONFERENCE</t>
  </si>
  <si>
    <t>4th International Dairy Housing Conference of the American-Society-of-Agricultural-Engineers</t>
  </si>
  <si>
    <t>JAN 28-30, 1998</t>
  </si>
  <si>
    <t>ST LOUIS, MO</t>
  </si>
  <si>
    <t>ASAE, SE-403 Dairy Housing Comm, Amer Soc Agr Engineers, Soc Engn Agr Food &amp; Biol Syst</t>
  </si>
  <si>
    <t>Increasing the duration of daily light exposure increases milk yield in cattle by 8-15%. This response in milk yield is not limited to northern latitudes nor by housing style. Recent evidence supports the concept that the galactopoietic response to long days is mediated through increases in circulating insulin-like growth factor-1. Lighting systems to produce the response are simple in design and installation. The cost of installation of a typical lighting system is recovered in less than 6 months. Profit estimates of $0.35/cow/day are typical under normal conditions. Manipulation of photoperiod offers dairy producers a simple, effective, non-invasive method to increase milk yield and improve profitability.</t>
  </si>
  <si>
    <t>Dahl, Geoffrey/AAC-4953-2019</t>
  </si>
  <si>
    <t>0-929355-89-X</t>
  </si>
  <si>
    <t>WOS:000073225400036</t>
  </si>
  <si>
    <t>Pitman, WD; Read, JC</t>
  </si>
  <si>
    <t>Effects of initial plant spacing and applied nutrients on stand development and productivity of Texas bluegrass in the Louisiana Coastal Plain</t>
  </si>
  <si>
    <t>JOURNAL OF PLANT NUTRITION</t>
  </si>
  <si>
    <t>The native rhizomatous cool-season perennial grass, Texas bluegrass (Poa arachnifera Torr.), has recently been recognized again as a plant with considerable potential for range and pasture plantings. Throughout the first half of this century, sporadic efforts at evaluation and commercial use of Texas bluegrass were thwarted primarily by slow stand establishment and difficulties with seed processing. Subsequent advances an seed harvesting, processing, and planting equipment and selection of superior plant genotypes could reduce effects of these limitations. In much of the southern mid-and tall-grass prairie regions and lower southeastern states where Texas bluegrass appears to have potential, there is no currently available sustainable cool-season forage grass. Effects of initial plant spacing and lime, phosphorus (P), and nitrogen (N) application were evaluated in a field and a green house experiment on acid infertile Louisiana Coastal Plain soils. Stands from transplanting on 10- and 30-cm spacings were comparable by the third growing season as the sparsely planted stand spread aggressively. The only consistent response to soil amendment was enhanced forage production from N fertilization in the spring. A plant photoperiodic response appears to limit potential to respond to N in autumn and winter. Forage production of dense stands and responses to spring application of N indicate that Texas bluegrass has considerable potential as a productive, sustainable cool-season forage grass for at least some soils on the southeastern Coastal Plain as well as that recently reported for the southern mid-and tall-grass prairie regions.</t>
  </si>
  <si>
    <t>0190-4167</t>
  </si>
  <si>
    <t>10.1080/01904169809365468</t>
  </si>
  <si>
    <t>WOS:000074298600003</t>
  </si>
  <si>
    <t>Clapham, DH; Dormling, I; Ekberg, I; Eriksson, G; Qamaruddin, M; Vince-Prue, D</t>
  </si>
  <si>
    <t>Latitudinal cline of requirement for far-red light for the photoperiodic control of budset and extension growth in Picea abies (Norway spruce)</t>
  </si>
  <si>
    <t>To test for the effects of far-red light on preventing budset in Picea abies, seedlings of six populations originating from latitudes between 67 degrees N and 47 degrees N were grown for 4-8 weeks in continuous incandescent (metal halogen) light at 300 mu mol m(-2) s(-1) and 20 degrees C and then transferred, at the same temperature, to a daily regime of 8 h incandescent light (300 mu mol m(-2) s(-1)) followed by 16 h cool white fluorescent light (40 mu mol m(-2) s(-1)). (Cool white lamps are deficient in far-red light, with a R/FR ratio of 7.5 compared with 2.0 for the incandescent lamps.) All the seedlings from 67 degrees and 80% of those from 64 degrees stopped extension growth and set terminal buds within 28 days of the change of regime. The seedlings from 61 degrees and further south continued growing, as did control seedlings from 67 degrees grown as above but with incandescent light at 20 mu mol m(-2) s(-1) replacing cool white illumination. To distinguish between a clinal and ecotypic pattern of variation, the interval between 64 degrees and 59 degrees was investigated by growing populations originating from that area in the same regimes as before. After 28 days in the cool white day-extension regime, the percentage budset was 86 for the population from 64 degrees, 0 for the population from 59 degrees and 25-50 for the intermediate populations; i.e. the populations showed a clinal variation in requirement for far-red light according to latitude. Thus northern populations of Picea abies appear to behave as 'light-dominant' plants for the photoperiodic control of extension growth and budset, whereas the more southern populations behave as 'dark-dominant' plants.</t>
  </si>
  <si>
    <t>10.1034/j.1399-3054.1998.1020110.x</t>
  </si>
  <si>
    <t>WOS:000072529800010</t>
  </si>
  <si>
    <t>Gallegos-Sanchez, J; Malpaux, B; Thiery, JC</t>
  </si>
  <si>
    <t>Control of pulsatile LH secretion during seasonal anoestrus in the ewe</t>
  </si>
  <si>
    <t>The seasonality of reproductive activity in the ewe in temperate latitudes is controlled by photoperiod. Its annual variations control the temporal organization of the sexual cycle by changing the activity of the gonadotrophic axis. Cyclic oestrous behaviour usually appears in the ewe at the end of summer or the beginning of autumn and finishes in winter or at the very beginning of spring. Seasonal anoestrus is characterized by the absence of ovulation and sexual behaviour. During seasonal anoestrus, a decrease in LH pulse frequency is observed. The inhibition of pulsatile LH secretion is maintained throughout the anoestrous season and is responsible for the low reproductive activity during this period. Variation in the seasonal inhibition of LH pulsatility results from an increase in the negative feedback by oestradiol on LH pulse frequency during the long days of spring and summer. The inhibition of LH secretion involves increased action of dopamine in the hypothalamus on the chain of nervous elements which controls gonadotrophic activity, Among the various dopaminergic structures, the retrochiasmatic A15 nucleus is involved in the inhibitory control of LH pulsatility by oestradiol during the long day period. Oestradiol increases the dopaminergic tone of the A15 nucleus in ovariectomized ewes during the long day period. In this structure, the effect of oestradiol on the dopaminergic metabolism probably results from a direct, local activation. In the sheep, dopamine might also participate in the inhibition of gonadotrophin activity during other periods of reproductive life. (C) Inra/Elsevier, Paris.</t>
  </si>
  <si>
    <t>10.1051/rnd:19980101</t>
  </si>
  <si>
    <t>WOS:000073850000001</t>
  </si>
  <si>
    <t>Mortensen, LM</t>
  </si>
  <si>
    <t>Growth responses of seedlings of six Betula pubescens Ehrh. provenances to six ozone exposure regimes</t>
  </si>
  <si>
    <t>Seedlings of six provenances of Betula pubescens Ehrh. from different latitudes (59-70 degrees N) were grown under six ozone exposure regimes by combining different concentrations and daily exposure periods. The different treatments at increasing O-3 exposure over 40 nmol mol-(1) (AOT40 given in parentheses) were: 19 nmol mol(-1)/24 h day(-1) (0.1 mu mol mol(-1)-h), 42 nmol mol(-1)/12 h day(-1) (2.5 mu mol mol(-1)-h), 44 nmol mol(-1)/24 h day(-1) (7.1 mu mol mol(-1)-h), 76 nmol mol(-1)/6 h day(-1) (9.4 mu mol mol(-1)-h), 75 nmol mol(-1)/12 h day(-1) (17.8 mu mol mol(-1)) and 116 nmol mol(-1)/6 h day(-1) (19.8 mu mol mol(-1)) for 40 days at a 24 h day(-1) photoperiod in growth chambers placed in a greenhouse. The effect of increasing the O-3 exposure from 19 nmol mol(-1)/24 h (0.1 mu mol mol(-1)-h AOT40) to 42 nmol mol(-1)/12 h (2.5 mu mol mol(-1)-h AOT40) was a decrease in root but not shoot dry weight. A further increase in the exposure to 44 nmol mol(-1)/24 h (7.1 mu mol mol(-1)-h AOT40) also decreased the shoot dry weight. An increase in the O-3 concentration to 75 (9.4-17.8 mu mol mol(-1)-h AOT40) and 116 nmol mol(-1) (19.8 mu mol mol(-1)-h AOT40) further decreased shoot and root dry weights. A moderate O-3 exposure (42 nmol mol(-1)/12 h = 2.5 mu mol mol(-1)-h AOT40) increased the plant height and leaf size, while a further increase in O-3 concentration and exposure time decreased both of these variables. The birch provenances generally had a similar response to the O-3 treatments. The accumulated O-3 exposure over the 0, 10, 20, 30, 40 and 50 nmol mol(-1) concentrations (AOT0, AOT10, AOT20, AOT30, AOT40 and AOT50, respectively) was calculated for all O-3 treatments. The shoot and root dry weights were correlated best with AOT40 and AOT30, and were estimated to decrease by 10% at an AOT40 of 7.0 and 5.5 mu mol mol(-1)-h, respectively. The development of O-3 injury (yellow stipples/chlorosis) was most marked when correlated with AOT40.</t>
  </si>
  <si>
    <t>10.1080/02827589809382976</t>
  </si>
  <si>
    <t>WOS:000074595800010</t>
  </si>
  <si>
    <t>Lair, KP; Bradshaw, WE; Holzapfel, CM</t>
  </si>
  <si>
    <t>Evolutionary divergence of the genetic architecture underlying photoperiodism in the pitcher-plant mosquito, Wyeomyia smithii</t>
  </si>
  <si>
    <t>We determine the contribution of composite additive, dominance, and epistatic effects to the genetic divergence of photoperiodic response along latitudinal, altitudinal, and longitudinal gradients in the pitcher-plant mosquito, Wyeomyia smithii. Joint scaling tests of crosses between populations showed wide-spread epistasis as well as additive and dominance differences among populations. There were differences due to epistasis between an alpine population in North Carolina and populations in Florida, lowland North Carolina, and Maine. Longitudinal displacement resulted in differences due to epistasis between Florida and Alabama populations separated by 300 km but not between Maine and Wisconsin populations separated by 2000 km. Genetic differences between New Jersey and Ontario did not involve either dominance or epistasis and we estimated the minimum number of effective factors contributing to a difference in mean critical photoperiod of 5 SD between them as n(E) = 5. We propose that the genetic similarity of populations within a broad northern region is due to their more recent origin since recession of the Laurentide Ice Sheet and that the unique genetic architecture of each population is the result of both mutation and repeated migration-founder-flush episodes during the dispersal of W. smithii in North America. Our results suggest that differences in composite additive and dominance effects arise early in the genetic divergence of populations while differences due to epistasis accumulate after more prolonged isolation.</t>
  </si>
  <si>
    <t>WOS:A1997YK65400029</t>
  </si>
  <si>
    <t>GuardiolaLemaitre, B</t>
  </si>
  <si>
    <t>Toxicology of melatonin</t>
  </si>
  <si>
    <t>Despite the fact that melatonin has been released for public use in the United States by the Food and Drug Administration and is available over the counter nationwide, there currently is a total lack of information on the toxicology of melatonin. In Europe, melatonin has a completely different status in that it is considered a ''neurohormone'' and cannot be sold over the counter. Even though administration of melatonin in humans, as well as in animals (even at supraphysiological doses), has not shown evidence of toxicological effects (i.e., no deaths), a drug toxicological file still would need to be prepared and approved by the regulatory authorities. Several features that are specific to this neurohormone need to be taken into consideration. Whatever the species concerned, melatonin is secreted during the night; it is the ''hormone of darkness.'' It presents a circadian rhythm and a circannual rhythm (in photoperiodic species). The duration of these secretions could have an impact on the reproductive system, for example, showing the importance of the pharmacodynamics of melatonin. An inappropriate time schedule of melatonin administration could induce supraphysiological concentrations of the neurohormone and a desensitization of melatonin receptors. A long duration of exposure to melatonin also could mimic an ''artificial darkness'' condition when a circadian rhythm with a basal zero level during the day needs to be conserved for a physiological function. Furthermore, administration of large doses of melatonin could induce high concentrations of melatonin and of different metabolites that could have deleterious effects per se. Numerous books, magazines, and articles have praised melatonin as a ''miraculous cure-all'' for ailments ranging from sleeplessness, to aging, without any clinical evidence of efficacy (with the exception of its chronobiotic and resynchronizing effect). Very little attention has been paid to the possible side effects of melatonin. Nightmares, hypotension, sleep disorders, abdominal pain, etcetera, have been reported. In fact, analysis of the known pharmacological profile of melatonin and/or of its metabolites, based on scientific preclinical studies, constitutes a basis for prediction of adverse drug reactions or side effects. These include (1) the central nervous system, (2) the cardiovascular system and platelet aggregation, (3) glucose metabolism, (4) immunology, and (5) cancer. The knowledge of the fundamental mechanism of action of melatonin, including molecular biology, also needs to be taken into account for evaluation of possible side effects. Two types of melatonin receptors have been cloned (related to cyclic AMP), and the possibility of intracellular action of melatonin cannot be excluded. Melatonin receptors are present in the periphery and also at the level of the central nervous system, particularly on the suprachiasmatic nucleus that ''drives'' a circadian rhythm to many other areas on which it projects. Among those, the hypothalamus (which has melatonin receptors) plays a fundamental role in the hormonal homeostasis and modulation control of the organism. Special preclinical and pharmacological studies that take into account all these parameters need to be designed for safety evaluation and risk assessment of this specific neurohormone.</t>
  </si>
  <si>
    <t>10.1177/074873049701200627</t>
  </si>
  <si>
    <t>WOS:A1997YJ44900027</t>
  </si>
  <si>
    <t>Kroon, A; Veenendaal, RL; Veerman, A</t>
  </si>
  <si>
    <t>Photoperiodic induction of diapause in the spider mite Tetranychus urticae: qualitative or quantitative time measurement?</t>
  </si>
  <si>
    <t>Insects and mites may measure photoperiods either by classifying them as long or short relative to a critical value (qualitative time measurement) or by using the absolute value (quantitative time measurement). The spider mite Tetranychus urticae is thought to use a qualitative mechanism of time measurement. In this paper we present the results of experiments with an inbred line of the spider mite (to keep genetic variation in photoperiodic responses small), to test whether quantitative aspects also play a role. Differences in diapause incidence in different long-night photoperiods at different temperatures may be an indication of quantitative responses to photoperiod. The effect of temperature on the photoperiodic response curve was studied at 16 degrees C, 19 degrees C and 22 degrees C. The response curves appeared to be similar at 16 degrees C and 19 degrees C, with a critical nightlength between 10 and 11 h. At 22 degrees C, diapause induction was less than 100% in all long-night regimens and the critical nightlength had shifted to 12 h. Maximum diapause induction (93%) occurred in a light-dark cycle with a 16 h dark phase (LD 8:16 h). Diapause induction was lowest in long-night photoperiods with dark phases of 20 h and longer. The number of light-dark cycles needed for 50% diapause induction at 19 degrees C varied between 12.1 and 14.7 for LD 6:18 h, between 10.9 and 12.5 for LD 8:16 h, between 10.6 and 11.6 for LD 10:14 h, and between 10.1 and 10.7 for LD 12:12 h. Independent of the light-dark regimen, diapause induction took place in some individuals after receiving 8 cycles and virtually all individuals entered diapause after 16 cycles. No effect was found of the photoperiodic treatment during prediapause development (LD 6:18 h, LD 8:16 h, LD 10:14 h, LD 12:12 h) on diapause duration. The average diapause duration at LD 10:14 h and 19 degrees C was 61 days over all four treatments. We explained the results by hypothesising that nightlengths are assessed qualitatively and that the photoperiodic clock operates more accurately near the critical nightlength.</t>
  </si>
  <si>
    <t>10.1111/j.1365-3032.1997.tb01180.x</t>
  </si>
  <si>
    <t>WOS:000071560800008</t>
  </si>
  <si>
    <t>Concannon, P; Roberts, P; Baldwin, B; Tennant, B</t>
  </si>
  <si>
    <t>Long-term entrainment of circannual reproductive and metabolic cycles by Northern and Southern Hemisphere photoperiods in woodchucks (Marmota monax)</t>
  </si>
  <si>
    <t>Woodchucks were exposed to simulated Northern Hemisphere (boreal) or Southern Hemisphere (austral) natural photoperiods in groups of 17 males and 17-18 females at 20-23 degrees C for 69 mo and examined monthly. Photoentrainment of endogenous cycles was evaluated based on dates of peak body weight, peak testis volume, increased serum testosterone in males, and increased serum progesterone in females. Boreal photoperiods entrained and synchronized annual cycles in 15 of 17 males and in all 17 females; 2 males never entrained and free-ran at 9- to Ii-mo intervals. Austral photoperiods phase-advanced cycles by approximately 6 mo after 2.5 yr in 34 of 35 animals. Four entrained males became refractory after 4 yr, free-running at 6- to 10-mo intervals. Photoentrained boreal animals became phase-advanced by 1 mo during the first 2 yr, and then had 12-mo cycles for 4 yr. In Year 5, on average, boreal cycles included initial testosterone elevations in mid-January (vs. mid-July in australs), parturition in early March (vs. early September in australs), and peak body weight in mid-July (vs. late January in australs). The results confirm that endogenous circannual cycles of woodchucks can be entrained and synchronized for 6 yr by daily changes in photoperiod similar to those of midnorthern latitudes, and can be re-entrained and phase-advanced 6 mo by photoperiods of midsouthern latitudes.</t>
  </si>
  <si>
    <t>10.1095/biolreprod57.5.1008</t>
  </si>
  <si>
    <t>WOS:A1997YD11400008</t>
  </si>
  <si>
    <t>Young, MA; Meaden, PM; Fogg, LF; Cherin, EA; Eastman, CI</t>
  </si>
  <si>
    <t>Which environmental variables are related to the onset of seasonal affective disorder?</t>
  </si>
  <si>
    <t>JOURNAL OF ABNORMAL PSYCHOLOGY</t>
  </si>
  <si>
    <t>The regular fall-winter onset of seasonal affective disorder is believed to be related to seasonal changes in the environment. However, the high correlation among various environmental variables has made it difficult to distinguish which ones may Play a causal role. Photoperiod should explain variations in onset risk across both latitude and day of the year because it varies as a function of only these 2 factors. In Study 1, the authors found this to be the case using data from 5 locations. Environmental factors that vary from year to year should explain variations in onset risk across both time of year and actual year. In Study 2, the authors examined data from 7 years at 1 location and failed to fmd evidence of this effect for daily hours of sunshine, mean daily temperature, and total daily radiation. Findings support photoperiod as being related to the onset of seasonal affective disorder.</t>
  </si>
  <si>
    <t>Eastman, Charmane/0000-0002-4057-1233</t>
  </si>
  <si>
    <t>0021-843X</t>
  </si>
  <si>
    <t>10.1037/0021-843X.106.4.554</t>
  </si>
  <si>
    <t>WOS:A1997YD32900007</t>
  </si>
  <si>
    <t>Aharoni, Y; Brosh, A; Holzer, Z</t>
  </si>
  <si>
    <t>Photoperiodic effect on live-weight gain of bull calves</t>
  </si>
  <si>
    <t>The effects of day length, of the daily change in day length and of heat load, together with age effect, on live-weight gain of Holstein-Friesian bull calves, were studied using 8205 gain records of 1019 calves that were maintained in the experimental herd at Newe Ya'ar during a 5-year period (1991 to 1995). The age range of the calves was 150 to 450 days. Effects of day length (h) and of day length change (min/day) were assumed to be linear and effect of age was assumed to be quadratic. Three heat load indexes were calculated, accounting for day temperatures above 27 degrees C, or night temperatures above 18 degrees C, or both, and their effect was assumed to be linear also. Random effect of calf and fixed effect of the year were also accounted for by the regression analysis. The mean gain was 1.274 kg/day. The effect of day length tons 0.027 (s.e, 0.003) kg/day per h, and effect of day length change was 0.042 (s.e. 0.003) kg/day per min/day both effects being highly significant (P &lt; 0.0001). The effects of heat load according to each of the three indexes were either not significant, or tended to be positive, which implies increased gain with increasing heat load. Effect of age was positive (P = 0.0005), and of age(2) was negative (P &lt; 0.0001). Based on the regression model that did not include heat load effect, the peak gain was obtained on 19 May, 33 days before the longest day and the trough was obtained on 18 November, with a difference of 0.206 kg/day (proportionately 0.15 of the peak gain) between peak and trough gains. It was calculated by the regression coefficients for the photoperiod effects, that a calf that enters the feedlot at the age of 150 days and a live weight of 180 kg on 1 January, will be 23 kg heavier at the age of 350 days than a calf that enters the feedlot at the same age and weight on 1 July. This difference is reduced to 10 kg at the age of 450 days.</t>
  </si>
  <si>
    <t>10.1017/S1357729800016465</t>
  </si>
  <si>
    <t>WOS:A1997YA45200004</t>
  </si>
  <si>
    <t>Diapause avoidance induced by low temperature in the yellow-spotted longicorn beetle, Psacothea hilaris</t>
  </si>
  <si>
    <t>The diapause-averting effect of low temperature on pre-diapause larvae was examined in the yellow-spotted longicorn beetle, Psacothea hilaris. Larvae that had been reared under diapause-inducing conditions (25 degrees C, L12:D12) were temporarily exposed to 10 degrees C for various periods, and returned to the initial condition. Diapause was not averted by chilling for 15 days irrespective of the age of the larvae at chilling. After a 30-day chilling treatment, all of the 40- and 60-day-old larvae averted diapause, while diapause was averted in only one-third of the 10- and 20-day-old larvae. None of the pre-diapause larvae chilled for 60 days entered diapause irrespective of the age at chilling. With diapause avoidance, larvae that overwintered in earlier instars can start growing in earliest spring without any arrest; this phenomenon probably subserves the synchronization of larval development in a population.</t>
  </si>
  <si>
    <t>10.1046/j.1570-7458.1997.00230.x</t>
  </si>
  <si>
    <t>WOS:A1997YE33100002</t>
  </si>
  <si>
    <t>Brown, JL</t>
  </si>
  <si>
    <t>Fecal steroid profiles in black-footed ferrets exposed to natural photoperiod</t>
  </si>
  <si>
    <t>JOURNAL OF WILDLIFE MANAGEMENT</t>
  </si>
  <si>
    <t>We monitored seasonal ovarian and testicular activity in adult, captive black-footed ferrets (Mustela nigripes) using non-invasive fecal steroid metabolite analyses. In females, radioimmunoassay of liquid chromatography-separated fecal extracts revealed that estrogen immunoactivity coincided with unconjugated estradiol-17 beta. whereas progestogen immunoactivity corresponded with a single conjugated and several unconjugated steroid forms, only 8% of which co-eluted with progesterone. In males, androgen immunoactivity was associated with several unconjugated; metabolites, similar to 7% of which co-eluted with testosterone. We collected fecal samples 3 times per week front 5 female and 6 male black-footed ferrets for 18 consecutive months for longitudinal assessment of gonadal activity. Assessment of 7 pregnancies and 9 pseudopregnancies revealed no differences in temporal or quantitative fecal estradiol and progestogen metabolite excretion between these 2 reproductive states. We found elevated concentrations of fecal estradiol were associated with mating activity and an increase in the percentage of superficial cornified epithelial cells in vaginal lavages. Fecal progestogen concentrations increased about 1 week after breeding, peaked at midterm and then declined to baseline at parturition, Males exhibited seasonal fluctuations in fecal androgen excretion with increased concentrations observed similar to 2 months before females entered estrus. Our results indicate that fecal steroid analyses can be used effectively to evaluate gonadal function in the black-footed ferret and might prove valuable for aiding captive breeding strategies to improve species conservation.</t>
  </si>
  <si>
    <t>0022-541X</t>
  </si>
  <si>
    <t>10.2307/3802147</t>
  </si>
  <si>
    <t>WOS:000071737200052</t>
  </si>
  <si>
    <t>Thomas, TH; Hare, PD; van Staden, J</t>
  </si>
  <si>
    <t>Phytochrome and cytokinin responses</t>
  </si>
  <si>
    <t>PLANT GROWTH REGULATION</t>
  </si>
  <si>
    <t>Cytokinins (CKs) and light can elicit similar morphogenic and biochemical responses in a wide range of plant species. Contradictory reports have been presented that CKs and phytochrome may have independent or identical mechanisms of action in photomorphogenic processes. These reports, relating to seed dormancy and germination, seedling development and growth efficiency, pigment production, and the photoperiodic control of flowering are reviewed. Based on historical data and recent genetic approaches using Arabidopsis mutants, the possible role of CKs in physiological and biochemical pathways affected by light are discussed briefly. Together with the phytochrome system, CKs may contribute towards entrainment of circadian rhythms and thus participate in photoperiodic signalling. Both light and CKs apparently also participate in nutrient assessment pathways. Current models propose that light and CKs might act independently or sequentially through common signal transduction intermediates to control the same downstream responses. We presently have a poor understanding of the mechanism(s) whereby these signals are integrated at the molecular level and the physiological significance of the apparent overlap between the actions of phytochrome and CK cannot yet be fully appreciated.</t>
  </si>
  <si>
    <t>0167-6903</t>
  </si>
  <si>
    <t>1573-5087</t>
  </si>
  <si>
    <t>10.1023/A:1005906609158</t>
  </si>
  <si>
    <t>WOS:000071317800007</t>
  </si>
  <si>
    <t>Vrtiska, MP; Kaminski, RM; Prince, HH; Thompson, JD</t>
  </si>
  <si>
    <t>Geographical displacement and timing of molt of the remiges in male Wood Ducks</t>
  </si>
  <si>
    <t>CANADIAN JOURNAL OF ZOOLOGY-REVUE CANADIENNE DE ZOOLOGIE</t>
  </si>
  <si>
    <t>Captive wild-strain male Wood Ducks, Aix sponsa, reared in Mississippi and transported to Michigan and Illinois in 1993 and 1994 were used to test the effect of geographical displacement and age on timing of molt of the remiges. Males transported to both northern sites initiated remex molt later (P = 0.0001) in 1993 than males remaining in Mississippi. In 1994, males continued to molt later at northern sites than in Mississippi, but earlier molting at both northern sites in 1994 than in 1993 resulted in no detectable differences (P = 0.31) in molting date. Although there were no differences (P &gt; 0.05) in date of remex molt between adult and yearling males in 1992 and 1993, molt occurred earlier (P = 0.0006) each year for birds remaining in Mississippi during 1992-1994. Timing of remex molt in male Wood Ducks may be influenced by photoperiodic, environmental, and social cues associated with geographical displacement, but other factors (e.g., genetics) may also influence annual timing.</t>
  </si>
  <si>
    <t>10.1139/z97-780</t>
  </si>
  <si>
    <t>WOS:A1997XX04100020</t>
  </si>
  <si>
    <t>Deviche, P</t>
  </si>
  <si>
    <t>Seasonal reproductive pattern of white-winged Crossbills in interior Alaska</t>
  </si>
  <si>
    <t>JOURNAL OF FIELD ORNITHOLOGY</t>
  </si>
  <si>
    <t>It has been proposed that crossbills (Loxia spp.) are opportunistic breeders that time the onset of their reproductive cycle based on food availability rather than photoperiod, as is the case in most other bird species. Crossbills are able to nest throughout most of the year at middle latitudes, but the reproductive biology of these birds at high latitudes remains poorly known. A total of 469 White-winged Crossbills (Loxia leucoptera) was caught in Fairbanks, Alaska during a 2.5-yr period. Based on the proportion of juvenile birds in the sampled population, the proportion of adult females with a brood patch, and seasonal changes in adult male cloacal protuberance size, it appears that interior Alaska White-winged Crossbills breed only in spring and early summer. Timing of reproduction of crossbills breeding at high latitudes may be limited by environmental factors (potentially, ambient temperature and/or photoperiod) rather than by food availability.</t>
  </si>
  <si>
    <t>0273-8570</t>
  </si>
  <si>
    <t>FAL</t>
  </si>
  <si>
    <t>WOS:A1997YF31400014</t>
  </si>
  <si>
    <t>Takeda, M; Nagata, T</t>
  </si>
  <si>
    <t>Effects of photoperiod and age of rice plant on larval development in two geographic ecotypes of Chlorops oryzae MATSUMURA (Diptera: Chloropidae)</t>
  </si>
  <si>
    <t>When larvae of the Akita strain (bivoltine, 39 degrees N) of Chlorops oryzae MATSUMURA were reared on rice-plant seedlings younger than the 4 leaf stage under LD12: 12 or 14: 10, most pupated 25 days after hatching. Under long day conditions (LD15:9), by contrast; most larvae failed to pupate and remained in the first or second larval stage 25 days after hatching when reared on 7-leaf-stage seedlings. On the other hand, larvae of the Aichi strain (trivoltine, 35 degrees N) reared on rice seedlings of the 5 leaf stage or younger grew fast under both short and long days. Larval development was delayed under an intermediate day (LD 14: 10). This suppression of larval development in the Aichi strain became more marked as the rice plants aged. These results suggest that larval development in the first generation of the bivoltine strain and the second generation of the trivoltine strain is retarded by photoperiodic and host-plant conditions. This retarded development in the early larval stage may be regarded as diapause mediated by food plant and photoperiod.</t>
  </si>
  <si>
    <t>10.1303/aez.32.453</t>
  </si>
  <si>
    <t>WOS:A1997XV72700005</t>
  </si>
  <si>
    <t>Uchidoi, T; Takeda, M</t>
  </si>
  <si>
    <t>A unidirectional change in daylength: A token for photoperiodic regulation of prepupal diapause in Athalia japonica (Tenthredinidae)</t>
  </si>
  <si>
    <t>Athalia japonica (Hymenoptera: Tenthredinidae) showed an intermediate type of photoperiodic response curve for diapause induction, when stationary photoperiods were employed. Photoperiods ranging between LD 13:11 and 14:10 stimulated continuous development. Even under these photoperiods, however, more than one third of the individuals entered diapause at 20 degrees C and 25 degrees C. Also, when field gown larvae which were expected to enter diapause were brought into the laboratory in October, many emerged instead of entering diapause. Therefore, the possibility that A. japonica uses changing photoperiod as a cue for a developmental program was examined. Insects exposed to LD 15:9, which usually induces 100% diapause, for the first 4 days, were transferred to LD 12:12, which also usually induces 100% diapause. They were kept under LD 12:12 till cocoon formation, at which time they were transferred to LD 16:8. This transfer resulted in the lowest rate of diapause ever observed in the laboratory. The transfer, however, had to be made early during the larval stage to avert diapause, and the effect gradually decreased with later transfer. Transfer in the reverse direction was not effective at all.</t>
  </si>
  <si>
    <t>10.1303/aez.32.471</t>
  </si>
  <si>
    <t>WOS:A1997XV72700008</t>
  </si>
  <si>
    <t>Dehardening and second-year growth of white spruce provenances in response to duration of long-night treatments</t>
  </si>
  <si>
    <t>Long-night treatments (16 h) of 0 (control), 4, 8, 12, and 16 days duration were applied, in August 1994, to four provenances of 10-week-old white spruce (Picea glauca (Moench) Voss) seedlings. This was to determine the shortest duration that would produce seedlings having acceptable morphological and physiological characteristics for reforestation. The effects of these treatments and of the latitude of origin of seedlings on the course of dehardening and second-year growth were studied Terminal bud burst, shoot and root dry mass accumulation, and frost tolerance were followed during the spring, and terminal shoot growth was measured until August. Seedlings exposed to 0 (control) or 4 long nights exhibited significant amounts of damage in the spring. This damage had occurred the previous fall or winter. Seedlings receiving 4 to 16 days of long-night treatments did not differ in timing of bud burst the following spring, while the most northern provenance flushed first (May 18) and the most southern flushed last, 4 days later. Seedlings subjected to 8, 12, and 16 long nights exhibited similar amounts of terminal shoot growth, dry matter accumulation, and frost tolerance. Frost tolerance of the 8-, 12-, and 16-d treatments during dehardening was unaffected by the latitude of origin of seedlings. Our results suggest that under the experimental conditions used, an 8-d long-night treatment applied in the fall would produce seedlings with the same morphological and physiological characteristics in the spring as a 12- or 16-d treatment.</t>
  </si>
  <si>
    <t>10.1139/cjfr-27-8-1168</t>
  </si>
  <si>
    <t>WOS:A1997XZ80700004</t>
  </si>
  <si>
    <t>Inheritance of the photoperiodic response controlling larval diapause in the blow fly, Calliphora vicina</t>
  </si>
  <si>
    <t>Larvae of the blow fly Calliphora vicina R-D. (Diptera: Calliphoridae) display a diapause in response to the exposure of their parents to short photoperiods. Due to geographic variation in photoperiodic response, flies from a southern, English population show a long-day response to the fixed photoperiod of L:D 15.5:8.5 whilst flies from a northern population from Finland show a short-day response to the same photoperiod. Crosses between these strains have shown previously that diapause incidence is a maternal characteristic; here we demonstrate that the hybrid female offspring of such crosses are not intermediate between the two parental strains but show a photoperiodic response biased towards their maternal line. Thus not only are males unable to influence directly the diapause incidence among their offspring but the indirect effects of inheritance down the male line are weaker than down the female. Diapause duration, in contrast, is influenced by each parent in a similar manner. Diapause lasts longer in larvae with a greater admixture of northern genes regardless of whether they were maternal or paternal. (C) 1997 Elsevier Science Ltd.</t>
  </si>
  <si>
    <t>10.1016/S0022-1910(97)00051-6</t>
  </si>
  <si>
    <t>WOS:A1997YA24200002</t>
  </si>
  <si>
    <t>Kostal, V; Hodek, I</t>
  </si>
  <si>
    <t>Photoperiodism and control of summer diapause in the Mediterranean tiger moth Cymbalophora pudica</t>
  </si>
  <si>
    <t>Photoperiodic responses to both constant and changing photoperiods were studied in the Mediterranean tiger moth Cymbalophora pudica. Embryos, larval instars and prepupae were all sensitive to photoperiod, and the responses of larvae and prepupae to changing photoperiods were similar. At 23 +/- 2 degrees C, constant 24-h photoperiods with short photophases (11, 12h) induced a long diapause (mean 88 days) whereas long photophases (14, 16h) induced a short diapause (mean 52 days). A change to a longer or shorter photophase during larval development or during diapause caused a significant extension (up to a maximum of 138 days) or shortening (down to a minimum of 10 days) of diapause, respectively, but only when at least one of the photophases was longer than 14h. Thus, shortening and prolongation of photophase had an opposite effect than constant short land long photophases, respectively. Changes within the range of photophases of 10-14h did not cause a significant change in diapause duration. Experimental results enabled us to outline the mechanisms regulating voltinism and the duration of summer diapause. For the monovoltine cycle, cold autumn/winter temperatures slow down larval development, and prepupal aestivation starts relatively late (March, April). Prepupae are then kept in diapause by the increasing daylength (&gt;14h after late April). Pupation is synchronized by decreasing daylength after summer solstice, and imagoes emerge in September/October. For the bivoltine cycle, when the autumn/winter temperatures are relatively warm, a certain portion of the population (depending on the individual rate of growth) may be diverted to a bivoltine life-cycle. In such a case, larval development is fast and short enough to allow an early start of diapause (prior to or during February). The duration of such early diapause is not influenced by changes in daylength (&lt; 14h); pupation occurs very early (April/May), and spring generation imagoes fly and oviposit in May/June. Summer larvae and prepupae live under decreasing daylength (&gt;14h), which shortens their diapause to 20-30 days. Imagoes of the autumnal generation thus occur in September/October, together with the univoltine portion of the population. (C) 1997 Elsevier Science Ltd.</t>
  </si>
  <si>
    <t>WOS:A1997YA24200008</t>
  </si>
  <si>
    <t>Geographic variation in critical photoperiod for diapause induction and its temperature dependence in Hyphantria cunea Drury (Lepidoptera: Arctiidae)</t>
  </si>
  <si>
    <t>The fall webworm, Hyphantria cunea Drury (Lepidoptera: Arctiidae), was introduced from North America to Japan half a century ago. The critical photoperiod for diapause induction and its temperature dependence, as defined by the difference in the critical photoperiod between 20 and 25 degrees C, were investigated in order to understand the mechanisms behind a shift from bi- to trivoltine life cycles. The critical photoperiod for diapause induction was shorter in the southern trivoltine populations than in the northern bivoltine populations, and this was more marked at 25 degrees C than at 20 degrees C. Although the critical photoperiod showed a positive correlation with the original latitude, the correlation was relatively low at both temperatures. Conversely, temperature dependence of the critical photoperiod for diapause induction correlated negatively with the original latitude. The trivoltine populations showed,greater temperature sensitivity than the bivoltine populations. These results suggest that an increase in temperature sensitivity of the diapause response to photoperiods was involved in the shift to a trivoltine life cycle. The crossing experiments suggested that the photoperiodic control of diapause induction and its temperature dependence are under polygenic control without sex-linkage.</t>
  </si>
  <si>
    <t>10.1007/s004420050220</t>
  </si>
  <si>
    <t>WOS:A1997XK99200002</t>
  </si>
  <si>
    <t>Molenaar, FJ; Breeman, AM</t>
  </si>
  <si>
    <t>Latitudinal trends in the growth and reproductive seasonality of Delesseria sanguinea, Membranoptera alata, and Phycodrys rubens (Rhodophyta)</t>
  </si>
  <si>
    <t>The seasonality of Delesseria sanguinea, Membranoptera alata, and Phycodrys rubens (Rhodophyta) was studied at Helgoland (North Sea, Germany) and Roscoff (Brittany, France). Plants were collected at bimonthly intervals, and growth and reproduction were monitored. Growth of blades was observed mainly in spring, although small blades were found on plants of M. alata and P. rubens all year round. In summer, plants started to degenerate and in autumn they became fertile. The reproductive season of D. sanguinea lasted from October to February/April at both locations, whereas reproductive plants of M. alata and P. rubens were found until April at Helgoland and until June and August, respectively, in Roscoff. Lower winter temperatures at Helgoland than at Roscoff may have caused these differences in the duration of the reproductive season. Using published data, the seasonal patterns at Helgoland and Roscoff were compared to those found at other locations (e.g. Barents Sea; Maine, USA; Isle of Man, UK) and local temperature/daylength conditions. Blade growth was synchronized across all populations and occurred in spring when temperatures were usually still suboptimal for growth. Maximum reproduction was generally found in the colder half of the year but started earlier in autumn in the Barents Sea. Adaptive strategies in the seasonal control of growth and reproduction are discussed. Adequate timing of the history events (e.g. appearance of juveniles in spring) appears more important than maximal growth and reproduction of adults during the season with the most favorable temperatures.</t>
  </si>
  <si>
    <t>10.1111/j.0022-3646.1997.00330.x</t>
  </si>
  <si>
    <t>WOS:A1997XH98800002</t>
  </si>
  <si>
    <t>Wheeler, RM; Tibbitts, TW</t>
  </si>
  <si>
    <t>Influence of changes in daylength and carbon dioxide on the growth of potato</t>
  </si>
  <si>
    <t>Potatoes (Solanum tuberosum L.) are highly productive in mid- to high-latitude areas where photoperiods change significantly throughout the growing season. To study the effects of changes in photoperiod on growth and tuber development of potato cv. Denali, plants were grown for 112 d with 400 mu mol m(-2) s(-1) photosynthetic photon flux (PPF) under a 12-h photoperiod (short days, SD), a 24-h photoperiod (long days, LD), and combinations where plants were moved between the two photoperiods 28, 56, or 84 d after planting. Plants given LD throughout growth received the greatest total daily PPF and produced the greatest tuber yields. At similar levels of total PPF, plants given SD followed by LD yielded greater tuber dry mass (DM) than plants given IID followed by SD. Stem DM per plant, leaf DM, and total plant DM all increased with an increasing proportion of LD and increasing daily PPF, regardless of the daylength sequence. When studies were repeated, but at an enriched (1000 mu mol mol(-1)) CO2 concentration, overall growth trends were similar, with high CO2 resulting in greater stem length, stem DM, leaf DM, and total plant DM; but high CO2 did not increase tuber DM. (C) 1997 Annals of Botany Company.</t>
  </si>
  <si>
    <t>10.1006/anbo.1996.9999</t>
  </si>
  <si>
    <t>WOS:A1997WY42200008</t>
  </si>
  <si>
    <t>Temperature dependency of photoperiodic response and its geographic variation in the yellow-spotted longicorn beetle, Psacothea hilaris (Pascoe) (Coleoptera: Cerambycidae)</t>
  </si>
  <si>
    <t>Photoperiodic response of larval development in the yellow-spotted longicorn beetle, Psacothea hilaris (PASCOE), was examined at 20 and 30 degrees C using six geographic populations collected in Japan (Akita, Oyama, Ayabe, Ino, Naze and Ishigaki). The results were compared with the responses at 25 degrees C that have been already examined (Appl. Entomol. Zool. 31: 495-504). At 30 degrees C, larvae of the six populations responded to the photoperiod in the same way as observed at 25 degrees C. By contrast, photoperiodic response at 20 degrees C was largely different from that at higher temperatures. In the Ayabe and Ino populations, which showed clear long-day responses at higher temperatures, supernumerary molting (a characteristic of larval diapause in this species) was induced under both 12L: 12D and 15L: 9D. Larvae of the Naze population also showed less clear long-day photoperiodic response. Most noticeably, larvae of the Akita, Oyama and Ishigaki populations, which did not show clear photoperiodic response at higher temperatures, expressed typical long-day responses at 20 degrees C.</t>
  </si>
  <si>
    <t>10.1303/aez.32.347</t>
  </si>
  <si>
    <t>WOS:A1997XB77000010</t>
  </si>
  <si>
    <t>Jacquet, JM</t>
  </si>
  <si>
    <t>Photorefractory period of the Muscovy duck (Cairina moschata): Endocrine and neuroendocrine responses to day length after a full reproductive cycle</t>
  </si>
  <si>
    <t>1. The Muscovy duck, of equatorial origin, is photosensitive and its sexual maturation can be advanced by long days. The aim of this study was to investigate the photorefractory nature of the seasonal sexual rest in this species. 2. Sixty males were allocated to three groups of 20 birds each after completion of one full reproductive cycle in long days (16L:8D). Group A was transferred to longer days (20L:4D). Group B remained in 16L:8D. Group C was transferred to short days (6L: 18D) for 9 weeks and then returned to 16L:8D. 3. Group B spontaneously redeveloped their testes and recrudescence, indicated by increased plasma concentrations of luteinising hormone and testosterone, started between the 4th and 10th week after total regression. Longer days (in group A) accelerated recrudescence. Shorter days (in group C) delayed it, but the return to long days restored reproductive function. 4. In group C, the transfer to short days increased the hypothalamic content of luteinising hormone-releasing hormone (LHRH) and secretion of the neuropeptide in vitro. The pituitary sensitivity to LHRH was increased in that group after the return to long days. 5. These effects show that the birds were photosensitive when daylength was changed 8 weeks after the completion of regression, and that short days were not necessary for the birds to regain photosensitivity. 6. The shortness of the regressed period and the spontaneous recrudescence in long days are more typical of equatorial birds than temperate zone species, which are more dependent on photoperiodic changes. The Muscovy duck probably retains features of its wild ancestor, which, living in equatorial latitudes, was more subject to non-photic synchronisers.</t>
  </si>
  <si>
    <t>10.1080/00071669708417971</t>
  </si>
  <si>
    <t>WOS:A1997WY33000016</t>
  </si>
  <si>
    <t>Williams, LM; Hannah, LT; Adam, CL; Bourke, DA</t>
  </si>
  <si>
    <t>Melatonin receptors in red deer fetuses (Cervus elaphus)</t>
  </si>
  <si>
    <t>JOURNAL OF REPRODUCTION AND FERTILITY</t>
  </si>
  <si>
    <t>Red deer (Cervus elaphus) exhibit highly seasonal rhythms in physiology and behaviour. The influence of photoperiod on the timing of these changes begins in utero where the fetus receives photoperiodic information via the diurnal pattern of maternal melatonin secretion. The potential sensitivity of deer fetuses to melatonin was ascertained by mapping specific receptors and characterizing them using 2-[I-125]iodomelatonin and quantitative autoradiography in vitro. Specific binding occurred from day 31 of gestation onwards (term = 233 days) over the spinal nerves and respiratory system. At later stages of gestation binding occurred over the brain, particularly the brainstem, the pituitary gland, thyroid gland, gastrointestinal tract including the pancreas, metanephros, cochlea of the ear, spinal cord, and spinal and cranial nerves. Binding was abolished in the presence of 10(-7) mol mol melatonin l(-1) and diminished in the presence of 10(-4) mol GTP gamma S l(-1) (guanosine-5-O-(3-thiotriphosphate)), confirming that binding represented functional G-protein-coupled melatonin receptors. Characterization studies, carried out on fetal lung, revealed that binding was time-dependent, reaching equilibrium at about 3 h at room temperature (22 degrees C), and saturable with a dissociation constant (K-d) of 104 pmol l(-1). This study demonstrates the presence of G-protein-coupled melatonin receptors over a wide range of tissues in red deer fetuses from early in gestation, indicating that in addition to its role in the communication of photoperiodic information to the fetus in this species, melatonin may be involved in fetal growth and development.</t>
  </si>
  <si>
    <t>0022-4251</t>
  </si>
  <si>
    <t>WOS:A1997XH15800018</t>
  </si>
  <si>
    <t>Deng, HW</t>
  </si>
  <si>
    <t>Photoperiodic response of sexual reproduction in the Daphnia pulex group is reversed in two distinct habitats</t>
  </si>
  <si>
    <t>Two traditional species in the Daphnia pulex group (D. pulex and D. pulicaria) are not completely reproductively isolated. The microhabitats they dominate are distinct but overlap geographically, and migration between the microhabitats is not uncommon. Their species identity is not fully supported by a recent molecular study. A laboratory experiment shows that Daphnia clones isolated from two populations of each species switch to sexual reproduction in response to totally different photoperiodic cues, so that their mating seasons are expected to differ. This phenomenon is most likely due to local adaptation of the two species to their respective distinct microhabitats. The phenomenon, together with the peculiarity of the study system, is interpreted as an ongoing allochronic speciation process in aquatic systems.</t>
  </si>
  <si>
    <t>10.4319/lo.1997.42.3.0609</t>
  </si>
  <si>
    <t>WOS:A1997XZ09100022</t>
  </si>
  <si>
    <t>Murray, GW; Hay, DA</t>
  </si>
  <si>
    <t>Seasonal affective disorder in Australia: is photoperiod critical?</t>
  </si>
  <si>
    <t>AUSTRALIAN AND NEW ZEALAND JOURNAL OF PSYCHIATRY</t>
  </si>
  <si>
    <t>Objectives: Seasonal affective disorder (SAD) is a variant of recurrent depression in which episodes are linked to a particular season, typically winter. SAD is understood as the extreme end of a continuum of seasonality in the general population. Photoperiod (the timing and duration of daylight) has been assumed to be aetiologically critical. The present research used a survey design to investigate the assumed centrality of photoperiod for SAD/seasonality in Australia, Two hypotheses were tested: that self-reported seasonality does not increase further from the equator and that seasonality does not stand alone from non-seasonal neurotic complaints. Method: The sampling frame used was adult females on the Australian Twin Registry roll. A sample of 526 women residing across the latitudes of Australia responded to a survey based around the Seasonal Pattern Assessment Questionnaire (SPAQ). The SPAQ asks respondents to retrospectively report on season-related changes in mood and behaviour. The survey also contained three questionnaire measures of neurotic symptoms of anxiety and depression: the General Health Questionnaire (GHQ), the Community Epidemiological Survey for Depression (CES-D) and the State-Trait Anxiety Inventory-Trait (STAI-T). Results: Self-reported seasonality did not correlate with latitude (r=0.01, NS). On the other hand, a substantial relationship was found between seasonality and each of the measures of non-seasonal complaints: GHQ (r=0.35, p&lt;0.001); CES-D (r=0.35, p&lt;0.001); and STAI-T (r=0.30, p&lt;0.001). Conclusions: Within the limitations of a design based on retrospective self-report, the findings of the present study suggest that the diathesis for SAD/seasonality may not be photoperiod-specific. At least in Australia, there is provisional support for the proposal that human seasonality may have a broader psychological component. The findings are discussed in terms of established research into normal mood, trait personality and non-seasonal depression.</t>
  </si>
  <si>
    <t>0004-8674</t>
  </si>
  <si>
    <t>10.3109/00048679709073832</t>
  </si>
  <si>
    <t>WOS:A1997XN68600018</t>
  </si>
  <si>
    <t>Acosta, A; Zea, S</t>
  </si>
  <si>
    <t>Sexual reproduction of the reef coral Montastrea cavernosa (Scleractinia: Faviidae) in the Santa Marta area, Caribbean coast of Colombia</t>
  </si>
  <si>
    <t>Sexual reproduction of the reef-building coral Montastrea cavernosa was studied in the Santa Marta area, Caribbean coast of Colombia, from October 1990 to October 1991. The area is subjected to a seasonal upwelling-outwelling regime. From microscopical analysis of tissue sections sampled each lunar month around the full moon, it was confirmed that this is a gonochoric, broadcasting species, with a single gametogenic cycle per year, and a 1:1 sex ratio. Oogenesis began a few weeks after spawning, and extended for 11 mo. The onset of spermatogenesis occurred just before the full moon of June, later than at other localities where sea-water temperatures during the first half of the year are not as low. The amount of reproductive tissue strongly increased in both sexes after July, in association with an increase in sea-water temperature and a decrease in photoperiod. The gonad index of fully mature female colonies was about four times lower than at other localities, perhaps due to the stressful seasonal regime. The male gonad index was lower than that of the female, indicating sex-related differences in the rates of biomass allocation to reproduction. As in other Caribbean localities, spawning occurred after the full moons of August and September. However, there was some evidence of a third spawning episode after the full moon of October, possibly associated with a delay in the occurrence of maximum sea-water temperatures in near-equatorial localities compared to higher latitudes. The probability of cross-fertilization in this species with a gonochoric breeding system and a broadcasting mode of reproduction is favored by its balanced sex ratio, its usually high within-reef zone abundance, and by localized and repeated spawning episodes, synchronized by lunar phase.</t>
  </si>
  <si>
    <t>Guterres, Silvia S/B-6420-2015; Bassani, Valquiria L/C-2136-2009; Pohlmann, Adriana R/B-9910-2008; Bassani, Valquiria L/I-7479-2012</t>
  </si>
  <si>
    <t>Guterres, Silvia S/0000-0002-6085-6826; Pohlmann, Adriana R/0000-0001-5222-1807; Bassani, Valquiria L/0000-0001-9525-5855</t>
  </si>
  <si>
    <t>10.1007/s002270050077</t>
  </si>
  <si>
    <t>WOS:A1997WX32500016</t>
  </si>
  <si>
    <t>Nilssen, KJ; Gulseth, OA; Iversen, M; Kjol, R</t>
  </si>
  <si>
    <t>Summer osmoregulatory capacity of the world's northernmost living salmonid</t>
  </si>
  <si>
    <t>Anadromous Arctic charr (Salvelinus alpinus L.) were caught on their way to and from the sea with the use of a fish trap placed in the Dieset watercourse located on the Spitsbergen Island (79 degrees 10' Northern latitude) within the high-Arctic Svalbard archipelago. When subjected to a seawater challenge test (34 parts/thousand at 4-5 degrees C), charr on their way to the sea showed only minor and temporary changes in blood plasma osmolality and Na+ and Mg2+ concentrations. The seawater tests also revealed good hypoosmoregulatory capacity for Arctic charr returning from the marine environment 4 wk later. A progressive decrease in seawater tolerance was first documented 7-11 days after their return to the freshwater habitat. Thus the Svalbard charr, being the northernmost anadromous salmonid and probably a direct descendant from the first Salvelinus immigrants to freshwater systems, undergoes a preparatory increase of hypoosmoregulatory capacity (smoltification) before entering the oceanic water bodies. Furthermore, the termination of their short annual seawater stay is probably elicited by factors controlling body systems other than osmoregulation.</t>
  </si>
  <si>
    <t>Iversen, Martin H/J-2237-2016</t>
  </si>
  <si>
    <t>Iversen, Martin H/0000-0002-4179-2804</t>
  </si>
  <si>
    <t>R743</t>
  </si>
  <si>
    <t>R749</t>
  </si>
  <si>
    <t>WOS:A1997WP36000002</t>
  </si>
  <si>
    <t>BenDavid, M</t>
  </si>
  <si>
    <t>Timing of reproduction in wild mink: The influence of spawning Pacific salmon</t>
  </si>
  <si>
    <t>In many species of seasonally breeding mammals, reproduction occurs later at higher latitudes. Records of timing of reproduction in free-ranging American mink (Mustela vison) in North America and Europe suggest a similar trend. Observations on mink in southeast Alaska, however, revealed a deviation from this pattern, suggesting that factors other than latitude and associated day length may affect timing of breeding for this species in this area. I investigated timing of reproduction and body condition of wild, free-ranging mink on Chichagof Island, southeast Alaska, and hypothesized that seasonal food availability, especially abundant carcasses of spawning Pacific salmon (Onchorhynchus sp.), would determine timing of breeding in this population of mink. Blood progesterone levels, body condition, and testicle lengths were recorded for 24 adult mink, livetrapped from mid-March to late July in 1992 and 1993. Results suggest that these free-ranging mink mate during the later part of April to early May, and parturition occurs in late June to early July. Although male mink seemed to respond to photoperiodism in initiating reproduction, timing of reproduction in female mink was shifted so that lactation coincided with the availability of carcasses of Pacific salmon.</t>
  </si>
  <si>
    <t>10.1139/z97-047</t>
  </si>
  <si>
    <t>WOS:A1997XB77600004</t>
  </si>
  <si>
    <t>Wildeus, S</t>
  </si>
  <si>
    <t>Hair sheep genetic resources and their contribution to diversified small ruminant production in the United States</t>
  </si>
  <si>
    <t>87th Annual Meeting of the ASAS</t>
  </si>
  <si>
    <t>JUL 25-28, 1995</t>
  </si>
  <si>
    <t>ORLANDO, FL</t>
  </si>
  <si>
    <t>ASAS</t>
  </si>
  <si>
    <t>Two Caribbean hair sheep breeds, the St. Croix (SC) and Barbados Blackbelly (BB), are found in the United States, and the SC has led to the development of the Katahdin (K), a synthetic breed of hair sheep. These breeds have mature ewe BW ranging from 32 to 54 kg (for BB and SC) and from 55 to 73 kg (K). Hair sheep and hair sheep crosses have lower rectal temperatures and respiration rates than wool breeds and a lower DMI and water intake. There are indications of increased resistance to internal parasites in hair sheep. Although hair sheep are seasonal breeders under U.S. photoperiodic conditions, they tend to perform better under accelerated lambing systems than traditional wool breeds. Fertility, prolificacy, and lamb survival is high in BB and SC, but hair x wool crossbred ewes tend to have a higher level of fertility than hair and wool parent breeds. Ewe productivity is also higher in hair x wool crosses than in wool crosses, particularly when adjusted for ewe BW or under accelerated lambing systems. Hair sheep have a lower ADG and intake of high-energy diets, as well as a lower gain/feed ratio, than wool breeds. Growth rates tend to be higher in SC than in BE. Differences in carcass characteristics are inconsistent between hair and wool breeds. Production characteristics of hair sheep, particularly hair x wool crosses, make them suitable for low-input, sustainable production systems that do not require high growth rates and large carcasses. There is a need to preserve the existing U.S. hair sheep germplasm base in support of such systems.</t>
  </si>
  <si>
    <t>WOS:A1997WP59300006</t>
  </si>
  <si>
    <t>VanDongen, HPA; Kerkhof, GA; Kloppel, HB</t>
  </si>
  <si>
    <t>Seasonal covariation of the circadian phases of rectal temperature and slow wave sleep onset</t>
  </si>
  <si>
    <t>There is a scarcity of well-controlled studies of the seasonal variation in circadian rhythmicity. In the present study, the circadian phase of rectal temperature and the onset of slow wave sleep were studied in a series of twelve 24-h experiments, one each month of the year, for six healthy subjects under controlled conditions in a climatic chamber. In winter, as compared with summer, the average circadian rhythm of rectal temperature was phase delayed by 45 min, and the average onset of slow wave sleep was phase delayed by 40 min. The temporal relationship between the circadian phase of rectal temperature and the timing of slow wave sleep was maintained throughout the year. Habitual rising and retiring times covaried as well. Furthermore, the circadian rhythm of rectal temperature followed the timing of the photoperiod across the year, but had a much smaller range of seasonal variation. Apparently, the seasonal variation in the photoperiodic zeitgeber is largely compensated for by the stabilizing influence of secondary zeitgebers. However, in healthy subjects some effect of photoperiodic variation can still be observed.</t>
  </si>
  <si>
    <t>10.1046/j.1365-2869.1997.00021.x</t>
  </si>
  <si>
    <t>WOS:A1997WU25600003</t>
  </si>
  <si>
    <t>Graves, WR; Aiello, AS</t>
  </si>
  <si>
    <t>High root-zone temperature causes similar changes in water relations and growth of silver maples from 33 degrees and 44 degrees N latitude</t>
  </si>
  <si>
    <t>Information on the heat resistance of silver maple (Acer saccharinum L,) could help develop stress-resistant Freeman maples (Acer xfreemanii E. Murray), Our first objective was to determine how 26, 30, 32, 34, and 36 degrees C in the root zone affect growth and water relations of plants from rooted cuttings of a silver maple clone indigenous to Mississippi (33.3 degrees N latitude), Fresh mass increased over time for plants at all temperatures and was highest for plants with root zones at 30 degrees C. Quadratic regression functions predicted maximal plant dry mass, leaf surface area, and stomatal conductance at 29, 29, and 28 degrees C, respectively. Stem xylem water potential (Psi) during the photoperiod decreased linearly with increasing root-zone temperature from -0.83 MPa at 26 degrees C to -1.05 MPa at 36 degrees C, Our second objective was to compare six clones of silver maple from the Mississippi location with six clones from 44.4 degrees N latitude in Minnesota for effects of 35 degrees C in the root zone on plant growth, stomatal conductance, and stem Psi. Provenance and temperature main effects were significant for most dependent variables, but there were no provenance x temperature interactions, Over both provenances, plant fresh and dry mass, leaf surface area, stomatal conductance, and stem Psi during the photoperiod were higher at 29 than 35 degrees C. Over both temperatures, plants from Minnesota clones had higher fresh and dry mass and more leaf surface area than plants from Mississippi clones, The lack of temperature x provenance interactions suggests that ecotypic or clinal variation in heat resistance is minimal and will not be useful for identifying superior genotypes for use in interspecific crosses with red maple (Acer rubrum L.).</t>
  </si>
  <si>
    <t>10.21273/JASHS.122.2.195</t>
  </si>
  <si>
    <t>WOS:A1997WL45100009</t>
  </si>
  <si>
    <t>Byrne, M; Morrice, MG; Wolf, B</t>
  </si>
  <si>
    <t>Introduction of the northern Pacific asteroid Asterias amurensis to Tasmania: Reproduction and current distribution</t>
  </si>
  <si>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</si>
  <si>
    <t>Byrne, Maria/K-6355-2016</t>
  </si>
  <si>
    <t>Byrne, Maria/0000-0002-8902-9808; Morrice, Margie/0000-0001-6903-4565</t>
  </si>
  <si>
    <t>10.1007/s002270050058</t>
  </si>
  <si>
    <t>WOS:A1997WQ42500017</t>
  </si>
  <si>
    <t>Wegis, MC; Bradshaw, WE; Davison, TE; Holzapfel, CM</t>
  </si>
  <si>
    <t>Rhythmic components of photoperiodic time measurement in the pitcher-plant mosquito, Wyeomyia smithii</t>
  </si>
  <si>
    <t>Photoperiodic time measurement regulating larval diapause in the pitcher-plant mosquito, Wyeomyia smithii, varies in a close relationship with latitude. The critical photoperiod mediating the maintenance and termination of diapause is positively correlated with latitude (r(2) = 0.977) among six populations from southern (30-31 degrees N), intermediate (40 degrees N), and northern (46-49 degrees N) latitudes in North America. The developmental response to unnaturally short and to unnaturally long photoperiods declines with increasing latitude, so that longer critical photoperiods are associated with a downward rather than a lateral shift in the photoperiodic response curve. Exotic light and dark cycles of varying period (T) with a short (10 h) photophase and a scotophase ranging from 14 (T = 24) to 62 (T = 72) h, reveal two geographic patterns: a decline in perturbability of the photoperiodic clock with increasing latitude, and no change with latitude in the 21-h period of rising and falling development with increasing T. These results show (1) that there is a rhythmic component to photoperiodic time measurement in W. smithii, (2) that the period of this rhythm is about 21 h in all populations, and (3) that more northern populations show decreasing responsiveness to photoperiod and increasing stability against perturbation by exotic period lengths (T &gt; 24). Previous studies on W. smithii indicate that this single temperate species of a tropical and subtropical genus has evolved from south to north. We therefore conclude that the evolution of increasing critical photoperiod in W. smithii during its adaptive radiation into North America has more likely involved the amplitude and not the period of the under lying circadian pacemaker.</t>
  </si>
  <si>
    <t>10.1007/s004420050130</t>
  </si>
  <si>
    <t>WOS:A1997WP45200005</t>
  </si>
  <si>
    <t>DelSocorro, AP; Gregg, PC</t>
  </si>
  <si>
    <t>Calling behaviour in M-convecta females under different temperature and photoperiodic conditions</t>
  </si>
  <si>
    <t>The effects of temperature and photoperiod on calling behaviour in females of the Australian common armyworm, Mythimna convecta (Walker) (Lepidoptera: Noctuidae), were studied in the laboratory. Age at first calling was greater at 15 and 20 degrees C compared with 25 degrees C, but there were no significant differences between 25 and 30 degrees C. Females kept at 10 degrees C did not call, but if transferred at 10 days to 20 degrees C they called after a period similar to the pre-calling period at constant 20 degrees C. Onset time of calling was earlier at 15 and 20 degrees C compared with 25 and 30 degrees C, but there were no significant differences in calling duration. At 20 degrees C, age at first calling was increased by shorter daylength (12h and 14h, compared with 16h), and there was an interaction between daylength and moth age affecting the duration of calling. Onset times advanced with longer daylength, but peak calling was later in relation to the length of the scotophase. These results are discussed in connection with migration in M. convecta. Evidence for a circadian rhythm of calling was found in females entrained for 3 and 8 days after emergence under reverse-cycle conditions and then transferred to constant darkness. However, after 56h and 80h respectively of darkness, calling became de-synchronized. Subsequently, it appeared to re-synchronize to a different clock, which approximately correlated with the normal photoperiods the moths had experienced during larval development.</t>
  </si>
  <si>
    <t>gregg, peter/E-9408-2011</t>
  </si>
  <si>
    <t>gregg, peter/0000-0001-7534-3567</t>
  </si>
  <si>
    <t>WOS:A1997WU08100004</t>
  </si>
  <si>
    <t>Effects of photoperiod and temperature on larval development and summer diapause in two geographic ecotypes of the rice stem maggot, Chlorops oryzae Matsumura (Diptera: Chloropidae)</t>
  </si>
  <si>
    <t>Summer diapause in mature third-stadium larvae of Chlorops oryzae MATSUMURA was controlled by a quantitative photoperiodic response. When eggs were kept under LD15:9, pupation in the Akita strain (bivoltine, 39 degrees N) was synchronized under both short and intermediate days with a larval stage of about 14 days. Under LD15 : 9 at 23 degrees C, the complete larval stage was 68 days because the mature larval stage lasted 40 days. In contrast, the larval stage in the Aichi strain (trivoltine, 35 degrees N) was 14 and 16 days under LD12 : 12 and 15 : 9, respectively. Under LD 14.5 : 9.5 at 23 degrees C, the larval stage was 60 days including the mature larval stage of 40 days. The critical photoperiod for the induction of summer diapause in both strains was shortened with increasing temperature. Photoperiods from LD14 : 10 to 15.5 : 8.5 in the egg stage did not influence the quantitative photoperiodic responses of either strain. C. oryzae entered a winter diapause in the first stadium when the egg stage was exposed to LD12 : 12 but the diapause was terminated by intermediate and long days in the larval stage. There was no clear influence of photoperiod on larval development in either strain after the termination of winter diapause.</t>
  </si>
  <si>
    <t>10.1303/aez.32.63</t>
  </si>
  <si>
    <t>WOS:A1997WL09100009</t>
  </si>
  <si>
    <t>Panizzi, AR; Vivan, LM</t>
  </si>
  <si>
    <t>Seasonal abundance of the neotropical brown stink bug, Euschistus heros, in overwintering sites, and the breaking of dormancy</t>
  </si>
  <si>
    <t>The seasonal abundance of the neotropical brown stink bug, Euschistus heros (Heteroptera: Pentatomidae), in overwintering sites in northern Parana state, Brazil (latitude 23 degrees 11' S, longitude 51 degrees 11' W) was monitored from September 1994 to August 1995. The breaking of dormancy (oligopause) was studied in the laboratory by comparing the feeding activity and reproduction of adults collected in the held under different physiological conditions (i.e., dormant and non-dormant). No bugs were found in overwintering sites during the summer (December to February) and during early autumn (March). From mid-autumn to winter (April - August), the number of E. her-os captured in these sites gradually increased, decreasing thereafter with the start of spring in September. Dormant and nondormant E. heros taken to the laboratory and maintained at 25 +/- 1 degrees C, 65 +/- 5% rh., and L14:D10 photoperiod, and given suitable food (soybean pods or seeds), began feeding immediately. The number of stylet sheaths deposited/day on the food was greater for non-dormant than for dormant adults. Feeding activity was greater on immature pods than on mature seeds of soybean. Dormant females placed under suitable biotic and abiotic conditions took ca. 2 weeks to start reproduction, in contrast to non-dormant females, which reproduced immediately.</t>
  </si>
  <si>
    <t>10.1046/j.1570-7458.1997.00132.x</t>
  </si>
  <si>
    <t>WOS:A1997WM17300012</t>
  </si>
  <si>
    <t>Cohen, Y; Farkash, S; Reshit, Z; Balder, A</t>
  </si>
  <si>
    <t>Oospore production of Phytophthora infestans in potato and tomato leaves</t>
  </si>
  <si>
    <t>PHYTOPATHOLOGY</t>
  </si>
  <si>
    <t>Fungal, host, and environmental factors affecting sexual reproduction of Phytophthora infestans in planta were studied. Intact and detached leaves were coinoculated with sporangia of various combinations of A(1) and A(2) mating-type isolates; leaves were incubated under various conditions, and oospore production was estimated microscopically within whole, clarified leaflets. Some A(1) + A(2) isolate combinations were more reproductive than others, whereas some potato genotypes better supported oospore formation than others. Tomato usually supported more oospore formation than potato. To induce oospore formation, A(1) and A(2) sporangia were usually mixed at a 1:1 ratio. Ratios of 1:19 to 19:1, however, also allowed abundant production of oospores. Optimal temperatures for sexual sporulation ranged from 8 to 15 degrees C, but oospores also were produced at 23 degrees C. Oogonia developed 5 to 6 days after sporangial coinoculation, and oospores developed after 8 to 10 days. Light had little effect an oospore formation in both tomato and potato leaves provided that initial lesions were established under photoperiodic conditions. Although A(1) and A(2) sporangia usually were mixed before inoculation on leaves to obtain oospores, we found that discrete A(1) and A(2) lesions produced on opposite sides of the midvein of tomato leaves also induced oospore formation in the midvein and adjacent tissues. Oospores also formed when the two halves of the leaves were cut and separated at 3 days after sporangial coinoculation, which corresponded with the appearance of late blight lesions. The continuous supply of moisture to infected leaves was essential to oospore production. No oospores or oogonia formed in severely diseased plants kept at 50 to 80% relative humidity. Such plants did allow some oospore formation when kept continuously wet far 2 weeks in plastic boxes or tents. Detached leaves floated on water supported the highest sexual sporulation. Under optimal conditions of wetness and temperature, as many as 100 oospores per mm(2) of tissue were observed.</t>
  </si>
  <si>
    <t>0031-949X</t>
  </si>
  <si>
    <t>10.1094/PHYTO.1997.87.2.191</t>
  </si>
  <si>
    <t>WOS:A1997XN26500011</t>
  </si>
  <si>
    <t>Sharp, PJ</t>
  </si>
  <si>
    <t>Kawashima, S; Kikuyama, S</t>
  </si>
  <si>
    <t>Comparative regulation of prolactin secretion</t>
  </si>
  <si>
    <t>ADVANCES IN COMPARATIVE ENDOCRINOLOGY, TOMES 1 AND 2</t>
  </si>
  <si>
    <t>XIIIth International Congress of Comparative Endocrinology</t>
  </si>
  <si>
    <t>NOV 16-21, 1997</t>
  </si>
  <si>
    <t>YOKOHAMA, JAPAN</t>
  </si>
  <si>
    <t>Japan Racing Assoc</t>
  </si>
  <si>
    <t>Prolactin secretion changes seasonally in many vertebrates to control a wide range of responses to seasonal cues (e.g. changes in salinity, ambient temperature or photoperiod). These prolactin-dependent responses include changes in osmoregulation, reproductive activity and behaviour, and pelage. Information on the mechanisms involved in transducing these environmental signals into changes in prolactin secretion is mostly restricted to these involved in transducing photoperiodic information in birds and mammals. In birds, seasonal changes in prolactin secretion are controlled by the avian prolactin releasing hormone, vasoactive intestinal polypeptide. The pineal gland does not appear to play a role in the control of photoinduced prolactin release in birds. In contrast, in mammals, melatonin produced by the pineal gland plays a key role in the photoperiodic regulation of prolactin secretion. Melatonin regulates prolactin secretion, at least in part, by a direct action on the pituitary gland.</t>
  </si>
  <si>
    <t>WOS:000072639100161</t>
  </si>
  <si>
    <t>Dechant, JJ; Mooney, MP; Burrows, AM; Smith, TD; Siegel, MI</t>
  </si>
  <si>
    <t>''Month of birth effect'' does not alter longitudinal growth in an experimental animal model</t>
  </si>
  <si>
    <t>Previous cross-sectional human and animal data collected in the southern hemisphere suggest that month of birth influences growth throughout life; individuals born between August and January (spring/summer) were larger than individuals born between February and July (fall/winter) throughout their life cycle. It has been suggested that there is some form of annual global variation which may be caused by extraterrestrial factors, The present study, utilizing an experimental animal model, investigated the ''month of birth effect'' in the northern hemisphere on the somatic and skeletal growth of rabbits. The study sample consisted of 135 laboratory bred and reared New Zealand white rabbits (Oryctolagus cuniculus) from 62 different litters; spring/summer rabbits (n = 75) were born between February and July; fall/winter rabbits (n = 60) were born between August and January. Serial longitudinal body mass and craniofacial radiographic growth data were collected at 10, 25, 42, 84, and 126 days of age. Results from a two-way ANOVA showed no significant (P &gt; 0.05) differences in the month of birth main effect or in the age x month of birth interaction for either somatic or skeletal growth, Results from the present study do not support the ''month of birth effect'' hypothesis, It was concluded that variations in growth patterns are more likely controlled by local environmental factors such as hemispheric seasonality in photoperiod or temperature, and not by more exotic factors such as the earth's orbital trajectory around the sun or global energy fields. (C) 1997 Wiley-Liss, Inc.</t>
  </si>
  <si>
    <t>10.1002/(SICI)1520-6300(1997)9:4&lt;481::AID-AJHB7&gt;3.0.CO;2-Z</t>
  </si>
  <si>
    <t>WOS:A1997XV76500007</t>
  </si>
  <si>
    <t>Takeda, M; Skopik, SD</t>
  </si>
  <si>
    <t>Photoperiodic time measurement and related physiological mechanisms in insects and mites</t>
  </si>
  <si>
    <t>ANNUAL REVIEW OF ENTOMOLOGY</t>
  </si>
  <si>
    <t>For over 60 years, many species of insects and mites have been known to respond in an adaptive way to seasonal changes in daylength. Responses to photoperiod allow them to survive periods of unfavorable environmental conditions. Since the early 1950s, light-sensitive and temperature-compensated circadian clocks have also been known to regulate the timing of many events (behavioral, physiological, biochemical) in all eukaryotic organisms, including insects and mites. Over the past 30 years, considerable effort has been directed at elucidation of the nature of the clock mechanism that underlies photoperiodism. Mathematical models using a number of insect systems have been developed that attempt to causally relate the circadian clock to photoperiodic time measurement. Although some experimental evidence supports these circadian-based models, some insects and mites appear to utilize a non-periodic hourglass timer as the photoperiodic clock. Future work in this field would benefit by following the approach that has proven to be very successful in identifying genes and gene products that regulate circadian rhythmicity in Drosophila melanogaster.</t>
  </si>
  <si>
    <t>1545-4487</t>
  </si>
  <si>
    <t>10.1146/annurev.ento.42.1.323</t>
  </si>
  <si>
    <t>WOS:A1997WD49500014</t>
  </si>
  <si>
    <t>Volkovich, TA; Blumental, NA</t>
  </si>
  <si>
    <t>Photo-thermoperiodic responses in some species of lacewings (Neuroptera: Chrysopidae): Their role in diapause induction</t>
  </si>
  <si>
    <t>The effects of combinations of photoperiod and temperature on diapause induction in six species of lacewings (Chrysopidae) from the forest-steppe zone (Russia, 50 degrees N) were examined. Diapause induction in the short day was temperature-independent ill all species, with exception of Chrysopa phyllochroma. In this species the incidence of diapause decreased within the range from 25 to 33 degrees C. The long day prevented diapause only within particular temperature limits, which were species specific. In species with typical long-day photoperiodic response (C. perla, C. septempunctata and Chrysoperla carnea) daily temperature fluctuations were less favourable to diapause induction than constant mean temperature. In C. phyllochroma and C. abbreviata the similar high incidence of diapausing prepupae was induced both by daily natural thermoperiods and constant mean temperature. In experiments carried out under 12-h thermophase: 12-h cryophase conditions it was revealed that photo-thermoperiodic responses of C. phyllochroma were significantly dependent on cryophase temperature, whereas diapause of C. perla was determined mainly by photoperiod. The diversity of seasonal cycles in Chrysopa species and the role of photoperiod and thermoperiod in the development and diapause control in nature are discussed.</t>
  </si>
  <si>
    <t>WOS:A1997YA63100003</t>
  </si>
  <si>
    <t>Asher, GW; Muir, PD; Semiadi, G; O'Neill, KT; Scott, IC; Barry, TN</t>
  </si>
  <si>
    <t>Seasonal patterns of luteal cyclicity in young red deer (Cervus elaphus) and sambar deer (Cervus unicolor)</t>
  </si>
  <si>
    <t>Seasonal onset of pubertal ovulation and incidence of luteal cyclicity was assessed from plasma progesterone profiles over 15 months for tame red deer (n = 7) and sambar deer (n = 7) hinds. Seasonal responses to photoperiod were determined from plasma prolactin profiles. All red deer attained puberty at 17-18 months of age in May-June and expressed 3-6 luteal cycles of length 20.0+/-10.4 days (mean+/-s.e.m.) over 52-102 days. Six sambar deer attained puberty at 7-19 months of age, between August and December. Duration of luteal cyclicity was variable. While one animal remained continuously cyclic for 13 months, most entered anoestrus between November and February. The mean length of th-luteal cycle was 17.2+/-0.3 days. While red deer exhibited strongly seasonal patterns of prolactin secretion, sambar deer showed no such seasonal trends. The data collectively indicate that young sambar hinds at temperate latitudes exhibit loosely defined patterns of reproductive seasonality that are 4-6 months out of phase with those of red deer, although some individuals may be non-seasonal. Failure to express seasonal patterns of prolactin secretion indicates that sambar deer may not perceive photoperiodic cues to the same extent as do red deer.</t>
  </si>
  <si>
    <t>Semiadi, Gono/D-3404-2015</t>
  </si>
  <si>
    <t>Semiadi, Gono/0000-0002-9351-9746</t>
  </si>
  <si>
    <t>10.1071/R97012</t>
  </si>
  <si>
    <t>WOS:000072857900004</t>
  </si>
  <si>
    <t>Westergaard, L; Eriksen, EN</t>
  </si>
  <si>
    <t>Autumn temperature affects the induction of dormancy in first-year seedlings of Acer platanoides L.</t>
  </si>
  <si>
    <t>First-year seedlings of five latitudinal populations of Acer platanoides were subjected to decreasing photoperiod treatment under three different temperature regimes. The depth of the induced dormancy was quantified as the number of days to bud burst (DBB) under defined conditions favourable to growth. The results suggested a close relationship between autumn temperature and the strength of the induced dormancy, with high temperatures combined with short days leading ro a deeper stage of dormancy. Northern and continental populations generally had bud burst earlier than southern. The results are discussed in relation to hypotheses for dormancy induction and release.</t>
  </si>
  <si>
    <t>10.1080/02827589709355378</t>
  </si>
  <si>
    <t>WOS:A1997WL56000002</t>
  </si>
  <si>
    <t>de Graaf-van der Zande, MT; Blacquiere, T</t>
  </si>
  <si>
    <t>Blacquiere, T; Gude, H</t>
  </si>
  <si>
    <t>Alternative sources for photoperiodic lighting of Gypsophila</t>
  </si>
  <si>
    <t>THIRD INTERNATIONAL SYMPOSIUM ON ARTIFICIAL LIGHTING IN HORTICULTURE</t>
  </si>
  <si>
    <t>Symposium on Artificial Lighting in Horticulture</t>
  </si>
  <si>
    <t>JAN, 1994</t>
  </si>
  <si>
    <t>NOORDWIJKERHOUT, NETHERLANDS</t>
  </si>
  <si>
    <t>To evaluate the efficacy of different lamps for photoperiodic lighting of Gypsophila paniculata 'Perfecta', a light gradient method was used. The need for this comparison arose from the introduction of energy saving lamps, with spectral qualities different from those of the normally applied incandescent lamp. During day extensions up to 18 hours daylength and dusk to dawn lighting treatments, plants received lighting levels ranging from 0.1 on the opposite of the lamps to 2.0 mu mol m(-2)s(-1) PPF underneath the lamps. The lamps used were: Incandescent, Low Pressure Sodium, Compact Discharge, Red light emitting diodes, Cool White Fluorescent, Blue Fluorescent, Far-rid (incandescent lamps, filtered through blue and orange cinemoid filters), and Red + Far-red (Red fluorescent + orange and blue filtered incandescent). The experiment with Gypsophila was carried out three times: in the first the plants were grown from August 8 to the end of November 1990, the second from December 22, 1990 to June 15, 1991, and the third from July 31, 1991 to the end of November. Lighting was started after 2 weeks, 4 weeks and 2 weeks in experiments 1, 2 and 3, respectively. In the first experiment, only plants in the Incandescent treatment were induced to flower, plants from the other treatments remained in a rosette stage. The rate of elongation (bolting) correlated positively with the lighting level in the Incandescent treatment. In the second experiment (spring flowering) in all treatments a part of the shoots started to elongate. However, only in the Incandescent and Red+Far-red treatments the majority of the shoots bolted and flowered, in the other treatments the majority remained in the rosette stage. In the third experiment, in all treatments plants readily bolted and flowered, only in Blue fluorescent and Red light emitting diodes the rate was a little lower. Bolting rate correlated positively with the lighting level in all treatments.</t>
  </si>
  <si>
    <t>90-6605-989-3</t>
  </si>
  <si>
    <t>10.17660/ActaHortic.1997.418.16</t>
  </si>
  <si>
    <t>WOS:000073130800016</t>
  </si>
  <si>
    <t>Demas, GE; Klein, SL; Nelson, RJ</t>
  </si>
  <si>
    <t>Reproductive and immune responses to photoperiod and melatonin are linked in Peromyscus subspecies</t>
  </si>
  <si>
    <t>The effects of photoperiod and melatonin treatment on reproductive and immune function were assessed in two subspecies of Peromyscus maniculatus from different latitudes of origin. In experiment 1, P. m. bairidii (latitude = 42 degrees 51' N) and P. m. luteus (latitude = 30 degrees 37' N) were housed in either long (LD 16:8) or short days (LD 8:16) for 8 weeks. Short-day P. Mt. bairdii displayed reproductive regression and elevated splenocyte proliferation in response to the T-cell mitogen concanavalin A, as compared to long-day mice. In contrast, P. m. luteus did not undergo reproductive regression or exhibit any increase in lymphocyte proliferation in short days. In experiment 2, individuals of both P. m. bairdii and P. m. luteus were implanted with empty capsules or capsules that contained melatonin. Individual P. m. bairdii implanted with melatonin underwent reproductive regression. Individuals of this subspecies also displayed elevated lymphocyte proliferation compared to control mice. Conversely, P. m. luteus implanted with melatonin did not undergo reproductive regression and displayed no significant changes in lymphocyte proliferation. These results suggest that reproductive responsiveness to melatonin mediates short-day enhancement of immune function in deer mice. These data also imply that melatonin may not possess universal immunoenhancing properties. Rather, the effectiveness of melatonin to influence immune responses may be constrained by reproductive responsiveness to this indole-amine.</t>
  </si>
  <si>
    <t>WOS:A1996VW45500009</t>
  </si>
  <si>
    <t>Lushai, G; Hardie, J; Harrington, R</t>
  </si>
  <si>
    <t>Inheritance of photoperiodic response in the bird cherry aphid, Rhopalosiphum padi</t>
  </si>
  <si>
    <t>The photoperiodic induction of presexual females (gynoparae) and males of the aphid Rhopalosiphum padi (L.) was examined in single clones collected from different latitudes (N clone from Blair Atholl, 56.5 degrees N 3.1 degrees W; C clone from Leeds, 53.5 degrees N 1.4 degrees W and S clone from Exeter, 50.4 degrees N 3.3 degrees W). Critical night lengths (CNLs) for gynopara and male production (CNLs: 50% of maximum production) and inter-clonal differences, defined by the different forms of progeny produced at a single discriminating night length (12 h 30 min), were measured at 16 +/- 1 degrees C. The aphid clones differed in CNL and in the morphs produced at the discriminating night length. These differences were used to investigate the inheritance of the photoperiodic response. In crosses between clones the photoperiodic response showed considerable overall variation. The variation in CNLs indicated that the photoperiodic response was unlikely to affect the overwintering success after long-distance movement of clones from one latitude to another.</t>
  </si>
  <si>
    <t>10.1111/j.1365-3032.1996.tb00868.x</t>
  </si>
  <si>
    <t>WOS:A1996WA98500007</t>
  </si>
  <si>
    <t>Shintani, Y; Tatsuki, S; Ishikawa, Y</t>
  </si>
  <si>
    <t>Geographic variation of photoperiodic response in larval development of the yellow-spotted longicorn beetle, Psacothea hilaris (PASCOE) (Coleoptera: Cerambycidae)</t>
  </si>
  <si>
    <t>Geographic variation of photoperiodic response in larval development of the yellow-spotted longicorn beetle, Psacothea hilaris (PASCOE), was examined at 25 degrees C, using six populations collected from 24 to 40 degrees N in Japan (Akita, Oyama, Ayabe, Ino, Naze and Ishigaki). Under long daylength (greater than or equal to 14 h), most larvae of all populations pupated after the 4th to 6th stadium without diapause. In three populations (Ayabe, Ino and Naze), larvae reared. under shorter daylength (less than or equal to 13 h) went through about two more larval moltings and eventually entered diapause. In contrast, the southernmost (Ishigaki) and northern two (Akita and Oyama) populations did not manifest a clear photoperiodic response at the temperature tested. Geographic variation of photoperiodic response in the four southwestern populations (Ayabe, Ino, Naze and Ishigaki) was considered to exhibit a clinal change, while responses of the northern two populations (Akita and Oyama) showed discontinuous trend.</t>
  </si>
  <si>
    <t>10.1303/aez.31.495</t>
  </si>
  <si>
    <t>WOS:A1996VV49800005</t>
  </si>
  <si>
    <t>Falcon, J; MolinaBorja, M; Collin, JP; Oaknin, S</t>
  </si>
  <si>
    <t>Age-related changes in 2-[I-125]-Iodomelatonin binding sites in the brain of sea breams (Sparus aurata, L)</t>
  </si>
  <si>
    <t>The pineal organ of fish, through its 24h rhythmic release of melatonin, acts as a transducer of the photoperiod, influencing different physiological functions (e.g., reproduction, growth). The target sites for melatonin are poorly known in fish, especially marine species. A radioligand study was undertaken using the gilthead sea bream (Sparus aurata) maintained under natural temperature and photoperiod (at 28 degrees N latitude). This species exhibits the property of changing sex during growth. Brains of one year-old males were collected at 16:00h and brains of three year-old females at 03:00, 10:00, 16:00 and 23:00h. Membrane homogenate receptor assays were run using 2-[(125)] iodomelatonin as a ligand. Binding sites were detected in brains of young and old fish. In the younger, they exhibited a B-max between 3.52 and 4.29 fmol mg protein(-1) and a K-D between 358-380 pmol l(-1). In the older fish, the K-D varied according to a daily pattern: values were three times higher at 03:00 and 10:00h (500-600 pmol l(-1)) than at 16:00 and 23:00h (150-300 pmol l(-1)). The number of sites also were higher at 03:00 and 10:00h (180-200 fmol mg protein(-1)) than at 16:00 and 23:00h (95-110 fmol mg protein(-1)). Melatonin and iodomelatonin displaced 2-[I-125]iodomelatonin binding in a dose dependent manner, the second being more potent than the first. Binding was also inhibited by GTP. The results provide the first evidence for the presence of membrane melatonin binding sites in the brain of an exclusively marine fish. They suggest that their number and affinity varies during growth and throughout a light/dark cycle. Future experiments will aim to precise the anatomical location and role of these binding sites.</t>
  </si>
  <si>
    <t>10.1007/BF01875583</t>
  </si>
  <si>
    <t>WOS:A1996VX56300006</t>
  </si>
  <si>
    <t>Fennell, A; Wake, C; Molitor, P</t>
  </si>
  <si>
    <t>Use of H-1-NMR to determine grape bud water state during the photoperiodic induction of dormancy</t>
  </si>
  <si>
    <t>Nuclear magnetic resonance longitudinal (T-1) and transverse (T-2) times were used to monitor changes in bud water state during the photoperiodic induction of dormancy in grape (Vitis riparia Michx.). Short day (SD) treatments were used to promote a rapid onset of bud dormancy, and long day (LD) treatments were used to prevent the onset of dormancy. Water content (WC) and the slate of bud water were monitored after 2, 4, and 6 weeks of LD or SD treatment in three bud developmental stages, There,vas no difference in WC ill the SD and LD treatments after 2 weeks. WC decreased in LD and SD buds of all stages during the 6 weeks or treatments, but there was a greater decrease in WC in SD treatments, The stale of bud water changed during the SD treatments, shown in changes in T-1 and T-2 relaxation times. The SD T-1 relaxation times were shorter than the LD T-1 values at all measurement times. The SD T-2 times were shorter than the LD T-2 values in the 4- and 6-week treatment only, Tissue age was an element in lowering the T-1 and T-2 times but not the primary factor, a comparison between the bud dormancy response in the SD and LD treatments and the relaxation times showed that the shorter relaxation times indicate a restriction of motional freedom. The short relaxation times of the SD treatment correlated,vith the onset of dormancy. When dormancy is fully induced, T-2 times correlated better with dormancy than T-1 times.</t>
  </si>
  <si>
    <t>10.21273/JASHS.121.6.1112</t>
  </si>
  <si>
    <t>WOS:A1996VQ50200024</t>
  </si>
  <si>
    <t>Perez, B; Mateos, E</t>
  </si>
  <si>
    <t>Effect of photoperiod on semen production and quality in bucks of Verata and Malaguena breeds</t>
  </si>
  <si>
    <t>A group of 19 bucks of two Spanish breeds from different latitudes (Verata 40 degrees N, n = 10, and Malaguena 37 degrees N, n = 9) were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analyzed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the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</si>
  <si>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10.1016/S0921-4488(96)00899-1</t>
  </si>
  <si>
    <t>WOS:A1996WD19700004</t>
  </si>
  <si>
    <t>Suthers, IM; Sundby, S</t>
  </si>
  <si>
    <t>Role of the midnight sun: Comparative growth of pelagic juvenile cod (Gadus morhua) from the Arcto-Norwegian and a Nova Scotian stock</t>
  </si>
  <si>
    <t>Size-at-age of pelagic juvenile cod from the north-east Atlantic off northern Norway was approximately twice that of cod from the north-west Atlantic, off south-western Nova Scotia, Canada. Arcto-Norwegian cod (AN, 17-48 mm standard length, SL, 34-90 d post-hatch), were sampled in July 1988 with a capelin pelagic trawl, while south-west Nova cod (NAFO region 4X, 7-32 mm SL and 32-105 d post-hatch) were sampled in May-June 1985-1986 with a Tucker trawl. Growth over the previous 14 d, back-calculated from otolith daily growth increments was 0.71 mm d(-1) and 0.33 mm d(-1) for AN and 4X cod respectively. Within and between stocks, water temperature and zooplankton biomass were significantly correlated with the 14 d index (linear model, r(2)=0.42), but an ANCOVA model comparing the AN and 4X regions was highly significant (r(2)=0.71), indicating additional factors. Gear selection was not found to be responsible. While genetic factors could produce this result, there is 48% more time during May-July for visual feeding north of the 71 degrees N latitude off Norway compared with 43 degrees N off eastern Canada, using the light intensity threshold for larval cod feeding. Our hypothesis of light-limited feeding opportunity is consistent with a size- and temperature-dependent consumption model, and with aquaculture methods, as well as the necessity for fast growth in the short northern summer for over-winter survival. (C) 1996 International Council for the Exploration of the Sea</t>
  </si>
  <si>
    <t>Suthers, Iain M/C-4559-2008</t>
  </si>
  <si>
    <t>Suthers, Iain M/0000-0002-9340-7461</t>
  </si>
  <si>
    <t>10.1006/jmsc.1996.0104</t>
  </si>
  <si>
    <t>WOS:A1996VQ94900010</t>
  </si>
  <si>
    <t>Boulos, Z; Macchi, M; Houpt, TA; Terman, M</t>
  </si>
  <si>
    <t>Photic entrainment in hamsters: Effects of simulated twilights and nest box availability</t>
  </si>
  <si>
    <t>Entrainment of wheel-running activity rhythms was compared in hamsters exposed to daily light-dark (LD) cycles with abrupt transitions between 0 and 10 lux or with artificial twilights simulating summer solstice conditions at 41 degrees N latitude but truncated at 10 lux. The photoperiod in LD-rectangular was set at 16.24 h, equating the total light (in lux . min) emitted under the two schedules. The LD cycles were maintained for 35 days and were followed by 14 days of constant darkness (DD). Half the animals in each condition had access to a dark nest box connected to the outer compartment by a tunnel, the remaining animals being confined to a single compartment. Body temperature and locomotor activity inside the nest boxes were recorded by telemetry. Movements between the nest box and the outer compartment were monitored and the data were used to calculate Light exposure at different times of the day. In all groups, the phase angle difference between wheel-running onset and dusk was more positive than that between activity offset and dawn. Hamsters with access to nest boxes, however, had later onsets, earlier offsets, and shorter activity durations (alpha s) than those without. These effects could be accounted for by the difference in light exposure between the nest and no-nest animals, particularly light exposure in the morning. The inclusion of twilights also resulted in later onsets and shorter alpha s, but the differences were relatively small and were only observed in the nest animals. The day-to-day variability in activity onset was negatively correlated with onset time and was smaller in the twilight/nest animals than in the other three groups. Most animals showed an expansion of alpha, during the first few days of DD, resulting from a rapid advance of activity onsets relative to offsets. The period of the rhythms, determined from the first five activity onsets in DD, was negatively correlated with the balance of evening and morning Light exposure. These results are discussed in the context of nonparametric entrainment of compound pacemakers.</t>
  </si>
  <si>
    <t>Houpt, Thomas A./M-6892-2016</t>
  </si>
  <si>
    <t>Houpt, Thomas A./0000-0003-2088-3042</t>
  </si>
  <si>
    <t>10.1177/074873049601100304</t>
  </si>
  <si>
    <t>WOS:A1996VD77400005</t>
  </si>
  <si>
    <t>Nunes, MV; Young, S; Hardie, J</t>
  </si>
  <si>
    <t>Laboratory-simulated naturally-decreasing day lengths, twilight and aphid photoperiodism</t>
  </si>
  <si>
    <t>Day-length changes, as well as periods of twilight, that occur in the course of each natural day-night cycle, were recreated for two chosen latitudes in a computer-controlled 'natural-day-length simulator'. The photoperiodic responses of two aphid species, Aphis fabae and Megoura viciae, were examined in conditions which mimicked late summer to autumn at two simulated latidudes, 51.5 degrees N (e.g. Ascot, Southern Britain) and 60 degrees N (e.g. southern tip of Shetland Islands, Northern Britain), with temperatures between 16 degrees C ('night') and 18 degrees C ('day'). The responses under simulated natural photoperiodic conditions were similar to those observed under conventional experimental conditions of squarewave light-dark cycles (with abrupt Lights-on and Lights-off and constant Light intensities during the light phase): both aphid species responded to civil twilight as light, and the critical day lengths (including civil twilight) for the induction of sexual morphs by the two aphid species observed in the simulator were the same as those found in squarewave light-dark cycles. Autumn field experiments (51.5 degrees N) with the same clones of A.fabae and M.viciae revealed much longer critical day lengths for gynopara and male induction in A.fabae compared with those in the laboratory, but the same critical day length for ovipara induction in M.viciae. Minimal night temperatures in the field were on average 6 degrees C, whereas maximal day temperatures declined from around 30 degrees C in early September to 12 degrees C at the end of October; it seems that the critical day lengths in A.fabae are temperature dependent, whereas the findings for M.viciae confirm that the critical day length is temperature compensated.</t>
  </si>
  <si>
    <t>10.1111/j.1365-3032.1996.tb00860.x</t>
  </si>
  <si>
    <t>WOS:A1996VX49800011</t>
  </si>
  <si>
    <t>A group of 19 bucks of two Spanish breeds from different latitudes (Verata, 40 degrees N, n = 10; Malaguena, 37 degrees N, n = 9) was used to study the effect of photoperiod on semen characteristics (volume, concentration, number of total sperm per ejaculation, motility percentage, percentage of normal acrosomes and percentage of abnormal forms). Semen samples were collected once a week with an artificial vagina, when the bucks were between 12 and 23 months of age, and analysed immediately after collection. There were differences between breeds in semen characteristics, with higher semen production and better semen quality (P &lt; 0.01) observed in Malaguena bucks. An influence of photoperiod (P &lt; 0.01) on both semen production and quality was observed in the Verata breed, with a noticeable improvement in almost all semen characteristics during the decreasing photoperiod. However, Malaguena bucks were less affected by photoperiod and had more uniform semen production and quality throughout the year. Differences were observed between bucks of both breeds with regard to semen production (P &lt; 0.01), but only in Malaguena bucks with regard to semen quality (P &lt; 0.05). The absence of a buck X photoperiod interaction in both breeds showed that semen characteristics affected by photoperiod changed in the same way in all bucks throughout the year. The low influence of photoperiod on semen production and quality of Malaguena bucks allows us to use them as breeders in any season of the year. However, it is advisable to control the use of Verata bucks as breeders during winter and spring due to the influence of the increasing photoperiod on semen production and quality of these males.</t>
  </si>
  <si>
    <t>Perez Llano, Begona/O-4902-2018</t>
  </si>
  <si>
    <t>Perez Llano, Begona/0000-0001-8324-6249</t>
  </si>
  <si>
    <t>10.1016/S0921-4488(96)00887-5</t>
  </si>
  <si>
    <t>WOS:A1996VU32700009</t>
  </si>
  <si>
    <t>Roberts, EH; Qi, A; Ellis, RH; Summerfield, RJ; Lawn, RJ; Shanmugasundaram, S</t>
  </si>
  <si>
    <t>Use of field observations to characterise genotypic flowering responses to photoperiod and temperature: A soyabean exemplar</t>
  </si>
  <si>
    <t>Thirty-nine accessions of soyabean [Glycine max (L.) Merrill] and 1 of wild annual soyabean (Glycine soja L.) were sown at two sites in Taiwan in 1989 and 1990 and on six occasions during 1990 at one site in Queensland, Australia, On two of the occasions in Australia additional treatments extended natural daylengths by 0.5 h and 2 h. The number of days from sowing for the first flower to appear on 50% of the plants in each treatment was recorded (f), and from these values the rate of progress towards flowering (1/f) was related to temperature and photoperiod. In photoperiod-insensitive accessions it was confirmed that the rate is linearly related to temperature at least up to about 29 degrees C, In photoperiod-sensitive genotypes this is also the case in shorter daylengths but when the critical photoperiod (P-c) is exceeded flowering is delayed, This delay increases with photoperiod until a ceiling photoperiod (P-ce) is reached. Between P-c and P-ce, 1/f is linearly related to both temperature (positive) and photoperiod (negative), but in photoperiods longer than P-ce there is no further response to either factor, The resulting triple-intersecting-plane response surface can be defined by six genetically-determined coefficients, the values of which are environment-independent but predict time to flower in any environment, and thus quantify the genotype x environment interaction, By this means the field data were used to characterise the photothermal responses of all 40 accessions, The outcome of this characterisation in conjunction with an analysis of the world-wide range of photothermal environments in which soyabean crops are grown lead to the following conclusions: (1) photoperiod-insensitivity is essential in soyabean crops in temperate latitudes, but such genotypes flower too rapidly for satisfactory yields in the tropics; (2) photoperiod-sensitivity appears to be essential to delay flowering sufficiently to allow adequate biomass accumulation in the warm climates of the tropics; (3) contrary to a widely held view, some degree of photoperiod-sensitivity is also needed in the tropics if crop-duration homeostasis is required where there is variation in sowing dates (this is achieved through a photoperiod-controlled delay in flowering which counteracts the seasonal increase in temperature that is correlated with increase in daylength); and (4) a greater degree of photoperiod-sensitivity is necessary to provide maturity-date homeostasis for variable sowing dates - a valuable attribute in regions of uncertain rainfall, Since the triple-intersecting-plane response model used here also applies to other species, the use of field data to characterise the photothermal responses of other crops is discussed briefly.</t>
  </si>
  <si>
    <t>Lawn, Robert J/0000-0001-7820-4650; Ellis, Richard/0000-0002-3695-6894</t>
  </si>
  <si>
    <t>10.1007/BF00417943</t>
  </si>
  <si>
    <t>WOS:A1996VG22100006</t>
  </si>
  <si>
    <t>Photoperiodic induction, maintenance and termination of winter diapause in two geographic ecotypes of the rice stem maggot, Chlorops oryzae Matsumura (Diptera: Chloropidae)</t>
  </si>
  <si>
    <t>The sensitivity of Chlorops oryzae MATSUMURA to photoperiod in controlling winter diapause was studied by changing photoperiod at various stages. A short day (12 h) in the egg stage induced a winter diapause in the first larval stadium. The latter half of the egg stage was most sensitive to the diapause inducing photoperiod. Short days in the larval stage maintained diapause, but long days terminated it. In the bivoltine strain (39 degrees N), three short-day cycles were required to induce diapause when the egg stage lasted for 9 days. The critical photoperiod during the egg stage for the induction of diapause was about LD14 : 10. The duration of diapause under LD 12 : 12 was 80 to 90 days. The critical photoperiod in the larval stage for the maintenance of diapause was about LD14: 10. Winter diapause in the bivoltine strain sampled in December was maintained under LD12 : 12, but short and long days had similar effects on development when insects were sampled in January. In the trivoltine strain (35 degrees N), 4 short-day cycles were required to induce diapause when the egg stage was 9 days. The critical photoperiod for the induction and maintenance of diapause at 20 degrees C was about LD13: 11. The duration of diapause under LD12 : 12 was 50 to 60 days.</t>
  </si>
  <si>
    <t>10.1303/aez.31.379</t>
  </si>
  <si>
    <t>WOS:A1996VD65600005</t>
  </si>
  <si>
    <t>Gimenes, M; BeneditoSilva, AA; Marques, MD</t>
  </si>
  <si>
    <t>Circadian rhythms of pollen and nectar collection by bees on the flowers of Ludwigia elegans (Onagraceae)</t>
  </si>
  <si>
    <t>III Latin-American Symposium on Chronobiology (III LASC)</t>
  </si>
  <si>
    <t>MAY, 1995</t>
  </si>
  <si>
    <t>SAO PAULO, BRAZIL</t>
  </si>
  <si>
    <t>Int Soc Chronobiol, Soc Brasileira Neurociencias &amp; Comportamento, Univ Sao Paulo</t>
  </si>
  <si>
    <t>The visits of Tetraglossula ventralis (Hymenoptera: Colletidae) and Heterosarellus sp (Hymenoptera: Andrenidae) to collect pollen and nectar on the flowers of Ludwigia elegans (Onagraceae) were visually monitored from November 1989 to October 1991, in two localities of the State of Sao Paulo, Brazil. These localities are approximately at the same latitude (Mairinque 23 degrees 52'S and Campos do Jordao 22 degrees 45' S), but with a difference of 1000m in the altitude between them. As same latitudes ensure similar photoperiods and the difference in altitude, a persistent step in the temperature, the field work was conducted in environmental conditions varying within a known and limited range. Circadian rhythms are described for pollen and nectar harvesting behaviours, which are finely adjusted to the flower's anthesis and withering. The environmental light/dark cycle is suggested as the main zeitgeber and temperature cycle either as a secondary zeitgeber or as a masking agent. Since these bee species are non-social, the possibility of social synchonization was discarded. We concluded that temporal adaptation plays a central role in the interaction of flowers and its visitors. In addition to specialized structures to collect the pollen of L.elegans, the acrophases of pollen and nectar collection rhythms coincide with the rime when the stigma is most receptive and consequently the possibility of pollination increases highly.</t>
  </si>
  <si>
    <t>Gimenes, Miriam/I-5514-2012</t>
  </si>
  <si>
    <t>Gimenes, Miriam/0000-0002-6501-6623</t>
  </si>
  <si>
    <t>10.1076/brhm.27.3.281.12971</t>
  </si>
  <si>
    <t>WOS:A1996VG03700005</t>
  </si>
  <si>
    <t>Marques, N; Araujo, JF; Righini, ASF; Fleury, JJ; CostaNeto, JBF; Caldas, MCS</t>
  </si>
  <si>
    <t>Circaseptan rhythms of semen characteristics of a Brazilian breed (''mangalarga'') stallion</t>
  </si>
  <si>
    <t>We describe the semen characteristics of a 21-year old ''mangalarga'' stallion living under natural temperature and photoperiod conditions in Sao Jose do Rio Pardo, Sao Paulo, Brazil (latitude 21 degrees 36' S; longitude 46 degrees 53' W). The horse fed on natural pasture and a nutritionally balanced feed twice a day (11:00 and 17:00 h). Water and a mineral supplement were available ''ad libitum''. Semen was collected for over 36 months (Oct 89-Dec92) almost daily between 08:00 and 10:00 h by an artificial vagina and evaluated for volume of ejaculate, spermatozoa motility and concentration by standard procedures. Analysis of data from a total of 128-days was performed according to the Fast Fourier Transform Technique (FFT). Statistically significant periods of 7-day were demonstrated for volume, motility, and spermatozoa concentration. Circaseptan rhythms and, particularly, the circannual rhythm (already described in a previous publication) are probably related to ecological diversity and reproductive strategies.</t>
  </si>
  <si>
    <t>Araujo, John F/A-6345-2010; Araujo, John F/A-8554-2011; Bussiere, Maria Clara Caldas/M-6787-2014</t>
  </si>
  <si>
    <t>Araujo, John F/0000-0002-8022-2425; Bussiere, Maria Clara Caldas/0000-0002-2837-5010</t>
  </si>
  <si>
    <t>10.1076/brhm.27.3.343.12952</t>
  </si>
  <si>
    <t>WOS:A1996VG03700013</t>
  </si>
  <si>
    <t>The influence of each parent and geographic origin on larval diapause in the blow fly, Calliphora vicina</t>
  </si>
  <si>
    <t>The blow fly, Calliphora vicina R.-D. (Diptera: Calliphoridae), displays a larval diapause in response to short daylengths experienced by the adult female. The range of daylengths inducing diapause varies among geographic populations of fly and differences are genetic in origin, being maintained under laboratory conditions. The critical daylength for a southern, English strain is 14.5 hours of light and for a northern, Finnish strain is 16 hours. Crosses between these strains revealed that diapause incidence was produced entirely by maternal induction and was not influenced by the male. Diapause duration, in contrast, was affected by both parents; larvae with mothers of the northern strain and southern fathers entered diapause at the same rate as the pure bred northern larvae but emerged from it much more quickly. Thus diapause duration is a characteristic of the larvae themselves, influenced by the genetic background of both parents. Copyright (C) 1996 Elsevier Science Ltd</t>
  </si>
  <si>
    <t>10.1016/0022-1910(96)00030-3</t>
  </si>
  <si>
    <t>WOS:A1996VJ04900001</t>
  </si>
  <si>
    <t>Pare, P; Barrette, C; Prescott, J</t>
  </si>
  <si>
    <t>Seasonal reproduction of captive Himalayan tahrs (Hemitragus jemlahicus) in relation to latitude</t>
  </si>
  <si>
    <t>We obtained 1,117 birth dates of captive Himalayan tahrs held in 25 zoological institutions located between 43 degrees 32'S and 60 degrees 10'N, from the International Species Information System. The birth season was not longer near the equator, and it did not begin earlier at higher latitudes. As expected, the birth seasons in northern and southern hemispheres occurred 6 months apart. We suggest that photoperiod, environmental, and physiological factors, could influence the onset and duration of the mating season of captive Himalayan tahrs.</t>
  </si>
  <si>
    <t>10.2307/1382688</t>
  </si>
  <si>
    <t>WOS:A1996VD37300022</t>
  </si>
  <si>
    <t>Voskoboinikov, GM; Breeman, AM; vandenHoek, C; Makarov, VN; Shoshina, EV</t>
  </si>
  <si>
    <t>Influence of temperature and photoperiod on survival and growth of North East Atlantic isolates of Phycodrys rubens (Rhodophyta) from different latitudes</t>
  </si>
  <si>
    <t>The influence of varying temperatures (from -1.5 degrees C to 23 degrees C) and photoperiod (from &lt;0 : (24)over bar&gt; to &lt;24 : (0)over bar&gt; h, light : dark) on growth and survival of eight isolates of the cool temperature red alga Phycodrys rubens from different latitudes along the NE Atlantic coasts were investigated. The isolates belong to two genetic groups: a 'North Sea/Baltic Sea' group with isolates from Helgoland, the Kattegat and Kiel, and an 'Eastern Atlantic' group with isolates from the Barents Sea, the Kattegat, Ireland and Brittany. There was a high degree of overall similarity in the responses of the isolates but the southernmost isolates of both genetic groups were slightly more tolerant to high temperatures (18 degrees C). All isolates died at 20 degrees C after 1-4 weeks and survived low temperatures (-1.5 degrees C) without obvious damage. All isolates had optimum temperatures for growth in the range of 5 to 10 (-15) degrees C but the southernmost isolates of both groups (Brittany isolate of 'Eastern Atlantic' group and Kiel isolate from 'North Sea/Baltic Sea' group) also grew well at 18 degrees C. At 15 (and 18) degrees C maximum growth rates were higher at a photoperiod of L : (D) over bar = 16 : (8) over bar h than at L : (D) over bar = 10 : &lt;(14)over bar&gt; h. We conclude that a slight increase in tolerance to high temperatures has evolved independently at southern localities in both genetic groups. Tolerance to high temperatures of the northernmost isolates and growth potential at low temperatures of the southernmost isolates were far in excess of temperature extremes experienced in nature. Most isolates have the capacity to grow for most of the year under local temperature regimes. This is in conflict with the marked spring peak in growth reported for this species.</t>
  </si>
  <si>
    <t>10.1515/botm.1996.39.1-6.341</t>
  </si>
  <si>
    <t>WOS:A1996UY39100006</t>
  </si>
  <si>
    <t>Koveos, DS; Veerman, A</t>
  </si>
  <si>
    <t>Involvement of the circadian system in photoperiodic termination of diapause in the spider mite Tetranychus urticae</t>
  </si>
  <si>
    <t>In the spider mite Tetranychus urticae, both diapause induction and diapause termination are under photoperiodic control. Resonance experiments with three strains from different localities in Europe revealed the involvement of the circadian system in the photoperiodic termination of diapause. In all strains the tau-value of the rhythm involved in diapause termination appeared to be shorter than that of the rhythm involved in diapause induction. This may be caused by a change in period length of a circadian oscillator involved in both induction and termination of diapause, or it may indicate that different circadian oscillators affect diapause induction and diapause termination in the spider mite. In previous experiments it has been demonstrated that the photoperiodic clock controlling diapause termination is most probably the same as the one controlling diapause induction. In eight strains of the spider mite, originating from widely different localities in Europe, the critical nightlengths for diapause induction and diapause termination appeared to be identical. Apparently some change occurs in the circadian system between diapause induction and diapause termination, without a concurrent change in photoperiodic time measurement. This makes it unlikely that the oscillator(s) involved in diapause induction and termination would constitute the photoperiodic clock. The results are interpreted according to the so-called non-clock or resonance hypothesis for the involvement of the circadian system in photoperiodic phenomena. Temperature appeared to affect the resonance rhythm of diapause termination differently in different strains of the spider mite: in two strains the rhythm appeared to be temperature compensated, in two other strains it was not. In two strains of the spider mite, originating from the same latitude, critical nightlength appeared to be the same, whereas the period of the rhythm involved in diapause termination differed from 1-3 h among the strains, depending on temperature. These results do not provide evidence in favour of a circadian-based photoperiodic clock in T. urticae. Another effect of temperature was found on the appearance of the different resonance peaks: temperature had little effect on the time course of appearance of the first peak (at nights shorter than the critical nightlength), but subsequent peaks (at nights longer than the critical nightlength) developed faster at higher temperature. This suggests that the mechanism of diapause termination in regimes with nights shorter than the critical nightlength is different from that with nights longer than the critical nightlength. The first represents the photoperiodic response proper, controlled by the photoperiodic clock at nightlengths around the critical nightlength, whereas the latter is most probably a 'resonance' effect, revealing the influence of the circadian system on the expression of the photoperiodic response in extended nights. The above effect of temperature therefore also appears to corroborate the non-clock hypothesis for photoperiodic time measurement in the spider mite. Copyright (C) 1996 Elsevier Science Ltd</t>
  </si>
  <si>
    <t>10.1016/0022-1910(96)00140-0</t>
  </si>
  <si>
    <t>WOS:A1996VB15900008</t>
  </si>
  <si>
    <t>Hazlerigg, DG; Hastings, MH; Morgan, PJ</t>
  </si>
  <si>
    <t>Production of a prolactin releasing factor by the ovine pars tuberalis</t>
  </si>
  <si>
    <t>The anterior pituitary hormone prolactin is involved in the regulation of a wide variety of processes including mammary growth, lactation, reproduction and pelage growth (1). Correspondingly, in seasonal breeders, pronounced photoperiod-driven, seasonal changes occur in the levels of prolactin secretion (2). These effects are thought to be mediated by the pineal hormone melatonin, which acts as a humoral indicator of photoperiod (3). Melatonin is thought to act through hypothalamic sites to control the gonadotrophic axis (4-6), but the sites through which melatonin modulates prolactin remain to be established. One possibility is that melatonin acts at the level of the hypothalamus to modulate the release of the hypothalamic prolactin inhibitory factor, dopamine (7). However, recent evidence from hypothalamo-pituitary disconnection experiments performed in the ram suggests that the photoperiodic modulation of prolactin secretion can occur independently of the hypothalamus, presumably due to direct effects of melatonin on the anterior pituitary (8). The only identified site of melatonin receptor expression within the ovine pituitary is the pars tuberalis (PT) (9), the cells of which are almost completely non-lactotrophic (10). Thus the possibility exists that factors released by the PT regulate the activity of lactotrophs in the pars distalis (PD). We have investigated this hypothesis using a range of co-culture and medium-conditioning experiments on primary cultures of ovine PT and PD cells, and here we report that PT cells secrete an unidentified factor that is a potent stimulus of prolactin secretion by PD cells.</t>
  </si>
  <si>
    <t>Hastings, Michael Harvey/0000-0001-8576-6651</t>
  </si>
  <si>
    <t>10.1046/j.1365-2826.1996.04971.x</t>
  </si>
  <si>
    <t>WOS:A1996UX93200001</t>
  </si>
  <si>
    <t>Nanda, R; Bhargava, SC; Tomar, DPS; Rawson, HM</t>
  </si>
  <si>
    <t>Phenological development of Brassica campestris, B-juncea, B-napus and B-carinata grown in controlled environments and from 14 sowing dates in the field</t>
  </si>
  <si>
    <t>This paper describes two studies of phenological development in plants of four Brassica species, The controlled environment study at 27/17 degrees C and under low light showed that all species flowered earlier with increasing daylength and had greatest sensitivity between 12 and 14 h photoperiod though with no change in response at photoperiods shorter than 12 h. Virtually all the response to photoperiod occurred between plant emergence and visible flower buds. The field study, conducted at latitude 28.7 degrees N, considered the same lines of the same species over two years with seven planting dates in each year. All species completed their life cycles in less calendar time as planting date was delayed after October 13 with the time to maturity reducing on average by 0.62 day for every day's delay, There was no apparent response to photoperiod, but because photoperiod in the field during the period to the bud visible stage was always between 10.2 h and 11.3 h, this lack of response was in accord with the first study. The duration of the phase from plant emergence to the bud visible stage measured in thermal time was, however, progressively reduced as mean temperature declined from 24 to 12 degrees C. Depending on species, these reductions in thermal time ranged from 22 to 41 degrees Cd &gt; 0 degrees C for every 1 degrees C reduction in mean temperature. It is shown that the response was akin to a vernalisation response being also correlated with summations of the reciprocal of daily minimum temperature. At equivalent mean temperature, thermal time accumulation to budding was B. campestris &lt; = B. juncea &lt; B, napus &lt; B carinata; minimum observed accumulations between plant emergence and budding were approximately 200, 200, 350 and 600 degrees Cd &gt; 0 degrees C respectively. Durations of the developmental phases after budding were apparently determined solely by temperature, and so, within a species, required the same thermal time for completion regardless of planting date. The results are discussed in relation to the determination of phenological development by photoperiod, temperature, vernalisation, radiation and the impact of development on growth.</t>
  </si>
  <si>
    <t>10.1016/0378-4290(95)00090-9</t>
  </si>
  <si>
    <t>WOS:A1996UR97100008</t>
  </si>
  <si>
    <t>Gomi, T; Takeda, M</t>
  </si>
  <si>
    <t>Changes in life-history traits in the Fall Webworm within half a century of introduction to Japan</t>
  </si>
  <si>
    <t>1. The Fall Webworm, Hyphantria cunea, introduced into Japan from North America in 1945, was bivoltine until the early 1970s throughout its distribution area, but thereafter shifted to be trivoltine in south-western areas of Japan. 2. To clarify changes of life-history traits in relation to the shift in voltinism and to delineate the boundary between bi- and trivoltinism, the developmental rate and photoperiodic response controlling the induction of pupal diapause were investigated in 13 geographic populations. 3. Geographic variation in the critical photoperiod for diapause induction was not a simple dine, but shifted step-wise. The critical photoperiod was longer in populations north of 36 degrees N than in populations south of 36 degrees N, and the interpopulation variance for the critical photoperiod was small in each area. 4. The duration of the larval stage was significantly shorter in the southern populations than in the northern ones, but there was no conspicuous break point in its dine. 5. Geographic variation in pupal development followed a similar pattern to that observed for larval development, although the variation was comparatively small. 6. Thus, both critical photoperiod and developmental rate decreased when the shift in voltinism from bivoltine to trivoltine occurred as this insect expanded its range. The transitional zone between bi- and trivoltinism was around 36 degrees N.</t>
  </si>
  <si>
    <t>10.2307/2390287</t>
  </si>
  <si>
    <t>WOS:A1996VH86100011</t>
  </si>
  <si>
    <t>Bauert, MR</t>
  </si>
  <si>
    <t>Genetic diversity and ecotypic differentiation in arctic and alpine populations of Polygonum viviparum</t>
  </si>
  <si>
    <t>ARCTIC AND ALPINE RESEARCH</t>
  </si>
  <si>
    <t>In high arctic, subarctic, and alpine populations of Polygonum viviparum L. (Bistorta vivipara [L.] S.F. Gray) intermediate to high levels of genetic diversity were detected. In lowland populations in the Alps, which are outside of the typical ecological range of P. viviparum, none or very little genetic variability was found. Most genotypes were restricted to one or a few populations. High arctic, subarctic, and alpine populations had no genotype in common. Plants from Scandinavia needed considerably longer photoperiods for floral induction than plants from lower latitudes (Alps). The Scandinavian plants proved to be genetically adapted to the long, continuous daylight in summer at high latitudes. Stem length differences of lowland and highland clones of the Alps persisted under identical conditions in culture. Polygonum viviparum reproduces almost exclusively asexually by bulbils, but the development of seeds can occasionally be observed even in arctic and alpine populations. The differentiation of ecotypes and medium to high levels of genetic diversity in arctic and alpine populations is thought to be the result of occasional sexual reproduction.</t>
  </si>
  <si>
    <t>0004-0851</t>
  </si>
  <si>
    <t>10.2307/1551759</t>
  </si>
  <si>
    <t>WOS:A1996UN84300007</t>
  </si>
  <si>
    <t>Randall, W</t>
  </si>
  <si>
    <t>Integrative action and temporal order - A review of complex annual rhythms</t>
  </si>
  <si>
    <t>Complex rhythms during the interval of a year (those rhythms with more than one peak and one trough) are reviewed for two species, cats and human beings. The quantitative variation during the year of grooming reflexes in the cat represents a systematic change in the expression of integrative action, a concept first formulated by Sherrington. The evaluation of these changes as systematic rather than random is addressed by a simple simulation and by the application of a periodic regression analysis. The synchrony among individuals within a group and the synchrony among groups studied during different years establish that environmental factors control and regulate the complex rhythms. Two hypotheses are presented: 1. The complex rhythms are driven by an environmental variable with the same complex pattern; and 2. the complex rhythms are generated by a complex photoperiodic response curve. These hypotheses are described and examples of the evidence supporting them are presented. The review of the literature establishes that complex multi-modal rhythms exist during the interval of a year; that these may be considered adaptive in providing more than one ''window'' for producing offspring; that a basic multi-modal variation in the physiological substrate is a common and ubiquitous aspect of temporal order, and may be the rhythmic source of periodic diseases.</t>
  </si>
  <si>
    <t>10.1076/brhm.27.2.185.12941</t>
  </si>
  <si>
    <t>WOS:A1996VE61300008</t>
  </si>
  <si>
    <t>Stirland, JA; Hastings, MH; Loudon, ASI; Maywood, ES</t>
  </si>
  <si>
    <t>The tau mutation in the Syrian hamster alters the photoperiodic responsiveness of the gonadal axis to melatonin signal frequency</t>
  </si>
  <si>
    <t>This study investigated the role of the circadian timing system (CTS) in photoperiodic time measurement by examining the response of the tau mutant hamster to programmed infusions of melatonin. The mutation is a single Mendelian gene defect which accelerates circadian period from 24 h in the wild-type (WT) to 20 h in the homozygote. If the CTS does not contribute to the photoperiodic interpretation of the melatonin signal, then the tau mutation would not influence photoperiodic responses of pinealectomised (PX) animals to systemic infusions of melatonin of programmed frequency and duration. Previous studies have shown that infusion of PX, WT animals with melatonin (10 h) once every 20, 24 or 25 h, mimics short-daylengths and causes gonadal involution. More (&lt;18 h) or less (&gt;25 h) frequent signals are ineffective. In this study, taus which received melatonin (10 h) once every 16 or 20 h exhibited significant gonadal atrophy relative to saline controls, whereas infusions of melatonin every 24 or 28 h were ineffective. Serum concentrations of LH and PRL were also significantly reduced in both the 16 and 20 h, but not 24 and 28 h groups. The tau mutant hamster may therefore respond to a different and higher range of melatonin signal frequencies than those reported for WTs. The 4 h shift in the frequency-response function correlates with the altered circadian period and suggests that the CTS contributes to the photoperiodic interpretation of a series of melatonin signals.</t>
  </si>
  <si>
    <t>Loudon, Andrew/0000-0003-3648-445X; Hastings, Michael Harvey/0000-0001-8576-6651</t>
  </si>
  <si>
    <t>10.1210/en.137.5.2183</t>
  </si>
  <si>
    <t>WOS:A1996UG63600090</t>
  </si>
  <si>
    <t>Urian, KW; Duffield, DA; Read, AJ; Wells, RS; Shell, ED</t>
  </si>
  <si>
    <t>Seasonality of reproduction in bottlenose dolphins, Tursiops truncatus</t>
  </si>
  <si>
    <t>We examined the seasonality of reproduction in captive and wild bottlenose dolphins, Tursiops truncatus. Stranding records of neonatal dolphins and observed births from a long-term field study were used to estimate peak periods of birth for wild populations, and information from captive-breeding colonies was used to assess the effects of latitude and origin of breeding females on timing of birth for dolphins in captivity. Bottlenose dolphins showed diffuse peaks and considerable flexibility in their seasonality of reproduction. There was no relationship between latitude and seasonality of reproduction or synchrony of births. However, there was a correlation between origin of population and seasonality of reproduction in both wild and captive dolphins. We suggest that adaptations to local environmental conditions have the strongest influence on seasonality of reproduction in these populations of bottlenose dolphins.</t>
  </si>
  <si>
    <t>Read, Andrew/AAE-8386-2019</t>
  </si>
  <si>
    <t>10.2307/1382814</t>
  </si>
  <si>
    <t>WOS:A1996UM56200013</t>
  </si>
  <si>
    <t>Strategies in avian breeding cycles</t>
  </si>
  <si>
    <t>13th International Congress on Animal Reproduction</t>
  </si>
  <si>
    <t>JUN 30-JUL 04, 1996</t>
  </si>
  <si>
    <t>SYDNEY, AUSTRALIA</t>
  </si>
  <si>
    <t>Eazi Breed CIDR, Fujihira, Serono Vet</t>
  </si>
  <si>
    <t>Birds show pronounced seasonal breeding at all latitudes, and many are able to predict and prepare for a forthcoming breeding opportunity, thereby maximizing reproductive potential. The preparatory phase of the breeding cycle is characterized by a complex of sexually motivated behaviours including courtship, selection of nest sites and territoriality. This phase of the breeding cycle is often initiated in response to initial predictive information derived from the decreasing daylengths of autumn or winter. Exposure to short daylengths dissipates long day-induced photorefractoriness allowing the reproductive neuroendocrine system to 'switch on'. The resulting modest increase in the secretion of reproductive hormones stimulates pre-nuptial sexual behaviour, and in some birds, may be great enough to support short day breeding. For many birds, the increase in daylength in spring above the critical daylength for photoperiodically-induced gonadotrophin secretion is an essential supplementary source of predictive information for breeding resulting in the final maturation of the gonads. The increase in daylength above the critical daylength is also important for determining the date at which breeding terminates, by inducing the development of photorefractoriness. Although photorefractoriness is usually dissipated by exposure to short days, in some species it is dissipated after prolonged exposure to long days. This phenomenon may explain the generation of autonomous rhythms of reproductive activity. These may be used by migratory species, some sub-tropical birds breeding in the autumn, and birds breeding on the equator to generate initial predictive information for seasonal breeding.</t>
  </si>
  <si>
    <t>10.1016/0378-4320(96)01556-4</t>
  </si>
  <si>
    <t>WOS:A1996UV51500050</t>
  </si>
  <si>
    <t>Omanga, PA; Summerfield, RJ; Qi, A</t>
  </si>
  <si>
    <t>Flowering in pigeonpea (Cajanus cajan) in Kenya: Responses of medium- and late-maturing genotypes to location and date of sowing</t>
  </si>
  <si>
    <t>The effects of temperature and photoperiod on times From sowing to flowering (f) were investigated in medium- and late-maturing pigeonpea (Cajanus cajan). Twelve genotypes were sown in two seasons at seven sites in Kenya, covering latitudes 0-4 degrees S and a wide range of altitudes (50-2000 m), as well as under polythene enclosures constructed at six sites to create warmer temperature regimes (a total of 26 environments). The same genotypes were also sown at monthly intervals and in an artificially extended photoperiod (in the open as well as under polythene) created by incandescent lamps suspended above the plots at Katumani (1 degrees 30'S). Times from sowing to flowering varied from 70 to more than 300 days and were associated with variations in mean pre-flowering values of temperature and photoperiod which ranged from 15.2 degrees to 32.7 degrees C and from 12.6 to 15.0 h d(-1). Genotypic variation in f in the most inductive regimes (a mean pre-flowering temperature of 24.3 degrees C for the medium- and 20.8 degrees C for the late-maturing genotypes, combined with a mean pre-flowering photoperiod of 12.6 and 12.8 h d(-1)) ranged from 70 and 76 days and from 85 to 112 days, respectively. There were no photoperiodic effects on f over the range from 12.6 to 13.1 h d(-1), but the artificially extended day delayed flowering, especially in the late-maturing genotypes. The relation between 1/f and the mean pre-flowering temperature was linear below and above an optimum temperature, T-o. The genotype-specific parameters derived from these thermal linear rate models based on flowering responses in 26 environments closely predicted 1/f and therefore f in in an independent sequence of monthly sowings. It was thus responses to temperature below and above T-o, and not responses to daylength which modulated flowering throughout the wide range of natural environments tested within this vast country, even in the late-maturing and most photoperiod-sensitive genotypes.</t>
  </si>
  <si>
    <t>10.1017/S001447970002603X</t>
  </si>
  <si>
    <t>WOS:A1996UG04800001</t>
  </si>
  <si>
    <t>Ahmad, N; Noakes, DE</t>
  </si>
  <si>
    <t>Seasonal variations in the semen quality of young British goats</t>
  </si>
  <si>
    <t>BRITISH VETERINARY JOURNAL</t>
  </si>
  <si>
    <t>Physical characteristics of semen quality were studied over a 12 month period in 10 post pubertal, young male goats (7-19 months of age) maintained under the naturally prevailing climatic conditions characteristic of the South of England (latitude N 51 degrees 46'). Semen was collected fortnightly using an artificial vagina and an ovariectomized, oestrogenized teaser doe. The physical appearance of the ejaculates varied from a yellow or whitish-yellow colour during September-December to a creamy-white colour during the remainder of the year. Ejaculate volume decreased from 0.96+/-0.06 ml in October to the minimum value of 0.39+/-0.03 ml in April and 0.38+/-0.02 ml in July, after which there was a sharp increase to the highest value, 1.04+/-0.05 ml, in September. Sperm cell concentration per mi was lowest (3.66+/-0.16x10(9)), during November and highest (6.56+/-0.29x10(9)) during May. However, the total sperm per ejaculate were highest during the September and lowest in December. The mass and individual motilities were higher during August-December than in the remainder of the)lear. The percentages of dead and morphologically abnormal spermatozoa were highest during May. The effect of the months and seasons of the year on all parameters of semen quality were significant (P&lt;0.01).</t>
  </si>
  <si>
    <t>0007-1935</t>
  </si>
  <si>
    <t>10.1016/S0007-1935(96)80076-5</t>
  </si>
  <si>
    <t>WOS:A1996UE60700012</t>
  </si>
  <si>
    <t>Heideman, PD; Bhatnagar, KP; Hilton, FK; Bronson, FH</t>
  </si>
  <si>
    <t>Melatonin rhythms and pineal structure in a tropical bat, Anoura geoffroyi, that does not use photoperiod to regulate seasonal reproduction</t>
  </si>
  <si>
    <t>It has been hypothesized that pineal structure and function might differ between temperate zone and tropical species of mammals because of lower amplitudes of seasonal change in photoperiod and, in some areas, less seasonal climatic variation. Anoura geoffroyi produce a single offspring in November or December of each year on the Caribbean island of Trinidad, at 10 degrees N latitude in the deep tropics. Previous work has shown that this population lacks reproductive responses to photoperiod, and must be enforcing seasonal breeding using a non-photoperiodic cue. Anoura geoffroyi have a minute, thin, and rod-like pineal gland. Throughout much of its length, the pineal courses irregularly within the ventrolateral wall of the great cerebral vein. This intimate relationship may have functional implications. Despite having a very small pineal gland, this species produced a nocturnal rise in serum melatonin. Serum melatonin levels in most individuals were below or near undetectable levels during the light period and rose to a peak averaging 100 pg/ml in the last third of the dark period. Our results indicate that, although the pineal gland of A, geoffroyi is extremely small, serum melatonin levels are comparable to those of other mammals.</t>
  </si>
  <si>
    <t>WOS:A1996UE68900007</t>
  </si>
  <si>
    <t>Fernandez, A; Schutzki, RE; Hancock, JF</t>
  </si>
  <si>
    <t>Isozyme and morphological variation in a Cornus florida L provenance plantation representing geographically diverse populations</t>
  </si>
  <si>
    <t>Starch gel electrophoresis and principal component (PC) analysis were used to determine the levels of genetic variation and the relationship between morphology and geographic origin for Cornus florida (flowering dogwood) populations in a Michigan provenance plantation. The populations are representative of the species' geographic distribution, ranging from Texas to Georgia and north to Connecticut and Michigan. Allelic variation at 11 loci encoded by 5 enzymes was very low in comparison to other plant species. On average, populations displayed 1.16 alleles per locus, 9.89% of loci polymorphic, with an observed heterozygosity value of 0.048. Genetic identify values ranged from 0.961 to 1.00 and displayed no relationship with geographic origin, While the isozyme analysis revealed little genetic variation, the PC analysis revealed a considerable amount of morphological variation. Most variation (83.3%) in leaf and flower bud morphology was explained by three PCs. Leaf characters revealed no relationship with geographic origin, However, flower bud size and number of florets decreased with changes in latitude from northern, central, and southern populations, respectively, The relationship between flower bud size and latitude suggests an adaptive response to photoperiod throughout the species' geographic range.</t>
  </si>
  <si>
    <t>10.21273/JASHS.121.2.225</t>
  </si>
  <si>
    <t>WOS:A1996TX78200011</t>
  </si>
  <si>
    <t>Houpt, TA; Boulos, Z; MooreEde, MC</t>
  </si>
  <si>
    <t>MidnightSun: Software for determining light exposure and phase-shifting schedules during global travel</t>
  </si>
  <si>
    <t>The application of circadian principles has the potential to alleviate jet-lag in global travelers, but their application is hampered by the difficulty of determining light exposure along international flight routes. Computerized tools can solve this problem algorithmically. We have developed a program for Macintosh computers, called MidnightSun, which allows researchers to display ambient lighting conditions at any geographical location at any time of the year. The program contains a data base with the latitudes and longitudes of over 3000 airports. It calculates flight paths and durations, and prints a graphical itinerary indicating times of daylight during flights and layovers. Given a travel itinerary and a user-defined phase response curve (PRC) for light, it recommends light exposure times that may accelerate the reentrainment of circadian rhythms to new time zones and reduce the deleterious effects of jet-lag (depending on the efficacy of the PRC and the compliance of the traveler). Other potential applications include determining lighting protocols for photoperiodism experiments and providing data sets for mathematical circadian simulations under naturalistic lighting conditions.</t>
  </si>
  <si>
    <t>Weydahl, Andi/C-6391-2008; Houpt, Thomas A./M-6892-2016</t>
  </si>
  <si>
    <t>Moore-Ede, Martin/0000-0002-9557-0609; Houpt, Thomas A./0000-0003-2088-3042</t>
  </si>
  <si>
    <t>10.1016/0031-9384(95)02111-6</t>
  </si>
  <si>
    <t>WOS:A1996UC95400024</t>
  </si>
  <si>
    <t>Zwick, P</t>
  </si>
  <si>
    <t>Variable egg development of Dinocras spp (Plecoptera, Perlidae) and the stonefly seed bank theory</t>
  </si>
  <si>
    <t>1. Temperature dependence of egg development of Dinocras cephalotes (Curtis) (three German and one Norwegian population) and Slovenian D. megacephala (Klapalek) was studied under a constant 14:10 light:dark photoperiod and constant temperature ranges of 4-24 degrees C and 4-18 degrees C, respectively. D. cephalotes was also incubated under seasonal field conditions; natural daylength and fluctuating temperatures had no modifying effect. 2. Both species have very similar lower threshold temperatures (4 and 3.5 degrees C, respectively), thermal demand for development (c. 600 degree days) and high dependence of mean incubation period on temperature (exponents of regressions near 1.5). Present data on D. cephalotes agree with the literature on British and Norwegian material of the same species. 3. Development occurs only at cue temperatures above the lower threshold. Cue temperatures range from 6 degrees C (some D. megacephala) to 14 degrees C (some D, cephalotes) and vary strongly within and between egg masses of D. cephalotes. Variation is not random, but seems to be genetically determined. 4. The variable temperature response renders study of effects of particular experimental regimes, and comparisons between local populations, difficult. 5. A latitudinal gradient in cue temperatures for development from 6 degrees C at c. 46 degrees N to 12 or even 14 degrees C at c. 61 degrees N seems to reflect reduced diversity at high latitudes. 6. Average success of spontaneous hatching exceeded 90% between 12 and 20 degrees C, but declined towards higher and lower temperatures. 7. Unhatched eggs were not dead but in parapause; development at other, higher or lower, temperatures was induced. Spontaneous plus induced hatching success approached 90%. Developing eggs rarely died; most dead eggs were apparently unfertilized. 8. Dormant plecopteran eggs are proposed to form a seed bank in stream bed sediments. Highly successful development after up to 220 days of dormancy was ascertained in Dinocras, and survival for up to 3 years is reported for other Perloidea. 9. Only systellognathan egg morphology provides options for long dormancy; the other plecopteran superfamilies, notably Nemouroidea, follow different strategies.</t>
  </si>
  <si>
    <t>10.1046/j.1365-2427.1996.00482.x</t>
  </si>
  <si>
    <t>WOS:A1996TW36600008</t>
  </si>
  <si>
    <t>Ellison, GTH</t>
  </si>
  <si>
    <t>Why do pouched mice (Saccostomus campestris) hoard food?</t>
  </si>
  <si>
    <t>The function of food hoarding in Saccostomus campestris was investigated by examining the effect of photoperiod and temperature on the amount of two different types of food that were eaten and stored in artificial burrows by pouched mice from four different localities which experience contrasting climatic regimes. Food consumption was influenced by a variety of factors including the type of food, the sex of the individual, photoperiodic and temperature conditions, and the locality from which the animals originated. Females did not hoard significantly more food than males, which might have indicated that the solitary females hoard additional food specifically to provision their young. There was also no evidence that pouched mice hoard food to prepare for future periods of food scarcity, because there was no significant effect of photoperiod or temperature on hoarding activity, and the geographical variation in hoarding observed was not related to differences in climatic conditions at the different localities. However, geographical differences in food consumption and food hoarding were similar so that populations which ate the most food also hoarded the most food. Likewise, hoarding was selective and directed towards preferred food items. It therefore appears that food hoarding in this species may simply be a component of feeding behaviour and possibly serves to limit the amount of time spent processing food outside the burrow.</t>
  </si>
  <si>
    <t>10.1016/0031-9384(95)02134-5</t>
  </si>
  <si>
    <t>WOS:A1996VG96200023</t>
  </si>
  <si>
    <t>Zawilska, JB</t>
  </si>
  <si>
    <t>Melatonin as a chemical indicator of environmental light-dark cycle</t>
  </si>
  <si>
    <t>ACTA NEUROBIOLOGIAE EXPERIMENTALIS</t>
  </si>
  <si>
    <t>Melatonin (N-acetyl-5-methoxytryptamine) is an evolutionary highly conserved molecule that plays an important role in conveying the clock and calendar information to all living organisms, including man. Melatonin is synthesized in the rhythmic fashion, primarily by the pineal gland, and, to a lesser degree, by extrapineal tissues - namely the retina, the Harderian gland, and the gastrointestinal tract. The rhythm of the hormone production, with maximal levels occurring at night in darkness, is generated by an endogenous circadian clock(s) and is synchronized with the photoperiodic environment to which animals are exposed. This brief outline surveys data on the regulation of rhythmic melatonin biosynthesis by a circadian pacemaker and light (full spectrum white light and monochromatic lights with wavelengths both in the visible and invisible range). Additionally, possible applications of this chronobiotic compound in agriculture and in medicine in the treatment of circadian rhythm sleep disorders are discussed.</t>
  </si>
  <si>
    <t>Zawilska, Jolanta/0000-0002-3696-2389</t>
  </si>
  <si>
    <t>0065-1400</t>
  </si>
  <si>
    <t>1689-0035</t>
  </si>
  <si>
    <t>WOS:A1996VD39700013</t>
  </si>
  <si>
    <t>Falusi, M; Calamassi, R</t>
  </si>
  <si>
    <t>Geographic variation and bud dormancy in beech seedlings (Fagus sylvatica L)</t>
  </si>
  <si>
    <t>ANNALES DES SCIENCES FORESTIERES</t>
  </si>
  <si>
    <t>Italian populations of beech, originating from zones of similar altitudes but different latitudes (38 degrees 16'-43 degrees 49'N), were studied. The seedlings, 1 and 2 years old, were grown in Florence (43 degrees 45') under natural conditions or in climate-controlled chambers with short (SD) or long day (LD) after having been exposed, or not, to winter chilling (CH and NCH, respectively). Differences observed in precociousness of sprouting, thermal time, growth in length and duration of growing season all indicate a variation among the populations tied to the latitude of their zones of origin. Winter chilling was demonstrated to be the principal factor in the removal of dormancy in all the populations studied. In the northernmost populations a significant effect on sprouting was attributable also to photoperiodic regime. The interaction chilling x long day indicates that LD is able to partially substitute winter chilling and that once the need for removal of dormancy has been satisfied, temperature is presumably the principal environmental factor that controls sprouting.</t>
  </si>
  <si>
    <t>0003-4312</t>
  </si>
  <si>
    <t>10.1051/forest:19960505</t>
  </si>
  <si>
    <t>WOS:A1996VT84700005</t>
  </si>
  <si>
    <t>Penrose, LDJ; Payne, TS</t>
  </si>
  <si>
    <t>Control of early development in winter and facultative wheats in contrasting field environments</t>
  </si>
  <si>
    <t>The major factors influencing the development of wheat are responses to vernalisation and to photoperiod, and intrinsic earliness. This study sought to determine how these factors influence the development of held-grown winter and facultative wheats of Australian origin, which tend not to be highly responsive to photoperiod. Of particular interest was the relationship between response to vernalisation and the switch from vegetative to reproductive growth. The effect of these developmental factors in influencing field development was established by correlating measurements from controlled and field environments. Three field environments were studied at 2 sites, a February and an April sowing at Temora (NSW, Australia), and a November sowing at Tel Hadya (Syria). Both sites were around 35 degrees latitude. These environments differed in the duration from sowing to the onset of vernalising temperatures in winter. The onset of vernalisation was most delayed in seedlings for the February sowing at Temora. Vernalisation commenced earliest in seedlings for the November sowing at Tel Hadya, and was then presumed to proceed most rapidly. The 3 development factors were measured in 17 wheat genotypes. These data had been published previously; however, measurements of integrated response to vernalisation were re-expressed in new units, and the experiment was repeated, to attain greater precision. Measurement of each developmental factor was correlated with the timing of double ridge, terminal spikelet, and the beginning and end of spikelet site accumulation in each field environment. Where vernalisation was most delayed after sowing, the strongest correlation was between integrated response to vernalisation and the duration from sowing to double ridge. Where vernalisation was most rapid after sowing, the strongest correlation was between intrinsic earliness and the duration from sowing to the beginning of spikelet site accumulation. This study suggests lack of vernalisation most strongly delays the timing of double ridge in winter wheats, and masks the effect of intrinsic earliness which otherwise influences early development. These findings reconcile the significance of the timing of double ridge with previous quantitative studies of early development in winter and facultative wheats.</t>
  </si>
  <si>
    <t>10.1071/AR9960739</t>
  </si>
  <si>
    <t>WOS:A1996UT12300008</t>
  </si>
  <si>
    <t>Marques, MD; Gimenes, M</t>
  </si>
  <si>
    <t>Control of environmental variables in a field study using a chronobiological protocol</t>
  </si>
  <si>
    <t>Conference and Thematic Discussions, at the III Latin American Symposium on Chronobiology</t>
  </si>
  <si>
    <t>MAY 23-26, 1995</t>
  </si>
  <si>
    <t>CARAGUATATUBA, BRAZIL</t>
  </si>
  <si>
    <t>Field work in chronobiology usually is based on observations which differ from those in laboratory studies which are experimental. Non-invasive protocols are recommended in the field in order not to introduce additional variables. We propose an alternative strategy here. The effect of environmental cycles on biological rhythms can be estimated when the observations are made in more than one area. The areas under study must have at least one characteristic in common which is a guarantee that the limits of oscillation of an environmental cycle will be similar. This proposal has been tested using the biological system consisting of an Onagraceae plant, Ludwigia elegans, and its bee visitors, which is found in two localities at the same latitude, but at different altitudes. Under the same photoperiod, but with the mean temperature ranging within known limits, it was possible to determine temporal characteristics of the system in the field by examining the effects of the light/dark and temperature daily cycles.</t>
  </si>
  <si>
    <t>WOS:A1996TP48300020</t>
  </si>
  <si>
    <t>Araujo, JF; Righini, ASF; Fleury, JJ; Caldas, MCS; CostaNeto, JBF; Marques, N</t>
  </si>
  <si>
    <t>Seasonal rhythm of semen characteristics of a Brazilian breed (''mangalarga'') stallion</t>
  </si>
  <si>
    <t>An attempt has been made to define semen seasonality in a horse in the Southern Hemisphere. Repeated measurements of three variables in the semen were made for 36 months (Jan/90-Dec/92) in a 21-year old ''Mangalarga'' stallion living under natural photoperiod and temperature conditions in a farm situated in Sao Jose do Rio Pardo, Sao Paulo, Brazil (latitude 21 degrees 36' S; longitude 46 degrees 53' W). The horse fed on natural pasture and a nutritionally balanced feed twice a day (11:00 and 17:00 h). Water and a mineral supplement were available ad libitum. Semen was collected almost daily by an artificial vagina and showed annual changes in volume of ejaculate, sperm motility, and sperm concentration. Spectral and rhythmometric analyses of the semen data were performed according to the fast Fourier transform (FFT) and cosinor techniques (tau=365 days). Statistically significant annual rhythms for semen volume, motility, and concentration of sperm were present. Acrophases occurred in the spring (October) for ejaculate volume and in autumn (May) for sperm concentration and motility.</t>
  </si>
  <si>
    <t>Araujo, John F/A-8554-2011; Bussiere, Maria Clara Caldas/M-6787-2014; Araujo, John F/A-6345-2010</t>
  </si>
  <si>
    <t>Bussiere, Maria Clara Caldas/0000-0002-2837-5010; Araujo, John F/0000-0002-8022-2425</t>
  </si>
  <si>
    <t>10.3109/07420529609020918</t>
  </si>
  <si>
    <t>WOS:A1996VZ28600008</t>
  </si>
  <si>
    <t>Sartori, S; Poirrier, R</t>
  </si>
  <si>
    <t>Seasonal affective disorder and phototherapy: Theory and clinical applications</t>
  </si>
  <si>
    <t>ENCEPHALE-REVUE DE PSYCHIATRIE CLINIQUE BIOLOGIQUE ET THERAPEUTIQUE</t>
  </si>
  <si>
    <t>Since 1984, there has been a great interest in the phenomenon of a particular seasonaly recurrent mood disorder called seasonal affective disorder (SAD) or winter depression and its treatment: the phototherapy. Seasonal affective disorder is a syndrome described by Rosenthal in 1984. This mood disorder is characterized by depression with onset recurrent in autumn or winter and spontaneous spring or summer remission. It is associated with hypersomnia, anergia, increase appetite, weight gain and carbohydrate graving. The population prevalence in the north of the USA is estimated between 3 and 5%, but if changes with sex, age and also latitude. A long time ago, we know that animals are photoperiod sensitive and that the melatonin secretion in mammals is suppressed by the light. In 1980, Czeiler reported for the first time that human melatonin secretion can be suppressed by high light exposure (+/- 1 500 lux). In 1982, Rosenthal, Lewy and al. reported an antidepressant effect of light exposure of a manic-depressive patient. The phototherapy was born. To treat the SAD, the most common procedure of phototherapy is to expose the subject during 2 hours early in the morning, between 06:00 and 09:00 AM. The subject is sitting before a light screen, he can work and has to fix the screen one time every minute. The most common side effects are headache, eyestrain, muscle pain. The occular phototoxicity is controversed and it seems to be potentialy dangerous if phototherapy is associated with tricyclic antidepressants, neuroleptics and other medication containing a tricyclic, heterocyclic or porphyrin ring system. Since this finding, many questions are asked about photoperiod and its effects in the human being. Lewy proposes for the winter depression the hypothesis of a phase delayed circadian rhythm, that can be treated by a morning light exposure. At the present time, many trials are going on to study the effects of phototherapy in other problems like insomnia, maladaptation to night work, jet lag and Alzheimer disease.</t>
  </si>
  <si>
    <t>0013-7006</t>
  </si>
  <si>
    <t>WOS:A1996UC10100002</t>
  </si>
  <si>
    <t>Koski, V</t>
  </si>
  <si>
    <t>Breeding plans in case of global warming</t>
  </si>
  <si>
    <t>Many cultivated crop plants of temperate and cool temperate zones have during their domestication been transferred far from their original habitats and been distributed over a wide range of climates. In general crop plants seem to possess potential to climatic adaptation. Processes in the past have taken hundreds or thousands of years and over large number of generations. The concern on the velocity of the expected global warming and of subsequent changes in other factors justifies planning of breeding for global warming. Perennial plants, forest trees in particular are more at the focal point than annual plants. Most agricultural annuals may be replaced any year with another cultivar or species better adapted to contemporary circumstances. Trees need tens of years to reach commercial dimensions or fructiferous age. Capriciousness is the main problem of climate change. Large variation of temperature, precipitation among years actually masks the gradual change of average values. The amplitude of variation among years exceeds the predicted average change. Thus, plasticity of individuals besides within population variation in adaptive traits is a corner stone of breeding plans. From the ecological point of view two factors are significant: 1. mild winters may interfere dormancy release and frost tolerance, and also alter host-parasite relationships. 2. The timing of thermal seasons will change in relation to photoperiod. This phenomenon is most prominent in the far north, where the relative warming is largest and the photoperiodic pattern steepest. Even though perennial plants display potential of acclimatization, selection and breeding are eligible measures to improve productivity. As long as the magnitude and velocity of the global warming remain uncertain, it is impossible to set specified aims to breeding. The only reasonable method is to run parallelly several lines with differing patterns of adaptive traits. Multiple population breeding system (MPBS) seems to be tailored to this purpose.</t>
  </si>
  <si>
    <t>10.1007/BF00022850</t>
  </si>
  <si>
    <t>WOS:A1996VT61200030</t>
  </si>
  <si>
    <t>Kosner, J; Zurkova, D</t>
  </si>
  <si>
    <t>Photoperiodic response and its relation to earliness in wheat</t>
  </si>
  <si>
    <t>EWAC Conference on Cereal Aneuploids for Genetical Analysis and Molecular Techniques</t>
  </si>
  <si>
    <t>JUL 04-08, 1994</t>
  </si>
  <si>
    <t>GATERSLEBEN, GERMANY</t>
  </si>
  <si>
    <t>European Wheat Aneuploid Cooperat</t>
  </si>
  <si>
    <t>The photoperiodic response of 15 spring and winter varieties was observed. Vernalised plants were grown under long-day (light period longer than 14-hours) and under short-day conditions (light period 10-hours). The earliness under long-day condition and the photoperiodic responses were significantly different amongst the tested varieties. The earliness under long-day conditions depended on photoperiodic response. The winter-spring vernalisation requirement influenced earliness but did not influence photoperiodic response. Varieties with spring growth habits that had the same or similar photoperiodic response to varieties with winter growth habit were earlier in heading. The tested varieties that came from lower geographical latitudes were usually earlier and less photoperiod sensitive than the varieties from higher geographical latitudes.</t>
  </si>
  <si>
    <t>10.1007/BF00015719</t>
  </si>
  <si>
    <t>WOS:A1996UK82100009</t>
  </si>
  <si>
    <t>Geographical variation of life cycle in crickets (Ensifera: Grylloidea)</t>
  </si>
  <si>
    <t>2nd European Workshop of Invertebrate Ecophysiology</t>
  </si>
  <si>
    <t>SEP 10-15, 1995</t>
  </si>
  <si>
    <t>Czech Acad Sci, Inst Entomol, Univ S Bohemia, Fac Biol Sci</t>
  </si>
  <si>
    <t>Crickets are convenient systems for studying life-cycle evolution. They show a considerable diversity in life-cycle types, being homodynamic in some parts of the tropics and heterodynamic with various kinds of diapause and other regulatory responses in the temperate region. Crickets are relatively free from constraints by food supply, because they are omnivorous. Therefore, their geographical variation may clearly reflect climatic selection as exemplified by latitudinal dines in adult size, egg size and ovipositor length. These morphometric dines are closely related to development time, egg diapause and photoperiodic responses, indicating that crickets are highly variable within the framework of their species-specific patterns of life cycle. More fundamental variation is divergence in life-cycle pattern that may be associated with speciation, because closely related species are often different in their life-cycle patterns (e.g., homodynamic versus heterodynamic, or egg overwintering versus larval overwintering). Evolutionary flexibility of life-cycle traits may be assessed by studying cricket populations under special natural or artificial conditions. In Japan, a population of the nemobiine cricket (Dianemobius mikado) introduced from a temperate to a subtropical island has almost lost egg diapause presumably in the last 130 years. At volcanic geothermal spots in the northern island (Hokkaido), presumptive relict populations of the nemobiine species Dianemobius nigrofasciatus occur and sing in mid-winter, but this cricket retains the photoperiodic response of a southern bivoltine type. In the subtropical nemobiine D. fascipes, artificial selection has been effective in changing the incidence and depth of diapause, and strains comparable to the tropical and temperate forms were established. The responsiveness to photoperiod in wing-form determination was also remarkably changed by selection, but this change was not associated with a change in critical photoperiod. Alternated selection in the opposite directions at photoperiods above and below the critical value to be selected was necessary to shift the critical photoperiod.</t>
  </si>
  <si>
    <t>WOS:A1996VN62700002</t>
  </si>
  <si>
    <t>Whittaker, JB; Tribe, NP</t>
  </si>
  <si>
    <t>An altitudinal transect as an indicator of responses of a spittlebug (Auchenorrhyncha: Cercopidae) to climate change</t>
  </si>
  <si>
    <t>A projected global temperature rise of 2-3 degrees C can be represented by the change in mean annual temperature experienced over some 10 degrees of latitude or approximately 700 m of altitude in the hills of northern Britain. Using an altitudinal rather than latitudinal transect has the advantage of allowing studies of population dynamics and adaptation of life cycles at the centre and edge of a species' range within the same locality with similar vegetation and photoperiod. Because of their unusual visibility in spittle masses, spittlebugs offer unusual opportunities to study population change in relation to environmental variables, including climate change. A population of spittlebugs, Neophilaenus lineatus (Auchenorrhyncha: Cercopidae) has been studied for 10 years on a transect from 20 m to 974 m on Ben Lomond, Scotland. The time lag in larval development corresponding with a 2-3 degrees C shift in mean temperature is approximately 3 weeks. Much of this arises from a delay in hatching times. There is a significant relationship between the weather in March to July (which spans hatching and early larval development) and the maximum altitude at which larvae are found in the same year. The study suggests that insects with a similar life cycle to Neophilaenus lineatus will respond to a 2 degrees C rise in mean temperature by extending their range and completing the life cycle two to three weeks earlier.</t>
  </si>
  <si>
    <t>WOS:A1996VN62700005</t>
  </si>
  <si>
    <t>Craufurd, PQ; Qi, A; Summerfield, RJ; Ellis, RH; Roberts, EH</t>
  </si>
  <si>
    <t>Development in cowpea (Vigna unguiculata) .3. Effects of temperature and photoperiod on time to flowering in photoperiod-sensitive genotypes and screening for photothermal responses</t>
  </si>
  <si>
    <t>Seventeen photoperiod-sensitive genotypes of cowpea (Vigna unguiculata) were grown in approximately 30 photothermal environments in Nigeria. Photoperiods ranged from 10 to 16 h d(-1), mean temperatures from 19 degrees to 30 degrees C and times from sowing to flowering (f) from 32 to 140 d. Rate of progress towards flowering (1/f) was related to mean pre-flowering values of temperature and photoperiod using simple linear rate models comprising one, two or three planes (thermal, photothermal and insensitive). There were no significant differences (P &gt; 0.25) among genotypes in response to temperature within the thermal plane and the common base temperature was estimated to be 7.6 degrees C. Photoperiod-sensitivity varied by a factor of 15 among genotypes, and the critical and ceiling photoperiods varied from 12.2 to 13.4 and from 13.8 to more than 16 h d(-1) at a mean temperature of 27 degrees C, respectively. These simple models satisfactorily predicted f in an independent data set (R(2) = 0.62) for plants grown in the main cowpea growing seasons at latitudes between 7 degrees and 13 degrees N. The utility of photothermal models and methods to screen for photothermal responses are discussed.</t>
  </si>
  <si>
    <t>Ellis, Richard/0000-0002-3695-6894</t>
  </si>
  <si>
    <t>10.1017/S0014479700025825</t>
  </si>
  <si>
    <t>WOS:A1996TN48400003</t>
  </si>
  <si>
    <t>Riihimaa, A; Kimura, MT; Lumme, J; Lakovaara, S</t>
  </si>
  <si>
    <t>Geographical variation in the larval diapause of Chymomyza costata (Diptera; Drosophilidae)</t>
  </si>
  <si>
    <t>HEREDITAS</t>
  </si>
  <si>
    <t>Induction of the larval diapause in Chymomyza costata is controlled by two mechanisms, temperature-dependent induction and a photoperiodic response. Geographical, clinal variation was observed in both mechanisms. Critical photoperiods increased northwards 1 h 9 min per 5 degrees of latitude. The dine relaxes north of 65 degrees N, however. The critical temperature measured under long-day conditions varied little in areas south of 63 degrees N, but increased from 13 degrees C at that latitude to 17 degrees C at 65 degrees N and to 24 degrees C at 68 degrees N. Selection experiments revealed extensive intrapopulation variation in both diapause characteristics. The mean temperature In the middle of the breeding season for C. costata is above the long-day critical temperature in areas south of 63 degrees N, the same or slightly lower than the critical temperature in areas between 63 degrees N and 66 degrees N and well below the critical temperature in areas north of 67 degrees N. The relative importance of temperature and photoperiod in diapause induction changes from south to north, the photoperiod being the main determinant in the south and temperature assuming the main role in the north. The forms and positions of the two dines can be explained when data on the estimated number of generations per year are combined with data on weather and illumination conditions at each locality.</t>
  </si>
  <si>
    <t>0018-0661</t>
  </si>
  <si>
    <t>10.1111/j.1601-5223.1996.00151.x</t>
  </si>
  <si>
    <t>WOS:A1996VE93800007</t>
  </si>
  <si>
    <t>Gwinner, E</t>
  </si>
  <si>
    <t>Circannual clocks in avian reproduction and migration</t>
  </si>
  <si>
    <t>21st International Ornithological Congress</t>
  </si>
  <si>
    <t>AUG 21-25, 1994</t>
  </si>
  <si>
    <t>VIENNA, AUSTRIA</t>
  </si>
  <si>
    <t>Many behavioural and physiological functions of organisms are adjusted to the periodic changes in their environment, particularly to those related to the natural day and year. This adjustment is often achieved through the action of endogenous daily (circadian) and annual (circannual) clocks. Studies of the control of avian moult, migration and reproduction have played a major role in understanding how biological clocks function and interact with rhythms in the environment. Investigations on tropical birds such as the East African subspecies of the Stonechat (Saxicola torquata axillaris) and long-distance migrants like the Garden Warbler (Sylvia borin) have provided the longest records of circannual rhythms, some of them running for more than 12 years, with periods ranging from about 9 to 13 months. Avian circannual rhythms are organized in a characteristic way for a particular species or population, and cross-breeding experiments have shown that some of the differences found among them are genetically determined. In African Stonechats circannual rhythms guarantee that seasonal events occur at the appropriate times of the year and in the characteristic sequence. They also control a ''reproductive window'' that provides the temporal framework for breeding. The width of this window is rather inflexible but the performance of a bird within this framework (e.g. whether it breeds once or twice per season) is subject to modification by environmental conditions. In migratory birds circannual programs are involved in determining the time course, distance and direction of migration. Circannual rhythms are synchronized with and modified by environmental factors in a complex way, but the endogenous mechanisms usually respond to environmental cues such that an optimal adjustment to season and latitude is guaranteed.</t>
  </si>
  <si>
    <t>10.1111/j.1474-919X.1996.tb04312.x</t>
  </si>
  <si>
    <t>WOS:A1996TU90700006</t>
  </si>
  <si>
    <t>Volkovich, TA</t>
  </si>
  <si>
    <t>Canard, M; Aspock, H; Mansell, MW</t>
  </si>
  <si>
    <t>Effects of temperature on diapause induction in Chrysopa perla (Linnaeus) (Insecta: Neuroptera: Chrysopidae)</t>
  </si>
  <si>
    <t>PURE AND APPLIED RESEARCH IN NEUROPTEROLOGY: PROCEEDINGS OF THE FIFTH INTERNATIONAL SYMPOSIUM ON NEUROPTEROLOGY - (INSECTA: NEUROPTERA, MEGALOPTERA, RAPHIDIOPTERA)</t>
  </si>
  <si>
    <t>5th International Symposium on Neuropterology - Insecta: Neuroptera, Megaloptera, Raphidioptera</t>
  </si>
  <si>
    <t>MAY 02-06, 1994</t>
  </si>
  <si>
    <t>CAIRO, EGYPT</t>
  </si>
  <si>
    <t>Cairo Univ, Minist Agr Egypt, ORSTOM, Suez Canal Univ, Cairo Univ, Fac Agr, Ctr Biol Control, Project Chrysopa Mass Prod, UNESCO, Egyptian Off</t>
  </si>
  <si>
    <t>Results of laboratory and field experiments carried out on Chrysopa perla (Linnaeus) from the Belgorod District of Russia are presented. A gradual decrease in daylength (6 min per day) had no effect upon diapause induction. Larvae were subjected to a daily temperature rhythm (T:C = 12-hour thermophase: 12-hour cryophase) combined with photoperiod. Photoperiodic responses (PhPR) were compared for thermoperiodic conditions, and for the relative related constant temperatures equivalent to the means obtained by daily temperature summation. The recorded curves showed three situations. They were the same in both the thermoperiodic conditions and in the constant equivalent temperatures, only if the cryophase temperature was below 15 degrees C and the mean temperature rhythm was within the optimal range for PhPR, namely 20 to 27 degrees C. Thermoperiods with lower cryophase temperatures and a mean temperature lower than 20 degrees C caused a decrease in the proportion of diapausing prepupae, but those with a cryophase from 17 to 24 degrees C, alternated with higher temperatures of 30 to 33 degrees C stimulated diapause induction in contrast to PhPRs at constant temperatures. It was concluded that the seasonal cycle of Ch. perla is controlled by both photoperiod and thermoperiod in the field.</t>
  </si>
  <si>
    <t>2-9506536-1-8</t>
  </si>
  <si>
    <t>WOS:A1996BH56V00023</t>
  </si>
  <si>
    <t>Matthews, CD; Guerin, MV; Napier, AJ</t>
  </si>
  <si>
    <t>Is a critical interval of the circadian pacemaker at dusk responsive to light and melatonin responsible for the timing of estrus in the Romney Marsh ewe?</t>
  </si>
  <si>
    <t>Two experiments, using Romney Marsh ewes, tested for the existence and role of a critical interval of the circadian pacemaker located near dusk that may be integrally involved in the precise timing of the breeding season. Groups of Romney Marsh ewes (n = 6) were provided with exogenous melatonin by injection at dusk (Experiment 1) or by infusion at dawn or subjected to extended darkness at dawn (Experiment 2) from the winter to the summer solstice before being exposed to natural photoperiod at latitude 35 degrees S. Other than the experimental protocols, all animals were held in natural photoperiod. The onset of the breeding season (defined as cyclic ovarian activity as indicated by plasma progesterone monitoring) was normal in those animals treated with morning melatonin but was delayed in those animals treated with melatonin at dusk or extended darkness at dawn compared to controls in natural photoperiod (p &lt; .01). Exogenous melatonin at dusk was associated with a phase advance of the onset of the circadian pacemaker (as measured by endogenous melatonin in acutely extended darkness); additional darkness at dawn was associated with a phase delay of both the onset and the offset of the circadian pacemaker. Exogenous morning melatonin did not change the phase of the circadian pacemaker relative to the controls. The results are consistent with an external coincidence model of seasonal breeding in which a critical interval of the circadian pacemaker requires exposure to light during spring/summer to time estrus correctly. The proposed critical interval appears to be located near dusk in this model and is phase locked to the circadian pacemaker. The effect of the exogenous melatonin on the timing of the breeding season is similar to darkness when administered at dusk but is not equivalent to darkness at dawn. The timing of anestrus was not affected by any of the experimental treatments and may reflect a common response to an environmental influence.</t>
  </si>
  <si>
    <t>10.1177/074873049501000404</t>
  </si>
  <si>
    <t>WOS:A1995TQ00600004</t>
  </si>
  <si>
    <t>HAIM, A; MCDEVITT, RM; SPEAKMAN, JR</t>
  </si>
  <si>
    <t>THERMOREGULATORY RESPONSES TO MANIPULATIONS OF PHOTOPERIOD IN WOOD MICE APODEMUS-SYLVATICUS FROM HIGH-LATITUDES (57-DEGREES-N)</t>
  </si>
  <si>
    <t>1. The thermoregulatory responses to manipulations of photoperiod in wood mice (Apodemus sylvaticus), which were drawn from a population living at a high latitude (57 degrees N) were studied. 2. Mice captured in spring were acclimated to two different photoperiod regimes 16L:8D and 8L:16D at a constant ambient temperature of 24 degrees C, for 3 weeks. 3. Daily rhythms of body temperature, oxygen consumption and body temperature at various ambient temperatures, nonshivering thermogenesis (the response to a noradrenaline injection) and body mass were measured. Minimal overall thermal conductance was calculated for both groups. 4. Acclimation to long photophase increased the thermoregulatory abilities at relatively high ambient temperatures while that of long-scotophase increased thermoregulatory abilities at low ambient temperatures. 5. Changes in photoperiod may therefore be used as cues for seasonal acclimatization of thermoregulatory mechanisms in this population of wood mice.</t>
  </si>
  <si>
    <t>Speakman, John R./A-9494-2008</t>
  </si>
  <si>
    <t>Speakman, John R./0000-0002-2457-1823</t>
  </si>
  <si>
    <t>10.1016/0306-4565(95)00002-E</t>
  </si>
  <si>
    <t>WOS:A1995TH12200001</t>
  </si>
  <si>
    <t>AMIR, S; ROBINSON, B</t>
  </si>
  <si>
    <t>ULTRAVIOLET-LIGHT ENTRAINS RODENT SUPRACHIASMATIC NUCLEUS PACEMAKER</t>
  </si>
  <si>
    <t>It has long been assumed that, in contrast to other vertebrates, mammals are ultraviolet blind.(12) Recent evidence indicates, however, that the spectral sensivity of the retina in rodents extends into the ultraviolet range(14-16) This finding, combined with reports that ultraviolet light can suppress nocturnal melatonin release(2) and reverse the effect of short photoperiod on the gonads,(3) invites speculation about the role of ultraviolet light in photoperiodic control of physiological and behavioral functions, One idea is that ultraviolet light participates in retinally mediated processes underlying photic entrainment of a pacemaker located in the hypothalamic suprachasmatic nucleus that generates circadian rhythms.(29) Consistent with such a function,,ve now show that ultraviolet light is capable of inducing phase shifts in circadian rhythms in the rat and of inducing in the hypothalamic suprachiasmatic nucleus expression of the transcription factor Fos, a known cellular correlate of Light-induced phase shifts of the hypothalamic suprachiasmatic nucleus pacemaker.(6,18,28,30)</t>
  </si>
  <si>
    <t>10.1016/0306-4522(95)00393-W</t>
  </si>
  <si>
    <t>WOS:A1995TG72600002</t>
  </si>
  <si>
    <t>KLAASSEN, M</t>
  </si>
  <si>
    <t>MOLT AND BASAL METABOLIC COSTS IN MALES OF 2 SUBSPECIES OF STONECHATS - THE EUROPEAN SAXICOLA-TORQUATA-RUBICULA AND THE EAST-AFRICAN SAXICOLA-TORQUATA-AXILLARIS</t>
  </si>
  <si>
    <t>The circannual patterns in resting metabolic rate (RMR) of males of two subspecies of stonechats, the European Saxicola torquata rubicula and the East African S. t. axillaris, are compared. As the birds from the two subspecies were raised and kept under comparable laboratory conditions, differences in metabolic rate between the two subspecies had to be genetically determined. RMR peaked during moult in both subspecies. During the rest of the year RMR was fairly constant in both subspecies and assumed to reflect basal metabolic rate (BMR). African stonechats had a 22% lower mass specific BMR than European stonechats, which is thought to reflect a genetical physiological adaptation to the differences in environmental circumstances they experience in the field. A low BMR makes an animal more susceptible to cold. Hence, the relatively high plumage mass in the African compared to the European stonechat may be functionally linked to its relatively low BMR. Moult costs, calculated from the plumage masses and the differences in RMR inside and outside the moult period, tended to be higher in the European compared to the African stonechats. These data and an interspecific comparison of moult costs over various species of birds support the earlier notion by Lindstrom et al. (1993) that moult costs are more closely linked with BMR than with body mass or rate of moult. The relation between moult costs and BMR and the fact that the efficiency of moult is extremely low (3.8 and 6.4% for European and African stonechats, respectively) suggest that the maintenance of specific tissues necessary for moult is a large cost factor. Alternatively, impaired insulation during moult may necessitate an increased metabolic capacity which may be associated with an increased RMR.</t>
  </si>
  <si>
    <t>Klaassen, Marcel/B-4325-2008</t>
  </si>
  <si>
    <t>Klaassen, Marcel/0000-0003-3907-9599</t>
  </si>
  <si>
    <t>10.1007/BF00341339</t>
  </si>
  <si>
    <t>WOS:A1995TJ37500004</t>
  </si>
  <si>
    <t>Slafer, GA</t>
  </si>
  <si>
    <t>Wheat development as affected by radiation at two temperatures</t>
  </si>
  <si>
    <t>JOURNAL OF AGRONOMY AND CROP SCIENCE-ZEITSCHRIFT FUR ACKER UND PFLANZENBAU</t>
  </si>
  <si>
    <t>A wheat cultivar (Condor) was grown in two experiments (thermal regimes 18/13 and 21/16 degrees C) under low (298 mu E m(-2) s(-1)) radiation regimes during either an early phase from seedling emergence to terminal spikelet initiation (S-1), a late phase from terminal spikelet initiation to anthesis (S-2), or for the full period from seedling emergence to anthesis (S-12), or high (560 mu E m(-2) s(-1)) radiation throughout the growing period (S-0) to determine whether developmental events are affected by radiation. The main developmental events considered in this study were the timing of terminal spikelet initiation and anthesis, the final number of leaf and spikeler primordia initiated in the apex and the rare of leaf appearance. Number of grains per spike and culm height were also measured. The duration of each phenophase was not affected by radiation intensity. Temperature affected the rate of wheat development, but the acceleration of development due to temperature during the seedling emergence-terminal spikelet initiation phase only slightly reduced (from 24.8 to 23.2 days). Differences in time from terminal spikelet initiation to anthesis were greater than in the earlier phases, having been the duration reduced from 24.6 to 20.0 days due to high temperature. Associated with the lack of effect of radiation on phasic development and the negligible effect of temperature on the duration of the early phases of development, final leaf number was practically unchanged in this study by either the radiation level or the growing temperature. Thus, radiation did not affect the rate of leaf initiation. The number of spikelets was affected by neither the treatments nor the thermal environment. The rates of leaf appearance were accelerated by temperature. Radiation, on the other hand, did nor significantly alter the rates of leaf appearance in any of the treatments. As expected from many sources in the literature, the number of grains per spike was significantly affected by radiation during the phase from terminal spikelet initiation to anthesis. Due to the lack of significant effects of radiation on the developmental patterns of wheat, the changes in number of grains per spike were due to changes in the number of grains born in each spikelet. The results of the present study were compared with others available in the literature on the effects (or lack of them) of radiation and CO2 concentration on phasic development, plastochron and phyllochron in wheat to reach the general conclusion that the rate of developmental events in wheat, in contrast to other plants, is almost completely independent of the availability of assimilates, with a possible exception for the Equatorial latitudes.</t>
  </si>
  <si>
    <t>Slafer, Gustavo A./A-8694-2011</t>
  </si>
  <si>
    <t>Slafer, Gustavo A./0000-0002-1766-4247</t>
  </si>
  <si>
    <t>10.1111/j.1439-037X.1995.tb00219.x</t>
  </si>
  <si>
    <t>WOS:A1995TR65100005</t>
  </si>
  <si>
    <t>MYKING, T; HEIDE, OM</t>
  </si>
  <si>
    <t>DORMANCY RELEASE AND CHILLING REQUIREMENT OF BUDS OF LATITUDINAL ECOTYPES OF BETULA-PENDULA AND B-PUBESCENS</t>
  </si>
  <si>
    <t>Bud burst and dormancy release of latitudinal ecotypes of Betula pendula Roth and B. pubescens Ehrh. from Denmark (approximate to 56 degrees N), mid-Norway (approximate to 64 degrees N) and northern Norway (approximate to 69 degrees N) were studied in controlled environments. Dormant seedlings were chilled at 0, 5 or 10 degrees C from October 4 onward and then, at monthly intervals from mid-November to February, batches of seedlings were held at 15 degrees C in an 8-h (SD) or 24-h (LD) photoperiod to permit flushing. A decline in days to bud burst occurred with increasing chilling time in all ecotypes. In November, after 44 chilling days, time to bud burst was least in plants chilled at 0 and 5 degrees C. The difference diminished with increasing chilling time, and in February, after 136 chilling days, bud burst was earliest in plants chilled at 10 degrees C. Long photoperiods during flushing significantly reduced thermal time after short chilling periods (44 and 74 days), but had no effect when the chilling requirement was fully met after 105 or more chilling days. No significant difference in these responses was found between the two species. In both species, chilling requirement decreased significantly with increasing latitude of origin. Bud burst was normal in seedlings overwintered at 12 degrees C, but was erratic and delayed in seedlings overwintered at 15 and especially at 21 degrees C, indicating that the critical overwintering temperature is between 12 and 15 degrees C. We conclude that there is little risk of a chilling deficit in birch under Scandinavian winter conditions even with a climatic warming of 7-8 degrees C. The likely effects of a climatic warming include earlier bud burst, a longer growing season and increased risk of spring frost injury, especially in high latitude ecotypes.</t>
  </si>
  <si>
    <t>10.1093/treephys/15.11.697</t>
  </si>
  <si>
    <t>WOS:A1995TD31200001</t>
  </si>
  <si>
    <t>Norment, CJ</t>
  </si>
  <si>
    <t>Prebasic (postnuptial) molt in free-ranging Harris' Sparrows, Zonotrichia querula, in the Northwest Territories, Canada</t>
  </si>
  <si>
    <t>Harris' Sparrows (Zonotrichia querula) in the Northwest Territories. Canada, in 1989-1991, were single-brooded, although they occasionally replaced a clutch if the loss occured prior to hatching. Harris' Sparrow breeding chronology is highly synchronized, and the fledging period for first nests was 3-14 July. Of 21 adult Harris' Sparrows captured on or after 3 July, no bird captured prior to 13 July was molting; estimated dates for prebasic molt initiation in 10 birds captured after beginning molt ranged from 13 to 18 July. The almost complete separation of the nestling phase and molt initiation support the idea that most Harris' Sparrows at my study site did not begin prebasic molt until after their young fledged. This is similar to most passerines breeding at high latitudes, including White-crowned Sparrows (Zonotrichia leucophrys). However, my results contradict results of previous workers who found that caged Harris' Sparrows exposed to natural photoperiods found on their breeding grounds initiated prebasic molt at the time when breeding Harris' Sparrows should be feeding nestlings. This difference may be attributed to earlier use of birds which had not participated in the reproductive cycle.</t>
  </si>
  <si>
    <t>WOS:A1995TY60500022</t>
  </si>
  <si>
    <t>SHAW, D; GOLDMAN, BD</t>
  </si>
  <si>
    <t>INFLUENCE OF PRENATAL PHOTOPERIODS ON POSTNATAL REPRODUCTIVE RESPONSES TO DAILY INFUSIONS OF MELATONIN IN THE SIBERIAN HAMSTER (PHODOPUS-SUNGORUS)</t>
  </si>
  <si>
    <t>Prepubertal reproductive development in juvenile male Siberian hamsters can be strongly influenced by photoperiod information received during gestation. Information transmitted from the mother hamster to her fetuses appears to modify the photoperiodic mechanism of the developing hamsters so that they may respond differently to certain intermediate day lengths [i.e. 14 h of light and 10 h of darkness/day (14L)] experienced after birth depending on whether gestation occurred in longer or shorter day lengths. In adult and juvenile hamsters, the duration of the nocturnal elevation of pineal and serum melatonin (MEL) is an important component of the photoperiodic system coding for day length. In the present study, we investigated whether the photoperiod in effect during gestation could influence the responsiveness of developing male hamsters to daily MEL infusions of fixed durations administered after weaning. The results indicated that hamsters gestated under 16L or 10L did not differ from each other with respect to testicular growth in response to any of the fixed duration MEL infusions. Thus, target tissue responsiveness to fixed duration MEL infusions (over a range of 6-10 h) was the same regardless of the gestation photoperiod to which the animals had been exposed.</t>
  </si>
  <si>
    <t>10.1210/en.136.10.4231</t>
  </si>
  <si>
    <t>WOS:A1995RW03100013</t>
  </si>
  <si>
    <t>SAINTJALME, M; GUYOMARCH, JC</t>
  </si>
  <si>
    <t>PLUMAGE DEVELOPMENT AND MOLT IN THE EUROPEAN QUAIL COTURNIX-COTURNIX-COTURNIX - CRITERIA FOR AGE-DETERMINATION</t>
  </si>
  <si>
    <t>Sequence, rate and duration of moult were studied in captive bred European Quail Coturnix coturnix coturnix. The founder population originated from southwest France, The study was conducted between 1986 and 1989 on birds aged from 1 day to 2 years, exposed to a seasonal photoperiod corresponding to latitude 16 degrees N during autumn and winter and latitude 48 degrees N during the remainder of the year. Under these conditions, adult quail showed two annual moults with only the post-breeding one being complete, The pre-breeding moult essentially involved the throat feathers, Large interindividual variation was observed in the duration, timing and development of the post-breeding moult: 60% of the studied birds suspended moult when they developed migratory restlessness and then finished renewing their feathers during the winter, The post-juvenile moult was also suspended when 7-9 weeks old (3-6 primaries and 1-10 secondaries renewed), After this suspension, the length of which was related to the hatching date, the moult continued up to p7. The three outer primaries were kept for the first year and were replaced only during the postbreeding moult, Based on the examination of wing patterns, our study provides reliable criteria for discriminating between age classes, The numbers of primaries and secondaries simultaneously in growth or renewed were different between the age classes, The secondaries of adults were renewed later in the moult stage than were the secondaries of juveniles. These criteria provide field researchers with a guide that enables them to age quail with reasonable accuracy.</t>
  </si>
  <si>
    <t>WOS:A1995TF62100015</t>
  </si>
  <si>
    <t>PATTERSON, DT</t>
  </si>
  <si>
    <t>EFFECTS OF PHOTOPERIOD ON REPRODUCTIVE DEVELOPMENT IN VELVETLEAF (ABUTILON-THEOPHRASTI)</t>
  </si>
  <si>
    <t>When velvetleaf plants from Mississippi and Minnesota populations were maintained in growth chambers with day/night temperatures of 29/23 C and photoperiods of 11, 12, 13, 14, and 15 h, newer buds and open flowers appeared first in the 12 h photoperiod. Buds and flowers appeared 2 to 4 d later at photoperiods of 11, 13, or 14 h, Increasing the photoperiod beyond 14 h to 15 h delayed bud appearance an additional 7 d in the MN plants and 12 d in the MS plants, Open flowers appeared four to five nodes higher, 10 d later at 15 than at 14 h in the MN plants and 20 d later in the MS plants, Vegetative shoot weight and fruit weight 73 d after emergence were greater in 13 h or longer photoperiods than at 11 or 12 h, In shorter photoperiods, MN plants produced more vegetative growth than MS plants, but the reverse occurred at longer photoperiods where MS plants were taller than MN plants, These growth differences occurred because earlier shifts in allocation to reproductive growth in MN plants limited their vegetative growth, particularly in the longest photoperiods, Differences in rate of reproductive development between populations were not evident until photoperiod exceeded 13 h, Reciprocal transfer of plants of the MS population between short and long photoperiods revealed the durations of the juvenile (pre-inductive), inductive, and post-inductive phases to be 3 to 5, 7 to 8 (short day) or 30 (long day), and 10 to 11 d, respectively, Differences in competitive ability among latitudinal biotypes of photoperiodically-sensitive weeds may depend on time of emergence in the field and consequent photoperiod exposure, Weed growth simulation models to be used in development of expert systems for weed management should take photoperiodic sensitivity into account.</t>
  </si>
  <si>
    <t>10.1017/S0043174500081741</t>
  </si>
  <si>
    <t>WOS:A1995TH55500016</t>
  </si>
  <si>
    <t>STEWART, BG; MLADENOV, PV</t>
  </si>
  <si>
    <t>REPRODUCTIVE PERIODICITY IN THE EURYALINID SNAKE STAR ASTROBRACHION CONSTRICTUM IN A NEW-ZEALAND FJORD</t>
  </si>
  <si>
    <t>The euryalinid snake star Astrobrachion constrictum (Farquhar), a normally deep-water species, exists within SCUBA diving range in New Zealand fiords, and thus presents a unique opportunity for study. A population of A. constrictum in Doubtful Sound was investigated from February 1990 to July 1994 to determine the reproductive cycle. Unlike most ophiuroids, the gonads of A. constrictum are positioned along the aboral coelom in the proximal portion of the arms. The proximal 2 to 3 cm of the arms of individuals were thus removed on an approximately monthly basis for histological examination of the gonads. Image analysis was used to determine oocyte size-frequency distributions. A gonad index was calculated for each individual based on the ratio of cross-sectional area of the gonads to cross-sectional area of the arm. Maturity indices were calculated based on stage of development of the gonads of each individual. A. constrictum has a period of enhanced breeding activity in April-June, after which both the gonad and maturity indices decline. The increase in gametogenic activity during these months was correlated with rising sea temperature within the fiord. Although the females showed an annual pattern of gonad development, oogenesis was continuous throughout the year, with oocytes at different stages of development present in the gonads. Males also showed continuous spermatogenesis and, although the same annual pattern of gonad development was evident as seen in the females, it was less marked. The presence of females with large oocytes and ripe males throughout the study indicates that breeding in the Doubtful Sound population is prolonged, and possibly continuous, as found in many deep-sea ophiuroids.</t>
  </si>
  <si>
    <t>10.1007/BF00349233</t>
  </si>
  <si>
    <t>WOS:A1995RZ14800016</t>
  </si>
  <si>
    <t>KIMURA, MT; YOSHIDA, T</t>
  </si>
  <si>
    <t>A GENETIC-ANALYSIS OF PHOTOPERIODIC REPRODUCTIVE DIAPAUSE IN DROSOPHILA-TRIAURARIA</t>
  </si>
  <si>
    <t>Recombinant inbred lines were produced from hybrids between diapausing and non-diapausing strains of Drosophila triauraria Beck &amp; Wheeler by twenty generations of full-sib mating. The analysis of these inbred lines suggests that the difference in the photoperiodic response between the original diapausing and non-diapausing strains is due to genes at three or four loci and at least one of these loci is located on the X chromosome. The original diapausing strain and two inbred lines exhibited circadian peaks when subjected to the Nanda-Hamner protocol, although they had different critical daylengths. This suggests that critical daylength is modified independently of the circadian oscillation system in this species. On the other hand, diapause duration was correlated with critical daylength among the inbred lines and the original diapausing strain, suggesting that these two traits are under the control of the same genetic system.</t>
  </si>
  <si>
    <t>10.1111/j.1365-3032.1995.tb00009.x</t>
  </si>
  <si>
    <t>WOS:A1995TH68100009</t>
  </si>
  <si>
    <t>RAWSON, HM; GIFFORD, RM; CONDON, BN</t>
  </si>
  <si>
    <t>TEMPERATURE-GRADIENT CHAMBERS FOR RESEARCH ON GLOBAL ENVIRONMENT CHANGE .1. PORTABLE CHAMBERS FOR RESEARCH ON SHORT-STATURE VEGETATION</t>
  </si>
  <si>
    <t>Field temperature gradient chambers designed for experiments on short-stature plants such as wheat are described, The chambers are portable, easily erected and dismantled, and are self-contained for control and measuring equipment. The design is modular, the modules being bolted together longitudinally although separated by slotted transparent septa which divide the chamber into zones of different temperature, Fresh air, which is blown in horizontally into one end of the chamber by two fans and extracted by a fan mounted vertically at the other end, passes sequentially through the modules The air stream progressively heats when the sun is shining, Fans are automatically speed-controlled in 100 steps between 20 and 100% of full output to keep the end-to-end temperature difference to within 5 degrees C. During darkness, when the fans are running at minimum speed, heaters mounted in the outlet module are turned on, The chambers in the configuration described enclose 6 x 8 m rows of crop, are 1.25 m high and have side walls which are entirely composed of rigid, vertically sliding doors for crop access.</t>
  </si>
  <si>
    <t>10.1111/j.1365-3040.1995.tb00616.x</t>
  </si>
  <si>
    <t>WOS:A1995RT43300011</t>
  </si>
  <si>
    <t>GOMI, T</t>
  </si>
  <si>
    <t>EFFECT OF TEMPERATURE ON DIAPAUSE RESPONSE TO PHOTOPERIOD IN HYPHANTRIA-CUNEA WITH SPECIAL REFERENCE TO LOCAL DIVERGENCE</t>
  </si>
  <si>
    <t>After the fall webworm, Hyphantria cunea, was introduced into Japan from North America in 1945, a bivoltine life cycle was maintained throughout its distribution in Japan for three decades (MASAKI, 1975). The critical photoperiod for the induction of pupal diapause was 14 h 35 min (25 degrees C) in two local populations at 35.3 and 39.5 degrees N, as in the founder population (MASAKI et al., 1968), and was relatively stable over a range of temperatures from 17 to 25 degrees C (MASAKI, 1977). Recently, a trivoltine life cycle was found in localities south of 36 degrees N, although bivoltinism is still the rule in the northern areas (Gomi and TAKEDA, 1990, 1991). The bivoltine and trivoltine: populations show a significant difference in critical photoperiod for the induction of diapause (GOMI, 1992). This species is a long-day type and develops without diapause under long-day conditions. In this type of photoperiodic response, the critical photoperiod is generally shortened by high temperatures in insects (DANKS, 1987). The present study examines whether H. cunea populations derived from the bivoltine and trivoltine areas exhibit such a temperature-dependent change in critical photoperiod, and discusses the possibility that such a response is involved in the recent shift of the life cycle from bivoltine to trivoltine. In one of the two populations examined, I found a marked effect of temperature on the incidence of diapause. Whereas the stage sensitive to photoperiod for diapause induction is known to occur in early larval instars (MASAKI, 1977), the stage sensitive to temperature has not been studied. Because insects usually experience fluctuating temperatures in the field, such information is important in discussing the life cycle and voltinism in local populations. In die second half of this paper, therefore, I present data on the stage sensitive to temperature for diapause induction in this species.</t>
  </si>
  <si>
    <t>10.1303/aez.30.490</t>
  </si>
  <si>
    <t>WOS:A1995RR93200016</t>
  </si>
  <si>
    <t>WEHR, TA; GIESEN, HA; MOUL, DE; TURNER, EH; SCHWARTZ, PJ</t>
  </si>
  <si>
    <t>SUPPRESSION OF MENS RESPONSES TO SEASONAL-CHANGES IN DAY LENGTH BY MODERN ARTIFICIAL LIGHTING</t>
  </si>
  <si>
    <t>We recently reported that humans have conserved mechanisms, like those that exist in other animals, which detect changes in day length and make corresponding adjustments in the duration of nocturnal periods of secretion of melatonin and of other functions. We detected these responses in individuals who were exposed to artificial ''days'' of different durations. The purpose of the present study was to determine whether men who are exposed to natural and artificial light in an urban environment at 39 degrees N are still able to detect and respond to seasonal changes in duration of the natural photoperiod. We measured profiles of circadian rhythms during 24-h periods of constant darkness (&lt;1 Ix) and found no summer-winter differences in durations of nocturnal periods of active secretion of melatonin, rising levels of cortisol, high levels of thyrotropin, and low levels of rectal temperature. The results of this and our previous study suggest that modern men's use of artificial light suppresses responses to seasonal changes in the natural photoperiod that might otherwise occur at this latitude.</t>
  </si>
  <si>
    <t>Turner, Erick/A-4848-2008</t>
  </si>
  <si>
    <t>Turner, Erick/0000-0002-3522-3357</t>
  </si>
  <si>
    <t>R173</t>
  </si>
  <si>
    <t>R178</t>
  </si>
  <si>
    <t>WOS:A1995RK18200023</t>
  </si>
  <si>
    <t>GORMAN, MR</t>
  </si>
  <si>
    <t>SEASONAL ADAPTATIONS OF SIBERIAN HAMSTERS .1. ACCELERATED GONADAL AND SOMATIC DEVELOPMENT IN INCREASING VERSUS STATIC LONG-DAY LENGTHS</t>
  </si>
  <si>
    <t>Studies of rodent photoperiodism have almost exclusively employed fixed photoperiods with abrupt shifts in day length (DL) of 4-8 h effected in a single day. Because DLs in nature change continuously and incrementally, rates of gonadal and somatic development were compared in the present study in hamsters exposed to gradually increasing vs. fixed DLs. Male hamsters gestated in 12 h light/day (12L) and exposed to DLs that increased gradually from 12L to 15.5L (experiment 1) or from 12L to 16L (experiment 2) weighed more and had larger gonads than did hamsters gestated and maintained from birth in a DL of absolutely greater duration (16L). Gradual increases in DL from 10L to 12L also resulted in more rapid somatic development than did gestation and maintenance in a static 12L photoperiod. The pattern of gradual increases in DL was not sufficient to accelerate development at all DLs but was effective in the range of 12L to 19L. Siberian hamsters are responsive to the pattern of photoperiodic change; the maximally stimulatory photoperiodic stimulus is not a fixed long day, but is instead increasing DLs, even those with absolutely shorter photophases; short gestational DLs potentiate the effects of longer postnatal DLs. The relations heretofore elaborated between fixed DLs and physiological responses differ from those obtained with more natural photoperiodic transitions.</t>
  </si>
  <si>
    <t>10.1095/biolreprod53.1.110</t>
  </si>
  <si>
    <t>WOS:A1995RC85000014</t>
  </si>
  <si>
    <t>GORMAN, MR; ZUCKER, I</t>
  </si>
  <si>
    <t>SEASONAL ADAPTATIONS OF SIBERIAN HAMSTERS .2. PATTERN OF CHANGE IN DAY LENGTH CONTROLS ANNUAL TESTICULAR AND BODY-WEIGHT RHYTHMS</t>
  </si>
  <si>
    <t>Studies of rodent photoperiodism almost without exception have employed fixed day lengths (DLs) and abrupt transitions from long to short DLs. Because the natural progression of changes in DL carries predictive information and may have physiological consequences, we determined seasonal fluctuations in testis size and body weight in Siberian hamsters maintained in a year-long pattern of increasing and decreasing DLs. A cycle of gonadal development, regression, and recrudescence, and corresponding changes in body weight, were observed in hamsters maintained in separate simulated natural photoperiods (SNPs) in which DLs neither fell below nor exceeded the putative critical DL of 13 h. Gradually decreasing DLs as long as 15.3 h induced gonadal regression, and DLs as short as 12.3 h supported ponderal growth, depending on the hamsters' prior photoperiodic history. DLs experienced by hamsters during development influenced the adult incidence of responsiveness to short DLs. Photorefractoriness to short DLs occurred earlier in hamsters kept in static 10-h than in 12-h DLs. Increasing DLs in winter had little impact on the rate of gonadal recrudescence and weight gain, These data extend earlier investigations in showing that photoperiodic history determines gonadal responses over a broad range of DLs and influences gonadal responsiveness to short DLs and the triggering of the interval timer underlying recrudescence.</t>
  </si>
  <si>
    <t>10.1095/biolreprod53.1.116</t>
  </si>
  <si>
    <t>WOS:A1995RC85000015</t>
  </si>
  <si>
    <t>REINHARDT, DH; ROST, TL</t>
  </si>
  <si>
    <t>DEVELOPMENTAL-CHANGES OF COTTON ROOT PRIMARY TISSUES INDUCED BY SALINITY</t>
  </si>
  <si>
    <t>The effects of NaCl salinity on the development of primary tissues of cotton seedling roots (Gossypium hirsutum L. cv Acala SJ-2) were studied. Control and salinity treatments were imposed on 4-9-d-old plants grown in hydroponics in the light, with a photoperiod of 16 h. Observations were made on thin longitudinal and transverse sections from plastic embedded root samples taken at increasing distances from the root tip. Salinity induced a reduction of root growth rate and induced cells and tissues to initiate and complete maturation closer to the tip, except for the late metaxylem in the center of the stele. These responses were more pronounced with rising NaCl level in the growth medium. Roots exposed to salinity showed increased cellular vacuolation in all tissues but most strikingly in cortex and metaxylem cells. Other changes induced by salinity were the premature differentiation of protophloem sieve tube members, the dense staining of endodermal and some xylem parenchyma cells, the positional compression of the maturation of proto- and early metaxylem tracheary elements, and the induction of lateral root initiations much closer to the root tip. Possible adaptive values of some of these responses to salinity are suggested.</t>
  </si>
  <si>
    <t>10.1086/297273</t>
  </si>
  <si>
    <t>WOS:A1995RN57800013</t>
  </si>
  <si>
    <t>RANDWEAVER, M; POTTINGER, TG; SUMPTER, JP</t>
  </si>
  <si>
    <t>PRONOUNCED SEASONAL RHYTHMS IN PLASMA SOMATOLACTIN LEVELS IN RAINBOW-TROUT</t>
  </si>
  <si>
    <t>The aim of this study was to establish whether there are seasonal or age-related changes in circulating levels of somatolactin (SL) in rainbow trout (Onchorhynchus mykiss). SL levels were determined in blood sampled at monthly intervals over a 2-year period from a population of rainbow trout maintained under a natural daylength and temperature regime (North-West England, latitude 54 degrees 20' N). SL levels displayed a distinct circannual cycle, with peak levels in summer (17-20 mu g/l) and lowest levels occurring in winter (0.2-2 mu g/l). This variation in SL levels was closely correlated with water temperature (P&lt;0.001) but was out of phase with changes in daylength. Plasma SL levels were significantly higher in both mature male and female fish compared with immature fish. Plasma prolactin levels were determined to provide information on a hormone structurally related to SL, and also because mammalian prolactin is known to show distinct seasonal cycles. However, trout prolactin, in contrast to SL, did not show a pronounced seasonal pattern, although prolactin level were significantly, but inversely, correlated with water temperature (P&lt;0.001).</t>
  </si>
  <si>
    <t>Pottinger, Tom G/I-6308-2012</t>
  </si>
  <si>
    <t>Pottinger, Tom G/0000-0001-7661-9369</t>
  </si>
  <si>
    <t>10.1677/joe.0.1460113</t>
  </si>
  <si>
    <t>WOS:A1995RF91300015</t>
  </si>
  <si>
    <t>PARTONEN, T</t>
  </si>
  <si>
    <t>ESTROGEN COULD CONTROL PHOTOPERIODIC ADJUSTMENT IN SEASONAL AFFECTIVE-DISORDER</t>
  </si>
  <si>
    <t>Women are affected by winter seasonal affective disorder (SAD) more often than men. The female/male ratio is reported to range from 2:1 to 40:1 in samples of patients with winter SAD. It is suggested that this preponderance of women is based on the action of the ovarian steroid hormones estrogen and progesterone. However, the detailed mechanisms of action are not well understood to date. A new hypothesis claims that, in women with winter SAD, decreased levels of estradiol in the ventromedial hypothalamus are associated with the occurrence of atypical symptoms of depression, including increased daytime sleepiness and hypersomnia during the winter.</t>
  </si>
  <si>
    <t>10.1016/0306-9877(95)90197-3</t>
  </si>
  <si>
    <t>WOS:A1995RU26800010</t>
  </si>
  <si>
    <t>DAHMS, HU</t>
  </si>
  <si>
    <t>DORMANCY IN THE COPEPODA - AN OVERVIEW</t>
  </si>
  <si>
    <t>Dormancy affects copepods in their anatomy, physiology, genetics, population biology, community ecology, evolution and local and geographic distribution. It is known from freeliving representatives of three copepod taxa, namely the Harpacticoida, Cyclopoida and Calanoida. Species showing dormancy occur in various realms and habitats, both freshwater and marine, being benthic, planktic or ice-dwelling. Depending on the taxon, dormancy occurs at various times of the year, prevailing in higher and temperate latitudes. Copepod dormancy is expressed in various ontogenetic stages, such as resting eggs, arrested larval development, juvenile and adult encystment, or arrested development of nonencysted copepodids or adults. Ecologically, dormancy is an energy saving trait, allowing the individual to bridge periods of environmental harshness. Adverse environmental conditions could be abiotic (e.g. desiccation, temperature, oxygen availability) or biotic in nature (e.g. food availability, predation). Diapause s. str. is initiated, maintained and terminated by triggering factors (e.g. photoperiod, temperature, chemical cues, population density/physiological factors). The dormant state and emergence patterns directly affect reproduction, population dynamics, community composition, coexistence and distribution of copepods, as well as the phenology of their predators and living food items. Populations having dormancy, in most cases belong to and affect communities of two realms: the water column and the bottom. Dormant stages may provide means for dispersal as well as for staying in special localities. The variability of dormancy permits flexible and complex life histories. Dormancy is subjected to and on the other hand affects copepod evolution.</t>
  </si>
  <si>
    <t>10.1007/BF00017691</t>
  </si>
  <si>
    <t>WOS:A1995RV06300003</t>
  </si>
  <si>
    <t>SILVERIN, B</t>
  </si>
  <si>
    <t>REPRODUCTIVE ADAPTATIONS TO BREEDING IN THE NORTH</t>
  </si>
  <si>
    <t>AMERICAN ZOOLOGIST</t>
  </si>
  <si>
    <t>Symposium on Endocrinology of Arctic Birds and Mammals, at the Annual Meeting of the American-Society-of-Zoologists</t>
  </si>
  <si>
    <t>DEC 27-30, 1993</t>
  </si>
  <si>
    <t>LOS ANGELES, CA</t>
  </si>
  <si>
    <t>Amer Soc Zoologists</t>
  </si>
  <si>
    <t>The paper discusses how birds by changing their responses to the critical daylength can adjust the time for the initiation of the gonadal growth to more northern latitudes. Some remarks are also given on how changes in an individual's sensitivity towards non-photoperiodic factors, such as, for example the temperature, play an important role in adapting the gonadal growth rate to the flexibility of the local environment. Special attention has been given studies on swans and great tits.</t>
  </si>
  <si>
    <t>0003-1569</t>
  </si>
  <si>
    <t>WOS:A1995RT97300002</t>
  </si>
  <si>
    <t>ELORANTA, E; TIMISJARVI, J; NIEMINEN, M; LEPPALUOTO, J; VAKKURI, O</t>
  </si>
  <si>
    <t>SEASONAL ONSET AND DISAPPEARANCE OF DIURNAL RHYTHMICITY IN MELATONIN SECRETION IN FEMALE REINDEER</t>
  </si>
  <si>
    <t>The reindeer (Rangifer tarandus tarandus) is a semidomesticated holarctic ruminant subject to economic activity. Our research was carried out in Northern Finland, at latitude 69 degrees 10'N, where the daily light-dark rhythm has a polar pattern: constant darkness starts on November 26th and lasts about 10 weeks, while the polar day of about 10 weeks starts on May 15th. We had previously found distinct daily rhythms in reindeer melatonin secretion in autumn, winter and spring but not at all in summer. Here we determine how the daily melatonin pattern develops after the period of polar day and how it disappears at the beginning of that period. Melatonin showed increased concentrations very soon after the first sunset. Thereafter the daily pattern developed gradually and was fully developed around the autumn equinox. Its shape was asymmetric and the maximum amplitude occurred near the end of the dark period. The disappearance of this daily pattern in spring was also gradual. The maximal concentrations depended on ambient illumination, especially the duration of the dark period. In spring the reindeer appeared to be more sensitive to light than in autumn. Additionally illumination of the same magnitude suppressed serum melatonin levels more effectively before midnight than afterwards, which is in accordance with the asymmetric secretion pattern. Melatonin secretion was always suppressed when the ambient illumination exceeded 1,000 Ix. The pattern of melatonin secretion in reindeer is different from those described earlier and hence the reindeer may serve as a model for melatonin secretion at high latitudes. We suggest that, in addition to the duration of the melatonin secretion, changes in amplitude are also of importance in the reindeer.</t>
  </si>
  <si>
    <t>WOS:A1995RT97300003</t>
  </si>
  <si>
    <t>NAGY, TR; GOWER, BA; STETSON, MH</t>
  </si>
  <si>
    <t>ENDOCRINE CORRELATES OF SEASONAL BODY-MASS DYNAMICS IN THE COLLARED LEMMING (DICROSTONYX GROENLANDICUS)</t>
  </si>
  <si>
    <t>Many winter-active temperate rodent species show seasonal, photoperiod-mediated changes in body mass that correlate with changes in food availability, gaining mass when food is abundant. The collared lemming (Dicrostonyx groenlandicus), an arctic species, also undergoes a seasonal transition in body mass, but one that is temporally out of phase with that observed in species from lower latitudes; whereas temperate species increase in mass when exposed to relatively long day lengths, collared lemmings do so under long but decreasing day lengths. This adaptation may be in response to the timing of peak above-ground biomass in the arctic. Validation of this hypothesis requires a more thorough examination of both collared lemmings and other arctic species. In the collared lemming, photoperiod-mediated changes in body mass are correlated with changes in serum concentrations of prolactin, thyroid hormones, corticosterone, and growth hormone, and pineal concentrations of melatonin. These observations are compared to those obtained with temperate small mammals, and possible cause-and-effect relationships between body mass and hormonal parameters are discussed.</t>
  </si>
  <si>
    <t>WOS:A1995RT97300007</t>
  </si>
  <si>
    <t>NYLIN, S; WICKMAN, PO; WIKLUND, C</t>
  </si>
  <si>
    <t>LIFE-CYCLE REGULATION AND LIFE-HISTORY PLASTICITY IN THE SPECKLED WOOD BUTTERFLY - ARE REACTION NORMS PREDICTABLE</t>
  </si>
  <si>
    <t>We investigated whether interpopulational variation in life-cycle regulation and life-history plasticity, in response to photoperiod, is predictable from considerations of what would be the adaptive life cycle and life history in a given environment. The investigation war performed on five populations of the speckled wood butterfly, Pararge aegeria (L.) (Lepidoptera: Nymphalidae), from central and south Sweden, England, Spain and Madeira. Insects from all five populations were reared at all daylengths from 10 h to 20 h at 17 degrees C. Larval and pupal development times were noted. Predictions were met regarding the type of life-cycle regulation and the shape of reaction norms. Evidence for diapause (larval summer and winter diapause, pupal winter diapause) was found in the three northern populations (P. a. tircis) but not in the two southern populations (P. a. aegeria). Photoperiodic thresholds for diapause induction followed the predicted latitudinal patterns, and this was also the case regarding quantitative regulation of development time (by photoperiod) among directly developing individuals. Under direct development, development time was progressively shorter in shorter daylengths in the two Swedish populations, where this signals progressively later dates. This was not found in the English, Spanish and Madeiran populations where such a response is likely to be maladaptive, because one or more generations of larvae are present before summer solstice. There were also unexpected results, for which we propose preliminary adaptive explanations.</t>
  </si>
  <si>
    <t>10.1111/j.1095-8312.1995.tb01056.x</t>
  </si>
  <si>
    <t>WOS:A1995RF92500004</t>
  </si>
  <si>
    <t>BRONSON, FH</t>
  </si>
  <si>
    <t>SEASONAL-VARIATION IN HUMAN-REPRODUCTION - ENVIRONMENTAL-FACTORS</t>
  </si>
  <si>
    <t>QUARTERLY REVIEW OF BIOLOGY</t>
  </si>
  <si>
    <t>Almost all human populations exhibit seasonal variation in births, owing mostly to seasonal variation in the frequency of conception. This review focuses on the degree to which environmental factors like nutrition, temperature and photoperiod contribute to these seasonal patterns by acting directly on the reproductive axis. The reproductive strategy of humans is basically that of the apes: Humans have the capacity to reproduce continuously, albeit slowly, unless inhibited by environmental influences. Two, and perhaps three, environmental factors probably act routinely as seasonal inhibitors in some human populations. First, it seems likely that ovulation is regulated seasonally in populations experiencing seasonal variation in food availability. More specifically, it seems likely that inadequate food intake or the increased energy expenditure required to obtain food, or both, can delay menarche, suppress the frequency of ovulation in the nonlactating adult, and prolong lactational amenorrhea in these populations on a seasonal basis. This action is mast easily seen in tropical subsistence societies where food availability often varies greatly owing to seasonal variation in rainfall; hence births in these populations often correlate with rainfall. Second, it seems likely that seasonally high temperatures suppress spermatogenesis enough to influence the incidence of fertilization in hotter latitudes, but possibly only in males wearing clothing that diminishes scrotal cooling. Since most of our knowledge about this phenomenon comes from temperate latitudes, the sensitivity of spermatogenesis in both human and nonhuman primates to heat in the tropics needs further study. It is quite possible that high temperatures suppress ovulation and early embryo survival seasonally in some of these same populations. Since we know less than desired about the effect of heat stress on ovulation and early pregnancy in nonhuman mammals, and nothing at all about it in humans or any of the other primates, this is an important area for future research. Third, correlational data suggest that there may be some degree of regulation of reproduction by photoperiod in humans at middle to higher latitudes. Populations at these latitudes often show a peak in presumed conceptions associated with the vernal equinox. On the other hand, evidence gathered by neuroendocrinologists tends to argue against reproductive photoresponsiveness in humans.</t>
  </si>
  <si>
    <t>0033-5770</t>
  </si>
  <si>
    <t>10.1086/418980</t>
  </si>
  <si>
    <t>WOS:A1995RD62900001</t>
  </si>
  <si>
    <t>WAYCOTT, W</t>
  </si>
  <si>
    <t>PHOTOPERIODIC RESPONSE OF GENETICALLY DIVERSE LETTUCE ACCESSIONS</t>
  </si>
  <si>
    <t>A series of experiments was undertaken to study daylength-mediated control of transition to flowering in lettuce (Lactuca sativa L.), a quantitative long-day plant, Several genotypes (cultivars, landraces, and mutant lines) were grown at different photoperiods, sometimes in combination with different temperatures, and measured for number of days to either a) bolting initiation (a detectable increase in the rate of stem elongation) or b) anthesis of the first flower (a standard measure of maturity in lettuce). Experiments were conducted in controlled or partially controlled environments. Results of these studies indicate the following: a) high temperature alone is not sufficient to induce the bolting response, whereas photoperiod is; b) there is a range of genetic responses to various daylengths among lettuce genotypes: c) one of the genes known to control bolting initiation, gene T, exhibited reverse dominance in conjunction with the Early Flowering genes, depending on the length of day, The latter observation implies the genetic role of T needs further investigation, as it does not appear to operate by simple dominance alone.</t>
  </si>
  <si>
    <t>10.21273/JASHS.120.3.460</t>
  </si>
  <si>
    <t>WOS:A1995QU14600015</t>
  </si>
  <si>
    <t>WIPKING, W</t>
  </si>
  <si>
    <t>INFLUENCES OF DAYLENGTH AND TEMPERATURE ON THE PERIOD OF DIAPAUSE AND ITS ENDING PROCESS IN DORMANT LARVAE OF BURNET MOTHS (LEPIDOPTERA, ZYGAENIDAE)</t>
  </si>
  <si>
    <t>The onset of larval diapause in the burnet moth Zygaena trifolii is clearly characterized by the larva molting into a specialized dormant morph. In a potentially bivoltine Mediterranean population (Marseille) two types of diapause can occur within 1 year: firstly, a facultative summer diapause of 3-10 weeks, and secondly, an obligate winter diapause, which can be lengthened by a period of thermal quiescence to several months in temperatures of less than or equal to 5 degrees C. For the first time, three successive physiological periods have been experimentally distinguised within an insect dormancy (between onset of diapause and molting to the next non-diapause stage), using chilling periods of 30-180 days at 5 degrees C, and varying conditions of photoperiod and temperature. These stages are: (1) a continuous diapause-ending process (DEP); (2) thermal quiescence (Q); and finally, (3) a period of post-diapause development (PDD) before molting to the next larval instar. The result of transferring dormant larvae from chilling at 5 degrees C to 20 degrees C depended on the length of the chilling period. After chilling for 120-180 days, molting to the next instar occurred after 6-10 days, independent of daylength. This period corresponds with the duration of PDD. After shorter chilling periods (90, 60, 30 days and the control, 0 days) the period to eclosion increased exponentially, and included both the latter part of the previous diapause process and the 6-10 day period of PDD. However, photoperiod also influences the time to eclosion after chilling. Short daylength (8 h light / 16 h dark: LD 8/16) lengthened the diapause in comparison to long daylength (16 h light / 8 h dark: LD 16/8). Short daylength had a similar effect during chilling at 5 degrees C, as measured by the longer time to eclosion after transfer. The shorter time to eclosion resulting from longer chilling periods (30-90 days) demonstrates that the state of diapause is continuously shortened at 5 degrees C, and corresponds to the neuroendocrine controlled DEP. Presumably the DEP has already started after the onset of diapause. When chilling was continued after the end of the DEP, which ranged between 90 and 120 days, thermal quiescence (Q) followed (observed maximum 395 days). Different photoperiodic conditions during the pre-diapause inductive period modified diapause intensity (measured as the duration of diapause), in that a photoperiodic signal just below the critical photoperiod for diapause induction (LD 15/9) intensified diapause. Experiments simulating the summer diapause showed that PDD occurred in the range of 10-25 degrees C. Higher temperatures (15 and 20 degrees C) shortened the DEP at LD 16/8, so that at 20 degrees C many individuals had already terminated diapause after 10-40 days and had molted after the 6-10 days of PDD. A temperature of 25 degrees C unexpectedly lengthened the DEP to 110 days in several individuals. The ecological consequences and the adaptive significance of variation in the duration of the diapause are discussed in relation to the persistence of local populations which, in a Mediterranean environment, encounter unpredictably variable and rare climatic extremes throughout the year.</t>
  </si>
  <si>
    <t>10.1007/BF00333252</t>
  </si>
  <si>
    <t>WOS:A1995QY66400010</t>
  </si>
  <si>
    <t>INFLUENCE OF PRENATAL AND POSTNATAL PHOTOPERIODS ON POSTNATAL TESTIS DEVELOPMENT IN THE SIBERIAN HAMSTER (PHODOPUS-SUNGORUS)</t>
  </si>
  <si>
    <t>In Siberian hamsters, juvenile testicular development is regulated to a large extent by photoperiod. Mother hamsters are able to pass photoperiodic information to their male fetuses, and this information can influence their postnatal gonadal development In this study, we investigated the effects of gestation in long (16L:8D) and shea (10L:14D) day lengths on the rates of juvenile testicular growth in several different postnatal photoperiods. On the day of parturition, parents and young from each gestation photoperiod were raised in 14L:10D through Day 13 of Life and then were exposed to one of six photoperiods-16L:8D, 15L:9D, 14L:10D, 13L:11D, 12L:12D, or 10L:14D-until Day 32 of age. The data indicated that 15L and 14L are the minimal day lengths required to prevent complete inhibition of testis growth in long (16L) and short day (10L)-gestated hamsters, respectively. These results support earlier findings suggesting that gestation photoperiod can influence the rate of reproductive development in a certain range of ''intermediate'' postnatal day lengths (14L to 15L), but that gestation photoperiod does not alter the pattern of testis development in hamsters exposed to other (i.e., longer or shorter) postnatal photoperiods. Thus, both the absolute length and the direction of change of photoperiods experienced in early life can influence prepubertal testis growth.</t>
  </si>
  <si>
    <t>10.1095/biolreprod52.4.833</t>
  </si>
  <si>
    <t>WOS:A1995QN51400015</t>
  </si>
  <si>
    <t>LIGR, M; RON, C; NATR, L</t>
  </si>
  <si>
    <t>CALCULATION OF THE PHOTOPERIOD LENGTH</t>
  </si>
  <si>
    <t>COMPUTER APPLICATIONS IN THE BIOSCIENCES</t>
  </si>
  <si>
    <t>This paper describes an algorithm for calculating the photoperiod length (daylength as intercepted by plants) with special emphasis on its use in models describing plant growth and development. The ability to calculate simply and exactly the length of the day for different locations is essential not only for the models describing photoperiodic effects on plant development but also for the simulation of the daily sum of the produced photosynthates or the calculation of the average daily temperature. Two previously published algorithms for calculation of photoperiod length were compared with ours, based on the system of equations describing movement of earth around the sun. The curve gained when plotting daylengths calculated by our algorithm against a particular date is asymmetrical with respect to daylength in equinoxes, while the curve showing the data calculated by both compared algorithms is apparently symmetrical. The differences between our algorithm and the other two algorithms increase with increasing latitude: at 50 degrees N they are in the range of 6.9-13.8 min. We have also demonstrated an effect of location height, geographical longitude and a year on calculated daylength of a particular day.</t>
  </si>
  <si>
    <t>0266-7061</t>
  </si>
  <si>
    <t>WOS:A1995QX80900003</t>
  </si>
  <si>
    <t>OMANGA, PA; SUMMERFIELD, RJ; QI, A</t>
  </si>
  <si>
    <t>FLOWERING OF PIGEONPEA (CAJANUS-CAJAN) IN KENYA - RESPONSES OF EARLY-MATURING GENOTYPES TO LOCATION AND DATE OF SOWING</t>
  </si>
  <si>
    <t>The effects of temperature and daylength on durations from sowing to flowering (f) were studied in six short-duration genotypes of pigeonpea (Cajanus cajan) which had been classified as extra-early or early to mature at ICRISAT Center (17 degrees N). Plants were grown in seven locations in Kenya covering a wide range of altitudes (50-2000 m) at latitudes ranging from 0 degrees to 4 degrees S. Experiments spanned two seasons, and were conducted in normal field conditions as well as under clear polythene enclosures constructed at six of the sites in order to provide warmer than ambient temperatures. All genotypes were also sown at monthly intervals as well as under an artificially extended daylength, both at Katumani (1 degrees 30'S). Mean pre-flowering values of temperature (T) and photoperiod (P) varied from 15.6 degrees to 34.0 degrees C and from 12.6 to 15.0 h, respectively. These photothermal conditions resulted in values of f between 53 and 118 d. Rates of progress from sowing to flowering (1/f) were mostly unaffected by but were sometimes slightly responsive to photoperiod, whereas they responded consistently strongly to mean pre-flowering temperature ( T) below and above an optimum value close to 24 degrees C. In the sub-optimal range the effects of T were positive and in the supra-optimal range they were negative, such that 1/f=a+bT and 1/f=a'-b'T, respectively. The genotype-specific parameters a, b, a' and b' from these linear-rate models based on flowering responses in 27 environments were validated with independent data. Predicted values in f in 12 monthly sowings (range 62-99 d) did not differ significantly from those observed, i.e. for practical purposes within Kenya, the flowering responses of genotypes classified as extra-early or early to mature are insensitive to photoperiod. At more extreme latitudes (e.g. in India), and given the slight photoperiod sensitivity of some early-maturing genotypes, longer days can combine with supra-optimal temperatures to delay flowering.</t>
  </si>
  <si>
    <t>10.1016/0378-4290(94)00106-M</t>
  </si>
  <si>
    <t>WOS:A1995QY42000003</t>
  </si>
  <si>
    <t>HOWE, GT; HACKETT, WP; FURNIER, GR; KLEVORN, RE</t>
  </si>
  <si>
    <t>PHOTOPERIODIC RESPONSES OF A NORTHERN AND SOUTHERN ECOTYPE OF BLACK COTTONWOOD</t>
  </si>
  <si>
    <t>Photoperiod is an important signal controlling the onset of dormancy in perennial plants. Short days typically induce growth cessation, the initiation of cold acclimation, the formation of a terminal bud, bud dormancy and other adaptive responses. Photoperiodic ecotypes have evolved in many species with large latitudinal distributions. The photoperiodic responses of two northern (53 degrees 35' and 53 degrees 50'N) and two southern (34 degrees 10' and 40 degrees 32'N) genotypes of black cottonwood (Populus trichocarpa Ton. and Gray) were characterized by growing trees under a range of photoperiods in the greenhouse and growth chamber. Short days induced bud set in both ecotypes, resulting in trees with fewer leaves and less height growth than trees grown under long days. Short days also enhanced anthocyanin accumulation in the northern ecotype and decreased branching of the southernmost genotype. Two aspects of the photoperiodic response were evaluated for each trait; critical photoperiod, which was defined as the longest photoperiod that elicited a short-day response, and photoperiodic sensitivity, which was defined as the change in response per unit change in photoperiod. For each of the traits analyzed, the northern ecotype had a longer critical photoperiod and greater photoperiodic sensitivity than did the southern ecotype. The short critical photoperiod and reduced photoperiodic sensitivity of the southern ecotype resulted in a significant delay in bud set compared to that of the northern ecotype, even under a 9-h photoperiod. Typically, photoperiodic ecotypes have been characterized as having different critical photoperiods. Ecotypic differences in photoperiodic sensitivity, however, indicate that differences in the photoperiodic response curves cannot be completely described by the critical photoperiod alone. These results also suggest that the critical photoperiod, photoperiodic sensitivity and speed of bud set have a common physiological basis. Bud set occurred earlier in the northern ecotype primarily because bud scale leaves were initiated earlier. For one of the northern genotypes, leaf primordia that were initiated under long days subsequently differentiated into bud scale leaves after the trees were transferred to a 9-h photoperiod. This demonstrates that;primordia initiated under long days are not necessarily committed to becoming foliage leaves. The response to photoperiod did not differ appreciably between the greenhouse and growth chamber conditions that were tested.</t>
  </si>
  <si>
    <t>10.1111/j.1399-3054.1995.tb05119.x</t>
  </si>
  <si>
    <t>WOS:A1995QR32400017</t>
  </si>
  <si>
    <t>SOTA, T; MOGI, M</t>
  </si>
  <si>
    <t>GEOGRAPHIC-VARIATION IN THE EXPRESSION OF AUTOGENY IN AEDES TOGOI (DIPTERA, CULICIDAE) UNDER DIFFERENT TEMPERATURE AND PHOTOPERIOD CONDITIONS</t>
  </si>
  <si>
    <t>Larval developmental time, adult size, and the expression of autogeny were studied in eight populations of Aedes togoi (Theobald) originating from 4.8 degrees N to 49.2 degrees N under four experimental conditions of temperature and photoperiod (20 degrees C and 10:14 [L:D] h; 20, 25, 30 degrees C and 16:8 [L:D] h). Larval developmental time and adult scutum length decreased as a function of increasing rearing temperature. In northern populations at 20 degrees C, larval developmental time was shorter in short-day than in long-day conditions. Females of tropical and subarctic populations remained autogenous under different conditions and produced many autogenous eggs in the first batch. In subtropical and temperate populations, the percentage of autogenous females varied from 0 to 100%, being highest at low temperature and short-day condition. A correlation analysis of population traits indicated that the autogeny rate was correlated positively with larval developmental time and the number of eggs per autogenous female. The life-history traits did not show a simple clinal gradient over mean annual temperature of the locality of origin, except that adult scutum length decreased with an increase in mean temperature. A principal components analysis for female life-history traits revealed a continuous latitudinal change from temperate to tropical populations: populations at low latitudes were small in adult size and more autogenous. Subarctic populations showed a departure from this trend, having large adult size but high autogeny rate.</t>
  </si>
  <si>
    <t>10.1093/jmedent/32.2.181</t>
  </si>
  <si>
    <t>WOS:A1995QJ93700015</t>
  </si>
  <si>
    <t>NEAL, BR</t>
  </si>
  <si>
    <t>THE ECOLOGY AND REPRODUCTION OF THE SHORT-SNOUTED ELEPHANT-SHREW, ELEPHANTULUS-BRACHYRHYNCHUS, IN ZIMBABWE WITH A REVIEW OF THE REPRODUCTIVE ECOLOGY OF THE GENUS ELEPHANTULUS</t>
  </si>
  <si>
    <t>The reproductive ecology of Elephantulus brachyrhynchus was studied in an area of mixed woodland in the Sengwa Wildlife Research Area, Zimbabwe (18 degrees 10'S, 28 degrees 10'E). The year may be divided into three seasons: a cool dry season from mid-May to mid-August, a hot dry season from September to November, and a warm wet season from December to April. No seasonal changes were observed in body mass and male reproductive activity. Reproduction occurred throughout the year, but conceptions and litter size were significantly reduced during the cool season. The average litter size of 51 pregnancies was 1.6 (SD 0.49). Adult females had the capacity to produce five to six litters each year for a total annual production of 8.3 young per female. Information on the ecology and reproductive biology of other members of the genus was reviewed to determine latitudinal trends in various life-history parameters. The pregnancy rate and litter size are not influenced by rainfall and exhibit no seasonal variation close to the equator. At intermediate latitudes (15-20 degrees) both parameters are reduced during the cooler period of the year, and at higher latitudes breeding ceases during the period of declining photoperiod. Thus, most young are produced during the warm season when insects are likely to be most available. Litter size increases with latitude, particularly above 15 degrees. This increase does not totally compensate for the reduced period of breeding at higher latitudes and so the annual production of young per female is reduced at the northern and southern limits of the range of the genus. There is a particular need to study the general habits of species living at higher latitudes to assess how they adapt during the cold winter months.</t>
  </si>
  <si>
    <t>MAR-JUN</t>
  </si>
  <si>
    <t>10.1111/j.1365-2907.1995.tb00438.x</t>
  </si>
  <si>
    <t>WOS:A1995QT93700008</t>
  </si>
  <si>
    <t>HERBIN, M; RIO, JP; REPERANT, J; COOPER, HM; NEVO, E; LEMIRE, M</t>
  </si>
  <si>
    <t>ULTRASTRUCTURAL-STUDY OF THE OPTIC-NERVE IN BLIND MOLE-RATS (SPALACIDAE, SPALAX)</t>
  </si>
  <si>
    <t>VISUAL NEUROSCIENCE</t>
  </si>
  <si>
    <t>The optic nerve in two species of subterranean mole-rats (Spalacidae) has been examined at the ultrastructural level. The axial length of the eye and the diameter of the optic nerve are 1.9 mm and 52.5 mu m in Spalax leucodon, and 0.7 mm and 80.8 mu m in Spalax ehrenbergi, respectively. An anti-glial fibrillary acidic protein postembedding procedure was used to distinguish glial cell processes from axons. In both species, the optic nerve is composed exclusively of unmyelinated axons and a spatial distribution gradient according to the size or the density of fibers is lacking. The optic nerve of S. leucodon contains 1790 fibers ranging in diameter from 0.07-2.30 mu m (mean = 0.57 mu m), whereas in S. ehrenbergi, only 928 fibers, with diameters of 0.04-1.77 mu m (mean = 0.53 mu m) are observed. In S. ehrenbergi, a higher proportion of glial tissue is present and the fascicular organization of optic fibers is less obvious. Distribution gradients according to size frequency or density of fibers in the optic nerve are absent in both species. Comparison with other mammals suggests that although ocular regression in microphthalmic species is correlated with a significant decrease in the total number of optic fibers and the relative proportion of myelinated fibers, no difference in the absolute size range of unmyelinated axons is observed. The total absence of myelinated fibers in Spalax may be related to the subcutaneous location of the eyes. The unique presence of unmyelinated fibers in the optic nerve is discussed in relation to the possible conservation of a single class of W-like ganglion cells in the retina, in relation to photoperiodic perception.</t>
  </si>
  <si>
    <t>COOPER, HOWARD/M-7304-2014</t>
  </si>
  <si>
    <t>0952-5238</t>
  </si>
  <si>
    <t>1469-8714</t>
  </si>
  <si>
    <t>10.1017/S0952523800007938</t>
  </si>
  <si>
    <t>WOS:A1995QH97300007</t>
  </si>
  <si>
    <t>KRAMER, K</t>
  </si>
  <si>
    <t>PHENOTYPIC PLASTICITY OF THE PHENOLOGY OF 7 EUROPEAN TREE SPECIES IN RELATION TO CLIMATIC WARMING</t>
  </si>
  <si>
    <t>To evaluate the potential responses of individual trees to climatic warming, phenological observations of clones of Larix decidua (Mill.), Betula pubescens (Ehrh,), Tilia cordata (Mill.), Populus canescens (Ait), Quercus robur (L,), Fagus sylvatica (L,) and Picea abies (L,) relocated over a large latitudinal range in Europe were analysed, The magnitude of the response of the clone was compared to that of genetically different trees of the same species in part of the latitudinal range, which were assumed to have adapted to their local climates, It was found that the responses of the date of leaf unfolding and the date of leaf fall in the clones to temperature were similar in magnitude to those in the genetically different trees, This demonstrates that trees possess considerable plasticity and are able to respond phenotypically to a major change in their local climate. For the clones of Larix decidua and Quercus robur the duration of the growing season may decrease with increasing temperature, because leaf fall is advanced more than leaf unfolding, In Betula pubescens and Populus canescens, leaf unfolding and leaf fall are advanced equally, whereas in Tilia cordata and Fagus sylvatica the date of leaf fall seems to be unaltered but the date of leaf unfolding advances with increasing temperature, These differences in the duration of the growing season at increased temperature may alter the competitive balance between the species. Descriptive dynamic models showed that most of the variance in the date of leaf unfolding can be accounted for by temperature, However, a generally applicable model of leaf fall based on temperature and/or photoperiod could not improved the null model, i,e, the mean date of leaf fall, because of variability in other environmental factors. The lowest temperatures around the dates of leaf unfolding and leaf fall differed among the clones, The hypothesis that the survival of the clones is curtailed by spring frosts was supported, Thus, these lowest tempertures around leaf unfolding may represent thresholds below which the species cannot survive, It is argued that these thresholds may be a particularly sensitive means to evaluate the impact of climatic warming on the geographical distribution of tree species.</t>
  </si>
  <si>
    <t>10.1111/j.1365-3040.1995.tb00356.x</t>
  </si>
  <si>
    <t>WOS:A1995QG75600001</t>
  </si>
  <si>
    <t>Parry, AL; Nixon, AJ; Craven, AJ; Pearson, AJ</t>
  </si>
  <si>
    <t>The microanatomy, cell replication, and keratin gene expression of hair follicles during a photoperiod-induced growth cycle in sheep</t>
  </si>
  <si>
    <t>ACTA ANATOMICA</t>
  </si>
  <si>
    <t>Exposure of New Zealand Wiltshire sheep to long days, following 24 weeks of short days, caused a synchronised out-of-season wool follicle growth cycle. Skin biopsies were collected at intervals between 3 and 30 days and follicles were examined by light microscopy in both transverse and longitudinal section to describe the regressive (catagen), resting (telogen) and regenerative (proanagen) stages of the induced growth cycle. Follicles were generally in the growing phase (anagen) during short day treatment but by day 20 after exposure to long day photoperiod, 16% of follicles were in late catagen. By day 52, all follicles were in various stages of catagen, telogen and proanagen. The progression through the cycle occurred more slowly, but was morphologically similar to follicle growth cycles reported in rodents and goats, induced by plucking or melatonin, respectively. Follicles in early catagen were rarely observed, possibly reflecting the brevity of this phase of the cycle. Late catagen follicles were distinguished by the presence of a brush end and an inner root sheath, the latter disappearing as follicles entered telogen. Immunocytochemistry of proliferating cell nuclear antigen provided evidence that mitotic activity in the follicle bulb ceased completely during the brief telogen phase. The simultaneous absence of type I intermediate filament keratin mRNA indicated that keratinocyte differentiation had also been interrupted. Cell proliferation was re-established in early proanagen prior to observable changes in the follicle microanatomy. The relatively synchronised follicle growth cycle induced by photoperiod manipulation represents a potentially useful model for the study of changes in follicle ultrastructure and the endocrine and biochemical regulation of seasonal hair growth patterns.</t>
  </si>
  <si>
    <t>0001-5180</t>
  </si>
  <si>
    <t>WOS:A1995UM16700005</t>
  </si>
  <si>
    <t>BUES, R; TOUBON, JF; POITOUT, HS</t>
  </si>
  <si>
    <t>ECOPHYSIOLOGICAL AND ENZYMATIC VARIABILITY OF CYDIA-POMONELLA L ACCORDING TO GEOGRAPHICAL ORIGIN AND HOST-PLANT</t>
  </si>
  <si>
    <t>AGRONOMIE</t>
  </si>
  <si>
    <t>Simultaneous ecophysiological and enzymatic investigations were performed on,Cydia pomonella populations from distant areas and from various host plants (apple, pear, quince, walnut and apricot). Different photoperiodic thresholds for diapause induction and temperature thresholds for post-diapause reactivation were observed according to areas but not host plants. The enzymatic analysis of 7 polymorphic loci exhibits only a weak genetic differentiation between populations from different localities (F-st = 0.0294) and different host plants (F-st = 0.0385). However, significant differences of allelic frequencies were noted. We put forward the hypothesis of local populations, mostly apple pests, some of which emigrate to occasional hosts, according to spatio-temporal synchronisms. Nonetheless, this dispersion does not constitute a 'foundation effect', since arrested winter development and the non-coincidence of the sensitive phenological stages of host-plants lead to a regular mixing of subpopulations.</t>
  </si>
  <si>
    <t>0249-5627</t>
  </si>
  <si>
    <t>10.1051/agro:19950306</t>
  </si>
  <si>
    <t>WOS:A1995RU61300006</t>
  </si>
  <si>
    <t>CHYZIK, R; KLEIN, M; BENDOV, Y</t>
  </si>
  <si>
    <t>OVERWINTERING BIOLOGY OF THE PREDATORY BUG ORIUS-ALBIDIPENNIS (HEMIPTERA, ANTHOCORIDAE) IN ISRAEL</t>
  </si>
  <si>
    <t>The predatory bug Orius albidipennis (Hemiptera: Anthocoridae) overwinters in Israel as adults. Oviposition continues irrespective of day length, but stops almost completely when the mean temperature drops below 15 degrees C (beginning in December). During winter months, the outdoor females enter reproductive diapause, and resume oviposition in during March and April. All first instar nymphs die at low temperatures, whereas approximately 20% of the nymphs of later instars may survive and mature. Dense populations of the western flower thrips, Frankliniella occidentalis, develop outdoors in Israel about a month before the peak in population of O. albidipennis, and have the opportunity to cause much damage. Since the Israeli O. albidipennis does not enter diapause under short day photophase, it might be an efficient predator of F. occidentalis in greenhouses in countries of northern latitude.</t>
  </si>
  <si>
    <t>10.1080/09583159550039747</t>
  </si>
  <si>
    <t>WOS:A1995TB47200004</t>
  </si>
  <si>
    <t>ACOSTAGALLEGOS, JA; WHITE, JW</t>
  </si>
  <si>
    <t>PHENOLOGICAL PLASTICITY AS AN ADAPTATION BY COMMON BEAN TO RAIN-FED ENVIRONMENTS</t>
  </si>
  <si>
    <t>Under rainfed conditions in the semi-arid highlands of Mexico, time to first Bower and to maturity of some cultivars of common bean (Phaseolus vulgaris L.) is strongly reduced with late plantings. Consideration of rainfall patterns in the region suggested that this response might be an adaptation to growing seasons of variable length, where length is determined by time of onset of summer rains and by risk of water deficit or low temperatures at the end of the season. Analysis of weather patterns at two sites in the highlands suggested that when rains commenced in early June, there was a high probability of adequate precipitation during the season. When rains commenced in mid- to late-July, total precipitation was lower. For a third site, total precipitation showed no relation with date of onset of rains. Evaluations of 20 bean genotypes planted at five dates each in 2 yr at Pabellon, Aguascalientes, (20 degrees 11' N latitude, elevation 1910 m) demonstrated large differences in plasticity of the pre-flowering and reproductive periods. Cultivars Garbancillo Zarco and Tlaxcala-475 were late to Bower and mature under early plantings, but were similar to other genotypes in late plantings. Other genotypes of highland origin showed little or no plasticity, suggesting that this trait is not universal among cultivars currently grown there. Furthermore, cultivars and breeding lines from other regions showed no plasticity. Marked phenological plasticity occurred only in genotypes from the highlands which were highly photoperiod sensitive, but several highly sensitive genotypes shelved no or little plasticity. Similar patterns were noted in a survey of 81 genotypes that included a wider range of highland germplasm.</t>
  </si>
  <si>
    <t>10.2135/cropsci1995.0011183X003500010037x</t>
  </si>
  <si>
    <t>WOS:A1995PZ54000037</t>
  </si>
  <si>
    <t>BINDI, M; PORTER, JR; MIGLIETTA, F</t>
  </si>
  <si>
    <t>COMPARISON OF MODELS TO SIMULATE LEAF APPEARANCE IN WHEAT</t>
  </si>
  <si>
    <t>Prediction on of leaf appearance in cereals is important for modelling canopy development and timing crop management practices. Four models which aim to predict leaf emergence on the basis of temperature and, in three cases, photoperiod are compared against independent data from a wide range of sites, sowing dates and cultivars of spring and winter wheat. Three of the models behaved bery similarly and had root mean square errors of the order of one leaf in their prediction of leaf appearance. The fourth model performed better in predicting differences in leaf appearance for different sowing dates than it did for latitudes. The prediction of the day of emergence of leaf number seven followed a similar response to that of leaf appearance. These results are discussed in terms of the hypothesised relationships between temperature, photoperiod and ontogeny within the models.</t>
  </si>
  <si>
    <t>Miglietta, Franco/B-6137-2008; Porter, John/F-9290-2014; bindi, marco/M-6415-2014</t>
  </si>
  <si>
    <t>Miglietta, Franco/0000-0003-1474-8143; Porter, John/0000-0002-0777-3028; bindi, marco/0000-0002-8968-954X</t>
  </si>
  <si>
    <t>10.1016/S1161-0301(14)80013-0</t>
  </si>
  <si>
    <t>WOS:A1995RQ34300002</t>
  </si>
  <si>
    <t>BLANCKENHORN, WU; FAIRBAIRN, DJ</t>
  </si>
  <si>
    <t>LIFE-HISTORY ADAPTATION ALONG A LATITUDINAL CLINE IN THE WATER STRIDER AQUARIUS-REMIGIS (HETEROPTERA, GERRIDAE)</t>
  </si>
  <si>
    <t>We addressed the general hypothesis that life history differences among eastern populations of the North American water strider, Aquarius remigis (Heteroptera: Gerridae), along a north-south gradient are manifestations of genetic differentiation due to natural selection. We raised offspring of two field-caught populations from each of three latitudes in a common laboratory environment at 20 degrees C and two photoperiods. Nearly all Quebec (PQ) individuals (ca. 46 degrees N) entered diapause to reproduce the following spring (univoltine life cycle), while intermediate proportions of New York (NY; ca. 43 degrees N) and New Jersey (NJ; ca. 41 degrees N) individuals reproduced directly, producing a second generation (bivoltine life cycle). PQ females were smaller, developed faster, and laid smaller eggs than NY and NJ individuals; NY and NJ populations differed little in these variables. NY females had longer life spans than either PQ or NJ females, but lower oviposition rates. Total reproductive output did not differ across latitudes. Photoperiod affected body length, development time, and reproductive pathway, resulting in a latitutide by environment interaction. PQ individuals reproduced directly under 15L:9D (summer) conditions only, while the NY and NJ populations exhibited more direct reproduction under 13L:11D (spring or fall) conditions. Some life history characters of the NY and NJ populations displayed the higher variability indicative of phenological transition zones. These results indicate local adaptation of populations to long-term climatic patterns. Water striders appear to adapt to longer seasons by extending development, growing larger, and breeding directly. Larger body size and extended or rapid development are associated with bivoltinism and increases in egg size, but not necessarily with higher fecundity or oviposition rate. The phenological transition zone appears to be unrelated to a transition zone a little further south established by allozyme data and morphology, as all populations studied here could be electrophoretically identified as the northern ''type''.</t>
  </si>
  <si>
    <t>10.1046/j.1420-9101.1995.8010021.x</t>
  </si>
  <si>
    <t>WOS:A1995QQ78900004</t>
  </si>
  <si>
    <t>URIBE, JC; VIAL, MV; GONZALEZ, O; MEDINA, A; BALLADARES, R; VONDERHUNDT, J; CATALAN, V</t>
  </si>
  <si>
    <t>SMOLTING OF HATCHERY-REARED STEELHEAD TRANSFERRED AS EYED EGGS FROM THE NORTHERN TO THE SOUTHERN-HEMISPHERE</t>
  </si>
  <si>
    <t>PROGRESSIVE FISH-CULTURIST</t>
  </si>
  <si>
    <t>The effects of a Northern-to-Southern Hemisphere shift on the growth and smolting of steelhead (Oncorhynchus mykiss) were monitored by reference to physiological criteria. Eyed eggs were imported from the Alsea River Trout Hatchery, Oregon, USA (latitude 44-degrees-N), to the Lake Rupanco Experimental Hatchery in Chile (latitude 41-degrees-S). This transfer of eggs resulted in a notable variation in the age and size at which fish smolted. A minimum smolting size of about 10 cm was observed in the first southern spring of life, when fish were 7-8 months old. Fish that did not reach this size smolted in the second spring of life at age 20 months. Based on our current understanding of the effects of environmental variations on smolt physiology, we offer guidelines for increasing the efficiency of smolt production for this anadromous salmonid in the Southern Hemisphere.</t>
  </si>
  <si>
    <t>0033-0779</t>
  </si>
  <si>
    <t>10.1577/1548-8640(1995)057&lt;0078:SOHRST&gt;2.3.CO;2</t>
  </si>
  <si>
    <t>WOS:A1995QG59200010</t>
  </si>
  <si>
    <t>COCKREM, JF</t>
  </si>
  <si>
    <t>TIMING OF SEASONAL BREEDING IN BIRDS, WITH PARTICULAR REFERENCE TO NEW-ZEALAND BIRDS</t>
  </si>
  <si>
    <t>A model to explain the timing of seasonal breeding in birds is presented. It is assumed that, despite the wide range in egg-laying seasons, there are common physiological mechanisms which underlie seasonality in birds and that most, if not all, birds are photoperiodic. Birds are considered to possess an internal rhythm of reproduction which is synchronized with seasonal changes in the environment by external factors, particularly the annual cycle of daylength. The rhythm consists, at least in part, of regular changes in the photoperiodic response between states of photosensitivity and photorefractoriness. Avian breeding seasons effectively start in autumn when birds become photosensitive, regardless of when egg-laying occurs. The timing of breeding is then influenced by the rate of increase of hypothalamic 'drive' and by the sensitivity of the hypothalamus and pituitary gland to inhibitory feedback from gonadal steroids. If sensitivity is high, gonadal growth will not occur until the threshold daylength for photostimulation is exceeded after the winter solstice. Egg-laying then starts in late winter, spring or summer. Alternatively, steroid feedback may be relatively low and gonadal growth may be sufficiently rapid once the birds become photosensitive that breeding occurs in late autumn or winter. The time of egg-laying in birds may also be strongly influenced by supplementary information, such as social cues, food availability, temperature and rainfall and, in some species, this information is more important than daylength in determining the timing of breeding. The review also includes the first summary of the breeding seasons of New Zealand birds. The pattern of egg-laying is exactly the same in native birds, in birds introduced to New Zealand and in other Southern hemisphere birds from similar latitudes, with a broad peak of egg-laying occurring from September to December. In addition, annual cycles of steroid hormone concentrations in the North Island brown kiwi, the yellow-eyed penguin and the kakapo are consistent with results from many studies on Northern hemisphere birds. This model for the timing of breeding in birds can be applied to New Zealand birds and it is concluded that the physiological control mechanisms for the timing of seasonal breeding in New Zealand birds are similar to those of other birds.</t>
  </si>
  <si>
    <t>10.1071/RD9950001</t>
  </si>
  <si>
    <t>WOS:A1995RC26000001</t>
  </si>
  <si>
    <t>LOUBRY, D</t>
  </si>
  <si>
    <t>PHENOLOGY OF DECIDUOUS TREES IN A FRENCH-GUIANAN FOREST (5 DEGREES LATITUDE NORTH) - CASE OF A DETERMINISM WITH ENDOGENOUS AND EXOGENOUS COMPONENTS</t>
  </si>
  <si>
    <t>The French Guianan forest is an evergreen rain forest that contains approximately 100 deciduous tree species. The taxonomical distribution of the deciduous character is widely spread, and its presence or absence among some taxa, as well as its ancient origin, are arguments in favour of an endogenous origin. Leaf-fall periodicity was studied on a sample of 500 trees during a 2-year period. Periodicity is annual and seasonal. It is not correlated to rainfall and not linked to the occurrence of a dry season. It seems closely correlated to photoperiodical variations, even though those variations are weak (35 min at latitude 5 degrees 30'N). However, each tree has its own periodicity for leaves shedding. Therefore, there is a paradox between seasonality and individual periodicity of leaf fall. The existence of this paradox leads us to consider the hypothesis of an integration of endogenous and exogenous components in the determination of leaf-fall periodicity.</t>
  </si>
  <si>
    <t>10.1139/b94-226</t>
  </si>
  <si>
    <t>WOS:A1994QK79100014</t>
  </si>
  <si>
    <t>LAAKSO, ML; PORKKAHEISKANEN, T; ALILA, A; STENBERG, D; JOHANSSON, G</t>
  </si>
  <si>
    <t>24-HOUR RHYTHMS IN RELATION TO THE NATURAL PHOTOPERIOD - A FIELD-STUDY IN HUMANS</t>
  </si>
  <si>
    <t>The daily rhythms of salivary melatonin, salivary cortisol, and axillary body temperature were measured in nine healthy volunteers in midsummer, around the autumn equinox, and in midwinter, at a latitude of 60 degrees N. The aim was to find out whether these rhythms were dependent on variations of the natural daylength. The samples were collected every 2 hr during 24-hr periods in everyday conditions. The individual rhythms were characterized with the acrophase estimates of the best-fitting cosine curve models and with the half-rise and half-decline times calculated from the raw data. The melatonin and cortisol rhythms were delayed significantly (about 1 hr) in midwinter as compared with summer and autumn. The most advanced rhythms were found in autumn. The shifts of the melatonin and cortisol rhythms could be explained as a result of the changes of natural illumination. The overt temperature rhythms did not differ significantly among the sampling months. The lack of seasonal patterns in temperature rhythms probably primarily reflected the socially determined rest-activity cycles of the subjects.</t>
  </si>
  <si>
    <t>Weydahl, Andi/C-6391-2008</t>
  </si>
  <si>
    <t>WIN</t>
  </si>
  <si>
    <t>10.1177/074873049400900309</t>
  </si>
  <si>
    <t>WOS:A1994QM28100008</t>
  </si>
  <si>
    <t>ALMEKINDERS, CJM; STRUIK, PC</t>
  </si>
  <si>
    <t>PHOTOTHERMAL RESPONSE OF SYMPODIUM DEVELOPMENT AND FLOWERING IN POTATO (SOLANUM-TUBEROSUM L) UNDER CONTROLLED CONDITIONS</t>
  </si>
  <si>
    <t>NETHERLANDS JOURNAL OF AGRICULTURAL SCIENCE</t>
  </si>
  <si>
    <t>In two phytotron experiments with different cultivars (experiment 1: cvs Atzimba and Van Gogh; experiment 2: cvs Spunta and Desiree), temperature and photoperiod effects on sympodial development, stem, leaf and flower production of potato (Solanum tuberosum L.) shoots were investigated. In both experiments, short-day (SD) and long-day (LD) treatments were combined with average temperatures ranging from 15 to 27 degrees C. In experiment 1, data. of the entire shoot were collected, whereas in experiment 2 only leaf and flower production of the main and secondary stems were measured. In experiment 1, increasing temperature at SD and LD, and increasing photoperiod at 15 degrees C increased the number of lateral stems, the numbers of inflorescences and leaves of the sympodium, and of the entire shoot. The photoperiod response at 25 degrees C was not consistent. In experiment 2, the number of flower primordia and survival of flower primordia of individual inflorescences increased with the photoperiod and with temperature up to 23 degrees C. At 27 degrees C in experiment 2, flower development was suppressed. Total leaf and flower production per plant were largely a function of lateral stem production. Increasing temperature and photoperiod increased the number of leaves of individual stems in most treatments. However, the effects on leaf as well as flower production of individual stems were relatively small, except for the effect of a temperature increase from 23 to 27 degrees C in experiment 2. The photoperiodic response of the 'time till flowering' of individual stems was facultative SD or daylength-neutral, depending on the cultivar and stem position.</t>
  </si>
  <si>
    <t>0028-2928</t>
  </si>
  <si>
    <t>WOS:A1994QM29400004</t>
  </si>
  <si>
    <t>LECORRE, S; SEGU, L; CALDANI, M; CHEMINEAU, P</t>
  </si>
  <si>
    <t>DIFFERENCES IN KETANSERIN BINDING IN THE VENTROMEDIAL HYPOTHALAMUS OF EWES RESPONSIVE OR REFRACTORY TO SHORT DAYS</t>
  </si>
  <si>
    <t>Participation of central 5HT receptors in the inhibition of LH pulsatility during refractoriness to short days (SD) in ewes has been suggested by previous in vivo studies using various SHT-antagonist such as ketanserin. In the present study, binding of [H-3]ketanserin in ewe brain sections was similar to that described in the brain of other species and could correspond with an interaction at 5HT(2) receptors sites. Rosenthal analysis from the caudate nucleus was linear (Kd = 3 nM). The displacement studies from the cortex slices showed that the 5HT antagonists such as methysergide, ketanserin, cyproheptadine and spiperone competed with the labelled ligand at nanomolar concentrations whereas serotonin was less active. However, the first 3 drugs recognized different populations of binding sites. Prazosin, an alpha(1)-adrenergic antagonist was inactive, but a slight inhibition of [H-3]ketanserin binding was induced by pyrilamine, an H-1 histaminic antagonist, within a nanomolar range. Methysergide (10(-6) M), which does not bind to H-1 receptors, was therefore used to determine the nonspecific binding. Quantitative analysis of the binding of 3 nM [H-3]ketanserin on sections of the ewe brain at the preopticohypothalamic level was then carried out by autoradiography. The highest binding densities were observed in the caudate nuclei (64.0 fmol/mg tissue Eq) and the mammillary bodies (52.7 fmol/mg tissue Eq) whereas intermediate or low densities were found in the other structures. The anatomical distribution of the labelling was similar to that described in other species for 5HT(2) receptors. Ketanserin binding in these areas was compared between two groups of ovariectomized estradiol-treated Ile-de-France ewes, submitted to artificial short days (SD: 8L:16D), one group with a high LH pulsatility (responsive to SD) and the other one with a low LH pulsatility (photorefractory to SD). Binding densities were similar for each one of the studied regions between the two groups, except in the ventrolateral part of the mediobasal hypothalamus, where ewes exhibiting high LH pulsatility had a more than 2-fold higher binding density than those with a low LH pulsatility (mean +/- SEM, 14.6 +/- 1.4 vs. 5.7 +/- 1.0 fmol/mg tissue Eq, respectively; p &lt; 0.0016). These results suggest that [H-3]ketanserin binding sites in the ventromedial part of the mediobasal hypothalamus could be associated to the regulation of the photoperiodic inhibition of LH at the time of establishment of refractoriness to short days in the Ile-de-France ewe.</t>
  </si>
  <si>
    <t>1423-0194</t>
  </si>
  <si>
    <t>WOS:A1994PW19000006</t>
  </si>
  <si>
    <t>FOSTER, RG; GRACE, MS; PROVENCIO, I; DEGRIP, WJ; GARCIAFERNANDEZ, JM</t>
  </si>
  <si>
    <t>IDENTIFICATION OF VERTEBRATE DEEP BRAIN PHOTORECEPTORS</t>
  </si>
  <si>
    <t>NEUROSCIENCE AND BIOBEHAVIORAL REVIEWS</t>
  </si>
  <si>
    <t>NSF/Tokyo Symposium on the Physiology of Biological Timing</t>
  </si>
  <si>
    <t>DEC 04-06, 1992</t>
  </si>
  <si>
    <t>MITSUBISHI KASEI INST LIFE SCI, TOKYO, JAPAN</t>
  </si>
  <si>
    <t>NATL SCI FDN US</t>
  </si>
  <si>
    <t>MITSUBISHI KASEI INST LIFE SCI</t>
  </si>
  <si>
    <t>Since the beginning of this century evidence has accumulated which demonstrates that nonmammalian vertebrates possess photoreceptors situated deep within the brain. These photoreceptors have been implicated in several different areas of physiology, but in all species examined, they play a critical role in the regulation of circadian and reproductive responses to light. Many attempts have been made to localize these sensory cells over the past 50 years, but until recently ah attempts have failed. As a result, this important sensory system remains largely unexplored. Recent attempts to localize these photoreceptors, in a range of vertebrates, using combined antibody and biochemical approaches has met with some success. However, inconsistencies have emerged. Published and preliminary data raise the possibility of several types of encephalic photoreceptor photopigment (cone-like, rod-like or different from both), and depending on species at least two types of photoreceptor cell: CSF-contacting neurons (larval lamprey, reptiles and birds) and classical neurosecretory neurons within the nucleus magnocellularis preopticus (NMPO)(fish and amphibians).</t>
  </si>
  <si>
    <t>de Grip, W.J./L-4335-2015</t>
  </si>
  <si>
    <t>de Grip, W.J./0000-0001-7637-4920; Garcia-Fernandez, Jose M./0000-0003-1347-8305</t>
  </si>
  <si>
    <t>0149-7634</t>
  </si>
  <si>
    <t>10.1016/0149-7634(94)90009-4</t>
  </si>
  <si>
    <t>WOS:A1994PZ11200009</t>
  </si>
  <si>
    <t>SIOPES, TD</t>
  </si>
  <si>
    <t>CRITICAL DAY LENGTHS FOR EGG-PRODUCTION AND HOTOREFRACTORINESS IN THE DOMESTIC TURKEY</t>
  </si>
  <si>
    <t>Critical day lengths (CDL) for ovarian growth, egg production, and photorefractoriness were estimated in turkey hens during winter and summer seasons. In two experiments, one in each season, fixed day length treatments ranging from 10.5 to 16 h/d were applied to photosensitive hens at 30 wk of age. Daily egg production was used to estimate CDL for the induction of egg production as well as optimal egg production. After 24 wk on light treatments, hens used during the winter season were exposed to 20 h light:4 h dark and subsequent changes in egg production were used to evaluate photorefractioness. In two additional experiments, a night-interruption design was used to evaluate CDL and ovarian photoresponsiveness during winter and summer. The CDL for inducing egg production varied by season and was estimated to be 10.5 h or less during winter and about 11 h during summer. Likewise, the CDL for optimal egg production varied by season, being 11 to 11.5 h during winter and &gt;14 h during summer. The CDL for photorefractoriness in winter photostimulated hens was between 12 and 12.5 h. It was concluded that CDL vary by season and are not fixed, but are dynamic characteristics of photoperiodic processes. Thus, photoresponsiveness of turkey hens changes by season. In addition, CDL for initiating egg production, stimulating egg production, and inducing photorefractoriness are all different, with the CDL for photorefractoriness being longest.</t>
  </si>
  <si>
    <t>10.3382/ps.0731906</t>
  </si>
  <si>
    <t>WOS:A1994PV33300016</t>
  </si>
  <si>
    <t>GATEHOUSE, AG</t>
  </si>
  <si>
    <t>INSECT MIGRATION - VARIABILITY AND SUCCESS IN A CAPRICIOUS ENVIRONMENT</t>
  </si>
  <si>
    <t>RESEARCHES ON POPULATION ECOLOGY</t>
  </si>
  <si>
    <t>International Symposium on Dispersal Polymorphism of Insects: Its Adaptation and Evolution</t>
  </si>
  <si>
    <t>JUN 30-JUL 01, 1994</t>
  </si>
  <si>
    <t>OKAYAMA UNIV, OKAYAMA, JAPAN</t>
  </si>
  <si>
    <t>OKAYAMA UNIV</t>
  </si>
  <si>
    <t>Stochastic effects of climate and weather have a pervasive influence on the induction, performance and evolution of migration. In wing-dimorphic species, their influence on habitat quality, and on rates of development of the migrant itself, maintains variation in responses to environmental cues determining wing-form and migratory behaviour. Migrants flying above their flight boundary layer rely on winds to disperse them across landscapes in which their habitats are distributed. Patterns of distribution of habitat patches, and the influence of changing windspeeds and direction on the displacements of migrants, result in selection for variation in migratory potential at each migration. In subsequent migrations, this variation and stochastic effects of the winds on groundtracks of individual migrants ensure that their destinations 'sample' the landscapes they travel over. The extent and resolution of this sampling, by which migrants reach favourable habitats, depend on the components of migratory potential, their mode of inheritance, and genetic correlations between them, as well as on the characteristics of the winds on which they travel.</t>
  </si>
  <si>
    <t>0034-5466</t>
  </si>
  <si>
    <t>10.1007/BF02514932</t>
  </si>
  <si>
    <t>WOS:A1994QP56200007</t>
  </si>
  <si>
    <t>LINDSTROM, A; DAAN, S; VISSER, GH</t>
  </si>
  <si>
    <t>THE CONFLICT BETWEEN MOLT AND MIGRATORY FAT DEPOSITION - A PHOTOPERIODIC EXPERIMENT WITH BLUETHROATS</t>
  </si>
  <si>
    <t>The post-breeding moult and fat deposition of adult male bluethroats, Luscinia svecica, were studied in captivity. One group (Control group) was held under light conditions simulating the natural light regime of their moulting grounds at 66 degrees N latitude. The light regime of another group (Shifted group) was similar to the Control group, but shifted 1 month forward, simulating light conditions further into autumn. All birds had food ad libitum. In addition, comparisons were made with free-living bluethroats. There were no differences in moult performance (start and speed) between the Control group and the Shifted group, and moult was similar to that of free-living birds. The start of moult may be endogenously controlled and set earlier in the season so the change in light regime for the Shifted group may have come too late to influence moult performance. The rate of moult may also be inflexible, in spite of the imposed time stress. In addition, bluethroats may moult so fast that further acceleration would hamper flight manoeuvrability and feeding efficiency. Whereas the Control group birds first started to deposit fat when moult was finished, as free-living birds do, the Shifted group birds started fat deposition in mid-moult. Also, the fat deposition rate following completion of moult was higher in the Shifted group. Thus, adult bluethroats can adjust the timing and speed of fat deposition in relation to moult and time of season. Such flexibility should be advantageous for migratory birds moulting at high latitudes where time available between breeding and migration is short.</t>
  </si>
  <si>
    <t>10.1006/anbe.1994.1349</t>
  </si>
  <si>
    <t>WOS:A1994PQ35100018</t>
  </si>
  <si>
    <t>YOSHIDA, T; KIMURA, MT</t>
  </si>
  <si>
    <t>RELATION OF THE CIRCADIAN SYSTEM TO THE PHOTOPERIODIC CLOCK IN DROSOPHILA-TRIAURARIA (DIPTERA, DROSOPHILIDAE) - AN APPROACH FROM ANALYSIS OF GEOGRAPHIC-VARIATION</t>
  </si>
  <si>
    <t>This paper investigated the relationship between the circadian system and photoperiodic time measurement in different geographic strains of Drosophila triauraria which enters reproductive diapause at short daylengths. The critical daylength varied among the geographic strains, about 13 h in the ON (originated from Onuma, 42-degrees-N), 12 h in the OI (Oita, 33.2-degrees-N) and 10 h in the YK (Yakushima, 30.3-degrees-N) strains at 15-degrees-C. All the strains exhibited a weak ''circadian'' oscillation pattern in diapause incidence on Nanda-Hamner protocol. The dependence of photoperiodic time measurement on cycle lengths close to module tau was shown for the ON and OI strains by experiments using non-24 h light-dark cycles. Thus, no evidence was obtained for covariation between critical daylength and circadian oscillation pattern. The ON and OI strains showed similar patterns of response in the night-interruption experiment, despite the one-hour difference in critical photoperiod.</t>
  </si>
  <si>
    <t>10.1303/aez.29.499</t>
  </si>
  <si>
    <t>WOS:A1994PV05300004</t>
  </si>
  <si>
    <t>PELACHO, AM; MARTINCLOSAS, L; CAMPABADAL, C; TORRES, A; FARRAN, I; MINGOCASTEL, AM</t>
  </si>
  <si>
    <t>IN-VITRO TUBERIZATION OF POTATO - EFFECT OF SEVERAL MORPHOGENIC REGULATORS IN LIGHT AND DARKNESS</t>
  </si>
  <si>
    <t>A significant increase in the number of tubers was obtained in the presence of either kinetin (11.6.10(-3) mM), paclobutrazol (8.5.10(-3) mM) or acetate (5.4 mM) for in vitro stolons in darkness, and both single-node sections and intact 3-cm long sprouts were produced after long photoperiod (16 h) subculture. Longitudinal growth decreased whenever tuberization was promoted, especially in the presence of paclobutrazol. Calcium chloride (6 mM) slightly induced tuberization in the dark. Putrescine (0.15 mM) favoured vegetative development in all explants.</t>
  </si>
  <si>
    <t>Farran, Inmaculada/M-5991-2019; Farran, Imma/F-2006-2011</t>
  </si>
  <si>
    <t>Farran, Inmaculada/0000-0002-6707-2901; Farran, Imma/0000-0002-6707-2901; Martin-Closas, Lluis/0000-0001-6745-8399; Pelacho, Ana/0000-0002-9552-0556</t>
  </si>
  <si>
    <t>10.1016/S0176-1617(11)80665-6</t>
  </si>
  <si>
    <t>WOS:A1994PW58300013</t>
  </si>
  <si>
    <t>GUERIN, MV; WANG, XJ</t>
  </si>
  <si>
    <t>ENVIRONMENTAL-TEMPERATURE HAS AN INFLUENCE ON TIMING OF THE FIRST OVULATION OF SEASONAL ESTRUS IN THE MARE</t>
  </si>
  <si>
    <t>A 10-yr retrospective analysis of the time of onset of seasonal ovulation derived from the records of a Thoroughbred horse stud at latitude 35 degrees S revealed a significant variation between years. The onset of seasonal ovulation was closely related to both the maximum (correlation coefficient r=-0.56; P=0.09) and minimum (r=-0.67; P&lt;0.01) environmental temperatures. The trend of the temperature rise and the levels attained in the weeks immediately prior to ovulation were similar for both the environmental maximum and minimum temperatures in all years of the study. Environmental temperature may therefore play an important adjuvant zeitgeber for the timing of the first ovulation of estrus in the mare.</t>
  </si>
  <si>
    <t>10.1016/0093-691X(94)90127-5</t>
  </si>
  <si>
    <t>WOS:A1994PP55800015</t>
  </si>
  <si>
    <t>NAIR, NG; PANT, K; CHANDOLASAKLANI, A</t>
  </si>
  <si>
    <t>ENVIRONMENTAL AND HORMONAL-CONTROL OF VERNAL MIGRATION IN REDHEADED BUNTING (EMBERIZA BRUNICEPS)</t>
  </si>
  <si>
    <t>This paper reviews the factors and mechanisms which result in the development of the metabolic state characteristic of migration with special reference to a palaeotropic migrant the redheaded bunting, Emberiza bruniceps. Changes in climatic conditions and food supply act as proximate triggers of migratory behaviour in partial migrants. Typical migrants like buntings use daylength as a cue but the exact mechanism of how photoperiodic information is translated in terms of migratory events is still not known. Almost entirely the photoperiodic effects have been explained on the basis of the involvement of hypothalamo/hypophyseal system. We feel mechanism(s) other than those acting through neuroendocrine system may be equally important. Furthermore the role of temperature has not been adequately explored so far. Our observations indicate the possibility that redheaded buntings might integrate the information received from photoperiod with environmental temperature (and other factors?) resulting in the development of migratory state. The physiological control of avian migration is much less understood. Majority of papers have centered around the 'gonadal hypothesis' of Rowan supporting or contradicting it without providing conclusive evidence. Pituitary prolactin has also been shown to be implicated although the mechanism of action is only speculative. Conclusive evidence for the involvement of thyroid hormones (thyroxine, T4; triiodothyronine, T3) in the physiological timing of migration has been produced attributing independent roles to T4 and T3. It is suggested that seasonal variation in peripheral conversion of T4 to T3 could serve as an effective strategy to render available the required thyroid hormones T4 and/or T3 during different phases of the year thus accounting for the metabolic switch over from T4-dependent moult to TS-dependent migratory fat deposition and zugunruhe and also ensuring preclusion of simultaneous occurrence of these mutually incompatible events. Considering that the number of environmental and physiological factors influence this mechanism and considering that thyroid hormone molecule has been put to a wide range of usage during the course of evolution the mechanism(s) of peripheral conversion of T4-T3 may assume great flexibility and have selective value-especially in migration which is known to have evolved several times in diverse avian families. The attractiveness of this hypothesis lies in the fact that it has potential to explain the both physiological development of the metabolic state of migration and at the same time the physiological timing of migration not only with respect to the cycle of environment but also with respect to other conflicting seasonal events (moult and reproduction).</t>
  </si>
  <si>
    <t>10.1007/BF02703181</t>
  </si>
  <si>
    <t>WOS:A1994PW58500010</t>
  </si>
  <si>
    <t>HEIDE, OM</t>
  </si>
  <si>
    <t>CONTROL OF FLOWERING AND REPRODUCTION IN TEMPERATE GRASSES</t>
  </si>
  <si>
    <t>Temperate grasses of the subfamily Festucioideae can be grouped into two main categories according to their environmental control of flowering, species with a regular long day (LD) induction, and those with dual induction requirements. The former group includes the temperate annual grasses and a few perennial species such as Phleum pratense and Poa nemoralis. These species have no winter requirement and require only LD to flower. Most temperature perennial grasses have a dual induction requirement for flowering, a primary induction which is brought about by low temperature (vernalization) and/or short days (SD), and a secondary induction which requires a transition to long days and is enhanced by moderately high temperatures. In most dual induction species SD and low temperature are interchangeable and independently able to fulfil the primary induction requirement. Yet, they are highly interactive in this process. Commonly the plants become day neutral at low temperature (0-6 degrees C) and primary induction takes place in both SD and LD. Primary induction is then identical with the common vernalization response. At higher temperatures induction becomes increasingly dependent on SD, until a critical temperature is reached, usually c. 12-18 degrees C, at which primary induction cannot take place regardless of the photoperiod. In a few species, e.g. Bromus inermis, Phalaris arundinacea and to some extent Dactylis glomerata, the SD response predominates while low temperature induction is weak or absent. Critical temperatures and photoperiods for primary induction vary greatly among species and, within the species, among ecotypes of different geographical origin. Critical exposure time may vary from 3-4 wk in arctic-alpine Poa species to 20 wk in some Festuca species. Generally, ecotypes from high latitudes and especially arctic-alpine ones, have wider temperature and daylength limits and require fewer inductive cycles for primary induction than their low-latitude counterparts. In some grasses, especially arctic-alpine species, initiation of inflorescence primordia takes place during SD primary induction, in others it requires a transition to LD. In the former group, primordia are initiated in the autumn, an important adaptation to arctic-alpine conditions. Critical photoperiods for secondary induction vary from 9-10 h in Mediterranean ecotypes to more than 16 h, and the critical number of LD cycles from four to eight, whereas 12-16 LD cycles are needed for the full saturated response. Generally, high-latitude ecotypes have longer critical photoperiods and require more LD cycles for secondary induction than do those from lower latitudes. Culm elongation, heading and inflorescence development are all promoted by LD. The more inductive cycles given and the more favourable their daylength, the greater is the response. Grasses also have efficient vegetative means of reproduction which are also environmentally controlled. Vegetative proliferation of inflorescences or 'vivipary' is readily induced in habitually seminiferous grasses of both LD and dual induction types, by marginal LD induction of flowering. On the other hand, a high proportion of normal flowering can be obtained in habitually viviparous species and ecotypes by optimal primary and secondary floral induction. Thus, sexuality is by no means entirely suppressed in viviparous species but is under environmental control. In the high-latitude environment the primary induction requirements are met by the decreasing daylength and temperature of autumn and winter, while the increasing daylength and temperature of spring and early summer fulfil the secondary induction requirements. Thus, the dual floral induction control system of the temperate perennial grasses provides an efficient and important mechanism for fitting their life cycles to the dramatic seasonal changes of the high-latitude environment in which they live.</t>
  </si>
  <si>
    <t>10.1111/j.1469-8137.1994.tb04019.x</t>
  </si>
  <si>
    <t>WOS:A1994PP39900017</t>
  </si>
  <si>
    <t>VOLKOVICH, TA; SAULICH, AH</t>
  </si>
  <si>
    <t>THE PREDATORY BUG ARMA-CUSTOS - PHOTOPERIODIC AND TEMPERATURE CONTROL OF DIAPAUSE AND COLORATION</t>
  </si>
  <si>
    <t>A monovoltine population of Arma custos from the zone of forest-steppe has faculative imaginal dispause controlled by qualitative photoperiodic reaction (PhPR) of the long-day type. The adequate response to photoperiod took place only at sufficiently high temperatures (27 to 30-degrees-C). The fraction of bugs entering diapause during the long-day period spontaneously increased up to 50-68% after decreasing the temperature to 24-25-degrees-C. The number of dispausing bugs at the day length of 16-18 h decreased considerably under the thermohythm 33-13,5-degrees-C as compared to response provoked by the constant temperature of 24-degrees-C which is approximately equal to average mean of the termorhythm. Nymphs could not complete the development at the constant temperature of 20-degrees-C, but they developed normally and about 50% of adults had no diapause at the day length of 17-18 h under the thermorhythm 27-13,5-degrees-C (average temperature 20-degrees-C). Under the natural thermorhythm 23-13-degrees-C all the bugs entered diapause at any day length. Probably, such response was caused by low average temperature. Thus, daily thermorhythms extended the temperaturee range of displaying of PhPR. The photo-thermal regulation of the colour in 5 nymphal stages of A. custos was revealed. The conclusion about its independence of PhPR controlling the diapause was drawn.</t>
  </si>
  <si>
    <t>WOS:A1994PR64900003</t>
  </si>
  <si>
    <t>HELLIWELL, RJA; WILLIAMS, LM</t>
  </si>
  <si>
    <t>THE DEVELOPMENT OF MELATONIN-BINDING SITES IN THE OVINE FETUS</t>
  </si>
  <si>
    <t>The pineal hormone, melatonin, is important in the timing of seasonal reproduction in the sheep. Melatonin of maternal origin readily crosses the placenta; its function in the fetal sheep is, however, unclear. To gain an insight into the role of melatonin in ovine development we have identified specific melatonin receptors throughout gestation using 2-[I-125]iodomelatonin and quantitative in vitro autoradiography. Specific binding was found at the earliest time studied at 30 days of gestation, over the developing thyroid (term=145 days). At 31 days of gestation specific labelling was found over the thyroid and pituitary glands, the spinal nerves, nasal cavity and developing bronchi. This binding was diminished by over 50% in the presence of 10(-4) M GTP gamma S (an analogue of guanosine triphosphate) indicating that the 2-[I-125]iodomelatonin binding at this early stage of gestation represents a receptor coupled to a regulatory G-protein. By 40 days of gestation specific binding was found over the nasal epithelium, cochlear epithelium, regions of the brain, especially the hind brain and the vestibulocochlear and glossopharyngeal nerves, and both the pars distalis and pars tuberalis of the pituitary. As gestation proceeded, labelling over the pars distalis appeared to become more scattered in nature while that on the pars tuberalis remained consistent. Saturation studies of both the neuronal and pituitary binding sites at 121 days of gestation and in the newborn lamb revealed a single class of high-affinity binding sites with K-d values in the picomolar range. Also at 121 days of gestation, binding over the fetal pars tuberalis was diminished in a dose-dependent manner by GTP gamma S, again confirming that specific binding is indicative of a receptor coupled to a regulatory G-protein. These data demonstrate a potential for sensitivity to melatonin from early in gestation, as well as the developmentally specific expression of the melatonin receptor in certain tissues, and suggest a wider role for melatonin in ovine fetal development than previously considered.</t>
  </si>
  <si>
    <t>10.1677/joe.0.1420475</t>
  </si>
  <si>
    <t>WOS:A1994PF54800011</t>
  </si>
  <si>
    <t>SOTA, T</t>
  </si>
  <si>
    <t>LARVAL DIAPAUSE, SIZE, AND AUTOGENY IN THE MOSQUITO AEDES TOGOI (DIPTERA, CULICIDAE) FROM TROPICAL TO SUB-ARCTIC ZONES</t>
  </si>
  <si>
    <t>Larval development of nine populations of Aedes togoi (Theobald) collected from tropical to subarctic zones was studied under photoperiods of 16 h light (L) : 8 h dark (D) and 10 h L : 14 h D at 15 degrees C. Larvae that did not pupate within 60 days were regarded as diapausing. Larval diapause did not occur in all populations at 16 h L : 8 h D. At 10 h L : 14 h D, four populations from tropical and subtropical zones included no diapausing larvae, whereas 60-99% of individuals from five northern populations of Japan and Canada were diapausing. Adult size increased with latitude of original locality. The proportion of autogenous females among those developed at 16 h L : 8 h D and 15 degrees C decreased with original latitude, whereas that among females from nondiapausing larvae reared at 10 h L : 14 h D and 15 degrees C was consistently high throughout the latitudes. At 10 h L : 14 h D and 15 degrees C, larval developmental characters of F-1 and F-2 hybrids between Malaysian (no diapause) and Japanese (diapausing) populations were intermediate between the parental populations. Expression of autogeny of the hybrids was similar to that of the Malaysian strain. A Canadian population, which might have been introduced from Japan, showed developmental traits similar to those of two populations</t>
  </si>
  <si>
    <t>10.1139/z94-193</t>
  </si>
  <si>
    <t>WOS:A1994PV94000014</t>
  </si>
  <si>
    <t>KOVEOS, DS; VEERMAN, A</t>
  </si>
  <si>
    <t>ACCUMULATION OF PHOTOPERIODIC INFORMATION DURING DIAPAUSE DEVELOPMENT IN THE SPIDER-MITE TETRANYCHUS-URTICAE</t>
  </si>
  <si>
    <t>Photoperiodic control of diapause development was studied in three strains of the spider mite, Tetranychus urticae, originating from different latitudes in Europe. Diapause was almost fully maintained by a long-night regime during the first month of diapause, but was terminated rapidly and synchronously by a short-night regime. Diapause termination in continuous light was almost as rapid as in short nights; in continuous darkness diapause termination proceeded much slower, probably revealing the ''spontaneous'' rate of diapause development of these mites. The effect on diapause termination of successive short-night cycles appeared to be accumulated in a way comparable to cycle summation during diapause induction. The threshold for diapause termination by short nights, expressed as the number of cycles required for 50% diapause termination, was found to be lower the more southern the origin of the strain of mites. However, considerable differences in the number of cycles required for diapause termination were also present within strains: some mites needed only 3-4 short nights to terminate diapause, whereas others needed more than 10. In contrast with short-night cycles the effect of long-night cycles was not accumulative. Intensification of diapause under the influence of long-night cycles during its early stages appeared not to take place. Long nights were capable of maintaining the state of diapause if experienced before short-night cycles, but not afterwards. Short and long nights seem to act independently from each other, the former accelerating diapause development (''activation''), the latter slowing down diapause development (''diapause maintenance''). No antagonistic effect of long and short nights was found on the photoperiodic maintenance of diapause, in the sense that the effect of short nights might be diminished or even reversed by long nights, and vice versa, as found in photoperiodic induction of diapause in T. urticae. Therefore diapause maintenance does not seem to involve a photoperiodic counter mechanism comparable with the counter involved in the photoperiodic induction of diapause in these mites.</t>
  </si>
  <si>
    <t>10.1016/0022-1910(94)90097-3</t>
  </si>
  <si>
    <t>WOS:A1994PC51600007</t>
  </si>
  <si>
    <t>PUCHALSKI, W; LYNCH, GR</t>
  </si>
  <si>
    <t>PHOTOPERIODIC TIME MEASUREMENT IN DJUNGARIAN HAMSTERS EVALUATED FROM T-CYCLE STUDIES</t>
  </si>
  <si>
    <t>AMERICAN JOURNAL OF PHYSIOLOGY</t>
  </si>
  <si>
    <t>We investigated the photoperiodic response to T-cycles (0.5 h of light at intervals ranging from 23.0 h to 25.3 h) of two phenotypes of Djungarian hamsters that either exhibit or lack physiological short-day adjustments under a photoperiod of 9 h light:15 h darkness. Illumination of the same circadian time caused a similar photoperiodic response in both phenotypes. Thus hamsters found to be insensitive under a full short-day photoperiod can exhibit short-day adjustments after exposure to certain T-cycles. Given these results we conclude that the absence of photoperiodic adjustments normally found in short-day-insensitive hamsters results from their atypical entrainment under a full short-day photoperiod. We further suggest that the photoperiodic phenomena seen in Djungarian hamsters cannot be adequately explained by an external coincidence model of photoperiodic time measurement. As a more suitable model, we propose one form of internal coincidence where duration of daily motor activity reflects the phasing of multiple, endogenous oscillators. This conclusion is supported by the close relationship between duration of activity and the photoperiodic response as well as by the observation that a light pulse modulates duration of activity in a phase-dependent manner.</t>
  </si>
  <si>
    <t>0002-9513</t>
  </si>
  <si>
    <t>R191</t>
  </si>
  <si>
    <t>R201</t>
  </si>
  <si>
    <t>WOS:A1994NY98500077</t>
  </si>
  <si>
    <t>BABCOCK, RC; WILLS, BL; SIMPSON, CJ</t>
  </si>
  <si>
    <t>MASS SPAWNING OF CORALS ON A HIGH-LATITUDE CORAL-REEF</t>
  </si>
  <si>
    <t>CORAL REEFS</t>
  </si>
  <si>
    <t>Evidence is presented that at least 60% of the 184 species of scleractinian corals found on reefs surrounding the Houtman Abrolhos Islands (Western Australia) participate in a late summer mass spawning. These populations are thus reproductively active, despite most species being at the extreme southern limit of their latitudinal range (28-degrees-29-degrees-S). In the present study, coral mass spawning occurred in the same month on both temperate (Houtman-Abrolhos) and tropical (Ningaloo) reefs of Western Australia, despite more than two months difference in the timing of seasonal temperature minima between the two regions. This concurrence in the month of spawning suggests that temperature does not operate as a simple direct proximate cue for seasonal spawning synchrony in these populations. Seasonal variation in photoperiod may provide a similar and more reliable signal in the two regions, and thus might be more likely to synchronize the seasonal reproductive rhythms of these corals. Also there is overlap in the nights of mass spawning on the Houtman Abrolhos and tropical reefs of Western Australia, despite significant differences in tidal phase and amplitude between the two regions. This indicates that tidal cycle does not synchronize with the night(s) of spawning on these reefs. Spawning is more likely to be synchronised by lunar cycles. The co-occurrence of the mass spawning with spring tides in Houtman Abrolhos coral populations may be evidence of a genetic legacy inherited from northern, tropical ancestors. Micro-tidal regimes in the Houtman Abrolhos region may have exerted insufficient selective pressure to counteract this legacy.</t>
  </si>
  <si>
    <t>Babcock, Russell C/A-3794-2012</t>
  </si>
  <si>
    <t>Babcock, Russell C/0000-0002-7756-1290</t>
  </si>
  <si>
    <t>0722-4028</t>
  </si>
  <si>
    <t>10.1007/BF00301193</t>
  </si>
  <si>
    <t>WOS:A1994PA41100005</t>
  </si>
  <si>
    <t>TEMTE, JL</t>
  </si>
  <si>
    <t>PHOTOPERIOD CONTROL OF BIRTH TIMING IN THE HARBOR SEAL (PHOCA-VITULINA)</t>
  </si>
  <si>
    <t>The harbour seal (Phoca vitulina) has delayed implantation, precise annual birth timing, and significant latitudinal variation in birth timing. The birth timing patterns of four distinct groups of seals, including colonies of P. v. vitulina and colonies and captive individuals of P. v. richardsi, were examined using population-based photoperiod analysis to assess the role of photoperiod in setting annual birth timing. This analysis simultaneously determined the time, relative to birth, at which photoperiod response was likely to occur and the critical photoperiod. Despite marked differences in birth timing patterns, a high level of agreement was found among groups for the timing of photoperiod response. The two subspecies, however, demonstrated significantly divergent critical photoperiods. Eastern Atlantic harbour seals were exposed to a common critical photoperiod of 11.7 h/day on the 268th pre-partum day. Wild Pacific harbour seals were exposed to 14.3 h/day on the 283rd pre-partum day. These times corresponded to the estimated occurrence of blastocyst implantation. Using the above information, three small captive populations were subjected to artificially prolonged photoperiods during the period of embryonic diapause to test whether subsequent birth timing could be delayed. Technical difficulties invalidated results at two sites. At the third and largest colony, the mean pupping date of six individuals was significantly delayed by 10.7 days. The precision and latitudinal variation of annual birth timing in the harbour seal are due to a response to photoperiod which occurs immediately prior to blastocyst implantation. The critical photoperiod, however, is divergent among subspecies and, thus, has probably evolved allowing seasonal adaptation. Similar environmental signalling has been described for California sea lions and northern fur seals and represents the likely timing mechanism for most pinniped species.</t>
  </si>
  <si>
    <t>10.1111/j.1469-7998.1994.tb05271.x</t>
  </si>
  <si>
    <t>WOS:A1994PD26900003</t>
  </si>
  <si>
    <t>SAWADA, S; NAKAJIMA, Y; TSUKUDA, M; SASAKI, K; HAZAMA, Y; FUTATSUYA, M; WATANABE, A</t>
  </si>
  <si>
    <t>ECOTYPIC DIFFERENTIATION OF DRY-MATTER PRODUCTION PROCESSES IN RELATION TO SURVIVORSHIP AND REPRODUCTIVE POTENTIAL IN PLANTAGO-ASIATICA POPULATIONS ALONG CLIMATIC GRADIENTS</t>
  </si>
  <si>
    <t>1. Dry matter accumulation and allocation were examined in populations of Plantago asiatica from contrasting climatic regions, grown from seeds for 16 months under identical experimental conditions. 2. The net production decreased with increasing length of growing season at the original habitat. 3. The higher latitude-altitude populations allocated a greater part of dry matter to storage (tap-root plus fine roots) and foliage and a smaller part to their reproductive system. 4. The higher latitude-altitude populations produced a smaller number of larger seeds during the experimental period, while those from the lower latitude produced a larger number of smaller seeds. 5. The higher latitude-altitude populations shed all their leaves at the end of autumn and overwintered in a completely dormant state, while the lower latitude ones held small overwintering leaves, having different structures and lower rates of net photosynthesis per plant compared to normal leaves developed during the main growing season. 6. Under the photoperiod regimes of 8, 16 or 24 h of light, the seeds produced by the higher latitude-altitude populations during the experimental period germinated in a higher and narrower temperature range than did the lower latitude populations.</t>
  </si>
  <si>
    <t>10.2307/2389834</t>
  </si>
  <si>
    <t>WOS:A1994NT77900015</t>
  </si>
  <si>
    <t>DETOLEDO, JFF; TRILLER, C; DONATO, LT; DEOLIVEIRA, MF; TSUTIDA, AC</t>
  </si>
  <si>
    <t>GENETIC-CONTROL OF FLOWERING IN DETERMINATE SOYBEAN GENOTYPES UNDER DIVERSE PHOTOPERIODS</t>
  </si>
  <si>
    <t>REVISTA BRASILEIRA DE GENETICA</t>
  </si>
  <si>
    <t>Four soybean parents, including three with a classical type of response to photoperiod (BR85-29009, FT-2 and BR-13) and one long juvenile trait carrier (OC-8), were crossed in all combinations, including reciprocals, to obtain six sets of F2, F3 and F7 generations. The flowering response to photoperiodic variation and the genetic mechanisms controlling this response were studied. Day length variation was obtained by sowing the materials from September to December at Londrina, Parana (23-degrees-22'S latitude). The genetic models fitted to the means and variances of the generations indicated the predominance of additive effects controlling days to flowering. Significant dominance, epistasis and genotype x environmental effects were detected. No particular model was found to be associated with crosses where one of the parents was a carrier of the long juvenile trait. The predominant response of F7 lines to day length changes depended on the cross. Genes controlling classical and long juvenility combined freely; all crosses produced F7 individuals with classical or late flowering under short day conditions response to photoperiod. Intermediate responses between the typical classical and typical long juveniles were also observed in all cases. Such responses are only possible through the recombination of various genes of a single system.</t>
  </si>
  <si>
    <t>0100-8455</t>
  </si>
  <si>
    <t>WOS:A1994PA12300011</t>
  </si>
  <si>
    <t>ERSKINE, W; HUSSAIN, A; TAHIR, M; BAHKSH, A; ELLIS, RH; SUMMERFIELD, RJ; ROBERTS, EH</t>
  </si>
  <si>
    <t>FIELD-EVALUATION OF A MODEL OF PHOTOTHERMAL FLOWERING RESPONSES IN A WORLD LENTIL COLLECTION</t>
  </si>
  <si>
    <t>A model to predict flowering time in diverse lentil genotypes grown under widely different photothermal conditions was developed in controlled environments. The present study evaluated that model with a world germ plasm collection of 369 accessions using two field environments in Syria and two in Pakistan. Photoperiod alone accounted for 69% of the variance in 1/f, the reciprocal of time (d) from sowing to flower. In contrast, temperature alone did not account for a significant proportion of variation in flowering time due to the exposure of plants to supra-optimal temperatures in the late-sown Syrian trial. With the model mean pre-flowering values of photoperiod and temperature combined additively to account for 90.3% of the variance of 1/f over accessions. The correlation of field-derived estimates of temperature sensitivity of accessions to glasshouse-derived estimates was significant at P = 0.05, but the equivalent correlation for estimates of photoperiodic sensitivity was higher at P &lt; 0.01. Flowering in the field was better measured as time from sowing to 50% plants in flower rather than time to first bloom or its node number. Dissemination of the lentil crop following domestication in West Asia to the lower latitudes such as Ethiopia and India has depended on selection for intrinsic earliness and reduced sensitivity to photoperiod. Movement from West Asia to the higher latitudes accompanied by spring sowing has resulted in a modest reduction in photoperiod sensitivity and an increase in temperature sensitivity.</t>
  </si>
  <si>
    <t>Erskine, William/0000-0002-2074-4299; Ellis, Richard/0000-0002-3695-6894</t>
  </si>
  <si>
    <t>10.1007/BF00223655</t>
  </si>
  <si>
    <t>WOS:A1994NW97600025</t>
  </si>
  <si>
    <t>STOKKAN, KA; TYLER, NJC; REITER, RJ</t>
  </si>
  <si>
    <t>THE PINEAL-GLAND SIGNALS AUTUMN TO REINDEER (RANGIFER TARANDUS TARANDUS) EXPOSED TO THE CONTINUOUS DAYLIGHT OF THE ARCTIC SUMMER</t>
  </si>
  <si>
    <t>Plasma melatonin concentrations were measured in blood samples taken hourly for 24-30 h once each month for 1 year in four male semidomesticated reindeer. The animals, which included two long-term castrates, were exposed to natural light and temperature conditions at 69 degrees 46'N throughout the study. Melatonin levels were individually variable but did not differ systematically between the castrated and the intact animals. in months characterized by a marked diel light-dark cycle, the plasma concentration of melatonin varied throughout the day; levels were high during the dark phase and low during the light phase. In summer (May, June, and July), when daylight was continuous, and in December, when there was only a short period of twilight in the middle of the day, the pooled hourly mean levels of melatonin did not change significantly across 24 h. However, though the light was continuous, the intensity varied markedly between day and night in summer and all animals showed a slight increase in the plasma concentration of melatonin around midnight in July, In addition, daily secretion of melatonin increased from an annual minimum of 66-84 pg/24 h in June and July to an annual maximum of 525 pg/24 h in August when day length began to decrease from 24 h. We suggest that exposure to continuous light throughout the polar summer reduces the sensitivity of the reindeer pineal gland to light and that, consequently, the drop in light intensity around midnight stimulates secretion of melatonin, which in turn provides photoperiodic information even during periods of continuous daylight. It appears, likewise, that the melatonin profile is enhanced in August, signalling a longer night than that actually experienced. In these two ways, reindeer may receive sufficient photoperiodic information to trigger short-day responses, such as development of the gonads, while still exposed to long days and thus compensate for the late onset of short days in autumn, which is characteristic of high latitudes.</t>
  </si>
  <si>
    <t>10.1139/z94-123</t>
  </si>
  <si>
    <t>WOS:A1994PG98700017</t>
  </si>
  <si>
    <t>KERBESHIAN, MC; BRONSON, FH; BELLIS, ED</t>
  </si>
  <si>
    <t>VARIATION IN REPRODUCTIVE PHOTORESPONSIVENESS IN A WILD POPULATION OF MEADOW VOLES</t>
  </si>
  <si>
    <t>Individual variation in reproductive photoresponsiveness has been documented in laboratory colonies of several species of rodents. When maintained on short day lengths, some individuals experience complete gonadal regression, others undergo little if any gonadal regression, and still others show intermediate levels of responsiveness. In the present research, a combination of laboratory and field studies explored the potential importance of this kind of variation for the control of seasonal breeding in a wild population of meadow voles (Microtus pennsylvanicus). A sample of adult males was trapped in central Pennsylvania during the summer when all were in breeding condition. When exposed to short day lengths in the laboratory, these males showed the entire range of variation in responsiveness noted above and, correlatively, variation in the loss in body weight induced by this treatment. A sample of males trapped in the wild just before the winter solstice showed the same distribution of variation as did the males housed on short day lengths in the laboratory, and thus, as might be expected, a few pregnant and lactating females were also trapped at this time. Longitudinal studies over a 42-wk period revealed that the variation reflects the degree to which the testes regress in response to short-day exposure rather than the rate at which they regress. Finally, studies with laboratory-born voles demonstrated that the variation is independent of age. In total, these studies demonstrate that the variation in reproductive photoresponsiveness previously seen only in laboratory colonies of rodents indeed has relevance for understanding the seasonal control of reproduction in the wild.</t>
  </si>
  <si>
    <t>10.1095/biolreprod50.4.745</t>
  </si>
  <si>
    <t>WOS:A1994NB91100004</t>
  </si>
  <si>
    <t>HEIDEMAN, PD; BRONSON, FH</t>
  </si>
  <si>
    <t>AN ENDOGENOUS CIRCANNUAL RHYTHM OF REPRODUCTION IN A TROPICAL BAT, ANOURA-GEOFFROYI, IS NOT ENTRAINED BY PHOTOPERIOD</t>
  </si>
  <si>
    <t>Most species of mammals live in the tropics, and many breed seasonally, but little is known about the regulation of their seasonal cycles. Males of a tropical bat, Anoura geoffroyi (Order Chiroptera, Family Phyllostomidae), from 10 degrees latitude in Trinidad, were studied to test the role of photoperiod in regulating seasonal reproduction in the deep tropics. Groups of males were subjected to five treatments: 1) constant photoperiod; 2) a 12-mo cycle of civil twilight photoperiods mimicking those occurring at 10 degrees latitude; 3) civil twilight photoperiods of 10 degrees latitude, but accelerated to a 9-mo cycle; 4) civil twilight photoperiods characteristic of 30 degrees latitude, but accelerated to a 9-mo cycle; and 5) constant photoperiod, but with the timing of dark onset varied to match the timing of darkness at 10 degrees latitude, and accelerated to a 9-mo cycle. In all treatments, the first cycle of testis growth and regression matched that expected in the wild population, as reported previously for some of these groups. Subsequently, the testis cycle of bats in constant conditions free-ran for 20 mo with a peak-to-peak period of 7.3 +/- 0.3 mo. Period lengths in the four nonconstant groups, 7.2-7.7 mo, were not significantly different from that under constant conditions. Bats failed to entrain to any photoperiod cycle, including those mimicking changes at 10 degrees or 30 degrees latitude. They also failed to entrain to the cycle in which day length was held constant while time of sunset was varied, as occurs at the equator. This study provides the first evidence for deep tropical mammals of a truly seasonal and endogenous reproductive rhythm that is not regulated by photoperiod. By extension, these results imply that effective seasonal timing can be achieved in the deep tropics by use of a nonphotoperiodic predictive cue.</t>
  </si>
  <si>
    <t>10.1095/biolreprod50.3.607</t>
  </si>
  <si>
    <t>WOS:A1994MX27700018</t>
  </si>
  <si>
    <t>FOCKS, DA; LINDA, SB; CRAIG, GB; HAWLEY, WA; PUMPUNI, CB</t>
  </si>
  <si>
    <t>AEDES-ALBOPICTUS (DIPTERA, CULICIDAE) - A STATISTICAL-MODEL OF THE ROLE OF TEMPERATURE, PHOTOPERIOD, AND GEOGRAPHY IN THE INDUCTION OF EGG DIAPAUSE</t>
  </si>
  <si>
    <t>Aedes albopictus (Skuse) lays eggs refractory to hatching in response to several environmental cues. The goal of this statistical treatment was to quantify the role and interaction of latitude and country of origin (japan and the United States), photoperiod, rearing/holding temperature, and a newly identified element, elevation of the site of origin, with critical photoperiod (C(pp)). We also describe the development of an equation relating the incidence of diapause to daylength, rearing/holding temperature, and latitude and elevation of the site of origin, an equation useful in the development of a simulation model of the population dynamics and distribution of Ae. albopictus in North America. The analysis indicated that elevation from 0 to 300 m is significantly correlated with C(pp). The results also corroborate earlier conclusions that, on the basis of a shallower geographical cline in photoperiodic response in the United States, North American strains of Ae. albopictus have a temperate origin in Asia and indicate that the rapid spread of this mosquito within the United States via the distribution of used tires resulted in founder populations that were only partially adapted in diapause response to local conditions.</t>
  </si>
  <si>
    <t>10.1093/jmedent/31.2.278</t>
  </si>
  <si>
    <t>WOS:A1994MZ39400014</t>
  </si>
  <si>
    <t>KIMURA, MT; OHTSU, T; YOSHIDA, T; AWASAKI, T; LIN, FJ</t>
  </si>
  <si>
    <t>CLIMATIC ADAPTATIONS AND DISTRIBUTIONS IN THE DROSOPHILA-TAKAHASHII SPECIES SUBGROUP (DIPTERA, DROSOPHILIDAE)</t>
  </si>
  <si>
    <t>JOURNAL OF NATURAL HISTORY</t>
  </si>
  <si>
    <t>Among subtropical species of the Drosophila takahashii species subgroup, temperature adaptations were related to altitudinal distribution; D. trilutea was adapted to lower temperature and occurred at high altitudes in September in Taiwan, D. takahashii was adapted to higher temperature and occurred mainly at low altitudes, and D. prostipennis was adapted to an intermediate range of temperature and occurred at mid to high altitudes. A temperate species, D. lutescens, was adapted to a wider range of temperature than the subtropical species: it was more cold-hardy than all three subtropical species and more heat-tolerant than D. prostipennis and D. trilutea. The temperature ranges encountered in the temperate region far exceed the range in subtropical areas, and this is likely to be reflected in the temperature adaptations of these temperate and subtropical species. D. lutescens has a photoperiodically controlled reproductive diapause. No latitudinal cline was observed on cold-hardiness of D. takahashii. By contrast, cold-hardiness and photoperiodic response differed between northern and southern populations of D. lutescens.</t>
  </si>
  <si>
    <t>AWASAKI, Takeshi/0000-0003-2662-6389</t>
  </si>
  <si>
    <t>0022-2933</t>
  </si>
  <si>
    <t>10.1080/00222939400770181</t>
  </si>
  <si>
    <t>WOS:A1994MY79900006</t>
  </si>
  <si>
    <t>ALVI, SM; MOMOI, S</t>
  </si>
  <si>
    <t>ENVIRONMENTAL-REGULATION AND GEOGRAPHICAL ADAPTATION OF DIAPAUSE IN COTESIA-PLUTELLAE (HYMENOPTERA, BRACONIDAE), A PARASITOID OF THE DIAMONDBACK MOTH LARVAE</t>
  </si>
  <si>
    <t>Photoperiodic response in two different geographic populations of Cotesia plutellae (Hymenoptera: Braconidae) was investigated. Short photoperiods induced prepupal diapause in the Kuroishi population but did not produce any developmental arrest in the Kobe population. The difference in the photoperiodic response in these populations reflects life-cycle adaptations to local environmental conditions. In the Kuroishi strain the critical daylength fell between 12.5 h and 13 h hours of light per day, Under 11L-13D conditions, high temperatures tended to decrease the occurrence of the diapause: as the temperature increased from 17-degrees-C to 20-degrees-C the diapause incidence diminished, ceasing altogether at 25-degrees-C. Parasite larvae of second and third instar stages were sensitive to diapause-inducing stimuli, whereas egg and first instar larval stages were not. The diapause termination depended not on the photoperiod but on the temperature: high temperature hastened termination of the diapause.</t>
  </si>
  <si>
    <t>10.1303/aez.29.89</t>
  </si>
  <si>
    <t>WOS:A1994MZ51800011</t>
  </si>
  <si>
    <t>REICH, PB; OLEKSYN, J; TJOELKER, MG</t>
  </si>
  <si>
    <t>SEED MASS EFFECTS ON GERMINATION AND GROWTH OF DIVERSE EUROPEAN SCOTS PINE POPULATIONS</t>
  </si>
  <si>
    <t>Seedlings of 24 European Scots pine (Pinus sylvestris L.) populations were grown in controlled environment chambers under simulated photoperiodic conditions of 50 and 60 degrees N latitude to evaluate the effect of seed mass on germination and seedling growth characteristics. Seeds of each population were classified into l-mg mass classes, and the four classes per population with the highest frequencies were used. Photoperiod had minimal influence on seed mass effects. Overall, seed mass was positively related to the number of cotyledons and hypocotyl height. Populations differed significantly in seed mass effect on biomass. In northern populations (55-61 degrees N), dry mass at the end of the first growing season was little affected by seed mass. However, dry mass in 9 of 15 central populations (54-48 degrees N) and all southern (&lt;45 degrees N) populations correlated positively with seed mass. Relative growth rate was not related to seed mass within or across populations, and thus early growth is largely determined by seed mass. Relative growth rate also did not differ among populations, except for a geographically isolated Turkish population with the highest seed mass and lowest relative growth. rate. After one growing season, height was positively correlated (r(2) &gt; 0.6) with seed mass in 15 populations. To check the duration of seed mass effects, height growth of 1- to 7-year-old field experiments established with the same seed lots were compared. Seed mass effects on height were strongest for 1-year-old seedlings and declined or disappeared by the age of 5-7 years among central and southern populations, but remained stable over that time in northern populations.</t>
  </si>
  <si>
    <t>Oleksyn, Jacek/I-4539-2012; Tjoelker, Mark G/M-2413-2016</t>
  </si>
  <si>
    <t>Tjoelker, Mark G/0000-0003-4607-5238; Reich, Peter/0000-0003-4424-662X</t>
  </si>
  <si>
    <t>10.1139/x94-044</t>
  </si>
  <si>
    <t>WOS:A1994ND49600015</t>
  </si>
  <si>
    <t>KABASAWA, H; OOKASOUDA, S</t>
  </si>
  <si>
    <t>LOCOMOTOR-ACTIVITY RHYTHMS IN THE HAGFISH UNDER EXPANDED OR CONTRACTED LIGHT-DARK CYCLES</t>
  </si>
  <si>
    <t>FISHERIES SCIENCE</t>
  </si>
  <si>
    <t>This study reports on the locomotor activity rhythms of Paramyxine atami exposed to expanded and contracted photoperiodic regimes (T in hours) divided into light and dark periods of equal duration. Nocturnal activity was entrained by the range of 23.5 h less-than-or-equal-to T less-than-or-equal-to 25.2 h on average. Above and under this range, the activity signals entered the light period with pronounced individual variability: complete or partial dispersion in the light period and occurrence of active phases in both light and dark periods with relatively constant period length of activity (PL). In the latter case, PL averaged 22.9 h for contracted regimes, and 24.2 h for expanded regimes, while it averaged 23.9 h under constant T = 24. The circadian period (tau) of fish which were shifted to continuous darkness (DD) after engagement in contracted regimes and expanded regimes averaged 23 h and 25 h, respectively. The similarity between tau and PL values suggests that the period lengths of activity rhythms are strictly regulated to around 24 h by the endogenous time control system, while the relative coordination of the activity rhythms to external light cues is still retained within a small variation of T from 24 h.</t>
  </si>
  <si>
    <t>0919-9268</t>
  </si>
  <si>
    <t>10.2331/fishsci.60.21</t>
  </si>
  <si>
    <t>WOS:A1994PA90700004</t>
  </si>
  <si>
    <t>GARSHELIS, DL; HELLGREN, EC</t>
  </si>
  <si>
    <t>VARIATION IN REPRODUCTIVE-BIOLOGY OF MALE BLACK BEARS</t>
  </si>
  <si>
    <t>We compared the reproductive biology of male black bears in two study areas at different latitudes (36 and 47-degrees-N) and with dissimilar population characteristics (hunted versus unhunted) to test two null hypotheses stemming from previous studies: 1) no regional variation exists in male reproductive rhythms; 2) social factors do not contribute to variation. Both hypotheses were rejected. Serum-testosterone profiles differed between the two areas, with a sharper peak associated with the May-July breeding season among bears in Minnesota. Bears in Virginia and North Carolina had a longer period of elevated serum testosterone, in apparent accordance with more prolonged breeding periods reported for southerly populations of black bear. In both areas, serum-testosterone concentrations and size of testicles decreased from the breeding months to autumn. By December, when all bears in Minnesota were denned, testicles had ascended into the body cavity, and serum testosterone reached a nadir. Serum testosterone increased during late denning (February-March), and testicles of some bears became scrotal, supporting previous suggestions that the male reproductive cycle is triggered by photoperiod. However, we also observed age-specific differences in secretion of testosterone between study sites that appeared to be related to the effects of differing social structures.</t>
  </si>
  <si>
    <t>Hellgren, Eric/0000-0002-3870-472X</t>
  </si>
  <si>
    <t>10.2307/1382249</t>
  </si>
  <si>
    <t>WOS:A1994MX24100022</t>
  </si>
  <si>
    <t>TIAN, LN; BROWN, DCW; VOLDENG, H; WEBB, J</t>
  </si>
  <si>
    <t>IN-VITRO RESPONSE AND PEDIGREE ANALYSIS FOR SOMATIC EMBRYOGENESIS OF LONG-DAY PHOTOPERIOD ADAPTED SOYBEAN</t>
  </si>
  <si>
    <t>PLANT CELL TISSUE AND ORGAN CULTURE</t>
  </si>
  <si>
    <t>Northern-adapted soybean cultivars were screened for their ability to form somatic embryos in vitro in response to exposure to 180 muM 2,4-dichlorophenoxyacetic acid in a modified Murashige &amp; Skoog (1962) medium containing B5 (Gamborg et al. 1968) organics and 43.5 mM sucrose. The 20 cultivars formed between 1 and 7 embryos per cotyledon with between 18% and 98% of the cotyledons responding. The response was genotype dependant. Three ancestral lines, '840-7-3', 'A.K. Harrow' and 'Mandarin' were prominent in the genetic background of long-photoperiod adapted lines and showed a high degree of somatic embryogenesis.</t>
  </si>
  <si>
    <t>0167-6857</t>
  </si>
  <si>
    <t>10.1007/BF00037731</t>
  </si>
  <si>
    <t>WOS:A1994ND09000019</t>
  </si>
  <si>
    <t>SOUTYGROSSET, C; BOUCHON, D; MOCQUARD, JP; JUCHAULT, P</t>
  </si>
  <si>
    <t>INTERPOPULATION VARIABILITY OF THE SEASONAL REPRODUCTION IN THE TERRESTRIAL ISOPOD ARMADILLIDIUM-VULGARE LATR (CRUSTACEA, ONISCIDEA) - A REVIEW</t>
  </si>
  <si>
    <t>1st European Workshop on Invertebrate Ecophysiology</t>
  </si>
  <si>
    <t>SEP 21-25, 1992</t>
  </si>
  <si>
    <t>PAIMPONT, FRANCE</t>
  </si>
  <si>
    <t>UNIV RENNES I, CNRS, SOC ECOPHYSIOL</t>
  </si>
  <si>
    <t>Armadillidium vulgare is one of the most widely distributed species of Oniscidea. In all strains, seasonal reproduction is synchronized by photoperiodic variations: long days promote the onset of reproduction and prolong the breeding period. There is intraspecific variability in reproduction particularly in relation to latitude. Females originating from high latitudes breed later than those from low latitudes. Under photoperiod of Poitiers (46-degrees-40' N), the lag time is increased by two days per degree of latitude. The ability to remain in reproduction, after a first brood, is also related to the latitudinal origin of the strain: it is higher in the southern strains than in the northern ones. Modifications of temperature and photoperiodic regimes appear the most efficient method to evaluate the reproductive capacity of the females according to whether they stay in reproduction or not, when climatic conditions change. Moreover, in A. vulgare, the onset of reproduction is facilitated by the presence of males and there is also geographical variability of the male induced stimulation: the higher the latitude, the lower the male stimulating effect. Thus the selection has favoured, in the southern strains, both males and females with the highest capacity to reproduce early in the year and to maintain in reproduction for a long period. The role of thermoperiod is to strengthen the inhibiting effect of short days in the strains submitted to climates with a significant thermal day-night variation. Reproduction characteristics of each strain persist in females born and reared in the laboratory for several generations and therefore have a genetic basis: a genetic system involving maternal sex linked genes and autosomal genes with additive effects probably controls induction and maintenance of reproduction.</t>
  </si>
  <si>
    <t>Bouchon, Didier/B-2419-2012</t>
  </si>
  <si>
    <t>Bouchon, Didier/0000-0002-4938-408X</t>
  </si>
  <si>
    <t>WOS:A1994PE69800010</t>
  </si>
  <si>
    <t>DONOVAN, A; BOLAND, MP; ROCHE, JF; OCALLAGHAN, D</t>
  </si>
  <si>
    <t>THE EFFECT OF SUPPLEMENTARY LONG DAYS, A SUBCUTANEOUS MELATONIN IMPLANT AND EXPOSURE TO A RAM ON THE ONSET OF THE BREEDING-SEASON IN EWES</t>
  </si>
  <si>
    <t>Seasonality of breeding in sheep occurs as a consequence of exposure to photoperiodic, social and other environmental stimuli. The objective of this experiment was to determine if the onset of the breeding season in ewes could be advanced by giving supplementary long days during pregnancy, followed by a subcutaneous melatonin implant at lambing. The additional effect of exposing ewes treated in this way to a ram was also investigated. Twin bearing ewes (mean +/- SEM lambing date 7 March +/- 2 days) maintained on natural photoperiod were randomly allocated within breed to one of the following treatments: (1) control, ewes maintained on natural photoperiod throughout (n=22); (2) melatonin, ewes maintained on natural photoperiod throughout and given a subcutaneous melatonin implant at lambing (n=23); (3) long days plus melatonin, ewes were exposed to 18 h light:6 h dark for an average of 44 days before lambing, given a melatonin implant at lambing and then maintained on natural photoperiod (n=21); (4) long days plus melatonin plus ram, as Treatment 3, followed by continuous exposure to a ram from the summer solstice (n=22). Reproductive activity was assessed from serum progesterone concentrations in blood collected once weekly from I June. Control ewes began their breeding season in September (median date 21 September, range 50 days). Ewes given melatonin alone became reproductively active around the same time (median date 13 September, range 77 days; P&gt; 0.05). Ewes exposed to long days during pregnancy followed by a melatonin implant at lambing began their breeding season earlier than controls (median date 6 September, range 93 days; P&lt; 0.05). Exposure to a ram from the summer solstice in addition to treatment with long days and melatonin resulted in an additional advancement in the onset of the breeding season (median date 29 July, range 77 days) compared with ewes exposed to long days and given melatonin (P&lt; 0.01). Thus, the combined treatment of long days during pregnancy followed by a melatonin implant at lambing can advance the breeding season of ewes. Additional exposure to a ram in such ewes can further advance the onset of the breeding season.</t>
  </si>
  <si>
    <t>10.1016/0378-4320(94)90019-1</t>
  </si>
  <si>
    <t>WOS:A1994MU13100005</t>
  </si>
  <si>
    <t>WORLAND, AJ; APPENDINO, ML; SAYERS, EJ</t>
  </si>
  <si>
    <t>THE DISTRIBUTION, IN EUROPEAN WINTER WHEATS, OF GENES THAT INFLUENCE ECOCLIMATIC ADAPTABILITY WHILE DETERMINING PHOTOPERIODIC INSENSITIVITY AND PLANT HEIGHT</t>
  </si>
  <si>
    <t>The adaptability of wheat varieties to precise environmental conditions is known to be influenced to a large extent by photoperiod sensitive genes determining ear emergence time and by the gibberelic acid insensitive dwarfing genes that are regularly used to reduce plant height. A range of European winter wheat varieties were examined to establish whether breeders in different countries have selected genotypes carrying allelic variants of photoperiodic and dwarfing genes that would be expected to provide the best levels of adaptability. In most areas modern cultivars were seen to carry the genotypes predicted to promote good levels of adaptability. Varieties cultivated in Germany however are still predominately of conventional height and late flowering lacking genes that would be expected to enhance adaptability and yield.</t>
  </si>
  <si>
    <t>10.1007/BF00039653</t>
  </si>
  <si>
    <t>WOS:A1994QG52000008</t>
  </si>
  <si>
    <t>TASEI, JN; AUPINEL, P</t>
  </si>
  <si>
    <t>EFFECT OF PHOTOPERIODIC REGIMES ON THE OVIPOSITION OF ARTIFICIALLY OVERWINTERED BOMBUS-TERRESTRIS L QUEENS AND THE PRODUCTION OF SEXUALS</t>
  </si>
  <si>
    <t>JOURNAL OF APICULTURAL RESEARCH</t>
  </si>
  <si>
    <t>Bombus terrestris queens which had been overwintered in artificial conditions were transferred to small wooden boxes in a climate room at 28-degrees-C and 65% RH; the bees were supplied with food and subjected to one of four photoperiodic regimes (L24 : D0; L8 : D16; L16 : D8; L0 : D24. The photoperiodic regimes were applied until the queens had produced 10-15 workers, after which colonies were transferred from the small initiation boxes to larger ones to allow nests to increase in colony size. The proportion of queens in each treatment which founded colonies ranged from 42% to 61%, but no significant difference was detected between photoperiodic regimes. Delays to oviposition were significantly shorter in the L8 : D16 regime compared with constant dark and constant light: 33.4 +/- 4.9 days, 47.3 +/- 4.8 days and 58.9 +/- 6.7 days respectively. In the L16 : D8 regime the delay (42.4 +/- 5.6 days) was not significantly different from that in the L8 : D16 regime. The period from the start of brooding attitude to oviposition was significantly reduced by the L8 : Dl 6 regime (5.4 +/- 0.9 days) compared to constant light, constant dark or L16 : D8 (9.0 +/- 1.0, 10.1 +/- 1.4, and 10.2 +/- 1.4 days respectively). In the L8 : D16 and L16 : D8 regimes the proportion of queens that did not produce progeny queens was significantly higher if oviposition was retarded.</t>
  </si>
  <si>
    <t>Aupinel, Pierrick/Y-5436-2019</t>
  </si>
  <si>
    <t>0021-8839</t>
  </si>
  <si>
    <t>10.1080/00218839.1994.11100846</t>
  </si>
  <si>
    <t>WOS:A1994NH95200005</t>
  </si>
  <si>
    <t>WATT, PJ; ADAMS, J</t>
  </si>
  <si>
    <t>ADAPTIVE VARIATION IN SEX DETERMINATION IN A CRUSTACEAN, GAMMARUS-DUEBENI</t>
  </si>
  <si>
    <t>In some animals sex is determined after conception by environmental factors (environmental sex determination, ESD). In the amphipod Gammarus duebeni sex is reportedly determined by photoperiod: there is a higher proportion of males in broods reared under long-day than under short-day photoperiods. It has been proposed that this is an adaptive response to seasonal population dynamics. A test of the hypothesis would be to demonstrate changes in the degree to which sex is determined by the environment in populations from different latitudes with different dynamics. This study reports such a test. Environmental response is significantly less strong in a southern population with a Long breeding season than in a northern one in which breeding is seasonally restricted. Moreover, the threshold of the ESD cue for male or female determination is not defined when the breeding season is weakly seasonal. There is a broad correlation between latitude (and hence breeding seasonality) and the strength of ESD response across a series of population studies. Similarities between the Gammarus system of sex determination and that of the Atlantic silverside Menidia menidia, a fish with thermal ESD, are discussed.</t>
  </si>
  <si>
    <t>Adams, Jonathan/A-5224-2009</t>
  </si>
  <si>
    <t>Adams, Jonathan/0000-0002-0325-4431</t>
  </si>
  <si>
    <t>10.1111/j.1469-7998.1994.tb01562.x</t>
  </si>
  <si>
    <t>WOS:A1994MY23000011</t>
  </si>
  <si>
    <t>VINALL, PE; MICHELE, JJ; GORDON, DA; DEITCH, C; SIMEONE, FA</t>
  </si>
  <si>
    <t>EFFECTS OF INTRACISTERNALLY INJECTED SEROTONIN ON CEREBRAL BLOOD-FLOW IN CATS DURING WINTER AND SUMMER, AND AFTER DARK EXPOSURE</t>
  </si>
  <si>
    <t>This investigation reports on two experiments: (a) The examination of the effects of intracisternally injected serotonin on cerebral blood flow and systemic pressure in cats during winter (1/10-3/7) and summer (7/6-9/3) at a latitude of 39' 40'', and (b) the effects of similarly injected serotonin on the same parameters in 11 cats after exposure to 3 days of continuous darkness during the summer months. Serotonin (5 mg) injected intracisternally produced significant decreases in cerebral blood flow and systemic pressure that lasted from 60 to 180 min after injection. Blood flow decreases, expressed as percentage change from baseline, seen during winter (n = 24) periods were significantly greater [analysis of variance (ANOVA), p &lt; 0.02] from decreases seen during summer (n = 25) periods. Following serotonin injection, systemic pressure decreases between the winter and summer cats were not significantly different. Eleven summer cats were subjected to 3 days of continuous darkness before being injected with serotonin. Blood now decreases in the dark-exposed cats were significantly (p &lt; 0.05) greater than those seen in normal light-exposed cats, whereas systemic pressure changes were not different. These studies suggest that the seasonal photoperiod may affect the sensitivity of cerebral vessels to intracisternally injected serotonin in cats.</t>
  </si>
  <si>
    <t>10.3109/07420529309059720</t>
  </si>
  <si>
    <t>WOS:A1993MM63600005</t>
  </si>
  <si>
    <t>KOVEOS, DS; KROON, A; VEERMAN, A</t>
  </si>
  <si>
    <t>THE SAME PHOTOPERIODIC CLOCK MAY CONTROL INDUCTION AND MAINTENANCE OF DIAPAUSE IN THE SPIDER-MITE TETRANCHUS-URTICAE</t>
  </si>
  <si>
    <t>In the spider mite Tetranychus urticae, both diapause induction (which takes place during the larval and nymphal stages) and diapause maintenance (in the adult female) are under photoperiodic control. The question of whether or not the same photoperiodic clock is involved in both photoperiodic reactions was investigated in eight strains of the spider mite, originating from different localities in Europe. The methods employed consisted of (1) determination of the relative importance of the photophase and scotophase in the two photoperiodic reactions; (2) comparison of photoperiodic response curves for diapause induction and diapause maintenance; and (3) determination of the effect of light breaks on the capacity of long nights to maintain diapause, and comparison with the effect of light breaks in diapause induction experiments. The scotophase appeared to be much more important than the photophase for both diapause induction and diapause maintenance. In all strains the critical daylength for diapause maintenance, measured at the moment of saturation of the response to long daylengths, was identical to the critical daylength for diapause induction. However, the critical daylength for diapause maintenance appeared to be labile; it shifted gradually to shorter values as the mites were kept in the cold for a longer period of time, or were kept at a higher temperature for a progressively longer period of time after their stay in the cold room. This seems to reflect a gradual loss of photoperiodic control of diapause maintenance as diapause development proceeds. Photoperiods close to the critical daylength appeared to be less strong with regard to diapause maintenance than shorter daylengths. Quantitative differences in the ''strength'' of different daylengths were found in all strains investigated. Interruption of the night by short pulses of light revealed either one or two peaks of sensitivity in the night, or one broad ''trough'' where the two peaks had merged. However, in each case maximal sensitivity to the light breaks occurred at the same position in the night for diapause induction and diapause maintenance. The many similarities found lead to the conclusion that most probably the same photoperiodic clock mechanism is involved in both diapause induction and diapause maintenance in T. urticae.</t>
  </si>
  <si>
    <t>10.1177/074873049300800401</t>
  </si>
  <si>
    <t>WOS:A1993NF08200001</t>
  </si>
  <si>
    <t>SENSITIVITY OF SYRIAN-HAMSTERS (MESOCRICETUS-AURATUS) TO AMPLITUDES AND RATES OF PHOTOPERIODIC CHANGE TYPICAL OF THE TROPICS</t>
  </si>
  <si>
    <t>Empirical data suggest that reproductive photoresponsiveness occurs in some populations of mammals above 13 degrees of latitude, but may be absent in populations from 0 degrees to 10 degrees of latitude. The present experiments examined the degree to which the low amplitude of change in photoperiod in the tropics constrains mammals from using daylength as a seasonal cue. The Syrian hamster, a temperate-zone species, was studied because of its well-documented ability to respond to small changes in photoperiod, and because of the absence of an alternative robustly responding species from the tropics. We subjected adult male hamsters to photoperiods that mimicked the amplitude and rate of photoperiod change of 30 degrees, 20 degrees, 10 degrees, and 5 degrees of latitude, but centered around an estimate of their critical daylength. For comparison, a fifth group was subjected to an abrupt change in daylength of a magnitude equal to the total annual variation occurring at 30 degrees. The two groups experiencing the gradually changing daylengths of 30 degrees and 20 degrees showed less within-group synchrony during testicular regression; in other dimensions of the annual testis cycle, including the degree of synchrony exhibited during recrudescence, they reacted similarly to the hamsters given the abrupt change in daylength. Some of the hamsters exposed to the gradually changing daylengths of 10 degrees responded to this challenge, as did a few in the 5 degrees treatment-in both cases, with poor within-group synchrony and a submaximal decrease in testis size. In an abbreviated second experiment, hamsters given abrupt decreases in daylength of magnitudes equal to those of the 10 degrees and 5 degrees groups responded slightly more frequently, and with maximal decreases in testis size. This suggests that mammals may not be constrained absolutely by an inability to respond to changes in photoperiod at 5 degrees to 10 degrees latitude. Seasonally breeding populations of mammals in the deep tropics that do not use photoperiod to regulate reproduction may use nonphotoperiodic cues because they offer a higher signal-to-noise ratio than do tropical changes in photoperiod.</t>
  </si>
  <si>
    <t>10.1177/074873049300800405</t>
  </si>
  <si>
    <t>WOS:A1993NF08200005</t>
  </si>
  <si>
    <t>SAARELA, S; HISSA, R</t>
  </si>
  <si>
    <t>METABOLISM, THERMOGENESIS AND DAILY RHYTHM OF BODY-TEMPERATURE IN THE WOOD LEMMING, MYOPUS SCHISTICOLOR</t>
  </si>
  <si>
    <t>Wood lemmings (Myopus schisticolor) were captured during their autumnal migration in September and October. The animals were maintained at 12 degrees C and under 12L:12D photoperiod. Basal metabolic rate and thermogenic capacity of the wood lemming were studied. Basal metabolic rate was 3.54 ml O-2.g(-1).h(-1), which is 215-238% of the expected value. The high basal metabolic rate seems to be typical of rodents living in high latitudes. The body temperature of the wood lemming was high (38.0-38.8 degrees C), and did not fluctuate much during the 24-h recording. The high basal metabolic rate and the high body temperature are discussed with regard to behavioural adaptation to a low-quality winter diet. Thermogenic capacity, thermal insulation and non-shivering thermogenesis of the wood lemming displayed higher values than expected: 53.0 mW.g(-1), 0.53 mW. g(-1).degrees C-1 and 53.2 mW.g(-1), respectively. Brown adipose tissue showed typical thermogenic properties, although its respiratory property was fairly low, but mitochondrial protein content was high compared to other small mammals. The 24-h recording of body temperature and motor activity did not reveal whether the wood lemming is a nocturnal animal. Possibly, the expression of a circadian rhythm was masked by peculiar feeding behaviour. It is concluded that the wood lemming is well adapted to living in cold-temperature climates.</t>
  </si>
  <si>
    <t>10.1007/BF00302113</t>
  </si>
  <si>
    <t>WOS:A1993MU84500003</t>
  </si>
  <si>
    <t>CLERKE, RB; ALFORD, RA</t>
  </si>
  <si>
    <t>REPRODUCTIVE-BIOLOGY OF 4 SPECIES OF TROPICAL AUSTRALIAN LIZARDS AND COMMENTS ON THE FACTORS REGULATING LIZARD REPRODUCTIVE-CYCLES</t>
  </si>
  <si>
    <t>JOURNAL OF HERPETOLOGY</t>
  </si>
  <si>
    <t>We examined the reproductive cycles of four species of lizards through one year in the middle-latitude (19-degrees-S) seasonal Australian tropics. The gonads of male Cryptoblepharus virgatus were active all year except during mid-summer (January-March), while female gonads were active August through January. The reproductive condition of male Carlia pectoralis peaked during September through November, while female condition peaked in November through February. Male Heteronotia binoei reached peak reproductive condition in July-September, but appeared to be capable of reproduction in April through November. Female gonadal activity in H. binoei commenced in July, and continued through January. Lampropholis delicata males were in reproductive condition in all months, while females were reproductive September-February. Female reproductive activity in all species except C. pectoralis commenced earlier in the year than in related species at higher latitudes. Because female reproductive activity in two of the species commenced in mid-winter, which is also the middle of the dry season, we do not believe that it is triggered by increasing temperature, photoperiod, or rainfall. Instead, reproductive activity may be controlled by total exposure to solar radiation, either across the spectrum or concentrated in the ultraviolet.</t>
  </si>
  <si>
    <t>Alford, Ross/H-1577-2011</t>
  </si>
  <si>
    <t>Alford, Ross/0000-0002-3010-6768</t>
  </si>
  <si>
    <t>0022-1511</t>
  </si>
  <si>
    <t>10.2307/1564826</t>
  </si>
  <si>
    <t>WOS:A1993MN45200007</t>
  </si>
  <si>
    <t>SHIMIZU, T; MASAKI, S</t>
  </si>
  <si>
    <t>GENETIC-VARIABILITY OF THE WING-FORM RESPONSE TO PHOTOPERIOD IN A SUBTROPICAL POPULATION OF THE GROUND CRICKET, DIANEMOBIUS FASCIPES</t>
  </si>
  <si>
    <t>Dianemobius fascipes is wing dimorphic, and its frequency of macroptery is controlled by photoperiod, temperature and larval density. In a local population of this cricket originated from Ishigaki Island (24 degrees N, Japan), the genetic variability of the photoperiodic wing-form determination was assessed by examining 24 full-sib families. The percentage macroptery was highly variable among them, and its maximum occurring at 13 hr light/day (28 degrees C, crowded) ranged from 15 to 95%. Although the basic pattern of the photoperiodic response was unchanged, the critical photoperiod was variable and inversely correlated with the general level of percentage macroptery. The heritability of the percentage macroptery was 0.7 in long days (greater than or equal to 13 hr light/day) but decreased to 0.3 in a short day of 11.5 hr, and that of the critical photoperiod was 0.36. In several mass-selected lines, the negative correlation between the critical photoperiod and the general level of percentage macroptery was confirmed. Selection for long-winged adults shortened the critical photoperiod and, conversely, selection for a short critical photoperiod increased the incidence of long-winged adults. The differences in the level of macropterism between the selected strains persisted in the responses to rearing density and temperature, but the response patterns to such non-photoperiodic cues were not modified by the selection. Thus, this local population holds a large amount of genetic variation in the liability to be macropterous, and the critical photoperiod varies in association with the genetic change in this liability, probably without any genetic shift of the threshold for the photoperiodic time measurement.</t>
  </si>
  <si>
    <t>WOS:A1993MU81000006</t>
  </si>
  <si>
    <t>BROOKING, IR</t>
  </si>
  <si>
    <t>EFFECT OF TEMPERATURE ON KERNEL GROWTH-RATE OF MAIZE GROWN IN A TEMPERATE MARITIME ENVIRONMENT</t>
  </si>
  <si>
    <t>Maize (Zea mays L.) kernel growth rates were estimated during the linear period of grain-filling for 10 held sowings of cultivar Pioneer P3901 and 12 field sowings of cultivar Pioneer P3709. The objective of the study was to determine the relationship between kernel growth rate and air temperature in a cool climate, and to compare this relationship with published controlled-environment studies and with the quadratic function used to describe kernel growth in the CERES-maize crop simulation model. The crops were grown in a temperate maritime environment at latitude 40.3 degrees S, and mean air temperatures during the periods for which kernel growth rates were measured ranged from 12.5 to 19.3 degrees C. Measured kemel growth rates ranged from 3.6 to 9.2 mg kernel(-1) day(-1). Between 13.5 and 19.3 degrees C, the rates were linearly related to temperature, increasing by 0.59 and 0.44 mg kernel(-1) day(-1) degrees C-1 for P3901 and P3709 respectively. Kernel growth rates were markedly reduced at mean air temperatures below 13.5 degrees C, indicating that there was either a non-linear response of the potential kernel growth rate to temperature over the 12 to 19 degrees C temperature range, or that assimilate supply limited the actual kernel growth rate in the field at low temperatures. Non-linear regression procedures were used to fit kernel growth rates from four sowings in one season to linear and quadratic thermal-time models using hourly mean air temperatures. There were no apparent assimilate limitations during kernel growth in this season, and hourly mean air temperatures ranged from 0 to 27 degrees C. The results supported the use of a non-linear function to describe the overall response of kernel growth rate to temperature, which in turn cautions against the use of mean daily temperatures to derive such a relationship. The quadratic model provided the best fit to the data, and gave a higher base temperature than that used in the CERES-maize model (10 degrees C vs. 6 degrees C).</t>
  </si>
  <si>
    <t>Brooking, Ian R/A-9593-2008</t>
  </si>
  <si>
    <t>Brooking, Ian R/0000-0001-5444-5134</t>
  </si>
  <si>
    <t>10.1016/0378-4290(93)90146-E</t>
  </si>
  <si>
    <t>WOS:A1993MJ78800006</t>
  </si>
  <si>
    <t>LATITUDINAL VARIATION IN THE BIRTH TIMING OF CAPTIVE CALIFORNIA SEA LIONS AND OTHER CAPTIVE NORTH PACIFIC PINNIPEDS</t>
  </si>
  <si>
    <t>FISHERY BULLETIN</t>
  </si>
  <si>
    <t>The relationship between latitude and birth timing was assessed for captive-born California sea lions (Zalophus californianus), northern (Steller) sea lions (Eumetopias jubatus), northern fur seals (Callorhinus ursinus), and Pacific harbor seals (Phoca vitulina richardsi) from zoos and aquaria in the United States, Canada, South Korea, and New Zealand. The births of 466 viable California sea lion pups demonstrated highly significant, negative and curvilinear latitudinal variation in birth timing. Over the latitudinal range of captive births, this variation accounted for a change of approximately -0.6 days/-degrees-latitude. Furthermore, the variances of the mean dates of birth for the largest 18 captive populations were significantly dependent upon latitude; shorter birthing periods occurred at higher latitudes. Northern sea lions (n=9) had a similar, but non-significant latitudinal relationship in which birthing dates occurred approximately 30 days later. No significant relationship between latitude and birthing date was found for northern fur seals (n=13). The birth dates of 110 viable Pacific harbor seal pups had highly significant, positive and curvilinear latitudinal variation, similar to that previously described for this subspecies in the wild between 30-degrees and 47-degrees-N. Pupping dates for each species in captivity were comparable to those found for wild populations of North Pacific pinnipeds. The described latitudinal variation and the temporal consistency between captive and wild populations of California sea lions and Pacific harbor seals support the hypothesis that photoperiod response maintains specific birth timing in these species.</t>
  </si>
  <si>
    <t>0090-0656</t>
  </si>
  <si>
    <t>WOS:A1993ML93700012</t>
  </si>
  <si>
    <t>HARD, JJ; BRADSHAW, WE; HOLZAPFEL, CM</t>
  </si>
  <si>
    <t>GENETIC COORDINATION OF DEMOGRAPHY AND PHENOLOGY IN THE PITCHER-PLANT MOSQUITO, WYEOMYIA-SMITHII</t>
  </si>
  <si>
    <t>Demographic and phenological traits compose the basic elements of an insect's life-history strategy in a seasonal environment. An insect's long-term fitness depends on its ability to exploit favorable conditions, to avoid unfavorable conditions, and to convert from one life style to the other. For the pitcher-plant mosquito, Wyeomyia smithii, we show that genetic variation exists in both development time (a demographic trait) and critical photoperiod (a phenological trait) in six populations spanning much of the species' geographical range. During the northward range expansion of W. smithii in North America, these traits have evolved independently under strong directional and stabilizing selection. The correlated response in critical photoperiod to divergent selection on development time reveals significantly positive genetic correlations in five populations and a negative correlation in one population. The positive correlations form a genetically coordinated phenotype: faster developing individuals use a shorter photoperiodic switch point and are able to exploit the late favorable season; slower developing individuals use a longer photoperiodic switch point and are able to avoid extending development into the unfavorable season. This genetic coordination of demography and phenology has not, however, prevented their independent evolution. We propose that evolutionary flexibility in W. smithii may arise in part from the reorganization of their genetic architecture following repeated founder events during their northward invasion of North America.</t>
  </si>
  <si>
    <t>10.1046/j.1420-9101.1993.6050707.x</t>
  </si>
  <si>
    <t>WOS:A1993MJ82600006</t>
  </si>
  <si>
    <t>ASHER, GW; FISHER, MW; FENNESSY, PF; SUTTIE, JM; WEBSTER, JR</t>
  </si>
  <si>
    <t>MANIPULATION OF REPRODUCTIVE SEASONALITY OF FARMED RED DEER (CERVUS-ELAPHUS) AND FALLOW DEER (DAMA-DAMA) BY STRATEGIC ADMINISTRATION OF EXOGENOUS MELATONIN</t>
  </si>
  <si>
    <t>There is often a poor synchrony between the high energy demands of lactation in summer and the peak of pasture production and quality occurring in spring for red deer (Cervus elaphus) and fallow deer (Dama dama) farmed under pastoral conditions in temperate climates. Considerable research within the last decade has investigated either daily administration or constant infusion of exogenous melatonin in order to advance the breeding season and hence the seasonal pattern of births of farmed deer and, therefore, align lactation and feed production. Melatonin is the hormone involved in the transduction of photoperiodic information to the endocrine system leading to precise timing of reproduction. Owing to the absence of pregnancy and lactation, the pubertal hind/doe provides the simplest model for exogenously controlling the seasonality of oestrus, ovulation and conception. All forms of exogenous melatonin delivery initiated in summer (10-12 months of age) are effective in advancing the onset of puberty. However, the degree of advancement relative to control females has been highly variable, reflecting a wide range of treatment protocols. The most significant variables appear to be the time of onset of treatment and the degree of social interaction between treated and control animals. Initiation of treatments less than 100 days after the winter solstice are likely to delay puberty by impinging upon a possible photoperiod entrainment period. Initiation of treatments more than 100 days after the solstice advances puberty, with progressively later initiation dates generally resulting in smaller degrees of advancement. Melatonin-treated red deer hinds and stags appear to influence the timing of puberty of contiguous control hinds. The maximum degree of puberty advancement so far achieved by melatonin treatment has been 54 days for red deer and 56 days for fallow deer. In adult female deer, lactation does not appear to markedly influence the degree of phase shifting by melatonin treatment. However, because melatonin treatment initiated before the end of pregnancy, 140-170 days after the winter solstice, may prevent lactogenesis, the use of melatonin is contra-indicated during pregnancy. Treatment initiation after the onset of lactation does not appear to influence milk yields, as evidenced by calf/fawn growth rates. Treatment of adult male red and fallow deer during summer advances all aspects of reproductive seasonality. Coincident treatment of males and females appears to result in coincident early rutting and oestrous activity, leading to high conception rates. Long-term consequences of treatment of red deer stags include early sexual quiescence and occasional expression of transient testicular cycles, with re-synchronisation of treated and control stags occurring 14-15 months after the initiation of treatment. However, initiation of treatment of red deer stags less than 50 days after the winter solstice delays sexual quiescence and sexual recrudescence, indicating that increasing photoperiod in early spring is important in the entrainment process. While seasonal birth/lactation patterns for red and fallow deer can be advanced by exogenous melatonin treatment, research is needed to elucidate the actual effects on overall productivity, particularly in relation to calf/fawn growth rates and the impact of precocious puberty in early-born animals.</t>
  </si>
  <si>
    <t>10.1016/0378-4320(93)90119-C</t>
  </si>
  <si>
    <t>WOS:A1993MD96300017</t>
  </si>
  <si>
    <t>KINET, JM; LEJEUNE, P; BERNIER, G</t>
  </si>
  <si>
    <t>SHOOT ROOT INTERACTIONS DURING FLORAL TRANSITION - A POSSIBLE ROLE FOR CYTOKININS</t>
  </si>
  <si>
    <t>This review discusses the role of roots in the control of floral transition. Classical physiological understanding indicates that flowering and root initiation and/or elongation are usually antagonistic processes. In several species, root removal promotes flowering. High or low temperatures applied to the root system also influence flower initiation in some plants. These observations clearly implicate the root system as possessing at least partial control of flowering. In various species, the inhibitory effect of the root can be mimicked by cytokinins which are known to be produced by roots. A few studies revealed, however, that the effect of exogenous cytokinins is strongly dependent on other factors such as the applied concentration, the environmental conditions, and the time and site of application, and that promotion or inhibition can be observed. These findings indicate that there is a permissive range of cytokinin concentrations and that the endogenous status of the plant affects cytokinin action, which is not comparable in all plant organs. Studies with the long-day plant Sinapis alba and the short-day plant Xanthium strumarium suggested the existence of a shoot-to-root signal, which is under photoperiodic control and affects cytokinin synthesis in and/or release from the roots. As a result, cytokinin levels are altered in the plant; these changes, triggered by the inductive treatment, may be transient and are not necessarily similar in different plant organs. Remarkably, in all species investigated, increases in cytokinin levels, most usually in buds or phloem sap, have been detected during the floral transition, suggesting that cytokinins could be required. A role as a mitotic stimulus is possible, as indicated by the work with Sinapis.</t>
  </si>
  <si>
    <t>10.1016/0098-8472(93)90019-C</t>
  </si>
  <si>
    <t>WOS:A1993MF31000002</t>
  </si>
  <si>
    <t>HMIMINA, M; POITOUT, S; BUES, R</t>
  </si>
  <si>
    <t>VARIABILITY OF DIAPAUSE IN POPULATIONS OF HELIOTHIS-ARMIGERA HB</t>
  </si>
  <si>
    <t>JOURNAL OF APPLIED ENTOMOLOGY-ZEITSCHRIFT FUR ANGEWANDTE ENTOMOLOGIE</t>
  </si>
  <si>
    <t>The incidence of diapause in some populations of Heliothis armigera collected between latitudes 25-degrees-S to 44-degrees-N was examined. Diapause occurred in all populations reared in short photoperiod situation (LD &lt; 12:12). The percentage of pupae in diapause was variable. The effect of family and the dates of collecting samples from adjacent marroccan populations in diapause and its intensity was measured. Significant heterogeneity in diapause induction and development was found between and in populations and families. However, there is little evidence of any geographicA pattern to this variation.</t>
  </si>
  <si>
    <t>10.1111/j.1439-0418.1993.tb01196.x</t>
  </si>
  <si>
    <t>WOS:A1993MF81100005</t>
  </si>
  <si>
    <t>ROSNES, K; JUNTTILA, O; ERNSTSEN, A; SANDLI, N</t>
  </si>
  <si>
    <t>DEVELOPMENT OF COLD TOLERANCE IN WHITE CLOVER (TRIFOLIUM-REPENS L) IN RELATION TO CARBOHYDRATE AND FREE AMINO-ACID CONTENT</t>
  </si>
  <si>
    <t>Development of cold tolerance in white clover (Trifolium repens L.) genotypes originating from various parts of Norway and grown outdoors at Tromso, latitude 69-degrees-39'N, has been studied. Stolon samples for an artificial freezing test and for chemical analysis were collected three times during the autumn. Generally, the most northern genotypes were more cold tolerant than the southern ones. Cold tolerance increased significantly from September to November in all genotypes. Content of dry matter, soluble carbohydrates, sucrose and proline in stolons increased during the hardening process. These changes were similar in both northern and southern genotypes of white clover.</t>
  </si>
  <si>
    <t>WOS:A1993MA17500004</t>
  </si>
  <si>
    <t>THE GENETIC-BASIS OF PHOTOPERIODISM AND ITS EVOLUTIONARY DIVERGENCE AMONG POPULATIONS OF THE PITCHER-PLANT MOSQUITO, WYEOMYIA-SMITHII</t>
  </si>
  <si>
    <t>We measured the additive genetic variance within populations and the composite additive, dominance, and epistatic effects contributing to differentiation of photoperiodic response between two southern (ancestral) and each of four progressively more northern (derived) populations of the pitcher-plant mosquito, Wyeomyia smithii. Critical photoperiod and its additive genetic variance but not its heritability increased with latitude. Directional selection on critical photoperiod during the northward divergence of W. smithii has therefore not eroded the additive genetic variance underlying this trait. Joint scaling tests of crosses between populations showed that epistatic effects, especially additive x additive and dominance x dominance interactions, overwhelm composite additive and dominance effects on critical photoperiod. The presence of substantial epistasis suggests that multiple founder events during the northward divergence of W. smithii may have been responsible for the release of progressively greater additive genetic variance in derived populations, despite directional and stabilizing selection to reduce it. If epistasis makes a similar contribution to the genetic differentiation of populations in other species, then current models of adaptive evolution that consider only additive genetic variation and covariation within populations may be of limited value in predicting how natural populations differentiate in life history.</t>
  </si>
  <si>
    <t>10.1086/285549</t>
  </si>
  <si>
    <t>WOS:A1993LY87300004</t>
  </si>
  <si>
    <t>DORMANCY RELEASE IN BEECH BUDS (FAGUS-SYLVATICA) REQUIRES BOTH CHILLING AND LONG DAYS</t>
  </si>
  <si>
    <t>Chilling and daylength requirements for dormancy release and budburst in dormant beech (Fagus sylvatica L.) buds have been studied in cuttings flushing in controlled environments after different durations of outdoor chilling. Non-chilled buds sampled in mid October required long days (LD) only for budburst. Buds chilled until March still required LD for normal budburst, whereas buds sampled in November and December were unable to sprout regardless of daylength conditions and would do so only after a substantial period of chilling. Four ecotypes of distant latitudinal and altitudinal origin responded very similarly with a typical quantitative photoperiodic response. In fully chilled shoots sampled in March only 13 to 40% budburst took place in 8-h SD and only after three times as long time as in continuous light. It is concluded that this dual dormancy control system ensures optimum winter stability in trees under conditions of climatic warming. In the closely related Carpinus betulus L. budburst was unaffected by daylength.</t>
  </si>
  <si>
    <t>10.1111/j.1399-3054.1993.tb01804.x</t>
  </si>
  <si>
    <t>WOS:A1993MA44100027</t>
  </si>
  <si>
    <t>DETOLEDO, JFF; DEOLIVEIRA, MF; TSUTIDA, AC; KIIHL, RAD</t>
  </si>
  <si>
    <t>GENETIC-ANALYSIS OF GROWTH OF DETERMINATE SOYBEAN GENOTYPES UNDER 3 PHOTOPERIODS</t>
  </si>
  <si>
    <t>Soybean is a short day plant highly influenced by photoperiod. Response to day length is determined by the genotype, and the genetic control of flowering and growth is distinct and independent for long and short day conditions. In this work four parents, including three with a classical type of response to photoperiod (BR85-29009, FT-2 and BR-13) and one long juvenile trait carrier (OC-8), were crossed in all combinations to obtain six sets of F2 and F3 generations. The parental response to final plant height, days to flowering, trifoliolate leaf number and average length of the internode and the genetic mechanisms controlling photoperiodic response of these traits in the six crosses were studied. Variation in day length was obtained by sowing in September, October and November at Londrina (23-degrees and 22, of latitude). Results showed that additive genetic effects predominated in the control of all traits. For adequate progress, selection for plant adaptation must be done for days to flowering and/or final plant height at each sowing. There is probably a single genetic mechanism, involving several loci, controlling days to flowering in the three photoperiods in soybeans.</t>
  </si>
  <si>
    <t>WOS:A1993MC77000018</t>
  </si>
  <si>
    <t>HOLBERTON, RL</t>
  </si>
  <si>
    <t>AN ENDOGENOUS BASIS FOR DIFFERENTIAL MIGRATION IN THE DARK-EYED JUNCO</t>
  </si>
  <si>
    <t>Male and female Dark-eyed Juncos, Junco hyemalis hyemalis, partially segregate along a latitudinal gradient in North America during winter. The sex ratio favors males in the north and females in the south. The sexes differ, not only in their midwinter distribution, but also in the timing of fall migration, with females passing through stopover sites earlier than males. To investigate the basis for these differences in migration patterns, several measures of migratory behavior, including the date of onset and the duration of migratory activity (Zugunruhe), were compared in captive adult male and female juncos. When held under the same photoperiod and given free access to food, females initiated fall Zugunruhe twelve days earlier than males and continued to be active after the males stopped. This resulted in females showing, on average, 21 more days of migratory activity. There was no difference between the sexes in the proportion of nights during the migration period spent exhibiting migratory activity or in the average amount of activity per bird for the season. Females briefly showed higher migratory activity in early September. Both sexes exhibited a significant increase in body fat at the onset of migratory activity but there was no significant difference between the two groups at any time during the sampling period. Although differences in social status, physiological constraints, and/or importance of early arrival have been proposed as both past and current factors influencing differential migration in many species, these data illustrate sufficient endogenous sex-related differences that can result in differential migration in Dark-eyed Juncos.</t>
  </si>
  <si>
    <t>10.2307/1369602</t>
  </si>
  <si>
    <t>WOS:A1993LU78000010</t>
  </si>
  <si>
    <t>BREEMAN, AM</t>
  </si>
  <si>
    <t>PHOTOPERIODIC HISTORY AFFECTS THE CRITICAL DAYLENGTH OF THE SHORT-DAY PLANT ACROSYMPHYTON-PURPURIFERUM (RHODOPHYTA)</t>
  </si>
  <si>
    <t>The crustose tetrasporophyte of the red alga Acrosymphyton purpuriferum is a qualitative short-day plant in the formation of its tetrasporangia. The critical daylength for the response was determined in plants precultured in various long-day regimes [20:4, 18:6, 16:8 and 14:10 (L:D, h)]. There was a strong influence of photoperiodic history. The sharper the decrease in daylength the stronger and faster the plants responded. The critical daylength (daylength inducing 50% response) increased from 9-5 h for plants precultured in 14 h days to 12.5 h for plants precultured in 20 h days. Acrosymphyton thus responds to a change tn daylength, rather than to a fixed critical value. This is of adaptive significance in synchronising the onset of reproduction throughout its broad depth range in the subtidal region.</t>
  </si>
  <si>
    <t>10.1080/09670269300650241</t>
  </si>
  <si>
    <t>WOS:A1993MB92300003</t>
  </si>
  <si>
    <t>BELOZEROV, VN; RECHAV, Y</t>
  </si>
  <si>
    <t>OXYGEN-CONSUMPTION OF ENGORGED NYMPHS AND UNFED ADULTS OF HYALOMMA-ASIATICUM TICKS (ACARI, IXODIDAE) EXPOSED TO VARIOUS PHOTOPERIODS</t>
  </si>
  <si>
    <t>EXPERIMENTAL &amp; APPLIED ACAROLOGY</t>
  </si>
  <si>
    <t>The oxygen consumption of engorged nymphs of Hyalomma asiaticum was measured at various intervals after drop-off from mice hosts. Duration of nymphal development to the emergence of adults was 25-32 days at 25 degrees C. The oxygen consumption was high immediately after completing the blood meal (193-248 mm(3) g(-1) h(-1) but decreased significantly 18 days later (at 25 degrees C) to 45-65 mm(3) g(-1) h(-1). It increased again before ecdysis (81-102 mm(3) g(-1) h(-1), and also after ecdysis in freshly moulted adults (177-220 mm(3) g(-1) h(-1). The oxygen consumption in 8-month-old adult ticks was very variable ranging from 40-42 to 172 mm(3) g(-1) h(-1). Neither engorged nymphs nor unfed adult ticks showed any dependence of their respiratory metabolism on the photoperiodic regimes tested (LD 20:4 and LD 12:12, with or without transfer to an alternative. photoperiod after engorgement of nymphs).</t>
  </si>
  <si>
    <t>10.1007/BF00053489</t>
  </si>
  <si>
    <t>WOS:A1993MH03000004</t>
  </si>
  <si>
    <t>LANKINEN, P</t>
  </si>
  <si>
    <t>NORTH SOUTH DIFFERENCES IN CIRCADIAN ECLOSION RHYTHM IN EUROPEAN POPULATIONS OF DROSOPHILA-SUBOBSCURA</t>
  </si>
  <si>
    <t>The circadian pupal eclosion rhythm was studied in 12 strains of Drosophila subobscura originating from two regions: Scandinavia (56-63-degrees-N), and the Canary Islands (28-degrees-N), In most parameters of the rhythm, ample variability was found both within and between the regions. Among the strains the phase of the eclosion median in an entraining diel light-dark cycle varied by 8.1 h, and the period of the free-running rhythm (tau) 2.2 h. In the comparison between the two regions, the Scandinavian entrained rhythm had on average a 2.8 h earlier phase, tau was 0.9 h shorter, and the amplitude of the rhythm was lower. Of the rhythm parameters, early phase was correlated with short tau (r = 0.76), and the amplitude of the entrained rhythm was correlated with the amplitude of the free-running rhythm (r = 0.98). In addition to the geographical variation, a putative arhythmic recessive autosomal mutant was found to segregate in one Scandinavian strain. The lack of photoperiodic adult diapause was confirmed in D. subobscura. The results show that the circadian eclosion rhythm in a non-photoperiodic species can vary latitudinally in a fashion similar to that of photoperiodic species.</t>
  </si>
  <si>
    <t>10.1038/hdy.1993.126</t>
  </si>
  <si>
    <t>WOS:A1993LR34300013</t>
  </si>
  <si>
    <t>PIERCE, SS; VOGT, FD</t>
  </si>
  <si>
    <t>WINTER ACCLIMATIZATION IN PEROMYSCUS-MANICULATUS-GRACILIS, P LEUCOPUS-NOVEBORACENSIS, AND P L LEUCOPUS</t>
  </si>
  <si>
    <t>Peromyscus leucopus noveboracensis and P. maniculatus gracilis indigenous to New York and P. l. leucopus obtained from North Carolina were assessed for traits assumed to enhance winter survivorship; including torpor, nesting behavior, food hoarding, and seasonal molting and breeding. The typically montane-adapted P. m. gracilis exhibited the most pronounced physiological and behavioral changes in response to winter, with P. l. noveboracensis and P. l. leucopus respectively exhibiting lesser degrees of these adjustments. In all mice, occurrence of torpor was confined to winter months. During mid-winter, nearly 40% of P. m. gracilis became torpid, contrasted with 15-20% and 10% of P. l. noveboracensis and P. l. leucopus, respectively. P. m. gracilis constructed larger nests and demonstrated a greater propensity to hoard food, and the percentages of mice that became reproductively regressed and that molted to winter pelage also were higher in P. m. gracilis than in the two subspecies of P. leucopus. Furthermore, P. m. gracilis consistently expressed these adaptations during a longer period of time than the other Peromyscus. While P. l. leucopus from North Carolina exhibited less pronounced seasonal adjustments than their more northern conspecifics, exposure to winter conditions in northern New York enhanced their adaptive response relative to mice at their native latitude. Of particular interest was our finding that the winter adaptive response in P. m. gracilis resulted in lower daily food consumption than observed in either of the subspecies of P. leucopus.</t>
  </si>
  <si>
    <t>10.2307/1382288</t>
  </si>
  <si>
    <t>WOS:A1993LU82400018</t>
  </si>
  <si>
    <t>LONSDALE, DJ; WEISSMAN, P; DOBBS, FC</t>
  </si>
  <si>
    <t>A REPRODUCTIVE-RESTING STAGE IN AN HARPACTICOID COPEPOD, AND THE SIGNIFICANCE OF GENETICALLY BASED DIFFERENCES AMONG POPULATIONS</t>
  </si>
  <si>
    <t>ZOOPLANKTON ECOLOGY SYMP</t>
  </si>
  <si>
    <t>AUG 21-25, 1991</t>
  </si>
  <si>
    <t>LAWRENCE UNIV, APPLETON, WI</t>
  </si>
  <si>
    <t>LAWRENCE UNIV</t>
  </si>
  <si>
    <t>Dormancy is an important life-history strategy which allows copepods to increase their fitness by delaying growth and reproduction until harsh environmental conditions have ameliorated. For marine species, the primary strategies identified to date include the production of dormant eggs by shallow-water species, and copepodite overwintering in deep-water species. Herein, we describe a third strategy in which fertilized adult females enter a ''reproductive-resting'' stage during the late fall that allows them to overwinter and provide a first source of spring naupliar recruitment. This strategy has been observed in the estuarine copepod Coullana canadensis, but may also occur in other species. Laboratory studies indicate that daylength and temperature are the environmental cues that induce the developing female copepodite to switch between active reproduction and reproductive-resting stage. In Maine populations, daylengths equal to 14 h induce &gt; 90% of the females to reduce development rate and accumulate lipid before maturation and mating. The resulting females, however, do not develop ova regardless of food level. A similar reproductive-resting stage is triggered at daylengths &lt; 14 h in animals collected from Maryland. Transition from reproductive-resting stage to active ova production may be triggered in both populations by increased photoperiod and/or dramatically increased temperature. Cross breeding experiments indicate that the daylength triggered switch to reproductive-resting is under tight genetic control. Daylength likely serves as a critical cue for all populations in differentiating between the onset of harsh (i.e., winter) and favorable (i.e., spring) environmental conditions. At these times water temperatures are similar, but daylengths are different. Population differences in the daylength necessary to trigger the reproductive-resting strategy likely reflect latitudinal variation in the period over which environmental conditions are conducive to population growth.</t>
  </si>
  <si>
    <t>WOS:A1993MD59100015</t>
  </si>
  <si>
    <t>ITO, K; NOOR, NM</t>
  </si>
  <si>
    <t>REPRODUCTIVE DIAPAUSE AND QUIESCENCE IN A TROPICAL RICE BUG, LEPTOCORISA-ORATORIUS</t>
  </si>
  <si>
    <t>Experiments were carried out to analyze the effects of food supply and photoperiod on the induction of dormancy in Leptocorisa oratorius Fabricius (Heteroptera:Alydidae) adults in Alor Setar (latitude 6.1-degrees-N), West Malaysia. When the adults were deprived of food, they ceased oviposition, became tolerant to starvation, and their oxygen consumption rate decreased, but they did not accumulate lipid. Their oxygen consumption rate again increased when they were allowed to resume feeding. Therefore, food limitation induced quiescence in the adult. On the other hand, diapause was induced by short daylength (critical photoperiod was 12L:12D), leading to immature ovaries, hypertrophied fat bodies, lipid accumulation and low oxygen consumption rate even when food was available. However, in the study area most of the bugs probably did not enter diapause at any time of the year, because the shortest outdoor daylength including civil twilight was longer than the critical daylength for diapause induction.</t>
  </si>
  <si>
    <t>10.1111/j.1570-7458.1993.tb01690.x</t>
  </si>
  <si>
    <t>WOS:A1993LK07500009</t>
  </si>
  <si>
    <t>SUMMERFIELD, RJ; LAWN, RJ; QI, A; ELLIS, RH; ROBERTS, EH; CHAY, PM; BROUWER, JB; ROSE, JL; SHANMUGASUNDARAM, S; YEATES, SJ; SANDOVER, S</t>
  </si>
  <si>
    <t>TOWARDS THE RELIABLE PREDICTION OF TIME TO FLOWERING IN 6 ANNUAL CROPS .2. SOYBEAN (GLYCINE-MAX)</t>
  </si>
  <si>
    <t>Eleven genotypes of soyabean (Glycine max) of tropical, sub-tropical and temperate origin and one accession of G. soja were grown in six locations in Australia during 1986-88, and at one location in Australia and two in Taiwan during 1989-91. Dates of sowing were varied within and among locations so as to expose plants to as many as 32 environments of widely different diurnal temperature and daylength. Times from sowing to flowering (f) were recorded, from which rates of progress towards flowering (1/f) were calculated. These derived data were then related to mean pre-flowering values of temperature (TBAR) and photoperiod (P) using a three-plane linear model developed from controlled environment data. Among genotypes, mean values off varied between 24-49 d and between 134-291 d in the most- and least-inductive environments, respectively. These differences were associated with variations in P from about 11 to 16 h d-1, in daily mean maximum temperatures from about 17-degrees to 36-degrees-C, in daily mean minimum temperatures from about 5-degrees to 25-degrees-C, and in TBAR from about 11-degrees to 30-degrees-C, that is, a very wide range of photothermal regimes. The relations of 1/f to TBAR and P can be described in photoperiod-insensitive genotypes by a thermal plane defined by two constants, a and b, and additionally by a photothermal plane defined by three constants, a', b' and c', in the more numerous photoperiod-sensitive genotypes. If photoperiod-sensitive genotypes are grown in sufficiently long days then a third photoperiod and temperature-insensitive plane is exposed, defined by a constant, d'; this plane indicates the maximum delay in flowering of which the genotype is capable. The constants a', b', c' and d' define the delay in flowering caused by photoperiod-sensitivity genes. The two intercepts between the three planes define, respectively, the critical photoperiod, P(c), above which increase in daylength delays flowering, and the ceiling photoperiod, P(ce), above which there is no further delay. The values of the six constants for any genotype can be estimated from observations of fin several natural environments. Comparisons between years in Australia and between Australia and Taiwan show that these genotypic constants can predict 1/f, and so the time taken to flower, given data on latitude, sowing date and daily values of maximum and minimum air temperatures. This model is more accurate than an alternative logistic model; we also believe that all six constants in the three-plane rate model described here have biological meaning. They indicate separate genetic control of flowering responses to P and TBAR and could form a rational basis for the genetic characterization and analysis of these responses in the soyabean germplasm.</t>
  </si>
  <si>
    <t>10.1017/S0014479700020858</t>
  </si>
  <si>
    <t>WOS:A1993LP08700001</t>
  </si>
  <si>
    <t>MONFORT, SL; BROWN, JL; BUSH, M; WOOD, TC; WEMMER, C; VARGAS, A; WILLIAMSON, LR; MONTALI, RJ; WILDT, DE</t>
  </si>
  <si>
    <t>CIRCANNUAL INTERRELATIONSHIPS AMONG REPRODUCTIVE HORMONES, GROSS MORPHOMETRY, BEHAVIOR, EJACULATE CHARACTERISTICS AND TESTICULAR HISTOLOGY IN ELDS DEER STAGS (CERVUS-ELDI-THAMIN)</t>
  </si>
  <si>
    <t>Blood samples, morphometric measurements and behavioural data were collected weekly for 52 weeks from six adult Eld's deer stags exposed to natural fluctuations in photoperiod (38-degrees-N latitude). Mean (+/- SEM) serum LH concentrations reached peak values in the autumn (October), three months before FSH and testosterone concentrations reached peak values in early winter (January). Prolactin concentrations were inversely related (r = -0.733, P &lt; 0.001) to LH and directly related to daylength, and maximal concentrations were observed during mid-summer (July) and minimal concentrations during early winter (January). The temporal pattern of circulating inhibin was positively correlated with FSH (r = 0.88, P &lt; 0.001), but lagged behind the seasonal FSH increase by 1-3 weeks. Antler length, body weight and chest girth were maximal during pre-rut (December-January). Maximal scrotal circumference and combined testes volume were observed in mid-winter (February), whereas peak neck girth and behavioural aggression occurred 1-3 months later (March-May). On the basis of quarterly electroejaculation results, motile spermatozoa were produced in all seasons. However, the greatest number of motile spermatozoa per ejaculate was observed during the winter and spring, whereas the highest incidence of sperm pleiomorphisms (&gt; 80%) was detected in the autumn. Histological assessments of the regressed testis (July) revealed fewer germ cells undergoing spermatogenesis and an increased incidence of degenerating and abnormal cell types. In summary, Eld's deer exhibit a circannual hypothalamic-pituitary-gonadal cycle with onset of pituitary activation occurring during the autumn and winter, whereas gonadal activity peaks during the winter and spring as daylengths are increasing. Marked circannual variations in circulating prolactin suggest that Eld's deer may use photoperiodic cues to modulate seasonal fertility; however, the existence of an endogenous seasonal rhythm operating independently of photoperiod cannot be excluded.</t>
  </si>
  <si>
    <t>WOS:A1993LW75100021</t>
  </si>
  <si>
    <t>TEMTE, JL; TEMTE, J</t>
  </si>
  <si>
    <t>PHOTOPERIOD DEFINES THE PHENOLOGY OF BIRTH IN CAPTIVE CALIFORNIA SEA LIONS</t>
  </si>
  <si>
    <t>MARINE MAMMAL SCIENCE</t>
  </si>
  <si>
    <t>A population-based analysis was used to evaluate the role of photoperiod in regulating the precise annual birth timing of captive California sea lions. Latitudinal variation of 463 birth dates was explained by a response to a common photoperiod, 11.48 h/d, occurring 242 d pre-partum and immediately before blastocyst implantation. The lengths of the pupping seasons at the 18 largest captive colonies were significantly correlated to those estimated by the photoperiod model. Hence, the phenology of birth in this species is defined by photoperiod.</t>
  </si>
  <si>
    <t>0824-0469</t>
  </si>
  <si>
    <t>10.1111/j.1748-7692.1993.tb00457.x</t>
  </si>
  <si>
    <t>WOS:A1993LQ69900007</t>
  </si>
  <si>
    <t>MCCLOGHRY, CE; FOLDES, A; RINTOUL, AJ; MAXWELL, CA; HOLLIS, DE; BAKER, PJ; KENNEDY, JP; WYNN, PC</t>
  </si>
  <si>
    <t>EFFECTS OF MODIFIED CIRCULATING PROLACTIN LEVELS ON SEASONAL WOOL GROWTH IN ROMNEY EWES</t>
  </si>
  <si>
    <t>The study investigated the effects of chronic elevation or suppression of circulating prolactin levels on seasonal wool growth in Romney sheep. Ewes (n = 10/group) were housed indoors under natural lighting (latitude 34-degrees-S) and received either 50 mg bromocriptine i.m./ewe/28 days (Group B), 1 mg spiperone s.c./ewe/day (Group S) or no treatment (Group C) commencing in summer. Wool growth and liveweight were measured every 4 weeks and venous blood samples were collected for prolactin determination. Plasma prolactin levels (mean +/- S.E.) in Group C exhibited a gradual seasonal decline from 121 +/- 29 ng/ml to 35 +/- 9 ng/ml. Bromocriptine suppressed prolactin levels rapidly from a pre-treatment value of 118 +/- 2 ng/ml to below 12 +/- 7 ng/ml for the duration of the study. Prolactin levels in Group S were not significantly higher than Group C, with the exception of the first 14 days following the initial treatment. A seasonal reduction in wool growth of c. 25% was observed in all groups; however, no significant treatment effect was evident. Mean liveweight of all animals increased from 50.4 +/- 0.8 to 56.8 +/- 0.7 kg during the study. These results indicate that perturbation of the annual cyclic secretion of prolactin does not affect wool growth in the Romney ewe.</t>
  </si>
  <si>
    <t>10.1017/S0021859600076553</t>
  </si>
  <si>
    <t>WOS:A1993LG10500013</t>
  </si>
  <si>
    <t>CARBERRY, PS; MUCHOW, RC; HAMMER, GL</t>
  </si>
  <si>
    <t>MODELING GENOTYPIC AND ENVIRONMENTAL-CONTROL OF LEAF-AREA DYNAMICS IN GRAIN-SORGHUM .2. INDIVIDUAL LEAF LEVEL</t>
  </si>
  <si>
    <t>Development of leaf area on tiller axes of grain sorghum (Sorghum bicolor (L.) Moench) has previously either been ignored or treated with over-simplifications in crop simulation models. This paper describes a framework to simulate total leaf area of tillering sorghums based on the prediction of the appearance and expansion of individual leaves. Data were collated from experiments on grain sorghum hybrids grown at locations ranging in latitude from 39-degrees-11'N to 27-degrees-33'S. A leaf area model was developed which simulated axes within plants independently, such that the production and expansion of individual leaves were simulated on the main culm and each developing tiller. The model simulates total leaf area per plant (TPLA) (without losses due to senescence) using functions to predict: (i) the appearance of successive axes on plants as a function of thermal time from emergence; (ii) a constant rate of mature leaf production per axis per unit of thermal time; (iii) the profile of mature leaf areas for leaves on each axis as a function of total number of leaves produced per axis; and (iv) the leaf area contribution of immature leaves at any time as equivalent to that for a constant number of mature leaves. For seven sorghum hybrids grown at three locations, a general model simulated TPLA over time, accounting for 90% of observed variation with a root mean square deviation of 905 cm2 for observed values of TPLA ranging from 161 cm2 to 10584 cm2.</t>
  </si>
  <si>
    <t>Hammer, Graeme L/A-3785-2008; Carberry, Peter/B-9768-2008</t>
  </si>
  <si>
    <t>Hammer, Graeme L/0000-0002-1180-7374; Carberry, Peter/0000-0002-3555-2193</t>
  </si>
  <si>
    <t>10.1016/0378-4290(93)90088-5</t>
  </si>
  <si>
    <t>WOS:A1993KW43500010</t>
  </si>
  <si>
    <t>MARUYAMA, T; SHINKAJI, N</t>
  </si>
  <si>
    <t>THE LIFE-CYCLE OF THE BOX-TREE PYRALID, GLYPHODES-PERSPECTALIS (WALKER) (LEPIDOPTERA, PYRALIDAE) .3. PHOTOPERIODIC INDUCTION OF LARVAL DIAPAUSE</t>
  </si>
  <si>
    <t>The photoperiodic induction of larval diapause of the box-tree pyralid, Glyphodes perspectalis (WALKER) collected from four localities in Japan showed typical long-day response curves. The critical photoperiods were 14 h 20 min for the Miyagi and Fukuoka (Mt. Kosho; 862 m above sea level) populations, respectively, 13 h 50 min for the Tokyo-Chiba population and 13 h 40 min for the Kochi population at 20-degrees-C, showing a geographical cline. The critical photoperiods for the photoperiodic response in the offspring of overwintering generation of the Tokyo-Chiba population showed large individual variations. Moreover the critical photoperiod varied with temperature conditions, being higher at 15-degrees-C than at 25-degrees-C. When reared singly or in a crowded condition on three kinds of host plants, Buxus microphylla, B. sempervirens and B. microphylla var. insularis, their photoperiodic responses were typical long-day types except in the crowded condition on B. m. var. insularis where a high level of diapause was induced even under long-day conditions. This result suggested that dietary conditions were acting as regulating factors of diapause induction. The sensitive period for the photoperiodic induction of diapause lies between the first and third instar, especially the latter half. Photothermographs for four localities suggest the occurrence of two to four generations per year depending on the locality. For the Tokyo-Chiba population the predicted life cycle fitted well with the actual field observations.</t>
  </si>
  <si>
    <t>WOS:A1993LE87900001</t>
  </si>
  <si>
    <t>KUMAR, V; FOLLETT, BK</t>
  </si>
  <si>
    <t>THE CIRCADIAN NATURE OF MELATONIN SECRETION IN JAPANESE-QUAIL (COTURNIX-COTURNIX-JAPONICA)</t>
  </si>
  <si>
    <t>Plasma melatonin concentrations were measured in Japanese quail held under different photoperiods and constant darkness (&lt; 1 lux). When subjected to LD6:18 (6 hr light: 18 hr darkness), levels rose approximately 2 hr after lights-off, attained a peak level 8 hr after lights off, and subsequently declined to low daytime levels before the next lights-on signal. This generated a distinct daily rhythm in melatonin secretion with a duration of approximately 13 h. On exposing quail to a range of photoperiods, containing 6, 9, 11, 12, 13, 15, 18, or 20 hr of light per day, the onset of melatonin secretion remained essentially similar with the rise occurring soon after lights-off. However, the offset of melatonin secretion was suppressed by the light of the next day and thus a much truncated rhythm was produced under long (&gt; 12 hr) photoperiods. Importantly, between night lengths of 4 to 18 hr (i.e., LD 20:4 to LD 6:18) a linear relationship existed between the duration of night-length and secretion of melatonin with the duration increasing by about 0.8 hr for each additional hour of darkness. If quail were released into darkness following a short (LD 6:18) or long (LD 26:4) day schedule, the rhythm persisted for at least two cycles with peaks occurring at about 24 hr intervals. In those quail coming into darkness from long days (LD 20:4), the rhythm of melatonin secretion decompressed rapidly on both sides of the peak, indicating that both the onset and offset of melatonin secretion were suppressed under long days. The endogenous nature of melatonin secretion was tested further by exposing birds to LD 6:30 for 4 cycles and then releasing into darkness. The rhythm in melatonin secretion persisted for at least three cycles before beginning to damp-out. The circadian nature of the rhythm in melatonin secretion was also examined by subjecting quail to T-cycles and then releasing into darkness. Both under the T-cycles and darkness following T-cycle treatments, the phase of the melatonin rhythm was advanced by &gt; 3 hr under T = 27 hr cycles (LD 3:24) compared with T = 24 hr cycles (LD 3:21). This property is consistent with the melatonin oscillator being a circadian rhythm.</t>
  </si>
  <si>
    <t>10.1111/j.1600-079X.1993.tb00502.x</t>
  </si>
  <si>
    <t>WOS:A1993LJ30100005</t>
  </si>
  <si>
    <t>LANGHEINRICH, U</t>
  </si>
  <si>
    <t>CLONAL VARIATION IN APICAL GROWTH AND CONTENT IN VEGETATIVE STORAGE PROTEINS IN POPULUS</t>
  </si>
  <si>
    <t>Apical shoot growth and storage protein content in various poplar species and clones were followed in trees growing in the field and in micropropagated plants cultivated in the growth chamber under a controlled environment. In autumn a 32 kD and a 36 kD vegetative storage protein accumulate in wood, bark and roots of poplar and comprise together about 25% of the soluble proteins. In spring, at the time of dormancy break, the storage proteins are degraded and 3 weeks after budburst these proteins are no longer immunologically detectable. As in autumn, short day exposure of black cottonwood plants (Populus trichocarpa Torr. and Gray) induces cessation of apical growth and accumulation of the 32 kD and 36 kD vegetative storage proteins in all clones studied. In order to simulate spring conditions, short day induced plants were transferred back to long days. Like the situation in spring, budburst and storage protein degradation occurred considerably earlier in clone 9/60 than in clone Muhle Larsen. The latter clone accumulates both in winter and after short day exposure more storage proteins than the former. Furthermore two P. trichocarpa clones differ qualitatively in storage protein content: they possess an additional 34 kD polypeptide which cross-reacts with the anti-32 kD antibody. In conclusion, apical shoot growth and the capacity to synthesize storage proteins can be easily followed in micropropagated poplar cultivated in the growth chamber under inducing photoperiods. This offers the major advantage of independence from the annual growth cycle. Within one species considerable clonal variance in storage protein content and in the induction times needed for dormancy and dormancy break were observed. The suitability of storage protein content and apical growth as early selection traits in breeding programs focusing on nitrogen efficient poplar and clones adapted to specific latitudes will be discussed.</t>
  </si>
  <si>
    <t>WOS:A1993LD79300009</t>
  </si>
  <si>
    <t>KIMURA, MT; BESSHO, A; DAI, ZH</t>
  </si>
  <si>
    <t>THE INFLUENCE OF GENE FLOW ON LATITUDINAL CLINES OF PHOTOPERIODIC ADULT DIAPAUSE IN THE DROSOPHILA-AURARIA SPECIES-COMPLEX</t>
  </si>
  <si>
    <t>WOS:A1993LG25100004</t>
  </si>
  <si>
    <t>SILVERIN, B; MASSA, R; STOKKAN, KA</t>
  </si>
  <si>
    <t>PHOTOPERIODIC ADAPTATION TO BREEDING AT DIFFERENT LATITUDES IN GREAT TITS</t>
  </si>
  <si>
    <t>10.1006/gcen.1993.1055</t>
  </si>
  <si>
    <t>WOS:A1993KW19800002</t>
  </si>
  <si>
    <t>ERWIN, JE; HEINS, RD; FAUST, JE</t>
  </si>
  <si>
    <t>THERMOMORPHOGENIC AND PHOTOPERIODIC RESPONSES OF NEPHROLEPIS-EXALTATA DALLAS JEWEL</t>
  </si>
  <si>
    <t>Nephrolepis exaltata (L.) Schott 'Dallas Jewel' plants were grown for 92 days under 16 day/night temperature (DT/NT) regimes and two photoperiods for a total of 32 environments. Temperatures ranged from 15 to 30 +/- 1.5C. Photoperiod was either 9 hours (short days) or 9 hours plus a 4-hour night interruption (long days) using incandescent lamps. Photoperiod had no significant effect on either morphology or development rate. Frond length and leaflet count per frond were highly correlated with the average daily temperature (ADT). Frond length increased from 9.3 to 21.9 cm and leaflet count increased from 21 to 42 leaflets per frond as ADT increased from 15 to 30C. Stolon count and frond orientation were highly correlated with the weighted difference (WDIF) between DT and NT. The weighted difference between DT and NT was equal to: (DT x photoperiod) - (NT x scotoperiod). The scotoperiod was inclusive of the night interruption. Stolon count increased as the weighted NT increased relative to the weighted DT, i.e., as WDIF decreased. In contrast, frond angle relative to the soil surface, i.e., frond orientation, increased as WDIF increased. Frond unfolding rate and total plant dry weight increased as temperature increased to almost-equal-to 25C, then decreased.</t>
  </si>
  <si>
    <t>10.21273/HORTSCI.28.3.182</t>
  </si>
  <si>
    <t>WOS:A1993LE77000007</t>
  </si>
  <si>
    <t>WASSMER, GT; PAGE, TL</t>
  </si>
  <si>
    <t>PHOTOPERIODIC TIME MEASUREMENT AND A GRADED RESPONSE IN A COCKROACH</t>
  </si>
  <si>
    <t>Almost exclusively, photoperiodic insects respond to a given photoperiod in one of two ways: a ''long-day'' response or a ''short-day'' response. Intermediate responses occur only at a very restricted range of photoperiods (often less than 30 min) and are generally population phenomena rather than intermediate responses of individuals. In contrast, individuals of the wood roach, Parcoblatta pennsylvanica, show intermediate responses over a broad range of photoperiods. We examined the effect of constant light, constant darkness, and photoperiods ranging from 10 to 18 hr of light per 24 hr on growth rate as measured by weight gain, and found a robust photoperiodic response. Nymphs raised in photoperiods with light periods (photophases) from 0 to 12 hr gained little weight, whereas those in LD 18:6 were almost 15 times heavier. This is the first report of a photoperiodic response curve for a cockroach. Interestingly, there was a linear relationship between the duration of the photophase and weight gain over a broad range of photoperiods (LD 12:12 to LD 18:6; r2 = 0.99). Statistical analysis showed that the intermediate responses were attributable to individuals' growing at an intermediate rate. Another interesting observation was that all larval stages appeared to be capable of perceiving and responding to photoperiodic signals. The results of further experiments using non-24-hr photoperiods were consistent with the existence of a circadian component in the photoperiodic time measurement in this species.</t>
  </si>
  <si>
    <t>10.1177/074873049300800104</t>
  </si>
  <si>
    <t>WOS:A1993KW38600004</t>
  </si>
  <si>
    <t>GUO, ZG; GOI, M; TANAKA, M; FUKAI, S</t>
  </si>
  <si>
    <t>EFFECTS OF TEMPERATURE AND PHOTOPERIOD ON THE BUD FORMATION OF CAMELLIA-WABISUKE TOSAURAKU</t>
  </si>
  <si>
    <t>Vegetative and flower bud formations in Camellia wabisuke 'Tosauraku' exposed to 15-degrees, 20-degrees, and 25-degrees-C and PhotoPeriod of 10 and 16 hr were compared with those of plants exposed to ambient temperatures in a glasshouse and natural daylength (control) from 1 April 1990 to 1 April 1991. 1. The vegetative bud developed earlier at 20-degrees-C in the initial stage of formation, but growth in longitudinal diameter was faster at 15-degrees-C after August. The sizes of vegetative buds at 25-degrees-C and natural temperature were half of those at 15-degrees-C on 1 November. 2. From 15-degrees to 25-degrees-C, the number of outer scales increased with the increasing temperatures, while the number of leaf primordia decreased with the increasing temperatures. The number of inner-scales was not affected by temperature. 3. Terminal and axillary buds of plants kept at 15-degrees-C sprouted after 1 November (after a 7-month treatment); those kept at 20-degrees-C began to sprout after 1 February (after 10-month-treatment). No plant kept at 25-degrees-C sprouted by 1 April 1991 (after one-year-treatment). 4. The rate of formation of flower buds at 25-degrees-C was hastened by mid-june (after 45-day-treatment), but the development of flower buds at 20-degrees-C was the fastest after August; it was slowest at 15-degrees-C and under natural conditions. 5. Flower buds at 20-degrees and 15-degrees-C began blooming in mid-October (after 6.5-month-treatment) and in early November (after 7-month-treatment), respectively, but those on plants kept at 25-degrees-C became necrotic during November and December. 6. The number of bracts and sepals constituting a flower bud was not affected by temperature. The number of petals per flower at 15-degrees-C was two more than that at 20-degrees and 25-degrees-C. 7. The number of outer scales and inner-scales in vegetative buds was not affected by photoperiod, but the number of leaf primordia was somewhat larger under the short-day. Moreover, the time of flower bud initiation was unaffected by photoperiod, but plants under the short-day bloomed 20 days earlier than did those under the long-day.</t>
  </si>
  <si>
    <t>WOS:A1993KR94600021</t>
  </si>
  <si>
    <t>GEOGRAPHIC-VARIATION OF DIAPAUSE INTENSITY IN THE SPIDER-MITE TETRANYCHUS-URTICAE</t>
  </si>
  <si>
    <t>Eight strains of the spider mite Tetranychus urticae, originating from different localities in western and central Europe, with latitudes ranging from 40.5 to 60-degrees-N, displayed marked differences in the period of chilling at 4-degrees-C required for diapause termination under a diapause-maintaining short-day photoperiodic regime at 19-degrees-C, to which the mites were transferred after the cold period. The higher the latitude from which the strains originated the longer was the period of chilling required for diapause termination, suggesting the presence of a gradient in diapause intensity, diapause being deeper the more northern the origin of the strains. Two strains originating from higher altitudes appeared to have a much deeper diapause than expected from their latitudinal origin. In addition, these two mountain strains showed mutual differences in diapause intensity, notwithstanding the fact that they originated from similar latitudes and altitudes; local climatic conditions probably act as strong selective forces with regard to diapause depth. All strains appeared to be sensitive to photoperiod during the period of diapause development. Diapause was quickly completed by a long-day photoperiod (LD 17:7 h), but was maintained by a short-day photoperiod (LD 10: 14 h). However, even under the latter regime sensitivity to photoperiod gradually diminished and eventually disappeared, thus leading to 'spontaneous' termination of diapause. The length of the period of diapause development, as measured by the sensitivity to photoperiod of diapausing mites, varied between strains; it was shorter in the southern strains and longer in the northern strains. The results indicate great variation in diapause intensity between strains, which is probably genetically determined and may have adaptive significance for this widespread species. When young females which had just entered diapause were kept for ever longer periods of time under the diapause inducing short-day regime at which they had been reared, before being transferred to the cold room, the duration of the period of chilling required for diapause termination was found to decrease proportionally in all three strains tested. These results suggest that intensification of diapause does not occur in T. urticae; diapause intensity seems to be highest at the beginning of diapause and to diminish gradually during diapause development.</t>
  </si>
  <si>
    <t>10.1111/j.1365-3032.1993.tb00448.x</t>
  </si>
  <si>
    <t>WOS:A1993KT35600007</t>
  </si>
  <si>
    <t>HILL, JK; GATEHOUSE, AG</t>
  </si>
  <si>
    <t>PHENOTYPIC PLASTICITY AND GEOGRAPHICAL VARIATION IN THE PRE-REPRODUCTIVE PERIOD OF AUTOGRAPHA-GAMMA (LEPIDOPTERA, NOCTUIDAE) AND ITS IMPLICATIONS FOR MIGRATION IN THIS SPECIES</t>
  </si>
  <si>
    <t>1. Adults of the noctuid moth Autographa gamma undertake seasonal migrations into areas where they are unable to breed continuously. Individuals migrate into Britain each spring, and offspring of these migrants probably return in autumn to over-wintering areas in North Africa and the Middle East. However, the existence of these return migrations has been questioned. 2. Insects usually migrate during the adults' pre-reproductive period (PRP). The length of this period is therefore an index of migratory potential since individuals with longer PRPs have more time to express their potential for flight and to travel further before becoming sexually mature. 3. Offspring of insects from Morocco, Britain and Germany showed that, under both long and short photoperiods, PRP increased with latitude over the range 34-53-degrees-N. There were significant genotype-environment interactions in the effect of photoperiod on length of PRP. 4. However, PRPs of offspring from insects collected in Sweden were no different under a long photoperiod from those of offspring collected further south, and were significantly shorter under a short photoperiod than those of insects from Morocco. 5. With the exception of Swedish moths, offspring from insects collected at higher latitudes had longer PRPs and, therefore, the potential to travel further during migrations. The ability of some individuals to respond to environmental cues signalling habitat deterioration will further increase their potential to return to over-wintering areas further south.</t>
  </si>
  <si>
    <t>Hill, Jane/G-5151-2011</t>
  </si>
  <si>
    <t>10.1111/j.1365-2311.1993.tb01077.x</t>
  </si>
  <si>
    <t>WOS:A1993KY92400005</t>
  </si>
  <si>
    <t>RANDALL, W</t>
  </si>
  <si>
    <t>PHOTOPERIOD, TEMPERATURE, AND REGIONAL PATTERNS OF CONCEPTIONS IN THE USA</t>
  </si>
  <si>
    <t>Twenty-two years of monthly values of birth data for the USA, 1967 through 1988, were analyzed by visual inspection. The data were transformed to remove the influence of length of month and of linear trend, and the values were lagged 9 months to approximate the time of conception. Then, 11-year monthly averages were obtained and plotted as standard scores. Thus two 11-year sets of data were independently analyzed, providing the opportunity of replication. Four distinct temporal patterns were found, differing in month of occurrence of the initial trough and peak and the relative sizes of the two troughs; these characteristics of the temporal pattern change systematically with latitude in the eastern and midwestern states. Data from two other continents, the United Kingdom and Australia, also were analyzed using the same method and found to exhibit a temporal pattern during the year similar to the northern states of the USA. Two biologically relevant variables, temperature and photoperiod, were considered as possible controllers and regulators of the annual rhythmicity. Comparisons of the trends in conceptions with these environmental variables, and inspections of the temperatures and photoperiods at which peaks and troughs in conceptions were found, indicated that these environmental variables could not account for the annual rhythmicity in conceptions.</t>
  </si>
  <si>
    <t>10.1007/BF01212768</t>
  </si>
  <si>
    <t>WOS:A1993KP21500010</t>
  </si>
  <si>
    <t>COCKFIELD, SD; MAHR, DL</t>
  </si>
  <si>
    <t>HATCH OF EGGS OF OVERWINTERING BLACKHEADED FIREWORM (LEPIDOPTERA, TORTRICIDAE) IN RESPONSE TO DURATION OF WINTER</t>
  </si>
  <si>
    <t>Eggs of overwintering blackheaded fireworm, Rhopobota naevana (Hubner), were collected from cranberry marshes in Wisconsin and Washington. Eggs were held at a naturally progressing photoperiod (for 45-degrees latitude) and constant cold temperatures representing winter conditions in the two states: -2-degrees-C for Wisconsin and 5-degrees-C for Washington. On five different dates in March, April, and May, sets of eggs were incubated at 18-degrees-C while natural photoperiod was maintained. The first three groups of eggs from Wisconsin showed no difference in development rate upon incubation. The fourth group, transferred about mid-April, developed faster than previous groups. The fifth group developed fastest. The first group of eggs from Washington, incubated in early March, developed slowest. The remaining groups, incubated about mid-March and thereafter, developed and hatched at the same, more rapid, rate.</t>
  </si>
  <si>
    <t>10.1093/jee/86.1.117</t>
  </si>
  <si>
    <t>WOS:A1993KL11400017</t>
  </si>
  <si>
    <t>GARDNER, FP; BARNETT, RD; SOFFES, AR; JOHNSON, JW</t>
  </si>
  <si>
    <t>REPRODUCTIVE DEVELOPMENT OF 8 WHEAT CULTIVARS AND A TRITICALE AS INFLUENCED BY SOWING DATE</t>
  </si>
  <si>
    <t>Vernalization generally is required for adaptation of winter cereals to temperate climates and is basic to breeding and selection of new cultivars. The objective of this study was to assess the reproductive development of eight winter-sown wheat (Triticum aestivum L.) cultivars and a triticale (x Triticosecale Wittmack) as related to vernalization and heat accumulation using sequential sowing dates at four environments. The study was conducted at Gainesville, FL (29-degrees 38' N lat); Quincy, FL (30-degrees 36' N lat); and Griffin, GA (33-degrees 15' N lat), in 1987-1988 and was repeated at Gainesville in 1988-1989. Seed of cultivars were sown in field plots, beginning about 15 December and continued biweekly through 1 March. Cold and heat units were computed from Class AB weather-station air temperatures logged daily. Spring-type wheat cultivars Florida 301, Florida 303, and Owens and Beagle 82 triticale developed spike primordia after almost-equal-to 2 mo and headed in 100 to 120 d, irrespective of vernalization. Intermediate winter cultivars Florida 302, Hunter, and Phoenix had not initiated spikes by almost-equal-to 3 mo, and headed only if sown on or before 15 February. In contrast to this response in 1987-1998, Hunter headed irrespective of sowing dates at Gainesville in 1988-1989. Cultivars Coker 983 and Caldwell required vernalization, and headed only if sown by December in the warmer year (1988-1989) or if sown in December or January in the colder year (1987-1988). We conclude that spring-type wheat cultivars and triticale reproduce normally without vernalization, and are adapted to a broad range of latitudes and sowing dates in southern USA. Winter-type cultivars require vernalization and should be seeded in early winter at lower latitudes.</t>
  </si>
  <si>
    <t>10.2135/cropsci1993.0011183X003300010022x</t>
  </si>
  <si>
    <t>WOS:A1993KT47500022</t>
  </si>
  <si>
    <t>GRIMM, SS; JONES, JW; BOOTE, KJ; HESKETH, JD</t>
  </si>
  <si>
    <t>PARAMETER-ESTIMATION FOR PREDICTING FLOWERING DATE OF SOYBEAN CULTIVARS</t>
  </si>
  <si>
    <t>Soybean [Glycine mar (L.) Merr.] growth and yield models depend on good predictions of phenological events such as flowering. Parameters for predicting flowering date of 12 cultivars were estimated for various development-rate models. Date of flowering is predicted by accumulating a daily rate of development, which depends on night length and temperature, until a threshold is reached. Daily development rate is computed by a multiplicative relationship containing two functions: one for describing the variation in development rate with night length under optimal temperature and the other describing variation with temperature under optimal night length. There were 39 to 115 year-location-sowing date combinations for each cultivar, covering latitudes from 18-degrees 03' to 45-degrees 25' N lat. The downhill simplex method was used to estimate phenological parameters for each cultivar by minimizing the error sum of squares between observed and simulated flowering dates. Many formulations of the development-rate model were compared. Linear-plateau functions for both night length and temperature effects provided the best fit and yielded the most consistent results. The root mean square error between observed and simulated dates of flowering ranged from 3.45 to 5.28 d. Correlation coefficients between observed and simulated days from sowing to flowering varied from 0.987 to 0.841, with a decreasing trend from late toward early-maturity cultivars. There was a clear difference among cultivars with respect to night-length sensitivity, but a similar response to temperature.</t>
  </si>
  <si>
    <t>10.2135/cropsci1993.0011183X003300010025x</t>
  </si>
  <si>
    <t>WOS:A1993KT47500025</t>
  </si>
  <si>
    <t>SANTANA, EA; COYNE, DP; BEAVER, JS; ZAITER, HZ</t>
  </si>
  <si>
    <t>EFFECT OF PHOTOPERIOD AND TEMPERATURE ON COMMON BLIGHT DISEASE OF COMMON BEANS (PHASEOLUS-VULGARIS L)</t>
  </si>
  <si>
    <t>Although common blight disease is serious in many dry bean production areas, there is only limited information on the influence of photoperiod on the disease. Experiments were conducted in growth chambers and in the field (Nebraska, Dominican Republic, Puerto Rico) to investigate the influence of photoperiod x temperature and photoperiod, respectively, on the reaction of cultivars/lines to the causal bacterium Xanthomonas campestris pv. phaseoli. A split-plot design was used in all experiments except in the DR experiment where cultivars/lines were replicated within each photoperiod treatment. The disease reactions were more severe on cultivars/lines under short photoperiod and under higher temperature than under longer photoperiod and lower temperature in the growth chamber. Disease reactions were also more severe under the short photoperiod in the field experiments. No interactions were detected among these factors. These results have important implications for plant breeders in the evaluation of common blight disease reactions in different latitudes.</t>
  </si>
  <si>
    <t>10.1007/BF00025305</t>
  </si>
  <si>
    <t>WOS:A1993LP23400007</t>
  </si>
  <si>
    <t>STELMAKH, AF</t>
  </si>
  <si>
    <t>GENETIC-EFFECTS OF VRN GENES ON HEADING DATE AND AGRONOMIC TRAITS IN BREAD WHEAT</t>
  </si>
  <si>
    <t>The Vrn1, Vrn2 and Vrn3 genes have different values of effects on heading date and related yield components. The genetic background and environment do not affect the ranking of Vrn genotypes according to earliness within near-isogenic line sets; however, they do influence the level of differences between heading dates of particular genotypes and between effect values, respectively. The frequencies of defined Vrn genotypes in the global set of spring bread wheat cultivars are associated with grain weight per plant predicted on the basis of Vrn gene effects averaged over backgrounds and over environments. Peculiarities of backgrounds and environments alter the grain yield ranges of Vrn genotypes. For early photoperiod-insensitive wheats, planted in stress conditions at grain filling, the highest yield was predicted for double dominant Vrn genotypes with Vrn3. This gene is rarely used by the breeders in middle latitudes and its wider adoption is encouraged.</t>
  </si>
  <si>
    <t>10.1007/BF00022199</t>
  </si>
  <si>
    <t>WOS:A1993KU35100007</t>
  </si>
  <si>
    <t>CUNNINGHAM, EM; GUIRY, MD; BREEMAN, AM</t>
  </si>
  <si>
    <t>ENVIRONMENTAL-REGULATION OF DEVELOPMENT, LIFE-HISTORY AND BIOGEOGRAPHY OF HELMINTHORA-STACKHOUSEI (RHODOPHYTA) BY DAYLENGTH AND TEMPERATURE</t>
  </si>
  <si>
    <t>The marine red alga Helminthora stackhousei (Clemente) Cremades et Perez-Cirera [ = H. divaricata (C. Agardh) J. Agardh] from the west coast of Ireland has a heteromorphic life history in culture. Tetrasporangia are formed on uniseriate, filamentous tetrasporophytes, mainly under short-day conditions, at (7-)9-17-degrees-C. Although photoperiodic induction occurs, night-breaks of 1 h in the middle of a 16-h night are ineffective in suppressing this response. Tetraspores form further uniseriate filaments which produce multiaxial gametophytic thalli, mainly under long-day conditions at (7-)9-17-degrees-C. The critical daylength is not constant over this temperature range. Night-breaks promote the initiation of multiaxial thalli, and nine photoinductive long-day cycles induce a 50% response. At 16-degrees-C, equivalent photon exposures at two irradiance levels promote development of multiaxial thalli in long-day regimes but continue to inhibit induction in short days. Tetrasporophytes and uniseriate gametophytes reproduce asexually by fragmentation and monospores under all conditions. Multiaxial gametophytic thalli form monosporangia, gametangia, and develop carposporophytes regardless of photoperiod. Photoperiod and temperature as factors controlling the developmental life history sequence are used to formulate models to explain the phenology of H. stackhousei. These factors are also considered in relation to the biogeography of the species in the eastern North Atlantic and Mediterranean.</t>
  </si>
  <si>
    <t>10.1016/0022-0981(93)90136-C</t>
  </si>
  <si>
    <t>WOS:A1993LX81700002</t>
  </si>
  <si>
    <t>BACK, S; COLLINS, JC; RUSSELL, G</t>
  </si>
  <si>
    <t>COMPARATIVE REPRODUCTIVE-BIOLOGY OF THE GULF OF FINLAND AND THE IRISH SEA FUCUS-VESICULOSUS L</t>
  </si>
  <si>
    <t>SARSIA</t>
  </si>
  <si>
    <t>Variation in reproductive characters of two geographically distinct populations of Fucus vesiculosus L. (Phaeophyta, Fucales) from both open and sheltered shores of Baltic, the Gulf of Finland and Atlantic, the Irish Sea coast has been quantified. The period during which the population contains fertile plants is longer on Atlantic than on Baltic coasts, where all receptacles are shed by the end of July. There are differences in reproductive allocation, the value of Atlantic plants being double that of the Baltic population. The mean oogonial length is greater in the Atlantic populations and the size frequency is different, with Atlantic plants bearing some immature oogonia at peak fertility time. Baltic plants have oogonia of more uniform size. Receptacles of Baltic plants have a looser web-like organisation of hyphae in the medulla, which is also characterized by presence of enlarged air cavities formed by schizogeny. The hyphal cells are wider in Atlantic plants than in Baltic plants. Atlantic receptacles are greater in size, they contain more mucilage and lack air-spaces. Baltic Fucus, which is permanently submerged, has receptacles modified for buoyancy while those of intertidal Atlantic coasts have a structure more related to mechanical strength. The reproductive phenology of Baltic Fucus reflects the relatively short season when the growth is possible. Unlike floral structure, which is relatively conservative, fucoid reproductive characters are subject to considerable environmental modification.</t>
  </si>
  <si>
    <t>0036-4827</t>
  </si>
  <si>
    <t>WOS:A1993NB68800007</t>
  </si>
  <si>
    <t>TAUBER, CA; TAUBER, MJ</t>
  </si>
  <si>
    <t>PHENOTYPIC PLASTICITY IN CHRYSOPERLA - GENETIC-VARIATION IN THE SENSORY MECHANISM AND IN CORRELATED REPRODUCTIVE TRAITS</t>
  </si>
  <si>
    <t>A genetically variable sensory mechanism provides phenotypic plasticity in the seasonal cycle of the Chrysoperla carnea species-complex of green lacewings. The mechanism functions as a switch during the pupal and early imaginal stages to determine aestival reproduction versus aestival dormancy, and it has two major components: (1) response to photoperiod and (2) response to a stimulus(i) associated with the prey of the larvae. Ultimately, the switch is based on the response to photoperiod - an all-or-nothing trait whose variation (long-day reproduction versus a short-day/long-day requirement for reproduction) is determined by alleles at two unlinked autosomal loci. In eastern North America, variation in this component of the switch differentiates two reproductively isolated ''species'' that are sympatric throughout the region: Chrysoperla carnea, in which both loci are homozygous for the dominant alleles that determine long-day, spring and summer reproduction and thus multivoltinism, and C. downesi, which has a very high incidence of the recessive alleles for the short-day/long-day requirement, and thus univoltine spring In contrast, geographical populations in western North America harbor variable amounts of within- and among-family genetic variation for the photoperiodic responses and also for the switch's second component-adult responsiveness to the prey of the larvae. The geographic pattern of genetic variation in the two components of the switch indicates that it is a highly integrated adaptation to environmental heterogeneity. Expression of among-family variation in the prey component of the switch is highly dependent on photoperiodic conditions and genotype (it requires a constant long daylength and the recessive short-day/long-day genotype). Thus, we infer that responsiveness to prey evolved as a modifier of the photoperiodic trait. The switch has a significant negative effect on a major determinant of fitness; it lengthens the preoviposition period in nondiapausing reproductives. This negative effect may result in temporal variation in the direction of selection, which helps maintain genetic variability in the switch mechanisms of western populations. Also, the photoperiodic and prey components of the switch are positively correlated with fecundity in nondiapausing reproductives; however, the strong influence of environmental factors-presence or absence of prey-leaves open the question whether the correlated effects on fecundity are expressed in nature.</t>
  </si>
  <si>
    <t>10.2307/2410029</t>
  </si>
  <si>
    <t>WOS:A1992KG89700011</t>
  </si>
  <si>
    <t>BOUCHON, D; SOUTYGROSSET, C; MOCQUARD, JP; CHENTOUFI, A; JUCHAULT, P</t>
  </si>
  <si>
    <t>PHOTOPERIODISM AND SEASONAL BREEDING IN AQUATIC AND TERRESTRIAL EUMALACOSTRACA</t>
  </si>
  <si>
    <t>6TH INTERNATIONAL CONGRESS ON INVERTEBRATE REPRODUCTION ( 6TH ICIR )</t>
  </si>
  <si>
    <t>JUN 28-JUL 03, 1992</t>
  </si>
  <si>
    <t>UNIV DUBLIN, TRINITY COLL, DUBLIN, IRELAND</t>
  </si>
  <si>
    <t>INT SOC INVERTEBRATE REPROD</t>
  </si>
  <si>
    <t>UNIV DUBLIN, TRINITY COLL</t>
  </si>
  <si>
    <t>Seasonal reproduction in Crustacea is synchronized by environmental cues (e.g., temperature and photoperiod). Two types of responses occur: (1) in reptant decapods, short photoperiods and low temperatures are necessary to induce vitellogenesis; (2) in natant decapods and in most peracarids, both high temperatures and long photoperiods promote the onset of reproduction. In this context studies on the biological clocks involved in photoperiodic time measurement were performed on two crustaceans: the ditch shrimp Palaemonetes varians and the woodlouse Armadillidium vulgare, which is distributed worldwide outside polar and intertropical areas. The most important feature of the photoperiodic response curves was the same mean lag time in response to photophase length less-than-or-equal-to 12 h: short photophases delayed breeding but did not prevent it (i. e., '' short-day effect''). On the contrary, long photophases promoted the onset of reproduction (i.e., 'long-day effect'') differently in P. varians and A. vulgare. In A. vulgare strains the shape of the photoperiodic response curve depended on latitudinal origin. Results of ''resonance'' experiments provided evidence of involvement of an endogenous circadian component in the photoperiodic clocks of the two species according to the internal coincidence model developed for insects. Seeing that relations between reproduction and moulting were different in the two species, we proposed the hypothesis of an evolutionary change in the transition from the sea to the continental environment.</t>
  </si>
  <si>
    <t>0168-8170</t>
  </si>
  <si>
    <t>10.1080/07924259.1992.9672273</t>
  </si>
  <si>
    <t>WOS:A1992LK66800026</t>
  </si>
  <si>
    <t>CALLAGHAN, TV; SONESSON, M; SOMME, L</t>
  </si>
  <si>
    <t>RESPONSES OF TERRESTRIAL PLANTS AND INVERTEBRATES TO ENVIRONMENTAL-CHANGE AT HIGH-LATITUDES</t>
  </si>
  <si>
    <t>PHILOSOPHICAL TRANSACTIONS OF THE ROYAL SOCIETY OF LONDON SERIES B-BIOLOGICAL SCIENCES</t>
  </si>
  <si>
    <t>Many invertebrates show flexibility in their life cycles and are likely to respond to changes in climate as they have in the past. However, changes in temperature and photoperiod may disturb the life cycles of some existing polar invertebrates while continuing to constrain the polewards migration of more temperate species. Higher plants are likely to have higher productivity as temperatures and atmospheric CO2 levels increase but this productivity will be reduced by exposure to increasing UV-B radiation. Higher plants migrate more slowly than the rate at which climate is predicted to change and many species will be trapped in supra-optimal climates. Both mosses and lichens can migrate faster than higher plants, propagules of non-polar species already reaching the Antarctic, but they have fewer mechanisms of responding to changing environments. Polar vegetation and ecosystems provide feedback to the climate system: positive feedbacks are associated with decreases in reflectivity and increased carbon emissions from warming soils. In the Antarctic, feedback and responses to environmental change will be smaller than in the Arctic because of the less responsive cryptogams which dominate the Antarctic, the paucity of Antarctic soils, and geographical barriers to plant and invertebrate migrations.</t>
  </si>
  <si>
    <t>Callaghan, Terens/N-7640-2014</t>
  </si>
  <si>
    <t>10.1098/rstb.1992.0148</t>
  </si>
  <si>
    <t>WOS:A1992KB19800010</t>
  </si>
  <si>
    <t>CHEMINEAU, P; MALPAUX, B; DELGADILLO, JA; GUERIN, Y; RAVAULT, JP; THIMONIER, J; PELLETIER, J</t>
  </si>
  <si>
    <t>CONTROL OF SHEEP AND GOAT REPRODUCTION - USE OF LIGHT AND MELATONIN</t>
  </si>
  <si>
    <t>Breeds of sheep and goats from temperate latitudes exhibit seasonal variations of breeding activity which are controlled by annual photoperiodic changes. Short days (SD) stimulate sexual activity, but prolonged exposure results in refractoriness to short days and subsequent cessation of reproductive activity. Refractoriness can be broken by exposing the animals to long days (LD), thus alternations between LD and SD are essential for the photoperiodic control of seasonal reproduction. Light pulses during the dark period can mimic a long day ('LD') and melatonin treatments can mimic a short day. For out-of-season control of sexual activity, treatments using the succession 'LD'-decreasing days or 'LD'-melatonin were very effective in advancing puberty in young rams in which sperm production was increased, permitting these animals to be submitted earlier for progeny testing, using artificial insemination (AI). In adult rams, such treatments also caused an important increase in testicular weight and sperm production in the spring. In the female goat, the succession 'LD'-melatonin treatment efficiently induces and maintains oestrous and ovulatory activities in spring, leading to high fecundity after natural mating. This treatment so far appears to be less effective in the seasonal sheep breeds of Northern Europe than in goats. However, melatonin alone can be used after the end of May to advance the breeding season and to increase fecundity. Induction of permanent reproductive activity in rams and bucks was made possible by the observation that monthly alternations between LD and SD (short light cycles) abolished seasonality of behavioural and spermatogenic activities. These males could be used all the year round to produce a high number of Al doses without variations in sperm quality and with no variation in fertility. Short light cycles can be used in open barns by alternating 'LD' and melatonin. In contrast, in the ewe, such short light cycles were unable to abolish seasonality of ovulatory activity. Knowledge of the different effects of photoperiod on neuroendocrine pathways and the reproductive activity in sheep and goats has therefore allowed us to successfully apply light treatments to control seasonal reproductive activity in field conditions and in males raised in Al centres.</t>
  </si>
  <si>
    <t>10.1016/0378-4320(92)90010-B</t>
  </si>
  <si>
    <t>WOS:A1992KC70500008</t>
  </si>
  <si>
    <t>WILLIAMS, AH; MCPHEE, SR; REEVE, JL; STAPLES, LD</t>
  </si>
  <si>
    <t>OPTIMUM USE OF SUBCUTANEOUS MELATONIN IMPLANTS TO ENHANCE THE REPRODUCTIVE-PERFORMANCE OF SEASONAL AND NONSEASONAL SHEEP JOINED IN SPRING AND EARLY SUMMER</t>
  </si>
  <si>
    <t>This paper reviews data from five research trials and 108 clinical trials conducted in three countries to validate the optimum use of melatonin to advance seasonal breeding patterns of a variety of breeds of sheep. In order to define the optimum time for treatment in breeding flocks, ewes of three different breeds were treated with controlled-release 18-mg melatonin implants (Regulin(R)), with treatments commencing at various times ranging from 9 to 3 weeks prior to joining with fertile rams. Mating and conception patterns were recorded by regular observation for raddle marks and fecundity was assessed by mid-pregnancy ultrasonography. These research trials were conducted at a latitude of 38-degrees-S in Merino ewes of slight seasonality, in Mer-ino-based cross-breeds of intermediate seasonality and in highly seasonal British breed Romney Marsh ewes. A single implant treatment, commencing at 30-40 days prior to spring or early summer joining, resulted in coincidence in timing of the peak of the inductive phase of the ovarian response to melatonin with the peak of oestrus and mating which arose from the pheromonal influence of the rams. Thus, this treatment strategy maximises the potential advantages to be obtained from both the melatonin treatment and the rams. Subsequent clinical trial programmes in Australia, the UK and New Zealand confirmed this treatment strategy and tested the available periods of the year during which effective responses could be obtained under farm conditions. It was shown that, whereas Merino and Merino cross-breeds were responsive to melatonin treatment over a wide part of spring and early summer, the British breed ewes responded only during a relatively short period of the season around the time of the summer solstice. Treatments which commenced too early in British breeds were ineffective or gave negative results, possibly because of a failure of such breeds to be able to fully interpret the pharmacological short-day signal before they have experienced an adequate period of long-day priming. For all breeds, treatments given late in summer at a time of decreasing natural daylight were also ineffective since, by this time, ewes were already experiencing a naturally occurring inductive photoperiodic signal. Overall, the studies reviewed in this paper showed that melatonin pretreatment of spring and early summer joined ewe flocks resulted in both a modest decrease in the number of barren ewes and an increase in the number of multiple births. The effects were seen in flocks of high or low basal performance and in both maiden and mature ewes, but in no case were the responses associated with the induction of supraphysiological litter size. Mean increases in litter size, for different breeds of ewe, ranged from 14.3 to 28.6 additional lambs born per 100 ewes treated, with variation between trials largely accounted for by expected sampling errors associated with the precise measurement of the discontinuous variable of litter size in relatively small sample sizes of 50-200 animals per group. Treatment of mothers with melatonin prior to joining had no effect on the sex ratio, birth weight or appearance of offspring. Melatonin pretreatment of breeding ewes was also associated with an earlier mean conception (lambing) date and a compaction of the conception (lambing) patterns but the magnitude of these measured effects was dependent upon the extent to which untreated control flocks were responsive to the pheromonal influence of rams. Overall the data extends, to a practical field level, the proper use of melatonin to at least partially overcome the seasonal constraint to breeding in sheep, and provides a sound basis for future research and clinical experimentation in this area.</t>
  </si>
  <si>
    <t>10.1016/0378-4320(92)90012-3</t>
  </si>
  <si>
    <t>WOS:A1992KC70500010</t>
  </si>
  <si>
    <t>HEIDEMAN, PD; DEORAJ, P; BRONSON, FH</t>
  </si>
  <si>
    <t>SEASONAL REPRODUCTION OF A TROPICAL BAT, ANOURA-GEOFFROYI, IN RELATION TO PHOTOPERIOD</t>
  </si>
  <si>
    <t>Anoura geoffroyi (Chiroptera, Phyllostomidae, Glossophaginae), Geoffroy's hairy-legged long-tongued bat, were collected from September 1984 to August 1985, and these bats were found to breed seasonally in the wild on Trinidad, West Indies, at 10-degrees-N latitude. Histological examination of these samples indicated that females became pregnant in July or August, and young were born in late November or early December. The testes and epididymides were small from September to mid-April, increased threefold in weight between mid-April and late May, reached a peak weight in July, and decreased in weight in August. Spermatogenesis occurred throughout the testes of males captured from May to August. In 1990, the timing of parturition in females that gave birth in the laboratory to young conceived in the wild was similar to the timing in the field in 1984-1985. Groups of 10-13 males were subjected in the laboratory to (i) a gradually changing, civil twilight photoperiod that mimicked the natural cycle of annual change at 10-degrees-N latitude, (ii) the same gradually changing cycle of photoperiod accelerated to a six-month period, or (iii) a constant photoperiod (light 12:54 h: dark 11:06 h). These treatments began in mid-December, four months before the initiation of testicular recrudescence in the wild. In all three groups, testicular volume remained low until April, and then increased two- to threefold between late April and late June, rising to a peak in July, as occurred in the wild. Thus photoperiodic cues are not required for testicular recrudescence during the six months before peak testis size, nor is the timing of recrudescence sensitive to the accelerated pattern of photoperiodic change provided here. It is possible that other photoperiod treatments might affect reproductive timing in this species, or that other portions of the reproductive cycle are sensitive to photoperiod.</t>
  </si>
  <si>
    <t>WOS:A1992KG13700036</t>
  </si>
  <si>
    <t>NODA, H</t>
  </si>
  <si>
    <t>GEOGRAPHIC-VARIATION OF NYMPHAL DIAPAUSE IN THE SMALL BROWN PLANTHOPPER IN JAPAN</t>
  </si>
  <si>
    <t>JARQ-JAPAN AGRICULTURAL RESEARCH QUARTERLY</t>
  </si>
  <si>
    <t>Photoperiodic stimuli which induce and terminate nymphal diapause in the small brown planthopper, Laodelphax striatellus, were examined with the nine local populations in Japan to identify geographic differences in their diapause pattern. The nymphal diapause was induced by short-day photoperiod. The population from Kamikawa, the northern region, diapaused even under 14L-10D photoperiod, while the population from the southernmost region, Ishigaki, did not diapause. There was a geographic cline in critical photoperiod for diapause: the populations from the higher latitude had longer critical daylength. The diapausing nymphs became adults in a certain period of time after being transferred to a long-day photoperiod. The period for the Kamikawa population, however, was longer than that for the other populations. This difference was caused mainly by retardation of the first moult after diapause in the Kamikawa population. The geographic differences in diapause termination were also observed among the local populations. The absolute photoperiod was unlikely to be an important factor for the diapause termination, while extension of daylength appeared to act as a terminating stimulus.</t>
  </si>
  <si>
    <t>0021-3551</t>
  </si>
  <si>
    <t>WOS:A1992KF73900006</t>
  </si>
  <si>
    <t>LANKINEN, P; RIIHIMAA, AJ</t>
  </si>
  <si>
    <t>WEAK CIRCADIAN ECLOSION RHYTHMICITY IN CHYMOMYZA-COSTATA (DIPTERA, DROSOPHILIDAE), AND ITS INDEPENDENCE OF DIAPAUSE TYPE</t>
  </si>
  <si>
    <t>Pupal eclosion rhythms were studied in seven strains of C. costata originating between latitudes 43-degrees-N in Japan to 69-degrees-N in Finland. The strains represented the following types of diapause: larval obligatory, larval photoperiodic (critical daylengths from 14 h in the south to 21 h in the north), and no photoperiodic diapause. The eclosion rhythmicity of all strains was weak in all diel photoperiods. The free-running rhythms of eclosion were also of low amplitude. Three other species of Chymomyza were studied for comparison: Chymomyza distincta and C. fuscimana with a larval diapause and C. caudatula with an adult diapause. Only C. caudatula had the rhythmic eclosion that drosophilids have in general. We conclude that the exceptionally weak eclosion rhythmicity in C. costata is an adaptation for eclosion at any permissive time of day around midsummer. The weak rhythmicity of eclosion in C. costata would thus be phenotypic plasticity, an adaptation to the exceptional phenological timing of the species. There was no parallel variation between circadian eclosion rhythms and photoperiodism.</t>
  </si>
  <si>
    <t>10.1016/0022-1910(92)90033-A</t>
  </si>
  <si>
    <t>WOS:A1992JT79000010</t>
  </si>
  <si>
    <t>SINCLAIR, TR; HINSON, K</t>
  </si>
  <si>
    <t>SOYBEAN FLOWERING IN RESPONSE TO THE LONG-JUVENILE TRAIT</t>
  </si>
  <si>
    <t>A long-juvenile trait that delays flowering has been identified in soybean [Glycine max (L.) Merr.l. This trait may be especially important in extending the range of adaptation of soybean germplasm to lower latitudes and to new management schemes with shifted sowing dates. These studies were undertaken to characterize more fully the physiological consequences of the long-juvenile trait. Isogenic pairs were developed and subjected to three experimental tests: (i) sowing date response, (ii) extended photoperiod response, and (iii) reciprocal grafts. Analysis of the flowering response under a range of sowing dates showed that the main effect of the long-juvenile trait was to retard the overall development of the plants toward flowering. Even though the long-juvenile trait tended to stimulate flowering at longer photoperiods than the normal isoline, the slower development associated with the long-juvenile trait delayed the mean flowering date by 7 to 19 d for the 15 isogenic pairs studied. Experiments under a 15-h photoperiod confirmed that development rate towards flowering of the long-juvenile isolines declined less than that of normal lines. The threshold illuminance for responding to the extended photoperiod was also significantly greater in the long-juvenile isolines compared with the normal lines. Reciprocal grafts showed that the relative number of long-juvenile leaves on a plant was associated with the delay in flowering. Since the long-juvenile leaves altered flowering in the normal part of the grafted plant, expression of the long-juvenile trait is apparently associated with a translocatable material.</t>
  </si>
  <si>
    <t>10.2135/cropsci1992.0011183X003200050036x</t>
  </si>
  <si>
    <t>WOS:A1992JW68800035</t>
  </si>
  <si>
    <t>YOKOO, M; KIKUCHI, F</t>
  </si>
  <si>
    <t>INHERITANCE OF HEADING TIME IN NATIVE JAPANESE UPLAND RICE, ORYZA-SATIVA L</t>
  </si>
  <si>
    <t>JAPANESE JOURNAL OF BREEDING</t>
  </si>
  <si>
    <t>Upland rice has been left without intensive studies on the inheritance of agronomic traits unlike lowland rice and there were very few reports on the genetic analysis of heading time. Since the Lm locus having multiple alleles controls primarily the varietal earliness and lateness of lowland rice (YOKOO et al. 1980), this report examined the role of the Lm locus in heading time of six native upland rice varieties. Under the natural day-length, the lowland rice tester lines ER with the early-heading gene Lm(e) and LR with the late-heading allele Lm(u) headed 84 and 105 days after sowing, respectively. Four upland rice varieties, Kurumi-wase, Hideri-shirazu, Kyushu and Wase-dango-mochi, headed at almost the same time as ER. Kuroka-mochi headed intermediately between ER and LR, and Kirishima did two days later than LR. Under the long day (14-hour) condition, LR headed 103 days after sowing and later than ER by 28 days, whereas under the short day (9-hour) condition LR headed 46 days after sowing and earlier than ER by 11 days. These differential responses of the two lines were due to the characteristics of the Lm(e) and Lm(u) alleles (YOKOO and KIKUCHI 1982). The heading order of the upland rice varieties under the long day condition followed the trend under the natural day-length (Table 1). Under the short day condition, all the six upland rice varieties headed four to 15 days later than ER. These photoperiodic reactions revealed that the four early-maturing varieties had the relatively larger basic vegetative growth period than ER or LR, and the medium- and late-maturing varieties were photoperiod-sensitive (Table 2). The larger basic vegetative growth period of upland rice showed the incomplete dominance in the crosses with ER or LR (Fig. 1). The weaker photoperiod-sensitivity was completely or partially dominant over the stronger one in the crosses with ER, but was incompletely dominant or partially recessive in the crosses with LR (Fig. 1). These differences in dominance reaction for photoperiod-sensitivity were possibly due to the distinctive reactions of ER and LR to the two day-lengths. Under the natural day-length condition in the lowland field at 36-degrees 4' North Latitude, the F2 populations of crosses between the four early-maturing varieties and ER showed the narrow heading variations, whereas the distributions in the crosses with LR were wide and bimodal in a 1 early : 3 late ratio with some transgressive segregations (Fig. 2, Table 3). Since ER and LR are isogenic except for the early allele Lm(e) of ER and the late allele Lm(u) of LR, the difference in heading variations of the F2 populations can be attributed to the different actions of Lm(e) and Lm(u). The earliness of Kurumi-wase, Hideri-shirazu, Kyushu and Wase-dango-mochi was controlled by Lm(e) or such an early Lm allele as Lm(e) and at least one more gene. The F2 populations of the crosses of Kuroka-mochi or Kirishima showed the continuous variations for heading time with the comparatively large transgressive segregations (Fig. 2). The mode of variation was around the values of ER in the crosses with ER and of LR in the crosses with LR. There were a very few earlier-heading plants like ER in the crosses with LR. These heading patterns suggested the heading time of Kuroka-mochi and Kirishima was controlled by a late Lm allele and at least two more genes. It was concluded from the above results that the earliness and lateness of the six native upland rice varieties also were mainly due to the Lm alleles, which were originally found in lowland rice.</t>
  </si>
  <si>
    <t>0536-3683</t>
  </si>
  <si>
    <t>WOS:A1992JT68000016</t>
  </si>
  <si>
    <t>KIMURA, Y; MASAKI, S</t>
  </si>
  <si>
    <t>EFFECT OF LIGHT PERIOD ON DARK-TIME MEASUREMENT FOR DIAPAUSE INDUCTION IN MAMESTRA-BRASSICAE</t>
  </si>
  <si>
    <t>In the cabbage moth, Mamestra brassicae, the type of pupal development (winter diapause, summer diapause or non-diapause) is determined by photoperiod in the larval stage. Interacting effects of photophase and scotophase were examined by exposing larvae to non-24-h cycles in which the two component phases were varied independently of each other. With a photophase of 1-3 h, winter diapause was most effectively prevented by a light pulse at a fixed time (I 2 h) from lights-on rather than lights-off. With photophases of 4-36 h, the diapause programming was basically dependent on the scotophase length, but the critical scotophase increased as the photophase deviated from 12 h. The quantitative variation in the diapause-inducing effect of scotophases within the inductive range could interact with the available number of cycles restricted by the cycle length, and this might cause apparent shift of the "critical" scotophase. The response to interruption of 12-h scotophase was also affected by photophase length, and the effect of 1 h light pulse was more changeable in the early than in the late scotophase.</t>
  </si>
  <si>
    <t>10.1016/0022-1910(92)90050-N</t>
  </si>
  <si>
    <t>WOS:A1992JK82000006</t>
  </si>
  <si>
    <t>HALLE, S; LEHMANN, U</t>
  </si>
  <si>
    <t>CYCLE-CORRELATED CHANGES IN THE ACTIVITY BEHAVIOR OF FIELD VOLES, MICROTUS-AGRESTIS</t>
  </si>
  <si>
    <t>The above-ground locomotory activity of free-ranging field voles in North Sweden was studied with passage counters during different population cycle phases between 1981 and 1988. Characteristic diel activity patterns were associated with different cycle phases. During density peaks, diurnality prevailed, distinct activity maxima occurred at sunrise and sunset and a short-term rhythm of activity was discernible. In late population declines, a peculiar phase-shift from diurnality to nocturnality occurred in July/August. During density low and early increase phases, diurnality prevailed again, but daily activity patterns were not as regular as during the peak phase. The most obvious correlation between population cycle and behaviour, the activity phase-shift during late decline,was recorded in 3 plots differing in vegetation structure, and in the comparison with 3 methods concerning different aspects of behaviour. In contrast, no evidence for seasonal activity phase-shifts was found. The temporal course of an index describing the prevalence of diurnal or nocturnal activity was compared with the predictions from a model, based on long-term behavioural changes. The findings are discussed with respect to changes in vole social structure during population cycles.</t>
  </si>
  <si>
    <t>10.2307/3545166</t>
  </si>
  <si>
    <t>WOS:A1992JG51000008</t>
  </si>
  <si>
    <t>OLEKSYN, J; TJOELKER, MG; REICH, PB</t>
  </si>
  <si>
    <t>WHOLE-PLANT CO2 EXCHANGE OF SEEDLINGS OF 2 PINUS-SYLVESTRIS L PROVENANCES GROWN UNDER SIMULATED PHOTOPERIODIC CONDITIONS OF 50-DEGREES-N AND 60-DEGREES-N</t>
  </si>
  <si>
    <t>Seedlings of Scots pine (Pinus sylvestris L.) from Russia (59-degrees-58'N) and Poland (53-degrees-34'N) were grown for 4 months in controlled environment chambers, simulating the photoperiod conditions of 50-degrees and 60-degrees-N. The Russian population grown at 50-degrees-N showed earlier height growth cessation than the Polish population. Photoperiodic conditions of 60-degrees-N increased proportional allocation of dry mass to shoots and lowered allocation to roots in the Russian population, which also had greater allocation to roots than the Polish population in both treatments. Total non-structural carbohydrate concentrations in roots and secondary needles of both populations were significantly higher at the end of the 4 month growing season at 50-degrees compared to 60-degrees-N. Net photosynthesis rates were similar for both provenances and both treatments. The rate of transpiration was higher and water-use efficiency lower for plants grown in long-day conditions of 60-degrees-N. The mean respiration rate of roots ranged between 30 and 36 nmol CO2 . g-1 dry mass . s-1 and was 2-4 times higher than values observed for needles. Root respiration rates were greater in the Polish than the Russian population. Despite this, the greater allocation to root dry mass of the Russian population resulted in greater root respiratory cost as a proportion of daily carbon gain. Overall, root respiration accounted for between 18 to 34% of the total daily net carbon assimilation of these populations. Root and total respiration as a proportion of net daily carbon assimilation were greater at 50-degrees than 60-degrees-N. Mean net integrated CO2 gains were 2.2-2.5 mmol CO2 . day-1 for seedlings from Russia compared to 3 mmol CO2 . day-1 for Poland.</t>
  </si>
  <si>
    <t>WOS:A1992JP01600008</t>
  </si>
  <si>
    <t>MCMASTER, GS; MORGAN, JA; WILHELM, WW</t>
  </si>
  <si>
    <t>SIMULATING WINTER-WHEAT SPIKE DEVELOPMENT AND GROWTH</t>
  </si>
  <si>
    <t>Mechanistic crop simulation models can aid in integrating and directing research, and in improving farm management strategies. Information derived from recent research on spike development and growth of winter wheat (Triticum aestivum L.) was incorporated into a submodel, SPIKEGRO, and added to an existing model called SHOOTGRO. This manuscript discusses the SPIKEGRO submodel. SPIKEGRO emphasizes the reproductive functioning of the shoot apex. The complete developmental sequence of the shoot apex is outlined and quantified. All developmental events and growth stages are predicted, most using the phyllochron approach. Spikelet and floret primordium initiation, growth, and abortion; ovule fertilization and growth; and rachis and chaff growth are simulated on morphologically-identified culms. The phyllochron interval, rather than growing degree-days, is used throughout the model to increase flexibility in predicting yearly and within-stand variation in development. Up to six cohorts of plants are simulated simultaneously from time of emergence, using a daily time step. Initial inputs consist of general agronomic information such as planting date, density, and depth, site latitude, cultivar height-class, soil water and N concentration, and soil characteristics (e.g. bulk density. organic carbon, parameters for a water-release curve). Cultivar differences, if known, can be incorporated by changing the input parameter file. Validation results and sensitivity analysis suggested six modifications that should improve model realism and predictions. Most of the modifications are easy corrections of simplified algorithms. SPIKEGRO integrates aboveground development and growth of individual plant components into one simulation. The model is useful in estimating development and growth throughout the growing season, and in predicting all stages of shoot apex development critical in scheduling cultural practices.</t>
  </si>
  <si>
    <t>10.1016/0168-1923(92)90038-6</t>
  </si>
  <si>
    <t>WOS:A1992JM33900004</t>
  </si>
  <si>
    <t>SEMPERE, AJ; MAUGET, R; BUBENIK, GA</t>
  </si>
  <si>
    <t>INFLUENCE OF PHOTOPERIOD ON THE SEASONAL PATTERN OF SECRETION OF LUTEINIZING-HORMONE AND TESTOSTERONE AND ON THE ANTLER CYCLE IN ROE DEER (CAPREOLUS-CAPREOLUS)</t>
  </si>
  <si>
    <t>Annual variations in concentrations of luteinizing hormone (LH) and testosterone in plasma were analysed in relation to the antler cycle in six adult male roe deer exposed to a natural photoperiod (latitude 46-degrees-10'N) and in four adult males maintained in a constant short-day photoperiod (8 h light: 16 h dark) for a year, from the winter solstice at which time both groups of animals had antlers in velvet. The animals were sampled, every 15 min for 2 or 4 h at intervals of one month for a year. Under both natural and experimental conditions, LH concentrations were high from January to March, but in the experimental conditions they decreased between April and May-June, whereas in the natural conditions they increased. Plasma LH concentration was lowest between July and November in animals under natural photoperiod, whereas under 8 h light:16 h dark photoperiod a second increase in plasma LH occurred between August and September. Between March and August, concentrations of plasma testosterone increased under natural photoperiod, whereas under experimental photoperiod there was a biphasic pattern of plasma testosterone with peaks between February and May and between September and November. Under natural photoperiod, antlers were cast in November, 369 +/- 6 days after the previous antlers were cast. Under experimental photoperiod, antlers were cast after 193 +/- 10 days, and a new set developed. The sexual cycle of the male appears to be initiated by an endogenous rhythm in winter and is then maintained by hormonal changes resulting from increasing photoperiod in spring. The modified antler cycle and the patterns of plasma LH and of testosterone concentrations suggest that this rhythm has a period of about 6 months.</t>
  </si>
  <si>
    <t>WOS:A1992JM52200007</t>
  </si>
  <si>
    <t>CAMPBELL, MD; BRADSHAW, WE</t>
  </si>
  <si>
    <t>GENETIC COORDINATION OF DIAPAUSE IN THE PITCHERPLANT MOSQUITO, WYEOMYIA-SMITHII (DIPTERA, CULICIDAE)</t>
  </si>
  <si>
    <t>Six populations of Wyeomyia smithii from 30-49-degrees-N latitude maintain significant heritability for and consistently positive genetic correlations among three components of photoperiodically mediated larval diapause: (1) critical photoperiod, (2) required day number, and (3) depth of diapause. These traits then form genetically coordinated syndrome of traits that reinforce each other in a continuum from diapause-prone to diapause-resistant genotypes. We propose that this syndrome maintains genetic flexibility in a habitat that imposes fluctuating stabilizing selection on diapause.</t>
  </si>
  <si>
    <t>10.1093/aesa/85.4.445</t>
  </si>
  <si>
    <t>WOS:A1992JD98100010</t>
  </si>
  <si>
    <t>WEISSBLUTH, M; WEISSBLUTH, L</t>
  </si>
  <si>
    <t>COLIC, SLEEP INERTIA, MELATONIN AND CIRCANNUAL RHYTHMS</t>
  </si>
  <si>
    <t>Colic is periodic behavior occurring at the end of the day during the first 3 months of life characterized by crying. It is hypothesized that the crying at the end of the day is due to sleep inertia or a state dissociation during which the infant is simultaneously partially awake and partially asleep because of the absence of a melatonin diurnal rhythm. The melatonin timing mechanism, which codes for day length, is initiated prenatally by the maternal pineal gland, and after 3 months postnatally, the melatonin nocturnal secretion rhythm is maintained by the infant's pineal gland. To record the seasonal variation in day length away from the equator, 12 months are required to complete the melatonin chemical calendar. This circannual process is only 9 months completed at the time of birth, and 3 additional months are needed during which the infant may have difficulty reconciling cues for the timing of evening sleep due to discrepancies between the expected photoperiod derived from the prenatal maternal pineal melatonin circadian rhythm and the postnatally experienced photoperiod. Data is presented showing that the incidence of colic increases with increasing latitude in support of the hypothesis that infant crying at the end of the day during the first 3 months represents the last quarter of a circannual photoperiodic development process.</t>
  </si>
  <si>
    <t>10.1016/0306-9877(92)90099-X</t>
  </si>
  <si>
    <t>WOS:A1992JB94300010</t>
  </si>
  <si>
    <t>COZZOLINO, R; CORDISCHI, C; AURELI, F; SCUCCHI, S</t>
  </si>
  <si>
    <t>ENVIRONMENTAL-TEMPERATURE AND REPRODUCTIVE SEASONALITY IN JAPANESE MACAQUES (MACACA-FUSCATA)</t>
  </si>
  <si>
    <t>This study demonstrates that the reproductive seasonality of Macaca fuscata seems to be more affected by environmental temperature than by photoperiod. Mean conception dates for 25 groups of Japanese macaques species did not correlate with latitude. Instead, they were positively related to mean fall and winter temperatures and negatively related to the magnitude of the decrease in the mean temperature from summer to fall. Evidence from transplanted groups supports the hypothesis that environmental temperature is a decisive factor in determining the timing of mating activities of Japanese macaques. These results are also consistent with the concept that, in temperate zones, environmental temperature is probably the best indicator of local climatic characteristics.</t>
  </si>
  <si>
    <t>Aureli, Filippo/0000-0002-0671-013X</t>
  </si>
  <si>
    <t>10.1007/BF02381194</t>
  </si>
  <si>
    <t>WOS:A1992JL67800004</t>
  </si>
  <si>
    <t>KATO, K; YOKOYAMA, H</t>
  </si>
  <si>
    <t>GEOGRAPHICAL VARIATION IN HEADING CHARACTERS AMONG WHEAT LANDRACES, TRITICUM-AESTIVUM L, AND ITS IMPLICATION FOR THEIR ADAPTABILITY</t>
  </si>
  <si>
    <t>Heading time and its constituent traits, photoperiodic response, narrow-sense earliness and vernalization requirement, were surveyed for 158 wheat landraces. Wide varietal variation was observed in each character. Nearly half of the variation for each character was explained by a geographical difference in origin. Based on these data and the growing environments in each locality, we analyzed "adaptation strategy", seen as the adjustment of heading time in terms of differences in the constituent traits, both individually and combined. The difference among localities indicated that wheat landraces had been selected for early heading as an adaptation strategy to water stress and/or high temperature in early summer. This change was caused by a reduction in photoperiodic response and narrow-sense earliness. The vernalization requirement was also reduced for adaptation to relatively mild winters. Adaptation strategy deduced from the variation within each locality was also different amongst localities. In the central region of wheat evolution, where wide variations existed in both photoperiodic response and narrow-sense earliness, the late-heading trait was achieved by either one of these traits individually or both of them combined. On the contrary, in the eastern and the western regions, wide variation in heading time was achieved by the unique combination of photoperiodic response and narrow-sense earliness. A sampling strategy for wheat germ plasm is also discussed.</t>
  </si>
  <si>
    <t>10.1007/BF00229480</t>
  </si>
  <si>
    <t>WOS:A1992JG24700001</t>
  </si>
  <si>
    <t>TAKEDA, M; NAGATA, T</t>
  </si>
  <si>
    <t>PHOTOPERIODIC RESPONSES DURING LARVAL DEVELOPMENT AND DIAPAUSE OF 2 GEOGRAPHIC ECOTYPES OF THE RICE STEM MAGGOT, CHLOROPS-ORYZAE</t>
  </si>
  <si>
    <t>Chlorops oryzae is bivoltine in northern Japan but trivoltine in the southern part of the country. In the bivoltine strain, both the egg and larval stages were found to be sensitive to photoperiod. When the egg stage was exposed to a long-day photoperiod (16L:8D), larval development showed a short-day type response, and mature third-instar larvae entered a summer diapause under a long-day photoperiod (15L:9D). When eggs experienced short days, the first-instar larvae entered a winter diapause under short-day conditions, and the critical photoperiod in the larval stage ranged from about 14L:10D to about 12L:12D as the photoperiod experienced by the eggs increased from 12L:12D to 14L:10D. However, the development of the larvae after overwintering was not influenced by the photoperiod In the trivoltine strain, larval development was retarded under a 14L:1OD photoperiod but not under either shorter or longer photoperiods, when larvae had spent the egg stage under a 16L: 8D photoperiod. The critical photoperiod of the larval stage for the induction of a winter diapause in the first instar was about 12L:12D, though it varied to some extent with the photoperiod during the egg stage. Thus, Chlorops oryzae was able to adapt itself to the local climatic conditions by the development of variable and complicated photoperiodic responses.</t>
  </si>
  <si>
    <t>10.1111/j.1570-7458.1992.tb01584.x</t>
  </si>
  <si>
    <t>WOS:A1992JD11100010</t>
  </si>
  <si>
    <t>NONGKYNRIH, P; SHARMA, VK</t>
  </si>
  <si>
    <t>BIOLOGICAL CLOCKS - MECHANISMS AND DEVELOPMENTS</t>
  </si>
  <si>
    <t>Almost all organisms ranging from unicellular protists to mammals were found to show biological rhythms. Many workers have performed various kinds of experiment to understand the mechanism as well as to find the origin of the clock responsible for these rhythms. However, there is no doubt about the existence of a biologically controlled clock in almost all organisms; yet its origin and mechanism still remain a mystery. Many theories have been put forward to explain the mechanism of these biological clocks and it seems that the cell membrane may play a key role. The existence of a very high electric field of the order of 10(5) V cm-1 across the cell membrane may have some role in the mechanism of the biological clock. Of all the factors which have the effects on biological rhythms, light and temperature are found to be the most common. Also, the study of these biological clocks can help to solve the sleeping problems of international travellers and shift workers as well as to improve diagnosis, cure and prevention from diseases.</t>
  </si>
  <si>
    <t>10.1016/1011-1344(92)85061-X</t>
  </si>
  <si>
    <t>WOS:A1992JA11800001</t>
  </si>
  <si>
    <t>A PSEUDOSEASONAL REPRODUCTIVE STRATEGY IN A TROPICAL RODENT, PEROMYSCUS-NUDIPES</t>
  </si>
  <si>
    <t>A population of cloud forest mice (Peromyscus nudipes) at latitude 10-degrees-N near Monteverde, Costa Rica, was sampled four times by live-trapping twice during the 7-8 month wet season and twice during the 4-5 month dry season in 1989 and 1990. Body weights were lower during the early part of the dry season in males and throughout the dry season in females than at other times. Testes and seminal vesicles were somewhat lighter early in the dry season, but epididymal spermatozoa were abundant in most males throughout the year. Adult females ovulated, mated and became pregnant in the wet and dry seasons, but young were produced only during the wet season. Most embryos failed to implant during the dry season, and the few that did complete implantation were reabsorbed before midpregnancy. Apparently, every year, the females in this population spend several months actively engaged in a behavioural and metabolically costly process that is doomed to be unsuccessful. This reproductive strategy is termed pseudoseasonal, because reproductive success is highly seasonal, but attempts to reproduce are nonseasonal. Implantation failures similar to those seen in the wild were induced in the laboratory using mild restriction of food or water. Field evidence points to food restriction as the more important cause of pregnancy losses in the wild. Exposure to the gradually changing daylengths typical of Costa Rica had no effect on the production of young by adults, and maintenance on light cycles of 8 h light:16 h dark, 11 h light:13 h dark, 13 h light:11 h dark and 16 h light:8 h dark had no effect on the reproductive development of young animals of either sex.</t>
  </si>
  <si>
    <t>WOS:A1992JA39200007</t>
  </si>
  <si>
    <t>SICARD, B; MAUREL, D; FUMINIER, F; BOISSIN, J</t>
  </si>
  <si>
    <t>CIRCADIAN-RHYTHM OF PHOTOSENSITIVITY AND THE ADAPTATION OF REPRODUCTIVE FUNCTION TO THE ENVIRONMENT IN 2 POPULATIONS OF ARVICANTHIS-NILOTICUS FROM MALI AND BURKINA-FASO</t>
  </si>
  <si>
    <t>Previous studies have shown that there is a circadian rhythm of photosensitivity in different rodent species of the Sahel (Burkina Faso) and that, despite the low amplitude of seasonal variations in daylength, the photoperiod may control reproductive function. The present investigation of Arvicanthis niloticus provides additional support for this hypothesis. Populations of Arvicanthis niloticus from two regions at the same latitude 1000 km apart but with different climates were studied. Oursi, Burkina Faso, has an arid climate (annual rainfall 315 mm) and Kamale, Mali has a wetter climate (annual rainfall 1114 mm). The circadian rhythm of photosensitivity had the same features in both populations, involving inhibition of testicular activity, but the photosensitive phase began 11 h 30 min after dawn in the population from Burkina Faso and 45 min later in that from Mali. Comparison of these results with the annual variation of daylength showed that the photoperiod inhibits the reproductive activity of A. niloticus from April to December in Burkina Faso and only from mid-May to mid-August in Mali. The population of Arvicanthis niloticus living in an environment with a large and seasonally stable food supply (Mali) thus has a longer reproductive period. This corroborates results from field studies on annual variations of population density.</t>
  </si>
  <si>
    <t>WOS:A1992JA39200018</t>
  </si>
  <si>
    <t>SO, PM; TAKAFUJI, A</t>
  </si>
  <si>
    <t>LOCAL VARIATION IN DIAPAUSE CHARACTERISTICS OF TETRANYCHUS-URTICAE KOCH (ACARINA, TETRANYCHIDAE)</t>
  </si>
  <si>
    <t>Diapause characteristics of nine local populations of Tetranychus urticae Koch (Acarina: Tetranychidae) occurring on rose in central Japan were investigated. The percentage of females that entered diapause at 18-degrees-C and 9L:15D photoperiod ranged between 0 and 77%. In addition, both photoperiodic and temperature responses varied widely among these populations. We suggest that temperature response might be a better trait than photoperiodic response for selection among local populations. Females in diapause survived -24-degrees-C better than those that were not. However, no difference in cold hardiness among these populations was found. The mite responded rapidly to artificial selection for low and high diapause percentage. The response was asymmetrical, being easier in the direction of low diapause percentage. Reciprocal and back crosses using selected low and high diapause percentage cultures showed that the. genetic control of diapause was complicated. Neither the "low-diapause" nor the "high-diapause" trait dominated over the other. However, the "low-diapause" trait seemed to be stronger. The results of this study suggest that variation in diapause response is maintained by (1) adaptation to local environments and (2) the complexity of the genetics of diapause. Such variation may provide the genetic raw material for natural selection and is a prerequisite for the extension of ecological range.</t>
  </si>
  <si>
    <t>10.1007/BF00317185</t>
  </si>
  <si>
    <t>WOS:A1992HU05200015</t>
  </si>
  <si>
    <t>AAMLID, TS</t>
  </si>
  <si>
    <t>EFFECTS OF TEMPERATURE AND PHOTOPERIOD ON GROWTH AND DEVELOPMENT OF TILLERS AND RHIZOMES IN POA-PRATENSIS L ECOTYPES</t>
  </si>
  <si>
    <t>10.1093/oxfordjournals.aob.a088344</t>
  </si>
  <si>
    <t>WOS:A1992HT20000001</t>
  </si>
  <si>
    <t>GROWTH AND BIOMASS PARTITIONING OF POPULATIONS OF EUROPEAN PINUS-SYLVESTRIS L UNDER SIMULATED 50-DEGREES AND 60-DEGREES-N DAYLENGTHS - EVIDENCE FOR PHOTOPERIODIC ECOTYPES</t>
  </si>
  <si>
    <t>Seedlings of 24 European populations of Scots pine (Pinus sylvestris L.) were grown from seed for 4 months in controlled environments under photoperiod conditions of 50-degrees or 60-degrees N, but with similar temperatures and total daily quantum flux in both photoperiods. During the experiment the photoperiod was continually changed to simulate the photoperiod from 1 May to 1 September at each latitude. Secondary needle length, plant height and dry mass at harvest were greater at 60-degrees than the 50-degrees N photoperiod. All populations allocated significantly greater proportions of their biomass to roots at 50-degrees than 60-degrees N photoperiod, yet central populations allocated less to roots than northern ones in both photoperiods. Northern populations (origin &gt; 55-degrees N latitude) stopped height growth up to 50 d earlier than the other populations when grown under 50-degrees N photoperiod conditions. Under the 60-degrees N photoperiod, all populations, except the most southern one, developed terminal leader buds and ceased growth in height between 87 and 105 d after sowing. Using cluster analysis, populations with similar growth and photoperiod responses were assigned to two major groups: northern (61-56-degrees N from Sweden and USSR), and central (55-40-degrees N from the USSR, Poland, Germany, Belgium, France, Czechoslovakia, Yugoslavia, and Turkey). The most southern population, from Turkey, was classified independent from the central group based on growth characteristics alone. No single mechanism of height growth cessation can explain the response of all populations of 1-yr-old seedlings of Scots pine. Our findings support the hypothesis that northern plants respond to a combination of increasing night length and accumulated degree-days. However, the evidence suggests that central and southern populations do not respond to increased night length as they all ceased growth earlier in the 60-degrees than the 50-degrees photoperiod. As hypotheses for further testing, we propose that central and southern populations are either photoperiodically insensitive or respond to short nights or to accumulated degree-days at their native latitudes.</t>
  </si>
  <si>
    <t>Tjoelker, Mark G/M-2413-2016; Oleksyn, Jacek/I-4539-2012</t>
  </si>
  <si>
    <t>10.1111/j.1469-8137.1992.tb01806.x</t>
  </si>
  <si>
    <t>WOS:A1992HR17300015</t>
  </si>
  <si>
    <t>ELORANTA, E; TIMISJARVI, J; NIEMINEN, M; OJUTKANGAS, V; LEPPALUOTO, J; VAKKURI, O</t>
  </si>
  <si>
    <t>SEASONAL AND DAILY PATTERNS IN MELATONIN SECRETION IN FEMALE REINDEER AND THEIR CALVES</t>
  </si>
  <si>
    <t>Daily patterns of pineal function were studied in different seasons in 10 adult semidomesticated female reindeer and 5 prepubertal calves living in a natural arctic environment at latitude 69-degrees 10'N. Serum samples for melatonin RIA were collected every 4 h for 24 h in October (10 h of light, 14 h of darkness and 8 h of light, 16 h of darkness), December (24 h of darkness), March (13 h of light, 11 h of darkness), and June (24 h of light). A significant daily variation in serum melatonin levels was observed in the adult reindeer, with peak values (20-50 ng/liter) occurring during the night in autumn, winter, and spring, but not summer. The daytime values at 13 h (5-10 ng/liter) were constant throughout the year. Total daily amounts of melatonin, the duration of peak levels, and maximal concentrations were significantly lower in spring and summer than before the rut in autumn. The exposure of adult animals to artificial darkness from bright sunlight on August 1 and September 21 resulted in an immediate increase in serum melatonin concentrations. The 2-week-old calves had detectable serum melatonin levels, but no daily rhythm in the spring, whereas a rhythm was detectable by the first autumn, only to disappear unexpectedly during the first winter and return in the spring. At the age of 16 months, the calves had serum melatonin concentrations similar to those in the adults. Our present results show that the continuous illumination experienced during the summer abolished the normal daily melatonin rhythm. This does not seem to be related to organic changes in the pineal gland, since exposure to darkness during the summer increased melatonin levels. The highest melatonin secretion occurred in the autumn and was evidently associated with the rut. Similarly, the daily melatonin rhythm of an adult type observed in the calves at the age of 16 months may be related to the observation that most calves were in rut. Thus, a high rhythmical melatonin secretion appears to relate to puberty and the initiation of heat in female reindeer.</t>
  </si>
  <si>
    <t>10.1210/en.130.3.1645</t>
  </si>
  <si>
    <t>WOS:A1992HG16100073</t>
  </si>
  <si>
    <t>BOKLAGE, CE; KIRBY, CF; ZINCONE, LH</t>
  </si>
  <si>
    <t>ANNUAL AND SUBANNUAL RHYTHMS IN HUMAN CONCEPTION RATES .1. EFFECTIVE CORRECTION AND USE OF PUBLIC RECORD LMP DATES</t>
  </si>
  <si>
    <t>INTERNATIONAL JOURNAL OF FERTILITY</t>
  </si>
  <si>
    <t>Most studies of rhythms in human conception rates have used monthly total births back-dated 9 months. Such data are of little use for studying any pattern less than a few months in length. Even at that level, they are poor material for studying the possibility of altered conception rhythms in anomalous births. The high frequency of premature delivery in such births makes a simple 9-month offset simplistic and misleading. Dates of last normal menses (LMP) provide appropriate detail, but have generally been dismissed as unreliable. In a large public birth record dataset, we have identified a clear artifact of poor LMP recall, highly correlated with passage of time between conception and onset of prenatal care. The majority of the variation in daily LMP counts due to this recall artifiact can be corrected statistically to yield population data suitable to more detailed analyses.</t>
  </si>
  <si>
    <t>0020-725X</t>
  </si>
  <si>
    <t>WOS:A1992HL34200001</t>
  </si>
  <si>
    <t>ILLERA, JC; SILVAN, G; LORENZO, P; PORTELA, A; ILLERA, MJ; ILLERA, M</t>
  </si>
  <si>
    <t>PHOTOPERIODIC VARIATIONS ON SOME HEMATOCHEMICAL PARAMETERS IN RABBITS</t>
  </si>
  <si>
    <t>REVISTA ESPANOLA DE FISIOLOGIA</t>
  </si>
  <si>
    <t>Biochemical blood parameters generally show fluctuations during the day. The aim of this study is to determine the variations of the following parameters: hemoglobine, glucose, triglycerides, ASAT, ALAT, urea and creatinine in New Zealand white (NZW) rabbits, kept under five different circadian rhytms (12/12, 14/10, 10/14, 16/8, 8/16, light/dark). These parameters were analyzed by using a reflection photometer (Reflotron). Most results are found within the physiological range for this species but there are significant differences among cycles. These findings could be explained by the dependence of the biochemical blood parameters on the light/dark cycle. It can be concluded that the most useful cycle to find fewer variations of the biochemical blood parameters in NZW rabbit is 12/12 light/dark cycle.</t>
  </si>
  <si>
    <t>Lorenzo, Pedro/F-1015-2011</t>
  </si>
  <si>
    <t>Lorenzo, Pedro/0000-0001-7955-4206</t>
  </si>
  <si>
    <t>0034-9402</t>
  </si>
  <si>
    <t>WOS:A1992JB15900002</t>
  </si>
  <si>
    <t>CHEMINEAU, P; MALPAUX, B; GUERIN, Y; MAURICE, F; DAVEAU, A; PELLETIER, J</t>
  </si>
  <si>
    <t>LIGHT AND MELATONIN FOR THE CONTROL OF SHEEP AND GOAT REPRODUCTION</t>
  </si>
  <si>
    <t>ANNALES DE ZOOTECHNIE</t>
  </si>
  <si>
    <t>Breeds of sheep and goats from temperate latitudes present seasonal variations in breeding activity which limit their productivity. These variations are controlled by annual photoperiodic changes. Short days (SD) are stimulatory to sexual activity, but, if used for a long time, they cause the appearance of refractoriness which stops reproductive activity. Refractoriness can be ''broken' by exposing the animals to the opposite photoperiod ie long days, (LD), leading to the principle that alternations between LD and SD are essential for the photoperiodic control of seasonal reproduction. The interruption of night by light can mimic an LD (''LD'') and melatonin treatments can mimic an SD (SD). All these observations are important for practical applications. For out-of-season control of sexual activity, treatments using the succession ''LD''-decreasing days or ''LD''-melatonin were demonstrated to be very efficient in advan-cing puberty in young rams. They caused a dramatic increase in sperm production, allowing earlier use of these animals in progeny tests for artificial insemination (Al). In adult rams, such treatments also caused an important increase in testicular weight (significantly different from control rams for 100 d in the spring). In the female goat, the succession ''LD''-melatonin is very efficient in inducing and maintaining oestrous and ovulatory activities in spring, leading to an unusually high fertility after natural mating during this period of the year. In the seasonal breeds of ewes from Northern Europe, such a treatment has so far appeared less efficient than in she-goats. However, melatonin alone can be used after the end of May to advance sexual season and increase fecundity. Induction of permanent reproductive activity in rams and he-goats was made possible by the observation that monthly alternations between LD and SD (= short light cycles) abolished seasonality of behavioural and spermatogenetic activities. Such treatment greatly improved quantitative and qualitative sperm production in both species. The males could be used all year round to produce AI doses without variations in sperm quality and no alteration in fertility. Short light cycles can be used in open barns by alternating ''LD'' and melatonin which abolishes seasonal testicular weight variations. This last result, obtained in Ile-de-France rams, is the first record of induction of a permanently high sexual activity in normally seasonal males kept under normal husbandry conditions. On the contrary, in the ewe, such short light cycles were unable to abolish seasonality of ovulatory activity. The knowledge of the different effects of photoperiod on the neuroendocrine pathways and the reproductive activity in sheep and goats has therefore allowed light treatments to be successfully tested to control seasonal reproductive activity under field conditions and in males raised in Al centres.</t>
  </si>
  <si>
    <t>0003-424X</t>
  </si>
  <si>
    <t>10.1051/animres:19920302</t>
  </si>
  <si>
    <t>WOS:A1992KF90200002</t>
  </si>
  <si>
    <t>CARBERRY, PS; MUCHOW, RC; WILLIAMS, R; STURTZ, JD; MCCOWN, RL</t>
  </si>
  <si>
    <t>A SIMULATION-MODEL OF KENAF FOR ASSISTING FIBER INDUSTRY PLANNING IN NORTHERN AUSTRALIA .1. GENERAL INTRODUCTION AND PHENOLOGICAL MODEL</t>
  </si>
  <si>
    <t>The feasibility of utilizing kenaf (Hibiscus cannabinus L.) as a fibre crop and potential source of paper pulp is being investigated. This paper is the first in a series which develops and validates a simulation model of kenaf, and applies it to assessing the potential for dryland production in regions of tropical Australia. The duration from sowing to flowering is an important determinant of fibre yield in kenaf. Accordingly, the effect of temperature and photoperiod on the phenology of kenaf was examined. Data were collated from sowing-date experiments on kenaf cultivars Guatemala 4 and Everglades 71 at six locations in tropical Australia, ranging in latitude from 12-degrees-54'S. to 19-degrees-32'S. Data from one site, Kununurra, W.A. (15-degrees-39'S.), was used to develop a model which described the duration from sowing to flowering in kenaf based on four stages: (1) sowing to emergence; (2) emergence to the end of the basic vegetative phase (BVP); (3) a photoperiod-induced phase (PIP) which ends at floral initiation, and (4) a flower development phase (FDP). Both kenaf cultivars responded as qualitative short-day plants where flowering did not occur above a critical photoperiod of 12.9 h. Assuming a base photoperiod of 12.0 h, the thermal time required to complete the BVP for the two cultivars was similar. However, photoperiod sensitivity during PIP, and the thermal time required for FDP, were greater for Guatemala 4 than for Everglades 71. Validation of the model against independently observed data for both cultivars at other sites resulted in close predictions in the thermal time required for flowering. This phenological model for kenaf can be used to assess the effect of sowing date on phenology at different locations in tropical environments, and is a key component of a crop growth simulation model to assess the environmental constraints to productivity in these regions.</t>
  </si>
  <si>
    <t>Carberry, Peter/B-9768-2008</t>
  </si>
  <si>
    <t>Carberry, Peter/0000-0002-3555-2193</t>
  </si>
  <si>
    <t>10.1071/AR9921501</t>
  </si>
  <si>
    <t>WOS:A1992JR39500005</t>
  </si>
  <si>
    <t>KAWADA, K</t>
  </si>
  <si>
    <t>PRODUCTION OF SEXUALS IN THE APHID ACYRTHOSIPHON KONDOI IN JAPAN (HOMOPTERA, APHIDINEA, APHIDIDAE)</t>
  </si>
  <si>
    <t>ENTOMOLOGIA GENERALIS</t>
  </si>
  <si>
    <t>This study is to determine the regional difference in the photoperiodic responses between 2 clones of the blue alfalfa aphid, Acyrthosiphon kondoi Shinji 1938. Experiments were carried out under 6 photoperiods ranging from 16L : 8D at - 8L : 16D at 15-degrees-C. Mothers of the Kurashiki clone, originating from the S' part of Japan produced only virginoparae [Vgp] even in the shortest photophase, whereas mothers of the Sapporo clone, originating from the N' part of Japan produced Vgp, Sx-females and -males. Under long photophase (14 h) the Sapporo clone produced only Vgp, at slightly shorter photophases of 13.5 h and 13 h it produced Sx-males and Vgp, and at photophases of 12 h and 8 h, Sx-females, -males and Vgp were all produced. In the latter case, Sx-females appeared first, then-males, and finally Vgp.</t>
  </si>
  <si>
    <t>0171-8177</t>
  </si>
  <si>
    <t>WOS:A1992JL08400003</t>
  </si>
  <si>
    <t>STONER, AW; SANDT, VJ; BOIDRONMETAIRON, IF</t>
  </si>
  <si>
    <t>SEASONALITY IN REPRODUCTIVE ACTIVITY AND LARVAL ABUNDANCE OF QUEEN CONCH STROMBUS-GIGAS</t>
  </si>
  <si>
    <t>Reproductive behavior and larval abundance of queen conch Strombus gigas L. were investigated near Lee Stocking Island, Bahamas, with the primary purpose of determining relationships between physical variables, spawning frequency, and larval abundance. Monthly observations made by divers at the offshore spawning site showed that copulation increased as a linear function of bottom water temperature from April until the end of July, when maximum summer temperature was reached. Pairing, copulation, and egg-laying were all positively correlated with photoperiod throughout the study period. The last pairing and copulating conch were observed in the middle of the warmest period in August suggesting that stimuli other than temperature, such as declining photoperiod, induce the end of reproductive activity. The last egg mass was found in early October. There was a significant correlation between spawning activity at the offshore reproductive site and larval abundance in the adjacent downcurrent inlet. The first conch veligers were found in plankton tows made in early June, five weeks after the first egg masses were observed at the end of April. High larval density was confined to July and August. Advanced-stage larvae, close to metamorophosis, were found only in the vicinity of a shallow, benthic nursery habitat. Comparison of reproductive season in queen conch populations of the Caribbean region showed no latitudinal trend. In all areas, reproduction was associated with long days and warm temperatures. Production of conch larvae at the time of high water temperature and steady trade wind conditions may promote rapid larval development and facilitate transport of the veligers to inshore nursery habitats.</t>
  </si>
  <si>
    <t>WOS:A1992HT86200009</t>
  </si>
  <si>
    <t>TANAKA, K</t>
  </si>
  <si>
    <t>PHOTOPERIODIC CONTROL OF DIAPAUSE AND CLIMATIC ADAPTATION OF THE HOUSE SPIDER, ACHAEARANEA-TEPIDARIORUM (ARANEAE, THERIDIIDAE)</t>
  </si>
  <si>
    <t>1. To elucidate the climatic adaptation of the house spider, Achaearanea tepidariorum, the photoperiodic response regulating diapause and the overwintering stage were compared between the 'temperate' Hirosaki and the 'subtropical' Okinawa strains. 2. Both strains could enter diapause in the nymphal and imaginal stages and photoperiod was a primary factor inducing it. In each strain, the critical photoperiod for diapause induction did not differ between nymphal and imaginal stages. There was, however, about 3h difference in the critical photoperiod between the two strains. It was longer in the temperate strain than in the subtropical strain. 3. The nymphal diapausing stadia also differed geographically; it was highly variable in the temperate strain, but was fixed at the final nymphal instar in the subtropical strain. In spite of the local difference in the diapausing stadia, all nymphal stadia and adults were found during winter in the field at both Hirosaki and Okinawa. 4. These observations suggest that the adaptive significance of diapause in the subtropical strain is to control the timing of reproduction, rather than to enhance the winter survival of the diapausing individual itself.</t>
  </si>
  <si>
    <t>10.2307/2390051</t>
  </si>
  <si>
    <t>WOS:A1992JQ89000006</t>
  </si>
  <si>
    <t>GURNEY, WSC; CROWLEY, PH; NISBET, RM</t>
  </si>
  <si>
    <t>LOCKING LIFE-CYCLES ONTO SEASONS - CIRCLE-MAP MODELS OF POPULATION-DYNAMICS AND LOCAL ADAPTATION</t>
  </si>
  <si>
    <t>JOURNAL OF MATHEMATICAL BIOLOGY</t>
  </si>
  <si>
    <t>We have formulated a model describing the timing of maturity and reproduction in briefly semelparous organisms whose development rate is primarily controlled by environmental factors. The model is expressed as a circle-map relating time of year at maturation in successive generations. The properties of this map enable us to determine the degree of synchrony to be expected between the life-cycles of members of a population exposed to a regular seasonal environment. We have proved that organisms with a life-history composed of a contiguous series of stages, all with development driven by the same seasonal function, cannot phase-lock their life-cycles to the seasons. However if the organism exhibits facultative diapause induced by a critical time/critical development mechanism of the type proposed by Norling (1984a,b,c) then it will always succeed in phase-locking to a perfectly periodic driving function. Within the context of this circle-map model we have examined population extinctions caused by attempting to over-winter in an inappropriate life-history stage, or by attempting to reproduce at a time of year when this is impossible. We have shown that the possibility of such extinctions limits both the shortness of the post-critical stage, and the lateness of the critical time. We have examined the fitness of persistent cohorts as a function of critical time and development. We find that if the post-critical stage is riskier than the pre-critical then natural selection favors a short post-critical stage and a late critical time; the limitation of this process being dependent on the proportion of the growing season over which successful reproduction is possible. We have determined the variation with life-cycle length (and hence latitude or altitude) of the maturation pattern corresponding to optimal life-history parameters. We find that for organisms which can mature only over a small part of the growing season the majority of any latitudinal gradient exhibits a unimodal maturation pattern. Organisms which can mature and reproduce over the majority of the growing season exhibit more complex patterns, but still exhibit substantial ranges of latitude over which unimodal or bimodal patterns are optimal.</t>
  </si>
  <si>
    <t>Nisbet, Roger M/B-6951-2014</t>
  </si>
  <si>
    <t>0303-6812</t>
  </si>
  <si>
    <t>10.1007/BF00176151</t>
  </si>
  <si>
    <t>WOS:A1992HB41400002</t>
  </si>
  <si>
    <t>LIN, J; CHEN, CP; CHEN, IM</t>
  </si>
  <si>
    <t>SEXUAL AND ASEXUAL REPRODUCTION OF ANTHOPLEURA-DIXONIANA (ANTHOZOA, ACTINIARIA) - PERIODICITY AND REGULATION</t>
  </si>
  <si>
    <t>Reproduction of the sea anemone Anthopleura dixoniana (Haddon and Shackleton) from the high intertidal zone of southern Taiwan (120-degrees 41'E; 22-degrees 01'N) was studied from April 1987 through March 1989. A. dixoniana spawns once a year, in July, and divides asexually by longitudinal fission throughout the year, with a peak in July. During the spawning season, sea anemones &gt; 3 mm pedal disc diameter can be sexed, and display a 1:1 sex ratio. Dividing sea anemones are significantly larger than non-dividing individuals, and increase in body size before fission. Under laboratory conditions, individuals kept at 28-degrees-C and fed had larger oocytes and a higher division rate than those kept at 18, 22, 25 or 32-degrees-C or starved. The division rate significantly influenced the oocyte diameter. The present study revealed for the first time, that a long photoperiod (14 h light: 10 h dark) significantly enhances the growth of oocytes in A. dixoniana under laboratory conditions.</t>
  </si>
  <si>
    <t>10.1007/BF00349732</t>
  </si>
  <si>
    <t>WOS:A1992GZ54600012</t>
  </si>
  <si>
    <t>FEIL, B; THIRAPORN, R; GEISLER, G; STAMP, P</t>
  </si>
  <si>
    <t>YIELD, DEVELOPMENT AND NUTRIENT EFFICIENCY OF TEMPERATE AND TROPICAL MAIZE GERMPLASM IN THE TROPICAL LOWLANDS .1. YIELD AND DEVELOPMENT</t>
  </si>
  <si>
    <t>MAYDICA</t>
  </si>
  <si>
    <t>Seven tropical open pollinated cultivars, five tropical hybrids and six European hybrids were grown in the tropical lowlands of Thailand (Farm Suwan, latitude 14.5-degrees N, altitude 360 m a.s.l.) during a rainy and a dry season. High latitude germplasm was compared with tropical germplasm in order to evaluate (1) the yielding ability during contrasting cropping seasons and (2) the stability of phenological, morphological and physiological characteristics under unusual photoperiodical and temperature conditions. All European hybrids failed completely during the rainy season in spite of fungicide treatments. During the dry season with irrigation, however, they achieved about 85% of the grain yield of the tropical cultivars. Tropical hybrids outyielded open pollinated cultivars by 10%. The grain yield production per day was almost equal for tropical and European hybrids but significantly lower for tropical open pollinated cultivars. The European hybrids had high harvest indices (about 50%) but low above-ground biomasses. They were short-stemmed, formed only few leaves and reached silking and maturity early. Ranking in yield, biomass and harvest index within the set of European hybrids was surprisingly stable over a wide range of climates. Our results show that the introduction of European hybrids or, as a future step, of derived cultivars resistent to downy mildew to the tropics, may be beneficial for making use of short growing seasons.</t>
  </si>
  <si>
    <t>0025-6153</t>
  </si>
  <si>
    <t>WOS:A1992JH32500010</t>
  </si>
  <si>
    <t>RAVEN, JA</t>
  </si>
  <si>
    <t>THE PHYSIOLOGY OF SALIX</t>
  </si>
  <si>
    <t>PROCEEDINGS OF THE ROYAL SOCIETY OF EDINBURGH SECTION B-BIOLOGICAL SCIENCES</t>
  </si>
  <si>
    <t>Salix has many physiological features in common with other deciduous woody plants, e.g. C3 photosynthesis, occurrence of latitudinal photoperiodic ecotypes, and organic N (no NO3--N) flux to the shoot in the xylem. Special points about the physiology of Salix spp. which may have impact on their ecology and economic uses include: (i) relatively high (for woody plants) light-saturated rate of photosynthesis on a leaf area or leaf dry weight basis, (ii) sex differences in water (transpiration) costs of growth, (iii) very limited seed longevity and a wide range of temperature and light conditions permitting germination, and (iv) ready rooting and establishment of naturally or artificially detached twigs and branches. Areas in which work on Salix has been especially influential for the development of plant physiology include: (i) the analysis of phloem functioning using aphids, (ii) the role of photoinhibition under natural conditions, and (iii) the realisation that the woody habit need not constrain the achieved activity of enzymes and hence N-based metabolic rates.</t>
  </si>
  <si>
    <t>0308-2113</t>
  </si>
  <si>
    <t>10.1017/S0269727000007442</t>
  </si>
  <si>
    <t>WOS:A1992HW57500005</t>
  </si>
  <si>
    <t>MATYAS, C; YEATMAN, CW</t>
  </si>
  <si>
    <t>EFFECT OF GEOGRAPHICAL TRANSFER ON GROWTH AND SURVIVAL OF JACK PINE PINUS-BANKSIANA LAMB) POPULATIONS</t>
  </si>
  <si>
    <t>Heights and mortality at age 15 were analysed in Ontario tests of a range-wide Provenance experiment. The analysis confirmed that the between-sources variaton pattern of height growth in jack pine populations is shaped by thermo- and photoperiodic effects. The geographical pattern is latitudinally clinal but weakly expressed. For calculating the response regression surface, the variable ''ecological distance'' was introduced as a measure of environment change for the transferred sources. The developed model illustrates a generally observable trend of superiority (or at least equal performance) of sources transferred moderately northward as compared to the local source. The existence of obvious adaptation to harsher conditions as the local is interpreted as ''adaptation lag''. Mortality caused by maladaptation and predicted performance of transferred populations was used to propose safe limits of transfer.</t>
  </si>
  <si>
    <t>WOS:A1992KQ51800011</t>
  </si>
  <si>
    <t>PITTENDRIGH, CS; KYNER, WT; TAKAMURA, T</t>
  </si>
  <si>
    <t>THE AMPLITUDE OF CIRCADIAN OSCILLATIONS - TEMPERATURE-DEPENDENCE, LATITUDINAL CLINES, AND THE PHOTOPERIODIC TIME MEASUREMENT</t>
  </si>
  <si>
    <t>This paper develops several propositions concerning die lability of die amplitude of Drosophila circadian pacemakers. The first is that the amplitude of the pacemaker's motion, unlike its period, is markedly temperature-dependent. The second is that latitudinal variation in pacemaker amplitude (higher in the north) is responsible for two very different sets of observations on Drosophila circadian systems at successively higher latitudes. One of these is a cline in D. auraria's phase-shifting response to light, which steadily weakens in a succession of more northerly strains. The other, concerning D. littoralis in the very far north, is a cline in the rate at which eclosion activity becomes arrhythmic (the circadian rhythm damps out) in constant darkness; damping is faster in the north. The third proposition concerns a plausible selection pressure for the cline in pacemaker amplitude that we propose underlies the two directly observed clines. Two points are emphasized: (1) The amplitude of the pacemaker's daily oscillation declines as the duration of the entraining light pulse (photoperiod) is increased; and (2) the duration of the daily photoperiods throughout the breeding season is steadily increased as one moves toward the poles. Selection for conservation of pacemaker amplitude (during the breeding season) would produce the latitudinal cline we propose. The fourth, and final proposition is that since the amplitude of the pacemaker's daily motion responds systematically to change in photoperiod, amplitude is clearly one way-and a temperature-dependent way-in which insect circadian systems may sense seasonal change. These propositions concerning the temperature and latitude dependence of pacemaker amplitude may be relevant to a wider array of circadian pacemakers than Drosophila.</t>
  </si>
  <si>
    <t>10.1177/074873049100600402</t>
  </si>
  <si>
    <t>WOS:A1991GR91000002</t>
  </si>
  <si>
    <t>ROSEN, LN; LIVINGSTONE, IR; ROSENTHAL, NE</t>
  </si>
  <si>
    <t>MULTIPLE-SCLEROSIS AND LATITUDE - A NEW PERSPECTIVE ON AN OLD ASSOCIATION</t>
  </si>
  <si>
    <t>For 68 years latitude has been identified as an important risk factor in the occurrence of multiple sclerosis (MS), but no satisfactory explanation has been offered for this relationship. Epidemiological studies of MS, however, have failed to take into account the degree of change in the amount of ambient light over the course of the year, a variable which is closely related to photoperiod and latitude. Seasonal affective disorder (SAD), another illness for which latitude is a risk factor, appears to be related to the decrease in ambient light during the winter months, and offers some relevant insights into the geographical distribution of risk for developing MS. Researchers have found a relationship between degree of reported seasonal difficulties in a population sample and altered immunological function. Furthermore, the effects of bright light on mood have been shown to be regulated through the eye. We hypothesize that the risk of developing MS is related to impairment of the immune system caused by light deprivation prior to adulthood.</t>
  </si>
  <si>
    <t>10.1016/0306-9877(91)90014-P</t>
  </si>
  <si>
    <t>WOS:A1991HC11800014</t>
  </si>
  <si>
    <t>HAN, EN; GATEHOUSE, AG</t>
  </si>
  <si>
    <t>EFFECT OF TEMPERATURE AND PHOTOPERIOD ON THE CALLING BEHAVIOR OF A MIGRATORY INSECT, THE ORIENTAL ARMYWORM MYTHIMNA-SEPARATA</t>
  </si>
  <si>
    <t>The pre-calling period (PCP), between emergence and first release of pheromone, determines the number of nights over which female Mythimna separata (Walker) (Lepidoptera: Noctuidae) can express their migratory potential. In its seasonal migrations in eastern Asia, this armyworm penetrates to latitudes at which it is unable to over-winter but at which reliable photoperiodic and temperature cues anticipate the deterioration of conditions. The effect of these environmental factors on PCP was examined in moths descended from samples collected in Nanjing (32-degrees-N) during the summer migration. Under LD 14:10 h, a reduction in temperature, from 23-degrees-C during larval development to 18-degrees-C from 24 h after pupation, resulted in a twofold increase in PCP compared with insects held at 23-degrees-C. At 23-degrees-C, short days (LD 12:12 h) extended PCP but the magnitude of the response was increased under a regime of decreasing photoperiod, from LD 15:9 h, to LD 12:12 h through larval, pupal and adult development. Further experiments demonstrated that the response depended on a decrease in photoperiod from pre-pupal stage to adult emergence (the pupal period is spent below ground). A reduction of 50-60 min over the 13-15 day pupal period at 23-degrees-C was effective. The significance of decreasing photoperiods, irrespective of absolute levels, as a cue for species whose migrations traverse substantial ranges of latitude is considered and the results are discussed in relation to the genetic determination of PCP in M. separata and to its seasonal migrations in eastern China.</t>
  </si>
  <si>
    <t>10.1111/j.1365-3032.1991.tb00580.x</t>
  </si>
  <si>
    <t>WOS:A1991GU14200004</t>
  </si>
  <si>
    <t>ROBINSON, JJ; WIGZELL, S; AITKEN, RP; WALLACE, JM; IRELAND, S; ROBERTSON, IS</t>
  </si>
  <si>
    <t>THE MODIFYING EFFECTS OF MELATONIN, RAM EXPOSURE AND PLANE OF NUTRITION ON THE ONSET OF OVARIAN ACTIVITY, OVULATION RATE AND THE ENDOCRINE STATUS OF EWES</t>
  </si>
  <si>
    <t>In four experiments, ewes were kept in natural daylength conditions at 57-degrees-N and given daily at 15:00 h an oral dose of 3 mg of melatonin. Irrespective of feeding level, this method of administering melatonin sustained plasma concentrations of the hormone at night-time values from 1 h after dosing to the onset of natural darkness (7 h or less), but by the following morning concentrations were the same as those for control ewes. For Experiment 1, which started on 6 July and involved 24 Border Leicester x Scottish Blackface ewes, the mean intervals and (ranges) in days to the onset of ovarian activity (plasma progesterone above 1 ng ml-1) were 50 (40-61) and 70 (35-96) for melatonin-treated and control ewes kept in isolation from the male. Corresponding values for those exposed once daily to a vasectomized ram were 29 (5-44) and 34 (21-61). In Experiment 2, the intervals from the start of treatment on 6 June were 67 (57-75) days for ten Scottish Blackface ewes receiving melatonin compared with 107 (75-141 ) for nine of ten controls that showed ovarian activity before the experiment ended on 29 October. For a further ten ewes exposed continuously to an oestrous ewe and vasectomized ram, the interval was 72 (36-124) days. Experiment 3 started on 10 June and involved 32 Scottish Blackface ewes which were exposed once daily to a vasectomized ram and received two levels of feeding (5.8 or 11.6 MJ of metabolizable energy daily), either with or without melatonin in a 2 x 2 factorial design. Here, the intervals to behavioural oestrus were 79 (70-91) days and 92 (71-111) days for treated and control ewes, respectively, given the low feeding level and 74 (57-86) days and 85 (70-102) days for those given the high feeding level. Melatonin increased the ovulation rate and litter size, with the increases being greater for the low- than high-plane ewes. In Experiment 4, the mean interval from the start of melatonin treatment on 7 July to the onset of ovarian activity for low-plane Scottish Blackface ewes was 61 +/- 12.5 days versus 78 +/- 11.4 days for controls (n = 10 per group). The ovulation rate, at first behavioural oestrus was not affected by melatonin, but at the subsequent three oestrous cycles was always higher for those receiving melatonin. Melatonin decreased circulating prolactin concentrations and obliterated their circadian rhythm (Experiment 1). Luteinizing hormone concentrations in plasma samples taken at frequent intervals for up to 24 h at 1, 3, 6 and 9 weeks after the start of melatonin treatment (Experiments 1 and 3), favoured the hypothesis that it initiates ovarian activity in ewes via a sudden increase in the activity of the hypothalamic gonadotrophin-releasing hormone pulse generator just prior to oestrus, rather than by a gradual and progressive increase throughout the treatment period.</t>
  </si>
  <si>
    <t>10.1016/0378-4320(91)90067-A</t>
  </si>
  <si>
    <t>WOS:A1991GT05200007</t>
  </si>
  <si>
    <t>BERNER, DB; NGUYEN, L; NGUY, S; BURTON, S</t>
  </si>
  <si>
    <t>PHOTOPERIOD AND TEMPERATURE AS INDUCERS OF GAMOGENESIS IN A DICYCLIC POPULATION OF SCAPHOLEBERIS-ARMATA HERRICK (CRUSTACEA, CLADOCERA, DAPHNIIDAE)</t>
  </si>
  <si>
    <t>The induction of gamogenesis in a dicyclic population of Scapholeberis armata from a small pond at 40-degrees N in Pennsylvania, USA, was studied. Animals were collected at the time of gamogenesis in mid-October (fall) 1988 and early June (spring) 1989). 10 clones were established from isolated females for each season and maintained at low density under standard conditions of 20-degrees-C and 13.5L/10.5D, with Chlamydomonas reinhardtii diluted with pond water to 3.10(5) cells ml-1 as a food source. For each clone, mothers of pairs of test animals were acclimated to 4 sets of conditions: 20-degrees-C/15.5L (spring), 15-degrees-C/11.5L (fall), 20-degrees-C/11.5L (control), and 15-degrees-C/15.5L. Test animals were observed bidaily or daily for up to 37 days. Occurrence of molts and of parthenogenetic broods or ephippia was recorded. At short photoperiod, ephippial females developed, usually after one or more parthenogenetic broods, among both spring and fall animals. The response was stronger (higher % sexual females) among fall clones, and was enhanced in both groups by 15-degrees-C water. No animals responded to long photoperiod in warm or cool water. It is likely that additional factors, such as prior photoinduction, rapid depletion of food supply, and increased inter-animal contact due to high population density are required for the induction of spring gamogenesis. Differences in the responsiveness of spring and fall clones to inducing conditions suggest some differences in genotypes of spring and fall subpopulations in this pond. It is proposed that variable responses among genotypes to factors inducing gamogenesis may be the basis for the differences and clines in the timing of gamogenesis found among ecologically and latitudinally separated populations.</t>
  </si>
  <si>
    <t>10.1007/BF00028405</t>
  </si>
  <si>
    <t>WOS:A1991GW37900027</t>
  </si>
  <si>
    <t>SVENNING, MM; JUNTTILA, O; SOLHEIM, B</t>
  </si>
  <si>
    <t>SYMBIOTIC GROWTH OF INDIGENOUS WHITE CLOVER (TRIFOLIUM-REPENS) WITH LOCAL RHIZOBIUM-LEGUMINOSARUM BIOVAR TRIFOLII</t>
  </si>
  <si>
    <t>To study a possible adaptation of the symbiosis between white clover (Trifolium repens L.) and Rhizobium leguminosarum biovar trifolii with regard to light and temperature at northern latitudes, local seed populations of white clover and isolates of R. leguminosarum biovar trifolii from 3 different latitudes in Norway, 58-degrees 48'N, 67-degrees 20'N and 69-degrees 22'N, were used. The commercial cultivar. Undrom was used as a reference plant. The experiments were done at 18 and 9-degrees-C under controlled conditions in a phytotron during the natural growing season at 69-degrees 39'N. Growth of the plants was evaluated by number and size of leaves, dry matter production and total N-content. At 18-degrees-C the white clover plants were harvested twice while at 9-degrees-C there was only one growth period. The results from first harvest at 18-degrees-C and total growth at 9-degrees-C, showed that white clover populations from northern Norway had a lower growth potential than the population from the south and cv. Undrom. This difference was not apparent in the second growth period at 18-degrees-C. Growth of the plants from seeds to first harvest was enhanced by mineral nitrogen compared to plants dependent on Rhizobium only. However, after a second growth period dry weight and total nitrogen content of the plants with nitrogen fixation were comparable to the plants receiving mineral nitrogen. Statistical analysis showed that the most important factor for the variation in dry matter production was the plant population. Within the populations at 9-degrees-C and at first harvest at 18-degrees-C, there were no significant differences in dry matter production with different Rhizobium inoculum. In the second growth period at 18-degrees-C, different inoculum gave significantly different amount of dry matter within a population. The results showed a significant interaction between plant population and Rhizobium inoculum, and the results indicated that plants from the north gave higher yield when nodulated by Rhizobium from the north than from the south.</t>
  </si>
  <si>
    <t>10.1034/j.1399-3054.1991.830308.x</t>
  </si>
  <si>
    <t>WOS:A1991GU62500008</t>
  </si>
  <si>
    <t>GENETICS OF PRECALLING PERIOD IN THE ORIENTAL ARMYWORM, MYTHIMNA-SEPARATA (WALKER) (LEPIDOPTERA, NOCTUIDAE), AND IMPLICATIONS FOR MIGRATION</t>
  </si>
  <si>
    <t>Migration in insects usually occurs prereproductively so the precalling period, between emergence and the first release of pheromone, determines the number of nights over which females of migrants such as Mythimna separata can express their migratory potential. Precalling periods (PCP's) ranged from 3 to 21 nights in F1 females from insects collected in the field in eastern China. As technical problems precluded the use of a sib-analysis design, the genetic basis of this variation was investigated by analysis of the correlation between daughters' and mother's PCP's and by selection in isofemale lines followed by reciprocal crosses. The results of these analyses indicated that PCP is strongly influenced by genes located on the X chromosome, inherited from the male parent in Lepidoptera. Genetic regulation of migratory potential, of which PCP is a crucial component, can be expected to evolve in tropical species such as Mythimna separata, whose larval habitats are associated with unpredictable tropical rainfall. This species has no preimaginal diapause but makes regular seasonal incursions every spring and early summer to high temperate latitudes at which it cannot overwinter. Where migrants are carried by winds, as occurs in these migrations, the predominantly poleward winds at this time of year must create a genetic cline across latitude, in which migratory potential of the summer populations founded by the migrants increases with increasing latitude. We suggest that X-linkage of genes influencing PCP may reduce the genetic load associated with this polymorphism by reducing the frequencies of inappropriate PCP genotypes in these summer populations. Thus, in autumn when winds are predominantly northerly, fewer individuals at any latitude will lack the capability to make the return journey southward. Some support for this model is provided by the observed distributions of PCP's of F1 females from moths collected in the field in central and northern eastern China. If X-linkage of genes influencing PCP contributes to the stability of these migratory cycles, it can be expected in other species with similar migratory strategies.</t>
  </si>
  <si>
    <t>10.2307/2409896</t>
  </si>
  <si>
    <t>WOS:A1991GH35900016</t>
  </si>
  <si>
    <t>CONDON, RG</t>
  </si>
  <si>
    <t>BIRTH SEASONALITY, PHOTOPERIOD, AND SOCIAL-CHANGE IN THE CENTRAL CANADIAN ARCTIC</t>
  </si>
  <si>
    <t>HUMAN ECOLOGY</t>
  </si>
  <si>
    <t>Birth seasonality at high latitudes is a complex phenomenon which is undoubtedly affected by a subtle interaction between environmental rhythmicity (most notably in photoperiod and temperature) and cultural adaption. There is intriguing evidence that human gonadotrophic activity (and hence fertility) may be affected by seasonal fluctuations in light intensity and duration. Nevertheless, cultural factors are important insofar as they mediate between environmental rhythmicity and human fertility/birth patterns. This article examines the distribution of births over several decades in an Inuit community located 300 miles north of the Arctic Circle. Several shifts in birth seasonality are noted, the most significant of which is a dramatic shift from pronounced seasonality in the 1970s to non-seasonality in the 1980s. Longitudinal ethnographic fieldwork has allowed an examination of social and economic changes accounting for the rather sudden disappearance of birth seasonality. These include increasing reliance upon wage employment and social assistance, decreased dependence upon subsistence hunting and trapping, changing attitudes on the part of young people entering their prime reproductive years, and the introduction of television, radio, and southern-style recreational activities.</t>
  </si>
  <si>
    <t>0300-7839</t>
  </si>
  <si>
    <t>1572-9915</t>
  </si>
  <si>
    <t>10.1007/BF00888980</t>
  </si>
  <si>
    <t>WOS:A1991KA65700001</t>
  </si>
  <si>
    <t>KENNY, NAP; SAUNDERS, DS</t>
  </si>
  <si>
    <t>ADULT LOCOMOTOR RHYTHMICITY AS HANDS OF THE MATERNAL PHOTOPERIODIC CLOCK REGULATING LARVAL DIAPAUSE IN THE BLOWFLY, CALLIPHORA-VICINA</t>
  </si>
  <si>
    <t>Some basic properties of the adult locomotor activity rhythm and of the maternal induction of larval diapause in Calliphora vicina are described. Diapause responses in Nanda-Hamner experiments indicate that circadian rhythmicity is involved in photoperiodic time measurement (PPTM). However, although the locomotor rhythm shows long-lasting changes in free-running period (aftereffects of photoperiod and constant light) and occasional "splitting," thereby indicating a structural complexity to the circadian system, the overt rhythm may be used as an indicator of phase relationships (or "hands") of the covert system involved in PPTM, within the framework of a simple external-coincidence model for the diapause clock. Thus, in light-dark (LD) cycles close to "resonance" with the circadian pacemaker(s) (T 24, LD 12:12; T 48, LD 12:36; and T 72, LD 12:60), light is restricted to the subjective day and diapause incidence is high. In T 36 (LD 12:24) and T 60 (LD 12:48), light falls into the subjective night and illuminates the postulated light-sensitive phase (phi-i), and diapause incidence is low. Within the primary range of entrainment, light invades the late subjective night in T 20 (LD 12:8), illuminates phi-i, and causes low incidence of diapause; however, it invades the early subjective night in T 30 (LD 12:18) and diapause remains high.</t>
  </si>
  <si>
    <t>10.1177/074873049100600303</t>
  </si>
  <si>
    <t>WOS:A1991GE80800003</t>
  </si>
  <si>
    <t>WAYNE, NL; RISSMAN, EF</t>
  </si>
  <si>
    <t>TROPICAL PHOTOPERIODS AFFECT REPRODUCTIVE DEVELOPMENT IN THE MUSK SHREW, SUNCUS-MURINUS</t>
  </si>
  <si>
    <t>The purpose of the present studies was to determine whether reproductive development in male musk shrews (original stock from Guam Island, 13-degrees-N latitude) could be altered by small, ecologically relevant changes in photoperiod. In the first experiment, effects of changes in photoperiod equivalent to those seen between the 2 solstices on Guam Island (90 min) on reproductive maturation were investigated. The results showed that a 90-min difference in photoperiod had a significant effect on weights of various androgen-sensitive target tissues. Furthermore, there was little evidence that the preweaning photoperiod had an effect on the response to the postweaning photoperiod. In the second experiment, effects of changes in photoperiod equivalent to those seen between the equinoxes and solstices on Guam Island (45 min) on reproductive maturation were investigated. The results showed that both a decrease and an increase in photoperiod by 45 min had a significant effect on weights of various androgen-sensitive target tissues. Overall, these results suggest that animals living close to the equator can potentially use small changes in day length to alter or time reproductive function.</t>
  </si>
  <si>
    <t>10.1016/0031-9384(91)90544-X</t>
  </si>
  <si>
    <t>WOS:A1991GK17100014</t>
  </si>
  <si>
    <t>ANDO, Y</t>
  </si>
  <si>
    <t>PHOTOPERIODIC CONTROL OF ADULT DIAPAUSE IN A SUBTROPICAL KATYDID, EUCONOCEPHALUS-PALLIDUS REDTENBACHER (ORTHOPTERA, TETTIGONIIDAE)</t>
  </si>
  <si>
    <t>Euconocephalus pallidus from the subtropical island of Okinawa, Japan, matured after six nymphal instars. The nymphal duration did not vary with photoperiod in a range from 11L-13D to 15L-9D at 25-degrees-C. Adults took about 25 days to start ovipositing in long day conditions (14L-10D and 15L-9D) and more than 60 days in short day conditions (11L-13D) to 13L-11D). The adult stage immediately after emergence was the most sensitive to photoperiod, and the pre-oviposition period was also influenced by the photoperiod experienced during the nymphal stage. Female adults transferred from a short day to a long day laid eggs without delay. It seems that the adults of the 1st generation, having grown under long day conditions, avert diapause, while those of the 2nd generation, having experienced short day conditions, enter diapause. Thus, it is likely that E. pallidus has a heterodynamic life cycle controlled by photoperiod in the subtropical region.</t>
  </si>
  <si>
    <t>10.1303/aez.26.347</t>
  </si>
  <si>
    <t>WOS:A1991GD14500010</t>
  </si>
  <si>
    <t>GOMI, T; TAKEDA, M</t>
  </si>
  <si>
    <t>GEOGRAPHIC-VARIATION IN PHOTOPERIODIC RESPONSES IN AN INTRODUCED INSECT, HYPHANTRIA-CUNEA DRURY (LEPIDOPTERA, ARCTIIDAE) IN JAPAN</t>
  </si>
  <si>
    <t>Photoperiodic responses for diapause induction and post-embryonic development were investigated in six geographic populations of an introduced insect, Hyphantria cunea DRURY in Japan. Incidences of diapause varied among populations under 14.5L-9.5D at 20-degrees-C. Estimates of critical photoperiods fell between 14 hr 23 min and 14 hr 43 min. Those for the northern populations were not critically different from the original population which initially colonized. However, those for the southern trivoltine populations were shorter than those for the northern bivoltine ones. The critical photoperiods were nearly the same within each voltinism region. The period for larvae not destined to diapause was generally shorter than the one for diapause-destined larvae. This tendency was more conspicuous in the trivoltine populations. The non-diapause-destined larval and pupal periods in the trivoltine Kobe population were shorter than those in the bivoltine ones under 16L-8D at 20-degrees-C. Under 14L-10D at 20-degrees-C, however, the diapause-destined larval period in the Kobe population was not different from the larval periods in all but one bivoltine population. Voltinism, critical photoperiod for diapause induction and developmental period of this species have changed during its 40-year colonization of Japan.</t>
  </si>
  <si>
    <t>10.1303/aez.26.357</t>
  </si>
  <si>
    <t>WOS:A1991GD14500011</t>
  </si>
  <si>
    <t>TEMTE, JL; BIGG, MA; WIIG, O</t>
  </si>
  <si>
    <t>CLINES REVISITED - THE TIMING OF PUPPING IN THE HARBOR SEAL (PHOCA-VITULINA)</t>
  </si>
  <si>
    <t>The regional variation in the pupping season of the harbour seal (Phoca vitulina) was reviewed using the birth periods reported for 65 colony sites distributed over a range from 30.4-degrees to 78.5-degrees North latitude. The birth timing of P. v. vitulina was not related to latitude, but birthing in P. v. concolor along eastern North America exhibited a latitudinal cline. The timing of birth in P. v. richardsi varied in three distinct patterns: (1) a significant unidirectional latitudinal cline extending between Baja California and the west coast of Washington; (2) a cluster comprised of Puget Sound, Washington and Vancouver Island, British Columbia colonies in which birthing occurred an average of 65 days later than on the Washington coast; and (3) a cluster from northern British Columbia and Alaska which did not demonstrate a latitudinal cline. Insufficient data were available for the analysis of P. v. mellonae or P. v. stejnegeri. We found great regional variation in the timing of birth among all colonies, with mean birth dates occurring as early as 15 March and as late as 3 September. Little variation existed north of 50-degrees. To the south of 50-degrees, however, most of the variation could be attributed to correlation with latitude or to affiliation with the Puget Sound, Washington-Vancouver Island, British Columbia geographic area. Clinal variation in pupping could result from: (1) geographic variations in a selective factor with perhaps gene exchange between contiguous populations playing a role in smoothing the variation; or (2) for populations between Mexico and the west coast of Washington, regional variation in a non-selective environmental variable, such as photoperiod.</t>
  </si>
  <si>
    <t>Wiig, Oystein/J-8383-2012</t>
  </si>
  <si>
    <t>Wiig, Oystein/0000-0003-0395-5251</t>
  </si>
  <si>
    <t>10.1111/j.1469-7998.1991.tb03790.x</t>
  </si>
  <si>
    <t>WOS:A1991GE05000008</t>
  </si>
  <si>
    <t>MATTHEWS, CD; GUERIN, MV; WANG, X</t>
  </si>
  <si>
    <t>HUMAN PLASMA MELATONIN AND URINARY 6-SULPHATOXY MELATONIN - STUDIES IN NATURAL ANNUAL PHOTOPERIOD AND IN EXTENDED DARKNESS</t>
  </si>
  <si>
    <t>OBJECTIVES The aims of the study were (1) to examine the human plasma melatonin rhythm at the equinoxes and the solstices in the natural photoperiod (at 35-degrees-S); (2) to examine melatonin rhythms in the same subjects under extended darkness conditions to expose any suppressive (gating) effects of light at any time of the year; (3) to undertake a rigorous examination of the relationship between plasma melatonin and the urinary metabolite 6-sulphatoxy melatonin at varying times of the year. DESIGN At the equinoxes and solstices, unrestricted subjects had hourly urine collections followed by venous blood sampling taken under natural light conditions for 24 hours. Following a 24 hour interval, a similar collection regime was performed with subjects held under conditions of extended darkness (5 hours darkness prior to natural sunset and following natural sunrise) for a further 24 hours. SUBJECTS Groups of four (minimum) to six female volunteers (age range 18-35 years) were studied, who had a normal lifestyle, no history of depression, and were not taking any medication or recently engaged in shiftwork. MEASUREMENTS The plasma was assayed for melatonin and the urine samples for 6-sulphatoxy melatonin by radioimmunoassay. RESULTS The onset of natural melatonin secretion was delayed until after sunset at all seasons but was earlier in summer, and not different from the time of sunset in extended darkness. The offset of melatonin secretion under natural conditions occurred at sunrise in autumn and winter but was delayed until after sunrise during spring and summer, particularly in extended darkness. No significant changes in the duration of melatonin secretion were observed between seasons nor between the duration of melatonin secretion under natural photoperiod or extended darkness. The measurement of 6-sulphatoxy melatonin proved to be a close indicator of the phase and amplitude of secretion of plasma melatonin. Both onset and off set times of 6-sulphatoxy melatonin were delayed compared to the times when plasma melatonin was detectable/undetectable. A good correlation exists between the total plasma melatonin secretion and that of 6-sulphatoxy melatonin. CONCLUSIONS The results suggest evidence for a suppressive (gating) effect of light at dawn only during summer which was associated with a phase advance of the onset of melatonin secretion at this time of year. The lack of a major gating effect of environment light on melatonin secretion, and the unchanging duration of secretion through the year in the normally entrained human, highlight differences between the human and those photoperiodic animal species which breed seasonally. Urinary 6-sulphatoxy melatonin proved to be a good indicator of plasma melatonin levels under rigorous examination and is confirmed as a useful clinical measure.</t>
  </si>
  <si>
    <t>10.1111/j.1365-2265.1991.tb03491.x</t>
  </si>
  <si>
    <t>WOS:A1991FV01400004</t>
  </si>
  <si>
    <t>SOLHAUG, KA</t>
  </si>
  <si>
    <t>LONG DAY STIMULATION OF DRY-MATTER PRODUCTION IN POA-ALPINA ALONG A LATITUDINAL GRADIENT IN NORWAY</t>
  </si>
  <si>
    <t>HOLARCTIC ECOLOGY</t>
  </si>
  <si>
    <t>Photoperiod extension with weak incandescent light from 8 to 24 h stimulated relative growth rate (RGR) of Poa alpina up to 20%. The response was greatest in young plants at low temperatures. The leaf area ratio (LAR) increased by about 50% which more than compensated for a reduction in net assimilation rate (NAR) by about 20%. The effect of daylength extension on RGR was similar for an arctic ecotype of P. alpina from Svalbard, an alpine ecotype from southern Norway and a boreal-temperature ecotype from southern Norway. The main changes in the growth parameters occurred over the 13 to 17 h photoperiod range in P. alpina from both Svalbard and Rondane, although plants at Svalbard are exposed to midnight sun throughout their growing season. The ecotype of P. alpina from southern Norway had fewer tillers and allocated less dry matter to the roots than the two other ecotypes.</t>
  </si>
  <si>
    <t>0105-9327</t>
  </si>
  <si>
    <t>WOS:A1991GH21300001</t>
  </si>
  <si>
    <t>OKLAND, B</t>
  </si>
  <si>
    <t>LABORATORY STUDIES OF EGG DEVELOPMENT AND DIAPAUSE IN ISOPERLA-OBSCURA (PLECOPTERA) FROM A MOUNTAIN STREAM IN NORWAY</t>
  </si>
  <si>
    <t>1. A laboratory study of egg development of the stonefly Isoperla obscura (Zetterstedt) collected from the stream Flybekken (southern Norway, 61-degrees-25'N, 8-degrees-48'E, 1373 m a.s.l.) showed a short diapause followed by a prolonged period of postdiapause quiescence. 2. Diapause occurred over a wide range of temperatures (-20-degrees-C to +8-degrees-C), but 0-1-degrees-C was the most favourable for fast diapause development and successful hatching. Diapause development required temperatures below 12-degrees-C, but sub-zero diapause temperatures increased mortality during the postdiapause phase, as well as reducing hatching success. 3. The threshold for initiation of postdiapausal development was about 1-2-degrees-C. Development rate increased and variation in development time decreased at higher water temperatures. These may be important characteristics to ensure seasonal and geographical synchrony of development in individual populations. Low postdiapausal temperatures were unfavourable, despite a subsequent increase in water temperature. No response to postdiapausal photoperiod was detected. 4. The results agreed well with conditions noted in the natural environment, and with the abundance of this species at high altitudes and latitudes in Fennoscandia. Nevertheless, Isoperla obscura also occurs in streams in the maritime parts of western Norway. The results of the present study suggest that egg development in these populations will prove to be different.</t>
  </si>
  <si>
    <t>Section, Forest Health/B-6603-2009; Okland, Bjorn/C-6599-2008</t>
  </si>
  <si>
    <t>1365-2427</t>
  </si>
  <si>
    <t>10.1111/j.1365-2427.1991.tb01391.x</t>
  </si>
  <si>
    <t>WOS:A1991FW54500008</t>
  </si>
  <si>
    <t>SCHWABL, H; GWINNER, E; BENVENUTI, S; IOALE, P</t>
  </si>
  <si>
    <t>EXPOSURE OF DUNNOCKS (PRUNELLA-MODULARIS) TO THEIR PREVIOUS WINTERING SITE MODIFIES AUTUMNAL ACTIVITY PATTERN - EVIDENCE FOR SITE RECOGNITION</t>
  </si>
  <si>
    <t>We caught dunnocks at a wintering site near Pisa/Italy prior to their departure for breeding territories and held them indoors north of this site (Andechs/Germany) on a simulated photoperiod of 52.5-degrees-N. After birds had gone through a reproductive cycle and postnuptial moult they developed migratory restlessness in autumn. At this time one group was transferred back to the previous wintering site (Pisa) where birds were held in individual activity cages in an outdoor aviary, allowing them to perceive as much environmental information as possible. A second group was transferred to a control site near Tour du Valat/France of approximately the same latitude and climate, but different longitude and held in an identical aviary. The diurnal activity pattern changed after transfer back to the previous wintering site, but not after transfer to the control site. Specifically, the amount of morning activity was reduced while afternoon activity was increased. This effect was restricted to those individuals that had been developing nocturnal migratory restlessness the previous spring. It was absent in individuals without migratory restlessness in spring, indicating that the different patterns were not due to unspecific effects from the testing sites. These results are consistent with the hypothesis that birds were able to derive information about their locality and to recognize their previous wintering site, resulting in suppression of migratory state by experience. The results are not definitely conclusive, however, because of several difficulties in the interpretation of perch-hopping activity, which are discussed in detail.</t>
  </si>
  <si>
    <t>WOS:A1991FU50700004</t>
  </si>
  <si>
    <t>HAGAN, JM; LLOYDEVANS, TL; ATWOOD, JL</t>
  </si>
  <si>
    <t>THE RELATIONSHIP BETWEEN LATITUDE AND THE TIMING OF SPRING MIGRATION OF NORTH-AMERICAN LANDBIRDS</t>
  </si>
  <si>
    <t>ORNIS SCANDINAVICA</t>
  </si>
  <si>
    <t>Under laboratory conditions, two mechanisms have been identified that control the onset of migration. One mechanism inflexibly controls the initiation of migration, while the other requires external input from a changing environment. It has been suggested that the evolution of these mechanisms has an ecological basis related to the wintering latitude of the species. To establish whether the timing of migration was consistent with this ecological explanation, we studied the long-term mean timing of spring migration, and within-year and among-year variance in timing, in 27 free-living Nearctic migrant species. Species that wintered in higher, temperate latitudes migrated significantly earlier than tropical-wintering species. Tropical-wintering species showed significantly less within-year and among-year variation in the timing of migration, suggesting that the mechanism regulating their migration is primarily endogenous, with little influence of external stimuli. In contrast, breeding latitude showed no relationship to the mean date of migration, or the within-year or among-year variation in timing. These results are consistent with the notion that conditions that indicate time-of-year are unreliable or change imperceptibly (photoperiod) in the tropics, making an endogenous circannual clock valuable for controlling the onset and progression of migration. Temperate-wintering species were more likely to show interspecific correlations in timing than tropical species, further suggesting that external cues modulate spring migration in temperate-wintering species. Our results indicate that the migration regulation system employed might be ultimately determined by wintering latitude and associated environmental cues.</t>
  </si>
  <si>
    <t>0030-5693</t>
  </si>
  <si>
    <t>10.2307/3676543</t>
  </si>
  <si>
    <t>WOS:A1991FW19900007</t>
  </si>
  <si>
    <t>CAO, WX; MOSS, DN</t>
  </si>
  <si>
    <t>PHYLLOCHRON CHANGE IN WINTER-WHEAT WITH PLANTING DATE AND ENVIRONMENTAL-CHANGES</t>
  </si>
  <si>
    <t>The phyllochron (degree-days/leaf) of wheat (Triticum aestivum L.) differs with planting dates and latitudes. An understanding of the causes for these differences is needed to model the development of wheat crop canopies. Stephens and Yamhill winter wheat cultivars were planted on a range of dates in outdoor pots and in field plantings to study the relationship of phyllochron to the daylength and mean air temperature at seedling emergence. Both cultivars had a nearly constant phyllochron for a given planting in both pot and field plantings until 600 cumulated degree-days (CDD), which was about the time of double ridge formation. Phyllochron values were different, however, for the different planting dates. At about 600 CDD the phyllochron increased in 18 of 20 cultivar-planting date combinations. Fifty to 60% of the variation in phyllochron prior to double ridge formation could be normalized by either the thermo/photo ratio at seedling emergency (mean temperature to photoperiod) or by the rate of change of photoperiod. These two methods have been suggested previously to normalize phyllochron for differences due to different planting dates. After 600 CDD the phyllochron was not related to thermo/photo ratio, the rate of change of photoperiod, maximum or minimum temperatures, photoperiod or its inverse, or the intensity of solar radiation. Thus, use of a constant value for phyllochron in dynamic crop models of wheat leaf development is not appropriate for all circumstances.</t>
  </si>
  <si>
    <t>10.2134/agronj1991.00021962008300020027x</t>
  </si>
  <si>
    <t>WOS:A1991FF78200027</t>
  </si>
  <si>
    <t>NDUKUBA, PI; RAMACHANDRAN, AV</t>
  </si>
  <si>
    <t>EFFECT OF DIFFERENT PHOTOPERIODIC LENGTHS ON TAIL REGENERATION IN GEKKONID LIZARD HEMIDACTYLUS-FLAVIVIRIDIS</t>
  </si>
  <si>
    <t>The tail of H. flaviviridis was autotomized and the animals subjected to eight different photoperiodic regimes during tail regeneration. The regeneration process was significantly affected by the length of exposure to light and its intensity. Animals exposed to continuous light reached the blastemic stage 7 days before those exposed to continuous darkness. Lizards exposed to other photoperiods reached the blastemic stage at time periods ranging in between. Maximal difference in regenerative outgrowth due to either increased or decreased light exposure from the normal photoperiodic regimen of 12 hr of light and 12 hr of darkness (LD 12:12) was evidenced during the first 10-20 days. While 6 hr of illumination had no stimulatory effect, the opposite long-day photoperiod of 18 hr of light and 6 hr of darkness stimulated the regneration process.</t>
  </si>
  <si>
    <t>WOS:A1991FB56000003</t>
  </si>
  <si>
    <t>KEESE, MC; WOOD, TK</t>
  </si>
  <si>
    <t>HOST-PLANT MEDIATED GEOGRAPHIC-VARIATION IN THE LIFE-HISTORY OF PLATYCOTIS-VITTATA (HOMOPTERA, MEMBRACIDAE)</t>
  </si>
  <si>
    <t>1. The oak treehopper Platycotis vittata (Fabricius) is bivoltine throughout its range with discrete generations in the early spring and autumn. Females of both generations diapause. 2. Latitudinal variation in the timing of life history exists among four populations of P. vittata along the eastern coastal plain of the United States. 3. We disrupted synchronization between P. vittata life history and host-plant phenology in the springs of 1984 and 1985 by placing southern populations on northern trees with a different phenology. This caused some females to oviposit abnormally in late spring, without entering diapause. The offspring of these females had reduced reproductive success. 4. Winter diapause can be broken by providing females with a newly flushing tree with high levels of amino nitrogen in the sap. Females terminated winter diapause on trees breaking winter dormancy while females on trees still in winter dormancy did not, under identical photoperiod and temperature regimes. 5. The role of host-plant mediated life history variation as a process promoting intraspecific geographic differentiation in the arboreal sapfeeding guild is discussed.</t>
  </si>
  <si>
    <t>10.1111/j.1365-2311.1991.tb00193.x</t>
  </si>
  <si>
    <t>WOS:A1991ET42600008</t>
  </si>
  <si>
    <t>BONHOMME, R; DERIEUX, M; KINIRY, JR; EDMEADES, GO; OZIERLAFONTAINE, H</t>
  </si>
  <si>
    <t>MAIZE LEAF NUMBER SENSITIVITY IN RELATION TO PHOTOPERIOD IN MULTILOCATION FIELD TRIALS</t>
  </si>
  <si>
    <t>The photoperiodic response of maize (Zea mays L.) determines the total number of leaves (LN). Knowledge of this is important for modeling phenology and for describing cultivar adaptation. The objective of this research was to evaluate artificial extension of photoperiod for field-grown maize as a method of quantifying photoperiodic sensitivity. The LN response was quantified using data from six diverse maize cultivars grown at two field locations where natural photoperiods were artificially extended by 1.3 h to 7.3 h. These responses were then compared with LN observed in a field experiment of the same cultivars grown at 11 diverse latitudes. The relative ranking of photoperiod sensitivity among cultivars was similar for the two groups of experiments, although observed sensitivity was occasionally greater in artificial light experiments than in multilocation experiments. Photoperiod sensitivity was greater for the tropical than for the temperate cultivars, with mean sensitivities of 1.91 and 0.49 leaves h-1, respectively. The LN in tropical cultivars was reduced by 0.5 to 2.0 leaves plant-1 for every min d-1 increase in rate of change of photoperiod during the photoperiod-sensitive stage. Artificial extension of daylength by lights mounted in the field appears to be an effective and efficient means of screening maize cultivars for photoperiodic sensitivity.</t>
  </si>
  <si>
    <t>10.2134/agronj1991.00021962008300010035x</t>
  </si>
  <si>
    <t>WOS:A1991EY09500029</t>
  </si>
  <si>
    <t>TURNER, DP; BAGLIO, JV; WONES, AG; PROSS, D; VONG, R; MCVEETY, BD; PHILLIPS, DL</t>
  </si>
  <si>
    <t>CLIMATE CHANGE AND ISOPRENE EMISSIONS FROM VEGETATION</t>
  </si>
  <si>
    <t>CHEMOSPHERE</t>
  </si>
  <si>
    <t>A global model was developed for estimating spatial and temporal patterns in the emission of isoprene from vegetation under the current climate. Results were then used to evaluate potential emissions under doubled-CO2 climate scenarios. Current emissions were estimated on the basis of vegetation type, foliar biomass (derived from the satellite-generated Global Vegetation index), and global databases for air temperature and photoperiod. The model had a monthly time step and the spatial resolution was 0.5 degrees latitude and longitude. Emissions under patterns of precipitation and temperature projected for a doubling of atmospheric CO2 were estimated based on predicted changes in the areal extent of different vegetation types, each having a specific rate of annual isoprene emissions. The global total for current emissions was 285 Tg. The calculated isoprene emissions under a doubled-CO2 climate were about 25% higher than current emissions due mainly to the expansion of tropical humid forests which had the highest annual emission rates. An increase in isoprene emissions would be likely to increase atmospheric concentrations of ozone and methane, which are important greenhouse gases, and thus act as a positive feedback to global warming. Detailed treatment of this question, however, will require incorporation of these emission surfaces into global atmospheric chemistry models.</t>
  </si>
  <si>
    <t>Phillips, Donald/D-5270-2011</t>
  </si>
  <si>
    <t>0045-6535</t>
  </si>
  <si>
    <t>10.1016/0045-6535(91)90115-T</t>
  </si>
  <si>
    <t>WOS:A1991GC22800003</t>
  </si>
  <si>
    <t>DECIANZIO, SR; GREEN, DE; CHANG, CS; SHIBLES, RM</t>
  </si>
  <si>
    <t>DEVELOPMENTAL PERIODS IN SOYBEAN - PHOTOPERIOD-SENSITIVE X INSENSITIVE CROSSES EVALUATED AT DIVERSE LATITUDES</t>
  </si>
  <si>
    <t>Selection for long duration of seed-filling period (SFP) in segregating soybean [Glycine max (L.) Merr.] populations may be a way to increase seed yield. The objective of the study was to assess the relative effectiveness of selecting for SFP from tropical environments to develop lines for temperate locations in crosses of photoperiod insensitive X sensitive genotypes. A second objective was to determine if selection for longer SFP is possible without delaying data of physiological maturity (R7). Three populations were developed by crossing a photoperiod-insensitive genotype of Maturity Group (MG) III to photoperiod-sensitive genotypes of MG I, II, and III. Random F4-derived lines were evaluated at Ames, IA, at Isabela, PR (under both natural and lighted environments), and at Hualien, Taiwan, for days from emergence to beginning flowering (R1), rapid seed-filling (R5), R7, SFP, and reproductive period (RP). Significant (P &lt; 0.05) differences among lines, environments, and environment X genotype were observed. Phenotypic and rank correlations of Stages R1, R5, and R7 between environments ranged from 0.22 to 0.83. The range in correlation coefficients for SFP and RP was from 0.06 to 0.62. It is possible to select lines for duration of SFP at PR environments in plantings under natural daylength or under lights. Selections in PR included genotypes ranked in the top 33% at the IA location, and generally included at least one of the five top-ranked lines. Lines may also be selected with a desired combination of duration of SFP and number of days to reach Stage R7.</t>
  </si>
  <si>
    <t>10.2135/cropsci1991.0011183X003100010002x</t>
  </si>
  <si>
    <t>WOS:A1991EY83200002</t>
  </si>
  <si>
    <t>SPIETH, HR; SAUER, KP</t>
  </si>
  <si>
    <t>QUANTITATIVE MEASUREMENT OF PHOTOPERIODS AND ITS SIGNIFICANCE FOR THE INDUCTION OF DIAPAUSE IN PIERIS-BRASSICAE (LEPIDOPTERA, PIERIDAE)</t>
  </si>
  <si>
    <t>The widely accepted assumption that insects clearly distinguish between short days and long days on the basis of a threshold mechanism does not apply in Pieris brassicae. This species is capable of measuring the length of the scotophase of each natural light-dark cycle within a dark range of 13-5 h. Changes of the scotophase in the conventional "short-day range" as well as the "long-day range" correlate with changes in the proportion of diapausing individuals. Longer scotophases generally have a stronger diapause inducing effect than shorter ones. This is clearly demonstrated by shortening the scotophase a mere 5 min. Additionally, a concept of time measurement based on Gibbs' model is discussed. It is postulated that the different inductive strengths of various scotophases are dependent on the syntheses of different amounts of an "unknown substance". The inductive strength is influenced by temperature. The substance synthesized is accumulated daily and added up to an "induction sum". A photoperiodic response is induced if an innate threshold of the "induction sum" is exceeded. The adaptive significance of a quantitative measurement of photoperiodic events is seen in the ability of a more flexible response to actual environmental conditions in individuals of migrating species like P. brassicae.</t>
  </si>
  <si>
    <t>10.1016/0022-1910(91)90073-9</t>
  </si>
  <si>
    <t>WOS:A1991FG56000007</t>
  </si>
  <si>
    <t>POUND, JM; GEORGE, JE</t>
  </si>
  <si>
    <t>DIFFERENTIAL-EFFECTS OF PHOTOPERIOD ON DEVELOPMENT AND REPRODUCTION IN MONTANE AND PRAIRIE STRAINS OF THE ROCKY-MOUNTAIN WOOD TICK (ACARI, IXODIDAE)</t>
  </si>
  <si>
    <t>Progeny of Dermacentor andersoni Stiles adults collected from one "montane" and two "prairie" sites in southern Alberta, Canada, were exposed to combinations of 9:15, 11:13 and 13:11 (L:D) daily photoperiods during various stages of their life cycle. Time required for developmental and reproductive events was recorded. Significant differences in mean molting times of fed larvae were observed, yet the differences were small, and mean times were not attributed to photoperiodic regime. Fed nymphal "prairie" ticks had significantly longer developmental rates under decreasing light regimes than in constant or increasing regimes, while "montane" ticks showed no differential response to any of these regimes. Engorged "montane" females in all regimes weighed significantly more than those in either "prairie" strain, and "prairie" strain females in increasing and constant short-day regimes were significantly heavier than those in decreasing and constant long-day regimes. Photoperiod is unimportant in the regulation of fed-larval development, and the magnitude of female engorgement may be nominally favored by short-day and increasing regimes. The differential phenotypic expression of photoperiodic regulation of fed nymphal development in this tick may have resulted from selective pressures involving differences in host availability and moisture conditions in the two geographic regions.</t>
  </si>
  <si>
    <t>10.1093/jmedent/28.1.174</t>
  </si>
  <si>
    <t>WOS:A1991EQ85600028</t>
  </si>
  <si>
    <t>JUSS, TS; MAYWOOD, E; WALKER, AP; HERBERT, J; HASTINGS, MH</t>
  </si>
  <si>
    <t>THE INFLUENCE OF PHOTOPERIOD ON THE HYPOTHALAMIC CONTENT OF BETA-ENDORPHIN AND THE LUTEINIZING-HORMONE RESPONSES TO NALOXONE AND TO STEROID WITHDRAWAL IN THE MALE SYRIAN-HAMSTER</t>
  </si>
  <si>
    <t>The aim of this study was to investigate the influence of inhibitory photoperiods upon opioidergic function, as determined by changes in the hypothalamic content of beta-endorphin and the luteinizing hormone response to opioidergic receptor blockade, in the male Syrian hamster over the course of gonadal involution and spontaneous gonadal recrudescence. Animals exposed to an 8 h light: 16 h dark cycle (8L: 16D) for 14 weeks underwent gonadal regression. Regression was also observed in animals held for 7 weeks on one of a range of short daylengths of between 11.5 h and 13.5 h, the degree of atrophy being greatest in those animals on the shortest daylength. The tissue concentration of beta-endorphin within the mediobasal hypothalamus was significantly higher in animals exposed to 8L: 16D for 14 weeks than in gonadally active controls held on long days (16L: 8D). Exposure to photoperiods of less than 13.5 h for 7 weeks also caused a significant increase in the beta-endorphin content of the mediobasal hypothalamus and there was a positive correlation between the concentration of beta-endorphin, the degree of gonadal atrophy and the shortness of the photoperiod. Endorphin levels within the preoptic area were not affected by photoperiodic treatments. Exposure of intact animals to 8L: 16D for 12 weeks caused gonadal atrophy and an associated loss of the luteinizing hormone responses to both naloxone and castration. Castrated animals receiving testosterone replacement (cast + T) also exhibited photoinhibition, in the form of reduced serum levels of luteinizing hormone, and this was similarly accompanied by a loss of sensitivity to naloxone and to withdrawal of steroid. Prolonged exposure to 8L:16D led to spontaneous reactivation of the gonadotrophic axis as a consequence of the development of scotorefractoriness. In both gondally intact animals and in cast + T groups, this was associated with a restoration, in parallel, of the luteinizing hormone responses to naloxone and to castration/steroid withdrawal. The time-course of the restoration of the response to steroid withdrawal in castrates was not significantly different to that observed in intact animals. The luteinizing hormone response to naloxone took significantly longer to redevelop in cast + T groups than it did in gonadally intact animals. The data demonstrate that central opioid systems are sensitive to photoperiod and are consistent with the hypothesis that opioids are involved in the neuroendocrine regulation of reproductive responses to daylength.</t>
  </si>
  <si>
    <t>10.1111/j.1365-2826.1991.tb00304.x</t>
  </si>
  <si>
    <t>WOS:A1991GN73000001</t>
  </si>
  <si>
    <t>LINCOLN, GA; WU, FCW</t>
  </si>
  <si>
    <t>EFFECTS OF N-METHYL-D,L-ASPARTATE ON BETA-ENDORPHIN AND PROLACTIN SECRETION IN RAMS EXPOSED TO LONG OR SHORT DAYS</t>
  </si>
  <si>
    <t>In a previous study we demonstrated that the injection of the excitatory amino-acid N-methyl-D,L-aspartate (NMDA) stimulates an acute increase in the peripheral blood concentrations of luteinizing hormone in Soay rams, and this response varies with the photoperiodically-induced reproductive cycle. To extend these observations, we have now measured the changes in the blood concentrations of beta-endorphin and prolactin in the same animals to establish whether NMDA stimulates the secretion of other pituitary hormones. Groups of adult Soay rams were exposed to alternating 16-weekly periods of long and short days to induce a long-term cycle in the endogenous secretion of beta-endorphin (maximum under short days) and prolactin (maximum under long days). NMDA injected intravenously caused a dose-dependent increase in the blood plasma concentrations of beta-endorphin (over the range 1 to 20 mg/kg NMDA). The initial increase in beta-endorphin occurred within 2 to 4 min with peak levels after 20 to 100 min. The magnitude of the beta-endorphin response was greatest following exposure to long days when the endogenous secretion of beta-endorphin was low, while the duration of the response was greatest following exposure to short days when the endogenous secretion of beta-endorphin was high. NMDA injected intravenously also caused a dose-dependent increase in the blood plasma concentrations of prolactin but this only occurred following exposure to long days when the endogenous secretion of prolactin was high. At this time the initial increase in prolactin concentrations occurred within 2 to 4 min after the injection of NMDA as for beta-endorphin but the values continued to increase for 2 to 4 h. In a separate experiment, it was shown that pretreatment of the rams with dexamethasone (synthetic glucocorticoid, 133.4-mu-g/kg iv) blocked the beta-endorphin response to NMDA but had no effect on the prolactin response. This indicates that NMDA stimulates the secretion of beta-endorphin from the corticotrophs probably acting centrally to induce the release of corticotrophin-releasing hormone and/or arginine vasopressin, while NMDA acts through separate mechanisms to affect the secretion of prolactin. The overall results show that NMDA can be used as a probe to investigate the neuroendocrine control of beta-endorphin and prolactin in addition to luteinizing hormone as described previously. The multiple responses are likely to represent the effects of NMDA acting on the hypothalamus to induce the acute release of peptides and other hormones into the pituitary portal blood system to affect the corticotrophs, lactotrophs and gonadotrophs. The variation in responsiveness to NMDA related to the photoperiodic cycle may reflect changes in the synthesis and storage of the hypothalamic hormones and the influence of other neural systems. Alternatively, the changes in the secretion of endogenous excitatory amino-acids and NMDA receptors may constitute part of the neuroendocrine mechanism relaying the effects of photoperiod.</t>
  </si>
  <si>
    <t>10.1111/j.1365-2826.1991.tb00307.x</t>
  </si>
  <si>
    <t>WOS:A1991GN73000004</t>
  </si>
  <si>
    <t>PEREIRA, ME</t>
  </si>
  <si>
    <t>ASYNCHRONY WITHIN ESTROUS SYNCHRONY AMONG RINGTAILED LEMURS (PRIMATES, LEMURIDAE)</t>
  </si>
  <si>
    <t>Data from wild and semifree-ranging groups of ringtailed lemurs (Lemur catta) were combined to evaluate the hypothesis that female ringtailed lemurs exhibit asynchrony of estrus within seasonal synchrony of estrous cycles. Photoperiodic and probably social entrainments lead all females within social groups of ringtailed lemurs to experience estrus annually within periods of 7 to 20 days. Among an average of five adult females in each 11 group-years, however, only 2 separate instances of dyadic estrous overlap were observed. Computer simulations of estrus occurring independently among group-living females revealed that this was unlikely to have occurred by chance. Recent research on social enhancement and suppression of ovarian cycles in mammals suggests that a single pheromone-based signal-response system could mediate both ringtailed lemurs' remarkable annual estrous synchrony and the subsidiary asynchrony reported here. Asynchrony of estrus probably functions to maximize each female's ability to exercise mate choice by circumventing temporal conflict among females. Asynchrony of estrus and female mate choice cause current models to explain male membership in primate groups to fail for ringtailed lemurs. Such results highlight the need for detailed information on behavioral and physiological reproductive tactics befor generally applicable models or reproductive strategies can be developed.</t>
  </si>
  <si>
    <t>Wang, Anna/F-6418-2014</t>
  </si>
  <si>
    <t>10.1016/0031-9384(91)90228-G</t>
  </si>
  <si>
    <t>WOS:A1991ET74400008</t>
  </si>
  <si>
    <t>TALON, M; TADEO, FR; ZEEVAART, JAD</t>
  </si>
  <si>
    <t>CELLULAR-CHANGES INDUCED BY EXOGENOUS AND ENDOGENOUS GIBBERELLINS IN SHOOT TIPS OF THE LONG-DAY PLANT SILENE-ARMERIA</t>
  </si>
  <si>
    <t>Stem elongation and flowering are two processes induced by long-day (LD) treatment in Silene armeria L. Whereas photoperiodic control of stem growth is mediated by gibberellins (GAs), the flowering response cannot be obtained by GA applications. Microscopic observations on early cellular changes in the shoot meristem following LD induction or GA treatment in short days (SD) were combined with GA analyses of stem sections at various distances below the shoot apex. The earliest effects of both LD and GA induction on the subapical meristem were an increase in the number of cells per cell file and a reduction of cell length in the meristematic tissue approx. 1.0-3.0 mm below the shoot apex. Within 8 d after the beginning of LD induction or after GA application, the cells in the subapical meristem were oriented in long files. In induced tips, cellulose deposition occurred mostly in longitudinal walls, indicating that many transverse cell divisions had taken place which, in turn, increased the length of the stem. In contrast to LD induction, GA treatments did not promote the transition from the vegetative to the floral stage. Endogenous GAs were analyzed by selected ion monitoring (SIM), using labeled internal standards, in extracts from transverse sections of the tip at various distances below the apical meristem. In control plants, the levels of the six 13-hydroxy GAs studied (GA53, GA44, GA19, GA20, GA1, and GA8) decreased as the distance from the apical meristem increased. Except for GA53, GA levels were higher in tips of LD-induced plants, particularly in the meristematic zone approx. 0.5 - 1.5 mm below the apical meristem. In comparison with SD, the highest increase observed was for GA1, the content of which increased 30-fold in the zone 0.5 - 3.5 mm below the shoot apex. These data indicate a spatial correlation between the accumulation of GA1 and its precursors, and the enhanced mitotic activity which occurs in the subapical meristem of elongating Silene apices.</t>
  </si>
  <si>
    <t>Talon, Manuel/C-8540-2014; Tadeo, Francisco/C-8977-2014</t>
  </si>
  <si>
    <t>Talon, Manuel/0000-0003-4291-9333; Tadeo, Francisco/0000-0002-5839-4255</t>
  </si>
  <si>
    <t>WOS:A1991GQ22400006</t>
  </si>
  <si>
    <t>FOLLETT, BK; PEARCEKELLY, A</t>
  </si>
  <si>
    <t>PHOTOPERIODIC CONTROL OF THE TERMINATION OF REPRODUCTION IN JAPANESE-QUAIL (COTURNIX-COTURNIX-JAPONICA)</t>
  </si>
  <si>
    <t>Typically, birds come into breeding in the spring as a response to long days, and end reproduction some weeks later by becoming refractory to those long days. The refractory state is subsequently dissipated by the short days of autumn and winter, so producing once again a bird that can respond to long days. Bird species differ in the extent to which refractoriness is developed; the present experiments took advantage of the relative, rather than the absolute, refractoriness in quail to measure quantitatively the dissipation process. Quail were made refractory by exposure to long days, then transferred to short days and at various times thereafter photostimulated with longer daylengths, the degree of photoresponsiveness being assessed by measuring changes in luteinizing hormone (LH) secretion or cloacal gland size or both. The most clearcut results came from using 13L:11D as the test stimulus to measure photoresponsiveness, and this indicated, in both intact and castrated quail, no response to 13L:11D after one week one short days, a minor response after two weeks, a strong response after three weeks and a full response after five weeks. Thus refractoriness appears to be dissipated gradually under short days, and not in an all-or-none fashion. Confirmation of this conclusion came from experiments in which refractory quail were moved to short days and after one or two weeks transferred to a range of long daylengths. After one week of short days no responses were obtained to 13L:11 D or 14L:10D and moderate responses only to 16L:8D, but after two weeks of short days the magnitudes of all the responses were increased. Other experiments showed that the depth of refractoriness (as assessed by transferring to short days and then to 13L:11D) was dependent upon the previous duration of exposure to long days and to length of that long day. Finally, the development of refractoriness over a three month period on long days was also investigated.</t>
  </si>
  <si>
    <t>10.1098/rspb.1990.0128</t>
  </si>
  <si>
    <t>WOS:A1990ET33600012</t>
  </si>
  <si>
    <t>NIWA, M</t>
  </si>
  <si>
    <t>EFFECT OF SHORT-DAY TREATMENT ON FLOWERING TIME AS AFFECTED BY PLANT AGES AND ITS VARIETAL DIFFERENCES IN SOYBEAN (GLYCINE-MAX (L) MERR)</t>
  </si>
  <si>
    <t>Soybean plants belonging to eight varieties originating from Japan and from low latitude regions of South America were exposed to short photoperiods at different ages for varietal comparison of the effect of short photoperiods on flowering in relation to plant age. Thirteen to 33 day-old plants were exposed to a 12.5h photoperiod. The number of days to flowering and number of trifoliate leaves on the main stem which increased during the period of the treatment decreased linearly with the plant age at the onset of the treatment, and significant differences were observed in the rate of the decrease with age among the varieties. Thirteen to 33 day-old plants which were defoliated except for the uppermost two leaves, as well as intact plants at the same age, were exposed to photoperiods of 12h and 12.5h. Although the number of days to flowering varied with the plant age and photoperiod, no significant differences were observed between the defoliated plants and intact ones. Seven day-old sedlings were grafted onto one of the branches which had developed from the axils of primary leaves of stock plants. The grafted plants were exposed to a 12h photoperiod after defoliation of either scions or stocks. The number of days to flowering of the scions was the same as or smaller than that of the stocks. Thus, it was suggested that the enhancement of the flower induction effects of short photoperiods with plant age was not due to the increase of the sensitivity of the growing points to the floral stimulus but to the increase of the response of the uppermost leaves to short phtotoperiods. Thirteen and 33 day-old plants were exposed to photoperiods ranging from 11 to 12.5h. Under a 12h or shorter photoperiod, plants at the same age and of the same variety came to flower at almost the same time, but the flowering was somewhat delayed under a 12.5h photoperiod. The differences in the number of days to flowering with the age was more conspicuous under a 12.5h photoperiod than a 12h or shorter photoperiod, and also in the varieties from low latitude regions than in the Japanese varieties. It is concluded that the low response of plants at early growth stages to short photoperiods which was observed in the varieties from low latitude regions is beneficial as it secures vegetative growth under the short day conditions prevailing in those regions.</t>
  </si>
  <si>
    <t>WOS:A1990ET22600013</t>
  </si>
  <si>
    <t>SCHNARE, H</t>
  </si>
  <si>
    <t>SECONDARY SEX CHARACTERISTICS AMONG FALLOW DEER (DAMA-DAMA L) - PRESENTATION AND DISCUSSION BY MEANS OF PHOTOPERIODIC MANIPULATION AND PHYSIOLOGICAL FOUNDATIONS - SKULL, ANTLER BUDS, ROSES</t>
  </si>
  <si>
    <t>ZEITSCHRIFT FUR JAGDWISSENSCHAFT</t>
  </si>
  <si>
    <t>Secondary sex characteristics and the correlated physiological parameters of fallow deer (Dama dama L.) were investigated under the influence of various experimental photoperiods as well as in respect to their resynchronization ability. For the first time a group of adult large mammals were subjected over a period of years without interruption to various experimentally accelerated photoperiods in an artificial environment, after which they were resynchronized under natural conditions. The development of the skull as well as of the antler buds and roses clearly demonstrated an earlier maturity under accelerated photop eriods compared to normal conditions. The apparent discrepancy between the calendar and biological ages of the deer is discussed. The consideration of the endocrinological pre-requisites for the seasonal changes in secondary sex characteristics includes a wide range of aspects. Where appropriate ethological observations are presented.</t>
  </si>
  <si>
    <t>0044-2887</t>
  </si>
  <si>
    <t>10.1007/BF02242394</t>
  </si>
  <si>
    <t>WOS:A1990ER26700001</t>
  </si>
  <si>
    <t>DEGRAW, WA; KERN, MD</t>
  </si>
  <si>
    <t>POSTNUPTIAL MOLT IN HARRIS SPARROWS</t>
  </si>
  <si>
    <t>We studied the postnuptial molt of captive male and female Harris' Sparrows (Zonotrichia querula) exposed to photoperiods simulating those on the breeding grounds and ambient temperatures of 22-25-degrees-C. Postnuptial molt was completed in about 82 days in individual birds. It began with the loss of P1 and concluded with replacement of contour feathers in the dorsal and ventral body tracts. Peaks of molt intensity essentially coincided in all of the major feather tracts. Intensity was highest between days 28 and 59 of molt. Primaries were replaced in the sequence normal for other passerines, but secondaries exhibited considerable deviation from the typical passerine pattern. Rectrices were often molted centrifugally, from R1 through R6, but several were dropped and replaced simultaneously. Body molt, which is described in all tracts separately, began shortly after P1 was shed and continued until the end of the molt period. Postnuptial molt is protracted and lasts considerably longer in captive Harris' Sparrows than in other North American Zonotrichia which summer either at high northern latitudes or high altitudes. The time-course of molt in Harris' Sparrows suggests that (1) periods of breeding and postnuptial molt may overlap, and (2) postnuptial molt is completed during the fall migration.</t>
  </si>
  <si>
    <t>10.2307/1368718</t>
  </si>
  <si>
    <t>WOS:A1990EP83600002</t>
  </si>
  <si>
    <t>MEKONNEN, G; BOLAND, MP; CROSBY, TF; GORDON, I; HAYNES, NB</t>
  </si>
  <si>
    <t>FERTILITY LEVELS IN RAMS EXPOSED TO GNRH AND DIFFERENT PHOTOPERIODS</t>
  </si>
  <si>
    <t>IRISH VETERINARY JOURNAL</t>
  </si>
  <si>
    <t>Seasonal variation in semen and testicular parameters in the ram are known to be mediated via the hypothalamus-pituitary-testicular pathways. It is postulated that artificial manipulation of these pathways through hormonal and/or light treatments would reduce the seasonal variation in ram fertility. The objective of this experiment was to examine fertility in rams following exposure to different photoperiods or chronic exposure to gonadotrophin-releasing hormone (GnRH). Twenty-four mature rams were abruptly exposed in April to: (i) natural photoperiod (NP); (ii) short-days (SD) 8hL: 16hD; (iii) long-days (LD) 16hL: 8hD; (iv) GnRH (150-mu-g/ram/day) + NP. Ram-treatment groups were tested for fertility under field mating conditions (524 ewes) during the early (July-August) and full (September) breeding season. Plasma samples were collected and assayed for luteinizing hormone (LH) and testosterone (T). Conception rates (%) of 72.9, 72.2, 80.5 and 71.6 were recorded for ewes mated to rams exposed to NP, GnRH + NP, SD and LD groups, respectively. Seasonal differences were not evident. The average number of lambs born per ewe joined was 1.40 and 1.48 and litter sizes of 1.97 and 2.05 were recorded in the early and the full breeding season, respectively. LH and T were affected by treatment; LH showed a trend of down-regulation as treatment with GnRH advanced. From these results it is concluded that neither GnRH nor photoperiod therapy of rams during the non-breeding season influenced fertility under natural mating conditions. The longitudinal profiles of LH and T were, however, affected by photoperiod and GnRH treatments.</t>
  </si>
  <si>
    <t>0368-0762</t>
  </si>
  <si>
    <t>WOS:A1990FL41100003</t>
  </si>
  <si>
    <t>SMITH, MAH; MACKAY, PA</t>
  </si>
  <si>
    <t>LATITUDINAL VARIATION IN THE PHOTOPERIODIC RESPONSES OF POPULATIONS OF PEA APHID (HOMOPTERA, APHIDIDAE)</t>
  </si>
  <si>
    <t>10.1093/ee/19.3.618</t>
  </si>
  <si>
    <t>WOS:A1990DK04800029</t>
  </si>
  <si>
    <t>VAZNUNES, M; KOVEOS, DS; VEERMAN, A</t>
  </si>
  <si>
    <t>GEOGRAPHICAL VARIATION IN PHOTOPERIODIC INDUCTION OF DIAPAUSE IN THE SPIDER-MITE (TETRANYCHUS-URTICAE) - A CAUSAL RELATION BETWEEN CRITICAL NIGHT-LENGTH AND CIRCADIAN PERIOD</t>
  </si>
  <si>
    <t>10.1177/074873049000500105</t>
  </si>
  <si>
    <t>WOS:A1990CT16400005</t>
  </si>
  <si>
    <t>TAYLOR, JM; CALABY, JH; SMITH, SC</t>
  </si>
  <si>
    <t>REPRODUCTION IN NEW-GUINEAN RATTUS AND COMPARISON WITH AUSTRALIAN RATTUS</t>
  </si>
  <si>
    <t>Reproductive events related to time of breeding and fecundity among species of New Guinean Rattus are examined relative to latitude, altitude, and possible climatological cues. At least half of the 25 subspecies examined can breed in any month, and this capability appears to be unrelated to annual photoperiod fluctuations and ambient temperature at different altitudes. Both rainfall and commensalism may exert strong influence on local breeding regimes. This, the first reproductive analysis of all New Guinean species of this genus, permits comparison with similar events in Australian Rattus, and generalised patterns of breeding in these Australasian species are proposed.</t>
  </si>
  <si>
    <t>10.1071/ZO9900587</t>
  </si>
  <si>
    <t>WOS:A1990FA74700002</t>
  </si>
  <si>
    <t>Junttila, O; Skaret, G</t>
  </si>
  <si>
    <t>Junttila, Olavi; Skaret, Gisle</t>
  </si>
  <si>
    <t>Growth and Survival of Seedlings of Various Picea Species under Northern Climatic Conditions</t>
  </si>
  <si>
    <t>The main purpose of these studies was to investigate the adaptation of young seedlings of various seed lots of Picea abies (L.) Karst., P. glauca (Moench) Voss, P. x lutzii Little and P. sitchensis (Bong.) Carr. to northern climatic conditions. Effects of temperature and photoperiod on elongation growth and growth cessation were studied under controlled conditions in a phytotron. In addition, growth and survival of the seedlings outdoors at 69 degrees 39' N lat. were followed for two years. Seed lots of P. abies originated from northern Norway (66 N lat.), those of the other species were from Alaska (between 57 degrees and 66 degrees N lat.). The critical photoperiod for budset was 19-20 h for seed lots of P. abies. In general, the critical photoperiod for budset increased with increasing latitude of the seed source, but the results indicated a significantly shorter cirtical photoperiod for seed lots from about 60 degrees N lat., &lt;120 m a.s.l. of P. sitchensis (between 12 and 16 h) than for comparable seed lots of P x lutzii (17-18 h) or P. glauca (18 h). The time course of budset under natural light conditions, both in the phytotron and outdoors, generally followed the pattern predicted from the critical photoperiod. However, in P. glauca the budset occurred earlier than in P. abies although the latter had a longer critical photoperiod. Due to the short critical photoperiod and consequently delayed growth cessation and hardening, all seed lots of P. sitchensis (from 58 degrees to 60 degrees N lat.) were severely damaged during winter. Some damage was also observed in P. x lutzii and in P. abies. The optimum temperature for elongation growth was higher for P. sitchensis than for the other species. In the phytotron experiments, seedlings of P. sitchensis grew best at temperatures between 12 and 21 degrees C, but at 9 degrees C the best growth was obtained in some seed lots of P. abies. After two growth seasons outdoors, all seed lots of P. abies were taller than any seed lot of the other species. Also P. glauca seed lots and one seed lot of P. x lutzii showed good growth, and their growth rhythm seemed to be well adapted to the northern conditions.</t>
  </si>
  <si>
    <t>10.1080/02827589009382594</t>
  </si>
  <si>
    <t>WOS:000208270300007</t>
  </si>
  <si>
    <t>Santelices, B; Camus, P; Hoffmann, AJ</t>
  </si>
  <si>
    <t>Santelices, B.; Camus, P.; Hoffmann, A. J.</t>
  </si>
  <si>
    <t>Ecological studies for harvesting and culturing Gymnogongrus furcellatus (Rhodophyta, Gigartinales) in Central Chile</t>
  </si>
  <si>
    <t>Every year, several hundred tonnes of dry Gymnogongrus furcellatus are exported from Chile for carrageenan production. The present study provides ecological information for rational harvesting practices, including an understanding of the effects of environmental factors on growth. Field results indicate that the species is abundant in areas where disturbing factors do not destroy the crustose base of the plants, which can survive sand burial, but is grazing sensitive. In central Chile the erect axes have a clear seasonal pattern of growth which, as extrapolated from laboratory experiments, is most affected by seasonal changes in quantum dosage and photoperiod. Laboratory experiments show that vitamins and CO2 additions also influence growth rates significantly. Field data indicate that harvesting in central Chile should be done bi-monthly, within the six most productive months of the year and be stopped before March, when the female gametophytes become fertile. Hand picking is the least destructive harvesting method. Even though the daily growth rate of the species could be raised to 7% in laboratory experiments, tank cultivation appears uneconomical. The cost of some of the factors, required for the growth of this species, such as daily vitamin additions, aeration and CO2 supplements, are unlikely to be recovered by the 25% average carrageenan content of this species. In addition, the high light requirements of the species would restrict culture to only 6 months a year at these latitudes. Therefore adequate management of the beds is required for sustained production.</t>
  </si>
  <si>
    <t>10.1007/BF00003881</t>
  </si>
  <si>
    <t>WOS:000209721700010</t>
  </si>
  <si>
    <t>Andersson, B</t>
  </si>
  <si>
    <t>Andersson, Bengt</t>
  </si>
  <si>
    <t>Effect of Maternal Soil Treatment on First Year Growth and Autumn Frost Hardiness of Pinus sylvestris L. Full-sib Families</t>
  </si>
  <si>
    <t>After-effects of maternal soil treatment, controlling for photoperiod and weather conditions, were tested in a nursery experiment with Pinus sylvestris L. seedlings. Three full-sib crosses were replicated in 4 different soil treatment plots of a grafted experimental seed orchard (63 degrees 54'N). Weight of filled seeds, percentage of empty seeds, first year hypocotyl and epicotyl length, and autumn frost hardiness (from artificial freeze testing) were evaluated. Systematic effects from maternal soil treatment were small compared to family differences for all characters studied. However, epicotyl length of the progenies showed a positive relationship with N needle content of the mother grafts. The results also indicated an important interaction between maternal soil treatment and autumn frost hardiness of the families. It is suggested that the altered mother tree treatment could lead to a change in progeny performance, corresponding to a 1.5 degree difference in latitudinal origin of natural stand seedlings. The results demonstrate the advantages of providing the mother tree with uniform conditions in early progeny testing.</t>
  </si>
  <si>
    <t>10.1080/02827588909382555</t>
  </si>
  <si>
    <t>WOS:000208269300015</t>
  </si>
  <si>
    <t>GOLZBERG, KL; ANISIMOV, AI</t>
  </si>
  <si>
    <t>VARIABILITY OF QUANTITATIVE PHOTOPERIODIC REACTION IN SPRING POPULATIONS OF DELIA-BRASSICAE BOUCHE (DIPTERA, ANTHOMYIDAE) OF VARIOUS GEOGRAPHICAL ORIGIN</t>
  </si>
  <si>
    <t>ZHURNAL OBSHCHEI BIOLOGII</t>
  </si>
  <si>
    <t>Dolzhenko, Viktor/A-6639-2017</t>
  </si>
  <si>
    <t>0044-4596</t>
  </si>
  <si>
    <t>WOS:A1988Q386800010</t>
  </si>
  <si>
    <t>MAMMALIAN REPRODUCTIVE STRATEGIES - GENES, PHOTOPERIOD AND LATITUDE</t>
  </si>
  <si>
    <t>2B</t>
  </si>
  <si>
    <t>10.1051/rnd:19880301</t>
  </si>
  <si>
    <t>WOS:A1988N967700001</t>
  </si>
  <si>
    <t>HAY, RKM; PEDERSEN, K</t>
  </si>
  <si>
    <t>INFLUENCE OF LONG PHOTOPERIODS ON THE GROWTH OF TIMOTHY (PHLEUM-PRATENSE L) VARIETIES FROM DIFFERENT LATITUDES IN NORTHERN EUROPE</t>
  </si>
  <si>
    <t>10.1111/j.1365-2494.1986.tb01820.x</t>
  </si>
  <si>
    <t>WOS:A1986F157700005</t>
  </si>
  <si>
    <t>KUWANA, Y</t>
  </si>
  <si>
    <t>ORIGIN OF LEUKOMA-CANDIDA (STAUDINGER) IN JAPAN AS INFERRED FROM GEOGRAPHICAL VARIATION IN PHOTOPERIODIC RESPONSE</t>
  </si>
  <si>
    <t>WOS:A1986D827700002</t>
  </si>
  <si>
    <t>GEOGRAPHICAL VARIATION IN CIRCADIAN ECLOSION RHYTHM AND PHOTOPERIODIC ADULT DIAPAUSE IN DROSOPHILA-LITTORALIS</t>
  </si>
  <si>
    <t>JOURNAL OF COMPARATIVE PHYSIOLOGY A-SENSORY NEURAL AND BEHAVIORAL PHYSIOLOGY</t>
  </si>
  <si>
    <t>10.1007/BF00612503</t>
  </si>
  <si>
    <t>WOS:A1986D450200015</t>
  </si>
  <si>
    <t>Burdett, AN; Yamamoto, S</t>
  </si>
  <si>
    <t>Burdett, A. N.; Yamamoto, S.</t>
  </si>
  <si>
    <t>Growth Rate and Shoot : Root Allometry in Pseudotsuga menziesii (Mirb.) Franco and Pinus contorta Dougl. Seedlings Raised under Two Photoperiodic Regimes</t>
  </si>
  <si>
    <t>Six provenances of both Pseudotsuga menziesii (Mirb.) Franco and Pinus contorta Dougl. from a range of locations in the interior of British Columbia between latitudes 49 degrees and 58 degrees were grown for 80 days in controlled environment chambers programmed to provide daylengths comparable with those at either latitude 48 degrees, or latitude 58 degrees, during the period from mid-June to early September. Neither shoot : root ratio nor whole plant dry weight of P. menziesii were affected by photoperiod. However, P. contorta seedlings, which unlike P. menziesii set bud during the experiment, had a greater dry weight and a higher shoot: root ratio (p&lt;0.05) under longer daylengths. The results appear relevant to the interpretation of effects of cross-latitudinal provenance transfer on plantation productivity.</t>
  </si>
  <si>
    <t>10.1080/02827588609382432</t>
  </si>
  <si>
    <t>WOS:000208268000037</t>
  </si>
  <si>
    <t>BURNS, JR</t>
  </si>
  <si>
    <t>THE EFFECT OF LOW-LATITUDE PHOTOPERIODS ON THE REPRODUCTION OF FEMALE AND MALE POECILIOPSIS-GRACILIS AND POECILIA-SPHENOPS</t>
  </si>
  <si>
    <t>COPEIA</t>
  </si>
  <si>
    <t>0045-8511</t>
  </si>
  <si>
    <t>10.2307/1445248</t>
  </si>
  <si>
    <t>WOS:A1985AXC0800018</t>
  </si>
  <si>
    <t>PHOTOPERIODIC RESPONSE OF SOYBEAN VARIETIES OF LOW LATITUDE REGIONS AS COMPARED WITH JAPANESE VARIETIES</t>
  </si>
  <si>
    <t>WOS:A1985AWT1400007</t>
  </si>
  <si>
    <t>UJIYE, T</t>
  </si>
  <si>
    <t>STUDIES ON THE DIAPAUSE OF THE APPLE LEAF MINER, PHYLLONORYCTER-RINGONIELLA (MATSUMURA) (LEPIDOPTERA, GRACILLARIIDAE) .3. THE GEOGRAPHICAL VARIATION IN THE PHOTOPERIODIC RESPONSES ON THE INDUCTION OF DIAPAUSE</t>
  </si>
  <si>
    <t>WOS:A1985APS5100002</t>
  </si>
  <si>
    <t>HEIDE, OM; BUSH, MG; EVANS, LT</t>
  </si>
  <si>
    <t>INTERACTION OF PHOTOPERIOD AND GIBBERELLIN ON GROWTH AND PHOTOSYNTHESIS OF HIGH-LATITUDE POA-PRATENSIS</t>
  </si>
  <si>
    <t>10.1111/j.1399-3054.1985.tb02372.x</t>
  </si>
  <si>
    <t>WOS:A1985ATN1600005</t>
  </si>
  <si>
    <t>KIND, TV; KOROLKOVA, ED</t>
  </si>
  <si>
    <t>THE INFLUENCE OF PHOTOPERIODIC AND TEMPERATURE CONDITIONS ON THE ACTIVITY OF NEUROSECRETORY-CELLS OF THE BRAIN MEDIAL GROUP IN PUPAE OF 2 GEOGRAPHIC POPULATIONS OF SPILOSOMA-MENTHASTRI (LEPIDOPTERA, ARCTIIDAE)</t>
  </si>
  <si>
    <t>Korolkova, Elena/F-9726-2015</t>
  </si>
  <si>
    <t>Korolkova, Elena/0000-0002-4184-6446</t>
  </si>
  <si>
    <t>WOS:A1985AKH2900006</t>
  </si>
  <si>
    <t>LANKINEN, P; LUMME, J</t>
  </si>
  <si>
    <t>GENETIC-ANALYSIS OF GEOGRAPHICAL VARIATION IN PHOTOPERIODIC DIAPAUSE AND PUPAL ECLOSION RHYTHM IN DROSOPHILA-LITTORALIS</t>
  </si>
  <si>
    <t>CIBA FOUNDATION SYMPOSIA</t>
  </si>
  <si>
    <t>0300-5208</t>
  </si>
  <si>
    <t>WOS:A1984SK52800013</t>
  </si>
  <si>
    <t>PITTENDRIGH; LANKINEN; BRADY; MASAKI; SAUNDERS; VEERMAN; STEEL; MORDUE; LEES; HARDIE; SOKOLOVE; REYNOLDS; GILBERT</t>
  </si>
  <si>
    <t>GENETIC-ANALYSIS OF GEOGRAPHICAL VARIATION IN PHOTOPERIODIC DIAPAUSE AND PUPAL ECLOSION RHYTHM IN DROSOPHILA-LITTORALIS - DISCUSSION</t>
  </si>
  <si>
    <t>WOS:A1984SK52800014</t>
  </si>
  <si>
    <t>DARK, J; JOHNSTON, PG; HEALY, M; ZUCKER, I</t>
  </si>
  <si>
    <t>LATITUDE OF ORIGIN INFLUENCES PHOTOPERIODIC CONTROL OF REPRODUCTION OF DEER MICE (PEROMYSCUS-MANICULATUS)</t>
  </si>
  <si>
    <t>10.1095/biolreprod28.1.213</t>
  </si>
  <si>
    <t>WOS:A1983QB16400021</t>
  </si>
  <si>
    <t>TSUCHIYA, T; ISHIGURI, Y</t>
  </si>
  <si>
    <t>PHOTOPERIODIC FLOWERING RESPONSES IN HYBRID PROGENIES BETWEEN LATITUDINAL ECOTYPES OF CHENOPODIUM-RUBRUM L</t>
  </si>
  <si>
    <t>BOTANICAL GAZETTE</t>
  </si>
  <si>
    <t>0006-8071</t>
  </si>
  <si>
    <t>10.1086/337367</t>
  </si>
  <si>
    <t>WOS:A1983RG06200011</t>
  </si>
  <si>
    <t>HEGDEKAR, BM</t>
  </si>
  <si>
    <t>EFFECT OF LATITUDE ON THE CRITICAL PHOTOPERIOD FOR DIAPAUSE INDUCTION IN THE BERTHA ARMYWORM, MAMESTRA-CONFIGURATA (LEPIDOPTERA, NOCTUIDAE)</t>
  </si>
  <si>
    <t>10.4039/Ent1151039-8</t>
  </si>
  <si>
    <t>WOS:A1983RD74000015</t>
  </si>
  <si>
    <t>SHROYER, DA; CRAIG, GB</t>
  </si>
  <si>
    <t>EGG DIAPAUSE IN AEDES-TRISERIATUS (DIPTERA, CULICIDAE) - GEOGRAPHIC-VARIATION IN PHOTOPERIODIC RESPONSE AND FACTORS INFLUENCING DIAPAUSE TERMINATION</t>
  </si>
  <si>
    <t>10.1093/jmedent/20.6.601</t>
  </si>
  <si>
    <t>WOS:A1983RT43000005</t>
  </si>
  <si>
    <t>HAY, RKM; HEIDE, OM</t>
  </si>
  <si>
    <t>SPECIFIC PHOTOPERIODIC STIMULATION OF DRY-MATTER PRODUCTION IN A HIGH-LATITUDE CULTIVAR OF POA-PRATENSIS</t>
  </si>
  <si>
    <t>10.1111/j.1399-3054.1983.tb00743.x</t>
  </si>
  <si>
    <t>WOS:A1983QA68300023</t>
  </si>
  <si>
    <t>SZEKERES, F</t>
  </si>
  <si>
    <t>EFFECT OF LIGHT, RANGE OF TEMPERATURE AND PHOTOPERIODIC INDUCTION ON GERMINATING-SEEDS AND CARYOPSES OF AVENA-FATUA L</t>
  </si>
  <si>
    <t>ACTA PHYTOPATHOLOGICA ACADEMIAE SCIENTIARUM HUNGARICAE</t>
  </si>
  <si>
    <t>0001-6780</t>
  </si>
  <si>
    <t>WOS:A1982RF05900011</t>
  </si>
  <si>
    <t>KING, JR; MEWALDT, LR</t>
  </si>
  <si>
    <t>VARIATION OF BODY-WEIGHT IN GAMBEL WHITE-CROWNED SPARROWS IN WINTER AND SPRING - LATITUDINAL AND PHOTOPERIODIC CORRELATES</t>
  </si>
  <si>
    <t>WOS:A1981MR37400008</t>
  </si>
  <si>
    <t>LYNCH, GR; HEATH, HW; JOHNSTON, CM</t>
  </si>
  <si>
    <t>EFFECT OF GEOGRAPHICAL ORIGIN ON THE PHOTOPERIODIC CONTROL OF REPRODUCTION IN THE WHITE-FOOTED MOUSE, PEROMYSCUS LEUCOPUS</t>
  </si>
  <si>
    <t>10.1095/biolreprod25.3.475</t>
  </si>
  <si>
    <t>WOS:A1981MM21200004</t>
  </si>
  <si>
    <t>TEERI, JA; TONSOR, SJ</t>
  </si>
  <si>
    <t>VARIABILITY IN PHOTOPERIOD AND THE INHIBITION OF FLOWERING IN A HIGH-LATITUDE POPULATION OF SAXIFRAGA-RIVULARIS</t>
  </si>
  <si>
    <t>10.1139/b81-052</t>
  </si>
  <si>
    <t>WOS:A1981LG76000014</t>
  </si>
  <si>
    <t>MUONA, O; LUMME, J</t>
  </si>
  <si>
    <t>GEOGRAPHICAL VARIATION IN THE REPRODUCTIVE-CYCLE AND PHOTOPERIODIC DIAPAUSE OF DROSOPHILA-PHALERATA AND DROSOPHILA-TRANSVERSA (DROSOPHILIDAE, DIPTERA)</t>
  </si>
  <si>
    <t>10.2307/2407949</t>
  </si>
  <si>
    <t>WOS:A1981LC01500013</t>
  </si>
  <si>
    <t>ROLE OF THE QUALITY OF LIGHT IN THE PHOTOPERIODIC FLOWERING RESPONSE IN 4 LATITUDINAL ECOTYPES OF CHENOPODIUM-RUBRUM L</t>
  </si>
  <si>
    <t>WOS:A1981LW17700018</t>
  </si>
  <si>
    <t>UNAN, L</t>
  </si>
  <si>
    <t>PHOTOPERIODIC REACTION OF WHEAT-VARIETIES FROM DIFFERENT GEOGRAPHICAL LATITUDES .1. EFFECT OF LIGHT ON MORPHOLOGICAL YIELD COMPONENTS OF HARD WHEAT (TRITICUM-DURUM DESF)</t>
  </si>
  <si>
    <t>BODENKULTUR</t>
  </si>
  <si>
    <t>0006-5471</t>
  </si>
  <si>
    <t>WOS:A1980JF76300005</t>
  </si>
  <si>
    <t>MINAMI, N; KIMURA, MT</t>
  </si>
  <si>
    <t>GEOGRAPHICAL VARIATION OF PHOTOPERIODIC ADULT DIAPAUSE IN DROSOPHILA-AURARIA</t>
  </si>
  <si>
    <t>JAPANESE JOURNAL OF GENETICS</t>
  </si>
  <si>
    <t>0021-504X</t>
  </si>
  <si>
    <t>10.1266/jjg.55.319</t>
  </si>
  <si>
    <t>WOS:A1980KP74300001</t>
  </si>
  <si>
    <t>JORDAN, RG; BRADSHAW, WE</t>
  </si>
  <si>
    <t>GEOGRAPHIC VARIATION IN PHOTOPERIODIC RESPONSE OF WESTERN TREE-HOLE MOSQUITO, AEDES-SIERRENSIS</t>
  </si>
  <si>
    <t>10.1093/aesa/71.4.487</t>
  </si>
  <si>
    <t>WOS:A1978FJ22500005</t>
  </si>
  <si>
    <t>LUMME, J; OIKARINEN, A</t>
  </si>
  <si>
    <t>GENETIC BASIS OF GEOGRAPHICALLY VARIABLE PHOTOPERIODIC DIAPAUSE IN DROSOPHILA-LITTORALIS</t>
  </si>
  <si>
    <t>WOS:A1977DW19900017</t>
  </si>
  <si>
    <t>KIMURA, MT; MINAMI, N; ICHIJO, N</t>
  </si>
  <si>
    <t>GEOGRAPHIC VARIATION OF DIAPAUSE INTENSITY AND PHOTOPERIODIC REACTION IN DROSOPHILA-AURARIA</t>
  </si>
  <si>
    <t>WOS:A1977EG74500075</t>
  </si>
  <si>
    <t>ALLISON, JCS; DAYNARD, TB</t>
  </si>
  <si>
    <t>EFFECT OF PHOTOPERIOD ON DEVELOPMENT AND NUMBER OF SPIKELETS OF A TEMPERATE AND SOME LOW-LATITUDE WHEATS</t>
  </si>
  <si>
    <t>10.1111/j.1744-7348.1976.tb01698.x</t>
  </si>
  <si>
    <t>WOS:A1976BN78300010</t>
  </si>
  <si>
    <t>BRADSHAW, WE</t>
  </si>
  <si>
    <t>GEOGRAPHY OF PHOTOPERIODIC RESPONSE IN DIAPAUSING MOSQUITO</t>
  </si>
  <si>
    <t>10.1038/262384b0</t>
  </si>
  <si>
    <t>WOS:A1976BY96700032</t>
  </si>
  <si>
    <t>VERDIER, M</t>
  </si>
  <si>
    <t>EMBRYONIC DIAPAUSE IN LOW LATITUDE LOCUSTS . EFFECT OF PARENTAL AGE AND PHOTOPERIOD</t>
  </si>
  <si>
    <t>COMPTES RENDUS HEBDOMADAIRES DES SEANCES DE L ACADEMIE DES SCIENCES SERIE D</t>
  </si>
  <si>
    <t>&amp;</t>
  </si>
  <si>
    <t>WOS:A1970F238900042</t>
  </si>
  <si>
    <t>PEACOCK, JT; MCMILLAN, C</t>
  </si>
  <si>
    <t>PHOTOPERIODIC RESPONSE OF AMERICAN PROSOPIS AND ACACIA FROM A BROAD LATITUDINAL DISTRIBUTION</t>
  </si>
  <si>
    <t>10.2307/2440446</t>
  </si>
  <si>
    <t>WOS:A1968A720700002</t>
  </si>
  <si>
    <t>SAWAMURA, Y</t>
  </si>
  <si>
    <t>AN AUTECOLOGICAL STUDY OF PHOTOPERIODIC RESPONSE OF GEOGRAPHIC STRAINS OF POLYGONUM THUNBERGII SIEBOLD ET ZUCCARINI</t>
  </si>
  <si>
    <t>JAPANESE JOURNAL OF BOTANY</t>
  </si>
  <si>
    <t>WOS:A1967A003600002</t>
  </si>
  <si>
    <t>ANKERSMIT, GW; ADKISSON, PL</t>
  </si>
  <si>
    <t>PHOTOPERIODIC RESPONSES OF CERTAIN GEOGRAPHICAL STRAINS OF PECTINOPHORA GOSSYPIELLA (LEPIDOPTERA)</t>
  </si>
  <si>
    <t>10.1016/0022-1910(67)90067-4</t>
  </si>
  <si>
    <t>WOS:A19678990000008</t>
  </si>
  <si>
    <t>RAY, PM; ALEXANDER, WE</t>
  </si>
  <si>
    <t>PHOTOPERIODIC ADAPTATION TO LATITUDE IN XANTHIUM STRUMARIUM</t>
  </si>
  <si>
    <t>10.2307/2440183</t>
  </si>
  <si>
    <t>WOS:A19668342100008</t>
  </si>
  <si>
    <t>DEPNER, KR; HARWOOD, RF</t>
  </si>
  <si>
    <t>PHOTOPERIODIC RESPONSES OF 2 LATITUDINALLY DIVERSE GROUPS OF ANOPHELES FREEBORNI (DIPTERA - CULICIDAE)</t>
  </si>
  <si>
    <t>10.1093/aesa/59.1.7</t>
  </si>
  <si>
    <t>WOS:A19667224000002</t>
  </si>
  <si>
    <t>title_animal</t>
  </si>
  <si>
    <t>title_vert</t>
  </si>
  <si>
    <t>title_water</t>
  </si>
  <si>
    <t>title_usable</t>
  </si>
  <si>
    <t>pops</t>
  </si>
  <si>
    <t>n_pp</t>
  </si>
  <si>
    <t>notes</t>
  </si>
  <si>
    <t>full_usable</t>
  </si>
  <si>
    <t>a</t>
  </si>
  <si>
    <t>v</t>
  </si>
  <si>
    <t>i</t>
  </si>
  <si>
    <t>x</t>
  </si>
  <si>
    <t>p</t>
  </si>
  <si>
    <t>n</t>
  </si>
  <si>
    <t>Ebert, Dieter/B-5502-2009</t>
  </si>
  <si>
    <t>Suzuki, Takeshi/0000-0002-7930-1425</t>
  </si>
  <si>
    <t>4 isofemale lines per pop</t>
  </si>
  <si>
    <t>y</t>
  </si>
  <si>
    <t>Mathur, V; Schmidt, PS</t>
  </si>
  <si>
    <t>Mathur, Vinayak; Schmidt, Paul S.</t>
  </si>
  <si>
    <t>Adaptive patterns of phenotypic plasticity in laboratory and field environments in Drosophila melanogaster</t>
  </si>
  <si>
    <t>Identifying mechanisms of adaptation to variable environments is essential in developing a comprehensive understanding of evolutionary dynamics in natural populations. Phenotypic plasticity allows for phenotypic change in response to changes in the environment, and as such may play a major role in adaptation to environmental heterogeneity. Here, the plasticity of stress response in Drosophila melanogaster originating from two distinct geographic regions and ecological habitats was examined. Adults were given a short-term, 5-day exposure to combinations of temperature and photoperiod to elicit a plastic response for three fundamental aspects of stress tolerance that vary adaptively with geography. This was replicated both in the laboratory and in outdoor enclosures in the field. In the laboratory, geographic origin was the primary determinant of the stress response. Temperature and the interaction between temperature and photoperiod also significantly affected stress resistance. In the outdoor enclosures, plasticity was distinct among traits and between geographic regions. These results demonstrate that short-term exposure of adults to ecologically relevant environmental cues results in predictable effects on multiple aspects of fitness. These patterns of plasticity vary among traits and are highly distinct between the two examined geographic regions, consistent with patterns of local adaptation to climate and associated environmental parameters.</t>
  </si>
  <si>
    <t>10.1111/evo.13144</t>
  </si>
  <si>
    <t>WOS:000394985200022</t>
  </si>
  <si>
    <t>1081-1710</t>
  </si>
  <si>
    <t>Gilbert, Benjamin/0000-0002-4947-6822</t>
  </si>
  <si>
    <t>Bradshaw gives data directly</t>
  </si>
  <si>
    <t>Geiser, Fritz/0000-0001-7621-5049</t>
  </si>
  <si>
    <t>no pop &gt;1 point on sloped part; all pops from same ancestor, 7 years old</t>
  </si>
  <si>
    <t>De Meester, Luc/0000-0001-5433-6843</t>
  </si>
  <si>
    <t>y(?)</t>
  </si>
  <si>
    <t>no pop with &gt;1 point sloped part;macroptery</t>
  </si>
  <si>
    <t xml:space="preserve">up to 5 lines per location </t>
  </si>
  <si>
    <t>9;12</t>
  </si>
  <si>
    <t>2 species; data needee</t>
  </si>
  <si>
    <t>need to combine two figs</t>
  </si>
  <si>
    <t>only 1 pop with &gt;3 pts</t>
  </si>
  <si>
    <t>east china sea removed</t>
  </si>
  <si>
    <t>replicate lankinen 1986</t>
  </si>
  <si>
    <t>Maenpaa, Maarit I./0000-0002-1906-5811; Kivela, Sami/0000-0002-6844-9168</t>
  </si>
  <si>
    <t>padua is twice</t>
  </si>
  <si>
    <t>macroptery</t>
  </si>
  <si>
    <t>development time</t>
  </si>
  <si>
    <t>Wood, Simon/0000-0002-2034-7453; Speirs, Douglas/0000-0002-4367-1459; Heath, Michael/0000-0001-6602-3107</t>
  </si>
  <si>
    <t>directly</t>
  </si>
  <si>
    <t>only 1 pop &gt;1 pt sloped</t>
  </si>
  <si>
    <t>only 1pt sloped</t>
  </si>
  <si>
    <t>AMERICAN JOURNAL OF PHYSICAL ANTHROPOLOGY</t>
  </si>
  <si>
    <t>0002-9483</t>
  </si>
  <si>
    <t>Varpe, Oystein/B-9693-2008</t>
  </si>
  <si>
    <t>b</t>
  </si>
  <si>
    <t>endoparasite</t>
  </si>
  <si>
    <t>?</t>
  </si>
  <si>
    <t>4 species</t>
  </si>
  <si>
    <t>database</t>
  </si>
  <si>
    <t>X1</t>
  </si>
  <si>
    <t>Z1</t>
  </si>
  <si>
    <t>S1_kor</t>
  </si>
  <si>
    <t>Z2</t>
  </si>
  <si>
    <t>FT</t>
  </si>
  <si>
    <t>S1_r</t>
  </si>
  <si>
    <t>scielo</t>
  </si>
  <si>
    <t>Magalhães, Laura Martins; Srbek-Araujo, Ana Carolina</t>
  </si>
  <si>
    <t>Biota Neotropica</t>
  </si>
  <si>
    <t>1676-0611</t>
  </si>
  <si>
    <t>10.1590/1676-0611-bn-2018-0625</t>
  </si>
  <si>
    <t>SCIELO:S1676-06032019000200204</t>
  </si>
  <si>
    <t>gold</t>
  </si>
  <si>
    <t>Plasticidade comportamental no horário de atividade de cutia, Dasyprocta leporina (Mammalia: Rodentia), na Mata Atlântica do sudeste do Brasil</t>
  </si>
  <si>
    <t>Núñez-Vázquez, Miriam; Martínez-González, Lisbel; Reyes-Guerrero, Yanelis</t>
  </si>
  <si>
    <t>Oligogalacturonides enhance rice seedling growth cultivated in saline medium</t>
  </si>
  <si>
    <t>Cultivos Tropicales</t>
  </si>
  <si>
    <t>1819-4087</t>
  </si>
  <si>
    <t>SCIELO:S0258-59362018000200013</t>
  </si>
  <si>
    <t>Oligogalacturónidos estimulan el crecimiento de plántulas de arroz cultivadas en medio salino</t>
  </si>
  <si>
    <t>Tacoronte B, Melangel; Vielma A, María; Olivo, Auxiliadora; Chacón, Nancy</t>
  </si>
  <si>
    <t>Effect of nitrates and sucrose on the in vitro propagation of three cultivars of venezuelan potatos</t>
  </si>
  <si>
    <t>Revista Colombiana de Biotecnología</t>
  </si>
  <si>
    <t>0123-3475</t>
  </si>
  <si>
    <t>10.15446/rev.colomb.biote.v19n2.70160</t>
  </si>
  <si>
    <t>SCIELO:S0123-34752017000200063</t>
  </si>
  <si>
    <t>Efectos de nitratos y sacarosa en la propagación in vitro de tres variedades de papa nativa</t>
  </si>
  <si>
    <t>Urviola García, Adriana Pilar; Fernández, José Luis</t>
  </si>
  <si>
    <t>Revista de Investigaciones Altoandinas</t>
  </si>
  <si>
    <t>SCIELO:S2313-29572017000300010</t>
  </si>
  <si>
    <t>Factores moduladores de la estacionalidad reproductiva en ungulados</t>
  </si>
  <si>
    <t>Iheringia. Série Zoologia</t>
  </si>
  <si>
    <t>e2017002</t>
  </si>
  <si>
    <t>SCIELO:S0073-47212017000100202</t>
  </si>
  <si>
    <t>Características da história de vida de Characidium pterostictum (Characiformes, Crenuchidae) ao longo do gradiente longitudinal de um rio Neotropical no sul do Brasil</t>
  </si>
  <si>
    <t>Buono, N.I.; Ulla, E.L.</t>
  </si>
  <si>
    <t>Effects of inoculation with phosphate solubilizing bacteria on tobacco (Nicotiana tabacum L.) and pepper (Capsicum annuum L.) under controlled conditions</t>
  </si>
  <si>
    <t>Revista agronómica del noroeste argentino</t>
  </si>
  <si>
    <t>2314-369X</t>
  </si>
  <si>
    <t>SCIELO:S2314-369X2016000200003</t>
  </si>
  <si>
    <t>Efectos de la inoculación con bacterias solubilizadoras de fosfato en tabaco (Nicotiana tabacum L.) y pimiento (Capsicum annuum L.) en condiciones controladas</t>
  </si>
  <si>
    <t>Chilean journal of agricultural research</t>
  </si>
  <si>
    <t>SCIELO:S0718-58392016000300001</t>
  </si>
  <si>
    <t>Spanopoulos-Zarco, Milton; Estrada-Godínez, José A; Pérez-Urbiola, Juan C; Gracia-López, Vicente; Ascencio-Valle, Felipe; Carrillo, Manuel; Quiñones-Arreola, Marcos F; Maldonado-García, Minerva</t>
  </si>
  <si>
    <t>First sexual maturity evaluation of the Pacific red snapper (Lutjanus peru) born in captivity</t>
  </si>
  <si>
    <t>Latin american journal of aquatic research</t>
  </si>
  <si>
    <t>Estrada Godinez, Jose Antonio/0000-0002-0667-321X</t>
  </si>
  <si>
    <t>0718-560X</t>
  </si>
  <si>
    <t>10.3856/vol44-issue4-fulltext-10</t>
  </si>
  <si>
    <t>SCIELO:S0718-560X2016000400010</t>
  </si>
  <si>
    <t>Evaluación de la primera madurez sexual del huachinango del Pacífico (Lutjanus peru) nacido en cautiverio</t>
  </si>
  <si>
    <t>Pavés, Héctor J; Schlatter, Roberto P; Franco-Trecu, Valentina; Páez, Enrique; Sielfeld, Walter; Araos, Viviana; Giesecke, Ricardo; Batallés, Luis Mario; Cappozzo, Humberto Luis</t>
  </si>
  <si>
    <t>Revista de biología marina y oceanografía</t>
  </si>
  <si>
    <t>Franco-Trecu, Valentina/0000-0003-1791-010X;</t>
  </si>
  <si>
    <t>SCIELO:S0718-19572016000200003</t>
  </si>
  <si>
    <t>Temporada reproductiva del lobo fino Sudamericano (Arctocephalus australis, Otariidae: Carnivora):: ¿Nuevos antecedentes para establecer historias evolutivas independientes?</t>
  </si>
  <si>
    <t>Mosquera-Murillo, Zuleyma; Peña-Salamanca, Enrique Javier</t>
  </si>
  <si>
    <t>Effect of salinity on growth of the green alga Caulerpa sertularioides (Bryopsidales, Chlorophyta) under laboratory conditions</t>
  </si>
  <si>
    <t>Hidrobiológica</t>
  </si>
  <si>
    <t>0188-8897</t>
  </si>
  <si>
    <t>SCIELO:S0188-88972016000200277</t>
  </si>
  <si>
    <t>Efecto de la salinidad sobre el crecimiento del alga verde Caulerpa sertularioides (Bryopsidales, Chlorophyta) en condiciones de laboratorio</t>
  </si>
  <si>
    <t>Shibata, Marília; Coelho, Cileide Maria Medeiros</t>
  </si>
  <si>
    <t>Early harvest increases post-harvest physiological quality of Araucaria angustifolia (Araucariaceae) seeds</t>
  </si>
  <si>
    <t>Revista de Biología Tropical</t>
  </si>
  <si>
    <t>Shibata, Marilia/0000-0002-3564-2949; Coelho, cileide/0000-0001-9528-7371</t>
  </si>
  <si>
    <t>0034-7744</t>
  </si>
  <si>
    <t>10.15517/rbt.v64i2.19254</t>
  </si>
  <si>
    <t>SCIELO:S0034-77442016000200885</t>
  </si>
  <si>
    <t>Lozano, Evangelina C; Zapater, Maria A; Mamani, Cecilia; Flores, Carolina B; Gil, Miriam N; Sühring, Silvia S</t>
  </si>
  <si>
    <t>Efecto de pretratamientos en semillas de Enterolobium contortisiliquum (Fabaceae) de la Selva Pedemontana Argentina</t>
  </si>
  <si>
    <t>Boletín de la Sociedad Argentina de Botánica</t>
  </si>
  <si>
    <t>SCIELO:S1851-23722016000100007</t>
  </si>
  <si>
    <t>Pedranzani, Hilda E.; Terenti, O. A; Ruiz, Olga M; Quiroga, Andrea M; Giulietti, Ada L</t>
  </si>
  <si>
    <t>Effect of livestock vermicomposts on some physiological indicators of Triticum aestivum var. buck pingo</t>
  </si>
  <si>
    <t>Pastos y Forrajes</t>
  </si>
  <si>
    <t>2078-8452</t>
  </si>
  <si>
    <t>SCIELO:S0864-03942015000400003</t>
  </si>
  <si>
    <t>Efecto de vermicompuestos pecuarios en algunos indicadores fisiológicos de Triticum aestivum var. buck pingo</t>
  </si>
  <si>
    <t>BOTERO GIRALDO, Catalina; URREA TRUJILLO, Aura Inés; NARANJO GÓMEZ, Esther Julia</t>
  </si>
  <si>
    <t>Acta Biológica Colombiana</t>
  </si>
  <si>
    <t>Urrea Trujillo, Aura Ines/0000-0002-0099-6608</t>
  </si>
  <si>
    <t>0120-548X</t>
  </si>
  <si>
    <t>10.15446/abc.v20n3.47354</t>
  </si>
  <si>
    <t>SCIELO:S0120-548X2015000300015</t>
  </si>
  <si>
    <t>Regeneration Potential of Psychotria ipecacuanha (Rubiaceae)from Thin Cell Layers</t>
  </si>
  <si>
    <t>Vegas García, Ariadne; Sandrea, Yanet; González, Ohitza; Díaz, Andy; Albarran, José Gerardo; Schmidt, Alexandra; Salazar, Efraín; Mujica, Yris; Casado, Raúl; Fernández, José; Marín R, Carlos</t>
  </si>
  <si>
    <t>Micropropagation of papaya plants in temporary immersion recipients from axilary shoots</t>
  </si>
  <si>
    <t>10.15446/rev.colomb.biote.v17n1.50718</t>
  </si>
  <si>
    <t>SCIELO:S0123-34752015000100010</t>
  </si>
  <si>
    <t>Micropropagación de plantas de lechosa en recipientes de inmersión temporal a partir de brotes axilares</t>
  </si>
  <si>
    <t>Santos, Severino Guilherme Caetano Gonçalves dos; Saraiva, Edilson Paes; Pimenta Filho, Edgard Cavalcanti; Santos, Luana de Fátima Damasceno dos; Fonsêca, Vinícius de França Carvalho; Veríssimo, Tarsys Noan Silva; Almeida, Maria Elivania Vieira; Pinheiro, Antônio da Costa</t>
  </si>
  <si>
    <t>Revista Brasileira de Zootecnia</t>
  </si>
  <si>
    <t>SCIELO:S1516-35982015000100008</t>
  </si>
  <si>
    <t>Carpentieri-Pipolo, Valeria; Almeida, Leones Alves de; Kiihl, Romeu Afonso de Souza; Pagliosa, Eduardo Stefani</t>
  </si>
  <si>
    <t>Pesquisa Agropecuária Brasileira</t>
  </si>
  <si>
    <t>SCIELO:S0100-204X2014001000796</t>
  </si>
  <si>
    <t>Herança do florescimento tardio em variantes naturais de cultivares de soja em condições de dias curtos</t>
  </si>
  <si>
    <t>Lira Júnior, José Severino de; Flores, Patrícia Silva; Bruckner, Cláudio Horst</t>
  </si>
  <si>
    <t>Crop Breeding and Applied Biotechnology</t>
  </si>
  <si>
    <t>Júnior, José Severino Lira/D-9262-2015</t>
  </si>
  <si>
    <t>SCIELO:S1984-70332014000200010</t>
  </si>
  <si>
    <t>Fernández, L; Poletta, G.L.; Imhof, A; Siroski, P.A.</t>
  </si>
  <si>
    <t>Effects of natural and artificial ultraviolet radiation (UVA/UVB) on calcium and phosphorus plasmatic concentrations and growth in Caiman latirostris yearlings</t>
  </si>
  <si>
    <t>InVet</t>
  </si>
  <si>
    <t>1668-3498</t>
  </si>
  <si>
    <t>SCIELO:S1668-34982014000100008</t>
  </si>
  <si>
    <t>Efectos de la radiación ultravioleta natural y artificial (UVA/ UVB) sobre la concentración plasmática de calcio y fósforo y el crecimiento en crías de Caiman latirostris</t>
  </si>
  <si>
    <t>SCIELO:S1668-34982013000100008</t>
  </si>
  <si>
    <t>Quiroga Garza, Héctor Mario</t>
  </si>
  <si>
    <t>Rate of dry matter accumulation of alfalfa in response to climatic variables</t>
  </si>
  <si>
    <t>Revista mexicana de ciencias agrícolas</t>
  </si>
  <si>
    <t>2007-0934</t>
  </si>
  <si>
    <t>SCIELO:S2007-09342013000400002</t>
  </si>
  <si>
    <t>Tasa de acumulación de materia seca de alfalfa en respuesta a variables climatológicas</t>
  </si>
  <si>
    <t>Núñez Vázquez, Miriam; Reyes Guerrero, Yanelis; Rosabal Ayan, Lissy; Martínez, Lisbel; González Cepero, María C; Pieters, Ph.D. Alejandro</t>
  </si>
  <si>
    <t>Brassinosteroids and its analogs enhance the seedling growth of two rice (Oryza sativa L.) genotypes under saline conditions</t>
  </si>
  <si>
    <t>SCIELO:S0258-59362013000100011</t>
  </si>
  <si>
    <t>Brasinoesteroides y sus análogos estimulan el crecimiento de plántulas de dos genotipos de arroz (Oryza sativa L.) en medio salino</t>
  </si>
  <si>
    <t>SALAZAR SÁNCHEZ, MARGARITA DEL R.; SALAZAR SÁNCHEZ, RAÚL A.</t>
  </si>
  <si>
    <t>CARRAGENOPHYTAS ECOLOGICAL ASPECTS AND GEOGRAPHICAL DISTRIBUTION</t>
  </si>
  <si>
    <t>Luna Azul</t>
  </si>
  <si>
    <t>1909-2474</t>
  </si>
  <si>
    <t>SCIELO:S1909-24742012000200012</t>
  </si>
  <si>
    <t>ASPECTOS ECOLÓGICOS Y DISTRIBUCION GEOGRÁFICA DE CARRANGENOPHYTAS</t>
  </si>
  <si>
    <t>Pérez Pérez, Jorge Liusvert; Blanco Tirado, Teresa del Socorro; García Rodríguez, Lourdes; Veitía Rodríguez, Novisel; Bermúdez Caraballoso, Idalmis; Collado, Raúl</t>
  </si>
  <si>
    <t>Influence of light type and intensity on induction and proliferation of somatic embryos in soybean</t>
  </si>
  <si>
    <t>SCIELO:S0123-34752012000200015</t>
  </si>
  <si>
    <t>Influencia del tipo e intensidad de luz en la formación y multiplicación de embriones somáticos de soya</t>
  </si>
  <si>
    <t>Zonetti, P. da Costa; Suzuki, L. Sayuri; Bonini, E. Aparecida; Ferrarese, M. L. Lucio; Ferrarese-Filho, Osvaldo</t>
  </si>
  <si>
    <t>High temperatures on root growth and lignification of transgenic glyphosate-resistant soybean</t>
  </si>
  <si>
    <t>Agrociencia</t>
  </si>
  <si>
    <t>Lucio Ferrarese, Maria de Lourdes/J-6552-2013; Ferrarese-Filho, Osvaldo/J-1829-2012; /L-5229-2019</t>
  </si>
  <si>
    <t>Lucio Ferrarese, Maria de Lourdes/0000-0001-5312-614X; Ferrarese-Filho, Osvaldo/0000-0002-3477-4544;</t>
  </si>
  <si>
    <t>SCIELO:S1405-31952012000600003</t>
  </si>
  <si>
    <t>Altas temperaturas, crecimiento y lignificación de soya transgénica resistente al glifosato</t>
  </si>
  <si>
    <t>Contreras, Mauricio; Anguas, Benjamín; González, Pedro G.; Martínez, Rodolfo E.</t>
  </si>
  <si>
    <t>Reproductive behavior of Opistognathus rosenblatti (Perciformes: Opistognathidae) in captivity</t>
  </si>
  <si>
    <t>SCIELO:S0034-77442012000300028</t>
  </si>
  <si>
    <t>Comportamiento reproductivo del pez Opistognathus rosenblatti (Perciformes: Opistognathidae) en cautiverio</t>
  </si>
  <si>
    <t>Celis Plá, Paula; Alveal, Krisler</t>
  </si>
  <si>
    <t>Development of Macrocystis pyrifera from spores and gametes on artificial substrate: Algal production in a surface culture</t>
  </si>
  <si>
    <t>Celis-Plá, Paula S.M./I-9123-2016</t>
  </si>
  <si>
    <t>Celis-Plá, Paula S.M./0000-0002-2247-3787</t>
  </si>
  <si>
    <t>SCIELO:S0718-560X2012000200005</t>
  </si>
  <si>
    <t>Desarrollo de Macrocystis pyrifera en sustrato artificial a partir de esporas y gametos: Producción algal en cultivo de superficie</t>
  </si>
  <si>
    <t>Davidenco, Vanina; Vega, Claudia; Argüello, Juan Alberto</t>
  </si>
  <si>
    <t>Photoperiodic response in Origanum vulgare ssp. vulgare and ssp. hirtum Ietsw.: impact on development and growth</t>
  </si>
  <si>
    <t>Revista de la Facultad de Ciencias Agrarias. Universidad Nacional de Cuyo</t>
  </si>
  <si>
    <t>1853-8665</t>
  </si>
  <si>
    <t>SCIELO:S1853-86652012000100001</t>
  </si>
  <si>
    <t>Respuesta fotoperiódica en Origanum vulgare ssp. vulgare y ssp. hirtum Ietsw.: impacto sobre su desarrollo y crecimiento</t>
  </si>
  <si>
    <t>Papone, M.L.; Fatta, N.</t>
  </si>
  <si>
    <t>Photoperiod effect on commercial quality of Althaea rosea plants obtained from elite germplasm</t>
  </si>
  <si>
    <t>Agriscientia</t>
  </si>
  <si>
    <t>1668-298X</t>
  </si>
  <si>
    <t>SCIELO:S1668-298X2011000200007</t>
  </si>
  <si>
    <t>Efecto del fotoperiodo sobre la calidad comercial de plantas de Althaea rosea obtenidas a partir de germoplasma elite</t>
  </si>
  <si>
    <t>Estrada-Godínez, JA; Maldonado-García, M; Gracia-López, V; Carrillo, M</t>
  </si>
  <si>
    <t>Reproductive cycle of the leopard grouper Mycteroperca rosacea in La Paz Bay, Mexico</t>
  </si>
  <si>
    <t>Ciencias marinas</t>
  </si>
  <si>
    <t>0185-3880</t>
  </si>
  <si>
    <t>4a</t>
  </si>
  <si>
    <t>SCIELO:S0185-38802011000400005</t>
  </si>
  <si>
    <t>Ciclo reproductivo de la cabrilla sardinera Mycteroperca rosacea en la bahía de La Paz, México</t>
  </si>
  <si>
    <t>Pérez-Pazos, Jazmín-Vanessa; Fernández-Izquierdo, Pablo</t>
  </si>
  <si>
    <t>SYNTHESIS OF NEUTRAL LIPIDS IN CHLORELLA SP. UNDER DIFFERENT LIGHT AND CARBONATE CONDITIONS</t>
  </si>
  <si>
    <t>CT&amp;F - Ciencia, Tecnología y Futuro</t>
  </si>
  <si>
    <t>0122-5383</t>
  </si>
  <si>
    <t>SCIELO:S0122-53832011000200004</t>
  </si>
  <si>
    <t>Vieira, Hamilton Justino; Back, Álvaro José; Silva, Aparecido Lima da; Pereira, Emanuela Salum</t>
  </si>
  <si>
    <t>Comparison of global solar radiation availability and photoperiod between winemaking regions of Campo Belo do Sul, state of Santa Catarina in Brazil and Pech Rouge in France</t>
  </si>
  <si>
    <t>Revista Brasileira de Fruticultura</t>
  </si>
  <si>
    <t>1806-9967</t>
  </si>
  <si>
    <t>SCIELO:S0100-29452011000400003</t>
  </si>
  <si>
    <t>Comparação da disponibilidade de radiação solar global e fotoperíodo entre as regiões vinícolas de Campo Belo do Sul-SC, Brasil e Pech Rouge, França</t>
  </si>
  <si>
    <t>Peña Quiñones, Andrés Javier; Ramírez Builes, Víctor Hugo; Jaramillo Robledo, Alvaro; Rendón Sáenz, José Raúl; Arcila Pulgarín, Jaime</t>
  </si>
  <si>
    <t>EFFECTS OF DAYLENGTH AND SOIL HUMIDITY ON THE FLOWERING OF COFFEE COFFEA ARABICA L. IN COLOMBIA</t>
  </si>
  <si>
    <t>Revista Facultad Nacional de Agronomía, Medellín</t>
  </si>
  <si>
    <t>0304-2847</t>
  </si>
  <si>
    <t>SCIELO:S0304-28472011000100001</t>
  </si>
  <si>
    <t>EFECTO DE LA DURACIÓN DEL DÍA Y LA HUMEDAD DEL SUELO SOBRE LA FLORACIÓN DEL CAFETO COFFEA ARABICA L. EN COLOMBIA</t>
  </si>
  <si>
    <t>Ferriz, Ricardo A; Bentos, Cristina A; Fernández, Eduardo M; López, Guillermo R</t>
  </si>
  <si>
    <t>Reproduction and population dynamics of Cheirodon interruptus (Ostariophysi: Characidae) in El Portugués, a stream in the upper watershed of the Samborombon River, Argentina</t>
  </si>
  <si>
    <t>SCIELO:S0718-560X2011000100014</t>
  </si>
  <si>
    <t>Reproducción y dinámica poblacional de Cheirodon interruptus (Ostariophysi: Characidae) en el arroyo El Portugués, alta cuenca del río Samborombón, Argentina</t>
  </si>
  <si>
    <t>Uribe-Velásquez, Luis Fernando; Restrepo-Cadavid, Ramiro; Osorio, José Henry</t>
  </si>
  <si>
    <t>CHANGES IN THE SECRETION OF OVARIAN STEROIDS AND LUTEINIZING HORMONE DURING THE ESTROUS CYCLE IN THE EWE: A REVIEW</t>
  </si>
  <si>
    <t>Biosalud</t>
  </si>
  <si>
    <t>1657-9550</t>
  </si>
  <si>
    <t>SCIELO:S1657-95502010000100006</t>
  </si>
  <si>
    <t>CAMBIOS EN LA SECRECIÓN DE LOS ESTEROIDES OVÁRICOS Y DE LA HORMONA LUTEINIZANTE DURANTE EL CICLO ESTRAL EN LA OVEJA: UNA REVISIÓN</t>
  </si>
  <si>
    <t>Carrillo, Evaristo; Meza-Herrera, Cesar Alberto; Véliz, Francisco Gerardo</t>
  </si>
  <si>
    <t>Revista mexicana de ciencias pecuarias</t>
  </si>
  <si>
    <t>SCIELO:S2007-11242010000200008</t>
  </si>
  <si>
    <t>Estacionalidad reproductiva de los machos cabríos de la raza Alpino-Francés adaptados al subtrópico Mexicano</t>
  </si>
  <si>
    <t>RAMÍREZ-BAUTISTA, AURELIO; PAVÓN, NUMA P</t>
  </si>
  <si>
    <t>Sexual dimorphism and reproductive cycle in the arboreal spiny lizard Sceloporus formosus Wiegmann (Squamata: Phrynosomatidae) from central Oaxaca, México</t>
  </si>
  <si>
    <t>Revista chilena de historia natural</t>
  </si>
  <si>
    <t>10.4067/S0716-078X2009000400009</t>
  </si>
  <si>
    <t>SCIELO:S0716-078X2009000400009</t>
  </si>
  <si>
    <t>Dimorfismo sexual y ciclo reproductivo de la lagartija espinosa arbórea Sceloporus formosus Wiegmann (Squamata: Phrynosomatidae) de la zona central del estado de Oaxaca, México</t>
  </si>
  <si>
    <t>Sánchez-Olate, Manuel; Sáez, Patricia; Cartes, Priscila; Alvarez, Carolina; Ríos, Darcy</t>
  </si>
  <si>
    <t>Comparison of Root Induction in Mature Filbert (Corylus avellana L.) Explants by Agrobacterium Rhizogenes and Indolbutiric Acid</t>
  </si>
  <si>
    <t>Olate, Manuel Eduardo Sánchez/R-7029-2019</t>
  </si>
  <si>
    <t>10.4067/S0718-58392009000100013</t>
  </si>
  <si>
    <t>SCIELO:S0718-58392009000100013</t>
  </si>
  <si>
    <t>Comparación de Inducción Rizogénica en Explantes Adultos de Avellano Europeo (Corylus avellana L.) por Agrobacterium rhizogenes y Ácido indolbutírico</t>
  </si>
  <si>
    <t>Soybean sowing time for the region of Dourados, MS, Brazil based on water deficit and photoperiod</t>
  </si>
  <si>
    <t>Engenharia Agrícola</t>
  </si>
  <si>
    <t>1809-4430</t>
  </si>
  <si>
    <t>SCIELO:S0100-69162008000400006</t>
  </si>
  <si>
    <t>Época de semeadura da soja para a região de Dourados - MS, com base na deficiência hídrica e no fotoperíodo</t>
  </si>
  <si>
    <t>Allebrandt, K.V.; Roenneberg, T.</t>
  </si>
  <si>
    <t>Brazilian Journal of Medical and Biological Research</t>
  </si>
  <si>
    <t>1414-431X</t>
  </si>
  <si>
    <t>SCIELO:S0100-879X2008000800013</t>
  </si>
  <si>
    <t>Photoperiodism and seasonality in neotropical population of Plutella xylostella L. (Lepidoptera: Yponomeutidae)</t>
  </si>
  <si>
    <t>Neotropical Entomology</t>
  </si>
  <si>
    <t>SCIELO:S1519-566X2008000400003</t>
  </si>
  <si>
    <t>Fotoperiodismo e sazonalidade em população neotropical de Plutella xylostella L. (Lepidoptera: Yponomeutidae)</t>
  </si>
  <si>
    <t>10.4067/S0718-19572008000100012</t>
  </si>
  <si>
    <t>SCIELO:S0718-19572008000100012</t>
  </si>
  <si>
    <t>Efectos de la densidad de cultivo y de elementos de refugio en el crecimiento y supervivencia de juveniles de centollo,Maja brachydactyla (Balss, 1922)</t>
  </si>
  <si>
    <t>SIERRA-ALMEIDA, ÁNGELA; CASANOVA-KATNY, M. ANGÉLICA; BRAVO, LEÓN A; CORCUERA, LUIS J; CAVIERES, LOHENGRIN A</t>
  </si>
  <si>
    <t>10.4067/S0716-078X2007000300007</t>
  </si>
  <si>
    <t>SCIELO:S0716-078X2007000300007</t>
  </si>
  <si>
    <t>Respuestas fotosintéticas a la temperatura y a la luz de poblaciones antarticas y andinas de Colobanthus quitensis (Caryophyllaceae)</t>
  </si>
  <si>
    <t>Radonic, M; Müller, MI; López, AV; Bambill, GA; Spinedi, M; Boccanfuso, JJ</t>
  </si>
  <si>
    <t>Improvement in flounder Paralichthys orbignyanus controlled spawning in Argentina</t>
  </si>
  <si>
    <t>SCIELO:S0185-38802007000200006</t>
  </si>
  <si>
    <t>Avances en la reproducción controlada del lenguado Paralichthys orbignyanus en Argentina</t>
  </si>
  <si>
    <t>Rondon, Josimara N.; Zaidan, Lilian B.P.; Domingos, Marisa; Barbedo, Claudio J.; Figueiredo-Ribeiro, Rita de Cássia L.</t>
  </si>
  <si>
    <t>Vegetative responses to temperature and photoperiod in saplings of brazilwood (Caesalpinia echinata Lam., Leguminosae)</t>
  </si>
  <si>
    <t>Brazilian Journal of Plant Physiology</t>
  </si>
  <si>
    <t>Domingos, Marisa/A-9443-2013; Figueiredo-Ribeiro, Rita CL/D-9422-2017; Barbedo, Claudio J/D-9467-2017</t>
  </si>
  <si>
    <t>1677-0420</t>
  </si>
  <si>
    <t>10.1590/S1677-04202006000400004</t>
  </si>
  <si>
    <t>SCIELO:S1677-04202006000400004</t>
  </si>
  <si>
    <t>Crescimento vegetativo de plantas jovens de pau-brasil (Caesalpinia echinata Lam., Leguminosae) em resposta à temperatura e ao fotoperíodo</t>
  </si>
  <si>
    <t>Añez, Luciana M.M.; Coelho, Maria F.B.; Albuquerque, Maria C.F.; Dombroski, Jeferson L.D.</t>
  </si>
  <si>
    <t>Fruit, seed and seedling morphology of Jatropha elliptica Müll. Arg. (Euphorbiaceae)</t>
  </si>
  <si>
    <t>Brazilian Journal of Botany</t>
  </si>
  <si>
    <t>0100-8404</t>
  </si>
  <si>
    <t>10.1590/S0100-84042005000300012</t>
  </si>
  <si>
    <t>SCIELO:S0100-84042005000300012</t>
  </si>
  <si>
    <t>Caracterização morfológica dos frutos, das sementes e do desenvolvimento das plântulas de Jatropha elliptica Müll. Arg. (Euphorbiaceae)</t>
  </si>
  <si>
    <t>Aráoz, Susana; del Longo, Olga; Karlin, Ola</t>
  </si>
  <si>
    <t>Seed germination of Zizyphus Mistol Grisebach III: Parametric correlations of size and weight of drupes, endocarps and seeds with germination and vigor</t>
  </si>
  <si>
    <t>Multequina</t>
  </si>
  <si>
    <t>1852-7329</t>
  </si>
  <si>
    <t>SCIELO:S1852-73292004000200001</t>
  </si>
  <si>
    <t>Germinación de semillas de Zizyphus Mistol Grisebach III: Correlaciones paramétricas del tamaño y peso de drupas, endocarpos y semillas con la germinación y el vigor</t>
  </si>
  <si>
    <t>Horta, Paulo A.; Yokoya, Nair S.; Guimarães, Silvia M.P.B.; Bacci, Denise S.; Oliveira, Eurico C.</t>
  </si>
  <si>
    <t>Morphology, reproduction and development of Hypoglossum hypoglossoides (Stackhouse) Collins &amp; Hervey (Ceramiales, Rhodophyta) from the south and southeastern Brazilian coast</t>
  </si>
  <si>
    <t>Horta, Paulo/L-3092-2015; Yokoya, Nair S/F-1571-2015</t>
  </si>
  <si>
    <t>Horta, Paulo/0000-0001-7699-7589;</t>
  </si>
  <si>
    <t>10.1590/S0100-84042003000400004</t>
  </si>
  <si>
    <t>SCIELO:S0100-84042003000400004</t>
  </si>
  <si>
    <t>Morfologia, reprodução e desenvolvimento de Hypoglossum hypoglossoides (Stackhouse) Collins &amp; Hervey (Ceramiales, Rhodophyta) da costa sul e sudeste do Brasil</t>
  </si>
  <si>
    <t>Gimenes, M.</t>
  </si>
  <si>
    <t>Interaction between visiting bees (Hymenoptera, Apoidea) and flowers of Ludwigia elegans (Camb.) hara (Onagraceae) during the year in two different areas in São Paulo, Brazil</t>
  </si>
  <si>
    <t>Brazilian Journal of Biology</t>
  </si>
  <si>
    <t>1678-4375</t>
  </si>
  <si>
    <t>10.1590/S1519-69842003000400008</t>
  </si>
  <si>
    <t>SCIELO:S1519-69842003000400008</t>
  </si>
  <si>
    <t>Interações entre as abelhas visitantes (Hymenoptera, Apoidea) e as flores de Ludwigia elegans (Camb.) Hara (Onagraceae) durante o ano em duas áreas diferentes em São Paulo, Brazil</t>
  </si>
  <si>
    <t>Cobo, Valter José; Fransozo, Adilson</t>
  </si>
  <si>
    <t>External factors determining breeding season in the red mangrove crab Goniopsis cruentata (Latreille) (Crustacea, Brachyura, Grapsidae) on the São Paulo State northern coast, Brazil</t>
  </si>
  <si>
    <t>Revista Brasileira de Zoologia</t>
  </si>
  <si>
    <t>0101-8175</t>
  </si>
  <si>
    <t>10.1590/S0101-81752003000200007</t>
  </si>
  <si>
    <t>SCIELO:S0101-81752003000200007</t>
  </si>
  <si>
    <t>Almeida, Weliton Antonio Bastos de; Mourão Filho, Francisco de Assis Alves; Mendes, Beatriz Madalena Januzzi; Pavan, Alexandra; Rodriguez, Adriana Pinheiro Martinelli</t>
  </si>
  <si>
    <t>Agrobacterium-mediated transformation of Citrus sinensis and Citrus limonia epicotyl segments</t>
  </si>
  <si>
    <t>Scientia Agricola</t>
  </si>
  <si>
    <t>Martinelli, Adriana/C-7164-2012</t>
  </si>
  <si>
    <t>Martinelli, Adriana/0000-0003-1278-3930; Mourao Filho, Francisco de Assis Alves/0000-0001-8950-9513</t>
  </si>
  <si>
    <t>1678-992X</t>
  </si>
  <si>
    <t>10.1590/S0103-90162003000100005</t>
  </si>
  <si>
    <t>SCIELO:S0103-90162003000100005</t>
  </si>
  <si>
    <t>Transformação genética em Citrus sinensis e Citrus limonia mediada por Agrobacterium tumefaciens a partir de segmentos de epicótilo</t>
  </si>
  <si>
    <t>ALMEIDA, WELITON ANTONIO BASTOS DE; SANTANA, GESSIONEI SILVA; RODRIGUEZ, ADRIANA PINHEIRO MARTINELI; COSTA, MARIA ANGÉLICA PEREIRA DE CARVALHO</t>
  </si>
  <si>
    <t>Optimization of a protocol for the micropropagation of pineapple</t>
  </si>
  <si>
    <t>Martinelli, Adriana/0000-0003-1278-3930</t>
  </si>
  <si>
    <t>10.1590/S0100-29452002000200005</t>
  </si>
  <si>
    <t>SCIELO:S0100-29452002000200005</t>
  </si>
  <si>
    <t>Otimização do protocolo de micropropagação do abacaxizeiro</t>
  </si>
  <si>
    <t>korean</t>
  </si>
  <si>
    <t>Lee, Hyo Beom; Lee, Ju-Hee; An, Seong Kwang; Park, Ji Hyun; Kim, Ki Sun</t>
  </si>
  <si>
    <t>Growth characteristics and fl owering initiation of Phalaenopsis Queen Beer ‘Mantefon’ as aff ected by the daily light integral</t>
  </si>
  <si>
    <t>Horticulture, Environment, and Biotechnology</t>
  </si>
  <si>
    <t>2211-3452</t>
  </si>
  <si>
    <t>KJD:ART002514772</t>
  </si>
  <si>
    <t>Yi, Gihwan</t>
  </si>
  <si>
    <t>Flowering behaviors of Korean rice cultivars in Korea, Turkey and Romania.</t>
  </si>
  <si>
    <t>The Journal of the Korean Society of International Agriculture</t>
  </si>
  <si>
    <t>1225-8504</t>
  </si>
  <si>
    <t>10.12719/KSIA.2015.27.2.162</t>
  </si>
  <si>
    <t>KJD:ART002002591</t>
  </si>
  <si>
    <t>한국, 터키 및 루마니아에서 국내육성 벼품종의 출수기 및 수량 변이</t>
  </si>
  <si>
    <t>한국국제농업개발학회지</t>
  </si>
  <si>
    <t>Kim, Dongkwan; 최진경; 박흥규; 신해룡; 윤성탁; 이경동; 임요섭</t>
  </si>
  <si>
    <t>Ecological Characteristics and Yield of Major Soybean Cultivars at Different Sowing Times in Southern Korea</t>
  </si>
  <si>
    <t>KOREAN JOURNAL OF CROP SCIENCE</t>
  </si>
  <si>
    <t>0252-9777</t>
  </si>
  <si>
    <t>10.7740/kjcs.2013.58.1.057</t>
  </si>
  <si>
    <t>KJD:ART001759756</t>
  </si>
  <si>
    <t>남부지역에서 주요 콩 품종의 파종기에 따른 생태적특성 및 수량 변이</t>
  </si>
  <si>
    <t>한국작물학회지</t>
  </si>
  <si>
    <t>Heo, Hwa-Young; Blake, Nancy; Kim, Si-Ju; Talbert, Luther; Sherman, Jamie; Suh, Sae-Jung; Kim, Dea-Wook</t>
  </si>
  <si>
    <t>Identification of Microsatellite Markers Linked to Photoperiod Insensitive Gene Ppd-D1a in Wheat</t>
  </si>
  <si>
    <t>KJD:ART001199554</t>
  </si>
  <si>
    <t>russian</t>
  </si>
  <si>
    <t>Loskutov, I.G.; Koshkin, V.A.; Matvienko, I.I.; Blinova, E.V.; Kosareva, I.A.</t>
  </si>
  <si>
    <t>Vavilovskii Zhurnal Genetiki i Selektsii</t>
  </si>
  <si>
    <t>RSCI:40606352</t>
  </si>
  <si>
    <t>Лоскутов, И.Г.; Кошкин, В.А.; Матвиенко, И.И.; Блинова, Е.В.; Косарева, И.А.</t>
  </si>
  <si>
    <t>Разнообразие фотопериодической чувствительности у овса</t>
  </si>
  <si>
    <t>Вавиловский журнал генетики и селекции</t>
  </si>
  <si>
    <t>Teplyakova, S.B.; Volkov, V.A.; Dzyubenko, E.A.; Potokina, E.K.</t>
  </si>
  <si>
    <t>RSCI:40606356</t>
  </si>
  <si>
    <t>Теплякова, С.Б.; Волков, В.А.; Дзюбенко, Е.А.; Потокина, Е.К.</t>
  </si>
  <si>
    <t>Амплитуда изменчивости фотопериодической реакции генотипов гуара (Cyamopsis tetragonoloba (L.) Taub.) разного географического происхождения</t>
  </si>
  <si>
    <t>Saulich, A. Kh.; Musolin, D.L.</t>
  </si>
  <si>
    <t>SEASONAL DEVELOPMENT OF PLANT BUGS (HETEROPTERA, MIRIDAE): SUBFAMILY BRYOCORINAE</t>
  </si>
  <si>
    <t>Entomological Review</t>
  </si>
  <si>
    <t>0367-1445</t>
  </si>
  <si>
    <t>10.1134/S0367144519020047</t>
  </si>
  <si>
    <t>RSCI:38027373</t>
  </si>
  <si>
    <t>Саулич, А.Х.; Мусолин, Д.Л.</t>
  </si>
  <si>
    <t>Cезонное развитие клопов-слепняков (Heteroptera, miridae): подсем. Bryocorinae</t>
  </si>
  <si>
    <t>Энтомологическое обозрение</t>
  </si>
  <si>
    <t>Nikiforova, N.A.; Karapetyan, T.A.; Dorshakova, N.V.</t>
  </si>
  <si>
    <t>FEEDING HABITS OF THE NORTHERNERS (LITERATURE REVIEW)</t>
  </si>
  <si>
    <t>Ekologiya cheloveka</t>
  </si>
  <si>
    <t>1728-0869</t>
  </si>
  <si>
    <t>RSCI:36435199</t>
  </si>
  <si>
    <t>Никифорова, Надежда Александровна; Карапетян, Т.А.; Доршакова, Н.В.</t>
  </si>
  <si>
    <t>Особенности питания жителей Севера (обзор литературы)</t>
  </si>
  <si>
    <t>Экология человека</t>
  </si>
  <si>
    <t>Ryzhanovskiy, V.N.</t>
  </si>
  <si>
    <t>Zoologicheskii zhurnal</t>
  </si>
  <si>
    <t>RSCI:35097144</t>
  </si>
  <si>
    <t>Рыжановский, В.Н.</t>
  </si>
  <si>
    <t>ГОДОВЫЕ ЦИКЛЫ ТРЯСОГУЗКОВЫХ (PASSERIFORMES, MOTACILLIDAE) СЕВЕРО-ЗАПАДНОЙ СИБИРИ: СРАВНИТЕЛЬНЫЙ АСПЕКТ</t>
  </si>
  <si>
    <t>Зоологический журнал</t>
  </si>
  <si>
    <t>Saulich, A. Kh.; Sokolova, I.V.; Musolin, D.L.</t>
  </si>
  <si>
    <t>SEASONAL CYCLES OF NOCTUID MOTHS OF THE SUBFAMILY PLUSIINAE (LEPIDOPTERA, NOCTUIDAE) OF THE PALAEARCTIC: DIVERSITY AND ENVIRONMENTAL CONTROL</t>
  </si>
  <si>
    <t>XCVI</t>
  </si>
  <si>
    <t>RSCI:28969662</t>
  </si>
  <si>
    <t>Саулич, А.X.; Соколова, И.В.; Мусолин, Д.Л.</t>
  </si>
  <si>
    <t>СЕЗОННЫЕ ЦИКЛЫ СОВОК-МЕТАЛЛОВИДОК ПОДСЕМ. PLUSIINAE (LEPIDOPTERA, NOCTUIDAE) ПАЛЕАРКТИКИ: РАЗНООБРАЗИЕ И ЭКОЛОГИЧЕСКАЯ РЕГУЛЯЦИЯ</t>
  </si>
  <si>
    <t>Anisimov, A.A.; Khokhlov, N.F.; Tarakanov, I.G.</t>
  </si>
  <si>
    <t>Photoperiodic regulation of ontogenesis in different miscanthus species (Miscanthus Spp.)</t>
  </si>
  <si>
    <t>Izvestiya of Timiryazev Agricultural Academy</t>
  </si>
  <si>
    <t>0021-342X</t>
  </si>
  <si>
    <t>RSCI:28140887</t>
  </si>
  <si>
    <t>Анисимов, А.А.; Хохлов, Н.Ф.; Тараканов, И.Г.</t>
  </si>
  <si>
    <t>Особенности фотопериодической регуляции онтогенеза у различных видов мискантуса (Miscanthus Spp.)</t>
  </si>
  <si>
    <t>Известия Тимирязевской сельскохозяйственной академии</t>
  </si>
  <si>
    <t>Korotkov, Yu. S.</t>
  </si>
  <si>
    <t>GEOGRAPHIC VARIABILITY OF MORPHOGENETIC DIAPAUSE OF THE TAIGA TICK &lt;i&gt;IXODES PERSULCATUS &lt;/i&gt;(ACARINA, IXODIDAE) LARVAE AND NYMPHS</t>
  </si>
  <si>
    <t>Parazitologiya</t>
  </si>
  <si>
    <t>0031-1847</t>
  </si>
  <si>
    <t>RSCI:25516653</t>
  </si>
  <si>
    <t>Коротков, Ю.С.</t>
  </si>
  <si>
    <t>ГЕОГРАФИЧЕСКАЯ ИЗМЕНЧИВОСТЬ МОРФОГЕНЕТИЧЕСКОЙ ДИАПАУЗЫ ЛИЧИНОК И НИМФ ТАЕЖНОГО КЛЕЩА &lt;i&gt;IXODES PERSULCATUS &lt;/i&gt;(ACARINA, IXODIDAE)</t>
  </si>
  <si>
    <t>Паразитология</t>
  </si>
  <si>
    <t>REZNIK, S. Ya.; VOINOVICH, N.D.</t>
  </si>
  <si>
    <t>THE INFLUENCE OF TEMPERATURE AND PHOTOPERIOD ON THE RATE OF DEVELOPMENT IN TRICHOGRAMMA PRINCIPIUM Sug. et Sor. (HYMENOPTERA, TRICHOGRAMMATIDAE)</t>
  </si>
  <si>
    <t>RSCI:23770675</t>
  </si>
  <si>
    <t>Резник, С.Я.; Войнович, Н.Д.</t>
  </si>
  <si>
    <t>ВЛИЯНИЕ ТЕМПЕРАТУРЫ И ФОТОПЕРИОДА НА СКОРОСТЬ РАЗВИТИЯ TRICHOGRAMMA PRINCIPIUM Sug. et Sor. (HYMENOPTERA, TRICHOGRAMMATIDAE)</t>
  </si>
  <si>
    <t>VINOGRADOVA, E.B.; REZNIK, S. Ya.</t>
  </si>
  <si>
    <t>PHOTOTHERMAL CONTROL OF THE LARVAL DIAPAUSE IN THE BLOWFLY, CALLIPHORA VICINA R.-D. (DIPTERA, CALLIPHORIDAE) FROM LOFOTEN ISLANDS (NORTHERN NORWAY)</t>
  </si>
  <si>
    <t>RSCI:23770677</t>
  </si>
  <si>
    <t>Виноградова, Е.Б.; Резник, С.Я.</t>
  </si>
  <si>
    <t>ФОТОТЕРМИЧЕСКИЙ КОНТРОЛЬ ЛИЧИНОЧНОЙ ДИАПАУЗЫ У СИНЕЙ МЯСНОЙ МУХИ CALLIPHORA VICINA R.-D. (DIPTERA, CALLIPHORIDAE) С ЛОФОТЕНСКИХ ОСТРОВОВ (СЕВЕРНАЯ НОРВЕГИЯ)</t>
  </si>
  <si>
    <t>WOS_core</t>
  </si>
  <si>
    <t>Savelieva, Ekaterina Mikhailovna; Tarakanov, Ivan Germanovich</t>
  </si>
  <si>
    <t>CONTROL OF FLOWERING IN CANOLA PLANTS WITH VARIOUS RESPONSE TO PHOTOPERIODIC AND LOW-TEMPERATURE INDUCTION</t>
  </si>
  <si>
    <t>RSCI:21591830</t>
  </si>
  <si>
    <t>САВЕЛЬЕВА, Екатерина Михайловна; ТАРАКАНОВ, Иван Германович</t>
  </si>
  <si>
    <t>РЕГУЛЯЦИЯ ЦВЕТЕНИЯ У РАСТЕНИЙ РАПСА С РАЗНОЙ ПОТРЕБНОСТЬЮ В ФОТОПЕРИОДИЧЕСКОЙ И НИЗКОТЕМПЕРАТУРНОЙ ИНДУКЦИИ</t>
  </si>
  <si>
    <t>SAULICH, A. Kh.; MUSOLIN, D.L.</t>
  </si>
  <si>
    <t>SEASONAL CYCLES IN STINK BUGS (HETEROPTERA, PENTATOMIDAE) FROM THE TEMPERATE ZONE: DIVERSITY AND CONTROL</t>
  </si>
  <si>
    <t>RSCI:21674414</t>
  </si>
  <si>
    <t>СЕЗОННЫЕ ЦИКЛЫ ЩИТНИКОВ (HETEROPTERA, PENTATOMIDAE) УМЕРЕННОГО ПОЯСА: РАЗНООБРАЗИЕ И РЕГУЛЯЦИЯ</t>
  </si>
  <si>
    <t>REZNIK, S. Ya.; OVCHINNIKOV, A.N.</t>
  </si>
  <si>
    <t>CUMULATIVE INDUCTION OF DIAPAUSE IN SUCCESSIVE GENERATIONS OF TRICHOGRAMMA WESTW. SPECIES (HYMENOPTERA, TRICHOGRAMMATIDAE)</t>
  </si>
  <si>
    <t>RSCI:21379096</t>
  </si>
  <si>
    <t>Резник, С.Я.; Овчинников, А.Н.</t>
  </si>
  <si>
    <t>КУМУЛЯТИВНАЯ ИНДУКЦИЯ ДИАПАУЗЫ В РЯДУ ПОКОЛЕНИЙ У ВИДОВ РОДА TRICHOGRAMMA WESTW. (HYMENOPTERA, TRICHOGRAMMATIDAE)</t>
  </si>
  <si>
    <t>Savelieva, Ekaterina Mikhaylovna; Tarakanov, Ivan Germanovich</t>
  </si>
  <si>
    <t>On the problem of photosynthesis and water regime regulation during canola (Brassica napus L.) plant ontogenesis</t>
  </si>
  <si>
    <t>Izvestiya Timiryazevskoi sel'skokhozyaistvennoi akademii</t>
  </si>
  <si>
    <t>RSCI:22119416</t>
  </si>
  <si>
    <t>Савельева, Екатерина Михайловна; Тараканов, Иван Германович</t>
  </si>
  <si>
    <t>К проблеме регуляции фотосинтеза и водного обмена у растений рапса (Brassica napus L.) в онтогенезе</t>
  </si>
  <si>
    <t>Vale, P.</t>
  </si>
  <si>
    <t>Can Solar/Geomagnetic Activity Restrict the Occurrence of Some Shellfish Poisoning Outbreaks? The Example of PSP Caused by Gymnodinium catenatum at the Atlantic Portuguese Coast</t>
  </si>
  <si>
    <t>Biophysics</t>
  </si>
  <si>
    <t>Vale, Paulo/K-5415-2012</t>
  </si>
  <si>
    <t>Vale, Paulo/0000-0002-2524-4453</t>
  </si>
  <si>
    <t>0006-3029</t>
  </si>
  <si>
    <t>RSCI:20158626</t>
  </si>
  <si>
    <t>Вале, П.</t>
  </si>
  <si>
    <t>МОЖЕТ ЛИ СОЛНЕЧНАЯ/ГЕОМАГНИТНАЯ АКТИВНОСТЬ ВЛИЯТЬ НА ВОЗНИКНОВЕНИЕ ОТДЕЛЬНЫХ ВСПЫШЕК ОТРАВЛЕНИЯ МОЛЛЮСКОВ (НА ПPИМЕРЕ ОТРАВЛЕНИЯ, ВЫЗВАННОГО Gymnodinium catenatum НА АТЛАНТИЧЕСКОМ ПОБЕРЕЖЬЕ ПОРТУГАЛИИ)</t>
  </si>
  <si>
    <t>Биофизика</t>
  </si>
  <si>
    <t>Koshkin, V.A.; Loskutov, I.G.; Matvienko, I.I.; Smirnova, L.O.</t>
  </si>
  <si>
    <t>PHOTOPERIODIC SENSITIVITY OF OATS SAMPLES OF DIFERENT GEOGRAPHICAL ORIGIN</t>
  </si>
  <si>
    <t>Proceedings on Applied Botany, Genetics and Breeding</t>
  </si>
  <si>
    <t>2227-8834</t>
  </si>
  <si>
    <t>RSCI:23770000</t>
  </si>
  <si>
    <t>Кошкин, В.А.; Лоскутов, И.Г.; Матвиенко, И.И.; Смирнова, Л.О.</t>
  </si>
  <si>
    <t>ФОТОПЕРИОДИЧЕСКАЯ ЧУВСТВИТЕЛЬНОСТЬ ОБРАЗЦОВ ОВСА РАЗЛИЧНОГО ГЕОГРАФИЧЕСКОГО ПРОИСХОЖДНИЯ</t>
  </si>
  <si>
    <t>Труды по прикладной ботанике, генетике и селекции</t>
  </si>
  <si>
    <t>Hasnulin, V.I.</t>
  </si>
  <si>
    <t>HUMAN HEALTH AND COSMOGEOPHYSICAL NORTH FACTORS</t>
  </si>
  <si>
    <t>RSCI:20931750</t>
  </si>
  <si>
    <t>Хаснулин, Вячеслав Иванович</t>
  </si>
  <si>
    <t>ЗДОРОВЬЕ ЧЕЛОВЕКА И КОСМОГЕОФИЗИЧЕСКИЕ ФАКТОРЫ СЕВЕРА</t>
  </si>
  <si>
    <t>AKHANAEV, Yu. B.; BERIM, M.N.; JIANG, XINGFU; KUCHEROV, D.A.; LUO, LIZHI; MALYSH, Yu. M.; REZNIK, S. Ya.; SAULICH, A. Kh.; SOBOLEV, V.A.; TOKAREV, Yu. S.; FROLOV, A.N.; ZHANG, LEI.</t>
  </si>
  <si>
    <t>PHOTOPERIODIC REACTION OF THE BEET WEBWORM LOXOSTEGE STICTICALIS L. (LEPIDOPTERA, PYRALOIDEA: CRAMBIDAE) POPULATIONS FROM EAST AND WEST PARTS OF ITS RANGE</t>
  </si>
  <si>
    <t>Kutcherov, Dmitry/K-3149-2013; Frolov, Andrey/K-3409-2014; Tokarev, Yuri/A-7599-2010; Malysh, Yuliya M/S-5939-2017</t>
  </si>
  <si>
    <t>Kutcherov, Dmitry/0000-0001-9161-1517; Frolov, Andrey/0000-0002-6942-9951; Tokarev, Yuri/0000-0003-0524-0778; Malysh, Yuliya M/0000-0002-7353-421X</t>
  </si>
  <si>
    <t>RSCI:19085918</t>
  </si>
  <si>
    <t>Аханаев, Ю.Б.; Берим, М.Н.; Дзян, Синьфу; Кучеров, Д.А.; Луо, Личжи; Малыш, Ю.М.; Резник, С.Я.; Саулич, А.Х.; Соболев, В.А.; Токарев, Ю.С.; Фролов, А.Н.; Чжан, Лей</t>
  </si>
  <si>
    <t>ФОТОПЕРИОДИЧЕСКАЯ РЕАКЦИЯ ПОПУЛЯЦИЙ ЛУГОВОГО МОТЫЛЬКА LOXOSTEGE STICTICALIS L. (LEPIDOPTERA, PYRALOIDEA: CRAMBIDAE) ИЗ ВОСТОЧНЫХ И ЗАПАДНЫХ ЧАСТЕЙ АРЕАЛА</t>
  </si>
  <si>
    <t>Domantovich, A.V.; Koshkin, V.A.; Brach, N.B.; Matvienko, I.I.</t>
  </si>
  <si>
    <t>Investigation of photoperiodic sensitivity in lines Linum usitatissimum L. and influence of short day conditions on their agronomical characteristics</t>
  </si>
  <si>
    <t>Russian Agricultural Sciences</t>
  </si>
  <si>
    <t>0869-6128</t>
  </si>
  <si>
    <t>RSCI:17705250</t>
  </si>
  <si>
    <t>Домантович, А.В.; Кошкин, В.А.; Брач, Н.Б.; Матвиенко, И.И.</t>
  </si>
  <si>
    <t>ИССЛЕДОВАНИЕ ФОТОПЕРИОДИЧЕСКОЙ ЧУВСТВИТЕЛЬНОСТИ ЛИНИЙ Linum usitatissimum L. И ВЛИЯНИЯ УСЛОВИЙ КОРОТКОГО ДНЯ НА ИХ ХОЗЯЙСТВЕННО ЦЕННЫЕ ИРИЗНАКИ</t>
  </si>
  <si>
    <t>Доклады Российской академии сельскохозяйственных наук</t>
  </si>
  <si>
    <t>MUSOLIN, D.L.; SAULICH, A. Kh.</t>
  </si>
  <si>
    <t>RESPONSES OF INSECTS TO THE CURRENT CLIMATE CHANGE: FROM PHYSIOLOGY AND BEHAVIOUR TO RANGE SHIFTS</t>
  </si>
  <si>
    <t>RSCI:17713090</t>
  </si>
  <si>
    <t>Мусолин, Д.Л.; Саулич, А.X.</t>
  </si>
  <si>
    <t>РЕАКЦИИ НАСЕКОМЫХ НА СОВРЕМЕННОЕ ИЗМЕНЕНИЕ КЛИМАТА: ОТ ФИЗИОЛОГИИ И ПОВЕДЕНИЯ ДО СМЕЩЕНИЯ АРЕАЛОВ</t>
  </si>
  <si>
    <t>REZNIK, S. Ya.; VAGHINA, N.P.; VASILJEV, A.L.</t>
  </si>
  <si>
    <t>PHOTO-THERMAL REGULATION OF DIAPAUSE IN TRICHOGRAMMA PICEUM DJUR. (HYMENOPTERA, TRICHOGRAMMATIDAE)</t>
  </si>
  <si>
    <t>RSCI:17937035</t>
  </si>
  <si>
    <t>Резник, C.Я.; Вагина, Н.П.; Васильев, А.Л.</t>
  </si>
  <si>
    <t>ФОТОТЕРМИЧЕСКАЯ РЕГУЛЯЦИЯ ДИАПАУЗЫ У TRICHOGRAMMA PICEUM DJUR. (HYMENOPTERA, TRICHOGRAMMATIDAE)</t>
  </si>
  <si>
    <t>Noskov, G.A.; Rymkevich, T.A.</t>
  </si>
  <si>
    <t>Regulation of Annual Cycle Parameters and Its Role in Microevolution of Birds</t>
  </si>
  <si>
    <t>Biology Bulletin Reviews</t>
  </si>
  <si>
    <t>0042-1324</t>
  </si>
  <si>
    <t>RSCI:15134536</t>
  </si>
  <si>
    <t>Носков, Г.А.; Рымкевич, Т.А.</t>
  </si>
  <si>
    <t>РЕГУЛЯЦИЯ ПАРАМЕТРОВ ГОДОВОГО ЦИКЛА И ЕЕ РОЛЬ В МИКРОЭВОЛЮЦИОННОМ ПРОЦЕССЕ У ПТИЦ</t>
  </si>
  <si>
    <t>Успехи современной биологии</t>
  </si>
  <si>
    <t>Koshkin, V.A.</t>
  </si>
  <si>
    <t>PHOTOPERIODIC SENSITIVITY AND ITS SIGNIFICANCE FOR BREEDING CEREAL CROPS FOR EARLINESS</t>
  </si>
  <si>
    <t>RSCI:24123960</t>
  </si>
  <si>
    <t>Кошкин, В.А.</t>
  </si>
  <si>
    <t>ФОТОПЕРИОДИЧЕСКАЯ ЧУВСТВИТЕЛЬНОСТЬ И ЕЕ ЗНАЧЕНИЕ ДЛЯ СЕЛЕКЦИИ ЗЕРНОВЫХ КУЛЬТУР НА СКОРОСПЕЛОСТЬ</t>
  </si>
  <si>
    <t>Tarakanov, I.G.; Radzhabian, M.</t>
  </si>
  <si>
    <t>Photoperiodig and vernalization control of growth and development in rape genotypes of various geographic origin</t>
  </si>
  <si>
    <t>RSCI:11753461</t>
  </si>
  <si>
    <t>Тараканов, И.Г.; Раджабиан, М.</t>
  </si>
  <si>
    <t>Фотопериодический и яровизационный контроль роста и развития у генотипов рапса разного географического происхождения</t>
  </si>
  <si>
    <t>Buyankin, N.I.</t>
  </si>
  <si>
    <t>About the reasons of some biological features in annual plants in case of summer sowing and its practical use</t>
  </si>
  <si>
    <t>Agricultural Biology</t>
  </si>
  <si>
    <t>0131-6397</t>
  </si>
  <si>
    <t>RSCI:11926752</t>
  </si>
  <si>
    <t>Буянкин, Н.И.</t>
  </si>
  <si>
    <t>О причинах некоторых биологических особенностей однолетних культур при высеве летом и их практическом использовании (в порядке обсуждения)</t>
  </si>
  <si>
    <t>Сельскохозяйственная биология</t>
  </si>
  <si>
    <t>Ryzhanovsky, V.N.; Paskhalny, S.P.</t>
  </si>
  <si>
    <t>Photoperiod in the Life of Passerine Birds of the Subarctic Region</t>
  </si>
  <si>
    <t>Sibirskii ekologicheskii zhurnal</t>
  </si>
  <si>
    <t>0869-8619</t>
  </si>
  <si>
    <t>RSCI:11515796</t>
  </si>
  <si>
    <t>Рыжановский, В.Н.; Пасхальный, С.П.</t>
  </si>
  <si>
    <t>Фотопериод в жизни воробьиных птиц Субарктики</t>
  </si>
  <si>
    <t>Сибирский экологический журнал</t>
  </si>
  <si>
    <t>Filimonova, N.S.</t>
  </si>
  <si>
    <t>Photoperiodic Control of Postjuvenile moult in Tree Pipit (Anthus trivialis L.)</t>
  </si>
  <si>
    <t>Vestnik Sankt-Peterburgskogo universiteta. Seriya 3: Biologiya</t>
  </si>
  <si>
    <t>1025-8604</t>
  </si>
  <si>
    <t>RSCI:21099734</t>
  </si>
  <si>
    <t>Филимонова, Н.С.</t>
  </si>
  <si>
    <t>ФОТОПЕРИОДИЧЕСКИЙ КОНТРОЛЬ ПОСТЮВЕНАЛЬНОЙ ЛИНЬКИ ЛЕСНОГО КОНЬКА ANTHUS TRI VI AUS (L.)</t>
  </si>
  <si>
    <t>Вестник Санкт-Петербургского университета. Серия 3: Биология</t>
  </si>
  <si>
    <t>Demin, D.B.; Poskotinova, L.V.</t>
  </si>
  <si>
    <t>CIRCANNUAL RHYTHM OF INSULIN AND CORTISOL SECRETION IN CHILDREN LIVING IN DIFFERENT LATITUDES OF EUROPEAN NORT</t>
  </si>
  <si>
    <t>RSCI:9428351</t>
  </si>
  <si>
    <t>Демин, Денис Борисович; Поскотинова, Л.В.</t>
  </si>
  <si>
    <t>Годичная ритмика секреции инсулина и кортизола у детей, проживающих на различных географических широтах Европейского Севера</t>
  </si>
  <si>
    <t>Korotkov, Yu.S.; Burenkova, L.A.; Pivanova, G.P.</t>
  </si>
  <si>
    <t>Tick borne encephalitis virus as an amplifier of the metamorphosis of Ixodes ricinus (Acari: Ixodidae) tick nymphs under long-day photoperiodic conditions</t>
  </si>
  <si>
    <t>Meditsinskaya parazitologiya i parazitarnye bolezni</t>
  </si>
  <si>
    <t>Burenkova, Ludmila/E-7842-2014</t>
  </si>
  <si>
    <t>0025-8326</t>
  </si>
  <si>
    <t>RSCI:9429690</t>
  </si>
  <si>
    <t>Короткое, Ю.С.; Буренкова, Л.А.; Ливанова, Г.П.</t>
  </si>
  <si>
    <t>Вирус клещевого энцефалита как амплификатор метаморфоза нимф клеща Ixodes ricinus (Acari: Ixodidae) в длиннодневных фотопериодических условиях</t>
  </si>
  <si>
    <t>Медицинская паразитология и паразитарные болезни</t>
  </si>
  <si>
    <t>Sysoeva, M.I.; Markovskaya, E.F.</t>
  </si>
  <si>
    <t>Photothermal Model of Plant Development</t>
  </si>
  <si>
    <t>Ontogenez</t>
  </si>
  <si>
    <t>Markovskaya, Eugenya/T-8266-2017</t>
  </si>
  <si>
    <t>Markovskaya, Eugenya/0000-0002-0658-6845</t>
  </si>
  <si>
    <t>0475-1450</t>
  </si>
  <si>
    <t>RSCI:9195312</t>
  </si>
  <si>
    <t>Сысоева, М.И.; Марковская, Е.Ф.</t>
  </si>
  <si>
    <t>Фототермальная модель развития растений</t>
  </si>
  <si>
    <t>Онтогенез</t>
  </si>
  <si>
    <t/>
  </si>
  <si>
    <t>include</t>
  </si>
  <si>
    <t>Branstrator, DK; TenEyck, MC; Etterson, MA; Reavie, ED; Cangelosi, AA</t>
  </si>
  <si>
    <t>Branstrator, Donn K.; TenEyck, Matthew C.; Etterson, Matthew A.; Reavie, Euan D.; Cangelosi, Allegra A.</t>
  </si>
  <si>
    <t>Evaluation of a method that uses one cubic meter mesocosms to elucidate a relationship between inoculation density and establishment probability for the nonindigenous, invasive zooplankter, Bythotrephes longimanus</t>
  </si>
  <si>
    <t>BIOLOGICAL INVASIONS</t>
  </si>
  <si>
    <t>The introduction and spread of aquatic invasive species by ships is a global concern, and development and implementation of effective prevention measures are an urgent priority. Two questions plague science and policy. First, what level of reduction in live organism discharges from ships yields a given desired level of reduction in species establishment probability? Second, how can this question be empirically tested in a practicable and replicable manner? We evaulated the extent to which experiments using 1 m(3) mesocosms could help elucidate a relationship between inoculation density and reproductive output (a proxy for establishment probability) of a surrogate invader, Bythotrephes longimanus (Crustacea: Cladocera). The inoculation densities were 1, 5, 10, 20, or 40 individuals m(-3). All individuals in each inoculum were added as a single event at the start of each of four, two-week-long experiments. B. longimanus were inoculated into ambient water pumped from the Duluth-Superior Harbor at the start of each experiment between June and August, 2015. The mesocosm volume and range of inoculation densities has relevancy to the International Maritime Organization's Ballast Water Management Convention D2 standard which allows a density of &lt; 10 viable organisms m(-3) in discharged ballast water for organisms &gt; 50 mu m minimum dimension. Reproductive output was detected among 78 of 80 mesocosms after 2 weeks. Among 13 abiotic and biotic variables, inoculation density was overwhelmingly the best predictor, and water temperature was the second best predictor, of B. longimanus reproductive output. Net reproductive value of the inoculants was &gt;= 1 among 35 of 80 mesocosms after 2 weeks. There was evidence for density-dependent reduction in population growth rate in the higher inoculation density mesocosms. We examined various parts of our method for robustness. Translation of the results into meaningful estimates of establishment probability in the field remains a vivid challenge. We introduce the idea of using annual hatching rates of natural banks of dormant eggs in lake sediments as a method to characterize relationships between propagule pressure and establishment probability at the scale of an ecosystem for seasonally transient species such as B. longimanus.</t>
  </si>
  <si>
    <t>1387-3547</t>
  </si>
  <si>
    <t>1573-1464</t>
  </si>
  <si>
    <t>10.1007/s10530-019-02077-8</t>
  </si>
  <si>
    <t>WOS:000492419000016</t>
  </si>
  <si>
    <t>Ibrahim, A; Giovannini, I; Anfora, G; Stacconi, MVR; Malek, R; Maistrello, L; Guidetti, R; Romani, R</t>
  </si>
  <si>
    <t>Ibrahim, Aya; Giovannini, Ilaria; Anfora, Gianfranco; Stacconi, Marco Valerio Rossi; Malek, Robert; Maistrello, Lara; Guidetti, Roberto; Romani, Roberto</t>
  </si>
  <si>
    <t>A closer look at the antennae of the invasive Halyomorpha halys: fine structure of the sensilla</t>
  </si>
  <si>
    <t>The brown marmorated stink bug, Halyomorpha halys, is an invasive agricultural and urban pest capable of feeding on over 100 species of host plants. The antennae of this bug play an important role not only in detecting food and mates but also in short-range location of conspecifics when aggregating for diapause. The morphology and distribution of antennal sensilla of H. halys were investigated at an ultrastructural level using scanning and transmission electron microscopy approaches. Adults have 5-segmented antennae, made up of a scape, a 2-segmented pedicel and two flagellomeres, while 5th instar nymphs have shorter, 4-segmented antennae, with only one pedicel segment. Five types of sensilla are distinguished, based on their shape, length and basal width and the presence of basal socket and pores: sensilla basiconica (types A, B, C, D and E), sensilla coeloconica, sensilla trichoidea and sensilla chaetica (types A and B). Sexual dimorphism was not observed in this species, with respect to the morphological features and abundance of sensilla. The most abundant sensory structures are sensilla trichoidea showing characteristics typical of olfactory sensilla, whereas the least abundant are sensilla coeloconica which may be involved in thermo- and hygro-reception. Basiconic sensilla type A are solely identified on the antennae of 5th instar nymphs, where they presumably have a dual mechanosensorygustatory role. The putative function of the remaining sensilla are herein discussed.</t>
  </si>
  <si>
    <t>Rossi Stacconi, Marco Valerio/0000-0001-8291-3660; ANFORA, Gianfranco/0000-0003-2545-1409</t>
  </si>
  <si>
    <t>WOS:000490531800004</t>
  </si>
  <si>
    <t>dos Santos, C; Salmeron, M; Purcell, LC</t>
  </si>
  <si>
    <t>dos Santos, Caio; Salmeron, Montserrat; Purcell, Larry C.</t>
  </si>
  <si>
    <t>Soybean Phenology Prediction Tool for the US Midsouth</t>
  </si>
  <si>
    <t>AGRICULTURAL &amp; ENVIRONMENTAL LETTERS</t>
  </si>
  <si>
    <t>Eco-physiology models can predict soybean [Glycine max (L.) Merrill] development by describing daily development as a function of temperature, photoperiod, and cultivar sensitivity to these environmental conditions. However, these models require calibration with field data and a skilled user, limiting their agronomic application and adoption. We developed an interactive forecasting tool (SoyStage) using algorithms and previously calibrated coefficients from DSSAT-CROPGRO-Soybean. SoyStage predicts dates of first flower, beginning seed fill, and physiological maturity for emergence dates ranging from 14 March to 27 June in 7-d intervals, maturity groups (MGs) 3.2 to 6.7 in one-half MG increments, and 2776 locations across the US Midsouth based on weather data from 1981 to 2016. Predictions from SoyStage agreed well with field observed phenological stages monitored at 27 site-years (RMSE &lt;= 7.2 d). SoyStage can be accessed through the internet, requiring minimal inputs and predicting phenology for a wide range of locations, MGs, and emergence dates.</t>
  </si>
  <si>
    <t>2471-9625</t>
  </si>
  <si>
    <t>UNSP 190036</t>
  </si>
  <si>
    <t>10.2134/ael2019.09.0036</t>
  </si>
  <si>
    <t>WOS:000498825000001</t>
  </si>
  <si>
    <t>Santana, LM; Ganesan, S; Bhanot, G</t>
  </si>
  <si>
    <t>Santana, Leonardo M.; Ganesan, Shridar; Bhanot, Gyan</t>
  </si>
  <si>
    <t>A Quasi Birth-and-Death model for tumor recurrence</t>
  </si>
  <si>
    <t>A major cause of chemoresistance and recurrence in tumors is the presence of dormant tumor foci that survive chemotherapy and can eventually transition to active growth to regenerate the cancer. In this paper, we propose a Quasi Birth-and-Death (QBD) model for the dynamics of tumor growth and recurrence/remission of the cancer. Starting from a discrete-state master equation that describes the time dependent transition probabilities between states with different numbers of dormant and active tumor foci, we develop a framework based on a continuum-limit approach to determine the time-dependent probability that an undetectable residual tumor will become large enough to be detectable. We derive an exact formula for the probability of recurrence at large times and show that it displays a phase transition as a function of the ratio of the death rate A of an active tumor focus to its doubling rate A. We also derive forward and backward Kolmogorov equations for the transition probability density in the continuum limit and, using a first-passage time formalism, we obtain a drift-diffusion equation for the mean recurrence time and solve it analytically to leading order for a large detectable tumor size N. We show that simulations of the discrete-state model agree with the analytical results, except for O(1/N) corrections. As an example of the use of our model in a clinical setting, we show that a range of model parameters can fit Kaplan-Meier recurrence-free survival data for ovarian cancer. Finally, we show in simulations that extending the duration of chemotherapy increases both the mean recurrence time and the asymptotic (large-time) probability of no recurrence. Our results should be useful in planning optimized chemotherapy dosing and duration for cancer treatment, especially in cancer types for which no targeted therapy is available. (C) 2019 Elsevier Ltd. All rights reserved.</t>
  </si>
  <si>
    <t>10.1016/j.jtbi.2019.07.017</t>
  </si>
  <si>
    <t>WOS:000487170600018</t>
  </si>
  <si>
    <t>Ma, WH; Zhao, XX; Yin, CL; Jiang, F; Du, XY; Chen, TY; Zhang, QH; Qiu, L; Xu, HX; Hull, JJ; Li, GL; Sung, WK; Li, F; Lin, YJ</t>
  </si>
  <si>
    <t>Ma, Weihua; Zhao, Xianxin; Yin, Chuanlin; Jiang, Fan; Du, Xiaoyong; Chen, Taiyu; Zhang, Qinghua; Qiu, Lin; Xu, Hongxing; Hull, J. Joe; Li, Guoliang; Sung, Wing-Kin; Li, Fei; Lin, Yongjun</t>
  </si>
  <si>
    <t>A chromosome-level genome assembly reveals the genetic basis of cold tolerance in a notorious rice insect pest, Chilo suppressalis</t>
  </si>
  <si>
    <t>MOLECULAR ECOLOGY RESOURCES</t>
  </si>
  <si>
    <t>The rice stem borer, Chilo suppressalis, is one of the most damaging insect pests to rice production worldwide. Although C. suppressalis has been the focus of numerous studies examining cold tolerance and diapause, plant-insect interactions, pesticide targets and resistance, and the development of RNAi-mediated pest management, the absence of a high-quality genome has limited deeper insights. To address this limitation, we generated a draft C. suppressalis genome constructed from both Illumina and PacBio sequences. The assembled genome size was 824.35 Mb with a contig N-50 of 307 kb and a scaffold N-50 of 1.75 Mb. Hi-C scaffolding assigned 99.2% of the bases to one of 29 chromosomes. Based on universal single-copy orthologues (BUSCO), the draft genome assembly was estimated to be 97% complete and is predicted to encompass 15,653 protein-coding genes. Cold tolerance is an extreme survival strategy found in animals. However, little is known regarding the genetic basis of the winter ecology of C. suppressalis. Here, we focused our orthologous analysis on those gene families associated with animal cold tolerance. Our finding provided the first genomic evidence revealing specific cold-tolerant strategies in C. suppressalis, including those involved in glucose-originated glycerol biosynthesis, triacylglycerol-originated glycerol biosynthesis, fatty acid synthesis and trehalose transport-intermediate cold tolerance. The high-quality C. suppressalis genome provides a valuable resource for research into a broad range of areas in molecular ecology, and subsequently benefits developing modern pest control strategies.</t>
  </si>
  <si>
    <t>1755-098X</t>
  </si>
  <si>
    <t>1755-0998</t>
  </si>
  <si>
    <t>10.1111/1755-0998.13078</t>
  </si>
  <si>
    <t>WOS:000494626100001</t>
  </si>
  <si>
    <t>Vahed, K</t>
  </si>
  <si>
    <t>Vahed, Karim</t>
  </si>
  <si>
    <t>The life cycle of the Atlantic Beach-Cricket, Pseudomogoplistes vicentae Gorochov, 1996</t>
  </si>
  <si>
    <t>The Atlantic Beach-Cricket, Pseudomogoplistes vicentae, inhabits shingle beaches, with a range that extends from the UK to the Canary Islands. Little is known about the natural history of this species, which is listed by the IUCN as Vulnerable. In the present study, a combination of field sampling (by pitfall trapping and direct searching) in spring, summer, autumn and late winter at two different sites in the UK, together with culturing eggs and nymphs in captivity, was used to determine the life cycle. Eggs laid in August in captivity showed no visible embryonic development until May and hatched the following July. There was no difference in the time taken to hatch between eggs maintained over winter at either 4 or 11 degrees C. Nymphal instars present in the field indicated that the majority of eggs hatch from June to early August. From October to February in the field, the majority of nymphs were estimated to be at the 7th instar. Development appeared to resume by April and nymphs reached adulthood by July to August in the field, two years after the eggs from which they hatched were likely to have been laid. The number of nymphal instars ranged from 10 to 11 (mode: 11) in males and 11 to 13 (mode: 12) in females. In captivity, most adult males died by the end of November, while 35% of females survived until March. Females preferred to oviposit in driftwood rather than in sand in the laboratory. This fact, together with the early embryonic diapause, suggests that the species might be able to disperse by rafting at the egg stage.</t>
  </si>
  <si>
    <t>10.1007/s10841-019-00187-1</t>
  </si>
  <si>
    <t>WOS:000494509300001</t>
  </si>
  <si>
    <t>Cerutti, RD; Rizzo, M; Alberghina, D; Scaglione, MC; Piccione, G</t>
  </si>
  <si>
    <t>Delmar Cerutti, Raul; Rizzo, Maria; Alberghina, Daniela; Cristina Scaglione, Maria; Piccione, Giuseppe</t>
  </si>
  <si>
    <t>Locomotor activity patterns of domestic cat (Felis silvestris catus) modulated by different light/dark cycles</t>
  </si>
  <si>
    <t>The aim of this study was to investigate the influence of different photoperiod schedules on daily total locomotor activity in cat. Four male cats (4 +/- 0.3 kg) were housed individually under controlled temperature during the study and were subjected to four different artificial lighting regimes including 12L:12D (light on at 08:00, light off at 20:00), 12D:12L (light on at 20:00, light off at 08:00), 24L:0D (light on for all experimental period), 0L:24D (constant darkness). The application of the statistical analysis of cosinor indicated the existence of a significant daily rhythm (P &lt; 0.05). In particular, in 12L:12D conditions, the cats were more active during the dark phase compared to the light phase, with a range of variation between 23:30 and 24:30 h. During the 12D:12L cycle, all cats changed their locomotor activity rhythm, so that it coincided with the new phase of the photoperiod. The resynchronization to a new LD cycle was quick. Endogenous rhythms were manifested in all cats with different clarity when subjected to 24L:0D cycles. When the cats were exposed to constant darkness, the endogenous periodicity was not observed. These results suggest the existence of an endogenous circadian oscillator that controls the expression of locomotor activity rhythms in the cat.</t>
  </si>
  <si>
    <t>10.1080/09291016.2018.1499372</t>
  </si>
  <si>
    <t>WOS:000483697500002</t>
  </si>
  <si>
    <t>Choi, JY; Choi, YU; Kho, J; Choi, CY</t>
  </si>
  <si>
    <t>Choi, Ji Yong; Choi, Young-Ung; Kho, Jeongrack; Choi, Cheol Young</t>
  </si>
  <si>
    <t>Effects of various photoperiods and specific wavelengths on circadian rhythm in ornamental cleaner shrimp Lysmata amboinensis</t>
  </si>
  <si>
    <t>The cleaner shrimp, Lysmata amboinensis, is an ornamental crustacean that is important both commercially, in the aquarium industry, and ecologically, owing to its symbiotic relationship with host fishes. Cleaner shrimp display high daytime activity, unlike other crustaceans, and are highly sensitive to light, particularly, in the 480-540 nm range. However, there have been few studies on the physiological characteristics of this species. In this study, we investigated effect of photoperiod and specific wavelength on the circadian rhythm of cleaner shrimp. Circadian rhythm was evaluated by quantifying the mRNA expression of clock genes such as lysmata amboinensis cryptochrome1 (laCry1) and lysmata amboinensis period 2 (laPer2) and melatonin concentration. The mRNA levels of clock genes were significantly higher at daytime than at night-time. Furthermore, at the red and green wavelengths, the difference in clock gene mRNA levels between day and night was significantly higher than that observed under white fluorescent light. Melatonin levels showed the opposite trend. Collectively, our findings demonstrate that the photoperiod regulates the biological rhythm of the cleaner shrimp and that the irradiation wavelength affects the biological rhythm. In particular, the red and green wavelengths appeared to be linked to the clock gene rhythm and melatonin levels.</t>
  </si>
  <si>
    <t>10.1080/09291016.2018.1502237</t>
  </si>
  <si>
    <t>WOS:000483697500008</t>
  </si>
  <si>
    <t>Wyffels, SA; Petersen, MK; Boss, DL; Sowell, BF; Bowman, JGP; McNew, LB</t>
  </si>
  <si>
    <t>Wyffels, Samuel A.; Petersen, Mark K.; Boss, Darrin L.; Sowell, Bok F.; Bowman, Janice G. P.; McNew, Lance B.</t>
  </si>
  <si>
    <t>Dormant Season Grazing: Effect of Supplementation Strategies on Heifer Resource Utilization and Vegetation Use</t>
  </si>
  <si>
    <t>RANGELAND ECOLOGY &amp; MANAGEMENT</t>
  </si>
  <si>
    <t>Grazing dormant forage under low-input heifer development strategies typically exposes cattle to low-quality forage. Protein supplementation while grazing dormant range can enhance heifer growth and reproductive performance. We examined resource utilization of heifers and the effects of dormant season grazing on residual vegetation characteristics under two supplementation management strategies. Approximately 100 weaned composite heifer calves were randomly selected and placed into one of two supplementation treatments in each of 2 yr, one receiving a free access 62% crude protein self-fed concentrate and the other receiving a daily hand-fed 20% crude protein cake. Grazing occurred from December (2015 and 2016) through March (2016 and 2017). Thirty transects were randomly located within each pasture for measuring vegetation quality and structure before and after grazing. Daily space use and behavior was evaluated for 21 individuals within each treatment using global positioning system (GPS) collars and resource utilization functions. Heifers supplemented with concentrated protein spent more time grazing per day than heifers supplemented with cake (6.92 +/- 0.18, 6.24 +/- 0.17 h). Relative use by heifers in the cake treatment was negatively related to horizontal distance from the supplement delivery site early to midwinter ((beta) over bar = -0.41 +/- 0.16, -0.53 +/- 0.17). Both treatments selected grazing locations relative to standing biomass of perennial grasses ((beta) over bar = 0.0005 +/- 0.00004) and crude protein ((beta) over bar = 0.12 +/- 0.007). However, resource selection was highly variable among individuals for both supplementation treatments. We found no treatment effects on pre-post grazing differences in residual cover of litter, grass, forbs and shrubs (P &gt; 0.24). However, the time period when grazing occurred had an effect on residual vegetation conditions (P &lt; 0.01). Our results indicate high levels of variability in grazing site selection by heifers, suggesting future research should incorporate individual animal measurements in an attempt to account for individual animal variability. (C) 2019 The Society for Range Management. Published by Elsevier Inc. All rights reserved.</t>
  </si>
  <si>
    <t>1550-7424</t>
  </si>
  <si>
    <t>1551-5028</t>
  </si>
  <si>
    <t>10.1016/j.rama.2019.06.006</t>
  </si>
  <si>
    <t>WOS:000497319000002</t>
  </si>
  <si>
    <t>Bardera, G; Usman, N; Owen, M; Pountney, D; Sloman, KA; Alexander, ME</t>
  </si>
  <si>
    <t>Bardera, Guillermo; Usman, Nafiha; Owen, Matthew; Pountney, Daniel; Sloman, Katherine A.; Alexander, Mhairi E.</t>
  </si>
  <si>
    <t>The importance of behaviour in improving the production of shrimp in aquaculture</t>
  </si>
  <si>
    <t>REVIEWS IN AQUACULTURE</t>
  </si>
  <si>
    <t>There is an increasing recognition within the aquaculture industry that understanding the behaviour of farmed animals can help provide solutions to feeding problems. However, most studies have focused on finfish production, with fewer behavioural studies on feeding processes in commercially produced crustaceans. More than 60% of crustacean aquaculture is attributed to the production of penaeids, particularly the Pacific white-leg shrimp (Litopenaeus vannamei Boone). The profitability of the Pacific white-leg shrimp for aquaculture stems from its ability to survive in a wide range of environments and its fast growth at high densities. However, there are significant setbacks within their farming. In particular, while they can move rapidly to take food pellets, they can be slow to consume them leading to food wastage and subsequent economic losses for the industry. Understanding shrimp behaviour provides a starting point for refinements to feeding practices. Here, we review the different influences on shrimp behaviour which are likely to influence productivity such as individual-level effects (e.g. moulting, sex), environmental influences (e.g. photoperiod, conspecific presence) and water quality (e.g. salinity, temperature). Although work on feed management has been conducted, providing information on nutrition, feeding frequency and schedules, here we demonstrate that such advances must be accompanied by behavioural approaches to allow the development of optimal feeding efficiencies and to support the continued growth of the crustacean aquaculture industry.</t>
  </si>
  <si>
    <t>1753-5123</t>
  </si>
  <si>
    <t>1753-5131</t>
  </si>
  <si>
    <t>10.1111/raq.12282</t>
  </si>
  <si>
    <t>WOS:000495397700008</t>
  </si>
  <si>
    <t>Ioannidou, VG; Pearson, JM</t>
  </si>
  <si>
    <t>Ioannidou, Vasiliki G.; Pearson, Jonathan M.</t>
  </si>
  <si>
    <t>The effects of flow rate variation and vegetation ageing on the longitudinal mixing and residence time distribution (RTD) in a full-scale constructed wetland</t>
  </si>
  <si>
    <t>ECOLOGICAL ENGINEERING</t>
  </si>
  <si>
    <t>A field-based experimental study has been undertaken within a full-scale constructed wetland, designed to treat runoff from agricultural land in Knapwell, Cambridgeshire, UK. The effects of flow rate variation and natural vegetation ageing on the mixing characteristics are investigated over a eight month period. Detailed fluorometric measurements were made to examine the longitudinal spreading of a solute within the wetland. Between a UK November winter period, and June summer period, 125 tracer tests were undertaken for a range of dry weather and storm flow conditions, using an automated daily injection tracer system. The longitudinal dispersion results show that the dispersion is influenced by the flow rate for low discharge conditions, however, for higher discharges, the longitudinal dispersion becomes independent of discharge. Residence Time Distribution (RTD) curves are examined through a series of flow conditions for each testing month, ranging from transitional (Re similar to 2000) to turbulent (Re similar to 7000) flow conditions. For the conditions measured, differing flow rates produce changes in the RTD, demonstrating that higher flow rates induce shorter mean residence times, generating predominantly an advective flow regime. The effects of plant age are prominent on the mixing pattern. Towards the end of the annual plant cycle, in February/March, mixing pattern approaches complete mixing, longitudinal mixing increases significantly due to long tails on the RTDs, and mean flow velocity is retarded. This indicates that the dormant plant period, which normally takes 5-6 months (October to March), alters progressively the mixing pattern in the system in such a way that it is significantly different from the mixing pattern during the growing plant season.</t>
  </si>
  <si>
    <t>0925-8574</t>
  </si>
  <si>
    <t>1872-6992</t>
  </si>
  <si>
    <t>10.1016/j.ecoleng.2019.07.014</t>
  </si>
  <si>
    <t>WOS:000485660800030</t>
  </si>
  <si>
    <t>Batz, ZA; Brent, CS; Marias, MR; Sugijanto, J; Armbruster, PA</t>
  </si>
  <si>
    <t>Batz, Zachary A.; Brent, Colin S.; Marias, Molly R.; Sugijanto, Jennifer; Armbruster, Peter A.</t>
  </si>
  <si>
    <t>Juvenile Hormone III but Not 20-Hydroxyecdysone Regulates the Embryonic Diapause of Aedes albopictus</t>
  </si>
  <si>
    <t>Diapause is an alternative developmental trajectory allowing insects to enter dormancy and persist through predictable periods of seasonally unfavorable conditions. This crucial ecological adaptation defines the geographic and seasonal abundance of many insect pollinators, pests, and vectors. Understanding the hormonal changes by which insects coordinate the perception of external, diapause-inducing cues with the physiological mechanisms that lead to developmental arrest is a long-standing goal in biology. The hormonal regulation of diapause tends to vary by the life stage at which development arrest occurs; for example, diapause is typically regulated by ecdysteroids in larvae and pupae, and by juvenile hormones in adults. However, little is known about the hormonal control of embryonic diapause, particularly in Diptera. To address this fundamental gap, we directly measured 20-hydroxyecdysone (20HE) (via LC-MS/MS) and juvenile hormone III (JH3) (via GC-MS) in diapause and non-diapause eggs of the Asian tiger mosquito, Aedes albopictus. While 20HE abundance did not differ, diapause eggs had lower JH3 abundance than non-diapause eggs. These results are corroborated by transcriptional and manipulative evidence suggesting that reduced JH3 regulates diapause in this medically important mosquito.</t>
  </si>
  <si>
    <t>10.3389/fphys.2019.01352</t>
  </si>
  <si>
    <t>WOS:000495074300001</t>
  </si>
  <si>
    <t>Ludwick, DC; Ericsson, AC; Meihls, LN; Gregory, MLJ; Finke, DL; Coudron, TA; Hibbard, BE; Shelby, KS</t>
  </si>
  <si>
    <t>Ludwick, Dalton C.; Ericsson, Aaron C.; Meihls, Lisa N.; Gregory, Michelle L. J.; Finke, Deborah L.; Coudron, Thomas A.; Hibbard, Bruce E.; Shelby, Kent S.</t>
  </si>
  <si>
    <t>Survey of bacteria associated with western corn rootworm life stages reveals no difference between insects reared in different soils</t>
  </si>
  <si>
    <t>Western corn rootworm (Diabrotica virgifera virgifera LeConte) is a serious pest of maize (Zea mays L.) in North America and parts of Europe. With most of its life cycle spent in the soil feeding on maize root tissues, this insect is likely to encounter and interact with a wide range of soil and rhizosphere microbes. Our knowledge of the role of microbes in pest management and plant health remains woefully incomplete, yet that knowledge could play an important role in effective pest management strategies. For this study, insects were reared on maize in soils from different locations. Insects from two different laboratory colonies (a diapausing and a non-diapausing colony) were sampled at each life stage to determine the possible core bacteriome. Additionally, soil was sampled at each life stage and resulting bacteria were identified to determine the possible contribution of soil to the rootworm bacteriome, if any. We analyzed the V4 hypervariable region of bacterial 16S rRNA genes with Illumina MiSeq to survey the different species of bacteria associated with the insects and the soils. The bacterial community associated with insects was significantly different from that in the soil. Some differences appear to exist between insects from non-diapausing and diapausing colonies while no significant differences in community composition existed between the insects reared on different soils. Despite differences in the bacteria present in immature stages and in male and female adults, there is a possible core bacteriome of approximately 16 operational taxonomic units (i.e., present across all life stages). This research may provide insights into Bt resistance development, improved nutrition in artificial rearing systems, and new management strategies.</t>
  </si>
  <si>
    <t>; Shelby, Kent/E-1605-2011</t>
  </si>
  <si>
    <t>Hibbard, Bruce/0000-0001-8067-4416; Finke, Deborah/0000-0001-8291-1964; Ericsson, Aaron/0000-0002-3053-7269; Shelby, Kent/0000-0001-9859-3497; Gregory, Michelle/0000-0002-1748-3315</t>
  </si>
  <si>
    <t>10.1038/s41598-019-51870-x</t>
  </si>
  <si>
    <t>WOS:000492825800042</t>
  </si>
  <si>
    <t>Sherpa, S; Gueguen, M; Renaud, J; Blum, MGB; Gaude, T; Laporte, F; Akiner, M; Alten, B; Aranda, C; Barre-Cardi, H; Bellini, R; Bengoa Paulis, M; Chen, XG; Eritja, R; Flacio, E; Foxi, C; Ishak, IH; Kalan, K; Kasai, S; Montarsi, F; Pajovic, I; Petric, D; Termine, R; Turic, N; Vazquez-Prokopec, GM; Velo, E; Vignjevic, G; Zhou, XH; Despres, L</t>
  </si>
  <si>
    <t>Sherpa, Stephanie; Gueguen, Maya; Renaud, Julien; Blum, Michael G. B.; Gaude, Thierry; Laporte, Frederic; Akiner, Mustafa; Alten, Bulent; Aranda, Carles; Barre-Cardi, Helene; Bellini, Romeo; Bengoa Paulis, Mikel; Chen, Xiao-Guang; Eritja, Roger; Flacio, Eleonora; Foxi, Cipriano; Ishak, Intan H.; Kalan, Katja; Kasai, Shinji; Montarsi, Fabrizio; Pajovic, Igor; Petric, Dusan; Termine, Rosa; Turic, Natasa; Vazquez-Prokopec, Gonzalo M.; Velo, Enkelejda; Vignjevic, Goran; Zhou, Xiaohong; Despres, Laurence</t>
  </si>
  <si>
    <t>Predicting the success of an invader: Niche shift versus niche conservatism</t>
  </si>
  <si>
    <t>Invasive species can encounter environments different from their source populations, which may trigger rapid adaptive changes after introduction (niche shift hypothesis). To test this hypothesis, we investigated whether postintroduction evolution is correlated with contrasting environmental conditions between the European invasive and source ranges in the Asian tiger mosquito Aedes albopictus. The comparison of environmental niches occupied in European and source population ranges revealed more than 96% overlap between invasive and source niches, supporting niche conservatism. However, we found evidence for postintroduction genetic evolution by reanalyzing a published ddRADseq genomic dataset from 90 European invasive populations using genotype-environment association (GEA) methods and generalized dissimilarity modeling (GDM). Three loci, among which a putative heat-shock protein, exhibited significant allelic turnover along the gradient of winter precipitation that could be associated with ongoing range expansion. Wing morphometric traits weakly correlated with environmental gradients within Europe, but wing size differed between invasive and source populations located in different climatic areas. Niche similarities between source and invasive ranges might have facilitated the establishment of populations. Nonetheless, we found evidence for environmental-induced adaptive changes after introduction. The ability to rapidly evolve observed in invasive populations (genetic shift) together with a large proportion of unfilled potential suitable areas (80%) pave the way to further spread of Ae. albopictus in Europe.</t>
  </si>
  <si>
    <t>10.1002/ece3.5734</t>
  </si>
  <si>
    <t>WOS:000492393500001</t>
  </si>
  <si>
    <t>Roby, PL; Gumbert, MW; Lacki, MJ</t>
  </si>
  <si>
    <t>Roby, Piper L.; Gumbert, Mark W.; Lacki, Michael J.</t>
  </si>
  <si>
    <t>Nine years of Indiana bat (Myotis sodalis) spring migration behavior</t>
  </si>
  <si>
    <t>The endangered Indiana bat (Myotis sodalis) congregates in large hibernation groups in winter and travels after spring emergence to form summer maternity colonies, but information on migration behavior in this species remains limited to mostly band recovery observations. We tracked female Indiana bats in spring migration toward summer grounds using aerial radiotelemetry. Adult female Indiana bats were radiotagged in spring from 2009 through 2017, with 15 individuals successfully tracked to summer grounds and an additional 11 bats located in summer grounds via aerial telemetry after migration was complete. This resulted in the location of 17 previously unknown summer grounds for female Indiana bats, including adding Georgia, Alabama, and Mississippi to the summer maternity range. Two of the colonies identified in this study were south of the previously known southernmost colony in Tennessee, expanding the summer maternity range for the species by 178 km. Time-stamped location fixes along the migration path provided information about nightly and overall distances traveled, duration of travel, migration speed, and weather-related influences on bat behavior. Bats traveled 164.6 +/- 26.2 km (+/- SE) on average from hibernacula to summer grounds and were migrating for an average of 7.3 +/- 1.4 calendar nights. Bats alternated between foraging and traveling throughout each night of their migration route. Nightly migration rate was 9.9 +/- 0.8 km/h and bats were active on the landscape for an average of 6.1 +/- 0.4 h/night. Lower nighttime temperatures and lower barometric pressure correlated with use of layover areas during a migration night. Understanding bat behavior during migration can provide pertinent information for land managers to consider in efforts to conserve potential migration corridors, foraging areas, and roosting habitats of species in decline.</t>
  </si>
  <si>
    <t>OCT 22</t>
  </si>
  <si>
    <t>10.1093/jmammal/gyz104</t>
  </si>
  <si>
    <t>WOS:000493469100011</t>
  </si>
  <si>
    <t>Zhang, JP; Wang, XB; Zhang, D; Qiu, S; Wei, JF; Guo, J; Li, DQ; Xia, YP</t>
  </si>
  <si>
    <t>Zhang, Jiaping; Wang, Xiaobin; Zhang, Dong; Qiu, Shuai; Wei, Jianfen; Guo, Juan; Li, Danqing; Xia, Yiping</t>
  </si>
  <si>
    <t>Evaluating the Comprehensive Performance of Herbaceous Peonies at low latitudes by the Integration of Long-running Quantitative Observation and Multi-Criteria Decision Making Approach</t>
  </si>
  <si>
    <t>Enlarging the planting area of economic plants, such as the "Southward Planting of Herbaceous Peony" (Paeonia lactiflora. Pall), is significant for improving people's lives. Peony is globally known as an ornamental because of gorgeous flowers and is mainly cultivated in the temperate regions with relatively cool and dry climates in the Northern Hemisphere. Promoting the landscape application of peony to the lower latitude regions is difficult because of the hot-humid climate. In this study, 29 northern peony cultivars and a unique Chinese southern peony, 'Hang Baishao', were introduced to Hangzhou, located in the central subtropics. Annual growth cycles, resistances and dormancy durations were measured, and crossbreeding between the southern and northern peonies was performed for six years, from 2012 to 2017. Based on data collected from the long-running quantitative observation (LQO), a multi-criteria decision making (MCDM) system was established to evaluate the comprehensive planting performance of these 30 cultivars in the central subtropics. 'Qihua Lushuang', 'Hang Baishao' and 'Meiju' were highly recommended, while 'Zhuguang' and 'Qiaoling' were scarcely recommended for the Hangzhou landscape. This study highlights the dependability and comprehensiveness of integrating the LQO and MCDM approaches for evaluating the introduction performance of ornamental plants.</t>
  </si>
  <si>
    <t>10.1038/s41598-019-51425-0</t>
  </si>
  <si>
    <t>WOS:000491226200062</t>
  </si>
  <si>
    <t>Roach, DA; Smith, EF</t>
  </si>
  <si>
    <t>Roach, Deborah A.; Smith, Erin F.</t>
  </si>
  <si>
    <t>Life-history trade-offs and senescence in plants</t>
  </si>
  <si>
    <t>An increasing number of studies have shown that senescence, the functional decline in traits and increased risk of mortality with increasing age, occurs in organisms in wild populations, but there is a wide range of diversity in the patterns of senescence across species. The antagonistic pleiotropy and the disposable soma theories of senescence predict that there will be life-history trade-offs between performance at early- and late-life stages. Plants show variation in senescence patterns and thus provide an opportunity to evaluate life-history trade-offs and senescence. Many plant species can be easily followed demographically and their environments, resources and allocation to reproduction can be manipulated, which makes them particularly good models to address these questions. We compared the results from 22 studies of plant senescence in the wild and compiled 20 examples of life-history trade-offs in plants. Some of the unique features of plants that may influence senescence patterns and trade-offs in the wild are highlighted through the results. We found all three age-specific patterns: age decline, age improvement and no change with age for plants in the wild. Most species showed an age-dependent decline in at least one trait but, even within a species, the age-specific patterns of traits varied. Results also showed that trade-offs vary across environments and that plants can manipulate their resource pool through increases in photosynthesis, which will influence the manifestation of trade-offs. We conclude that aspects of plant biology including dynamic resource pools, the impact of size, dormancy and below-ground storage may influence both the patterns of senescence and life-history trade-offs. The diversity of plant life forms and life cycles provide a wealth of opportunities to experimentally study senescence in the context of life-history trade-offs. A free Plain Language Summary can be found within the Supporting Information of this article.</t>
  </si>
  <si>
    <t>10.1111/1365-2435.13461</t>
  </si>
  <si>
    <t>WOS:000491380000001</t>
  </si>
  <si>
    <t>Holding, JM; Markager, S; Juul-Pedersen, T; Paulsen, ML; Moller, EF; Meire, L; Sejr, MK</t>
  </si>
  <si>
    <t>Holding, Johnna M.; Markager, Stiig; Juul-Pedersen, Thomas; Paulsen, Maria L.; Moller, Eva F.; Meire, Lorenz; Sejr, Mikael K.</t>
  </si>
  <si>
    <t>Seasonal and spatial patterns of primary production in a high-latitude fjord affected by Greenland Ice Sheet run-off</t>
  </si>
  <si>
    <t>Primary production on the coast and in Greenland fjords sustains important local and sustenance fisheries. However, unprecedented melting of the Greenland Ice Sheet (GrIS) is impacting the coastal ocean, and its effects on fjord ecology remain understudied. It has been suggested that as glaciers retreat, primary production regimes may be altered, rendering fjords less productive. Here we investigate patterns of primary productivity in a northeast Greenland fjord (Young Sound, 74 degrees N), which receives run-off from the GrIS via land-terminating glaciers. We measured size fractioned primary production during the ice- free season along a spatial gradient of meltwater influence. We found that, apart from a brief under-ice bloom during summer, primary production remains low (between 50 and 200 mg Cm-2 d(-1)) but steady throughout the ice-free season, even into the fall. Low productivity is due to freshwater run-off from land-terminating glaciers causing low light availability and strong vertical stratification limiting nutrient availability. The former is caused by turbid river inputs in the summer restricting phytoplankton biomass to the surface and away from the nitracline. In the outer fjord where turbidity plays less of a role in light limitation, phytoplankton biomass moves higher in the water column in the fall due to the short day length as the sun angle decreases. Despite this, plankton communities in this study were shown to be well adapted to low-light conditions, as evidenced by the low values of saturating irradiance for primary production (5.8-67 mu mol photonsm(-2) s(-1)). With its low but consistent production across the growing season, Young Sound offers an alternative picture to other more productive fjords which have highly productive spring and late summer blooms and limited fall production. However, patterns of primary productivity observed in Young Sound are not only due to the influence from land-terminating glaciers but are also consequences of the nutrient-depleted coastal boundary currents and the shallow entrance sill, features which should also be considered when generalizing about how primary production will be affected by glacier retreat in the future.</t>
  </si>
  <si>
    <t>; Sejr, Mikael K./J-5459-2013</t>
  </si>
  <si>
    <t>Holding, Johnna/0000-0002-7364-0055; Sejr, Mikael K./0000-0001-8370-5791</t>
  </si>
  <si>
    <t>OCT 2</t>
  </si>
  <si>
    <t>10.5194/bg-16-3777-2019</t>
  </si>
  <si>
    <t>WOS:000488979700001</t>
  </si>
  <si>
    <t>Kvile, KO; Ashjian, C; Ji, RB</t>
  </si>
  <si>
    <t>Kvile, Kristina Oie; Ashjian, Carin; Ji, Rubao</t>
  </si>
  <si>
    <t>Pan-Arctic Depth Distribution of Diapausing Calanus Copepods</t>
  </si>
  <si>
    <t>Diapause at depth is considered an integral part of the life cycle of Calanus copepods, but few studies have focused on the Arctic species Calanus glacialis and Calanus hyperboreus. By analyzing a large set of pan-arctic observational data compiled from multiple sources, we show that Arctic Calanus has a broad depth distribution in winter, indicating that diapause at depth is a facultative strategy. Both species' vertical distributions tend to deepen in winter and to be deeper and broader with increasing bottom depth, while individuals are aggregated closer to the sea floor in shallow areas. These results indicate that Arctic Calanus species pursue a relatively deep diapause habitat but are topographically blocked on the shelves. Interspecific differences in depth distribution during diapause suggest the importance of predation. The larger C. hyperboreus has a deeper diapause depth than C. glacialis, potentially to alleviate predation pressure or as a result of predation loss near the surface. Moreover, the mean depth of C. hyperboreus in winter is negatively associated with latitude, indicating a shoaling of the diapause population in the central Arctic Ocean where predation pressure is lower. Our results suggest a complex diapause behavior by Arctic Calanus, with implications for our view of the species' roles in Arctic ecosystems.</t>
  </si>
  <si>
    <t>10.1086/704694</t>
  </si>
  <si>
    <t>WOS:000497772200002</t>
  </si>
  <si>
    <t>Furusaka, S; Tochigi, K; Yamazaki, K; Naganuma, T; Inagaki, A; Koike, S</t>
  </si>
  <si>
    <t>Furusaka, Shino; Tochigi, Kahoko; Yamazaki, Koji; Naganuma, Tomoko; Inagaki, Akino; Koike, Shinsuke</t>
  </si>
  <si>
    <t>Estimating the seasonal energy balance in Asian black bears and associated factors</t>
  </si>
  <si>
    <t>ECOSPHERE</t>
  </si>
  <si>
    <t>Energy balance (i.e., energy intake minus energy expenditure) is an essential factor when evaluating an animal's nutritional state. We aimed to identify periods of the year that are most important for Asian black bears (Ursus thibetanus) in terms of energy balance. We estimated bears' daily energy balance by estimating energy intake based on the energy content (kcal/g) of major food items, their average ingestion rate (g/min), and daily feeding time (min) and by estimating energy expenditure using an equation for the costs of resting, traveling, and feeding based on behavioral data of 34 bears fitted with GPS collars in central Japan. Because food habits of bears change seasonally, we estimated daily energy balance for each month. And, because bears change their feeding behavior depending on the availability of hard mast, we made separate estimations for years of good and poor mast conditions during autumn. We identified major food items from fecal analysis and calculated the gross energy content per unit for each item. Based on direct observation of bears feeding over 10 yr, we measured ingestion rates of the major food items; Quercus crispula acorns on the tree had the highest ingestion rate, whereas the values of other items did not show notable characteristics. The variability of energy expenditure rose moderately in good mast years, except for males. On the other hand, there was a bimodal pattern of energy intake and energy balance, declining from May to July, rising again from August to October, and declining in November. The peak of energy intake and energy balance was larger in good mast years than in poor mast years only for females, whereas the cumulative energy balance in good mast years was larger than in poor mast years for both sexes. After poor mast years, the cumulative energy balance of males becomes negative in February, during hibernation, and did not exceed zero until August, even if they could start feeding in May. Thus, further longitudinal studies that examine cumulative energy balance, rather than energy balance alone, are necessary to clarify the seasonal change in the nutritional state of Asian black bears.</t>
  </si>
  <si>
    <t>; Koike, Shinsuke/C-4619-2013</t>
  </si>
  <si>
    <t>Tochigi, Kahoko/0000-0002-1610-7828; Koike, Shinsuke/0000-0002-2926-8196</t>
  </si>
  <si>
    <t>2150-8925</t>
  </si>
  <si>
    <t>e02891</t>
  </si>
  <si>
    <t>10.1002/ecs2.2891</t>
  </si>
  <si>
    <t>WOS:000493528200003</t>
  </si>
  <si>
    <t>Lunding, SA; Pors, SE; Kristensen, SG; Landersoe, SK; Jeppesen, JV; Flachs, EM; Pinborg, A; Macklon, KT; Pedersen, AT; Andersen, CY; Andersen, AN</t>
  </si>
  <si>
    <t>Lunding, Stine Aagaard; Pors, Susanne Elisabeth; Kristensen, Stine Gry; Landersoe, Selma Kloeve; Jeppesen, Janni Vikkelso; Flachs, Esben Meulengracht; Pinborg, Anja; Macklon, Kirsten Tryde; Pedersen, Anette Tonnes; Andersen, Claus Yding; Andersen, Anders Nyboe</t>
  </si>
  <si>
    <t>Biopsying, fragmentation and autotransplantation of fresh ovarian cortical tissue in infertile women with diminished ovarian reserve</t>
  </si>
  <si>
    <t>STUDY QUESTION: Can ovarian biopsying per se and/or autotransplantation of fragmented ovarian cortical tissue activate dormant follicles and increase the number of recruitable follicles for IVF/ICSI in women with diminished ovarian reserve (DOR)? SUMMARY ANSWER: Ovarian biopsying followed by immediate autotransplantation of fragmented cortical tissue failed to increase the number of recruitable follicles for IVF/ICSI 10 weeks after the procedure either at the graft site or in the biopsied ovary, but 12 of the 20 women subsequently had a clinical pregnancy during the 1-year follow-up. WHAT IS KNOWN ALREADY: Infertile women with DOR constitute a group of patients with poor reproductive outcome mainly due to the low number of mature oocytes available for IVF/ICSI. Recent studies have shown that in vitro activation of residual dormant follicles by both chemical treatment and tissue fragmentation has resulted in return of menstrual cycles and pregnancies in a fraction of amenorrhoeic women with premature ovarian insufficiency. STUDY DESIGN, SIZE, DURATION: This is a prospective clinical cohort study including 20 women with DOR treated at the fertility clinic, Rigshospitalet, Denmark, during April 20 I 6-December 2017. Non-pregnant patients were on average followed for 280 days (range 118-408), while women who conceived were followed until delivery. Study follow-up of non-pregnant patients ended in September 2018. PARTICIPANTS, MATERIALS, SETTING, METHODS: The study included infertile women aged 30-39 years with preserved menstrual cycles, indication for IVF/ICSI and repeated serum measurements of anti-Miillerian hormone (AMH) &lt;= 5 pmol/L. Patients were randomized to have four biopsies taken from either the left or the right ovary by laparoscopy followed by fragmentation of the cortical tissue to an approximate size of 1 mm(3) and autotransplanted to a peritoneal pocket. The other ovary served as a control. Patients were followed weekly for 10 weeks with recording of hormone profile, antral follicle count (AFC), ovarian volume and assessment for ectopic follicle growth. After 10 weeks, an IVF/ICSI-cycle with maximal ovarian stimulation was initiated. MAIN RESULTS AND THE ROLE OF CHANCE: No difference in the number of mature follicles after ovarian stimulation 10 weeks after the procedure in the biopsied versus the control ovaries was observed (1.0 vs. 0.7 follicles, P = 0.35). In only three patients, growth of four follicles was detected at the graft site 24-268 days after the procedure. From one of these follicles, a metaphase II (MII) oocyte was retrieved and fertilized, but embryonic development failed. Overall AMH levels did not change significantly after the procedure (P = 0.2). The AFC increased by 0.14 (95% CI: 0.06;0.21) per week (P &lt;. 0.005), and the biopsied ovary had on average 0.6 (95% CI: 0.3; -0.88) follicles fewer than the control ovary (P = 0.01). Serum levels of androstenedione and testosterone increased significantly by 0.63 nmol/L (95% CI: 0.21;1.04) and 0.11 nmol/L (95% CI: 0.01;0.21) I week after the procedure, respectively, and testosterone increased consecutively over the 10 weeks by 0.0095 nmol/L (95% CI: 0.0002;0.0188) per week (P = 0.045). In 7 of the 20 patients, there was a serum AMH elevation 5 to 8 weeks after the procedure. In this group, mean AMH increased from 2.08 pmol/L (range 1.74-2.34) to 3.94 pmol/L (range 3.66-4.29) from Weeks 1-4 to Weeks 5-8. A clinical pregnancy was obtained in 12 of the 20 (60%) patients with and without medically assisted reproduction (MAR) treatments. We report a cumulated live birth rate per started IVF/ICSI cycle of 18.4%. LIMITATIONS, REASON FOR CAUTION: Limitations of the study were the number of patients included and the lack of a non-operated control group. Moreover, 9 of the 20 women had no male partner at inclusion and were treated with donor sperm, but each of these women had an average of 6.8 (range 4-9) unsuccessful MAR treatments with donor sperm prior to inclusion. WIDER IMPLICATIONS OF THE FINDINGS: Although 12 out of 20 patients became pregnant during the follow-up period, the current study does not indicate that biopsying, fragmenting and autotransplanting of ovarian cortical tissue increase the number of recruitable follicles for IVF/ICSI after 10 weeks. However, a proportion of the patients may have a follicular response in Weeks 5-8 after the procedure. It could therefore be relevant to perform a future study on the possible effects of biopsying per se that includes stimulation for IVF/ICSI earlier than week 10.</t>
  </si>
  <si>
    <t>Lunding, Stine/0000-0003-4899-7420</t>
  </si>
  <si>
    <t>1460-2350</t>
  </si>
  <si>
    <t>10.1093/humrep/dez152</t>
  </si>
  <si>
    <t>WOS:000493485900010</t>
  </si>
  <si>
    <t>Hemshrot, A; Poets, AM; Tyagi, P; Lei, L; Carter, CK; Hirsch, CN; Li, L; Brown-Guedira, G; Morrell, PL; Muehlbauer, GJ; Smith, KP</t>
  </si>
  <si>
    <t>Hemshrot, Alex; Poets, Ana M.; Tyagi, Priyanka; Lei, Li; Carter, Corey K.; Hirsch, Candice N.; Li, Lin; Brown-Guedira, Gina; Morrell, Peter L.; Muehlbauer, Gary J.; Smith, Kevin P.</t>
  </si>
  <si>
    <t>Development of a Multiparent Population for Genetic Mapping and Allele Discovery in Six-Row Barley</t>
  </si>
  <si>
    <t>Germplasm collections hold valuable allelic diversity for crop improvement and genetic mapping of complex traits. To gain access to the genetic diversity within the USDA National Small Grain Collection (NSGC), we developed the Barley Recombinant Inbred Diverse Germplasm Population (BRIDG6), a six-row spring barley multiparent population (MPP) with 88 cultivated accessions crossed to a common parent (Rasmusson). The parents were randomly selected from a core subset of the NSGC that represents the genetic diversity of landrace and breeding accessions. In total, we generated 6160 F-5 recombinant inbred lines (RILs), with an average of 69 and a range of 37-168 RILs per family, that were genotyped with 7773 SNPs, with an average of 3889 SNPs segregating per family. We detected 23 quantitative trait loci (QTL) associated with flowering time with five QTL found coincident with previously described flowering time genes. A major QTL was detected near the flowering time gene, HvPpd-H1 which affects photoperiod. Haplotype-based analysis of HvPpd-H1 identified private alleles to families of Asian origin conferring both positive and negative effects, providing the first observation of flowering time-related alleles private to Asian accessions. We evaluated several subsampling strategies to determine the effect of sample size on the power of QTL detection, and found that, for flowering time in barley, a sample size &gt;50 families or 3000 individuals results in the highest power for QTL detection. This MPP will be useful for uncovering large and small effect QTL for traits of interest, and identifying and utilizing valuable alleles from the NSGC for barley improvement.</t>
  </si>
  <si>
    <t>; Morrell, Peter/E-2059-2011</t>
  </si>
  <si>
    <t>Carter, Corey/0000-0001-6140-6440; Brown-Guedira, Gina/0000-0002-1958-2827; Morrell, Peter/0000-0001-6282-1582; Hirsch, Candice/0000-0002-8833-3023; Lei, Li/0000-0001-5708-0118</t>
  </si>
  <si>
    <t>10.1534/genetics.119.302046</t>
  </si>
  <si>
    <t>WOS:000489319400017</t>
  </si>
  <si>
    <t>Tian, P; Qiu, L; Zhou, AL; Chen, G; He, HL; Ding, WB; Li, YZ</t>
  </si>
  <si>
    <t>Tian, Ping; Qiu, Lin; Zhou, Ailin; Chen, Guo; He, Hualiang; Ding, Wenbing; Li, Youzhi</t>
  </si>
  <si>
    <t>Evaluation of Appropriate Reference Genes For Investigating Gene Expression in Chlorops oryzae (Diptera: Chloropidae)</t>
  </si>
  <si>
    <t>Reverse transcription quantitative polymerase chain reaction (PCR) has become an invaluable technique for analyzing gene expression in many insects. However, this approach requires the use of stable reference genes to normalize the data. Chlorops oryzae causes significant economic damage to rice crops throughout Asia. The lack of suitable reference genes has hindered research on the molecular mechanisms underlying many physiological processes of this species. In this study, we used quantitative real-time PCR to evaluate the expression of eight C. oryzae housekeeping genes glyceraldehyde-3-phosphate dehydrogenase (GAPDH), beta-actin (beta ACT), beta-tubulin (beta TUB), Delta Elongation factor-1 (EF1 delta), ribosomal protein S11 (RPS11), RPS15, C-terminal-Binding Protein (CtBP), and ribosomal protein 49 (RP49) in different developmental stages and tissues in both larvae and adults. We analyzed the data with four different software packages: geNorm, NormFinder, BestKeeper, and RefFinder and compared the results obtained with each method. The results indicate that PRS15 and RP49 can be used as stable reference genes for quantifying gene expression in different developmental stages and larval tissues. GAPDH and beta ACT, which have been considered stable reference genes by previous studies, were the least stable of the candidate genes with respect to larval tissues. GAPDH was, however, the most stable reference gene for adult tissues. We verified the candidate reference genes identified and found that the expression levels of Cadherins (Cads) changed when different reference genes were used to normalize gene expression. This study provides a valuable foundation for future research on gene function, and investigating the molecular basis of physiological processes, in C. oryzae.</t>
  </si>
  <si>
    <t>10.1093/jee/toz142</t>
  </si>
  <si>
    <t>WOS:000488103600024</t>
  </si>
  <si>
    <t>Bodis, J; Biro, E; Nagy, T; Takacs, A; Sramko, G; Bateman, RM; Gilian, L; Illyes, Z; Tokolyi, J; Lukacs, BA; Csabi, M; Molnar, VA</t>
  </si>
  <si>
    <t>Bodis, Judit; Biro, Eva; Nagy, Timea; Takacs, Attila; Sramko, Gabor; Bateman, Richard M.; Gilian, Lilla; Illyes, Zoltan; Tokolyi, Jacint; Lukacs, Balazs Andras; Csabi, Miklos; Molnar, V. Attila</t>
  </si>
  <si>
    <t>Biological flora of Central Europe Himantoglossum adriaticum H. Baumann</t>
  </si>
  <si>
    <t>PERSPECTIVES IN PLANT ECOLOGY EVOLUTION AND SYSTEMATICS</t>
  </si>
  <si>
    <t>Himantoglossum adriaticum H. Baumann is a long-lived perennial orchid with an adriato-mediterranean distribution. The species-level separation of this species from the more geographically widespread H. hircinum has only recently been confirmed via a combination of molecular and morphometric techniques, which are further developed here. To provide a comprehensive overview of its autecology we integrated previously published information with extensive unpublished data derived mainly from populations in the Keszthely Hills of Hungary. In this paper we assess the distribution, habitat preferences, life history and seed germination (ex situ and in situ) of H. adriaticum, with special emphasis on its reproductive biology.</t>
  </si>
  <si>
    <t>Sramko, Gabor/A-1165-2009</t>
  </si>
  <si>
    <t>Sramko, Gabor/0000-0001-8588-6362; Lukacs, Balazs Andras/0000-0002-3163-1281</t>
  </si>
  <si>
    <t>1433-8319</t>
  </si>
  <si>
    <t>10.1016/j.ppees.2019.125461</t>
  </si>
  <si>
    <t>WOS:000488207700001</t>
  </si>
  <si>
    <t>Taylor, SD</t>
  </si>
  <si>
    <t>Taylor, Shawn D.</t>
  </si>
  <si>
    <t>Estimating flowering transition dates from status-based phenological observations:a test of methods</t>
  </si>
  <si>
    <t>The scale of phenological research has expanded due to the digitization of herbarium specimens and volunteer based contributions. These data are status-based, representing the presence or absence of a specific phenophase. Modelling the progress of plant dormancy to growth and reproduction and back to dormancy requires estimating the transition dates from these status-based observations. There are several methods available for this ranging from statistical moments using the day of year to newly introduced methods using concepts from other fields. Comparing the proficiency of different estimators is difficult since true transition dates are rarely known. Here I use a recently released dataset of in-situ flowering observations of the perennial forb Echinacea angustifolia. In this dataset, due to high sampling frequency and unique physiology, the transition dates of onset, peak, and end of flowering are known to within 3 days. I used a Monte Carlo analysis to test eight different estimators across two scales using a range of sample sizes and proportion of flowering presence observations. I evaluated the estimators accuracy in predicting the onset, peak, and end of flowering at the population level, and predicting onset and end of flowering for individual plants. Overall, a method using a Weibull distribution performed the best for population level onset and end estimates, but other estimators may be more appropriate when there is a large amount of absence observations relative to presence observations. For individual estimates a method using the midway point between the first flower presence and most prior flower absence, within 7 days, is the best option as long as the restriction does not limit the final sample size. Otherwise, the Weibull method is adequate for individual estimates as well. These methods allow practitioners to effectively utilize the large amount of status-based phenological observations currently available.</t>
  </si>
  <si>
    <t>e7720</t>
  </si>
  <si>
    <t>10.7717/peerj.7720</t>
  </si>
  <si>
    <t>WOS:000487351000004</t>
  </si>
  <si>
    <t>Vazquez, C; Rowcliffe, JM; Spoelstra, K; Jansen, PA</t>
  </si>
  <si>
    <t>Vazquez, Carmen; Rowcliffe, J. Marcus; Spoelstra, Kamiel; Jansen, Patrick A.</t>
  </si>
  <si>
    <t>Comparing diel activity patterns of wildlife across latitudes and seasons: Time transformations using day length</t>
  </si>
  <si>
    <t>METHODS IN ECOLOGY AND EVOLUTION</t>
  </si>
  <si>
    <t>Camera trapping allows scientists to study activity patterns of animals under natural conditions. However, comparisons of activity patterns across seasons or latitudes can be biased, because activity is often attuned to sunrise and sunset, the timing of which varies with latitude and season. Existing transformation methods to solve this problem have limitations. Here, we explore whether and how activity patterns can be transformed more accurately using two alternative 'double anchoring' transformations - equinoctial and average anchoring - that anchor activity time to two chosen anchor points during the study period. Using simulated noisy datasets mimicking species with either crepuscular, diurnal or cathemeral activity patterns, we compared the ability of different transformation methods to extract the latent pattern and activity levels under different study conditions. We found that average anchoring best retrieved the original diel activity pattern and yielded accurate estimates of activity level. Two alternative transformation methods - single anchoring and equinoctial anchoring - performed less well. Bias in estimates from using untransformed clock times was most marked (up to 2.5-fold overestimation) for longer studies covering 4-5 months either side of an equinox at high latitude, and focusing on crepuscular species. We applied the average anchoring method to 9 months of data on Red deer Cervus elaphus, Wild boar Sus scrofa and Mouflon Ovis amon musimon activity as captured by camera traps in National Park Hoge Veluwe, the Netherlands. Average anchoring revealed more pronounced peaks of activity after sunset than was apparent from untransformed data in red deer and wild boar, but not for mouflon, a cathemeral species. Similarly, activity level was lower when calculated using average anchored time for red deer and wild boar, but no difference was observed for mouflon. We conclude that transformation of time might not be necessary at latitudes below 20 degrees, or in studies with a duration of less than a month (below 40 degrees latitude). For longer study periods and/or higher latitudes, average anchoring resolves the problem of variable day length. Code is provided. The transformation functions are incorporated in the r-package 'activity'.</t>
  </si>
  <si>
    <t>Spoelstra, Kamiel/B-4222-2015; Jansen, Patrick/G-2545-2015</t>
  </si>
  <si>
    <t>Spoelstra, Kamiel/0000-0001-8614-4387; Jansen, Patrick/0000-0002-4660-0314</t>
  </si>
  <si>
    <t>2041-210X</t>
  </si>
  <si>
    <t>2041-2096</t>
  </si>
  <si>
    <t>10.1111/2041-210X.13290</t>
  </si>
  <si>
    <t>WOS:000488343800001</t>
  </si>
  <si>
    <t>Sanda, T; Hamasaki, K; Dan, S; Kitada, S</t>
  </si>
  <si>
    <t>Sanda, Tetsuya; Hamasaki, Katsuyuki; Dan, Shigeki; Kitada, Shuichi</t>
  </si>
  <si>
    <t>Expansion of the Northern Geographical Distribution of Land Hermit Crab Populations: Colonization and Overwintering Success of Coenobita purpureus on the Coast of the Boso Peninsula, Japan</t>
  </si>
  <si>
    <t>The present study aimed to elucidate the population dynamics of land hermit crabs on the coast of the Boso Peninsula, Chiba Prefecture, Japan, which is the northern limit of their geographical distribution. We conducted monthly field surveys at four sites from April 2012 to December 2014 and visually searched for crabs. Laboratory experiments were also conducted to evaluate the overwintering ability of two species, Coenobita purpureus and C. rugosus, which were detected during the field surveys; adult crabs and laboratory-raised juveniles were exposed to low-temperature conditions that simulated the in situ temperatures during the early overwintering period. Newly landed juveniles first appeared in August. They were identified as either C. purpureus or C. rugosus, with C. purpureus being the dominant species. Early juveniles grew until October. The abundance of early juveniles decreased with decreasing air temperatures, and dead individuals were found during the overwintering period. The low-temperature tolerance ability of C. purpureus was stronger than that of C. rugosus. Some crabs successfully overwintered, and all were identified as C. purpureus. The growth and overwintering success of juveniles varied among the survey sites depending on the local temperature regime. Our results highlight the frontier for expanding the northern geographical distribution of land hermit crab populations by the colonization and overwintering success of C. purpureus.</t>
  </si>
  <si>
    <t>1810-522X</t>
  </si>
  <si>
    <t>10.6620/ZS.2019.58-25</t>
  </si>
  <si>
    <t>WOS:000486178400001</t>
  </si>
  <si>
    <t>Nguyen, V; Buckley, YM; Salguero-Gomez, R; Wardle, GM</t>
  </si>
  <si>
    <t>Vuong Nguyen; Buckley, Yvonne M.; Salguero-Gomez, Roberto; Wardle, Glenda M.</t>
  </si>
  <si>
    <t>Consequences of neglecting cryptic life stages from demographic models</t>
  </si>
  <si>
    <t>Information on individuals from all stages of life is crucial to explore their ecology, evolution and conservation biology. However, the life cycles of many species contain cryptic life stages that are difficult to detect and track over time and are therefore omitted from demographic models. One example is the dormant seed bank, an evolutionary bet-hedging mechanism that buffers plant populations in variable environments. To evaluate this methodological oversight, we conduct simulations to explore the effect of seed bank parameter uncertainties on demographic outputs such as the deterministic (lambda(1)) and stochastic population growth rate (lambda(s)), and extinction probabilities of 12 plant species. We have used uninformed and informed priors for seed bank parameters based on literature estimates, and reconstructed published models in which the seed bank was excluded without justification. Trials on removing the seed stage from models (6 species) explored the worst-case scenario for ignoring the seed bank. Inclusion of a seed bank and demographic uncertainty in seed bank parameters have little impact on stable populations (lambda(1 )similar or equal to 1) with high post-seedling survival. When populations deviate from stability or demonstrate temporal demographic variation, greater changes in lambda(1) and the range of possible growth rates caused by demographic uncertainty are observed. As expected, decreasing populations (lambda(2) &lt; 1) benefit from the inclusion of a seed bank through increases in the growth rate and extinction times, whereas increasing populations (lambda(1) &gt; 1) are slowed down. While germination estimates from the literature cannot accurately reflect those obtained in the field, they provide a starting point to assess the relative importance of a seed bank. The exclusion of the seed bank must be justified by confirming that dormancy is either non-existent or not important. Accounting for cryptic stages in demographic models will produce better informed management decisions for threatened or invasive species.</t>
  </si>
  <si>
    <t>Buckley, Yvonne/B-1281-2008</t>
  </si>
  <si>
    <t>Buckley, Yvonne/0000-0001-7599-3201; Nguyen, Vuong/0000-0001-9070-9803</t>
  </si>
  <si>
    <t>10.1016/j.ecolmodel.2019.108723</t>
  </si>
  <si>
    <t>WOS:000480664800008</t>
  </si>
  <si>
    <t>Wilson, KS; Wauters, J; Valentines, I; McNeilly, A; Girlings, S; Li, RG; Li, DS; Zhang, HM; Rae, MT; Howie, F; Andrew, R; Duncan, WC</t>
  </si>
  <si>
    <t>Wilson, Kirsten S.; Wauters, Jella; Valentines, Iain; McNeilly, Alan; Girlings, Simon; Li, Rengui; Li, Desheng; Zhang, Hemin; Rae, Mick T.; Howie, Forbes; Andrew, Ruth; Duncan, William Colin</t>
  </si>
  <si>
    <t>Urinary estrogens as a non-invasive biomarker of viable pregnancy in the giant panda (Ailuropoda melanoleuca)</t>
  </si>
  <si>
    <t>Female giant pandas show complex reproductive traits, being seasonally monoestrus, displaying a variable length embryonic diapause and exhibiting pseudopregnancy. Currently, there is no confirmatory non-invasive biomarker of blastocyst implantation or pregnancy. This study aimed to monitor urinary estrogens across gestation in pregnancy (n = 4), pseudopregnancy (n = 4) and non-birth cycles (n = 5) in the giant panda. A pregnancy-specific profile of estrogens corrected for urinary specific gravity was identified during the gestation period. Pregnant females showed increasing concentrations of estrogens for 29 days until birth, no increase was observed during pseudopregnancy and the two profiles were distinguishable from each other for the final 2 weeks of the cycle suggesting the estrogens are of placental origin. This allowed a nomogram, starting at a known fixed point during the cycle, to be created and tested with cycles of known outcome, and cycles which were inseminated but did not result in a birth. Non-birth profiles showed deviations from that of pregnancy. We believe these deviations indicate the point of failure of the placenta to support a developing cub. Non-invasive longitudinal monitoring of estrogen concentrations therefore has the potential to be developed as a panda pregnancy test to predict viable cub development.</t>
  </si>
  <si>
    <t>Andrew, Ruth/C-2727-2008</t>
  </si>
  <si>
    <t>Andrew, Ruth/0000-0002-6916-2994</t>
  </si>
  <si>
    <t>10.1038/s41598-019-49288-6</t>
  </si>
  <si>
    <t>WOS:000483703800041</t>
  </si>
  <si>
    <t>Durmaz, E; Rajpurohit, S; Betancourt, N; Fabian, DK; Kapun, M; Schmidt, P; Flatt, T</t>
  </si>
  <si>
    <t>Durmaz, Esra; Rajpurohit, Subhash; Betancourt, Nicolas; Fabian, Daniel K.; Kapun, Martin; Schmidt, Paul; Flatt, Thomas</t>
  </si>
  <si>
    <t>A clinal polymorphism in the insulin signaling transcription factor foxo contributes to life-history adaptation in Drosophila*</t>
  </si>
  <si>
    <t>A fundamental aim of adaptation genomics is to identify polymorphisms that underpin variation in fitness traits. In Drosophila melanogaster, latitudinal life-history clines exist on multiple continents and make an excellent system for dissecting the genetics of adaptation. We have previously identified numerous clinal single-nucleotide polymorphism in insulin/insulin-like growth factor signaling (IIS), a pathway known from mutant studies to affect life history. However, the effects of natural variants in this pathway remain poorly understood. Here we investigate how two clinal alternative alleles at foxo, a transcriptional effector of IIS, affect fitness components (viability, size, starvation resistance, fat content). We assessed this polymorphism from the North American cline by reconstituting outbred populations, fixed for either the low- or high-latitude allele, from inbred DGRP lines. Because diet and temperature modulate IIS, we phenotyped alleles across two temperatures (18 degrees C, 25 degrees C) and two diets differing in sugar source and content. Consistent with clinal expectations, the high-latitude allele conferred larger body size and reduced wing loading. Alleles also differed in starvation resistance and expression of insulin-like receptor, a transcriptional target of FOXO. Allelic reaction norms were mostly parallel, with few GxE interactions. Together, our results suggest that variation in IIS makes a major contribution to clinal life-history adaptation.</t>
  </si>
  <si>
    <t>Flatt, Thomas/AAE-7329-2019; Rajpurohit, Subhash/O-9912-2018</t>
  </si>
  <si>
    <t>Flatt, Thomas/0000-0002-5990-1503; Betancourt, Nicolas/0000-0002-8768-9829; Schmidt, Paul/0000-0002-8076-6705; Rajpurohit, Subhash/0000-0001-9149-391X; Durmaz, Esra/0000-0002-4345-2264; Kapun, Martin/0000-0002-3810-0504</t>
  </si>
  <si>
    <t>10.1111/evo.13759</t>
  </si>
  <si>
    <t>WOS:000486096000006</t>
  </si>
  <si>
    <t>Whitmore, EA; Connolly, JK; Van Damme, K; Watkins, JM; Hinchey, EK; Rudstam, LG</t>
  </si>
  <si>
    <t>Whitmore, Elizabeth A.; Connolly, Joseph K.; Van Damme, Kay; Watkins, James M.; Hinchey, Elizabeth K.; Rudstam, Lars G.</t>
  </si>
  <si>
    <t>First record of the Neotropical cladoceran Diaphanosoma fluviatile Hansen, 1899 in the Great Lakes basin</t>
  </si>
  <si>
    <t>BIOINVASIONS RECORDS</t>
  </si>
  <si>
    <t>The ctenopod Diaphanosoma fluviatile has been reported primarily from the Neotropical region and occasionally from the southern United States. D. fluviatile was collected in the Great Lakes basin (the Maumee River, Western Lake Erie, and Lake Michigan) in 2015 and 2018, far north from its previously known distribution. The occurrence of this southern species in the Maumee River and Great Lakes may be the result of an anthropogenic introduction, although a natural range expansion cannot be excluded. This report documents the northernmost record of D. fluviatile in the Nearctic region, extending the known distribution of the species to 42 degrees N, which is a notable increase of 11 degrees latitude. Our detection of D. fluviatile is the first record of this southern species from the Laurentian Great Lakes drainage.</t>
  </si>
  <si>
    <t>2242-1300</t>
  </si>
  <si>
    <t>10.3391/bir.2019.8.3.18</t>
  </si>
  <si>
    <t>WOS:000483818700018</t>
  </si>
  <si>
    <t>Garate-Escamilla, H; Hampe, A; Vizcaino-Palomar, N; Robson, TM; Garzon, MB</t>
  </si>
  <si>
    <t>Garate-Escamilla, Homero; Hampe, Arndt; Vizcaino-Palomar, Natalia; Robson, T. Matthew; Garzon, Marta Benito</t>
  </si>
  <si>
    <t>Range-wide variation in local adaptation and phenotypic plasticity of fitness-related traits in Fagus sylvatica and their implications under climate change</t>
  </si>
  <si>
    <t>Aim To better understand and more realistically predict future species distribution ranges, it is critical to account for local adaptation and phenotypic plasticity in populations' responses to climate. This is challenging because local adaptation and phenotypic plasticity are trait-dependent and traits covary along climatic gradients, with differential consequences for fitness. Our aim is to quantify local adaptation and phenotypic plasticity of vertical and radial growth, leaf flushing and survival across the range of Fagus sylvatica and to estimate the contribution of each trait to explaining the species' occurrence. Location Europe. Time period 1995-2014; 2070. Major taxa studied Fagus sylvatica L. Methods We used vertical and radial growth, flushing phenology and mortality of F. sylvatica L. recorded in the BeechCOSTe52 database (&gt;150,000 trees). Firstly, we performed linear mixed-effect models that related trait variation and covariation to local adaptation (related to the planted populations' climatic origin) and phenotypic plasticity (accounting for the climate of the plantation), and we made spatial predictions under current and representative concentration pathway (RCP 8.5) climates. Secondly, we combined spatial trait predictions in a linear model to explain the occurrence of the species. Results The contribution of plasticity to intraspecific trait variation is always higher than that of local adaptation, suggesting that the species is less sensitive to climate change than expected; different traits constrain beech's distribution in different parts of its range: the northernmost edge is mainly delimited by flushing phenology (mostly driven by photoperiod and temperature), the southern edge by mortality (mainly driven by intolerance to drought), and the eastern edge is characterized by decreasing radial growth (mainly shaped by precipitation-related variables in our model); considering trait covariation improved single-trait predictions. Main conclusions Population responses to climate across large geographical gradients are dependent on trait x environment interactions, indicating that each trait responds differently depending on the local environment.</t>
  </si>
  <si>
    <t>, Benito Garzon/E-3622-2013</t>
  </si>
  <si>
    <t>, Benito Garzon/0000-0002-3436-123X</t>
  </si>
  <si>
    <t>10.1111/geb.12936</t>
  </si>
  <si>
    <t>WOS:000480584900011</t>
  </si>
  <si>
    <t>Hougardy, E; Hogg, BN; Wang, XG; Daane, KM</t>
  </si>
  <si>
    <t>Hougardy, Evelyne; Hogg, Brian N.; Wang, Xingeng; Daane, Kent M.</t>
  </si>
  <si>
    <t>Comparison of thermal performances of two Asian larval parasitoids of Drosophila suzukii</t>
  </si>
  <si>
    <t>Ganaspis brasiliensis Ihering and Leptopilina japonica Novkovic &amp; Kimura (Hymenoptera: Figitidae) are candidates for biological control of the spotted wing drosophila, Drosophila suzukii Matsumura (Diptera: Drosophilae), an invasive pest originally from East Asia. Developmental time and offspring survival from egg to adult, and fecundity (measured as adult offspring production/female wasp) of a Chinese and a South Korean population of both species were assessed at different constant temperatures. Development time decreased with increasing temperature from 17.2 to 27.5 degrees C; at 29.3 degrees C no parasitoid completed development. Temperatures below 17.2 degrees C triggered a facultative diapause in both species, and this cold temperature response varied among populations of different origin: South Korean populations of G. brasiliensis and L. japonica entered diapause at 17.2 degrees C, whereas only a proportion of their Chinese counterparts entered diapause at the same temperature. No significant differences in offspring survival and fecundity were detected between populations in the mid-temperature range. However, fecundity at 15.9 degrees C was higher for South Korean populations of G. brasiliensis and L. japonica compared with their Chinese counterparts, suggesting that the host location and oviposition behavior of the searching females was less affected by the cold temperature and/or their eggs had better cold hardiness. These variations in response to cold temperatures need to be further investigated and their ecological significance assessed to better understand performance of G. brasiliensis and L. japonica in those invaded regions where control is needed.</t>
  </si>
  <si>
    <t>UNSP 104000</t>
  </si>
  <si>
    <t>10.1016/j.biocontrol.2019.104000</t>
  </si>
  <si>
    <t>WOS:000477650200008</t>
  </si>
  <si>
    <t>Kasten, P; Tremblay, R; Flores, AAV</t>
  </si>
  <si>
    <t>Kasten, Paula; Tremblay, Rejean; Flores, Augusto A. V.</t>
  </si>
  <si>
    <t>Mismatched seasonal patterns of larval production and quality in subtropical barnacle populations along a coastal trophic gradient</t>
  </si>
  <si>
    <t>The seasonal breeding patterns of a wide array of marine invertebrates are shaped by strong and deterministic environmental factors over their geographic distribution range, such as temperature or photoperiod. Whether or not such patterns will remain adaptive at more localized scales may depend on how consistent are secondary drivers controlling resource supply to parents and offspring. We address this question by examining the seasonal patterns of both the trophic state of coastal waters, and larval production and quality produced by a filter feeding invertebrate, the intertidal barnacle Chthamalus bisinuatus, along a 150 km long trophic gradient in Southeastern Brazil. Results are consistent to previous remote sensing work showing strong seasonal variation of chlorophyll-a and particulate organic carbon concentrations, increasing 2 to 2.5 times from summer - early autumn to winter, compatible to enhanced production through vertical mixing caused by passing cold fronts. The spatial gradient was also verified and found to be consistent between seasons, but contrasts were of smaller magnitude (coefficients of variations between 15 and 35%). All reproductive parameters showed important seasonal but no spatial trends. Larval production was much higher in summer-early autumn, agreeing with previous results based on gonad development and early recruitment rate for this same species and published results for other chthamalids. However, per capita parental transfer of neutral fatty acids to larvae and larval survival without exogenous food increased 2 and 1.4 times from the breeding to the non-breeding season, respectively, indicating that coastal oceanographic processes favor larval quality when reproductive activity is lower. Given that food limitation is likely frequent in the study region, shifting from oligotrophic to mesotrophic, and that effects of larval nourishing can be carried over to benthic barnacle stages, results also suggest that the contribution of out-of-season offspring to overall recruitment may be disproportionately higher.</t>
  </si>
  <si>
    <t>Flores, Augusto A. V./B-7092-2011</t>
  </si>
  <si>
    <t>Flores, Augusto A. V./0000-0001-9347-8860</t>
  </si>
  <si>
    <t>1096-0015</t>
  </si>
  <si>
    <t>10.1016/j.ecss.2019.04.048</t>
  </si>
  <si>
    <t>WOS:000472813500005</t>
  </si>
  <si>
    <t>Regan, JC; Froy, H; Walling, CA; Moatt, JP; Nussey, DH</t>
  </si>
  <si>
    <t>Regan, Jennifer C.; Froy, Hannah; Walling, Craig A.; Moatt, Joshua P.; Nussey, Daniel H.</t>
  </si>
  <si>
    <t>Dietary restriction and insulin-like signalling pathways as adaptive plasticity: A synthesis and re-evaluation</t>
  </si>
  <si>
    <t>Dietary restriction (DR) under laboratory conditions generally extends life span and delays ageing across species as diverse as yeast, nematode worms, flies and mice, and is underpinned by taxonomically conserved physiological pathways, notably the insulin-like signalling pathway (IIS). Despite growing excitement about the links between DR/IIS and ageing within biogerontology, our understanding of why the DR response and associated pathways evolved under natural selection remains controversial and limited. Here, we provide a brief overview of current understanding of the relationship between DR and IIS and ageing from modern biogerontology and go on to summarize the evidence that the IIS pathway integrates a range of important environmental cues including photoperiod, temperature and humidity, as well as nutrition. We go on to discuss the main existing evolutionary explanations for DR and argue that they are not mutually exclusive and are too nutrition-focussed to fully explain the evolutionary origin of the IIS pathway. In the wild, environmental cues and pressures are dynamic and multivariate, and physiological pathways capable of integrating multiple predictive cues could be strongly favoured by natural selection. We hypothesize that the IIS and related pathways, such as mTOR, evolved to detect and integrate a wide range of environmental cues (not just diet) that are predictive of important selective pressures in the wild. Available evidence suggests the pathway is capable of triggering a range of phenotypic responses, depending on the cues provided, ranging from profound physiological remodelling (e.g. diapause, aestivation, hibernation) associated with promoting survival through challenging environments, to more subtle responses to acute, fine-scale variation in the environment which may allow individuals to better match their level of reproductive investment to their conditions. We argue that the IIS pathway underpins important adaptive phenotypic plastic responses to a wide range of environmental inputs, of which diet is just one. A multi-disciplinary approach combining perspectives and methods from biogerontology, cell biology, ecology and evolutionary biology will be essential to develop our understanding of the evolutionary origins of this pathway and the way natural selection and the environment have shaped variation in the IIS pathway's response to different environmental cues. A free Plain Language Summary can be found within the Supporting Information of this article.</t>
  </si>
  <si>
    <t>Moatt, Joshua/0000-0002-2085-0438; Regan, Jennifer/0000-0003-2164-9151; Froy, Hannah/0000-0003-2965-3526</t>
  </si>
  <si>
    <t>10.1111/1365-2435.13418</t>
  </si>
  <si>
    <t>WOS:000482519000001</t>
  </si>
  <si>
    <t>Xia, QW; Chen, C; Tang, JJ; He, HM; Fang, S</t>
  </si>
  <si>
    <t>Xia, Qin-Wen; Chen, Chao; Tang, Jian-Jun; He, Hai-Min; Fang-Sen Xue</t>
  </si>
  <si>
    <t>A reverse temperature-size rule associated with a negative relationship between larval development time and pupal weight in a tropical population of Ostrinia furnacalis</t>
  </si>
  <si>
    <t>Empirical studies demonstrate a negative relationship between body size and temperature [i.e. the temperature-size rule (TSR)] and a positive relationship between body size and development time (a trade-off). However, many exceptions are also reported. The present study tests the two relationships in a tropical population of the Asian corn borer Ostrinia furnacalis under a wide range of temperatures from 18 to 31 degrees C. The results show that larval time is decreased significantly and pupal weight is increased significantly with an increasing rearing temperature, exhibiting the reverse-TSR. Growth rate is positively correlated with temperature. The relationships between body size and development time among individuals show a negative slope (i.e. pupal weight tends to decrease with increases in development time). Females are significantly larger than males at all temperatures, showing a female-biased sex size dimorphism. It is also found that development time and pupal weight vary greatly among individuals, particularly at lower temperatures. The results of the present study demonstrate a reverse-TSR associated with a negative relationship between larval development time and pupal weight in a tropical population of O. furnacalis.</t>
  </si>
  <si>
    <t>Xue, Fangsen/0000-0002-7609-7414</t>
  </si>
  <si>
    <t>10.1111/phen.12302</t>
  </si>
  <si>
    <t>WOS:000481179100001</t>
  </si>
  <si>
    <t>Kong, JD; Hoffmann, AA; Kearney, MR</t>
  </si>
  <si>
    <t>Kong, Jacinta D.; Hoffmann, Ary A.; Kearney, Michael R.</t>
  </si>
  <si>
    <t>Linking thermal adaptation and life-history theory explains latitudinal patterns of voltinism</t>
  </si>
  <si>
    <t>Insect life cycles are adapted to a seasonal climate by expressing alternative voltinism phenotypes-the number of generations in a year. Variation in voltinism phenotypes along latitudinal gradients may be generated by developmental traits at critical life stages, such as eggs. Both voltinism and egg development are thermally determined traits, yet independently derived models of voltinism and thermal adaptation refer to the evolution of dormancy and thermal sensitivity of development rate, respectively, as independent influences on life history. To reconcile these models and test their respective predictions, we characterized patterns of voltinism and thermal response of egg development rate along a latitudinal temperature gradient using the matchstick grasshopper genus Warramaba. We found remarkably strong variation in voltinism patterns, as well as corresponding egg dormancy patterns and thermal responses of egg development. Our results show that the switch in voltinism along the latitudinal gradient was explained by the combined predictions of the evolution of voltinism and of thermal adaptation. We suggest that latitudinal patterns in thermal responses and corresponding life histories need to consider the evolution of thermal response curves within the context of seasonal temperature cycles rather than based solely on optimality and trade-offs in performance. This article is part of the theme issue 'Physiological diversity, biodiversity patterns and global climate change: testing key hypotheses involving temperature and oxygen'.</t>
  </si>
  <si>
    <t>Hoffmann, Ary/R-2972-2019</t>
  </si>
  <si>
    <t>Hoffmann, Ary/0000-0001-9497-7645; Kong, Jacinta/0000-0002-1085-8612</t>
  </si>
  <si>
    <t>10.1098/rstb.2018.0547</t>
  </si>
  <si>
    <t>WOS:000473329200005</t>
  </si>
  <si>
    <t>Gray, DR; Keena, M</t>
  </si>
  <si>
    <t>Gray, David R.; Keena, Melody</t>
  </si>
  <si>
    <t>A Phenology Model for Asian Gypsy Moth Egg Hatch</t>
  </si>
  <si>
    <t>Phenology models are useful tools in pest management interventions, biosecurity operations targeting alien invaders, and answering questions regarding the potential for range expansion/shift. The Gypsy Moth Life Stage model (GLS) has been used to predict the invasive range of the North American gypsy moth (Lymantria dispar dispar Linnaeus [Lepidoptera: Erebidael) in North America and New Zealand. It has been used to examine the role of supra-optimal temperatures in range expansion/stasis/retraction. However, GLS has also been used where the target organism is the Asian subspecies L. d. asiatica Vnukovskij, despite observed differences between the predominant phenotypes of the two subspecies in the temperature requirements for egg hatch and the absence of egg phenology model parameters specific to the Asian phenotype. Here we describe the results of temperature and exposure duration on the timing of Asian gypsy moth egg hatch, and we present phenology model parameters for the Asian phenotype. Sum of squared differences (observed minus predicted day of median egg hatch) was reduced from 7,818 d(2) (North American parameters) to 178 d(2). Days of simulated median egg hatch differed from the observed days by 0-7 d (k = 0.2; SD = 3.1). The pattern of simulated egg hatch closely mimicked the irregular pattern of observed egg hatch from the temperature regimes of our experiment. Egg hatch is arguably the most important life cycle event in gypsy moth population suppression/eradication interventions and in estimating their potential invasive range. The model parameters described here produce accurate predictions of Asian gypsy moth egg hatch.</t>
  </si>
  <si>
    <t>Keena, Melody/0000-0003-3099-6243</t>
  </si>
  <si>
    <t>10.1093/ee/nvz051</t>
  </si>
  <si>
    <t>WOS:000493086500014</t>
  </si>
  <si>
    <t>Majewska, AA; Altizer, S</t>
  </si>
  <si>
    <t>Majewska, Ania A.; Altizer, Sonia</t>
  </si>
  <si>
    <t>Exposure to Non-Native Tropical Milkweed Promotes Reproductive Development in Migratory Monarch Butterflies</t>
  </si>
  <si>
    <t>Background: North American monarchs (Danaus plexippus) are well-known for their long-distance migrations; however, some monarchs within the migratory range have adopted a resident lifestyle and breed year-round at sites where tropical milkweed (Asclepias curassavica) is planted in the southern coastal United States. An important question is whether exposure to exotic milkweed alters monarch migratory physiology, particularly the ability to enter and remain in the hormonally-induced state of reproductive diapause, whereby adults delay reproductive maturity. Cued by cooler temperatures and shorter photoperiods, diapause is a component of the monarch's migratory syndrome that includes directional flight behavior, lipid accumulation, and the exceptional longevity of the migratory generation. Methods: Here, we experimentally test how exposure to tropical milkweed during the larval and adult stages influences monarch reproductive status during fall migration. Caterpillars reared under fall-like conditions were fed tropical versus native milkweed diets, and wild adult migrants were placed in outdoor flight cages with tropical milkweed, native milkweed, or no milkweed. Results: We found that monarchs exposed to tropical milkweed as larvae were more likely to be reproductively active (exhibit mating behavior in males and develop mature eggs in females) compared to monarchs exposed to native milkweed. Among wild-caught fall migrants, females exposed to tropical milkweed showed greater egg development than females exposed to native or no milkweed, although a similar response was not observed for males. Conclusions: Our study provides evidence that exposure to tropical milkweed can increase monarch reproductive activity, which could promote continued residency at year-round breeding sites and decrease monarch migratory propensity.</t>
  </si>
  <si>
    <t>Majewska, Ania Aleksandra/0000-0002-0965-3177; Altizer, Sonia/0000-0001-9966-2773</t>
  </si>
  <si>
    <t>10.3390/insects10080253</t>
  </si>
  <si>
    <t>WOS:000482982800016</t>
  </si>
  <si>
    <t>Ward, SF; Moon, RD; Herms, DA; Aukema, BH</t>
  </si>
  <si>
    <t>Ward, Samuel F.; Moon, Roger D.; Herms, Daniel A.; Aukema, Brian H.</t>
  </si>
  <si>
    <t>Determinants and consequences of plant-insect phenological synchrony for a non-native herbivore on a deciduous conifer: implications for invasion success</t>
  </si>
  <si>
    <t>Phenological synchrony between herbivorous insects and host plants is an important determinant of insect distribution and abundance. Non-native insects often experience novel climates, photoperiods, and host plants. How critical time periods of insect life cycles coincide with-or diverge from-phenological windows of host plant suitability could affect invasion success and the dynamics of outbreaks. Larch casebearer is an invasive defoliator that has recently undergone anomalous outbreaks on eastern larch in North America. We conducted growth chamber, greenhouse, and field studies to quantify the spring phenological window for larch casebearer on eastern larch and importance of phenological synchrony for casebearer development and survival. We constructed degree-day models of spring activity for both species and investigated responses of casebearers to early and delayed activation relative to bud break. Both species had lower developmental thresholds of similar to 5 degrees C, but mean activation of casebearers occurred 245 degree-days after bud break by eastern larch. In addition to forcing temperatures, phenologies of eastern larch and casebearer larvae were significantly influenced by chilling and photoperiod, respectively. Larvae were robust to both starvation and delayed activation; days between larval activation and bud break (range: 0-58 days) had no influence on larval development and survival to adulthood. Disparate plant-insect responses to environmental cues and robustness of casebearers to changes in phenology result in a wide phenological window that likely has contributed to the insect's broad distribution in eastern North America. Changes in phenological synchrony, however, do not appear to have facilitated recent outbreaks of larch casebearer on eastern larch.</t>
  </si>
  <si>
    <t>10.1007/s00442-019-04465-2</t>
  </si>
  <si>
    <t>WOS:000482243500014</t>
  </si>
  <si>
    <t>Singer, MC; Parmesan, C</t>
  </si>
  <si>
    <t>Singer, Michael C.; Parmesan, Camille</t>
  </si>
  <si>
    <t>Butterflies embrace maladaptation and raise fitness in colonizing novel host</t>
  </si>
  <si>
    <t>We illustrate an evolutionary host shift driven by increased fitness on a novel host, despite maladaptation to it in six separate host-adaptive traits. Here, local adaptation is defined as possession of traits that provide advantage in specific environmental contexts; thus individuals can have higher fitness in benign environments to which they are maladapted than in demanding environments to which they are well adapted. A population of the butterfly Euphydryas editha adapted to a long-lived, chemically well-defended host, Pedicularis, had traditionally been under natural selection to avoid the ephemeral, less-defended Collinsia. The lifespan of Collinsia was so short that it senesced before larvae entered diapause. After logging killed Pedicularis in clear-cut patches and controlled burning simultaneously extended Collinsia lifespan, insect fitness on Collinsia in clearings suddenly became higher than on Pedicularis in adjacent unlogged patches. Collinsia was rapidly colonized and preference for it evolved, but insects feeding on it retained adaptations to Pedicularis in alighting bias, two aspects of postalighting oviposition preference, dispersal bias, geotaxis, and clutch size, all acting as maladaptations to Collinsia. Nonetheless, populations boomed on Collinsia in clearings, creating sources that fed pseudosinks in unlogged patches where Pedicularis was still used. After c. 20 years, butterfly populations in clearings disappeared and the metapopulation reverted to Pedicularis-feeding. Here we show, via experimental manipulation of oviposition by local Pedicularis-adapted and imported Collinsia-adapted butterflies, that the highest survival at that time would have been from eggs laid in clearings by butterflies adapted to Collinsia. Second highest were locals on Pedicularis. In third place would have been locals on Collinsia in clearings, because local females maladaptively preferred senescent plants. Collinsia had been colonized despite maladaptation and, after successional changes, abandoned because of it. However, the abandoned Collinsia could still have provided the highest fitness, given appropriate adaptation. The butterflies had tumbled down an adaptive peak.</t>
  </si>
  <si>
    <t>10.1111/eva.12775</t>
  </si>
  <si>
    <t>WOS:000480580300014</t>
  </si>
  <si>
    <t>Des Marteaux, LE; Hallett, RH</t>
  </si>
  <si>
    <t>Des Marteaux, Lauren E.; Hallett, Rebecca H.</t>
  </si>
  <si>
    <t>Swede midge (Diptera: Cecidomyiidae) diapause initiation under stable conditions: not a family affair</t>
  </si>
  <si>
    <t>Larvae of the swede midge, Contarinia nasturtii (Kieffer) (Diptera: Cecidomyiidae), rely on environmental cues to initiate the diapause programme. This facultative diapause strategy, which provides opportunities for both bet hedging and multivoltinism, likely contributed to the successful colonisation and spread of this invasive pest in North America. Population diapause incidence is variable even under relatively stable conditions (especially at the critical day length), yet the mechanisms influencing the developmental trajectory of individuals under such conditions are unknown. Here we approach the non-environmental (i.e., heritable) controls of this variation by comparing diapause frequencies within and among full-sibling swede midge families reared in one of two stable environments. Under warm, long-day conditions &gt; 99% of swede midges pupated directly, while 86% of swede midges entered diapause under cool, short-day conditions. In the latter condition, most families exhibited mixed developmental trajectories (ranging from 36% to 96% diapause). This developmental variation among siblings indicates that the diapause induction threshold does not follow simple Mendelian inheritance with complete dominance for a particular allele, but may follow incomplete dominance or a more complex heredity. Alternatively, within-family diapause variation may result from maternal bet hedging or factors such as maternal age or larval nutrition.</t>
  </si>
  <si>
    <t>Des Marteaux, Lauren/N-5871-2017</t>
  </si>
  <si>
    <t>Des Marteaux, Lauren/0000-0002-0461-2704</t>
  </si>
  <si>
    <t>1918-3240</t>
  </si>
  <si>
    <t>PII S0008347X19000336</t>
  </si>
  <si>
    <t>10.4039/tce.2019.33</t>
  </si>
  <si>
    <t>WOS:000476744600006</t>
  </si>
  <si>
    <t>Hernandez, F; Poverene, M; Garayalde, A; Presotto, A</t>
  </si>
  <si>
    <t>Hernandez, Fernando; Poverene, Monica; Garayalde, Antonio; Presotto, Alejandro</t>
  </si>
  <si>
    <t>Re-establishment of latitudinal clines and local adaptation within the invaded area suggest rapid evolution of seed traits in Argentinean sunflower (Helianthus annuus L.)</t>
  </si>
  <si>
    <t>Invasive plants represent a valuable model system for studying contemporary evolution and predicting evolutionary responses to global climate change. Rapid adaptation to climate during range expansion has been recently recognised as a major factor in biological invasions. In this study, by using complementary approaches (common garden studies and the presence of parallel geographic clines), we tested for rapid, adaptive evolution of seed traits in wild sunflower (Helianthus annuus L.). Seeds from 22 wild sunflower populations from native (North America) and invasive (Argentina and Australia) groups were grown in a common garden for 2years (experiments) and used for evaluating genetic differences in seed traits. Seed germination at two times after harvest, seed mass, and size (length and width) were recorded. In addition, 25 climatic variables were used to characterize the local environment of each population and to evaluate the geographic variation in the traits. Seeds from the invasive group showed larger mass and size and higher germination (lower seed dormancy) than seeds from the native group. Latitudinal cline explained most of the group variation in seed dormancy, but not in seed mass or size. Invasive sunflower from Argentina (but not from Australia) re-established the latitudinal cline observed in the native group. We provide evidence that support rapid, adaptive evolution (&lt;70years) of seed dormancy in the invasive Argentinean sunflower in response to warmer environments found in Argentina, suggesting that crop wild relatives can quickly evolve in response to novel abiotic conditions.</t>
  </si>
  <si>
    <t>10.1007/s10530-019-01998-8</t>
  </si>
  <si>
    <t>WOS:000474369500008</t>
  </si>
  <si>
    <t>Sertse, D; You, FM; Ravichandran, S; Cloutier, S</t>
  </si>
  <si>
    <t>Sertse, Demissew; You, Frank M.; Ravichandran, Sridhar; Cloutier, Sylvie</t>
  </si>
  <si>
    <t>The genetic structure of flax illustrates environmental and anthropogenic selections that gave rise to its eco-geographical adaptation</t>
  </si>
  <si>
    <t>MOLECULAR PHYLOGENETICS AND EVOLUTION</t>
  </si>
  <si>
    <t>Flax, one of the eight founder crops of agriculture, has been cultivated for its oil and/or fiber for millennia. Understanding genetic divergence and geographic origins of germplasm in line with their cultivation history and ecological adaptation are essential for conservation and breeding. Here we performed a genome-wide assessment based on more than 51,000 single nucleotide polymorphic sites defining 383 flax accessions from a core collection representing 37 flax growing countries. Population structure analysis resulted in a total of 12 populations that were pooled into four major groups: Temperate, South Asian, Abyssinian and Mediterranean. The vast majority (n = 335) belonged to the Temperate group that comprised eight populations including one dominated by fiber flax. Genetic variation between fiber and oil morphotypes was less pronounced than variation within morphotypes. The genetic variation among groups and populations was attributed in part to eco-geographic and anthropogenic factors. Genetic signatures indicated loci under strong selection by environmental factors such as day length. A high concentration of private haplotypes were observed in the South Asian, Mediterranean and Abyssinian populations despite their low genotype representation, hinting at the long history of the crop in these regions. The addition of genotypes from these three regions would enrich the core collection by capturing a wider genetic breadth for breeding and conservation.</t>
  </si>
  <si>
    <t>1055-7903</t>
  </si>
  <si>
    <t>1095-9513</t>
  </si>
  <si>
    <t>10.1016/j.ympev.2019.04.010</t>
  </si>
  <si>
    <t>WOS:000472499000003</t>
  </si>
  <si>
    <t>Rooney, MV; Stambaugh, MC</t>
  </si>
  <si>
    <t>Rooney, Molly, V; Stambaugh, Michael C.</t>
  </si>
  <si>
    <t>Multi-scale synthesis of historical fire regimes along the south-central US prairie-forest border</t>
  </si>
  <si>
    <t>FIRE ECOLOGY</t>
  </si>
  <si>
    <t>Background: Along the prairie-forest border in the south-central USA exists one of the most extensive areas of uncut forest in the nation (&gt; 323 750 hectares), providing unique potential for developing multi-century records of environmental changes through dendrochronological analyses. Twentieth century changes in vegetation, increased prescribed fire management, and recent years of elevated wildfire activity have increased interest in understanding the region's long-term fire regime characteristics. To address this need, we analyzed and compared fire intervals, seasonality, severity, and extent based on fire-scar history datasets from three new and ten existing study sites. Results: At the study sites, mean fire intervals ranged from 3 to 10 years prior to Euro-American settlement and generally became more frequent after. The majority of fires occurred in the dormant season and resulted in low percentages of trees scarred. Coinciding with Euro-American settlement (EAS), fire frequencies appear to have varied by geography. At the regional scale, fire regimes have trended towards decreased fire severity and slightly decreased fire intervals over the past 300 years. Further, fires appear to have increased in extent from circa 1770 to the mid to late 1800s, after which it began to decline, circa 1920. Conclusions: Although frequent, descriptions of fire regimes since the eighteenth century should be characterized as time-dependent and spatially variable, likely depending on local socio-ecological influences. Similar influences may explain fire frequency increases following EAS, while fire severity trended lower.</t>
  </si>
  <si>
    <t>1933-9747</t>
  </si>
  <si>
    <t>UNSP 26</t>
  </si>
  <si>
    <t>10.1186/s42408-019-0043-y</t>
  </si>
  <si>
    <t>WOS:000477067300001</t>
  </si>
  <si>
    <t>Seefeldt, L; Ebert, D</t>
  </si>
  <si>
    <t>Seefeldt, Leonie; Ebert, Dieter</t>
  </si>
  <si>
    <t>Temperature-versus precipitation-limitation shape local temperature tolerance in a Holarctic freshwater crustacean</t>
  </si>
  <si>
    <t>Species with wide geographical distributions are often adapted locally to the prevailing temperatures. To understand how they respond to ongoing climatic change, we must appreciate the interplay between temperature, seasonality and the organism's life cycle. The temperature experienced by many organisms results from an often-overlooked combination of climate and phenology. Summer-active (high latitude) populations are expected to adapt to local summer temperatures, but this is not expected for populations that outlive the summer in their dormant stage (low latitude, precipitationlimited). We recorded reproduction and survival in genotypes from 123 Holarctic populations of Daphnia magna during a multi-generation thermal ramp experiment. Genotypes from summer-active populations showed a positive relationship between heat tolerance and local summer temperature, whereas winter-active populations did not. These findings are consistent with the hypothesis that D. magna adapts to the local temperatures the animals experience during their planktonic phase. We conclude that predicting local temperature adaptation, in particular in the light of climate change, needs to consider the phenology of geographically wide-ranging species.</t>
  </si>
  <si>
    <t>Ebert, Dieter/0000-0003-2653-3772</t>
  </si>
  <si>
    <t>10.1098/rspb.2019.0929</t>
  </si>
  <si>
    <t>WOS:000477953500014</t>
  </si>
  <si>
    <t>Jiang, TL; Wang, J; Wu, H; Csorba, G; Puechmaille, SJ; Benda, P; Boireau, J; Toffoli, R; Courtois, JY; Nyssen, P; Colombo, R; Feng, J</t>
  </si>
  <si>
    <t>Jiang, Tinglei; Wang, Jing; Wu, Hui; Csorba, Gabor; Puechmaille, Sebastien J.; Benda, Petr; Boireau, Josselin; Toffoli, Roberto; Courtois, Jean-Yves; Nyssen, Pierrette; Colombo, Raphael; Feng, Jiang</t>
  </si>
  <si>
    <t>The patterns and possible causes of global geographical variation in the body size of the greater horseshoe bat (Rhinolophus ferrumequinum)</t>
  </si>
  <si>
    <t>Aim Geographical variations in endotherm body size (e.g. Bergmann's rule/James's rule and Allen's rule) have long been tested. However, the patterns and causes of geographical variation in body size within bat species, especially within widespread hibernating species, are little known. Here, we evaluated the possible causes of geographical size variation patterns in the greater horseshoe bat (Rhinolophus ferrumequinum), a bat species widely distributed across the Palearctic. Location Palearctic. Methods We collected body size data (body mass and forearm length) from 1,172 adult bats via direct measurements or from the literature. We used high-resolution environmental data for the sampled sites. We applied multiple linear regressions and an information-theoretic approach on separate female and male datasets to estimate the support for various hypotheses. Results Temperature and latitude failed to predict body mass in both females and males. The best model showed that populations with longer forearms in both sexes were associated with higher mean temperatures (in the warmest quarter) and lower mean temperatures (in the coldest quarter). The independent contribution of these temperature parameters to forearm length in both sexes was higher than that of all other variables. Main conclusion The observed relationship between temperature and body mass was not consistent with James's rule, and thus failed to support the heat conservation hypothesis. Our results are consistent with the predictions of Allen's rule and indicated that direct heat dissipation from the wing may be the most likely mechanism underlying geographical variation in forearm length. We suggest that the evaluation of the relative importance of multiple causal mechanisms may improve our understanding of patterns of geographical variation in endotherms.</t>
  </si>
  <si>
    <t>Puechmaille, Sebastien/D-1612-2010</t>
  </si>
  <si>
    <t>Puechmaille, Sebastien/0000-0001-9517-5775</t>
  </si>
  <si>
    <t>10.1111/jbi.13658</t>
  </si>
  <si>
    <t>WOS:000476386900001</t>
  </si>
  <si>
    <t>Sakane, KK; Percequillo, AR; Setz, EZF</t>
  </si>
  <si>
    <t>Sakane, Karina Koibuchi; Percequillo, Alexandre Reis; Freire Setz, Eleonore Zulnara</t>
  </si>
  <si>
    <t>Community of small mammals along an elevational gradient in Biological Reserve of Serra do Japi, municipality of Jundiai-SP, Brazil</t>
  </si>
  <si>
    <t>Studies of elevational gradients in forests are particularly interesting for the considerable differences that can be observed over short distances, such as in vegetation and temperature. Different taxonomic groups display varying types of distribution patterns along elevational gradients, with unimodal distribution being recognised as the most common pattern. The distribution of species can be affected by a range of factors that include, biotic, spatial, climatic, historic and energetic. Small mammals represent an ideal model for studies about distribution and habitat use as they can be highly abundant, tend to have different diets and use space differently. The aims of this study are to build a comprehensive understanding of the community of small mammals of the Biological Reserve of Serra do Japi and to explore its distribution pattern along elevational gradients. We investigated the influence of biomass of arthropods, fruits and seeds and percentage of ground cover, canopy cover and vertical vegetation at richness and abundance of small mammals at three different elevations. To accomplish this, we used seventy-two pitfall traps of 63 L to capture small mammals and distributed them equally across three elevations defined as low (880-899 m), intermediate (1046-1089 m) and high (1170-1189 m). Each elevation had three lines or replicas of traps. Throughout the study, we captured one hundred and fourteen individuals belonging to eleven species of small mammals. The presence of rare and endemic species demonstrates the importance of conservation and maintenance of the Biological Reserve of Serra do Japi. In regard to the distribution of species, despite the short gradient range, we found a unimodal pattern and a positive correlation between ground cover (fallen twigs and branches up to 1 m high) and richness and abundance of small mammals. More ground cover can reduce the effects of competition and predation on small mammals' communities. in Portuguese is available with online material.</t>
  </si>
  <si>
    <t>10.1111/aec.12801</t>
  </si>
  <si>
    <t>WOS:000477292700001</t>
  </si>
  <si>
    <t>Kutcherov, D; Lopatina, EB; Yermakov, S</t>
  </si>
  <si>
    <t>Kutcherov, Dmitry; Lopatina, Elena B.; Yermakov, Stepan</t>
  </si>
  <si>
    <t>Effects of Temperature and Photoperiod on the Immature Development in Cassida rubiginosa Mull. and C. stigmatica Sffr. (Coleoptera: Chrysomelidae)</t>
  </si>
  <si>
    <t>Tortoise beetles (Cassida and related genera) are a large cosmopolitan group that includes several pests of agricultural crops and natural enemies of weeds but their biology and ecology remain poorly known. Using a set of environmental chambers, we address simultaneous effects of temperature and photoperiod on immature development and adult body mass in two European species, C. rubiginosa and C. stigmatica. Consistent with its broader distribution range, the former species is less susceptible to low rearing temperatures, develops faster and has a larger body mass than the latter. However, C. rubiginosa seems to be less adapted to late-season conditions as a short-day photoperiod accelerates its immature development to a lesser extent than it does in C. stigmatica, which nevertheless results in greater larval mortality and slightly but significantly smaller adults. By contrast, in C. stigmatica, which is more likely to encounter late-season conditions due to its slower life cycle, short-day acceleration of development is achieved at no cost to survivorship and final body mass. The experiment with C. stigmatica was repeated during two consecutive years with different methods and the main results proved to be well reproducible. In addition, laboratory results for C. rubiginosa agree with field data from literature.</t>
  </si>
  <si>
    <t>Kutcherov, Dmitry/K-3149-2013</t>
  </si>
  <si>
    <t>Kutcherov, Dmitry/0000-0001-9161-1517</t>
  </si>
  <si>
    <t>10.1038/s41598-019-46421-3</t>
  </si>
  <si>
    <t>WOS:000474820900026</t>
  </si>
  <si>
    <t>Homburg, K; Drees, C; Boutaud, E; Nolte, D; Schuett, W; Zumstein, P; von Ruschkowski, E; Assmann, T</t>
  </si>
  <si>
    <t>Homburg, Katharina; Drees, Claudia; Boutaud, Esteve; Nolte, Dorothea; Schuett, Wiebke; Zumstein, Pascale; von Ruschkowski, Eick; Assmann, Thorsten</t>
  </si>
  <si>
    <t>Where have all the beetles gone? Long-term study reveals carabid species decline in a nature reserve in Northern Germany</t>
  </si>
  <si>
    <t>INSECT CONSERVATION AND DIVERSITY</t>
  </si>
  <si>
    <t>1. The drastic insect decline has received increasing attention in scientific as well as in public media. Long-term studies of insect diversity trends are still rare, even though such studies are highly important to assess extent, drivers and potential consequences of insect loss in ecosystems. 2. To gain insights into carabid diversity trends of ancient and sustainably managed woodlands, we analysed data of carabid beetles from a trapping study that has been run for 24 years in an old nature reserve of Northern Germany, the Luneburg Heath. We examined temporal changes in several diversity measures (e.g. biomass, species richness, functional diversity and phylogenetic diversity) and tested diverse species traits as predictor variables for species occurrence. 3. In contrast to recently published long-term studies of insect diversity, we did not observe a decline in biomass, but in species richness and phylogenetic diversity in carabids at our study site. Additionally, hibernation stage predicted the occurrence probability of carabids: Species hibernating as imagines or both imagines and larvae and breeding in spring showed strongest declines. 4. We assume the detected trends to be the result of external effects such as climate change and the application of pesticides in the surrounding. Our results suggest that the drivers for the insect decline and the responses are multifaceted. This highlights the importance of long-term studies with identification of the catches to, at best, species level to support the understanding of mechanisms driving changes in insect diversity and abundance.</t>
  </si>
  <si>
    <t>; Assmann, Thorsten/Q-9304-2017</t>
  </si>
  <si>
    <t>Schuett, Wiebke/0000-0002-4149-6095; Assmann, Thorsten/0000-0002-9203-769X</t>
  </si>
  <si>
    <t>1752-458X</t>
  </si>
  <si>
    <t>1752-4598</t>
  </si>
  <si>
    <t>10.1111/icad.12348</t>
  </si>
  <si>
    <t>WOS:000497768200002</t>
  </si>
  <si>
    <t>Liu, YC; Lawrence, CR; Winnick, MJ; Hsu, HT; Maher, K; Druhan, JL</t>
  </si>
  <si>
    <t>Liu, Yuchen; Lawrence, Corey R.; Winnick, Matthew J.; Hsu, Hsiao-Tieh; Maher, Katharine; Druhan, Jennifer L.</t>
  </si>
  <si>
    <t>Modeling Transient Soil Moisture Limitations on Microbial Carbon Respiration</t>
  </si>
  <si>
    <t>JOURNAL OF GEOPHYSICAL RESEARCH-BIOGEOSCIENCES</t>
  </si>
  <si>
    <t>Soil microorganisms are known to survive periods of aridity and to recover rapidly after wetting events, with the ability to transition between a dormant state in dry conditions and an active state in wet conditions. Though this dynamic behavior has been previously incorporated into soil carbon respiration modeling frameworks, a direct comparison between this active-dormant transition mechanism and a more simplified first-order model has yet to be made. Here, we demonstrate the necessary extent of model complexity needed to reproduce transient carbon respiration rates obtained from a set of soil incubation experiments implemented over a range of soil depths and time intervals. Two approaches are tested, one uses simplified first-order kinetics, whereas the other employs a transition between active and dormant biomass. The performance of each model is evaluated using an Akaike Information Criterion (AIC) based on the accuracy with which they reproduce an experimental dataset consisting of two sets of time series soil incubations collected across a range of time and depth resolutions. Based on the AIC evaluation and model-data comparison, we conclude that a dormancy-enabled model featuring two distinct microbial strategists performs best for the majority of the soil profile (above 108 cm) for both high and low depth resolution and sampling frequency, despite the added parameters required. In contrast, the first-order model achieves better AIC scores when simulating our deepest soils (112-165 cm), where moisture fluctuations are expected to be less prevalent. These results guide how and where we choose to apply more cost intensive models.</t>
  </si>
  <si>
    <t>Maher, Kate/B-3489-2010</t>
  </si>
  <si>
    <t>Maher, Kate/0000-0002-5982-6064; Liu, Yuchen/0000-0002-1150-5800; Druhan, Jennifer/0000-0003-0200-3988</t>
  </si>
  <si>
    <t>2169-8953</t>
  </si>
  <si>
    <t>2169-8961</t>
  </si>
  <si>
    <t>10.1029/2018JG004628</t>
  </si>
  <si>
    <t>WOS:000481443800029</t>
  </si>
  <si>
    <t>Wahby, M; Heinrich, MK; Hofstadler, DN; Petzold, J; Kuksin, I; Zahadat, P; Schmickl, T; Ayres, P; Hamann, H</t>
  </si>
  <si>
    <t>Wahby, Mostafa; Heinrich, Mary Katherine; Hofstadler, Daniel Nicolas; Petzold, Julian; Kuksin, Igor; Zahadat, Payam; Schmickl, Thomas; Ayres, Phil; Hamann, Heiko</t>
  </si>
  <si>
    <t>Robotic Sensing and Stimuli Provision for Guided Plant Growth</t>
  </si>
  <si>
    <t>JOVE-JOURNAL OF VISUALIZED EXPERIMENTS</t>
  </si>
  <si>
    <t>Robot systems are actively researched for manipulation of natural plants, typically restricted to agricultural automation activities such as harvest, irrigation, and mechanical weed control. Extending this research, we introduce here a novel methodology to manipulate the directional growth of plants via their natural mechanisms for signaling and hormone distribution. An effective methodology of robotic stimuli provision can open up possibilities for new experimentation with later developmental phases in plants, or for new biotechnology applications such as shaping plants for green walls. Interaction with plants presents several robotic challenges, including short-range sensing of small and variable plant organs, and the controlled actuation of plant responses that are impacted by the environment in addition to the provided stimuli. In order to steer plant growth, we develop a group of immobile robots with sensors to detect the proximity of growing tips, and with diodes to provide light stimuli that actuate phototropism. The robots are tested with the climbing common bean, Phaseolus vulgaris, in experiments having durations up to five weeks in a controlled environment. With robots sequentially emitting blue light-peak emission at wavelength 465 nm-plant growth is successfully steered through successive binary decisions along mechanical supports to reach target positions. Growth patterns are tested in a setup up to 180 cm in height, with plant stems grown up to roughly 250 cm in cumulative length over a period of approximately seven weeks. The robots coordinate themselves and operate fully autonomously. They detect approaching plant tips by infrared proximity sensors and communicate via radio to switch between blue light stimuli and dormant status, as required. Overall, the obtained results support the effectiveness of combining robot and plant experiment methodologies, for the study of potentially complex interactions between natural and engineered autonomous systems.</t>
  </si>
  <si>
    <t>1940-087X</t>
  </si>
  <si>
    <t>e59835</t>
  </si>
  <si>
    <t>10.3791/59835</t>
  </si>
  <si>
    <t>WOS:000478806500066</t>
  </si>
  <si>
    <t>Ward, SF; Moon, RD; Aukema, BH</t>
  </si>
  <si>
    <t>Ward, Samuel F.; Moon, Roger D.; Aukema, Brian H.</t>
  </si>
  <si>
    <t>Implications of seasonal and annual heat accumulation for population dynamics of an invasive defoliator</t>
  </si>
  <si>
    <t>Increasing temperatures can drive changes in the distribution and abundance of insects. The time of year when warming occurs (e.g., spring vs. autumn) may disparately influence the phenology of herbivorous insects and their host plants. We investigated the role of changing phenology in recent outbreaks of larch casebearer, an invasive defoliator of eastern larch in North America. We quantified degree-days required for eastern larch to break bud and larch casebearer to develop through each life stage from the onset of development in spring to autumnal dormancy. We developed degree-day models to reconstruct (1) spring phenological synchrony and (2) cumulative proportion of larvae reaching the overwintering stage based on historical climate data. The consequences of warmer autumns and winters (i.e., pre-spring warming) for the incidence and timing of spring activation of larvae were also investigated. Our results suggested that no significant changes have occurred in spring phenological synchrony, but the estimated proportions of larvae reaching the overwintering stage have significantly increased through time. Autumnal warming resulted in delayed spring activation, suggesting that warmer temperatures may act antagonistically on casebearer development, depending on time of year and intensity of warming. Our results provide evidence that increases in annual degree-day accumulation may have helped facilitate recent outbreaks of this invasive defoliator in North America.</t>
  </si>
  <si>
    <t>10.1007/s00442-019-04431-y</t>
  </si>
  <si>
    <t>WOS:000476826200017</t>
  </si>
  <si>
    <t>Tembrock, LR; Timm, AE; Zink, FA; Gilligan, TM</t>
  </si>
  <si>
    <t>Tembrock, Luke R.; Timm, Alicia E.; Zink, Frida A.; Gilligan, Todd M.</t>
  </si>
  <si>
    <t>Phylogeography of the Recent Expansion of Helicoverpa armigera (Lepidoptera: Noctuidae) in South America and the Caribbean Basin</t>
  </si>
  <si>
    <t>The Old World bollworm, Helicoverpa armigera (Hubner), is one of the most destructive agricultural pests worldwide. It was first recorded in Brazil in 2013, yet despite this recent introduction, H. armigera has spread throughout much of Latin America. Where H. armigera has become established, it is displacing or hybridizing with the congeneric New World pest Helicoverpa zea. In addition to the adaptive qualities that make H. armigera a megapest, such as broad range pesticide resistance, the spread of H. armigera in the New World may have been hastened by multiple introductions into South America and/or the Caribbean. The recent expansion of the range of H. armigera into the New World is analyzed herein using mtDNA of samples from South America, the Caribbean Basin, and the Florida Peninsula. Phylogeographic analyses reveal that several haplotypes are nearly ubiquitous throughout the New World and native range of H. armigera, but several haplotypes have limited geographic distribution from which a secondary introduction with Euro-African origins into the New World is inferred. In addition, host-haplotype correlations were analyzed to see whether haplotypes might be restricted to certain crops. No specialization was found; however, some haplotypes had a broader host range than others. These results suggest that the dispersal of H. armigera in the New World is occurring from both natural migration and human-mediated introductions. As such, both means of introduction should be monitored to prevent the spread of H. armigera into areas such as the United States, Mexico, and Canada, where it is not yet established.</t>
  </si>
  <si>
    <t>Timm, Alicia E/A-1866-2008</t>
  </si>
  <si>
    <t>10.1093/aesa/saz019</t>
  </si>
  <si>
    <t>WOS:000475862100013</t>
  </si>
  <si>
    <t>Islam, ZF; Cordero, PRF; Feng, J; Chen, YJ; Bay, SK; Jirapanjawat, T; Gleadow, RM; Carere, CR; Stott, MB; Chiri, E; Greening, C</t>
  </si>
  <si>
    <t>Islam, Zahra F.; Cordero, Paul R. F.; Feng, Joanna; Chen, Ya-Jou; Bay, Sean K.; Jirapanjawat, Thanavit; Gleadow, Roslyn M.; Carere, Carlo R.; Stott, Matthew B.; Chiri, Eleonora; Greening, Chris</t>
  </si>
  <si>
    <t>Two Chloroflexi classes independently evolved the ability to persist on atmospheric hydrogen and carbon monoxide</t>
  </si>
  <si>
    <t>ISME JOURNAL</t>
  </si>
  <si>
    <t>Most aerobic bacteria exist in dormant states within natural environments. In these states, they endure adverse environmental conditions such as nutrient starvation by decreasing metabolic expenditure and using alternative energy sources. In this study, we investigated the energy sources that support persistence of two aerobic thermophilic strains of the environmentally widespread but understudied phylum Chloroflexi. A transcriptome study revealed that Thermomicrobium roseum (class Chloroflexia) extensively remodels its respiratory chain upon entry into stationary phase due to nutrient limitation. Whereas primary dehydrogenases associated with heterotrophic respiration were downregulated, putative operons encoding enzymes involved in molecular hydrogen (H-2), carbon monoxide (CO), and sulfur compound oxidation were significantly upregulated. Gas chromatography and microsensor experiments showed that T. roseum aerobically respires H-2 and CO at a range of environmentally relevant concentrations to sub-atmospheric levels. Phylogenetic analysis suggests that the hydrogenases and carbon monoxide dehydrogenases mediating these processes are widely distributed in Chloroflexi genomes and have probably been horizontally acquired on more than one occasion. Consistently, we confirmed that the sporulating isolate Thermogemmatispora sp. T81 (class Ktedonobacteria) also oxidises atmospheric H-2 and CO during persistence, though further studies are required to determine if these findings extend to mesophilic strains. This study provides axenic culture evidence that atmospheric CO supports bacterial persistence and reports the third phylum, following Actinobacteria and Acidobacteria, to be experimentally shown to mediate the biogeochemically and ecologically important process of atmospheric H-2 oxidation. This adds to the growing body of evidence that atmospheric trace gases are dependable energy sources for bacterial persistence.</t>
  </si>
  <si>
    <t>Greening, Chris/J-4408-2019</t>
  </si>
  <si>
    <t>Greening, Chris/0000-0001-7616-0594</t>
  </si>
  <si>
    <t>1751-7362</t>
  </si>
  <si>
    <t>1751-7370</t>
  </si>
  <si>
    <t>10.1038/s41396-019-0393-0</t>
  </si>
  <si>
    <t>WOS:000472152300014</t>
  </si>
  <si>
    <t>Rivas, JA; Schroder, T; Gill, TE; Wallace, RL; Walsh, EJ</t>
  </si>
  <si>
    <t>Rivas, Jose A., Jr.; Schroeder, Thomas; Gill, Thomas E.; Wallace, Robert L.; Walsh, Elizabeth J.</t>
  </si>
  <si>
    <t>Anemochory of diapausing stages of microinvertebrates in North American drylands</t>
  </si>
  <si>
    <t>Dry, ephemeral, desert wetlands are major sources of windblown sediment, as well as repositories for diapausing stages (propagules) of aquatic invertebrates. Zooplankton propagules are of the same size range as sand and dust grains. They can be deflated and transported in windstorm events. This study provides evidence that dust storms aid in dispersal of microinvertebrate propagules via anemochory (aeolian transport). We monitored 91 windstorms at six sites in the southwestern U.S.A. over a 17-year period. The primary study site was located in El Paso, Texas in the northern Chihuahuan Desert. Additional samples were collected from the Southern High Plains region. Dust carried by these events was collected and rehydrated to hatch viable propagules transported with it. Using samples collected over a 6-year period, 21 m above the ground, which included 59 storm events, we tested the hypothesis that transport of propagules is correlated with storm intensity by monitoring meteorological conditions such as storm duration, wind direction, wind speed, and particulate matter (PM10; fine dust concentration). An air quality monitoring site located adjacent to the dust samplers provided quantitative hourly measurements. Rehydration results from all events showed that ciliates were found in 92% of the samples, rotifers in 81%, branchiopods in 29%, ostracods in 4%, nematodes in 13%, gastrotrichs in 16%, and tardigrades in 3%. Overall, four bdelloid and 11 monogonont rotifer species were identified from rehydrated windblown dust samples. Principal component analysis indicated gastrotrichs, branchiopods, nematodes, tardigrades, and monogonont rotifer occurrence positively correlated with PM10 and dust event duration. Bdelloid rotifers were correlated with amount of sediment deposited. Non-metric multidimensional scaling showed a significant relationship between PM10 and occurrence of some taxa. Zero-inflated, general linear models with mixed-effects indicated significant relationships with bdelloid and nematode transport and PM10. Thus, windstorms with high PM10 concentration and long duration are more likely to transport microinvertebrate diapausing stages in drylands.</t>
  </si>
  <si>
    <t>Gill, Thomas E./0000-0001-9011-4105</t>
  </si>
  <si>
    <t>10.1111/fwb.13306</t>
  </si>
  <si>
    <t>WOS:000471049400007</t>
  </si>
  <si>
    <t>Zhang, JP; Zhang, D; Wei, JF; Shi, XH; Ding, HQ; Qiu, S; Guo, J; Li, DQ; Zhu, KY; Horvath, DP; Xia, YP</t>
  </si>
  <si>
    <t>Zhang, Jiaping; Zhang, Dong; Wei, Jianfen; Shi, Xiaohua; Ding, Huaqiao; Qiu, Shuai; Guo, Juan; Li, Danqin; Zhu, Kaiyuan; Horvath, David P.; Xia, Yiping</t>
  </si>
  <si>
    <t>Annual growth cycle observation, hybridization and forcing culture for improving the ornamental application of Paeonia lactiflora Pall. in the low-latitude regions</t>
  </si>
  <si>
    <t>Expanding the southern range of herbaceous peony (Paeonia lactiflora Pall.) is a meaningful and worthwhile horticultural endeavor in the Northern Hemisphere. However, high temperatures in winter seriously hinder the bud dormancy release and flowering of peony in the more southern areas of subtropical and tropical regions. Resource introduction and hybridization can contribute to creating new cultivars with high adaptability in a warmer winter climate. In this study, three representative cultivars of P. lactiflora were screened for flowering capabilities and their annual growth cycles were observed to provide information needed for hybridization. Among these three cultivars, 'Hang Baishao' is the best adapted cultivar for southern growing regions and is unique in its ability to thrive in southern areas of N 30 degrees 00'. Pollen viability of 'Hang Baishao' was 55.60% based on five measuring methods, which makes it an excellent male parent in hybridization. Hybrid plants among these three cultivars grew well, but all of their flower buds aborted. Additionally, the ability of three growth regulators that advance the flowering of 'Hang Baishao' to promote an indoor cultivation strategy for improving peony application as a potted or cut-flower plant was tested. 5-azacytidine could impact the growth of 'Hang Baishao' and induce dwarfism and small flowers but not advance the flowering time. Gibberellin A(3) promoted the sprouting and growth significantly, but all plants eventually withered. Chilling at 0-4 degrees C for four weeks and irrigation with 300 mg/L humic acid was the optimal combination used to hasten flowering and ensure flowering quality simultaneously. These results can lay the foundation for future studies on the chilling requirement trait, bud dormancy release and key functional gene exploration of herbaceous peony. Additionally, this study can also provide guidance for expanding the range of economically important plants with the winter dormancy trait to the low-latitude regions.</t>
  </si>
  <si>
    <t>Li, Danqing/0000-0002-1914-857X</t>
  </si>
  <si>
    <t>e0218164</t>
  </si>
  <si>
    <t>10.1371/journal.pone.0218164</t>
  </si>
  <si>
    <t>WOS:000471238300058</t>
  </si>
  <si>
    <t>Abarca, M; Larsen, EA; Ries, L</t>
  </si>
  <si>
    <t>Abarca, Mariana; Larsen, Elise A.; Ries, Leslie</t>
  </si>
  <si>
    <t>Heatwaves and Novel Host Consumption Increase Overwinter Mortality of an Imperiled Wetland Butterfly</t>
  </si>
  <si>
    <t>FRONTIERS IN ECOLOGY AND EVOLUTION</t>
  </si>
  <si>
    <t>Disruptive effects of climate change include range shifts, phenological mismatches among consumers and producers, and population declines. While these biological alterations have been widely documented, studies identifying specific mechanisms linking climate change to population declines are scarce. Extreme events, such as heatwaves can have devastating effects on living organisms and are increasing in frequency as Earth warms. Hence, understanding the effects of heatwaves on insects is necessary to inform conservation efforts and to develop predictions of population dynamics under future climate scenarios. Here, we experimentally evaluated the effects of heatwaves on the survival and phenology of the Baltimore Checkerspot (Euphydryas phaeton phaeton), a wetland butterfly with imperiled populations that has incorporated a novel host. We performed laboratory manipulations (implementing realistic temperature regimes) to assess the effect of heatwaves during summer and winter on the survival and phenology of E. p. phaeton. In addition, we analyzed historical temperature records to quantify the incidence of heatwaves within E. p. phaeton's range to assess their potential role in the decline of southeastern populations. We found that winter heatwaves with maximum temperatures of 20 degrees C can have more devastating effects on survival than summer heatwaves (up to 41 degrees C). Eggs endured acute heat stress during summer with no significant effects on phenology and survival; similarly, pre-overwintering larvae were robust to heatwave exposure, as only the most intense heatwave treatment reduced their survival (37% reduction compared to control conditions). By contrast, dormant larvae were the most vulnerable stage, as they lost from 2 to 6% of their body mass after a three-day summer heatwave. Furthermore, their exposure to winter heatwaves resulted in 75 to 100% mortality. Feeding on the native host provided higher resilience under thermal stress than feeding on the invasive, recently acquired host. Finally, both heatwave incidence and severity have increased in the southern range of E. p. phaeton in the period from 1894 to 2011. We show that warm winter days induced severe mortality, providing a mechanistic explanation of how climate change can trigger population declines in E. p. phaeton and other insects.</t>
  </si>
  <si>
    <t>2296-701X</t>
  </si>
  <si>
    <t>10.3389/fevo.2019.00193</t>
  </si>
  <si>
    <t>WOS:000470008900001</t>
  </si>
  <si>
    <t>Ma, XL; Suiter, KA; Chen, ZZ; Niu, CY</t>
  </si>
  <si>
    <t>Ma, X. L.; Suiter, K. A.; Chen, Z. Z.; Niu, C. Y.</t>
  </si>
  <si>
    <t>The lower developmental threshold (LDT) and the number of developmental degree days (DDs) are fundamental parameters used to build phenology models that can be used to predict the timing of biological events during insect development. The Chinese citrus fly, Bactrocera minax (Enderlein) (Diptera: Tephritidae) is one of the most destructive citrus pest in China and Bhutan. This species overwinters as diapausing pupae in the soil before emerging as adults in the spring. In this study, B. minax collected from three representative geographical populations in China (Guizhou, Hubei, and Shaanxi) was used to conduct LDT experiments under laboratory conditions. Emergence data collected from pupae exposed to 10 constant temperatures was used to estimate the LDT and DDs required to complete pupal development for the three populations. The results show that LDT and DDs values for the Hubei and Shaanxi population are 11.9 degrees C, 447.3 DDs and 11.5 degrees C, 511.3 DDs, respectively. However, the geographic variation in pupal developmental rates was not statistically significant between the two populations. In addition, the Guizhou population was identified as a mixture of B. minax and B. tsuneonis (Miyake). The LDT and DDs values for the Hubei and Shaanxi populations obtained in this study can be used to predict adult emergence of naturally occurring field populations of B. minax within the majority of the citrus-growing production areas of China. These data can also be used in models to predict the risk of establishment of this species in the United States or other citrus-growing regions.</t>
  </si>
  <si>
    <t>Ma, Xingli/0000-0002-3855-4565</t>
  </si>
  <si>
    <t>10.1093/jee/toz040</t>
  </si>
  <si>
    <t>WOS:000490489600019</t>
  </si>
  <si>
    <t>Romano, AB; Hunt, A; Welbergen, JA; Turbill, C</t>
  </si>
  <si>
    <t>Romano, Alex B.; Hunt, Anthony; Welbergen, Justin A.; Turbill, Christopher</t>
  </si>
  <si>
    <t>Nocturnal torpor by superb fairy-wrens: a key mechanism for reducing winter daily energy expenditure</t>
  </si>
  <si>
    <t>Many passerine birds are small and require a high mass-specific rate of resting energy expenditure, especially in the cold. The energetics of thermoregulation is, therefore, an important aspect of their ecology, yet few studies have quantified thermoregulatory patterns in wild passerines. We used miniature telemetry to record the skin temperature (T-skin) of free-living superb fairywrens (Malurus cyaneus, 8.6 g; n = 6 birds over N = 7-22 days) and determine the importance of controlled reductions in body temperature during resting to their winter energy budgets. Fairy-wrens routinely exhibited large daily fluctuations in T-skin between maxima of 41.9 +/- 0.68 degrees C and minima of 30.4 +/- 0.78 degrees C, with overall individual minima of 27.4 +/- 1.18 degrees C (maximum daily range: 14.7 +/- 0.98 degrees C). These results provide strong evidence of nocturnal torpor in this small passerine, which we calculated to provide a 42% reduction in resting metabolic rate at a T-a of 58 degrees C compared to active-phase T-skin. A capacity for energy-saving torpor has important consequences for understanding the behaviour and life-history ecology of superb fairy-wrens. Moreover, our novel field data suggest that torpor could be more widespread and important than previously thought within passerines, the most diverse order of birds.</t>
  </si>
  <si>
    <t>1744-957X</t>
  </si>
  <si>
    <t>10.1098/rsbl.2019.0211</t>
  </si>
  <si>
    <t>WOS:000473757900010</t>
  </si>
  <si>
    <t>Bernheim, M; Shanas, U; Bar-Massada, A</t>
  </si>
  <si>
    <t>Bernheim, Mai; Shanas, Uri; Bar-Massada, Avi</t>
  </si>
  <si>
    <t>Soil Type Impacts Macrohabitat Selection and Spatiotemporal Activity Patterns of Testudo graeca in an Eastern Mediterranean Ecosystem</t>
  </si>
  <si>
    <t>Habitat preference is determined by complex interactions between biotic and abiotic habitat features and species-specific requirements. In many terrestrial organisms, studies of habitat preference emphasize the role of vegetation. Yet, in land-dwelling ectotherms, an often-overlooked characteristic that may have a strong effect on habitat preference is soil type. We followed 18 Spur-thighed Tortoises (Testudo graeca) mounted with radio transmitters to quantify their seasonal activity patterns, home-range sizes, and preferred habitats, including soil type. We used Maximum Entropy to quantify the spatial distribution of Testudo graeca in the study area based on species occurrence records and nine environmental variables derived from LiDAR. We describe for the first time a strong preference for soil type in Testudo graeca, as well as preference for flat terrain (avoidance of steep slopes). Individuals avoided areas with dense woody vegetation and chose habitats containing heterogeneous vegetation, including isolated trees, shrubs, and open patches. We further found that individuals in the study area do not hibernate but decrease activity in summer-autumn. Finally, home-range size was comparable between the sexes. The overlapping home ranges within and between the sexes throughout the year, including the mating season, suggest that this species is not territorial.</t>
  </si>
  <si>
    <t>1938-5110</t>
  </si>
  <si>
    <t>10.1643/CE-18-066R1</t>
  </si>
  <si>
    <t>WOS:000472818500015</t>
  </si>
  <si>
    <t>Paczko, M; Gyarmati, A; Szabo, P</t>
  </si>
  <si>
    <t>Paczko, Matyas; Gyarmati, Adam; Szabo, Peter</t>
  </si>
  <si>
    <t>Combined effect of environmental temperature and density-dependent processes on the evolution of seasonal metabolic rate patterns</t>
  </si>
  <si>
    <t>THEORETICAL POPULATION BIOLOGY</t>
  </si>
  <si>
    <t>Species exhibit large diversity in their seasonal metabolic patterns which are traditionally explained by habitat specific seasonal temperature changes and various thermoregulatory adaptations. However, due to seasonal changes in resource abundances, density-dependent, ecological processes can also be important selective forces shaping the evolution of metabolic patterns. In the present theoretical study, the combined effect of environmental temperature and resource availability on the evolutionarily stable metabolic strategies is investigated in a consumer-resource model. Our results suggest that, under a broad range of circumstances, density-dependent mechanisms favor the selection of active metabolic regulation, where the metabolic rate differs from the thermally optimal value. This effect may be temporary, limited only to a brief period at seasonal changes, or permanent depending on the implied energetic cost and the relative timescale of environmental changes as compared to the generation time. (C) 2019 Elsevier Inc. All rights reserved.</t>
  </si>
  <si>
    <t>Matyas, Paczko/0000-0002-0162-7927</t>
  </si>
  <si>
    <t>0040-5809</t>
  </si>
  <si>
    <t>1096-0325</t>
  </si>
  <si>
    <t>10.1016/j.tpb.2019.03.003</t>
  </si>
  <si>
    <t>WOS:000470801000004</t>
  </si>
  <si>
    <t>He, HM; Tang, JJ; Huang, LL; Gao, YL; Xue, FS</t>
  </si>
  <si>
    <t>He, Haimin; Tang, Jianjun; Huang, Lili; Gao, Yulin; Xue, Fangsen</t>
  </si>
  <si>
    <t>Inter-geographic hybridization in the corn borer Ostrinia furnacalis reduced the fitness of hybrids</t>
  </si>
  <si>
    <t>It is commonly observed that if the genetic divergences between parental lineages are too marked, the intermixed offspring might not be successful or might present reduced fitness, i.e., hybrid inferiority. In the present study, we performed an intraspecific hybridization using two populations of the Asian corn borer, Ostrinia furnacalis: a southern population (S) from Huizhou city (23.09 degrees N, 114.4 degrees E) and a northern population (N) from Harbin city (44.9 degrees N, 127.2 degrees E). The key life-history traits were compared between the two populations with geographical reproductive isolation and their two hybrid populations (SfxNo and NfxSo populations) at 20, 24, 28 and 32 degrees C. Our results showed that there were significant differences in life-history traits in the two parental populations, with the S population performing better. However, the two hybrid populations exhibited delayed larval development time, relatively reduced body weight, lower growth rate and sex ratio distortion compared with their parents. Our results provided further evidence that intraspecific hybridization between the two geographical populations reduced the fitness of the hybrids. The sexual size dimorphism was also different between the pure populations and the hybrid populations. We also found that the sex ratios in the two hybrid populations were mainly influenced by the genotype of the mothers. The negative effects of intraspecific hybridization on the key life-history traits may provide a genetic means of pest management to suppress pest populations.</t>
  </si>
  <si>
    <t>10.1007/s10340-019-01119-3</t>
  </si>
  <si>
    <t>WOS:000467921900008</t>
  </si>
  <si>
    <t>Fraser, TWK; Fjelldal, PG; Schulz, RW; Norberg, B; Hansen, TJ</t>
  </si>
  <si>
    <t>Fraser, Thomas W. K.; Fjelldal, Per Gunnar; Schulz, Riidiger W.; Norberg, Birgitta; Hansen, Tom J.</t>
  </si>
  <si>
    <t>Termination of puberty in out-of-season male Atlantic salmon smolts</t>
  </si>
  <si>
    <t>COMPARATIVE BIOCHEMISTRY AND PHYSIOLOGY A-MOLECULAR &amp; INTEGRATIVE PHYSIOLOGY</t>
  </si>
  <si>
    <t>Environmental conditions are known to contribute to the phenotypic plasticity in the age of sexual maturation of Atlantic salmon (Salmo salar). Here, we report on an observation of out-of-season male Atlantic salmon initiating puberty as pre-smolts (jacks) but failing to complete maturation as post-smolts. Jacks were identified based on elevated plasma 11-ketotestosterone (range, 3-12 ng/ml) and the occurrence of type B spermatogonia in January 2017. However, these males failed to show running milt as post-smolts at the expected time in May 2017. Subsequently, 6 out of the 21 (32%) suspected "terminated jacks" went on to become grilse, whereas only 1 of the 22 (5%) males that showed no signs of initiating puberty in January became grilse in December 2017. Therefore, "terminated" jacks were more likely to mature as grilse than the males that remained immature. Why these pubertal pre-smolt males did not complete maturation is unclear but could be related to the transfer of fish from conditions of warm water and long days, risk factors for early maturation, to conditions of cold water and short days, which are expected to delay the age of maturation. We provide a description of the conditions under which male Atlantic salmon appear to have terminated the process of sexual maturation.</t>
  </si>
  <si>
    <t>1095-6433</t>
  </si>
  <si>
    <t>1531-4332</t>
  </si>
  <si>
    <t>10.1016/j.cbpa.2019.03.011</t>
  </si>
  <si>
    <t>WOS:000466452600007</t>
  </si>
  <si>
    <t>Baker, MR; Matta, ME; Beaulieu, M; Paris, N; Huber, S; Graham, OJ; Pham, T; Sisson, NB; Heller, CP; Witt, A; O'Neill, MR</t>
  </si>
  <si>
    <t>Baker, Matthew R.; Matta, Mary E.; Beaulieu, Marielle; Paris, Nicole; Huber, Soren; Graham, Olivia J.; Pham, Thomas; Sisson, Nicholas B.; Heller, Charles P.; Witt, Alex; O'Neill, Mary R.</t>
  </si>
  <si>
    <t>Intra-seasonal and inter-annual patterns in the demographics of sand lance and response to environmental drivers in the North Pacific</t>
  </si>
  <si>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</si>
  <si>
    <t>10.3354/meps12897</t>
  </si>
  <si>
    <t>WOS:000485730200015</t>
  </si>
  <si>
    <t>Rull, J; Lasa, R; Guillen, L; Aluja, M</t>
  </si>
  <si>
    <t>Rull, Juan; Lasa, Rodrigo; Guillen, Larissa; Aluja, Martin</t>
  </si>
  <si>
    <t>The Effect of Winter Length on Duration of Dormancy and Survival of Rhagoletis completa (Diptera:Tephritidae) and Associated Parasitoids From Northeastern Mexico</t>
  </si>
  <si>
    <t>The walnut husk fly Rhagoletis completa (Cresson), native to the Midwestern United States and Mexico, is invasive in California and Europe. It is one of the most important pests of walnuts in areas gathering 30% of the world production. Knowledge of life-history regulation is important for the design of management strategies. Research on dormancy has been performed on invasive populations, and not on populations at the southern extreme of its native range. Here, we examined the effect of winter length on fly and parasitoid emergence, survival, and duration of dormancy. Percent emergence was higher for chill periods at 5 degrees C ranging from 8 to 20 wk. No or insufficient chill resulted in low emergence and a significant proportion of individuals in prolonged dormancy (&gt;1 yr). Duration of dormancy was longer for pupae at constant temperatures and a 4-wk chill period than longer winter durations. Dormancy was longer for Mexican than that reported for U.S. populations, suggesting the existence of a latitudinal cline where populations at southern latitudes have evolved slower metabolic rates. Three parasitoid species were found associated with R. completa (Aganaspis alujai (Wharton and Ovruski) (Hymenoptera: Figitidae), Diachasmimorpha juglandis Muesebeck, and Diachasmimorpha mellea Gahan) (Hymenoptera: Braconidae). Results suggest that rearing of R. completa is possible by subjecting pupae to chill periods between 8 and 20 wk. Overwintering mortality of flies and A. alujai could be further reduced above 5 degrees C. Our findings can contribute for the accurate development of predictive models on invasion potential, development, fly and parasitoid rearing, and biological control.</t>
  </si>
  <si>
    <t>GUILLEN, LARISSA/T-1700-2018</t>
  </si>
  <si>
    <t>GUILLEN, LARISSA/0000-0001-8642-5699</t>
  </si>
  <si>
    <t>10.1093/jisesa/iez034</t>
  </si>
  <si>
    <t>WOS:000469919400001</t>
  </si>
  <si>
    <t>Rodrigues, DM; Turchetto, C; Lima, JS; Freitas, LB</t>
  </si>
  <si>
    <t>Rodrigues, Daniele M.; Turchetto, Caroline; Lima, Jacqueline S.; Freitas, Loreta B.</t>
  </si>
  <si>
    <t>Diverse yet endangered: pollen dispersal and mating system reveal inbreeding in a narrow endemic plant</t>
  </si>
  <si>
    <t>PLANT ECOLOGY &amp; DIVERSITY</t>
  </si>
  <si>
    <t>Background: Mating system and allele dispersal through pollen and seeds influence population genetic constitution and are directly associated with structure and diversity. Petunia secreta is a rare and endemic species that is characterised by high levels of genetic variability and, despite being dependent on bee-pollination, its breeding system is unknown. Aims: In order to understand how a rare and narrowly distributed species presents levels of genetic diversity compatible with that of widely distributed congeneric species, the aims of this study were to investigate the mating system of P. secreta; to evaluate its pollen and seed dispersal; and to estimate the level of inbreeding. Methods: We geographically mapped and genotyped all adult individuals from the type origin of P. secreta during one reproductive season and 125 offspring originating from 11 mother plants at nine polymorphic microsatellite loci and using population genetics tools and paternity analysis. Results: No geographical structure was observed in adult individuals. The species has mixed mating system, with predominant self-fertilisation and few outcrossing events. All outcrossing events occurred within the respective maternal plant's collection site. High, positive F-is values were observed among adult plants, and inbreeding depression was observed in progenies. Conclusions: In the long term, the main threat for this species consists of the high level of inbreeding depression resulting mainly from the biparental inbreeding, which affects the genetic diversity. These results should be considered in the development of strategies for in situ species conservation.</t>
  </si>
  <si>
    <t>Freitas, Loreta B/E-7366-2010; Turchetto, Caroline/I-4202-2015; Freitas, Loreta/D-9948-2013</t>
  </si>
  <si>
    <t>Freitas, Loreta/0000-0002-0728-4945</t>
  </si>
  <si>
    <t>1755-0874</t>
  </si>
  <si>
    <t>1755-1668</t>
  </si>
  <si>
    <t>10.1080/17550874.2019.1610914</t>
  </si>
  <si>
    <t>MAY 2019</t>
  </si>
  <si>
    <t>WOS:000470346600001</t>
  </si>
  <si>
    <t>Armitage, DW; Jones, SE</t>
  </si>
  <si>
    <t>Armitage, David W.; Jones, Stuart E.</t>
  </si>
  <si>
    <t>Negative frequency-dependent growth underlies the stable coexistence of two cosmopolitan aquatic plants</t>
  </si>
  <si>
    <t>Identifying and quantifying the mechanisms influencing species coexistence remains a major challenge for the study of community ecology. These mechanisms, which stem from species' differential responses to competition and their environments, promote coexistence if they give each species a growth advantage when rare. Yet despite the widespread assumption that co-occurring species stably coexist, there have been few empirical demonstrations in support of this claim. Likewise, coexistence is often assumed to result from interspecific differences in life-history traits, but the relative contributions of these trait differences to coexistence are rarely quantified, particularly across environmental gradients. Using two widely co-occurring and ecologically similar species of freshwater duckweed plants (Spirodela polyrhiza and Lemna minor), we tested hypotheses that interspecific differences in facultative dormancy behaviors, thermal reaction norms, and density-dependent growth promote coexistence between these species, and that their relative influences on coexistence change as average temperatures and fluctuations around them vary. In competition experiments, we found strong evidence for negative frequency-dependent growth across a range of both static and fluctuating temperatures, suggesting a critical role of fluctuation-independent stabilization in coexistence. This negative frequency dependence could be explained by our observation that for both species, intraspecific competition was over 1.5 times stronger than interspecific competition, granting each species a low-density growth advantage. Using an empirically parameterized competition model, we found that while coexistence was facilitated by environmental fluctuations, fluctuation-independent stabilization via negative frequency dependence was crucial for coexistence. Conversely, the temporal storage effect, an important fluctuation-dependent mechanism, was relatively weak in comparison. Contrary to expectations, differences in the species' thermal reaction norms and dormancy behaviors did not significantly promote coexistence in fluctuating environments. Our results highlight how coexistence in two ubiquitous and ostensibly similar aquatic plants is not necessarily a product of their most obvious interspecific differences, and instead results from subtle niche differences causing negative frequency-dependent growth, which acts consistently on both species across environmental gradients.</t>
  </si>
  <si>
    <t>UNSP e02657</t>
  </si>
  <si>
    <t>10.1002/ecy.2657</t>
  </si>
  <si>
    <t>WOS:000477642200013</t>
  </si>
  <si>
    <t>Okoro, EE; Alaba, AO; Sanni, SE; Ekeinde, EB; Dosunmu, A</t>
  </si>
  <si>
    <t>Okoro, Emeka Emmanuel; Alaba, Adedotun O.; Sanni, Samuel E.; Ekeinde, Evelyn B.; Dosunmu, Adewale</t>
  </si>
  <si>
    <t>Development of an automated drilling fluid selection tool using integral geometric parameters for effective drilling operations</t>
  </si>
  <si>
    <t>HELIYON</t>
  </si>
  <si>
    <t>Modern-day climate and environmental factors are largely responsible for the different geometric characteristics exhibited by formation zones/petroleum reservoirs which makes them highly selective with respect to their adaptation to drilling fluids. However, recent advances in drilling technology, such as, the development of an appropriate drilling fluid automation system carried out in this study, have shown prospects for tremendous improvements in well performance with a subsequent reduction in well dormancy/shutdown. Based on the mud density calculations from the simulation and field measurements, it is evident that the novel drilling fluid selector system has a characteristic algorithm that is suitable for predicting the performance of drilling fluids within limits of accuracy as high as 95-99% for wellbore sizes/diameters and depth, in the range of 8-16 '' and 0-15,760 ft which is a good step towards attaining a fully automated drilling operation.</t>
  </si>
  <si>
    <t>SANNI, SAMUEL/0000-0003-1365-5156; Okoro, Emeka Emmanuel/0000-0001-8826-1800</t>
  </si>
  <si>
    <t>2405-8440</t>
  </si>
  <si>
    <t>e01713</t>
  </si>
  <si>
    <t>10.1016/j.heliyon.2019.e01713</t>
  </si>
  <si>
    <t>WOS:000473561400143</t>
  </si>
  <si>
    <t>Sonter, CA; Rader, R; Wilson, SC</t>
  </si>
  <si>
    <t>Sonter, Carolyn A.; Rader, Romina; Wilson, Susan C.</t>
  </si>
  <si>
    <t>A new, practicable and economical cage design for experimental studies on small honey bee colonies</t>
  </si>
  <si>
    <t>Bees are in decline globally as a result of multiple stressors including pests, pathogens and contaminants. The management of bees in enclosures can identify causes of decline under standardized conditions but the logistics of conducting effect studies in typical systems used across several colonies is complex and costly. This study details a practicable, new and economical cage system that effectively houses live honey bee colonies to investigate the impact of physical conditions, biological factors and environmental contaminants on honey bee health. The method has broad application for a range of effect studies concerning honey bee development, physiology, survival and population dynamics because it enables entire colonies, as opposed to individual workers, to be managed well in captivity.</t>
  </si>
  <si>
    <t>Rader, Romina/X-6428-2019</t>
  </si>
  <si>
    <t>Rader, Romina/0000-0001-9056-9118; Sonter, Carolyn/0000-0002-3207-7809</t>
  </si>
  <si>
    <t>UNSP jeb200998</t>
  </si>
  <si>
    <t>10.1242/jeb.200998</t>
  </si>
  <si>
    <t>WOS:000467732200024</t>
  </si>
  <si>
    <t>Nyiko, T; Auber, A; Bucher, E</t>
  </si>
  <si>
    <t>Nyiko, Tunde; Auber, Andor; Bucher, Etienne</t>
  </si>
  <si>
    <t>Functional and molecular characterization of the conserved Arabidopsis PUMILIO protein, APUM9</t>
  </si>
  <si>
    <t>Key message Here we demonstrate that the APUM9 RNA-binding protein and its co-factors play a role in mRNA destabilization and how this activity might regulate early plant development.Abstract APUM9 is a conserved PUF RNA-binding protein (RBP) under complex transcriptional control mediated by a transposable element (TE) that restricts its expression in Arabidopsis. Currently, little is known about the functional and mechanistic details of the plant PUF regulatory system and the biological relevance of the TE-mediated repression of APUM9 in plant development and stress responses. By combining a range of transient assays, we show here, that APUM9 binding to target transcripts can trigger their rapid decay via its conserved C-terminal RNA-binding domain. APUM9 directly interacts with DCP2, the catalytic subunit of the decapping complex and DCP2 overexpression induces rapid decay of APUM9 targeted mRNAs. We show that APUM9 negatively regulates the expression of ABA signaling genes during seed imbibition, and thereby might contribute to the switch from dormant stage to seed germination. By contrast, strong TE-mediated repression of APUM9 is important for normal plant growth in the later developmental stages. Finally, APUM9 overexpression plants show slightly enhanced heat tolerance suggesting that TE-mediated control of APUM9, might have a role not only in embryonic development, but also in plant adaptation to heat stress conditions.</t>
  </si>
  <si>
    <t>10.1007/s11103-019-00853-7</t>
  </si>
  <si>
    <t>WOS:000467940100015</t>
  </si>
  <si>
    <t>Tangney, R; Merritt, DJ; Fontaine, JB; Miller, BP</t>
  </si>
  <si>
    <t>Tangney, Ryan; Merritt, David J.; Fontaine, Joseph B.; Miller, Ben P.</t>
  </si>
  <si>
    <t>Seed moisture content as a primary trait regulating the lethal temperature thresholds of seeds</t>
  </si>
  <si>
    <t>Fire has long shaped biological responses of plants and plant communities in many ecosystems; yet, uncontrolled wildfire frequently puts people and infrastructure at risk. Fuel or hazard reduction burning outside of the historic fire season is a common and widespread practice aimed at reducing the risk of high-severity fires, which ideally also considers biodiversity values. Within fire-prone systems, seed banks are critical for plant species' regeneration, and seeds are typically adapted to survive the passage of fire and to regenerate in response to cues associated with historic fire regimes. However, species-specific tolerances to the heat from fire exist; likely influenced by a range of physical, physiological, and morphological seed traits, which may differ between seasons. The identification of these tolerances and associated seed traits may inform fire and species management. We determined the lethal temperatures for seeds in relation to their moisture content, and other key traits that we hypothesised may be associated with survival. Seeds from 14 native species and 4 species non-native to fire-prone Mediterranean climate Banksia woodlands of south-west Western Australia were exposed to temperatures between 50 and 180 degrees C for 3 min at three different moisture contents. The temperature at which half the seeds were killed (T-50) was estimated using nonlinear modelling. Seed mass, seed shape, embryo type, plant resprouting ability, seed storage syndrome, and native/non-native status were quantified and modelled for their relationship with T-50. Increased moisture content was a significant predictor of elevated seed mortality. Seeds with higher moisture (95% relative humidity [RH]) content perished at much lower temperatures. Seeds with low moisture content (15% or 50% RH) were able to survive significantly higher temperatures (median increase of 38 and 31 degrees C higher respectively). Seeds with basal embryos showed significantly lower T-50 than other embryo types. Synthesis. Seeds with elevated moisture contents have lower lethal temperature thresholds, leading to increased seed mortality during fire events when seeds (and soils) are moist. Thermal tolerance varied among coexisting species within this fire-prone system. These data suggest potential concern for the impacts of aseasonal burning practices (i.e., cool/wet season burning), and highlight the importance of taking seed moisture content into account when planning and implementing prescribed burning.</t>
  </si>
  <si>
    <t>Miller, Ben/H-7190-2013; Merritt, David/G-9376-2011; Fontaine, Joseph/M-9186-2013</t>
  </si>
  <si>
    <t>Miller, Ben/0000-0002-8569-6697; Tangney, Ryan/0000-0002-6659-664X; Merritt, David/0000-0002-3250-6861; Fontaine, Joseph/0000-0002-6515-7864</t>
  </si>
  <si>
    <t>1365-2745</t>
  </si>
  <si>
    <t>10.1111/1365-2745.13095</t>
  </si>
  <si>
    <t>WOS:000467417500006</t>
  </si>
  <si>
    <t>Li, N; Yao, F; Huang, HF; Zhang, H; Zhang, W; Zou, XY; Sui, LL; Hou, L</t>
  </si>
  <si>
    <t>Li, Na; Yao, Feng; Huang, Huifang; Zhang, Hong; Zhang, Wan; Zou, Xiangyang; Sui, Linlin; Hou, Lin</t>
  </si>
  <si>
    <t>The potential role of Annexin 3 in diapause embryo restart of Artemia sinica and in response to stress of low temperature</t>
  </si>
  <si>
    <t>MOLECULAR REPRODUCTION AND DEVELOPMENT</t>
  </si>
  <si>
    <t>Annexins are highly conserved and ubiquitous in various somatic cell types. They are involved in membrane transport and a range of calcium-regulated activities on the cell membrane surface, including vesicular transport, membrane fusion in exocytosis, signal transduction, and formation of calcium channels. They also regulate inflammatory response, cell differentiation, and interaction between cytoskeletal proteins. In this study, for the first time, an ANX3 gene from Artemia sinica (As-anx3) was cloned. The As-anx3 full-length complementary DNA comprises 1,024 bp and has a 948 bp open reading frame encoding a 315-amino-acid polypeptide with four ANX domains. The profiles of both As-ANX3 mRNA and protein expression exhibited peaks at the 0 hr stage and had the same significant downregulation trend throughout the post-diapause embryo development stage. The ERK1/2, the phosphorylation levels of ERK1/2, and cell cycle-related protein (CDK4) expressions were analyzed by western blot analysis. The results showed that CDK4 presented a significantly ascending trend from 0 and 40 hr, although the phosphorylation levels of ERK1/2 did not increase significantly. The transcriptional and protein expressions of As-ANX3 were highly upregulated when the temperature was lowered from 25 to 15 degrees C, but the expressions showed a gradual downward trend when the temperature was further lowered to 5 degrees C. These results indicated that As-ANX3 plays a crucial role in restarting diapause and low-temperature stress in A. sinica.</t>
  </si>
  <si>
    <t>1040-452X</t>
  </si>
  <si>
    <t>1098-2795</t>
  </si>
  <si>
    <t>10.1002/mrd.23130</t>
  </si>
  <si>
    <t>WOS:000467566300005</t>
  </si>
  <si>
    <t>Chefaoui, RM; Serebryakova, A; Engelen, AH; Viard, F; Serrao, EA</t>
  </si>
  <si>
    <t>Chefaoui, Rosa M.; Serebryakova, Alexandra; Engelen, Aschwin H.; Viard, Frederique; Serrao, Ester A.</t>
  </si>
  <si>
    <t>Integrating reproductive phenology in ecological niche models changed the predicted future ranges of a marine invader</t>
  </si>
  <si>
    <t>DIVERSITY AND DISTRIBUTIONS</t>
  </si>
  <si>
    <t>Aim Phenology of a wide diversity of organisms has a dependency on climate, usually with reproductive periods beginning earlier in the year and lasting longer at lower latitudes. Temperature and day length are known environmental drivers of the reproductive timing of many species. Hence, reproductive phenology is sensitive to warming and is important to be considered for reliable predictions of species distributions. This is particularly relevant for rapidly spreading non-indigenous species (NIS). In this study, we forecast the future ranges of a NIS, the seaweed Sargassum muticum, including its reproductive phenology. Location Coastal areas of the Northern Hemisphere (Pacific and Atlantic oceans). Methods We used ecological niche modelling to predict the distribution of S. muticum under two scenarios forecasting limited (RCP 2.6) and severe (RCP 8.5) future climate changes. We then refined our predictions with a hybrid model using sea surface temperature constraints on reproductive phenology. Results Under the most severe climate change scenario, we predicted northward expansions which may have significant ecological consequences for subarctic coastal ecosystems. However, in lower latitudes, habitats currently occupied by S. muticum will no longer be suitable, creating opportunities for substantial community changes. The temperature constraints imposed by the reproductive window were shown to restrict the modelled future species expansion strongly. Under the RCP 8.5 scenario, the total range area was expected to increase by 61.75% by 2100, but only by 1.63% when the reproductive temperature window was considered. Main conclusions Altogether these results exemplify the need to integrate phenology better to improve the prediction of future distributional shifts at local and regional scales.</t>
  </si>
  <si>
    <t>Chefaoui, Rosa/D-3906-2009; Serrao, Ester/C-6686-2012</t>
  </si>
  <si>
    <t>Chefaoui, Rosa/0000-0001-5031-4858; Serrao, Ester/0000-0003-1316-658X</t>
  </si>
  <si>
    <t>1366-9516</t>
  </si>
  <si>
    <t>1472-4642</t>
  </si>
  <si>
    <t>10.1111/ddi.12910</t>
  </si>
  <si>
    <t>WOS:000465430800001</t>
  </si>
  <si>
    <t>Moreno, E; Perez-Martinez, C; Conde-Porcuna, JM</t>
  </si>
  <si>
    <t>Moreno, E.; Perez-Martinez, C.; Conde-Porcuna, J. M.</t>
  </si>
  <si>
    <t>Dispersal of rotifers and cladocerans by waterbirds: seasonal changes and hatching success</t>
  </si>
  <si>
    <t>Aquatic invertebrates can be geographically dispersed by abiotic vectors (wind, rain and water flow) or organisms (mainly by insects, fishes and waterbirds). However, there is a lack of information on the dispersal by waterbirds of cladocerans and especially rotifers, and on the hatching success of the dispersed propagules. Here, we quantify the dispersal of cladocerans and rotifers by waterbirds through analysis of their faecal droppings collected in a wetland formed by two natural lakes located in Donana National Park (Spain). We also study the influence of different photoperiod and temperature conditions on the hatching success of the dispersal propagules. Diapausing propagules of 22 species of rotifers or cladocerans were identified in waterbird faecal droppings, with a mean number of 0.9 diapausing propagules per dropping. The hatching success rate, which was not influenced by photoperiod or temperature, was low (12.5%). Nevertheless, the role of rotifer dispersal by waterbirds appears to have been underestimated in the past. In this study area, the dispersal of rotifers by waterbirds may be at least as relevant as their dispersal by air currents. Further studies are needed to evaluate the relative importance of dispersal mechanisms (mainly air currents and animal vectors) in different geographical areas.</t>
  </si>
  <si>
    <t>Conde-Porcuna, Jose M./L-9665-2014</t>
  </si>
  <si>
    <t>Conde-Porcuna, Jose M./0000-0002-5074-2796</t>
  </si>
  <si>
    <t>10.1007/s10750-019-3919-6</t>
  </si>
  <si>
    <t>WOS:000463154600011</t>
  </si>
  <si>
    <t>Impson, FAC; Hoffmann, JH</t>
  </si>
  <si>
    <t>Impson, Fiona A. C.; Hoffmann, John H.</t>
  </si>
  <si>
    <t>The efficacy of three seed-destroying Melanterius weevil species (Curculionidae) as biological control agents of invasive Australian Acacia trees (Fabaceae) in South Africa</t>
  </si>
  <si>
    <t>Since the mid-1980s, five species of seed-destroying Melanterius weevils have been used in South Africa as biological control agents against invasive Australian Acacia trees. Recorded levels of seed-destruction by the weevils are highly variable. To gain an understanding of these relationships, four years of observations on three chosen Melanterius/Acacia associations are reported that provide measures of: seed production; larval and pupal survival; adult weevil emergence-patterns and longevity; and levels of seed-destruction. Annual and geographical fluctuations in seed-set are exaggerated by the actions of other competing biological control agents which prevent seeding by destroying buds and flowers. Highly unreliable seed sources, coupled with low levels of larval and pupal survival, probably explain why the weevils are not more prolific. Most adult weevils emerge within six months of their prepupae settling in the soil, but a proportion of the population remains dormant and emerges as adults only in subsequent years. Our data indicates that some adults live for more than a year after emergence and therefore have access to seeds for two or more seasons. These characteristics enable the weevils to persist through years of low seed production and cause higher levels of seed damage in subsequent years than would otherwise be possible. Acacia-seed destruction by the weevils cannot cause measurable declines in the densities or distributions of mature populations of the target plants and thus the weevils could be assessed as unsuccessful biological control agents. However, Melanterius weevils are well adapted and efficient 'back-up' agents whose impacts accrue over time and reduce the reproductive fitness of the invasive Australian acacias.</t>
  </si>
  <si>
    <t>10.1016/j.biocontrol.2019.01.007</t>
  </si>
  <si>
    <t>WOS:000461038700001</t>
  </si>
  <si>
    <t>Li, F; Kuang, YD; Liu, N; Ge, F</t>
  </si>
  <si>
    <t>Li, Feng; Kuang, Yangduo; Liu, Na; Ge, Fei</t>
  </si>
  <si>
    <t>Extracellular polymeric substrates of Chlorella vulgaris F1068 weaken stress of cetyltrimethyl ammonium chloride on ammonium uptake</t>
  </si>
  <si>
    <t>This study investigated the influences of cetyltrimethyl trimethyl ammonium chloride (CTAC), an emerging pollutant quaternary ammonium compound (QAC) in municipal effluents, on the transfer and uptake of NH4+ by Chlorella vulgaris F1068 cells removed EPS artificially (EPS-R) and coated EPS naturally (EPS-C) under different scenarios (e.g., the presence or absence of CTAC, different photoperiod sequences (light 12 h: dark 12 h or dark 12 h: light 12 h)). The results showed that the removal of EPS increased the transfer and uptake of NH4+ but the presence of EPS caged NH4+ and effectively weakened the stress of CTAC (&lt;0.5 mg/L) on NH4+ uptake. The main mechanism was considered that CTAC in the concentration range from 0.1 to 0.5 mg/L induced an increased amount of polysaccharide and protein in EPS and thus protected algal normal physiological functions (including cell membrane permeability and glutamine synthetase activity) from the damage of CTAC (0.1 to 0.5 mg/L) regardless of the photoperiod sequences. Thereby, the findings of this study provided an insight into the role of algal EPS in transfer and uptake of nutrients under the coexisted toxics for the future algae-based sewage treatment application. (C) 2018 Published by Elsevier B.V.</t>
  </si>
  <si>
    <t>Li, Feng/E-3099-2015</t>
  </si>
  <si>
    <t>Li, Feng/0000-0002-0296-9267</t>
  </si>
  <si>
    <t>10.1016/j.scitotenv.2018.12.472</t>
  </si>
  <si>
    <t>WOS:000458408200063</t>
  </si>
  <si>
    <t>Spennemann, DHR</t>
  </si>
  <si>
    <t>Spennemann, Dirk H. R.</t>
  </si>
  <si>
    <t>Biology, ecology and distribution of the Date Stone Beetle, Coccotrypes dactyliperda (Coleoptera: Curculionidae)</t>
  </si>
  <si>
    <t>ZOOLOGY IN THE MIDDLE EAST</t>
  </si>
  <si>
    <t>This paper reviews the biology and ecology of the cryptic seed boring beetle Coccotrypes dactyliperda. Hibernating as an imago inside a seed, it can withstand mild winters, only to emerge in spring, spawning up to five generations during spring and summer. Coccotrypes dactyliperda is a comparatively long-lived Coleoptera species that has proven to be highly adaptable at infesting seeds of a wide range of palm species and thus was able to become naturalised in most subtropical and warm temperate environments.</t>
  </si>
  <si>
    <t>Spennemann, Dirk/0000-0003-2639-7950</t>
  </si>
  <si>
    <t>0939-7140</t>
  </si>
  <si>
    <t>2326-2680</t>
  </si>
  <si>
    <t>10.1080/09397140.2019.1571743</t>
  </si>
  <si>
    <t>WOS:000461431900007</t>
  </si>
  <si>
    <t>Ganser, D; Knop, E; Albrecht, M</t>
  </si>
  <si>
    <t>Ganser, Dominik; Knop, Eva; Albrecht, Matthias</t>
  </si>
  <si>
    <t>Sown wildflower strips as overwintering habitat for arthropods: Effective measure or ecological trap?</t>
  </si>
  <si>
    <t>Wildflower strips (WFS) are increasingly commonly adopted measures to promote biodiversity in agro-ecosystems. While their effectiveness in providing floral and other food resources for pollinators and natural enemies has been relatively well studied, much less is known about the value of different types of WFS as overwintering habitat for different functional arthropod groups. Here, we examined arthropod overwintering in WFS of different age compared to winter wheat fields. Moreover, we addressed the largely unexplored question to what extent non-permanent WFS may act as sink or ecological trap, if they attract high numbers of overwintering arthropods but only a low proportion of them survive and successfully emerge due to ploughing of strips during overwintering. Overwintering of all studied arthropod groups including potential pest natural enemies spiders, carabid beetles, staphylinid beetles and different families of pollinating flies was higher in WFS compared to winter wheat crops. Overwintering increased in WFS compared to wheat fields irrespective of WFS age, except for 4 year old WFS in the case of carabid beetles and 1 year old WFS in the case of spiders. While WFS age positively affected spider overwintering, numbers of overwintering pollinating flies and staphylinid beetles did not change significantly with WFS age. Moreover, carabid beetles tended to decline in the four years old WFS compared to younger ones. Ploughing of annual WFS during overwintering significantly reduced the number of successfully emerging arthropods by 59% on average. Detrimental effects were strongest for carabid beetles and spiders (reductions by 67% and 69%, respectively) to their numbers in ploughed WFS being similar to winter wheat fields. Reductions were less severe for pollinating flies and staphylinid beetles (both 47%), with higher numbers emerging from annual WFS compared to winter wheat fields even after ploughing of WFS. We conclude that perennial WFS are valuable overwintering habitats for a range of arthropod taxa across functional groups in arable cropping systems. Distinct responses of different arthropod taxa to WFS age highlight the importance of managing perennial WFS of various successional stages in order to promote overwintering of a broad variety arthropods in agro-ecosystems. Our study raises concerns, however, that annual WFS ploughed during the overwintering period are poor overwintering habitats for arthropods and may even act as ecological traps.</t>
  </si>
  <si>
    <t>10.1016/j.agee.2019.02.010</t>
  </si>
  <si>
    <t>WOS:000468248200013</t>
  </si>
  <si>
    <t>Cheng, X; Hoffmann, AA; Maino, JL; Umina, PA</t>
  </si>
  <si>
    <t>Cheng, Xuan; Hoffmann, Ary A.; Maino, James L.; Umina, Paul A.</t>
  </si>
  <si>
    <t>Summer diapause intensity influenced by parental and offspring environmental conditions in the pest mite, Halotydeus destructor</t>
  </si>
  <si>
    <t>The regulation of active and dormant stages of arthropods is critical for surviving unfavourable seasonal conditions, and for many species depends on the diapause intensity (DI). There is substantial information on diapause strategies of arthropods under winter conditions; however, most cases of summer diapause are poorly understood despite its importance in most geographic regions of the world. Here we show how complex interactions with the environment drive DI involving multiple summer diapause forms of the mite Halotydeus destructor. This invasive pest in Australia is only active in cooler months but enters diapause at the egg stage which can survive hot and dry summer conditions. Recent research points to two forms of diapause egg, a typical form with a thick chorion and a cryptic form without this chorion which is morphologically similar to non-diapause eggs. Compared with typical diapause eggs which are produced in late spring, cryptic diapause eggs could be produced together with non-diapause eggs earlier in the season with relatively cooler temperatures and shorter daylength, reflecting an advanced bet-hedging strategy. Fitness trade-offs in this strategy are investigated in this study as variability of DI of the typical and cryptic diapause forms under different environmental factors for incubating diapause eggs (temperature) and rearing parental mites (different daylength, temperature and soil moisture). With the exception of daylength, all factors impacted hatchability of diapause eggs. Higher mortality of cryptic diapause eggs indicated relatively shallower DI than typical diapause eggs, likely reflecting a fitness penalty of this bet-hedging strategy under some conditions. Hatchability of cryptic diapause eggs revealed thermal and moisture stresses have opposite and complementary effects between parental and filial generations. Although DI of filial eggs decreased in hot and dry summer conditions, parental mites reared in hotter and drier conditions increased the DI of offspring. A bet-hedging strategy involving cryptic diapause might be replaced by typical diapause under consistently stressful conditions because of higher survival, regardless of additional production costs that might be required. These findings highlight a complex set of plastic responses to summer conditions in H. destructor that undoubtedly contribute to the success of this invasive pest under a range of environments.</t>
  </si>
  <si>
    <t>10.1016/j.jinsphys.2019.02.011</t>
  </si>
  <si>
    <t>WOS:000466618800012</t>
  </si>
  <si>
    <t>Wybouw, N; Kosterlitz, O; Kurlovs, AH; Bajda, S; Greenhalgh, R; Snoeck, S; Bui, HY; Bryon, A; Dermauw, W; Van Leeuwen, T; Clark, RM</t>
  </si>
  <si>
    <t>Wybouw, Nicky; Kosterlitz, Olivia; Kurlovs, Andre H.; Bajda, Sabina; Greenhalgh, Robert; Snoeck, Simon; Bui, Huyen; Bryon, Astrid; Dermauw, Wannes; Van Leeuwen, Thomas; Clark, Richard M.</t>
  </si>
  <si>
    <t>Long-Term Population Studies Uncover the Genome Structure and Genetic Basis of Xenobiotic and Host Plant Adaptation in the Herbivore Tetranychus urticae</t>
  </si>
  <si>
    <t>Pesticide resistance arises rapidly in arthropod herbivores, as can host plant adaptation, and both are significant problems in agriculture. These traits have been challenging to study as both are often polygenic and many arthropods are genetically intractable. Here, we examined the genetic architecture of pesticide resistance and host plant adaptation in the two-spotted spider mite, Tetranychus urticae, a global agricultural pest. We show that the short generation time and high fecundity of T. urticae can be readily exploited in experimental evolution designs for high-resolution mapping of quantitative traits. As revealed by selection with spirodiclofen, an acetyl-CoA carboxylase inhibitor, in populations from a cross between a spirodiclofen-resistant and a spirodiclofen-susceptible strain, and which also differed in performance on tomato, we found that a limited number of loci could explain quantitative resistance to this compound. These were resolved to narrow genomic intervals, suggesting specific candidate genes, including acetyl-CoA carboxylase itself, clustered and copy variable cytochrome P450 genes, and NADPH cytochrome P450 reductase, which encodes a redox partner for cytochrome P450s. For performance on tomato, candidate genomic regions for response to selection were distinct from those responding to the synthetic compound and were consistent with a more polygenic architecture. In accomplishing this work, we exploited the continuous nature of allele frequency changes across experimental populations to resolve the existing fragmented T. urticae draft genome to pseudochromosomes. This improved assembly was indispensable for our analyses, as it will be for future research with this model herbivore that is exceptionally amenable to genetic studies.</t>
  </si>
  <si>
    <t>Dermauw, Wannes/H-1583-2015</t>
  </si>
  <si>
    <t>Dermauw, Wannes/0000-0003-4612-8969; Kosterlitz, Olivia/0000-0002-8692-9595; Van Leeuwen, Thomas/0000-0003-4651-830X; Greenhalgh, Robert/0000-0003-2816-3154; Snoeck, Simon/0000-0002-5288-0308; Wybouw, Nicky/0000-0001-7874-9765</t>
  </si>
  <si>
    <t>10.1534/genetics.118.301803</t>
  </si>
  <si>
    <t>WOS:000463935700020</t>
  </si>
  <si>
    <t>Blanchard, KR; Kalyanasundaram, A; Henry, C; Brym, MZ; Surles, JG; Kendall, RJ</t>
  </si>
  <si>
    <t>Blanchard, Kendall R.; Kalyanasundaram, Aravindan; Henry, Cassandra; Brym, Matthew Z.; Surles, James G.; Kendall, Ronald J.</t>
  </si>
  <si>
    <t>Predicting seasonal infection of eyeworm (Oxyspirura petrowi) and caecal worm (Aulonocephalus pennula) in northern bobwhite quail (Colinus virginianus) of the Rolling Plains Ecoregion of Texas, USA</t>
  </si>
  <si>
    <t>INTERNATIONAL JOURNAL FOR PARASITOLOGY-PARASITES AND WILDLIFE</t>
  </si>
  <si>
    <t>The northern bobwhite quail (Colinus virginianus) is a popular gamebird in the Rolling Plains Ecoregion of West Texas. However, there has been a population decline in this area over recent decades. Consistent reports indicate a high prevalence of the eyeworm (Oxyspirura petrowi) and caecal worm (Aulonocephalus pennula), which may be of major influence on the bobwhite population. While research has suggested pathological consequences and genetic relatedness to other pathologically significant parasites, little is known about the influence of climate on these parasites. In this study, we examined whether seasonal temperature and precipitation influences the intensity of these parasites in bobwhite. We also analyzed quantitative PCR results for bobwhite feces and cloacal swabs against temperature and precipitation to identify climatic impacts on parasite reproduction in this region. Multiple linear regression analyses were used for parasite intensity investigation while binary logistic regression analyses were used for parasite reproduction studies. Our analyses suggest that caecal worm intensity, caecal worm reproduction, and eyeworm reproduction are influenced by temperature and precipitation. Temperature data was collected 15, 30, and 60 days prior to the date of collection of individual bobwhite and compared to qPCR results to generate a temperature range that may influence future eyeworm reproduction. This is the first preliminary study investigating climatic influences with predictive statistics on eyeworm and caecal worm infection of northern bobwhite in the Rolling Plains.</t>
  </si>
  <si>
    <t>2213-2244</t>
  </si>
  <si>
    <t>10.1016/j.ijppaw.2018.12.006</t>
  </si>
  <si>
    <t>WOS:000462495200008</t>
  </si>
  <si>
    <t>Doke, MA; McGrady, CM; Otieno, M; Grozinger, CM; Frazier, M</t>
  </si>
  <si>
    <t>Doke, Mehmet Ali; McGrady, Carley M.; Otieno, Mark; Grozinger, Christina M.; Frazier, Maryann</t>
  </si>
  <si>
    <t>Colony Size, Rather Than Geographic Origin of Stocks, Predicts Overwintering Success in Honey Bees (Hymenoptera: Apidae) in the Northeastern United States</t>
  </si>
  <si>
    <t>Honey bees (Apis mellifera L.) are key pollinators of agricultural crops. However, approximately 30% of managed colonies die each winter in the United States. There has been great interest in breeding for locally adapted stocks which survive winter conditions in a particular region. Here, we evaluate the impact of geographic origin of stock on colony weight, population size, and overwintering survival. Comparing four different U.S. honey bee stocks (two bred in southern and two bred in northern regions) under standard beekeeping practices in three different apiary locations in central Pennsylvania, we examined possible adaptation of these stocks to temperate conditions. We confirmed the genotypic difference among the stocks from different geographic origins via microsatellite analysis. We found that stock or region of origin was not correlated with weight, population size, or overwintering success. However, overwintering success was influenced by the weight and population size the colonies reached prior to winter where higher colony weight is a strong predictor of overwintering survival. Although the number of locations used in this study was limited, the difference in average colony sizes from different locations may be attributable to the abundance and diversity of floral resources near the honey bee colonies. Our results suggest that 1) honey bees may use similar strategies to cope with environmental conditions in both southern and northern regions, 2) colonies must reach a population size threshold to survive adverse conditions (an example of the Allee effect), and 3) landscape nutrition is a key component to colony survival.</t>
  </si>
  <si>
    <t>10.1093/jee/toy377</t>
  </si>
  <si>
    <t>WOS:000462629400003</t>
  </si>
  <si>
    <t>Schutz, SA; Fureder, L</t>
  </si>
  <si>
    <t>Schuetz, Stefan Andreas; Fuereder, Leopold</t>
  </si>
  <si>
    <t>Egg development and hatching success in alpine chironomids</t>
  </si>
  <si>
    <t>Climate change affects both alpine freshwater ecosystems and their benthic communities, dominated by Chironomidae (Diptera). Previous studies assigned each chironomid species a narrow thermal niche and a correspondingly high sensitivity towards global warming. Nevertheless, to date no study has examined egg development although the potential effect of changing temperatures on this initial phase of life might be crucial to existence and/or survival in harsh environments. Adaption towards low temperatures might result in the most efficient egg development (lowest degree-day demand) at the species' temperature optimum close to the freezing point, theoretically allowing for bivoltinism. Similar to the eggs of other benthic insects, chironomid eggs could be the most temperature resistant life stage, not limiting the species distribution and persistence with regard to climate change effects. Here, we show the effect of water temperature on the egg development in five Diamesa (Diptera, Chironomidae) and five Orthocladiinae (Diptera, Chironomidae) species from a spring-fed and a glacier-fed alpine stream in the Stubai Alps (Austria). Laboratory breeding experiments were carried out at four different temperatures (2, 4, 8, and 12 degrees C). Hatching success of all tested species proved to be consistently high throughout all experimental treatments, suggesting a high plasticity against a wide range of rearing temperatures. With increasing temperatures, the development rates increased. The degree-day demands, however, also increased, indicating a special physiological adaption of cold-stenotherm chironomids towards low temperatures. The knowledge presented herein regarding the temperature dependency of chironomid egg development was used to predict the potential date of hatching for each tested species in their natural environment, taking into account thermal profiles of their habitat and theoretically allowing for bivoltinism in cold-streams. As this is only a first contribution towards the modelling of alpine chironomid life cycle dynamics under climate change scenarios, further experiments of this kind are urgently needed to determine the threshold temperatures for successful egg development, to include other abiotic parameters (e.g. photoperiod), and to expand the number of species.</t>
  </si>
  <si>
    <t>10.1111/fwb.13254</t>
  </si>
  <si>
    <t>WOS:000461212700006</t>
  </si>
  <si>
    <t>Zalesny, RS; Bauer, EO</t>
  </si>
  <si>
    <t>Zalesny, Ronald S., Jr.; Bauer, Edmund O.</t>
  </si>
  <si>
    <t>Genotypic variability and stability of poplars and willows grown onnitrate-contaminated soils</t>
  </si>
  <si>
    <t>INTERNATIONAL JOURNAL OF PHYTOREMEDIATION</t>
  </si>
  <si>
    <t>Phyto-recurrent selection is an established method for selecting tree genotypes for phytoremediation. To identify promising Populus (poplar) and Salix (willow) genotypes for phytotechnologies, our objectives were to (1) evaluate the genotypic variability in survival, height, and diameter of poplar and willow clones established on soils heavily contaminated with nitrates; and (2) assess the genotypic stability in survival and diameter of selected poplar clones after one and eleven growing seasons. We tested 27 poplar and 10 willow clones planted as unrooted cuttings, along with 15 poplar genotypes planted as rooted cuttings. The trees were tested at an agricultural production facility in the Midwestern, United States. After 11 growing seasons, using phyto-recurrent selection, we surveyed survival and measured the diameter of 27 poplar clones (14 unrooted, 13 rooted) that were selected based on superior survival and growth throughout plantation development. Overall, willow exhibited the greatest survival, while poplar had the greatest height and diameter. At 11 years after planting, superior clones were identified that exhibited above-average diameter growth at the establishment- and rotation-age, most of which had stable genotypic performance over time. Selection of specific clones was favorable to genomic groups, based on the geographic location and soil conditions of the site.</t>
  </si>
  <si>
    <t>1522-6514</t>
  </si>
  <si>
    <t>1549-7879</t>
  </si>
  <si>
    <t>10.1080/15226514.2019.1583721</t>
  </si>
  <si>
    <t>MAR 2019</t>
  </si>
  <si>
    <t>WOS:000463991000001</t>
  </si>
  <si>
    <t>Makinson, JC; Woodgate, JL; Reynolds, A; Capaldi, EA; Perry, CJ; Chittka, L</t>
  </si>
  <si>
    <t>Makinson, James C.; Woodgate, Joseph L.; Reynolds, Andy; Capaldi, Elizabeth A.; Perry, Clint J.; Chittka, Lars</t>
  </si>
  <si>
    <t>Harmonic radar tracking reveals random dispersal pattern of bumblebee (Bombus terrestris) queens after hibernation</t>
  </si>
  <si>
    <t>The dispersal of animals from their birth place has profound effects on the immediate survival and longer-term persistence of populations. Molecular studies have estimated that bumblebee colonies can be established many kilometers from their queens' natal nest site. However, little is known about when and how queens disperse during their lifespan. One possible life stage when dispersal may occur, is directly after emerging from hibernation. Here, harmonic radar tracking of artificially over-wintered Bombus terrestris queens shows that they spend most of their time resting on the ground with intermittent very short flights (duration and distance). We corroborate these behaviors with observations of wild queen bees, which show similar prolonged resting periods between short flights, indicating that the behavior of our radar-monitored bees was not due to the attachment of transponders nor an artifact of the bees being commercially reared. Radar-monitored flights were not continuously directed away from the origin, suggesting that bees were not intentionally trying to disperse from their artificial emergence site. Flights did not loop back to the origin suggesting bees were not trying to remember or get back to the original release site. Most individuals dispersed from the range of the harmonic radar within less than two days and did not return. Flight directions were not different from a uniform distribution and flight lengths followed an exponential distribution, both suggesting random dispersal. A random walk model based on our observed data estimates a positive net dispersal from the origin over many flights, indicating a biased random dispersal, and estimates the net displacement of queens to be within the range of those estimated in genetic studies. We suggest that a distinct post-hibernation life history stage consisting mostly of rest with intermittent short flights and infrequent foraging fulfils the dual purpose of ovary development and dispersal prior to nest searching.</t>
  </si>
  <si>
    <t>Chittka, Lars/C-3110-2012</t>
  </si>
  <si>
    <t>Chittka, Lars/0000-0001-8153-1732; Makinson, James/0000-0001-9772-0802</t>
  </si>
  <si>
    <t>10.1038/s41598-019-40355-6</t>
  </si>
  <si>
    <t>WOS:000461760100001</t>
  </si>
  <si>
    <t>Metelmann, S; Caminade, C; Jones, AE; Medlock, JM; Baylis, M; Morse, AP</t>
  </si>
  <si>
    <t>Metelmann, S.; Caminade, C.; Jones, A. E.; Medlock, J. M.; Baylis, M.; Morse, A. P.</t>
  </si>
  <si>
    <t>The UK's suitability for Aedes albopictus in current and future climates</t>
  </si>
  <si>
    <t>JOURNAL OF THE ROYAL SOCIETY INTERFACE</t>
  </si>
  <si>
    <t>The Asian tiger mosquito Aedes albopictus is able to transmit various pathogens to humans and animals and it has already caused minor outbreaks of dengue and chikungunya in southern Europe. Alarmingly, it is spreading northwards and its eggs have been found in the UK in 2016 and 2017. Climate-driven models can help to analyse whether this originally subtropical species could become established in northern Europe. But so far, these models have not considered the impact of the diurnal temperature range (DTR) experienced by mosquitoes in the field. Here, we describe a dynamical model for the life cycle of Ae. albopictus, taking into account the DTR, rainfall, photoperiod and human population density. We develop a new metric for habitat suitability and drive our model with different climate data sets to analyse the UK's suitability for this species. For now, most of the UK seems to be rather unsuitable, except for some densely populated and high importation risk areas in southeast England. But this picture changes in the next 50 years: future scenarios suggest that Ae. albopictus could become established over almost all of England and Wales, indicating the need for continued mosquito surveillance.</t>
  </si>
  <si>
    <t>Baylis, Matthew/0000-0003-0335-187X; Caminade, Cyril/0000-0002-3846-7082; Morse, Andrew/0000-0002-0413-2065; Metelmann, Soeren/0000-0002-2394-5301</t>
  </si>
  <si>
    <t>1742-5689</t>
  </si>
  <si>
    <t>1742-5662</t>
  </si>
  <si>
    <t>10.1098/rsif.2018.0761</t>
  </si>
  <si>
    <t>WOS:000465480000005</t>
  </si>
  <si>
    <t>Shymanovich, T; Faw, L; Hajhashemi, N; Teague, J; Schal, C; Ponnusamy, L; Apperson, CS; Hatano, E; Wasserberg, G</t>
  </si>
  <si>
    <t>Shymanovich, Tatsiana; Faw, Lindsey; Hajhashemi, Nima; Teague, Jimmie; Schal, Coby; Ponnusamy, Loganathan; Apperson, Charles S.; Hatano, Eduardo; Wasserberg, Gideon</t>
  </si>
  <si>
    <t>Diel periodicity and visual cues guide oviposition behavior in Phlebotomus papatasi, vector of old-world cutaneous leishmaniasis</t>
  </si>
  <si>
    <t>Background Phlebotomine sand flies are vectors of human leishmaniases, important neglected tropical diseases. In this study, we investigated diel patterns of oviposition behavior, effects of visual cues on oviposition-site selection, and whether these affect the attraction of gravid Phlebotomus papatasi (Scopoli), the vector of old-world cutaneous leishmaniasis, to olfactory cues from oviposition sites. Methodology/principal findings To evaluate these questions, we conducted a series of experiments using attraction and oviposition assays within free-flight test chambers containing gravid females entrained under a 14:10 hrs light:dark photoperiod. By replacing sticky-screens or moist filter papers every three hours, we showed that oviposition site search occurs mainly in the latest part of the night whereas peak oviposition occurs during the early part of the night. Behavioral responses to olfactory oviposition cues are regulated by time-of-day and can be disrupted by transient exposure to a constant darkness photoperiod. Gravid females, but not any other stage, age, or sex, were attracted to dark, round oviposition jars, possibly resembling rodent burrow openings. This visual attraction disappeared in the absence of an illumination source. Egg deposition rate was not affected by jar color. Olfactory cues had the strongest effect when the visual cues were minimal. Conclusion and significance Our study showed, for the first time, that visual cues in the form of oviposition-site color, lighting level, and photoperiod are important in guiding the oviposition behavior of phlebotomine sand flies. Furthermore, such visual cues could modify the flies' sensitivity to olfactory oviposition cues. Our results suggest that chemosensory and visual cues are complementary, with visual cues used to orient gravid females towards oviposition sites, possibly at long- to medium-ranges during crepuscular periods, while olfactory cues are used to approach the burrow in darkness and assess its suitability at close-range. Implications to sand fly control are discussed.</t>
  </si>
  <si>
    <t>Shymanovich, Tatsiana/0000-0001-5272-7381; Ponnusamy, Loganathan/0000-0002-0700-4472; Wasserberg, Gideon/0000-0003-0366-8359</t>
  </si>
  <si>
    <t>e0007165</t>
  </si>
  <si>
    <t>10.1371/journal.pntd.0007165</t>
  </si>
  <si>
    <t>WOS:000463799300014</t>
  </si>
  <si>
    <t>van Rongen, M; Bennett, T; Ticchiarelli, F; Leyser, O</t>
  </si>
  <si>
    <t>van Rongen, Martin; Bennett, Tom; Ticchiarelli, Fabrizio; Leyser, Ottoline</t>
  </si>
  <si>
    <t>Connective auxin transport contributes to strigolactone-mediated shoot branching control independent of the transcription factor BRC1</t>
  </si>
  <si>
    <t>The shoot systems of plants are built by the action of the primary shoot apical meristem, established during embryogenesis. In the axil of each leaf produced by the primary meristem, secondary axillary shoot apical meristems are established. The dynamic regulation of the activity of these axillary meristems gives shoot systems their extraordinary plasticity of form. The ability of plants to activate or repress these axillary meristems appropriately requires communication between meristems that is environmentally sensitive. The transport network of the plant hormone auxin has long been implicated as a central player in this tuneable communication system, with other systemically mobile hormones, such as strigolactone and cytokinin, acting in part by modulating auxin transport. Until recently, the polar auxin transport stream, which provides a high conductance auxin transport route down stems dominated by the auxin export protein PIN-FORMED1 (PIN1), has been the focus for understanding long range auxin transport in the shoot. However, recently additional auxin exporters with important roles in the shoot have been identified, including PIN3, PIN4 and PIN7. These proteins contribute to a wider less polar stem auxin transport regime, which we have termed connective auxin transport (CAT), because of its role in communication across the shoot system. Here we present a genetic analysis of the role of CAT in shoot branching. We demonstrate that in Arabidopsis, CAT plays an important role in strigolactone-mediated shoot branching control, with the triple pin3pin4pin7 mutant able to suppress partially the highly branched phenotype of strigolactone deficient mutants. In contrast, the branchy phenotype of mutants lacking the axillary meristem-expressed transcription factor, BRANCHED1 (BRC1) is unaffected by pin3pin4pin7. We further demonstrate that mutation in the ABCB19 auxin export protein, which like PIN3 PIN4 and PIN7 is widely expressed in stems, has very different effects, implicating ABCB19 in auxin loading at axillary bud apices. Author summary The plant shoot system can be considered as a population of communicating growing tips, each driven by a shoot apical meristem. Communication between these meristems acts to mediate decisions about which meristems should be active and which dormant, depending on local and systemic environmental information, and hence how branchy a plant becomes. Here we analyse the role of transporters for the plant hormone auxin in this communication network and its ability to make meristem activity decisions. Previous work in this area has focussed on the auxin export protein PIN-FORMED1 (PIN1), which has a relatively narrow expression pattern in stems and is important for high conductance transport of auxin down toward the root. Here we analyse the unique contributions of more widely expressed auxin exporters, namely PIN3 PIN4 and PIN7, as well as ABCB19. We demonstrate that they have distinct roles in regulating axillary meristem activity. PIN3 PIN4 and PIN7 are likely important for communication between the axillary meristems and the main stem PIN1-dominated polar auxin transport stream. In contrast, our results suggest a role for ABCB19 in auxin loading at axillary shoot apices.</t>
  </si>
  <si>
    <t>Leyser, Ottoline/AAC-5577-2019</t>
  </si>
  <si>
    <t>Bennett, Tom/0000-0003-1612-4019; Leyser, Ottoline/0000-0003-2161-3829; van Rongen, Martin/0000-0002-1441-367X</t>
  </si>
  <si>
    <t>e1008023</t>
  </si>
  <si>
    <t>10.1371/journal.pgen.1008023</t>
  </si>
  <si>
    <t>WOS:000462994900027</t>
  </si>
  <si>
    <t>Lodberg-Holm, HK; Gelink, HW; Hertel, AG; Swenson, E; Domevscik, M; Steyaert, SMJG</t>
  </si>
  <si>
    <t>Lodberg-Holm, H. K.; Gelink, H. W.; Hertel, A. G.; Swenson, E.; Domevscik, M.; Steyaert, S. M. J. G.</t>
  </si>
  <si>
    <t>A human-induced landscape of fear influences foraging behavior of brown bears</t>
  </si>
  <si>
    <t>BASIC AND APPLIED ECOLOGY</t>
  </si>
  <si>
    <t>Animals adapt their foraging behavior to variations in food availability and predation risk. In Sweden, brown bears (Ursus arctos) depend on a nearly continuous intake of berries, especially bilberries (Vaccinium myrtilius) during late summer and early autumn to fatten up prior to hibernation. This overlaps with the bear hunting season that starts on 21 August. Bilberry occurrence varies across space, as does human-induced mortality risk. Here, we hypothesize that brown bears select for areas with a high probability of bilberry occurrence across a boreal forest ecosystem in Sweden (H1), and that human-induced mortality risk reduces bear selection for bilberries (H2). In addition, we hypothesized that hears that survived the hunting season avoided bilberry areas associated with high risk, whereas bears that were later killed selected more strongly for berries and less against risk prior to the hunting season (H3). To evaluate our hypotheses, we used resource selection functions to contrast bear GPS relocation data (N = 3 5, 2012-2015) and random positions within the bears home range with generalized linear mixed effect models against two focal variables: a map predicting bilberry occurrence and a map predicting human-induced mortality risk. We found that bears selected for areas with a high probability of bilberry occurrence (supporting H1), but avoided these areas if they were associated with and high risk of hunting mortality (supporting H2). The killed and surviving bears did not differ in their selection for bilberries, hut they did differ in their selection against risk (partially supporting H3). Surviving bears strongly avoided high risk areas, whereas killed hears responded less to risk and selected for high-risk areas with a low probability of bilberry occurrence. This suggests that killed bears selected for other food sources than berries in high risk areas, which exposed them to human hunters. We conclude that bears respond to a landscape of fear during the berry season and that different foraging strategies may have a direct impact on individual mortality during the hunting season. (C) 2018 Gesellschaft fur Okologie. Published by Elsevier GmbH. All rights reserved.</t>
  </si>
  <si>
    <t>Domevscik, Matej/0000-0001-5936-0316</t>
  </si>
  <si>
    <t>1439-1791</t>
  </si>
  <si>
    <t>1618-0089</t>
  </si>
  <si>
    <t>10.1016/j.baae.2018.12.001</t>
  </si>
  <si>
    <t>WOS:000462037200002</t>
  </si>
  <si>
    <t>Penteriani, V; Zarzo-Arias, A; Novo-Fernandez, A; Bombieri, G; Lopez-Sanchez, CA</t>
  </si>
  <si>
    <t>Penteriani, Vincenzo; Zarzo-Arias, Alejandra; Novo-Fernandez, Ails; Bombieri, Giulia; Lopez-Sanchez, Carlos A.</t>
  </si>
  <si>
    <t>Responses of an endangered brown bear population to climate change based on predictable food resource and shelter alterations</t>
  </si>
  <si>
    <t>The survival of an increasing number of species is threatened by climate change: 20%-30% of plants and animals seem to be at risk of range shift or extinction if global warming reaches levels projected to occur by the end of this century. Plant range shifts may determine whether animal species that rely on plant availability for food and shelter will be affected by new patterns of plant occupancy and availability. Brown bears in temperate forested habitats mostly forage on plants and it may be expected that climate change will affect the viability of the endangered populations of southern Europe. Here, we assess the potential impact of climate change on seven plants that represent the main food resources and shelter for the endangered population of brown bears in the Cantabrian Mountains (Spain). Our simulations suggest that the geographic range of these plants might be altered under future climate warming, with most bear resources reducing their range. As a consequence, this brown bear population is expected to decline drastically in the next 50 years. Range shifts of brown bear are also expected to displace individuals from mountainous areas towards more humanized ones, where we can expect an increase in conflicts and bear mortality rates. Additional negative effects might include: (a) a tendency to a more carnivorous diet, which would increase conflicts with cattle farmers; (b) limited fat storage before hibernation due to the reduction of oak forests; (c) increased intraspecific competition with other acorn consumers, that is, wild ungulates and free-ranging livestock; and (d) larger displacements between seasons to find main trophic resources. The magnitude of the changes projected by our models emphasizes that conservation practices focused only on bears may not be appropriate and thus we need more dynamic conservation planning aimed at reducing the impact of climate change in forested landscapes.</t>
  </si>
  <si>
    <t>Bombieri, Giulia/W-9305-2019; Lopez-Sanchez, Carlos A./K-6486-2016; Penteriani, Vincenzo/H-1463-2015</t>
  </si>
  <si>
    <t>Bombieri, Giulia/0000-0002-0374-1985; Lopez-Sanchez, Carlos A./0000-0002-5135-5739; Novo-Fernandez, Alis/0000-0002-2757-0981; Penteriani, Vincenzo/0000-0002-9333-7846</t>
  </si>
  <si>
    <t>10.1111/gcb.14564</t>
  </si>
  <si>
    <t>WOS:000459456700028</t>
  </si>
  <si>
    <t>Araujo, GS; Pavlaki, MD; Soares, AMVM; Abessa, DMS; Loureiro, S</t>
  </si>
  <si>
    <t>Araujo, G. S.; Pavlaki, M. D.; Soares, A. M. V. M.; Abessa, D. M. S.; Loureiro, S.</t>
  </si>
  <si>
    <t>Bioaccumulation and morphological traits in a multi-generation test with two Daphnia species exposed to lead</t>
  </si>
  <si>
    <t>Anthropic pressure negatively affects natural environments. Lead (Pb) is a non-essential highly toxic metal that is present in aquatic ecosystems. Two daphnid species from two different latitudes, the temperate Daphnia magna and the tropical Daphnia similis were used as test-organisms to evaluate a long-term Pb exposure. Both species were exposed for nine generations to a chronic concentration of Pb (50 mu g/L) and the effects were explored, considering some endpoints not commonly used in toxicity tests: body burden of Pb and presence of granules in the dorsal region of neonates, hemoglobin contents, carapace deformation and morphology, production of males and ephippia (or dormant haploid egg), changes in the eggs' colour and eggs abortion. This multi-generation test was conducted under two food regimes, the usual (3 x 10(5) cells/mL) and the restricted (1.5 x 10(5) cells/mL) regime. On generation F6, Pb acclimated neonates were changed to a clean media for three generations, to evaluate exposure retrieval (recovery period). Negative and adverse effects occurred through generations, but no disparity was shown between D. magna and D. similis. The D. magna Pb accumulation showed different patterns regarding food regime. Bioaccumulation was faster under usual food, rapidly reaching a saturation point, whereas a gradual increase occurred under food restriction. A successful retrieval happened regarding Pb in D. magna, since no difference between control and recovering organisms was evidenced regarding their Pb body burdens. Generational Pb exposure led to carapace malformations, Pb aggregation in neonates' dorsal region, reddish extremities, production of males, ephippia (or dormant haploid egg), and aborted eggs, and changes in the eggs' colour (green and white). Food restriction also induced the production of males. Reddish extremities disappeared in recovering organisms and ephippia (or dormant haploid egg) did not occurred during the recovery period. Existent males revealed a shorter lifespan than females (under stress). D. magna and D. similis presented similar responses, for the endpoints analysed; however, it does not mean that this lack of sensitivity difference will be observed when other endpoints (e.g. survival, reproduction) are considered. Bioaccumulation of Pb and adverse effects occurred at the tested concentration of 50 mu g/L, although higher Pb levels are allowed in the environment as safe concentrations, as reported by the Brazilian legislation and the literature where effects are evidences above 400 mu g/L. of Pb. Pb effects on reproduction, respiration, malformation, and other adverse effects suggest that a chronic generational exposure can be harmful to both D. magna and D. similis, and that such chronic contaminated environments should not be disregarded when it comes to environmental monitoring. (C) 2018 Elsevier Ltd. All rights reserved.</t>
  </si>
  <si>
    <t>Pavlaki, Maria/C-8377-2012; Soares, Amadeu/A-8304-2008; Abessa, Denis/D-6507-2014; Araujo, Giuliana/W-3064-2019; Loureiro, Susana/B-4462-2008</t>
  </si>
  <si>
    <t>Pavlaki, Maria/0000-0003-3078-7927; Soares, Amadeu/0000-0003-0879-9470; Abessa, Denis/0000-0003-4609-1668; Araujo, Giuliana/0000-0002-8942-6969; Loureiro, Susana/0000-0002-5393-9623</t>
  </si>
  <si>
    <t>1879-1298</t>
  </si>
  <si>
    <t>10.1016/j.chemosphere.2018.12.049</t>
  </si>
  <si>
    <t>WOS:000457511700069</t>
  </si>
  <si>
    <t>Ito, K; Chae, Y</t>
  </si>
  <si>
    <t>Ito, Katsura; Chae, Younghae</t>
  </si>
  <si>
    <t>Cold hardiness in immature stages and adults in the adult-diapausing spider mite Stigmaeopsis longus</t>
  </si>
  <si>
    <t>The cold hardiness of arthropods is an important characteristic associated with overwintering success. Cold-tolerant stages affect overwintering strategy, especially in arthropods that continuously feed on evergreen host plants in temperate regions. However, cold hardiness to mildly low temperature is rarely investigated. In the present study, we estimate the stage-specific cold hardiness of a population of the spider mite Stigmaeopsis longus (Saito) (Acari: Tetranychidae) occurring on evergreen Sasa bamboo in a temperate area (Kochi City, southwestern Japan). Individuals of each stage developing under diapause-inducing conditions (LD 10 : 14 h at 20 degrees C) are maintained at 4 degrees C (approximating the mean daily minimum temperature for December in Kochi City) for 30 days (eggs are cooled immediately, without short-day development first). They are then returned to the initial conditions to assess survival rates. The survival rate of adult females (i.e. the diapausing stage) is high (99.5%), as is that of adult males and deutonymphs of both sexes (84.2-98.7% and 89.7-89.8%, respectively). The survival rate of mobile immature stages tends to increase toward adulthood in both sexes, whereas the survival rate of the eggs and quiescent stages is extremely low (16-23% and 0-20%, respectively). The poor cold hardiness of the eggs and quiescent stages presumably prevents the normal development of immature individuals during winter.</t>
  </si>
  <si>
    <t>Ito, Katsura/0000-0003-4251-8505</t>
  </si>
  <si>
    <t>10.1111/phen.12271</t>
  </si>
  <si>
    <t>WOS:000457737500002</t>
  </si>
  <si>
    <t>Emery, SE; Mills, NJ</t>
  </si>
  <si>
    <t>Emery, Sara E.; Mills, Nicholas J.</t>
  </si>
  <si>
    <t>Effects of temperature and other environmental factors on the post-diapause development of walnut husk fly Rhagoletis completa (Diptera: Tephritidae)</t>
  </si>
  <si>
    <t>To more effectively manage walnut husk fly Rhagoletis completa (Diptera: Tephritidae), in California walnut orchards, it is important to understand the factors that affect the timing of adult emergence. In the present study, we examine the effects of incubation temperature, pre-chill and chill durations, latitude, cultivar and size on the post-diapause development of R. completa puparia. The lower developmental threshold, upper developmental threshold and optimal temperature for puparial development are estimated to be 4, 34 and 26.6 degrees C, respectively. The thermal requirement for adult emergence after 120 days of chilling is estimated to be 2024 degree days. Percentage adult emergence declines at both higher and lower incubation temperatures. Chill duration at 5 degrees C for diapausing puparia has a nonlinear negative effect on the thermal requirement but no effect on percentage emergence. Insufficient chilling leads to poor synchronization of adult emergence. Greater pre-chill duration at room temperature increases the thermal requirement and slightly decreased percentage emergence. Latitude has a negative effect on the thermal requirement. Puparia from northern California black walnut (Juglans hindsii) have a slightly greater thermal requirement than puparia from cultivated walnut (Julgans regia). There is no significant difference in puparial fresh weight or mean thermal requirement between males and females, although the positive correlation between thermal requirement and puparial fresh weight is stronger for females than males. The effects of temperature and other environmental factors on the post-diapause development of R. completa are discussed in relation to observations from other Rhagoletis species.</t>
  </si>
  <si>
    <t>Emery, Sara E/Z-1511-2019</t>
  </si>
  <si>
    <t>Emery, Sara/0000-0002-0832-0506</t>
  </si>
  <si>
    <t>10.1111/phen.12273</t>
  </si>
  <si>
    <t>WOS:000457737500004</t>
  </si>
  <si>
    <t>Salman, MHR; Bonsignore, CP; El Fels, AE; Giomi, F; Hodar, JA; Laparie, M; Marini, L; Merel, C; Zalucki, MP; Zamoum, M; Battisti, A</t>
  </si>
  <si>
    <t>Salman, Md H. R.; Bonsignore, Carmelo P.; El Fels, Ahmed El Alaoui; Giomi, Folco; Hodar, Jose A.; Laparie, Mathieu; Marini, Lorenzo; Merel, Cecile; Zalucki, Myron P.; Zamoum, Mohamed; Battisti, Andrea</t>
  </si>
  <si>
    <t>Winter temperature predicts prolonged diapause in pine processionary moth species across their geographic range</t>
  </si>
  <si>
    <t>Prolonged diapause occurs in a number of insects and is interpreted as a way to evade adverse conditions. The winter pine processionary moths (Thaumetopoea pityocampa and Th. wilkinsoni) are important pests of pines and cedars in the Mediterranean region. They are typically univoltine, with larvae feeding across the winter, pupating in spring in the soil and emerging as adults in summer. Pupae may, however, enter a prolonged diapause with adults emerging one or more years later. We tested the effect of variation in winter temperature on the incidence of prolonged diapause, using a total of 64 individual datasets related to insect cohorts over the period 1964-2015 for 36 sites in seven countries, covering most of the geographic range of both species. We found high variation in prolonged diapause incidence over their ranges. At both lower and upper ends of the thermal range in winter, prolonged diapause tended to be higher than at intermediate temperatures. Prolonged diapause may represent a risk-spreading strategy to mitigate climate uncertainty, although it may increase individual mortality because of a longer exposure to mortality factors such as predation, parasitism, diseases or energy depletion. Climate change, and in particular the increase of winter temperature, may reduce the incidence of prolonged diapause in colder regions whereas it may increase it in warmer ones, with consequences for population dynamics.</t>
  </si>
  <si>
    <t>SALMAN, MD. HABIBUR RAHMAN/J-8408-2018</t>
  </si>
  <si>
    <t>SALMAN, MD. HABIBUR RAHMAN/0000-0002-6709-8810</t>
  </si>
  <si>
    <t>e6530</t>
  </si>
  <si>
    <t>10.7717/peerj.6530</t>
  </si>
  <si>
    <t>WOS:000460030200013</t>
  </si>
  <si>
    <t>Cuhra, M</t>
  </si>
  <si>
    <t>Cuhra, Marek</t>
  </si>
  <si>
    <t>Observations of water-flea Daphnia magna and avian fecalia in rock pools: is traditional natural history reporting still relevant for science?</t>
  </si>
  <si>
    <t>Unexpected observation of freshwater invertebrate Daphnia magna in temporary rock pools on a small island off the Norwegian Atlantic coast confirms colonising ability, mediated through avian dispersal. Robust diapausal eggs of D. magna pass the gut of migrating geese and subsequently hatch in environments where such waterfowl forage and rest along migrating routes. The incubation experiment demonstrates that decomposing fecalia of geese constitute sufficient feed to support developing populations of D. magna in experimental oligotrophic conditions. The findings also show that D. magna is highly adapted for colonisation of temporary pools north of the Arctic Polar Circle, with excellent tolerance to low temperatures. Discussion part I relates the findings to published evidence on avian transport of invertebrate propagules, such as correlations between migration patterns of waterfowl and geographical patterns of aquatic invertebrate diversity. Discussion part II reflects on academic cultures, epistemological aspects of natural history reporting, the presence of a whale cadaver as an ecological indicator and the relevance of simple observation as a starting point for further discourse.</t>
  </si>
  <si>
    <t>1464-5262</t>
  </si>
  <si>
    <t>10.1080/00222933.2019.1585587</t>
  </si>
  <si>
    <t>WOS:000465222800001</t>
  </si>
  <si>
    <t>Veiga, J; De Ona, P; Salazar, B; Valera, F</t>
  </si>
  <si>
    <t>Veiga, Jesus; De Ona, Paloma; Salazar, Beatriz; Valera, Francisco</t>
  </si>
  <si>
    <t>Defining host range: host-parasite compatibility during the non-infective phase of the parasite also matters</t>
  </si>
  <si>
    <t>Host range and parasite specificity determine key epidemiological, ecological and evolutionary aspects of host-parasite interactions. Parasites are usually classified as generalists or specialists based on the number of hosts they feed on. Yet, the requirements of the various stages of a parasite may influence the suitability of a given host species. Here, we investigate the generalist nature of three common ectoparasites (the dipteran Carnus hemapterus and two species of louse flies, Pseudolynchia canariensis and Ornithophila metallica), exploiting two avian host species (the European roller Coracias garrulus and the Rock pigeon Columba livia), that frequently occupy the same breeding sites. We explore the prevalence and abundance of both the infective and the puparial stages of the ectoparasites in both host species. Strong preferences of Pseudolynchia canariensis for pigeons and of Carnus hemapterus for rollers were found. Moderate prevalence of Ornithophila metallica was found in rollers but this louse fly avoided pigeons. In some cases, the infestation patterns observed for imagoes and puparia were consistent whereas in other cases host preferences inferred from imagoes differed from the ones suggested by puparia. We propose that the adult stages of these ectoparasites are more specialist than reported and that the requirements of non-infective stages can restrict the effective host range of some parasites.</t>
  </si>
  <si>
    <t>Valera, Francisco/R-3437-2019; Valera, Francisco/J-5951-2014; Veiga, Jesus/H-2976-2018</t>
  </si>
  <si>
    <t>Valera, Francisco/0000-0003-2266-8899; Valera, Francisco/0000-0003-2266-8899; Veiga, Jesus/0000-0003-1140-2411</t>
  </si>
  <si>
    <t>1469-8161</t>
  </si>
  <si>
    <t>10.1017/S0031182018001233</t>
  </si>
  <si>
    <t>WOS:000458677800011</t>
  </si>
  <si>
    <t>Dong, Q; Magwanga, RO; Cai, XY; Lu, P; Kirungu, JN; Zhou, ZL; Wang, XF; Wang, XX; Xu, YC; Hou, YQ; Wang, KB; Peng, RH; Ma, ZY; Liu, F</t>
  </si>
  <si>
    <t>Dong, Qi; Magwanga, Richard Odongo; Cai, Xiaoyan; Lu, Pu; Kirungu, Joy Nyangasi; Zhou, Zhongli; Wang, Xingfen; Wang, Xingxing; Xu, Yanchao; Hou, Yuqing; Wang, Kunbo; Peng, Renhai; Ma, Zhiying; Liu, Fang</t>
  </si>
  <si>
    <t>RNA-Sequencing, Physiological and RNAi Analyses Provide Insights into the Response Mechanism of the ABC-Mediated Resistance to Verticillium dahliae Infection in Cotton</t>
  </si>
  <si>
    <t>GENES</t>
  </si>
  <si>
    <t>Verticillium wilt that is caused by Verticillium dahliae, does result in massive annual yield losses and fiber quality decline in cotton. Control by conventional mechanisms is not possible due to a wide host range and the longevity of dormant fungi in the soil in the case of absence of a suitable host. Plants have developed various mechanisms to boost their immunity against various diseases, and one is through the induction of various genes. In this research, we carried out RNA sequencing and then identified the members of the adenosine triphosphate (ATP)-binding cassette (ABC) proteins to be critical in enhancing resistance to V. dahliae infection. A total of 166 proteins that are encoded by the ABC genes were identified in Gossypium raimondii with varying physiochemical properties. A novel ABC gene, Gorai.007G244600 (ABCF5), was found to be highly upregulated, and its homolog in the tetraploid cotton Gh_D11G3432 (ABCF5), was then silenced through virus induced gene silencing (VIGS) in G. hirsutum, tetraploid upland cotton. The mutant cotton seedlings ability to tolerate V. dahliae infection was significantly reduced. Based on the evaluation of oxidant enzymes, hydrogen peroxide (H2O2) and malondialdehyde (MDA) showed significantly increased levels in the leaves of the mutant compared to the wild type. In addition, antioxidant enzymes, peroxidase (POD), catalase (CAT), and superoxide dismutase (SOD) concentrations were reduced in the mutant cotton leaves after treatment with V. dahliae fungi as compared to the wild type. Moreover, expression levels of the biotic stress genes, cotton polyamine oxidase (GhPAO), cotton ribosomal protein L18 (GhRPL18), and cotton polygalacturonase-inhibiting protein-1 (GhPGIP1), were all downregulated in the mutant but they were highly upregulated in the various tissues of the wild cotton seedlings. This research has shown that ABC genes could play an important role in enhancing the immunity of cotton to V. dahliae infection, and thus can be explored in developing more resilient cotton genotypes with improved resistance to V. dahliae infection in cotton.</t>
  </si>
  <si>
    <t>MAGWANGA, RICHARD ODONGO/Y-2772-2018</t>
  </si>
  <si>
    <t>MAGWANGA, RICHARD ODONGO/0000-0002-1900-5798</t>
  </si>
  <si>
    <t>2073-4425</t>
  </si>
  <si>
    <t>10.3390/genes10020110</t>
  </si>
  <si>
    <t>WOS:000460742800039</t>
  </si>
  <si>
    <t>Kornienko, ES; Selin, NI; Korn, OM</t>
  </si>
  <si>
    <t>Kornienko, Elena S.; Selin, Nikolai, I; Korn, Olga M.</t>
  </si>
  <si>
    <t>Population and reproductive characteristics of the hermit crab Pagurus proximus Komai, 2000 (Decapoda: Anomura: Paguridae) in the northern part of the species range</t>
  </si>
  <si>
    <t>The population and reproductive characteristics of the hermit crab Pagurus proximus Komai, 2000 have been examined in the northern part of the species range (Vostok Bay, Peter the Great Bay, Sea of Japan). The average population density was 4-5 ind m(-2) in winter and spring, 10 ind m(-2) in summer and autumn; the biomass was 7-9 and 18-19 g m(-2), respectively. Hermit crabs were found at a depth of 0 to 12 m but were most numerous at about 3 m depth with an average population density of up to 26 +/- 7 ind m(-2). The shield length of males varied from 1.3 to 7.8 mm and females from 1.2 to 6.7 mm. The male to female ratio was close to 1 but varied with size and season. Females attained sexual maturity at a shield length of more than 1.3 mm. Ovigerous females were found from December to August. The proportion of ovigerous females increased from 7% in December to 93% in late April; however, the embryos in clutches remained at early developmental stage until May. The mass release of larvae was observed at the beginning of June. A subsequent spawning probably took place in July. The main factors contributing to the high abundance of P. proximus in the investigated area are the presence of the embryonic diapause synchronizing the release of larvae at the most favourable time for their development, high fecundity, the presence of at least two egg clutches during the reproductive season, and total absence of parasites.</t>
  </si>
  <si>
    <t>Kornienko, Elena S/R-7818-2017</t>
  </si>
  <si>
    <t>Kornienko, Elena S/0000-0002-8060-6971</t>
  </si>
  <si>
    <t>PII S0025315417001679</t>
  </si>
  <si>
    <t>10.1017/S0025315417001679</t>
  </si>
  <si>
    <t>WOS:000458495600010</t>
  </si>
  <si>
    <t>Villanueva-Gutierrez, E; Enriquez-Ocana, LF; Lopez-Elias, JA; Garza-Aguirre, MD; Mazon-Suastegui, JM; Martinez-Cordova, LR</t>
  </si>
  <si>
    <t>Villanueva-Gutierrez, Emmanuel; Fernando Enriquez-Ocana, Luis; Antonio Lopez-Elias, Jose; del Carmen Garza-Aguirre, Maria; Manuel Mazon-Suastegui, Jose; Rafael Martinez-Cordova, Luis</t>
  </si>
  <si>
    <t>Gonadic conditioning and maturation of the queen conch (Dosinia ponderosa) fed three microalgae at three temperatures</t>
  </si>
  <si>
    <t>AQUACULTURE NUTRITION</t>
  </si>
  <si>
    <t>Gonadic conditioning and maturation of queen clam Dosinia ponderosa fed three microalgae (Isochrysis galbana, Tetraselmis suecica and Chaetoceros calcitrans) at three temperatures (20, 25 and 30 degrees C) were assessed. Histological analysis showed six gonadic stages, indicators of maturity. The evaluation included sex proportion, oocyte diameter and frequency of gonadic stages after 22 (middle of trial) and 44 days (end of trial). At day 22, around 60% of females conditioned at 20 degrees C, reached stage III (advances grade of maturation) when fed T. suecica. At day 44, around 50% of females were on stage III, conditioned at 20 and 25 degrees C and fed T. suecica and C. calcitrans. For males, the best combination was C. calcitrans at 20 and 25 degrees C. The temperature of 30 degrees C resulted inadequate for maturation, especially when fed the diatom Isochrysis galbana. High mortalities occurred at that temperature with the three microalgal diets, especially in females. The results permits conclude that T. suecica and C. calcitrans are good sources of feed for D. ponderosa and that the best range of temperature for gonadic development is 22-25 degrees C. These results may be basic for a best management and culture of this clam.</t>
  </si>
  <si>
    <t>Martinez-Cordova, Luis Rafael/0000-0002-3684-3398</t>
  </si>
  <si>
    <t>1353-5773</t>
  </si>
  <si>
    <t>1365-2095</t>
  </si>
  <si>
    <t>10.1111/anu.12832</t>
  </si>
  <si>
    <t>WOS:000456200900009</t>
  </si>
  <si>
    <t>Joschinski, J; Kiess, T; Krauss, J</t>
  </si>
  <si>
    <t>Joschinski, Jens; Kiess, Tim; Krauss, Jochen</t>
  </si>
  <si>
    <t>Day length constrains the time budget of aphid predators</t>
  </si>
  <si>
    <t>Phenology shifts and range expansions cause organisms to experience novel day length - temperature correlations. Depending on the temporal niche, organisms may benefit or suffer from changes in day length, thus potentially affecting phenological adaptation. We assessed the impact of day length changes on larvae of Chrysoperla carnea (Stephens) and Episyrphus balteatus (De Geer), both of which prey on aphids. Larvae of E. balteatus are night-active, whereas those of C. carnea appear to be crepuscular. We subjected both species in climate chambers to day lengths of 16 : 8 L : D and, to circumvent diapause responses, 20 : 4 L : D. We recorded development times and predation rates of both species. E. balteatus grew 13% faster in the 16 : 8 L : D treatment and preyed on significantly more aphids. In contrast, C. carnea grew 13% faster in the 20 : 4 L : D treatment and higher predation rates in 20 : 4 L : D were marginally significant. Our results show that day length affects development and predation, but that the direction depends on species. Such differences in the use of day length may alter the efficiency of biocontrol agents in a changing climate.</t>
  </si>
  <si>
    <t>Joschinski, Jens/H-6447-2019; Krauss, Jochen/C-6216-2014</t>
  </si>
  <si>
    <t>Joschinski, Jens/0000-0001-7828-3336; Krauss, Jochen/0000-0003-2304-9117</t>
  </si>
  <si>
    <t>10.1111/1744-7917.12507</t>
  </si>
  <si>
    <t>WOS:000454835200016</t>
  </si>
  <si>
    <t>Jorgensen, TS; Jepsen, PM; Petersen, HCB; Friis, DS; Hansen, BW</t>
  </si>
  <si>
    <t>Jorgensen, Tue Sparholt; Jepsen, Per Meyer; Petersen, H. Cecilie B.; Friis, Dennis Steven; Hansen, Benni Winding</t>
  </si>
  <si>
    <t>Eggs of the copepod Acartia tonsa Dana require hypoxic conditions to tolerate prolonged embryonic development arrest</t>
  </si>
  <si>
    <t>BMC ECOLOGY</t>
  </si>
  <si>
    <t>BackgroundCopepods make up the largest zooplankton biomass in coastal areas and estuaries and are pivotal for the normal development of fish larva of countless species. During spring in neritic boreal waters, the copepod pelagic biomass increases rapidly from near absence during winter. In the calanoid species Acartia tonsa, a small fraction of eggs are dormant regardless of external conditions and this has been hypothesized to be crucial for sediment egg banks and for the rapid biomass increase during spring. Other eggs can enter a state of induced arrest called quiescence when external conditions are unfavourable. While temperature is known to be a pivotal factor in the transition from developing to resting eggs and back, the role of pH and free Oxygen in embryo development has not been systematically investigated.ResultsHere, we show in a laboratory setting that hypoxic conditions are necessary for resting eggs to maintain a near-intact rate of survival after several months of induced resting. We further investigate the influence of pH that is realistic for natural sediments on the viability of resting eggs and document the effect that eggs have on the pH of the surrounding environment. We find that resting eggs acidify their immediate surroundings and are able to survive in a wide range of pH.ConclusionsThis is the first study to demonstrate the importance of hypoxia on the survival capabilities of A. tonsa resting eggs in a controlled laboratory setting, and the first to show that the large majority of quiescent eggs are able to tolerate prolonged resting. These findings have large implications for the understanding of the recruitment of copepods from sediment egg banks, which are considered the primary contributor of nauplii seeded to pelagic populations in nearshore habitats in late spring.</t>
  </si>
  <si>
    <t>Hansen, Benni W/K-3299-2015</t>
  </si>
  <si>
    <t>Hansen, Benni W/0000-0003-1145-561X; Petersen, Cecilie/0000-0002-4399-1049</t>
  </si>
  <si>
    <t>1472-6785</t>
  </si>
  <si>
    <t>10.1186/s12898-018-0217-5</t>
  </si>
  <si>
    <t>WOS:000455761100002</t>
  </si>
  <si>
    <t>Novikova, II; Titova, JA; Boykova, IV; Krasnobaeva, IL</t>
  </si>
  <si>
    <t>Novikova, I. I.; Titova, J. A.; Boykova, I. V.; Krasnobaeva, I. L.</t>
  </si>
  <si>
    <t>Controlled breeding of the psychrophilic strain G-034 VIZR of Trichoderma asperellum for fast crop residues' polymers utilization and soil enhancement</t>
  </si>
  <si>
    <t>Genus Trichoderma strains as the natural plant residues' biodestructors, highly active antagonists of soil phytopathogens and phytoregulators with the widest range of optimum conditions for their development, are widely used in biologics development. Of particular importance in Russia's northern regions, especially in winter crop cultivation, is the ability of a microorganism's strain used in agro-technologies to maintain viability and target biological activity at low temperatures. In this connection, this work purpose is to select a psychrotolerant strain of T. asperellum for the rapid crop residues' polymer utilization and soil enhancement at low temperature, as well as to evaluate its activity under laboratory and field conditions. In the work process, the following tasks were addressed: selecting psychrotolerant strains of T. asperellum with high cellulolytic activity; further controlled breeding of psychrophilic strains capable of rapid growth, active colonization of plant substrates and high sporulation at 4-8 degrees C; evaluating the target activity of the selected psychrophilic strain as a cellulolytic as well as antagonistic activity against cereal pathogens; obtaining laboratory samples of bioformulations by deep-surface cultivation on non-sterile peat and multirecycled wastes from the edible mushrooms production and assessing their efficacy in field small-plot trials. The methods for inoculum cultivation, sporulation capacity determination, modified wet chamber, estimating antagonistic activity and biologics' quality, field small-plot trials management, quantitative estimates of biomass losses, cellulose and lignin content were used in the work. The active psychrophilic strain for the rapid crop residues' polymer utilization and soil enhancement controlled breeding was selected during a four-step screening of 29 T. asperellum strains from All-Russian Research Institute of Plant Protection (VIZR) State Microorganisms' Collection with high cellulolytic and antagonistic activities. In terms of linear growth rate, antagonistic and hyperparasitic activities at 4-8 degrees., a high rate of wheat and maize stubble residues' colonization, a perspective psychrophilic strain G-034 of T. asperellum was selected for developing the laboratory samples of biologics and for running field trials. In small-plot trials, the active maize crop residues' decomposition under the T. asperellum G-034 influence was revealed, resulting in the complete loss of plant intact state in 12 months due to more than 80 % cellulose and 20 % lignin biodestruction. The maximum loss of maize crop residues biomass for 12 months was more than 70 %. The T. asperellum strain G-034 was active after field hibernation in an amount of x10(4) cfu/g, resulting in a titer increase with seasonal temperature rising and the trophic base bioavailability growth.</t>
  </si>
  <si>
    <t>10.18699/VJ19.497</t>
  </si>
  <si>
    <t>WOS:000490996900011</t>
  </si>
  <si>
    <t>Hamre, LA; Bui, S; Oppedal, F; Skern-Mauritzen, R; Dalvin, S</t>
  </si>
  <si>
    <t>Hamre, Lars Are; Bui, Samantha; Oppedal, Frode; Skern-Mauritzen, Rasmus; Dalvin, Sussie</t>
  </si>
  <si>
    <t>Development of the salmon louse Lepeophtheirus salmonis parasitic stages in temperatures ranging from 3 to 24 degrees C</t>
  </si>
  <si>
    <t>AQUACULTURE ENVIRONMENT INTERACTIONS</t>
  </si>
  <si>
    <t>The development rate of the salmon louse Lepeophtheirus salmonis is greatly influenced by seawater temperature. This study describes how the growth rate of L. salmonis changes with temperature and identifies the extreme high and low temperatures at which development to the adult stage is compromised. Atlantic salmon Salmo salar were infected with copepodids and development was monitored in 8 temperature groups spanning 3 to 24 degrees C until the lice were adults. Development was severely compromised at 3 and 24 degrees C, while the lice developed normally in the temperature range from 6 to 21 degrees C. At 6 degrees C, most female lice had become adults at 72 d post infection (432 degree-days). At 21 degrees C, development was significantly faster and most females were adults after 13 d, at only 271 degree-days. After infection, lice grew through 5 stages before reaching the adult stage, all of which, with a few exceptions, appeared to last approximately equally long. Thus, a simple model describing the mean daily growth rate (stages per day) as a function of temperature was made for each sex. The relationship between mean daily growth rate and temperature was best described by a second-order polynomial. The term relative age is introduced and used to describe the pattern of development in terms of percent of total development time to the adult stage. This was applied to calculate the timing of developmental events as a function of temperature. Photoperiod and development under rising or decreasing temperatures had minor effects on development rate.</t>
  </si>
  <si>
    <t>1869-215X</t>
  </si>
  <si>
    <t>1869-7534</t>
  </si>
  <si>
    <t>10.3354/aei00320</t>
  </si>
  <si>
    <t>WOS:000489289300001</t>
  </si>
  <si>
    <t>Nurwihastuti, DW; Astuti, AJD; Yuniastuti, E; Perangin-Angin, RBB; Simanungkalit, NM</t>
  </si>
  <si>
    <t>IOP</t>
  </si>
  <si>
    <t>Nurwihastuti, Dwi Wahyuni; Astuti, Anik Juli Dwi; Yuniastuti, Eni; Perangin-Angin, Reh Bungana Beru; Simanungkalit, Nahor M.</t>
  </si>
  <si>
    <t>Volcanic hazard analysis of sinabung volcano eruption in karo north sumatra indonesia</t>
  </si>
  <si>
    <t>1ST INTERNATIONAL CONFERENCE ON ADVANCE AND SCIENTIFIC INNOVATION</t>
  </si>
  <si>
    <t>Journal of Physics Conference Series</t>
  </si>
  <si>
    <t>Joint Workshop on KO2PI / 1st International Conference on Advance and Scientific Innovation (ICASI) - Empowering Digital Society through Integration of Multidisciplinarity Aspect</t>
  </si>
  <si>
    <t>APR 23-24, 2018</t>
  </si>
  <si>
    <t>Medan, INDONESIA</t>
  </si>
  <si>
    <t>Mount Sinabung is one of active volcano in Karo North Sumatra Indonesia. Before 2010, Sinabung was categorized as a dormant volcano. After eruption that happened on August 29, 2010, Sinabung increased its level as active volcano. The eruption of Sinabung occured again in September 2013 until now that has not stopped its activity. The research purposes are to analyze the characteristics of volcanic hazard of Sinabung Volcano eruption in Karo and to know the distribution of the characteristics of volcanic hazard of Mount Sinabung. The characteristics of volcanic eruption hazard were analyzed based on geomorphological characteristics because volcanic eruption is one of geomorphological process. Moreover, the geomorphological characteristics were analyzed based on satellite image interpretation, geological map interpretation, and field survey. Delineation of volcanic hazard and data analysis used Geographic Information System (GIS). Moreover, the research results were analyzed as descriptively and spatially. The results show that the volcanic hazard characteristics of Sinabung consist of primary and secondary hazards. The primary hazards of Sinabung eruption are pyroclastics flow (hot clouds), pyroclastic fall (volcanic ash and rocks), and lava flows. Generally, the primary hazard threatens the eastern, southern, southeastern and southwestern regions of Sinabung Volcano. Meanwhile, the secondary hazard of Sinabung eruption is the lahar flow along the Lau Borus River and other rivers which disgorged at Mount Sinabung.</t>
  </si>
  <si>
    <t>1742-6588</t>
  </si>
  <si>
    <t>1742-6596</t>
  </si>
  <si>
    <t>10.1088/1742-6596/1175/1/012186</t>
  </si>
  <si>
    <t>WOS:000478561500184</t>
  </si>
  <si>
    <t>Li, DB; Lyu, GZ; Lyu, JP; Niu, HB; Wang, X; Yin, J</t>
  </si>
  <si>
    <t>Li, D. B.; Lyu, G. Z.; Lyu, J. P.; Niu, H. B.; Wang, X.; Yin, J.</t>
  </si>
  <si>
    <t>CLONING AND CHARACTERIZATION OF A WHEAT RING FINGER GENE TaRHA2b WHOSE EXPRESSION IS UP- REGULATED BY ABA TREATMENT</t>
  </si>
  <si>
    <t>Preharvest sprouting in wheat (Triticum aestivum L.) is the germination of grains in the ears when long range rainfall or damp conditions prior to harvest occur. E3 ubiquitination (type RING-H2) RING finger protein plays a key role in dealing with abiotic stresses in plants, which could be used to improve the PHS resistance of wheat. The full-length cDNA of a wheat RING finger gene named TaRHA2b was firstly cloned from wheat. Bioinformatic analysis and expression profile analysis of the TaRHA2b gene were carried out. The results indicated that the full-length cDNA of TaRHA2b was 845bp containing 465bp open reading frame which encoded 154 amino acid residues. The genomic TaRHA2b gene had no introns. The protein encoded by TaRHA2b gene was consisted of Zinc finger RING-type profile. Blast and phylogenetic analysis showed that the protein encoded by TaRHA2b shared the identity with RHA2b from the Arabidopsis. The result of semi RT-PCR showed that expression of TaRHA2b gene was significantly tissue-specific. The result of qRT-PCR showed that the expression of TaRHA2b in the seeds was significantly higher than the expression of gene expression after soaking germination. The sensitivity of this gene to abscisic acid was significantly increased. TaRHA2b gene may play an important role in seed dormancy during germination, which could be used to improve the PHS resistance of wheat.</t>
  </si>
  <si>
    <t>1785-0037</t>
  </si>
  <si>
    <t>10.15666/aeer/1704_74957510</t>
  </si>
  <si>
    <t>WOS:000478066700020</t>
  </si>
  <si>
    <t>Gibbs, JEM</t>
  </si>
  <si>
    <t>Gibbs, Jane E. M.</t>
  </si>
  <si>
    <t>Essential oils, asthma, thunderstorms, and plant gases: a prospective study of respiratory response to ambient biogenic volatile organic compounds (BVOCs)</t>
  </si>
  <si>
    <t>JOURNAL OF ASTHMA AND ALLERGY</t>
  </si>
  <si>
    <t>Purpose: Prevailing opinion is that wind-pollinated plants affect asthma negatively and that insect- pollinated ones do not. "Thunderstorm" asthma, too, is attributed to bursting grass pollens. Additional biogenic volatile organic compounds (BVOCs) are identified here. Essential oils' BVOCs are inhaled from plants, oil diffusers, candles, room "fresheners", perfumes, and hygiene products. Claims of BVOC "safety" for sensitive respiratory systems are questioned. Methods: Fourteen volunteers, of mixed-age and gender, with seasonal asthma recorded peak expiratory flow (PEF) and 11 symptom scores. BVOCs were collected on Tenax tubes from ambient air in autumn and spring, as were live flower emissions, before and after a thunderstorm. Gas chromatography-mass spectrometry analysis identified frequently occurring BVOCs. Air spora, meteorological, outdoor air pollution variables, and BVOCs predict respiratory symptoms in univariate linear regression models, seasonally. Results: Increased pinene, camphor, linalool, linalyl acetate, benzaldehyde, and benzoic acid predict respiratory symptoms, including reduced PEF, and increased nasal congestion; day length, atmospheric pressure and temperature predict symptoms in both seasons, differently; other variables predict a range of symptoms (0.0001 &lt;= p &lt;= 0.05). Thunder predicts different BVOC emissions in spring, compared to autumn (p &lt;= 0.05). An uncut Grevillea flower emitted linalool and hexenal before a storm; the latter is also emitted from cut grass. Increased nitrogen oxides and pinene in autumn may combine to form harmful oxidation products. Conclusion: This research supports BVOCs as contributors to seasonal asthma and allergic rhinitis, and "thunderstorm" asthma. Pinene emissions from Myrtaceae species (Eucalyptus, Melaleuca, Leptospermum, Callistemon), Brassicaceae (canola), and conifers, worldwide, may induce respiratory inflammation and maintain it, by inhibiting eosinophilic apoptosis. Widely used essential oil products containing BVOCs, like linalool, are associated here with respiratory symptoms. Lagged responses suggest that users' cognitive associations between exposure and response are unlikely, increasing potential for impaired health for vulnerable children.</t>
  </si>
  <si>
    <t>GIBBS, JANE E.M./0000-0002-7042-6272</t>
  </si>
  <si>
    <t>1178-6965</t>
  </si>
  <si>
    <t>10.2147/JAA.S193211</t>
  </si>
  <si>
    <t>WOS:000475752000001</t>
  </si>
  <si>
    <t>Ponomarev, VI; Klobukov, GI; Ilyinykh, AV; Dubovskiy, IM</t>
  </si>
  <si>
    <t>Ponomarev, V. I.; Klobukov, G. I.; Ilyinykh, A. V.; Dubovskiy, I. M.</t>
  </si>
  <si>
    <t>Adaptation Features of Diapause Duration of the Gypsy Moth Lymantria dispar (L.) from Populations of Different Latitudinal Origination</t>
  </si>
  <si>
    <t>An analysis of the influence of the sum of effective temperatures (SET) that embryos of gypsy moth (Lymantria dispar (L.)) from populations of different latitude origins receive in the midsummerautumn period until overwintering on the diapause duration and the SET of eclosion, as well as an assessment of the effect of short-term temperature rise during the dormancy period on the eclosion duration and diapause strength, were performed. The effect of the midsummerautumn SET on the diapause duration and on the SET of spring eclosion subject to conditions of diapause and subsequent quiescence is found. We show that a short-term rise in temperature over the embryo development threshold leads to a proportional decrease in the eclosion duration when the SET of eclosion was lower than 200 degree days. If the SET of eclosion is higher than 200 degree days, the effect of this exposure either has no effect on the eclosion duration or led to stronger dormancy. A short-term temperature rise leads to an increased mortality of embryos that receive a low midsummerautumn SET (approximately 400-450 degree days with a threshold of approximately 7 degrees C). Embryos that receive a high midsummerautumn SET (approximately 1300-1500 degree days with a threshold of approximately 7 degrees C) show no increased mortality. On the basis of these results, we assume that the populations of southern origination have a stronger diapause due to the adaptation to the short-term casual temperature rise above the embryo development threshold in the winterspring period, which may lead to the premature eclosion of gypsy moth larvae.</t>
  </si>
  <si>
    <t>10.1134/S1995425519010098</t>
  </si>
  <si>
    <t>WOS:000466186700001</t>
  </si>
  <si>
    <t>Abouelmaaty, HG; Fukushi, M; Abouelmaaty, AG; Ghazy, NA; Suzuki, T</t>
  </si>
  <si>
    <t>Abouelmaaty, Hebatallah Galal; Fukushi, Mimoe; Abouelmaaty, Ayatallah Galal; Ghazy, Noureldin Abuelfadl; Suzuki, Takeshi</t>
  </si>
  <si>
    <t>Leaf disc-mediated oral delivery of small molecules in the absence of surfactant to the two-spotted spider mite, Tetranychus urticae</t>
  </si>
  <si>
    <t>The two-spotted spider mite (TSSM), Tetranychus urticae, is a chelicerate herbivore with a wide host range and strong ability to develop pesticide resistance. Experimental TSSM populations are easy to maintain, and the recent publication of the complete TSSM genome sequence and development of RNA interference-based reverse genetics protocols make this species an ideal chelicerate model for the study of pesticide resistance and plant-herbivore interactions. In such studies, treated leaf discs are often used for oral delivery of test compounds. When preparing these leaf discs, the organosilicone surfactant Silwet L-77 is used to promote wetting of the leaf surface and distribution of the test compound across the entire leaf surface. Here, we examined the toxicity of Silwet L-77 and found it to be toxic to TSSMs. We then developed a novel means of preparing leaf discs in which a polypropylene sheet rather than Silwet L-77 was used to ensure distribution of a tracer dye across the entire leaf surface. These leaf discs were then successfully used to deliver the tracer dye into the midgut of TSSMs. No significant differences were observed in the survival, fecundity, or feeding activity of TSSMs fed on leaf discs treated with water via our novel method compared with those fed on untreated leaf discs. Thus, our novel method of preparing leaf discs eliminates concerns regarding the bioactivity of surfactants in TSSMs, and we anticipate that it will be useful for improving oral delivery-based bioassays that use TSSMs.</t>
  </si>
  <si>
    <t>Ghazy, Noureldin Abuelfadl Noureldin/G-8649-2017; Suzuki, Takeshi/F-7548-2012</t>
  </si>
  <si>
    <t>Ghazy, Noureldin Abuelfadl Noureldin/0000-0001-5911-086X; Suzuki, Takeshi/0000-0002-7930-1425</t>
  </si>
  <si>
    <t>10.1007/s10493-018-0335-y</t>
  </si>
  <si>
    <t>WOS:000457939000001</t>
  </si>
  <si>
    <t>Pureswaran, DS; Neau, M; Marchand, M; De Grandpre, L; Kneeshaw, D</t>
  </si>
  <si>
    <t>Pureswaran, Deepa S.; Neau, Mathieu; Marchand, Maryse; De Grandpre, Louis; Kneeshaw, Dan</t>
  </si>
  <si>
    <t>Phenological synchrony between eastern spruce budworm and its host trees increases with warmer temperatures in the boreal forest</t>
  </si>
  <si>
    <t>Climate change is predicted to alter relationships between trophic levels by changing the phenology of interacting species. We tested whether synchrony between two critical phenological events, budburst of host species and larval emergence from diapause of eastern spruce budworm, increased at warmer temperatures in the boreal forest in northeastern Canada. Budburst was up to 4.6 +/- 0.7 days earlier in balsam fir and up to 2.8 +/- 0.8 days earlier in black spruce per degree increase in temperature, in naturally occurring microclimates. Larval emergence from diapause did not exhibit a similar response. Instead, larvae emerged once average ambient temperatures reached 10 degrees C, regardless of differences in microclimate. Phenological synchrony increased with warmer microclimates, tightening the relationship between spruce budworm and its host species. Synchrony increased by up to 4.5 +/- 0.7 days for balsam fir and up to 2.8 +/- 0.8 days for black spruce per degree increase in temperature. Under a warmer climate, defoliation could potentially begin earlier in the season, in which case, damage on the primary host, balsam fir may increase. Black spruce, which escapes severe herbivory because of a 2-week delay in budburst, would become more suitable as a resource for the spruce budworm. The northern boreal forest could become more vulnerable to outbreaks in the future.</t>
  </si>
  <si>
    <t>10.1002/ece3.4779</t>
  </si>
  <si>
    <t>WOS:000457622300048</t>
  </si>
  <si>
    <t>Athanassiou, CG; Phillips, TW; Wakil, W</t>
  </si>
  <si>
    <t>Douglas, AE</t>
  </si>
  <si>
    <t>Athanassiou, Christos G.; Phillips, Thomas W.; Wakil, Waqas</t>
  </si>
  <si>
    <t>Biology and Control of the Khapra Beetle, Trogoderma granarium, a Major Quarantine Threat to Global Food Security</t>
  </si>
  <si>
    <t>ANNUAL REVIEW OF ENTOMOLOGY, VOL 64</t>
  </si>
  <si>
    <t>The khapra beetle, Trogoderma granarium, is a voracious feeder of stored products and is considered one of the most important quarantine pests globally. Its ability to survive for long periods under extreme conditions facilitates its spread through international commerce, which has led to invasions of new geographic regions. The khapra beetle is an important quarantine pest for many countries, including the major wheat-producing countries the United States, Canada, Russia, and Australia, and has been classified as one of the 100 worst invasive species worldwide. This species cannot always be controlled by insecticides and other nonchemical methods that are usually effective against other pests of stored products, particularly owing to its diapausing late larval stage. It can rapidly develop at elevated temperatures and under dry conditions, which are not favorable for many major stored-product insects. We synthesize key published work to draw attention to advances in biology, detection and control of the khapra beetle, and directions to consider for future research.</t>
  </si>
  <si>
    <t>978-0-8243-0164-4</t>
  </si>
  <si>
    <t>10.1146/annurev-ento-011118-111804</t>
  </si>
  <si>
    <t>WOS:000456391400008</t>
  </si>
  <si>
    <t>Delisle, ZJ; Ransom, D; Lutterschmidt, WI; Delgado-Acevedo, J</t>
  </si>
  <si>
    <t>Delisle, Zackary J.; Ransom, Dean, Jr.; Lutterschmidt, William I.; Delgado-Acevedo, Johanna</t>
  </si>
  <si>
    <t>Site-specific differences in the spatial ecology of northern cottonmouths</t>
  </si>
  <si>
    <t>We conducted a yearlong telemetric study on 44 northern cottonmouths (Agkistrodon piscivorus) and recorded their weekly spatial position and use at two different and unconnected wetlands: Cooper Wildlife Management Area (Cooper WMA) and Texas A&amp; M Commerce Wetland Area (Commerce WA). These wetland sites differed in size, but were nearly identical in general locality, structure, hydrology, vegetative composition, available resources, and biodiversity. Home ranges for male cottonmouths at the larger Cooper WMA (n = 16; 95% kernel density estimate (KDE) (X) over bar = 54.69 ha +/- 9.36; 100% minimum convex polygon (MCP) (X) over bar = 22.9 ha +/- 4.19) were significantly larger than those at the smaller Commerce WA (n = 10; 95% KDE (X) over bar = 19.88 ha +/- 4.71; 100% MCP (X) over bar = 8.98 ha +/- 2.27). The home ranges of males (n = 26; 95% KDE (X) over bar = 41.3 ha +/- 6.84; 100% MCP (X) over bar = 17.55 ha +/- 3.00) were also significantly larger than those of females (n = 7; 95% KDE (X) over bar = 7.04 ha +/- 1.81; 100% MCP (X) over bar = 3.08 ha +/- 0.82) at both sites. We found no relationship between body size and home range size at either study site. Average weekly distance traveled by males ((X) over bar = 110.07 m +/- 10.80) was significantly greater than that of females ((X) over bar = 45.04 m +/- 4.34), and male movement rates were bimodal in distribution with peaks of movement in the spring and fall. These peaks in movement rates coincided with the spring and fall migrations for mating, thermoregulation, parturition, and access to hibernacula and food resources. We found home ranges within these two-dimensional wetlands to be larger than those reported for linear or one-dimensional riparian sites. We discuss how wetland size and the size-dependent dispersion of potential resources within similar wetlands may influence movement patterns and home range sizes. Such information may serve to evaluate effective wetland size for the conservation and management of wetland species.</t>
  </si>
  <si>
    <t>e02557</t>
  </si>
  <si>
    <t>10.1002/ecs2.2557</t>
  </si>
  <si>
    <t>WOS:000456857400021</t>
  </si>
  <si>
    <t>Sliwinski, M; Powell, L; Schacht, W</t>
  </si>
  <si>
    <t>Sliwinski, Maggi; Powell, Larkin; Schacht, Walter</t>
  </si>
  <si>
    <t>Grazing Systems Do Not Affect Bird Habitat on a Sandhills Landscape</t>
  </si>
  <si>
    <t>Grassland birds are declining faster than any other guild of birds in North America, in part because of degradation of their breeding habitat. Rangeland managers recommend increasing heterogeneity to improve biodiversity; however, on privately owned rangelands, beef production likely decreases heterogeneity on the landscape. One suggestion has been to use multiple grazing systems across a landscape to increase heterogeneity and provide benefits for avian biodiversity, but there is little research to support this recommendation. Thus, our goal was to examine heterogeneity and songbird abundance in relation to grazing systems used by private producers in a large, intact rangeland region. We measured vegetation structure and conducted avian surveys in the Nebraska Sandhills on 11 management units with five different grazing systems, including season-long continuous, deferred rotation, management intensive, dormant season only, and a fixed rotation. On each management unit we assessed the relationship between vegetation structure or songbird abundance and potential management effects, such as grazing system, stocking rate, and management intensity. Season of use and stocking rate were the most common sources of variation in vegetation structure and songbird abundance. Grazing system did not explain variation in vegetation structure or bird abundance, except for heterogeneity in live grass cover, litter cover, shrub cover, and abundance of field sparrows. Vegetation structure varied across the landscape we sampled, but the range of heterogeneity was narrow. Thus, managers should not assume that using a variety of grazing systems across a landscape will inevitably result in heterogeneity of vegetation structure. Rather, managers should focus on creating contrasting vegetation structure in large areas to increase large-scale heterogeneity. This may be achieved through the application of more extreme management practices (e.g., long-term heavy grazing and long-term rest or patch-burn grazing) so that a wider variety of vegetation composition and structure is available to support biodiversity. (C) 2018 The Society for Range Management. Published by Elsevier Inc. All rights reserved.</t>
  </si>
  <si>
    <t>10.1016/j.rama.2018.07.006</t>
  </si>
  <si>
    <t>WOS:000455256100015</t>
  </si>
  <si>
    <t>Kerfahi, D; Tripathi, BM; Dong, K; Kim, M; Kim, H; Slik, JWF; Go, R; Adams, JM</t>
  </si>
  <si>
    <t>Kerfahi, Dorsaf; Tripathi, Binu M.; Dong, Ke; Kim, Mincheol; Kim, Hyoki; Slik, J. W. Ferry; Go, Rusea; Adams, Jonathan M.</t>
  </si>
  <si>
    <t>From the High Arctic to the Equator: Do Soil Metagenomes Differ According to Our Expectations?</t>
  </si>
  <si>
    <t>MICROBIAL ECOLOGY</t>
  </si>
  <si>
    <t>Comparing the functional gene composition of soils at opposite extremes of environmental gradients may allow testing of hypotheses about community and ecosystem function. Here, we were interested in comparing how tropical microbial ecosystems differ from those of polar climates. We sampled several sites in the equatorial rainforest of Malaysia and Brunei, and the high Arctic of Svalbard, Canada, and Greenland, comparing the composition and the functional attributes of soil biota between the two extremes of latitude, using shotgun metagenomic Illumina HiSeq2000 sequencing. Based upon classical views of how tropical and higher latitude ecosystems differ, we made a series of predictions as to how various gene function categories would differ in relative abundance between tropical and polar environments. Results showed that in some respects our predictions were correct: the polar samples had higher relative abundance of dormancy related genes, and lower relative abundance of genes associated with respiration, and with metabolism of aromatic compounds. The network complexity of the Arctic was also lower than the tropics. However, in various other respects, the pattern was not as predicted; there were no differences in relative abundance of stress response genes or in genes associated with secondary metabolism. Conversely, CRISPR genes, phage-related genes, and virulence disease and defense genes, were unexpectedly more abundant in the Arctic, suggesting more intense biotic interaction. Also, eukaryote diversity and bacterial diversity were higher in the Arctic of Svalbard compared to tropical Brunei, which is consistent with what may expected from amplicon studies in terms of the higher pH of the Svalbard soil. Our results in some respects confirm expectations of how tropical versus polar nature may differ, and in other respects challenge them.</t>
  </si>
  <si>
    <t>Adams, Jonathan/0000-0001-7954-8332</t>
  </si>
  <si>
    <t>0095-3628</t>
  </si>
  <si>
    <t>1432-184X</t>
  </si>
  <si>
    <t>10.1007/s00248-018-1215-z</t>
  </si>
  <si>
    <t>WOS:000454921500013</t>
  </si>
  <si>
    <t>Moran, CJ; Neubauer, DL; Rzucidlo, CL; Gerry, SP</t>
  </si>
  <si>
    <t>Moran, Clinton J.; Neubauer, David L.; Rzucidlo, Caroline L.; Gerry, Shannon P.</t>
  </si>
  <si>
    <t>Temperature constrains locomotion and muscle function in two temperate labrids</t>
  </si>
  <si>
    <t>Winter quiescence in fishes is not uncommon, however understanding the mechanisms that cause dormancy are poorly understood. This study highlights the physiological stress temperature places on locomotor musculature and its consequences on whole organism locomotion. Cunner and tautog experience temperatures ranging from 0 to 25 degrees C and enter dormancy at similar to 10 degrees C. We aimed to address the question: how do winter temperatures affect steady swimming and muscle contraction kinetics in cunner? Fishes were collected and housed at 5, 10, 15, or 20 degrees C. Gait transition speed and fin beat frequency were measured at each acclimation temperature. Twitch and tetanus kinetics were recorded from the aerobic locomotor muscle, which is responsible for the power stroke during swimming. Fish acclimated to colder temperatures (5, 10 degrees C) demonstrated lower gait transition speeds than the warm temperature treatments. Similarly, twitch kinetics were slower in muscle acclimated at s 10 degrees C. Locomotor muscle from tautog was significantly slower to contract and relax than cunner when tested at 5 and 10 degrees C. These results suggest that muscle acclimation differs in these closely related labrids from the same habitat. Additionally, these results suggest that cunner locomotor musculature can maintain greater performance at a wider range of temperatures. Gunner occupy more northern latitudes which likely allows for greater performance shifts in response to temperature. However, when temperatures get cold enough muscle function is reduced, perhaps contributing to their overwintering ecology.</t>
  </si>
  <si>
    <t>10.1016/j.cbpa.2018.10.012</t>
  </si>
  <si>
    <t>WOS:000451490000021</t>
  </si>
  <si>
    <t>Fathipour, Y; Kianpour, R; Bagheri, A; Karimzadeh, J; Hosseininaveh, V</t>
  </si>
  <si>
    <t>Fathipour, Yaghoub; Kianpour, Roja; Bagheri, Abdoolnabi; Karimzadeh, Javad; Hosseininaveh, Vahid</t>
  </si>
  <si>
    <t>Bottom-up effects of Brassica genotypes on performance of diamondback moth, Plutella xylostella (Lepidoptera: Plutellidae)</t>
  </si>
  <si>
    <t>CROP PROTECTION</t>
  </si>
  <si>
    <t>The adverse effects of excessive application of insecticides is causing a renewed interest to find resistant host plants to insect pest. Herein, we attempted to elucidate the bottom-up effects of five canola cultivars (Elite, SLM046, Star, NSA2, and RGS(003)), four cabbage cultivars (Glob-Master, Green-Cornet, Red-Rocky and Mikado) and one cauliflower cultivar (S-Mila) on the life table and biological parameters of diamondback moth, Plutella xylostella L., (Lepidoptera: Plutellidae). The age-stage, two-sex life table theory was used to unveil biological differences of P. xylostella on the Brassica genotypes. All experiments were carried out in a laboratory at 25 +/- 1 degrees C, 65 +/- 5% and a photoperiod of 16:8 (L: D) hours. The development time of P. xylostella varied from 13.0 days (on Elite) to 17.4 days (on Red-Rocky). The highest and lowest of net reproductive rate (R-0) were recorded in NSA2 (27.0 offspring/individual) and Red-Rocky (4.7 offspring/individual), respectively. The intrinsic rate of increase (r) ranged from 0.072 day(-1) on Glob-Master to 0.169 day(-1) on Star. The mean generation time (T) value varied between 18.1 days on RGS(003) to 22.5 days on Red-Rocky. According to the results inferred from biological and demographical parameters studies, Glob-Master and SLM046 were found as the resistant and susceptible cultivars, respectively. Revealing the resistance range of the studied Brassica cultivars and life history traits of P. xylostella on these cultivars provide insight into the eco-friendly control strategies of the pest through decreasing its damage rate and improving the condition for activity of natural enemies.</t>
  </si>
  <si>
    <t>Karimzadeh, Javad/C-3416-2009</t>
  </si>
  <si>
    <t>Karimzadeh, Javad/0000-0002-4848-9293; Fathipour, Yaghoub/0000-0002-7963-5409</t>
  </si>
  <si>
    <t>0261-2194</t>
  </si>
  <si>
    <t>1873-6904</t>
  </si>
  <si>
    <t>10.1016/j.cropro.2018.09.020</t>
  </si>
  <si>
    <t>WOS:000449138500019</t>
  </si>
  <si>
    <t>Sueiro, MC; Awruch, CA; Irigoyen, AJ; Argemi, F; Palacios, MG</t>
  </si>
  <si>
    <t>Cruz Sueiro, Maria; Awruch, Cynthia A.; Irigoyen, Alejo J.; Argemi, Federico; Gabriela Palacios, Maria</t>
  </si>
  <si>
    <t>Seasonality of Immunological and Health-State Parameters of Wild Broadnose Sevengill Shark, Notorynchus cepedianus</t>
  </si>
  <si>
    <t>Seasonal fluctuation in environmental parameters can influence immune responses of vertebrates and consequently influence their health and disease resistance. Although seasonality of immune function is well documented in a broad range of vertebrate taxa, this information remains virtually unexplored in cartilaginous fish. Here we examine seasonal variation in immune and general-health parameters of free-living adult broadnose sevengill sharks, Notorynchus cepedianus, along an annual cycle. We sampled sharks during autumn/winter (i.e., coolest temperatures and nonreproductive period) and spring/summer (i.e., warmest temperatures and active reproductive period) and assessed aspects of immunity, general condition, and reproductive hormone levels. A seasonal influence was observed in some, but not all, parameters evaluated. Lower lymphocyte counts and higher heterophil counts and granulocyte to lymphocyte (G:L) ratios were observed in sharks sampled during autumn/winter than in those sampled during spring/summer. On the other hand, total leukocyte counts, eosinophil counts, bacterial agglutination mediated by natural antibodies, and hematocrit did not vary seasonally. The observed seasonal patterns could be explained as (1) greater levels of stress based on the G:L ratio, (2) a sign of immunosuppression or depressed immune investment based on the low lymphocyte counts, and/or (3) a sign of ongoing infection based on the higher heterophil counts in the colder seasons with respect to the warmer ones. In addition, the pattern is in line with the notion that while acquired components are usually depressed by lower temperatures, some innate components might increase to offset that reduction. Immune and health-state parameters were mostly independent of reproductive hormone levels, providing little support for a trade-off with reproduction. Overall, the observed seasonal pattern in immunity of broadnose sevengill sharks could be related to changes in abiotic environmental condition, such as water temperature and photoperiod, although other factors such as availability of high-quality food may play a part.</t>
  </si>
  <si>
    <t>10.1086/700573</t>
  </si>
  <si>
    <t>WOS:000450454000001</t>
  </si>
  <si>
    <t>Vaidyanathan, G; Sankaranarayanan, R; Yap, NT</t>
  </si>
  <si>
    <t>Vaidyanathan, Geeta; Sankaranarayanan, Ramani; Yap, Nonita T.</t>
  </si>
  <si>
    <t>Bridging the chasm - Diffusion of energy innovations in poor infrastructure starved communities</t>
  </si>
  <si>
    <t>RENEWABLE &amp; SUSTAINABLE ENERGY REVIEWS</t>
  </si>
  <si>
    <t>Adoption and sustained diffusion of renewable energy technologies (RET) in remote under-serviced communities do not follow conventional trajectories frequently requiring long gestation periods. The intent of this paper is to emphasize that these gestation periods are not dormant times but involve intense adjustment of the RET innovation to local settings. Village level biodiesel (VLB) is an RET innovation introduced into remote Indian subsistence farming communities where traditional service delivery channels either never existed or are defunct. VLB's diffusion trajectory has been benchmarked and reviewed in this paper with a focus on (1) the attributes of the innovation and (2) decision-making processes. Insights gained through this analysis indicate that promoting organizations must possess a wide range of knowledge capacities in order to be able to support a continuous adoption process. This paper does not focus on traditional and proven RET currently introduced through the private sector but on decentralized innovations, where the onus is on the promoting not-for-profit organization to develop hitherto non-existent local service delivery mechanisms and supply chains that could enhance the local economy. Empirical research for the paper was conducted as a participant observer.</t>
  </si>
  <si>
    <t>1364-0321</t>
  </si>
  <si>
    <t>10.1016/j.rser.2018.09.041</t>
  </si>
  <si>
    <t>WOS:000451762300019</t>
  </si>
  <si>
    <t>Austin, LV; Silvis, A; Muthersbaugh, MS; Powers, KE; Ford, WM</t>
  </si>
  <si>
    <t>Austin, Lauren, V; Silvis, Alexander; Muthersbaugh, Michael S.; Powers, Karen E.; Ford, W. Mark</t>
  </si>
  <si>
    <t>Bat activity following repeated prescribed fire in the central Appalachians, USA</t>
  </si>
  <si>
    <t>Background: To restore and manage fire-adapted forest communities in the central Appalachians, USA, land managers are now increasingly prioritizing use of prescribed fire. However, it is unclear how the reintroduction of fire following decades of suppression will affect bat communities, particularly where white-nose syndrome-related population declines of many cave-hibernating bat species have occurred. To address this concern, we monitored and compared bat activity in burned and unburned habitat across a temporal gradient in western Virginia. Results: We found evidence for slightly positive fire effects on activity levels of the northern long-eared bat (Myotis septentrionalis [Trouessart, 1897]), Indiana bat (Myotis sodalis [Miller and Allen, 1928]), little brown bat (Myotis lucifugus [Le Conte, 1831]), big brown bat (Eptesicus fuscus [Palisot de Beauvois, 1796])/silver-haired bat (Lasionycteris noctivagans [Le Conte, 1831]) group, all high-frequency bats, and all bat species combined. We observed temporal effects only for the big brown bat, with a negative relationship between activity and time since fire. Conclusion: Because response of bat activity was neutral to weakly positive relative to burned forest condition, our results suggest that bats are not a resource that would impede the use of this management tool in the central Appalachians.</t>
  </si>
  <si>
    <t>Ford, Mark/0000-0002-9611-594X</t>
  </si>
  <si>
    <t>DEC 27</t>
  </si>
  <si>
    <t>UNSP 10</t>
  </si>
  <si>
    <t>10.1186/s42408-018-0009-5</t>
  </si>
  <si>
    <t>WOS:000454593500003</t>
  </si>
  <si>
    <t>Guell, BA; Warkentin, KM</t>
  </si>
  <si>
    <t>Guell, Brandon A.; Warkentin, Karen M.</t>
  </si>
  <si>
    <t>When and where to hatch ? Red-eyed treefrog embryos use light cues in two contexts</t>
  </si>
  <si>
    <t>Hatching timing is under strong selection and environmentally cued in many species. Embryos use multiple sensory modalities to inform hatching timing and many have spontaneous hatching patterns adaptively synchronized to natural cycles. Embryos can also adaptively shift their hatching timing in response to environmental cues indicating immediate threats or opportunities. Such cued shifts in hatching are widespread among amphibians; however, we know little about what, if anything, regulates their spontaneous hatching. Moreover, in addition to selection on hatching timing, embryos may experience benefits or suffer costs due to the spatial orientation of hatching. Amphibian eggs generally lack internal constraints on hatching direction but embryos might, nonetheless, use external cues to inform hatching orientation. The terrestrial embryos of red-eyed treefrogs, Agalychnis callidryas, hatch rapidly and prematurely in response to vibrational cues in egg-predator attacks and hypoxia if flooded. Here we examined A. callidryas' use of light cues in hatching timing and orientation. To assess patterns of spontaneous hatching and the role of light cues in their diel timing, we recorded hatching times for siblings distributed across three light environments: continuous light, continuous dark, and a 12L:12D photoperiod. Under a natural photoperiod, embryos showed a clear diel pattern of synchronous hatching shortly after nightfall. Hatching was desynchronized in both continuous light and continuous darkness. It was also delayed by continuous light, but not accelerated by continuous dark, suggesting the onset of dark serves as a hatching cue. We examined hatching orientation and light as a potential directional cue for flooded embryos. Embryos flooded in their clutches almost always hatched toward open water, whereas individual eggs flooded in glass cups often failed to do so, suggesting the natural context provides a directional cue. To test if flooded embryos orient hatching toward light, we placed individual eggs in tubes with one end illuminated and the other dark, then flooded them and recorded hatching direction. Most embryos hatched toward the light, suggesting they use light as a directional cue. Our results support that A. callidryas embryos use light cues to inform both when and where to hatch. Both the spatial orientation of hatching and the timing of spontaneous hatching may affect fitness and be informed by cues in a broader range of species than is currently appreciated.</t>
  </si>
  <si>
    <t>DEC 3</t>
  </si>
  <si>
    <t>e6018</t>
  </si>
  <si>
    <t>10.7717/peerj.6018</t>
  </si>
  <si>
    <t>WOS:000452458500006</t>
  </si>
  <si>
    <t>Limon, DA; Garcia, CJ; Gregory, BB; Stevens, RD; Barnes, MA</t>
  </si>
  <si>
    <t>Limon, Dakota A.; Garcia, Carlos J.; Gregory, Beau B.; Stevens, Richard D.; Barnes, Matthew A.</t>
  </si>
  <si>
    <t>THE STATUS OF PSEUDOGYMNOASCUS DESTRUCTANS IN LOUISIANA</t>
  </si>
  <si>
    <t>SOUTHWESTERN NATURALIST</t>
  </si>
  <si>
    <t>White-nose syndrome (WNS) represents an emerging infectious disease in bats caused by the fungal pathogen Pseudogymnoascus destructans (Pd). The fatal disease has devastated populations of several species of bats in North America, so there is interest in delimiting its current range to aid containment and other management efforts. Early detection of the fungus aids in risk assessment of the disease and managing its presence in areas with hibernating bats. Infection by Pd in bats has been neither surveyed nor reported in Louisiana, despite the fact that WNS has been recorded approximately 150 km across the border of two neighboring states, Arkansas and Mississippi. Between December 2015 and January 2016, we surveyed 190 culverts distributed across the northern portion of Louisiana. In total, we encountered 801 individual bats (355 Perimyotis subflavus, 299 Myotis, 54 Eptesicus fuscus, 47 Tadarida brasiliensis, and 46 Corynorhinus rafinesquii). We used ultraviolet illumination to inspect each individual for presence of WNS symptoms, and no visible symptoms were detected. We also swabbed the skin of 244 bats and 316 habitat walls, and swabs were returned to the laboratory and analyzed using quantitative polymerase chain reaction and Pd-specific primers for presence of the pathogen. No genetic detections occurred in any bat or habitat wall samples. Based on negative detection, we hypothesize that the fungus has not yet been introduced into the state of Louisiana or the environmental conditions of culverts found in Louisiana are not conducive to persistence of the fungus; however, ours is the first survey to assess the status of Pd in the state. Monitoring should continue to confirm that no evidence of the fungal pathogen exists anywhere in the state and to enable rapid response if detection occurs.</t>
  </si>
  <si>
    <t>Barnes, Matthew/K-5113-2012</t>
  </si>
  <si>
    <t>Barnes, Matthew/0000-0002-5550-8587</t>
  </si>
  <si>
    <t>0038-4909</t>
  </si>
  <si>
    <t>1943-6262</t>
  </si>
  <si>
    <t>10.1894/0038-4909-63-4-216</t>
  </si>
  <si>
    <t>WOS:000492754000002</t>
  </si>
  <si>
    <t>Banahene, N; Salem, SK; Faske, TM; Byrne, HM; Glackin, M; Agosta, SJ; Eckert, AJ; Grayson, KL; Thompson, LM</t>
  </si>
  <si>
    <t>Banahene, Nana; Salem, Salem K.; Faske, Trevor M.; Byrne, Hannah M.; Glackin, Madison; Agosta, Salvatore J.; Eckert, Andrew J.; Grayson, Kristine L.; Thompson, Lily M.</t>
  </si>
  <si>
    <t>Thermal Sensitivity of Gypsy Moth (Lepidoptera: Erebidae) During Larval and Pupal Development</t>
  </si>
  <si>
    <t>As global temperatures rise, thermal limits play an increasingly important role in determining the persistence and spread of invasive species. Gypsy moth (Lymantria dispar L. Lepidoptera: Erebidae) in North America provides an ideal system for studying the effect of high temperatures on invasive species performance. Here, we used fluctuating temperature regimes and exposed gypsy moth at specific points in development (first-fourth instar, pupa) to cycles of favorable (22-28 degrees C) or high-temperature treatments (30-36 degrees C, 32-38 degrees C, 34-40 degrees C) for either 2 or 7 d. We measured survival, growth, and prolonged effects of exposure on development time and pupal mass. Survival generally decreased as the experimental temperature treatment and duration of exposure increased for all instars and pupae, with a narrow threshold for lethal effects. In response to increasing temperature and magnified by longer exposure times, growth abruptly declined for third instars and development time increased for pupae. For those surviving the 2-d exposure treatment, development time to pupation increased for all instars, but we did not find consistent effects on final pupal mass. These negative effects of high temperature provide important data on the susceptibility of gypsy moth to heat at different points in development. This work improves our understanding of thermal limits to growth and development in gypsy moth and can aid in determining invasion potential under current and future climates.</t>
  </si>
  <si>
    <t>Grayson, Kristine/0000-0003-1710-0457; Thompson, Lily/0000-0002-3821-0324</t>
  </si>
  <si>
    <t>10.1093/ee/nvy149</t>
  </si>
  <si>
    <t>WOS:000456614100035</t>
  </si>
  <si>
    <t>Muller, KE; Denison, RF</t>
  </si>
  <si>
    <t>Muller, Katherine E.; Denison, R. Ford</t>
  </si>
  <si>
    <t>Resource acquisition and allocation traits in symbiotic rhizobia with implications for life-history outside of legume hosts</t>
  </si>
  <si>
    <t>ROYAL SOCIETY OPEN SCIENCE</t>
  </si>
  <si>
    <t>Resources that microbial symbionts obtain from hosts may enhance fitness during free-living stages when resources are comparatively scarce. For rhizobia in legume root nodules, diverting resources from nitrogen fixation to polyhydroxybutyrate (PHB) has been discussed as a source of host-symbiont conflict. Yet, little is known about natural variation in PHB storage and its implications for rhizobial evolution. We therefore measured phenotypic variation in natural rhizObia populations and investigated how PHB might contribute to fitness in the free-living stage. We found that natural populations of rhizribia from Glycine max and Chamaecrista fasciculata had substantial, heritable variation in PHB acquisition during symbiosis. A model simulating temperature-dependent metabolic activity showed that the observed range of stored PHB per cell could support survival for a few days, for active cells, or over a century for sufficiently dormant cells. Experiments with field-isolated Bradyrhizobium in starvation culture suggest PHB is partitioned asymmetrically in dividing cells, consistent with individual-level bet-hedging previously demonstrated in E. meliloti. High-PHB isolates used more PHB over the first month, yet still retained more PHB for potential long-term survival in a dormant state. These results suggest that stored resources like PHB may support both short-term and long-term functions that contribute to fitness in the free-living stage.</t>
  </si>
  <si>
    <t>2054-5703</t>
  </si>
  <si>
    <t>10.1098/rsos.181124</t>
  </si>
  <si>
    <t>WOS:000456566500020</t>
  </si>
  <si>
    <t>Weigel, R; Irl, SDH; Treydte, K; Beierkuhnlein, C; Berels, J; Field, R; Miranda, JC; Steinbauer, A; Steinbauer, MJ; Jentsch, A</t>
  </si>
  <si>
    <t>Weigel, Robert; Irl, Severin D. H.; Treydte, Kerstin; Beierkuhnlein, Carl; Berels, Johanna; Field, Richard; Miranda, Jose Carlos; Steinbauer, Alana; Steinbauer, Manuel J.; Jentsch, Anke</t>
  </si>
  <si>
    <t>A novel dendroecological method finds a non-linear relationship between elevation and seasonal growth continuity on an island with trade wind-influenced water availability</t>
  </si>
  <si>
    <t>AOB PLANTS</t>
  </si>
  <si>
    <t>Climatic seasonality drives ecosystem processes (e.g. productivity) and influences plant species distribution. However, it is poorly understood how different aspects of seasonality (especially regarding temperature and precipitation) affect growth continuity of trees in climates with low seasonality because seasonality is often only crudely measured. On islands, exceptionally wide elevational species distribution ranges allow the use of tree rings to identify how growth continuity and climate-growth relationships change with elevation. Here, we present a novel dendroecological method to measure stem growth continuity based on annual density fluctuations (ADFs) in tree rings of Pinus canariensis to indicate low climatic seasonality. The species ranges from 300 to &gt; 2000 m a.s.l. on the trade wind-influenced island of La Palma (Canary Islands), where we measured three decades of tree-ring data of 100 individuals distributed over 10 sites along the entire elevational range. The successfully implemented ADF approach revealed a major shift of stem growth continuity across the elevational gradient. In a remarkably clear pattern, stem growth continuity (percentage of ADFs) showed a hump-shaped relationship with elevation reaching a maximum at around 1000 m a.s.l. Low- to mid-elevation tree growth was positively correlated with the Palmer Drought Severity Index (PDSI; indicating aridity) and sea surface temperature (indicating trade wind-influenced moderation of water supply), while high-elevation tree growth was positively correlated with winter temperature (indicating a cold-induced dormancy period). We conclude that ADFs are a useful method to measure stem growth continuity in low-seasonality climates. Growth of P. canariensis on the Canary Islands is more frequently interrupted by winter cold at high elevations and by summer drought at low elevations than in the trade wind-influenced mid elevations, where growth sometimes continues throughout the year. Climate change-associated alterations in trade wind cloud formation might cause non-analogue growth limitations for many unique island species.</t>
  </si>
  <si>
    <t>Irl, Severin/0000-0002-1734-8607; Weigel, Robert/0000-0001-9685-6783</t>
  </si>
  <si>
    <t>2041-2851</t>
  </si>
  <si>
    <t>ply070</t>
  </si>
  <si>
    <t>10.1093/aobpla/ply070</t>
  </si>
  <si>
    <t>WOS:000455216500007</t>
  </si>
  <si>
    <t>Zhao, Y; Zhong, L; Zhou, K; Song, ZP; Chen, JK; Rong, J</t>
  </si>
  <si>
    <t>Zhao, Yao; Zhong, Lan; Zhou, Kai; Song, Zhiping; Chen, Jiakuan; Rong, Jun</t>
  </si>
  <si>
    <t>Seed characteristic variations and genetic structure of wild Zizania latifolia along a latitudinal gradient in China: implications for neo-domestication as a grain crop</t>
  </si>
  <si>
    <t>Crop wild relatives are not only important genetic resources for crop improvement, but also domestication candidates for selecting new crops. As a close relative of American wild rice Zizania palustris, Z. latifolia is a perennial aquatic grass widely distributed in China. Although Z. latifolia has been domesticated and cultivated as an aquatic vegetable for &gt; 1000 years, a neo-domestication for grain production needs to be soundly evaluated. In this study, we investigated the seed characteristic variations and genetic structure of 15 Z. latifolia wild populations along a latitudinal gradient in China. Our results showed that Z. latifolia tended to produce relatively larger seeds with lower moisture content and lower investments in seed pericarp at lower latitudes. The width, size, shape, seed-pericarp ratio and relative water content of seeds were significantly associated with climatic variables. The seeds of Z. latifolia showed a relatively low germination percentage and strong dormancy, which might hinder the neo-domestication. In addition, high genetic differentiation had been found among Z. latifolia populations, which could be attributed to isolation by distance. This study offered preliminary information for the utilization and conservation of wild Z. latifolia. It suggested that the wild populations in the middle and lower reaches of the Yangtze River could be good candidates for grain crop domestication due to appropriate seed traits and high genetic diversity. The neo-domestication of wild Z. latifolia requires further researches on the genetic mechanism of the Domestication Syndrome and more works on artificial breeding.</t>
  </si>
  <si>
    <t>Rong, Jun/B-6037-2008</t>
  </si>
  <si>
    <t>Rong, Jun/0000-0003-1408-2898</t>
  </si>
  <si>
    <t>ply072</t>
  </si>
  <si>
    <t>10.1093/aobpla/ply072</t>
  </si>
  <si>
    <t>WOS:000455216500009</t>
  </si>
  <si>
    <t>Lorch, JM; Palmer, JM; Vanderwolf, KJ; Schmidt, KZ; Verant, ML; Weller, TJ; Blehert, DS</t>
  </si>
  <si>
    <t>Lorch, J. M.; Palmer, J. M.; Vanderwolf, K. J.; Schmidt, K. Z.; Verant, M. L.; Weller, T. J.; Blehert, D. S.</t>
  </si>
  <si>
    <t>Malassezia vespertilionis sp. nov.: a new cold-tolerant species of yeast isolated from bats</t>
  </si>
  <si>
    <t>PERSOONIA</t>
  </si>
  <si>
    <t>Malassezia is a genus of medically-important, lipid-dependent yeasts that live on the skin of warm-blooded animals. The 17 described species have been documented primarily on humans and domestic animals, but few studies have examined Malassezia species associated with more diverse host groups such as wildlife. 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beta-tubulin, translation elongation factor EF-1 alpha, and minichromosome maintenance complex component 7) indicated that all of the bat Malassezia isolates likely represented a single species distinct from other named taxa. Of particular note was the ability of the Malassezia sp. to grow over a broad range of temperatures (7-40 degrees C), with optimal growth occurring at 24 degrees C. These thermal growth ranges, unique among the described Malassezia, may be an adaptation by the fungus to survive on bats during both the host's hibernation and active seasons. The combination of genetic and physiological differences provided compelling evidence that this lipid-dependent yeast represents a novel species described herein as Malassezia vespertilionis sp. nov. Whole genome sequencing placed the new species as a basal member of the clade containing the species M. furfur, M. japonica, M. obtusa, and M. yamatoensis. The genetic and physiological uniqueness of Malassezia vespertilionis among its closest relatives may make it important in future research to better understand the evolution, life history, and pathogenicity of the Malassezia yeasts.</t>
  </si>
  <si>
    <t>Verant, Michelle/0000-0001-6994-6257; Palmer, Jonathan/0000-0003-0929-3658</t>
  </si>
  <si>
    <t>0031-5850</t>
  </si>
  <si>
    <t>10.3767/persoonia.2018.41.04</t>
  </si>
  <si>
    <t>WOS:000454875300004</t>
  </si>
  <si>
    <t>Batz, ZA; Armbruster, PA</t>
  </si>
  <si>
    <t>Batz, Zachary A.; Armbruster, Peter A.</t>
  </si>
  <si>
    <t>Diapause-associated changes in the lipid and metabolite profiles of the Asian tiger mosquito, Aedes albopictus</t>
  </si>
  <si>
    <t>Diapause is an alternative life-history strategy that allows organisms to enter developmental arrest in anticipation of unfavorable conditions. Diapause is widespread among insects and plays a key role in enhancing overwinter survival as well as defining the seasonal and geographic distributions of populations. Next-generation sequencing has greatly advanced our understanding of the transcriptional basis for this crucial adaptation but less is known about the regulation of embryonic diapause physiology at the metabolite level. Here, we characterized the lipid and metabolite profiles of embryonic diapause in the Asian tiger mosquito, Aedes albopictus. We used an untargeted approach to capture the relative abundance of 250 lipids and 241 metabolites. We observed adjustments associated with increased energy storage, including an accumulation of lipids, the formation of larger lipid droplets and increased lipogenesis, as well as metabolite shifts suggesting reduced energy utilization. We also found changes in neuroregulatory- and insulin-associated metabolites with potential roles in diapause regulation. Finally, we detected a group of unidentified, diapause-specific metabolites which have physical properties similar to those of steroids/steroid derivatives and may be associated with the ecdysteroidal regulation of embryonic diapause in A. albopictus. Together, these results deepen our understanding of the metabolic regulation of embryonic diapause and identify key targets for future investigations.</t>
  </si>
  <si>
    <t>Batz, Zachary/0000-0002-4483-2402</t>
  </si>
  <si>
    <t>UNSP jeb189480</t>
  </si>
  <si>
    <t>10.1242/jeb.189480</t>
  </si>
  <si>
    <t>WOS:000454692700016</t>
  </si>
  <si>
    <t>Duplouy, A; Minard, G; Lahteenaro, M; Rytteri, S; Saastamoinen, M</t>
  </si>
  <si>
    <t>Duplouy, Anne; Minard, Guillaume; Lahteenaro, Meri; Rytteri, Susu; Saastamoinen, Marjo</t>
  </si>
  <si>
    <t>Silk properties and overwinter survival in gregarious butterfly larvae</t>
  </si>
  <si>
    <t>All organisms are challenged by encounters with parasites, which strongly select for efficient escape strategies in the host. The threat is especially high for gregarious species entering immobile periods, such as diapause. Larvae of the Glanville fritillary butterfly, Melitaea cinxia, spend the winter in diapause in groups of conspecifics each sheltered in a silk nest. Despite intensive monitoring of the population, we have little understanding of the ecological factors influencing larval survival over the winter in the field. We tested whether qualitative and quantitative properties of the silk nest contribute to larval survival over diapause. We used comparative proteomics, metabarcoding analyses, microscopic imaging, and in vitro experiments to compare protein composition of the silk, community composition of the silk-associated microbiota, and silk density from both wild-collected and laboratory-reared families, which survived or died in the field. Although most traits assessed varied across families, only silk density was correlated with overwinter survival in the field. The silk nest spun by gregarious larvae before the winter acts as an efficient breathable physical shield that positively affects larval survival during diapause. Such benefit may explain how this costly trait is conserved across populations of this butterfly species and potentially across other silk-spinning insect species.</t>
  </si>
  <si>
    <t>Duplouy, Anne/H-3006-2019</t>
  </si>
  <si>
    <t>Duplouy, Anne/0000-0002-7147-5199; Minard, Guillaume/0000-0002-2079-8844; Rytteri, Susu/0000-0002-1289-3024</t>
  </si>
  <si>
    <t>10.1002/ece3.4595</t>
  </si>
  <si>
    <t>WOS:000454523500013</t>
  </si>
  <si>
    <t>Kimmitt, AA; Dietz, SL; Reichard, DG; Ketterson, ED</t>
  </si>
  <si>
    <t>Kimmitt, Abigail A.; Dietz, Samantha L.; Reichard, Dustin G.; Ketterson, Ellen D.</t>
  </si>
  <si>
    <t>Male courtship preference during seasonal sympatry may maintain population divergence</t>
  </si>
  <si>
    <t>Animal migration can lead to a population distribution known as seasonal sympatry, in which closely-related migrant and resident populations of the same species co-occur in sympatry during part of the year, but are otherwise allopatric. During seasonal sympatry in early spring, residents may initiate reproduction before migrants depart, presenting an opportunity for gene flow. Differences in reproductive timing between migrant and resident populations may favor residents that exhibit preferences for potential mates of similar migratory behavior and reproductive timing, thus maintaining population divergence. We studied dark-eyed juncos (Junco hyemalis), a songbird that exhibits seasonal sympatry. We conducted simulated courtship interactions in which we presented free-living resident males with either a caged migrant or resident female and quantified courtship behavior prior to the departure of the migrants. We found that resident males preferred to court resident females: they sang more short-range songs and exhibited more visual displays associated with courtship when presented with resident females. We conclude that males distinguish between migrant and resident females during seasonal sympatry when the risk of interacting with non-reproductive, migrant females is high. Male mate choice in seasonal sympatry is likely adaptive for male reproductive success. As a secondary effect, male mating preference could act to maintain or promote divergence between populations that differ in migratory strategy.</t>
  </si>
  <si>
    <t>10.1002/ece3.4640</t>
  </si>
  <si>
    <t>WOS:000454107200039</t>
  </si>
  <si>
    <t>Varpe, O; Ejsmond, MJ</t>
  </si>
  <si>
    <t>Varpe, Oystein; Ejsmond, Maciej J.</t>
  </si>
  <si>
    <t>Trade-offs between storage and survival affect diapause timing in capital breeders</t>
  </si>
  <si>
    <t>Many organisms spend the unfavourable part of the year, such as the winter season, in diapause or dormancy and reproduce in spring shortly after emergence. Reserves are acquired prior to diapause to cover metabolic costs and in some species also reproduction (capital breeding) directly after diapause. Storage is then a component of future reproduction, and capital breeders consequently pay a pre-breeding cost of reproduction as they risk dying while obtaining and carrying the reserves. How large should the reserves be, and to what extent should optimal storage, and thereby timing of diapause, depend on predation risk and reproductive strategy? We present a general and simplistic life history model of an arthropod (e.g. crustaceans or insects) that is exposed to background mortality risk when it accumulates reserves before diapause. The model optimizes diapause timing and resultant reserves for income, mixed and capital breeders, and predicts how mortality risk affects the degree of capital breeding. For income breeders, timing of diapause is insensitive to the risk while obtaining reserves as they, regardless of risk, acquire the minimum amount needed to survive the winter. For capital breeders, the higher the risk the earlier the diapause and less is consequently stored. Mixed breeders diapause late and store as much as pure capital breeders when exposed to low risk, but behave as income breeders and diapause early when mortality is high. Our model shows that the degree of capital breeding impacts phenology of diapause in a risk-dependent manner. This prediction should impact how diapause timing is thought of across a wide range of taxa, including the much studied marine copepods. Timing of diapause, including triggers and cues, can only be understood when the diversity of reproductive strategies and the adaptive value of storage is taken into account.</t>
  </si>
  <si>
    <t>Varpe, Oystein/B-9693-2008; Ejsmond, Maciej/H-8751-2018</t>
  </si>
  <si>
    <t>Varpe, Oystein/0000-0002-5895-6983; Ejsmond, Maciej/0000-0002-3598-4578</t>
  </si>
  <si>
    <t>10.1007/s10682-018-9961-4</t>
  </si>
  <si>
    <t>WOS:000450510900004</t>
  </si>
  <si>
    <t>Douglas, J; Umina, P; Macfadyen, S; Hoffmann, A</t>
  </si>
  <si>
    <t>Douglas, Josh; Umina, Paul; Macfadyen, Sarina; Hoffmann, Ary</t>
  </si>
  <si>
    <t>Field associations of first generation densities of the pest mites Halotydeus destructor and Penthaleus major in pasture</t>
  </si>
  <si>
    <t>Halotydeus destructor and Penthaleus major are species of earth mite commonly found at high densities in agricultural fields in Australia and other parts of the world. These mites pose a risk to a range of winter crops and pastures when seedlings emerge in autumn. In order to predict likely mite pressure, we investigated whether autumn densities in pastures can be determined from agronomic and environmental field variables. For H. destructor, field densities showed little association with a range of vegetation variables but could largely be explained using the variable field type, with high densities present when fields had mixtures of grass, clover and weeds. For P. major, we found a regional effect. In the region where most data were available, P. major field densities were associated with grass abundance, whereas an association with field type was significant but different to that found for H. destructor. For both species, densities were not associated with rainfall, but there was a weak association with soil moisture capacity. We discuss how these results can help in managing these important pest mites.</t>
  </si>
  <si>
    <t>Hoffmann, Ary/R-2972-2019; Macfadyen, Sarina/C-1511-2008</t>
  </si>
  <si>
    <t>Hoffmann, Ary/0000-0001-9497-7645; Macfadyen, Sarina/0000-0003-3553-4910</t>
  </si>
  <si>
    <t>10.1007/s10493-018-0331-2</t>
  </si>
  <si>
    <t>WOS:000452310800005</t>
  </si>
  <si>
    <t>Malan, A; Ciocca, D; Challet, E; Pevet, P</t>
  </si>
  <si>
    <t>Malan, Andre; Ciocca, Dominique; Challet, Etienne; Pevet, Paul</t>
  </si>
  <si>
    <t>Implicating a Temperature-Dependent Clock in the Regulation of Torpor Bout Duration in Classic Hibernation</t>
  </si>
  <si>
    <t>Syrian hamsters may present 2 types of torpor when exposed to ambient temperatures in the winter season, from 8 degrees C to 22 degrees C (short photoperiod). The first is daily torpor, which is controlled by the master circadian clock of the body, located in the SCN. In this paper, we show that daily torpor bout duration is unchanged over the 8 degrees C to 22 degrees C temperature range, as predicted from the thermal compensation of circadian clocks. These findings contrast with the second type of torpor: multi-day torpor or classic hibernation. In multi-day torpor, bout duration increases as temperature decreases, following Arrhenius thermodynamics. We found no evidence of hysteresis from metabolic inhibition and the process was thus reversible. As a confirmation, at any temperature, the arousal from multi-day torpor occurred at about the same subjective time given by this temperature-dependent clock. The temperature-dependent clock controls the reduced torpor metabolic rate while providing a reversible recovery of circadian synchronization on return to euthermy.</t>
  </si>
  <si>
    <t>10.1177/0748730418797820</t>
  </si>
  <si>
    <t>WOS:000450159000005</t>
  </si>
  <si>
    <t>Parlak, S; Ozcankaya, IM; Batur, M; Akkas, ME; Boza, Z; Toprak, O</t>
  </si>
  <si>
    <t>Parlak, Salih; Ozcankaya, Ikbal Meltem; Batur, Mustafa; Akkas, Mehmet Emin; Boza, Zulfu; Toprak, Ozgur</t>
  </si>
  <si>
    <t>Efficiency of funnel traps in controlling pine processionary moth</t>
  </si>
  <si>
    <t>JOURNAL OF PLANT DISEASES AND PROTECTION</t>
  </si>
  <si>
    <t>Changing climate conditions have allowed the pine processionary moth [Thaumetopoea pityocampa (Den. &amp; Schiff. 1775) (Lepidoptera: Notodontidae: Thaumetopoeidae) and T. wilkinsoni Tams. 1925 (Lepidoptera: Notodontidae: Thaumetopoeidae)] which is one of the most important insects in Mediterranean forest ecosystems, to distribute to larger areas. More effective control of this moth is necessary to prevent its expansion to northern and higher altitudes. Mechanical, biological, chemical, and biotechnical control methods are currently being applied. These methods are either not effective alone, are very expensive, have low impact, or are problematic with respect to the environmental and human health. The purpose of this study was to develop a new approach to control the pine processionary moth and to develop an economical, ecological, and effective trap exploiting its behavioural characteristics. Traps attached to tree trunks caused mature larvae to be trapped as they landed on the soil in convoys to become pupa. In 2013, the average number of nests per tree was 4.7, while it decreased to 2.0 in 2015; furthermore, the average number of larvae decreased from 265 to 57. As a result of this 3-year study, it was found that these traps could catch nearly all of the adult larvae and reduce the moth population; it was also evident that these traps can be used as a new alternative method to control the pine processionary moth, alone or in combination with other methods.</t>
  </si>
  <si>
    <t>1861-3829</t>
  </si>
  <si>
    <t>1861-3837</t>
  </si>
  <si>
    <t>10.1007/s41348-018-0182-4</t>
  </si>
  <si>
    <t>WOS:000449115400004</t>
  </si>
  <si>
    <t>Kim, SK; Kim, ES; Kim, KH; Jeong, N; Lee, JS; Kang, S</t>
  </si>
  <si>
    <t>Kim, Sue-Kyung; Kim, Eun-Sil; Kim, Kyung Hye; Jeong, Namhee; Lee, Ju Seok; Kang, Sungtaeg</t>
  </si>
  <si>
    <t>Genetic variance for flowering time conferring E2 gene in photoperiod-insensitive early-maturing soybean accessions and topological distribution in Korea peninsula</t>
  </si>
  <si>
    <t>Soybean [Glycine max (L.) Merr.] is one of the major legume crops for human and livestock, and the double cropping system with soybean have been widely applied to increase arable land utilization rate. To employ the soybean for multiple cropping system, cultivars, which are photoperiod insensitive and early maturing, are required. The region-specific crop adaptation could be achieved by the successful flowering followed by progeny production, and it is important to understand the mechanisms underlying the transition from the vegetative to reproductive stage. In soybean, 10 genes/QTLs conferring flowering time were identified, and four genes, E1, E2, E3, and E4, are mainly involved in geographic adaptation of soybean. Here, to develop the photoperiod-insensitive early-maturing soybean varieties, QTL analysis was conducted using RILs from the crosses between photoperiod-insensitive early-maturing soybean cultivar, Keunol, and late maturity soybean cultivar, Sinpaldal. Furthermore, to identify the topological distribution within Korea peninsula, SNPs in exon region of 40 soybean varieties were investigated by sequencing of the exon region in E2 and comparing to their origin information. The results showed that early flowering is mainly controlled by the E2 in five different environments, and there are three nonsynonymous SNPs in E2. Two of them, SNPs in exon 2 and 10, produce the premature stop codon. The first SNP in exon 2 was strongly linked to topological distribution, which is mainly restricted to southern area of Korea peninsula. This result could provide the useful information to develop photo-insensitive early-maturing soybean cultivar, which could be employed in various cropping system.</t>
  </si>
  <si>
    <t>10.1007/s11032-018-0887-x</t>
  </si>
  <si>
    <t>WOS:000451456900001</t>
  </si>
  <si>
    <t>Wang, CC; Rogers, DC</t>
  </si>
  <si>
    <t>Wang, Chun-Chieh; Rogers, D. Christopher</t>
  </si>
  <si>
    <t>Bet hedging in stochastic habitats: an approach through large branchiopods in a temporary wetland</t>
  </si>
  <si>
    <t>Organisms evolve to maintain fitness across generations, while short-term fitness in stochastic habitats such as temporary wetlands may be highly varied. As typical temporary wetland inhabitants, large branchiopods rely on bet hedging hatching that helps them survive throughout generations. An optimal hatching rate is predicted to be approximate to the successful reproduction probability (SRP). We tested the difference between hatching rate and SRP of large branchiopods Branchinella kugenumaensis and Eulimnadia braueriana in a temporary wetland in Taiwan, through field surveys and climatic records to evaluate their SRP. Comparisons were performed under two proposed scenarios, where a population's hatching was bet hedged for a hydroperiod or for a wet season (with several hydroperiods), respectively. Population size fluctuations were simulated for these two scenarios under assumed egg mortalities and reproductive replenishments. Results showed that the hatching rates only fitted to SRP for E. braueriana under the scenario of bet hedging on a wet season, not for B. kugenumaensis, nor for both species under the scenario of bet hedging on a hydroperiod. Bet hedging on a wet season would have a smaller range of population size fluctuation and a lower rate of population size decrease. This implies that large branchiopods adopt a conservative hatching strategy, lowering the hatching fraction in each hydroperiod to reduce long-term egg bank size fluctuation. Bet hedging strategies could occur during other life cycle stages, coexist with other life history strategies, and lead to the diversified hatching fraction distribution rather than a single, optimal fraction throughout hydroperiods.</t>
  </si>
  <si>
    <t>Rogers, D. Christopher/O-4256-2019</t>
  </si>
  <si>
    <t>Wang, Chun-Chieh/0000-0001-7398-5638</t>
  </si>
  <si>
    <t>10.1007/s00442-018-4272-6</t>
  </si>
  <si>
    <t>WOS:000450471000013</t>
  </si>
  <si>
    <t>Miyazaki, Y; Tanaka, K; Watari, Y</t>
  </si>
  <si>
    <t>Miyazaki, Yosuke; Tanaka, Kazuhiro; Watari, Yasuhiko</t>
  </si>
  <si>
    <t>Dependence of phase setting on the amplitude of square-wave and pseudo-sinusoidal temperature cycles in the circadian eclosion rhythm of the onion fly Delia antiqua</t>
  </si>
  <si>
    <t>With increasing soil depth, the diel temperature amplitude gradually decreases and the phase of the temperature cycle is delayed. The onion fly Delia antiqua (Meigen) (Diptera: Anthomyiidae), which pupates at a soil depth of 2-20 cm, advances the eclosion phase of its circadian rhythm as the temperature amplitude decreases. This 'temperature amplitude response' is considered to allow pupae located at any depth to eclose in the early morning. The present study examines the temperature amplitude response of D. antiqua under thermoperiods with amplitudes ranging between 1 and 20 degrees C. The thermoperiod to which pupae are exposed is either a square-wave temperature cycle, which is generally used for laboratory experiments, or a pseudo-sinusoidal temperature cycle, which more closely resembles natural daily temperature cycle, at an average temperature of either 25 or 20 degrees C. Bursts of eclosion invoked by the abrupt temperature increase in square-wave cycles are apparently repressed in pseudo-sinusoidal temperature cycles. Eclosion time shows a clear quantitative shift by 5.9-8.6 h in response to temperature amplitude regardless of the average temperature and the shape of the temperature cycle. The change in the eclosion time is clearly noticeable between amplitudes of 1 and 8 degrees C but is small between amplitudes of 8 degrees C or more. Delia antiqua may evolve to compensate for the depth-dependent phase delay of temperature changes within the possible range of temperature amplitudes in actual soil environments.</t>
  </si>
  <si>
    <t>10.1111/phen.12264</t>
  </si>
  <si>
    <t>WOS:000449743700011</t>
  </si>
  <si>
    <t>Asquith, E; Evans, C; Dunstan, RH; Geary, P; Cole, B</t>
  </si>
  <si>
    <t>Asquith, Elise; Evans, Craig; Dunstan, R. Hugh; Geary, Phillip; Cole, Bruce</t>
  </si>
  <si>
    <t>Distribution,Distribution, abundance and activity of geosmin and 2-methylisoborneol-producing Streptomyces in drinking water reservoirs</t>
  </si>
  <si>
    <t>WATER RESEARCH</t>
  </si>
  <si>
    <t>While cyanobacteria have been widely recognised as the most common cause of geosmin and 2-methylisoborneol related taste and odour (T&amp;O) episodes in drinking water supplies, many reported occurrences could not be attributed to these organisms. The Streptomyces genus of soil bacteria also includes producers of these compounds, however their potential role in such occurrences is poorly understood and often disregarded on the basis that they are terrestrial rather than aquatic organisms, with their detection in water samples assumed to reflect the presence of dormant spores rather than metabolically active vegetative cells. Using qPCR and a differential cell lysis technique for DNA extraction, allowing distinction of spores from vegetative cells, the aim of this study was to determine the distribution, abundance and potential activity of Streptomyces species across a range of aquatic and marginal habitat zones in two drinking water reservoirs, including: exposed soil, submerged sediments, plant debris and emergent macrophytes at the margins; marginal and offshore surface waters; deep offshore waters; and offshore benthic sediments. Marginal substrates including soil, sediment and plant debris were identified as the dominant habitat zones for Streptomyces, (concentrations up to 1.1 x 10(7) cells g(-1)) supporting the concept of 'wash-in' from the margins due to run-off or water level rise following rainfall, as the likely pathway for Streptomyces induced T&amp;O in reservoirs. However, vegetative cells were also found to comprise a substantial proportion of Streptomyces populations in the reservoir water mass itself (&gt;90% in some surface and bottom water samples), suggesting the potential for these bacteria to be metabolically active in the water and therefore contribute to in situ production of T&amp;O metabolites. Crown Copyright (C) 2018 Published by Elsevier Ltd. All rights reserved.</t>
  </si>
  <si>
    <t>Evans, Craig/0000-0002-5777-5080</t>
  </si>
  <si>
    <t>0043-1354</t>
  </si>
  <si>
    <t>10.1016/j.watres.2018.08.014</t>
  </si>
  <si>
    <t>WOS:000449137700004</t>
  </si>
  <si>
    <t>Zheng, B; Yu, JS; Xi, ZY; Tang, MX</t>
  </si>
  <si>
    <t>Zheng, Bo; Yu, Jianshe; Xi, Zhiyong; Tang, Moxun</t>
  </si>
  <si>
    <t>The annual abundance of dengue and Zika vector Aedes albopictus and its stubbornness to suppression</t>
  </si>
  <si>
    <t>The mosquito Aedes albopictus is a competent vector for more than 25 arboviruses, including dengue and Zika, and the sole vector for the 2014 unprecedented dengue outbreak in southern China. Due to the lack of a deep understanding of how its seasonal abundance is tied to environments, current methods have failed to control its prevalence and expansion on a large scale. In this paper, we develop a comprehensive model of difference equations that incorporates mosquito age at the four developmental stages, egg diapause, larval density competition, and the meteorological data for temperature, precipitation, and humidity, to predict the mosquito abundance over time in southern China. The generated temporal profile is robust against the variation of initial inputs, and matches well with the measurements in a northeast district in Guangzhou in 2013 and 2014 with a correlation coefficient R-2 approximate to 0.9511. We find that chemical interventions have only a temporary effect; once the intervention is terminated, mosquito population bounces back quickly. Moreover, improper adulticide applications facilitate a fast spread of insecticide resistance. The resistance spread is quantified and the optimal intensity and frequency of chemical interventions are simulated. These findings remain to be tested by more real data and our methods can be adapted to other geographic areas and/or mosquito species for designing better mosquito control strategies.</t>
  </si>
  <si>
    <t>10.1016/j.ecolmodel.2018.09.004</t>
  </si>
  <si>
    <t>WOS:000451653800005</t>
  </si>
  <si>
    <t>Magombedze, G; Ferguson, NM; Ghani, AC</t>
  </si>
  <si>
    <t>Magombedze, Gesham; Ferguson, Neil M.; Ghani, Azra C.</t>
  </si>
  <si>
    <t>A trade-off between dry season survival longevity and wet season high net reproduction can explain the persistence of Anopheles mosquitoes</t>
  </si>
  <si>
    <t>PARASITES &amp; VECTORS</t>
  </si>
  <si>
    <t>Background: Plasmodium falciparum malaria remains a leading cause of death in tropical regions of the world. Despite efforts to reduce transmission, rebounds associated with the persistence of malaria vectors have remained a major impediment to local elimination. One area that remains poorly understood is how Anopheles populations survive long dry seasons to re-emerge following the onset of the rains. Methods: We developed a suite of mathematical models to explore the impact of different dry-season mosquito survival strategies on the dynamics of vector populations. We fitted these models to an Anopheles population data set from Mali to estimate the model parameters and evaluate whether incorporating aestivation improved the fit of the model to the observed seasonal dynamics. We used the fitted models to explore the impact of intervention strategies that target aestivating mosquitoes in addition to targeting active mosquitoes and larvae. Results: Including aestivation in the model significantly improved our ability to reproduce the observed seasonal dynamics of vector populations as judged by the deviance information criterion (DIC). Furthermore, such a model resulted in more biologically plausible active mosquito survival times (for A. coluzzii median wet season survival time of 10.9 days, 95% credible interval (CrI): 10.0-14.5 days in a model with aestivation versus 38.1 days, 95% CrI: 35.8-42.5 days in a model without aestivation; similar patterns were observed for A. arabiensis). Aestivation also generated enhanced persistence of the vector population over a wider range of both survival times and fecundity levels. Adding vector control interventions that target the aestivating mosquito population is shown to have the potential to enhance the impact of existing vector control. Conclusions: Dry season survival attributes appear to drive vector population persistence and therefore have implications for vector control. Further research is therefore needed to better understand these mechanisms and to evaluate the additional benefit of vector control strategies that specifically target dormant mosquitoes.</t>
  </si>
  <si>
    <t>Ferguson, Neil/B-8578-2008</t>
  </si>
  <si>
    <t>Ferguson, Neil/0000-0002-1154-8093; Ghani, Azra/0000-0002-0007-4910; Magombedze, Gesham/0000-0003-2745-3475</t>
  </si>
  <si>
    <t>1756-3305</t>
  </si>
  <si>
    <t>10.1186/s13071-018-3158-0</t>
  </si>
  <si>
    <t>WOS:000459547900002</t>
  </si>
  <si>
    <t>Ogden, NH; Pang, G; Ginsberg, HS; Hickling, GJ; Burke, RL; Beati, L; Tsao, JI</t>
  </si>
  <si>
    <t>Ogden, Nicholas H.; Pang, Genevieve; Ginsberg, Howard S.; Hickling, Graham J.; Burke, Russell L.; Beati, Lorenza; Tsao, Jean I.</t>
  </si>
  <si>
    <t>Evidence for Geographic Variation in Life-Cycle Processes Affecting Phenology of the Lyme Disease Vector Ixodes scapularis (Acari: Ixodidae) in the United States</t>
  </si>
  <si>
    <t>The seasonal activity pattern of immature Ixodes scapularis Say (Acari: Ixodidae) varies geographically in the United States, which may affect the efficiency of transmission cycles of pathogens transmitted by this species. To study the factors that determine seasonality, a multiyear study at seven sites across the geographic range of I. scapularis systematically collected questing ticks by flagging/dragging, and feeding ticks by capture of their hosts. The observed phenology patterns were consistent with previous studies reporting geographic variation in seasonal tick activity. Predictions of seasonal activity for each site were obtained from an I. scapularis simulation model calibrated using contemporaneous weather data. A range of scenarios for life-cycle processes-including different regimes of temperature-independent behavioral and developmental diapause, variations in temperature-development rate relationships, and temperature-dependent tick activity-were used in model formulations. These formulations produced a range of simulations of seasonal activity for each site and were compared against the field observed tick data using negative binomial regression models. Best fit scenarios were chosen for each site on the basis of Akaike's information criterion and regression model parameters. This analysis suggests that temperature-independent diapause mechanisms explain some key observed variations in I. scapularis seasonality, and are responsible in part for geographic variations in I. scapularis seasonality in the United States. However, diapause appears to operate in idiosyncratic ways in different regions of the United States, so further studies on populations in different regions will be needed to enable predictive modeling of climatic and climate change effects on I. scapularis seasonal activity and pathogen transmission.</t>
  </si>
  <si>
    <t>10.1093/jme/tjy104</t>
  </si>
  <si>
    <t>WOS:000456134700003</t>
  </si>
  <si>
    <t>Gao, RR; Zhao, RH; Huang, ZY; Yang, XJ; Wei, XY; He, Z; Walck, JL</t>
  </si>
  <si>
    <t>Gao, Ruiru; Zhao, Ruihua; Huang, Zhenying; Yang, Xuejun; Wei, Xiaoya; He, Zhan; Walck, Jeffrey L.</t>
  </si>
  <si>
    <t>Soil temperature and moisture regulate seed dormancy cycling of a dune annual in a temperate desert</t>
  </si>
  <si>
    <t>Plants have evolved diverse strategies to ensure their survival and regeneration in specific environments. Although temperature and soil moisture control seed dormancy, most studies have concentrated on temperature and little is known about the influence of moisture for species in the arid region. Responses of seed dormancy and germination of Agriophyllum squarrosun (Amaranthaceae), a pioneer and dominant species in Mu Us Sandland in northern China, to variations in soil moisture and temperature were examined. Our study showed that (1) freshly harvested seeds were in non-deep physiological (conditional) dormancy; (2) seeds in the soil exhibited dormancy cycling being non-dormant in spring and dormant from summer to autumn; (3) dry conditions at cold or warm temperatures alleviated dormancy; (4) germination was promoted by wetting-drying cycles; and (5) dormancy was induced by warm temperature (15/25 degrees) and particularly low soil moisture less than 14.0%. The seasonal pattern of seed dormancy/germination was regulated by seasonal rainfall and soil temperature. At the same time, a range of conditions enable dormancy break and germination regardless of soil moisture conditions allowing the species to persist in an unpredictable environment.</t>
  </si>
  <si>
    <t>Yang, Xuejun/B-4718-2014</t>
  </si>
  <si>
    <t>Yang, Xuejun/0000-0002-8595-545X</t>
  </si>
  <si>
    <t>10.1016/j.envexpbot.2018.08.010</t>
  </si>
  <si>
    <t>WOS:000446289500065</t>
  </si>
  <si>
    <t>Rodriguez-Abello, DC; Navarro-Alberto, JA; Ramirez-Aviles, L; Zamora-Bustillos, R</t>
  </si>
  <si>
    <t>Carolina Rodriguez-Abello, Diana; Augusto Navarro-Alberto, Jorge; Ramirez-Aviles, Luis; Zamora-Bustillos, Roberto</t>
  </si>
  <si>
    <t>The effect of sowing time on the growth of chia (Salvia hispanica L.): What do nonlinear mixed models tell us about it?</t>
  </si>
  <si>
    <t>Chia (Salvia hispanica L.) is an annual short-day plant whose growth has not been studied extensively in low-altitudes and at temperatures outside of its optimal range. The objective of this study was to describe the growth dynamics of a chia crop from an experimental plantation in south-east Mexico, on three different sowing dates. The chia grew at temperatures (18-37 degrees C) and an altitude (9 m a.s.l.) outside of the recommended conditions (20-30 degrees C, 500-1000 m a.s.l.). Three individual-plant responses were measured weekly, before seed harvest: height, number of leaves and number of inflorescences. Three theoretical nonlinear growth models were fitted to the data, a different model for each response. Mixed-effect model parameters were estimated by maximum likelihood, and the goodness of fit for each model was evaluated using two criteria: Modeling Efficiency and Root Mean Square Error. Chia seed yield was also measured in each treatment. Estimated parameters for plant height confirmed that medium sowing time (MST) and late sowing time (LST) plants had smaller heights than the early sowing time (EST) plants. Moreover, at the end of their life cycle, EST plants had a greater number of leaves and inflorescences, and higher seed yield. All of these differences were associated to the extended time of vegetative growth of EST plants favored by optimal photoperiod and temperature. Growth dynamics of chia during its ontogenic phases was explored, in more detail, with relative growth parameters derived from fitted models: a decrease in photoperiod influences the beginning of the reproductive phase, with the consequent reduction in speed of vegetative growth. In addition, nonlinear mixed-effects models can be useful in understanding the relation between growth parameters, plant maturity, and the suitable time for chia seed harvest. Our results suggest chia crops are adaptable to non-conventional environmental conditions.</t>
  </si>
  <si>
    <t>e0206582</t>
  </si>
  <si>
    <t>10.1371/journal.pone.0206582</t>
  </si>
  <si>
    <t>WOS:000449027600067</t>
  </si>
  <si>
    <t>Nabi, SU; Mir, JI; Sharma, OC; Singh, DB; Zaffer, S; Sheikh, MA; Masoodi, L; Khan, KA</t>
  </si>
  <si>
    <t>Nabi, Sajad Un; Mir, Javid Iqbal; Sharma, Om Chand; Singh, Desh Beer; Zaffer, Shafia; Sheikh, Muneer Ahmad; Masoodi, Lubna; Khan, Kamran Ahmed</t>
  </si>
  <si>
    <t>Optimization of tissue and time for rapid serological and molecular detection of Apple stem pitting virus and Apple stem grooving virus in apple'</t>
  </si>
  <si>
    <t>PHYTOPARASITICA</t>
  </si>
  <si>
    <t>Majority of the apple trees are known to be infected by two latent viruses, Apple stem grooving virus (ASGV) and Apple stem pitting virus (ASPV). The importance of ASGV and ASPV is due to their non expression of symptoms, worldwide occurrence and wide host range on pome and stone fruits. Due to their latent nature in apple, early and rapid diagnostics plays important role for production of virus free quality planting material. The present investigation was conducted to detect and quantify ASPV &amp; ASGV from different plant parts (spatial) in apple trees during different seasons (temporal) for optimisation of tissue and time for their rapid and early detection. Detection and relative quantification using immuno-molecular diagnostic techniques like, Double Antibody Sandwich-ELISA, Reverse Transcription-PCR and Real Time RT-PCR in various plant parts (leaf, whole flower, sepal, petal, anther, stigma with style, bark, fruit, seed and root) during different seasons was done. The DAS-ELISA based detection revealed infection in all plant parts except root and fruit with ASGV and ASPV, showing more expression in leaves followed by bark and whole flower. Similar results were also observed on RT-PCR based detection. Quantitative real time PCR analysis showed variation in expression of ASGV and ASPV in different parts during different seasons. Results confirmed that the ASGV and ASPV expression is higher in leaves followed by bark and whole flower. Periodic detection of these viruses in different plant parts during all the four seasons revealed varied virus titer from one season to another in the same plant. During all the seasons, both ASPV and ASGV were detected in bark in measurable titer using immuno-molecular detection tools, however via DAS-ELISA, ASGV remained undetected during dormant season. Hence leaves and bark except leaf during fall, can be directly used as detection material for their early and rapid detection leading to production of virus free planting material.</t>
  </si>
  <si>
    <t>0334-2123</t>
  </si>
  <si>
    <t>1876-7184</t>
  </si>
  <si>
    <t>10.1007/s12600-018-0701-7</t>
  </si>
  <si>
    <t>WOS:000449298700013</t>
  </si>
  <si>
    <t>Sinclair, TR</t>
  </si>
  <si>
    <t>Sinclair, Thomas R.</t>
  </si>
  <si>
    <t>A Biometeorological Time Scale for Cereal Crop Involving Day and Night Temperatures and Photoperiod by George W. Robertson, International Journal of Biometeorology (1968) 12:191-223</t>
  </si>
  <si>
    <t>This article is part of a series of brief commentaries to highlight papers that have resulted in important and distinctly new perspectives in crop science. A criterion for the selection of papers is that they must have been published at least 20 yr ago to allow for a long-range perspective in assessment of the papers. The current article briefly reviews the paper by George Robertson published in 1968 that provided key concepts used yet today to describe the pace of plant development. Robertson developed the ideas of normalized development rates for each ontogenetic stage, multiplication of temperature and photoperiod responses, and inclusion of base temperature and photoperiod parameters in the response functions.</t>
  </si>
  <si>
    <t>10.2135/cropsci2018.05.0289</t>
  </si>
  <si>
    <t>WOS:000447783200004</t>
  </si>
  <si>
    <t>Villar-Torres, M; Montero, FE; Raga, JA; Repulles-Albelda, A</t>
  </si>
  <si>
    <t>Villar-Torres, Mar; Esteban Montero, Francisco; Antonio Raga, Juan; Repulles-Albelda, Aiguees</t>
  </si>
  <si>
    <t>Come rain or come shine: environmental effects on the infective stages of Sparicotyle chrysophrii, a key pathogen in Mediterranean aquaculture</t>
  </si>
  <si>
    <t>Background: Evidence concerning the environmental influence on monogenean transmission and infection processes is widely accepted, although only the effects of a limited number of abiotic factors on particular monogenean species have been explored. The current context of climate change calls for further research both on this subject, and also that concerning monogenean hosts, especially in aquaculture. Methods: In this study, four experiments were used to assess the response of the infective stages of Sparicotyle chrysophrii, a pathogenic monogenean from gilthead sea bream (Sparus aurata) cultures in the Mediterranean, to variations of temperature (from 10 degrees C to 30 degrees C), pH (7.0 and 7.9), photoperiod (LD 12:12, LD 0:24 and LD 24:0) and salinity (from 27 ppt to 47 ppt). Results: Thermal variations cause the strongest responses among the infective stages of S. chrysophrii, which reduced development and survival times as temperature increased. The optimal thermal range for maximum hatching success was found between 14 and 22 degrees C, whereas temperatures of 10 and 30 degrees C probably represent biological thermal limits. Reductions of development time and hatching rates were recorded at the lowest pH level, but hatching success remained above 50%, suggesting a certain degree of tolerance to slight pH variations. Photoperiod acts as an environmental cue synchronising the circadian hatching rhythm of S. chrysophrii with the first four hours of darkness. Response to a wide range of salinities was negligible, suggesting a high tolerance to variations of this abiotic factor. Conclusions: Larval development and hatching of S. chrysophrii are modulated according to environmental factors, mainly temperature, thus parasite-host coordination and successful infections are enhanced. Therefore, abiotic factors should be broadly considered to design treatments against this monogenean. The high tolerance to the predicted environmental variations over the next century reported for gilthead sea bream and herein exposed for S. chrysophrii suggests that neither will be notably affected by climate change in the western Mediterranean region.</t>
  </si>
  <si>
    <t>Raga, Juan Antonio/L-7669-2014</t>
  </si>
  <si>
    <t>Raga, Juan Antonio/0000-0003-2687-2539</t>
  </si>
  <si>
    <t>10.1186/s13071-018-3139-3</t>
  </si>
  <si>
    <t>WOS:000448407700002</t>
  </si>
  <si>
    <t>Schafer, C; Dambrauskas, N; Steel, RW; Carbonetti, S; Chuenchob, V; Flannery, EL; Vigdorovich, V; Oliver, BG; Roobsoong, W; Maher, SP; Kyle, D; Sattabongkot, J; Kappe, SHI; Mikolajczak, SA; Sather, DN</t>
  </si>
  <si>
    <t>Schafer, Carola; Dambrauskas, Nicholas; Steel, Ryan W.; Carbonetti, Sara; Chuenchob, Vorada; Flannery, Erika L.; Vigdorovich, Vladimir; Oliver, Brian G.; Roobsoong, Wanlapa; Maher, Steven P.; Kyle, Dennis; Sattabongkot, Jetsumon; Kappe, Stefan H. I.; Mikolajczak, Sebastian A.; Sather, D. Noah</t>
  </si>
  <si>
    <t>A recombinant antibody against Plasmodium vivax UIS4 for distinguishing replicating from dormant liver stages</t>
  </si>
  <si>
    <t>MALARIA JOURNAL</t>
  </si>
  <si>
    <t>BackgroundPlasmodium vivax is the most geographically widespread of the human malaria parasites, causing 50,000 to 100,000 deaths annually. Plasmodium vivax parasites have the unique feature of forming dormant liver stages (hypnozoites) that can reactivate weeks or months after a parasite-infected mosquito bite, leading to new symptomatic blood stage infections. Efforts to eliminate P. vivax malaria likely will need to target the persistent hypnozoites in the liver. Therefore, research on P. vivax liver stages necessitates a marker for clearly distinguishing between actively replicating parasites and dormant hypnozoites. Hypnozoites possess a densely fluorescent prominence in the parasitophorous vacuole membrane (PVM) when stained with antibodies against the PVM-resident protein Upregulated in Infectious Sporozoites 4 (PvUIS4), resulting in a key feature recognizable for quantification of hypnozoites. Thus, PvUIS4 staining, in combination with the characteristic small size of the parasite, is currently the only hypnozoite-specific morphological marker available.ResultsHere, the generation and validation of a recombinant monoclonal antibody against PvUIS4 (-rUIS4 mAb) is described. The variable heavy and light chain domains of an -PvUIS4 hybridoma were cloned into murine IgG1 and IgK expression vectors. These expression plasmids were co-transfected into HEK293 cells and mature IgG was purified from culture supernatants. It is shown that the -rUIS4 mAb binds to its target with high affinity. It reliably stains the schizont PVM and the hypnozoite-specific PVM prominence, enabling the visual differentiation of hypnozoites from replicating liver stages by immunofluorescence assays in different in vitro settings, as well as in liver sections from P. vivax infected liver-chimeric mice. The antibody functions reliably against all four parasite isolates tested and will be an important tool in the identification of the elusive hypnozoite.ConclusionsThe -rUIS4 mAb is a versatile tool for distinguishing replicating P. vivax liver stages from dormant hypnozoites, making it a valuable resource that can be deployed throughout laboratories worldwide.</t>
  </si>
  <si>
    <t>Oliver, Brian/E-7939-2010</t>
  </si>
  <si>
    <t>Oliver, Brian/0000-0002-7122-9262</t>
  </si>
  <si>
    <t>1475-2875</t>
  </si>
  <si>
    <t>10.1186/s12936-018-2519-7</t>
  </si>
  <si>
    <t>WOS:000447748500004</t>
  </si>
  <si>
    <t>Lori, AB; Derek, A; Nancy, S; John, P; Judy, B; Jeanne, P</t>
  </si>
  <si>
    <t>Lori, Biederman A.; Derek, Anderson; Nancy, Sather; John, Pearson; Judy, Beckman; Jeanne, Prekker</t>
  </si>
  <si>
    <t>Using phenological monitoring in situ and historical records to determine environmental triggers for emergence and anthesis in the rare orchid Platanthera praeclara Sheviak &amp; Bowles</t>
  </si>
  <si>
    <t>GLOBAL ECOLOGY AND CONSERVATION</t>
  </si>
  <si>
    <t>Platanthera praeclara (western prairie fringed orchid (WPFO)) is a rare terrestrial perennial orchid found in wet to mesic prairies in the central Great Plains of the United States. Although much is known about this species, conservation efforts are hindered because the specific factors that contribute to its emergence and anthesis are unknown. We used long-term monitoring data from three sites in the central part of WPFO's range to determine which environmental variables contribute to the plant's emergence and anthesis. We then compared our anthesis model to 110 years of herbarium and iNaturalist.org records over WPFO's entire range. From our monitoring data, we found that accumulated growing degree days (GDD, 0 degrees C baseline and no maximum temperature) best explained plant emergence (199.05), while anthesis was best explained by GDD accumulation (1561.8), adequate precipitation, and the passage of the summer solstice. In our historical data set, anthesis occurred post-solstice in 95% of the records, which suggests that the strongest driver of anthesis in WPFO is day length. Understanding those conditions that contribute to WPFO phenology is critical for its conservation, and management, such as prescribed fire, which should be avoided during active growth periods. Although WPFO evolution occurred in a variable climate, it appears to have a fixed anthesis trigger, day length, which increases its vulnerability to climate change. WPFO is also sensitive to drought conditions, which are expected to increase in the future. Therefore, intervention may be necessary to ensure the species' long-term viability. (C) 2018 The Authors. Published by Elsevier B.V.</t>
  </si>
  <si>
    <t>2351-9894</t>
  </si>
  <si>
    <t>e00461</t>
  </si>
  <si>
    <t>10.1016/j.gecco.2018.e00461</t>
  </si>
  <si>
    <t>WOS:000454994500021</t>
  </si>
  <si>
    <t>Ejsmond, MJ; McNamara, JM; Soreide, J; Varpe, O</t>
  </si>
  <si>
    <t>Ejsmond, Maciej J.; McNamara, John M.; Soreide, Janne; Varpe, Oystein</t>
  </si>
  <si>
    <t>Gradients of season length and mortality risk cause shifts in body size, reserves and reproductive strategies of determinate growers</t>
  </si>
  <si>
    <t>1. The theory of life-history evolution investigates how growth-reproduction trade-offs drive evolution of body size in uni- and multivoltine (one or more generations per year) arthropods. Existing theory does not predict how the length of the feeding season (season length hereafter) affects body size in semivoltine (i.e., juvenile period longer than 1year) determinate growers and usually ignores that uni- and semivoltine arthropods accumulate large reserves to cover costs of diapause and future reproduction. 2. Here, we present how the trade-offs between growth, storage and reproduction drive evolution of body mass and reproductive strategy in arthropods with determinate growth. Our life-history model concerns high-latitude marine copepods living in a strongly seasonal environment. 3. We find that small changes in season length and mortality rate translate into abrupt shifts in lean body mass (a proxy for body size). Body size shifts are caused by a change from multi- to uni- and semivoltine life cycles with semivoltine life histories selected for in short seasons and only if background mortality is low. Shifts in the number of generations per year do not translate into shifts in the mass of lipid reserves. The model predicts less reserves the shorter the winter. Season length alone is not a sufficient predictor of the degree of capital breeding. Storing for reproduction is strongly selected for under short season but low mortality rate. Hence, capital breeding contributes to fitness in uni- and semivoltine organisms whereas multivoltines are income breeders. We also show that storing reserves for diapause and capital breeding trades off with adult size of determinately growing arthropods. 4. Our results, in particular regarding optimal body size, reproductive strategy (income-to-capital breeding) and degree of storage are relevant to a number of determinate growers, including insects and crustaceans.</t>
  </si>
  <si>
    <t>10.1111/1365-2435.13191</t>
  </si>
  <si>
    <t>WOS:000446322200012</t>
  </si>
  <si>
    <t>Kryukov, VY; Tomilova, OG; Yaroslavtseva, ON; Wen, TC; Kryukova, NA; Polenogova, OV; Tokarev, YS; Glupov, VV</t>
  </si>
  <si>
    <t>Kryukov, Vadim Yu; Tomilova, Oksana G.; Yaroslavtseva, Olga N.; Wen, Ting-Chi; Kryukova, Natalia A.; Polenogova, Olga V.; Tokarev, Yuri S.; Glupov, Viktor V.</t>
  </si>
  <si>
    <t>Temperature adaptations of Cordyceps militaris, impact of host thermal biology and immunity on mycosis development</t>
  </si>
  <si>
    <t>Temperature preferences, virulence properties and genetic relationships inferred from tefl -alpha gene sequencing were determined for Cordyceps militaris isolates from the Palearctic region. The variability of the mycelial growth rate of different isolates was extremely low at 5-30 degrees C. However, correlations among genetic variation, geographic origin and temperature responses were established. C militaris cultures were not heat-active but were more psychrotolerant than Beauveria and Metarhizium isolates. The thermo-physiological state of the wax moth Galleria mellonella had a crucial role for the development of C militaris. Larval diapause induced by decreasing temperature (15 degrees C) was most favourable for development of mycosis due to a drop in innate immunity. While fought off at 25 degrees C in the larvae, the infection could still be activated in pupae under cold conditions (15 degrees C). Differences in ecology and pathogenic strategies of C militaris and the generalist fungi Beauveria and Metarhizium are discussed. (C) 2018 Elsevier Ltd and British Mycological Society. All rights reserved.</t>
  </si>
  <si>
    <t>Kryukova, Natalia/R-3871-2016; Tokarev, Yuri/A-7599-2010; Wen, Ting-Chi/X-4696-2019; Polenogova, Olga/R-2443-2017</t>
  </si>
  <si>
    <t>Tokarev, Yuri/0000-0003-0524-0778; Polenogova, Olga/0000-0003-3438-3217; Kryukova, Natalia/0000-0001-8335-3730</t>
  </si>
  <si>
    <t>10.1016/j.funeco.2018.07.003</t>
  </si>
  <si>
    <t>WOS:000444930900011</t>
  </si>
  <si>
    <t>Record, NR; Ji, RB; Maps, F; Varpe, O; Runge, JA; Petrik, CM; Johns, D</t>
  </si>
  <si>
    <t>Record, Nicholas R.; Ji, Rubao; Maps, Frederic; Varpe, Oystein; Runge, Jeffrey A.; Petrik, Colleen M.; Johns, David</t>
  </si>
  <si>
    <t>Copepod diapause and the biogeography of the marine lipidscape</t>
  </si>
  <si>
    <t>Aim One of the primary characteristics that determines the structure and function of marine food webs is the utilization and prominence of energy-rich lipids. The biogeographical pattern of lipids throughout the ocean delineates the marine "lipidscape," which supports lipid-rich fish, mammal, and seabird communities. While the importance of lipids is well appreciated, there are no synoptic measurements or biogeographical estimates of the marine lipidscape. Productive lipid-rich food webs in the pelagic ocean depend on the critical diapause stage of large pelagic copepods, which integrate lipid production from phytoplankton, concentrating it in space and time, and making it available to upper trophic levels as particularly energy-rich wax esters. As an important first step towards mapping the marine lipidscape, we compared four different modelling approaches of copepodid diapause, each representing different underlying hypotheses, and evaluated them against global datasets. Location Global Ocean. Taxon Copepoda. Methods Through a series of global model runs and data comparisons, we demonstrated the potential for regional studies to be extended to estimate global biogeographical patterns of diapause. We compared four modelling approaches each designed from a different perspective: life history, physiology, trait-based community ecology, and empirical relationships. We compared the resulting biogeographical patterns and evaluated the model results against global measurements of copepodid diapause. Results Models were able to resolve more than just the latitudinal pattern of diapause (i.e. increased diapause prevalence near the poles), but to also pick up a diversity of regions where diapause occurs, such as coastal upwelling zones and seasonal seas. The life history model provided the best match to global observations. The predicted global biogeographical patterns, combined with carbon flux estimates, suggested a lower bound of 0.031-0.25 Pg C yr(-1) of downward flux associated with copepodid diapause. Main conclusions Results indicated a promising path forward for representing a detailed biogeography of the marine lipidscape and its associated carbon flux in global ecosystem and climate models. While complex models may offer advantages in terms of reproducing details of community structure, simpler theoretically based models appeared to best reproduce broad-scale biogeographical patterns and showed the best correlation with observed biogeographical patterns.</t>
  </si>
  <si>
    <t>Maps, Frederic/L-4546-2013; Varpe, Oystein/B-9693-2008</t>
  </si>
  <si>
    <t>Varpe, Oystein/0000-0002-5895-6983</t>
  </si>
  <si>
    <t>10.1111/jbi.13414</t>
  </si>
  <si>
    <t>WOS:000452234900002</t>
  </si>
  <si>
    <t>Olatoye, MO; Hu, ZB; Maina, F; Morris, GP</t>
  </si>
  <si>
    <t>Olatoye, Marcus O.; Hu, Zhenbin; Maina, Fanna; Morris, Geoffrey P.</t>
  </si>
  <si>
    <t>Genomic Signatures of Adaptation to a Precipitation Gradient in Nigerian Sorghum</t>
  </si>
  <si>
    <t>Evolution of plants under climatic gradients may lead to clinal adaptation. Understanding the genomic basis of clinal adaptation in crops species could facilitate breeding for climate resilience. We investigated signatures of clinal adaptation in the cereal crop sorghum (Sorghum bicolor L. [Moench]) to the precipitation gradient in West Africa using a panel (n = 607) of sorghum accessions from diverse agroclimatic zones of Nigeria. Significant correlations were observed between common-garden phenotypes of three putative climate-adaptive traits (flowering time, plant height, and panicle length) and climatic variables. The panel was characterized at &gt;400,000 single nucleotide polymorphisms (SNPs) using genotyping-by-sequencing (GBS). Redundancy analysis indicated that a small proportion of SNP variation can be explained by climate (1%), space (1%), and climate collinear with space (3%). Discriminant analysis of principal components identified three genetic groups that are distributed differently along the precipitation gradient. Genome-wide association studies were conducted with phenotypes and three climatic variables (annual mean precipitation, precipitation in the driest quarter, and annual mean temperature). There was no overall enrichment of associations near a priori candidate genes implicated in flowering time, height, and inflorescence architecture in cereals, but several significant associations were found near a priori candidates including photoperiodic flowering regulators SbCN12 and Ma6. Together, the findings suggest that a small (3%) but significant proportion of nucleotide variation in Nigerian sorghum landraces reflects clinal adaptation along the West African precipitation gradient.</t>
  </si>
  <si>
    <t>Olatoye, Marcus O./J-6923-2019</t>
  </si>
  <si>
    <t>Morris, Geoffrey/0000-0002-3067-3359</t>
  </si>
  <si>
    <t>10.1534/g3.118.200551</t>
  </si>
  <si>
    <t>WOS:000446185200013</t>
  </si>
  <si>
    <t>Cliffe, RN; Scandebury, DM; Kennedy, SJ; Avey-Arroyo, J; Mindich, D; Wilson, RP</t>
  </si>
  <si>
    <t>Naomi Cliffe, Rebecca; Scandebury, David Michael; Kennedy, Sarah Jane; Avey-Arroyo, Judy; Mindich, Daniel; Wilson, Rory Paul</t>
  </si>
  <si>
    <t>The metabolic response of the Bradypus sloth to temperature</t>
  </si>
  <si>
    <t>Poikilotherms and homeotherms have different, well-defined metabolic responses to ambient temperature (T-a), but both groups have high power costs at high temperatures. Sloths (Bradypus) are critically limited by rates of energy acquisition and it has previously been suggested that their unusual departure from homeothermy mitigates the associated costs. No studies, however, have examined how sloth body temperature and metabolic rate vary with T-a. Here we measured the oxygen consumption (VO2) of eight brown-throated sloths (B. variegatus) at variable T-a's and found that VO2 indeed varied in an unusual manner with what appeared to be a reversal of the standard homeotherm pattern. Sloth VO2 increased with T-a, peaking in a metabolic plateau (nominal 'thermally-active zone' (TAZ)) before decreasing again at higher T-a values. We suggest that this pattern enables sloths to minimise energy expenditure over a wide range of conditions, which is likely to be crucial for survival in an animal that operates under severe energetic constraints. To our knowledge, this is the first evidence of a mammal provisionally invoking metabolic depression in response to increasing T-a's, without entering into a state of torpor, aestivation or hibernation.</t>
  </si>
  <si>
    <t>e5600</t>
  </si>
  <si>
    <t>10.7717/peerj.5600</t>
  </si>
  <si>
    <t>WOS:000445159600008</t>
  </si>
  <si>
    <t>Canepuccia, AD; Farina, JL; Fanjul, E; Botto, F; Pascual, J; Iribarne, O</t>
  </si>
  <si>
    <t>Canepuccia, Alejandro D.; Farina, Juan L.; Fanjul, Eugenia; Botto, Florencia; Pascual, Jesus; Iribarne, Oscar</t>
  </si>
  <si>
    <t>Driving forces behind latitudinal variations in plant-herbivore interactions in SW Atlantic salt marshes</t>
  </si>
  <si>
    <t>Despite long-standing interest in the hypothesis that the strength of plant-herbivore interactions decreases at higher latitude, supporting evidence is scarce and the data are conflicting. We conducted a field survey and 2 experiments to examine this hypothesis, focusing on herbivory by a stem-borer moth (Haimbachia sp. nov.) on the dominant SW Atlantic marsh grasses (Spartina aiterniflora and S. densiflora). Field surveys indicated that herbivore abundances and damage, although tending to decrease simultaneously, are unrelated to latitude. Herbivore abundances were related to latitude-dependent variables such as day length and temperature, and also to latitude-independent variables such as precipitation, salinity, and tide amplitude. Abundances were indirectly related to the effects of these variables and sediment characteristics on plant traits like density, height, and tissue composition. After 33 mo, herbivore abundances and damage to high-latitude plants transplanted to low latitudes were 50 times greater than in plants transplanted from low- to high-latitude sites. In a common garden experiment (38 degrees 56' 5) without herbivore pressure, differences persisted in plant traits from high and low latitudes, suggesting a lack of herbivore-induced effects on these plant traits. The persisting conspecific differences in plant traits translocated along latitude suggest that these variations are under genetic control. Thus, our results provide evidence that although plant-herbivore interactions are more important at lower latitudes, many additional and contingent variables unrelated to latitude can interrupt this geographic pattern.</t>
  </si>
  <si>
    <t>10.3354/meps12705</t>
  </si>
  <si>
    <t>WOS:000446469100007</t>
  </si>
  <si>
    <t>Vogel, LE; Pot, V; Makowski, D; Garnier, P; Baveye, PC</t>
  </si>
  <si>
    <t>Vogel, L. E.; Pot, V.; Makowski, D.; Garnier, P.; Baveye, P. C.</t>
  </si>
  <si>
    <t>To what extent do uncertainty and sensitivity analyses help unravel the influence of microscale physical and biological drivers in soil carbon dynamics models?</t>
  </si>
  <si>
    <t>20th Biennial Conference of the International-Society-for-Ecological-Modelling (ISEM)</t>
  </si>
  <si>
    <t>MAY 08-12, 2016</t>
  </si>
  <si>
    <t>Towson, MD</t>
  </si>
  <si>
    <t>Int Soc Ecol Modelling</t>
  </si>
  <si>
    <t>Soil respiration causes the second largest C flux between ecosystems and the atmosphere. Emerging soil carbon dynamics models consider the complex interplay of microscale interactions between the physical and biological drivers of soil organic matter decomposition occurring in the 3D soil architecture. They are expected to provide a way to upscale results to the macroscopic level and as such appear as an alternative modelling approach to the traditional "black-box" macroscopic models. However, these models still need to be tested under a broader range of their parameters values and structures than has been the case to date. We thus conducted uncertainty and global sensitivity analyses to test the robustness of previous predictions on dissolved organic carbon biodegradation obtained by one of these microscopic carbon dynamics models, LBioS. Six parameters of the carbon dynamics module of LBioS, associated with bacterial metabolism and three microscopic 3D descriptors of soil architecture were considered as uncertain inputs. We built two complete factorial designs in which the minimum and maximum of uncertainty intervals are considered. Each factorial design is assigned to a particular structure of the model, one including dormancy of bacteria and the other considering optimal bacterial activity. The scenarios took place in 3D computed tomography images of an undisturbed cultivated soil. The sensitivity indices at different simulations dates were computed with an ANOVA procedure taking into account main effects and interactions among factors. The uncertainty analysis shows that only in the limiting case of low accessibility of resources to bacteria the different microbial metabolisms tested can modify to a small extent the system responses, and uncertainty linked to parameters describing soil architecture becomes preponderant. In the case of optimal accessibility output variability is due predominantly to uncertainty of the microbial metabolism parameters. The sensitivity analysis suggests that whatever the structure of the model, the role of soil architecture in the microbial activity can be evidenced using either DOC or CO2 as proxy measures. Beyond these results, we stress that results of uncertainty and sensitivity analyses of soil carbon models need to be interpreted with caution, dependent as they are on the status of the model itself, as well as on the particular scenarios used in the uncertainty and sensitivity analyses.</t>
  </si>
  <si>
    <t>Makowski, David/V-4233-2019; P., Garnier/I-4249-2015</t>
  </si>
  <si>
    <t>Baveye, Philippe/0000-0002-8432-6141</t>
  </si>
  <si>
    <t>10.1016/j.ecolmodel.2018.05.007</t>
  </si>
  <si>
    <t>WOS:000437991600003</t>
  </si>
  <si>
    <t>Yin, MB; Wang, XY; Ma, XL; Giessler, S; Petrusek, A; Griebel, J; Hu, W; Wolinska, J</t>
  </si>
  <si>
    <t>Yin, Mingbo; Wang, Xiaoyu; Ma, Xiaolin; Giessler, Sabine; Petrusek, Adam; Griebel, Johanna; Hu, Wei; Wolinska, Justyna</t>
  </si>
  <si>
    <t>Cytonuclear diversity and shared mitochondrial haplotypes among Daphnia galeata populations separated by seven thousand kilometres</t>
  </si>
  <si>
    <t>Background: The zooplanktonic cladocerans Daphnia, present in a wide range of water bodies, are an important component of freshwater ecosystems. In contrast to their high dispersal capacity through diapausing eggs carried by waterfowl, Daphnia often exhibit strong population genetic differentiation. Here, to test for common patterns in the population genetic structure of a widespread Holarctic species, D. galeata, we genotyped two sets of populations collected from geographically distant areas: across 13 lakes in Eastern China and 14 lakes in Central Europe. The majority of these populations were genotyped at two types of markers: a mitochondrial gene (for 12S rRNA) and 15 nuclear microsatellite loci. Results: Mitochondria' DNA demonstrated relatively shallow divergence within D. galeata, with distinct haplotype compositions in the two study regions but one widely distributed haplotype shared between several of the Chinese as well as European populations. At microsatellite markers, clear separation was observed at both large (between China and Europe) and small (within Europe) geographical scales, as demonstrated by Factorial Correspondence Analyses, Bayesian assignment and a clustering method based on genetic distances. Genetic diversity was comparable between the sets of Chinese and European D. galeata populations for both types of markers. Interestingly, we observed a significant association between genetic distance and geographical distance for D. galeata populations in China but not in Europe. Conclusions: Our results indicate relatively recent spread of D. galeata across wide expanses of the Palaearctic, with one mtDNA lineage of D. galeata successfully establishing over large distances. Despite a clear differentiation of Chinese and European D. galeata at a nuclear level, the pattern of genetic variation is nevertheless similar between both regions. Overall, our findings provide insights into the genetic population structure of a cladoceran species with extremely wide geographical range.</t>
  </si>
  <si>
    <t>Yin, Mingbo/E-3677-2017; Petrusek, Adam/A-3510-2008</t>
  </si>
  <si>
    <t>Petrusek, Adam/0000-0001-5150-4370; Yin, Mingbo/0000-0002-0742-5031</t>
  </si>
  <si>
    <t>10.1186/s12862-018-1256-4</t>
  </si>
  <si>
    <t>WOS:000443376200001</t>
  </si>
  <si>
    <t>Bragard, C; Dehnen-Schmutz, K; Di Serio, F; Gonthier, P; Jacques, MA; Miret, JAJ; Justesen, AF; Magnusson, CS; Milonas, P; Navas-Cortes, JA; Parnell, S; Potting, R; Reignault, PL; Thulke, HH; Van der Werf, W; Civera, AV; Yuen, J; Zappala, L; Czwienczek, E; MacLeod, A</t>
  </si>
  <si>
    <t>Bragard, Claude; Dehnen-Schmutz, Katharina; Di Serio, Francesco; Gonthier, Paolo; Jacques, Marie-Agnes; Miret, Josep Anton Jaques; Justesen, Annemarie Fejer; Magnusson, Christer Sven; Milonas, Panagiotis; Navas-Cortes, Juan A.; Parnell, Stephen; Potting, Roel; Reignault, Philippe Lucien; Thulke, Hans-Hermann; Van der Werf, Wopke; Civera, Antonio Vicent; Yuen, Jonathan; Zappala, Lucia; Czwienczek, Ewelina; MacLeod, Alan</t>
  </si>
  <si>
    <t>EFSA Panel Plant Hlth PLH</t>
  </si>
  <si>
    <t>Pest categorisation of Conotrachelus nenuphar</t>
  </si>
  <si>
    <t>EFSA JOURNAL</t>
  </si>
  <si>
    <t>The EFSA Panel on Plant Health performed a pest categorisation of Conotrachelus nenuphar (Herbst) (Coleoptera: Curculionidae), for the EU. C. nenuphar is a well-defined species, recognised as a serious pest of stone and pome fruit in the USA and Canada where it also feeds on a range of other hosts including soft fruit (e.g. Ribes, Fragaria) and wild plants (e.g. Crataegus). Adults, which are not good flyers, feed on tender twigs, flower buds and leaves. Females oviposit into host fruit; if oviposition occurs in young fruit, the fruit usually falls prematurely reducing yield; oviposition in older fruit causes surface blemishes and the fruit distorts as it develops reducing marketability. Larvae develop within host fruit but exit to pupate in soil. Adults overwinter in leaf litter. C. nenuphar is not known to occur in the EU and is listed in Annex IAI of Council Directive 2000/29/EC. Fruit infested shortly before harvest and soil with leaf litter accompanying plants for planting could potentially provide a pathway into the EU. Considering the climatic similarities between North America and Europe, and that hosts occur widely within the EU, C. nenuphar has potential to establish within the EU. There could be one or two generations per year, as in North America. Impacts could be expected, e.g. in Prunus spp. and apples. Phytosanitary measures are available to reduce the likelihood of introduction of C. nenuphar. All of the criteria assessed by EFSA for consideration as a potential Union quarantine pest are met. C nenuphar does not meet the criteria of occurring in the EU nor plants for planting being the principal means of spread. Hence it does not satisfy all of the criteria that are within the remit of EFSA to assess for it to be regarded as a Union regulated non-quarantine pest (RNQP). (C) 2018 European Food Safety Authority. EFSA Journal published by John Wiley and Sons Ltd on behalf of European Food Safety Authority.</t>
  </si>
  <si>
    <t>Justesen, Annemarie F/E-9853-2016; Jaques, Josep A./B-8352-2009; Potting, Roel/R-9456-2019</t>
  </si>
  <si>
    <t>Justesen, Annemarie F/0000-0001-7969-8760; Jaques, Josep A./0000-0003-1353-1727; Potting, Roel/0000-0001-8331-9997</t>
  </si>
  <si>
    <t>1831-4732</t>
  </si>
  <si>
    <t>10.2903/j.efsa.2018.5437</t>
  </si>
  <si>
    <t>WOS:000448932100017</t>
  </si>
  <si>
    <t>Oliva, LO; La Corte, R; Santana, MO; de Albuquerque, CMR</t>
  </si>
  <si>
    <t>Oliva, Luciana O.; La Corte, Roseli; Santana, Marcelo O.; de Albuquerque, Cleide M. R.</t>
  </si>
  <si>
    <t>Quiescence in Aedes aegypti: Interpopulation Differences Contribute to Population Dynamics and Vectorial Capacity</t>
  </si>
  <si>
    <t>The strategy of Aedes aegypti to prolong embryonic viability by quiescence has severe implications for geographic expansion and maintenance of mosquito populations in areas under control measures. We evaluated the effects of quiescence on biological parameters directly or indirectly associated with population dynamics and vectorial capacity in populations of this mosquito species from two Brazilian municipalities characterized as dengue, chikungunya, and Zika transmission areas. Egg viability, initial hatching time, post-embryonic development time, adult emergence rate, sexual proportion, adult size, fecundity, and fertility were analyzed using eggs stored for 10, 40, 70, 100, 130, and 160 d. Quiescence time reduced overall egg viability and post-embryonic development time in both municipalities but was more costly in Aracaju (100 d, 8 d) than in Recife (130 d, 7.5 d). Emergence rates increased in Recife when the eggs were older, but not in Aracaju. Significant deviations in sexual proportion, with male predominance, were observed in both populations. Initial hatch, fecundity, fertility, and adult size did not significantly influence egg quiescence time. These results indicate intrinsic and differential characteristics for each A. aegypti population, suggesting a differential cost of quiescence for population dynamics parameters that can indirectly affect vectorial capacity and control measures.</t>
  </si>
  <si>
    <t>10.3390/insects9030111</t>
  </si>
  <si>
    <t>WOS:000448335000039</t>
  </si>
  <si>
    <t>Stockton, DG; Wallingford, AK; Loeb, GM</t>
  </si>
  <si>
    <t>Stockton, Dara G.; Wallingford, Anna K.; Loeb, Gregory M.</t>
  </si>
  <si>
    <t>Phenotypic Plasticity Promotes Overwintering Survival in A Globally Invasive Crop Pest, Drosophila suzukii</t>
  </si>
  <si>
    <t>Spotted wing drosophila, Drosophila suzukii Matsumura, is a major pest of small fruit worldwide in temperate and subtropical growing regions. In Northern climates, D. suzukii likely overwinters locally under leaf litter and snow pack, but our understanding of the factors affecting thermal susceptibility is limited. While previous investigations of thermal susceptibility in this species have employed conventional static acclimation protocols, we aimed to determine whether gradual cooling, or dynamic acclimation, may extend the limits of known thermal tolerance by more closely approximating naturally occurring shifts in temperature. First, we assessed survival among adult and pupal D. suzukii using static acclimation. Then, we re-assessed survival using a novel dynamic acclimation method. We found that while static acclimation was sufficient to induce cold tolerance, dynamic acclimation significantly improved survival at temperatures as low as -7.5 degrees C. Following static acclimation, the lower lethal limit of adult D. suzukii was -1.1 degrees C in winter morphotype (WM) adults compared to 1.7 degrees C in non-acclimated summer morphotype (SM) adults. Dynamic acclimation reduced the lower limit to -5 degrees C in SM flies. At the end of our study 50% of WM flies survived 72 h at -7.5 degrees C. Below 0 degrees C pupal survival declined significantly regardless of acclimation procedure. However, pupal acclimation improved survival outcomes significantly compared to non-acclimated pupae, suggesting that while juvenile diapause is unlikely, cold hardening likely benefits those flies which may develop into the overwintering WM population. These data suggest that the degree of cold hardening is proportional to the thermal environment, a finding previously unrecognized in this species. Given the economic impact of this pest, these data may have important implications for offseason population monitoring and management. We discuss how phenotypic plasticity may drive geographical range expansion, and the impact of climate change on the spread of this species.</t>
  </si>
  <si>
    <t>10.3390/insects9030105</t>
  </si>
  <si>
    <t>WOS:000448335000033</t>
  </si>
  <si>
    <t>Watts, HE; Jimenez, D; Pacheco, V; Vilgalys, TP</t>
  </si>
  <si>
    <t>Watts, Heather E.; Jimenez, Daniela; Pacheco, Veronica; Vilgalys, Tauras P.</t>
  </si>
  <si>
    <t>Effects of temperature on the timing of breeding and molt transitions in house finches</t>
  </si>
  <si>
    <t>Temperature-correlated shifts in reproductive timing are now well documented in numerous bird species. However, whether temperature directly influences reproductive timing or whether its effects are mediated by an intermediate environmental cue, such as plant phenology, remains poorly understood. In this study, we investigated the direct effects of temperature on reproductive timing in house finches (Haemorhous mexicanus), which have a range and breeding diet not well represented in previous studies of temperature and reproductive timing. We conducted experiments with captive male house finches in which temperature was elevated within realistic ranges and the effects on the timing of preparations for reproduction, as well as on the termination of reproduction and the onset of prebasic feather molt, were examined. We found no adjustments in the timing of reproductive preparations of males in direct response to temperature. However, elevated temperature did advance the breeding-molt transition. Our results suggest that elevated temperatures in the range tested here do not directly impact physiological preparations for reproduction in male house finches, but may constrain the timing of the breeding-molt transition in this species.</t>
  </si>
  <si>
    <t>Watts, Heather/0000-0002-9888-825X; Vilgalys, Tauras/0000-0002-0615-6888</t>
  </si>
  <si>
    <t>UNSP jeb185058</t>
  </si>
  <si>
    <t>10.1242/jeb.185058</t>
  </si>
  <si>
    <t>WOS:000446063500015</t>
  </si>
  <si>
    <t>Smolarz, AG; Moore, PA; Markle, CE; Waddington, JM</t>
  </si>
  <si>
    <t>Smolarz, A. G.; Moore, P. A.; Markle, C. E.; Waddington, J. M.</t>
  </si>
  <si>
    <t>Identifying resilient Eastern Massasauga Rattlesnake (Sistrurus catenatus) peatland hummock hibernacula</t>
  </si>
  <si>
    <t>At the northern limit of the Eastern Massasauga Rattlesnake's (Sistrurus catenatus (Rafinesque, 1818)) range, individuals spend up to half the year overwintering. In hummock hibernacula found in peatlands, it is likely that subsurface temperature and water table position are contributing factors dictating habitat suitability. As a step towards assessing the vulnerability of hibernacula to anthropogenic changes, we combined subsurface temperature and water table dynamics to assess the likelihood that unflooded and unfrozen conditions were present in hummock hibernacula. Our results indicate that taller hummocks are more resilient to an advancing frost line and fluctuating water table by providing a larger area and duration of unfrozen and unflooded conditions, and a critical overwintering depth that is farther from the hummock surface. In two study sites along eastern Georgian Bay, an unflooded and unfrozen zone was present for over 90% of the overwintering period for hummocks taller than 25-27 cm. Our findings highlight the vulnerability of peatland hummocks to variability of winter weather where deep freezing and (or) water table rise may nonlinearly reduce resilience. This suggests that height is not the only component affecting the suitability of hummock hibernacula and that further research should examine the structure and spatial arrangement of hummocks within a peatland.</t>
  </si>
  <si>
    <t>10.1139/cjz-2017-0334</t>
  </si>
  <si>
    <t>WOS:000444493400013</t>
  </si>
  <si>
    <t>Mcnab, BK; Weston, KA</t>
  </si>
  <si>
    <t>McNab, Brian K.; Weston, Kerry A.</t>
  </si>
  <si>
    <t>The energetics of torpor in a temperate passerine endemic to New Zealand, the Rifleman (Acanthisitta chloris)</t>
  </si>
  <si>
    <t>Compared to other birds, passerines, reflecting their small mass, have a narrow set of behavioral characteristics. One difference is that few enter torpor, especially in temperate environments. The few that do include swallows, none of which live throughout the year in cold-temperate environments, because their food, flying insects, is not available in winter and no passerine is known to hibernate. They seasonally migrate to warm-temperate and tropical environments. We present data on the energetics of the Rifleman (Acanthisitta chloris), a small, insectivorous member of the Acanthisittidae, a passerine family endemic to temperate New Zealand. This family is considered to be the sister taxon to all living passerines, which raises the question whether its physiological and behavioral characteristics reflect its evolutionary status in a manner that distinguishes it from other passerines. Only two of the eight known species in this family survive; four of the extinct species were flightless, a condition that evolved independently three times and is almost absent from other passerines. The Rifleman readily enters torpor, which is facilitated by its small mass. It enters torpor at ambient temperatures that are commonly encountered in its wet, cool-to-cold environment. As a result, its body temperature and rate of metabolism are highly variable. An estimate of the basal rate of metabolism is similar to that expected from body mass. Unlike some torpor-prone birds, the Rifleman is a permanent resident in a temperate environment. This residency is possible, because the Rifleman gleans insect prey from surfaces, which does not require insects to have high body temperatures for activity. Its only living relative, the endangered, insectivorous Rock Wren (Xenicus gilviventris), is a permanent resident at altitudes from ca. 1000 to 2500 m in the mountains of South Island, New Zealand. There it faces severe winter conditions that are not avoided by descent to lower altitudes. Its response to these conditions may be an extended period of torpor. The repeated evolution of a flightless condition possibly reflects some distinctive property of the acanthisittids. The evolution of torpor and a flightless condition in acanthisittids may have facilitated their survival on a geographically isolated, temperate landmass, and these character states permitted by the absence of endemic mammalian predators.</t>
  </si>
  <si>
    <t>10.1007/s00360-018-1175-0</t>
  </si>
  <si>
    <t>WOS:000443432900011</t>
  </si>
  <si>
    <t>Mcnab, BK; O'Donnell, C</t>
  </si>
  <si>
    <t>McNab, Brian K.; O'Donnell, Colin</t>
  </si>
  <si>
    <t>The behavioral energetics of New Zealand's bats: Daily torpor and hibernation, a continuum</t>
  </si>
  <si>
    <t>We examine the impact of behavior on the short-term energy expenditures of the only terrestrial mammals endemic to New Zealand, two bats, the long-tailed (Chalinolobus tuberculatus, family Vespertilionidae), and the lesser short-tailed (Mystacina tuberculata, family Mystacinidae). Vespertilionidae has a world-wide distribution. Mystacinidae is restricted to New Zealand, although related to five neotropical families and one in Madagascar reflecting a shared Gondwanan origin of their Noctilionoidea superfamily. Both species have highly variable body temperatures and rates of metabolism. They feed on flying insects, which requires them to be torpid in shelters during cold, wet periods. In dry weather Mystacina is active in winter at ambient temperatures as low as -1.0 degrees C, foraging for terrestrial invertebrates in leaf litter, even in the presence of snow, and consuming fruit, nectar, and pollen from endemic plants that bloom in winter. The behavior of Mystacina expands its presence in a cool, wet, temperate forest in a manner unlike any other bat, another example of the distinctive characteristics of the endemic New Zealand fauna. The use of torpor generally depends on a series of factors, including body mass, ambient temperature, latitude, reproductive cycle, sociality, and fat deposits. These factors result in a diversity of responses that range along a continuum from short-term torpor to hibernation.</t>
  </si>
  <si>
    <t>10.1016/j.cbpa.2018.05.001</t>
  </si>
  <si>
    <t>WOS:000437041000003</t>
  </si>
  <si>
    <t>Chen, M; Lin, JY; Hur, J; Pelletier, JM; Baden, R; Pellegrini, M; Harada, JJ; Goldberg, RB</t>
  </si>
  <si>
    <t>Chen, Min; Lin, Jer-Young; Hur, Jungim; Pelletier, Julie M.; Baden, Russell; Pellegrini, Matteo; Harada, John J.; Goldberg, Robert B.</t>
  </si>
  <si>
    <t>Seed genome hypomethylated regions are enriched in transcription factor genes</t>
  </si>
  <si>
    <t>The precise mechanisms that control gene activity during seed development remain largely unknown. Previously, we showed that several genes essential for seed development, including those encoding storage proteins, fatty acid biosynthesis enzymes, and transcriptional regulators (e.g., ABI3, FUS3) are located within hypomethylated regions of the soybean genome. These hypomethylated regions are similar to the DNA methylation valleys (DMVs), or canyons, found in mammalian cells. Here, we address the question of the extent to which DMVs are present within seed genomes and what role they might play in seed development. We scanned soybean and Arabidopsis seed genomes from postfertilization through dormancy and germination for regions that contain &lt;5% or &lt;0.4% bulk methylation in CG, CHG, and CHH contexts over all developmental stages. We found that DMVs represent extensive portions of seed genomes, range in size from 576 kb, are scattered throughout all chromosomes, and are hypomethylated throughout the plant life cycle. Significantly, DMVs are enriched greatly in transcription factor (TF) genes and other developmental genes that play critical roles in seed formation. Many DMV genes are regulated with respect to seed stage, region, and tissue, and contain H3K4me3, H3K27me3, or bivalent marks that fluctuate during development. Our results indicate that DMVs are a unique regulatory feature of both plant and animal genomes, and that a large number of seed genes are regulated in the absence of methylation changes during development, probably by the action of specific TFs and epigenetic events at the chromatin level.</t>
  </si>
  <si>
    <t>EB315</t>
  </si>
  <si>
    <t>EB322</t>
  </si>
  <si>
    <t>10.1073/pnas.1811017115</t>
  </si>
  <si>
    <t>WOS:000442861600028</t>
  </si>
  <si>
    <t>Roncalli, V; Sommer, SA; Cieslak, MC; Clarke, C; Hopcroft, RR; Lenz, PH</t>
  </si>
  <si>
    <t>Roncalli, Vittoria; Sommer, Stephanie A.; Cieslak, Matthew C.; Clarke, Cheryl; Hopcroft, Russell R.; Lenz, Petra H.</t>
  </si>
  <si>
    <t>Physiological characterization of the emergence from diapause: A transcriptomics approach</t>
  </si>
  <si>
    <t>Organisms inhabiting high-latitude environments have evolved adaptations, such as diapause to time reproduction and growth to optimize their survival. However, the physiological regulation of the timing of complex life histories is poorly understood, particularly for marine copepods, that diapause at depth. A member of the pelagic community of the sub-Arctic Pacific Ocean, Neocalanus flemingeri enters diapause in June. Egg production occurs in winter/spring. In order to characterize the transition from diapause to egg release, females were collected in late September from 400-700 m depth, incubated in the dark at 4-5 degrees C and sampled for RNASeq at weekly intervals. The diapause phenotype showed down-regulation of protein turnover and up-regulation of stress genes. Activation of the reproductive program was marked by the up-regulation of genes involved in germline development. Thereafter, progress through phases of oocyte development could be linked to changes in gene expression. At 5 weeks, females showed up-regulation of spermatogenesis, indicating that stored sperm had been in a quiescent stage and completed their maturation inside the female. Gene expression profiles provide a framework to stage field-collected females. The 7-week progression from diapause to late oogenesis suggests that females typically spawning in January initiated the reproductive program in November.</t>
  </si>
  <si>
    <t>Hopcroft, Russell R/I-6286-2012</t>
  </si>
  <si>
    <t>10.1038/s41598-018-30873-0</t>
  </si>
  <si>
    <t>WOS:000442388100005</t>
  </si>
  <si>
    <t>Lee, HM; Clark, EP; Kuijer, MB; Cushman, M; Pommier, Y; Philpot, BD</t>
  </si>
  <si>
    <t>Lee, Hyeong-Min; Clark, Ellen P.; Kuijer, M. Bram; Cushman, Mark; Pommier, Yves; Philpot, Benjamin D.</t>
  </si>
  <si>
    <t>Characterization and structure-activity relationships of indenoisoquinoline-derived topoisomerase I inhibitors in unsilencing the dormant Ube3a gene associated with Angelman syndrome</t>
  </si>
  <si>
    <t>MOLECULAR AUTISM</t>
  </si>
  <si>
    <t>Background: Angelman syndrome (AS) is a severe neurodevelopmental disorder lacking effective therapies. AS is caused by mutations in ubiquitin protein ligase E3A (UBE3A), which is genomically imprinted such that only the maternally inherited copy is expressed in neurons. We previously demonstrated that topoisomerase I (Top1) inhibitors could successfully reactivate the dormant paternal allele of Ube3a in neurons of a mouse model of AS. We also previously showed that one such Top1 inhibitor, topotecan, could unsilence paternal UBE3A in induced pluripotent stem cell-derived neurons from individuals with AS. Although topotecan has been well-studied and is FDA-approved for cancer therapy, its limited CNS bioavailability will likely restrict the therapeutic use of topotecan in AS. The goal of this study was to identify additional Top1 inhibitors with similar efficacy as topotecan, with the expectation that these could be tested in the future for safety and CNS bioavailability to assess their potential as AS therapeutics. Methods: We tested 13 indenoisoquinoline-derived Top1 inhibitors to identify compounds that unsilence the paternal allele of Ube3a in mouse neurons. Primary cortical neurons were isolated from embryonic day 14.5 (E14.5) mice with a Ube3a-YFP fluorescent tag on the paternal allele (Ube3a(m+/pYFP) mice) or mice that lack the maternal Ube3a allele and hence model AS (Ube3a(m-/p+) mice). Neurons were cultured for 7 days, treated with drug for 72 h, and examined for paternal UBE3A protein expression by Western blot or fluorescence immunostaining. Dose responses of the compounds were determined across a log range of drug treatments, and cytotoxicity was tested using a luciferase-based assay. Results: All 13 indenoisoquinoline-derived Top1 inhibitors unsilenced paternal Ube3a. Several compounds exhibited favorable paternal Ube3a unsilencing properties, similar to topotecan, and of these, indotecan (LMP400) was the most effective based on estimated E-max (maximum response of unsilencing paternal Ube3a) and EC50 (half maximal effective concentration). Conclusions: We provide pharmacological profiles of indenoisoquinoline-derived Top1 inhibitors as paternal Ube3a unsilencers. All 13 tested compounds were effective at unsilencing paternal Ube3a, although with variable efficacy and potency. Indotecan (LMP400) demonstrated a better pharmacological profile of Ube3a unsilencing compared to our previous lead compound, topotecan. Taken together, indotecan and its structural analogues are potential AS therapeutics whose translational potential in AS treatment should be further assessed.</t>
  </si>
  <si>
    <t>Lee, HM/D-2777-2011</t>
  </si>
  <si>
    <t>Lee, HM/0000-0002-9381-3611; Philpot, Ben/0000-0003-2746-9143</t>
  </si>
  <si>
    <t>2040-2392</t>
  </si>
  <si>
    <t>10.1186/s13229-018-0228-2</t>
  </si>
  <si>
    <t>WOS:000442022300001</t>
  </si>
  <si>
    <t>McGinty, N; Barton, AD; Record, NR; Finkel, ZV; Irwin, AJ</t>
  </si>
  <si>
    <t>McGinty, Niall; Barton, Andrew D.; Record, Nicholas R.; Finkel, Zoe, V; Irwin, Andrew J.</t>
  </si>
  <si>
    <t>Traits structure copepod niches in the North Atlantic and Southern Ocean</t>
  </si>
  <si>
    <t>Realised niches describe the environmental and biotic conditions that a species occupies. Among marine zooplankton, species traits, including body size, dietary mode (herbivore, omnivore, or carnivore), and diapause strategy are expected to influence the realised niche of a species. To date, realised niches are known for only a small number of copepod species. Here we quantify the realised niches of 88 copepod species measured by the Continuous Plankton Recorder (CPR) in the North Atlantic and Southern Ocean using Maximum Entropy (MaxEnt) modelling. We estimate the univariate mean niche, niche breadth of copepods for several important environmental variables, and assess the relative effects of several key zooplankton traits on the mean niche. Sea surface temperature (SST) contributed the most information to the description of niches on average across all species, with the rank importance of the remaining variables varying between regions. In the North Atlantic SST, depth, salinity and chlorophyll niches separated omnivores and herbivores from carnivores while in the Southern Ocean niche differences across dietary modes were found for chlorophyll and wind stress only. Diapausing copepods were found to occur in colder temperatures compared with non-diapausing taxa, likely because of their capacity for accumulating lipids. A strong negative body size-niche breadth relationship was found only for diapausing copepods, suggesting that larger multi-year generation species are more reliant on a specific temperature range to successfully reach diapause. Our analysis demonstrates strong connections between copepod traits and their realised niches in natural populations.</t>
  </si>
  <si>
    <t>10.3354/meps12660</t>
  </si>
  <si>
    <t>WOS:000441331000008</t>
  </si>
  <si>
    <t>Shitaye, G; Gadisa, E; Grignard, L; Shumie, G; Chali, W; Menberu, T; Belachew, M; Tegegn, G; Challi, S; Curry, J; Mahey, L; Hailu, T; Mamo, H; Menon, M; Balcha, T; Aseffa, A; Drakeley, C; Bousema, T; Tadesse, FG</t>
  </si>
  <si>
    <t>Shitaye, Getasew; Gadisa, Endalamaw; Grignard, Lynn; Shumie, Girma; Chali, Wakweya; Menberu, Temesgen; Belachew, Mulualem; Tegegn, Getaneh; Challi, Sagni; Curry, Jonathan; Mahey, Laleta; Hailu, Tsegaye; Mamo, Hassen; Menon, Menakath; Balcha, Taye; Aseffa, Abraham; Drakeley, Chris; Bousema, Teun; Tadesse, Fitsum G.</t>
  </si>
  <si>
    <t>Low and heterogeneous prevalence of glucose-6-phosphate dehydrogenase deficiency in different settings in Ethiopia using phenotyping and genotyping approaches</t>
  </si>
  <si>
    <t>Background: 8-Aminoquinolines such as primaquine clear mature Plasmodium falciparum gametocytes that are responsible for transmission from human to mosquitoes and bring radical cure in Plasmodium vivax by clearing dormant liver stages. Deployment of primaquine is thus of relevance for malaria elimination efforts but challenged by the widespread prevalence of glucose-6-phosphate dehydrogenase deficiency (G6PDd) in endemic countries since primaquine in G6PDd individuals may lead to acute haemolysis. In this study, the prevalence of G6PDd was investigated in different settings in Ethiopia using phenotyping and genotyping approaches. Methods: Community and school based cross-sectional surveys were conducted from October to December 2016 in four administrative regions (Gambela, Benishangul Gumuz, Oromia, and Amhara) in Ethiopia. Finger prick blood samples were collected for G6PD enzyme activity using the CareStart (TM) G6PD screening test and genotyping of 36 selected single nucleotide polymorphisms (SNPs) located in the G6PD gene and its flanking regions. Results: Overall, the prevalence of phenotypic G6PDd was 1.4% (22/1609). For the first time in the Ethiopian population, the African variant (A-) was detected in 3.5% (7/199) of the limited set of genotyped samples, which were all phenotypically normal. Interestingly, all of these individuals had a variation at the rs2515904 locus. Strong geographical variation was observed for both phenotypic and genotypic G6PDd; three-quarters of the phenotypically G6PDd individuals were detected in Gambela. Conclusion: A very low prevalence of G6PDd was detected in the present study populations. The presence of the A-variant alongside other G6PD mutants and the patchy distribution of G6PDd indicate that larger studies specifically designed to unravel the distribution of G6PDd at small geographical scale may be needed to tailor malaria elimination efforts in Ethiopia to the local context.</t>
  </si>
  <si>
    <t>Aseffa, Abraham/J-3248-2016; Tadesse, Fitsum G/V-6847-2019; Bousema, Teun/N-3574-2014</t>
  </si>
  <si>
    <t>Aseffa, Abraham/0000-0002-8028-1150; Tadesse, Fitsum G/0000-0003-1931-1442; Bousema, Teun/0000-0003-2666-094X</t>
  </si>
  <si>
    <t>10.1186/s12936-018-2437-8</t>
  </si>
  <si>
    <t>WOS:000440845500003</t>
  </si>
  <si>
    <t>Doherty, JF; Guay, JF; Cloutier, C</t>
  </si>
  <si>
    <t>Doherty, Jean-Francois; Guay, Jean-Frederic; Cloutier, Conrad</t>
  </si>
  <si>
    <t>Embryonic stage of obligatory diapause and effects of abiotic conditions on egg hatching in the balsam twig aphid, Mindarus abietinus</t>
  </si>
  <si>
    <t>Diapause-mediated dormancy in overwintering insect eggs has rarely been studied with regard to the ecological factors controlling postdiapause development. In insects of temperate latitudes, water availability at the end of winter, in interaction with temperature, could control the resumption of development for insect stages in postdiapause quiescence. The balsam twig aphid, Mindarus abietinus Koch (Hemiptera: Aphididae), overwinters as eggs in southern Quebec, Canada, on balsam fir, Abies balsamea (L.) Miller (Pinaceae), in Christmas tree plantations, where it is known as a pest. Previous work has shown that eggs of this aphid maintain low water content during winter, presumably to survive sub-zero temperatures. Conversely, in late winter and early spring, they passively or actively absorb surrounding moisture, which is accompanied by notable changes in size, shape, and fresh mass. The primary objective here was to determine the embryonic stage at which winter diapause starts and is maintained in M.abietinus, a relatively primitive aphid. Secondly, we tested the hypothesis that free water availability to postdiapause eggs, in combination with temperatures above developmental threshold, is essential for embryonic development and hatching, by experimentally soaking field-collected eggs in water at controlled frequencies. We observed that embryogenesis starts at the time of egg laying and stops after a few days, before the anatrepsis stage of blastokinesis is complete, when the germ band has not yet entirely immersed itself into the yolk. We also found that water surrounding overwintered eggs on fir shoots, in interaction with temperature regime, significantly increases M.abietinus egg hatching rates. Potential impacts of environmental factors such as precipitation are discussed in relation to M.abietinus egg hatching rates and potential for population growth in spring.</t>
  </si>
  <si>
    <t>10.1111/eea.12718</t>
  </si>
  <si>
    <t>WOS:000446164400003</t>
  </si>
  <si>
    <t>Bristiel, P; Gillespie, L; Ostrem, L; Balachowski, J; Violle, C; Volaire, F</t>
  </si>
  <si>
    <t>Bristiel, Pauline; Gillespie, Lauren; Ostrem, Liv; Balachowski, Jennifer; Violle, Cyrille; Volaire, Florence</t>
  </si>
  <si>
    <t>Experimental evaluation of the robustness of the growth-stress tolerance trade-off within the perennial grass Dactylis glomerata</t>
  </si>
  <si>
    <t>1. A core tenet of functional ecology is that the vast phenotypic diversity observed in the plant kingdom could be partly generated by a trade-off between the ability of plants to grow quickly and acquire resources in rich environments vs. the ability to conserve resources and avoid mortality under stress. However, experimental demonstrations remain scarce and potentially blurred by phylogenetic constraints in cross-species analyses. Here, we experimentally decoupled growth potential and stress survival by applying an off-season stress on contrasting populations of the perennial grass Dactylis glomerata exhibiting a range of seasonal dormancy. 2. Seventeen populations of D.glomerata, originating from a latitudinal gradient from Norway to Morocco, were subjected to three types of dehydration stress: winter frost in Norway, and summer drought and early spring (off-season) drought stress in the south of France. Growth rate and two leaf traits (leaf width and leaf dry matter content) suspected to be involved in the adaptation to dehydration stress were monitored under optimal conditions. We quantified plant dehydration survival as the amount of plant recovery after a severe stress. 3. Nordic populations were found to be winter-dormant. Winter- and summer-dormant populations better survived frost and summer drought, respectively. However, no trade-off between growth potential and dehydration survival was detected in non-dormant plants in early spring when dehydration occurred unseasonably for all populations. Furthermore, Mediterranean populations better survived an early spring drought. 4. Our results highlight the importance of assessing plant growth potential as a response to seasonal environmental cues. They suggest that growth potential and stress survival trade off when plants exhibit seasonal dormancy but can be functionally independent at other seasons. Consequently, the growth-stress survival relationship could be better described as a dynamic linkage rather than a constant and general trade-off. Moreover, leaf trait values, such as thinner and more lignified leaves reflecting drought adaptation, may have contributed to the improved drought-stress survival without resulting in a cost to growth. 5. Further exploration of the growth-stress survival relationship should permit deciphering the suite of plant traits and trait covariations involved in plants' responses to increasing stress.</t>
  </si>
  <si>
    <t>10.1111/1365-2435.13112</t>
  </si>
  <si>
    <t>WOS:000440651400005</t>
  </si>
  <si>
    <t>Denis, AS; Payet, O; Danflous, S; Gouix, N; Santoul, F; Buisson, L; Pelozuelo, L</t>
  </si>
  <si>
    <t>Denis, Alice S.; Payet, Ophelie; Danflous, Samuel; Gouix, Nicolas; Santoul, Frederic; Buisson, Laetitia; Pelozuelo, Laurent</t>
  </si>
  <si>
    <t>Intraspecific variability of the phenology and morphology of three protected dragonflies between natural and artificial habitats</t>
  </si>
  <si>
    <t>Changes in phenology and in body size are two of the three main consequences of global warming on organisms. We investigated whether living in a warm artificial habitat would induce changes in the phenology and body size of dragonflies. We monitored in natura the emergence pattern of three protected and red-listed dragonfly species in three geographically close systems which differ in thermal profiles: a medium-sized river, one of its tributaries and an artificial lake fed by the water of the tributary. We also investigated the morphological variability of one of the species between the three systems. We showed an asynchrony of emergence for the three species, as well as morphological variability between the lake and the two rivers. Individuals from the lake emerged earlier and were smaller than those from the two rivers. These results are in agreement with a temperature-induced response hypothesis as the lake is warmer than the two rivers. Asynchrony of emergence between neighbouring populations triggers questions related to metapopulation functioning and about the fitness and the fate of the early-emerging individuals. Understanding the response of these species to local thermal conditions will help to improve population monitoring and conservation.</t>
  </si>
  <si>
    <t>Santoul, Frederic/0000-0002-2932-2172</t>
  </si>
  <si>
    <t>10.1007/s10841-018-0070-z</t>
  </si>
  <si>
    <t>WOS:000450733400005</t>
  </si>
  <si>
    <t>Pschera, J; Warren, JM</t>
  </si>
  <si>
    <t>Pschera, Julia; Warren, John M.</t>
  </si>
  <si>
    <t>Microhabitat selection by ovipositing females and pre-diapause larvae of a Welsh population of Euphydryas aurinia (Lepidoptera: Nymphalidae)</t>
  </si>
  <si>
    <t>Habitat requirements of the marsh fritillary Euphydryas aurinia have been studied intensively in recent years in order to inform conservation action on this rapidly declining species. Autecological studies have been undertaken on various spatial scales to account for differences in mobility between life stages. It has become clear that resource utilisation by the species varies between different geographic areas and also on a local scale. We studied the microhabitat surrounding Succisa pratensis plants chosen for oviposition and around resulting larval webs in a key Welsh population, UK. Microhabitat preferences were shown to differ between ovipositing females and pre-diapause larval groups. For oviposition, females showed a preference for host plants within clusters of S. pratensis surrounded by a relatively low sward. In contrast, larval webs were found in relatively high vegetation with relatively low S. pratensis cover in the immediate vicinity. The marked difference between oviposition and larval web microhabitat was achieved through very long distance dispersals undertaken by the pre-diapause larval groups. This gives rise to questioning the common assumption that pre-diapause larval web location can be used as a proxy for oviposition location. It also underpins the importance of managing E. aurinia habitats for maximum structural variability on a small scale.</t>
  </si>
  <si>
    <t>10.1007/s10841-018-0086-4</t>
  </si>
  <si>
    <t>WOS:000450733400019</t>
  </si>
  <si>
    <t>Abarca, M; Larsen, EA; Lill, JT; Weiss, M; Lind, E; Ries, L</t>
  </si>
  <si>
    <t>Abarca, Mariana; Larsen, Elise A.; Lill, John T.; Weiss, Martha; Lind, Eric; Ries, Leslie</t>
  </si>
  <si>
    <t>Inclusion of host quality data improves predictions of herbivore phenology</t>
  </si>
  <si>
    <t>Understanding the correspondence between ambient temperature and insect development is necessary to forecast insect phenology under novel environments. In the face of climate change, both conservation and pest control efforts require accurate phenological predictions. Here, we compare a suite of degree-day models to assess their ability to predict the phenology of a common, oligophagous butterfly, the silver-spotted skipper, Epargyreus clarus (Cramer) (Lepidoptera: Hesperiidae). To estimate model parameters, we used development time of eggs and larvae reared in the laboratory at six constant temperatures ranging from 8 to 38 degrees C and on two host plants of contrasting quality (kudzu and wisteria). We employed three approaches to determine the base temperature to calculate degree days: linear regression, modified reduced major axis regression, and application of a generic base temperature value of 10 degrees C, which is commonly used in the absence of laboratory data. To calculate the number of degree days required to complete a developmental stage, we used data from caterpillars feeding on high- and low-quality hosts, both in the field and in the laboratory. To test model accuracy, we predicted development time of seven generations of larvae reared in the field on the same host plants across 3 years (2014-2016). To compare performance among models, we regressed predicted vs. observed development time, and found that r(2) values were significantly larger when accounting for host plant quality. The accuracy of development time predictions varied across the season, with estimates of the first two generations being more accurate than estimates of the third generation, when ambient temperatures dropped outside the range in which development rate and temperature have a linear relationship. Overall, we show that accounting for variation in host plant quality when calculating development time in the field is more important than the choice of the base temperature for calculating degree days.</t>
  </si>
  <si>
    <t>Abarca, Mariana/0000-0002-6944-2574; Ries, Leslie/0000-0002-5953-9284</t>
  </si>
  <si>
    <t>10.1111/eea.12715</t>
  </si>
  <si>
    <t>WOS:000446164400005</t>
  </si>
  <si>
    <t>Daibes, LF; Cardoso, VJM</t>
  </si>
  <si>
    <t>Felipe Daibes, L.; Cardoso, Victor J. M.</t>
  </si>
  <si>
    <t>Seed germination of a South American forest tree described by linear thermal time models</t>
  </si>
  <si>
    <t>Thermal time models may describe and compare seed germination, providing information useful to explain species distribution. However, the capacity of such threshold models to describe germination of tropical native species has been less studied. We evaluated seed germination of a legume tree species (Peltophorum dubium), typical from South American seasonal forests, as described by two linear thermal time models: probit model and graphic model. Seeds were provided from four different provenances in a latitudinal gradient in Brazil, and their physical dormancy mechanically released before the trials. Graphic model and probit regression were used to determine thermal parameters (cardinal temperatures and thermal time requirement) on sub- and supra-optimal ranges for the different seed provenances. Germination rate mainly followed linear relationship with temperature, and regression lines of different germination fractions converged base temperature in the x-axis. Therefore, probit model assumed a single-value of base temperature in the sub-optimal range and a normal distribution of thermal time. Base temperature tended to be higher in the Northern provenance, Porto Velho, showing slower germination under cooler temperatures. Supra-optimal temperatures have shown similar thermal time requirements and different values for ceiling temperature, according to model predictions. No clear patterns have been found between seed provenances and thermal time requirement. Both probit and graphic models have provided reasonable predictions of germination times (t10 and t50), except under the coolest temperatures. Probit regression always described at least 70% of seed germination. Thermal time assumptions, linear models applicability and their limitations are discussed.</t>
  </si>
  <si>
    <t>10.1016/j.jtherbio.2018.07.019</t>
  </si>
  <si>
    <t>WOS:000445716600020</t>
  </si>
  <si>
    <t>Vohra, R; Sawhney, RS</t>
  </si>
  <si>
    <t>Vohra, Rajan; Sawhney, Ravinder Singh</t>
  </si>
  <si>
    <t>Expounding Transport Properties of Deoxyribonucleic Acid for Electronic Applications</t>
  </si>
  <si>
    <t>ADVANCED SCIENCE LETTERS</t>
  </si>
  <si>
    <t>1st International Conference on Nanoscience and Nanotechnology (ICNAN)</t>
  </si>
  <si>
    <t>OCT 19-21, 2016</t>
  </si>
  <si>
    <t>Vellore Inst Technol Univ, Vellore, INDIA</t>
  </si>
  <si>
    <t>Vellore Inst Technol, Ctr Nanotechnol Res</t>
  </si>
  <si>
    <t>Vellore Inst Technol Univ</t>
  </si>
  <si>
    <t>The scientific interest in field of molecular electronics has raised many folds in last decade to become the centre stage of contemporary research. The community of researchers working in this domain has been continuously exploring newer molecules, which can replace semiconductors of last century and still continue with the same growth. In this research communique, we have implemented molecular junctions using NEGF-EHT approach to elucidate the electronic transport properties of two important strands Adenine and Cytosine of Deoxyribonucleic Acid (DNA) sandwiched between with two Au leads under finite bias conditions. Important revelation include non-linear behaviour exhibited with exponential current rise around zero bias due to kondo assisted resonant tunnelling and temperature invariance over a large range of temperature. G-V graph divulges that conductance of the adenine decrease linearly with the increase in bias voltage initially and then becomes dormant for further increase in bias voltage. Contrary to this, the conductance of cytosine is observed to be equal to quantum of conductance (G(0)) that unambiguously indicates the metallic behaviour of cytosine. The vital information collected through this research work provides vital insight for developing applications as sensors, switches and memory devices.</t>
  </si>
  <si>
    <t>1936-6612</t>
  </si>
  <si>
    <t>1936-7317</t>
  </si>
  <si>
    <t>10.1166/asl.2018.12231</t>
  </si>
  <si>
    <t>WOS:000445031100099</t>
  </si>
  <si>
    <t>Ghazy, NA; Suzuki, T; Amano, H</t>
  </si>
  <si>
    <t>Ghazy, Noureldin Abuelfadl; Suzuki, Takeshi; Amano, Hiroshi</t>
  </si>
  <si>
    <t>Development and Reproduction of Neoseiulus californicus (Acari: Phytoseiidae) and Tetranychus urticae (Acari: Tetranychidae) Under Simulated Natural Temperature</t>
  </si>
  <si>
    <t>Although laboratory observations provide basic knowledge of the development and reproduction of predacious and phytophagous mites, little is known of their behavior under natural conditions. Using a closed system designed to simulate natural climate patterns, we investigated the development and reproduction of the predatory mite Neoseiulus californicus (McGregor) (Acari: Phytoseiidae) and the pest mite Tetranychus urticae Koch (Acari: Tetranychidae) at air temperatures typical of June to October at three latitudes (Aomori,Tottori, and Naha) in Japan. The peaks of development in both species showed similar trends at each location. The shortest developmental times for both species were observed during August in Aomori, from July to September in Tottori and during August and September in Naha. Development of T. urticae was not completed during October in Aomori due to the decreased air temperature. High reproduction (number of eggs produced during 5 d from the first oviposition) of N. californicus was attained at the conditions that shortened the developmental times (i.e., high temperature months). T. urticae showed a reproduction trend similar to that of N. californicus except for the low number of eggs produced during August in Naha due to the high mortality of adult females and during October in Tottori due to diapause incidence. This information is in agreement with field observations and together might be useful for planning biological control programs for phytophagous mites and for successful establishment of predacious mites in new habitats.</t>
  </si>
  <si>
    <t>Suzuki, Takeshi/F-7548-2012; Ghazy, Noureldin Abuelfadl Noureldin/G-8649-2017</t>
  </si>
  <si>
    <t>Suzuki, Takeshi/0000-0002-7930-1425; Ghazy, Noureldin Abuelfadl Noureldin/0000-0001-5911-086X</t>
  </si>
  <si>
    <t>10.1093/ee/nvy067</t>
  </si>
  <si>
    <t>WOS:000441738600028</t>
  </si>
  <si>
    <t>Everman, ER; Freda, PJ; Brown, M; Schieferecke, AJ; Ragland, GJ; Morgan, TJ</t>
  </si>
  <si>
    <t>Everman, E. R.; Freda, P. J.; Brown, M.; Schieferecke, A. J.; Ragland, G. J.; Morgan, T. J.</t>
  </si>
  <si>
    <t>Ovary Development and Cold Tolerance of the Invasive Pest Drosophila suzukii (Matsumura) in the Central Plains of Kansas, United States</t>
  </si>
  <si>
    <t>Environmental challenges presented by temperature variation can be overcome through phenotypic plasticity in small invasive ectotherms. We tested the effect of thermal exposure to 21, 18, and 11 degrees C throughout the whole life cycle of individuals, thermal exposure of adults reared at 25 degrees C to 15 and 11 degrees C for a 21-d period, and long (14:10 hr) and short (10:14 hr) photoperiod on ovary size and development in Drosophila suzukii (Matsumura) (Diptera: Drosophilidae) cultured from a recently established population in Topeka, Kansas (United States). Examination of the response to temperature and photoperiod variation in this central plains population provides insight into the role of phenotypic plasticity in a climate that is warmer than regions in North America where D. suzukii was initially established. We found both low temperature and short photoperiod resulted in reduced ovary size and level of development. In particular, reduced ovary development was observed following exposure to 15 degrees C, indicating that ovary development in females from the central plains population is more sensitive to lower temperature compared with populations examined from the northern United States and southern Canada. We also provide evidence that D. suzukii reared at 25 degrees C are capable of short-term hardening when exposed to -6 degrees C following 4 degrees C acclimation, contrary to previous reports indicating flies reared at warm temperatures do not rapidly-cold harden. Our study highlights the central role of phenotypic plasticity in response to winter-like laboratory conditions and provides an important geographic comparison to previously published assessments of ovary development and short-term hardening survival response for D. suzukii collected in cooler climates.</t>
  </si>
  <si>
    <t>10.1093/ee/nvy074</t>
  </si>
  <si>
    <t>WOS:000441738600029</t>
  </si>
  <si>
    <t>Parker, DJ; Wiberg, RAW; Trivedi, U; Tyukmaeva, VI; Gharbi, K; Butlin, RK; Hoikkala, A; Kankare, M; Ritchie, MG</t>
  </si>
  <si>
    <t>Parker, Darren J.; Wiberg, R. Axel W.; Trivedi, Urmi; Tyukmaeva, Venera I.; Gharbi, Karim; Butlin, Roger K.; Hoikkala, Anneli; Kankare, Maaria; Ritchie, Michael G.</t>
  </si>
  <si>
    <t>Inter and Intraspecific Genomic Divergence in Drosophila montana Shows Evidence for Cold Adaptation</t>
  </si>
  <si>
    <t>GENOME BIOLOGY AND EVOLUTION</t>
  </si>
  <si>
    <t>The genomes of species that are ecological specialists will likely contain signatures of genomic adaptation to their niche. However, distinguishing genes related to ecological specialism from other sources of selection and more random changes is a challenge. Here, we describe the genome of Drosophila montana, which is the most extremely cold-adapted Drosophila species known. We use branch tests to identify genes showing accelerated divergence in contrasts between cold- and warm-adapted species and identify about 250 genes that show differences, possibly driven by a lower synonymous substitution rate in cold- adapted species. We also look for evidence of accelerated divergence between D. montana and D.virilis. a previously sequenced relative, but do not find strong evidence for divergent selection on coding sequence variation. Divergent genes are involved in a variety of functions, including cuticular and olfactory processes. Finally, we also resequenced three populations of D. montana from across its ecological and geographic range. Outlier loci were more likely to be found on the X chromosome and there was a greater than expected overlap between population outliers and those genes implicated in cold adaptation between Drosophila species, implying some continuity of selective process at these different evolutionary scales.</t>
  </si>
  <si>
    <t>Butlin, Roger K/F-7709-2013; Ritchie, Michael G/F-7055-2013</t>
  </si>
  <si>
    <t>Butlin, Roger K/0000-0003-4736-0954; Ritchie, Michael G/0000-0001-7913-8675; Parker, Darren/0000-0003-4027-7779; Tyukmaeva, Venera/0000-0002-1864-5101</t>
  </si>
  <si>
    <t>1759-6653</t>
  </si>
  <si>
    <t>10.1093/gbe/evy147</t>
  </si>
  <si>
    <t>WOS:000444553900020</t>
  </si>
  <si>
    <t>Chakraborty, A; Ellefson, E; Li, C; Gittins, D; Brooks, JM; Bernard, BB; Hubert, CRJ</t>
  </si>
  <si>
    <t>Chakraborty, Anirban; Ellefson, Emily; Li, Carmen; Gittins, Daniel; Brooks, James M.; Bernard, Bernie B.; Hubert, Casey R. J.</t>
  </si>
  <si>
    <t>Thermophilic endospores associated with migrated thermogenic hydrocarbons in deep Gulf of Mexico marine sediments</t>
  </si>
  <si>
    <t>Dormant endospores of thermophilic bacteria (thermospores) can be detected in cold marine sediments following high-temperature incubation. Thermospores in the cold seabed may be explained by a dispersal history originating in deep biosphere oil reservoir habitats where upward migration of petroleum fluids at hydrocarbon seeps transports viable cells into the overlying ocean. We assessed this deep-to-shallow dispersal hypothesis through geochemical and microbiological analyses of 111 marine sediments from the deep water Eastern Gulf of Mexico. GC-MS and fluorescence confirmed the unambiguous presence of thermogenic hydrocarbons in 71 of these locations, indicating seepage from deeply sourced petroleum in the subsurface. Heating each sediment to 50 degrees C followed by 16S rRNA gene sequencing revealed several thermospores with a cosmopolitan distribution throughout the study area, as well as thermospores that were more geographically restricted. Among the thermospores having a more limited distribution, 12 OTUs from eight different lineages were repeatedly detected in sediments containing thermogenic hydrocarbons. A subset of these were significantly correlated with hydrocarbons (p &lt; 0.05) and most closely related to Clostridiales previously detected in oil reservoirs from around the world. This provides evidence of bacteria in the ocean being dispersed out of oil reservoirs, and suggests that specific thermospores may be used as model organisms for studying warm-to-cold transmigration in the deep sea.</t>
  </si>
  <si>
    <t>Chakraborty, Anirban/0000-0002-1109-3797; Hubert, Casey/0000-0002-8691-8116</t>
  </si>
  <si>
    <t>10.1038/s41396-018-0108-y</t>
  </si>
  <si>
    <t>WOS:000441575100003</t>
  </si>
  <si>
    <t>Chokkakula, S</t>
  </si>
  <si>
    <t>Chokkakula, Srinivas</t>
  </si>
  <si>
    <t>Transboundary politics of cooperation: Telugu ganga project, India</t>
  </si>
  <si>
    <t>REGIONAL ENVIRONMENTAL CHANGE</t>
  </si>
  <si>
    <t>The Telugu Ganga project in India supplies the Krishna river waters to meet drinking water needs of the Chennai city in the state of Tamil Nadu, a nonriparian state. This has happened through an unusual historic accord between the riparian states of Maharashtra, Karnataka, and Andhra Pradesh. The instance is often celebrated as the finest example of interstate river water cooperation in the history of independent India. This paper presents an alternative and a more complete and critical appraisal of interstate cooperation in the Telugu Ganga project focusing on transboundary political interactions to offer the following findings. One, the case of Telugu Ganga project showcases how and why cooperation and conflict coexist in transboundary water sharing. The celebrated interstate cooperation has turned into a source of conflicts eventually and is connected to the current shape and the state of the Krishna river water dispute. Two, it reveals a nexus of water provisioning politics and mainstream party politics in its making, and its subsequent contentious history. This nexus is a challenge to inter-basin transfer across territorial boundaries-an important drought coping mechanism. This challenge defines the character of politics of cooperation and conflict resolution in federal democracies, such as India. Three, India's interstate river water governance suffers from dormant policy space and absence of institutional models for interstate river cooperation. This makes it ill-equipped to address the adverse implications of politics or to channelize for progressive outcomes of cooperation. At a broader policy level, India has to reconsider its excessive reliance on dispute resolution, and shift its focus to enabling cooperation for a better governance of its interstate rivers.</t>
  </si>
  <si>
    <t>1436-3798</t>
  </si>
  <si>
    <t>1436-378X</t>
  </si>
  <si>
    <t>10.1007/s10113-018-1348-0</t>
  </si>
  <si>
    <t>WOS:000440041500007</t>
  </si>
  <si>
    <t>Hynes, AP; Rousseau, GM; Agudelo, D; Goulet, A; Amigues, B; Loehr, J; Romero, DA; Fremaux, C; Horvath, P; Doyon, Y; Cambillau, C; Moineau, S</t>
  </si>
  <si>
    <t>Hynes, Alexander P.; Rousseau, Genevieve M.; Agudelo, Daniel; Goulet, Adeline; Amigues, Beatrice; Loehr, Jeremy; Romero, Dennis A.; Fremaux, Christophe; Horvath, Philippe; Doyon, Yannick; Cambillau, Christian; Moineau, Sylvain</t>
  </si>
  <si>
    <t>Widespread anti-CRISPR proteins in virulent bacteriophages inhibit a range of Cas9 proteins</t>
  </si>
  <si>
    <t>CRISPR-Cas systems are bacterial anti-viral systems, and bacterial viruses (bacteriophages, phages) can carry anti-CRISPR (Acr) proteins to evade that immunity. Acrs can also fine-tune the activity of CRISPR-based genome-editing tools. While Acrs are prevalent in phages capable of lying dormant in a CRISPR-carrying host, their orthologs have been observed only infrequently in virulent phages. Here we identify AcrIIA6, an Acr encoded in 33% of virulent Streptococcus thermophilus phage genomes. The X-ray structure of AcrIIA6 displays some features unique to this Acr family. We compare the activity of AcrIIA6 to those of other Acrs, including AcrIIA5 (also from S. thermophilus phages), and characterize their effectiveness against a range of CRISPR-Cas systems. Finally, we demonstrate that both Acr families from S. thermophilus phages inhibit Cas9-mediated genome editing of human cells.</t>
  </si>
  <si>
    <t>HORVATH, Philippe/K-5266-2015</t>
  </si>
  <si>
    <t>HORVATH, Philippe/0000-0003-2015-8123; Doyon, Yannick/0000-0002-3889-9563; Loehr, Jeremy/0000-0002-9746-800X; Moineau, Sylvain/0000-0002-2832-5101; Rousseau, Genevieve/0000-0002-1792-626X; Agudelo Pinto, Daniel Steven/0000-0002-8794-4279; Goulet, Adeline/0000-0002-5971-9488</t>
  </si>
  <si>
    <t>10.1038/s41467-018-05092-w</t>
  </si>
  <si>
    <t>WOS:000439687600017</t>
  </si>
  <si>
    <t>Wang, XM; Zheng, HB; Tang, QY</t>
  </si>
  <si>
    <t>Wang, Xiaomin; Zheng, Huabin; Tang, Qiyuan</t>
  </si>
  <si>
    <t>Early harvesting improves seed vigour of hybrid rice seeds</t>
  </si>
  <si>
    <t>Maturity stage in harvesting time greatly affects seed vigour. This work aimed to scientific harvesting time of hybrid rice for being high vigour with high &amp; stable seed yield. Field experiments of different harvesting time were conducted in 2013-2014, and germination percentage (GP), vigour index (VI), seed moisture content and 1000-grain weight was determined. Both GP and VI progressively increased to peaks and then began to decline with harvesting time delayed, and the regression coefficients of varieties were ranged from 0.7214 to 0.9066. In addition, difference values between tangent points (Delta X) of GP were higher than that of VI according to the quadratic functions. Based on seed vigour through the divided range from 75% to 125% of peak value, optimum harvesting time of IIY-416, JY-167, Yliangyou-1 (YLY-1) ranged from 17 to 27, 15 to 23 and 17 to 23 days after the completion of artificial pollination (DACAP), respectively. Moreover, when seedlots harvested from 17 to 23 DACAP, no significant difference was found on 1000-grain weight and the seed moisture content was kept relatively low (19-25%). Therefore, it can be concluded that hybrid rice seed can be earlier-harvest based on seed vigour, and 17 to 23 DACAP can be recommended as optimum harvesting time during hybrid rice seed production.</t>
  </si>
  <si>
    <t>10.1038/s41598-018-29021-5</t>
  </si>
  <si>
    <t>WOS:000439421600060</t>
  </si>
  <si>
    <t>Kristensen, ML; Righton, D; del Villar-Guerra, D; Baktoft, H; Aarestrup, K</t>
  </si>
  <si>
    <t>Kristensen, Martin Lykke; Righton, David; del Villar-Guerra, Diego; Baktoft, Henrik; Aarestrup, Kim</t>
  </si>
  <si>
    <t>Temperature and depth preferences of adult sea trout Salmo trutta during the marine migration phase</t>
  </si>
  <si>
    <t>We tagged 125 sea trout kelts (length: 460-925 mm) in Danish rivers with positively buoyant, depth-and temperature-sensing data storage tags. Eight tags were recovered from fish that had completed a full marine cycle (exit and return to natal river). Mean duration of the postestuary marine cycle was 96.1 d (range: 47-142 d). The trout resided at depths of 0-3 m for 63.8% of the time and exhibited a characteristic diurnal behavioural pattern with repetitive dives deeper than 5.0 m during daytime and residency at the surface during night-time. The number of dives increased with day length, but dive duration was unaffected. Mean dive duration increased with water temperatures from 9.79 min at 5-7 degrees C to 79.8 min at 17-19 degrees C, and mean residence depth increased with water temperatures from 1.95 m at 5-7 degrees C to 10.1 m at 17-19 degrees C. The fish showed a marked response to temperatures above 17 degrees C by residing at greater depths and by discontinuing the characteristic dive/surface residency pattern for prolonged periods of time during warm periods. Temperature data indicated that the fish were generally close to land in the beginning of the marine period and had migrated into open sea during summer. Our results suggest that Danish sea trout kelts aim to optimize their growth at sea by exhibiting a characteristic foraging pattern similar to that of Atlantic salmon and by seeking temperatures within the range reported as optimal for growth in the species.</t>
  </si>
  <si>
    <t>Baktoft, Henrik/E-6581-2011; del Villar-Guerra, Diego/G-9259-2016</t>
  </si>
  <si>
    <t>Baktoft, Henrik/0000-0002-3644-4960; del Villar-Guerra, Diego/0000-0001-6574-6418</t>
  </si>
  <si>
    <t>10.3354/meps12618</t>
  </si>
  <si>
    <t>WOS:000440371600014</t>
  </si>
  <si>
    <t>Sibilia, CD; Brosko, KA; Hickling, CH; Thompson, LM; Grayson, KL; Olson, JR</t>
  </si>
  <si>
    <t>Sibilia, Carly D.; Brosko, Kelly A.; Hickling, Christopher H.; Thompson, Lily M.; Grayson, Kristine L.; Olson, Jennifer R.</t>
  </si>
  <si>
    <t>Thermal Physiology and Developmental Plasticity of Pigmentation in the Harlequin Bug (Hemiptera: Pentatomidae)</t>
  </si>
  <si>
    <t>Traits that promote the maintenance of body temperatures within an optimal range provide advantages to ectothermic species. Pigmentation plasticity is found in many insects and enhances thermoregulatory potential as increased melanization can result in greater heat retention.The thermal melanism hypothesis predicts that species with developmental plasticity will have darker pigmentation in colder environments, which can be an important adaptation for temperate species experiencing seasonal variation in climate. The harlequin bug (Murgantia histrionica, Hemiptera: Pentatomidae, Hahn 1834) is a widespread invasive crop pest with variable patterning where developmental plasticity in melanization could affect performance.To investigate the impact of temperature and photoperiod on melanization and size, nymphs were reared under two temperatures and two photoperiods simulating summer and fall seasons. The size and degree of melanization of adults were quantified using digital imagery. To assess the effect of coloration on the amount of heat absorption, we monitored the temperature of adults in a heating experiment. Overall, our results supported the thermal melanism hypothesis and temperature had a comparatively larger effect on coloration and size than photoperiod. When heated, the body temperature of individuals with darker pigmentation increased more relative to the ambient air temperature than individuals with lighter pigmentation. These results suggest that colder temperatures experienced late in the season can induce developmental plasticity for a phenotype that improves thermoregulation in this species. Our work highlights environmental signals and consequences for individual performance due to thermal melanism in a common invasive species, where capacity to respond to changing environments is likely contributing to its spread.</t>
  </si>
  <si>
    <t>Thompson, Lily/0000-0002-3821-0324; Grayson, Kristine/0000-0003-1710-0457; Sibilia, Carly/0000-0001-8838-4800; Olson, Jennifer/0000-0001-8077-8741</t>
  </si>
  <si>
    <t>10.1093/jisesa/iey066</t>
  </si>
  <si>
    <t>WOS:000439198700001</t>
  </si>
  <si>
    <t>Volaire, F</t>
  </si>
  <si>
    <t>Volaire, Florence</t>
  </si>
  <si>
    <t>A unified framework of plant adaptive strategies to drought: Crossing scales and disciplines</t>
  </si>
  <si>
    <t>Plant adaptation to drought has been extensively studied at many scales from ecology to molecular biology across a large range of model species. However, the conceptual frameworks underpinning the definition of plant strategies, and the terminology used across the different disciplines and scales are not analogous. Drought resistance' for instance refers to plant responses as different as the maintenance of growth and productivity in crops, to the survival and recovery in perennial woody or grassland species. Therefore, this paper aims to propose a unified conceptual framework of plant adaptive strategies to drought based on a revised terminology in order to enhance comparative studies. Ecological strategies encapsulate plant adaptation to multidimensional variation in resource variability but cannot account for the dynamic and short-term responses to fluctuations in water availability. Conversely, several plant physiological strategies have been identified along the mono-dimensional gradient of water availability in a given environment. According to a revised terminology, dehydration escape, dehydration avoidance, dehydration tolerance, dormancy, and desiccation tolerance are clearly distinguishable. Their sequential expression is expressed as water deficit increases while cavitation tolerance is proposed here to be a major hydraulic strategy underpinning adaptive responses to drought of vascular plants. This continuum of physiological strategies can be interpreted in the context of the ecological trade-off between water-acquisition vs. water-conservation, since growth maintenance is associated with fast water use under moderate drought while plant survival after growth cessation is associated with slow water use under severe drought. Consequently, the distinction between drought resistance' and drought survival', is emphasized as crucial to ensure a correct interpretation of plant strategies since knowing when not to grow' does not confer drought resistance' but may well enhance drought survival'. This framework proposal should improve cross-fertilization between disciplines to help tackle the increasing worldwide challenges that drought poses to plant adaptation.</t>
  </si>
  <si>
    <t>10.1111/gcb.14062</t>
  </si>
  <si>
    <t>WOS:000437281500017</t>
  </si>
  <si>
    <t>Nikulina, TV; Martynov, VV</t>
  </si>
  <si>
    <t>Nikulina, T. V.; Martynov, V. V.</t>
  </si>
  <si>
    <t>THE BIOLOGY OF EXECHESOPS FOLIATUS FRIESER 1995 (COLEOPTERA, CURCULIONOIDEA, ANTHRIBIDAE) IN THE EUROPEAN PART OF ITS RANGE</t>
  </si>
  <si>
    <t>The life cycle, host-plants, distribution and harmfulness of Exechesops foliatus Frieser 1995 in the European part of its range have been studied. The larvae of this species feed on and develop in the seeds ofAcer tataricum and A. ginnala. One generation is developed per year. Adult beetles are active from early June to mid-August. Oviposition continues during late June to early July. Clutches with one egg (75%) dominate, those with two eggs average 20%, while those with three eggs amount to not more than 5%. Larvae develop from the end of June to the middle of August; larvae of the older age hibernate; pupation begins in May next year. Seed damage ranges from 1.5 to 97.0%. No parasites have been found, but the infestation rate of larvae by mites of the genus Pyemotes reaches 25%. The intensity of infestation ranges from one to 15 mites per larva.</t>
  </si>
  <si>
    <t>10.1134/S0044513418070127</t>
  </si>
  <si>
    <t>WOS:000452092400006</t>
  </si>
  <si>
    <t>Suntsov, VV</t>
  </si>
  <si>
    <t>Suntsov, V. V.</t>
  </si>
  <si>
    <t>Quantum Speciation of Yersinia pestis Plague Microbe in a Heteroimmune Environment: In the Populations of Hibernating Tarbagan Marmots (Marmota sibirica)</t>
  </si>
  <si>
    <t>This review is devoted to the ecological mechanism for the transformation of the population of the psychrophilic saprozoobiont pseudotuberculosis microbe Yersinia pseudotuberculosis O:1b into the population of the obligate blood plague microbe Yersinia pestis in the host-parasite system of the marmot flea (Marmota sibirica-Oropsylla silantiewi). The correspondence of this mechanism to the evolutionary principle of quantum speciation has been shown. The most significant population-genetic microbial transformations took place in the populations of hibernating marmots. The main factor of rapid speciation was the heterothermic and, accordingly, heteroimmune state of host marmots during hibernation. During winter awakenings, the body temperature of marmots increases in an S-shaped manner from 5 to 37A degrees C within a short period of time (from dozens of minutes to several hours). A drastic acceleration of metabolic and immune processes occurs in the temperature range of 20-30A degrees C. Rapid adaptation to the "explosive" increase in the immune activity of the primary host (tarbagan marmot) during its regular winter awakenings was the essence of the process of Y. pestis speciation.</t>
  </si>
  <si>
    <t>10.1134/S199542551804008X</t>
  </si>
  <si>
    <t>WOS:000441979200001</t>
  </si>
  <si>
    <t>Cerda-Hurtado, IM; Mayek-Perez, N; Hernandez-Delgado, S; Muruaga-Martinez, JS; Reyes-Lara, MA; Reyes-Valdes, MH; Gonzalez-Prieto, JM</t>
  </si>
  <si>
    <t>Cerda-Hurtado, Ivon M.; Mayek-Perez, Netzahualcoyotl; Hernandez-Delgado, Sanjuana; Muruaga-Martinez, Jose S.; Reyes-Lara, Martin A.; Reyes-Valdes, Manuel Humberto; Gonzalez-Prieto, Juan M.</t>
  </si>
  <si>
    <t>Climatic adaptation and ecological descriptors of wild beans from Mexico</t>
  </si>
  <si>
    <t>Despite its economic, social, biological, and cultural importance, wild forms of the genus Phaseolus are not well represented in germplasm banks, and they are at great risk due to changes in land use as well as climate change. To improve our understanding of the potential geographical distribution of wild beans (Phaseolus spp.) from Mexico and support in situ and ex situ conservation programs, we determined the climatic adaptation ranges of 29 species and two subspecies of Phaseolus collected throughout Mexico. Based on five biotic and 117 abiotic variables obtained from different databasesWorldClim, Global-Aridity, and Global-PETwe performed principal component and cluster analyses. Germplasm was distributed among 12 climatic types from a possible 28. The general climatic ranges were as follows: 8-3,083m above sea level; 12.07-26.96 degrees C annual mean temperature; 10.33-202.68mm annual precipitation; 9.33-16.56W/m(2) of net radiation; 11.68-14.23hr photoperiod; 0.06-1.57 aridity index; and 10-1,728mm/month of annual potential evapotranspiration. Most descriptive variables (25) clustered species into two groups: One included germplasm from semihot climates, and the other included germplasm from temperate climates. Species clustering showed 45% to 54% coincidence with species previously grouped using molecular data. The species P.filiformis, P.purpusii, and P.maculatus were found at low-humidity locations; these species could be used to improve our understanding of the extreme aridity adaptation mechanisms used by wild beans to avoid or tolerate climate change as well as to introgress favorable alleles into new cultivars adapted to hot, dry environments.</t>
  </si>
  <si>
    <t>Cerda-Hurtado, Ivon Montserrat/0000-0001-7135-6707</t>
  </si>
  <si>
    <t>10.1002/ece3.4106</t>
  </si>
  <si>
    <t>WOS:000439769400010</t>
  </si>
  <si>
    <t>Tarragona, EL; Sebastian, PS; Bottero, MNS; Martinez, EI; Debarbora, VN; Mangold, AJ; Guglielmone, AA; Nava, S</t>
  </si>
  <si>
    <t>Tarragona, Evelina L.; Sebastian, Patrick S.; Saracho Bottero, Maria N.; Martinez, Emilia I.; Debarbora, Valeria N.; Mangold, Atilio J.; Guglielmone, Alberto A.; Nava, Santiago</t>
  </si>
  <si>
    <t>Seasonal dynamics, geographical range size, hosts, genetic diversity and phylogeography of Amblyomma sculptum in Argentina</t>
  </si>
  <si>
    <t>The aim of this work was to generate knowledge on ecological aspects of Amblyomma sculptum in Argentina, such as seasonal dynamics, geographical range size, hosts, genetic diversity and phylogeography. Adult and immature A. sculptum ticks were collected in different localities of Argentina to know the geographical range size and hosts. The genetic diversity of this tick was studied through analyses of 16S rDNA sequences. To describe the seasonal dynamics, free-living ticks were monthly collected from October 2013 to October 2015. A. sculptum shows a marked ecological preference for Chaco Humedo eco-region and "Albardones" forest of the great rivers in the wetlands in the Chaco Biogeographical Province, and for Selvas Pedemontanas and Selva Montana in the Yungas Biogeographical Province. This species has low host specificity, and it has large wild and domestic mammals as principal hosts to both immature and adult stages. Amblyomma sculptum is characterized by a one-year life cycle. Larvae peak in early winter, nymphs peaked during mid-spring, and adults during late summer and mid-summer. The genetic divergence was low and the total genetic variability was attributable to differences among populations. This fact could be associated to stochastics process linked to micro-habitat variations that could produce a partial restriction to gene flow among populations. The geographic regions do not contribute much to explain the A. sculptum population genetic structure, with an ancestral haplotype present in most populations, which gives rise to the rest of the haplotypes denoting a rapid population expansion.</t>
  </si>
  <si>
    <t>Mangold, Atilio Jose/0000-0002-2000-2906</t>
  </si>
  <si>
    <t>10.1016/j.ttbdis.2018.04.009</t>
  </si>
  <si>
    <t>WOS:000437727300028</t>
  </si>
  <si>
    <t>Jaganathan, GK</t>
  </si>
  <si>
    <t>Jaganathan, Ganesh K.</t>
  </si>
  <si>
    <t>Physical dormancy alleviation and soil seed bank establishment in Cassia roxburghii is determined by soil microsite characteristics</t>
  </si>
  <si>
    <t>FLORA</t>
  </si>
  <si>
    <t>Seeds with an impermeable coat, i.e. physical dormancy (PY) persist in the soil for a long-time until suitable environmental cues break dormancy and germination is synchronized with the growing season. However, the dormancy loss of seeds at different microsites has not been well characterized. In this study, the effect of microsite affecting dormancy loss in Cassia roxburghii was studied by artificially burying the seeds in an open site and under canopy and exhuming the seeds at 6 month intervals for two years. The soil temperatures of the two microsites at seed vicinity were determined using a data-logger. The results showed that fresh intact seeds did not absorb water, but mechanically scarifying the seeds resulted in water absorption and germination at a wide range of temperatures both in light and darkness. Thus, the seeds of C. roxburghii have PY. Throughout the study period, impermeable seeds buried in the open site broke dormancy in significantly higher number compared with seeds buried under canopy cover (P&lt;0.05), presumably due to the temperature variation between microsites. Open sites recorded temperatures above 60 degrees C during summer with diurnal temperature fluctuations close to 20 degrees C, whereas under canopy cover temperature remained close to 40 degrees C during summer and much lower during other seasons. These results suggest that the ability of C. roxburghii seeds to break dormancy and establish soil seed banks is affected by the microsite variation.</t>
  </si>
  <si>
    <t>0367-2530</t>
  </si>
  <si>
    <t>1618-0585</t>
  </si>
  <si>
    <t>10.1016/j.flora.2018.06.004</t>
  </si>
  <si>
    <t>WOS:000437001900004</t>
  </si>
  <si>
    <t>Papp, V; Ladanyi, M; Vetek, G</t>
  </si>
  <si>
    <t>Papp, V.; Ladanyi, M.; Vetek, G.</t>
  </si>
  <si>
    <t>Temperature-dependent development of Aproceros leucopoda (Hymenoptera: Argidae), an invasive pest of elms in Europe</t>
  </si>
  <si>
    <t>The temperature-dependent development of Aproceros leucopoda Takeuchi, 1939 (Hymenoptera: Argidae), an invasive pest of elms in Europe, was studied in the laboratory on Siberian elm (Ulmus pumila) at six constant temperatures (10.9, 15.0, 19.5, 23.0, 24.3 and 27.0 degrees C) and at a photoperiod of 16L:8D. The larvae of the species developed through 4-7 instars, and it was the 6th instar individuals of which continued their development at the highest rate. The developmental threshold (T-min) and the thermal constant (K) were determined by the linear model and Lactin-2 model for egg, larval, prepupal and pupal stages and one whole generation. The estimated values of T-min and K by the two models for one generation were 7.3 and 7.1 degrees C, and 426.5 and 432.7 degree-days, respectively. Based on the survival and fecundity rates, the optimal temperature range for the species may be expected to be between 15.0 and 19.5 degrees C. Allowing for the period of diapause, it was estimated that A.leucopoda might potentially develop through up to four or five generations per year in Hungary. These results may contribute to the better understanding of the biology of an invasive alien species in Europe.</t>
  </si>
  <si>
    <t>10.1111/jen.12503</t>
  </si>
  <si>
    <t>WOS:000434416600005</t>
  </si>
  <si>
    <t>Kovacova, V; Zukal, J; Bandouchova, H; Botvinkin, AD; Harazim, M; Martinkova, N; Orlov, OL; Piacek, V; Shumkina, AP; Tiunov, MP; Pikula, J</t>
  </si>
  <si>
    <t>Kovacova, Veronika; Zukal, Jan; Bandouchova, Hana; Botvinkin, Alexander D.; Harazim, Marketa; Martinkova, Natalia; Orlov, Oleg L.; Piacek, Vladimir; Shumkina, Alexandra P.; Tiunov, Mikhail P.; Pikula, Jiri</t>
  </si>
  <si>
    <t>White-nose syndrome detected in bats over an extensive area of Russia</t>
  </si>
  <si>
    <t>BMC VETERINARY RESEARCH</t>
  </si>
  <si>
    <t>Background: Spatiotemporal distribution patterns are important infectious disease epidemiological characteristics that improve our understanding of wild animal population health. The skin infection caused by the fungus Pseudogymnoascus destructans emerged as a panzootic disease in bats of the northern hemisphere. However, the infection status of bats over an extensive geographic area of the Russian Federation has remained understudied. Results: We examined bats at the geographic limits of bat hibernation in the Palearctic temperate zone and found bats with white-nose syndrome (WNS) on the European slopes of the Ural Mountains through the Western Siberian Plain, Central Siberia and on to the Far East We identified the diagnostic symptoms of WNS based on histopathology in the Northern Ural region at 11 degrees (about 1200 km) higher latitude than the current northern limit in the Nearctic. While body surface temperature differed between regions, bats at all study sites hibernated in very cold conditions averaging 3.6 degrees C. Each region also differed in P. destructans fungal load and the number of UV fluorescent skin lesions indicating skin damage intensity. Myotis bombinus, M. gracilis and Murina hilgendorfi were newly confirmed with histopathological symptoms of WNS. Prevalence of UV-documented WNS ranged between 16 and 76% in species of relevant sample size. Conclusions: To conclude, the bat pathogen P. destructans is widely present in Russian hibernacula but infection remains at low intensity, despite the high exposure rate.</t>
  </si>
  <si>
    <t>Zukal, Jan/G-1180-2014; Kovacova, Veronika/V-1815-2019; Martinkova, Natalia/C-2939-2008; Pikula, Jiri/V-8620-2018</t>
  </si>
  <si>
    <t>Zukal, Jan/0000-0003-4967-6880; Kovacova, Veronika/0000-0001-9362-125X; Martinkova, Natalia/0000-0003-4556-4363; Pikula, Jiri/0000-0001-8747-9365; Bandouchova, Hana/0000-0003-0373-7940</t>
  </si>
  <si>
    <t>1746-6148</t>
  </si>
  <si>
    <t>UNSP 192</t>
  </si>
  <si>
    <t>10.1186/s12917-018-1521-1</t>
  </si>
  <si>
    <t>WOS:000435579000006</t>
  </si>
  <si>
    <t>Bahri, BA; Daverdin, G; Xu, XY; Cheng, JF; Barry, KW; Brummer, EC; Devos, KM</t>
  </si>
  <si>
    <t>Bahri, Bochra A.; Daverdin, Guillaume; Xu, Xiangyang; Cheng, Jan-Fang; Barry, Kerrie W.; Brummer, E. Charles; Devos, Katrien M.</t>
  </si>
  <si>
    <t>Natural variation in genes potentially involved in plant architecture and adaptation in switchgrass (Panicum virgatum L.)</t>
  </si>
  <si>
    <t>Background: Advances in genomic technologies have expanded our ability to accurately and exhaustively detect natural genomic variants that can be applied in crop improvement and to increase our knowledge of plant evolution and adaptation. Switchgrass (Panicum virgatum L.), an allotetraploid (2n = 4x = 36) perennial C4 grass (Poaceae family) native to North America and a feedstock crop for cellulosic biofuel production, has a large potential for genetic improvement due to its high genotypic and phenotypic variation. In this study, we analyzed single nucleotide polymorphism (SNP) variation in 372 switchgrass genotypes belonging to 36 accessions for 12 genes putatively involved in biomass production to investigate signatures of selection that could have led to ecotype differentiation and to population adaptation to geographic zones. Results: A total of 11,682 SNPs were mined from similar to 15 Gb of sequence data, out of which 251 SNPs were retained after filtering. Population structure analysis largely grouped upland accessions into one subpopulation and lowland accessions into two additional subpopulations. The most frequent SNPs were in homozygous state within accessions. Sixty percent of the exonic SNPs were non-synonymous and, of these, 45% led to non-conservative amino acid changes. The non-conservative SNPs were largely in linkage disequilibrium with one haplotype being predominantly present in upland accessions while the other haplotype was commonly present in lowland accessions. Tajima's test of neutrality indicated that PHYB, a gene involved in photoperiod response, was under positive selection in the switchgrass population. PHYB carried a SNP leading to a non-conservative amino acid change in the PAS domain, a region that acts as a sensor for light and oxygen in signal transduction. Conclusions: Several non-conservative SNPs in genes potentially involved in plant architecture and adaptation have been identified and led to population structure and genetic differentiation of ecotypes in switchgrass. We suggest here that PHYB is a key gene involved in switchgrass natural selection. Further analyses are needed to determine whether any of the non-conservative SNPs identified play a role in the differential adaptation of upland and lowland switchgrass.</t>
  </si>
  <si>
    <t>Cheng, Jan-Fang/0000-0001-7315-7613; bahri, bochra/0000-0001-5905-5880; Barry, Kerrie/0000-0002-8999-6785</t>
  </si>
  <si>
    <t>10.1186/s12862-018-1193-2</t>
  </si>
  <si>
    <t>WOS:000435718900001</t>
  </si>
  <si>
    <t>Pei, YF; Valcu, M; Kempenaers, B</t>
  </si>
  <si>
    <t>Pei, Yifan; Valcu, Mihai; Kempenaers, Bart</t>
  </si>
  <si>
    <t>Interference competition pressure predicts the number of avian predators that shifted their timing of activity</t>
  </si>
  <si>
    <t>Being active at different times facilitates the coexistence of functionally similar species. Hence, time partitioning might be induced by competition. However, the relative importance of direct interference and indirect exploitation competition on time partitioning remains unclear. The aim of this study was to investigate the relative importance of these two forms of competition on the occurrence of time-shifting among avian predator species. As a measure of interference competition pressure, we used the species richness of day-active avian predator species or of night-active avian predator species (i.e. species of Accipitriformes, Falconiformes and Strigiformes) in a particular geographical area (assemblage). As an estimate of exploitation competition pressure, we used the total species richness of avian predators in each assemblage. Estimates of the intensity of interference competition robustly predicted the number of Accipitriformes species that became crepuscular and the number of Strigiformes species that became day-active or strictly crepuscular. Interference competition pressure may depend on body size and on the total duration of the typical active period (day or night length). Our results support-to some extent-that smaller species are more likely to become time-shifters. Day length did not have an effect on the number of time-shifter species in the Accipitriformes. Among the large Strigiformes, more time-shifter species occur in areas where nights are shorter (i.e. where less of the typical time resource is available). However, in the small Strigiformes, we found the opposite, counterintuitive effect: more time-shifters where nights are longer. Exploitation competition may have had an additional positive effect on the number of time-shifters, but only in Accipitriformes, and the effect was not as robust. Our results thus support the interference competition hypothesis, suggesting that animals may have shifted their time of activity, despite phylogenetic constraints on the ability to do so, to reduce the costs of direct interactions. Our findings also highlight the influence of body size as a surrogate of competitive ability during encounters on time partitioning, at least among avian predators.</t>
  </si>
  <si>
    <t>Kempenaers, Bart/0000-0002-7505-5458</t>
  </si>
  <si>
    <t>10.1098/rspb.2018.0744</t>
  </si>
  <si>
    <t>WOS:000435198500022</t>
  </si>
  <si>
    <t>Agier, N; Delmas, S; Zhang, Q; Fleiss, A; Jaszczyszyn, Y; van Dijk, E; Thermes, C; Weigt, M; Cosentino-Lagomarsino, M; Fischer, G</t>
  </si>
  <si>
    <t>Agier, Nicolas; Delmas, Stephane; Zhang, Qing; Fleiss, Aubin; Jaszczyszyn, Yan; van Dijk, Erwin; Thermes, Claude; Weigt, Martin; Cosentino-Lagomarsino, Marco; Fischer, Gilles</t>
  </si>
  <si>
    <t>The evolution of the temporal program of genome replication</t>
  </si>
  <si>
    <t>Genome replication is highly regulated in time and space, but the rules governing the remodeling of these programs during evolution remain largely unknown. We generated genome-wide replication timing profiles for ten Lachancea yeasts, covering a continuous evolutionary range from closely related to more divergent species. We show that replication programs primarily evolve through a highly dynamic evolutionary renewal of the cohort of active replication origins. We found that gained origins appear with low activity yet become more efficient and fire earlier as they evolutionarily age. By contrast, origins that are lost comprise the complete range of firing strength. Additionally, they preferentially occur in close vicinity to strong origins. Interestingly, despite high evolutionary turnover, active replication origins remain regularly spaced along chromosomes in all species, suggesting that origin distribution is optimized to limit large inter-origin intervals. We propose a model on the evolutionary birth, death, and conservation of active replication origins.</t>
  </si>
  <si>
    <t>Weigt, Martin/L-8851-2016; Zhang, Qing/E-2316-2018; Fischer, Gilles/Q-4603-2019; Cosentino Lagomarsino, Marco/B-7233-2012</t>
  </si>
  <si>
    <t>Weigt, Martin/0000-0002-0492-3684; Zhang, Qing/0000-0002-7001-0402; Fischer, Gilles/0000-0001-5732-2682; Cosentino Lagomarsino, Marco/0000-0003-0235-0445</t>
  </si>
  <si>
    <t>10.1038/s41467-018-04628-4</t>
  </si>
  <si>
    <t>WOS:000434258400001</t>
  </si>
  <si>
    <t>Wang, J; Ding, JH; Tan, BY; Robinson, KM; Michelson, IH; Johansson, A; Nystedt, B; Scofield, DG; Nilsson, O; Jansson, S; Street, NR; Ingvarsson, PK</t>
  </si>
  <si>
    <t>Wang, Jing; Ding, Jihua; Tan, Biyue; Robinson, Kathryn M.; Michelson, Ingrid H.; Johansson, Anna; Nystedt, Bjorn; Scofield, Douglas G.; Nilsson, Ove; Jansson, Stefan; Street, Nathaniel R.; Ingvarsson, Par K.</t>
  </si>
  <si>
    <t>A major locus controls local adaptation and adaptive life history variation in a perennial plant</t>
  </si>
  <si>
    <t>Background: The initiation of growth cessation and dormancy represent critical life history trade offs between survival and growth and have important fitness effects in perennial plants Such adaptive life history traits often show strong local adaptation along environmental gradients but, despite then importance, the genetic architecture of these traits remains poorly understood Results: We integrate whole genome re sequencing with environmental and phenotypic data from common garden experiments to investigate the genomic basis of local adaptation across a latitudinal gradient in European aspen (Populus tremula). A single genomic region containing the PtFT2 gene mediates local adaptation in the timing of bud set and explains 65% of the observed genetic variation in bud set This locus is the likely target of a recent selective sweep that originated right before or during colonization of northern Scandinavia following the last glaciation Field and greenhouse experiments confirm that variation in PtFT2 gene expression affects the phenotypic variation in bud set that we observe in wild natural populations Conclusions: Our results reveal a major effect locus that determines the timing of bud set and that has facilitated rapid adaptation to shorter growing seasons and colder climates in European aspen. The discovery of a single locus explaining a substantial fraction of the variation in a key life-history trait is remarkable, given that such traits are generally considered to be highly polygenic. These findings provide a dramatic illustration of how loci of large effect for adaptive traits can arise and be maintained over large geographical scales in natural populations.</t>
  </si>
  <si>
    <t>Jansson, Stefan/A-1119-2009; Street, Nathaniel Robert/B-3920-2008; Ingvarsson, Par/G-2748-2010</t>
  </si>
  <si>
    <t>Jansson, Stefan/0000-0002-7906-6891; Street, Nathaniel Robert/0000-0001-6031-005X; Ingvarsson, Par/0000-0001-9225-7521; Nystedt, Bjorn/0000-0001-7809-7664</t>
  </si>
  <si>
    <t>10.1186/s13059-018-1444-y</t>
  </si>
  <si>
    <t>WOS:000434210500001</t>
  </si>
  <si>
    <t>Walkowiak-Nowicka, K; Nowicki, G; Kuczer, M; Rosinski, G</t>
  </si>
  <si>
    <t>Walkowiak-Nowicka, K.; Nowicki, G.; Kuczer, M.; Rosinski, G.</t>
  </si>
  <si>
    <t>New activity of yamamarin, an insect pentapeptide, on immune system of mealworm, Tenebrio molitor</t>
  </si>
  <si>
    <t>In insects, two types of the immune responses, cellular and humoral, constitute a defensive barrier against various parasites and pathogens. In response to pathogens, insects produce a wide range of immune agents that act on pathogens directly, such as cecropins or lysozyme, or indirectly by the stimulation of hemocyte migration or by increasing phenoloxidase (PO) activity. Recently, many new immunologically active substances from insects, such as peptides and polypeptides, have been identified. Nevertheless, in the most cases, their physiological functions are not fully known. One such substance is yamamarin - a pentapeptide isolated from the silk moth Antheraea yamamai. This yamamarin possesses strong antiproliferative properties and is probably involved in diapause regulation. Here, we examined the immunotropic activity of yamamarin by testing its impact on selected functions of the immune system in heterologous bioassays with the beetle Tenebrio molitor, commonly known as a stored grains pest. Our results indicate that the pentapeptide affects the activity of immune processes in the beetle. We show that yamamarin induces changes in both humoral and cellular responses. The yamamarin increases the activity of PO, as well as causes changes in the hemocyte cytoskeleton and stimulates phagocytic activity. We detected an increased number of apoptotic hemocytes, however after the yamamarin injection, no significant variations in the antibacterial activity in the hemolymph were observed. The obtained data suggest that yamamarin could be an important controller of the immune system in T. molitor.</t>
  </si>
  <si>
    <t>Kuczer, Mariola/0000-0002-3151-1538</t>
  </si>
  <si>
    <t>10.1017/S0007485317000839</t>
  </si>
  <si>
    <t>WOS:000434367300008</t>
  </si>
  <si>
    <t>Kalaitzaki, AP; Tsagarakis, AE; Perdikis, D; Lykouressis, DP</t>
  </si>
  <si>
    <t>Kalaitzaki, Argyro P.; Tsagarakis, Antonios E.; Perdikis, Dionyssios; Lykouressis, Dionyssios P.</t>
  </si>
  <si>
    <t>Effect of temperature, host plant, and host instar on the development and survival of the parasitoid Semielacher petiolatus</t>
  </si>
  <si>
    <t>Laboratory studies were conducted to assess the effect of temperature on the development and survival of the parasitoid Semielacher petiolatus (Girault) on its host, the citrus leaf miner Phyllocnistis citrella Stainton. Experiments were conducted at five constant temperatures (15, 20, 25, 30 and 32.5 degrees C), with RH 60 +/- 10% and a photoperiod of 14: 10 h (L:D). The relationship between the developmental rate and temperature was investigated using both linear and non-linear (Lactin's formula) models. The shortest developmental period was recorded at 30 degrees C and the longest at 15 degrees C. No adults emerged at 32.5 degrees C, as no pupa survived. Mortality (%) from egg to adult was lower at temperatures within the range 20-30 degrees C than at either 15 degrees C or 32.5 degrees C. The lower developmental thresholds estimated by the non-linear model for egg, larval and pupal development were higher than those estimated by the linear model. The estimated upper developmental thresholds for egg, larval and pupal development were 36.5, 32.9 and 30.9 degrees C, respectively. The optimum temperature for development ranged between 26.7-29.5 degrees C. Our results provide a broad insight into the biological characteristics and thermal requirements of S. petiolatus, factors important to further characterize its role as biological control agent under typical Mediterranean climatic conditions.</t>
  </si>
  <si>
    <t>WOS:000430811100020</t>
  </si>
  <si>
    <t>Meyer, KM; Memiaghe, H; Korte, L; Kenfack, D; Alonso, A; Bohannan, BJM</t>
  </si>
  <si>
    <t>Meyer, Kyle M.; Memiaghe, Herve; Korte, Lisa; Kenfack, David; Alonso, Alfonso; Bohannan, Brendan J. M.</t>
  </si>
  <si>
    <t>Why do microbes exhibit weak biogeographic patterns?</t>
  </si>
  <si>
    <t>Analysis of patterns in the distribution of taxa can provide important insights into ecological and evolutionary processes. Microbial biogeographic patterns almost always appear to be weaker than those reported for plant and animal taxa. It is as yet unclear why this is the case. Some argue that microbial diversity scales differently over space because microbial taxa are fundamentally different in their abundance, longevity and dispersal abilities. Others have argued that differences in scaling are an artifact of how we assess microbial biogeography, driven, for example, by differences in taxonomic resolution, spatial scale, sampling effort or community activity/dormancy. We tested these alternative explanations by comparing bacterial biogeographic patterns in soil to those of trees found in a forest in Gabon. Altering taxonomic resolution, excluding inactive individuals, or adjusting for differences in spatial scale were insufficient to change the rate of microbial taxonomic turnover. In contrast, we account for the differences in spatial turnover between these groups by equalizing sampling extent. Our results suggest that spatial scaling differences between microbial and plant diversity are likely not due to fundamental differences in biology, and that sampling extent should be taken into account when comparing the biogeographic patterns of microorganisms and larger organisms.</t>
  </si>
  <si>
    <t>Kenfack, David/0000-0001-8208-3388</t>
  </si>
  <si>
    <t>10.1038/s41396-018-0103-3</t>
  </si>
  <si>
    <t>WOS:000432357500002</t>
  </si>
  <si>
    <t>Raskolets, VV</t>
  </si>
  <si>
    <t>Raskolets, V. V.</t>
  </si>
  <si>
    <t>THE INDUSTRY AND TECHNOLOGY DEPARTMENT OF THE INSTITUTE FOR THE STUDY OF SIBERIA: ESTABLISHMENT, ACTIVITIES AND CONTRIBUTION TO THE DEVELOPMENT OF THE SIBERIAN REGION</t>
  </si>
  <si>
    <t>TOMSK STATE UNIVERSITY JOURNAL</t>
  </si>
  <si>
    <t>This article explores the foundation and operation of the Industry and Technology Department of the Institute for the Study of Siberia (ISS) on the basis of a wide range of sources, documentary publications and scientific literature. During the work of the Section of Chemistry and Chemical Technology and the Section of Geology and Mining, a lot of important questions were raised. Among them were the creation of the platinum, gold, lead, zinc, silver and iron mining industries; the foundation of a number of research institutes in the key industry fields; the establishment of peat mining, electrochemical and aluminum industries; the establishment of the cellulose and paperboard production, production of wood alcohol, acetone, acetic acid and its salts, formalin, tar, turpentine, colophony, various resins, creosote substances, etc. In summary, during the work of the aforementioned sections, monumental tasks were set, the accomplishment of which could make Siberia an advanced industrial region. The work of the Industry and Technology Department of the ISS is analyzed. At first, the work could not be started due to the fact that the Institute for the Study of Siberia was not an official state institution and could not get any funding from the government. The work of the department members proceeded within the framework of their scientific specialty. For example, N.P. Chizhevsky researched the problem of metallurgical fuels, I.I. Bobarykov studied the mechanical and chemical properties of the Siberian forests, G.G. Povarnin worked in the field of researching the mechanical and chemical properties of leather, L.N. Bogoyavlensky researched radium detection and extraction, V.Yu. Mostovich researched the lead and zinc ores of the Ridder deposit, etc. The activities of the Industry and Technology Department during the period of Soviet rule are analyzed. In the early 1920s, the department was almost completely dormant due to the absence of gas, electricity and heating in the laboratories of Tomsk University and Tomsk Institute of Technology. Also, the practicality of the department existence as such came into question, given the tendency of the Soviet Government to concentrate all technical studies in the Council of National Economy. Despite all of that, the department continued its operation. On March 21, 1920, members of the department presented the program on research of flax cultivation, sheep breeding, wool and cloth industry, salt lakes exploration, forestry, bee-keeping and poultry raising, iron and metal industry, etc. Therefore, as can be seen, the Industry and Technology Department set tasks much more modest than those presented by the participants of the Section of Chemistry and Chemical Technology and the Section of Geology and Mining at the Congress on the Foundation of ISS. The main reason for that was the poor economic situation of the Russian Government headed by A.V. Kolchak, which was unable to provide the department with necessary funding.</t>
  </si>
  <si>
    <t>1561-7793</t>
  </si>
  <si>
    <t>1561-803X</t>
  </si>
  <si>
    <t>10.17223/15617793/431/16</t>
  </si>
  <si>
    <t>WOS:000441014600016</t>
  </si>
  <si>
    <t>Budumajji, U; Solomon Raju, AJ</t>
  </si>
  <si>
    <t>Budumajji, Usharani; Solomon Raju, Aluri Jacob</t>
  </si>
  <si>
    <t>Pollination ecology of Bidens pilosa L. (Asteraceae)</t>
  </si>
  <si>
    <t>TAIWANIA</t>
  </si>
  <si>
    <t>Information on pollination ecology is essential to understand the sexual reproduction in Bidens pilosa L. The study is aimed at providing details of sexual system, breeding system, pollination mechanism, pollinators, seed dispersal modes and germination aspects B. pilosa based mostly on field study. Paper chromatography technique was used for recording sugar and amino acid types in the nectar since they are important to evaluate the pollination syndrome. The study indicates that B. pilosa displays vegetative, flowering and fruiting phases throughout the year. The plant produces heterogamous capitula with all ray florets opening on the first day and disc florets opening on the next four consecutive days. The ray florets are sterile while disc florets are fertile, dichogamous, protandrous, herkogamous, self-compatible, self-pollinating (vector-mediated) and facultative xenogamous. The disc florets display secondary pollen presentation. The tubate corolla, production of sucrose-rich nectar with essential and non-essential amino acids, and tri-colporate, echinate tri-colpate pollen grains in disc florets suggest entomophily. The plant is accordingly entomophilous but principally psychophilous. Disc florets produce non-dormant, long and short cypselas from the same capitulum. Seed dispersal is polychorous involving anemochory, anthropochory, zoochory and ombrohydrochory. The long cypselas of disperse farther away from parental sites and germinate readily under a wide range of conditions while short cypselas disperse to short distances and germinate under specific germination conditions at parental sites/in similar habitats. Therefore, the plant with secondary pollen presentation, facultative xenogamy, insects as pollinators, bimorphic cypselas and polychory is able to grow as a widespread weed.</t>
  </si>
  <si>
    <t>RAJU, ALURI JACOB SOLOMON/I-8093-2019</t>
  </si>
  <si>
    <t>RAJU, ALURI JACOB SOLOMON/0000-0002-0028-2621</t>
  </si>
  <si>
    <t>0372-333X</t>
  </si>
  <si>
    <t>10.6165/tai.2018.63.89</t>
  </si>
  <si>
    <t>WOS:000438001100001</t>
  </si>
  <si>
    <t>Jeger, M; Bragard, C; Caffier, D; Candresse, T; Chatzivassiliou, E; Dehnen-Schmutz, K; Gilioli, G; Miret, JAJ; MacLeod, A; Navarro, MN; Niere, B; Parnell, S; Potting, R; Rafoss, T; Rossi, V; Urek, G; Van Bruggen, A; Van der Werf, W; West, J; Winter, S; Kirichenko, N; Kertesz, V; Gregoire, JC</t>
  </si>
  <si>
    <t>Jeger, Michael; Bragard, Claude; Caffier, David; Candresse, Thierry; Chatzivassiliou, Elisavet; Dehnen-Schmutz, Katharina; Gilioli, Gianni; Miret, Josep Anton Jaques; MacLeod, Alan; Navarro, Maria Navajas; Niere, Bjorn; Parnell, Stephen; Potting, Roel; Rafoss, Trond; Rossi, Vittorio; Urek, Gregor; Van Bruggen, Ariena; Van der Werf, Wopke; West, Jonathan; Winter, Stephan; Kirichenko, Natalia; Kertesz, Virag; Gregoire, Jean-Claude</t>
  </si>
  <si>
    <t>EFSA Panelon Plant Hlth PLH</t>
  </si>
  <si>
    <t>Pest categorisation of Dendrolimus sibiricus</t>
  </si>
  <si>
    <t>The Panelon Plant Health performed a pest categorisation of the Siberian moth, Dendrolimussibiricus Tschetverikov (Lepidoptera: Lasiocampidae). D.sibiricus is a well-defined and distinguishable species, native to Asian Russia and northern regions of Kazakhstan, Mongolia, China and North Korea, and recognised as a severe pest of Pinaceae conifers, mainly larch (Larix spp.), fir (Abies spp.), spruce (Picea spp.), five-needle pines (Pinus spp.). It has also a potential to develop on non-native Pinaceae: Cedrus, Pseudotsuga, Tsuga. It defoliates healthy trees and kills thousands of hectares of forests. It is absent from the EU and is listed as a quarantine pest in Annex IAI of Directive 2000/29/EC. Plants for planting, branches of conifers and non-squared wood from its distribution range are considered as pathways for the pest, which can also disperse by flight over tens of kilometres. The females produce sex pheromones. Adults do not feed and can survive for about 2 weeks. One female lays up to 400 eggs, attaching them to needles. One generation usually develops in 2-3 years, with larvae passing winter diapause and some undergoing facultative summer diapause. Exceptionally, 1-year generations may occur if the number of degree-days above 10 degrees C is higher than 2,200. Larvae feed on needles through 5-6 instars and pupate in a cocoon on tree branches. Mature larvae have urticating setae on thoracic segments that protect them from enemies and may cause allergic reactions in humans and animals. The contradictory studies regarding the climatic requirements of D.sibiricus make the issue of its establishment in most of the EU territory uncertain, although its host trees are widely present. All criteria for considering D.sibiricus as a potential quarantine pest are met. The species is presently absent from the EU, and thus, the criteria for consideration as a potential regulated non-quarantine pest are not met. (C) 2018 European Food Safety Authority. EFSA Journal published by John Wiley and Sons Ltd on behalf of European Food Safety Authority.</t>
  </si>
  <si>
    <t>Jaques, Josep A./B-8352-2009; West, Jonathan S/D-6098-2011; Gregoire, Jean-Claude/F-4397-2011; Potting, Roel/R-9456-2019</t>
  </si>
  <si>
    <t>Jaques, Josep A./0000-0003-1353-1727; West, Jonathan S/0000-0002-5211-2405; Potting, Roel/0000-0001-8331-9997</t>
  </si>
  <si>
    <t>10.2903/j.efsa.2018.5301</t>
  </si>
  <si>
    <t>WOS:000436799500016</t>
  </si>
  <si>
    <t>Postma, FM; Agren, J</t>
  </si>
  <si>
    <t>Postma, Froukje M.; Agren, Jon</t>
  </si>
  <si>
    <t>Among-year variation in selection during early life stages and the genetic basis of fitness in Arabidopsis thaliana</t>
  </si>
  <si>
    <t>Incomplete information regarding both selection regimes and the genetic basis of fitness limits our understanding of adaptive evolution. Among-year variation in the genetic basis of fitness is rarely quantified, and estimates of selection are typically based on single components of fitness, thus potentially missing conflicting selection acting during other life-history stages. Here, we examined among-year variation in selection on a key life-history trait and the genetic basis of fitness covering the whole life cycle in the annual plant Arabidopsis thaliana. We planted freshly matured seeds of &gt;200 recombinant inbred lines (RILs) derived from a cross between two locally adapted populations (Italy and Sweden), and both parental genotypes at the native site of the Swedish population in three consecutive years. We quantified selection against the nonlocal Italian genotype, mapped quantitative trait loci (QTL) for fitness and its components, and quantified selection on timing of germination during different life stages. In all 3years, the local Swedish genotype outperformed the nonlocal Italian genotype. However, both the contribution of early life stages to relative fitness, and the effects of fitness QTL varied among years. Timing of germination was under conflicting selection through seedling establishment vs. adult survival and fecundity, and both the direction and magnitude of net selection varied among years. Our results demonstrate that selection during early life stages and the genetic basis of fitness can vary markedly among years, emphasizing the need for multiyear studies considering the whole life cycle for a full understanding of natural selection and mechanisms maintaining local adaptation.</t>
  </si>
  <si>
    <t>Agren, Jon/E-6093-2011</t>
  </si>
  <si>
    <t>Agren, Jon/0000-0001-9573-2463</t>
  </si>
  <si>
    <t>10.1111/mec.14697</t>
  </si>
  <si>
    <t>WOS:000434152100002</t>
  </si>
  <si>
    <t>Macanawai, AR; Day, MD; Adkins, SW</t>
  </si>
  <si>
    <t>Macanawai, A. R.; Day, M. D.; Adkins, S. W.</t>
  </si>
  <si>
    <t>Seed biology of Mikania micrantha in Viti Levu, Fiji</t>
  </si>
  <si>
    <t>WEED RESEARCH</t>
  </si>
  <si>
    <t>Mikania micrantha (mile-a-minute) reproduces both by seed and vegetatively. A study to determine the possible pollinators, seed production rates, temperature and salinity limitations to germination and its seedbank size and persistence was conducted in Viti Levu, Fiji. Representatives of the Diptera had the greatest percentage of all floral visits (38%), followed by Hymenoptera (34%) and Lepidoptera (27%), while the honeybee was the most recurring visitor (18% of all visits). Flower heads (capitula) within the inflorescence commonly formed four viable seeds, resulting in 60820 filled seed being produced per m(2). However, the seedbanks formed were not massive (600seedm(-2)) and they were moderately persistent (T-50: 1-3years). Seed germination from both high and moderate rainfall regions occurred rapidly, under a wide range of temperature regimes, with no primary dormancy being observed. This study indicates that the seed reproductive success of M.micrantha in the two rainfall regions of Fiji is due to a number of factors, including the production of large numbers of flowers, successful pollination by local insects and the subsequent production of a large number of viable seeds. These seeds have high viability, no dormancy and are capable of forming small-to-medium seedbanks that are moderately long-lived. In addition, seeds can germinate under a wide range of temperature and salinity conditions. This knowledge on seed production, biology, longevity and salt tolerance is vital in the development of management plans of M.micrantha in Fiji.</t>
  </si>
  <si>
    <t>Day, Michael/V-7434-2019</t>
  </si>
  <si>
    <t>0043-1737</t>
  </si>
  <si>
    <t>1365-3180</t>
  </si>
  <si>
    <t>10.1111/wre.12299</t>
  </si>
  <si>
    <t>WOS:000432038700008</t>
  </si>
  <si>
    <t>Wu, LH; Hill, MP; Thomson, LJ; Hoffmann, AA</t>
  </si>
  <si>
    <t>Wu, Li-Hsin; Hill, Matthew P.; Thomson, Linda J.; Hoffmann, Ary A.</t>
  </si>
  <si>
    <t>Assessing the current and future biological control potential of Trichogramma ostriniae on its hosts Ostrinia furnacalis and Ostrinia nubilalis</t>
  </si>
  <si>
    <t>PEST MANAGEMENT SCIENCE</t>
  </si>
  <si>
    <t>BACKGROUNDUnderstanding interactions between biocontrol agents and their pest hosts under climate change should assist implementation of biocontrol strategies, by identifying appropriate biocontrol agents for release or determining the optimal timing of releases. Species distribution models (SDMs) were applied to evaluate the distributions of Trichogramma ostriniae and its native host, Ostrinia furnacalis, in southeastern Asia, and a non-native host, Ostrinia nubilalis, in a novel range, North America, using MAXENT and CLIMEX modelling approaches. RESULTSThe models led to similar predictions about the expected distribution of the two species in Asia, and emphasized likely mismatches between host and natural enemy. Trichogramma ostriniae was predicted to occur in the summer corn region of China, with distribution limits linked to its sensitivity to cold, seasonality of radiation and precipitation. The modelled Ostrinia nubilalis distribution overlapped with the main corn production areas of the northeastern USA and Canada; temporary/seasonal suitable habitat was also predicted across the southeastern USA. Climate change scenarios are predicted to favour T. ostriniae over its hosts in northeastern China and North America. CONCLUSIONThe modelling approaches used here proved useful for assessing environmental factors linked to an egg parasitoid and its lepidopteran hosts and identifying areas potentially suitable for inundative releases. (c) 2017 Society of Chemical Industry</t>
  </si>
  <si>
    <t>Wu, Li-Hsin/I-8535-2019; Hoffmann, Ary/R-2972-2019</t>
  </si>
  <si>
    <t>Wu, Li-Hsin/0000-0001-8176-3533; Hoffmann, Ary/0000-0001-9497-7645; Hill, Matthew/0000-0002-7762-5258</t>
  </si>
  <si>
    <t>1526-498X</t>
  </si>
  <si>
    <t>1526-4998</t>
  </si>
  <si>
    <t>10.1002/ps.4841</t>
  </si>
  <si>
    <t>WOS:000431670200034</t>
  </si>
  <si>
    <t>Meenal, R; Selvakumar, AI</t>
  </si>
  <si>
    <t>Meenal, R.; Selvakumar, A. Immanuel</t>
  </si>
  <si>
    <t>Assessment of SVM, empirical and ANN based solar radiation prediction models with most influencing input parameters</t>
  </si>
  <si>
    <t>RENEWABLE ENERGY</t>
  </si>
  <si>
    <t>This paper evaluates the accuracy of Support Vector Machine (SVM), Artificial Neural Network (ANN) and empirical solar radiation models with different combination of input parameters. The parameters include month, latitude, longitude, bright sunshine hours, day length, relative humidity, maximum and minimum temperature. The models are evaluated based on statistical measures. Four new empirical models are introduced and validated with experimental data. This work is focused on the prediction of monthly mean daily global solar radiation (GSR) for different cities in India with most influencing input parameters identified using Waikato Environment for Knowledge Analysis (WEKA) software. WEKA identifies month, latitude, maximum temperature and bright sunshine hours as the most influencing and relative humidity as the least influencing input parameter. SVM model with most influencing input parameter performs better than ANN and Empirical models. Exclusion of relative humidity does not affect the prediction accuracy. Therefore this work reduces the dimensionality of the data and improves the prediction accuracy. This work also attempts in assessing the solar energy potential of smart cities of Tamil Nadu, India using the SVM model. The predicted annual GSR varies from 17 to 22 MJ/m(2)/day which is precise enough for a wide range of solar applications. (C) 2017 Elsevier Ltd. All rights reserved.</t>
  </si>
  <si>
    <t>Meenal, R/0000-0002-6193-7863</t>
  </si>
  <si>
    <t>0960-1481</t>
  </si>
  <si>
    <t>10.1016/j.renene.2017.12.005</t>
  </si>
  <si>
    <t>WOS:000426413600030</t>
  </si>
  <si>
    <t>Amzati, GS; Pelle, R; Muhigwa, JBB; Kanduma, EG; Djikeng, A; Madder, M; Kirschvink, N; Marcotty, T</t>
  </si>
  <si>
    <t>Amzati, Gaston S.; Pelle, Roger; Muhigwa, Jean-Berckmans B.; Kanduma, Esther G.; Djikeng, Appolinaire; Madder, Maxime; Kirschvink, Nathalie; Marcotty, Tanguy</t>
  </si>
  <si>
    <t>Mitochondrial phylogeography and population structure of the cattle tick Rhipicephalus appendiculatus in the African Great Lakes region</t>
  </si>
  <si>
    <t>Background: The ixodid tick Rhipicephalus appendiculatus is the main vector of Theileria parva, wich causes the highly fatal cattle disease East Coast fever (ECF) in sub-Saharan Africa. Rhipicephalus appendiculatus populations differ in their ecology, diapause behaviour and vector competence. Thus, their expansion in new areas may change the genetic structure and consequently affect the vector-pathogen system and disease outcomes. In this study we investigated the genetic distribution of R. appendiculatus across agro-ecological zones (AEZs) in the African Great Lakes region to better understand the epidemiology of ECF and elucidate R. appendiculatus evolutionary history and biogeographical colonization in Africa. Methods: Sequencing was performed on two mitochondrial genes (cox1 and 12S rRNA) of 218 ticks collected from cattle across six AEZs along an altitudinal gradient in the Democratic Republic of Congo, Rwanda, Burundi and Tanzania. Phylogenetic relationships between tick populations were determined and evolutionary population dynamics models were assessed by mismach distribution. Results: Population genetic analysis yielded 22 cox1 and 9 12S haplotypes in a total of 209 and 126 nucleotide sequences, respectively. Phylogenetic algorithms grouped these haplotypes for both genes into two major clades (lineages A and B). We observed significant genetic variation segregating the two lineages and low structure among populations with high degree of migration. The observed high gene flow indicates population admixture between AEZs. However, reduced number of migrants was observed between lowlands and highlands. Mismatch analysis detected a signature of rapid demographic and range expansion of lineage A. The star-like pattern of isolated and published haplotypes indicates that the two lineages evolve independently and have been subjected to expansion across Africa. Conclusions: Two sympatric R. appendiculatus lineages occur in the Great Lakes region. Lineage A, the most diverse and ubiquitous, has experienced rapid population growth and range expansion in all AEZs probably through cattle movement, whereas lineage B, the less abundant, has probably established a founder population from recent colonization events and its occurrence decreases with altitude. These two lineages are sympatric in central and eastern Africa and allopatric in southern Africa. The observed colonization pattern may strongly affect the transmission system and may explain ECF endemic instability in the tick distribution fringes.</t>
  </si>
  <si>
    <t>AMZATI, Gaston/0000-0002-9019-224X</t>
  </si>
  <si>
    <t>MAY 31</t>
  </si>
  <si>
    <t>10.1186/s13071-018-2904-7</t>
  </si>
  <si>
    <t>WOS:000433580200001</t>
  </si>
  <si>
    <t>Spurgeon, DW; Suh, CPC</t>
  </si>
  <si>
    <t>Spurgeon, Dale W.; Suh, Charles P-C</t>
  </si>
  <si>
    <t>Morphology, Diet, and Temperature-Dependent Host-Free Survival of the Boll Weevil, Anthonomus grandis (Coleoptera: Curculionidae)</t>
  </si>
  <si>
    <t>The boll weevil, Anthonomus grandis grandis Boheman (Coleoptera: Curculionidae), is an important pest of cotton (Gossypium spp. (Malvales: Malvaceae)) in South America, Mexico, and southernmost Texas in the United States. A key factor in the persistence of the boll weevil is its ability to survive the noncotton season. Mechanisms facilitating this survival in subtropical and tropical areas are incompletely known, and our understanding has been further complicated by recent reports of overwintering on noncotton hosts. In addition, the nature and even existence of the adult dormancy, and validity of the criteria used to distinguish it, have been questioned. We manipulated the boll weevil diet to produce a range of diapause responses and observed the corresponding host-free survival patterns. The estimated proportion of diapause was associated with subsequent survival. In addition, different diets producing similar incidences of diapause resulted in substantially different host-free longevity, and the longest survival was observed for weevils fed bolls as adults. Survival patterns exhibited a negative temperature dependence except for the lowest observed temperature (12.8 degrees C), where survival was reduced compared with that at 18.3 degrees C. This suggests chronic chilling injury in response to extended exposure to low, above freezing temperatures. All but the highest temperature (29.4 degrees C) facilitated survival &gt;6 mo, and survival of &gt;1 yr was observed at 18.3 degrees C. The temperatures permitting the greatest survival are typical for many subtropical and tropical regions during the noncotton season, indicating that diapausing boll weevils are capable of surviving the noncotton season in these regions without the benefit of presumptive noncotton hosts.</t>
  </si>
  <si>
    <t>10.1093/jisesa/iey047</t>
  </si>
  <si>
    <t>WOS:000436279500001</t>
  </si>
  <si>
    <t>Mishra, B; Gupta, DK; Pfenninger, M; Hickler, T; Langer, E; Nam, B; Paule, J; Sharma, R; Ulaszewski, B; Warmbier, J; Burczyk, J; Thines, M</t>
  </si>
  <si>
    <t>Mishra, Bagdevi; Gupta, Deepak K.; Pfenninger, Markus; Hickler, Thomas; Langer, Ewald; Nam, Bora; Paule, Juraj; Sharma, Rahul; Ulaszewski, Bartosz; Warmbier, Joanna; Burczyk, Jaroslaw; Thines, Marco</t>
  </si>
  <si>
    <t>A reference genome of the European beech (Fagus sylvatica L.)</t>
  </si>
  <si>
    <t>GIGASCIENCE</t>
  </si>
  <si>
    <t>Background: The European beech is arguably the most important climax broad-leaved tree species in Central Europe, widely planted for its valuable wood. Here, we report the 542 Mb draft genome sequence of an up to 300-year-old individual (Bhaga) from an undisturbed stand in the Kellerwald-Edersee National Park in central Germany. Findings: Using a hybrid assembly approach, Illumina reads with short-and long-insert libraries, coupled with long Pacific Biosciences reads, we obtained an assembled genome size of 542 Mb, in line with flow cytometric genome size estimation. The largest scaffold was of 1.15 Mb, the N50 length was 145 kb, and the L50 count was 983. The assembly contained 0.12% of Ns. A Benchmarking with Universal Single-Copy Orthologs (BUSCO) analysis retrieved 94% complete BUSCO genes, well in the range of other high-quality draft genomes of trees. A total of 62,012 protein-coding genes were predicted, assisted by transcriptome sequencing. In addition, we are reporting an efficient method for extracting high-molecular-weight DNA from dormant buds, by which contamination by environmental bacteria and fungi was kept at a minimum. Conclusions: The assembled genome will be a valuable resource and reference for future population genomics studies on the evolution and past climate change adaptation of beech and will be helpful for identifying genes, e.g., involved in drought tolerance, in order to select and breed individuals to adapt forestry to climate change in Europe. A continuously updated genome browser and download page can be accessed from beechgenome. net, which will include future genome versions of the reference individual Bhaga, as new sequencing approaches develop.</t>
  </si>
  <si>
    <t>Paule, Juraj/A-2998-2017; Burczyk, Jaroslaw/B-1686-2014; Hickler, Thomas/AAE-8577-2019; Hickler, Thomas/S-6287-2016</t>
  </si>
  <si>
    <t>Paule, Juraj/0000-0001-5375-7689; Burczyk, Jaroslaw/0000-0002-6899-2523; Hickler, Thomas/0000-0002-4668-7552; Hickler, Thomas/0000-0002-4668-7552; Ulaszewski, Bartosz/0000-0003-2981-1205; Warmbier, Joanna/0000-0003-3923-5424</t>
  </si>
  <si>
    <t>2047-217X</t>
  </si>
  <si>
    <t>10.1093/gigascience/giy063</t>
  </si>
  <si>
    <t>WOS:000438573900001</t>
  </si>
  <si>
    <t>Zhang, HC; Liu, SG; Regnier, P; Yuan, WP</t>
  </si>
  <si>
    <t>Zhang, Haicheng; Liu, Shuguang; Regnier, Pierre; Yuan, Wenping</t>
  </si>
  <si>
    <t>New insights on plant phenological response to temperature revealed from long-term widespread observations in China</t>
  </si>
  <si>
    <t>Constraints of temperature on spring plant phenology are closely related to plant growth, vegetation dynamics, and ecosystem carbon cycle. However, the effects of temperature on leaf onset, especially for winter chilling, are still not well understood. Using long-term, widespread insitu phenology observations collected over China for multiple plant species, this study analyzes the quantitative response of leaf onset to temperature, and compares empirical findings with existing theories and modeling approaches, as implemented in 18 phenology algorithms. Results show that the growing degree days (GDD) required for leaf onset vary distinctly among plant species and geographical locations as well as at organizational levels (species and community), pointing to diverse adaptation strategies. Chilling durations (CHD) needed for releasing bud dormancy decline monotonously from cold to warm areas with very limited interspecies variations. Results also reveal that winter chilling is a crucial component of phenology models, and its effect is better captured with an index that accounts for the inhomogeneous effectiveness of low temperature to chilling rate than with the conventional CHD index. The impact of spring warming on leaf onset is nonlinear, better represented by a logistical function of temperature than by the linear function currently implemented in biosphere models. The optimized base temperatures for thermal accumulation and the optimal chilling temperatures are species-dependent and average at 6.9 and 0.2 degrees C, respectively. Overall, plants' chilling requirement is not a constant, and more chilling generally results in less requirement of thermal accumulation for leaf onset. Our results clearly demonstrate multiple deficiencies of the parameters (e.g., base temperature) and algorithms (e.g., method for calculating GDD) in conventional phenology models to represent leaf onset. Therefore, this study not only advances our mechanistic and quantitative understanding of temperature controls on leaf onset but also provides critical information for improving existing phenology models.</t>
  </si>
  <si>
    <t>Zhang, Haicheng/0000-0002-9313-5953</t>
  </si>
  <si>
    <t>10.1111/gcb.14002</t>
  </si>
  <si>
    <t>WOS:000428879800019</t>
  </si>
  <si>
    <t>Stambaugh, MC; Marschall, JM; Abadir, ER; Jones, BC; Brose, PH; Dey, DC; Guyette, RP</t>
  </si>
  <si>
    <t>Stambaugh, Michael C.; Marschall, Joseph M.; Abadir, Erin R.; Jones, Benjamin C.; Brose, Patrick H.; Dey, Daniel C.; Guyette, Richard P.</t>
  </si>
  <si>
    <t>Wave of fire: an anthropogenic signal in historical fire regimes across central Pennsylvania, USA</t>
  </si>
  <si>
    <t>Increasingly detailed records of long-term fire regime characteristics are needed to test ecological concepts and inform natural resource management and policymaking. We reconstructed and analyzed twelve 350+ yr-long fire scar records developed from 2612 tree-ring dated fire scars on 432 living and dead pine (Pinus pungens, Pinus rigida, Pinus resinosa, Pinus echinata) trees from across central Pennsylvania. We used multiple spatial and time series analysis methods to quantify fire regime characteristics (frequency, seasonality, percentages of trees scarred, extent) and fire-climate-human associations. Prior to the 20th-century fire suppression, fire regimes at the majority of sites consisted of frequent, low-to-moderate severity, dormant season fires. Fires were often regionally synchronous when preceded by significantly dry years. Using documentary archives, we provide the first description of a "wave of fire"-an anthropogenic signal in fire frequency that progressively moved across the region. This "wave of fire" reflects a changing progression of anthropogenic fire regimes from Native American occupation and depopulation, to Euro-American settlement, to industrialization and declining fire use up to the 20th century era of fire suppression. The wave of fire provides a new perspective on historical and modern fire regime dynamics and identifies socio-ecological impacts since North American colonization. Because the anthropogenic wave of fire exists at sites across North America, we emphasize the need for a broader determination of its geographic prevalence and variability as such determinations could influence historical ecology interpretations and perspectives on past and future roles of humans in managing ecosystems with fire.</t>
  </si>
  <si>
    <t>e02222</t>
  </si>
  <si>
    <t>10.1002/ecs2.2222</t>
  </si>
  <si>
    <t>WOS:000435640100019</t>
  </si>
  <si>
    <t>Doellman, MM; Ragland, GJ; Hood, GR; Meyers, PJ; Egan, SP; Powell, THQ; Lazorchak, P; Glover, MM; Tait, C; Schuler, H; Hahn, DA; Berlocher, SH; Smith, JJ; Nosil, P; Feder, JL</t>
  </si>
  <si>
    <t>Doellman, Meredith M.; Ragland, Gregory J.; Hood, Glen R.; Meyers, Peter J.; Egan, Scott P.; Powell, Thomas H. Q.; Lazorchak, Peter; Glover, Mary M.; Tait, Cheyenne; Schuler, Hannes; Hahn, Daniel A.; Berlocher, Stewart H.; Smith, James J.; Nosil, Patrik; Feder, Jeffrey L.</t>
  </si>
  <si>
    <t>Genomic Differentiation during Speciation-with-Gene-Flow: Comparing Geographic and Host-Related Variation in Divergent Life History Adaptation in Rhagoletis pomonella</t>
  </si>
  <si>
    <t>A major goal of evolutionary biology is to understand how variation within populations gets partitioned into differences between reproductively isolated species. Here, we examine the degree to which diapause life history timing, a critical adaptation promoting population divergence, explains geographic and host-related genetic variation in ancestral hawthorn and recently derived apple-infesting races of Rhagoletis pomonella. Our strategy involved combining experiments on two different aspects of diapause (initial diapause intensity and adult eclosion time) with a geographic survey of genomic variation across four sites where apple and hawthorn flies co-occur from north to south in the Midwestern USA. The results demonstrated that the majority of the genome showing significant geographic and host-related variation can be accounted for by initial diapause intensity and eclosion time. Local genomic differences between sympatric apple and hawthorn flies were subsumed within broader geographic clines; allele frequency differences within the races across the Midwest were two to three-fold greater than those between the races in sympatry. As a result, sympatric apple and hawthorn populations displayed more limited genomic clustering compared to geographic populations within the races. The findings suggest that with reduced gene flow and increased selection on diapause equivalent to that seen between geographic sites, the host races may be recognized as different genotypic entities in sympatry, and perhaps species, a hypothesis requiring future genomic analysis of related sibling species to R. pomonella to test. Our findings concerning the way selection and geography interplay could be of broad significance for many cases of earlier stages of divergence-with-gene flow, including (1) where only modest increases in geographic isolation and the strength of selection may greatly impact genetic coupling and (2) the dynamics of how spatial and temporal standing variation is extracted by selection to generate differences between new and discrete units of biodiversity.</t>
  </si>
  <si>
    <t>Schuler, Hannes/0000-0001-8307-9831; Tait, Cheyenne/0000-0002-1851-8911; Doellman, Meredith/0000-0002-0903-6590</t>
  </si>
  <si>
    <t>10.3390/genes9050262</t>
  </si>
  <si>
    <t>WOS:000435194100037</t>
  </si>
  <si>
    <t>Lirakis, M; Dolezal, M; Schlotterer, C</t>
  </si>
  <si>
    <t>Lirakis, Manolis; Dolezal, Marlies; Schloetterer, Christian</t>
  </si>
  <si>
    <t>Redefining reproductive dormancy in Drosophila as a general stress response to cold temperatures</t>
  </si>
  <si>
    <t>Organisms regularly encounter unfavorable conditions and the genetic adaptations facilitating survival have been of long-standing interest to evolutionary biologists. Winter is one particularly stressful condition for insects, during which they encounter low temperatures and scarcity of food. Despite dormancy being a well-studied adaptation to facilitate overwintering, there is still considerable controversy about the distribution of dormancy among natural populations and between species in Drosophila. The current definition of dormancy as developmental arrest of oogenesis at the previtellogenic stage (stage 7) distinguishes dormancy from general stress related block of oogenesis at early vitellogenic stages (stages 8 - 9). In an attempt to resolve this, we scrutinized reproductive dormancy in D. melanogaster and D. simulans. We show that dormancy shows the same hallmarks of arrest of oogenesis at stage 9, as described for other stressors and propose a new classification for dormancy. Applying this modified classification, we show that both species express dormancy in cosmopolitan and African populations, further supporting that dormancy uses an ancestral pathway induced by environmental stress. While we found significant differences between individuals and the two Drosophila species in their sensitivity to cold temperature stress, we also noted that extreme temperature stress (8 degrees C) resulted in very strong dormancy incidence, which strongly reduced the differences seen at less extreme temperatures. We conclude that dormancy in Drosophila should not be considered a special trait, but is better understood as a generic stress response occurring at low temperatures.</t>
  </si>
  <si>
    <t>Schlotterer, Christian/Q-5264-2019</t>
  </si>
  <si>
    <t>Schlotterer, Christian/0000-0003-4710-6526</t>
  </si>
  <si>
    <t>10.1016/j.jinsphys.2018.04.006</t>
  </si>
  <si>
    <t>WOS:000434751100022</t>
  </si>
  <si>
    <t>Labruna, MB</t>
  </si>
  <si>
    <t>Labruna, Marcelo B.</t>
  </si>
  <si>
    <t>Comparative survival of the engorged stages of Amblyomma cajennense sensu stricto and Amblyomma sculptum under different laboratory conditions</t>
  </si>
  <si>
    <t>Recent studies indicated that the taxon Amblyomma cajennense (Fabricius, 1787) is a complex of 6 valid species, of which only two, Amblyomma cajennense sensu stricto (s.s.) and Amblyomma sculptum Berlese, 1888 are present in Brazil; the former species is found exclusively in areas of the Amazon biome, and A. sculptum mostly in the Cerrado biome. Populations of A. cajennense s.s. and A. sculptum are usually sustained by the same host species, and are found in many areas with similar temperature and photoperiod regimens. On the other hand, differences in the rainfall regimen and vegetation cover of the Amazon and Cerrado biomes, reflecting different vapor saturation deficit of atmosphere in the soil, could be primary factors driving the geographical distribution of the two species. In this study, all developmental stages in the life cycle of A. cajennense s.s. and A. sculptum were exposed to different temperature, photoperiod, and relative humidity (65, 78 or 100%) regimens that simulated mean conditions during summer or winter of one area of the Amazon and one area of the Cerrado in Brazil. Ticks were also exposed to water immersion during different periods of time (24, 48, or 72 h). Our experiments showed that A. sculptum showed significantly higher molting success for engorged larvae and oviposition success for engorged females than A. cajennense s.s. when these engorged ticks were incubated at higher saturation deficit conditions (65 and/or 78% RH with summer and winter mean temperatures). On the other hand, when ticks were immersed in water for 24, 48 or 72 h, there was a clear tendency for engorged stages (larvae, nymphs or females) of A. cajennense s.s. to have greater molting or oviposition success than A. sculptum. These results indicate that engorged stages of A. sculptum showed a greater capacity to survive under higher saturation deficit conditions (lower RH values associated with mean summer and winter temperatures), and engorged stages of A. cajennense s.s. had a greater capacity to survive under the highest moisture conditions, namely immersed in water for a relatively short period (24-72 h). When applied to the natural distributions of A. cajennense s.s. and A. sculptum in Brazil, we can infer that the former species is more adapted to the humid conditions of the Amazon biome, where the soil inside forests is quite moist throughout the year, and often swampy or flooded during the raining season. On the other hand, immature stages of A. sculptum are more adapted to the drought period of the Cerrado biome, when higher saturation deficit conditions prevail on the soil.</t>
  </si>
  <si>
    <t>Labruna, Marcelo B/B-6241-2013</t>
  </si>
  <si>
    <t>Labruna, Marcelo B/0000-0002-9675-3132</t>
  </si>
  <si>
    <t>10.1016/j.ttbdis.2018.03.019</t>
  </si>
  <si>
    <t>WOS:000433129600034</t>
  </si>
  <si>
    <t>Kildisheva, OA; Erickson, TE; Merritt, DJ; Madsen, MD; Dixon, KW; Vargas, J; Amarteifio, R; Kramer, AT</t>
  </si>
  <si>
    <t>Kildisheva, Olga A.; Erickson, Todd E.; Merritt, David J.; Madsen, Matthew D.; Dixon, Kingsley W.; Vargas, Jacqueline; Amarteifio, Remy; Kramer, Andrea T.</t>
  </si>
  <si>
    <t>Do Abrasion- or Temperature-Based Techniques More Effectively Relieve Physical Dormancy in Seeds of Cold Desert Perennials?</t>
  </si>
  <si>
    <t>Seed dormancy can present a significant barrier to restoration outcomes in dryland systems Physical and combinational (physical + physiological) dormancy are prevalent among seeds of many heibaceous perennials used in restoiation of drylands throughout the western United States Although many techniques designed to alleviate these dormancy traits exist, then efficacy is species specific, may result in embryo damage, and may have limited large-scale application To identify the most effective means of dormancy alleviation with the potential to be used on an opeiational scale, we examined the effects of 16 tempeiatuie-based techniques (altering temperature and duration of wet heat, freezing and wet heal, and freeze-thaw cycles) and 6 abrasion-based techniques (altering pneumatic scarification length or using a single duration of manual scarification) on the enhancement of seed permeability among two physically dormant (western prairie clover [Dalea ornata {Douglas} Eaton &amp; Wright] and Munro's globemallow [Sphaeralcea mum munroana {Douglas} Spach]) and two combinationally dormant species (basalt milkvetch [Astragalus filipes Torr. ex A Gray] and longspur lupine [Lupinus at arbustus {Douglas} ex Lindl.]). We first assessed seed imbibition following exposure to all temperature- and abrasion-based techniques to identify those most successful at promoting seed permeability and then evaluated the effectiveness of those techniques through a series of germination experiments For combinationally dormant species, we also tested whether exposure to GA(3) enhanced germination Abrasionbased techniques were more effective than temperatur e-based techniques at improving water uptake across all species. Pneumatic scarification significantly improved germination, but optimal treatment durations were species specific GA(3) did not enhance germination under the tested conditions. We conclude that pneumatic scrification is a fast, safe, and effective method for alleviating physical seed dormancy with a potential to be scaled up for operational use in restoration. (C) 2018 The Society for Range Management. Published by Elsevier Inc. All rights reserved.</t>
  </si>
  <si>
    <t>Dixon, Kingsley/A-8133-2016; Merritt, David/G-9376-2011</t>
  </si>
  <si>
    <t>Dixon, Kingsley/0000-0001-5989-2929; Merritt, David/0000-0002-3250-6861</t>
  </si>
  <si>
    <t>10.1016/j.rama.2018.02.004</t>
  </si>
  <si>
    <t>WOS:000431787400006</t>
  </si>
  <si>
    <t>Yin, ZJ; Zhao, DD; Pan, B; Zhao, FC; Zeng, H; Li, GX; Bottjer, DJ; Zhu, MY</t>
  </si>
  <si>
    <t>Yin, Zongjun; Zhao, Duoduo; Pan, Bing; Zhao, Fangchen; Zeng, Han; Li, Guoxiang; Bottjer, David J.; Zhu, Maoyan</t>
  </si>
  <si>
    <t>Early Cambrian animal diapause embryos revealed by X-ray tomography</t>
  </si>
  <si>
    <t>GEOLOGY</t>
  </si>
  <si>
    <t>Discoveries of animal embryos have profoundly improved our understanding of the early evolution of animal development. However, the fossil record of early animal embryos is extremely sparse. Here we present some three-dimensionally (3-D) phosphatized Archaeooides from the basal Cambrian in southern Shaanxi Province, China. The 3-D reconstructions of a number of specimens, aided by high-resolution X-ray tomography, demonstrate that these soft-bodied fossil organisms have a thick cyst characterized by pustule-like ornaments and vesicular structures. Furthermore, a multicellular inner body undergoing palintomic cell division is enclosed by the cyst. The suite of characters, including submillimeter to millimeter scale, a palintomic pattern of cell division, and a complex cyst wall microstructure, corroborate the hypothesis that Archaeooides fossils represent the embryonic remains of animals. More specifically, the structure of the cyst wall bears close comparison to the resting cysts of living invertebrates, allowing us to interpret Archaeooides as a diapause embryonic stage adapted to the temporally and spatially heterogeneous redox conditions that extended from the Ediacaran to the early Cambrian. The global distribution of Archaeooides indicates that these conditions were geographically widespread. Ultimately, Archaeooides provides evidence of the early evolution of this metazoan life history strategy as an adaptation to adverse environmental conditions. Its widespread occurrence in both conventional and exceptional taphonomic windows provides the potential for reconstructing its embryology and, by inference, the developmental evolution of early animals and their body plans.</t>
  </si>
  <si>
    <t>Zongjun, Yin/W-2217-2019</t>
  </si>
  <si>
    <t>Pan, Bing/0000-0002-7457-2517</t>
  </si>
  <si>
    <t>0091-7613</t>
  </si>
  <si>
    <t>1943-2682</t>
  </si>
  <si>
    <t>10.1130/G40081.1</t>
  </si>
  <si>
    <t>WOS:000431359800004</t>
  </si>
  <si>
    <t>Shefferson, RP; Kull, T; Hutchings, MJ; Selosse, MA; Jacquemyn, H; Kellett, KM; Menges, ES; Primack, RB; Tuomi, J; Alahuhta, K; Hurskainen, S; Alexander, HM; Anderson, DS; Brys, R; Brzosko, E; Dostalik, S; Gregg, K; Ipser, Z; Jakalaniemi, A; Jersakova, J; Kettle, WD; McCormick, MK; Mendoza, A; Miller, MT; Moen, A; Oien, DI; Puttsepp, U; Roy, M; Sather, N; Sletvold, N; Stipkova, Z; Tali, K; Warren, RJ; Whigham, DF</t>
  </si>
  <si>
    <t>Shefferson, Richard P.; Kull, Tiiu; Hutchings, Michael J.; Selosse, Marc-Andre; Jacquemyn, Hans; Kellett, Kimberly M.; Menges, Eric S.; Primack, Richard B.; Tuomi, Juha; Alahuhta, Kirsi; Hurskainen, Sonja; Alexander, Helen M.; Anderson, Derek S.; Brys, Rein; Brzosko, Emilia; Dostalik, Slavomir; Gregg, Katharine; Ipser, Zdenek; Jakalaniemi, Anne; Jersakova, Jana; Kettle, W. Dean; McCormick, Melissa K.; Mendoza, Ana; Miller, Michael T.; Moen, Asbjorn; Oien, Dag-Inge; Puttsepp, Ulle; Roy, Melanie; Sather, Nancy; Sletvold, Nina; Stipkova, Zuzana; Tali, Kadri; Warren, Robert J., II; Whigham, Dennis F.</t>
  </si>
  <si>
    <t>Drivers of vegetative dormancy across herbaceous perennial plant species</t>
  </si>
  <si>
    <t>ECOLOGY LETTERS</t>
  </si>
  <si>
    <t>Vegetative dormancy, that is the temporary absence of aboveground growth for 1year, is paradoxical, because plants cannot photosynthesise or flower during dormant periods. We test ecological and evolutionary hypotheses for its widespread persistence. We show that dormancy has evolved numerous times. Most species displaying dormancy exhibit life-history costs of sprouting, and of dormancy. Short-lived and mycoheterotrophic species have higher proportions of dormant plants than long-lived species and species with other nutritional modes. Foliage loss is associated with higher future dormancy levels, suggesting that carbon limitation promotes dormancy. Maximum dormancy duration is shorter under higher precipitation and at higher latitudes, the latter suggesting an important role for competition or herbivory. Study length affects estimates of some demographic parameters. Our results identify life historical and environmental drivers of dormancy. We also highlight the evolutionary importance of the little understood costs of sprouting and growth, latitudinal stress gradients and mixed nutritional modes.</t>
  </si>
  <si>
    <t>Jacquemyn, Hans/AAC-4875-2019; Tali, Kadri/Q-7096-2019; Kull, Tiiu/C-5771-2017; Shefferson, Richard/M-7115-2015</t>
  </si>
  <si>
    <t>Jacquemyn, Hans/0000-0001-9600-5794; Kull, Tiiu/0000-0003-2841-7361; Shefferson, Richard/0000-0002-5234-3131; Mendoza Ochoa, Ana/0000-0002-3117-5351; Hurskainen, Sonja/0000-0002-2721-4338</t>
  </si>
  <si>
    <t>1461-023X</t>
  </si>
  <si>
    <t>1461-0248</t>
  </si>
  <si>
    <t>10.1111/ele.12940</t>
  </si>
  <si>
    <t>WOS:000430120400013</t>
  </si>
  <si>
    <t>Gutierrez, AP; Ponti, L; Gilioli, G; Baumgartner, J</t>
  </si>
  <si>
    <t>Gutierrez, Andrew Paul; Ponti, Luigi; Gilioli, Gianni; Baumgartner, Johann</t>
  </si>
  <si>
    <t>Climate warming effects on grape and grapevine moth (Lobesiabotrana) in the Palearctic region</t>
  </si>
  <si>
    <t>The grapevine moth Lobesia botrana (Den. &amp; Schiff.) (Lepidoptera: Tortricidae) is the principal native pest of grape in the Palearctic region. In the present study, we assessed prospectively the relative abundance of the moth in Europe and the Mediterranean Basin using linked physiologically-based demographic models for grape and L. botrana. The model includes the effects of temperature, day-length and fruit stage on moth development rates, survival and fecundity. Daily weather data for 1980-2010 were used to simulate the dynamics of grapevine and L. botrana in 4506 lattice cells across the region. Average grape yield and pupae per vine were used as metrics of favourability. The results were mapped using the grass Geographic Information System (). The model predicts a wide distribution for L. botrana with highest populations in warmer regions in a wide band along latitude 40 degrees N. The effects of climate warming on grapevine and L. botrana were explored using regional climate model projections based on the A1B scenario of an average +1.8 degrees C warming during the period 2040-2050 compared with the base period (1960-1970). Under climate change, grape yields increase northwards and with a higher elevation but decrease in hotter areas. Similarly, L.botrana levels increase in northern areas but decrease in the hot areas where summer temperatures approach its upper thermal limit.</t>
  </si>
  <si>
    <t>Ponti, Luigi/A-3603-2011</t>
  </si>
  <si>
    <t>Ponti, Luigi/0000-0003-4972-8265</t>
  </si>
  <si>
    <t>10.1111/afe.12256</t>
  </si>
  <si>
    <t>WOS:000429089600014</t>
  </si>
  <si>
    <t>Schepps, MA; Shiroma, EJ; Kamada, M; Harris, TB; Lee, IM</t>
  </si>
  <si>
    <t>Schepps, Mitchell A.; Shiroma, Eric J.; Kamada, Masamitsu; Harris, Tamara B.; Lee, I. -Min</t>
  </si>
  <si>
    <t>Day length is associated with physical activity and sedentary behavior among older women</t>
  </si>
  <si>
    <t>Physical activity may be influenced by one's physical environment, including day length and weather. Studies of physical activity, day length, and weather have primarily used self-reported activity, broad meteorological categorization, and limited geographic regions. We aim to examine the association of day length and physical activity in a large cohort of older women, covering a wide geographic range. Participants (N = 16,741; mean (SD) age = 72.0 (SD = 5.7) years) were drawn from the Women's Health Study and lived throughout the United States. Physical activity was assessed by accelerometer (ActiGraph GT3X+) between 2011 and 2015. Day length and weather information were obtained by matching weather stations to the participants' location using National Oceanic and Atmospheric Administration databases. Women who experienced day lengths greater than 14 hours had 5.5% more steps, 9.4% more moderate-to-vigorous physical activity, and 1.6% less sedentary behavior, compared to women who experienced day lengths less than 10 hours, after adjusting for age, accelerometer wear, temperature, and precipitation. Day length is associated with physical activity and sedentary behavior in older women, and needs to be considered in programs promoting physical activity as well as in the analyses of accelerometer data covering wide geographic regions.</t>
  </si>
  <si>
    <t>Kamada, Masamitsu/H-4411-2011</t>
  </si>
  <si>
    <t>Kamada, Masamitsu/0000-0003-1703-076X</t>
  </si>
  <si>
    <t>10.1038/s41598-018-25145-w</t>
  </si>
  <si>
    <t>WOS:000430919900051</t>
  </si>
  <si>
    <t>Zhang, GJ; Storey, JM; Storey, KB</t>
  </si>
  <si>
    <t>Zhang, Guijun; Storey, Janet M.; Storey, Kenneth B.</t>
  </si>
  <si>
    <t>Elevated chaperone proteins are a feature of winter freeze avoidance by larvae of the goldenrod gall moth, Epiblema scudderiana</t>
  </si>
  <si>
    <t>Symposium on Insect Molecular Physiology and Ecology - The Postgenomic Era at the 25th International Congress of Entomology (ICE)</t>
  </si>
  <si>
    <t>SEP 25-30, 2016</t>
  </si>
  <si>
    <t>Orlando, FL</t>
  </si>
  <si>
    <t>Winter survival for many insect species includes a need to maintain metabolic homeostasis and structural/functional integrity of macromolecules not only over a wide range of cold temperatures but also in response to rapid temperature change. Chaperones are well-known to protect/stabilize protein structure with regard to heat stress but less is known about their potential involvement in long-term protection of the proteome at subzero temperatures. The present study assessed the participation of chaperone proteins in the cold hardiness of larvae of the goldenrod gall moth, Epiblema scudderiana (Clemens) (Lepidoptera, Olethreutidae), monitoring changes in nine proteins over the winter months as well as their responses to laboratory cold acclimation or anoxia exposure. Four heat shock proteins (HSPs: Hsp110, Hsp70, Hsp60, Hsp40), three glucose-regulated proteins (GRPs: Grp78, Grp 94, Grp170) and the tailless complex polypeptide 1 (TCP-1) as well as the heat shock transcription factor (HSF1) were investigated. In general, all were significantly elevated in larvae collected from an outdoor site between October and March, as compared with September values, and chaperone levels were reduced again in April. The October to March interval also includes the period of diapause followed by cold quiescence in the species. Relative expression of Hsp70, Hsp60 and Hsp40 rose by 2-3-fold, GRPs increased 1.5-3-fold, and levels of active (hyperphosphorylated) HSF1 increased by 4-4.8-fold over the midwinter months. Chilling from 15 degrees C to 4 degrees C in the laboratory upregulated Grp78 protein content that remained high as temperature was further reduced to -4 degrees C and then -20 degrees C whereas Hsp110, Hsp70 and HSF1 levels increased when larvae were exposed to -4 degrees C and -20 degrees C. Grp170 (also known as oxygen-regulated protein 150) was the only chaperone that increased significantly in the larvae in response to anoxia exposure at 4 degrees C. The data also indicated that multiple subcellular compartments received enhanced protection for their proteome since upregulation of chaperones included proteins known to occur in cytosolic (Hsp40, Hsp70), mitochondrial (Hsp60) and endoplasmic reticulum (Grp170) locations. Overall, the data indicate that chaperones have a significant role to play in the winter cold hardiness of E. scudderiana and identify declining temperatures (and perhaps also oxygen restriction) as potential modulators of chaperone production. The data add support to a relatively understudied area of insect cold hardiness the long-term protection and stabilization of the proteome over the winter months.</t>
  </si>
  <si>
    <t>10.1016/j.jinsphys.2017.04.007</t>
  </si>
  <si>
    <t>WOS:000432616900003</t>
  </si>
  <si>
    <t>Zahradnikova, A; Kovacova, V; Martinkova, N; Orlova, MV; Orlov, OL; Piacek, V; Zukal, J; Pikula, J</t>
  </si>
  <si>
    <t>Zahradnikova, A., Jr.; Kovacova, V.; Martinkova, N.; Orlova, M. V.; Orlov, O. L.; Piacek, V.; Zukal, J.; Pikula, J.</t>
  </si>
  <si>
    <t>Historic and geographic surveillance of Pseudogymnoascus destructans possible from collections of bat parasites</t>
  </si>
  <si>
    <t>TRANSBOUNDARY AND EMERGING DISEASES</t>
  </si>
  <si>
    <t>Specimens archived in wet collections represent valuable material for scientific research. Here, we show that bat fly (Diptera, Nycteribiidae) samples contain DNA of Pseudogymnoascus destructans, a fungus pathogenic to bats. Using dual-probe quantitative PCR, we detected P.destructans DNA on bat flies collected in the Samara, Sverdlovsk and Irkutsk regions of Russia between 2005 and 2017. Fungal load was significantly lower on bat flies from wet collections than on freshly collected mites in the Czech Republic. The bat pathogen was present in the Samara region (European part of Russia) in 2005, that is, a year before recognition of white-nose syndrome in North America. As Samara and Irkutsk regions were identified as new positive locations of P.destructans, our data expand the known geographic distribution of P.destructans. We conclude that ethanol-stored ectoparasites can be used to identify the presence of pathogens in historic bat populations and understudied geographical regions.</t>
  </si>
  <si>
    <t>Martinkova, Natalia/C-2939-2008; Orlov, Oleg L./D-3788-2018; Alexandra, Zahradnikova/C-2918-2009; Kovacova, Veronika/V-1815-2019; Pikula, Jiri/V-8620-2018; Zukal, Jan/G-1180-2014</t>
  </si>
  <si>
    <t>Martinkova, Natalia/0000-0003-4556-4363; Alexandra, Zahradnikova/0000-0001-5170-118X; Kovacova, Veronika/0000-0001-9362-125X; Pikula, Jiri/0000-0001-8747-9365; Zukal, Jan/0000-0003-4967-6880</t>
  </si>
  <si>
    <t>1865-1674</t>
  </si>
  <si>
    <t>1865-1682</t>
  </si>
  <si>
    <t>10.1111/tbed.12773</t>
  </si>
  <si>
    <t>WOS:000426530100010</t>
  </si>
  <si>
    <t>Park, A; Talbot, C</t>
  </si>
  <si>
    <t>Park, Andrew; Talbot, Carolyn</t>
  </si>
  <si>
    <t>Information Underload: Ecological Complexity, Incomplete Knowledge, and Data Deficits Create Challenges for the Assisted Migration of Forest Trees</t>
  </si>
  <si>
    <t>BIOSCIENCE</t>
  </si>
  <si>
    <t>Forest managers are considering assisted migration as a strategy to develop climate-resilient forests. Assisted migration (AM) is the translocation of species or genotypes from their current ranges to areas predicted to have a supportive future climate. Although correlations of species ranges with climate are traditionally used to explore AM potential, successful AM strategies will have to consider many other variables. In this article, we review recent research that informs the complexity of AM decisions. Local microenvironment, herbivory, and intraspecific interactions frequently outweigh climate in determining species establishment and survival. Species adopt several strategies to cope with drought, heat, and cold, but translocated genetic material can display cryptic maladaptation when challenged by extreme, out-of-range weather events. Phenology, photoperiod, and climate are related in complex, often provenance-specific ways. We discuss the implications of our findings for forestry AM and make recommendations for incorporating these insights into future research and AM practice.</t>
  </si>
  <si>
    <t>0006-3568</t>
  </si>
  <si>
    <t>1525-3244</t>
  </si>
  <si>
    <t>10.1093/biosci/biy001</t>
  </si>
  <si>
    <t>WOS:000430090000010</t>
  </si>
  <si>
    <t>Peng, F; Chen, XX; Meng, T; Li, E; Zhou, YK; Zhang, SZ</t>
  </si>
  <si>
    <t>Peng, Fei; Chen, Xianxian; Meng, Ting; Li, En; Zhou, Yongkang; Zhang, Shengzhou</t>
  </si>
  <si>
    <t>Hematology and serum biochemistry parameters of captive Chinese alligators (Alligator sinensis) during the active and hibernating periods</t>
  </si>
  <si>
    <t>TISSUE &amp; CELL</t>
  </si>
  <si>
    <t>The Chinese alligator Alligator sinensis is an endangered freshwater crocodilian species endemic to China. Hematology and serum biochemistry reference range are useful in the assessment and management of animal health condition. In this study, a total of 74 Chinese Alligators (30 males and 44 females) were examined to establish reference range values of hematology and serum biochemistry parameters during the active and hibernating periods. We measured and analyzed 9 hematology and 21 serum biochemistry parameters including 4 serum electrolyte parameters, and described the morphology of different types of blood cells. No statistical differences between the sexes were found for hematology parameter, while significant differences were noted for some serum biochemistry parameters, with males having greater alkaline phosphatase activity level and lower globulin concentration value than females. There were some significant differences between the two different periods with alligators during the active period possessing lower values for mean corpuscular volume, mean corpuscular hemoglobin, total bilirubin and creatine kinase, but higher values for red blood cell and white blood cell counts, monocyte percentage, aspartate aminotransferase, a-amylase, blood urea nitrogen, creatinine, tri-glycerides, and cholesterol. These baseline data were essential for health condition evaluation and disease diagnosis of this endangered species.</t>
  </si>
  <si>
    <t>0040-8166</t>
  </si>
  <si>
    <t>10.1016/j.tice.2018.02.002</t>
  </si>
  <si>
    <t>WOS:000429780800002</t>
  </si>
  <si>
    <t>Muniswamy, D; Nagabhushana, H; Basavaraj, RB; Darshan, GP; Prasad, BD</t>
  </si>
  <si>
    <t>Muniswamy, Dhanalakshmi; Nagabhushana, Hanumanthappa; Basavaraj, R. B.; Darshan, Giriyapura Prabhukumar; Prasad, Daruka B.</t>
  </si>
  <si>
    <t>Surfactant -Assisted BaTiO3:Eu3+@SiO2 Core-Shell Superstructures Obtained by Ultrasonication Method: Dormant Fingerprint Visualization and Red Component of White Light-Emitting Diode Applications</t>
  </si>
  <si>
    <t>ACS SUSTAINABLE CHEMISTRY &amp; ENGINEERING</t>
  </si>
  <si>
    <t>Nanoparticles (NPs) synthesized via a facile sonochemical route showed excellent assembly of BaTiO3:Eu3+@SiO2 superstructures (SS) using CTAB as a surfactant. Crystallite size, phase, surface science, and core-shell confirmation were determined through advanced characterization techniques. Experimental parameters like pH, temperature, and surfactant concentration were varied and resulted in SS with high surface modifications, and the possible mechanisms for the same are reported. Scanning electron microscopy images revealed broomlike structures, and various experimental parameters resulting in them dissolving into freestanding sticks are discussed. CIE chromaticity coordinates were in the range of the orange-red to pure red. Drawbacks associated with the commercial powder dusting method for visualizing dormant fingerprint (DFP), namely, high background scattering and high autofluorescence of the substrate material, were improved with the help of the prepared SS as a dusting powder. Visualization of DFPs and sweat pores on various kinds of surfaces was studied effectively and systematically and revealed the well-defined first-, second-, and third-level ridge particulars with high contrast, high selectivity, and low background interference. These results suggest different strategies to engineer SS and highlights a method to obtain high-resolution DFPs. The prepared compounds are also utilized in antiforging ink and optoelectronics applications.</t>
  </si>
  <si>
    <t>Prasad, Daruka/A-7211-2011</t>
  </si>
  <si>
    <t>Prasad, Daruka/0000-0002-6485-3673; R B, DR BASAVARAJ/0000-0002-7163-4698; H, Nagabhushana/0000-0001-7552-3373</t>
  </si>
  <si>
    <t>2168-0485</t>
  </si>
  <si>
    <t>10.1021/acssuschemeng.7b04870</t>
  </si>
  <si>
    <t>WOS:000429285800087</t>
  </si>
  <si>
    <t>Riddell, EA; McPhail, J; Damm, JD; Sears, MW</t>
  </si>
  <si>
    <t>Riddell, Eric A.; McPhail, Jared; Damm, Jason D.; Sears, Michael W.</t>
  </si>
  <si>
    <t>Trade-offs between water loss and gas exchange influence habitat suitability of a woodland salamander</t>
  </si>
  <si>
    <t>1. Reversible acclimation increases resilience to environmental stress, but acclimation may have hidden costs due to underlying linkages between related physiological traits. These linkages might result in trade-offs that undermine whole-organism performance if the change in a related trait reduces the net benefits of acclimation or increases susceptibility to alternative environmental stressors. 2. Metabolic rate and water loss rate are two fundamental physiological traits that could interact due to their dependence on gas exchange across shared physical surfaces. Reductions in water loss rate in response to dehydration stress might reduce metabolic rate by constraining the flux of both water and oxygen. 3. We examined acclimation of metabolic rate and water loss rate using a species of woodland salamander (Plethodon metcalfi) in response to temperature and humidity using a full factorial experimental design. We controlled the evaporative demand of the air across temperatures to assess temperature and humidity as independent cues for acclimation. We predicted that reductions in water loss rate would coincide with reductions in metabolic rate in response to temperature due to shared physical and chemical pathways. We also assessed acclimation of heart rates as a potential compensatory mechanism used to promote oxygen delivery. We integrated these responses into a biophysical model developed from first principles to demonstrate the potential for these interactions to influence habitat suitability. 4. We found that reductions in water loss rates during thermal acclimation were associated with simultaneous reductions in metabolic rates, and we did not find a compensatory response in heart rates. We suggest that these linkages underlie whole-organism strategies (e.g. physiological dormancy or arousal) for reducing the energetic costs imposed by warm temperatures. The biophysical model suggested that the interaction between these two traits potentially structures phenotypic variation in our population because certain combinations of trait values were incapable of reaching positive energy balance. 5. Trade-offs between linked physiological traits potentially structure whole-organism strategies for responding to environmental stressors and constrain phenotypic variation. Therefore, predictions of the benefits of acclimation must be interpreted cautiously without knowledge of the underlying trade-offs among linked physiological traits.</t>
  </si>
  <si>
    <t>10.1111/1365-2435.13030</t>
  </si>
  <si>
    <t>WOS:000429323400007</t>
  </si>
  <si>
    <t>Tiwari, S; Dickinson, N; Saville, DJ; Wratten, SD</t>
  </si>
  <si>
    <t>Tiwari, Sundar; Dickinson, Nicholas; Saville, David J.; Wratten, Stephen D.</t>
  </si>
  <si>
    <t>Host Plant Selection by the Wheat Bug, Nysius huttoni (Hemiptera: Lygaeidae) on a Range of Potential Trap Plant Species</t>
  </si>
  <si>
    <t>The wheat bug, Nysius huttoni L. is an endemic New Zealand pest. The seedlings of forage brassicas are highly susceptible to direct feeding damage by this insect, and this can reduce plant establishment. Prophylactic use of pesticides is the usual practice for N. huttoni management. These practices have been linked to environmental pollution, biodiversity loss, and pollinator population declines in brassicas and other crops. Habitat management of the bug utilizing potential trap crops can be a better option for its management. A series of choice, no-choice, and paired-choice tests were conducted in a controlled-temperature room to evaluate the pest's preferences on seedlings of eight plant species. Kale plants (Brassica oleracea) were used as a potentially susceptible control, and seven non-kale plants were compared with kale as potential trap-plant species. These were: Lobularia maritima (L.) Desvaux (alyssum), Triticum aestivum L. (wheat), Phacelia tanacetifolia Bentham (phacelia), Fagopyrum esculentum Moench (buckwheat), Coriandrum sativum L. (coriander), Trifolium repens L. (white clover), and Medicago sativa L. (lucerne). In choice tests, wheat was the most suitable followed by alyssum, buckwheat, and phacelia, all significantly more favored than kale. In no-choice tests, alyssum was significantly more favored than kale and the other plant species except wheat and phacelia. First feeding damage was recorded on alyssum in both the above test conditions. For paired-choice tests including kale, wheat, and alyssum were significantly more suitable than brassica. These findings are important for developing agro-ecological management strategies. Alyssum followed by wheat were the most suitable trap plants for N. huttoni. These two plant species can be deployed in and around brassica fields either independently or as in a multiple trap-cropping system to reduce bug damage, minimizing or avoiding pesticides, and delivering a range of ecosystem services.</t>
  </si>
  <si>
    <t>Tiwari, Sundar/Q-8516-2019; Dickinson, Nicholas/F-5416-2018</t>
  </si>
  <si>
    <t>Tiwari, Sundar/0000-0002-6946-9814; Dickinson, Nicholas/0000-0001-7862-3142</t>
  </si>
  <si>
    <t>10.1093/jee/toy017</t>
  </si>
  <si>
    <t>WOS:000429319200012</t>
  </si>
  <si>
    <t>Arthur, FH; Ghimire, MN; Myers, SW; Phillips, TW</t>
  </si>
  <si>
    <t>Arthur, F. H.; Ghimire, M. N.; Myers, S. W.; Phillips, T. W.</t>
  </si>
  <si>
    <t>Evaluation of Pyrethroid Insecticides and Insect Growth Regulators Applied to Different Surfaces for Control of Trogoderma granarium (Coleoptera: Dermestidae) the Khapra Beetle</t>
  </si>
  <si>
    <t>The khapra beetle, Trogoderma granarium Everts (Coleoptera: Dermestidae), is a serious pest of stored products and is the only stored product insect pest that triggers a quarantine response when it is found in the United States. The larvae of T. granarium feed on a wide range of dry food products of plant and animal origin, including cereals, dried fish, and museum specimens. In this study, we evaluated the residual efficacy of two pyrethroid insecticides, deltamethrin and cyfluthrin, applied on concrete, wood, painted wood, vinyl flooring tile, and metal surfaces using small and large T. granarium larvae. Residual efficacy of two insect growth regulators (IGRs), methoprene and pyriproxyfen was also evaluated on concrete, metal, and wood surfaces. In both studies, larvae were exposed with provision of a food source on the treated surfaces and residual assays were conducted at 0 months (1 d), 1, 2, and 3 months post treatment. In general, both of the pyrethroids provided a high level of control of T. granarium larvae, though small larvae were much more susceptible than large larvae. The IGRs were comparatively less effective, with more larval survival and adult emergence of exposed larvae compared with the pyrethroids. Residues of the pyrethroids and IGRs were most persistent on the metal surface. Results can be used to help to control and eradicate infestations of T. granarium when they are detected in the United States.</t>
  </si>
  <si>
    <t>10.1093/jee/toy040</t>
  </si>
  <si>
    <t>WOS:000429319200015</t>
  </si>
  <si>
    <t>Cao, Y; Li, C; Yang, WJ; Meng, YL; Wang, LJ; Shang, BZ; Gao, YL</t>
  </si>
  <si>
    <t>Cao, Yu; Li, Can; Yang, Wen-Jia; Meng, Yong-Lu; Wang, Li-Juan; Shang, Bao-Zhen; Gao, Yu-Lin</t>
  </si>
  <si>
    <t>Effects of Temperature on the Development and Reproduction of Thrips hawaiiensis (Thysanoptera: Thripidae)</t>
  </si>
  <si>
    <t>Environmental temperature has a significant impact on insect behavior. The present study aimed to determine the effects of temperature on the development, survival, and reproduction of Thrips hawaiiensis (Thysanoptera: Thripidae), an important flower-inhabiting thrips. These effects were evaluated at five constant temperatures (18, 21, 24, 27, and 30 degrees C) on thrips reared in the laboratory on excised Gardenia jasminoides flowers. The developmental durations of egg, first instar, second instar, prepupa, pupa, and the entire immature stages were shortened in response to a temperature increase from 18 to 30 degrees C. The highest generational survival rate was at 27 degrees C (75.00%), whereas the lowest was at 18 degrees C (46.00%). The minimum threshold and effective accumulated temperatures for completing a generation of T. hawaiiensis were 7.62 degrees C and 171.26 degree-days, respectively. The highest fecundity (95.80) was at 27 degrees C, but it was not significantly different than at 24 degrees C (84.72) or 30 degrees C (84.32). The highest oviposition rate of 5.57 eggs per female per day occurred at 27 degrees C, which was significantly higher than at any other temperature. Both the highest intrinsic rate of increase, at 0.200, and net reproduction rate, at 44.97, for T. hawaiiensis were observed at 27 degrees C, whereas the lowest values of 0.114 and 25.56, respectively, were observed at 18 degrees C. These results suggest that T. hawaiiensis is well adapted to temperate conditions, with an optimal temperature range for development of 24 to 30 degrees C, with the most suitable temperature for both development and reproduction being 27 degrees C.</t>
  </si>
  <si>
    <t>10.1093/jee/tox359</t>
  </si>
  <si>
    <t>WOS:000429319200032</t>
  </si>
  <si>
    <t>Adams, RA</t>
  </si>
  <si>
    <t>Adams, R. A.</t>
  </si>
  <si>
    <t>Dark side of climate change: species-specific responses and first indications of disruption in spring altitudinal migration in myotis bats</t>
  </si>
  <si>
    <t>In the Rocky Mountain region of North America, climate change is occurring at an accelerated rate and its effects are already changing population and community organization. Although some data have been gathered on changes in latitudinal migration patterns of animals, almost nothing is known about altitudinal migrations and climate change. Myotis bats of the Rocky Mountains provide a good model for understanding these patterns because they undergo significant seasonal altitudinal movements between high- and low-elevation. In order to test if climate change is affecting spring down-slope migrations of myotis species, I compared May and June capture data gathered over the last 21years from 31 survey sites located between 1650m a.s.l. and 2250m a.s.l. on the eastern slopes of the Rocky Mountains, Colorado. Although three of the Myotis species maintained stable or slightly increasing capture numbers, indicating typical down-slope spring migrations, two species showed significant declines in spring captures at lower elevations. When climate data for May and June were tested against capture data, the apparent causative factors for these declines differed between species. Declines in the capture of fringed myotis did not closely track annual patterns of mean June temperatures across years. Instead a steady decline occurred regardless of yearly variation in temperatures. However, declining captures of long-legged myotis showed clear synchrony with variations in mean June temperatures wherein more captures occurred in years having cooler temperatures, and notably fewer captures in years having warmer June temperatures. In addition, zero captures of long-legged myotis occurred in five of the last six years when mean June temperatures have shown an average increase in 1.8 degrees C over previous years. These data indicate species-specific responses to climate warming for bats in the Colorado Rocky Mountains and that loss of spring down-slope migrations from hibernacula may be how some species mitigate climate warming effects.</t>
  </si>
  <si>
    <t>10.1111/jzo.12526</t>
  </si>
  <si>
    <t>WOS:000429420900006</t>
  </si>
  <si>
    <t>Hilderbrand, GV; Gustine, DD; Mangipane, B; Joly, K; Leacock, W; Mangipane, L; Erlenbach, J; Sorum, MS; Cameron, MD; Belant, JL; Cambier, T</t>
  </si>
  <si>
    <t>Hilderbrand, Grant V.; Gustine, David D.; Mangipane, Buck; Joly, Kyle; Leacock, William; Mangipane, Lindsey; Erlenbach, Joy; Sorum, Mathew S.; Cameron, Matthew D.; Belant, Jerrold L.; Cambier, Troy</t>
  </si>
  <si>
    <t>Plasticity in physiological condition of female brown bears across diverse ecosystems</t>
  </si>
  <si>
    <t>Variation in life history strategies facilitates the near global distribution of mammals by expanding realized niche width. We investigated physiological plasticity in the spring body composition of adult female brown bears (Ursus arctos) across 4 diverse Alaskan ecosystems. Brown bears are a highly intelligent omnivore with a historic range spanning much of North America, Europe, and Asia. We hypothesized that body mass, fat mass, lean mass, and total caloric content would increase across populations with increasing food resource availability. Throughout their range, brown bears enter a period of torpor during winter months, decreasing their metabolic rate as an adaptation to this period of reduced food availability. They also give birth to and nourish offspring during this time. Due to this specific life history strategy, we further hypothesized that proportional body fat and the proportion of total calories derived from fat would be consistent across populations. Our results supported our first hypothesis: body, fat, and lean masses, and caloric content of bears across populations increased with the quality and abundance of available food. However, the proportional body fat content and proportion of calories from fat differed across populations indicating population-specific strategies to meet the demands of reduced seasonal food availability, offspring production and rearing, and climate as well as some plasticity to respond to environmental change or ecosystem perturbations. Investigations of body condition and energetics benefit from combined assessments of absolute, proportional, and caloric metrics to understand the nuances of brown bear physiological dynamics across and within populations.</t>
  </si>
  <si>
    <t>Gustine, Dave/0000-0003-1087-1937; Cameron, Matthew/0000-0001-7347-4491; joly, kyle/0000-0001-8420-7452; Hilderbrand, Grant/0000-0002-0051-8315</t>
  </si>
  <si>
    <t>10.1007/s00300-017-2238-5</t>
  </si>
  <si>
    <t>WOS:000428603800016</t>
  </si>
  <si>
    <t>Beaumont, KP; Mackay, DA; Whalen, MA</t>
  </si>
  <si>
    <t>Beaumont, Kieren P.; Mackay, Duncan A.; Whalen, Molly A.</t>
  </si>
  <si>
    <t>The role of Rhytidoponera metallica (Hymenoptera, Formicidae) in facilitating post-fire seed germination of three ant-dispersed legume species</t>
  </si>
  <si>
    <t>The fire avoidance hypothesis proposes that a benefit of seed dispersal by ants (myrmecochory) is to protect seeds from being killed during fire and to facilitate post-fire germination of seeds that require heat shock to break their physical dormancy. The aim of this study was to quantify the effect of fire and seed burial by a predominant seed-dispersing ant, Rhytidoponera metallica (subfamily: Ectatomminae) on germination levels of three ant-dispersed legume species (Pultenaea daphnoides, Acacia myrtifolia and Acacia pycnantha). Experimental burial of seeds within aluminium cans at a site prior to being burnt and at an adjacent unburnt site showed that fire increased germination levels, particularly for seeds buried at 1- and 2-cm deep and that overall, germination levels differed among the three plant species. To quantify seed burial depths and post-fire germination levels facilitated by R.metallica ants, seeds were fed to colonies prior to fire at the burnt and unburnt sites. Of the seeds buried within nests that were recovered, between 45% and 75% occurred within the upper 6cm of the soil profile, although unexpectedly, greater percentages of seeds were recovered from the upper 0-2cm of nests in the unburnt site compared with nests in the burnt site. Germination levels of buried seeds associated with R.metallica nests ranged from 21.2% to 29.5% in the burnt site compared with 3.1-14.8% in the unburnt site. While increased seed germination levels were associated with R.metallica nests following fire, most seeds were buried at depths below those where optimal temperatures for breaking seed dormancy occurred during the fire. We suggest that R.metallica ants may provide fire avoidance benefits to myrmecochorous seeds by burying them at a range of depths within a potential germination zone defined by intra- and inter-fire variation in levels of soil heating.</t>
  </si>
  <si>
    <t>Mackay, Duncan/0000-0002-3326-7612; Whalen, Molly/0000-0002-1583-5030</t>
  </si>
  <si>
    <t>10.1111/aec.12550</t>
  </si>
  <si>
    <t>WOS:000428366200001</t>
  </si>
  <si>
    <t>Voronin, VI; Krasnobaev, VA</t>
  </si>
  <si>
    <t>Voronin, Victor I.; Krasnobaev, Victor A.</t>
  </si>
  <si>
    <t>DETERMINATION OF PHENOLOGICAL PERIODS OF TREES BY THE METHOD OF CONDUCTOMETRY</t>
  </si>
  <si>
    <t>INTERNATIONAL JOURNAL OF ECOSYSTEMS AND ECOLOGY SCIENCE-IJEES</t>
  </si>
  <si>
    <t>The electrical conductivity of the near-cambium layer of four tree species in the Southern Baikal region was measured for two years: Pinus sibirica Du Tour., Abies sibirica Ledeb., Betula pendula and Picea obovata var. coerulea Malysh. The electrical conductivity of all the selected species has been established to vary from almost zero level to values above 20 mu S depending on the season. This conductivity variation interval has two distinct ranges: 1) 0 - 13 mu S; 2) 14 22 mu S. The first range is typical for trees that are in the stage of induced or deep dormancy, the second - for a period of a high physiological activity. Changes from one to the other range are associated with the onset of different natural seasons and usually occur quite rapidly. During the periods of the winter rapid thaw (the period of the induced dormancy), the level of electrical conductivity, which we conventionally accepted as a criterion characteristic of the spring- summer vegetation, does not significantly exceed 20 mu S in all trees, but it can enter the "start" boundary of the spring phase change in fir and cedar.</t>
  </si>
  <si>
    <t>2224-4980</t>
  </si>
  <si>
    <t>WOS:000464611500013</t>
  </si>
  <si>
    <t>Slater, K; Barrett, A; Brown, LR</t>
  </si>
  <si>
    <t>Slater, Kerry; Barrett, Alan; Brown, Leslie R.</t>
  </si>
  <si>
    <t>Home range utilization by chacma baboon (Papio ursinus) troops on Suikerbosrand Nature Reserve, South Africa</t>
  </si>
  <si>
    <t>Rapid urbanization coupled with decreasing areas of natural habitat are causing baboon populations to become scattered and isolated, often resulting in increased levels of human-baboon conflict. To implement baboon-human conflict management strategies, it is essential to formulate realistic conservation policies that deal with all stakeholder concerns and ensure the conservation of viable baboon populations. A study was initiated in response to complaints of perceived excessive baboon numbers and associated lack of food resources on Suikerbosrand Nature Reserve in South Africa. Data obtained from GPS tracking collars fitted to one baboon from each of 10 identified troops were analyzed to determine home range size and utilization. The spatial representation of home ranges generated from this study will allow reserve management to identify areas of potential high and low human-baboon conflict and will contribute to the development of a formal baboon management plan to reduce human-baboon conflict on and around the reserve. Home ranges were unevenly distributed and had a mean size of 26.72 km(2) +/- 13.91 SD in the cold/dry season and 26.54 km(2) +/- 12.76 SD in the warm/wet season. Troop home ranges overlapped to some degree and five troops utilized areas outside the reserve. Although no significant relationship between troop size and home range was found, there was a positive relationship between troop size and daily distance travelled. All troops had significantly longer mean daily distances during the warm/wet season than during the cold/dry season (P &lt;= 0.02).</t>
  </si>
  <si>
    <t>Brown, Leslie R/N-9762-2015; Slater, Kerry/C-7406-2015</t>
  </si>
  <si>
    <t>Brown, Leslie R/0000-0002-1026-5438; Slater, Kerry/0000-0001-6362-1064</t>
  </si>
  <si>
    <t>MAR 29</t>
  </si>
  <si>
    <t>e0194717</t>
  </si>
  <si>
    <t>10.1371/journal.pone.0194717</t>
  </si>
  <si>
    <t>WOS:000428630000038</t>
  </si>
  <si>
    <t>Huse, G; Melle, W; Skogen, MD; Hjollo, SS; Svendsen, E; Budgell, WP</t>
  </si>
  <si>
    <t>Huse, Geir; Melle, Webjorn; Skogen, Morten D.; Hjollo, Solfrid S.; Svendsen, Einar; Budgell, W. Paul</t>
  </si>
  <si>
    <t>Modeling Emergent Life Histories of Copepods</t>
  </si>
  <si>
    <t>The distribution and population dynamics of zooplankton are affected by the interplay between currents, behavior, and selective growth, mortality, and reproduction. Here, we present an individual based model for a copepod where life-history and behavioral traits are adapted using a genetic algorithm approach. The objectives were to investigate the importance of spatial and inter-annual variability in biophysical forcing and different predator densities on the adaptation of emergent life history traits in a copepod. The results show that in simulations with adaptation, the populations remained viable (positive population growth) within the study area over 100-year simulation whereas without adaptation populations were unviable. In one dimensional simulations with fixed spatial position there were small differences between replicate simulations. Inter-annual variability in forcing resulted in increased difference in fitness between years. Simulations with spatial-, but without inter-annual variability in forcing produced large differences in the geographic distribution, fitness, and life history strategies between replicate simulations. In simulations with both spatial and inter-annual variability the replicates had rather small variability in traits. Increased predator density lead to increased day depth and avoidance of the lit upper waters. The model can be used for a range of different applications such as studying individual and population responses to environmental changes including climate change as well as to yield robust behavioral strategies for use in fully coupled end to end ecosystem models.</t>
  </si>
  <si>
    <t>10.3389/fevo.2018.00023</t>
  </si>
  <si>
    <t>WOS:000451636200001</t>
  </si>
  <si>
    <t>Schowalter, TD</t>
  </si>
  <si>
    <t>Schowalter, T. D.</t>
  </si>
  <si>
    <t>Biology and Management of the Eastern Lubber Grasshopper (Orthoptera: Acrididae)</t>
  </si>
  <si>
    <t>JOURNAL OF INTEGRATED PEST MANAGEMENT</t>
  </si>
  <si>
    <t>The eastern lubber grasshopper, Romalea microptera (Beauvois) (Orthoptera: Acrididae), is locally common in swamps, open woodlands, weedy fields, and ditches in the southeastern United States. This species displays bold color patterns that vary from primarily lighter yellows and oranges in eastern portions of its range (although the black form occurs throughout the range) to shiny black with red markings in western portions, exemplifying aposematic (warning) coloration. This grasshopper has a wide host range, with more than 100 known host plants, from which it can sequester or synthesize a variety of toxic chemicals. Lubber defenses are highly effective against vertebrate predators, but not against a variety of parasitoids and entomopathogens. Lubbers rarely cause serious damage, and their saliva is known to stimulate compensatory plant growth. Nevertheless, they can cause economic damage to citrus orchards, vegetable crops, and landscaping vegetation that border natural habitats. Damage typically is localized and can be managed effectively using an integrated pest management (IPM) approach. Insecticides are relatively ineffective and generally not recommended. Selecting less preferred host plants for landscaping where lubbers have been nuisances is a recommended strategy. When control is warranted, hand-picking and killing lubbers is effective at low densities. Several insecticides, including the microbial product, spinosad, are effective against nymphs. A granular bait containing 5% carbaryl is effective against lubbers of all stages, especially in areas dominated by less preferred hosts. Treatment can be focused in strips along the margins of orchards, crops, or landscaping to prevent lubbers from moving in. All insecticides should be used only according to label directions.</t>
  </si>
  <si>
    <t>2155-7470</t>
  </si>
  <si>
    <t>MAR 16</t>
  </si>
  <si>
    <t>10.1093/jipm/pmy004</t>
  </si>
  <si>
    <t>WOS:000433588700001</t>
  </si>
  <si>
    <t>da Silva, IF; Baldin, ELL; Specht, A; Sosa-Gomez, DR; Roque-Specht, VF; Morando, R; de Paula-Moraes, SV</t>
  </si>
  <si>
    <t>da Silva, Ivana Fernandes; Lopes Baldin, Edson Luiz; Specht, Alexandre; Sosa-Gomez, Daniel Ricardo; Roque-Specht, Vania Ferreira; Morando, Rafaela; de Paula-Moraes, Silvana Vieira</t>
  </si>
  <si>
    <t>Biological and molecular characterization of the post-invasion immature stages of Helicoverpa armigera (Hubner) (Lepidoptera: Noctuidae)</t>
  </si>
  <si>
    <t>We performed molecular and biological characterizations of immature stages of Helicoverpa armigera Hubner (Lepidoptera: Noctuidae) using insects from different states in Brazil, and different host plants. Three laboratory colonies of H. armigera were established with insects from the states of Sao Paulo, Bahia, and Distrito Federal, that were collected from citrus, cotton, and corn, respectively. For each colony, microsatellites were used to assess genetic similarity among insects. The biology of the immature stages from each colony also was compared under laboratory conditions (25 +/- 1 degrees C, 70 +/- 10% RH, 14: 10 h [L: D] photoperiod). Microsatellite analysis revealed genetic variability in sampled specimens and that the grouping of individuals was independent of the geographic origin. The utility of an artificial diet was validated during the comparative biology experiment, and the ingredients of the artificial diet were analyzed for purity, particle size, and the presence and quantity of aggregates. The mean development times of the larvae and pre-pupae from the 3 locations were similar, and mean total development time (egg to adult) was not significantly different.</t>
  </si>
  <si>
    <t>Specht, Alexandre/G-6007-2012; da Silva, Ivana Fernandes IFS/C-4605-2017; Specht, Alexandre/P-8435-2019; Sosa-Gomez, Daniel/J-3421-2012</t>
  </si>
  <si>
    <t>Specht, Alexandre/0000-0002-8921-0340; da Silva, Ivana Fernandes IFS/0000-0003-3533-5508; Specht, Alexandre/0000-0002-8921-0340; Sosa-Gomez, Daniel/0000-0003-2633-1644</t>
  </si>
  <si>
    <t>WOS:000429155000005</t>
  </si>
  <si>
    <t>Bao, WD; Du, YH; Lin, ZG; Zhu, HP</t>
  </si>
  <si>
    <t>Bao, Wendi; Du, Yihong; Lin, Zhigui; Zhu, Huaiping</t>
  </si>
  <si>
    <t>Free boundary models for mosquito range movement driven by climate warming</t>
  </si>
  <si>
    <t>As vectors, mosquitoes transmit numerous mosquito-borne diseases. Among the many factors affecting the distribution and density of mosquitoes, climate change and warming have been increasingly recognized as major ones. In this paper, we make use of three diffusive logistic models with free boundary in one space dimension to explore the impact of climate warming on the movement of mosquito range. First, a general model incorporating temperature change with location and time is introduced. In order to gain insights of the model, a simplified version of the model with the change of temperature depending only on location is analyzed theoretically, for which the dynamical behavior is completely determined and presented. The general model can be modified into a more realistic one of seasonal succession type, to take into account of the seasonal changes of mosquito movements during each year, where the general model applies only for the time period of the warm seasons of the year, and during the cold season, the mosquito range is fixed and the population is assumed to be in a hibernating status. For both the general model and the seasonal succession model, our numerical simulations indicate that the long-time dynamical behavior is qualitatively similar to the simplified model, and the effect of climate warming on the movement of mosquitoes can be easily captured. Moreover, our analysis reveals that hibernating enhances the chances of survival and successful spreading of the mosquitoes, but it slows down the spreading speed.</t>
  </si>
  <si>
    <t>Du, Yihong/Y-2806-2019</t>
  </si>
  <si>
    <t>Du, Yihong/0000-0002-1235-0636; Zhu, Huaiping/0000-0003-2718-595X</t>
  </si>
  <si>
    <t>1432-1416</t>
  </si>
  <si>
    <t>10.1007/s00285-017-1159-9</t>
  </si>
  <si>
    <t>WOS:000425335200003</t>
  </si>
  <si>
    <t>da Silva, AT; Fermino, RC; Lopes, AAD; Alberico, CO; Reis, RS</t>
  </si>
  <si>
    <t>da Silva, Alice Tatiane; Fermino, Rogerio Cesar; dos Santos Lopes, Adalberto Aparecido; Alberico, Claudia Oliveira; Reis, Rodrigo Siqueira</t>
  </si>
  <si>
    <t>DISTANCE TO FITNESS ZONE, USE OF FACILITIES AND PHYSICAL ACTIVITY IN ADULTS</t>
  </si>
  <si>
    <t>REVISTA BRASILEIRA DE MEDICINA DO ESPORTE</t>
  </si>
  <si>
    <t>Introduction: The characteristics of the built environment are important predictors of physically active behavior. In this regard, the presence, availability, access to and quality of public open spaces for physical activity close to home are positively associated with their use and higher levels of physical activity in the population. Objective: To analyze the association between distance from home to outdoor fitness zones with the use of these facilities and physical activity in adults from Curitiba, Brazil. Methods: Cross-sectional study conducted with 328 users of 20 outdoor fitness zones. Distance was calculated with the Geographic Information System (GIS) using the street network in ArcGIS 10.1 and classified in tertiles (&lt;= 854 meters; 855-1741 meters; &gt;= 1742 meters). To assess the use of the facilities, three attributes were considered: weekly frequency (times/week), length of stay (minutes/day) and length of use (months). The leisure module of the International Physical Activity Questionnaire (IPAQ) assessed physical activity, and travel to the destination was classified as "passive" or "active". The association was tested using Poisson regression in STATA 12.0. Results: An inverse association was found between the upper tertile of distance from home to the outdoor fitness zones and active commuting (PR: 0.70; 95% CI: 0.51-0.97), and &gt;= 31 min/day length of stay (PR: 0.49; 95% CI: 0.31-0.76). Conclusion: Reducing distances and increasing the number of facilities may increase physical activity through active commuting and length of stay at outdoor fitness zones.</t>
  </si>
  <si>
    <t>Reis, Rodrigo/F-7447-2012; Lopes, Adalberto/K-7929-2017</t>
  </si>
  <si>
    <t>Reis, Rodrigo/0000-0002-9872-9865; Lopes, Adalberto/0000-0002-3001-6412; Fermino, Rogerio/0000-0002-9028-4179</t>
  </si>
  <si>
    <t>1517-8692</t>
  </si>
  <si>
    <t>1806-9940</t>
  </si>
  <si>
    <t>10.1590/1517-869220182402180439</t>
  </si>
  <si>
    <t>WOS:000436366300015</t>
  </si>
  <si>
    <t>Davison, PJ; Field, J</t>
  </si>
  <si>
    <t>Davison, P. J.; Field, J.</t>
  </si>
  <si>
    <t>Limited social plasticity in the socially polymorphic sweat bee Lasioglossum calceatum</t>
  </si>
  <si>
    <t>Eusociality is characterised by a reproductive division of labour, where some individuals forgo direct reproduction to instead help raise kin. Socially polymorphic sweat bees are ideal models for addressing the mechanisms underlying the transition from solitary living to eusociality, because different individuals in the same species can express either eusocial or solitary behaviour. A key question is whether alternative social phenotypes represent environmentally induced plasticity or predominantly genetic differentiation between populations. In this paper, we focus on the sweat bee Lasioglossum calceatum, in which northern or high-altitude populations are solitary, whereas more southern or low-altitude populations are typically eusocial. To test whether social phenotype responds to local environmental cues, we transplanted adult females from a solitary, northern population, to a southern site where native bees are typically eusocial. Nearly all native nests were eusocial, with foundresses producing small first brood (B1) females that became workers. In contrast, nine out of ten nests initiated by transplanted bees were solitary, producing female offspring that were the same size as the foundress and entered directly into hibernation. Only one of these ten nests became eusocial. Social phenotype was unlikely to be related to temperature experienced by nest foundresses when provisioning B1 offspring, or by B1 emergence time, both previously implicated in social plasticity seen in two other socially polymorphic sweat bees. Our results suggest that social polymorphism in L. calceatum predominantly reflects genetic differentiation between populations, and that plasticity is in the process of being lost by bees in northern populations. Significance statement Phenotypic plasticity is thought to play a key role in the early stages of the transition from solitary to eusocial behaviour, but may then be lost if environmental conditions become less variable. Socially polymorphic sweat bees exhibit either solitary or eusocial behaviour in different geographic populations, depending on the length of the nesting season. We tested for plasticity in the socially polymorphic sweat bee Lasioglossum calceatum by transplanting nest foundresses from a northern, non-eusocial population to a southern, eusocial population. Plasticity would be detected if transplanted bees exhibited eusocial behaviour. We found that while native bees were eusocial, 90% of transplanted bees and their offspring did not exhibit traits associated with eusociality. Environmental variables such as time of offspring emergence or temperatures experienced by foundresses during provisioning could not explain these differences. Our results suggest that the ability of transplanted bees to express eusociality is being lost, and that social polymorphism predominantly reflects genetic differences between populations.</t>
  </si>
  <si>
    <t>UNSP 56</t>
  </si>
  <si>
    <t>10.1007/s00265-018-2475-9</t>
  </si>
  <si>
    <t>WOS:000428864200030</t>
  </si>
  <si>
    <t>Beaver, JR; Renicker, TR; Tausz, CE; Young, JL; Thomason, JC; Wolf, ZL; Russell, AL; Cherry, MA; Scotese, KC; Koenig, DT</t>
  </si>
  <si>
    <t>Beaver, John R.; Renicker, Thomas R.; Tausz, Claudia E.; Young, Jade L.; Thomason, Jennifer C.; Wolf, Zachary L.; Russell, Amber L.; Cherry, Mac A.; Scotese, Kyle C.; Koenig, Dawn T.</t>
  </si>
  <si>
    <t>Winter swarming behavior by the exotic cladoceran Daphnia lumholtzi Sars, 1885 in a Kentucky (USA) reservoir</t>
  </si>
  <si>
    <t>We describe swarming behavior in the invasive cladoceran Daphnia lumholtzi Sars, 1885 in a Kentucky, USA, reservoir during winter 2017. The taxon is a highly successful tropical invader and has spread throughout the lower latitude systems in the USA since its discovery in 1991. Other than a few isolated reports, the abundance of D. lumholtzi is often &lt;1 organism L-1. Previous studies indicate that D. lumholtzi is a largely thermophilic species often peaking in abundance in late summer after native daphnids are gone from the water column of lakes and reservoirs. Prior to our study, there have been no published reports of swarming behavior by this species. We document the occurrence of massive swarms (&gt;10,000 organisms L-1) of sexually reproducing females of this exotic cladoceran at water column temperatures &lt;10 degrees C.</t>
  </si>
  <si>
    <t>10.3391/bir.2018.7.1.06</t>
  </si>
  <si>
    <t>WOS:000428171100006</t>
  </si>
  <si>
    <t>Abarca, M; Lill, JT; Frank-Bolton, P</t>
  </si>
  <si>
    <t>Abarca, Mariana; Lill, John T.; Frank-Bolton, Pablo</t>
  </si>
  <si>
    <t>Latitudinal variation in responses of a forest herbivore and its egg parasitoids to experimental warming</t>
  </si>
  <si>
    <t>Disrupted biotic interactions are a predicted consequence of anthropogenic climate change when interactants differ in the magnitude or direction of phenological responses. Here, we examined the responses to artificial warming of northern, southern and central populations of the eastern tent caterpillar and its hymenopteran egg parasitoids. We subjected egg masses from each region to the typical conditions they experience in their source locality or to a warmer temperature regime, to quantify the effects of simulated warming on their relative phenology, survival and neonate starvation endurance. In addition, we characterized spring heat accumulation and cloud cover at each collection site using 30 years of hourly weather station data. As predicted, degree-day accumulation rates decreased with latitude; however, the mid-latitude site experienced what we predict to be the harshest spring conditions for tent caterpillars: slow heat accumulation combined with thick cloud cover. Remarkably, caterpillars from this site exhibited the largest phenological plasticity, hatching a month earlier under warmer than under typical conditions and doubling caterpillar survival. Survival of caterpillars from all regions was enhanced at warmer temperatures, whereas parasitoid survival was unaffected. The starvation endurance of hatchlings increased under warmer conditions in the central and southern populations only. We show that phenological responses to warming differed between hosts and parasitoids, resulting in a 5-day reduction in the relative phenology of wasps and caterpillars in the northern population. Our findings caution that responses to global warming are likely to be population or region specific and cannot be readily generalized, particularly for wide-ranging organisms.</t>
  </si>
  <si>
    <t>10.1007/s00442-017-4052-8</t>
  </si>
  <si>
    <t>WOS:000426320400024</t>
  </si>
  <si>
    <t>Carvalho, ALD; de Rezende, LC; Costa, LB; Halfeld-Vieira, BD; Pinto, ZV; Morandi, MAB; de Medeiros, FHV; Bettiol, W</t>
  </si>
  <si>
    <t>de Andrade Carvalho, Andre Luiz; de Rezende, Larissa Castro; Costa, Lucio Bertoldo; Halfeld-Vieira, Bernardo de Almeida; Pinto, Zayame Vegette; Boechat Morandi, Marcelo Augusto; Vasconcelos de Medeiros, Flavio Henrique; Bettiol, Wagner</t>
  </si>
  <si>
    <t>Optimizing the mass production of Clonostachys rosea by liquid-state fermentation</t>
  </si>
  <si>
    <t>Optimization of the culture medium and the entire mass production process for various fungi in liquid medium has been studied. However, the technology is not well developed for Clonostachys rosea, a biocontrol agent against various plant pathogens due to its antagonistic capacity to act as a hyperparasite, compete for nutrients and space, and induce plant resistance to pathogens. In this study, we aimed to optimize the culture medium and to standardize parameters that may interfere with the production of C. rosea conidia in a liquid-state fermentation system. Culturing was performed in 250-mL Erlenmeyer flasks shaken for 7 days, followed by planned experimental methodology to reduce the number of analyses and consumable costs. Benchtop bioreactor tests with the optimized medium were performed. Glucose and sucrose were evaluated as carbon sources. Initially, the effects of temperature, pH, photoperiod, carbon: nitrogen ratio and water activity on inoculum production were evaluated, with the pH and photoperiod being factors that contributed to conidial production. Optimization of the fermentation conditions was performed using a central composite rotational design (CCD) with a wider range of pH values and photoperiods. The remaining variables were fixed according to the previous assay. Colony-forming unit (CFUs), biomass production and conidial viability were evaluated, and glucose was used as a carbon source to enhance conidial production. The optimized conditions that resulted in a maximum yield of conidia (1.78 x 10(7) conidia mL(-1)), dried biomass (0.558 g) and CFUs (5.15 x 10(6) CFUs mL(-1)) were a pH value of 4 and a photoperiod of 12 h.</t>
  </si>
  <si>
    <t>de Almeida Halfeld-Vieira, Bernardo/D-3882-2012</t>
  </si>
  <si>
    <t>de Almeida Halfeld-Vieira, Bernardo/0000-0003-4115-0155</t>
  </si>
  <si>
    <t>10.1016/j.biocontrol.2017.11.014</t>
  </si>
  <si>
    <t>WOS:000426433000003</t>
  </si>
  <si>
    <t>Ling, JK</t>
  </si>
  <si>
    <t>Ling, John K.</t>
  </si>
  <si>
    <t>A histological study of the skin, hair follicles and moult of the hooded seal (Cystophora cristata [Erxleben, 1777])</t>
  </si>
  <si>
    <t>The aims of this study were to (1) provide a general description of the hooded seal's integument; (2) diagnose hair follicle activity stages and develop a chronology for the annual moult within the different sex and age classes; (3) examine the population characteristics of the moult haul-out; and (4) seek possible correlations between these events and the hooded seal's annual cycle. Skin samples were collected from 68 moulting hooded seals out of 868 taken in the Denmark Strait for population studies during June and July 1972. The microstructure of the integument of this species is described. It varies little from what is known from other northern phocids. However, they appear to be one to two "intermediate" guard hair follicles within up to seven underfur follicles; these are smaller than the main guard hair follicle in each hair follicle complex. The hair follicles in the skin of most hooded seals of both sexes and all ages sampled between 21 June and 11 July 1972 were at early to middle stages of activity, suggesting that hair growth starts somewhat earlier than mid-June and ends later than mid-July. It appears that female moult haul-out numbers started to decline about four to five days earlier than the males, but when the haul-out began or ended could not be determined. The brevity, synchronicity and precision of the moult (and breeding season) suggest that its timing is controlled by an environmental factor such as day length at the high northern latitudes inhabited by hooded seals.</t>
  </si>
  <si>
    <t>10.1080/17518369.2017.1419906</t>
  </si>
  <si>
    <t>WOS:000425732500001</t>
  </si>
  <si>
    <t>Barik, SK; Rao, BRP; Haridasan, K; Adhikari, D; Singh, PP; Tiwary, R</t>
  </si>
  <si>
    <t>Barik, S. K.; Rao, B. R. P.; Haridasan, K.; Adhikari, D.; Singh, P. P.; Tiwary, R.</t>
  </si>
  <si>
    <t>Classifying threatened species of India using IUCN criteria</t>
  </si>
  <si>
    <t>Assigning threat status to a species is essential for prioritization of species under any conservation programme, and therefore, a pre-requisite for species conservation. In India, due to inadequate data, threat status has not been assigned to several plant species, although their population sizes are quite small and they are considered important from conservation point of view. Besides, there is a need for reassessment of threat status assigned by various agencies using updated data on population size, number of mature individuals, area of occupancy, and geographic extent of occurrence. This is crucial as the natural habitats as well as populations of such species are being affected by anthropogenic activities, exotic species invasion, and climate change. In the present study, we assessed the threat status of 59 selected plant species following the IUCN criteria (ver. 3.1). The species were selected after consultation with various experts throughout the country. Field surveys were carried out in various ecoregions of India to locate the species. Population size and number of mature individuals were enumerated following quadrat/plot-based sampling. The exogenous and endogenous factors leading to decline in population and rarity were identified based on field observations as well as laboratory-based seed viability and germination tests. Based on these studies, 20 species were classified under critically endangered category, 21 under endangered, 11 under vulnerable, five under near threatened, and one species each under data deficient and least concern category. Threat assessment for 41 species was done based on number of locations and geographical range of occurrence, while for 18 species it was done based on restricted population and number of mature individuals. Over-exploitation and habitat degradation or loss were the dominant exogenous factors leading to decline in natural populations of the selected species. The major endogenous factors that lead to population decline and species rarity were low seed viability and germination, long dormancy period, less seedling recruitment, low population size, habitat specificity and narrow niche leading to restricted distribution.</t>
  </si>
  <si>
    <t>10.18520/cs/v114/i03/588-595</t>
  </si>
  <si>
    <t>WOS:000424334200034</t>
  </si>
  <si>
    <t>Freedman, MG; Dingle, H; Tabuloc, CA; Chiu, JC; Yang, LH; Zalucki, MP</t>
  </si>
  <si>
    <t>Freedman, Micah G.; Dingle, Hugh; Tabuloc, Christine A.; Chiu, Joanna C.; Yang, Louie H.; Zalucki, Myron P.</t>
  </si>
  <si>
    <t>Non-migratory monarch butterflies, Danaus plexippus (L.), retain developmental plasticity and a navigational mechanism associated with migration</t>
  </si>
  <si>
    <t>Monarch butterflies are best known from their migratory North American range, although many resident, year-round breeding populations are established throughout the world. Here, we evaluate two non-exclusive hypotheses for the loss of migration in resident monarch populations: (1) absence of cues that trigger migration; and (2) loss of sensory, neural or physiological systems required for migration. To evaluate the first hypothesis, we exposed resident monarchs from Queensland, Australia to decreasing larval photoperiod and observed reproductive development in resulting females to assess their propensity to show reduced reproductive development, a precursor for long-distance migration. To address the second hypothesis, we measured antennal circadian clock gene expression, a crucial element of the monarch's ability to orientate directionally, in a resident and a migratory population. We found that Australian resident monarchs show reduced reproductive development in response to decreasing photoperiod, consistent with the 'loss of cues' hypothesis. We found no differences in antennal clock gene expression between migratory and resident populations, inconsistent with the 'loss of mechanism' hypothesis. Together, these data indicate that even after hundreds of generations of non-migration, monarchs retain two crucial elements of their migratory repertoire: developmental plasticity associated with decreasing photoperiod and antennal circadian rhythms necessary for directional orientation.</t>
  </si>
  <si>
    <t>Zalucki, Myron P/G-7983-2012</t>
  </si>
  <si>
    <t>Zalucki, Myron P/0000-0001-9603-7577; Yang, Louie/0000-0002-9237-5357; Freedman, Micah/0000-0003-1739-1864</t>
  </si>
  <si>
    <t>10.1093/biolinnean/blx148</t>
  </si>
  <si>
    <t>WOS:000423313000001</t>
  </si>
  <si>
    <t>Hertel, AG; Bischof, R; Langval, O; Mysterud, A; Kindberg, J; Swenson, JE; Zedrosser, A</t>
  </si>
  <si>
    <t>Hertel, Anne G.; Bischof, Richard; Langval, Ola; Mysterud, Atle; Kindberg, Jonas; Swenson, Jon E.; Zedrosser, Andreas</t>
  </si>
  <si>
    <t>Berry production drives bottom-up effects on body mass and reproductive success in an omnivore</t>
  </si>
  <si>
    <t>Obligate herbivores dominate studies of the effects of climate change on mammals, however there is limited empirical evidence for how changes in the abundance or quality of plant food affect mammalian omnivores. Omnivores can exploit a range of different food resources over the course of a year, but they often rely on seasonally restricted highly nutritious fruiting bodies during critical life stages. Brown bears Ursus arctos in Sweden are dependent on berries for fattening before entering hibernation. We used a ten-year time series to evaluate the effect of temperature and snow on annual variation in berry abundance and how this variation affected bears. We found marked interannual variation in berry production of bilberry Vaccinium myrtillus and lingonberry V. vitis-idaea, that we could attribute in part to temperature during plant dormancy and flowering and precipitation during fruit ripening. Both, autumn weights of female bears and spring weights of yearling bears increased linearly with bilberry abundance. When bilberry abundance was low, lightweight female bears had a lower reproductive success than females in better condition. This effect vanished when food abundance was above average, indicating that lightweight females could compensate for their initial weight during good bilberry years. Our study highlights the importance of considering individuals' dynamic responses to variation in food availability, which leave some more vulnerable to food shortage than others. Individual life-history heterogeneity in response to resource variation likely affects long-term population recruitment. Our findings emphasize that Scandinavian bears can be dependent on a single food resource during a critical period of the year and are therefore less resilient to environmental change than expected for an omnivore. Future climate scenarios predict ambiguous trends for weather covariates that affected crucial stages of berry phenology, preventing a clear prognosis of how climate change may affect long-term bilberry production.</t>
  </si>
  <si>
    <t>Swenson, Jon/AAE-2890-2019</t>
  </si>
  <si>
    <t>Kindberg, Jonas/0000-0003-1445-4524</t>
  </si>
  <si>
    <t>10.1111/oik.04515</t>
  </si>
  <si>
    <t>WOS:000423848100003</t>
  </si>
  <si>
    <t>Mech, AM; Tobin, PC; Teskey, RO; Rhea, JR; Gandhi, KJK</t>
  </si>
  <si>
    <t>Mech, Angela M.; Tobin, Patrick C.; Teskey, Robert O.; Rhea, J. Rusty; Gandhi, Kamal J. K.</t>
  </si>
  <si>
    <t>Increases in summer temperatures decrease the survival of an invasive forest insect</t>
  </si>
  <si>
    <t>Higher temperatures projected under current climate change models are generally predicted to exert an overall positive effect on the success of invasive insects through increased survivability, developmental rates and fecundity, and by facilitating geographic range expansion. However, these effects have primarily focused on the shifts in winter temperatures with limited attention to the role that summer heat may play in shaping species ranges or fitness. We examined the thermal ecology of an ecologically important invasive forest insect, the hemlock woolly adelgid (Adelges tsugae), by determining survival during its summer dormancy phase under increasing temperature regimens. From laboratory and field experiments, we documented a positive association between increased temperatures and duration of exposure, and A. tsugae mortality. Adelges tsugae mortality was minimal (&lt; 20%) when exposed to summer temperatures characteristic to its native range (&lt; 25 degrees C), but markedly increased (up to 100%) when exposed to temperatures that occur occasionally or rarely in natural settings (&gt; 30 degrees C). At the warmest, southernmost edge of their range, field mortality of A. tsugae ranged from 8.5 to 81.9% and was strongly correlated with site temperature regimens. Further, we found no significant differences in A. tsugae survival between populations collected from Maine and Georgia, and over a 3-year period within Georgia, indicating that A. tsugae may not be acclimating to heat. These results highlight the importance of including summer temperatures in studies regarding increased temperatures on insect dynamics, and may alter historical predictions of climate change impacts on invasive insects and the conservation of forest ecosystems.</t>
  </si>
  <si>
    <t>10.1007/s10530-017-1537-7</t>
  </si>
  <si>
    <t>WOS:000426065700008</t>
  </si>
  <si>
    <t>Bentz, BJ; Hansen, EM</t>
  </si>
  <si>
    <t>Bentz, Barbara J.; Hansen, E. Matthew</t>
  </si>
  <si>
    <t>Evidence for a Prepupal Diapause in the Mountain Pine Beetle (Dendroctonus ponderosae)</t>
  </si>
  <si>
    <t>Dormancy strategies, including diapause and quiescence, enable insects to evade adverse conditions and ensure seasonally appropriate life stages. A mechanistic understanding of a species' dormancy is necessary to predict population response in a changing climate. Climate change is influencing distribution patterns and population success of many species, including Dendroctonus ponderosae Hopkins (Coleoptera: Curculionidae: Scolytinae), the most important mortality agent of pines in western North America. Diapause is considered absent in D. ponderosae, and quiescence in the final larval stage prior to pupation (i.e., prepupal) is considered the main dormancy strategy. We evaluated if a facultative diapause in the prepupal stage, rather than a pupation threshold similar to 15 degrees C (i.e., quiescence), could describe pupation patterns in two latitudinally separated D. ponderosae populations in the western United States. We hypothesized that if pupation occurs at lower temperatures than previously described, and if significant prepupal developmental delays occur, diapause is a likely physiological mechanism. Although there was considerable variation within and between populations, pupation occurred below the previously established threshold suggesting a prepupal facultative diapause that is induced when late instars experience cool temperatures. Individuals that pupated at temperatures below 15 degrees C also had developmental delays, relative to development at warmer temperatures, consistent with diapause development. Pupation patterns differed between populations wherein diapause was induced at cooler temperatures and diapause development was shorter in southern compared with northern D. ponderosae. Recognition of a facultative diapause that varies among and between populations is critical for making predictions about future population response and range expansion in a changing climate.</t>
  </si>
  <si>
    <t>10.1093/ee/nvx192</t>
  </si>
  <si>
    <t>WOS:000424914000022</t>
  </si>
  <si>
    <t>Paniw, M; Ozgul, A; Salguero-Gomez, R</t>
  </si>
  <si>
    <t>Paniw, Maria; Ozgul, Arpat; Salguero-Gomez, Roberto</t>
  </si>
  <si>
    <t>Interactive life-history traits predict sensitivity of plants and animals to temporal autocorrelation</t>
  </si>
  <si>
    <t>Temporal autocorrelation in demographic processes is an important aspect of population dynamics, but a comprehensive examination of its effects on different life-history strategies is lacking. We use matrix population models from 454 plant and animal populations to simulate stochastic population growth rates (log lambda(s)) under different temporal autocorrelations in demographic rates, using simulated and observed covariation among rates. We then test for differences in sensitivities, or changes of log lambda(s) to changes in autocorrelation among two major axes of life-history strategies, obtained from phylogenetically informed principal component analysis: the fast-slow and reproductive-strategy continua. Fast life histories exhibit highest sensitivities to simulated autocorrelation in demographic rates across reproductive strategies. Slow life histories are less sensitive to temporal autocorrelation, but their sensitivities increase among highly iteroparous species. We provide cross-taxonomic evidence that changes in the autocorrelation of environmental variation may affect a wide range of species, depending on complex interactions of life-history strategies.</t>
  </si>
  <si>
    <t>Salguero-Gomez, Roberto/F-9071-2013</t>
  </si>
  <si>
    <t>Salguero-Gomez, Roberto/0000-0002-6085-4433; Paniw, Maria/0000-0002-1949-4448</t>
  </si>
  <si>
    <t>10.1111/ele.12892</t>
  </si>
  <si>
    <t>WOS:000425823900013</t>
  </si>
  <si>
    <t>Cheng, J; Huang, X; Liang, Y; Xue, T; Wang, LC; Bao, J</t>
  </si>
  <si>
    <t>Cheng, Juan; Huang, Xu; Liang, Yue; Xue, Tian; Wang, Liecheng; Bao, Jin</t>
  </si>
  <si>
    <t>Plasticity of Light-induced Concurrent Glutamatergic and GABAergic Quantal Events in the Suprachiasmatic Nucleus</t>
  </si>
  <si>
    <t>Neurons in the suprachiasmatic nucleus (SCN) exhibit circadian variation in their neuronal activities. Here, we show that their input synapses undergo daily regulation. We discovered daily variation in the frequencies, but not the peak amplitudes, of miniature postsynaptic currents (mPSCs) for both glutamatergic and GABAergic synapses. In addition, the changes in the frequencies of mPSCs from glutamatergic and GABAergic synapses were antiphasic: An increase in the glutamatergic mPSC frequency and a decrease in the GABAergic mPSC frequency co-occurred during the dark phase of the light-dark cycle. Through optogenetic stimulation of presynaptic glutamatergic axonal terminals, we demonstrated that the elicited quantal size glutamatergic PSC could evoke action potentials in postsynaptic SCN neurons with higher probability during the light phase than during the dark phase. To investigate whether the intrinsic clock or the light-dark cycle mediates the daily rhythm of input synapses, we examined the mPSCs under light masking and skeleton photoperiod schemes. A prolonged light pulse (3 h) at the beginning of the subjective night suppressed the changes in mPSCs frequencies for both glutamatergic and GABAergic synapses; under the skeleton photoperiod, no significant differences were observed in mPSCs frequencies between the subjective day and night. Furthermore, we discovered that the plasticity of these concurrent quantal events occurred primarily in vasoactive intestinal peptide (VIP) neurons. This work provides evidence for light-dependent synaptic plasticity at glutamatergic and GABAergic input synapses of ventral SCN neurons. This concurrent synaptic plasticity could serve as one mechanism for regulating the responsiveness of SCN neurons to the wide range of light input over the day and night.</t>
  </si>
  <si>
    <t>Bao, Jin/0000-0003-1234-5578</t>
  </si>
  <si>
    <t>10.1177/0748730417754162</t>
  </si>
  <si>
    <t>WOS:000425052300006</t>
  </si>
  <si>
    <t>Masciocchi, M; Martinez, AS; Pereira, AJ; Villacide, JM; Corley, JC</t>
  </si>
  <si>
    <t>Masciocchi, Maite; Martinez, Andres S.; Pereira, Ana J.; Villacide, Jose M.; Corley, Juan C.</t>
  </si>
  <si>
    <t>Dispersal behavior of yellowjacket (Vespula germanica) queens</t>
  </si>
  <si>
    <t>Understanding the factors that affect animal dispersal behavior is important from both fundamental and applied perspectives. Dispersal can have clear evolutionary and ecological consequences, but for nonnative insect pests, dispersal capacity can also help to explain invasion success. Vespula germanica is a social wasp that, in the last century, has successfully invaded several regions of the world, showing one of the highest spread rates reported for a nonnative insect. In contrast with nonsocial wasps, in social species, queens are responsible for population redistribution and spread, as workers are sterile. For V. germanica, it has been observed that queen flight is limited to 2 distinct periods: early autumn, when new queens leave the nest to mate and find sheltered places in which to hibernate, and spring when new colonies are founded. Our aim was to study the flight behavior of V. germanica queens by focusing on the different periods in which dispersal occurs, characterizing as well the potential contribution of queen flight (i.e., distance) to the observed geographical spread. Our results suggest that the distances flown by nonover-wintered queens is greater than that flown by overwintered individuals, suggesting that the main queen dispersal events would occur before queens enter hibernation. This could relate to a behavioral trait of the queens to avoid the inbreeding with related drones. Additionally, given the short distances flown and remarkable geographical spread observed, we provide evidence showing that queen dispersal by flight is likely to contribute proportionately less to population spread than human-aided factors.</t>
  </si>
  <si>
    <t>Masciocchi, Maite/K-3378-2019</t>
  </si>
  <si>
    <t>Masciocchi, Maite/0000-0002-0095-2170</t>
  </si>
  <si>
    <t>10.1111/1744-7917.12374</t>
  </si>
  <si>
    <t>WOS:000423106500010</t>
  </si>
  <si>
    <t>Pracht, EE; Langland-Orban, B; Ryan, JL</t>
  </si>
  <si>
    <t>Pracht, Etienne E.; Langland-Orban, Barbara; Ryan, Jessica L.</t>
  </si>
  <si>
    <t>The Probability of Hospitalizations for Mild-to-Moderate Injuries by Trauma Center Ownership Type</t>
  </si>
  <si>
    <t>HEALTH SERVICES RESEARCH</t>
  </si>
  <si>
    <t>ObjectiveTo corroborate anecdotal evidence with systematic evidence of a lower threshold for admission among for-profit hospitals. Data SourcesThe study used Florida emergency department and hospital discharge datasets for 2012 to 2014. The treatment variable of interest was for-profit-designated trauma center status. The dependent variable indicated whether a patient with mild-to-moderate injuries was admitted after presenting as a trauma alert and then discharged to home. A separate analysis was conducted of discharges that had a 1-day length of stay. Study DesignGeneralized estimation equations with logistic distribution models were used to control for the confounding influences and developed for four groups of patients: ICISS=1 (no probability of mortality), ICISS0.99, ICISS0.95, and ICISS0.85 (zero to 15 percent probability of mortality, which includes all mild and moderate injury patients). Principal FindingsFor the ICISS=1 and ICISS0.99 models, the centers' for-profit status was the most important predictor. In the ICISS0.95 and ICISS0.85 models, injury type played a more important role, but for-profit status remained important. For patients with a 1-day stay, for-profit status was associated with an even higher probability of hospitalization. ConclusionsConsiderable differences exist between for-profit and not-for-profit trauma centers concerning hospitalization among the study population, which may be explained by supplier-induced demand.</t>
  </si>
  <si>
    <t>Ryan, Jessica L./M-1785-2019</t>
  </si>
  <si>
    <t>Ryan, Jessica L./0000-0001-5251-7501</t>
  </si>
  <si>
    <t>0017-9124</t>
  </si>
  <si>
    <t>1475-6773</t>
  </si>
  <si>
    <t>10.1111/1475-6773.12646</t>
  </si>
  <si>
    <t>WOS:000423416400004</t>
  </si>
  <si>
    <t>O'Leary, DS; Kellermann, JL; Wayne, C</t>
  </si>
  <si>
    <t>O'Leary, Donal S., III; Kellermann, Jherime L.; Wayne, Chris</t>
  </si>
  <si>
    <t>Snowmelt timing, phenology, and growing season length in conifer forests of Crater Lake National Park, USA</t>
  </si>
  <si>
    <t>Anthropogenic climate change is having significant impacts on montane and high-elevation areas globally. Warmer winter temperatures are driving reduced snowpack in the western USA with broad potential impacts on ecosystem dynamics of particular concern for protected areas. Vegetation phenology is a sensitive indicator of ecological response to climate change and is associated with snowmelt timing. Human monitoring of climate impacts can be resource prohibitive for land management agencies, whereas remotely sensed phenology observations are freely available at a range of spatiotemporal scales. Little work has been done in regions dominated by evergreen conifer cover, which represents many mountain regions at temperate latitudes. We used moderate resolution imaging spectroradiometer (MODIS) data to assess the influence of snowmelt timing and elevation on five phenology metrics (green up, maximum greenness, senescence, dormancy, and growing season length) within Crater Lake National Park, Oregon, USA from 2001 to 2012. Earlier annual mean snowmelt timing was significantly correlated with earlier onset of green up at the landscape scale. Snowmelt timing and elevation have significant explanatory power for phenology, though with high variability. Elevation has a moderate control on early season indicators such as snowmelt timing and green up and less on late-season variables such as senescence and growing season length. PCA results show that early season indicators and late season indicators vary independently. These results have important implications for ecosystem dynamics, management, and conservation, particularly of species such as whitebark pine (Pinus albicaulis) in alpine and subalpine areas.</t>
  </si>
  <si>
    <t>O'Leary, Donal/0000-0002-1371-1827</t>
  </si>
  <si>
    <t>10.1007/s00484-017-1449-3</t>
  </si>
  <si>
    <t>WOS:000423319100013</t>
  </si>
  <si>
    <t>Pliego, EP; Velazquez-Castro, J; Eichhorn, MP; Collar, AF</t>
  </si>
  <si>
    <t>Pliego, Emilene Pliego; Velazquez-Castro, Jorge; Eichhorn, Markus P.; Collar, Andres Fraguela</t>
  </si>
  <si>
    <t>Increased efficiency in the second-hand tire trade provides opportunity for dengue control</t>
  </si>
  <si>
    <t>Dengue fever is increasing in geographical range, spread by invasion of its vector mosquitoes. The trade in second-hand tires has been implicated as a factor in this process because they act as mobile reservoirs of mosquito eggs and larvae. Regional transportation of tires can create linkages between rural areas with dengue and disease-free urban areas, potentially giving rise to outbreaks even in areas with strong local control measures. In this work we sought to model the dynamics of mosquito transportation via the tire trade, in particular to predict its role in causing unexpected dengue outbreaks through vertical transmission of the virus across generations of mosquitoes. We also aimed to identify strategies for regulating the trade in second-hand tires, improving disease control. We created a mathematical model which captures the dynamics of dengue between rural and urban areas, taking into account the movement and storage time of tires, and mosquito diapause. We simulate a series of scenarios in which a mosquito population is introduced to a dengue-free area via movement of tires, either as single or multiple events, increasing the likelihood of a dengue outbreak. A persistent disease state can be induced regardless of whether urban conditions for an outbreak are met, and an existing endemic state can be enhanced by vector input. Finally we assess the potential for regulation of tire processing as a means of reducing the transmission of dengue fever using a specific case study from Puerto Rico. Our work demonstrates the importance of the second-hand tire trade in modulating the spread of dengue fever across regions, in particular its role in introducing dengue to disease-free areas. We propose that reduction of tire storage time and control of their movement can play a crucial role in containing dengue outbreaks. (C) 2017 Elsevier Ltd. All rights reserved.</t>
  </si>
  <si>
    <t>Velazquez-Castro, Jorge/A-9348-2016; Eichhorn, Markus/L-5027-2013</t>
  </si>
  <si>
    <t>Velazquez-Castro, Jorge/0000-0002-7176-2008; Eichhorn, Markus/0000-0002-3381-0822</t>
  </si>
  <si>
    <t>10.1016/j.jtbi.2017.10.025</t>
  </si>
  <si>
    <t>WOS:000417228400014</t>
  </si>
  <si>
    <t>Zhang, J; Storey, KB</t>
  </si>
  <si>
    <t>Zhang, Jing; Storey, Kenneth B.</t>
  </si>
  <si>
    <t>RBiomirGS: an all-in-one miRNA gene set analysis solution featuring target mRNA mapping and expression profile integration</t>
  </si>
  <si>
    <t>Background. With the continuous discovery of microRNAs (miRNA) association with a wide range of biological and cellular processes, expression profile-based functional characterization of such post-transcriptional regulation is crucial for revealing its significance behind particular phenotypes. Profound advancement in bioinformatics has been made to enable in depth investigation of miRNAs role in regulating cellular and molecular events, resulting in a huge quantity of software packages covering different aspects of miRNA functional analysis. Therefore, an all-in-one software solution is in demand for a comprehensive yet highly efficient workflow. Here we present RBiomirGS, an R package for a miRNA gene set (GS) analysis. Methods. The package utilizes multiple databases for target mRNA mapping, estimates miRNA effect on the target mRNAs through miRNA expression profile and conducts a logistic regression-based GS enrichment. Additionally, human ortholog Entrez ID conversion functionality is included for target mRNAs. Results. By incorporating all the core steps into one package, RBiomirGS eliminates the need for switching between different software packages. The modular structure of RBiomirGS enables various access points to the analysis, with which users can choose the most relevant functionalities for their workflow. Conclusions. With RBiomirGS, users are able to assess the functional significance of the miRNA expression profile under the corresponding experimental condition by minimal input and intervention. Accordingly, RBiomirGS encompasses an all-in-one solution for miRNA GS analysis. RBiomirGS is available on GitHub (http://github.com/jzhangc/RBiomirGS). More information including instruction and examples can be found on website (http://kenstoreylab.com/?page_id=2865).</t>
  </si>
  <si>
    <t>Zhang, Jing/F-4468-2017</t>
  </si>
  <si>
    <t>Zhang, Jing/0000-0002-6076-7321</t>
  </si>
  <si>
    <t>e4262</t>
  </si>
  <si>
    <t>10.7717/peerj.4262</t>
  </si>
  <si>
    <t>WOS:000423143200015</t>
  </si>
  <si>
    <t>Spicciarelli, R</t>
  </si>
  <si>
    <t>Spicciarelli, Renato</t>
  </si>
  <si>
    <t>Lab observations on prolonged chrysalis diapause of Brahmaea (Acanthobrahmaea) europaea Hartig (Lepidoptera: Brahmaeidae)</t>
  </si>
  <si>
    <t>FRAGMENTA ENTOMOLOGICA</t>
  </si>
  <si>
    <t>Brahmaea (Acanthobrahmaea) europaea Hartig, 1963, is an Italian endemic species exhibiting a very restricted geographic distribution (Basilicata and Campania regions, Grotticelle di Monticchio Nature Reserve and neighbouring areas), and developing as larvae on a few Oleaceae (Fraxinus angustifolia subsp. oxycarpa, Ligustrum vulgare and Phyllirea latifolia). From spring 2015 to spring 2017 a series of bioethological observations on the moth were conducted, as well as surveys aimed to study the distribution of its host plants in the habitats of SAC "Grotticelle di Monticchio". In this short communication a prolonged diapause of B. europaea chrysalis kept in the laboratory is documented. In spring 2018, four successfully adult eclosions occurred from two years old pupae, a case never previously reported in literature records for this rare and threatened taxon.</t>
  </si>
  <si>
    <t>0429-288X</t>
  </si>
  <si>
    <t>2284-4880</t>
  </si>
  <si>
    <t>10.4081/fe.2018.303</t>
  </si>
  <si>
    <t>WOS:000468763100002</t>
  </si>
  <si>
    <t>Liu, YS</t>
  </si>
  <si>
    <t>Kumar, D</t>
  </si>
  <si>
    <t>Liu, Yongsheng</t>
  </si>
  <si>
    <t>Darwin's Pangenesis: A Theory of Everything?</t>
  </si>
  <si>
    <t>DARWIN'S PANGENESIS AND ITS REDISCOVERY, PT A</t>
  </si>
  <si>
    <t>Advances in Genetics</t>
  </si>
  <si>
    <t>This chapter briefly discusses Darwin's The Origin of Species and its companion volume The Variation of Animals and Plants under Domestication. It is in the second great book that Darwin took a broad survey of the whole range of variation and heredity, and developed his Pangenesis, an expanded cell theory and a unified genetical theory that would strengthen his theory of evolution and explains the numerous phenomena of life. The essential assumption of Pangenesis is the existence of inherited particles or molecules called gemmules, and their production by cells at each stage of development. He assumed that besides the ordinary cellular division, cells could also "throw off" numerous and minute gemmules, which were capable of self-replication and dormancy, diffusion from cell to cell or circulation through the body, modification by the effects of use and disuse or environmental changes, union with nascent cells, aggregation into buds and germ cells, and transmission from parent to offspring. By his Pangenesis, Darwin not only explained the general phenomena pertaining to inheritance, variation, development and reproduction, but also the inheritance of acquired characters, prepotency, graft hybridization, reversion, regeneration, xenia, telegony, transposition, sex-linked inheritance, the inheritance and non-inheritance of mutilation, and many other facts. Darwin called Pangenesis his "beloved child", and firmly believed that it "will turn out true some day!"</t>
  </si>
  <si>
    <t>0065-2660</t>
  </si>
  <si>
    <t>978-0-12-815549-3</t>
  </si>
  <si>
    <t>10.1016/bs.adgen.2018.05.001</t>
  </si>
  <si>
    <t>WOS:000453689600002</t>
  </si>
  <si>
    <t>Han, P; Zhang, YN; Lu, ZZ; Wang, S; Ma, DY; Biondi, A; Desneux, N</t>
  </si>
  <si>
    <t>Han, Peng; Zhang, Yan-nan; Lu, Zhao-zhi; Wang, Su; Ma, De-ying; Biondi, Antonio; Desneux, Nicolas</t>
  </si>
  <si>
    <t>Are we ready for the invasion of Tuta absoluta? Unanswered key questions for elaborating an Integrated Pest Management package in Xinjiang, China</t>
  </si>
  <si>
    <t>The South American tomato pinworm, Tuta absoluta (Meyrick) (Lepidoptera: Gelechiidae) is an invasive destructive pest of tomato and other solanaceous plants. Since its first detection in Spain in 2006, the pest has started its invasion across the Afro-Eurasian super-continent. Xinjiang Uyghur Autonomous Region of China, adjacent to the recently infested central-Asia countries, being the largest tomato growing region worldwide, is now under high invasion risk. Considering the importance of this issue, we must plan ahead to be fully prepared for the potential invasion of this pest in near future. In this paper, we call for upcoming studies to address several aspects including the overwintering biology, diapause, dispersion, population ecology in outdoor crops and insecticide resistance of invading populations. Moreover, the effective management options are proposed based on the control experience in its native range and recently infested countries. Our "look-ahead" proposal not only serves as a guideline for elaborating the pest management strategy in Xinjiang in near future, but can also interest the rest of the tomato-producing regions worldwide that have not been infested yet by the moth.</t>
  </si>
  <si>
    <t>Desneux, Nicolas/J-6262-2013; wang, su/AAC-6313-2019; Han, Peng/Y-4457-2019</t>
  </si>
  <si>
    <t>2363-7102</t>
  </si>
  <si>
    <t>10.1127/entomologia/2018/0739</t>
  </si>
  <si>
    <t>WOS:000453790400002</t>
  </si>
  <si>
    <t>Smith, MC; Overholt, WH; Lake, EC; Diaz, R; Manrique, V; Hight, S; Rohrig, E; Minteer, CR; Wheeler, G; Rayamajhi, M; Bowers, K; Kerr, C</t>
  </si>
  <si>
    <t>Smith, Melissa C.; Overholt, William H.; Lake, Ellen C.; Diaz, Rodrigo; Manrique, Veronica; Hight, Stephen; Rohrig, Eric; Minteer, Carey R.; Wheeler, Gregory; Rayamajhi, Min; Bowers, Kristen; Kerr, Christopher</t>
  </si>
  <si>
    <t>Changes in latitude: overwintering survival of two Lilioceris cheni (Coleoptera: Chrysomelidae) biotypes in Florida</t>
  </si>
  <si>
    <t>Lilioceris cheni is a successful biological control agent on the invasive yam, Dioscorea bulbifera in many areas in Florida, Georgia, Alabama and Louisiana. Two biotypes are available for release and come from significantly different centres of origin. The Nepalese biotype was collected at higher altitude and latitude sites, whereas the Chinese biotype was collected at slightly lower latitude and lower altitude. We hypothesised that Nepalese beetles would survive winter better in north Florida and that Chinese beetles would overwinter better in subtropical south Florida. We established sites in Homestead, Fort Pierce, Gainesville and Tallahassee, Florida to gauge the overwintering survival of each biotype. Beetles that overwintered in each site for one to three seasons were collected and followed to assess their reproductive capacity. In the final year of the experiment, we extracted fat bodies to determine effects of biotype and site. Nepalese beetles overwintered significantly better overall. Beetles survived better in the first study year (2013-2014). Both biotypes reproduced very well after surviving winter and beetles in Fort Pierce survived better than beetles in other regions and maintained a higher fat body. Nepalese beetles may have a wider ecological envelope - a decided advantage for a large region such as peninsular Florida. We suggest that current release programmes incorporate Nepalese beetles into their protocol to increase overwinter survival and establishment.</t>
  </si>
  <si>
    <t>1360-0478</t>
  </si>
  <si>
    <t>10.1080/09583157.2018.1441371</t>
  </si>
  <si>
    <t>WOS:000428240600007</t>
  </si>
  <si>
    <t>Khursheed, S; Raina, A; Laskar, RA; Khan, S</t>
  </si>
  <si>
    <t>Khursheed, Shahnawaz; Raina, Aamir; Laskar, Rafiul Amin; Khan, Samiullah</t>
  </si>
  <si>
    <t>Effect of gamma radiation and EMS on mutation rate: their effectiveness and efficiency in faba bean (Vicia faba L.)</t>
  </si>
  <si>
    <t>CARYOLOGIA</t>
  </si>
  <si>
    <t>Faba bean is one of the most important grain legumes in the world because of its multiple uses and its ability to grow over a wide range of climatic conditions. The objective of this study was to evaluate the effectiveness and efficiency of single and combination doses of gamma rays and ethyl methanesulphonate (EMS) on two different varieties of faba bean. Studies on induced mutagenesis in faba bean involving EMS and gamma rays are sparse. Genetically pure, uniform, dry and dormant seeds of Vicia faba varieties Vikrant and PRT-12 were treated with four different doses of gamma rays (100, 200, 300 and 400 Gy) and of EMS (0.01, 0.02, 0.03 and 0.04%). However, the utility of a mutagenic agent is determined by its ability to induce a high frequency of desirable mutations as compared to undesirable ones; thus, it is necessary to assess the effectiveness and efficacy of mutagens. The results indicated that EMS is more effective in inducing mutations than gamma rays, with the following trend: EMS &gt; gamma rays+EMS &gt; gamma rays. However, with regard to mutagenic efficiency measured based on seedling injury, gamma rays were more efficient than EMS, with the following trend: gamma rays &gt; gamma rays+EMS &gt; EMS. Both mutagenic effectiveness and efficiency were found to be higher at lower doses of both the mutagens. The possible reason for decrease in mutagenic efficiency and effectiveness with increase in dose may be the higher dose of mutagens and less damaging effect of lower doses of mutagens.</t>
  </si>
  <si>
    <t>LASKAR, RAFIUL AMIN/K-5865-2014</t>
  </si>
  <si>
    <t>LASKAR, RAFIUL AMIN/0000-0002-4279-3972</t>
  </si>
  <si>
    <t>0008-7114</t>
  </si>
  <si>
    <t>2165-5391</t>
  </si>
  <si>
    <t>10.1080/00087114.2018.1485430</t>
  </si>
  <si>
    <t>WOS:000451826900014</t>
  </si>
  <si>
    <t>Anav, A; Liu, Q; De Marco, A; Proietti, C; Savi, F; Paoletti, E; Piao, SL</t>
  </si>
  <si>
    <t>Anav, Alessandro; Liu, Qiang; De Marco, Alessandra; Proietti, Chiara; Savi, Flavia; Paoletti, Elena; Piao, Shilong</t>
  </si>
  <si>
    <t>The role of plant phenology in stomatal ozone flux modeling</t>
  </si>
  <si>
    <t>Plant phenology plays a pivotal role in the climate system as it regulates the gas exchange between the biosphere and the atmosphere. The uptake of ozone by forest is estimated through several meteorological variables and a specific function describing the beginning and the termination of plant growing season; actually, in many risk assessment studies, this function is based on a simple latitude and topography model. In this study, using two satellite datasets, we apply and compare six methods to estimate the start and the end dates of the growing season across a large region covering all Europe for the year 2011. Results show a large variability between the green-up and dormancy dates estimated using the six different methods, with differences greater than one month. However, interestingly, all the methods display a common spatial pattern in the uptake of ozone by forests with a marked change in the magnitude, up to 1.9 TgO(3)/year, and corresponding to a difference of 25% in the amount of ozone that enters the leaves. Our results indicate that improved estimates of ozone fluxes require a better representation of plant phenology in the models used for O-3 risk assessment.</t>
  </si>
  <si>
    <t>Anav, Alessandro/P-2284-2018</t>
  </si>
  <si>
    <t>Anav, Alessandro/0000-0002-4217-7563; Qiang, Liu/0000-0003-2332-2873; De Marco, Alessandra/0000-0001-7200-2257; Paoletti, Elena/0000-0001-5324-7769</t>
  </si>
  <si>
    <t>10.1111/gcb.13823</t>
  </si>
  <si>
    <t>WOS:000426506100048</t>
  </si>
  <si>
    <t>Thor, P; Bailey, A; Dupont, S; Calosi, P; Soreide, JE; De Wit, P; Guscelli, E; Loubet-Sartrou, L; Deichmann, IM; Candee, MM; Svensen, C; King, AL; Bellerby, RGJ</t>
  </si>
  <si>
    <t>Thor, Peter; Bailey, Allison; Dupont, Sam; Calosi, Piero; Soreide, Janne E.; De Wit, Pierre; Guscelli, Ella; Loubet-Sartrou, Lea; Deichmann, Ida M.; Candee, Martin M.; Svensen, Camilla; King, Andrew L.; Bellerby, Richard G. J.</t>
  </si>
  <si>
    <t>Contrasting physiological responses to future ocean acidification among Arctic copepod populations</t>
  </si>
  <si>
    <t>Widespread ocean acidification (OA) is modifying the chemistry of the global ocean, and the Arctic is recognized as the region where the changes will progress at the fastest rate. Moreover, Arctic species show lower capacity for cellular homeostasis and acid-base regulation rendering them particularly vulnerable to OA. In the present study, we found physiological differences in OA response across geographically separated populations of the keystone Arctic copepod Calanus glacialis. In copepodites stage CIV, measured reaction norms of ingestion rate and metabolic rate showed severe reductions in ingestion and increased metabolic expenses in two populations from Svalbard (Kongsfjord and Billefjord) whereas no effects were observed in a population from the Disko Bay, West Greenland. At pHT 7.87, which has been predicted for the Svalbard west coast by year 2100, these changes resulted in reductions in scope for growth of 19% in the Kongsfjord and a staggering 50% in the Billefjord. Interestingly, these effects were not observed in stage CV copepodites from any of the three locations. It seems that CVs may be more tolerant to OA perhaps due to a general physiological reorganization to meet low intracellular pH during hibernation. Needless to say, the observed changes in the CIV stage will have serious implications for the C. glacialis population health status and growth around Svalbard. However, OA tolerant populations such as the one in the Disko Bay could help to alleviate severe effects in C. glacialis as a species.</t>
  </si>
  <si>
    <t>Thor, Peter/A-7522-2009; Dupont, Sam T/F-5527-2013</t>
  </si>
  <si>
    <t>Thor, Peter/0000-0002-2603-2284; Calosi, Piero/0000-0003-3378-2603</t>
  </si>
  <si>
    <t>E365</t>
  </si>
  <si>
    <t>E377</t>
  </si>
  <si>
    <t>10.1111/gcb.13870</t>
  </si>
  <si>
    <t>WOS:000426506100028</t>
  </si>
  <si>
    <t>Korn, OM; Kornienko, ES; Selin, NI</t>
  </si>
  <si>
    <t>Korn, Olga M.; Kornienko, Elena S.; Selin, Nikolai I.</t>
  </si>
  <si>
    <t>Population biology and reproductive characteristics of the hermit crab Pagurus minutus Hess, 1865 (Decapoda: Anomura: Paguridae) in the northern part of the species range (Peter the Great Bay, the Sea of Japan)</t>
  </si>
  <si>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</si>
  <si>
    <t>10.1080/17451000.2018.1503685</t>
  </si>
  <si>
    <t>WOS:000452851900008</t>
  </si>
  <si>
    <t>Vidal, B; Aghayeva, U; Sun, H; Wang, C; Glenwinkel, L; Bayer, EA; Hobert, O</t>
  </si>
  <si>
    <t>Vidal, Berta; Aghayeva, Ulkar; Sun, Haosheng; Wang, Chen; Glenwinkel, Lori; Bayer, Emily A.; Hobert, Oliver</t>
  </si>
  <si>
    <t>An atlas of Caenorhabditis elegans chemoreceptor expression</t>
  </si>
  <si>
    <t>PLOS BIOLOGY</t>
  </si>
  <si>
    <t>One goal of modern day neuroscience is the establishment of molecular maps that assign unique features to individual neuron types. Such maps provide important starting points for neuron classification, for functional analysis, and for developmental studies aimed at defining the molecular mechanisms of neuron identity acquisition and neuron identity diversification. In this resource paper, we describe a nervous system-wide map of the potential expression sites of 244 members of the largest gene family in the C. elegans genome, rhodopsin-like (class A) G-protein-coupled receptor (GPCR) chemoreceptors, using classic gfp reporter gene technology. We cover representatives of all sequence families of chemoreceptor GPCRs, some of which were previously entirely uncharacterized. Most reporters are expressed in a very restricted number of cells, often just in single cells. We assign GPCR reporter expression to all but two of the 37 sensory neuron classes of the sex-shared, core nervous system. Some sensory neurons express a very small number of receptors, while others, particularly nociceptive neurons, coexpress several dozen GPCR reporter genes. GPCR reporters are also expressed in a wide range of inter- and motorneurons, as well as non-neuronal cells, suggesting that GPCRs may constitute receptors not just for environmental signals, but also for internal cues. We observe only one notable, frequent association of coexpression patterns, namely in one nociceptive amphid (ASH) and two nociceptive phasmid sensory neurons (PHA, PHB). We identified GPCRs with sexually dimorphic expression and several GPCR reporters that are expressed in a left/right asymmetric manner. We identified a substantial degree of GPCR expression plasticity; particularly in the context of the environmentally-induced dauer diapause stage when one third of all tested GPCRs alter the cellular specificity of their expression within and outside the nervous system. Intriguingly, in a number of cases, the dauer-specific alterations of GPCR reporter expression in specific neuron classes are maintained during postdauer life and in some case new patterns are induced post-dauer, demonstrating that GPCR gene expression may serve as traits of life history. Taken together, our resource provides an entry point for functional studies and also offers a host of molecular markers for studying molecular patterning and plasticity of the nervous system.</t>
  </si>
  <si>
    <t>Aghayeva, Ulkar/0000-0002-2868-3275; Wang, Chen/0000-0002-3363-139X; Hobert, Oliver/0000-0002-7634-2854</t>
  </si>
  <si>
    <t>1545-7885</t>
  </si>
  <si>
    <t>e2004218</t>
  </si>
  <si>
    <t>10.1371/journal.pbio.2004218</t>
  </si>
  <si>
    <t>WOS:000423830300017</t>
  </si>
  <si>
    <t>Manole, T</t>
  </si>
  <si>
    <t>Manole, Traian</t>
  </si>
  <si>
    <t>STUDY OF Rhinoncus pericarpius (Linneus, 1758) (Coleoptera: Curculionidae) BIOLOGY, AN IMPORTANT PEST OF HERB PATIENCE AND RHUBARB IN ROMANIA</t>
  </si>
  <si>
    <t>SCIENTIFIC PAPERS-SERIES A-AGRONOMY</t>
  </si>
  <si>
    <t>The new agricultural reform policy, which involves an upward trend in the organic farming system of medicinal and aromatic plants, but also plant protection program, raises more and more complicated problems. The protection of organically grown medicinal plants varies according to whether or not the interests of farmers are compatible with the need for introducing these plants grown in the production system. For farmers who cultivate large-grain cereal plants, spontaneous species of the genus Rumex are considered weeds and control measures are taken against them. For those who cultivate Rumex species for food or medical purposes, the protection of these crops raises a number of issues. The common denominator of this controversy is, for some, and for others, the possibility of biological control using biological agents represented by insect species of the Curculionidae family. The flora of Romania includes 25 species and 12 subspecies of the genus Rumex; among them only two species, Rumex patientia L. and R. rugosus Campd, are cultivated in small individual farms. Species of the genus Rumex are widely distributed on Romanian territory, although each species has specific life requirements. Corresponding to the species of the genus Rumex and Rheum are insect species that feed on different plant organs and cause varying degrees of attack. Many of these species are part of two genera of the Curculionidae family: Apion and Rhinoncus. Five species belonging to the Apion genus have been reported in Romania's fauna: Apion frumentarium Payk, A. miniatum Germ., A. cruentatum Steph., A. sanguineum DeGeer and A. rubens Steph. Only one, A. miniatum, which is spread throughout the country, could be used in the biological control of spontaneous Rumex species, or may be considered an important pests for cultivated species. Another important pests belong to the Rhinoncus genus, are three of the eight species occurring on Rumex acetosa L., namely Rhinoncus pericarpius L., Rh. castor F. and Rh. bosnicus Schultze, the last one very rare, was not found in the southern investigation areas. To assess the importance of Rh. pericarpius species both as a harmful species and as a biological control agent, the results obtained in the present paper, refer to the growth of the species under laboratory conditions on natural food. The work brings new data on the feeding trophic range, attack model, incubation duration, fecundity of the female and fertility of the eggs, the active duration of the female and the duration of the growth of the larvae, pupae and diapauses, as well as the spread on the Romanian territory.</t>
  </si>
  <si>
    <t>2285-5785</t>
  </si>
  <si>
    <t>2285-5807</t>
  </si>
  <si>
    <t>WOS:000449534900051</t>
  </si>
  <si>
    <t>Virachack, H; Trinh, HG; Ho, TTG; Ueno, T</t>
  </si>
  <si>
    <t>Virachack, Hatsada; Trinh Huong Giang; Ho Thi Thu Giang; Ueno, Takatoshi</t>
  </si>
  <si>
    <t>Temperature Effects on the Development of Vietnamese Cotton Bollworm Helicoverpa armigera (Hubner)</t>
  </si>
  <si>
    <t>JOURNAL OF THE FACULTY OF AGRICULTURE KYUSHU UNIVERSITY</t>
  </si>
  <si>
    <t>Cotton bollworm Helicoverpa armigent (Lepidoptera: Noctuidae) is a major pest of cotton, green onion, groundnut, chickpea, tomato, sorghum, cowpea, etc., distributing widely in Asia, Europe and Africa. This pest often causes great economic damage due to its high reproductive potential and pesticide resistance. It is well established that temperature is one of the most important factors in determining the survival, development, and size of insects, but the effects can be modified depending on the geographic strains. Here, we investigated the effects of constant temperatures on the survival, development and individual size of Vietnamese H. armigera when reared on bean sprouts in the laboratory. The results showed that the survivals from larval hatching to adult emergence from the pupa were lower under lower temperatures. The duration of the developmental stages decreased as temperature increased from 20 degrees C to 30 degrees C. Developmental thresholds for the eggs, larvae, pupae and life cycle were estimated as 11.5, 13.3, 14.4 and 10.2 degrees C, respectively. Thermal constants for the egg, larval and pupal stages were 45.9, 243.9 and 117.6 degree-days above the developmental thresholds, respectively. A thermal constant of 526.3 degree-days above a threshold of 10.2 degrees C was estimated to be required for the life cycle. The size, measured as pupal weight, increased with rearing temperatures. The results of the present study showed that ca. 30 degrees C is the optimal temperature for H. armigena development and growth. Helicoperva armigera may complete a maximum of 10-11 generations per year in Hanoi, Vietnam. The present results provide important information for predicting the field population phenology of H. armigera. in Hanoi, Vietnam.</t>
  </si>
  <si>
    <t>0023-6152</t>
  </si>
  <si>
    <t>WOS:000444724900014</t>
  </si>
  <si>
    <t>Saito, Y; Sato, Y; Chittenden, AR; Lin, JZ; Zhang, YX</t>
  </si>
  <si>
    <t>Saito, Y.; Sato, Y.; Chittenden, A. R.; Lin, J-Z; Zhang, Y-X</t>
  </si>
  <si>
    <t>Description of two new species of Stigmaeopsis, Banks 1917 (Acari, Tetranychidae) inhabiting Miscanthus grasses (Poaceae)</t>
  </si>
  <si>
    <t>ACAROLOGIA</t>
  </si>
  <si>
    <t>We provided a new diagnosis of the genus Stigmaeopsis. Then we described two new species that are very closely related to Stigmaeopsis miscanthi (Saito) from Miscanthus spp. in Japan and China. The Japanese species, named Stigmaeopsis sabelisi Saito et Sato n. sp., was previously referred to as Stigmaeopsis miscanthi low aggressiveness form, and is characterized by its low male-to-male aggression behavior. The other species, Stigmaeopsis continentalis Saito et Lin n. sp., was found in China (Fujian district). Thus four species could be discriminated from the species inhabiting Miscanthus and reed grasses. However, the two new species and S. miscanthi resemble each other very closely, thus they are considered to be sibling species. To identify them several naive characters, geographic distribution and genetic data are needed. An updated key to all known species of Stigmaeopsis is also proposed.</t>
  </si>
  <si>
    <t>Sato, Yukie/0000-0003-0573-0371</t>
  </si>
  <si>
    <t>0044-586X</t>
  </si>
  <si>
    <t>2107-7207</t>
  </si>
  <si>
    <t>10.24349/acarologia/20184250</t>
  </si>
  <si>
    <t>WOS:000436935600012</t>
  </si>
  <si>
    <t>Komarov, VA</t>
  </si>
  <si>
    <t>Komarov, Vladimir A.</t>
  </si>
  <si>
    <t>Research of Technical Service Enterprises for Promoting Equipment Reliability (Case Study of Agro-Industrial Complex of the Republic of Mordovia)</t>
  </si>
  <si>
    <t>MORDOVIA UNIVERSITY BULLETIN</t>
  </si>
  <si>
    <t>Introduction. Many planning solutions for the development of enterprise projects are partly defective. On the one hand, the solutions do not take into account the influence of many factors on building regulations; on the other, they ignore the relationship with the monitoring the technical state of objects in the process of maintenance and repair. The purpose of this study is to develop a system of models for promoting equipment reliability in the process of operation and maintenance at technical service enterprises to minimize construction costs and improve the reliability of equipment. Materials and Methods. Monitoring the situational plans of repair and maintenance bases of enterprises and their compliance with modern requirements was carried out using the public cadastral map of the Republic of Mordovia of 2018. Dependencies of the average resource and the operating time on the rejection of the re-planning factors for various types of control and diagnostic and repair work were calculated using the example of the transmission of GAZ-SAZ-3507, GAZ-SAZ-2506 and GAZ-SAZ-2504 agricultural trucks. In the process of research, a multifactor mathematical model and software developed on a PC have been developed. Results. To reduce construction costs of enterprises, a classification of building regulations for distances was developed. 1. In the range of 700-3,000 m: a) between units of equipment; b) between process equipment and various types of building elements. 2. In the range of 1,200-1,600 m with unilateral traffic of internal vehicles and 2,200-7,000 in the case of bilateral: a) the norms of the width of the driveways; b) the norms of the distances between two rows of equipment. Analysis of the dependencies showed that a decrease in the volume of control and diagnostic work (with a change in the redesign of the monitoring and diagnostic work of the K-Pi K from 0 to 1.8) leads to a decrease in the time taken to eliminate the consequences of failure by 2.1 times, and the average pre-repair life - by 26 % . Reduction of the volume of preventive maintenance work (if the redevelopment factor of the repair work of the K-Pi PK is changed from 0 to 4.2) leads to a decrease in the time taken to eliminate the consequences of a failure by a factor of 1.6, and the average dormant resource by 9 %. Optimal values of the K-Pi K(onm) = 0,55 are established; K-Pi PK(onm) = 1,05. Two main directions for development of projects of technical service enterprises were identified: 1) an increase in the scale and number of production zones and sites for outdoor truck wash, maintenance and diagnostics of complex equipment; 2) the development and placement of storage areas for agricultural machinery and logistics in a single production building that carries out various types of technical services. Conclusions. Researches of the process of re-planning of control and diagnostic and repair influences carried out with the help of a mathematical model confirms the effectiveness of their joint application at technical service enterprises, especially before the periods of using cars in the machine and tractor complexes. The results of the research are recommended for specialists in the field of equipment technical service.</t>
  </si>
  <si>
    <t>0236-2910</t>
  </si>
  <si>
    <t>2313-0636</t>
  </si>
  <si>
    <t>10.15507/0236-2910.028.201802.222-238</t>
  </si>
  <si>
    <t>WOS:000436547700007</t>
  </si>
  <si>
    <t>Satar, G; Karacaoglu, M; Satar, S</t>
  </si>
  <si>
    <t>Satar, Gul; Karacaoglu, Mehmet; Satar, Serdar</t>
  </si>
  <si>
    <t>Development of Lysiphlebus testaceipes (Cresson, 1880) (Hymenoptera: Braconidae) on different hosts and temperatures</t>
  </si>
  <si>
    <t>TURKIYE ENTOMOLOJI DERGISI-TURKISH JOURNAL OF ENTOMOLOGY</t>
  </si>
  <si>
    <t>In this study, the development time, mortality, parasitization rate and sex ratio of Lysiphlebus testaceipes (Cresson, 1880) (Hymenoptera: Braconidae: Aphidiinae) on Aphis craccivora Koch, 1854, Aphis fabae Scopoli, 1763 and Aphis gossypii Glover, 1877 (Hemiptera: Aphididae), were determined. The experiments were carried out at three different, temperatures (17, 22 and 27 +/- 1 degrees C) for each aphid species, 60 +/- 10% RH and 16: 8 h L:D photoperiod. The development thresholds and thermal constants for the parasitoid were also determined for the three aphid species. The parasitization rate of L. testaceipes was 25.0, 53.4 and 20.5% (for 17, 22 and 27 degrees C, respectively) for A. craccivora; 62.7, 71.1 and 37.1% for A. fabae; and 54.2, 70.7 and 20.0% for A. gossypii. The development time of L. testaceipes was 18.5, 10.9 and 7.9 d in A. craccivora, 17.6, 10.2 and 7.4 d in A. fabae, and 19.8, 12.6 and 9.3 d in A. gossypii at 17, 22 and 27 +/- 1 degrees C. The development thresholds and thermal constants for L. testaceipes in A. craccivora, A. fabae and A. gossypii were 9.42, 9.69 and 8.12 degrees C, and 136.99, 128.05 and 175.44 degree days, respectively. Based on the overall results, A. fabae is an excellent potential host for the mass rearing of L. testaceipes at 20-22 degrees C.</t>
  </si>
  <si>
    <t>SATAR, Serdar/I-9798-2018; SATAR, Gul/W-5373-2018</t>
  </si>
  <si>
    <t>SATAR, Serdar/0000-0003-0449-205X; SATAR, Gul/0000-0002-5120-3313</t>
  </si>
  <si>
    <t>1010-6960</t>
  </si>
  <si>
    <t>10.16970/entoted.376293</t>
  </si>
  <si>
    <t>WOS:000433021100005</t>
  </si>
  <si>
    <t>Horton, DR; Miliczky, E; Lewis, TM; Cooper, WR; Waters, TD; Wohleb, CH; Zack, RS; Johnson, DL; Jensen, AS</t>
  </si>
  <si>
    <t>Horton, David R.; Miliczky, Eugene; Lewis, Tamera M.; Cooper, W. Rodney; Waters, Timothy D.; Wohleb, Carrie H.; Zack, Richard S.; Johnson, Daniel L.; Jensen, Andrew S.</t>
  </si>
  <si>
    <t>NEW NORTH AMERICAN RECORDS FOR THE OLD WORLD PSYLLID HETEROTRIOZA CHENOPODII (REUTER) (HEMIPTERA: PSYLLOIDEA: TRIOZIDAE) WITH BIOLOGICAL OBSERVATIONS</t>
  </si>
  <si>
    <t>PROCEEDINGS OF THE ENTOMOLOGICAL SOCIETY OF WASHINGTON</t>
  </si>
  <si>
    <t>The Palearctic psyllid Heterotrioza chenopodii (Reuter) (Hemiptera: Psylloidea: Triozidae) belongs to a complex of psyllids having plants in the Amaranthaceae (including the former Chenopodiaceae) as hosts. Geographic records for this introduced species in North America date from 1988, and include a number of coastal regions in eastern Canada, the Northeastern U.S., inland Virginia, coastal British Columbia, California, and wetland habitats near Lincoln, Nebraska. We updated North American records for H. chenopodii to include inland Washington and Oregon, southwestern Idaho, northcentral California, western Colorado, and southern and central Alberta. Psyllids were collected from Atriplex micrantha (Amaranthaceae) and unidentified Atriplex species, and from yellow sticky cards that had been placed in potato fields to monitor arthropod pests of potatoes. Traits of the adult psyllid, fifth-instar nymph, and egg used in identifying specimens are summarized. We provide the first photographs of the egg, fifth-instar nymph, and terminalia of the adult male psyllid. Rearing trials showed that H. chenopodii developed on A. micrantha, A. hortensis, Chenopodium album, C. berlandieri, and garden beet, Beta vulgaris, but failed to develop on Amaranthus tricolor. Development was most rapid on the two Atriplex species. Heterotrioza chenopodii has been shown in Europe to exhibit photoperiod-controlled dimorphism in wing size, producing a long-winged form in spring and summer, and a short-winged form in autumn. We confirmed in rearing trials and by field collections that populations of H. chenopodii from central Washington State also exhibit this dimorphism. Short-winged forms began replacing long-winged forms in field populations between late August and early October.</t>
  </si>
  <si>
    <t>0013-8797</t>
  </si>
  <si>
    <t>10.4289/0013-8797.120.1.134</t>
  </si>
  <si>
    <t>WOS:000427503300007</t>
  </si>
  <si>
    <t>Feng, ZX; Ji, RB; Ashjian, C; Campbell, R; Zhang, JL</t>
  </si>
  <si>
    <t>Feng, Zhixuan; Ji, Rubao; Ashjian, Carin; Campbell, Robert; Zhang, Jinlun</t>
  </si>
  <si>
    <t>Biogeographic responses of the copepod Calanus glacialis to a changing Arctic marine environment</t>
  </si>
  <si>
    <t>Dramatic changes have occurred in the Arctic Ocean over the past few decades, especially in terms of sea ice loss and ocean warming. Those environmental changes may modify the planktonic ecosystem with changes from lower to upper trophic levels. This study aimed to understand how the biogeographic distribution of a crucial endemic copepod species, Calanus glacialis, may respond to both abiotic (ocean temperature) and biotic (phytoplankton prey) drivers. A copepod individual-based model coupled to an ice-ocean-biogeochemical model was utilized to simulate temperature-and food-dependent life cycle development of C. glacialis annually from 1980 to 2014. Over the 35-year study period, the northern boundaries of modeled diapausing C. glacialis expanded poleward and the annual success rates of C. glacialis individuals attaining diapause in a circumpolar transition zone increased substantially. Those patterns could be explained by a lengthening growth season (during which time food is ample) and shortening critical development time (the period from the first feeding stage N3 to the diapausing stage C4). The biogeographic changes were further linked to large-scale oceanic processes, particularly diminishing sea ice cover, upper ocean warming, and increasing and prolonging food availability, which could have potential consequences to the entire Arctic shelf/slope marine ecosystems.</t>
  </si>
  <si>
    <t>Feng, Zhixuan/0000-0002-4774-7027</t>
  </si>
  <si>
    <t>E159</t>
  </si>
  <si>
    <t>E170</t>
  </si>
  <si>
    <t>10.1111/gcb.13890</t>
  </si>
  <si>
    <t>WOS:000426506100013</t>
  </si>
  <si>
    <t>Lehmann, P; Pruisscher, P; Kostal, V; Moos, M; Simek, P; Nylin, S; Agren, R; Varemo, L; Wiklund, C; Wheat, CW; Gotthard, K</t>
  </si>
  <si>
    <t>Lehmann, Philipp; Pruisscher, Peter; Kostal, Vladimir; Moos, Martin; Simek, Petr; Nylin, Soren; Agren, Rasmus; Varemo, Leif; Wiklund, Christer; Wheat, Christopher W.; Gotthard, Karl</t>
  </si>
  <si>
    <t>Metabolome dynamics of diapause in the butterfly Pieris napi: distinguishing maintenance, termination and post-diapause phases</t>
  </si>
  <si>
    <t>Diapause is a deep resting stage facilitating temporal avoidance of unfavourable environmental conditions, and is used by many insects to adapt their life cycle to seasonal variation. Although considerable work has been invested in trying to understand each of the major diapause stages (induction, maintenance and termination), we know very little about the transitions between stages, especially diapause termination. Understanding diapause termination is crucial for modelling and predicting spring emergence and winter physiology of insects, including many pest insects. In order to gain these insights, we investigated metabolome dynamics across diapause development in pupae of the butterfly Pieris napi, which exhibits adaptive latitudinal variation in the length of endogenous diapause that is uniquely well characterized. By employing a time-series experiment, we show that the whole-body metabolome is highly dynamic throughout diapause and differs between pupae kept at a diapause-terminating (low) temperature and those kept at a diapause-maintaining (high) temperature. We showmajor physiological transitions through diapause, separate temperature-dependent from temperature-independent processes and identify significant patterns of metabolite accumulation and degradation. Together, the data show that although the general diapause phenotype (suppressed metabolism, increased cold tolerance) is established in a temperature-independent fashion, diapause termination is temperature dependent and requires a cold signal. This revealed several metabolites that are only accumulated under diapause-terminating conditions and degraded in a temperature-unrelated fashion during diapause termination. In conclusion, our findings indicate that some metabolites, in addition to functioning as cryoprotectants, for example, are candidates for having regulatory roles as metabolic clocks or time-keepers during diapause.</t>
  </si>
  <si>
    <t>Moos, Martin/G-9353-2014; Simek, Petr/H-4126-2014; Kostal, Vladimir/G-6688-2014; Nylin, Soren/B-7375-2008</t>
  </si>
  <si>
    <t>Kostal, Vladimir/0000-0002-4994-5123; Nylin, Soren/0000-0003-4195-8920; Pruisscher, Peter/0000-0002-6987-5839; Simek, Petr/0000-0003-2754-6372; Varemo, Leif/0000-0003-4153-5354; Lehmann, Philipp/0000-0001-8344-6830</t>
  </si>
  <si>
    <t>UNSP jeb169508</t>
  </si>
  <si>
    <t>10.1242/jeb.169508</t>
  </si>
  <si>
    <t>WOS:000424076300016</t>
  </si>
  <si>
    <t>Liyanage, GS; Ooi, MKJ</t>
  </si>
  <si>
    <t>Liyanage, Ganesha S.; Ooi, Mark. K. J.</t>
  </si>
  <si>
    <t>Seed size-mediated dormancy thresholds: a case for the selective pressure of fire on physically dormant species</t>
  </si>
  <si>
    <t>In physically dormant species, fire-generated heat breaks seed dormancy, with dormancy-breaking temperature thresholds varying among species. Fire-related heating decreases with depth, due to the insulating effects of soil. Concurrently, smaller-seeded species are restricted to germinating near the surface because of limited reserves within such seeds. We hypothesized that dormancy-breaking temperature thresholds of physically dormant species would be higher in smaller-seeded species, to ensure emergence is restricted to shallower soil depths, and that seed survivorship would follow the same pattern. This was tested experimentally for 14 species from south-eastern Australia, and by using a larger data set of species compiled from the literature to assess if any patterns hold across a broader group. Seed size was negatively related to dormancy-breaking temperature thresholds. Mortality at 100 degrees C showed a positive relationship with seed size. Our findings suggest that small-seeded species are subject to fire-related selection pressure that results in higher dormancy-breaking temperature thresholds and resistant to hotter temperatures, which may act as a depth detection mechanism. By using a broader range of species, we highlight that this relationship is strong and representative of species across a number of phylogenetic groups.</t>
  </si>
  <si>
    <t>Liyanage, Ganesha S./K-3185-2019</t>
  </si>
  <si>
    <t>10.1093/biolinnean/blx117</t>
  </si>
  <si>
    <t>WOS:000419609000013</t>
  </si>
  <si>
    <t>Quiroga, RE; Blanco, LJ; Namur, PR</t>
  </si>
  <si>
    <t>Emiliano Quiroga, R.; Blanco, Lisandro J.; Namur, Pedro R.</t>
  </si>
  <si>
    <t>Defoliation Intensity and Simulated Grazing Strategy Effects on Three C4 Rangeland Bunchgrasses</t>
  </si>
  <si>
    <t>Defoliation intensity and timing are two important factors determining plants response to grazing. These factors can be managed by adjusting stocking rate and applying a grazing strategy. In a 6-yr clipping experiment conducted in northwestern Argentina, we assessed the effect of different defoliation intensities (similar to 30%, similar to 50%, and similar to 70% removal of the annually produced aboveground biomass) and simulated grazing strategies (continuous grazing, two-paddock rest-rotation, three-paddock rest-rotation, dormant season grazing) on plots of three C4 native bunchgrasses (Pappophorum vaginatum, Trichloris crinita, and Digitaria californica). Response variables were mean and trend of clipped-off biomass during the 6 yr of treatments, number of inflorescences, and aboveground biomass produced on the year following treatments end (to evaluate residual effect of treatments). Results were species dependent. Mean clipped-off biomass increased with defoliation intensity in T. crinita and D. californica. However, defoliation intensity negatively affected clipped-off biomass trend in T. crinita and the production of P. vaginatumand T. crinita during "residual effect" evaluation. The three species responded positively at least in one response variable to the amount of rest periods in the grazing strategy. Our results are not fully consistent with the concept that forage production is more influenced by defoliation intensity than by grazing strategy: In two of the three species, grazing strategy presented greater impact on response variables than defoliation intensity. When significant "defoliation intensity x grazing strategy" was detected, intensity tended to be more detrimental as grazing strategy allows fewer rest periods. We observed a residual effect of treatments in the three species (generally, negative effect of defoliation intensity and positive effect of grazing strategies with more rest periods). Our results show that dormant season utilization and rest periods are beneficial for maximizing mean clipped-off biomass and ensuring clipped-off biomass trend. High defoliation intensities can maximize short-term clipped-off biomass, but it may produce negative residual effects and trends. (C) 2017 The Society for Range Management. Published by Elsevier Inc. All rights reserved.</t>
  </si>
  <si>
    <t>Quiroga, Emiliano/L-2904-2019</t>
  </si>
  <si>
    <t>Quiroga, Emiliano/0000-0001-9785-451X</t>
  </si>
  <si>
    <t>10.1016/j.rama.2017.09.002</t>
  </si>
  <si>
    <t>WOS:000419063100008</t>
  </si>
  <si>
    <t>Holmes, CJ; Dobrotka, CJ; Farrow, DW; Rosendale, AJ; Benoit, JB; Pekins, PJ; Yoder, JA</t>
  </si>
  <si>
    <t>Holmes, Christopher J.; Dobrotka, Cameron J.; Farrow, David W.; Rosendale, Andrew J.; Benoit, Joshua B.; Pekins, Peter J.; Yoder, Jay A.</t>
  </si>
  <si>
    <t>Low and high thermal tolerance characteristics for unfed larvae of the winter tick Dermacentor albipictus (Acari: Ixodidae) with special reference to moose</t>
  </si>
  <si>
    <t>We report that larvae of the winter tick Dermacentor albipictus, the only stage that will quest for a host, can tolerate short-term cold shock down to -25 degrees C and short-term heat shock as high as 46 degrees C. Unlike a three host-tick, larvae of D. albipictus have no preconditioning response to low or high temperature exposure by rapid cold hardening (RCH) or heat hardening, and poor ability to acclimate to low and high temperature extremes. Thermal tolerance limits were not improved as the result of larval clustering, and there was only a minimal effect due to changes in photoperiod. These larvae are freeze intolerant and die at higher temperatures (-5 to-10 degrees C) from contact with ice by inoculative freezing. In absence of cold-associated resistance mechanisms, winter survival requires that larvae procure a host before the first snow cover. Their low and high temperature tolerance, however, is a key survival element that adapts them for off-host periods during summer, which in the arctic could allow for northern expansion.</t>
  </si>
  <si>
    <t>Holmes, Christopher/0000-0001-9612-366X</t>
  </si>
  <si>
    <t>10.1016/j.ttbdis.2017.10.013</t>
  </si>
  <si>
    <t>WOS:000416371100005</t>
  </si>
  <si>
    <t>Speer, FW; Weider, LJ</t>
  </si>
  <si>
    <t>Speer, Frank Weston; Weider, Lawrence J.</t>
  </si>
  <si>
    <t>Examining population-specific hatching cues of salinity and light for Artemia franciscana</t>
  </si>
  <si>
    <t>Dormancy, the physiological start of rest, occurs in numerous animal species. Many crustaceans release various types of encased embryos in a state of dormancy (e.g., cysts, ephippia, etc.). These dormant propagules require specific combinations of abiotic environmental cues to terminate dormancy. Our goal was to determine if population-specific responses to varying levels of salinity and light (photoperiod) would be present in dormancy termination of the brine shrimp, Artemia franciscana, from distinct environments. Therefore, we cross-factored different salinity concentrations and photoperiods with three A. franciscana populations collected from geographically distinct environments. To measure population-specific response, hatching success (i.e., hatching percentage) was calculated for each treatment. Our results supported the hypothesis that diverse populations of A. franciscana do have population-specific responses to photoperiod and salinity ranges, which affect hatching success (e.g., a population from Portugal showed the greatest hatching success at a salinity of 50 g/l, while populations from Spain and the U.S.A. exhibited the greatest hatching success at 25 g/l). These population-level differences should be taken into consideration during experimentation, especially when examining hatching success in this model organism.</t>
  </si>
  <si>
    <t>10.1007/s10750-017-3326-9</t>
  </si>
  <si>
    <t>WOS:000415692400028</t>
  </si>
  <si>
    <t>Spurgeon, Dale W.; Suh, Charles P. -C.</t>
  </si>
  <si>
    <t>Temperature Influences on Diapause Induction and Survival in the Boll Weevil (Coleoptera: Curculionidae)</t>
  </si>
  <si>
    <t>The boll weevil, Anthonomus grandis grandis Boheman (Coleoptera: Curculionidae), has been the most important pest of cotton (Gossypium spp.) wherever it occurs. Although eradication programs in the United States have reduced the range of this pest, the weevil remains an intractable problem in subtropical Texas, Mexico, and much of South America. A key to managing the weevil in the subtropics and tropics might lie in better understanding its diapause and overwintering survival in regions characterized by relatively high late-season temperatures. We examined the temporal patterns of acquisition of diapause characters at 18.3, 23.9, and 29.4 degrees C, and the effects of temperature during the diapause-induction period on subsequent host-free survival at 23.9 degrees C. Occurrence of the diapause characters generally increased with weevil age at all temperatures but appeared more rapidly at higher temperatures. Acquisition of the diapause characters tended to occur slightly earlier in female weevils compared with the male weevils. Despite the slower development of diapause characters at lower temperatures, when adult weevils were fed under low temperatures, subsequent host-free survival was enhanced. These results are consistent with reports of increased weevil survival with delayed entry into overwintering. Our findings also suggest that the potential host-free survival facilitated by diapause occurring in subtropical or tropical production regions may be reduced compared with dormancy developing in southern temperate regions. This reduced survival potential emphasizes the importance of a maximized host-free season and suggests that the late-season diapause spray intervals should be short enough to ensure that the number of dormant weevils developing in late-season cotton is minimized.</t>
  </si>
  <si>
    <t>DEC 23</t>
  </si>
  <si>
    <t>10.1093/jisesa/iex101</t>
  </si>
  <si>
    <t>WOS:000418913200004</t>
  </si>
  <si>
    <t>McEvoy, JF; Ribot, RFH; Wingfield, JC; Bennett, ATD</t>
  </si>
  <si>
    <t>McEvoy, J. F.; Ribot, R. F. H.; Wingfield, J. C.; Bennett, A. T. D.</t>
  </si>
  <si>
    <t>Heavy rainfall triggers increased nocturnal flight in desert populations of the Pacific black duck (Anas superciliosa)</t>
  </si>
  <si>
    <t>Understanding of avian nocturnal flight comes mainly from northern hemisphere species in seasonal temperate ecosystems where nocturnal flight is often precisely timed and entrained by annual photoperiod. Here we investigate patterns of nocturnal flight in waterbirds of Australian desert ecosystems that fly considerable distances to find temporary water bodies formed from rainfall which is highly unpredictable seasonally and spatially, and when there is sufficient water, they then breed. How they perform these feats of navigation and physiology remain poorly known. Using GPS tracking of 38 satellite tagged Pacific black ducks (Anas superciliosa) in two contrasting ecosystems, before and after heavy rainfall we revealed a key role for facultative nocturnal flight in the movement ecology of this species. After large rainfall events, birds rapidly increased nocturnal flight activity in the arid aseasonal ecosystem, but not in the mesic seasonal one. Nocturnal flights occurred throughout the night in both ecosystems. Long range flights (&gt; 50 km in 2 hours) occurred almost exclusively at night; at night the distance flown was higher than during the day, birds visited more locations, and the locations were more widely dispersed. Our work reveals that heavy rainfall triggers increased nocturnal flight activity in desert populations of waterbirds.</t>
  </si>
  <si>
    <t>McEvoy, John/S-7347-2019</t>
  </si>
  <si>
    <t>McEvoy, John/0000-0003-3596-5745</t>
  </si>
  <si>
    <t>10.1038/s41598-017-17859-0</t>
  </si>
  <si>
    <t>WOS:000417892100008</t>
  </si>
  <si>
    <t>Franch-Gras, L; Garcia-Roger, EM; Serra, M; Carmona, MJ</t>
  </si>
  <si>
    <t>Franch-Gras, Lluis; Garcia-Roger, Eduardo M.; Serra, Manuel; Jose Carmona, Maria</t>
  </si>
  <si>
    <t>Adaptation in response to environmental unpredictability</t>
  </si>
  <si>
    <t>Understanding how organisms adaptively respond to environmental fluctuations is a fundamental question in evolutionary biology. The Mediterranean region typically exhibits levels of environmental unpredictability that vary greatly in habitats over small geographical scales. In cyclically parthenogenetic rotifers, clonal proliferation occurs along with occasional bouts of sex. These bouts contribute to the production of diapausing eggs, which allows survival between growing seasons. Here, we studied two diapause-related traits in rotifers using clones from nine Brachionus plicatilis natural populations that vary in the degree of environmental unpredictability. We tested the hypothesis that the level of environmental unpredictability is directly related to the propensity for sex and inversely related to the hatching fraction of diapausing eggs. We found significant levels of genetic variation within populations for both traits. Interestingly, a positive correlation between pond unpredictability-quantified in a previous study from satellite imagery-and the propensity for sex was found. This correlation suggests a conservative, bet-hedging strategy that provides protection against unexpectedly short growing seasons. By contrast, the hatching fraction of diapausing eggs was not related to the level of environmental predictability. Our results highlight the ability of rotifer populations to locally adapt to time-varying environments, providing an evolutionarily relevant step forward in relating life-history traits to a quantitative measure of environmental unpredictability.</t>
  </si>
  <si>
    <t>Serra, Manuel/H-7817-2015; Carmona, Maria Jose/H-6452-2015; Roger, Eduardo M. Garcia/I-7642-2012</t>
  </si>
  <si>
    <t>Serra, Manuel/0000-0003-1731-1529; Carmona, Maria Jose/0000-0002-4835-6933; Roger, Eduardo M. Garcia/0000-0001-7112-8464</t>
  </si>
  <si>
    <t>10.1098/rspb.2017.0427</t>
  </si>
  <si>
    <t>WOS:000417194500001</t>
  </si>
  <si>
    <t>Cichocki, J; Lesinski, G; Piksa, K; Wazna, A; Warchalowski, M; Bator, A; Gottfried, I; Gottfried, T; Gubala, W; Jaros, R; Kowalski, M; Ploskon, L; Postawa, T; Stopczynski, M; Szkudlarek, R</t>
  </si>
  <si>
    <t>Cichocki, Jan; Lesinski, Grzegorz; Piksa, Krzysztof; Wazna, Agnieszka; Warchalowski, Marcin; Bator, Anna; Gottfried, Iwona; Gottfried, Tomasz; Gubala, Wojciech; Jaros, Radoslaw; Kowalski, Marek; Ploskon, Lukasz; Postawa, Tomasz; Stopczynski, Michal; Szkudlarek, Rafal</t>
  </si>
  <si>
    <t>Aberrant colouration in bats from Poland</t>
  </si>
  <si>
    <t>NORTH-WESTERN JOURNAL OF ZOOLOGY</t>
  </si>
  <si>
    <t>During the last 60 years, 34 cases of aberrant colouration in bats of the following species have been recorded in Poland: Rhinolophus hipposideros, Myotis daubentonii, Myotis mystacinus, Myotis nattereri, Myotis myotis, Eptesicus serotinus, Barbastella barbastellus and Plecotus auritus. The largest number of aberrant colouration cases was recorded during the hibernation period in the Nietoperek bat reserve, western Poland (0.016% individuals with albinism). In 2014, five individuals with partial albinism and one flavistic bat were found there. Proportion of individuals with albinism varied from 0.05% in the case of M. nattereri, 0.02% in the case of M. daubentonii and only 0.007% in the case of M. myotis. During the studies on bat swarming in the Tatra Mountains one case of leucistic whiskered bat was recorded which accounts for 0.016% out of over 5,900 representatives of this species that were caught. Aberrant colouration in bats is rarely recorded in Poland and it is not associated with any particular geographical region. Higher probability of observing atypically coloured individuals occurs in large populations of bats.</t>
  </si>
  <si>
    <t>Gottfried, Iwona/W-6226-2018; Postawa, Tomasz/AAE-5690-2019</t>
  </si>
  <si>
    <t>Postawa, Tomasz/0000-0002-9881-2212; Gottfried, Iwona/0000-0001-8294-6614; Cichocki, Jan/0000-0002-3460-4916; Lesinski, Grzegorz/0000-0003-3471-4821; Wazna, Agnieszka/0000-0002-2205-8364</t>
  </si>
  <si>
    <t>1584-9074</t>
  </si>
  <si>
    <t>1842-6441</t>
  </si>
  <si>
    <t>e161703</t>
  </si>
  <si>
    <t>WOS:000423988600014</t>
  </si>
  <si>
    <t>Yang, F; Kawabata, E; Tufail, M; Brown, JJ; Takeda, M</t>
  </si>
  <si>
    <t>Yang, Fan; Kawabata, Eriko; Tufail, Muhammad; Brown, John J.; Takeda, Makio</t>
  </si>
  <si>
    <t>r/K-like trade-off and voltinism discreteness: The implication to allochronic speciation in the fall webworm, Hyphantria cunea complex (Arctiidae)</t>
  </si>
  <si>
    <t>North America has distinct types of Hyphantria moths (Arctiidae) characterized by red (RD)- and black (BL)-headed larvae, of which the taxonomic status is unresolved. Genetic divergence of 26 populations, based on 710bp of the mtCOI sequence, showed two phylogenetic lineages, which could not be connected in the haplotype network with 95% confidence. The two lineages are separated by 3.1% sequence divergence and should be considered for full species status. The estimated split occurred 1.2-1.6million years ago. The range of the RD type covered most of the continent, whereas that of the BL type was limited to eastern deciduous forests. Several biological characteristics were differentiated in the zone of cohabitation where BL had more annual generations than RD. Spring emergence of BL precedes that of RD in the field by at least 1month, because the diapause in BL was shallow, whereas it was deep in RD. Voltinism requires discreteness of numbers, which functions as a sink of hybrids between the two parental lines that have distinct but equally adaptive reproductive strategies; BL may be more r-strategist-like and RD more K-strategist-like, because fast-developing BL has multivoltine life cycle, investing less silk proteins as the round-the-clock feeder, and slow-developing RD univoltine one investing more silk as the nocturnal feeder. Also, intensity of diapause, deep in RD and weak in BL, was grossly different, which may enforce segregation of spring adults. Allochronic speciation avoiding coincidental occurrence of adult stages is therefore the most likely scenario. Because the adults never meet in nature, large morphological differentiation is not required.</t>
  </si>
  <si>
    <t>10.1002/ece3.3334</t>
  </si>
  <si>
    <t>WOS:000418824800011</t>
  </si>
  <si>
    <t>Craggs, J; Guest, JR; Davis, M; Simmons, J; Dashti, E; Sweet, M</t>
  </si>
  <si>
    <t>Craggs, Jamie; Guest, James R.; Davis, Michelle; Simmons, Jeremy; Dashti, Ehsan; Sweet, Michael</t>
  </si>
  <si>
    <t>Inducing broadcast coral spawning ex situ: Closed system mesocosm design and husbandry protocol</t>
  </si>
  <si>
    <t>For many corals, the timing of broadcast spawning correlates strongly with a number of environmental signals (seasonal temperature, lunar, and diel cycles). Robust experimental studies examining the role of these putative cues in triggering spawning have been lacking until recently because it has not been possible to predictably induce spawning in fully closed artificial mesocosms. Here, we present a closed system mesocosm aquarium design that utilizes microprocessor technology to accurately replicate environmental conditions, including photoperiod, seasonal insolation, lunar cycles, and seasonal temperature from Singapore and the Great Barrier Reef (GBR), Australia. Coupled with appropriate coral husbandry, these mesocosms were successful in inducing, for the first time, broadcast coral spawning in a fully closed artificial ex situ environment. Four Acropora species (A.hyacinthus, A.tenuis, A.millepora, and A.microclados) from two geographical locations, kept for over 1year, completed full gametogenic cycles ex situ. The percentage of colonies developing oocytes varied from similar to 29% for A.hyacinthus to 100% for A.millepora and A.microclados. Within the Singapore mesocosm, A.hyacinthus exhibited the closest synchronization to wild spawning, with all four gravid colonies releasing gametes in the same lunar month as wild predicted dates. Spawning within the GBR mesocosm commenced at the predicted wild spawn date but extended over a period of 3months. Gamete release in relation to the time postsunset for A.hyacinthus, A.millepora, and A.tenuis was consistent with time windows previously described in the wild. Spawn date in relation to full moon, however, was delayed in all species, possibly as a result of external light pollution. The system described here could broaden the number of institutions on a global scale, that can access material for broadcast coral spawning research, providing opportunities for institutions distant from coral reefs to produce large numbers of coral larvae and juveniles for research purposes and reef restoration efforts.</t>
  </si>
  <si>
    <t>Guest, James/D-5179-2011; Sweet, Michael/E-9661-2012</t>
  </si>
  <si>
    <t>Guest, James/0000-0002-9714-9009; Sweet, Michael/0000-0003-4983-8333</t>
  </si>
  <si>
    <t>10.1002/ece3.3538</t>
  </si>
  <si>
    <t>WOS:000418824800052</t>
  </si>
  <si>
    <t>Antivilo, FG; Paz, RC; Keller, M; Borgo, R; Tognetti, J; Junent, FR</t>
  </si>
  <si>
    <t>Gonzalez Antivilo, Francisco; Cristina Paz, Rosalia; Keller, Markus; Borgo, Roberto; Tognetti, Jorge; Roig Junent, Fidel</t>
  </si>
  <si>
    <t>Macro- and microclimate conditions may alter grapevine deacclimation: variation in thermal amplitude in two contrasting wine regions from North and South America</t>
  </si>
  <si>
    <t>Low temperature is a limiting factor that affects vineyard distribution globally. The level of cold hardiness acquired during the dormant season by Vitis sp. is crucial for winter survival. Most research published on this topic has been generated beyond 40 degrees N latitude, where daily mean temperatures may attain injurious levels during the dormant season resulting in significant damage to vines and buds. Symptoms of cold injury have been identified in Mendoza (32-35 degrees S latitude), a Southern Hemisphere wine region characterized by a high thermal amplitude, and warm winds during the dormant season. These symptoms have usually been attributed to drought and/or pathogens, but not to rapid deacclimation followed by injurious low temperatures. Because local information on meteorological events as probable causes is scarce, this research was designed to test and study this assumption by comparing macro-, meso-, and microclimatic data from Mendoza, Argentina, and eastern Washington, USA. The goal was to unveil why freezing damage has occurred in both regions, despite the existence of large climatic differences. Because environmental parameters under field conditions may not correspond to data recorded by conventional weather stations, sensors were installed in vineyards for comparison. Microclimatic conditions on grapevines were also evaluated to assess the most vulnerable portions of field-grown grapevines. In order to better understand if it may be possible to modify cold hardiness status in a short period with high thermal amplitude conditions, deacclimation was induced using a thermal treatment. Hence, despite the fact that Mendoza is warmer, and temperatures are not as extreme as in Washington, high daily thermal amplitude might be partially involved in plant deacclimation, leading to a differential cold hardiness response.</t>
  </si>
  <si>
    <t>Gonzalez Antivilo, Francisco/0000-0001-9127-0214; Roig, Fidel Alejandro/0000-0003-0987-0486</t>
  </si>
  <si>
    <t>10.1007/s00484-017-1400-7</t>
  </si>
  <si>
    <t>WOS:000418453200001</t>
  </si>
  <si>
    <t>Zipf, L; Primack, RB</t>
  </si>
  <si>
    <t>Zipf, Lucy; Primack, Richard B.</t>
  </si>
  <si>
    <t>Humidity does not appear to trigger leaf out in woody plants</t>
  </si>
  <si>
    <t>In order to anticipate the ecological impacts of climate change and model changes to forests, it is important to understand the factors controlling spring leaf out. Leaf out phenology in woody trees and shrubs is generally considered to be strongly controlled by a combination of spring warming, winter chilling requirement, and photoperiod. However, researchers have recently suggested that temperature-related air humidity, rather than temperature itself, might be the main trigger of the spring leaf-out of woody plants. Here, we sought to examine the relationship between air humidity and leaf-out across a range of humidities and plant functional groups. We did not find any consistent, measurable effect of high humidity advancing leaf-out in the 15 woody shrubs and trees examined in this study, and we did not see progressive patterns of earlier leaf-out in successively higher humidities. Our results indicate that more work must be done on this topic before researchers can properly determine the effect of humidity on the leafing out process for woody species.</t>
  </si>
  <si>
    <t>10.1007/s00484-017-1428-8</t>
  </si>
  <si>
    <t>WOS:000418453200018</t>
  </si>
  <si>
    <t>Abdel-Wahab, AH; Michaud, JP; Bayoumy, MH; Awadalla, SS; El-Gendy, M</t>
  </si>
  <si>
    <t>Abdel-Wahab, Ahmed H.; Michaud, J. P.; Bayoumy, Mohamed H.; Awadalla, Samir S.; El-Gendy, Mohamed</t>
  </si>
  <si>
    <t>Differences in Flight Activity of Coleomegilla maculata and Hippodamia convergens (Coleoptera: Coccinellidae) Following Emergence, Mating, and Reproduction</t>
  </si>
  <si>
    <t>The flight activity of Coleomegilla maculata DeGeer and Hippodamia convergens Guerin-Meneville (Coleoptera: Coccinellidae) was examined by observing tethered beetles in the laboratory. C. maculata were fed eggs of Ephestia kuehniella Zeller, as were larval H. convergens, whereas adult H. convergens were fed Melanaphis sacchari (Zehntner) to induce egg maturation; adults of both species received water and diluted honey. A spot of magnetic paint was applied to one elytrum of each beetle, which then adhered to a small neodymium magnet attached to a thread. Beetles were permitted 1 h flight opportunities daily for 3-d periods, first as virgins on their fifth day of adult life, secondly after mating, thirdly after females began oviposition, and fourthly after prey were withheld and egg maturation and oviposition ceased. Both species exhibited low flight activity as virgins, and whereas C. maculata females increased their activity after mating, H. convergens females did not. Flight activity in C. maculata did not change with onset of oviposition, whereas it increased in H. convergens males, but not females. In contrast, H. convergens females increased their flight activity after cessation of oviposition, whereas C. maculata females did not. Female flight activity when either virgin or mated correlated weakly with fecundity in C. maculata, but not in H. convergens. Species differences are discussed in the context of nutritional ecology; H. convergens usually enters diapause immediately following emergence, and is more dependent on aphids for reproduction, whereas C. maculata develops and reproduces on a wider range of foods and is not so constrained.</t>
  </si>
  <si>
    <t>Bayoumy, Mohamed/AAD-1365-2019</t>
  </si>
  <si>
    <t>Bayoumy, Mohamed/0000-0002-6727-0473</t>
  </si>
  <si>
    <t>10.1093/ee/nvx136</t>
  </si>
  <si>
    <t>WOS:000417734400022</t>
  </si>
  <si>
    <t>Hiki, K; Tobino, T; Nakajima, F; Tsukahara, K</t>
  </si>
  <si>
    <t>Hiki, Kyoshiro; Tobino, Tomohiro; Nakajima, Fumiyuki; Tsukahara, Kenta</t>
  </si>
  <si>
    <t>Duration of life-cycle toxicity tests with the ostracod Heterocypris incongruens</t>
  </si>
  <si>
    <t>ENVIRONMENTAL TOXICOLOGY AND CHEMISTRY</t>
  </si>
  <si>
    <t>An acute sediment toxicity test using the ostracod Heterocypris incongruens is user friendly and has high sensitivity; however, a life-cycle test using this species has not been developed. The most challenging problem when developing a life-cycle test is that the egg development time varies greatly and is sometimes too long (&gt; 150 d) to monitor. It is desirable to shorten the duration of life-cycle toxicity tests including the observation period of egg development while preserving the ecological relevance of the net reproductive rate (R-0), an endpoint in the life-cycle test. Therefore, in the present study, we suggest a practical test duration for R-0 using population growth rate () as a measure of ecological relevance. We collected a range of life history characteristics of the ostracod by combining data from the literature and experimental results, constructed population matrix models, and calculated for 20 life history patterns. The results showed that a longer test period (&gt; 150 d) did not increase the correlation coefficients between R-0 and . Rather, a shorter test duration resulted in R-0 being highly correlated with . Our results suggest that a life-cycle toxicity test using the ostracod can provide an ecologically relevant toxicity endpoint, even if the test is abandoned after approximately 50 d and unhatched eggs remain. Environ Toxicol Chem 2017;36:3443-3449. (c) 2017 SETAC</t>
  </si>
  <si>
    <t>Hiki, Kyoshiro/P-1949-2019</t>
  </si>
  <si>
    <t>Hiki, Kyoshiro/0000-0001-7898-9486</t>
  </si>
  <si>
    <t>0730-7268</t>
  </si>
  <si>
    <t>1552-8618</t>
  </si>
  <si>
    <t>10.1002/etc.3931</t>
  </si>
  <si>
    <t>WOS:000417757700029</t>
  </si>
  <si>
    <t>Huang, YS; Ao, Y; Jiang, MX</t>
  </si>
  <si>
    <t>Huang, Yunshang; Ao, Yan; Jiang, Mingxing</t>
  </si>
  <si>
    <t>Reproductive Plasticity of an Invasive Insect Pest, Rice Water Weevil (Coleoptera: Curculionidae)</t>
  </si>
  <si>
    <t>Reproductive plasticity is a key determinant of species invasiveness. However, there are a limited number of studies addressing this issue in exotic insects. The rice water weevil Lissorhoptrus oryzophilus Kuschel (Coleoptera: Curculionidae), which is native to North America, is one of the most invasive insect pests in east Asia. In this study, we investigated the reproductive status of first-generation females (progeny of overwintered weevils) from five geographic regions in southern and northern China in the field, and reproductive status and ovipositional features of females provided with suitable host plants in the laboratory after collection. Under field conditions, a proportion of females oviposited, while the rest remained in diapause from all three southern regions investigated, but reproductive development did not take place in females from the two northern regions, where the weevil produces only one generation per year. However, when fed host plants in the laboratory, females from all regions laid eggs. They typically had a very short ovipositional period (3-6 d on average on rice at a temperature of 27 degrees C), laid a low number of eggs, and did not die soon after oviposition; this was different from common reproductive females. We concluded that first-generation L. oryzophilus females, which largely enter diapause after emergence, are highly plastic in their reproductive performance and are ready to reproduce under favorable conditions. Our results indicate the significance of their reproductive plasticity for geographic spread and population development.</t>
  </si>
  <si>
    <t>10.1093/jee/tox274</t>
  </si>
  <si>
    <t>WOS:000417754400014</t>
  </si>
  <si>
    <t>Bogan, MT</t>
  </si>
  <si>
    <t>Bogan, Michael T.</t>
  </si>
  <si>
    <t>Hurry up and wait: life cycle and distribution of an intermittent stream specialist (Mesocapnia arizonensis)</t>
  </si>
  <si>
    <t>Species inhabiting intermittent streams must have life-history traits that confer resistance or resilience to flow cessation or drying. However, we lack basic life-history information for most aquatic invertebrate species, especially those from intermittent streams. I documented the life cycle and distribution of an unusual winter stonefly species, Mesocapnia arizonensis (Capniidae). The species was first described from 6 localities in 1969, but its natural history remained enigmatic. I surveyed &gt;90 streams across the southwestern USA, documented the life cycle of M. arizonensis at 1 locality, and experimentally rehydrated dry streambed sediment in search of dormant stoneflies at another locality. Field surveys expanded the number of localities from 22 to 98, most of which were intermittent with flow durations as brief as 3 mo/y, and extended the known range of the species by 800 km. Nymphs were abundant within days of flow resumption, grew rapidly as a single cohort, and started emerging as adults 42 d after flow resumed. The brief appearance of a 2(nd) cohort of tiny nymphs 1 mo before the stream dried indicates direct hatching of at least some eggs. I failed to find dormant stoneflies in the top 30 cm of dry stream sediment, suggesting that M. arizonensis undergoes dormancy deep in the substrate, putting it safely out of reach of scouring summer floods that occur between favorable winter seasons. The remarkable ability of M. arizonensis to survive in short-flow duration streams and to endure multiple consecutive dry years, suggests that the species is well prepared for the drier climatic conditions predicted to occur across its range.</t>
  </si>
  <si>
    <t>10.1086/694746</t>
  </si>
  <si>
    <t>WOS:000416259800011</t>
  </si>
  <si>
    <t>Khan, Z; Wan Omar, WM; Merican, FMMS; Azizan, AA; Foong, CP; Convey, P; Najimudin, N; Smykla, J; Alias, SA</t>
  </si>
  <si>
    <t>Khan, Zoya; Wan Omar, Wan Maznah; Merican, Faradina Merican Mohd Sidik; Azizan, Asmimie Asmawarnie; Foong, Choon Pin; Convey, Peter; Najimudin, Nazalan; Smykla, Jerzy; Alias, Siti Aisyah</t>
  </si>
  <si>
    <t>Identification and phenotypic plasticity of Pseudanabaena catenata from the Svalbard archipelago</t>
  </si>
  <si>
    <t>POLISH POLAR RESEARCH</t>
  </si>
  <si>
    <t>A filamentous benthic cyanobacteria, strain USMAC16, was isolated from the High Arctic Svalbard archipelago, Norway, and a combination of morphological, ultrastructural and molecular characterisation (16S rRNA gene sequence) used to identify to species level. Cell dimensions, thylakoid arrangement and apical cell shape are consistent with the Pseudanabaena genus description. The molecular characterisation of P. catenata gave 100% similarity with Pseudanabaena catenata SAG 1464-1, originally reported from Germany. Strain USMAC16 was cultured under a range of temperature and photoperiod conditions, in solid and liquid media, and harvested at exponential phase to examine its phenotypic plasticity. Under different culture conditions, we observed considerable variations in cell dimensions. The longest cell (5.91 +/- 0.13 mu m) was observed at 15 degrees C under 12:12 light: dark, and the widest cell (3.24 +/- 0.06 mu m) at 4 degrees C under 12:12 light: dark in liquid media. The study provides baseline data documenting the morphological variation of P. catenata in response to changing temperature regimes.</t>
  </si>
  <si>
    <t>HJ ALIAS, SITI AISYAH/B-9785-2010; Foong, Choon Pin/C-4270-2017; Smykla, Jerzy/N-3288-2014</t>
  </si>
  <si>
    <t>Foong, Choon Pin/0000-0002-7785-7702; Smykla, Jerzy/0000-0001-8228-6695; Mohd. Sidik Merican, Faradina Merican/0000-0002-1527-8991</t>
  </si>
  <si>
    <t>0138-0338</t>
  </si>
  <si>
    <t>2081-8262</t>
  </si>
  <si>
    <t>10.1515/popore-2017-0022</t>
  </si>
  <si>
    <t>WOS:000416754400002</t>
  </si>
  <si>
    <t>Mano, H; Tanaka, Y</t>
  </si>
  <si>
    <t>Mano, Hiroyuki; Tanaka, Yoshinari</t>
  </si>
  <si>
    <t>Spatial difference in genetic variation for fenitrothion tolerance between local populations of Daphnia galeata in Lake Kasumigaura, Japan</t>
  </si>
  <si>
    <t>ECOTOXICOLOGY</t>
  </si>
  <si>
    <t>This study examines the spatial difference in genetic variation for tolerance to a pesticide, fenitrothion, in Daphnia galeata at field sites in Lake Kasumigaura, Japan. We estimated genetic values of isofemale lines established from dormant eggs of D. galeata collected from field sampling sites with the toxicant threshold model applied using acute toxicity. We compared genetic values and variances and broad-sense heritability across different sites in the lake. Results showed that the mean tolerance values to fenitrothion did not differ spatially. The variance in genetic value and heritability of fenitrothion tolerance significantly differed between sampling sites, revealing that long-term ecological risk of fenitrothion may differ between local populations in the lake. These results have implications for aquatic toxicology research, suggesting that differences in genetic variation of tolerance to a chemical among local populations must be considered for understanding the long-term ecological risks of the chemical over a large geographic area.</t>
  </si>
  <si>
    <t>Mano, Hiroyuki/M-2892-2018</t>
  </si>
  <si>
    <t>Mano, Hiroyuki/0000-0003-2684-5792</t>
  </si>
  <si>
    <t>0963-9292</t>
  </si>
  <si>
    <t>1573-3017</t>
  </si>
  <si>
    <t>10.1007/s10646-017-1860-x</t>
  </si>
  <si>
    <t>WOS:000416329500007</t>
  </si>
  <si>
    <t>Nordberg, EJ; Cobb, VA</t>
  </si>
  <si>
    <t>Nordberg, Eric J.; Cobb, Vincent A.</t>
  </si>
  <si>
    <t>BODY TEMPERATURES AND WINTER ACTIVITY IN OVERWINTERING TIMBER RATTLESNAKES (CROTALUS HORRIDUS) IN TENNESSEE, USA</t>
  </si>
  <si>
    <t>HERPETOLOGICAL CONSERVATION AND BIOLOGY</t>
  </si>
  <si>
    <t>At high latitudes and elevations, snakes spend considerable time in overwintering refugia. Although brumation is generally associated with periods of inactivity, some evidence supports the occurrence of limited above and below ground activity during winter. Observations of such events are rare due to the inaccessibility of the typical subterranean refugia of snakes. Our study examined occurrences of both surface and subterranean activity during winter in the Timber Rattlesnake, Crotalus horridus. We monitored hourly body temperatures (T(b)s) and small-scale above and below ground movement bouts throughout the overwintering period in Tennessee, USA. High frequency monitoring of body temperatures and movement patterns allowed us to identify mid-winter activity as well as shuttling behavior during ingress and egress. We recorded environmental temperatures and snake operative temperatures to estimate periods when snakes were surface active. Snake ingress into brumation occurred on 10 October +/- 12 d, and egress occurred on 7 April +/- 17 d. We recorded 53,041 T(b)s (mean snake T-b = 11.0 +/- 3.6 degrees C; range 1.1-33.7 degrees C) collected over two overwintering periods (2011-2012 and 2012-2013). Snakes made on average 6.1 +/- 1.2 movement bouts throughout winter, accumulating a total distance of 146.4 +/- 35.5 m. All individuals made small (&lt; 10 m) movements throughout winter. We speculate that milder winters and the increased prevalence of suitable surface temperatures will promote additional winter activity.</t>
  </si>
  <si>
    <t>2151-0733</t>
  </si>
  <si>
    <t>1931-7603</t>
  </si>
  <si>
    <t>WOS:000418700500004</t>
  </si>
  <si>
    <t>Wiebler, JM; Kumar, M; Muir, TJ</t>
  </si>
  <si>
    <t>Wiebler, James M.; Kumar, Manisha; Muir, Timothy J.</t>
  </si>
  <si>
    <t>Daily thermal fluctuations to a range of subzero temperatures enhance cold hardiness of winter-acclimated turtles</t>
  </si>
  <si>
    <t>Although seasonal increases in cold hardiness are well documented for temperate and polar ectotherms, relatively little is known about supplemental increases in cold hardiness during winter. Because many animals are exposed to considerable thermal variation in winter, they may benefit from a quick enhancement of cold tolerance prior to extreme low temperature. Hatchling painted turtles (Chrysemys picta) overwintering in their natal nests experience substantial thermal variation in winter, and recently, it was found that brief subzero chilling of winter-acclimated hatchlings decreases subsequent chilling-induced mortality, increases blood concentrations of glucose and lactate, and protects the brain from cryoinjury. Here, we further characterize that phenomenon, termed 'cold conditioning', by exposing winter-acclimated hatchling turtles to -3.5, -7.0, or -10.5 A degrees C gradually or repeatedly via daily thermal fluctuations over the course of 5 days and assessing their survival of a subsequent cold shock to a discriminating temperature of -12.7 A degrees C. To better understand the physiological response to cold conditioning, we measured changes in glucose and lactate concentrations in the liver, blood, and brain. Cold conditioning significantly increased cold-shock survival, from 9% in reference turtles up to 74% in cold-conditioned turtles, and ecologically relevant daily thermal fluctuations were at least as effective at conferring cryoprotection as was gradual cold conditioning. Cold conditioning increased glucose concentrations, up to 25 mu mol g(-1), and lactate concentrations, up to 30 mu mol g(-1), in the liver, blood, and brain. Turtles that were cold conditioned with daily thermal fluctuations accumulated more glucose in the liver, blood, and brain, and had lower brain lactate, than those gradually cold conditioned. Given the thermal variation to which hatchling painted turtles are exposed in winter, we suggest that the supplemental protection conferred by cold conditioning, especially that induced by daily thermal fluctuations, may be important for their overwinter survival. Investigation into the duration of the cold-conditioning induced protection and its occurrence in natural field conditions is needed to better understand its ecological significance. We suggest that future work exploring the underlying mechanisms of cold conditioning should focus on non-colligative effects of glucose, expression of small Hsps, changes in membrane structure, and ion homeostasis.</t>
  </si>
  <si>
    <t>10.1007/s00360-017-1099-0</t>
  </si>
  <si>
    <t>WOS:000414946400009</t>
  </si>
  <si>
    <t>Xu, L; Xu, SL; Han, XY; Li, SJ; Dumont, H; Han, BP</t>
  </si>
  <si>
    <t>Xu, Lei; Xu, Shaolin; Han, Xiaoyu; Li, Sijia; Dumont, Henri J.; Han, Bo-Ping</t>
  </si>
  <si>
    <t>Spatial heterogeneity and long-term dynamics of cladoceran ephippia in a monsoonal reservoir, driven by hydrology and eutrophication</t>
  </si>
  <si>
    <t>JOURNAL OF PALEOLIMNOLOGY</t>
  </si>
  <si>
    <t>Most freshwater Cladocera produce ephippia to survive harsh episodes in their life cycle. Ephippia represent the dormant community in sediments and allow tracing population dynamics and community succession with environmental change in water bodies in time. As reservoirs are created by damming rivers, the species composition and structure of a dormant cladoceran community are expected to depend on trophic state as well as on hydrological conditions. We collected ephippia from sediments in the transition and lacustrine zones of Liuxihe reservoir, a warm-water impoundment in southern China. High species richness with low abundance was found in the transitional zone, while high abundance was found at the lacustrine zone. Ephippia identified Daphnia galeata as the first Cladocera colonizer of the newly created water body, but littoral or small sized species-Scapholeberis sp. and Bosmina sp. fast increased and became dominated from damming till the end of 1970s. Medium-sized pelagic species-Moina micrura and D. galeata-increased from 1975 onwards, corresponding to an increase in diatom abundance with slight eutrophication and hydrological shift due to the construction of two small dams in the upstream zone of the feeding rivers. A two-way stepwise linear regression analysis showed that spatial variables explained 33% of ephippial total abundance while diatom abundance explained 5.2%. Hydrological conditions in the dry season (October to next March) were unrelated to total ephippial abundance but explained 37.5% in the wet season (April to September). We conclude the distinct longitudinal gradient and vertical variation of the dormant community provide useful information for understanding of long-term dynamics of site-specific hydrological processes, primary productivity and hydrologic events.</t>
  </si>
  <si>
    <t>0921-2728</t>
  </si>
  <si>
    <t>1573-0417</t>
  </si>
  <si>
    <t>10.1007/s10933-017-9993-8</t>
  </si>
  <si>
    <t>WOS:000414421600009</t>
  </si>
  <si>
    <t>Komagata, O; Higa, Y; Muto, A; Hirabayashi, K; Yoshida, M; Sato, T; Nihei, N; Sawabe, K; Kobayashi, M</t>
  </si>
  <si>
    <t>Komagata, Osamu; Higa, Yukiko; Muto, Atsushi; Hirabayashi, Kimio; Yoshida, Masahiro; Sato, Takashi; Nihei, Naoko; Sawabe, Kyoko; Kobayashi, Mutsuo</t>
  </si>
  <si>
    <t>Predicting the Start of the Aedes albopictus (Diptera: Culicidae) Female Adult Biting Season Using the Spring Temperature in Japan</t>
  </si>
  <si>
    <t>Aedes albopictus (Skuse) (Diptera: Culicidae) is distributed widely and is common in much of Japan. In Japan, female adults begin to bite in between April and June, except in the southern subtropics where the mosquito has no dormant period. It is difficult to estimate the first Ae. albopictus biting day because it varies annually depending on the location. Over several years, we surveyed the mosquitoes at different locations that covered a range of warmer to cooler areas of Japan. We found an association between the timing of first biting day by Ae. albopictus and spring temperature. In spring months, the strongest correlation was found with mean April temperatures, followed by March. Based on these data, it may, therefore, be possible to apply a simple formula to predict the timing of the first biting day at various geographical locations in Japan. Forecasting maps were created using a simple prediction formula. We found that the first biting day for Ae. albopictus changed depending on early spring temperatures for each year. There was an approximate 20-d difference in first biting day between years with warmer and cooler springs. This prediction model will provide useful insight for planning and practice of Ae. albopictus control programs, targeting larvae and adults, in temperate regions globally.</t>
  </si>
  <si>
    <t>Komagata, Osamu/J-2771-2013</t>
  </si>
  <si>
    <t>Komagata, Osamu/0000-0002-8175-6402</t>
  </si>
  <si>
    <t>10.1093/jme/tjx159</t>
  </si>
  <si>
    <t>WOS:000422974500008</t>
  </si>
  <si>
    <t>O'Mara, MT; Rikker, S; Wikelski, M; Ter Maat, A; Pollock, HS; Dechmann, DKN</t>
  </si>
  <si>
    <t>O'Mara, M. Teague; Rikker, Sebastian; Wikelski, Martin; Ter Maat, Andries; Pollock, Henry S.; Dechmann, Dina K. N.</t>
  </si>
  <si>
    <t>Heart rate reveals torpor at high body temperatures in lowland tropical free-tailed bats</t>
  </si>
  <si>
    <t>Reduction in metabolic rate and body temperature is a common strategy for small endotherms to save energy. The daily reduction in metabolic rate and heterothermy, or torpor, is particularly pronounced in regions with a large variation in daily ambient temperature. This applies most strongly in temperate bat species (order Chiroptera), but it is less clear how tropical bats save energy if ambient temperatures remain high. However, many subtropical and tropical species use some daily heterothermy on cool days. We recorded the heart rate and the body temperature of free-ranging Pallas' mastiff bats (Molossus molossus) in Gamboa, Panama, and showed that these individuals have low field metabolic rates across a wide range of body temperatures that conform to high ambient temperature. Importantly, low metabolic rates in controlled respirometry trials were best predicted by heart rate, and not body temperature. Molossus molossus enter torpor-like states characterized by low metabolic rate and heart rates at body temperatures of 32 degrees C, and thermoconform across a range of temperatures. Flexible metabolic strategies may be far more common in tropical endotherms than currently known.</t>
  </si>
  <si>
    <t>; O'Mara, M. Teague/J-6090-2012</t>
  </si>
  <si>
    <t>Dechmann, Dina/0000-0003-0043-8267; Pollock, Henry/0000-0002-8698-691X; O'Mara, M. Teague/0000-0002-6951-1648</t>
  </si>
  <si>
    <t>10.1098/rsos.171359</t>
  </si>
  <si>
    <t>WOS:000418587600046</t>
  </si>
  <si>
    <t>Lisovski, S; Ramenofsky, M; Wingfield, JC</t>
  </si>
  <si>
    <t>Lisovski, Simeon; Ramenofsky, Marilyn; Wingfield, John C.</t>
  </si>
  <si>
    <t>Defining the Degree of Seasonality and its Significance for Future Research</t>
  </si>
  <si>
    <t>Seasonality describes cyclic and largely predictable fluctuations in the environment. Such variations in day length, temperature, rainfall, and resource availability are ubiquitous and can exert strong selection pressure on organisms to adapt to seasonal environments. However, seasonal variations exhibit large scale geographical divergences caused by a whole suite of factors such as solar radiation, ocean currents, extent of continents, and topography. Realizing these contributions in driving patterns of overall seasonality may help advance our understanding of the kinds of evolutionary adaptations we should expect at a global scale. Here, we introduce a new concept and provide the data describing the overall degree of seasonality, based on its two major components-amplitude and predictability. Using global terrestrial datasets on temperature, precipitation and primary productivity, we show that these important seasonal factors exhibit strong differences in their spatial patterns with notable asymmetries between the southern and the northern hemisphere. Furthermore, our analysis reveals that seasonality is highly diverse across latitudes as well as longitudinal gradients. This indicates that using a direct measure of seasonality and its components, amplitude and predictability, may yield a better understanding of how organisms are adapted to seasonal environments and provide support for predictions on the consequences of rapid environmental change.</t>
  </si>
  <si>
    <t>Lisovski, Simeon/AAD-4201-2019</t>
  </si>
  <si>
    <t>Lisovski, Simeon/0000-0002-6399-0035</t>
  </si>
  <si>
    <t>10.1093/icb/icx040</t>
  </si>
  <si>
    <t>WOS:000416721300002</t>
  </si>
  <si>
    <t>Dou, W; Tian, Y; Liu, H; Shi, Y; Smagghe, G; Wang, JJ</t>
  </si>
  <si>
    <t>Dou, Wei; Tian, Yi; Liu, Hong; Shi, Yan; Smagghe, Guy; Wang, Jin-Jun</t>
  </si>
  <si>
    <t>Characteristics of six small heat shock protein genes from Bactrocera dorsalis: Diverse expression under conditions of thermal stress and normal growth</t>
  </si>
  <si>
    <t>COMPARATIVE BIOCHEMISTRY AND PHYSIOLOGY B-BIOCHEMISTRY &amp; MOLECULAR BIOLOGY</t>
  </si>
  <si>
    <t>To explore the functions of small heat shock proteins (sHsps) in relation to thermal stress and development in Bactrocera dorsalis (Hendel), one of the most economically important pest species attacking a wide range of fruits and vegetables, six full-length cDNAs of sHsp genes (BdHsp17.7, 18.4, 20.4, 20.6, 21.6 and 23.8) were cloned, and the expression patterns in different developmental stages and tissues, as well as in response to both thermal and 20-hydroxyecdysone (20E) exposures, were examined using real time quantitative PCR. The open reading frames (ORFs) of six sHsps are 453, 489, 537, 543, 567 and 630 bp in length, encoding proteins with molecular weights of 17.7, 18.4, 20.4, 20.6, 21.6 and 23.8 kDa, respectively. BdHsp18.4 and BdHsp20.4 maintained lower expression levels in both eggs and larvae, whereas remarkably up-regulated after the larval-pupal transformation, suggesting that these two sHsps may be involved in metamorphosis. Significant tissue specificity exists among sHsps: the highest expression of BdHsp20. 6 and BdHsp23.8 in the Malpighian tubules and ovary, respectively, versus a peak in the fat body for others. BdHsp20.4 and BdHsp20. 6 were significantly up-regulated by thermal stress. In contrast, Bdifsp18.4 and BdHsp23.8 reacted only to heat stress. BdHsp17.7 and BdHsp21.6 were insensitive to both heat and cold stresses. The degree of sHsps response depends on intensity of 20E treatment, i.e., dose and time. These results strongly suggest functional differentiation within the sHsp subfamily in B. dorsalis. The physiological function of sHsp members under thermal stress and normal growth remains the subjects of further investigation.</t>
  </si>
  <si>
    <t>Smagghe, Guy/AAE-8914-2019</t>
  </si>
  <si>
    <t>Smagghe, Guy/0000-0001-8334-3313</t>
  </si>
  <si>
    <t>1096-4959</t>
  </si>
  <si>
    <t>1879-1107</t>
  </si>
  <si>
    <t>10.1016/j.cbpb.2017.07.005</t>
  </si>
  <si>
    <t>WOS:000412258300002</t>
  </si>
  <si>
    <t>Salina, EG; Ryabova, O; Vocat, A; Nikonenko, B; Cole, ST; Makarov, V</t>
  </si>
  <si>
    <t>Salina, Elena G.; Ryabova, Olga; Vocat, Anthony; Nikonenko, Boris; Cole, Stewart T.; Makarov, Vadim</t>
  </si>
  <si>
    <t>New 1-hydroxy-2-thiopyridine derivatives active against both replicating and dormant Mycobacterium tuberculosis</t>
  </si>
  <si>
    <t>JOURNAL OF INFECTION AND CHEMOTHERAPY</t>
  </si>
  <si>
    <t>Tuberculosis (TB) treatment is confounded by the range of metabolic states displayed by Mycobacterium tuberculosis, by the long duration required and by the increasing prevalence of drug-resistant strains. Latent TB infection is especially difficult to treat due to the phenotypic antibiotic resistance of non-replicating M. tuberculosis. Therefore, the development of new drugs effective against both active and latent TB infection is needed. New 1-hydroxy-2-thiopyridine derivatives were synthesized and found to be highly effective in vitro against both actively growing and dormant non-culturable M. tuberculosis. Such compounds are leads for the development of new drugs for all forms of TB including latent infection. (C) 2017 Japanese Society of Chemotherapy and The Japanese Association for Infectious Diseases. Published by Elsevier Ltd. All rights reserved.</t>
  </si>
  <si>
    <t>1341-321X</t>
  </si>
  <si>
    <t>1437-7780</t>
  </si>
  <si>
    <t>10.1016/j.jiac.2017.04.012</t>
  </si>
  <si>
    <t>WOS:000413259500013</t>
  </si>
  <si>
    <t>Czenze, ZJ; Brigham, RM; Hickey, AJR; Parsons, S</t>
  </si>
  <si>
    <t>Czenze, Z. J.; Brigham, R. M.; Hickey, A. J. R.; Parsons, S.</t>
  </si>
  <si>
    <t>Winter climate affects torpor patterns and roost choice in New Zealand lesser short-tailed bats</t>
  </si>
  <si>
    <t>Variation in winter conditions differentially impacts thermoregulation of endotherms, with some species using torpor as an energy-saving strategy during periods of negative energy balance. We evaluated how differences in energy balance due to winter ambient temperatures (T-a), would lead to differing torpor expression and roost choice between populations. Here, we monitored T-a and skin temperatures (T-sk) of New Zealand lesser short-tailed bats (Mystacina tuberculata) using temperature telemetry from an inland population from Pureora, North Island and another from Hauturu/Little Barrier Island (Hauturu), an offshore island. Relative to Pureora, all recorded T-a variables were higher in Hauturu. Hauturu bats used short torpor (&lt;24 h) more frequently (51% of observational days) than their Pureora conspecifics (33%). Furthermore, minimum T-sk of Hauturu bats correlated positively with mean T-a and Hauturu bats were more likely to arouse on nights with warmer sunset T-a. No correlation was found for Pureora bats. Torpor bout duration did not differ between sites. On Hauturu, bats preferred thermally unstable roosts and preferentially roosted inside dead punga/silver fern-trees (Cyathea dealbata). As punga thermal characteristics did not differ from T-a, Hauturu bats may take advantage of warm T-a to reduce rewarming costs. We did not observe differences in any thermoregulatory variables between sexes in Hauturu. Differences in winter T-a may differentially impact populations across a latitudinal gradient. Although bat populations in warmer climates are under less thermoregulatory stress, site and climate specific adaptations appear to be employed that affect roost choice and torpor patterns.</t>
  </si>
  <si>
    <t>Brigham, R. Mark/E-6825-2010</t>
  </si>
  <si>
    <t>Brigham, R. Mark/0000-0001-6765-4250</t>
  </si>
  <si>
    <t>10.1111/jzo.12486</t>
  </si>
  <si>
    <t>WOS:000414247800008</t>
  </si>
  <si>
    <t>Wang, DL; Du, J; Zhang, BT; Ba, L; Hodgkinson, KC</t>
  </si>
  <si>
    <t>Wang, Deli; Du, Juan; Zhang, Baotian; Ba, Lei; Hodgkinson, Kenneth C.</t>
  </si>
  <si>
    <t>Grazing Intensity and Phenotypic Plasticity in the Clonal Grass Leymus chinensis</t>
  </si>
  <si>
    <t>Phenotypic plasticity enables plants to cope with changes in their environment. Plasticity in a population of Leymus chinensis, a common grass species in arid and semiarid temperate grasslands of northern China, was determined in a natural grassland grazed by large domestic herbivores. We measured shoot and bud characteristics monthly along a grazing intensity gradient indicated by distance from the village gate during two growing seasons. In addition, some plants along the gradient were removed to a common transplant garden and their growth was compared. Leaf characteristics (leaf angle, leaf length, and leaf number), growth form (tiller height and tiller clusters), bud proliferation, and plant fitness differed significantly in situ along the gradient. The expression of plasticity was grazing intensity dependent: the greatest increase in tiller density, tiller cluster, and bud number occurred at a moderate grazing intensity (2.5 km from the village gate). In the transplant garden, no evidence was found for distinct populations of L. chinensis within the grassland. Leaf characteristics, tiller growth form, and bud demography of tillers not grazed showed phenotypic plasticity in response to grazing of neighbor shoots because clonal reproduction is the main breeding system for this species in grazed natural grassland and defoliation of neighbor shoots is likely to affect the physiology and morphology of tillers that are not grazed. The observed overcompensation in vegetative reproduction may aid future survival and growth and could be achieved in a prudent grazing system designed to take into account the needs of this dominant grass in semiarid temperate steppes. (C) 2017 The Society for Range Management. Published by Elsevier Inc. All rights reserved.</t>
  </si>
  <si>
    <t>10.1016/j.rama.2017.06.011</t>
  </si>
  <si>
    <t>WOS:000413457800010</t>
  </si>
  <si>
    <t>Pickett, CH; Nieto, DJ; Bryer, JA; Swezey, SL; Stadtherr, M</t>
  </si>
  <si>
    <t>Pickett, Charles H.; Nieto, Diego J.; Bryer, Janet A.; Swezey, Sean L.; Stadtherr, Marypat</t>
  </si>
  <si>
    <t>Long term post-release impacts of the introduced parasitoid Peristenus relictus (Hymenoptera: Braconidae) on Lygus spp. (Hemiptera: Miridae) populations in California</t>
  </si>
  <si>
    <t>The European Lygus spp. parasitoid Peristenus relictus (Ruthe) was released into California between 1998 and 2004. Four release sites, including one in the Central Valley and three along the Monterey Bay, were monitored from 1999 to 2015. Lygus spp. and P. relictus populations were monitored in alfalfa, weedy non-crop vegetation, and commercial strawberries. An experimental field cage study was also conducted to measure the contribution of both P. relictus and resident predators to Lygus spp. mortality. Results from both caging and longitudinal studies demonstrated that P. relictus had a negative impact on Lygus spp. nymphal densities. Annual percent parasitism peaks ranged from 45 to 71% in alfalfa or non-crop vegetation, which were either correlated with host densities or demonstrated a delayed density dependent response. Lygus spp. population reductions of over 90% were recorded at five of six sampling locations by 2011-2012. An increase in Lygus spp. densities was observed at two release sites during the last two years of monitoring in the Monterey Bay region and may be related to climate. In-season nymphal densities were correlated with winter temperatures, as warmer than average winters may have affected diapause and accelerated population growth rates. We consider this study, which corroborates the preference by P. relictus for congeneric North American host species, the biological control value of this parasitoid's establishment, and climate as a possible contributor to Lygus spp. population dynamics, to be a valuable contribution to understanding biological control of Lygus spp. by P. relictus.</t>
  </si>
  <si>
    <t>10.1016/j.biocontrol.2017.07.002</t>
  </si>
  <si>
    <t>WOS:000411473000005</t>
  </si>
  <si>
    <t>Varpe, O</t>
  </si>
  <si>
    <t>Varpe, Oystein</t>
  </si>
  <si>
    <t>Life History Adaptations to Seasonality</t>
  </si>
  <si>
    <t>Seasonality creates a template for many natural processes and evolutionary adaptations. Organisms are often faced with an annual cycle consisting of a productive (favorable) and unproductive period. This yearly cycle along with other seasonal variations in abiotic factors and associated biotic interactions form strong selection pressures shaping the scheduling of annual activities and the developmental stages and modes of life through the year. Annual decisions impact trade-offs that involve both current and future reproductive value (RV), and life history theory provides the foundation to understand these linkages between phenology and an organism's full life. Annual routine models further allow for multiple annual decisions to be optimized and predicted with respect to lifetime consequences. Studies of life history adaptations to seasonality are concerned with questions such as: within the productive season, should growth come first, followed by reproduction, or the other way around? What is the best time to diapause or migrate, and how will this timing impact other life history traits? Should energy reserves be built, to transfer resources from 1 year to the next, and allow for the spatial and temporal freedom of capital breeding? If offspring value is low during parts of the productive season, what is then the best alternative to reproduction: accumulate stores, grow, or wait in safety? To help answer these and other questions, I provide an overview of key theoretical concepts and some of the main life schedules, annual routines, and trade-offs involved. Adaptations to the unproductive period include diapause (dormancy), embryonic resting stages (eggs, seeds), energy reserves, and seasonal migrations. Adaptations to the productive window include rapid growth, high reproductive effort, capital breeding, and reproduction entrained to the annual cycle and with precise timing. Distinct annual routines, large body size, energy storage capacities, and parental care are also adaptations to seasonality. Phenotypic plasticity and state-dependence are important parts of these traits and are adaptations in their own. I give particular attention to timing of breeding and the associated birth-time dependent contributions to fitness. Seasonality in offspring value impacts the scheduling of growth, storage, and reproduction and may create parent-offspring conflicts over breeding timing. A combined offspring and parent value perspective should be adopted more broadly, also because of the management implications. I further argue for strategic but careful use of latitudinal (and altitudinal) gradients, and more attention to the role of seasonally varying predation risk as a selective force.</t>
  </si>
  <si>
    <t>10.1093/icb/icx123</t>
  </si>
  <si>
    <t>WOS:000416721300003</t>
  </si>
  <si>
    <t>Thomas, PA</t>
  </si>
  <si>
    <t>Thomas, Peter A.</t>
  </si>
  <si>
    <t>Biological Flora of the British Isles: Sorbus torminalis</t>
  </si>
  <si>
    <t>1. This account presents information on all aspects of the biology of Sorbus torminalis (L.) Crantz (Wild Service-tree)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Sorbus torminalis is an uncommon, mostly small tree (but can reach 33 m) native to lowland England and Wales, and temperate and Mediterranean regions of mainland Europe. It is the most shade-tolerant member of the genus in the British Isles, and as a result, it is more closely associated with woodland than any other British species. Like other British Sorbus species, however, it grows best where competition for space and sunlight is limited. Seedlings are shade tolerant but adults are only moderately so. This, combined with its low competitive ability, restricts the best growth to open areas. In shade, saplings and young adults form a sapling bank, showing reproduction and extensive growth only when released. Sorbus torminalis tolerates a wide range of soil reaction (pH 3.5-8.0) but grows best on calcareous clays and thin soils over limestone. 3. Sorbus torminalis is a sexual, diploid, non-apomictic species that has hybridised with a number of other Sorbus species to form microspecies. The hermaphrodite flowers are primarily insect pollinated. Seed production is reliable only in warm years, especially at the edge of its range, although even then seed viability is low. The fruits are primarily dispersed by carnivorous mammals. Seeds display embryo dormancy but most will germinate the first spring after falling. 4. This tree is very tolerant of short droughts but only moderately tolerant of frost, hence its southerly and lowland distribution. It faces no particular individual threats although the small size of most populations makes it susceptible to habitat loss and fragmentation, particularly through the loss of open coppiced areas. As a consequence, it appears to be declining throughout Britain and Europe despite its wide range of historical uses and the high value of its timber. The extent to which these losses will be offset by increases due to climate change is unknown.</t>
  </si>
  <si>
    <t>10.1111/1365-2745.12857</t>
  </si>
  <si>
    <t>WOS:000413341700031</t>
  </si>
  <si>
    <t>Cheng, WN; Long, ZR; Zhang, YD; Liang, TT; Zhu-Salzman, K</t>
  </si>
  <si>
    <t>Cheng, Weining; Long, Zhiren; Zhang, Yudong; Liang, Tingting; Zhu-Salzman, Keyan</t>
  </si>
  <si>
    <t>Effects of temperature, soil moisture and photoperiod on diapause termination and post-diapause development of the wheat blossom midge, Sitodiplosis mosellana (Gehin) (Diptera: Cecidomyiidae)</t>
  </si>
  <si>
    <t>Sitodiplosis mosellana, one of the most important wheat pests, goes through larval diapause in a cocooned form. It is univoltine, but some individuals exhibit prolonged diapause. In this study, we documented diapause termination rate of cocooned larvae at different diapausing periods and time required for adult emergence when they were brought to 25 degrees C from the field in northern China. We found that field larvae all entered diapause by June, but none terminated diapause until late September when the daily average temperature dropped to below 20 degrees C. Furthermore, termination rate increased significantly as diapausing larvae underwent increasing chilling duration, reaching &gt; 95% from early December to early March. Our results suggest that chilling was necessary for diapause to terminate and that field diapause termination ended in early December. To explore low temperature and duration required, we cold-treated field diapausing larvae of different periods at different low temperatures for various lengths of time prior to the 25 degrees C incubation. Chilling at 4-8 degrees C for 60-90 days resulted in a higher termination rate ( &gt; 90%) and shorter adult emergence time in general. Additionally, we investigated the combined effect of temperature (18-30 degrees C) and soil moisture (20-60%, on dry weight basis) as well as the effect of photoperiod (24:0-0:24 L:D) on post-diapause development. While photoperiod did not affect adult emergence, soil moisture ranging from 30 to 50% and temperature from 22 to 26 degrees C resulted in the highest adult emergence rates ( &gt; 46%) within relatively short time ( &lt; 18 days). Mortality and/or prolonged diapause rate drastically increased when incubation conditions were outside the optimal range, especially at 30 degrees C. These findings provide new insight into the diapause process of S. mosellana, and information will be useful for development of field forecasting and laboratory rearing techniques of this pest insect.</t>
  </si>
  <si>
    <t>10.1016/j.jinsphys.2017.10.001</t>
  </si>
  <si>
    <t>WOS:000417963700010</t>
  </si>
  <si>
    <t>Dalziell, EL; Tomlinson, S</t>
  </si>
  <si>
    <t>Dalziell, Emma L.; Tomlinson, Sean</t>
  </si>
  <si>
    <t>Reduced metabolic rate indicates declining viability in seed collections: an experimental proof-of-concept</t>
  </si>
  <si>
    <t>CONSERVATION PHYSIOLOGY</t>
  </si>
  <si>
    <t>There is increasing investment globally in seed storage facilities for a wide array of purposes, from food security to biodiversity conservation. Best practice when storing seeds in this manner is to periodically test collections for viability, such that declining viability can be used as a trigger for management actions. Typically, viability testing is time consuming and/or destructive, involving germination testing, cut-testing or a range of potential biochemical indicators. Given that respiration (i.e. metabolic activity) is the basic chemical reaction common to all forms of life, measuring metabolic rate should provide a less-destructive, simple and repeatable correlate of seed viability. We compared the viability of seed collections of known proportions of alive and dead seeds to their metabolic rates, calculated as CO2 production (VCO2) measured using flow through respirometery. To maximize the activity of the seeds and our likelihood of measuring metabolic rates, we imbibed the seeds from 12 species of angiosperms, and measured them using an open system respirometer. Measuring metabolic rate in seeds from diverse evolutionary and ecological backgrounds required us to adopt an allometric approach to account for the effects of seed size upon metabolic rate. After doing so, however, we found significant linear relationships between the known viability of our seed collections and their metabolic rates, but these relationships were unique for each species measured. These data provide substantial support to the prospect that measuring metabolic rates can be used to estimate viability of seeds in storage, however, we advocate the development and adoption of more sensitive respirometry equipment, specifically engineered for this purpose in order to achieve truly non-destructive measurements.</t>
  </si>
  <si>
    <t>Tomlinson, Sean/0000-0003-0864-5391</t>
  </si>
  <si>
    <t>2051-1434</t>
  </si>
  <si>
    <t>cox058</t>
  </si>
  <si>
    <t>10.1093/conphys/cox058</t>
  </si>
  <si>
    <t>WOS:000413660300001</t>
  </si>
  <si>
    <t>Czenze, Zenon J.; Brigham, R. Mark; Hickey, Anthony J. R.; Parsons, Stuart</t>
  </si>
  <si>
    <t>Stressful summers? Torpor expression differs between high- and low-latitude populations of bats</t>
  </si>
  <si>
    <t>Variation in weather and food availability impacts the energy budgets of endotherms, with some species using torpor as an energy-saving strategy during periods of negative energy balance. We evaluated how latitudinal differences in energy balance relate to variation in torpor expression and roosting sociality between populations. We monitored summer skin temperatures (T-sk) of individuals from 2 populations of New Zealand lesser short-tailed bats (Mystacina tuberculata) separated by 6 degrees of latitude using temperature telemetry. Although mean summer T-a was only &lt;1 degrees C lower for the higher-latitude than lower-latitude population, individuals living at the higher-latitude site used torpor on 36% of observation days compared to 11% for lower-latitude bats. None of the recorded weather variables affected the propensity to enter torpor or torpor bout duration; however, the minimum torpid T-sk of bats positively correlated with daily minimum T-a. Roosts occupied by solitary bats were warmer than T-a, and temperatures within them fluctuated less than T-a. Higher-latitude individuals roosted solitarily (38%) more frequently than lower-latitude individuals (17%) and individuals from both populations exclusively used torpor while roosting solitarily. Arousals from torpor by higher-latitude bats coincided with sunset and not daily T-a maxima suggesting that bats were not fully exploiting advantages of passive rewarming. Site-specific roost choice and torpor patterns were apparent between M. tuberculata populations during summer, demonstrating that small differences in T-a differentially affect energetic strategy. The thermoregulatory behavior of species inhabiting latitudinal gradients in climate is highly plastic, likely to meet the specific challenges of their environment.</t>
  </si>
  <si>
    <t>OCT 3</t>
  </si>
  <si>
    <t>10.1093/jmammal/gyx071</t>
  </si>
  <si>
    <t>WOS:000412166100004</t>
  </si>
  <si>
    <t>Juknys, R; Velicka, R; Kanapickas, A; Kriauciuniene, Z; Masilionyte, L; Vaguseviciene, I; Pupaliene, R; Klepeckas, M; Sujetoviene, G</t>
  </si>
  <si>
    <t>Juknys, Romualdas; Velicka, Rimantas; Kanapickas, Arvydas; Kriauciuniene, Zita; Masilionyte, Laura; Vaguseviciene, Ilona; Pupaliene, Rita; Klepeckas, Martynas; Sujetoviene, Gintare</t>
  </si>
  <si>
    <t>Projecting the impact of climate change on phenology of winter wheat in northern Lithuania</t>
  </si>
  <si>
    <t>Climate warming and a shift in the timing of phenological phases, which lead to changes in the duration of the vegetation period may have an essential impact on the productivity of winter crops. The main purpose of this study is to examine climate change-related long-term (1961-2015) changes in the duration of both initial (pre-winter) and main (post-winter) winter wheat vegetation seasons and to present the projection of future phenological changes until the end of this century. Delay and shortening of pre-winter vegetation period, as well as the advancement and slight extension of the post-winter vegetation period, resulted in the reduction of whole winter wheat vegetation period by more than 1 week over the investigated 55 years. Projected changes in the timing of phenological phases which define limits of a main vegetation period differ essentially from the observed period. According to pessimistic (Representative Concentration Pathways 8.5) scenario, the advancement of winter wheat maturity phase by almost 30 days and the shortening of post-winter vegetation season by 15 days are foreseen for a far (2071-2100) projection. An increase in the available chilling amount is specific not only to the investigated historical period (1960-2015) but also to the projected period according to the climate change scenarios of climate warming for all three projection periods. Consequently, the projected climate warming does not pose a threat of plant vernalization shortage in the investigated geographical latitudes.</t>
  </si>
  <si>
    <t>Kriauciuniene, Zita/AAF-5763-2019</t>
  </si>
  <si>
    <t>Kriauciuniene, Zita/0000-0002-2857-4765</t>
  </si>
  <si>
    <t>10.1007/s00484-017-1360-y</t>
  </si>
  <si>
    <t>WOS:000413145100005</t>
  </si>
  <si>
    <t>Grant, WB; Bhattoa, HP; Boucher, BJ</t>
  </si>
  <si>
    <t>Grant, William B.; Bhattoa, Harjit Pal; Boucher, Barbara J.</t>
  </si>
  <si>
    <t>Seasonal variations of US mortality rates: Roles of solar ultraviolet-B doses, vitamin D, gene exp ression, and infections</t>
  </si>
  <si>
    <t>JOURNAL OF STEROID BIOCHEMISTRY AND MOLECULAR BIOLOGY</t>
  </si>
  <si>
    <t>19th Workshop on Vitamin D</t>
  </si>
  <si>
    <t>MAR 29-31, 2016</t>
  </si>
  <si>
    <t>Boston, MA</t>
  </si>
  <si>
    <t>Chugai Pharmaceut, Bio Tech Pharmacal, Merck, OPKO Hlth, Roche Diagnost, Sanofi US, Teijin Pharma, Cerbios</t>
  </si>
  <si>
    <t>Death rates in the U.S. show a pronounced seasonality. The broad seasonal variation shows about 25% higher death rates in winter than in summer with an additional few percent increase associated with the Christmas and New Year's holidays. A pronounced increase in death rates also starts in mid-September, shortly after the school year begins. The causes of death with large contributions to the observed seasonality include diseases of the circulatory system; the respiratory system; the digestive system; and endocrine, nutritional, and metabolic diseases. Researchers have identified several factors showing seasonal variation that could possibly explain the seasonal variations in mortality rate. These factors include seasonal variations in solar ultraviolet-B(UVB) doses and serum 25-hydroxyvitamin D[25(OH)D] concentrations, gene expression, ambient temperature and humidity, UVB effects on environmental pathogen load, environmental pollutants and allergens, and photoperiod (or length of day). The factors with the strongest support in this analysis are seasonal variations in solar UVB doses and 25(OH)D concentrations. In the U.S., population mean 25(OH)D concentrations range from 21 ng/mL in March to 28 ng/mL in August. Measures to ensure that all people had 25(OH)D concentrations &gt; 36 ng/mL year round would probably reduce death rates significantly. (c) 2017 Elsevier Ltd. All rights reserved.</t>
  </si>
  <si>
    <t>Grant, William B./B-8311-2009</t>
  </si>
  <si>
    <t>Grant, William B./0000-0002-1439-3285; Bhattoa, Harjit Pal/0000-0002-4909-0065</t>
  </si>
  <si>
    <t>0960-0760</t>
  </si>
  <si>
    <t>10.1016/j.jsbmb.2017.01.003</t>
  </si>
  <si>
    <t>WOS:000412249700002</t>
  </si>
  <si>
    <t>Budnik, RR; Miner, JG</t>
  </si>
  <si>
    <t>Budnik, Richard R.; Miner, Jeffrey G.</t>
  </si>
  <si>
    <t>Novel aspects of stocked juvenile steelhead emigration patterns as revealed using dual-frequency identification sonar</t>
  </si>
  <si>
    <t>We used a Dual-Frequency Identification Sonar (DIDSON) near the mouth of a small Lake Erie tributary to monitor juvenile steelhead emigration. Data were recorded continuously over two stocking seasons (April-May 2014; April June 2015) and total emigration counts were determined every hour. Fish lengths at time of emigration were estimated using the DIDSON fish measuring tool and quantified through time. Percent survival to emigration was high with &gt;71% of individuals reaching the river mouth in both years. Photoperiod was the best predictor of peak emigration timing, and steelhead were most likely to emigrate at night. Larger individuals were more likely to emigrate shortly after stocking; however, the size range of fish that emigrated throughout the study period was wide. Residual population estimates performed after the DIDSON sampling period revealed that in both years &lt;6% of the steelhead that were stocked remained in Trout Run by the end of June, &gt;2 months after stocking. Most of these fish (63%) were &lt;150 mm TL, below the typical size threshold for steelhead to emigrate. These findings provide useful information on the survivorship and residence time of stocked juvenile steelhead and indicate that multiple factors, including photoperiod and length at stocking, should be considered when determining best practices. (C) 2017 International Association for Great Lakes Research. Published by Elsevier B.V. All rights reserved.</t>
  </si>
  <si>
    <t>10.1016/j.jglr.2017.07.004</t>
  </si>
  <si>
    <t>WOS:000411533900020</t>
  </si>
  <si>
    <t>Point, S; Lambrozo, J</t>
  </si>
  <si>
    <t>Point, S.; Lambrozo, J.</t>
  </si>
  <si>
    <t>Some evidences that white LEDs are toxic for human at domestic radiance?</t>
  </si>
  <si>
    <t>RADIOPROTECTION</t>
  </si>
  <si>
    <t>Artificial lighting has been a fundamental part of social and economic development of mankind. It allows to free human activity from natural variations and conditions (weather, day/night cycle, variation of day length depending on season and latitude...). The face of this artificial lighting has changed in the last years with the emergence of white phosphor coated LEDs (Light Emitting Diodes) which offer many advantages in terms of reliability, efficiency and implementation. However, it is subject to special attention because their spectrum is typically rich in blue. Damages following exposure to high radiance blue light are well documented but some recent concerns have appeared regarding potential damages linked to white LEDs exposure at domestic radiance. Are these concerns justified? This article analyses some results of a recent study of animal retina exposure to light produced by LED technology and demonstrates that even if they are of interest in improving our understanding of the mechanisms of photochemical injury, they cannot be extrapolated to human without extreme caution and do not call into question the normative limits which are now the consensus.</t>
  </si>
  <si>
    <t>0033-8451</t>
  </si>
  <si>
    <t>1769-700X</t>
  </si>
  <si>
    <t>10.1051/radiopro/2017026</t>
  </si>
  <si>
    <t>WOS:000417997600012</t>
  </si>
  <si>
    <t>Aguilar, A; Maeda-Martinez, AM; Murugan, G; Obregon-Barboza, H; Rogers, DC; McClintock, K; Krumm, JL</t>
  </si>
  <si>
    <t>Aguilar, Andres; Maeda-Martinez, Alejandro M.; Murugan, Gopal; Obregon-Barboza, Hortencia; Rogers, D. Christopher; McClintock, Kelly; Krumm, Janice L.</t>
  </si>
  <si>
    <t>High intraspecific genetic divergence in the versatile fairy shrimp Branchinecta lindahli with a comment on cryptic species in the genus Branchinecta (Crustacea: Anostraca)</t>
  </si>
  <si>
    <t>Branchinecta lindahli is a generalist fairy shrimp that has a widespread distribution in North America. We initiated a study to better understand the geographic structure of genetic variation within this species and to test if cryptic species are present in B. lindahli. Additionally, we examined four other species of Branchinecta to test if there were any generalities in the levels of genetic divergence within and among species. Genetic data from the mitochondrial cytochrome c oxidase I gene revealed two distinct clades within B. lindahli: one found in the Central Valley and Mojave Desert of California, USA and one found in Baja California, Mexico. The remaining haplotypes were widespread throughout the remainder of North America. Further examination of the distribution within clades revealed no additional phylogeographic structure. The amount of intraspecific divergence observed for B. lindahli and B. hiberna was high compared to B. mackini and B. sandiegonensis. However, maximal intraspecific divergences were less than what was observed among Branchinecta species. We argue that the amount of intraspecific divergence observed in B. lindahli is not consistent with the presence of cryptic species and that caution should be taken when attempting to delimit cryptic species within this group.</t>
  </si>
  <si>
    <t>Aguilar, Andres/0000-0002-4409-9597</t>
  </si>
  <si>
    <t>10.1007/s10750-017-3283-3</t>
  </si>
  <si>
    <t>WOS:000410726600006</t>
  </si>
  <si>
    <t>Fodor, J; Koblos, G; Kakai, A; Karpati, Z; Molnar, BP; Danko, T; Bozsik, G; Bognar, C; Szocs, G; Fonagy, A</t>
  </si>
  <si>
    <t>Fodor, J.; Koblos, G.; Kakai, A.; Karpati, Z.; Molnar, B. P.; Danko, T.; Bozsik, G.; Bognar, C.; Szocs, G.; Fonagy, A.</t>
  </si>
  <si>
    <t>Molecular cloning, mRNA expression and biological activity of the pheromone biosynthesis activating neuropeptide (PBAN) from the European corn borer, Ostrinia nubilalis</t>
  </si>
  <si>
    <t>INSECT MOLECULAR BIOLOGY</t>
  </si>
  <si>
    <t>Pheromone biosynthesis activating neuropeptide (PBAN) is a member of the pyrokinin (FXPRLamide) insect neuropeptides. Here, we report the cloning of the gene Ostnu-PBAN from the E and Z pheromone strains of the European corn borer (ECB), Ostrinia nubilalis (Lepidoptera: Crambidae), a major pest of maize. The Ostnu-PBAN genomic sequence is &gt;5 kb in length and consists of six exons. The deduced amino acid sequence revealed a 200-residue precursor protein including a signal peptide, a 24-amino acid (aa) diapause hormone, a 37-aa PBAN and three other FXPRLamide neuropeptides. Our in vivo assays suggest that the 37-aa synthetic Ostnu-PBAN is hormonally active in the pheromone gland. It restores sex pheromone production to normal levels in mated females and decapitated virgins of both E and Z cultures. The results of a real-time PCR analysis indicated that Ostnu-PBAN mRNA levels reached a plateau in the brain-suboesophageal ganglion complexes 1 day after eclosion, and mating did not affect the mRNA expression. Three size classes of Ostnu-PBAN mRNA (1.9, 2.0 and 2.1 kb) were obtained, differing only in the length of the 3 untranslated region. However, there was no correlation between sequence divergence and the pheromone composition, voltinism or geographical origin (Hungary, Slovenia, Sweden, Turkey) of ECB moths.</t>
  </si>
  <si>
    <t>0962-1075</t>
  </si>
  <si>
    <t>1365-2583</t>
  </si>
  <si>
    <t>10.1111/imb.12324</t>
  </si>
  <si>
    <t>WOS:000409122000012</t>
  </si>
  <si>
    <t>Verbitsky, VB; Lazareva, VI; Medyantseva, EN; Malysheva, OA; Zhdanova, SM; Verbitskaya, TI; Grishanin, AK</t>
  </si>
  <si>
    <t>Verbitsky, V. B.; Lazareva, V. I.; Medyantseva, E. N.; Malysheva, O. A.; Zhdanova, S. M.; Verbitskaya, T. I.; Grishanin, A. K.</t>
  </si>
  <si>
    <t>Insights into thermal preferences of copepods in nature using the horizontal gradient method</t>
  </si>
  <si>
    <t>The final thermal preferendum (FTP) and the lower and upper thresholds of temperatures avoided were defined for the first time for Cyclops vicinus Ulyanin, 1875 (Crustacea: Copepoda). The preferred temperature on day one had a modal value of 13.9 degrees C (range: 11-17A degrees C), which increased on Days 2 and 3 to 20.4 degrees C (range: 17-23 degrees C) and 20.2 degrees C (range: 17-22A degrees C), respectively, and then declined during Days 4 (19.1) to 7 (17.1 degrees C). The selection process occurs with overshoot. On days seven and eight after placement in the thermal gradient the preferred temperature stabilized at 17.1-17.5 degrees C. These temperatures are accepted as the FTP of individualC. vicinus. Cyclops vicinus avoided temperatures below 5A degrees C and above 29 degrees C We can compare these thermal ranges observed under experimental conditions with the typical temperature values reported for field populations. This study provides a proof of concept of an approach that was used previously primarily for determining species specific thermal preferences in fish and then adapted for cladocerans. This laboratory approach using C. vicinus provides an example of how this method can be used to improve interpretation of copepod phenologies in nature.</t>
  </si>
  <si>
    <t>Verbitsky, Vladimir/Q-5475-2016; Verbitskaya, Tamara/A-7518-2017; Lazareva, Valentina I./I-4530-2014; Malisheva, O./B-3625-2017; Medyantseva, Elena N./O-4301-2014; Grishanin, Andrey K/J-2021-2016; Zhdanova, Svetlana/A-8802-2017</t>
  </si>
  <si>
    <t>Verbitsky, Vladimir/0000-0002-0255-3800; Verbitskaya, Tamara/0000-0002-6548-7409; Lazareva, Valentina I./0000-0002-9620-9276; Malisheva, O./0000-0002-0278-3470; Medyantseva, Elena N./0000-0003-1769-9068; Grishanin, Andrey K/0000-0002-6368-5807; Zhdanova, Svetlana/0000-0003-1094-2010</t>
  </si>
  <si>
    <t>1464-3774</t>
  </si>
  <si>
    <t>10.1093/plankt/fbx038</t>
  </si>
  <si>
    <t>WOS:000412300100010</t>
  </si>
  <si>
    <t>Nolte, D; Schuldt, A; Gossner, MM; Ulrich, W; Assmann, T</t>
  </si>
  <si>
    <t>Nolte, Dorothea; Schuldt, Andreas; Gossner, Martin M.; Ulrich, Werner; Assmann, Thorsten</t>
  </si>
  <si>
    <t>Functional traits drive ground beetle community structures in Central European forests: Implications for conservation</t>
  </si>
  <si>
    <t>BIOLOGICAL CONSERVATION</t>
  </si>
  <si>
    <t>Community metrics describing the structuring of ecological communities, such as nestedness and the potential linkages between functional traits and the occurrence of species, might hold important information for biodiversity conservation. The order in which species are ranked in nested communities, as well as species traits determining community composition, can help pinpoint species vulnerable to extinction. However, these patterns remain understudied for many taxa of conservation concern and across larger spatial scales. We used a large dataset of ground beetle communities in Central European forests to test for nestedness, variation in species composition, and whether species traits can explain species composition patterns. We found only weak evidence of nestedness of ground beetle communities. However, community compositions across regions were remarkably similar. Species traits explained over half the variance in the overall occurrence ranks of ground beetle species. Wing dimorphism, breeding in both spring and autumn, and hibernation as both larval instars and as imago coincided with increasing occurrence probability, probably due to the greater flexibility of such species to adapt to fluctuating environmental conditions. In contrast, predominantly granivorous species or those with smaller geographical ranges had small occurrence ranks. These results emphasise the importance of investigating the relationships between species traits and occurrence ranks to better understand the mechanisms which shape community composition, and these relationships should be taken into consideration in conservation contexts. Our results provide a basis for the development of more effective conservation strategies in Central European forests to protect threatened ground beetle species.</t>
  </si>
  <si>
    <t>Schuldt, Andreas/J-9429-2013; Assmann, Thorsten/Q-9304-2017; Gossner, Martin M./J-2730-2015</t>
  </si>
  <si>
    <t>Schuldt, Andreas/0000-0002-8761-0025; Assmann, Thorsten/0000-0002-9203-769X; Nolte, Dorothea/0000-0002-6605-8518; Gossner, Martin M./0000-0003-1516-6364</t>
  </si>
  <si>
    <t>0006-3207</t>
  </si>
  <si>
    <t>1873-2917</t>
  </si>
  <si>
    <t>10.1016/j.biocon.2017.06.038</t>
  </si>
  <si>
    <t>WOS:000410014100002</t>
  </si>
  <si>
    <t>McCullough, K; Albanese, G; Haukos, DA</t>
  </si>
  <si>
    <t>McCullough, Kelsey; Albanese, Gene; Haukos, David A.</t>
  </si>
  <si>
    <t>NOVEL OBSERVATIONS OF LARVAL FIRE SURVIVAL, FEEDING BEHAVIOR, AND HOST PLANT USE IN THE REGAL FRITILLARY, SPEYERIA IDALIA (DRURY) (NYMPHALIDAE)</t>
  </si>
  <si>
    <t>JOURNAL OF THE LEPIDOPTERISTS SOCIETY</t>
  </si>
  <si>
    <t>Speyeria idalia is a prairie specialist that has experienced dramatic population declines throughout its range. Speyeria idalia is nearly extirpated from the eastern portion of its former range; however, populations within Kansas are relatively stable. We made several previously undescribed field observations of late-instar larvae and post-diapause female S. idalia in northeastern Kansas during 2014-2016. We report finding late-instar larvae at locations that were burned within weeks of detection. The observations of larvae shortly following a burn suggests that S. idalia larvae are capable of surviving fire and contradicts our current knowledge of this species. Additionally, we describe a feeding behavior characteristic of late-instar larvae. Larvae observed in the field and lab stripped leaves of host plants leaving only stems. This strip-style feeding behavior provided unique feeding evidence that was valuable to detecting the presence of larvae in the field. Finally, we documented larvae and post-diapause, egg depositing females using Viola sororia. The use of this relatively widespread and common plant by S. idalia populations in the Central Great Plains has only been implicitly documented but may have important conservation implications. These novel observations further our knowledge of the ecology of this imperiled species and provide timely information that may improve research and conservation management efforts directed toward S. idalia populations.</t>
  </si>
  <si>
    <t>0024-0966</t>
  </si>
  <si>
    <t>10.18473/lepi.71i3.a4</t>
  </si>
  <si>
    <t>WOS:000409333000003</t>
  </si>
  <si>
    <t>Patel, K; Zhang, ZQ</t>
  </si>
  <si>
    <t>Patel, Kajal; Zhang, Zhi-Qiang</t>
  </si>
  <si>
    <t>Functional and numerical responses of Amblydromalus limonicus and Neoseiulus cucumeris to eggs and first instar nymph of tomato/potato psyllid (Bactericera cockerelli)</t>
  </si>
  <si>
    <t>SYSTEMATIC AND APPLIED ACAROLOGY</t>
  </si>
  <si>
    <t>The tomato/potato psyllid (TPP), Bactericera cockerelli, is a serious pest of some agricultural and ornamental plants, especially of the Solanaceae family. It has been an invasive species in New Zealand since 2006, heavily impacting the potato and tomato industry. The functional and numerical responses of the phytoseiid predators Amblydromalus limonicus and Neoseiulus cucumeris were examined by offering a range of prey densities (two, four, eight, 12, 16, 20, 24 and 28 TPP eggs or 1st instar nymphs) and compared on a capsicum leaf disc under 25 +/- 1 degrees C, 85% +/- 5% RH and a 14: 10 h light: dark (L:D) photoperiod. Both species displayed a type 2 functional response when fed on eggs or 1st instar nymphs of TPP, indicating an increase in the number of prey killed with an increase in prey population density. The results were analysed by using a logistic regression and Holling disc equation. A. limonicus had a higher attack rate for both eggs (0.05 +/- 0.01) and 1st instar nymphs (0.06 +/- 0.01) than N. cucumeris, which had an attack rate of (0.03 +/- 0.01) for eggs and (0.02 +/- 0.01) for 1st instar nymphs of TPP. N. cucumeris had a longer handling time for both eggs (3.68 +/- 0.67 hrs) and 1st instar nymphs (2.50 +/- 0.79 hrs) compared with A. limonicus, with a handling time of (1.74 +/- 0.23 hrs) for eggs and (1.15 +/- 0.15 hrs) for 1stinstar nymphs. A. limonicus consistently produced significantly more eggs than N. cucumeris across all densities when fed on either eggs or 1st instar nymphs of TPP. However, the results showed the lack of numerical response of both predator species to prey density. The stronger functional response of A. limonicus to TPP eggs and 1stinstar nymphs indicates that this species can potentially be a more effective biocontrol agent of TPP than N. cucumeris.</t>
  </si>
  <si>
    <t>Zhang, Zhi-Qiang/L-6079-2019</t>
  </si>
  <si>
    <t>Zhang, Zhi-Qiang/0000-0003-4172-0592</t>
  </si>
  <si>
    <t>1362-1971</t>
  </si>
  <si>
    <t>10.11158/saa.22.9.12</t>
  </si>
  <si>
    <t>WOS:000408946000012</t>
  </si>
  <si>
    <t>Flor-Weiler, LB; Rooney, AP; Behle, RW; Muturi, EJ</t>
  </si>
  <si>
    <t>Flor-Weiler, Lina B.; Rooney, Alejandro P.; Behle, Robert W.; Muturi, Ephantus J.</t>
  </si>
  <si>
    <t>CHARACTERIZATION OF TOLYPOCLADIUM CYLINDROSPORUM (HYPOCREALES: OPHIOCORDYCIPITACEAE) AND ITS IMPACT AGAINST AEDES AEGYPTI AND AEDES ALBOPICTUS EGGS AT LOW TEMPERATURE</t>
  </si>
  <si>
    <t>We examined the growth characteristics of Tolypocladium cylindrosporum IBT 41712 and its potential to infect eggs of Aedes aegypti and Ae. albopictus at a low temperature (15 degrees C). When grown on Sabouraud dextrose agar supplemented with yeast extract, the IBT 41712 formed white colonies turning to a slightly darker, off-white color when mature. The mycelia bore swollen conidiophores producing smooth-walled, oblong to cylindrical conidia with varying sizes, ranging from 1.5 to 3.5 mu m long. To determine the optimum temperature for the fungus, we cultured the fungus at eight temperatures (4 degrees C, 12 degrees C, 15 degrees C, 21 degrees C, 28 degrees C, 33 degrees C, 37 degrees C, and 40 degrees C) and measured the diametric growth. The optimum temperature for growth was 28 degrees C since it had the highest diametric growth rate (2.1 +/- 0.05 mm/day) and the fastest sporulation period (within 8-10 days of incubation). There was no fungal growth at the 3 highest temperatures (33 degrees C, 37 degrees C, and 40 degrees C) but plates incubated at 33 degrees C, when shifted to optimal temperature (28 degrees C), showed visible growth indicating that following incubation at 33 degrees C, the fungus remained viable. The IBT 41712 successfully infected mosquito eggs at 15 degrees C. Fungal treatment induced egg hatch on moist seed-germination paper and this effect was more pronounced in Ae. aegypti compared to Ae. albopictus. When treated eggs were immersed in dH(2)O 21 days posttreatment, larval hatch of both Ae. aegypti (control = 91%, 1 x 10(7) conidia/ml, fungal treatment - 0%) and Ae. albopictus (control - 85%, fungal treatment - 28%) was significantly lower in fungal treatment compared to the controls. The ability of the strain to grow in a wide temperature range, and effectively infect mosquito eggs and induce egg hatch at a low temperature warrants further investigation for its potential as a mosquito control agent targeting eggs that overwinter or undergo long diapause.</t>
  </si>
  <si>
    <t>Rooney, Alejandro P/S-1201-2018</t>
  </si>
  <si>
    <t>Rooney, Alejandro P/0000-0001-5450-4122</t>
  </si>
  <si>
    <t>10.2987/16-6596R.1</t>
  </si>
  <si>
    <t>WOS:000408636500002</t>
  </si>
  <si>
    <t>Lehmann, P; Van der Bijl, W; Nylin, S; Wheat, CW; Gotthard, K</t>
  </si>
  <si>
    <t>Lehmann, Philipp; Van der Bijl, Wouter; Nylin, Soren; Wheat, Christopher W.; Gotthard, Karl</t>
  </si>
  <si>
    <t>Timing of diapause termination in relation to variation in winter climate</t>
  </si>
  <si>
    <t>In temperate insects, winters are typically endured by entering diapause, which comprises a deep resting stage. Correct timing of diapause termination is vital for synchronization of emergence with conspecifics and for mobilizing resources when conditions for growth and reproduction become favourable. Although critical to survival, the intrinsic and extrinsic drivers of diapause termination timing are poorly understood. In the present study, we investigate diapause development under a range of durations (10-24weeks) spent at different temperatures (-2 to 10 degrees C) in the pupal diapausing butterfly Pieris napi Linnaeus (Lepidoptera: Pieridae). We determine: (i) the maximum cold temperature for diapause development; (ii) if pupae in diapause count cold days or cold sums; and (iii) whether diapause termination is distinct or gradual. The results indicate large and idiosyncratic effects of high and low nonlethal temperatures on diapause development in P. napi. Although all temperatures tested lead to diapause termination, a thermal optimum between 2 and 4 degrees C is observed. Lower temperatures lead to decreased eclosion propensity, whereas higher temperatures slow down development and increase emergence desynchronization. These data suggest that, rather than a simple cold-summing process with a distinct diapause termination point, there are trade-offs between time and temperature at the low and high end of the thermal range, resulting in a nonlinear thermal landscape showing a ridge of increasing eclosion propensity at moderate temperatures. The present study suggests that the effects of temperature on diapause development should be included in projections on post-winter phenology models of insects, including pest species.</t>
  </si>
  <si>
    <t>Nylin, Soren/B-7375-2008; van der Bijl, Wouter/H-7214-2019</t>
  </si>
  <si>
    <t>Nylin, Soren/0000-0003-4195-8920; van der Bijl, Wouter/0000-0002-7366-1868; Lehmann, Philipp/0000-0001-8344-6830</t>
  </si>
  <si>
    <t>10.1111/phen.12188</t>
  </si>
  <si>
    <t>WOS:000409281600005</t>
  </si>
  <si>
    <t>Herrera-Ramirez, D; Andreu-Hayles, L; del Valle, JI; Santos, GM; Gonzalez, PLM</t>
  </si>
  <si>
    <t>Herrera-Ramirez, David; Andreu-Hayles, Laia; del Valle, Jorge I.; Santos, Guaciara M.; Gonzalez, Paula L. M.</t>
  </si>
  <si>
    <t>Nonannual tree rings in a climate-sensitive Prioria copaifera chronology in the Atrato River, Colombia</t>
  </si>
  <si>
    <t>In temperate climates, tree growth dormancy usually ensures the annual nature of tree rings, but in tropical environments, determination of annual periodicity can be more complex. The purposes of the work are as follows: (1) to generate a reliable tree-ring width chronology for Prioria copaifera Griseb. (Leguminoceae), a tropical tree species dwelling in the Atrato River floodplains, Colombia; (2) to assess the climate signal recorded by the tree-ring records; and (3) to validate the annual periodicity of the tree rings using independent methods. We used standard dendrochronological procedures to generate the P. copaifera tree-ring chronology. We used Pearson correlations to evaluate the relationship of the chronology with the meteorological records, climate regional indices, and gridded precipitation/sea surface temperature products. We also evaluated 24 high-precision C-14 measurements spread over a range of preselected tree rings, with assigned calendar years by dendrochronological techniques, before and after the bomb spike in order to validate the annual nature of the tree rings. The tree-ring width chronology was statistically reliable, and it correlated significantly with local records of annual and October-December (OND) streamflow and precipitation across the upper river watershed (positive), and OND temperature (negative). It was also significantly related to the Oceanic Nino Index, Pacific Decadal Oscillation, and the Southern Oscillation Index, as well as sea surface temperatures over the Caribbean and the Pacific region. However, C-14 high-precision measurements over the tree rings demonstrated offsets of up to 40 years that indicate that P. copaifera can produce more than one ring in certain years. Results derived from the strongest climate-growth relationship during the most recent years of the record suggest that the climatic signal reported may be due to the presence of annual rings in some of those trees in recent years. Our study alerts about the risk of applying dendrochronology in species with challenging anatomical features defining tree rings, commonly found in the tropics, without an independent validation of annual periodicity of tree rings. High-precision C-14 measurements in multiple trees are a useful method to validate the identification of annual tree rings.</t>
  </si>
  <si>
    <t>Herrera Ramirez, David/R-4152-2018; Andreu-Hayles, Laia/H-6200-2012</t>
  </si>
  <si>
    <t>Herrera Ramirez, David/0000-0001-6183-8032; Andreu-Hayles, Laia/0000-0003-4185-681X</t>
  </si>
  <si>
    <t>10.1002/ece3.2905</t>
  </si>
  <si>
    <t>WOS:000409528000025</t>
  </si>
  <si>
    <t>Bazalova, O; Dolezel, D</t>
  </si>
  <si>
    <t>Bazalova, Olga; Dolezel, David</t>
  </si>
  <si>
    <t>Daily Activity of the Housefly, Musca domestica, Is Influenced by Temperature Independent of 3 ' UTR period Gene Splicing</t>
  </si>
  <si>
    <t>Circadian clocks orchestrate daily activity patterns and free running periods of locomotor activity under constant conditions. While the first often depends on temperature, the latter is temperature-compensated over a physiologically relevant range. Here, we explored the locomotor activity of the temperate housefly Musca domestica. Under low temperatures, activity was centered round a major and broad afternoon peak, while high temperatures resulted in activity throughout the photophase with a mild midday depression, which was especially pronounced in males exposed to long photoperiods. While period (per) mRNA peaked earlier under low temperatures, no temperature-dependent splicing of the last per 3 ' end intron was identified. The expression of timeless, vrille, and Par domain protein 1 was also influenced by temperature, each in a different manner. Our data indicated that comparable behavioral trends in daily activity distribution have evolved in Drosophila melanogaster and M. domestica, yet the behaviors of these two species are orchestrated by different molecular mechanisms.</t>
  </si>
  <si>
    <t>Bazalova, Olga/R-3173-2018</t>
  </si>
  <si>
    <t>10.1534/g3.117.042374</t>
  </si>
  <si>
    <t>WOS:000407314000020</t>
  </si>
  <si>
    <t>Puterka, GJ; Nicholson, SJ; Cooper, WR</t>
  </si>
  <si>
    <t>Puterka, Gary J.; Nicholson, Scott J.; Cooper, W. R.</t>
  </si>
  <si>
    <t>Survival and Feeding Rates of Four Aphid Species (Hemiptera: Aphididae) on Various Sucrose Concentrations in Diets</t>
  </si>
  <si>
    <t>Different concentrations of sucrose were used to investigate how survival and feeding was affected in four species of aphids (Hemiptera: Aphididae). Seven sucrose concentrations were evaluated in feeding chambers fitted with parafilm membranes and infested with nymphs of Aphis glycines Matsumura, Diuraphis noxia Kurdjumov, Myzus persicae Sulzer, or Schizaphis graminum Rondani at 25 degrees C and a photoperiod of 14:10 (L:D) h. Survival on each diet was recorded 1, 3, 5, 7, 9, and 11 d. Diet volumes (mu l) consumed and amounts of honeydew produced were then determined. Aphid survival differed significantly by concentration, time (d), and aphid species. Aphis glycines survival was highest (83.8%) on 30% sucrose although percent survival in the 70's occurred on concentrations ranging from 15-25%. Diuraphis noxia survival was highest on the 15 and 20% sucrose concentrations. Survival for Myzus persicae was optimal on 20% sucrose (92%) but did not differ that much (5%) on concentrations of 15-35%. Schizaphis graminum survival (93.0-93.6%) was highest on sucrose concentrations ranging from 20-30% sucrose. Myzus persicae and S. graminum, which feed on a wide-range of host plants, were overall more adapted to feeding on a wider range of sucrose concentrations than the more host-restricted aphid species, A. glycines. Diet consumption by A. glycines did not vary on the sucrose concentrations, but D. noxia and M. persicae exhibited increased consumption on diets that provided optimal survival. Results will aid in the design of short-term studies using sucrose-only diets to evaluate effects of bioactive materials on aphid survival for up to 11 d.</t>
  </si>
  <si>
    <t>10.1093/jee/tox168</t>
  </si>
  <si>
    <t>WOS:000407164900017</t>
  </si>
  <si>
    <t>Kozanitas, M; Osmundson, TW; Linzer, R; Garbelotto, M</t>
  </si>
  <si>
    <t>Kozanitas, Melina; Osmundson, Todd W.; Linzer, Rachel; Garbelotto, Matteo</t>
  </si>
  <si>
    <t>Interspecific interactions between the Sudden Oak Death pathogen Phytophthora ramorum and two sympatric Phytophthora species in varying ecological conditions</t>
  </si>
  <si>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</si>
  <si>
    <t>10.1016/j.funeco.2017.04.006</t>
  </si>
  <si>
    <t>WOS:000403990800009</t>
  </si>
  <si>
    <t>Vu, HM; Duman, JG</t>
  </si>
  <si>
    <t>Vu, Henry M.; Duman, John G.</t>
  </si>
  <si>
    <t>Upper lethal temperatures in three cold-tolerant insects are higher in winter than in summer</t>
  </si>
  <si>
    <t>Upper lethal temperatures (ULTs) of cold-adapted insect species in winter have not been previously examined. We anticipated that as the lower lethal temperatures (LLTs) decreased (by 20-30 degrees C) with the onset of winter, the ULTs would also decrease accordingly. Consequently, given the recent increases in winter freeze-thaw cycles and warmer winters due to climate change, it became of interest to determine whether ambient temperatures during thaws were approaching ULTs during the cold seasons. However, beetle Dendroides canadensis (Coleoptera: Pyrochroidae) larvae had higher 24 and 48 h ULT50 (the temperature at which 50% mortality occurred) in winter than in summer. The 24 and 48 h ULT50 for D. canadensis in winter were 40.9 and 38.7 degrees C, respectively. For D. canadensis in summer, the 24 and 48 h ULT50 were 36.7 and 36.4 degrees C. During the transition periods of spring and autumn, the 24 h ULT50 was 37.3 and 38.5 degrees C, respectively. While D. canadensis in winter had a 24 h LT50 range between LLT and ULT of 64 degrees C, the summer range was only 41 degrees C. Additionally, larvae of the beetle Cucujus clavipes clavipes (Coleoptera: Cucujidae) and the cranefly Tipula trivittata (Diptera: Tipulidae) also had higher ULTs in winter than in summer. This unexpected phenomenon of increased temperature survivorship at both lower and higher temperatures in the winter compared with that in the summer has not been previously documented. With the decreased high temperature tolerance as the season progresses from winter to summer, it was observed that environmental temperatures are closest to upper lethal temperatures in spring.</t>
  </si>
  <si>
    <t>Vu, Henry/0000-0001-9745-7960</t>
  </si>
  <si>
    <t>10.1242/jeb.161331</t>
  </si>
  <si>
    <t>WOS:000407024800014</t>
  </si>
  <si>
    <t>Goubert, C; Henri, H; Minard, G; Moro, CV; Mavingui, P; Vieira, C; Boulesteix, M</t>
  </si>
  <si>
    <t>Goubert, Clement; Henri, Helene; Minard, Guillaume; Moro, Claire Valiente; Mavingui, Patrick; Vieira, Cristina; Boulesteix, Matthieu</t>
  </si>
  <si>
    <t>High-throughput sequencing of transposable element insertions suggests adaptive evolution of the invasive Asian tiger mosquito towards temperate environments</t>
  </si>
  <si>
    <t>Invasive species represent unique opportunities to evaluate the role of local adaptation during colonization of new environments. Among these species, the Asian tiger mosquito, Aedes albopictus, is a threatening vector of several human viral diseases, including dengue and chikungunya, and raises concerns about the Zika fever. Its broad presence in both temperate and tropical environments has been considered the reflection of great "ecological plasticity." However, no study has been conducted to assess the role of adaptive evolution in the ecological success of Ae. albopictus at the molecular level. In the present study, we performed a genomic scan to search for potential signatures of selection leading to local adaptation in one-hundred-forty field-collected mosquitoes from native populations of Vietnam and temperate invasive populations of Europe. High-throughput genotyping of transposable element insertions led to the discovery of more than 120,000 polymorphic loci, which, in their great majority, revealed a virtual absence of structure between the biogeographic areas. Nevertheless, 92 outlier loci showed a high level of differentiation between temperate and tropical populations. The majority of these loci segregate at high insertion frequencies among European populations, indicating that this pattern could have been caused by recent adaptive evolution events in temperate areas. An analysis of the overlapping and neighbouring genes highlighted several candidates, including diapause, lipid and juvenile hormone pathways.</t>
  </si>
  <si>
    <t>Vieira, Cristina/Q-3137-2017</t>
  </si>
  <si>
    <t>Vieira, Cristina/0000-0003-3414-3993; valiente moro, claire/0000-0002-7193-405X; Minard, Guillaume/0000-0002-2079-8844</t>
  </si>
  <si>
    <t>10.1111/mec.14184</t>
  </si>
  <si>
    <t>WOS:000406361200011</t>
  </si>
  <si>
    <t>Gent, CA; Wainhouse, D; Day, KR; Peace, AJ; Inward, DJG</t>
  </si>
  <si>
    <t>Gent, Claire A.; Wainhouse, David; Day, Keith R.; Peace, Andrew J.; Inward, Daegan J. G.</t>
  </si>
  <si>
    <t>Temperature-dependent development of the great European spruce bark beetle Dendroctonus micans (Kug.) (Coleoptera: Curculionidae: Scolytinae) and its predator Rhizophagus grandis Gyll. (Coleoptera: Monotomidae: Rhizophaginae)</t>
  </si>
  <si>
    <t>1 Dendroctonus micans is an invasive species that has spread throughout Britain, which prompts the question: how is the voltinism of this pest and its biocontrol agent Rhizophagus grandis affected by climate? 2 Dendroctonus micans and R. grandis were reared at a range of constant temperatures. Lower developmental threshold temperature (LDT) and day degree (DD) requirements for the egg, larval and pupal stage of D. micans were estimated to be 7.4 degrees C 153 DD, 6.6 degrees C 527 DD and 7.2 degrees C 126 DD, respectively. At 12.5, 15 and 17.5 degrees C, prior to prepupal cell formation, fifth-instar larvae underwent a diapause, which has not been observed previously in this species. Prepupal development rate also did not increase linearly with temperature. 3 For R. grandis, the LDT and DD requirements for the egg, larval, prepupal and pupal stages were 5.7 degrees C 84 DD, 6.2 degrees C 263 DD, 8.1 degrees C 90 DD and 6.8 degrees C 178 DD, respectively. At 12.5 and 15 degrees C, most prepupae failed to pupate, which is indicative of a facultative diapause. 4 The key developmental parameters reported in the present study may be used to model the phenology of the beetles throughout their range, providing better-timed control strategies or to predict outbreak risk under climate change as a result of reduced biocontrol effectiveness.</t>
  </si>
  <si>
    <t>10.1111/afe.12212</t>
  </si>
  <si>
    <t>WOS:000404637500010</t>
  </si>
  <si>
    <t>Tang, JJ; He, HM; Chen, C; Fu, S; Xue, FS</t>
  </si>
  <si>
    <t>Tang, Jianjun; He, Haimin; Chen, Chao; Fu, Shu; Xue, Fangsen</t>
  </si>
  <si>
    <t>Latitudinal cogradient variation of development time and growth rate and a negative latitudinal body weight cline in a widely distributed cabbage beetle</t>
  </si>
  <si>
    <t>The evolutionary and phenotypic responses to environmental gradients are often assumed to be the same, a phenomenon known as "cogradientvariation" .However, only a few insect species display cogradient variation in physiological traits along a latitudinal gradient. We found evidence for such a response in the examination of the life history traits of the cabbage beetle Colaphellus bowringi from 6 different geographical populations at 16, 19, 22, 24, 26 and 28 degrees C. Our results showed that larval and pupal development times significantly decreased as rearing temperature increased, and that growth rates were positively correlated with temperature. Body weight tended to decrease with increasing temperature, consistent with the general pattern in ectothermic animals. Larval development time was positively correlated with latitude, whereas the growth rate decreased as latitude increased, showing an example of latitudinal cogradient variation. Body weight significantly decreased with increasing latitude in a stepwise manner, showing a negative latitudinal body weight cline. Females were significantly larger than males, consistent with the female biased sex dimorphism in insects. Body weight tended to decrease with increasing rearing temperature, whereas the differences in sexual size dimorphism (SSD) tended to decrease with increasing body weight, which biased our results toward acceptance of Rensch's rule. We found that weight loss was an important regulator of SSD, and because male pupae lost significantly more weight at metamorphosis than female pupae, SSD was greater in adults than in pupae. Overall, our data provide a new example that a latitudinal cogradient variation in physiological traits is associated with a negative latitudinal body weight cline.</t>
  </si>
  <si>
    <t>e0181030</t>
  </si>
  <si>
    <t>10.1371/journal.pone.0181030</t>
  </si>
  <si>
    <t>WOS:000405649600053</t>
  </si>
  <si>
    <t>Swearingen, KE; Lindner, SE; Flannery, EL; Vaughan, AM; Morrison, RD; Patrapuvich, R; Koepfli, C; Muller, I; Jex, A; Moritz, RL; Kappe, SHI; Sattabongkot, J; Mikolajczak, SA</t>
  </si>
  <si>
    <t>Swearingen, Kristian E.; Lindner, Scott E.; Flannery, Erika L.; Vaughan, Ashley M.; Morrison, Robert D.; Patrapuvich, Rapatbhorn; Koepfli, Cristian; Muller, Ivo; Jex, Aaron; Moritz, Robert L.; Kappe, Stefan H. I.; Sattabongkot, Jetsumon; Mikolajczak, Sebastian A.</t>
  </si>
  <si>
    <t>Proteogenomic analysis of the total and surface-exposed proteomes of Plasmodium vivax salivary gland sporozoites</t>
  </si>
  <si>
    <t>Plasmodium falciparum and Plasmodium vivax cause the majority of human malaria cases. Research efforts predominantly focus on P. falciparum because of the clinical severity of infection and associated mortality rates. However, P. vivax malaria affects more people in a wider global range. Furthermore, unlike P. falciparum, P. vivax can persist in the liver as dormant hypnozoites that can be activated weeks to years after primary infection, causing relapse of symptomatic blood stages. This feature makes P. vivax unique and difficult to eliminate with the standard tools of vector control and treatment of symptomatic blood stage infection with antimalarial drugs. Infection by Plasmodium is initiated by the mosquito-transmitted sporozoite stage, a highly motile invasive cell that targets hepatocytes in the liver. The most advanced malaria vaccine for P. falciparum (RTS, S, a subunit vaccine containing of a portion of the major sporozoite surface protein) conferred limited protection in Phase III trials, falling short of WHO-established vaccine efficacy goals. However, blocking the sporozoite stage of infection in P. vivax, before the establishment of the chronic liver infection, might be an effective malaria vaccine strategy to reduce the occurrence of relapsing blood stages. It is also thought that a multivalent vaccine comprising multiple sporozoite surface antigens will provide better protection, but a comprehensive analysis of proteins in P. vivax sporozoites is not available. To inform sporozoite-based vaccine development, we employed mass spectrometry-based proteomics to identify nearly 2,000 proteins present in P. vivax salivary gland sporozoites. Analysis of protein post-translational modifications revealed extensive phosphorylation of glideosome proteins as well as regulators of transcription and translation. Additionally, the sporozoite surface proteins CSP and TRAP, which were recently discovered to be glycosylated in P. falciparum salivary gland sporozoites, were also observed to be similarly modified in P. vivax sporozoites. Quantitative comparison of the P. vivax and P. falciparum salivary gland sporozoite proteomes revealed a high degree of similarity in protein expression levels, including among invasion-related proteins. Nevertheless, orthologs with significantly different expression levels between the two species could be identified, as well as highly abundant, species-specific proteins with no known orthologs. Finally, we employed chemical labeling of live sporozoites to isolate and identify 36 proteins that are putatively surface-exposed on P. vivax salivary gland sporozoites. In addition to identifying conserved sporozoite surface proteins identified by similar analyses of other Plasmodium species, our analysis identified several as-yet uncharacterized proteins, including a putative 6-Cys protein with no known ortholog in P. falciparum.</t>
  </si>
  <si>
    <t>Koepfli, Cristian/H-8772-2019; Jex, Aaron/A-7421-2019</t>
  </si>
  <si>
    <t>Koepfli, Cristian/0000-0002-9354-0414; Swearingen, Kristian/0000-0002-6756-4471; Jex, Aaron/0000-0002-1285-7947</t>
  </si>
  <si>
    <t>e0005791</t>
  </si>
  <si>
    <t>10.1371/journal.pntd.0005791</t>
  </si>
  <si>
    <t>WOS:000408057300085</t>
  </si>
  <si>
    <t>Pratt, AC; Smith, KT; Beck, JL</t>
  </si>
  <si>
    <t>Pratt, Aaron C.; Smith, Kurt T.; Beck, Jeffrey L.</t>
  </si>
  <si>
    <t>Environmental cues used by Greater Sage- Grouse to initiate altitudinal migration</t>
  </si>
  <si>
    <t>Migration is a behavioral strategy to access resources that change across a landscape. Animals must ultimately interpret cues to properly time movements that match changing resource quality. Many animals do this by responding primarily to indirect indicators of resource quality such as an internal biological clock or photoperiod. Others are heavily dependent on more direct indicators such as weather or plant phenology. Timing of movement also can be modified by factors specific to individuals. We used time-to-event models for Greater Sage-Grouse (Centrocercus urophasianus) to investigate whether an altitudinal avian migrant was influenced by direct indicators of resource quality when timing migration, and whether timing was influenced by individual characteristics, during the spring (winter to breeding range), summer (breeding to summer range), and fall (summer to winter range) transitional seasons. Greater Sage-Grouse interpreted direct indicators of resource quality, especially temperature, when timing movements between seasonal ranges. Timing was also dependent on individual characteristics including location, reproductive status, and habitat use. After we identified which migration cues were important, we evaluated if migratory and nonmigratory individuals were experiencing similar environmental conditions, which may partly explain why there are different behaviors in a partially migrant population. For the summer and fall transitions, migratory grouse experienced more stimulatory migration cues because of differences in elevation of seasonal ranges. Migratory birds were likely avoiding more rapid plant desiccation in warmer breeding ranges and avoiding higher snow accumulation in colder summer ranges with more precipitation. Altitudinal migrants are likely to use direct indicator cues because they have great utility when migration distances are relatively short. In addition, landscapes with altitudinal migrants have sharp environmental gradients creating conditions conducive for partially migratory behavior in a population.</t>
  </si>
  <si>
    <t>10.1642/AUK-16-192.1</t>
  </si>
  <si>
    <t>WOS:000405095500014</t>
  </si>
  <si>
    <t>Rodriguez, CEPD; Drewes, LR; Andrews, MT</t>
  </si>
  <si>
    <t>Rodriguez, Cecilia E. Perez de Lara; Drewes, Lester R.; Andrews, Matthew T.</t>
  </si>
  <si>
    <t>Hibernation-based blood loss therapy increases survivability of lethal hemorrhagic shock in rats</t>
  </si>
  <si>
    <t>15th International Hibernation Symposium</t>
  </si>
  <si>
    <t>JUL 31-AUG 04, 2016</t>
  </si>
  <si>
    <t>A small-volume (1 ml/kg) resuscitation fluid based on metabolic adaptations in hibernating mammals was optimized using a rat model of hemorrhagic shock. A previous study of this therapy tested only one concentration of three specific components: 4 M D-stereoisomer of beta-hydroxybutyrate (BHB), 43 mM melatonin, and 20% DMSO. In this study, we considered the range of concentrations of BHB and melatonin seen during the physiological extremes of rapid arousal from hypothermic torpor in natural hibernators and applied these to the non-hibernating Sprague-Dawley rat model. These extremes normally result in ischemia and reperfusion injury in non-hibernating mammals. Dose-ranging studies were conducted for BHB and melatonin in rats with 60% blood loss. BHB was administered at either 4, 2, or 0.4 M concentration in conjunction with 4.3 mM melatonin and 10% DMSO. Subsequently, melatonin was administered at either 4.3, 0.43, 0.0043, 0.000043, or 0 mM in conjunction with 4 M BHB and 2% DMSO. 10-day mean survival showed a dose-dependent trend: rats survived longer with higher concentration of infused BHB (4 M BHB, 7.38 +/- 1.75 days; 2 M BHB, 5.25 +/- 2.22 days; 0.4 M BHB, 2.07 +/- 2.05 days). Administering 4 M BHB without melatonin resulted in low mean survival times (4.38 +/- 1.42 days). All treatments containing both 4 M BHB and melatonin, regardless of melatonin concentration, resulted in mean survival times of similar to 7.5 days. We conclude there is a dose-dependent trend in which higher BHB concentration resulted in improved survival over 10 days.</t>
  </si>
  <si>
    <t>10.1007/s00360-017-1076-7</t>
  </si>
  <si>
    <t>WOS:000404211800009</t>
  </si>
  <si>
    <t>Nowack, J; Stawski, C; Geiser, F</t>
  </si>
  <si>
    <t>Nowack, Julia; Stawski, Clare; Geiser, Fritz</t>
  </si>
  <si>
    <t>More functions of torpor and their roles in a changing world</t>
  </si>
  <si>
    <t>Increased winter survival by reducing energy expenditure in adult animals is often viewed as the primary function of torpor. However, torpor has many other functions that ultimately increase the survival of heterothermic mammals and birds. In this review, we summarize new findings revealing that animals use torpor to cope with the conditions during and after natural disasters, including fires, storms, and heat waves. Furthermore, we suggest that torpor, which also prolongs longevity and was likely crucial for survival of mammals during the time of the dinosaur extinctions, will be advantageous in a changing world. Climate change is assumed to lead to an increase in the occurrence and intensity of climatic disasters, such as those listed above and also abnormal floods, droughts, and extreme temperatures. The opportunistic use of torpor, found in many heterothermic species, will likely enhance survival of these challenges, because these species can reduce energy and foraging requirements. However, many strictly seasonal hibernators will likely face the negative consequences of the predicted increase in temperature, such as range contraction. Overall, available data suggest that opportunistic heterotherms with their flexible energy requirements have an adaptive advantage over homeotherms in response to unpredictable conditions.</t>
  </si>
  <si>
    <t>Geiser, Fritz/O-4175-2018; Stawski, Clare/E-2284-2011</t>
  </si>
  <si>
    <t>Geiser, Fritz/0000-0001-7621-5049; Stawski, Clare/0000-0003-1714-0301</t>
  </si>
  <si>
    <t>10.1007/s00360-017-1100-y</t>
  </si>
  <si>
    <t>WOS:000404211800020</t>
  </si>
  <si>
    <t>Sebastian, DJ; Nissen, SJ; Sebastian, JR; Beck, KG</t>
  </si>
  <si>
    <t>Sebastian, Derek J.; Nissen, Scott J.; Sebastian, James R.; Beck, K. George</t>
  </si>
  <si>
    <t>Seed Bank Depletion: The Key to Long-Term Downy Brome (Bromus tectorum L.) Management</t>
  </si>
  <si>
    <t>Invasive winter annual grasses such as downy brome (Bromus tectorum L.) are a threat to native ecosystems throughout the United States. Downy brome is able to exploit moisture and nutrients throughout the fall and early spring before native plants break dormancy. This results in decreased native species abundance and development of monotypic downy brome stands. Short-term downy brome management has been shown to be effective; however, the soil seed reserve has often been overlooked, although it's the mechanism responsible for rapid reestablishment. This field study was conducted at two sites in Colorado to evaluate the longevity of the downy brome soil seed reserve and its implications on long-term downy brome control. Glyphosate plus adjuvant applications were made for 0, 1, 2, 3, 4, or 5 consecutive years. Downy brome and perennial grass biomass harvests were conducted yearly to determine changes in species composition. In addition, soil cores were collected to evaluate the yearly variation and depletion of the downy brome soil seed bank in response to consecutive glyphosate applications. We found that 1-3 yr of consecutive glyphosate treatments were insufficient to deplete the downy brome soil seed bank. Downy brome biomass and the soil seed bank recovered within 1-2 yr after glyphosate treatments were terminated; however, 4 and 5 consecutive yr of glyphosate applications were sufficient to control downy brome through depletion of the soil seed bank. Managing downy brome for 4-5 consecutive yr resulted in a 4- to 9-fold increase in perennial grass biomass. These data suggest that long-term management of downy brome is dependent on eliminating the soil seed bank using a multiyear approach. (C) 2017 The Society for Range Management. Published by Elsevier Inc. All rights reserved.</t>
  </si>
  <si>
    <t>10.1016/j.rama.2016.12.003</t>
  </si>
  <si>
    <t>WOS:000403522400011</t>
  </si>
  <si>
    <t>Panasenko, NN</t>
  </si>
  <si>
    <t>Panasenko, N. N.</t>
  </si>
  <si>
    <t>On Certain Issues of Biology and Ecology of Sosnowsky's Hogweed (Heracleum sosnowskyi Manden)</t>
  </si>
  <si>
    <t>RUSSIAN JOURNAL OF BIOLOGICAL INVASIONS</t>
  </si>
  <si>
    <t>The distribution of Heracleum sosnowskyi in Bryansk oblast is assessed. Characteristic features of flowering and seed-based reproduction are considered, and a list of insects found on hogweed inflorescences is given. The mechanism of hogweed invasion into natural communities is addressed. Penetration into natural communities is related to anthropochorous dispersal and damage to the vegetative cover. High seed productivity, the formation of a large seed pool, the presence of dormant plants, and rapid development during the spring period enable the rapid dispersal of Heracleum sosnowskyi in the secondary range. Communities of the association Urtico dioicae-Heracleetum sosnowskyi Panasenko et al., 2014 are common in the region. Tree communities that include Heracleum sosnowskyi (Heracleum sosnowskyi-Salix fragilis, Heracleum sosnowskyi- Betula pendula) are scarce in Bryansk oblast.</t>
  </si>
  <si>
    <t>2075-1117</t>
  </si>
  <si>
    <t>2075-1125</t>
  </si>
  <si>
    <t>10.1134/S2075111717030110</t>
  </si>
  <si>
    <t>WOS:000457635800011</t>
  </si>
  <si>
    <t>Boyles, JG; Bennett, NC; Mohammed, OB; Alagaili, AN</t>
  </si>
  <si>
    <t>Boyles, Justin G.; Bennett, Nigel C.; Mohammed, Osama B.; Alagaili, Abdulaziz N.</t>
  </si>
  <si>
    <t>Torpor Patterns in Desert Hedgehogs (Paraechinus aethiopicus) Represent Another New Point along a Thermoregulatory Continuum</t>
  </si>
  <si>
    <t>Documenting variation in thermoregulatory patterns across phylogenetically and geographically diverse taxa is key to understanding the evolution of endothermy and heterothermy in birds and mammals. We recorded body temperature (T-b) in free-ranging desert hedgehogs (Paraechinus aethiopicus) across three seasons in the deserts of Saudi Arabia. Modal T-b's (35 degrees-36.5 degrees C) were slightly below normal for mammals but still warmer than those of other hedgehogs. The single maximum T-b recorded was 39.2 degrees C, which is cooler than maximum T-b's recorded in most desert mammals. Desert hedgehogs commonly used torpor during winter and spring but never during summer. Torpor bouts occurred frequently but irregularly, and most lasted less than 24 h. Unlike daily heterotherms, desert hedgehogs did occasionally remain torpid for more than 24 h, including one bout of 101 h. Body temperatures during torpor were often within 2 degrees-3 degrees C of ambient temperature; however, we never recorded repeated bouts of long, predictable torpor punctuated by brief arousal periods similar to those common among seasonal hibernators. Thus, desert hedgehogs can be included on the ever-growing list of species that display torpor patterns intermediate to traditionally defined hibernators and daily heterotherms. Extant hedgehogs are a recent radiation within an ancient family, and the intermediate thermoregulatory pattern displayed by desert hedgehogs is unlike the deeper and more regular torpor seen in other hedgehogs, suggesting that this may be a derived-as opposed to ancestral-trait in this subfamily. We suggest that this family (Erinaceidae) and order (Eulipotyphla) may be important for understanding the evolution of thermoregulatory patterns among Laurasiatheria and mammals in general.</t>
  </si>
  <si>
    <t>Mohammed, Osama/C-3226-2011; Boyles, Justin G/A-5152-2010; Alagaili, Abdulaziz/C-4278-2018</t>
  </si>
  <si>
    <t>Mohammed, Osama/0000-0001-5457-2555; Alagaili, Abdulaziz/0000-0002-9733-4220</t>
  </si>
  <si>
    <t>10.1086/691542</t>
  </si>
  <si>
    <t>WOS:000399675300003</t>
  </si>
  <si>
    <t>Goodenough, AE; Little, N; Carpenter, WS; Hart, AG</t>
  </si>
  <si>
    <t>Goodenough, Anne E.; Little, Natasha; Carpenter, William S.; Hart, Adam G.</t>
  </si>
  <si>
    <t>Birds of a feather flock together: Insights into starling murmuration behaviour revealed using citizen science</t>
  </si>
  <si>
    <t>Pre-roost murmuration displays by European starlings Sturnus vulgaris are a spectacular example of collective animal behaviour. To date, empirical research has focussed largely on flock movement and biomechanics whereas research on possible causal mechanisms that affect flock size and murmuration duration has been limited and restricted to a small number of sites. Possible explanations for this behaviour include reducing predation through the dilution, detection or predator confusion effects (the "safer together" hypotheses) or recruiting more birds to create larger (warmer) roosts (the "warmer together" hypothesis). We collected data on size, duration, habitat, temperature and predators from &gt;3,000 murmurations using citizen science. Sightings were submitted from 23 countries but UK records predominated. Murmurations occurred across a range of habitats but there was no association between habitat and size/duration. Size increased significantly from October to early February, followed by a decrease until the end of the season in March (overall mean 30,082 birds; maximum 750,000 birds). Mean duration was 26 minutes (+/- 44 seconds SEM). Displays were longest at the start/end of the season, probably due to a significant positive relationship with day length. Birds of prey were recorded at 29.6% of murmurations. The presence of predators including harrier Circus, peregrine Falco peregrinus, and sparrowhawk Accipiter nisus was positively correlated with murmuration size (R-2 = 0.401) and duration (R-2 =0.258), especially when these species were flying near to, or actively engaging with, starlings. Temperature was negatively correlated with duration but the effect was much weaker than that of day length. When predators were present, murmurations were statistically more likely to end with all birds going down en masse to roost rather than dispersing from the site. Our findings suggest that starling murmurations are primarily an anti-predator adaptation rather than being undertaken to attract larger numbers of individuals to increase roost warmth.</t>
  </si>
  <si>
    <t>e0179277</t>
  </si>
  <si>
    <t>10.1371/journal.pone.0179277</t>
  </si>
  <si>
    <t>WOS:000404043100023</t>
  </si>
  <si>
    <t>Mustonen, AMJ; Finnila, MAJ; Puukka, KS; Jamsa, TJ; Saarakkala, S; Tuukkanen, JK; Nieminen, TP</t>
  </si>
  <si>
    <t>Mustonen, Anne-Mari J.; Finnila, Mikko A. J.; Puukka, Katri S.; Jamsa, Timo J.; Saarakkala, Simo; Tuukkanen, Juha K.; Nieminen, T. Petteri</t>
  </si>
  <si>
    <t>Raccoon dog model shows preservation of bone during prolonged catabolism and reduced physical activity</t>
  </si>
  <si>
    <t>The raccoon dog (Nyctereutes procyonoides) is a promising animal model capable of preventing disuse-induced osteoporosis. Previous data suggest that this species resembles bears in the preservation of bone mass and biomechanical properties during prolonged passivity and catabolism. This longitudinal study examined the osteological properties of tibiae in farm-bred raccoon dogs that were either fed or fasted (n=6 per group) for a 10 week period. Peripheral quantitative computed tomography was utilized and plasma markers of bone turnover measured before fasting and at 9 weeks followed by mechanical testing (three-point bending), micro-computed tomography and Fourier transform infrared imaging at 10 weeks. Passive wintering with prolonged catabolism (body mass loss 32%) had no significant effects on bone mineralization, porosity or strength. The concentration of C-terminal telopeptide of type I collagen, indicative of bone resorption, increased in the plasma of the fasted raccoon dogs, while the bone formation markers were unchanged. The levels of 25-hydroxyvitamin D were reduced in the fasted animals. Based on these data, the preservation of bone in wintering raccoon dogs shares characteristics with that of bears with no apparent decrease in the formation of bone but increased resorption. To conclude, raccoon dogs were able to minimize bone loss during a 10 week period of catabolism and passivity.</t>
  </si>
  <si>
    <t>Finnila, Mikko/X-6492-2019; Tuukkanen, Juha/R-3728-2018; Saarakkala, Simo/F-5839-2013</t>
  </si>
  <si>
    <t>Tuukkanen, Juha/0000-0002-1723-6461; Saarakkala, Simo/0000-0003-2850-5484</t>
  </si>
  <si>
    <t>10.1242/jeb.135475</t>
  </si>
  <si>
    <t>WOS:000403337600014</t>
  </si>
  <si>
    <t>Reyaz, AL; Gunapriya, L; Arulselvi, PI</t>
  </si>
  <si>
    <t>Reyaz, A. L.; Gunapriya, L.; Arulselvi, P. Indra</t>
  </si>
  <si>
    <t>Molecular characterization of indigenous Bacillus thuringiensis strains isolated from Kashmir valley</t>
  </si>
  <si>
    <t>3 BIOTECH</t>
  </si>
  <si>
    <t>Bacillus thuringiensis (Bt) being an eco-friendly bioinsecticide is effectively used in pest management strategies and, therefore, isolation and identification of new strains effective against a broad range of target pests is important. In the present study, new indigenous B. thuringiensis strains were isolated and investigated so that these could be used as an alternative and/ or support the current commercial strains/cry proteins in use. For this, 159 samples including soil, leaf and spider webs were collected from ten districts of Kashmir valley (India). Of 1447 bacterial strains screened, 68 Bt strains were identified with 4 types of crystalline inclusions. Crystal morphology ranking among the Bt strains was spherical (69.11%)[spore attached (8.82%)[rod (5.88%) = bipyramidal (5.88%)[ spherical plus rod (4.41%)[spherical plus bipyramidal (2.94%) = cuboidal (2.94%). SDS-PAGE investigation of the spore-crystal mixture demonstrated Bt strains contained proteins of various molecular weights ranging from 150 to 28 kDa. Insecticidal activity of the 68 indigenous Bt strains against Spodoptera litura neonates showed that Bt strain SWK1 strain had the highest mortality. Lepidopteron active genes (cry1, cry2Ab, cry2Ab) were present in six Bt strains. Further, analysis of a full-length cry2A gene (similar to 1.9 kb) by PCR-RFLP in strain SWK1 revealed that it was a new cry2A gene in Bt strain SWK1 and was named as cry2Al1 (GenBank Accession No. KJ149819.1) using the Bt toxin nomenclature (http://www. btnomenclature. info). Insect bioassays with neonate larvae of S. litura and H. armigera showed that the purified Cry2Al1 is toxic to S. litura with LC50 2.448 mu g/ml and H. armigera with LC50 3.374 mu g/ml, respectively. However, it did not produce any mortality in third instar larvae of Aedes aegypti, Culex quinquefasciatus and Anopheles stephensi larvae/pupae insects (100 mu g/ml) at 28 +/- 2 degrees C and 75 to 85% relative humidity under a photoperiod of 14L: 10D.</t>
  </si>
  <si>
    <t>2190-572X</t>
  </si>
  <si>
    <t>2190-5738</t>
  </si>
  <si>
    <t>10.1007/s13205-017-0756-z</t>
  </si>
  <si>
    <t>WOS:000402931700013</t>
  </si>
  <si>
    <t>Moraiti, CA; Nakas, CT; Papadopoulos, NT</t>
  </si>
  <si>
    <t>Moraiti, Cleopatra A.; Nakas, Christos T.; Papadopoulos, Nikos T.</t>
  </si>
  <si>
    <t>Local adaptation, intrapopulation adult emergence patterns, sex and prolonged diapause regulate the rate of postwinter development in pupae of the European cherry fruit fly</t>
  </si>
  <si>
    <t>We used the European cherry fruit fly, Rhagoletis cerasi (Diptera: Tephritidae), an oligophagous, univoltine species that overwinters as pupae, to determine the geographical variation in postwinter development of pupae with annual and prolonged diapause in geographically isolated populations with various levels of gene flow rates. We tested the hypothesis that emergence patterns within a population (early-vs. late-emerged adults) and local adaptation of populations from different habitats would affect the rate of postwinter development of pupae that yield adults during the first year of diapause. We also hypothesized that postwinter development of pupae with prolonged dormancy would differ among geographical isolated populations with gene flow. Our results revealed that (a) postwinter developmental period of pupae differ among genetic distant populations in the absence of intrapopulation variability in emergence patterns, and (b) temperature exerts a differential effect on postwinter developmental time in populations from both different and similar habitats. Prolonged dormancy seems to minimize population effects on postwinter developmental time. Females finished their postwinter development earlier than males. Population is a significant predictor of postwinter development for R. cerasi pupae with annual diapause but not for those that with a prolonged dormancy schedule.</t>
  </si>
  <si>
    <t>Nakas, Christos T/F-3052-2011</t>
  </si>
  <si>
    <t>Nakas, Christos T/0000-0003-4155-722X</t>
  </si>
  <si>
    <t>10.1093/biolinnean/blw042</t>
  </si>
  <si>
    <t>WOS:000405207800005</t>
  </si>
  <si>
    <t>Franco, SC; Aldred, N; Cruz, T; Clare, AS</t>
  </si>
  <si>
    <t>Franco, Sofia C.; Aldred, Nick; Cruz, Teresa; Clare, Anthony S.</t>
  </si>
  <si>
    <t>Effects of culture conditions on larval growth and survival of stalked barnacles (Pollicipes pollicipes)</t>
  </si>
  <si>
    <t>Pollicipes pollicipes (Crustacea: Scalpelliformes) is a highly prized food in Portugal and Spain and consequently a species of considerable interest to aquaculture. Surprisingly, however, larval culture conditions for this barnacle have not been optimized. This study investigated the effects of temperature, diet, photoperiod and salinity on the growth and survival of P. pollicipes larvae. Temperature had a significant effect on specific growth rate (2.6-5.9% total width per day, from 11 to 24 degrees C), reducing mean development time to the cyprid from 25 days at 11 degrees C to 10 days at 24 degrees C, although this was accompanied by a significant increase in mortality to over 90% above 22 degrees C. Midrange temperatures (15-20 degrees C) maximized total survival (19-31% respectively). Algal diets of Tetraselmis suecica, T. suecica/Skeletonema marinoi and S. marinoi/Isochrysis galbana did not affect specific growth rate significantly, but survival (on average 39% in 15 days) and the proportion of high-quality healthy cyprids was significantly higher on the latter two diets (11-15% of initial number of larvae). Photoperiod did not significantly affect the survival, although specific growth rate was significantly higher at 24:0 and 16:8 L:D. Salinity (2040 g L-1 range) did not affect growth and survival significantly. The best growth and survival were accomplished using rearing temperatures of 15-20 degrees C, daily feeding with T. suecica/S. marinoi or I. galbana/S. marinoi and a photoperiod of 24:0 L:D.</t>
  </si>
  <si>
    <t>; Aldred, Nick/H-7896-2012</t>
  </si>
  <si>
    <t>C. Franco, Sofia/0000-0002-6463-0971; Clare, Anthony S./0000-0002-7692-9583; Aldred, Nick/0000-0003-2285-5133</t>
  </si>
  <si>
    <t>10.1111/are.13125</t>
  </si>
  <si>
    <t>WOS:000404300300026</t>
  </si>
  <si>
    <t>Jastrzebowski, S; Ukalska, J; Kantorowicz, W; Klisz, M; Wojda, T; Sulkowska, M</t>
  </si>
  <si>
    <t>Jastrzebowski, Szymon; Ukalska, Joanna; Kantorowicz, Wladysaw; Klisz, Marcin; Wojda, Tomasz; Sulkowska, Malgorzata</t>
  </si>
  <si>
    <t>Effects of thermal-time artificial scarification on the germination dynamics of black locust (Robinia pseudoacacia L.) seeds</t>
  </si>
  <si>
    <t>The aim of this study was to determine the efficiency of methods for the artificial scarification of black locust seeds based on the influence of the air and liquid nitrogen temperatures. Three populations were selected for the analyses: a managed tree stand, a selected seed stand and a seed orchard. Samples of 200 seeds (4 x 50) were randomly selected. Before scarification, the seeds were stored at -70 A degrees C for 24 h. Nine different scarification treatments were evaluated. To calculate the germination capacity and the dynamics of germination, observations were made on days 3, 5, 7, 10 and 14 after treatment. For statistical analyses, we used repeated measures analysis of variance. The obtained results indicated that the highest scarification efficiency for black locust seeds occurred in the treatment in liquid nitrogen and in an air temperature range of 85-90 A degrees C. The provenance of seeds had a significant effect on the dynamics of germination. Thermal methods and the use of liquid nitrogen can be alternatives to the labour intensive methods of cutting the seeds or using measures that require specialised equipment.</t>
  </si>
  <si>
    <t>Jastrzebowski, Szymon/U-8138-2018; Wojda, Tomasz/Q-6521-2018; Sulkowska, Malgorzata/K-6090-2012; Klisz, Marcin/J-8468-2019; Sulkowska, Malgorzata/K-7979-2019; Kantorowicz, Wladyslaw/R-6669-2018</t>
  </si>
  <si>
    <t>Jastrzebowski, Szymon/0000-0003-1239-4847; Wojda, Tomasz/0000-0001-9083-6474; Sulkowska, Malgorzata/0000-0002-5507-9743; Klisz, Marcin/0000-0001-9486-6988; Sulkowska, Malgorzata/0000-0002-5507-9743; Kantorowicz, Wladyslaw/0000-0002-2474-0113; Ukalska, Joanna/0000-0002-4793-8886</t>
  </si>
  <si>
    <t>1612-4677</t>
  </si>
  <si>
    <t>10.1007/s10342-017-1046-3</t>
  </si>
  <si>
    <t>WOS:000403722900008</t>
  </si>
  <si>
    <t>Raak-van Den Berg, CL; Hemerik, L; van der Werf, W; de Jong, PW; van Lenteren, JC</t>
  </si>
  <si>
    <t>Raak-van den Berg, C. Lidwien; Hemerik, Lia; van der Werf, Wopke; de Jong, Peter W.; van Lenteren, Joop C.</t>
  </si>
  <si>
    <t>Life history of the harlequin ladybird, Harmonia axyridis: a global meta-analysis</t>
  </si>
  <si>
    <t>BIOCONTROL</t>
  </si>
  <si>
    <t>The harlequin ladybird, Harmonia axyridis, is an important natural enemy of aphids throughout the world, but is now also considered an invasive alien species. We performed a meta-analysis of published life history data to address the question whether invading populations in Europe and North America have life history parameters that differ from native populations in Asia, explaining the beetle's invasion success in new territories. In this meta-analysis, we accounted for important covariables that are often reported in published studies such as temperature, food source (aphids or eggs of Ephestia kuehniella), strain (laboratory or field populations) and photoperiod. Temperature was a key factor having consistent large effects on development rate, survival and reproductive characteristics of H. axyridis. Food source, strain, and photoperiod had effects on some, but not all characteristics, and their overall effect across characteristics was minor. Individuals of invasive populations had a shorter pre-oviposition period and higher fecundity at low temperatures than those of native populations, and a greater longevity across all temperatures. No differences in survival were found between native and invasive populations, while differences in development rate were not consistent, with opposing results obtained according to the way development rate was measured in trials reported in the literature. Results of this meta-analysis support the hypothesis that the life history of the beetle has changed during its invasion into North America and Europe. Invasive populations had a shorter pre-oviposition period and higher fecundity at low temperatures, as well as a greater longevity across all temperatures than native populations. These differences may partially explain the invasive success of H. axyridis.</t>
  </si>
  <si>
    <t>van Lenteren, Joop/J-1748-2014; van der Werf, Wopke/A-2557-2009</t>
  </si>
  <si>
    <t>van Lenteren, Joop/0000-0003-3620-1392; van der Werf, Wopke/0000-0002-5506-4699; Hemerik, Lia/0000-0002-6892-2840</t>
  </si>
  <si>
    <t>1386-6141</t>
  </si>
  <si>
    <t>1573-8248</t>
  </si>
  <si>
    <t>10.1007/s10526-017-9805-0</t>
  </si>
  <si>
    <t>WOS:000400990600001</t>
  </si>
  <si>
    <t>Chapman, DS; Scalone, R; Stefanic, E; Bullock, JM</t>
  </si>
  <si>
    <t>Chapman, Daniel S.; Scalone, Romain; Stefanic, Edita; Bullock, James M.</t>
  </si>
  <si>
    <t>Mechanistic species distribution modeling reveals a niche shift during invasion</t>
  </si>
  <si>
    <t>Niche shifts of nonnative plants can occur when they colonize novel climatic conditions. However, the mechanistic basis for niche shifts during invasion is poorly understood and has rarely been captured within species distribution models. We quantified the consequence of between-population variation in phenology for invasion of common ragweed (Ambrosia artemisiifolia L.) across Europe. Ragweed is of serious concern because of its harmful effects as a crop weed and because of its impact on public health as a major aeroallergen. We developed a forward mechanistic species distribution model based on responses of ragweed development rates to temperature and photoperiod. The model was parameterized and validated from the literature and by reanalyzing data from a reciprocal common garden experiment in which native and invasive populations were grown within and beyond the current invaded range. It could therefore accommodate between-population variation in the physiological requirements for flowering, and predict the potentially invaded ranges of individual populations. Northern-origin populations that were established outside the generally accepted climate envelope of the species had lower thermal requirements for bud development, suggesting local adaptation of phenology had occurred during the invasion. The model predicts that this will extend the potentially invaded range northward and increase the average suitability across Europe by 90% in the current climate and 20% in the future climate. Therefore, trait variation observed at the population scale can trigger a climatic niche shift at the biogeographic scale. For ragweed, earlier flowering phenology in established northern populations could allow the species to spread beyond its current invasive range, substantially increasing its risk to agriculture and public health. Mechanistic species distribution models offer the possibility to represent niche shifts by varying the traits and niche responses of individual populations. Ignoring such effects could substantially underestimate the extent and impact of invasions.</t>
  </si>
  <si>
    <t>Chapman, Daniel S/C-2900-2008; Bullock, James M/F-9997-2011</t>
  </si>
  <si>
    <t xml:space="preserve">Chapman, Daniel S/0000-0003-1836-4112; </t>
  </si>
  <si>
    <t>10.1002/ecy.1835</t>
  </si>
  <si>
    <t>WOS:000402299300018</t>
  </si>
  <si>
    <t>Wang, ZC; Asem, A; Sun, SC</t>
  </si>
  <si>
    <t>Wang, Zhi-Chao; Asem, Alireza; Sun, Shi-Chun</t>
  </si>
  <si>
    <t>Coupled effects of photoperiod, temperature and salinity on diapause induction of the parthenogenetic Artemia (Crustacea: Anostraca) from Barkol Lake, China</t>
  </si>
  <si>
    <t>Coupled effects of photoperiod, temperature and salinity on diapause induction were experimentally studied using a diploid clone of the parthenogenetic Artemia from Barkol Lake, Xinjiang, China. We conducted three experiments, each containing nine treatments (combinations of two of the above three factors, each with three levels). When photoperiod was set at 12L(light):12D(dark), combinations of salinity 70/140 ppt and temperature 19/23 degrees C led most females to produce diapaused offspring (resting eggs / cysts; percentage of diapaused broods being 81.60 +/- 32.51% [mean +/- SD ; same below] to 99.28 +/- 3.48%). Under combinations of salinity 70/140 ppt and 27 degrees C most broods were nauplii (percentage of diapaused broods being 28.46 +/- 30.68% to 38.43 +/- 23.22%). When salinity was set to 70 ppt, treatment conditions of 19/23/27 degrees C + 6L:18D and 19/23 degrees C + 12L:12D induced high percentage of diapaused broods (72.11 +/- 36.42% to 100 +/- 0.00%). When temperature was set to 25 degrees C, overwhelming cyst production was only observed under 6L: 18D + 70/140 ppt (percentage of diapaused broods being 83.33 +/- 23.57% to 93.86 +/- 14.10%). These results suggest that the modes of offspring production in the studied Artemia clone are strongly influenced by photoperiod and temperature and there is significant interaction between the two factors. Lower temperature and shorter daylight tend to induce production of resting eggs, and the effect of photoperiod may dominate over the effect of temperature. Though an interaction between salinity and photoperiod was detected, a sound tendency for the salinity effect could not be determined.</t>
  </si>
  <si>
    <t>e161302</t>
  </si>
  <si>
    <t>WOS:000403914500003</t>
  </si>
  <si>
    <t>Strange, JP; Delaney, DA; Tarpy, DR; James, RR</t>
  </si>
  <si>
    <t>Strange, James P.; Delaney, Deborah A.; Tarpy, David R.; James, Rosalind R.</t>
  </si>
  <si>
    <t>Novel microsatellite loci reveal high genetic diversity yet low population structure for alfalfa leafcutting bees in North America</t>
  </si>
  <si>
    <t>CONSERVATION GENETICS</t>
  </si>
  <si>
    <t>The alfalfa leafcutting bee, Megachile rotundata (ALCB) is an economically important pollinator necessary for seed production of the critical forage crop alfalfa, Medicago sativa. The pollinator was accidentally introduced to North America from Europe approximately 70 years ago, and it is primarily produced in Canada and shipped to the United States annually en masse for seed field pollination. We investigate how the large-scale commercial movement of this bee affects the genetic structure of populations in the North American seed growing system and compare the genetic diversity and structure of introduced North American bees with two native European populations. Using 16 newly developed microsatellite loci, we describe the North American population structure of this bee. ALCBs collected from alfalfa seed farms have a degree of genetic variability similar to one native European population, but lower than the second. Considering that the species was accidentally introduced into North America, we anticipated more signature of a founder effect. Despite the level of genetic variability, we found little, if any, genetic structuring across North America, other than that the North American populations were distinct from the European populations sampled. While we detected some sub-structure in North American populations using Bayesian methods, the structuring was without geographic pattern, and we propose it is the result of the intense human management and movement of these bees. The trade and movement of these bees by humans has created a nearly panmictic M. rotundata population across the continent, which has implications relevant to the preservation and conservation of other bee pollinators.</t>
  </si>
  <si>
    <t>1566-0621</t>
  </si>
  <si>
    <t>1572-9737</t>
  </si>
  <si>
    <t>10.1007/s10592-017-0943-9</t>
  </si>
  <si>
    <t>WOS:000400991800015</t>
  </si>
  <si>
    <t>Wojtusik, J; Brown, JL; Pukazhenthi, BS</t>
  </si>
  <si>
    <t>Wojtusik, Jessye; Brown, Janine L.; Pukazhenthi, Budhan S.</t>
  </si>
  <si>
    <t>Non-invasive hormonal characterization of the ovarian cycle, pregnancy, and seasonal anestrus of the female addra gazelle (Nanger dama ruficollis)</t>
  </si>
  <si>
    <t>Non-invasive fecal hormone metabolite monitoring was used to characterize the estrous cycle, pregnancy, and seasonal anestrus of the critically endangered addra gazelle (Nanger dama ruficollis). With less than 250 animals remaining in the wild and similar to 168 individuals managed in captivity, it is crucial to maintain sustainable populations. Progestogen and estrogen profiles were obtained from analysis of fecal samples collected approximately every other day, within varying intervals, over the course of 7 years (n = 8 adult females). Average estrous cycle length was 19.5 +/- 0.4 days (range, 14-26 days), with a luteal phase length of 14.6 +/- 1.2 days (range, 10-16 days), and an inter-luteal period of 5.2 +/- 1.4 days (range, 2 7 days). Mean gestation length for six pregnancies was 200.7 +/- 0.4 days (range, 200-202 days). Fecal progestogens increased at 12 weeks of gestation and remained elevated until parturition. Addra gazelle females exhibited a period of seasonal anestrus with consistently low progestogen concentrations and no cyclic activity from about September to March. Analysis of reproductive and climate records demonstrated a peak in U.S. births that coincided with maximal rainfall in the native habitat of the addra gazelle. Results show that estrous cycle, luteal phase, and inter-luteal phase lengths in addra are similar to those observed in other gazelle species, however, to our knowledge, this is the first study to demonstrate seasonal anestrus in the Nanger genus. (C) 2017 Published by Elsevier Inc.</t>
  </si>
  <si>
    <t>Wojtusik, Jessye/0000-0002-8603-7407</t>
  </si>
  <si>
    <t>10.1016/j.theriogenology.2017.02.019</t>
  </si>
  <si>
    <t>WOS:000401051800014</t>
  </si>
  <si>
    <t>Wu, YT; Luben, R; Wareham, N; Griffin, S; Jones, AP</t>
  </si>
  <si>
    <t>Wu, Yu-Tzu; Luben, Robert; Wareham, Nicholas; Griffin, Simon; Jones, Andy P.</t>
  </si>
  <si>
    <t>Weather, day length and physical activity in older adults: Cross-sectional results from the European Prospective Investigation into Cancer and Nutrition (EPIC) Norfolk Cohort</t>
  </si>
  <si>
    <t>Background A wide range of environmental factors have been related to active ageing, but few studies have explored the impact of weather and day length on physical activity in older adults. We investigate the cross-sectional association between weather conditions, day length and activity in older adults using a population-based cohort in England, the European Prospective Investigation into Cancer and Nutrition (EPIC) Norfolk study. Methods Physical activity was measured objectively over 7 days using an accelerometer and this was used to calculate daily total physical activity (counts per minute), daily minutes of sedentary behaviour and light, moderate and vigorous physical activity (LMVPA). Day length and two types of weather conditions, precipitation and temperature, were obtained from a local weather station. The association between these variables and physical activity was examined by multilevel first-order autoregressive modelling. Results After adjusting for individual factors, short day length and poor weather conditions, including high precipitation and low temperatures, were associated with up to 10% lower average physical activity (p&lt;0.01) and 8 minutes less time spent in LMVPA but 15 minutes more sedentary time, compared to the best conditions. Conclusion Day length and weather conditions appear to be an important factor related to active ageing. Future work should focus on developing potential interventions to reduce their impact on physical activity behaviours in older adults.</t>
  </si>
  <si>
    <t>Luben, Robert N/H-5519-2015</t>
  </si>
  <si>
    <t>Luben, Robert N/0000-0002-5088-6343; Wu, Yu-Tzu/0000-0002-0874-4448</t>
  </si>
  <si>
    <t>e0177767</t>
  </si>
  <si>
    <t>10.1371/journal.pone.0177767</t>
  </si>
  <si>
    <t>WOS:000402608700027</t>
  </si>
  <si>
    <t>Churgin, MA; Jung, SK; Yu, CC; Chen, XM; Raizen, DM; Fang-Yen, C</t>
  </si>
  <si>
    <t>Churgin, Matthew A.; Jung, Sang-Kyu; Yu, Chih-Chieh; Chen, Xiangmei; Raizen, David M.; Fang-Yen, Christopher</t>
  </si>
  <si>
    <t>Longitudinal imaging of Caenorhabditis elegans in a microfabricated device reveals variation in behavioral decline during aging</t>
  </si>
  <si>
    <t>ELIFE</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</si>
  <si>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</si>
  <si>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PhD/K-3106-2019</t>
  </si>
  <si>
    <t>Raizen, David/0000-0001-5935-0476; Fang-Yen, Christopher/0000-0002-4568-3218; Churgin, Matthew/0000-0003-2299-0124</t>
  </si>
  <si>
    <t>2050-084X</t>
  </si>
  <si>
    <t>e26652</t>
  </si>
  <si>
    <t>10.7554/eLife.26652</t>
  </si>
  <si>
    <t>WOS:000404026000001</t>
  </si>
  <si>
    <t>Harrison, F; Goodman, A; van Sluijs, EMF; Andersen, LB; Cardon, G; Davey, R; Janz, KF; Kriemler, S; Molloy, L; Page, AS; Pate, R; Puder, JJ; Sardinha, LB; Timperio, A; Wedderkopp, N; Jones, AP</t>
  </si>
  <si>
    <t>Harrison, Flo; Goodman, Anna; van Sluijs, Esther M. F.; Andersen, Lars Bo; Cardon, Greet; Davey, Rachel; Janz, Kathleen F.; Kriemler, Susi; Molloy, Lynn; Page, Angie S.; Pate, Russ; Puder, Jardena J.; Sardinha, Luis B.; Timperio, Anna; Wedderkopp, Niels; Jones, Andy P.</t>
  </si>
  <si>
    <t>ICAD Collaborators</t>
  </si>
  <si>
    <t>Weather and children's physical activity; how and why do relationships vary between countries?</t>
  </si>
  <si>
    <t>INTERNATIONAL JOURNAL OF BEHAVIORAL NUTRITION AND PHYSICAL ACTIVITY</t>
  </si>
  <si>
    <t>Background: Globally most children do not engage in enough physical activity. Day length and weather conditions have been identified as determinants of physical activity, although how they may be overcome as barriers is not clear. We aim to examine if and how relationships between children's physical activity and weather and day length vary between countries and identify settings in which children were better able to maintain activity levels given the weather conditions they experienced. Methods: In this repeated measures study, we used data from 23,451 participants in the International Children's Accelerometry Database (ICAD). Daily accelerometer-measured physical activity (counts per minute; cpm) was matched to local weather conditions and the relationships assessed using multilevel regression models. Multilevel models accounted for clustering of days within occasions within children within study-cities, and allowed us to explore if and how the relationships between weather variables and physical activity differ by setting. Results: Increased precipitation and wind speed were associated with decreased cpm while better visibility and more hours of daylight were associated with increased cpm. Models indicated that increases in these variables resulted in average changes in mean cpm of 7.6/h of day length, -13.2/cm precipitation, 10.3/10 km visibility and -10.3/10kph wind speed (all p &lt; 0.01). Temperature showed a cubic relationship with cpm, although between 0 and 20 degrees C the relationship was broadly linear. Age showed interactions with temperature and precipitation, with the associations larger among younger children. In terms of geographic trends, participants from Northern European countries and Melbourne, Australia were the most active, and also better maintained their activity levels given the weather conditions they experienced compared to those in the US and Western Europe. Conclusions: We found variation in the relationship between weather conditions and physical activity between ICAD studies and settings. Children in Northern Europe and Melbourne, Australia were not only more active on average, but also more active given the weather conditions they experienced. Future work should consider strategies to mitigate the impacts of weather conditions, especially among young children, and interventions involving changes to the physical environment should consider how they will operate in different weather conditions.</t>
  </si>
  <si>
    <t>Sardinha, Luis B/F-2641-2013; Salmon, Jo/C-1226-2009; Timperio, Anna F/A-3086-2013; Wedderkopp, Niels/L-9810-2019</t>
  </si>
  <si>
    <t>Sardinha, Luis B/0000-0002-6230-6027; Salmon, Jo/0000-0002-4734-6354; Timperio, Anna F/0000-0002-8773-5012; van Sluijs, Esther/0000-0001-9141-9082; Hallal, Pedro/0000-0003-1470-6461; Wedderkopp, Niels/0000-0002-9660-6618; Puder, Jardena/0000-0002-0460-7614</t>
  </si>
  <si>
    <t>1479-5868</t>
  </si>
  <si>
    <t>10.1186/s12966-017-0526-7</t>
  </si>
  <si>
    <t>WOS:000402440200005</t>
  </si>
  <si>
    <t>Malavert, C; Batlla, D; Benech-Arnold, RL</t>
  </si>
  <si>
    <t>Malavert, Cristian; Batlla, Diego; Benech-Arnold, Roberto L.</t>
  </si>
  <si>
    <t>Temperature-dependent regulation of induction into secondary dormancy of Polygonum aviculare L. seeds: A quantitative analysis</t>
  </si>
  <si>
    <t>In seeds of many summer annuals low temperatures under moist conditions provoke dormancy release while high temperatures induce secondary dormancy. Seed dormancy level establishes the range of temperatures under which germination is possible. The range of temperatures permissive for seed germination is determined by two threshold limit temperatures: Lower limit temperature (T-l) and High limit temperature (T-h). Numerous studies have been conducted to characterize the effect of temperature on dormancy release, but there is very few information on how temperature regulates secondary dormancy induction. Seeds of Polygonum aviculare were stratified at 1.6, 5 and 10 degrees C until achieving a minimum dormancy, and then were induced into secondary dormancy by further storage at 10, 15, 20, 25 and 30 degrees C. Based on obtained germination time course-curves we quantified changes in the thermal range permissive for seed germination through variations in the mean lower limit temperature for seed germination (Too)) using a mathematical simulation germination model. Our data suggest that induction into secondary dormancy in P. aviculare seeds can be assessed quantitatively through changes in T-l(50). This changes could be described through a Dormancy Induction Thermal-Time Index (DItt), in which thermal time units are accumulated above a threshold temperature from which secondary dormancy is induced (7.9 degrees C). Additionally, the induction-rate into secondary dormancy was affected by the stratification temperature during dormancy release. We conclude that the effect of temperature on the rate of dormancy induction is not only dependent on prevailing temperature, but also on temperature experienced by seeds during previous dormancy release and the resulting dormancy status of the seed population. (C) 2017 Elsevier B.V. All rights reserved.</t>
  </si>
  <si>
    <t>Malavert, Cristian/0000-0002-6565-2638</t>
  </si>
  <si>
    <t>MAY 24</t>
  </si>
  <si>
    <t>10.1016/j.ecolmodel.2017.03.008</t>
  </si>
  <si>
    <t>WOS:000400720000011</t>
  </si>
  <si>
    <t>Nakipova, OV; Averin, AS; Evdokimovskii, EV; Pimenov, OY; Kosarski, L; Ignat'ev, D; Anufriev, A; Kokoz, YM; Reyes, S; Terzic, A; Alekseev, AE</t>
  </si>
  <si>
    <t>Nakipova, Olga V.; Averin, Alexey S.; Evdokimovskii, Edward V.; Pimenov, Oleg Yu.; Kosarski, Leonid; Ignat'ev, Dmitriy; Anufriev, Andrey; Kokoz, Yuri M.; Reyes, Santiago; Terzic, Andre; Alekseev, Alexey E.</t>
  </si>
  <si>
    <t>Store- operated Ca2+ entry supports contractile function in hearts of hibernators</t>
  </si>
  <si>
    <t>Hibernators have a distinctive ability to adapt to seasonal changes of body temperature in a range between 37 degrees C and near freezing, exhibiting, among other features, a unique reversibility of cardiac contractility. The adaptation of myocardial contractility in hibernation state relies on alterations of excitation contraction coupling, which becomes less-dependent from extracellular Ca2+ entry and is predominantly controlled by Ca2+ release from sarcoplasmic reticulum, replenished by the Ca2+-ATPase (SERCA). We found that the specific SERCA inhibitor cyclopiazonic acid (CPA), in contrast to its effect in papillary muscles (PM) from rat hearts, did not reduce but rather potentiated contractility of PM from hibernating ground squirrels (GS). In GS ventricles we identified drastically elevated, compared to rats, expression of Orai1, Stim1 and Trpc1/3/4/5/6/7 mRNAs, putative components of store operated Ca2+ channels (SOC). Trpc3 protein levels were found increased in winter compared to summer GS, yet levels of Trpc5, Trpc6 or Trpc7 remained unchanged. Under suppressed voltage-dependent K+, Na+ and Ca2+ currents, the SOC inhibitor 2-aminoethyl diphenylborinate (2-APB) diminished whole-cell membrane currents in isolated cardiomyocytes from hibernating GS, but not from rats. During cooling-reheating cycles (30 degrees C-7 degrees C-30 degrees C) of ground squirrel PM, 2-APB did not affect typical CPA-sensitive elevation of contractile force at low temperatures, but precluded the contractility at 30 degrees C before and after the cooling. Wash-out of 2-APB reversed PM contractility to control values. Thus, we suggest that SOC play a pivotal role in governing the ability of hibernator hearts to maintain their function during the transition in and out of hibernating states.</t>
  </si>
  <si>
    <t>Evdokimovsky, Edward/A-8038-2014</t>
  </si>
  <si>
    <t>Evdokimovsky, Edward/0000-0001-8248-9054</t>
  </si>
  <si>
    <t>e0177469</t>
  </si>
  <si>
    <t>10.1371/journal.pone.0177469</t>
  </si>
  <si>
    <t>WOS:000402058400019</t>
  </si>
  <si>
    <t>Khalsa, SDS; Brown, PH</t>
  </si>
  <si>
    <t>Khalsa, Sat Darshan S.; Brown, Patrick H.</t>
  </si>
  <si>
    <t>Grower Analysis of Organic Matter Amendments in California Orchards</t>
  </si>
  <si>
    <t>JOURNAL OF ENVIRONMENTAL QUALITY</t>
  </si>
  <si>
    <t>Organic matter amendments supply crop nutrients and enhance soil health, yet information specific to orchards is lacking. A survey was conducted to analyze use of these materials by California almond [Prunus dulcis (Mill.) D. A. Webb] growers. Significant differences were observed for benefits, concerns, and accessibility to manure and green waste sources and between users and nonusers. Use patterns were significantly influenced by heavy and light users, farm size, and geographic region. Enhanced soil biology was the main benefit attributed to organic matter amendments by both users and nonusers. Nonusers showed greater concern for food safety compared to users, and all growers reported greater concern for food safety from manure. The greatest adoption of organic matter amendments occurred on small farms (&lt;= 170 ha) located in the north San Joaquin Valley in California. Greater accessibility to manure correlated with presence of dairy farms. Poorer accessibility ratings by nonusers suggest access is a barrier to adoption, as opposed to nonusers having an undesirable view of the practice. Common management included applying organic matter amendments during tree dormancy from manure sources in composted forms with no- till. Heavy users on small farms exhibited the greatest year- to- year consistency and were more flexible with selection of sources and diverse in application methods. Large farms (&gt; 170 ha) were less likely to use organic matter amendments every year and less likely to apply them on all their farm area. This study identifies a number of strategies to fill knowledge gaps, increase practice awareness, and overcome barriers to adoption.</t>
  </si>
  <si>
    <t>Brown, Patrick/E-4085-2012</t>
  </si>
  <si>
    <t>Brown, Patrick/0000-0001-6857-8608</t>
  </si>
  <si>
    <t>0047-2425</t>
  </si>
  <si>
    <t>1537-2537</t>
  </si>
  <si>
    <t>10.2134/jeq2016.11.0456</t>
  </si>
  <si>
    <t>WOS:000404385100021</t>
  </si>
  <si>
    <t>Torres-Muros, L; Hodar, JA; Zamora, R</t>
  </si>
  <si>
    <t>Torres-Muros, Lucia; Hodar, Jose A.; Zamora, Regino</t>
  </si>
  <si>
    <t>Effect of habitat type and soil moisture on pupal stage of a Mediterranean forest pest (Thaumetopoea pityocampa)</t>
  </si>
  <si>
    <t>1 Habitat selection is especially important for pupae of holometabolous insects because this stage is usually immobile and to a certain extent unable to react to environmental changes. In the present study, we analyze how habitat and soil moisture determine the fate of pupae of the pine processionary moth Thaumetopoea pityocampa, a defoliator pest in pine woodlands of Europe and the Circunmediterranean region. The pine processionary moth pupates buried in the soil and can spend up to 9 years in an extra-long diapause. 2 We considered the impact that different habitats, as well as the manipulation of soil water conditions in the preferred habitat (i.e. in bare ground with null or sparse herbaceous vegetation), can exert on pupation. 3 Less than half of the buried larvae successfully pupated, even in the most favourable habitats and soil water conditions, whereas, on average, 2.5% underwent extra-long pupae diapause (2 years after pupation). 4 Although habitat influenced mainly pupation success and pupal survival, changing moisture conditions in the preferred habitat affected primarily the phenology of emergence, whereas pupal survival remained unaffected. 5 The results of the present study reveal the importance of both habitat and soil moisture on the pupal stage, providing valuable information with respect to adequately forecasting the effects of changes in climate or land use on the population dynamic of this important forest pest.</t>
  </si>
  <si>
    <t>Hodar, Jose/G-3447-2018</t>
  </si>
  <si>
    <t>Hodar, Jose/0000-0003-3475-4997; Zamora Rodriguez, Regino/0000-0002-5049-9968</t>
  </si>
  <si>
    <t>10.1111/afe.12188</t>
  </si>
  <si>
    <t>WOS:000403024600003</t>
  </si>
  <si>
    <t>Pelz-Stelinski, KS; Martini, X; Kingdom-Gibbard, H; Stelinski, LL</t>
  </si>
  <si>
    <t>Pelz-Stelinski, Kirsten S.; Martini, Xavier; Kingdom-Gibbard, Heather; Stelinski, Lukasz L.</t>
  </si>
  <si>
    <t>Patterns of habitat use by the Asian citrus psyllid, Diaphorina citri, as influenced by abiotic and biotic growing conditions</t>
  </si>
  <si>
    <t>1 The Asian citrus psyllid Diaphorina citri Kuwayama (Hemiptera: Liviidae) is an economically important pest of citrus throughout Asia and the Americas because it transmits Candidatus Liberibacter asiaticus (CLas), which is the presumed causal agent of citrus greening disease. 2 We investigated whether biotic and abiotic characteristics can be used to predict Diaphorina citri population abundance and assessed whether agricultural intensity explained the distribution of D. citri populations during winter dormant periods (December to March). 3 Over two consecutive winters, we examined the abundance of D. citri in groves throughout Florida in response to four different management regimes, defined as: conventional, intermittent, unmanaged and organic. 4 During both years, the winter abundance of D. citri in groves with intermittent management was greater than in groves with other management regimes. Latitude and row orientation both had a significant effect on psyllid density during winter. Diaphorina citri abundance was higher when more than 20% of the surrounding landscape was urbanized. 5 These findings suggest that only conventional management of groves reduced D. citri populations during winter periods. By contrast, intermittent management was associated with higher D. citri populations. These results might be of some concern in light of the economic and environmental costs of repeated insecticide applications and the dramatic decline of citrus production in the U.S.A.</t>
  </si>
  <si>
    <t>10.1111/afe.12197</t>
  </si>
  <si>
    <t>WOS:000403024600008</t>
  </si>
  <si>
    <t>Saeki, I; Niwa, S; Osada, N; Hyodo, F; Ohta, T; Oishi, Y; Hiura, T</t>
  </si>
  <si>
    <t>Saeki, Ikuyo; Niwa, Shigeru; Osada, Noriyuki; Hyodo, Fujio; Ohta, Tamihisa; Oishi, Yoshitaka; Hiura, Tsutom</t>
  </si>
  <si>
    <t>Adaptive significance of arboreality: field evidence from a tree-climbing land snail</t>
  </si>
  <si>
    <t>Arboreality has evolved in a wide range of taxa, but its adaptive significance has rarely been examined in natural ecosystems. Euhadra brandtii sapporo is an arboreal land snail distributed in a restricted area of Hokkaido, Japan. We hypothesized that arboreality provides the species with significant survival advantages, which we tested via field observations and experiments. A monitoring census showed that E. b. sapporo hibernates in winter in the ground litter, climbs into the canopy in early spring and returns to the ground in late autumn. This seasonal movement appears to be effective for escaping from predation by ground-dwelling carabine beetles, whose activity was high during the summer based on a pitfall-trap census. Manipulative field experiments were conducted to compare survival rates in arboreal and ground-dwelling environments. We collected 120 E. b. sapporo individuals in summer and tethered 40 in tree canopies and 80 on the ground; half those on the ground were covered by baskets to prevent predation by large animals. The survival rate after 11 days was highest in the canopy, followed by that on the ground with a basket and was lowest on the ground without a basket. Predation was the main cause of death, but some died from other causes. Similar results were obtained in autumn, except for higher survival rates of the ground treatments. Analyses of carbon and nitrogen isotope ratios suggest that the land snail uses epiphytic lichens and mosses as food resources. In conclusion, arboreality has a marked advantage in reducing mortality in E. b. sapporo and is probably supported by food availability as well. (C) 2017 The Association for the Study of Animal Behaviour. Published by Elsevier Ltd. All rights reserved.</t>
  </si>
  <si>
    <t>Hiura, Tsutom/S-7395-2017; HYODO, Fujio/B-2422-2011</t>
  </si>
  <si>
    <t>10.1016/j.anbehav.2017.02.022</t>
  </si>
  <si>
    <t>WOS:000402702900007</t>
  </si>
  <si>
    <t>Krofel, M; Spacapan, M; Jerina, K</t>
  </si>
  <si>
    <t>Krofel, M.; Spacapan, M.; Jerina, K.</t>
  </si>
  <si>
    <t>Winter sleep with room service: denning behaviour of brown bears with access to anthropogenic food</t>
  </si>
  <si>
    <t>Large quantities of food subsidies provided by humans to animal communities have the potential to change a variety of animal life traits, including denning behaviour of facultative hibernators like bears. Brown bears Ursus arctos regularly use anthropogenic food, but it has remained unclear if human food subsidies affect their hibernation and denning behaviour, despite the consequences this could have for bear interactions with humans and other species. We studied denning behaviour of European brown bears in Slovenia, where intensive supplemental feeding with corn is practiced throughout the year, including winter. We used GPS telemetry data to locate den sites and to monitor bear denning chronology. We conducted a meta-analysis to compare our results with other bear populations across Europe, Asia and North America. A consistent relationship between latitude and time spent denning was observed for male and female brown bears across the species' range (for each degree of latitude northwards, denning period increased for 3.1 days), and males on average denned 10.3 days longer than females throughout the latitudinal gradient. However, our study area deviated strongly from regions where supplemental feeding was not practiced. In Slovenia, denning period averaged 82 days for females and 57 days for males, which was 45 and 56% shorter compared to the time predicted for this latitude, respectively. We also observed regular den abandonments (61% of bears abandoned dens, on average 1.9 times per winter). During the winter period bears increased use of supplemental feeding sites for 61% compared to the non-denning period. We conclude that the availability of anthropogenic food is an important driver of denning behaviour in brown bears. Reduction in the denning period increases the potential for bear interactions with other species, including humans, and we highlight possible management and ecological implications of this human-caused perturbation to denning behaviour of wild ursids.</t>
  </si>
  <si>
    <t>Krofel, Miha/I-4495-2019</t>
  </si>
  <si>
    <t>Krofel, Miha/0000-0002-2010-5219</t>
  </si>
  <si>
    <t>10.1111/jzo.12421</t>
  </si>
  <si>
    <t>WOS:000400303200002</t>
  </si>
  <si>
    <t>Proum, S; Harley, CD; Steele, M; Marshall, DJ</t>
  </si>
  <si>
    <t>Proum, Sorya; Harley, Christopher D.; Steele, Michael; Marshall, David J.</t>
  </si>
  <si>
    <t>Aerobic and behavioral flexibility allow estuarine gastropods to flourish in rapidly changing and extreme pH conditions</t>
  </si>
  <si>
    <t>Despite efforts to understand marine organismal responses to ocean acidification (gradual change in pH/pCO(2) over decades), there is a lack of information about the capabilities of coastal organisms to endure rapid and extreme pH change (often full units within hours). We predicted that gastropods faced with estuarine acidification avoid extreme pH exposure through isolation and/or escape behavior, and energetically compensate for feeding and energy uptake limitations by facultative metabolic depression (FMD). To test this, we studied behavioral (organism activity) and aerobic (cardiac performance) responses to acidification in two closely related tropical intertidal species, the estuarine Indothais gradata (two populations) and the open-shore Reishia bitubercularis. Snails were exposed in the laboratory to either acutely declining or stable low pH conditions, using two acidification modes (HNO3-acidification and CO2-aeration). Under acutely declining pH, aerobic performance was regulated to unexpectedly low pH levels (4.5), effectively extending the field pH range for activity. This pH performance threshold marked the onset of behavioral isolation and FMD (as opposed to respiratory stress) and was lower in Indothais than Reishia snails during mineral acidification. Behavioral (in isolated gastropods) and environmental hypercapnic acidosis complicates interpretation of lowered metabolic performance. Stable reduced pH exposures resulted in different behavioral and physiological responses by the Indothais populations, including more prominent escape from water in the seaward population. Overall, these results suggest that aerobic and behavioral flexibility are crucial to organismal fitness in widely fluctuating pH circumstances. They further warn against overgeneralizing marine acidification consequences across physiological dispositions, taxonomic levels, and ecological systems.</t>
  </si>
  <si>
    <t>Steele, Michael C/J-6451-2014; Harley, Christopher D. G./K-5593-2012</t>
  </si>
  <si>
    <t>Steele, Michael C/0000-0001-9628-3057; Harley, Christopher D. G./0000-0003-4099-943X; Marshall, David/0000-0003-3771-5950</t>
  </si>
  <si>
    <t>10.1007/s00227-017-3124-y</t>
  </si>
  <si>
    <t>WOS:000399218700001</t>
  </si>
  <si>
    <t>Manrique, V; Lake, EC; Smith, MC; Diaz, R; Franko, C; Pratt, PD; Rayamajhi, MB; Overholt, WA</t>
  </si>
  <si>
    <t>Manrique, Veronica; Lake, Ellen C.; Smith, Melissa C.; Diaz, Rodrigo; Franko, Carly; Pratt, Paul D.; Rayamajhi, Min B.; Overholt, William A.</t>
  </si>
  <si>
    <t>Comparative Evaluation of Development and Reproductive Capacity of Two Biotypes of Lilioceris cheni (Coleoptera: Chrysomelidae), Biological Control Agents of Air Potato (Dioscorea Bulbifera) in Florida</t>
  </si>
  <si>
    <t>A Chinese biotype of Lilioceris cheni Gressitt and Kimoto (Coleoptera: Chrysomelidae) is being mass reared and released in Florida for biological control of the invasive air potato vine, Dioscorea bulbifera L. (Dioscoreales). Another biotype from Nepal is under investigation for determining whether its release would benefit the ongoing biological control program. We compared temperature-dependent development, fecundity, life table parameters, and consumption of the two biotypes in the laboratory. Both biotypes completed development at 20-30 degrees C, although survival of Chinese beetles was higher at 20 degrees C and 27.5 degrees C, and survival of Nepalese beetles was higher at 30 degrees C. In addition, Nepalese beetles developed at a faster rate at 20 degrees C, and consumed air potato foliage at a higher rate at 25 degrees C. The most important difference between the biotypes, with regard to biological control purposes, was the shorter generation time of Nepalese beetles, which resulted in a higher intrinsic rate of population increase, despite much higher fecundity of Chinese beetles. The higher intrinsic rate of increase of the Nepalese beetles may allow a more rapid population increase in the field, and thus, greater damage to air potato plants. However, differences in other life history traits, such as overwintering ability, diapause, and cold tolerance, will also influence field performance.</t>
  </si>
  <si>
    <t>10.1093/aesa/saw100</t>
  </si>
  <si>
    <t>WOS:000403490400009</t>
  </si>
  <si>
    <t>Wimberger, K; Nowak, K; Hill, RA</t>
  </si>
  <si>
    <t>Wimberger, Kirsten; Nowak, Katarzyna; Hill, Russell A.</t>
  </si>
  <si>
    <t>Reliance on Exotic Plants by Two Groups of Threatened Samango Monkeys, Cercopithecus albogularis labiatus, at Their Southern Range Limit</t>
  </si>
  <si>
    <t>Understanding how threatened species adapt their behavior to landscapes shaped by humans is increasingly important to ensuring they persist in a changing world. Matrix habitats can be shared spaces where human and nonhuman primates coexist. We set out to determine how an endemic, threatened forest specialist, the frugivorous, arboreal samango monkey (Cercopithecus albogularis labiatus), has responded to a matrix habitat made up of residential gardens and commercial plantations in Eastern Cape province, South Africa. We followed two groups from dawn to dusk for a mean of 3 days/mo for 12 mo (February 1, 2011 to January 31, 2012) using scan sampling to collect data on their diet, activity, and ranging patterns. We used resource abundance transects to describe the groups' home ranges and monitored tree phenology to calculate fruit and seed availability indices. Monkeys from both groups consumed large quantities of exotic plant species, accounting for &gt; 50% of their overall annual diet, with seeds of the invasive black wattle (Acacia mearnsii) the most commonly consumed exotic species followed by acorns of two oak species (Quercus robur and Q. palustris.). However, monkeys responded to the availability of indigenous rather than exotic fruits and seeds and increased their consumption of exotics when indigenous fruits were less available. Although monkeys spent less time moving when feeding on exotic species compared to indigenous species, eating exotics did not free up monkeys' time to rest or socialize, as additional time was required to process exotic foods. To offset the possible negative consequences of the monkeys' reliance on exotic seeds, including escalating conflict between monkeys and people in gardens, we suggest gradual removal of exotic plant species in the habitat and replacement with indigenous species as one mitigation strategy.</t>
  </si>
  <si>
    <t>Hill, Russell/D-9113-2013</t>
  </si>
  <si>
    <t>Hill, Russell/0000-0002-7601-5802; Nowak, Katarzyna/0000-0002-4992-7910</t>
  </si>
  <si>
    <t>10.1007/s10764-016-9949-2</t>
  </si>
  <si>
    <t>WOS:000400934800003</t>
  </si>
  <si>
    <t>Kress, A; Oppold, AM; Kuch, U; Oehlmann, J; Muller, R</t>
  </si>
  <si>
    <t>Kress, Aljoscha; Oppold, Ann-Marie; Kuch, Ulrich; Oehlmann, Jorg; Mueller, Ruth</t>
  </si>
  <si>
    <t>Cold tolerance of the Asian tiger mosquito Aedes albopictus and its response to epigenetic alterations</t>
  </si>
  <si>
    <t>Phenotypic plasticity is considered as one of the key traits responsible for the establishment of populations of the invasive mosquito Aedes albopictus, an important vector of viral and parasitic pathogens. The successful spread of this species to higher altitudes and latitudes may be explained by its ability to rapidly induce a heritable low temperature phenotype (cold hardiness in eggs). As a result of the low genetic diversity of founder populations, an epigenetic short-term mechanism has been suggested as the driver of this diversification. We investigated if random epigenetic alterations promoted the cold hardiness of Ae. albopictus eggs from a transgenerational study of two epigenetic agents (genistein and vinclozolin). To this end, we evaluated changes in lethal time for 50% of pharate larvae (Lt(50)) from eggs exposed to -2 degrees C in two subsequent generations that used a new dose-response test design. We detected a significant diversification of the cold hardiness of eggs (up to 64.5%) that was associated with the epigenetic change in the two subsequent offspring generations. An effect size of epigenetically modulated cold hardiness of this magnitude is likely to have an impact on the spatial distribution of this species. Our results provide a framework for further research on epigenetic temperature adaptation of invasive species to better explain and predict their rapid range expansions.</t>
  </si>
  <si>
    <t>Oehlmann, Jorg/B-4565-2010; Dr. Kress, Aljoscha/F-8002-2015</t>
  </si>
  <si>
    <t>Oehlmann, Jorg/0000-0002-6075-2701; Dr. Kress, Aljoscha/0000-0002-8069-6540</t>
  </si>
  <si>
    <t>10.1016/j.jinsphys.2017.04.003</t>
  </si>
  <si>
    <t>WOS:000403627800015</t>
  </si>
  <si>
    <t>Stevenson, TJ</t>
  </si>
  <si>
    <t>Stevenson, T. J.</t>
  </si>
  <si>
    <t>Environmental and hormonal regulation of epigenetic enzymes in the hypothalamus</t>
  </si>
  <si>
    <t>Neuroendocrine structures integrate a vast range of external cues and internal signals that, in turn, result in adaptive physiological responses. Emerging data indicate that light, social cues, stress and energy balance stimulate relatively short- and long-term genomic modifications in discrete neuroendocrine structures, which are mediated by epigenetic mechanisms. Moreover, environmentally-induced fluctuations in the synthesis of local hypothalamic and circulating hormones provide an internal signal that contributes to the extensive neuroendocrine genomic plasticity. This review examines the impact of environmental stimuli and endogenous hormonal signals on the regulation of epigenetic enzymes in key neuroendocrine structures. The data discussed are predominantly derived from studies in the neuroendocrine control of seasonal reproduction and the impact of social stress in rodent models. The perspective presented considers the role of oestrogen and glucocorticoids as the primary catalysts for inducing epigenetic modifications (eg, DNA methylation) in specific neuroendocrine structures. Oestrogen and glucocorticoid actions suggest: (i) a preferential action for specific epigenetic enzymes and (ii) nucleus- and cell-specific modifications. Untangling the complex web of hormonal regulation of methylation and acetylation will enhance our understanding of short- and long-term changes in epigenetic enzymes that generate adaptive and pathological neuroendocrine responses.</t>
  </si>
  <si>
    <t>Stevenson, Tyler/0000-0003-2644-9685</t>
  </si>
  <si>
    <t>10.1111/jne.12471</t>
  </si>
  <si>
    <t>WOS:000402986000002</t>
  </si>
  <si>
    <t>Pinceel, T; Vanschoenwinkel, B; Hawinkel, W; Tuytens, K; Brendonck, L</t>
  </si>
  <si>
    <t>Pinceel, Tom; Vanschoenwinkel, Bram; Hawinkel, Wouter; Tuytens, Karen; Brendonck, Luc</t>
  </si>
  <si>
    <t>Aridity promotes bet hedging via delayed hatching: a case study with two temporary pond crustaceans along a latitudinal gradient</t>
  </si>
  <si>
    <t>Climate change does affect not only average rainfall and temperature but also their variation, which can reduce the predictability of suitable conditions for growth and reproduction. This situation is problematic for inhabitants of temporary waters whose reproductive success depends on rainfall and evaporation that determine the length of the aquatic phase. For organisms with long-lived dormant life stages, bet hedging models suggest that a fraction of these should stay dormant during each growing season to buffer against the probability of total reproductive failure in variable environments. Thus far, however, little empirical evidence supports this prediction in aquatic organisms. We study geographic variation in delayed hatching of dormant eggs in natural populations of two crustaceans, Branchinella longirostris and Paralimnadia badia, that occur in temporary rock pools along a 725 km latitudinal aridity gradient in Western Australia. Consistent with bet hedging theory, populations of both species were characterised by delayed hatching under common garden conditions and hatching fractions decreased towards the drier end of the gradient where the probability of reproductive success was shown to be lower. This decrease was most pronounced in the species with the longer maturation time, presumably because it is more sensitive to the higher prevalence of short inundations. Overall, these findings illustrate that regional variation in climate can be reflected in differential investment in bet hedging and hints at a higher importance of delayed hatching to persist when the climate becomes harsher. Such strategies could become exceedingly relevant as determinants of vulnerability under climate change.</t>
  </si>
  <si>
    <t>10.1007/s00442-017-3858-8</t>
  </si>
  <si>
    <t>WOS:000400369200013</t>
  </si>
  <si>
    <t>Larzabal, C; Bacon-Mace, N; Muratot, S; Thorpe, SJ</t>
  </si>
  <si>
    <t>Larzabal, Christelle; Bacon-Mace, Nadege; Muratot, Sophie; Thorpe, Simon J.</t>
  </si>
  <si>
    <t>Waking Up Buried Memories of Old TV Programs</t>
  </si>
  <si>
    <t>FRONTIERS IN BEHAVIORAL NEUROSCIENCE</t>
  </si>
  <si>
    <t>Although it has been demonstrated that visual and auditory stimuli can be recalled decades after the initial exposure, previous studies have generally not ruled out the possibility that the material may have been seen or heard during the intervening period. Evidence shows that reactivations of a long-term memory trace play a role in its update and maintenance. In the case of remote or very long-term memories, it is most likely that these reactivations are triggered by the actual re-exposure to the stimulus. In this study we decided to explore whether it is possible to recall stimuli that could not have been re-experienced in the intervening period. We tested the ability of French participants ( N = 34, 31 female) to recall 50 TV programs broadcast on average for the last time 44 years ago (fromthe 60's and early 70's). Potential recall was elicited by the presentation of short audiovisual excerpts of these TV programs. The absence of potential re-exposure to the material was strictly controlled by selecting TV programs that have never been rebroadcast and were not available in the public domain. Our results show that six TV programs were particularly well identified on average across the 34 participants with a median percentage of 71.7% ( SD = 13.6, range: 48.5-87.9%). We also obtained 50 single case reports with associated information about the viewing of 23 TV programs including the 6 previous ones. More strikingly, for two cases, retrieval of the title was made spontaneously without the need of a four-proposition choice. These results suggest that re-exposures to the stimuli are not necessary to maintain a memory for a lifetime. These new findings raise fundamental questions about the underlying mechanisms used by the brain to store these very old sensory memories.</t>
  </si>
  <si>
    <t>THORPE, Simon J/A-5661-2008</t>
  </si>
  <si>
    <t>THORPE, Simon J/0000-0003-4997-3367</t>
  </si>
  <si>
    <t>1662-5153</t>
  </si>
  <si>
    <t>10.3389/fnbeh.2017.00060</t>
  </si>
  <si>
    <t>WOS:000398712300001</t>
  </si>
  <si>
    <t>Langille, AB; Arteca, EM; Newman, JA</t>
  </si>
  <si>
    <t>Langille, Aaron B.; Arteca, Ellen M.; Newman, Jonathan A.</t>
  </si>
  <si>
    <t>The impacts of climate change on the abundance and distribution of the Spotted Wing Drosophila (Drosophila suzukii) in the United States and Canada</t>
  </si>
  <si>
    <t>D. suzukii is a relatively recent and destructive pest species to the North American soft-skinned fruit industry. Understanding this species' potential to shift in abundance and range due to changing climate is an important part of an effective mitigation and management strategy. We parameterized a temperature-driven D. suzukii population dynamics model using temperature data derived from several Global Circulation Models (CMIP5) with a range of relative concentration pathway (RCP) predictions. Mean consensus between the models suggest that without adaptation to both higher prolonged temperatures and higher short-term temperature events D. suzukii population levels are likely to drop in currently higher-risk regions. The potential drop in population is evident both as time progresses and as the severity of the RCP scenario increases. Some regions, particularly in northern latitudes, may experience increased populations due to milder winter and more developmentally-ideal summer conditions, but many of these regions are not currently known for soft-skinned fruit production and so the effects of this population increase may not have a significant impact.</t>
  </si>
  <si>
    <t>Newman, Jonathan/A-5932-2008</t>
  </si>
  <si>
    <t>Newman, Jonathan/0000-0003-3155-4084</t>
  </si>
  <si>
    <t>e3192</t>
  </si>
  <si>
    <t>10.7717/peerj.3192</t>
  </si>
  <si>
    <t>WOS:000398662600006</t>
  </si>
  <si>
    <t>Bozsik, G; Szocs, G</t>
  </si>
  <si>
    <t>Bozsik, Gabor; Szocs, Gbor</t>
  </si>
  <si>
    <t>Phenology, behavior and infestation levels of the invasive small cypress bark beetle, Phloeosinus aubei, on some cultivars of Thuja and Juniper spp., in Hungary</t>
  </si>
  <si>
    <t>The invasive small cypress bark beetle, Phloeosinus aubei (Coleoptera, Curculionidae, Scolytinae) has two flights in Central-Europe, however, it was unclear, whether this corresponds to two reproductive periods, when nuptial chambers are formed and galleries initiated. The aim of this study was to clarify the life-cycle of P. aubei in Hungary, representing populations in the range of invasion, and to compare preferences towards some popular cultivars of Thuja and Juniper ornamental trees. In order to reveal which is the pioneering gender, and to confirm females' preferences between healthy and broken trunks behavioral tests were conducted. Results showed that adults prepare hibernation tunnels from August until October. Sex ratio of overwintering adults was nearly equal. The significantly highest number of hibernation tunnels was found on Thuja plicata Atrovirens (mean +/- S.E.: 6.0 +/- 0.7/tree), followed by T. occidentalis Smaragd (2.2 +/- 0.8), Juniperus chinensis Spartan (1.6 +/- 0.6), and J. scopulorum Blue Arrow (0.2 +/- 0.2). Nuptial chambers were made from April until June, by singly females, never by males. Females chose broken, drying trunks over healthy ones. Adults of the next generation emerged from the galleries from August until October. By October adults emerged from 94% of the galleries, and larvae were found only in 6% of the galleries. These results showed that the autumn flight of P. aubei is linked to making hibernation tunnels, while the spring flight to producing nuptial chambers. The latter corresponds to a single reproductive period per year. Control measures against adults should be timed to these two specific periods of the season.</t>
  </si>
  <si>
    <t>10.1007/s12600-017-0585-y</t>
  </si>
  <si>
    <t>WOS:000402153700009</t>
  </si>
  <si>
    <t>Horton, DR; Miliczky, E; Lewis, TM; Cooper, WR; Munyaneza, JE; Mustafa, T; Thinakaran, J; Waters, TD; Wohleb, CH; Jensen, AS</t>
  </si>
  <si>
    <t>Horton, David R.; Miliczky, Eugene; Lewis, Tamera M.; Cooper, W. Rodney; Munyaneza, Joseph E.; Mustafa, Tariq; Thinakaran, Jenita; Waters, Timothy D.; Wohleb, Carrie H.; Jensen, Andrew S.</t>
  </si>
  <si>
    <t>NEW GEOGRAPHIC RECORDS FOR THE NEARCTIC PSYLLID BACTERICERA MACULIPENNIS (CRAWFORD) WITH BIOLOGICAL NOTES AND DESCRIPTIONS OF THE EGG AND FIFTH-INSTAR NYMPH (HEMIPTERA: PSYLLOIDEA: TRIOZIDAE)</t>
  </si>
  <si>
    <t>The Nearctic psyllid Bactericera maculipennis (Crawford) (Hemiptera: Psylloidea: Triozidae) is one of only five known species of Psylloidea worldwide whose host plants include species of Convolvulaceae (Solanales). Current checklists of North American Psylloidea report B. maculipennis only from California and Utah. Our surveys of field bindweed, Convolvulus arvensis L. (Convolvulaceae), an OldWorld plant introduced into North America, show that B. maculipennis is considerably more widespread than indicated by historical accounts. We update the psyllid's geographic range to include four states (Washington, Idaho, Oregon, Montana) not previously included in contemporary checklists. The egg and fifth instar nymph are described. We provide characters of the egg and nymph that distinguish this species from a congeneric species, Bactericera cockerelli (Sulc), occasionally found on field bindweed. Photographs of the male and female terminalia are provided. Bactericera maculipennis developed successfully on field bindweed and on several species of Ipomoea (Convolvulaceae) in laboratory assays. Overwintering females collected from leaf litter and dead or dormant stems of C. arvensis at locations in Central Washington mated and began to oviposit within 7 days of removal from the field, suggesting that B. maculipennis overwinters in a temperature-controlled quiescence rather than in a true reproductive diapause. Eggs and nymphs of B. maculipennis were found on stems of C. arvensis well into November in Central Washington, suggesting that this psyllid also may overwinter in pre-adult stages, as indicated by literature accounts from the 1940s and 1950s. Lastly, we propose that successful colonization of the invasive and exotic weed C. arvensis by B. maculipennis has allowed the psyllid to expand its geographic range well beyond historical boundaries. This conclusion is based upon the scarcity of native Convolvulaceae within regions in which the psyllid is newly recorded, combined with the now extensive distribution of the invasive C. arvensis in North America.</t>
  </si>
  <si>
    <t>10.4289/0013-8797.119.2.191</t>
  </si>
  <si>
    <t>WOS:000401934500002</t>
  </si>
  <si>
    <t>Zhang, JJ; Desneux, N; Benelli, G; Zang, LS; Du, WM; Ruan, CC</t>
  </si>
  <si>
    <t>Zhang, Jun-Jie; Desneux, Nicolas; Benelli, Giovanni; Zang, Lian-Sheng; Du, Wen-Mei; Ruan, Chang-Chun</t>
  </si>
  <si>
    <t>Geographic Variation of Diapause Induction Rates in Trichogramma drendrolimi (Hymenoptera: Trichogrammatidae) in China</t>
  </si>
  <si>
    <t>Diapause variation is a key factor affecting the development and success of parasitoids employed as biological control agents. Trichogramma dendrolimi Matsumura is mass-reared for biocontrol purposes in several countries around the world. Here we investigated the rate of diapause induction in three populations of T. dendrolimi from different regions in China: Heilongjiang (44 degrees 55' N, 128 degrees 26' E; HLJ), Liaoning (40 degrees 18' N, 123 degrees 22' E; LN), and Jiangsu province (32 degrees 30' N, 120 degrees 09' E; JS). We measured the rates of diapause induction for populations from each region when exposed to temperatures of 8, 10, 12, and 14 degrees C, for periods ranging from 5 to 35 d. Results showed that both the temperature and exposure duration influenced diapause induction in the three populations of T. dendrolimi. The HLJ and LN populations showed the highest percentage of diapause under 12 and 10 degrees C, regardless of time period tested. After 20 d at 12 and 10 degrees C, 97.42% and 95.94% of individuals of HLJ and LN, respectively, entered diapause. After treatment for 20-35 d under 8 degrees C, or 15-25 d under 10 degrees C, the diapause rate of LN was higher than those of the other two populations. In contrast, the higher temperatures (1214 degrees C) induced diapause rapidly and steadily in HLJ. The diapause rate of JS was low for all temperatures and time periods. After 30 d at 12 degrees C, the JS population reached its highest diapause rate (29.56%). Our results showed significant variance in diapause rates among geographically distinct populations of T. dendrolimi in response to various abiotic conditions.</t>
  </si>
  <si>
    <t>Desneux, Nicolas/J-6262-2013</t>
  </si>
  <si>
    <t>10.1093/jee/tow316</t>
  </si>
  <si>
    <t>WOS:000401468700009</t>
  </si>
  <si>
    <t>Clatterbuck, CA; Young, LC; VanderWerf, EA; Naiman, AD; Bower, GC; Shaffer, SA</t>
  </si>
  <si>
    <t>Clatterbuck, Corey A.; Young, Lindsay C.; VanderWerf, Eric A.; Naiman, Alexander D.; Bower, Geoff C.; Shaffer, Scott A.</t>
  </si>
  <si>
    <t>Data loggers in artificial eggs reveal that egg-turning behavior varies on multiple ecological scales in seabirds</t>
  </si>
  <si>
    <t>In most avian species, egg-turning behavior during incubation is vital for proper embryonic development and hatching success. However, changes in turning behaviors are rarely studied across different temporal scales (e.g., day-night or across incubation phases), though the timing of incubation behaviors affects reproductive success. We used data loggers encapsulated in artificial eggs to measure turning rates and angle changes of eggs in Western Gull (Larus occidentalis) and Laysan Albatross (Phoebastria immutabilis) nests. We examined diurnal and daily cycles in egg-turning behaviors across early, middle, and late incubation phases. Our results indicate that (1) egg-turning behaviors remain similar throughout incubation, resulting in a consistent environment for developing chicks; (2) egg-turning rates and angle changes vary according to diurnal cycles and day length in each species; and (3) egg-turning rates, but not angle changes, were similar between species. Egg-turning behaviors may vary among species according to seasonality and geography, and using consistent methodologies to measure egg turning will further clarify the role of egg turning in avian life history and ecology.</t>
  </si>
  <si>
    <t>Shaffer, Scott A/D-5015-2009</t>
  </si>
  <si>
    <t>Shaffer, Scott A/0000-0002-7751-5059</t>
  </si>
  <si>
    <t>10.1642/AUK-16-143.1</t>
  </si>
  <si>
    <t>WOS:000398573200013</t>
  </si>
  <si>
    <t>Santacruz, EN; Venette, R; Dieckhoff, C; Hoelmer, K; Koch, RL</t>
  </si>
  <si>
    <t>Santacruz, Erica Nystrom; Venette, Robert; Dieckhoff, Christine; Hoelmer, Kim; Koch, Robert L.</t>
  </si>
  <si>
    <t>Cold tolerance of Trissolcus japonicus and T. cultratus, potential biological control agents of Halyomorpha halys, the brown marmorated stink bug</t>
  </si>
  <si>
    <t>Halyomorpha halys (Stal) (Hemiptera: Pentatomidae) is native to Asia and has become a severe agricultural and nuisance pest in the U. S. Therefore, foreign exploration was conducted in Asia to identify potential classical biological control agents. Several Trissolcus spp. (Hymenoptera: Scelionidae) parasitize H. halys eggs in Asia and are being evaluated for potential release in the U. S. Since H. halys has invaded regions that experience sub-zero winter temperatures, cold tolerance is important for evaluation of Trissolcus spp. Our study compared the cold tolerance of populations of T. japonicus and T. cultratus, in order to assess relative suitability of the populations for release. We used thermocouple thermometry to determine the supercooling point and lower lethal temperature after brief exposure to cold temperature for each population. In addition, we subjected adult T. japonicus to a short photoperiod and low temperature regime, which increases cold tolerance in H. halys, to observe whether these conditions cause a change in cold tolerance in the parasitoid. We found that populations of both species froze and survived at colder temperatures than those reported for H. halys. In addition, there were no ecologically relevant differences in the temperature at which freezing or survival occurred among populations of either species, indicating that these populations are equally cold tolerant and suitable for introduction. Finally, T. japonicus does not acclimate by increasing cold tolerance in response to conditions that increase cold tolerance in H. halys, suggesting that the above-mentioned measures of cold tolerance are ecologically relevant. (C) 2017 Elsevier Inc. All rights reserved.</t>
  </si>
  <si>
    <t>10.1016/j.biocontrol.2017.01.004</t>
  </si>
  <si>
    <t>WOS:000395504800002</t>
  </si>
  <si>
    <t>Nguyen, T; Bajwa, AA; Navie, S; O'Donnell, C; Adkins, S</t>
  </si>
  <si>
    <t>Thi Nguyen; Bajwa, Ali Ahsan; Navie, Sheldon; O'Donnell, Chris; Adkins, Steve</t>
  </si>
  <si>
    <t>Parthenium weed (Parthenium hysterophorus L.) and climate change: the effect of CO2 concentration, temperature, and water deficit on growth and reproduction of two biotypes</t>
  </si>
  <si>
    <t>ENVIRONMENTAL SCIENCE AND POLLUTION RESEARCH</t>
  </si>
  <si>
    <t>Climate change will have a considerable impact upon the processes that moderate weed invasion, in particular to that of parthenium weed (Parthenium hysterophorus L.). This study evaluated the performance of two Australian biotypes of parthenium weed under a range of environmental conditions including soil moisture (100 and 50% of field capacity), atmospheric carbon dioxide (CO2) concentration (390 and 550 ppm), and temperature (35/20 and 30/15 degrees C/day/night). Measurements were taken upon growth, reproductive output, seed biology (fill, viability and dormancy) and soil seed longevity. Parthenium weed growth and seed output were significantly increased under the elevated CO2 concentration (550 ppm) and in the cooler (30/15 degrees C) and wetter (field capacity) conditions. However, elevated CO2 concentration could not promote growth or seed output when the plants were grown under the warmer (35/20 degrees C) and wetter conditions. Warm temperatures accelerated the growth of parthenium weed, producing plants with greater height biomass but with a shorter life span. Warm temperatures also affected the reproductive output by promoting both seed production and fill, and promoting seed longevity. Dryer soil conditions (50% of field capacity) also promoted the reproductive output, but did not retain high seed fill or promote seed longevity. Therefore, the rising temperatures, the increased atmospheric CO2 concentration and the longer periods of drought predicted under climate change scenarios are likely to substantially enhance the growth and reproductive output of these two Australian parthenium weed biotypes. This may facilitate the further invasion of this noxious weed in tropical and sub-tropical natural and agro-ecosystems.</t>
  </si>
  <si>
    <t>Bajwa, Ali Ahsan/B-9948-2016</t>
  </si>
  <si>
    <t>Bajwa, Ali Ahsan/0000-0002-7171-3118</t>
  </si>
  <si>
    <t>0944-1344</t>
  </si>
  <si>
    <t>1614-7499</t>
  </si>
  <si>
    <t>10.1007/s11356-017-8737-7</t>
  </si>
  <si>
    <t>WOS:000399401700077</t>
  </si>
  <si>
    <t>Tornabene, BJ; Bramblett, RG; Zale, AV; Leathe, SA</t>
  </si>
  <si>
    <t>Tornabene, Brian J.; Bramblett, Robert G.; Zale, Alexander V.; Leathe, Stephen A.</t>
  </si>
  <si>
    <t>SPATIOTEMPORAL ECOLOGY OF APALONE SPINIFERA IN A LARGE, GREAT PLAINS RIVER ECOSYSTEM</t>
  </si>
  <si>
    <t>Sparse information exists about the ecology of Spiny Softshell Turtles (Apalone spinifera) in large rivers, at the northwestern extent of their natural range, and in Montana, where they are disjunct from downstream populations and a State Species of Concern. We determined spatiotemporal ecology of 47 female and 12 male turtles from 2009 through 2012 and identified fundamental habitats in the Missouri River in east-central Montana. Movement rates of females were greater than those of males and peaked before nesting. Movement rates of males peaked before overwintering, and movement rates of both sexes were minimal in winter. Home range sizes were not different between sexes, varied among individuals and seasons, and were similar to those reported elsewhere in their northern range. Turtles aggregated and showed interannual fidelity to separate and disparate habitats in different seasons. Turtles often chose fine substrates, tributary confluences, and reaches with islands during summer and mainstem outside bends in the winter. They inhabited shallow, slow water velocity areas from May to September. They inhabited deeper, moderate velocity areas from October to April. We did not observe ice jams and associated riverbed scour at hibernacula, but did observe them elsewhere. Ice jams may be spatially predictable and influence the distribution of riverine turtles during autumn and winter. Preservation of dissimilar habitats used during major portions of the life cycle (lateral habitats, islands, and hibernacula) and natural streamflow patterns, which influenced timing of habitat availability and turtle movement, may facilitate continued existence of Spiny Softshell Turtles in the Missouri River in Montana.</t>
  </si>
  <si>
    <t>WOS:000402461600025</t>
  </si>
  <si>
    <t>Kelstrup, HC; Hartfelder, K; Esterhuizen, N; Wossler, TC</t>
  </si>
  <si>
    <t>Kelstrup, Hans C.; Hartfelder, Klaus; Esterhuizen, Nanike; Wossler, Theresa C.</t>
  </si>
  <si>
    <t>Juvenile hormone titers, ovarian status and epicuticular hydrocarbons in gynes and workers of the paper wasp Belonogaster longitarsus</t>
  </si>
  <si>
    <t>The prevailing paradigm for social wasp endocrinology is that of juvenile hormone (JH) functioning pleiotropically in potential and actual queens, where it fuels dominance behaviors, stimulates ovarian growth and/or affects the production of status-linked cuticular compounds. In colonies with annual cycles (e.g., temperate-zone species), female adults produced at the end of the summer (called gynes) are physiologically primed to hibernate. Despite the absence of egg-laying in the pre-overwintering phase, gynes engage in dominance interactions that may affect reproductive potential following hibernation. JH levels have long been inferred to be low in gynes but this has never been tested. In what is the first study to measure JH in gyne-containing colonies of a temperate paper wasp, and the first to incorporate hormone assays in Belonogaster, our results show that the JH titer positively correlates with gynespecific traits (including oocyte length and a low frequency of foraging trips) in B. longitarsus, a South African paper wasp. Measures of dominance correlated with oocyte length, but not all dominant females possessed activated ovaries. The cuticular hydrocarbon profiles of gynes and workers were distinct, with oocyte length and JH titer showing a positive association with longer-chain methyl-branched alkanes. Nonetheless, evidence for a role of JH in dominance was inconclusive. Finally, the range of JH titers among gynes, and the positive association of JH titers with ovarian status and prospective fertility signals, makes it unlikely that the gyne phenotype is maintained by low JH levels. (C) 2016 Published by Elsevier Ltd.</t>
  </si>
  <si>
    <t>Hartfelder, Klaus/L-2300-2019; Hartfelder, Klaus/A-4293-2009</t>
  </si>
  <si>
    <t>Hartfelder, Klaus/0000-0001-7981-8427; Hartfelder, Klaus/0000-0001-7981-8427; Wossler, Theresa/0000-0003-3725-6133</t>
  </si>
  <si>
    <t>10.1016/j.jinsphys.2016.11.014</t>
  </si>
  <si>
    <t>WOS:000400715400012</t>
  </si>
  <si>
    <t>Zonato, V; Collins, L; Pegoraro, M; Tauber, E; Kyriacou, CP</t>
  </si>
  <si>
    <t>Zonato, Valeria; Collins, Lewis; Pegoraro, Mirko; Tauber, Eran; Kyriacou, Charalambos P.</t>
  </si>
  <si>
    <t>Is diapause an ancient adaptation in Drosophila?</t>
  </si>
  <si>
    <t>D. melanogaster enters a state of reproductive arrest when exposed to low temperatures (12 C-omicron) and shorter photoperiods. A number of studies have suggested that diapause has recently evolved in European D. melanogaster populations, that it is not present in the sibling species D. simulans, that it is non-photoperiodic in American D. melanogaster populations, and that it spontaneously terminates after 6-8 weeks. We have studied the overwintering phenotype under different conditions and observe that American, European and, surprisingly, African D. melanogaster populations can show photoperiodic diapause, as can European, but not African D. simulans. Surprisingly other Drosophila species from pan tropical regions can also show significant levels of photoperiodic diapause. We observe that spontaneous termination of diapause after a few weeks can be largely avoided with a more realistic winter simulation for D. melanogaster, but not D. simulans. Examining metabolite accumulation during diapause reveals that the shallow diapause of D. melanogaster has similar features to that of other more robustly-diapausing species. Our results suggest that diapause may be an ancient character that emerged in the tropics to resist unfavourable seasonal conditions and which has been enhanced during D. melanogaster's colonisation of temperate regions. Our results also highlight how different methodologies to quantify diapause can lead to apparently conflicting results that we believe can now largely be resolved. (C) 2017 The Authors. Published by Elsevier Ltd.</t>
  </si>
  <si>
    <t>Tauber, Eran/0000-0003-4018-6535; Collins, Lewis/0000-0002-3717-7526</t>
  </si>
  <si>
    <t>10.1016/j.jinsphys.2017.01.017</t>
  </si>
  <si>
    <t>WOS:000400715400034</t>
  </si>
  <si>
    <t>White, SM; Sanders, CJ; Shortall, CR; Purse, BV</t>
  </si>
  <si>
    <t>White, Steven M.; Sanders, Christopher J.; Shortall, Christopher R.; Purse, Bethan V.</t>
  </si>
  <si>
    <t>Mechanistic model for predicting the seasonal abundance of Culicoides biting midges and the impacts of insecticide control</t>
  </si>
  <si>
    <t>Background: Understanding seasonal patterns of abundance of insect vectors is important for optimisation of control strategies of vector-borne diseases. Environmental drivers such as temperature, humidity and photoperiod influence vector abundance, but it is not generally known how these drivers combine to affect seasonal population dynamics. Methods: In this paper, we derive and analyse a novel mechanistic stage-structured simulation model for Culicoides biting midges-the principle vectors of bluetongue and Schmallenberg viruses which cause mortality and morbidity in livestock and impact trade. We model variable life-history traits as functional forms that are dependent on environmental drivers, including air temperature, soil temperature and photoperiod. The model is fitted to Obsoletus group adult suction-trap data sampled daily at five locations throughout the UK for 2008. Results: The model predicts population dynamics that closely resemble UK field observations, including the characteristic biannual peaks of adult abundance. Using the model, we then investigate the effects of insecticide control, showing that control strategies focussing on the autumn peak of adult midge abundance have the highest impact in terms of population reduction in the autumn and averaged over the year. Conversely, control during the spring peak of adult abundance leads to adverse increases in adult abundance in the autumn peak. Conclusions: The mechanisms of the biannual peaks of adult abundance, which are important features of midge seasonality in northern Europe and are key determinants of the risk of establishment and spread of midge-borne diseases, have been hypothesised over for many years. Our model suggests that the peaks correspond to two generations per year (bivoltine) are largely determined by pre-adult development. Furthermore, control strategies should focus on reducing the autumn peak since the immature stages are released from density-dependence regulation. We conclude that more extensive modelling of Culicoides biting midge populations in different geographical contexts will help to optimise control strategies and predictions of disease outbreaks.</t>
  </si>
  <si>
    <t>Shortall, Chris/B-1191-2016</t>
  </si>
  <si>
    <t>Shortall, Chris/0000-0002-7175-5393</t>
  </si>
  <si>
    <t>MAR 27</t>
  </si>
  <si>
    <t>10.1186/s13071-017-2097-5</t>
  </si>
  <si>
    <t>WOS:000397769800003</t>
  </si>
  <si>
    <t>Guerra, PA; Reppert, SM</t>
  </si>
  <si>
    <t>Guerra, Patrick A.; Reppert, Steven M.</t>
  </si>
  <si>
    <t>Dimorphic cocoons of the cecropia moth (Hyalophora cecropia): Morphological, behavioral, and biophysical differences</t>
  </si>
  <si>
    <t>The larvae of the giant silk moth (Hyalophora cecropia) spin strikingly dimorphic, multilayered cocoons that are either large and fluffy (baggy) or significantly smaller and tightly woven (compact). Although these cocoon-morphs share the same function (i.e., housing for pupal to adult development during overwintering), previous work has been unable to determine why cocoon dimorphism exists. We addressed this issue in cecropia moth cocoons collected along power line right-of-way habitats in Massachusetts. We first characterized the architectural differences between cocoon-morphs for all three cocoon sections (outer and inner envelopes, and the intermediate layer separating the two). We show that outer envelope structural and ultrastructural differences are what underlie dimorphism. Using a common spinning arena, we next show that the behavioral suites used to construct the outer envelopes of the two morphs are significantly different in behavioral time investment and patterning, as well as in the location of silk placement in the common spinning arena. Finally, we compared the cocoon-morphs in response to various environmental stressors to ask whether dimorphism is an adaptive response to such pressures. In contrast to compact cocoons, we find that baggy cocoons act as heat sinks and allow greater moisture permeability; differences in outer envelope architecture underlie these characteristics. These two biophysical properties could be advantageous for pupae in baggy cocoons, during unseasonably cold or dry conditions encountered during development prior to adult emergence. Our results suggest that cocoon dimorphism in the cecropia moth may provide a bet-hedging strategy for dealing with varying environmental conditions in Massachusetts and perhaps over its entire habitat range, during pupal to adult development.</t>
  </si>
  <si>
    <t>e174023</t>
  </si>
  <si>
    <t>10.1371/journal.pone.0174023</t>
  </si>
  <si>
    <t>WOS:000399094700043</t>
  </si>
  <si>
    <t>Shakarami, J; Bazgir, F</t>
  </si>
  <si>
    <t>Shakarami, Jahanshir; Bazgir, Fereshteh</t>
  </si>
  <si>
    <t>Effect of temperature on life table parameters of Phytoseius plumifer (Phytoseiidae) fed on Eotetranychus hirsti (Tetranychidae)</t>
  </si>
  <si>
    <t>Eotetranychus hirsti Pritchard &amp; Baker (Tetranychidae) is one of the important pests of fig trees that is widely distributed in fig orchards of Iran. The predatory mite Phytoseius plumifer Canestrini &amp; Fanzago is a phytoseiid mite on fig that can feed and reproduce on E. hirsti. The effect of four constant temperatures (20, 25, 30 and 35 degrees C) on demographic parameters of P. plumifer fed on nymphal stages of E. hirsti was determined under laboratory conditions at 50 +/- 5% RH and a photoperiod of 16: 8 h (L: D). The total developmental time of immature stages of this predator decreased with increasing temperature from 20 degrees C to 35 degrees C, and varied from 17.13 +/- 0.23 to 6.55 +/- 0.19 days for females. The lower temperature threshold (T min) and thermal constant (K) for the total immature stages of this predator was estimated 10.33 degrees C and 166.67 degree-days by the ordinary linear model, 11.17 degrees C and 147.87 degree-days by the Ikemoto linear model, respectively. Female longevity was 67.79, 47.00, 35.11, and 27.42 days at 20, 25, 30 and 35 degrees C, respectively. The highest values of total fecundity and daily fecundity were obtained at 25 degrees C (35.71 +/- 1.73 eggs) and 30 degrees C (1.57 +/- 0.02 eggs), respectively. The value of the intrinsic rate of increase (r(m)) increased as increasing temperature from 20 degrees C (0.064 +/- 0.0012 day-1) to 30 degrees C (0.180 +/- 0.0023 day-1), and then decreased at 35 degrees C (0.153 +/- 0.0037 day-1). The highest and lowest values of the mean generation time (T) were 32.75 +/- 0.95 and 14.18 +/- 0.51 days, which were obtained at 20 degrees C and 35 degrees C, respectively. The results of this study revealed that of P. plumifer is effective predator of the fig spider mite and develops effectively at a broad range of temperatures.</t>
  </si>
  <si>
    <t>Shakarami, Jahnshir/0000-0003-3948-4113</t>
  </si>
  <si>
    <t>10.11158/saa.22.3.7</t>
  </si>
  <si>
    <t>WOS:000399665700007</t>
  </si>
  <si>
    <t>Smereka, CA; Edwards, MA; Pongracz, J; Branigan, M; Pilfold, NW; Derocher, AE</t>
  </si>
  <si>
    <t>Smereka, Corey A.; Edwards, Mark A.; Pongracz, Jodie; Branigan, Marsha; Pilfold, Nicholas W.; Derocher, Andrew E.</t>
  </si>
  <si>
    <t>Den selection by barren-ground grizzly bears, Mackenzie Delta, Northwest Territories</t>
  </si>
  <si>
    <t>Animals living in highly seasonal environments such as the Arctic must cope with periods of reduced resource availability. During periods of food shortage, some resident mammals hibernate and rely on energy stores to overwinter. To conserve energy, hibernating grizzly bears (Ursus arctos) excavate dens that provide thermal insulation and safety. To determine the distribution and habitat characteristics used by grizzly bears for denning in the Mackenzie Delta, Northwest Territories, Canada, we used kernel density and resource selection function analyses based on 624 den locations collected in 1972-2014. We found that grizzly bear dens were broadly distributed with varying densities over the landscape. Our analyses showed that bears selected den sites with aquatic bed and low shrub land cover, with soil types composed of sand- , gravel- , and glacier-deposited rock, and southeastern- , southwestern- , and northern-facing slopes. Grizzly bears also selected for areas with sloped terrain. Open spruce forest was avoided. Information on grizzly bear denning habitat could be used to inform human land use planning and minimize human-bear conflicts.</t>
  </si>
  <si>
    <t>Derocher, Andrew/J-4469-2012</t>
  </si>
  <si>
    <t>Derocher, Andrew/0000-0002-1104-7774</t>
  </si>
  <si>
    <t>10.1007/s00300-016-1974-2</t>
  </si>
  <si>
    <t>WOS:000395177000002</t>
  </si>
  <si>
    <t>Carroll, JM; Davis, CA; Elmore, RD; Fuhlendorf, SD</t>
  </si>
  <si>
    <t>Carroll, J. Matthew; Davis, Craig A.; Elmore, R. Dwayne; Fuhlendorf, Samuel D.</t>
  </si>
  <si>
    <t>Response of Northern Bobwhite Movements to Management-Driven Disturbance in a Shrub-Dominated Ecosystem</t>
  </si>
  <si>
    <t>Despite inhabiting fire-adapted grasslands and shrublands across much of their continental distribution, northern bobwhite (Colinus virginianus, hereafter bobwhite) behavior relative to disturbance (e.g., fire) is poorly understood, especially in the western fringe of their distribution. We assessed bobwhite movement and space use following dormant season burning (January-March 2013-2014) in a sand shinnery oak (Quercus havardii, hereafter shinnery oak) plant community. We captured and radio-marked bobwhites (n = 369) and monitored them via radiotelemetry across burn treatments (averaging 254 ha) ranging from 0 to 12, 13 to 24, 25 to 36, and &gt; 36 months post fire (hereafter, time since fire [TSF]) at the Packsaddle Wildlife Management Area in western Oklahoma, United States. Mean covey home range size was 76.6 ha +/- 5.9 [SE] (range; 12 - 270 ha) (n = 61 coveys), which is substantially larger than covey home ranges reported for other regions. Prescribed fire affected space use of coveys (F-4,F- 54 = 2.95, P &lt; 0.05), which was driven by smaller home range sizes of coveys using 25 - 36 TSF (52.07 ha [+/- 6.6]) than 0 - 12 (85.0 ha [+/- 15.53]), 13 - 24 (86.7 ha [+/- 20.7]) and &gt; 36 TSF (78.9 ha [+/- 6.54]). Generalized linear mixed models demonstrated that neither spring dispersal (movements or area traversed) were correlated with TSF, age, or sex (n = 114), further demonstrating a minimal effect of prescribed fire; however, dispersal areas were greater in 2013 than in 2014 (P &lt; 0.05). Our research shows that prescribed fire applied at a landscape scale had limited effects on short-term bobwhite movement and space use. These findings also suggest that in shinnery oak vegetation communities land managers can use prescribed fire across large spatial extents without substantially altering the space use or movement of bobwhites. (C) 2016 The Society for Range Management. Published by Elsevier Inc. All rights reserved.</t>
  </si>
  <si>
    <t>10.1016/j.rama.2016.08.006</t>
  </si>
  <si>
    <t>WOS:000395376700003</t>
  </si>
  <si>
    <t>Mensch, J; Hurtado, J; Zermoglio, PF; de la Vega, G; Rolandi, C; Schilman, PE; Markow, TA; Hasson, E</t>
  </si>
  <si>
    <t>Mensch, Julian; Hurtado, Juan; Zermoglio, Paula F.; de la Vega, Gerardo; Rolandi, Carmen; Schilman, Pablo E.; Markow, Therese A.; Hasson, Esteban</t>
  </si>
  <si>
    <t>Enhanced fertility and chill tolerance after cold-induced reproductive arrest in females of temperate species of the Drosophila buzzatii complex</t>
  </si>
  <si>
    <t>Long-term exposure to low temperatures during adult maturation might decrease fertility after cold recovery as a consequence of carry-over effects on reproductive tissues. This pattern should be more pronounced in tropical than in temperate species as protective mechanisms against chilling injuries are expected to be more effective in the latter. We initially determined the lower thermal thresholds to induce ovarian maturation in four closely related Drosophila species, two inhabiting temperate regions and the other two tropical areas of South America. As expected, only temperate species regularly experience cold-inducing conditions for reproductive arrest during winter in their natural environment. Subsequently, we exposed reproductively arrested and mature females to cold-inducing conditions for reproductive arrest over a long period. Following cold exposure, tropical species exhibited a dramatic fertility decline, irrespective of reproductive status. In contrast, not only were temperate females fecund and fertile but also fertility was superior in females that underwent cold-induced reproductive arrest, suggesting that it might act as a protecting mechanism ensuring fertility after cold recovery. Based on these findings, we decided to evaluate the extent to which reproductive status affects cold tolerance and energy metabolism at low temperature. We found a lower metabolic rate and a higher cold tolerance in reproductively arrested females, although only temperate species attained high levels of chill tolerance. These findings highlight the role of cold-induced reproductive arrest as part of an integrated mechanism of cold adaptation that could potentially contribute to the spread of temperate species into higher latitudes or altitudes.</t>
  </si>
  <si>
    <t>MENSCH, JULIAN/0000-0002-2298-4309; Schilman, Pablo/0000-0003-1485-1650</t>
  </si>
  <si>
    <t>10.1242/jeb.150540</t>
  </si>
  <si>
    <t>WOS:000394106400027</t>
  </si>
  <si>
    <t>Hileman, ET; King, RB; Adamski, JM; Anton, TG; Bailey, RL; Baker, SJ; Bieser, ND; Bell, TA; Bissell, KM; Bradke, DR; Campa, H; Casper, GS; Cedar, K; Cross, MD; DeGregorio, BA; Dreslik, MJ; Faust, LJ; Harvey, DS; Hay, RW; Jellen, BC; Johnson, BD; Johnson, G; Kiel, BD; Kingsbury, BA; Kowalski, MJ; Lee, YM; Lentini, AM; Marshall, JC; Mauger, D; Moore, JA; Paloski, RA; Phillips, CA; Pratt, PD; Preney, T; Prior, KA; Promaine, A; Redmer, M; Reinert, HK; Rouse, JD; Shoemaker, KT; Sutton, S; VanDeWalle, TJ; Weatherhead, PJ; Wynn, D; Yagi, A</t>
  </si>
  <si>
    <t>Hileman, Eric T.; King, Richard B.; Adamski, John M.; Anton, Thomas G.; Bailey, Robyn L.; Baker, Sarah J.; Bieser, Nickolas D.; Bell, Thomas A., Jr.; Bissell, Kristin M.; Bradke, Danielle R.; Campa, Henry, III; Casper, Gary S.; Cedar, Karen; Cross, Matthew D.; DeGregorio, Brett A.; Dreslik, Michael J.; Faust, Lisa J.; Harvey, Daniel S.; Hay, Robert W.; Jellen, Benjamin C.; Johnson, Brent D.; Johnson, Glenn; Kiel, Brooke D.; Kingsbury, Bruce A.; Kowalski, Matthew J.; Lee, Yu Man; Lentini, Andrew M.; Marshall, John C.; Mauger, David; Moore, Jennifer A.; Paloski, Rori A.; Phillips, Christopher A.; Pratt, Paul D.; Preney, Thomas; Prior, Kent A.; Promaine, Andrew; Redmer, Michael; Reinert, Howard K.; Rouse, Jeremy D.; Shoemaker, Kevin T.; Sutton, Scott; VanDeWalle, Terry J.; Weatherhead, Patrick J.; Wynn, Doug; Yagi, Anne</t>
  </si>
  <si>
    <t>Climatic and geographic predictors of life history variation in Eastern Massasauga (Sistrurus catenatus): A range-wide synthesis</t>
  </si>
  <si>
    <t>Elucidating how life history traits vary geographically is important to understanding variation in population dynamics. Because many aspects of ectotherm life history are climate-dependent, geographic variation in climate is expected to have a large impact on population dynamics through effects on annual survival, body size, growth rate, age at first reproduction, size-fecundity relationship, and reproductive frequency. The Eastern Massasauga (Sistrurus catenatus) is a small, imperiled North American rattlesnake with a distribution centered on the Great Lakes region, where lake effects strongly influence local conditions. To address Eastern Massasauga life history data gaps, we compiled data from 47 study sites representing 38 counties across the range. We used multimodel inference and general linear models with geographic coordinates and annual climate normals as explanatory variables to clarify patterns of variation in life history traits. We found strong evidence for geographic variation in six of nine life history variables. Adult female snout-vent length and neonate mass increased with increasing mean annual precipitation. Litter size decreased with increasing mean temperature, and the size-fecundity relationship and growth prior to first hibernation both increased with increasing latitude. The proportion of gravid females also increased with increasing latitude, but this relationship may be the result of geographically varying detection bias. Our results provide insights into ectotherm life history variation and fill critical data gaps, which will inform Eastern Massasauga conservation efforts by improving biological realism for models of population viability and climate change.</t>
  </si>
  <si>
    <t>Dreslik, Michael J/G-5325-2012</t>
  </si>
  <si>
    <t>Kingsbury, Bruce/0000-0003-3375-0193</t>
  </si>
  <si>
    <t>e0172011</t>
  </si>
  <si>
    <t>10.1371/journal.pone.0172011</t>
  </si>
  <si>
    <t>WOS:000394423900043</t>
  </si>
  <si>
    <t>Chetri, M; Odden, M; Wegge, P</t>
  </si>
  <si>
    <t>Chetri, Madhu; Odden, Morten; Wegge, Per</t>
  </si>
  <si>
    <t>Snow Leopard and Himalayan Wolf: Food Habits and Prey Selection in the Central Himalayas, Nepal</t>
  </si>
  <si>
    <t>Top carnivores play an important role in maintaining energy flow and functioning of the ecosystem, and a clear understanding of their diets and foraging strategies is essential for developing effective conservation strategies. In this paper, we compared diets and prey selection of snow leopards and wolves based on analyses of genotyped scats (snow leopards n = 182, wolves n = 57), collected within 26 sampling grid cells (5x5 km) that were distributed across a vast landscape of ca 5000 km(2) in the Central Himalayas, Nepal. Within the grid cells, we sampled prey abundances using the double observer method. We found that interspecific differences in diet composition and prey selection reflected their respective habitat preferences, i.e. snow leopards significantly preferred cliff-dwelling wild ungulates (mainly bharal, 57% of identified material in scat samples), whereas wolves preferred typically plain-dwellers (Tibetan gazelle, kiang and argali, 31%). Livestock was consumed less frequently than their proportional availability by both predators (snow leopard = 27%; wolf = 24%), but significant avoidance was only detected among snow leopards. Among livestock species, snow leopards significantly preferred horses and goats, avoided yaks, and used sheep as available. We identified factors influencing diet composition using Generalized Linear Mixed Models. Wolves showed seasonal differences in the occurrence of small mammals/birds, probably due to the winter hibernation of an important prey, marmots. For snow leopard, occurrence of both wild ungulates and livestock in scats depended on sex and latitude. Wild ungulates occurrence increased while livestock decreased from south to north, probably due to a latitudinal gradient in prey availability. Livestock occurred more frequently in scats from male snow leopards (males: 47%, females: 21%), and wild ungulates more frequently in scats from females (males: 48%, females: 70%). The sexual difference agrees with previous telemetry studies on snow leopards and other large carnivores, and may reflect a high-risk high-gain strategy among males.</t>
  </si>
  <si>
    <t>e0170549</t>
  </si>
  <si>
    <t>10.1371/journal.pone.0170549</t>
  </si>
  <si>
    <t>WOS:000393712500009</t>
  </si>
  <si>
    <t>Peng, X; Qiao, XF; Chen, MH</t>
  </si>
  <si>
    <t>Peng, Xiong; Qiao, Xianfeng; Chen, Maohua</t>
  </si>
  <si>
    <t>Responses of holocyclic and anholocyclic Rhopalosiphum padi populations to low-temperature and short-photoperiod induction</t>
  </si>
  <si>
    <t>The different life cycles of aphid species make these organisms good models for studying the short-term consequences of sex. The bird cherry-oat aphid Rhopalosiphum padi has a wide geographic distribution and correspondingly different life cycles. In this study, the life cycles of R.padi collected from six different regions in China were characterized experimentally by comparing the responses of holocyclic and anholocyclic populations to low-temperature and short-photoperiod induction. Clones collected from Chuzhou, Taian, and Taigu consistently reproduced via obligate parthenogenesis, whereas clones from Hami and Baicheng were holocyclic in their response, and those from Lanzhou were both holocyclic and anholocyclic. Prolonged exposure to low temperature and a short photoperiod (LS) had negative effects on the offspring of anholocyclic aphids with regard to adult lifespan, total longevity, and fecundity compared with aphids maintained at a normal temperature and a long photoperiod (NL). Holocyclic LS R.padi had longer developmental times at all nymph stages, a shorter adult lifespan, shorter total longevity, and a lower fecundity than NL counterparts. The adult prereproduction period of gynoparae was significantly longer than that of virginoparae, and the total longevity of gynoparae was significantly shorter than that of virginoparae. Moreover, the net reproductive and gross reproduction rates, as well as the total fecundity, were roughly fivefold higher in virginoparae than in gynoparae, indicating that there is the short-term cost of sex. When maintained on their secondary host (Triticum aestivum), gynoparae, males, and oviparae produced by holocyclic populations could survive, and gynoparae produced oviparae. However, under NL conditions, oviparae could not produce overwintering eggs on the secondary host, whereas a few overwintering eggs were generated by oviparae under LS conditions. Taken together, these results illuminate the complexity of insect responses and contribute to a complete understanding of the aphid life cycle and its evolution.</t>
  </si>
  <si>
    <t>10.1002/ece3.2720</t>
  </si>
  <si>
    <t>WOS:000394501900002</t>
  </si>
  <si>
    <t>Greenham, K; Lou, P; Puzey, JR; Kumar, G; Arnevik, C; Farid, H; Willis, JH; McClung, CR</t>
  </si>
  <si>
    <t>Greenham, Kathleen; Lou, Ping; Puzey, Joshua R.; Kumar, Ganesh; Arnevik, Cindy; Farid, Hany; Willis, John H.; McClung, C. Robertson</t>
  </si>
  <si>
    <t>Geographic Variation of Plant Circadian Clock Function in Natural and Agricultural Settings</t>
  </si>
  <si>
    <t>The increasing demand for improved agricultural production will require more efficient breeding for traits that maintain yield under heterogeneous environments. The internal circadian oscillator is essential for perceiving and coordinating environmental cues such as day length, temperature, and abiotic stress responses within physiological processes. To investigate the contribution of the circadian clock to local adaptability, we have analyzed circadian period by leaf movement in natural populations of Mimulus guttatus and domesticated cultivars of Glycine max. We detected consistent variation in circadian period along a latitudinal gradient in annual populations of the wild plant and the selectively bred crop, and this provides novel evidence of natural and artificial selection for circadian performance. These findings provide new support that the circadian clock acts as a central regulator of plant adaptability and further highlight the potential of applying circadian clock gene variation to marker-assisted breeding programs in crops.</t>
  </si>
  <si>
    <t>McClung, C. Robertson/0000-0002-7875-3614; Greenham, Kathleen/0000-0001-7681-5263</t>
  </si>
  <si>
    <t>10.1177/0748730416679307</t>
  </si>
  <si>
    <t>WOS:000397243900004</t>
  </si>
  <si>
    <t>Wei, H; Huang, Z; Lin, M</t>
  </si>
  <si>
    <t>Wei, Heyi; Huang, Zhengdong; Lin, Mu</t>
  </si>
  <si>
    <t>A Decision Support System for Plant Optimization in Urban Areas with Diversified Solar Radiation</t>
  </si>
  <si>
    <t>SUSTAINABILITY</t>
  </si>
  <si>
    <t>Sunshine is an important factor which limits the choice of urban plant species, especially in environments with high-density buildings. In practice, plant selection and configuration is a key step of landscape architecture, which has relied on an experience-based qualitative approach. However, the rationality and efficiency of this need to be improved. To maintain the diversity of plant species and to ensure their ecological adaptability (solar radiation) in the context of sustainable development, we developed the Urban Plants Decision Support System (UP-DSS) for assisting plant selection in urban areas with diversified solar radiation. Our methodology mainly consists of the solar radiation model and calibration, the urban plant database, and information retrieval model. The structure of UP-DSS is also presented at the end of the methodology section, which is based on the platform of Geographic Information Systems (GIS) and Microsoft Excel. An application of UP-DSS is demonstrated in a residential area of Wuhan, China. The results show that UP-DSS can provide a very scientific and stable tool for the adaptive planning of shade-tolerant plants and photoperiod-sensitive plants, meanwhile, it also provides a specific plant species and the appropriate types of plant community for user decision-making according to different sunshine radiation conditions and the designer's preferences.</t>
  </si>
  <si>
    <t>2071-1050</t>
  </si>
  <si>
    <t>10.3390/su9020215</t>
  </si>
  <si>
    <t>WOS:000395590500057</t>
  </si>
  <si>
    <t>Nakanishi, T; Kaneda, T; Nakamuta, K</t>
  </si>
  <si>
    <t>Nakanishi, Tomoaki; Kaneda, Takemichi; Nakamuta, Kiyoshi</t>
  </si>
  <si>
    <t>Effects of temperature on the development and circannual control of pupation in the carpenter moth, Cossus insularis (Lepidoptera: Cossidae), reared on an artificial diet</t>
  </si>
  <si>
    <t>The effects of temperature on larval development and the timing of pupation in the carpenter moth, Cossus insularis (Staudinger) (Lepidoptera: Cossidae) were examined by artificial rearing under different temperatures and the same photoperiod (15L:9D). Although C. insularis pupated and emerged at 20, 25, and 30 A degrees C, the pupation rate was lower at 20 A degrees C than at 25 and 30 A degrees C. These results suggest that the optimum temperature range for preadult development is 25-30 A degrees C. The duration of larval development was about 260 days for the first pupation group at 25 and 30 A degrees C, and at least 600 days at 20 A degrees C. Therefore, the C. insularis generation time was 2 years or more, as the total effective temperature for development from hatching to the pupal stage was unlikely to be reached within 1 year in Tokushima Prefecture. The second group pupated at 25 A degrees C, about 200 days after the first group. This periodicity of pupation was likely due to the free-running period of the circannual rhythm. Furthermore, although only the first group pupated at 30 A degrees C, the peak was almost synchronous with the first group at 25 A degrees C. These results indicate that the timing of the first pupation group in C. insularis is temperature compensated. Therefore we propose that the presence of an endogenous rhythm during the development of C. insularis is evidence for a circannual rhythm related to the timing of pupation.</t>
  </si>
  <si>
    <t>10.1007/s13355-016-0450-3</t>
  </si>
  <si>
    <t>WOS:000394150200004</t>
  </si>
  <si>
    <t>Diyes, GCP; Rajakaruna, RS</t>
  </si>
  <si>
    <t>Diyes, G. C. P.; Rajakaruna, R. S.</t>
  </si>
  <si>
    <t>Life cycle of Spinose ear tick, Otobius megnini (Acari: Argasidae) infesting the race horses in Nuwara Eliya, Sri Lanka</t>
  </si>
  <si>
    <t>ACTA TROPICA</t>
  </si>
  <si>
    <t>Otobius megnini infests mainly domesticated and wild animals and occasionally humans. It has been identified as an agent of human and horse otoacariasis in Sri Lanka. The number of nymphal stages in the life cycle of O. megnini varies from one to three in different geographic regions. The present study determined the life cycle of O. megnini infesting the racehorses in Nuwara Eliya. A tick colony was initiated from fully engorged nymphs collected from horses and maintained at 10 degrees C, 22 degrees C and 28 degrees C. Immature stages were reared on New Zealand rabbits. Only the larvae weighing more than 0.9 mg (84.9%) moulted to nymphs with a pre-moulting period of 5.6(+/- 1.7) days. None of the larvae maintained at 10 +/- 1 degrees C moulted. Larval survival was significantly higher at 28 +/- 1 degrees C (44.2 +/- 4.3 days) than at 22 +/- 1 degrees C (35.6 +/- 9 days). At 28 +/- 1 degrees C, majority of nymphs (95.6%) weighing over 10 mg moulted into adults within 12.5(+/- 3.1) days. Nymphs kept at 10 +/- 1 degrees C underwent diapause for 81.1(+/- 72.0) days. Larger females (&gt;13 mg; 93.0%) laid eggs for of 44.6(+/- 17.8) days with a mean pre-oviposition period of 10.3(+/- 5.1) days. Females survived longer (369.8 +/- 128.3 days) than males (210.4 +/- 54.1 days; Student's t-test; t=5.9, p = 0.001). Some females laid eggs without mating. Otobius megnini successfully completed the life cycle within 123 days and has only one nymphal instar similar to the Neotropical population. Currently, O. megnini infestation is a serious problem to horses in the Nuwara Eliya racecourse and may pose a risk of spreading to dairy farms close by owing to its dynamic nature of the life cycle. (C) 2016 Elsevier B.V. All rights reserved.</t>
  </si>
  <si>
    <t>0001-706X</t>
  </si>
  <si>
    <t>1873-6254</t>
  </si>
  <si>
    <t>10.1016/j.actatropica.2016.11.026</t>
  </si>
  <si>
    <t>WOS:000392769900022</t>
  </si>
  <si>
    <t>Morrison, A; Sweeney, J; Hughes, C; Johns, RC</t>
  </si>
  <si>
    <t>Morrison, Andrew; Sweeney, Jon; Hughes, Cory; Johns, Rob C.</t>
  </si>
  <si>
    <t>Hitching a ride: firewood as a potential pathway for range expansion of an exotic beech leaf- mining weevil, Orchestes fagi (Coleoptera: Curculionidae)</t>
  </si>
  <si>
    <t>We investigated the potential for human-mediated range expansion of an exotic beech leaf-mining weevil, Orchestes fagi (Linnaeus) (Coleoptera: Curculionidae: Curculioninae: Rhamphini) (formerly known as Rhynchaenus fagi) on timber or firewood, which for eight to nine months of the year may harbour adults in diapause. In both relatively low-density and high-density populations, adults were found on the base, middle, and upper boles of the primary host, American beech (Fagus grandifolia Ehrhart; Fagaceae), as well as red maple (Acer rubrum Linnaeus; Sapindaceae) and red spruce (Picea rubens Sargent; Pinaceae) in the vicinity. Comparatively few individuals were found on tree branches, or in the moss, duff, or soil collected beneath beech trees. Overwintering adults appeared to favour parts of trees with relatively high bark roughness. Our study suggests that, between the months of July through May, any woody stems near areas having O. fagi outbreaks are likely to harbour adults. Moreover, as all of the trees studied are common sources of timber or firewood, the harvest and transport of wood from these areas may facilitate outbreak spread; this may explain the multiple, distantly distributed populations of O. fagi that have been reported in eastern Nova Scotia, Canada in recent years.</t>
  </si>
  <si>
    <t>Sweeney, Jonathan/Q-5281-2019</t>
  </si>
  <si>
    <t>10.4039/tce.2016.42</t>
  </si>
  <si>
    <t>WOS:000392220200011</t>
  </si>
  <si>
    <t>Seward, EA; Votypka, J; Kment, P; Lukes, J; Kelly, S</t>
  </si>
  <si>
    <t>Seward, Emily A.; Votypka, Jan; Kment, Petr; Lukes, Julius; Kelly, Steven</t>
  </si>
  <si>
    <t>Description of Phytomonas oxycareni n. sp from the Salivary Glands of Oxycarenus lavaterae</t>
  </si>
  <si>
    <t>PROTIST</t>
  </si>
  <si>
    <t>Phytomonas spp. (phytomonads) are a diverse and globally distributed group of unicellular eukaryotes that parasitize a wide range of plants and are transmitted by insect hosts. Here we report the discovery and characterisation of a new species of Phytomonas, named Phytomonas oxycareni n. sp., which was obtained from the salivary glands of the invasive species of true bug Oxycarenus lavaterae (Heteroptera). The new Phytomonas species exhibits a long slender promastigote morphology and can be found both within the lumen of the insect host's salivary glands as well as within the cells of the salivary gland itself. Sampling multiple individuals from the same population post -winter hibernation on two consecutive years revealed that infection was persistent over time. Finally, phylogenetic analyses of small subunit ribosomal RNA genes revealed that this species is sister to other species within the genus Phytomonas, providing new insight into the evolutionary history of the Glade. (C)2016 Elsevier GmbH. All rights reserved.</t>
  </si>
  <si>
    <t>Lukes, Julius/H-6760-2012; Votypka, Jan/C-5313-2012</t>
  </si>
  <si>
    <t>Lukes, Julius/0000-0002-0578-6618; Votypka, Jan/0000-0002-0552-9363</t>
  </si>
  <si>
    <t>1434-4610</t>
  </si>
  <si>
    <t>10.1016/j.protis.2016.11.002</t>
  </si>
  <si>
    <t>WOS:000395479800005</t>
  </si>
  <si>
    <t>Akhund-Zade, J; Bergland, AO; Crowe, SO; Unckless, RL</t>
  </si>
  <si>
    <t>Akhund-Zade, Jamilla; Bergland, Alan O.; Crowe, Sarah O.; Unckless, Robert L.</t>
  </si>
  <si>
    <t>The Genetic Basis of Natural Variation in Drosophila (Diptera: Drosophilidae) Virgin Egg Retention</t>
  </si>
  <si>
    <t>Drosophila melanogaster is able to thrive in harsh northern climates through adaptations in life-history traits and physiological mechanisms that allow for survival through the winter. We examined the genetic basis of natural variation in one such trait, female virgin egg retention, which was previously shown to vary clinally and seasonally. To further our understanding of the genetic basis and evolution of virgin egg retention, we performed a genome-wide association study (GWAS) using the previously sequenced Drosophila Genetic Reference Panel (DGRP) mapping population. We found 29 single nucleotide polymorphisms (SNPs) associated with virgin egg retention and assayed 6 available mutant lines, each harboring a mutation in a candidate gene, for effects on egg retention time. We found that four out of the six mutant lines had defects in egg retention time as compared with the respective controls: mun, T48, Mes-4, and Klp67A. Surprisingly, none of these genes has a recognized role in ovulation control, but three of the four genes have known effects on fertility or have high expression in the ovaries. We also found that the SNP set associated with egg retention time was enriched for clinal SNPs. The majority of clinal SNPs had alleles associated with longer egg retention present at higher frequencies in higher latitudes. Our results support previous studies that show higher frequency of long retention times at higher latitude, providing evidence for the adaptive value of virgin egg-retention.</t>
  </si>
  <si>
    <t>Akhund-Zade, Jamilla/0000-0001-5589-8258</t>
  </si>
  <si>
    <t>10.1093/jisesa/iew094</t>
  </si>
  <si>
    <t>WOS:000396694500002</t>
  </si>
  <si>
    <t>Golikhajeh, N; Naseri, B; Razmjou, J</t>
  </si>
  <si>
    <t>Golikhajeh, Neshat; Naseri, Bahram; Razmjou, Jabraeil</t>
  </si>
  <si>
    <t>Geographic Origin and Host Cultivar Influence on Digestive Physiology of Spodoptera exigua (Lepidoptera: Noctuidae) Larvae</t>
  </si>
  <si>
    <t>Digestive enzymatic activity in three geographic strains (Miandiab, Kalposh and Moghan regions) of Spodoptera exigua (Hubner) (Lepidoptera: Noctuidae) reared on different sugar beet cultivars (Dorothea, Rozier, Persia and Perimer) was studied under laboratory conditions (25 +/- 1 degrees C, 65 +/- 5% RH, and a photo period of 16:8 (L:D) h photoperiod). The results of this study demonstrated that digestive protease and amylase activity of S. exigua larvae was affected by both geographic origin of the pest and host plant cultivar. Three strains reared on the same sugar beet cultivars demonstrated different levels of proteolytic and amylolytic activities in fourth and fifth instars. The highest proteolytic and amylolytic activity, in most cases, was observed in larvae collected from Kalposh region. Among different sugar beet cultivars, the highest protease activity in three strains was observed on cultivars Rozier and Perimer. Nevertheless, the highest amylase activity was seen on cultivar Dorothea, and the lowest activity was seen on cultivar Rozier. This study suggested that variations in digestive enzymatic activity of three geographic strains of S. exigua might be attributed to local adaptation with their local host plant and environmental conditions inherent by larvae.</t>
  </si>
  <si>
    <t>10.1093/jisesa/iew104</t>
  </si>
  <si>
    <t>WOS:000396694500009</t>
  </si>
  <si>
    <t>Xiang, ZF; Yang, WJ; Qi, XG; Yao, H; Grueter, CC; Garber, PA; Li, BG; Li, M</t>
  </si>
  <si>
    <t>Xiang, Zuofu; Yang, Wanji; Qi, Xiaoguang; Yao, Hui; Grueter, Cyril C.; Garber, Paul A.; Li, Baoguo; Li, Ming</t>
  </si>
  <si>
    <t>An examination of factors potentially influencing birth distributions in golden snub-nosed monkeys (Rhinopithecus roxellana)</t>
  </si>
  <si>
    <t>Many species of primates are considered seasonal breeders, but the set of factors, such as food availability, day length and temperature, that influence the timing of reproductive events for both wild and captive individuals remains unclear. Here, we examine the role of factors in shaping breeding patterns in Rhinopithecus roxellana, a temperate colobine primate. We used circular statistics to describe and compare the patterns of reproductive seasonality, among individuals in 13 captive groups and two free ranging but provisioned groups at various locations throughout China. Almost 90% of births occurred in March, April and May in adult females residing in both free ranging (n = 131) and captive groups (n = 407). Births occurred principally in 2-4 months prior to the peak of food availability, while conceptions occurred in 1-2 months after the peak of food availability in free ranging but provisioned groups. Day length (latitude) had a significant effect on the timing of reproduction. However, females that experienced a wide variation of temperature between the lowest and highest monthly average temperature had a later conception date. These results support that day length and temperature might be factor influencing the timing of reproductive activity.</t>
  </si>
  <si>
    <t>Grueter, Cyril C./0000-0001-8770-8148; Qi, Xiao-Guang/0000-0003-2602-4441</t>
  </si>
  <si>
    <t>e2892</t>
  </si>
  <si>
    <t>10.7717/peerj.2892</t>
  </si>
  <si>
    <t>WOS:000394704400005</t>
  </si>
  <si>
    <t>Tor-Ngern, P; Oren, R; Oishi, AC; Uebelherr, JM; Palmroth, S; Tarvainen, L; Ottosson-Lofvenius, M; Linder, S; Domec, JC; Nasholm, T</t>
  </si>
  <si>
    <t>Tor-Ngern, Pantana; Oren, Ram; Oishi, Andrew C.; Uebelherr, Joshua M.; Palmroth, Sari; Tarvainen, Lasse; Ottosson-Lofvenius, Mikaell; Linder, Sune; Domec, Jean-Christophe; Nasholm, Torgny</t>
  </si>
  <si>
    <t>Ecophysiological variation of transpiration of pine forests: synthesis of new and published results</t>
  </si>
  <si>
    <t>Canopy transpiration (E-C) is a large fraction of evapotranspiration, integrating physical and biological processes within the energy, water, and carbon cycles of forests. Quantifying E-C is of both scientific and practical importance, providing information relevant to questions ranging from energy partitioning to ecosystem services, such as primary productivity and water yield. We estimated E-C of four pine stands differing in age and growing on sandy soils. The stands consisted of two wide-ranging conifer species: Pinus taeda and Pinus sylvestris, in temperate and boreal zones, respectively. Combining results from these and published studies on all soil types, we derived an approach to estimate daily E-C of pine forests, representing a wide range of conditions from 35 degrees S to 64 degrees N latitude. During the growing season and under moist soils, maximum daily E-C (E-Cm) at day-length normalized vapor pressure deficit of 1 kPa (ECm-ref) increased by 0.55 +/- 0.02 (mean +/- SE) mm/d for each unit increase of leaf area index (L) up to L = similar to 5, showing no sign of saturation within this range of quickly rising mutual shading. The initial rise of E-Cm with atmospheric demand was linearly related to ECm-ref. Both relations were unaffected by soil type. Consistent with theoretical prediction, daily E-C was sensitive to decreasing soil moisture at an earlier point of relative extractable water in loamy than sandy soils. Our finding facilitates the estimation of daily E-C of wide-ranging pine forests using remotely sensed L and meteorological data. We advocate an assembly of worldwide sap flux database for further evaluation of this approach.</t>
  </si>
  <si>
    <t>Oren, Ram/AAC-5326-2019; domec, jean-christophe/P-9251-2019</t>
  </si>
  <si>
    <t>Oren, Ram/0000-0002-5654-1733; domec, jean-christophe/0000-0003-0478-2559; Oishi, Andrew/0000-0001-5064-4080; Tarvainen, Lasse/0000-0003-3032-9440</t>
  </si>
  <si>
    <t>10.1002/eap.1423</t>
  </si>
  <si>
    <t>WOS:000391985300010</t>
  </si>
  <si>
    <t>Hill, KC; Bakker, JD; Dunwiddie, PW</t>
  </si>
  <si>
    <t>Hill, Kathryn C.; Bakker, Jonathan D.; Dunwiddie, Peter W.</t>
  </si>
  <si>
    <t>PRESCRIBED FIRE IN GRASSLAND BUTTERFLY HABITAT: TARGETING WEATHER AND FUEL CONDITIONS TO REDUCE SOIL TEMPERATURES AND BURN SEVERITY</t>
  </si>
  <si>
    <t>Prescribed burning is a primary tool for habitat restoration and management in fire-adapted grasslands. Concerns about detrimental effects of burning on butterfly populations, however, can inhibit implementation of treatments. Burning in cool and humid conditions is likely to result in lowered soil temperatures and to produce patches of low burn severity, both of which would enhance survival of butterfly larvae at or near the soil surface. In this study, we burned 20 experimental plots in South Puget Sound, Washington, USA, prairies across a range of weather and fuel conditions to address the potential for producing these outcomes. Risk to diapausing butterfly larvae, assessed by measuring subsurface soil temperatures and heat dosages, was lower when air temperature was less than 26 degrees C and dead fuel moisture was greater than 9 %. The likelihood that unburned or low-severity patches would be left was affected by dead fuel moisture, but also required pre-existing fuel discontinuities. Burns conducted in the morning hours during the summer drought season (the main prescribed-fire season in this system) were cooler and had lower severities. This research increases our understanding of how fine fuel moisture and fuel continuity during grassland burning can affect fire intensity, severity, and spread. It also provides support for burning earlier in the day as a way to increase burn heterogeneity and has allowed us to create recommendations for burning in sensitive butterfly habitat.</t>
  </si>
  <si>
    <t>Bakker, Jonathan/I-6960-2013</t>
  </si>
  <si>
    <t>Bakker, Jonathan/0000-0002-8973-2771</t>
  </si>
  <si>
    <t>10.4996/fireecology.130302441</t>
  </si>
  <si>
    <t>WOS:000418797900002</t>
  </si>
  <si>
    <t>Sekine, K; Bayartogtokh, B; Bae, YJ</t>
  </si>
  <si>
    <t>Sekine, Kazuki; Bayartogtokh, Badamdorj; Bae, Yeon Jae</t>
  </si>
  <si>
    <t>Post-glacial distribution of a Mongolian mayfly inferred from population genetic analysis</t>
  </si>
  <si>
    <t>1. The polymitarcyid burrowing mayfly, Ephoron nigridorsum, adapts to extreme continental climate by undergoing egg diapause during the long and cold winter and rapid growth during the short and hot summer. We performed genetic analyses of the mitochondrial COI gene of E. nigridorsum from 10 local populations of the Selenge River basin in Mongolia to examine the historical population dynamics during the last glacial period. 2. We observed high overall genetic diversity and high intra-population variation. However, we could find no geographic cluster of haplotypes and no correlation between genetic differentiation and geographic distance within the river basin. 3. The long-chain haplotype network and multimodal mismatch distribution implied that the population size has remained constant for a long period of time. The Bayesian skyline plot indicated an expansion of the population size during cooling through the last glacial period and a stable population size from the post-glacial period to the present day. 4. Our results suggest that the Selenge River basin provided a comparatively stable habitat for E. nigridorsum during the last glacial period when the decrease in mean air temperature in summer (1-7 degrees C colder) is smaller than that of winter temperature (7-15 degrees C colder) according to botanical records. The mayfly has been probably capable of adapting to a more extreme climate - i.e. with a larger temperature difference between winter and summer - during the last glacial period by undergoing egg diapause, as montane and arctic species of cold-adapted aquatic insects have expanded their distributions and population sizes during this period.</t>
  </si>
  <si>
    <t>Bayartogtokh, Badamdorj/AAD-9170-2019</t>
  </si>
  <si>
    <t>Bayartogtokh, Badamdorj/0000-0002-6370-5759</t>
  </si>
  <si>
    <t>10.1111/fwb.12853</t>
  </si>
  <si>
    <t>WOS:000390146000009</t>
  </si>
  <si>
    <t>Fontenelle, JH; Miranda, MS</t>
  </si>
  <si>
    <t>Fontenelle, Jose H.; Miranda, Marcel S.</t>
  </si>
  <si>
    <t>Aspects of biology of Megalobulimus paranaguensis (Gastropoda, Acavoidea) in the coastal plain of the Brazilian southeast</t>
  </si>
  <si>
    <t>We studied the reproductive biology of Megalobulimus paranaguensis (Pilsbry &amp; Ihering, 1900), a large and long-lived land gastropod from the Atlantic Rainforest of Brazil. The study was conducted at an urban park in the city of Santos, state of Sao Paulo. For 4 years, we counted the egg postures and annual eclosion rate of 32 captive snails and looked for associations between egg posture and the climatical variables of the period. The annual mean posture of 8.7 eggs per snail obtained in our results is a small number, but typical of Brazilian macromollusks. The annual eclosion rate was 31%. The beginning of the annual activity period of snails occurred in the middle of March, and lasted 33.97 +/- 3.02 weeks. The dormancy period started in the beginning of November, and lasted 18.39 +/- 3.11 weeks. There were two egg posture peaks, a minor peak between March and May, and a major peak between August and November, with greater values in September. Megalobulimus paranaguensis has a well-defined seasonal reproductive pattern influenced by environmental temperature and temperature range. Furthermore, in this snail, reproduction is negatively influenced by temperature increasing and temperature range.</t>
  </si>
  <si>
    <t>Miranda, Marcel/J-9090-2015</t>
  </si>
  <si>
    <t>Miranda, Marcel/0000-0002-9594-6426</t>
  </si>
  <si>
    <t>UNSP e2017004</t>
  </si>
  <si>
    <t>10.1590/1678-4766e2017004</t>
  </si>
  <si>
    <t>WOS:000394004100004</t>
  </si>
  <si>
    <t>Rajpurohit, S; Hanus, R; Vrkoslav, V; Behrman, EL; Bergland, AO; Petrov, D; Cvacka, J; Schmidt, PS</t>
  </si>
  <si>
    <t>Rajpurohit, S.; Hanus, R.; Vrkoslav, V.; Behrman, E. L.; Bergland, A. O.; Petrov, D.; Cvacka, J.; Schmidt, P. S.</t>
  </si>
  <si>
    <t>Adaptive dynamics of cuticular hydrocarbons in Drosophila</t>
  </si>
  <si>
    <t>Cuticular hydrocarbons (CHCs) are hydrophobic compounds deposited on the arthropod cuticle that are of functional significance with respect to stress tolerance, social interactions and mating dynamics. We characterized CHC profiles in natural populations of Drosophila melanogaster at five levels: across a latitudinal transect in the eastern United States, as a function of developmental temperature during culture, across seasonal time in replicate years, and as a function of rapid evolution in experimental mesocosms in the field. Furthermore, we also characterized spatial and temporal changes in allele frequencies for SNPs in genes that are associated with the production and chemical profile of CHCs. Our data demonstrate a striking degree of parallelism for clinal and seasonal variation in CHCs in this taxon; CHC profiles also demonstrate significant plasticity in response to rearing temperature, and the observed patterns of plasticity parallel the spatiotemporal patterns observed in nature. We find that these congruent shifts in CHC profiles across time and space are also mirrored by predictable shifts in allele frequencies at SNPs associated with CHC chain length. Finally, we observed rapid and predictable evolution of CHC profiles in experimental mesocosms in the field. Together, these data strongly suggest that CHC profiles respond rapidly and adaptively to environmental parameters that covary with latitude and season, and that this response reflects the process of local adaptation in natural populations of D. melanogaster.</t>
  </si>
  <si>
    <t>Vrkoslav, Vladimir/B-2146-2012; Hanus, Robert/D-4765-2013; Rajpurohit, Subhash/O-9912-2018; Cvacka, Josef/A-6126-2014</t>
  </si>
  <si>
    <t>Hanus, Robert/0000-0002-7054-1975; Rajpurohit, Subhash/0000-0001-9149-391X; Cvacka, Josef/0000-0002-3590-9009</t>
  </si>
  <si>
    <t>10.1111/jeb.12988</t>
  </si>
  <si>
    <t>WOS:000394852200006</t>
  </si>
  <si>
    <t>Gao, F; Anderson, MC; Zhang, XY; Yang, ZW; Alfieri, JG; Kustas, WP; Mueller, R; Johnson, DM; Prueger, JH</t>
  </si>
  <si>
    <t>Gao, Feng; Anderson, Martha C.; Zhang, Xiaoyang; Yang, Zhengwei; Alfieri, Joseph G.; Kustas, William P.; Mueller, Rick; Johnson, David M.; Prueger, John H.</t>
  </si>
  <si>
    <t>Toward mapping crop progress at field scales through fusion of Landsat and MODIS imagery</t>
  </si>
  <si>
    <t>REMOTE SENSING OF ENVIRONMENT</t>
  </si>
  <si>
    <t>The ability to regionally monitor crop progress and condition through the growing season benefits both crop management and yield estimation. In the United States, these metrics are reported weekly at state or district (multiple counties) levels by the U.S. Department of Agriculture (USDA) National Agricultural Statistics Service (NASS) using field observations provided by trained local reporters. However, the ground data collection process supporting this effort is time consuming and subjective. Furthermore, operational crop management and yield estimation efforts require information with more granularity than at the state or district level. This paper evaluates remote sensing approaches for mapping crop phenology using vegetation index time-series generated by fusing Landsat and MODIS (Moderate Resolution Imaging Spectroradiometer) surface reflectance imagery to improve temporal sampling over that provided by Landsat alone. The case study focuses on an agricultural region in central Iowa from 2001 to 2014. Our objectives are 1) to assess Landsat-MODIS data fusion results over cropland; 2) to map crop phenology at 30 m resolution using fused surface reflectance data; and 3) to identify the relationships between remotely sensed crop phenology metrics and the crop progress stages reported by NASS. The results show that detailed spatial and temporal variability in vegetation development across this landscape can be identified using the fused Landsat-MODIS data. The mean difference (bias) in Normalized Difference Vegetation Index (NDVI) between actual Landsat observations and the fused Landsat-MODIS data, generated for Landsat overpass dates, is in the range of 0.011 to 0.028 for every year. The derived phenological metrics show distinct features for different crops and natural vegetation at field scales. Strong correlations are observed between remotely sensed phenological stages, based on NDVI curve inflection points, and the observed crop physiological growth stages from the NASS Crop Progress (CP) reports. The green-up dates detected from remote sensing data typically occurred during crop vegetative stages when 2-4 leaves were developed for both corn and soybeans, or about 1-3 weeks after the reported emergence dates when the plant were first visible to ground based observers. Despite being a lagging indicator, remotely sensed green-up can be used effectively to backcast emergence, e.g. as input to spatially distributed crop models. The differences in green-up date between corn and soybean were 8-10 days, consistent with the offset in emergence dates reported by NASS at district level. The reported harvest dates were typically about 2-3 weeks after the dormancy stage was detected via remote sensing for corn and about 1-2 weeks for soybeans. This suggests that probable harvest times for individual fields may be predicted 1-3 weeks ahead using remote sensing data. The results suggest that crop phenology and certain growth stages at field scales (30 m spatial resolution) can be linked and mapped by integrating imagery from multiple remote sensing platforms. Published by Elsevier Inc.</t>
  </si>
  <si>
    <t>Anderson, Martha/C-1720-2015</t>
  </si>
  <si>
    <t>Anderson, Martha/0000-0003-0748-5525</t>
  </si>
  <si>
    <t>0034-4257</t>
  </si>
  <si>
    <t>1879-0704</t>
  </si>
  <si>
    <t>10.1016/j.rse.2016.11.004</t>
  </si>
  <si>
    <t>WOS:000390626900003</t>
  </si>
  <si>
    <t>Belyakov, EA; Lapirov, AG; Lebedeva, OA</t>
  </si>
  <si>
    <t>Belyakov, E. A.; Lapirov, A. G.; Lebedeva, O. A.</t>
  </si>
  <si>
    <t>Ecology of seed germination and features of ontogeny of floating mat-forming hygrogelophyte Calla palustris (Araceae) under laboratory conditions</t>
  </si>
  <si>
    <t>BIOSYSTEMS DIVERSITY</t>
  </si>
  <si>
    <t>This article examines the ecology of germination and the features of ontogenesis of the floating mat-forming hygrogelophyte Calla palustris L. in the territory of some regions in the central part of European Russia and the Republic of Belarus under laboratory conditions. It has been found that in the surveyed territory in the dense ear-like collective fruit of C. palustris, 40.7 +/- 6.4 fruits, juicy berries, are formed and the number of seeds produced (actual seed productivity), averages 164.0 +/- 89.3. Widely varying data on the number of berries in the collective fruit, as well as a variable number of ovules in them, shows that the seed productivity of C. palustris depends on a whole range of endogenous and exogenous factors, including the effectiveness of pollination of flowers by insects. In laboratory experiments, various storage periods (2 and 12 months) and methods of presowing seed treatment (stratification, drying, ice-freezing) were applied to simulate the ecological conditions of the growth of white alder. It is shown that freshly harvested seeds do not germinate at once, and wet cold stratification makes it possible to achieve maximum values of laboratory germination (from 84.4 to 99.0) and germination energy (from 66.6 to 88.3). Given that the features of germination are indicators of dormancy, it is demonstrated that seeds of C. palustris are in a state of shallow physiological dormancy, conditioned by the physiological mechanism of inhibition. Along with dry storage, wet cold stratification is the main way for seeds to enter a non-dormant state. Such mechanisms are consistent with the climatic features of the regions in which the species grows. It is found that C. palustris seeds, in common with many other species of hygrogelophytes, can float on the water surface for a long time (more than 30 days), spreading with water flow (hydrochoria). Seeds of C. palustris are photosensitive, germination is observed in a wide range of temperatures from 10-14 to 30 degrees C (at constant humidity), type of germination - underground (hypogeal). It is found that ontogeny of individuals of generative origin of C. palustris in the laboratory is terminated (the plants died after passing the juvenile ontogenetic state). The formation of C. palustris seedlings under laboratory conditions lasts 23-25 days and is characterized by the appearance of the main organs of the plant and the anisotropic growth of the shoot axis. At the final stage of development, the seedling is represented by a uniaxial monopodial and anisotropic growing rosette shoot with shortened internodes. The juvenile ontogenetic state in laboratory conditions lasts up to 7 months, after which the plants die off. In the framework of ontomorphogenesis, the stages of ontogenetic development under study (the seedling and the juvenile plant) correspond to the phase of the primary uniaxial rosette shoot. The plant in this period is represented by a uniaxial monopodially growing anchorage shoot. The detection of virgin plants in natural conditions indicates the possibility of their further development from the rudiments of generative origin. The main way of the species reproduction is vegetative, characteristic of most aquatic and semi-aquatic plants. In the course of ontogenesis, progressive features of development such as cotyledon greening and early death of the radicle root have been revealed.</t>
  </si>
  <si>
    <t>, Evgeny/Q-6689-2016</t>
  </si>
  <si>
    <t>, Evgeny/0000-0001-8465-9037</t>
  </si>
  <si>
    <t>2310-0842</t>
  </si>
  <si>
    <t>2312-301X</t>
  </si>
  <si>
    <t>10.15421/011743</t>
  </si>
  <si>
    <t>WOS:000445726400005</t>
  </si>
  <si>
    <t>Campbell-Martinez, G; Thetford, M; Miller, D; Perez, HE</t>
  </si>
  <si>
    <t>Campbell-Martinez, G.; Thetford, M.; Miller, D.; Perez, H. E.</t>
  </si>
  <si>
    <t>Follicle maturity, seed size, temperature and photoperiod effects on seed germination of Asclepias humistrata (sandhill milkweed)</t>
  </si>
  <si>
    <t>SEED SCIENCE AND TECHNOLOGY</t>
  </si>
  <si>
    <t>Asclepias humistrata (sandhill milkweed) is a forb native to the Southern Coastal Plain of the USA, with potential use in restoration projects as a monarch butterfly larval host and as a low-input ornamental landscape plant. Yet, no information exists on dormancy or germination of A. humistrata seeds. For that reason, the objective of this study was to describe effects of follicle maturity, seed size, temperature and photoperiod on A. humistrata seed germination. Thirteen seed lots were categorised based on follicle maturity at time of collection, seed size (width), shared geographic location and collection year. Seed lots were exposed to varying temperatures and photoperiods, and germination data were analysed. Time-to-event analysis revealed follicle maturity at time of collection and seed size effect germination. High germination (&gt;= 70%) was observed after 28 days in light (12-hour photoperiod) or dark, with constant or fluctuating temperatures. Optimal germination for seven seed lots occurred following exposure to 24-28 degrees C and a 12-hour photoperiod at constant temperatures (18-34 degrees C) after 28 days. Pearson's chi squared analysis indicated higher germination in dark compared with light (12-hour photoperiod) after 14 days at 25 degrees C for seeds from one of four geographic locations tested. This study pioneers germination dynamics for A. humistrata.</t>
  </si>
  <si>
    <t>0251-0952</t>
  </si>
  <si>
    <t>1819-5717</t>
  </si>
  <si>
    <t>10.15258/sst.2017.45.3.10</t>
  </si>
  <si>
    <t>WOS:000424066800002</t>
  </si>
  <si>
    <t>Borowiak-Sobkowiak, B</t>
  </si>
  <si>
    <t>Borowiak-Sobkowiak, Beata</t>
  </si>
  <si>
    <t>EFFECT OF TEMPERATURE ON THE BIOLOGICAL PARAMETERS OF APHIS CRACCIVORA (HEMIPTERA APHIDIDAE) ON ROBINIA PSEUDOACACIA</t>
  </si>
  <si>
    <t>REDIA-GIORNALE DI ZOOLOGIA</t>
  </si>
  <si>
    <t>Aphis craccivora is considered to be a potential indicator for global warming. This species is characterized by a fast developmental rate and a high reproductive potential. It reveals a number of adaptation strategies to adjust to changing environmental conditions. The paper presents the impact of temperature on developmental stages, fecundity, survival rate and the demographic parameters of A. craccivora rear on Robinia pseudoacacia. The research was carried out under control at five constant temperatures of 10, 15, 20, 25 and 28 degrees C, 75% humidity and photoperiod 16 L:8 D. The higher the temperature, the shorter the observed length of the pre-reproductive period, ranging from 6 days at 28 degrees C up to 24 days at 10 degrees C. The reproductive period also became shorter with the increase in temperature. A. craccivora female fecundity was dependent on temperature. The highest recorded rate of fecundity was observed when the temperature was 20 degrees C (on average 115 larvae/female). The developmental threshold was calculated to be 3.3 degrees C. The intrinsic rate (r(m)) was maximal (0.42) at 28 degrees C and minimal (0.07) at 10 degrees C. With increasing temperature there is a finite rate of increase, and the mean rate of generation development shortens. The research suggests that the best range of temperatures for the development of A. craccivora on R. pseudoacacia is between 20-28 degrees C. Therefore, in the future, with climate warming, Aphis craccivora may become more problematic.</t>
  </si>
  <si>
    <t>Borowiak-Sobkowiak, Beata/0000-0002-4485-7925</t>
  </si>
  <si>
    <t>0370-4327</t>
  </si>
  <si>
    <t>10.19263/REDIA-100.17.07</t>
  </si>
  <si>
    <t>WOS:000423140000007</t>
  </si>
  <si>
    <t>Quevedo-Ortiz, G; Fernandez-Calero, JM; Luzon-Ortega, J; Lopez-Rodriguez, M; de Figueroa, JM</t>
  </si>
  <si>
    <t>Quevedo-Ortiz, Guillermo; Maria Fernandez-Calero, Jose; Miguel Luzon-Ortega, Julio; Jesus Lopez-Rodriguez, Manuel; Tierno de Figueroa, Jose Manuel</t>
  </si>
  <si>
    <t>Life cycles and nymphal feeding of Isoperla morenica Tierno de Figueroa and Luzon-Ortega, 2011 and Brachyptera vera cordubensis Berthelemy and Baena, 1984 (Plecoptera: Perlodidae and Taeniopterygidae) in a Mediterranean stream (Spain)</t>
  </si>
  <si>
    <t>AQUATIC INSECTS</t>
  </si>
  <si>
    <t>Some aspects of the biology of two endemic Iberian stonefly species, Isoperla morenica Tierno de Figueroa and Luzon-Ortega, 2011 and Brachyptera vera cordubensis Berthelemy and Baena, 1984, were studied in a temporary stream from Sierra Morena (Southern Spain). Isoperla morenica shows a univoltine fast seasonal life cycle, with nymphs growing from November to April. After oviposition, eggs remain in a dormant state in the riverbed until the following autumn when the river water flows again. Nymphal diet is mainly composed of detritus in small individuals (they behave as gatherer-collectors) but when larger, they become predators. Brachyptera vera cordubensis also shows a univoltine fast seasonal life cycle, from November to March. Nymphs behave mainly as gatherer-collector and no significant ontogenetic changes in diet were detected. Male and female nymphs do not show differences in feeding in this species. Data obtained were compared with the previously known information on both species in another stream from the same mountain range as well as for other related species, and some differences in both aspects, mainly on feeding habits, could be detected.</t>
  </si>
  <si>
    <t>de Figueroa, Jose Manuel Tierno/K-8143-2014; Rodriguez, Manuel Jesus Lopez/A-9296-2011</t>
  </si>
  <si>
    <t>de Figueroa, Jose Manuel Tierno/0000-0003-1616-9815; Rodriguez, Manuel Jesus Lopez/0000-0001-6707-0992</t>
  </si>
  <si>
    <t>0165-0424</t>
  </si>
  <si>
    <t>1744-4152</t>
  </si>
  <si>
    <t>10.1080/01650424.2017.1417605</t>
  </si>
  <si>
    <t>WOS:000422844700003</t>
  </si>
  <si>
    <t>Hending, D; Andrianiaina, A; Rakotomalala, Z; Cotton, S</t>
  </si>
  <si>
    <t>Hending, Daniel; Andrianiaina, Angelo; Rakotomalala, Zafimahery; Cotton, Sam</t>
  </si>
  <si>
    <t>Range Extension and Behavioural Observations of the Recently Described Sheth's Dwarf Lemur (Cheirogaleus shethi)</t>
  </si>
  <si>
    <t>FOLIA PRIMATOLOGICA</t>
  </si>
  <si>
    <t>Sheth's dwarf lemur, Cheirogaleus shethi, is a small, recently discovered nocturnal primate endemic to northern Madagascar. Unlike many other nocturnal lemurs, C. shethi lives sympatrically with morphologically similar species of its cryptic genus, making it difficult for biologists to determine its population density and distribution. Here, we present new data and observations of this species. During a series of rapid biodiversity assessments in the SAVA region of north-eastern Madagascar, we observed C. shethi in 10 different sites, 9 of which were not previously known to harbour C. shethi populations. More significantly, 2 of these sites, in Analamanara, were situated approximately 20 km south of the previously known southern extremity of this species' distribution. This represents a large increase in the previously limited geographic range of this species. Moreover, our relatively high encounter rates at these sites suggest that C. shethi population densities may be high. We also observed C. shethi in human-altered (e.g., vanilla plantations) and non-forest, savannah environments, suggesting that this species can tolerate disturbed habitats. Our findings therefore provide important additional information on the distribution of C. shethi populations and highlight the necessity of further study for the conservation of this species. (C) 2017 S. Karger AG, Basel</t>
  </si>
  <si>
    <t>Andrianiaina, Angelo/AAE-9680-2019</t>
  </si>
  <si>
    <t>0015-5713</t>
  </si>
  <si>
    <t>1421-9980</t>
  </si>
  <si>
    <t>10.1159/000481531</t>
  </si>
  <si>
    <t>WOS:000419374400002</t>
  </si>
  <si>
    <t>Reynolds, JA</t>
  </si>
  <si>
    <t>Verlinden, H</t>
  </si>
  <si>
    <t>Reynolds, Julie A.</t>
  </si>
  <si>
    <t>Epigenetic Influences on Diapause</t>
  </si>
  <si>
    <t>INSECT EPIGENETICS</t>
  </si>
  <si>
    <t>Advances in Insect Physiology</t>
  </si>
  <si>
    <t>Diapause is an endogenously regulated dormant state that allows insects and other animals to survive seasons of inimical conditions. Diapause is characterized by altered gene expression profiles, which mediate developmental arrest, metabolic depression, increased stress resistance, and other physiological and biochemical changes associated with this dormant state. In this chapter, I explore epigenetic processes that may regulate gene expression and contribute to the diapause phenotype. Only a few studies have explored the influence of DNA methylation, histone modification, and small RNA silencing on diapause. However, there is evidence that histone methylation and histone acetylation influence diapause in a wide range of species. In addition, microRNAs, siRNAs, and piRNAs appear to regulate gene expression before, during, and after diapause. Together, the accumulating evidence supports the inclusion of multiple epigenetic pathways in the "toolbox" of processes that regulate dormant states in insects and other animals.</t>
  </si>
  <si>
    <t>0065-2806</t>
  </si>
  <si>
    <t>978-0-12-811834-4; 978-0-12-811833-7</t>
  </si>
  <si>
    <t>10.1016/bs.aiip.2017.03.003</t>
  </si>
  <si>
    <t>WOS:000414395900006</t>
  </si>
  <si>
    <t>Marochi, MZ; Martins, SB; Masunari, S</t>
  </si>
  <si>
    <t>Marochi, Murilo Zanetti; Martins, Salise Brandt; Masunari, Setuko</t>
  </si>
  <si>
    <t>The salinity during larval development affects the dispersion in adults of the tree-climbing crab Aratus pisonii</t>
  </si>
  <si>
    <t>Adults of the tree-climbing crab Aratus pisonii occur in estuarine regions with a range of salinity of 0-35. However, the larvae cannot complete the development in a wide range of salinities. A study about the effect of salinity on the larval development was conducted in order to infer about adult dispersion and occurrence in a wide range of salinity. Two experiments were conducted: (1) from zoae I to megalopae stage and (2) from megalopa to juvenile stage. Larvae from eight females from Paranagua Bay, Parana, Brazil were obtained. After eclosion, for the first experiment, 100 zoea larvae from five females were acclimated, individualized and transferred to small aquariums with five distinct salinity treatments (S0, S5, S15, S25 and S35). For the second experiment, 50 megalopae from three females were individualized in aquariums in the same salinity treatments. Both experiments were conducted in incubator BOD with a constant temperature of 25 degrees C and photoperiod of 12 hours (light/ dark). Larvae were fed daily with eggs and naupli newly hatched of Artemia sp. The salinity affected the survival rate during the development in both experiments. Higher survival from zoea I to megalopa stage occurred in salinities 25 and 35 PSU, while from megalopa to juvenile stage in salinities 15 and 25 PSU. In both experiments the larvae did not tolerate low salinities as adults, with total mortality in S0 and S5. Our results suggest that the species have a larval export strategy of zoae larvae to oceanic regions (higher salinities) and megalopae needed to return to estuarine areas with intermediate salinities to complete the development. The occurrence of adults in estuarine areas with low (&lt; 5 PSU) or high (&gt; 25 PSU) salinities most likely occur after the metamorphosis to the juvenile stage by terrestrial dispersion or at the stage of megalopa (marine dispersion) during favourable weather events.</t>
  </si>
  <si>
    <t>Marochi, Murilo/0000-0002-8994-8935</t>
  </si>
  <si>
    <t>37-38</t>
  </si>
  <si>
    <t>10.1080/00222933.2017.1365964</t>
  </si>
  <si>
    <t>WOS:000412602000005</t>
  </si>
  <si>
    <t>Goodwin, SF</t>
  </si>
  <si>
    <t>Natural Variation and Genetics of Photoperiodism in Wyeomyia smithii</t>
  </si>
  <si>
    <t>NATURAL VARIATION AND CLOCKS</t>
  </si>
  <si>
    <t>Seasonal change in the temperate and polar regions of Earth determines how the world looks around us and, in fact, how we live our day-to-day lives. For biological organisms, seasonal change typically involves complex physiological and metabolic reorganization, the majority of which is regulated by photoperiodism. Photoperiodism is the ability of animals and plants to use day length or night length, resulting in life-historical transformations, including seasonal development, migration, reproduction, and dormancy. Seasonal timing determines not only survival and reproductive success but also the structure and organization of complex communities and, ultimately, the biomes of Earth. Herein, a small mosquito, Wyeomyia smithii, that lives only in the water-filled leaves of a carnivorous plant over a wide geographic range, is used to explore the genetic and evolutionary basis of photoperiodism. Photoperiodism in W. smithii is considered in the context of its historical biogeography in nature to examine the startling finding that recent rapid climate change can drive genetic change in plants and animals at break-neck speed, and to challenge the ponderous 80+ year search for connections between daily and seasonal time-keeping mechanisms. Finally, a model is proposed that reconciles the seemingly disparate 24-h daily clock driven by the invariant rotation of Earth about its axis with the evolutionarily flexible seasonal timer orchestrated by variable seasonality and driven by the rotation of Earth about the Sun.</t>
  </si>
  <si>
    <t>978-0-12-811812-2; 978-0-12-811811-5</t>
  </si>
  <si>
    <t>10.1016/bs.adgen.2017.09.002</t>
  </si>
  <si>
    <t>WOS:000414513900003</t>
  </si>
  <si>
    <t>Schieber, B; Kubov, M; Janik, R</t>
  </si>
  <si>
    <t>Schieber, Branislav; Kubov, Martin; Janik, Rastislav</t>
  </si>
  <si>
    <t>Effects of climate warming on vegetative phenology of the common beech Fagus sylvatica in a submontane forest of the Western Carpathians: two-decade analysis</t>
  </si>
  <si>
    <t>POLISH JOURNAL OF ECOLOGY</t>
  </si>
  <si>
    <t>The paper examines the results of phenological research on common beech (Fagus sylvatica L.) during a period of 21 years (1995-2015) in the submontane beech forest of central Slovakia (Inner Western Carpathians). We focused on bud:burst, leaf unfolding and leaf colouring. Temporal analysis indicated that the mean monthly air temperature increased, especially from April to August. An extraordinary increase of air temperature in March and April, mostly in the last decade, was detected. The precipitation from May to August varied considerably, but in the range of the long-term mean value. During the study period, the mean/earliest/latest onset of the bud-burst of common beech was observed on the 110th /101st/120th day of the year (DOY), respectively. As for leaf unfolding 10% and 50% (LU 10 and LU 50), we found the mean/earliest/latest onset on the 114th/103rd/122nd DOY and on the 118th/108th/124th DOY, respectively. The mean/earliest/latest onset of leaf colouring 10% (LC 10) and 50% (LC 50) started on the 272nd/262nd/288th DOY and on 286th/276th/298th, respectively. A medium degree of negative correlation (r = -0.68, P &lt; 0.05) was found between air temperature and spring plant development (LU 50). In contrast, for both the cumulative temperature and precipitation, we found very low correlation with autumnal leaf phenology (r &lt;= 0.3, P &gt; 0.05). The vegetation period of the examined tree species lasted for 168 days on average (min/max were 155/183 days). Trend analysis revealed an earlier onset of spring phenophases by 7 days/2 decades. Conversely, a delay of autumnal phenophases by 9 days was recorded, so the vegetation period of beech extended by more than two weeks during the study period.</t>
  </si>
  <si>
    <t>1505-2249</t>
  </si>
  <si>
    <t>10.3161/15052249PJE2017.65.3.003</t>
  </si>
  <si>
    <t>WOS:000412150800003</t>
  </si>
  <si>
    <t>Herfindal, I; Lande, US; Solberg, EJ; Rolandsen, CM; Roer, O; Wam, HK</t>
  </si>
  <si>
    <t>Herfindal, Ivar; Lande, Unni Stobet; Solberg, Erling Johan; Rolandsen, Christer Moe; Roer, Ole; Wam, Hilde Karine</t>
  </si>
  <si>
    <t>Weather affects temporal niche partitioning between moose and livestock</t>
  </si>
  <si>
    <t>WILDLIFE BIOLOGY</t>
  </si>
  <si>
    <t>Co-existing species at the same trophic level often segregate with respect to diet, habitat use, or spatial distribution, reducing their direct competition for resources. However, temporal patterns in species-specific habitat use, for instance due to climatic variation, may affect the strength of interspecific interactions, and generate temporal variation in niche partitioning. We assessed temporal variation in habitat overlap between a wild ungulate, moose Alces alces, and two freeranging domestic ungulates, sheep Ovis aries and cattle Bos taurus, on a boreal forest range in southern Norway. We also calculated the distance between species' realised niches, as well as the width of their realised niches to evaluate the extent of temporal niche partitioning under different diurnal weather conditions. Analyses of each habitat variable suggested complex relationships between species-specific habitat use, photoperiod, and weather, related to species-specific behaviour and activity patterns. We found shorter overall niche distance between moose and sheep, compared to moose and cattle, and shorter niche distances during day and night than during the twilight hours. The niche distance between moose and sheep was positively related to temperature during night, but negatively during day. Moreover, niche distance between moose and both sheep and cattle was negatively related to precipitation at daytime. Moose niche width was narrower in periods with short niche distance to sheep, while we did not find such pattern towards cattle. A lack of similar moose response to cattle could be attributed to lower niche overlap between moose and cattle. Our results suggest that temporal niche partitioning between moose and livestock breaks down under the weather conditions that are predicted to become more common as climate change, potentially increasing wildlife-livestock interactions in the future.</t>
  </si>
  <si>
    <t>Herfindal, Ivar/A-4609-2015</t>
  </si>
  <si>
    <t>Herfindal, Ivar/0000-0002-5860-9252</t>
  </si>
  <si>
    <t>0909-6396</t>
  </si>
  <si>
    <t>1903-220X</t>
  </si>
  <si>
    <t>UNSP wlb.00275</t>
  </si>
  <si>
    <t>10.2981/wlb.00275</t>
  </si>
  <si>
    <t>WOS:000413458500001</t>
  </si>
  <si>
    <t>Istkhar; Chaubey, AK</t>
  </si>
  <si>
    <t>Istkhar; Chaubey, A. K.</t>
  </si>
  <si>
    <t>IMPACT OF SOIL DWELLING ENTOMOPATHOGENIC NEMATODES, RECOVERED FROM THE SOIL OF UTTAR PRADESH (INDIA), ON COTTON BOLLWORM Helicoverpa armigera (Hubner) (LEPIDOPTERA: NOCTUIDAE)</t>
  </si>
  <si>
    <t>APPLIED BIOLOGICAL RESEARCH</t>
  </si>
  <si>
    <t>High mobility, facultative diapause as pupae, rapid generation turnover, fecundity and ability to develop resistance against insecticides, make the management of Helicoverpa armigera very difficult. Entomopathogenic nematodes (EPNs) have wide host range and possess several positive attributes which make them one of the promising biocontrol agent. To establish their possible role in insect pest management, 12 EPN isolates, recovered from five districts of Uttar Pradesh (India), were used to test their virulence and biotic potential against the larvae of H. armigera. Based on morpho-molecular study they were identified as isolates of Steinernema abbasi, S. siamkayai and Heterorhabditis indica. All the tested isolates were virulent to kill H. armigera larvae within 24 to 60 h even at lowest dose (25 IJs larva(-1)) and produced quantifiable infective juveniles. H. indica isolate CH3 produced highest number of IJs (115.7 +/- 5 x 10(3) IJs larva(-1)), followed by S. abbasi isolate CS5 (100 +/- 8.5 x 10(3) IJs larva(-1)); whereas lowest was recorded from S. abbasi isolate CS3 (26.9 +/- 3x10(3) IJs larva(-1)). Cent percent mortality with short LT50 values ranging from 17.02 to 44.77 h at all concentrations proved the pathogenicity of allied steinernematids and heterorhabditids against H. armigera under laboratory conditions.</t>
  </si>
  <si>
    <t>Rao, Istkhar/B-4547-2016</t>
  </si>
  <si>
    <t>0972-0979</t>
  </si>
  <si>
    <t>0974-4517</t>
  </si>
  <si>
    <t>10.5958/0974-4517.2017.00009.X</t>
  </si>
  <si>
    <t>WOS:000410930400009</t>
  </si>
  <si>
    <t>Skre, O; Wertz, B; Wielgolaski, FE; Szydlowska, P; Karlsen, SR</t>
  </si>
  <si>
    <t>Skre, Oddvar; Wertz, Bogdan; Wielgolaski, Frans E.; Szydlowska, Paulina; Karlsen, Stein-Rune</t>
  </si>
  <si>
    <t>Bioclimatic effects on different mountain birch populations in Fennoscandia</t>
  </si>
  <si>
    <t>Mountain birch Betula pubescens ssp. tortuosa is the main treeline species in northern Europe, and the recent increase in treeline elevation in Fennoscandia due to climate change and land use has made mountain birch an important bioindicator. Birch seedlings from 10 populations were therefore transplanted to 3 northern Fennoscandian sites (1 oceanic, 1 continental mountain and 1 Arctic coastal site). Annual measurements were carried out on growth parameters and phenology (date of budbreak) from 1992 onwards. At the coastal site, measurements covered the whole period 1993 to 2010, while at the 2 other sites measurements covered only the period 1993 to 1997 (mountain site) and 2010 to 2014 (both sites). During the last period (2010 to 2014), measurements were made on a new set of seedlings, transplanted in 2002. The plants suffered a temporary transplantation stress because of root damage. In general, budburst occurred earlier in populations from northern and continental sites than from southern and coastal sites. Survival rates were dependent on climate and were generally higher at the oceanic than at the mountain site, due to more autumn frost and insect damage at the latter. At the mountain site, survival rates were lowest in oceanic and southern populations; at the Arctic site, survival rates were lowest in continental populations; while at the oceanic site, only small differences were found between populations. The present results seem to indicate that climate is an important driver of change at the mountain birch treeline, although land-use changes may be more important in the short term. In the future, when a warmer climate is predicted, plants that are adapted to a coastal climate may expand their range, and increased winter temperatures are expected to favour insect-resistant polycormic birch inbreeding with dwarf birch Betula nana.</t>
  </si>
  <si>
    <t>10.3354/cr01457</t>
  </si>
  <si>
    <t>WOS:000408250000011</t>
  </si>
  <si>
    <t>Schroeter-Zakrzewska, A; Kleiber, T; Zakrzewski, P</t>
  </si>
  <si>
    <t>Schroeter-Zakrzewska, Anita; Kleiber, Tomasz; Zakrzewski, Piotr</t>
  </si>
  <si>
    <t>THE RESPONSE OF CHRYSANTHEMUM (CHRYSANTHEMUM X GRANDIFLORUM RAMAT./KITAM) CV. COVINGTON TO A DIFFERENT RANGE OF FLUORESCENT AND LED LIGHT</t>
  </si>
  <si>
    <t>JOURNAL OF ELEMENTOLOGY</t>
  </si>
  <si>
    <t>A closed system for plant production with artificial light is an innovative method of plant cultivation. By placing plants on shelves, higher space efficiency is achieved and costs of heating are reduced as compared to greenhouse cultivation. The aim of the study was to assess the influence of light colour and type of lamps on the quality and nutrient status of chrysanthemums (Chrysanthemum x grandiflorum Ramat./Kitam.) cultivated in a growth chamber with no access to natural light. Two-factorial experiments were conducted: (factor A: lamp type: LED and fluorescent, factor B: light colour: Red (denoted as R), Blue+White (B+W), Red+Blue (R+B); Green (G); White (W), Blue (B). For all colours the quantum irradiance was 35 mu mol m(-2) s(-1) and the day length was 10 hours. The plant growing experiments were conducted in a controlled environment growth room. Measurements and observations were carried out at anthesis when 50% of all flower heads were completely developed. The measurements referred to plant features determining plant quality, i. e. the number of flower buds and flower head, diameter of flower head, height and diameter of plants, index of leaf greenness (SPAD). Plant quality was significantly dependent on light colour and the type of lamps used. Earlier flowering of plants was observed under LED lamps emitting white and blue light. The largest flower heads were produced by plants grown under blue and red + blue colour light. Red light emitted by both types of lamps had an adverse effect on plant flowering. Both the type of lamps and the colour of emitted light significantly modified the plant nutrient status. Interactions between the studied factors were found. The mean content of nitrogen, phosphorus, calcium, magnesium and sulphur was higher in plants grown under LED than FL lamps. A similar trend was also found for the microelement content.</t>
  </si>
  <si>
    <t>Kleiber, Tomasz/F-8683-2019</t>
  </si>
  <si>
    <t>Kleiber, Tomasz/0000-0002-7085-4867; Schroeter-Zakrzewska, Anita/0000-0002-2023-2146</t>
  </si>
  <si>
    <t>1644-2296</t>
  </si>
  <si>
    <t>10.5601/jelem.2017.22.1.1252</t>
  </si>
  <si>
    <t>WOS:000404270000014</t>
  </si>
  <si>
    <t>Kravchenko, K; Vlaschenko, A; Prylutska, A; Rodenko, O; Hukov, V; Shuvaev, V</t>
  </si>
  <si>
    <t>Kravchenko, Kseniia; Vlaschenko, Anton; Prylutska, Alona; Rodenko, Olena; Hukov, Vitalii; Shuvaev, Volodymyr</t>
  </si>
  <si>
    <t>Year-round monitoring of bat records in an urban area: Kharkiv (NE Ukraine), 2013, as a case study</t>
  </si>
  <si>
    <t>TURKISH JOURNAL OF ZOOLOGY</t>
  </si>
  <si>
    <t>This study presents information about the year-round phenology of bats of temperate zones in a city area for the first time. In total, 967 individuals of 5 bat species (Nyctalus noctula [87.5%], Eptesicus serotinus [10.6%], Pipistrellus kuhlii [0.8%], Vespertilio murinus [0.9%], and Plecotus auritus [0.1%]) were recorded during 2013 in Kharkiv. The population structures of temperate bat species are complex; segregation of sex and age groups varies spatially and seasonally. Most of the bats (88%) were collected during the hibernation period (January-March and November-December) and the autumn invasion (August-mid-September). The breeding period saw a lower number of bats collected, making up 0.5% of records (May-July). The degree of tolerance to urbanization is species-specific. The bats were found indoors (68.6%), between window frames (26.6%), outdoors (2.8%), in basements (1.05%), and on balconies (0.95%). Bats of temperate latitudes inhabit big cities in significantly increasing numbers in winter, spring, and autumn. They avoid urban areas in both the breeding period and the period of fat-store accumulation before hibernation.</t>
  </si>
  <si>
    <t>1300-0179</t>
  </si>
  <si>
    <t>1303-6114</t>
  </si>
  <si>
    <t>10.3906/zoo-1602-51</t>
  </si>
  <si>
    <t>WOS:000402034800017</t>
  </si>
  <si>
    <t>Bjerke, JW; Bokhorst, S; Callaghan, TV; Phoenix, GK</t>
  </si>
  <si>
    <t>Bjerke, Jarle W.; Bokhorst, Stef; Callaghan, Terry V.; Phoenix, Gareth K.</t>
  </si>
  <si>
    <t>Persistent reduction of segment growth and photosynthesis in a widespread and important sub-Arctic moss species after cessation of three years of experimental winter warming</t>
  </si>
  <si>
    <t>1. Winter is a period of dormancy for plants of cold environments. However, winter climate is changing, leading to an increasing frequency of stochastic warm periods (winter warming events) and concomitant reductions in snow cover. These conditions can break dormancy for some plants and expose them to freeze-and-thaw stress. Mosses are a major component of high-latitude ecosystems, yet the longer-term impacts of such winter warming events on mosses remain unknown. 2. In order to determine the longer-term legacy effects of winter warming events on mosses, we undertook a simulation of these events over three consecutive winters in a sub-Arctic dwarf shrub-dominated open woodland. The mat-forming feather moss, Hylocomium splendens (the most abundant cryptogam in this system), is one of the most widespread Arctic and boreal mosses and plays a key functional role in ecosystems. We studied the ecophysiological performance of this moss during the summers of the experimental period (2007-2009) and in the following years (2010-2013). 3. We show that the previously reported warming-induced reduction in segment growth and photosynthesis during the experimental years was persistent. Four years after the last event, photosynthesis and segment growth were still 30 and 36% lower than control levels, which was only a slight improvement from 44 and 43% 4 years earlier. Winter warming did not affect segment symmetry. During the years after the last simulated event, in both warmed and control plots, chlorophyll fluorescence and segment growth, but not net photosynthesis, increased slightly. The increases were probably driven by increased summer rainfall over the study years, highlighting the sensitivity of this moss to rainfall change. 4. Overall, the legacy effects shown here demonstrate that this widespread and important moss is likely to be significantly disadvantaged in a future sub-Arctic climate where frequent winter warming events may become the norm. Given the key importance of mosses for soil insulation, shelter and carbon sequestration in high-latitude regions, such persistent impacts may ultimately affect important ecosystem functions.</t>
  </si>
  <si>
    <t>Callaghan, Terens/N-7640-2014; Bokhorst, Stef/D-1858-2009</t>
  </si>
  <si>
    <t>Bjerke, Jarle/0000-0003-2721-1492</t>
  </si>
  <si>
    <t>10.1111/1365-2435.12703</t>
  </si>
  <si>
    <t>WOS:000394372700014</t>
  </si>
  <si>
    <t>Akter, A; Ooka, T; Gotoh, Y; Yamamoto, S; Fujita, H; Terasoma, F; Kida, K; Taira, M; Nakadouzono, F; Gokuden, M; Hirano, M; Miyashiro, M; Inari, K; Shimazu, Y; Tabara, K; Toyoda, A; Yoshimura, D; Itoh, T; Kitano, T; Sato, MP; Katsura, K; Mondal, SI; Ogura, Y; Ando, S; Hayashi, T</t>
  </si>
  <si>
    <t>Akter, Arzuba; Ooka, Tadasuke; Gotoh, Yasuhiro; Yamamoto, Seigo; Fujita, Hiromi; Terasoma, Fumio; Kida, Kouji; Taira, Masakatsu; Nakadouzono, Fumiko; Gokuden, Mutsuyo; Hirano, Manabu; Miyashiro, Mamoru; Inari, Kouichi; Shimazu, Yukie; Tabara, Kenji; Toyoda, Atsushi; Yoshimura, Dai; Itoh, Takehiko; Kitano, Tomokazu; Sato, Mitsuhiko P.; Katsura, Keisuke; Mondal, Shakhinur Islam; Ogura, Yoshitoshi; Ando, Shuji; Hayashi, Tetsuya</t>
  </si>
  <si>
    <t>Extremely Low Genomic Diversity of Rickettsia japonica Distributed in Japan</t>
  </si>
  <si>
    <t>Rickettsiae are obligate intracellular bacteria that have small genomes as a result of reductive evolution. Many Rickettsia species of the spotted fever group (SFG) cause tick-borne diseases known as "spotted fevers". The life cycle of SFG rickettsiae is closely associated with that of the tick, which is generally thought to act as a bacterial vector and reservoir that maintains the bacterium through transstadial and transovarial transmission. Each SFG member is thought to have adapted to a specific tick species, thus restricting the bacterial distribution to a relatively limited geographic region. These unique features of SFG rickettsiae allow investigation of how the genomes of such biologically and ecologically specialized bacteria evolve after genome reduction and the types of population structures that are generated. Here, we performed a nationwide, high-resolution phylogenetic analysis of Rickettsia japonica, an etiological agent of Japanese spotted fever that is distributed in Japan and Korea. The comparison of complete or nearly complete sequences obtained from 31 R. japonica strains isolated from various sources in Japan over the past 30 years demonstrated an extremely low level of genomic diversity. In particular, only 34 single nucleotide polymorphisms were identified among the 27 strains of the major lineage containing all clinical isolates and tick isolates from the three tick species. Our data provide novel insights into the biology and genome evolution of R. japonica, including the possibilities of recent clonal expansion and a long generation time in nature due to the long dormant phase associated with tick life cycles.</t>
  </si>
  <si>
    <t>Itoh, Takehiko/E-8873-2014</t>
  </si>
  <si>
    <t>Itoh, Takehiko/0000-0002-6113-557X</t>
  </si>
  <si>
    <t>10.1093/gbe/evw304</t>
  </si>
  <si>
    <t>WOS:000396057400011</t>
  </si>
  <si>
    <t>Rossi, V; Martorella, A; Scudieri, D; Menozzi, P</t>
  </si>
  <si>
    <t>Rossi, V.; Martorella, A.; Scudieri, D.; Menozzi, P.</t>
  </si>
  <si>
    <t>Seasonal niche partitioning and coexistence of amphimictic and parthenogenetic lineages of Heterocypris barbara (Crustacea: Ostracoda)</t>
  </si>
  <si>
    <t>Sympatry of amphimictic and parthenogenetic lineages in species with mixed reproductive systems is rarely observed in nature. On Lampedusa Island (Pelagie Islands, Italy), amphimictic and parthenogenetic lineages of Heterocypris barbara (Gauthier and Brehm, 1928) co-occur in a temporary pond. Their sympatric persistence calls for an ecological differentiation. We investigated the role of seasonal variation of temperature and photoperiod conditions by two different approaches: microcosms set up by inundation of dry sediments from the temporary pond and life-table experiments. Microcosms recreate conditions similar to the field and in their sediments random samples of resting eggs of both amphimictic and parthenogenetic females are stored. Life-table experiments supplied individual-based estimates of survivorship, adult life span, fecundity, and sex ratio in the progeny. We carried out the experiments at 24 degrees C and a photoperiod of 12 h light (L) : 12 h dark (D) (simulating fall conditions) and at 16 degrees C and a photoperiod of 10 h L : 14 h D (simulating winter conditions). Males and amphimictic females were the most numerous forms at 24 degrees C and 12 h L : 12 h D; parthenogenetic females were dominant at 16 degrees C and 10 h L : 14 h D. Life-table experiments showed that amphimictic forms do not complete development at 16 degrees C and 10 h L : 14 h D. Our results suggest that sympatry of amphimictic and parthenogenetic females in the field depends on seasonal niche partitioning and the storage effect of resting eggs that allows survival through adverse-season conditions.</t>
  </si>
  <si>
    <t>Rossi, Valeria/I-8112-2014</t>
  </si>
  <si>
    <t>Rossi, Valeria/0000-0002-8346-4569</t>
  </si>
  <si>
    <t>10.1139/cjz-2016-0038</t>
  </si>
  <si>
    <t>WOS:000393802100002</t>
  </si>
  <si>
    <t>Kim, S; Kiniry, JR; Williams, AS; Meki, N; Gaston, L; Brakie, M; Shadow, A; Fritschi, FB; Wu, YQ</t>
  </si>
  <si>
    <t>Kim, Sumin; Kiniry, James R.; Williams, Amber S.; Meki, Norman; Gaston, Lewis; Brakie, Melinda; Shadow, Alan; Fritschi, Felix B.; Wu, Yanqi</t>
  </si>
  <si>
    <t>Adaptation of C-4 Bioenergy Crop Species to Various Environments within the Southern Great Plains of USA</t>
  </si>
  <si>
    <t>As highly productive perennial grasses are evaluated as bioenergy feedstocks, a major consideration is biomass yield stability. Two experiments were conducted to examine some aspects of yield stability for two biofuel species: switchgrass (Panicum vigratum L.) and Miscanthus x giganteus (Mxg). Biomass yields of these species were evaluated under various environmental conditions across the Southern Great Plains (SGP), including some sites with low soil fertility. In the first experiment, measured yields of four switchgrass ecotypes and Mxg varied among locations. Overall, plants showed optimal growth performance in study sites close to their geographical origins. Lowland switchgrass ecotypes and Mxg yields simulated by the ALMANAC model showed reasonable agreement with the measured yields across all study locations, while the simulated yields of upland switchgrass ecotypes were overestimated in northern locations. In the second experiment, examination of different N fertilizer rates revealed switchgrass yield increases over the range of 0, 80, or 160 kg N ha(-1) year(-1), while Mxg only showed yield increases between the low and medium N rates. This provides useful insights to crop management of two biofuel species and to enhance the predictive accuracy of process-based models, which are critical for developing bioenergy market systems in the SGP.</t>
  </si>
  <si>
    <t>10.3390/su9010089</t>
  </si>
  <si>
    <t>WOS:000394842700088</t>
  </si>
  <si>
    <t>Woodman, JD</t>
  </si>
  <si>
    <t>Woodman, James D.</t>
  </si>
  <si>
    <t>Effects of substrate salinity on oviposition, embryonic development and survival in the Australian plague locust, Chortoicetes terminifera (Walker)</t>
  </si>
  <si>
    <t>The Australian plague locust, Chortoicetes terminifera (Walker), is an important agricultural pest that oviposits into soil across vast semi-arid and arid regions. This study aimed to determine whether gravid female locusts can discriminate among substrates of increasing salinity (0, 4, 8, 12, 16, 20, 24, and 28 ppt NaCl) when attempting oviposition, and quantify the effects of saline substrate on direct developing egg viability, and subsequent hatchling nymph body weight and survival. Gravid female locusts increasingly excavated and withdrew prior to completing oviposition in substrates of increasing salinity, but similar numbers of completed egg pods were observed across treatments. Egg weight at 50% total development time and successful egg development to nymph emergence decreased with increasing substrate salinity. Water balance equilibrium between the egg and the substrate occurred at approximately 12 ppt NaCl corresponding to a water activity of similar to 0.995. Eggs oviposited into sand containing &lt;= 12 ppt NaCl weighed &gt;= 6.26 +/- 0.91 mg and had &gt;= 76.8% successful development to nymph emergence. Eggs oviposited into sand containing &gt;12 ppt NaCl weighed &lt;= 5.16 +/- 1.27 mg and had &lt;= 45.6% successful development to nymph emergence. Hatchling nymph body weight and survival to second instar also decreased with increasing substrate salinity. Nymphs that hatched and emerged from sand containing &lt;= 12 ppt NaCl weighed &gt;= 5.55 +/- 0.43 mg at emergence and had &gt;= 68.9% survival. Nymphs that hatched and emerged from sand containing &gt;12 ppt NaCl weighed &lt;= 5.28 +/- 0.67 mg at emergence and had &lt;= 52.0% survival. These results indicate that C. terminifera is sufficiently resilient to develop and survive in saline substrates over most of their range. Crown Copyright (C) 2016 Published by Elsevier Ltd.</t>
  </si>
  <si>
    <t>10.1016/j.jinsphys.2016.10.001</t>
  </si>
  <si>
    <t>WOS:000392686100002</t>
  </si>
  <si>
    <t>Yee, DA; Ezeakacha, NF; Abbott, KC</t>
  </si>
  <si>
    <t>Yee, Donald A.; Ezeakacha, Nnaemeka F.; Abbott, Karen C.</t>
  </si>
  <si>
    <t>The interactive effects of photoperiod and future climate change may have negative consequences for a wide-spread invasive insect</t>
  </si>
  <si>
    <t>Increasing global temperatures may affect many ectotherms, including insects, although increasing temperatures are thought to benefit future populations through effects on adult size, fecundity, or populations. However, the way that temperature may interact with photoperiod is not well understood. We study this problem using the Asian tiger mosquito Aedes albopictus, an important worldwide invasive whose future spread is thought to be affected by changes in climate. We investigated how mass at maturity varied with temperature (21 degrees C, 25 degrees C) across short and long photoperiods, using laboratory populations from the extreme ends of this species' current US range (Florida, New Jersey). These values were used to parametrize a model to predict optimal mass based on development times; the results of a second laboratory experiment under the same treatments were compared to model predictions. Warmer conditions shortened development times in females from all locations leading to either higher or lower mass depending on the photoperiod. We then used published mass-fecundity relationships to determine the consequences of mass on fecundity under our conditions. Under the majority of scenarios warming decreased predicted fecundity under long photoperiods, but proved beneficial under short photoperiods because the costs of fast development were offset by increased survival in the face of late-season freezing risk. However, fecundity was always low under short photoperiods, so the marginal benefit of warming appears negligible given its cost under long photoperiods when the majority of reproduction occurs. Thus, with northern range expansion, where colder weather currently limits this species, detrimental effects of warming on fecundity are likely, similar to those identified for mass. Unlike previous work that has shown benefits of a warming planet to insects like Aedes albopictus, our work predicts lower performance under warming conditions in summer across the current range, a prediction with implications for range expansion, disease dynamics and populations.</t>
  </si>
  <si>
    <t>10.1111/oik.03635</t>
  </si>
  <si>
    <t>WOS:000391947400005</t>
  </si>
  <si>
    <t>Staikou, A; Kesidou, E; Garefalaki, ME; Michaelidis, B</t>
  </si>
  <si>
    <t>Staikou, Alexandra; Kesidou, Evagelia; Garefalaki, Marina-Elena; Michaelidis, Basile</t>
  </si>
  <si>
    <t>Laboratory studies on the thermal tolerance and response of enzymes of intermediate metabolism in different land snail species</t>
  </si>
  <si>
    <t>Land snails species occur in a range of habitats from humid to semi-arid and arid ones and seasonal variations in their physiology and biochemical composition have been linked to annual cycles of photoperiod, temperature, humidity and water availability. In an effort to understand the thermal tolerance and the impact of temperature elevation on tissue metabolism of land snails we determined the mortality, heamolymph PO2 and the activities of enzymes of intermediary metabolism in three land snail species (Helix lucorum, Helix pomatia and Cornu aspersum) differing in their geographical distribution and inhabiting areas with different climatic characteristics. No mortality was observed in both population of Cornu aspersum, while Helix pomatia exhibited higher mortality than Helix lucorum. PO2 dropped within the first 10 days of exposure to elevated temperature in all species, although in Cornu aspersum this decrease was significantly lower. No significant reduction in the enzymatic activities of all glycolytic enzymes studied, as well as of citrate synthase (CS) and 3-hydroxyacyl-CoA dehydrogenase (HOAD) was observed in the more thermal tolerant species C. aspersum from both populations studied. Significant reductions of enzymatic activity of the glycolytic enzymes phosphofructokinase (PFK), pyruvate kinase (PM) and D-Lactate dehydrogenase (D-LDH) was observed in Helix lucorum and Helix pomatia. The observed inter-specific differences seem to be in accordance with the life cycle characteristics of each species and may be attributed to climatic differences among habitats within their distribution range. (C) 2016 Elsevier Inc. All rights reserved.</t>
  </si>
  <si>
    <t>10.1016/j.cbpa.2016.10.002</t>
  </si>
  <si>
    <t>WOS:000390718800031</t>
  </si>
  <si>
    <t>Labruna, MB; Gerardi, M; Krawczak, FS; Moraes, J</t>
  </si>
  <si>
    <t>Labruna, Marcelo B.; Gerardi, Monize; Krawczak, Felipe S.; Moraes-Filho, Jonas</t>
  </si>
  <si>
    <t>Comparative biology of the tropical and temperate species of Rhipicephalus sanguineus sensu lato (Acari: Ixodidae) under different laboratory conditions</t>
  </si>
  <si>
    <t>Recent studies have shown that the taxon Rhipicephalus sanguineus sensu lato (s.l.) is represented in Latin America by two distinct species, designated as 'tropical species' (distributed from Mexico to Brazil) and 'temperate species' (restricted to the southern cone of South America). Since both tropical and temperate species of R. sanguineus s.l. are parasites primarily of domestic dogs, the reasons for their distinct geographical distribution in South America could be related to particular requirements of abiotic conditions for off-host development. With the purpose to test this hypothesis, this study evaluated the off-host developmental stages (eggs, engorged larvae, nymphs and females) of both tick species simultaneously inside incubators with temperature and photoperiod regimens that simulated the summer and winter conditions of tropical Brazil (where the 'tropical species' occurs) and temperate Brazil (where the 'temperate species' occurs). Results showed that the temperate species had significantly higher survival-rates than the tropical species, when engorged ticks (larvae, nymphs and females) and eggs were incubated at lower temperatures simulating winter seasons of many parts of the southern cone of South America, where the temperate species is known to occur. These results suggest that the absence of established populations of the tropical species in temperate areas of South America is related to the low overwinter capacity of the tropical species in those areas. Regarding the temperate species, unfed adults that molted from nymphs under summer conditions of either tropical or temperate Brazil remained dormant, at the state of behavioral diapause for at least 20 weeks. Contrastingly, when engorged nymphs of the temperate species were held at winter conditions for at least 3 months, and then transferred to summer conditions to complete molting, no diapause was observed in adult ticks. These results were corroborated by infestation trials, which showed that diapausing adult ticks took more days to attach to rabbits, and did in lesser numbers, when compared to nondiapausing adult ticks. Contextualization of our results in the current literature suggests that absence of established populations of the temperate species in tropical Brazil is linked to the fact that adult ticks would become inactive (diapause) right after molting from nymphs at any period of the year. On the other hand, absence of established populations of the tropical species in temperate Brazil is linked to the fact that this tick species would not enter diapause, and therefore, could not synchronize its life-cycle to avoid the lethal effects of a more severe winter on its developmental stages. Indeed, such assumptions should be corroborated by additional studies testing different populations of the tropical and temperate species, including more studies under natural conditions. (C) 2016 Elsevier GmbH. All rights reserved.</t>
  </si>
  <si>
    <t>10.1016/j.ttbdis.2016.10.011</t>
  </si>
  <si>
    <t>WOS:000390497800023</t>
  </si>
  <si>
    <t>Augspurger, CK; Salk, CF</t>
  </si>
  <si>
    <t>Augspurger, Carol K.; Salk, Carl F.</t>
  </si>
  <si>
    <t>Constraints of cold and shade on the phenology of spring ephemeral herb species</t>
  </si>
  <si>
    <t>1. Spring ephemeral herb species in temperate deciduous forests are active above-ground only briefly each year. This study tested experimentally how two countervailing constraints - cold and darkness - influence the phenology of six spring herb species. 2. Dormancy of underground structures, maintained by cold temperatures in a growth chamber, was broken at six 25-day intervals from January or February to June in two consecutive years. Upon emergence, survival and flowering were measured on cohorts grown outdoors. Shade cloth was added at the time of normal canopy closure. 3. Cardamine concatenata, Dicentra cucullaria, Erythronium albidum and Trillium recurvatum had no or low 2-year survival in the two or three earliest cohorts and no or low survival in the latest cohort, relative to their natural cohort. Allium canadense and Claytonia virginica had survival in all cohorts. Flowering never occurred in the first two or three cohorts for three species and never occurred or declined in later cohorts in all species. 4. Despite widely differing emergence dates, senescence was completed within a 40-day period soon after shade was imposed for all cohorts for all species. Consequently, leaf life span became shorter as date of emergence was delayed among cohorts. 5. In general, the brief growth period of spring herb species is an adaptation to avoid winter cold and late-spring canopy shade. These constraints are species-specific and differ for survival and flowering for some species. Claytonia virginica is the most tolerant among the species to a wider range of conditions. 6. Synthesis. Knowing that cold and shade constrain a plant's non-dormant period is important because of the significant role plant phenology plays in responses to climate change.</t>
  </si>
  <si>
    <t>Salk, Carl/0000-0003-2833-8292</t>
  </si>
  <si>
    <t>10.1111/1365-2745.12651</t>
  </si>
  <si>
    <t>WOS:000390331000024</t>
  </si>
  <si>
    <t>Xu, J; Li, WL; Zhang, CH; Liu, W; Du, GZ</t>
  </si>
  <si>
    <t>Xu, Jing; Li, Wenlong; Zhang, Chunhui; Liu, Wei; Du, Guozhen</t>
  </si>
  <si>
    <t>The determinants of seed germination in an alpine/subalpine community on the Eastern Qinghai-Tibetan Plateau</t>
  </si>
  <si>
    <t>Variation in germination behavior in combination with environmental variability is thought to play an important role in promoting species coexistence within communities. In this study, we attempt to examine the relative importance of species attributes (e.g. phylogeny, life history, seed size, dispersal) and abiotic factors (e.g. temperature, habitat, altitude) on germination of 202 common species from an alpine/subalpine meadow on the eastern Qinghai-Tibetan Plateau. Mean germination percentage (GP) and mean germination time (GT) differed significantly among phylogenetic, life history, temperature treatment and habitat groups. Both mean GT and GP of annuals were lower than those of perennials. The adhesion-dispersed seeds had the highest mean GP and ant-dispersed seeds had the lowest mean GT. Seeds dispersed early had higher mean GP than those dispersed late. Seeds from south slope had relatively higher mean GP and lower mean GT than those from other habitats. Our results also suggested that temperature rise was likely to be beneficial for both earlier germination and higher germination percentage in alpine/subalpine meadow. Contrary to the hypothesis, species with a wide geographic distribution did not germinate preferentially under more various germination conditions. We conclude that temperature and phylogeny appear to be the most important factors in regulating germination in alpine/subalpine meadow on the eastern Qinghai-Tibetan Plateau. (C) 2016 Elsevier B.V. All rights reserved.</t>
  </si>
  <si>
    <t>Zhang, Chunhui/G-4663-2016</t>
  </si>
  <si>
    <t>Zhang, Chunhui/0000-0002-1500-4114</t>
  </si>
  <si>
    <t>10.1016/j.ecoleng.2016.10.070</t>
  </si>
  <si>
    <t>WOS:000390454300015</t>
  </si>
  <si>
    <t>Fan, YR; Yang, JY; Mathioni, SM; Yu, JS; Shen, JQ; Yang, XF; Wang, L; Zhang, QH; Cai, ZX; Xu, CG; Li, XH; Xiao, JH; Meyers, BC; Zhang, QF</t>
  </si>
  <si>
    <t>Fan, Yourong; Yang, Jiangyi; Mathioni, Sandra M.; Yu, Jinsheng; Shen, Jianqiang; Yang, Xuefei; Wang, Lei; Zhang, Qinghua; Cai, Zhaoxia; Xu, Caiguo; Li, Xianghua; Xiao, Jinghua; Meyers, Blake C.; Zhang, Qifa</t>
  </si>
  <si>
    <t>PMS1T, producing phased small-interfering RNAs, regulates photoperiod-sensitive male sterility in rice</t>
  </si>
  <si>
    <t>Phased small-interfering RNAs (phasiRNAs) are a special class of small RNAs, which are generated in 21- or 24-nt intervals from transcripts of precursor RNAs. Although phasiRNAs have been found in a range of organisms, their biological functions in plants have yet to be uncovered. Here we show that phasiRNAs generated by the photopheriod-sensetive genic male sterility 1 (Pms1) locus were associated with photoperiod-sensitive male sterility (PSMS) in rice, a germplasm that started the two-line hybrid rice breeding. The Pms1 locus encodes a long-noncoding RNA PMS1T that was preferentially expressed in young panicles. PMS1T was targeted by miR2118 to produce 21-nt phasiRNAs that preferentially accumulated in the PSMS line under long-day conditions. A single nucleotide polymorphism in PMS1T nearby the miR2118 recognition site was critical for fertility change, likely leading to differential accumulation of the phasiRNAs. This result suggested possible roles of phasiRNAs in reproductive development of rice, demonstrating the potential importance of this RNA class as regulators in biological processes.</t>
  </si>
  <si>
    <t>Meyers, Blake C/B-6535-2012; Shen, Jianqiang/J-3826-2019</t>
  </si>
  <si>
    <t>Meyers, Blake C/0000-0003-3436-6097; Shen, Jianqiang/0000-0002-7997-7281; Cai, Zhaoxia/0000-0002-4780-6752</t>
  </si>
  <si>
    <t>10.1073/pnas.1619159114</t>
  </si>
  <si>
    <t>WOS:000391090800065</t>
  </si>
  <si>
    <t>Calixto, CPG; Simpson, CG; Waugh, R; Brown, JWS</t>
  </si>
  <si>
    <t>Calixto, Cristiane P. G.; Simpson, Craig G.; Waugh, Robbie; Brown, John W. S.</t>
  </si>
  <si>
    <t>Alternative Splicing of Barley Clock Genes in Response to Low Temperature</t>
  </si>
  <si>
    <t>Alternative splicing (AS) is a regulated mechanism that generates multiple transcripts from individual genes. It is widespread in eukaryotic genomes and provides an effective way to control gene expression. At low temperatures, AS regulates Arabidopsis clock genes through dynamic changes in the levels of productive mRNAs. We examined AS in barley clock genes to assess whether temperature-dependent AS responses also occur in a monocotyledonous crop species. We identify changes in AS of various barley core clock genes including the barley orthologues of Arabidopsis AtLHY and AtPRR7 which showed the most pronounced AS changes in response to low temperature. The AS events modulate the levels of functional and translatable mRNAs, and potentially protein levels, upon transition to cold. There is some conservation of AS events and/or splicing behaviour of clock genes between Arabidopsis and barley. In addition, novel temperature-dependent AS of the core clock gene HvPPD-H1 (a major determinant of photoperiod response and AtPRR7 orthologue) is conserved in monocots. HvPPD-H1 showed a rapid, temperature-sensitive isoform switch which resulted in changes in abundance of AS variants encoding different protein isoforms. This novel layer of low temperature control of clock gene expression, observed in two very different species, will help our understanding of plant adaptation to different environments and ultimately offer a new range of targets for plant improvement.</t>
  </si>
  <si>
    <t>Calixto, Cristiane/L-7471-2017</t>
  </si>
  <si>
    <t>Calixto, Cristiane/0000-0002-9935-9325</t>
  </si>
  <si>
    <t>e0168028</t>
  </si>
  <si>
    <t>10.1371/journal.pone.0168028</t>
  </si>
  <si>
    <t>WOS:000392753900033</t>
  </si>
  <si>
    <t>Zhu, AJ; Chen, MY; Zhang, XM; Storey, KB</t>
  </si>
  <si>
    <t>Zhu, Aijun; Chen, Muyan; Zhang, Xiumei; Storey, Kenneth B.</t>
  </si>
  <si>
    <t>Gene structure, expression, and DNA methylation characteristics of sea cucumber cyclin B gene during aestivation</t>
  </si>
  <si>
    <t>GENE</t>
  </si>
  <si>
    <t>The sea cucumber, Apostichopus japonicus, is a good model for studying environmentally-induced aestivation by a marine invertebrate. One of the central requirements of aestivation is the repression of energy-expensive cellular processes such as cell cycle progression. The present study identified the gene structure of the cell cycle regulator, cyclin B, and detected the expression levels of this gene over three stages of the annual aestivation-arousal cycle. Furthermore, the DNA methylation characteristics of cyclin B were analyzed in non-aestivation and deep aestivation stages of sea cucumbers. We found that the cyclin B promoter contains a CpG island, three CCAAT-boxes and three cell cycle gene homology regions (CHRs). Application of qRT-PCR analysis showed significant downregulation of cyclin B transcript levels during deep-aestivation in comparison with non-aestivation in both intestine and longitudinal muscle, and these returned to basal levels after arousal from aestivation. Methylation analysis of the cyclin B core promoter revealed that its methylation level showed significant differences between non-aestivation and deep-aestivation stages (p &lt; 0.05) and interestingly, a positive correlation between Cyclin B transcripts expression and methylation levels of the core promoter was also observed. Our findings suggest that cell cycle progression may be reversibly arrested during aestivation as indicated by the changes in cyclin B expression levels and we propose that DNA methylation is one of the regulatory mechanisms involved in cyclin B transcriptional variation. (C) 2016 Elsevier B.V. All rights reserved.</t>
  </si>
  <si>
    <t>0378-1119</t>
  </si>
  <si>
    <t>1879-0038</t>
  </si>
  <si>
    <t>DEC 5</t>
  </si>
  <si>
    <t>10.1016/j.gene.2016.09.006</t>
  </si>
  <si>
    <t>WOS:000386188700011</t>
  </si>
  <si>
    <t>Delisle, J; Bernier-Cardou, M; Laroche, G</t>
  </si>
  <si>
    <t>Delisle, Johanne; Bernier-Cardou, Michele; Laroche, Ghislaine</t>
  </si>
  <si>
    <t>Reproductive performance of the hemlock looper, Lambdina fiscellaria, as a function of temperature and population origin</t>
  </si>
  <si>
    <t>In a recent study of the hemlock looper (HL), Lambdina fiscellaria (Guenee) (Lepidoptera: Geometridae), long exposure of early-diapausing eggs to high temperatures considerably reduced their ability to hatch. This finding raised the possibility that adults could also be negatively affected by increasing temperatures if they reproduced too early in the season in response to global warming. To investigate this hypothesis, newly formed HL pupae from three populations of eastern Canada - Quebec (QC), Newfoundland (NL), and Labrador (LB) - were submitted to four constant temperatures (10, 15, 20, or 25 degrees C) during pupal and adult development. The effect of population origin on HL reproduction was generally negligible. Mating probability was high at 15 and 20 degrees C (0.86 and 0.83, respectively), quite low at 10 degrees C (0.53), and even lower at 25 degrees C (0.38). Mating started earlier in the night and lasted longer as temperature decreased. Both productivity and absolute fecundity increased when temperature increased from 10 to 15 degrees C and then decreased slowly as temperature increased further. Over populations and temperatures, relative fecundity averaged 0.95, indicating that females had enough time to lay most of their eggs before they died. High temperatures had a deleterious effect on egg fertility: between 10 and 20 degrees C, relative fertility was about 0.90, but it dropped to 0.51 at 25 degrees C. The average proportion of fertile eggs declined from 0.88 in the first quarter of the egg-laying period to 0.57 in the last quarter, suggesting lower sperm count or viability, or deterioration of the oocytes as the egg-laying period progresses. Based on these findings, we argue that the production of an additional fifth instar among HL populations of southern origin can be viewed as an adaptive mechanism allowing adults to postpone reproduction or the egg-laying period in order to mitigate the detrimental effect of high temperatures on their probability of mating successfully or that of laying fertile eggs.</t>
  </si>
  <si>
    <t>10.1111/eea.12469</t>
  </si>
  <si>
    <t>WOS:000391948800008</t>
  </si>
  <si>
    <t>Makasana, J; Pillai, V; Sharma, A; Dholakiya, BZ; Gajbhiye, NA; Saravanan, R</t>
  </si>
  <si>
    <t>Makasana, Jayanti; Pillai, Vipul; Sharma, Anjali; Dholakiya, Bharatkumar Z.; Gajbhiye, Narendra Atmaram; Saravanan, Raju</t>
  </si>
  <si>
    <t>Effect of seed treatment on germination and flavonoids diversity in accessions of butterfly pea (Clitoria ternatea)</t>
  </si>
  <si>
    <t>INDIAN JOURNAL OF AGRICULTURAL SCIENCES</t>
  </si>
  <si>
    <t>Butterfly pea (Clitoria ternatea) or aparajita is a medicinal herb with diverse medicinal properties including memory enhancing, antistress, anxiolytic, antidepressant, anticonvulsant, tranquilizing, and sedative properties. Various phytochemicals such as triterpenoids, flavonol glycosides, anthocyanins and steroids are reported in this species. Plant types with white and purple flowers are reported to occur in different regions of India. The phytochemical diversity with reference to geographical locations are not available for this species. Understanding the phytochemical diversity and characterization of genotypes are essential for commercial cultivation, conservation and future breeding programme. In the present study, we evaluated the phytochemical diversity of 19 accessions from different geographical regions from India in terms of flavonoid accumulation. Flavonoid content significantly (p &lt; 0.05) varied in the species with geographical locations, and were in range from 1.0 +/- 0.06 to 3.5 +/- 0.1 mg/g of quercetin and 4.1 +/- 0.08 to 8.5 +/- 0.17 mg/g of kaempferol in dry leaf of C. ternatea. Highest kaempferol content was found in ODB-W; quercetin was highest in AP-B accession, while MH-T accession had the lowest kaempferol and quercetin among the accessions. Seed germination aspect of C. ternatea was studied as the plant belongs to a fabaceae family having seed coat dormancy and still there is a gap in availability of information on its seed germination. Effect of acid treatment on seed germination indicated that C. ternatea seed coat dormancy could be efficiently removed by treating with concentrated sulfuric acid for 10-15 min at 30 degrees C.</t>
  </si>
  <si>
    <t>0019-5022</t>
  </si>
  <si>
    <t>2394-3319</t>
  </si>
  <si>
    <t>WOS:000391077500005</t>
  </si>
  <si>
    <t>Severns, PM; Stone, JK</t>
  </si>
  <si>
    <t>Severns, Paul M.; Stone, Jeffrey K.</t>
  </si>
  <si>
    <t>Pathogen invasion triggers an evolutionary trap for an endangered checkerspot butterfly dependent on an exotic host plant</t>
  </si>
  <si>
    <t>Exotic pathogen invasions can change host eco-evolutionary interactions and possibly create an evolutionary trap when the pathogen generates mismatches between developmental phenology and reproductive cues. Taylor's checkerspot butterfly (Euphydryas editha taylori), is an endangered species of western North America with 80 % of the extant populations dependent on an exotic host, Plantago lanceolata. Survey of occupied, recently extinct, and unsuccessful butterfly reintroduction sites spanning 4 degrees of latitude revealed widespread disease on P. lanceolata caused by Pyrenopeziza plantaginis. This fungal pathogen, new to North America, reduces the standing crop of P. lanceolata foliage throughout the winter post-diapause larval feeding period. However, disease is absent when adult butterflies and pre-diapause larvae are active. Diseased plants were frequent in Taylor's checkerspot populations with a history of persistence, but &gt;90 % of the host plants in these populations had initiated new leaves within the first few weeks of post-diapause larval feeding. Conversely, host plants in recently extinct and unsuccessfully reintroduced populations were severely diseased, &gt;66 % mean foliage necrosis/plant, and &lt;23 % had initiated new leaves. Feeding choice trials with 25 larvae indicated that new leaves were strongly and consistently preferred by post-diapause larvae over all other available leaf types, both diseased and non-diseased. Because the influence of disease on post-diapause larval food resources is developmentally disassociated from oviposition, P. plantaginis invasion appears to have triggered an evolutionary trap for Plantago-dependent populations of Taylor's checkerspot.</t>
  </si>
  <si>
    <t>10.1007/s10530-016-1253-8</t>
  </si>
  <si>
    <t>WOS:000388579500019</t>
  </si>
  <si>
    <t>Rull, J; Tadeo, E; Lasa, R; Aluja, M</t>
  </si>
  <si>
    <t>Rull, J.; Tadeo, E.; Lasa, R.; Aluja, M.</t>
  </si>
  <si>
    <t>The effect of winter length on survival and duration of dormancy of four sympatric species of Rhagoletis exploiting plants with different fruiting phenology</t>
  </si>
  <si>
    <t>Dormancy has been thoroughly studied for several species of economic importance in the genus Rhagoletis in temperate areas of North America and Europe. Much less is known on life history regulation for species inhabiting high-elevation areas in the subtropics at the southern extreme of their geographical range. Host plant phenology has been found to play a key role in generating allochronic isolation among sibling species and host races of Rhagoletis in the course of sympatric speciation, and has important implications for pest management. We compare the effect of winter length on survival to adult eclosion and dormancy duration among four species of Rhagoletis (three of them sympatric) exploiting hosts with different fruiting phenology in subtropical isolated highlands. Survival and duration of dormancy was found to be different among the four species. At 24 degrees C, a very small proportion (&lt;1%) of R. pomonella, R. turpiniae and R. zoqui completed development without becoming dormant, while in the case of R. solanophaga the majority of the population emerged after development within 40 days of pupation. Also, a large proportion of braconid parasitoids infesting Rhagoletis eggs and larvae emerged as adults without becoming dormant. Greatest survival after artificial winter was obtained for R. pomonella (50-60%) and R. zoqui (30%) after only four weeks at 5 degrees C (a third of the time reported for studies on northern R. pomonella), while R. turpiniae, under identical environmental conditions experienced low adult emergence, and highest survival (11%) was recorded for flies exposed to 5 degrees C during 10 and 12 weeks. For R. pomonella, there was a strong positive relationship between winter length and time to post-winter adult eclosion that was not observed for R. zoqui. In sum, for R. pomonella, mild winters in highland subtropical areas appear to select for flies better able to withstand longer periods of warm temperature before winter than flies exploiting late fruiting hosts and inhabiting northern latitudes. In the case of R. turpiniae and R. zoqui environmental cues such as fluctuations in humidity and/or different temperature thresholds (5 degrees C) may play a more important role than winter length in life history regulation. Continuous host availability for R. solanophaga appears to have selected for non-diapausing flies. From an applied perspective our results are useful for handling flies in the laboratory to conduct research and suggest that non-diapausing strains of flies and parasitoids may be selected for SIT and innundative biological control programs.</t>
  </si>
  <si>
    <t>Rull, Juan/M-5706-2019; Aluja, Martin/Q-6810-2018; Lasa, Rodrigo/Q-6288-2018</t>
  </si>
  <si>
    <t>Aluja, Martin/0000-0002-2936-3011; Lasa, Rodrigo/0000-0003-1175-7538</t>
  </si>
  <si>
    <t>10.1017/S0007485316000717</t>
  </si>
  <si>
    <t>WOS:000387981200013</t>
  </si>
  <si>
    <t>McGuire, LP; Muise, KA; Shrivastav, A; Willis, CKR</t>
  </si>
  <si>
    <t>McGuire, L. P.; Muise, K. A.; Shrivastav, A.; Willis, C. K. R.</t>
  </si>
  <si>
    <t>No evidence of hyperphagia during prehibernation in a northern population of little brown bats (Myotis lucifugus)</t>
  </si>
  <si>
    <t>During autumn, temperate bats must deposit fat stores for hibernation. Populations at high latitudes face four challenges: a shorter active season and shorter nights during the active season (less time to accumulate fat), a longer hibernation period (larger fat store needed), and colder nights (reduced prey availability). Mating also occurs during the prehibernation period, placing time constraints for mating and fattening on northern populations. We tested the hypothesis that these factors constrain prehibernation foraging in northern populations of little brown bats (Myotis lucifugus (Le Conte, 1831)). Wemeasured plasma triglyceride concentration to study prehibernation fueling rates of a population near the northern range limit of the species and compared our results with previously published results from a more southern population. In contrast to bats at the lower latitude, we found consistently low concentrations of plasma triglycerides, indicating a low fuelling rate throughout the prehibernation period. However, despite an apparently low fuelling rate, bats achieved a substantially greater body mass. The discrepancy between populations suggests that environmental constraints lead northern populations to employ different behavioural or physiological strategies to prepare for hibernation.</t>
  </si>
  <si>
    <t>Muise, Kristina/0000-0002-0497-4086</t>
  </si>
  <si>
    <t>10.1139/cjz-2016-0110</t>
  </si>
  <si>
    <t>WOS:000390320700002</t>
  </si>
  <si>
    <t>Godefroid, M; Rocha, S; Santos, H; Paiva, MR; Burban, C; Kerdelhue, C; Branco, M; Rasplus, JY; Rossi, JP</t>
  </si>
  <si>
    <t>Godefroid, M.; Rocha, S.; Santos, H.; Paiva, M. -R.; Burban, C.; Kerdelhue, C.; Branco, M.; Rasplus, J. -Y.; Rossi, J. -P.</t>
  </si>
  <si>
    <t>Climate constrains range expansion of an allochronic population of the pine processionary moth</t>
  </si>
  <si>
    <t>AimAllochronic speciation occurs when sympatric populations sharing similar feeding regimes diverge because they mate at different times. Such speciation mode is fascinating because it permits the study of subsequent adaptations and/or geographic range shifts undergone by the populations that face new ecological constraints. Moreover, exploring whether intraspecific differentiation is accompanied by niche divergence is crucial for planning efficient biodiversity management and invasive species control. Here, we address the topic of potential climatic niche divergence between two sympatric populations of the pine processionary moth Thaumetopoea pityocampa (PPM) that diverged under allochrony. The larval development of a PPM population recently discovered in coastal regions of Portugal, referred to as the summer population (SP), occurs in the spring-summer instead of the autumn-winter as for all other populations of this species. LocationPortugal. MethodsWe carried out intensive field sampling in the area where both populations are sympatric and calibrated spread (MigClim approach) and species distribution models (ensemble forecasting approach) to depict the response of SP to environment and predict its potential range under current and future climatic conditions. ResultsSince its discovery in 1997, the distribution of SP has been expanding along the Western coasts of Portugal. Still, its establishment in inland regions failed, even though suitable hosts occur. Our models identify maximal temperatures as the main constraint explaining SP absence from inland regions. The coastal area where winter populations and SP co-occur displays unique climatic conditions (moderate maximal and minimal temperatures), which enable the coexistence of these populations with totally different phenologies. The models predict a future decrease of SP range due to climate warming. Main conclusionsWe show here that a climatic niche shift occurred following allochronic divergence. This study highlights how climate differentially affects allochronic populations and how considering intraspecific diversity is crucial when predicting species responses to climate change.</t>
  </si>
  <si>
    <t>Rasplus, Jean-Yves/O-2873-2017; Branco, Manuela/D-5274-2011</t>
  </si>
  <si>
    <t>Rasplus, Jean-Yves/0000-0001-8614-6665; Branco, Manuela/0000-0002-8140-1257; Kerdelhue, Carole/0000-0001-7667-902X; Paiva, Maria Rosa/0000-0002-8945-4345</t>
  </si>
  <si>
    <t>10.1111/ddi.12494</t>
  </si>
  <si>
    <t>WOS:000387330800008</t>
  </si>
  <si>
    <t>Meyer, GA; Senulis, JA; Reinartz, JA</t>
  </si>
  <si>
    <t>Meyer, Gretchen A.; Senulis, Joseph A.; Reinartz, James A.</t>
  </si>
  <si>
    <t>Effects of temperature and availability of insect prey on bat emergence from hibernation in spring</t>
  </si>
  <si>
    <t>Bats at northern latitudes may hibernate for up to 8 months during winter and must subsist on stored fat over this period. Environmental influences on bat emergence from hibernation are not well understood, and the degree to which bat emergence coincides with availability of their insect prey is not known. We used electronic detectors to monitor bat activity from 2001 to 2013 at a major hibernaculum, used primarily by Myotis lucifugus, in Wisconsin. We estimated dates of entry into hibernation in fall and recorded bat activity as bats emerged in spring over this 13-year period. Temperatures outside and inside the mine and airflow at the mine entrance were measured. Night-flying insects were monitored during spring from 2008 to 2013. Bat activity in spring was most strongly associated with warmer temperatures outside of the mine and was also correlated with airflow in the mine entrance. Changes in airflow were driven by temperature differentials between the mine and outside, and could serve as a signal for outside temperatures to bats inside of the mine. Insect abundance was also positively correlated with warmer outside temperatures. However, bat activity peaked before insects started to become abundant. Over the 13 years of the study, the date at which 5% of bat activity for the season was reached ranged from 10 April to 20 April, and for 50% of bat activity for the season the range was from 28 April to 4 May. The date of 5% bat activity for the season was not correlated with the date of entry into hibernation the previous fall, mean winter temperatures inside or outside of the mine, or the degree days (base 0 degrees C) inside or outside of the mine. Our study was conducted before white-nose syndrome was documented in Wisconsin, thus our study documents hibernation behavior of healthy bats.</t>
  </si>
  <si>
    <t>10.1093/jmammal/gyw126</t>
  </si>
  <si>
    <t>WOS:000392849900012</t>
  </si>
  <si>
    <t>Larson, KM; Duan, JJ</t>
  </si>
  <si>
    <t>Larson, Kristi M.; Duan, Jian J.</t>
  </si>
  <si>
    <t>Differences in the reproductive biology and diapause of two congeneric species of egg parasitoids (Hymenoptera: Encyrtidae) from northeast Asia: Implications for biological control of the invasive emerald ash borer (Coleoptera: Buprestidae)</t>
  </si>
  <si>
    <t>The emerald ash borer Agrilus planipennis (Coleoptera: Buprestidae) is a serious invasive pest that has killed millions of North American ash (Fraxinus spp.) trees in the United States and Canada since its first detection in 2002. Oobius primorskyensis Yao and Duan and Oobius agrili Zhang and Huang (Hymenoptera: Encyrtidae) constitute a cryptic species complex of egg parasitoids attacking A. planipennis in their native range of northeast Asia. While O. primorskyensis is currently being evaluated in quarantine for potential biocontrol introduction against A. planipennis to the U. S., O. agrili has established populations in some areas of the U.S. since its first introduction in 2007. In the present study, we quantify and compare the survivorship, fecundity and progeny diapause between O. primorskyensis and O. agrili for both diapaused and non-diapaused types. Both parasitoid species were reared in the laboratory with fresh A. planipennis eggs at 25 +/- 1 degrees C, approximate to 65% RH, and 16: 8 h L: D photoperiod. Results of the study demonstrate that there are distinctive differences in the reproductive biology and progeny diapause pattern between the two parasitoid species as well as between diapaused and non-diapaused types within each species. Adults of diapaused O. primorskyensis had significantly longer longevity and produced significantly more progeny over their lifetime than diapaused adult O. agrili. Although there was no significant difference in their longevity, adults of the non-diapaused O. priomorskyensis produced significantly less progeny than those of non-diapaused O. agrili. While a majority (&gt; 64%) of the progeny produced by diapaused O. primorskyensis and both diapaused and non-diapaused O. agrili continued development to adults, nearly 100% of the progeny from non-diapaused O. primorskyensis entered diapause. These findings suggest that the effectiveness of O. priomorskyensis and O. agrili in classical biocontrol of A. planipennis may vary in different regions of North America, where the host phenology in adult emergence and oviposition may differ. Our study indicates that O. priomorskyensis and O. agrili may be complementary to each other in biocontrol of A. planipennis in regions where both species can be successfully established. Published by Elsevier Inc.</t>
  </si>
  <si>
    <t>10.1016/j.biocontrol.2016.08.001</t>
  </si>
  <si>
    <t>WOS:000386468300005</t>
  </si>
  <si>
    <t>Hwang, YS; Ko, MH; Kim, YM; Park, YH; Ono, T; Han, JY</t>
  </si>
  <si>
    <t>Hwang, Young Sun; Ko, Mee Hyun; Kim, Young Min; Park, Young Hyun; Ono, Tamao; Han, Jae Yong</t>
  </si>
  <si>
    <t>The avian-specific small heat shock protein HSP25 is a constitutive protector against environmental stresses during blastoderm dormancy</t>
  </si>
  <si>
    <t>Small heat shock proteins (sHSPs) range in size from 12 to 42 kDa and contain an a-crystalline domain. They have been proposed to play roles in the first line of defence against various stresses in an ATP-independent manner. In birds, a newly oviposited blastoderm can survive several weeks in a dormant state in low-temperature storage suggesting that blastoderm cells are basically tolerant of environmental stress. However, sHSPs in the stress-tolerant blastoderm have yet to be investigated. Thus, we characterised the expression and function of sHSPs in the chicken blastoderm. We found that chicken HSP25 was expressed especially in the blastoderm and was highly upregulated during low-temperature storage. Multiple alignments, phylogenetic trees, and expression in the blastoderms of Japanese quail and zebra finch showed homologues of HSP25 were conserved in other avian species. After knockdown of chicken HSP25, the expression of pluripotency marker genes decreased significantly. Furthermore, loss of function studies demonstrated that chicken HSP25 is associated with anti-apoptotic, anti-oxidant, and pro-autophagic effects in chicken blastoderm cells. Collectively, these results suggest avian HSP25 could play an important role in association with the first line of cellular defences against environmental stress and the protection of future embryonic cells in the avian blastoderm.</t>
  </si>
  <si>
    <t>Park, Young Hyun/0000-0003-2482-9211</t>
  </si>
  <si>
    <t>10.1038/srep36704</t>
  </si>
  <si>
    <t>WOS:000387541100001</t>
  </si>
  <si>
    <t>Hidalgo, K; Siaussat, D; Braman, V; Dabire, KR; Simard, F; Mouline, K; Renault, D</t>
  </si>
  <si>
    <t>Hidalgo, K.; Siaussat, D.; Braman, V.; Dabire, K. R.; Simard, F.; Mouline, K.; Renault, D.</t>
  </si>
  <si>
    <t>Comparative physiological plasticity to desiccation in distinct populations of the malarial mosquito Anopheles coluzzii</t>
  </si>
  <si>
    <t>Background: In West Africa, populations of the malaria vector mosquito, Anopheles coluzzii, are seasonally exposed to strong desiccating conditions during the dry season. Their dynamics strictly follows the pace of the availability of suitable larval development sites (water collections). Accordingly, mosquitoes can reproduce all year long where permanent breeding is possible, or stop reproduction and virtually disappear at the onset of the dry season when surface water dries up, like observed in temporary habitats of dry savannah areas. This highlights the strong adaptive abilities of this mosquito species, which relies at least in part, upon physiological and molecular mechanisms of specific signatures. Methods: Here, we analysed a range of physiological and molecular responses expressed by geographically different populations of An. coluzzii inhabiting permanent and temporary breeding sites from the north and the south-west of Burkina Faso. Four mosquito colonies, namely (i) Oursi, built from females breeding in permanent habitats of the north; (ii) Deou, from temporary northern habitats; (iii) Soumousso from south-western temporary breeding sites; and (iv) Bama, from permanent habitats of the same south-western zone, were reared in climatic chambers under contrasted environmental conditions, mimicking temperature, relative humidity and light regimen occurring in northern Burkina Faso. Female mosquitoes were analysed for the seasonal variation in their amounts of proteins, triglycerides and free-circulating metabolites. The expression level of genes coding for the adipokinetic (AKH-I) and the AKH/corazonin-related peptides (ACP) were also assessed and compared among populations and environmental conditions. Results: Our analysis did not reveal an apparent pattern of physiological and molecular variations strictly correlated with either the larval ecotype or the geographical origin of the mosquitoes. However, specific distinct responses were observed among populations, suggesting that dry season survival may rely on more complex ecological parameters at a micro-habitat scale. Interestingly, the physiological and molecular data support the hypothesis that different aestivation abilities exist among populations of An. coluzzii inhabiting contrasted ecological settings. In particular, the striking metabotypes differentiation and the AKH mRNA expression level observed in females from temporary northern populations may suggest the existence of a "strong" aestivation strategy in these specimens. Conclusion: Our work provides insights into the physiological and molecular basis of dry and rainy season responses in An. coluzzii, and highlights the important diversity of the mechanisms involved. Such results represent key data for understanding the ecophysiological mechanisms underpinning the strong adaptive potential of this malaria vector species, which undoubtedly contributes to the spreading of mosquito distribution areas in space and time.</t>
  </si>
  <si>
    <t>SIMARD, Frederic/J-9489-2016</t>
  </si>
  <si>
    <t>SIMARD, Frederic/0000-0002-2871-5329; RENAULT, David/0000-0003-3644-1759; Hidalgo, Kevin/0000-0001-5923-3130</t>
  </si>
  <si>
    <t>10.1186/s13071-016-1854-1</t>
  </si>
  <si>
    <t>WOS:000386735600002</t>
  </si>
  <si>
    <t>Czypionka, T; Reeves, G; Vanhamel, M; De Meester, L</t>
  </si>
  <si>
    <t>Czypionka, Till; Reeves, Guy; Vanhamel, Matthias; De Meester, Luc</t>
  </si>
  <si>
    <t>Assessing hatching rates and the timing of hatching from plankton resting stages-an accurate and cost effective high throughput approach</t>
  </si>
  <si>
    <t>LIMNOLOGY AND OCEANOGRAPHY-METHODS</t>
  </si>
  <si>
    <t>Hatching rates and the timing of diapause termination are traits of high relevance in ecology and evolution of diapausing organisms. The analysis of hatching from dormant stages of planktonic organisms is an active area of research, which has been extensively studied in the context of phenology adjustment over latitude. Research on populations from temporary ponds has revealed temporal hatching profiles consisting of various hatching peaks, which is considered a risk-spreading strategy. Studies on outstanding scientific questions such as the evolution of risk-spreading strategies, the importance of genetic variation in hatching in an eco-evolutionary context, and the genomic underpinning of hatching phenotypes all require very large sample sizes. We therefore developed a high throughput approach for the assessment of hatching rates and temporal hatching profiles of resting stages from crustacean zooplankton. Our method consists in the photographic monitoring of resting stages hatching assays and the detection of hatchlings using free software for the automation of biological image analysis. We compared the performance of our new method with data obtained by traditional visual assessment of hatching. Our results indicate that our approach is highly accurate (&gt; 95%) and raises efficiency by a factor of 10 compared to non-automated visual assessment. Our new high throughput approach therefore allows to upscale the analysis of temporal hatching profiles and hatching success to sample sizes that will enable large-scale genomic studies or massive phenotyping and monitoring of these highly relevant traits in the future.</t>
  </si>
  <si>
    <t>1541-5856</t>
  </si>
  <si>
    <t>10.1002/lom3.10125</t>
  </si>
  <si>
    <t>WOS:000393047100003</t>
  </si>
  <si>
    <t>Medeiros, CI; Both, C; Kaefer, IL; Cechin, SZ</t>
  </si>
  <si>
    <t>Medeiros, Camila I.; Both, Camila; Kaefer, Igor L.; Cechin, Sonia Z.</t>
  </si>
  <si>
    <t>Reproductive phenology of the American Bullfrog in subtropical Brazil: photoperiod as a main determinant of seasonal activity</t>
  </si>
  <si>
    <t>ANAIS DA ACADEMIA BRASILEIRA DE CIENCIAS</t>
  </si>
  <si>
    <t>The North American bullfrog Lithobates catesbeianus continues to invade ecosystems worldwide, potentially causing population declines and even extinctions. Within its native distribution, bullfrogs show prolonged reproductive seasons and high fertility. However, data on breeding biology of bullfrogs ex-situ in invaded localities mainly comes from anecdotal reports. Understanding how invasive species are adjusting their life histories to new colonized environments is important for conservation purposes. Here we describe temporal and spatial abundance, calling activity, spawning and tadpole distribution of bullfrogs in southern Brazil. Eighteen samplings occurred during one year. The abundance of individuals was positively related to longer photoperiods and higher temperatures. Reproductive activity was also positively associated with longer photoperiods. Calling sites, spawning and tadpoles were associated with microhabitats presenting hydrophytes, which may provide shelter and thermal stability to bullfrogs. The reproductive seasonal activity of bullfrogs can be highly variable across its growing geographical range, but in subtropical Brazil it is associated with photoperiod, a highly predictable abiotic determinant. In our study area, bullfrogs presented a breeding season twice as long as that observed in some native localities. We suggest that management strategies directed to bullfrog populations must consider the habitat structures and seasonal regimes determined by each invaded environment.</t>
  </si>
  <si>
    <t>Kaefer, Igor L/A-3413-2009</t>
  </si>
  <si>
    <t>Kaefer, Igor L/0000-0001-6515-0278</t>
  </si>
  <si>
    <t>0001-3765</t>
  </si>
  <si>
    <t>1678-2690</t>
  </si>
  <si>
    <t>10.1590/0001-3765201620150694</t>
  </si>
  <si>
    <t>WOS:000390198500028</t>
  </si>
  <si>
    <t>Tang, JJ; He, HM; Geng, T; Fu, S; Xue, FS</t>
  </si>
  <si>
    <t>Tang, Jian-Jun; He, Hai-Min; Geng, Ting; Fu, Shu; Xue, Fang-Sen</t>
  </si>
  <si>
    <t>Life history responses of the cabbage beetle Colaphellus bowringi to temperature change</t>
  </si>
  <si>
    <t>ENTOMOLOGICAL RESEARCH</t>
  </si>
  <si>
    <t>Temperature is considered one of the most important mediators of phenotypic plasticity in ectotherms. Here, we investigated life history traits of the cabbage beetle, Colaphellus bowringi Baly (Coleoptera: Chrysomelidae), at a wide range of temperatures (16, 19, 22, 24, 26 and 28 degrees C). The larval and pupal times were significantly decreased with increasing rearing temperature and growth rate was positively correlated with temperature. However, the relationship between body size and rearing temperature in C. bowringi did not follow the temperature-size rule; both males and females reached the highest body weight at 19 degrees C. Females were significantly larger than males at all temperatures. Male pupae lost significantly more weight at metamorphosis compared to females. However, diapausing males gained significantly higher weight after feeding compared to diapausing females at higher temperatures of 22, 24, 26 and 28 degrees C. Body weight tended to decrease with increasing rearing temperature, whereas sexual size dimorphism (SSD) tended to increase with increasing rearing temperature; thus, Rensch's rule is upheld. The degree to which SSD changed with temperature varied with different development stages. SSD was lowest in pupae, highest in newly emerged adults and intermediate in diapausing adults.</t>
  </si>
  <si>
    <t>1738-2297</t>
  </si>
  <si>
    <t>1748-5967</t>
  </si>
  <si>
    <t>10.1111/1748-5967.12184</t>
  </si>
  <si>
    <t>WOS:000388609600002</t>
  </si>
  <si>
    <t>Balasubramaniam, P; Rotenberry, JT</t>
  </si>
  <si>
    <t>Balasubramaniam, Priya; Rotenberry, John T.</t>
  </si>
  <si>
    <t>Elevation and latitude interact to drive life-history variation in precocial birds: a comparative analysis using galliformes</t>
  </si>
  <si>
    <t>1. Elevational gradients provide a powerful laboratory for understanding the environmental and ecological drivers of geographic variation in avian life-history strategies. Environmental variation across elevational gradients is hypothesized to select for a trade-off of reduced fecundity (lower clutch size and/or fewer broods) for higher offspring quality (larger eggs and/or increased parental care) in higher elevation species and populations. In birds, a focus on altricial species from north temperate latitudes has prevented an evaluation of the generality of this trade-off, and how it is affected by latitude and intrinsic factors (development mode). 2. We performed a comparative analysis controlling for body size and phylogenetic relationships on a global data set of 135 galliform species to test (i) whether higher elevation precocial species have lower fecundity (smaller clutch and/or fewer broods) and invest more in offspring quality (greater egg mass) and (ii) whether latitude influences the traits involved and/or the trade-off, and (iii) to identify ecological and environmental drivers of life-history variation along elevational gradients. 3. Life-history traits showed significant interaction effects across elevation and latitude: temperate higher elevation species had smaller clutches and clutch mass, larger eggs and shorter incubation periods, whereas more tropical species had larger clutches, eggs and clutch mass, and longer incubation periods as elevation increased. Number of broods and body mass did not vary with elevation or latitude. Latitudinal gradient in clutch size was observed only for low-elevation species. 4. Significantly, an overlooked latitude-by-elevation interaction confounds our traditional view of clutch size variation across a tropical-to-temperate gradient. Across all latitudes, higher elevation species invested in offspring quality via larger eggs but support for reduced fecundity resulting from smaller clutches was found only along temperate elevational gradients; contrary to expectations, tropical high-elevation species showed increased fecundity. Variation in nest predation risk could explain differences between temperate and tropical elevational gradients, but we lack a consistent mechanism to explain why predation risk should vary in this manner. Alternatively, a resource availability hypothesis based on physical attributes that globally differ between elevation and latitude (seasonality in day length and temperature) seems more plausible.</t>
  </si>
  <si>
    <t>10.1111/1365-2656.12570</t>
  </si>
  <si>
    <t>WOS:000388354200012</t>
  </si>
  <si>
    <t>Zhang, M; Zhou, L; Bawa, R; Suren, H; Holliday, JA</t>
  </si>
  <si>
    <t>Zhang, M.; Zhou, L.; Bawa, R.; Suren, H.; Holliday, J. A.</t>
  </si>
  <si>
    <t>Recombination Rate Variation, Hitchhiking, and Demographic History Shape Deleterious Load in Poplar</t>
  </si>
  <si>
    <t>Deleterious alleles are expected to be purged by purifying selection or maintained at low frequency. However, many additional evolutionary forces may shape the pattern of deleterious mutations across the genome and among populations, including selection, hitchhiking, recombination, and demographic history. We used exome capture data to estimate the genome-wide distribution of deleterious alleles across natural populations of the model tree black cottonwood (Populus trichocarpa). Although deleterious alleles were on average present at low frequency suggesting purifying selection, they were preferentially enriched both within genomic regions of low-recombination and in regions showing evidence of positive selection. The demographic history of this species also appeared to play a role in the distribution of deleterious alleles among populations, with peripheral populations having higher rates of deleterious homozygosity. This be due to less efficient selection arising from smaller effective population sizes at the edges of the range, and possibly also due to recent bottlenecks associated with postglacial recolonization. Finally, correlations between deleterious homozygosity and plant growth suggest a significant effect of deleterious load on fitness. Our results show that both genomic context and historical demography play a role in shaping the distribution of deleterious alleles across the genome and range of P. trichocarpa.</t>
  </si>
  <si>
    <t>10.1093/molbev/msw169</t>
  </si>
  <si>
    <t>WOS:000386064900012</t>
  </si>
  <si>
    <t>Voolma, K; Hiiesaar, K; Williams, IH; Ploomi, A; Jogar, K</t>
  </si>
  <si>
    <t>Voolma, Kaljo; Hiiesaar, Kulli; Williams, Ingrid H.; Ploomi, Angela; Jogar, Katrin</t>
  </si>
  <si>
    <t>Cold hardiness in the pre-imaginal stages of the great web-spinning pine-sawfly Acantholyda posticalis</t>
  </si>
  <si>
    <t>1 The great web-spinning pine-sawfly Acantholyda posticalis Mats. (Hymenoptera: Pamphiliidae) is one of the major defoliating insects of pine forests. Mass outbreaks of this species have occurred in Scots pine (Pinus sylvestris L.) stands in Central Europe and in the southern parts of Eastern Europe and Siberia. Recently, the outbreak range has shifted northward and new outbreaks have been recorded in Estonia and Finland. 2 The dynamics of the supercooling capability of pre-imaginal stages of A. posticalis (eonymphs, pronymphs, pupae) collected from the soil in a pine forest on the Island of Saaremaa, Estonia, were determined. 3 The supercooling points (SCP) of overwintering eonymphs and pronymphs changed during the winter, although there were no significant differences between the mean SCPs of either larval stage on any measuring date. The mean SCPs decreased from October (-8 to -10 degrees C) to January and March (-15 to -17 degrees C) and increased once again in May (-9 to -11 degrees C). The average SCP of pupae was considerably higher (-5.3 degrees C). 4 Overwintering larvae in the soil are potentially covered by an insulating layer of forest litter, moss and snow, thus avoiding direct exposure to low temperatures. Cold-hardiness in both overwintering larval stages of A. posticalis is sufficient for successful survival during winter in the northern Baltic region. 5 At present, outbreaks of A. posticalis in higher latitudes are concentrated in milder maritime regions near the coast of the Baltic Sea, although these may expand in the future as a result of climate warming, with the sawfly possibly becoming a serious pest of pine forests of northern Europe.</t>
  </si>
  <si>
    <t>10.1111/afe.12172</t>
  </si>
  <si>
    <t>WOS:000385619600012</t>
  </si>
  <si>
    <t>Hilker, M; Schwachtje, J; Baier, M; Balazadeh, S; Baurle, I; Geiselhardt, S; Hincha, DK; Kunze, R; Mueller-Roeber, B; Rillig, MG; Rolff, J; Romeis, R; Schmulling, T; Steppuhn, A; van Dongen, J; Whitcomb, SJ; Wurst, S; Zuther, E; Kopka, J</t>
  </si>
  <si>
    <t>Hilker, Monika; Schwachtje, Jens; Baier, Margarete; Balazadeh, Salma; Baeurle, Isabel; Geiselhardt, Sven; Hincha, Dirk K.; Kunze, Reinhard; Mueller-Roeber, Bernd; Rillig, Matthias G.; Rolff, Jens; Romeis, Rl'ina; Schmuelling, Thomas; Steppuhn, Anke; van Dongen, Joost; Whitcomb, Sarah J.; Wurst, Susanne; Zuther, Ellen; Kopka, Joachim</t>
  </si>
  <si>
    <t>Priming and memory of stress responses in organisms lacking a nervous system</t>
  </si>
  <si>
    <t>Experience and memory of environmental stimuli that indicate future stress can prepare (prime) organismic stress responses even in species lacking a nervous system. The process through which such organisms prepare their phenotype for an improved response to future stress has been termed 'priming'. however, other terms are also used for this phenomenon, especially when considering priming in different types of organisms and when referring to different stressors. Here we propose a conceptual framework for printing of stress responses in bacteria, fungi and plants winch allows comparison of priming with other terms, e.g. adaptation, acclimation, induction, acquired resistance and cross protection. We address spatial and temporal aspects of priming and highlight current knowledge about the mechanisms necessary for information storage which range from epigenetic marks to the accunmlation of (dormant.) signalling molecules. Furthermore, we outline possible patterns of primed stress responses. Finally, we link the ability of organisms to become primed for stress responses (their 'primability") with evolutionary ecology aspects and discuss which properties of an organism and its environment may favour the evolution of priming of stress responses.</t>
  </si>
  <si>
    <t>van Dongen, Joost T/F-5372-2016; Rillig, Matthias C./AAE-6980-2019; Zuther, Ellen/H-9814-2019; Mueller-Roeber, Bernd/Z-4052-2019; Rillig, Matthias C/B-3675-2009; Steppuhn, Anke/G-5263-2013</t>
  </si>
  <si>
    <t>van Dongen, Joost T/0000-0001-7944-9289; Rillig, Matthias C./0000-0003-3541-7853; Rillig, Matthias C/0000-0003-3541-7853; Steppuhn, Anke/0000-0001-6801-997X; Kopka, Joachim/0000-0001-9675-4883; Geiselhardt, Sven/0000-0001-9058-8589; Kunze, Reinhard/0000-0002-3304-5550; Baurle, Isabel/0000-0001-5633-8068</t>
  </si>
  <si>
    <t>10.1111/brv.12215</t>
  </si>
  <si>
    <t>WOS:000385570300014</t>
  </si>
  <si>
    <t>Ford, KR; Harrington, CA; Bansal, S; Gould, PJ; St Clair, JB</t>
  </si>
  <si>
    <t>Ford, Kevin R.; Harrington, Constance A.; Bansal, Sheel; Gould, Peter J.; St Clair, J. Bradley</t>
  </si>
  <si>
    <t>Will changes in phenology track climate change? A study of growth initiation timing in coast Douglas-fir</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</si>
  <si>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</si>
  <si>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10.1111/gcb.13328</t>
  </si>
  <si>
    <t>WOS:000387811300015</t>
  </si>
  <si>
    <t>Rull, J; Abraham, S; Tadeo, E; Rodriguez, CL</t>
  </si>
  <si>
    <t>Rull, Juan; Abraham, Solana; Tadeo, Eduardo; Luis Rodriguez, Christian</t>
  </si>
  <si>
    <t>Life History and Mating Behavior of Rhagoletis solanophaga (Diptera: Tephritidae), a Non-Diapausing Species with Highly Variable Mating Duration</t>
  </si>
  <si>
    <t>JOURNAL OF INSECT BEHAVIOR</t>
  </si>
  <si>
    <t>As an initial contribution to understanding the adaptive value of behavioral and life-history strategies, the life cycle and mating behavior of an unstudied species of tephritid fruit fly in the genus Rhagoletis are characterized for the first time. Over a 9-month fruiting period, a small proportion of Solanum appendiculatum Dunal (&lt; 10 %) was found to be infested with a single larva of Rhagoletis solanophaga (Hernandez &amp; Frias). The average duration of R. solanophaga lifecycle (c.a. 140 days from egg laying to death of adults) exceeded the three month fruitless period. Additionally, R. solanophaga is capable of exploiting Solanaceous plants in at least two genera. These features could have selected for a non-diapausing species of Rhagoletis, a genus where most species are univoltine. Nevertheless, some individuals in the population became dormant. As other members of the genus, R. solanophaga exhibited a resource defense mating system with forced copulations and multiple mating. Both males and females could be highly promiscuous and individual mating success exhibited a wide range of outcomes. Regardless of mating success, mated females stored similar amounts of sperm in two spherical spermathecae. Long copulations were observed, perhaps functioning as a form of mate guarding with probable disadvantages for females. We outline hypotheses and opportunities for future comparative studies examining sperm competition and mate guarding.</t>
  </si>
  <si>
    <t>Rull, Juan/M-5706-2019</t>
  </si>
  <si>
    <t>Rodriguez-Enriquez, Christian Luis/0000-0001-6339-3882</t>
  </si>
  <si>
    <t>0892-7553</t>
  </si>
  <si>
    <t>1572-8889</t>
  </si>
  <si>
    <t>10.1007/s10905-016-9586-9</t>
  </si>
  <si>
    <t>WOS:000390254700003</t>
  </si>
  <si>
    <t>Boyles, JG; McGuire, LP; Boyles, E; Reimer, JP; Brooks, CAC; Rutherford, RW; Rutherford, TA; Whitaker, JO; McCracken, GF</t>
  </si>
  <si>
    <t>Boyles, Justin G.; McGuire, Liam P.; Boyles, Esmarie; Reimer, Jesika P.; Brooks, Christopher A. C.; Rutherford, Robert W.; Rutherford, Teresa A.; Whitaker, John O., Jr.; McCracken, Gary F.</t>
  </si>
  <si>
    <t>Physiological and behavioral adaptations in bats living at high latitudes</t>
  </si>
  <si>
    <t>Widespread animals at the extremes of the species' distribution experience ecological constraints different than individuals in the core of the distribution. For example, small endotherms at very high latitudes face short summers with cool temperatures and a lack of true darkness. In particular, insectivorous bats at high latitudes may experience constraints because of their unique life history traits, and may have different energy requirements than bats at lower latitudes. To evaluate the extent of these differences, we estimated an energy budget and refueling rates for reproductively active female little brown bats (Myotis lucifugus) roosting in buildings in eastern Alaska (similar to 63 degrees N). Physiological parameters (torpor use and metabolic rates) and daily energy expenditures (25.7 +/- 5.3 kJ d(-1)) were similar to, or slightly lower than, conspecifics at lower latitudes. Northern little brown bats foraged for less time than southerly conspecifics, but measurements of plasma S-hydroxybutyrate concentrations suggest that northern bats refuel at a rate considerably higher than those to the south. It appears that high refueling rates (and therefore foraging intensity) involve a dietary shift to orb-weaver spiders, which are abundant and likely offer higher energetic benefit than the small, flying insects consumed by individuals in other parts of the distribution. Environmental factors may limit species' distributions, but our results provide an example of a population at the limit of their geographic range that has compensated for environmental challenges by adopting unique behavioral strategies while the underlying physiology (including daily energy expenditure) remains similar to populations at the core of the species' range. (C) 2016 Elsevier Inc. All rights reserved.</t>
  </si>
  <si>
    <t>Boyles, Justin G/A-5152-2010</t>
  </si>
  <si>
    <t>Reimer, Jesika/0000-0001-9993-1574</t>
  </si>
  <si>
    <t>10.1016/j.physbeh.2016.08.016</t>
  </si>
  <si>
    <t>WOS:000384788900041</t>
  </si>
  <si>
    <t>Kumar, S; Yee, WL; Neven, LG</t>
  </si>
  <si>
    <t>Kumar, Sunil; Yee, Wee L.; Neven, Lisa G.</t>
  </si>
  <si>
    <t>Mapping Global Potential Risk of Establishment of Rhagoletis pomonella (Diptera: Tephritidae) Using MaxEnt and CLIMEX Niche Models</t>
  </si>
  <si>
    <t>The apple maggot, Rhagoletis pomonella (Walsh) (Diptera: Tephritidae), is a major quarantine pest of apples Malus domestica Borkhausen) in the United States. Apple maggot is found only in North America and negatively impacts the apple industry in the western United States by reducing grower access to export markets. To reduce the threat of apple maggot to export countries and to facilitate the movement of commercial apples, an assessment of potential risk of establishment of apple maggot is needed to predict which regions are suitable or unsuitable for the fly. We used a correlative niche model MaxEnt and a mechanistic model CLIMEX to model global potential risk of establishment of apple maggot. The MaxEnt model was developed by integrating apple maggot occurrences with global climatic variables. Apple (a major host of apple maggot) climatic suitability was used as an additional variable to include species interactions in the MaxEnt model. The CLIMEX model was developed using published apple maggot physiological tolerance thresholds. Both the MaxEnt and CLIMEX models correctly predicted the known distribution of apple maggot in North America, met biological expectations when projected to the world, and mostly agreed on climatic suitability worldwide for the fly. Degree-days at 6.7 A degrees C, elevation, precipitation seasonality, and apple climatic suitability were the most important predictors associated with apple maggot distribution in North America. Our results can be used to make science-based international trade decisions by policy makers, and for monitoring apple maggot potential introductions in countries where it currently does not occur.</t>
  </si>
  <si>
    <t>10.1093/jee/tow166</t>
  </si>
  <si>
    <t>WOS:000386136700011</t>
  </si>
  <si>
    <t>Bonte, J; Musolin, DL; Conlong, D; De Clercq, P</t>
  </si>
  <si>
    <t>Bonte, Jochem; Musolin, Dmitry L.; Conlong, Des; De Clercq, Patrick</t>
  </si>
  <si>
    <t>Diapause and winter survival of two Orius species from southern Africa</t>
  </si>
  <si>
    <t>The cold hardiness and overwintering potential of the southern African pirate bugs, Orius thripoborus (Hesse) and Orius naivashae (Poppius) (Hemiptera: Anthocoridae), were assessed in the laboratory. Diapause traits were studied by observing nymphal development and reproductive performance of adults at 18 A degrees C and three photoperiods (10:14, 12:12 and 14:10 (L:D) h). A 12 h light regime was also tested at 23 A degrees C. A 12 h photoperiod and 18 A degrees C induced reproductive diapause in 84 and 42 % of O. naivashae and O. thripoborus females, respectively. Cold tolerance of adults was measured by determining the supercooling point (SCP, the temperature at which the insect's body fluids freeze) and lethal time (LT50, the time required to kill 50 % of the population) at 0 and 5 A degrees C. All observed SCPs ranged from -21 to -17 A degrees C. Significantly lower SCP values were observed for acclimated (seven days at 10 A degrees C) O. naivashae females. LT50-values averaged 6.4 and 4.4 days at 0 A degrees C and 11.6 and 7.8 days at 5 A degrees C, for adults of O. thripoborus and O. naivashae, respectively. The findings indicate that O. naivashae is less cold tolerant and has a higher diapause incidence compared with O. thripoborus. Therefore, the latter species may have better potential for use in biological control programmes in the cooler regions of southern Africa or elsewhere.</t>
  </si>
  <si>
    <t>Musolin, Dmitry L./L-6801-2013; De Clercq, Patrick/B-5721-2015</t>
  </si>
  <si>
    <t>Musolin, Dmitry L./0000-0002-3913-3674; De Clercq, Patrick/0000-0003-0664-1602</t>
  </si>
  <si>
    <t>10.1007/s10526-016-9730-7</t>
  </si>
  <si>
    <t>WOS:000383611300006</t>
  </si>
  <si>
    <t>Uelmen, JA; Duman, JG; Lindroth, RL; Schwartzberg, EG; Raffa, KF</t>
  </si>
  <si>
    <t>Uelmen, Johnny A.; Duman, John G.; Lindroth, Richard L.; Schwartzberg, Ezra G.; Raffa, Kenneth F.</t>
  </si>
  <si>
    <t>Supercooling points of diapausing forest tent caterpillar (Lepidoptera: Lasiocampidae) eggs</t>
  </si>
  <si>
    <t>Forest tent caterpillar (Malacosoma disstria Hubner; Lepidoptera: Lasiocampidae) is a widely distributed defoliator that undergoes intermittent outbreaks. It overwinters as pharate larvae within egg bands, is univoltine, and experiences low winter temperatures in its northern range. Little is known about how low temperatures affect winter survival and cold tolerances, their cold tolerance strategy, or how cold tolerances may vary over time and among populations. We evaluated supercooling points (SCPs) from four populations of M. disstria eggs collected along a 552 km latitudinal gradient from southern Wisconsin to northern Minnesota, United States of America. To test for potential effects of winter environment, we also administered three overwintering regimes (Madison, Wisconsin; Cloquet, Minnesota; Ely, Minnesota). Supercooling points were recorded in November, February, and March of 2011-2012. Supercooling points varied with maternal source (egg band), time of winter season, population source, and overwintering treatment. Means ranged from -26.8 degrees C (+/- 0.5 degrees C) to -40.3 degrees C (+/- 0.3 degrees C), accordingly. In a separate laboratory experiment, 89% of pharate larvae held at -20 degrees C (18.3 degrees C above coolest mean SCP) survived, but none held at -45 degrees C (6.7 degrees C below lowest mean SCP) survived. This relatively high degree of cold tolerance in its overwintering stage, due to freeze avoidance, may partially explain survival patterns and limits of overwintering M. disstria in northern populations.</t>
  </si>
  <si>
    <t>Uelmen, Johnny/Y-4448-2019</t>
  </si>
  <si>
    <t>10.4039/tce.2015.88</t>
  </si>
  <si>
    <t>WOS:000384324100002</t>
  </si>
  <si>
    <t>Pigeon, KE; Stenhouse, G; Cote, SD</t>
  </si>
  <si>
    <t>Pigeon, Karine E.; Stenhouse, Gordon; Cote, Steeve D.</t>
  </si>
  <si>
    <t>Drivers of hibernation: linking food and weather to denning behaviour of grizzly bears</t>
  </si>
  <si>
    <t>Climate-induced changes in the phenology of hibernation for bear species could result in altered energy budgets, reduced cub survival and fitness and increased human-bear conflicts. Using 11 years of data, we determined the amount of variation in den entry and den exit dates that could be attributed to sex and reproductive status, weather and berry availability for 15 male and 58 female grizzly bears (Ursus arctos). We estimated berry availability during autumn using a probability surface of berry productivity within the home range of 13 individuals over 3 years. Sex and reproductive status explained 22 and 14 % of the variation in den entry and den exit dates, respectively. Weather did not influence the timing of den entry but berry availability in autumn explained 39 % of the variation observed in den entry, and high berry availability was associated with late den entry. Elevation and spring temperatures, and elevation and winter precipitation, respectively, explained 26 and 21 % of the variation observed in den exit dates. Increasing spring average monthly maximum temperature by 4 A degrees C resulted in bears emerging from dens 10 days earlier and an increase of 1.25 m in snow precipitation delayed den exit by 1 week. We demonstrate that although the phenology of hibernation for grizzly bears depends on sex and reproductive status, den entry appears to be driven by food availability, while den exit is more linked to weather. Extended growing seasons and mild meteorological conditions should result in shorter denning periods for grizzly bears. Climate change is altering the phenology of spring green-up and the onset of winter, disrupting the seasonal behaviours of species. Climate change can act as an additional strain on threatened populations, especially during energetically demanding periods such as hibernation. We quantified the importance of intrinsic and extrinsic factors including food availability and weather in the hibernation behaviour of grizzly bears. High berry availability was associated with late den entry, while low winter precipitation and high spring temperature resulted in early den exit. We conclude that den entry is more driven by food availability while den exit is more linked to weather. This dichotomy in factors affecting den entry and den exit has implications for the long-term conservation of grizzly bear populations because extended growing seasons and mild meteorological conditions expected under future climate conditions should result in shorter denning periods.</t>
  </si>
  <si>
    <t>Pigeon, Karine E./C-6336-2014</t>
  </si>
  <si>
    <t>Pigeon, Karine E./0000-0002-7409-5511</t>
  </si>
  <si>
    <t>10.1007/s00265-016-2180-5</t>
  </si>
  <si>
    <t>WOS:000383611100013</t>
  </si>
  <si>
    <t>Ribeiro, GVT; Teixido, AL; Barbosa, NPU; Silveira, FAO</t>
  </si>
  <si>
    <t>Ribeiro, Guilherme V. T.; Teixido, Alberto L.; Barbosa, Newton P. U.; Silveira, Fernando A. O.</t>
  </si>
  <si>
    <t>Assessing bias and knowledge gaps on seed ecology research: implications for conservation agenda and policy</t>
  </si>
  <si>
    <t>Sampling biases permeate ecological research and result in knowledge gaps that have vital consequences for conservation planning. The consequences of knowledge gaps on species identity and distribution (the Wallacean and Linnean shortfalls, respectively) have become apparent recently, but we know little about the extent that research biases and knowledge gaps on traits that influence species' niches (the Hutchinsonian shortfall) affect conservation policy. To examine whether knowledge of species' traits based on seed ecology is geographically, phylogenetically, and ecologically biased, we retrieved research data on seed germination, seed dormancy, seed dispersal, seed banks, seed predation, and seed removal from a database of 847 papers, 1648 species, and 5322 cases. Brazil was selected as a model system for megadiverse, undersampled countries. Kernel density maps showed that research was geographically biased towards highly populated sites, with vast areas remaining historically unexplored. We also show that research was clustered into protected areas. We detected a significant positive phylogenetic bias at genus-level, indicating research concentration in few genera and lower relative bias rates for many herbaceous genera. Unexpectedly, information on seed banking was available for only 74 (3.4%) of threatened species, which suggests that information deficits are highest for species with critical needs for ex situ conservation strategies. Tree, fleshy-fruited, and biotic dispersal species were disproportionately overstudied. Our data indicate that information deficits on seed ecology preclude our ability to effectively restore ecosystems and to safeguard endangered species. We call for a systematic improvement of environmental agenda in which policy makers and scientists target sites, clades, and functional groups historically neglected. Lessons from developed countries and collaborative efforts will be important for megadiverse, underdeveloped countries to achieve the targets of international agreements that depend on seed ecology knowledge aiming to secure biological diversity and ecosystem services.</t>
  </si>
  <si>
    <t>Silveira, Fernando/C-8157-2009; de Ulhoa Barbosa, Newton Pimentel/E-9481-2013; Teixido, Alberto/A-9551-2015</t>
  </si>
  <si>
    <t>de Ulhoa Barbosa, Newton Pimentel/0000-0001-5040-9566; Teixido, Alberto/0000-0001-8009-1237; Silveira, Fernando/0000-0001-9700-7521</t>
  </si>
  <si>
    <t>10.1890/15-1852.1</t>
  </si>
  <si>
    <t>WOS:000385623900006</t>
  </si>
  <si>
    <t>Wilson, RJ; Banas, NS; Heath, MR; Speirs, DC</t>
  </si>
  <si>
    <t>Wilson, Robert J.; Banas, Neil S.; Heath, Michael R.; Speirs, Douglas C.</t>
  </si>
  <si>
    <t>Projected impacts of 21st century climate change on diapause in Calanus finmarchicus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</si>
  <si>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</si>
  <si>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Heath, Michael R/D-5765-2013; Speirs, Douglas/D-7526-2013; Banas, Neil/C-8565-2015</t>
  </si>
  <si>
    <t>Speirs, Douglas/0000-0002-4367-1459; Banas, Neil/0000-0002-1892-9497; Heath, Michael/0000-0001-6602-3107</t>
  </si>
  <si>
    <t>10.1111/gcb.13282</t>
  </si>
  <si>
    <t>WOS:000386680600008</t>
  </si>
  <si>
    <t>Gonzalez Fortes, G; Grandal-d'Anglade, A; Kolbe, B; Fernandes, D; Meleg, IN; Garcia-Vazquez, A; Pinto-Llona, AC; Constantin, S; de Torres, TJ; Ortiz, JE; Frischauf, C; Rabeder, G; Hofreiter, M; Barlow, A</t>
  </si>
  <si>
    <t>Gonzalez Fortes, Gloria; Grandal-d'Anglade, Aurora; Kolbe, Ben; Fernandes, Daniel; Meleg, Ioana N.; Garcia-Vazquez, Ana; Pinto-Llona, Ana C.; Constantin, Silviu; de Torres, Trino J.; Ortiz, Jose E.; Frischauf, Christine; Rabeder, Gernot; Hofreiter, Michael; Barlow, Axel</t>
  </si>
  <si>
    <t>Ancient DNA reveals differences in behaviour and sociality between brown bears and extinct cave bears</t>
  </si>
  <si>
    <t>Ancient DNA studies have revolutionized the study of extinct species and populations, providing insights on phylogeny, phylogeography, admixture and demographic history. However, inferences on behaviour and sociality have been far less frequent. Here, we investigate the complete mitochondrial genomes of extinct Late Pleistocene cave bears and middle Holocene brown bears that each inhabited multiple geographically proximate caves in northern Spain. In cave bears, we find that, although most caves were occupied simultaneously, each cave almost exclusively contains a unique lineage of closely related haplotypes. This remarkable pattern suggests extreme fidelity to their birth site in cave bears, best described as homing behaviour, and that cave bears formed stable maternal social groups at least for hibernation. In contrast, brown bears do not show any strong association of mitochondrial lineage and cave, suggesting that these two closely related species differed in aspects of their behaviour and sociality. This difference is likely to have contributed to cave bear extinction, which occurred at a time in which competition for caves between bears and humans was likely intense and the ability to rapidly colonize new hibernation sites would have been crucial for the survival of a species so dependent on caves for hibernation as cave bears. Our study demonstrates the potential of ancient DNA to uncover patterns of behaviour and sociality in ancient species and populations, even those that went extinct many tens of thousands of years ago.</t>
  </si>
  <si>
    <t>Gonzalez, Gloria/L-9213-2014; Garcia-Vazquez, Ana/R-9580-2018; Grandal-d'Anglade, Aurora/A-5910-2011; Ortiz, Jose E./D-5751-2017; Hofreiter, Michael/A-3996-2017; Torres, Trinidad/I-8443-2018; Constantin, Silviu/D-1650-2010; Meleg, Ioana Nicoleta/O-7397-2019</t>
  </si>
  <si>
    <t>Gonzalez, Gloria/0000-0002-3700-7674; Garcia-Vazquez, Ana/0000-0002-9041-4148; Grandal-d'Anglade, Aurora/0000-0002-2087-4034; Ortiz, Jose E./0000-0002-5699-2593; Hofreiter, Michael/0000-0003-0441-4705; Torres, Trinidad/0000-0001-5260-4525; Constantin, Silviu/0000-0003-3737-2652; Barlow, Axel/0000-0002-5532-9458; M Fernandes, Daniel/0000-0002-7434-6552</t>
  </si>
  <si>
    <t>10.1111/mec.13800</t>
  </si>
  <si>
    <t>WOS:000384810000016</t>
  </si>
  <si>
    <t>Al Mamun, M; Albergante, L; Moreno, A; Carrington, JT; Blow, JJ; Newman, TJ</t>
  </si>
  <si>
    <t>Al Mamun, Mohammed; Albergante, Luca; Moreno, Alberto; Carrington, James T.; Blow, J. Julian; Newman, Timothy J.</t>
  </si>
  <si>
    <t>Inevitability and containment of replication errors for eukaryotic genome lengths spanning megabase to gigabase</t>
  </si>
  <si>
    <t>The replication of DNA is initiated at particular sites on the genome called replication origins (ROs). Understanding the constraints that regulate the distribution of ROs across different organisms is fundamental for quantifying the degree of replication errors and their downstream consequences. Using a simple probabilistic model, we generate a set of predictions on the extreme sensitivity of error rates to the distribution of ROs, and how this distribution must therefore be tuned for genomes of vastly different sizes. As genome size changes from megabases to gigabases, we predict that regularity of RO spacing is lost, that large gaps between ROs dominate error rates but are heavily constrained by the mean stalling distance of replication forks, and that, for genomes spanning similar to 100 megabases to similar to 10 gigabases, errors become increasingly inevitable but their number remains very small (three or less). Our theory predicts that the number of errors becomes significantly higher for genome sizes greater than similar to 10 gigabases. We test these predictions against datasets in yeast, Arabidopsis, Drosophila, and human, and also through direct experimentation on two different human cell lines. Agreement of theoretical predictions with experiment and datasets is found in all cases, resulting in a picture of great simplicity, whereby the density and positioning of ROs explain the replication error rates for the entire range of eukaryotes for which data are available. The theory highlights three domains of error rates: negligible (yeast), tolerable (metazoan), and high (some plants), with the human genome at the extreme end of the middle domain.</t>
  </si>
  <si>
    <t>Blow, J. Julian/B-3977-2009</t>
  </si>
  <si>
    <t>Blow, J. Julian/0000-0002-9524-5849; Albergante, Luca/0000-0001-8151-6989; Carrington, Jamie/0000-0001-5437-1921</t>
  </si>
  <si>
    <t>E5765</t>
  </si>
  <si>
    <t>E5774</t>
  </si>
  <si>
    <t>10.1073/pnas.1603241113</t>
  </si>
  <si>
    <t>WOS:000383954700010</t>
  </si>
  <si>
    <t>Kanapeckas, KL; Vigueira, CC; Ortiz, A; Gettler, KA; Burgos, NR; Fischer, AJ; Lawton-Rauh, AL</t>
  </si>
  <si>
    <t>Kanapeckas, Kimberly L.; Vigueira, Cynthia C.; Ortiz, Aida; Gettler, Kyle A.; Burgos, Nilda R.; Fischer, Albert J.; Lawton-Rauh, Amy L.</t>
  </si>
  <si>
    <t>Escape to Ferality: The Endoferal Origin of Weedy Rice from Crop Rice through De-Domestication</t>
  </si>
  <si>
    <t>Domestication is the hallmark of evolution and civilization and harnesses biodiversity through selection for specific traits. In regions where domesticated lines are grown near wild relatives, congeneric sources of aggressive weedy genotypes cause major economic losses. Thus, the origins of weedy genotypes where no congeneric species occur raise questions regarding management effectiveness and evolutionary mechanisms responsible for weedy population success. Since eradication in the 1970s, California growers avoided weedy rice through continuous flood culture and zero-tolerance guidelines, preventing the import, presence, and movement of weedy seeds. In 2003, after decades of no reported presence in California, a weedy rice population was confirmed in dry-seeded fields. Our objectives were to identify the origins and establishment of this population and pinpoint possible phenotypes involved. We show that California weedy rice is derived from a different genetic source among a broad range of AA genome Oryzas and is most recently diverged from O. sativa temperate japonica cultivated in California. In contrast, other weedy rice eco-types in North America (Southern US) originate from weedy genotypes from China near wild Oryza, and are derived through existing crop-wild relative crosses. Analyses of morphological data show that California weedy rice subgroups have phenotypes like medium-grain or gourmet cultivars, but have colored pericarp, seed shattering, and awns like wild relatives, suggesting that reversion to non-domestic or wild-like traits can occur following domestication, despite apparent fixation of domestication alleles. Additionally, these results indicate that preventive methods focused on incoming weed sources through contamination may miss burgeoning weedy genotypes that rapidly adapt, establish, and proliferate. Investigating the common and unique evolutionary mechanisms underlying global weed origins and subsequent interactions with crop relatives sheds light on how weeds evolve and addresses broader questions regarding the stability of selection during domestication and crop improvement.</t>
  </si>
  <si>
    <t>; Kanapeckas Metris, Kimberly L./M-4338-2014</t>
  </si>
  <si>
    <t>Ortiz, Aida/0000-0002-8576-6325; Lawton-Rauh, Amy/0000-0003-4610-7367; Kanapeckas Metris, Kimberly L./0000-0002-8336-5827</t>
  </si>
  <si>
    <t>e0162676</t>
  </si>
  <si>
    <t>10.1371/journal.pone.0162676</t>
  </si>
  <si>
    <t>WOS:000383893500009</t>
  </si>
  <si>
    <t>Zonato, V; Fedele, G; Kyriacou, CP</t>
  </si>
  <si>
    <t>Zonato, Valeria; Fedele, Giorgio; Kyriacou, Charalambos P.</t>
  </si>
  <si>
    <t>An Intronic Polymorphism in couch potato Is Not Distributed Clinally in European Drosophila melanogaster Populations nor Does It Affect Diapause Inducibility</t>
  </si>
  <si>
    <t>couch potato (cpo) encodes an RNA binding protein that has been reported to be expressed in the peripheral and central nervous system of embryos, larvae and adults, including the major endocrine organ, the ring gland. A polymorphism in the D. melanogaster cpo gene coding region displays a latitudinal cline in frequency in North American populations, but as cpo lies within the inversion In(3R)Payne, which is at high frequencies and itself shows a strong cline on this continent, interpretation of the cpo cline is not straightforward. A second downstream SNP in strong linkage disequilibrium with the first has been claimed to be primarily responsible for the latitudinal cline in diapause incidence in USA populations. Here, we investigate the frequencies of these two cpo SNPs in populations of Drosophila throughout continental Europe. The advantage of studying cpo variation in Europe is the very low frequency of In(3R)Payne, which we reveal here, does not appear to be clinally distributed. We observe a very different geographical scenario for cpo variation from the one in North America, suggesting that the downstream SNP does not play a role in diapause. In an attempt to verify whether the SNPs influence diapause we subsequently generated lines with different combinations of the two cpo SNPs on known timeless (tim) genetic backgrounds, because polymorphism in the clock gene tim plays a significant role in diapause inducibility. Our results reveal that the downstream cpo SNP does not seem to play any role in diapause induction in European populations in contrast to the upstream coding cpo SNP. Consequently, all future diapause studies on strains of D. melanogaster should initially determine their tim and cpo status.</t>
  </si>
  <si>
    <t>Fedele, Giorgio/0000-0002-9878-0070</t>
  </si>
  <si>
    <t>e0162370</t>
  </si>
  <si>
    <t>10.1371/journal.pone.0162370</t>
  </si>
  <si>
    <t>WOS:000383254800059</t>
  </si>
  <si>
    <t>Govender, AW; Furlong, MJ</t>
  </si>
  <si>
    <t>Govender, Alana W.; Furlong, Michael J.</t>
  </si>
  <si>
    <t>Survival and development of Amblypelta nitida Stal, A. l. lutescens Distant (Hemiptera: Coreidae) and the egg parasitoid, Anastatus sp (Hymenoptera: Eupelmidae) at constant rearing temperatures</t>
  </si>
  <si>
    <t>JOURNAL OF ASIA-PACIFIC ENTOMOLOGY</t>
  </si>
  <si>
    <t>The effects of constant rearing temperatures on the development and survival of Amblypelta nitida, Amblypelta lutescens lutescens (Hemiptera: Coreidae) and their egg parasitoid, Anastatus sp. (Hymenoptera: Eupelmidae), were studied in the laboratory. Amblypelta nitida and A. l. lutescens survival and development were studied at 10,15, 20, 25,30 and 35 degrees C. The development rate of both species increased linearly with increasing temperature but insects only developed to adults at 20, 25 and 30 degrees C; at these temperatures, mean development times for A. nitida were 87, 64 and 29 days and forA. l. lutescens they were 93, 65 and 31 days respectively. No eggs of either species hatched at 10 degrees C and only A l. lutescens eggs hatched at 35 degrees C At all temperatures at which insects developed beyond the first instar, mortality rates were highest in the second instar for both species. Lower developmental threshold temperatures to complete development were 15.9 degrees C and 17.1 degrees C for A. nitida and A. l. lutescens respectively; A. nitida required 421 degree-days and A.l. lutescens required 404 degree-days to complete development. Anastatus sp. completed development at all six study temperatures and development times decreased from 54 days at 17.5 degrees C to 16 days at 30 degrees C; similarly Anastatus sp, survival increased with increasing temperature. The lower developmental threshold temperature and degree-days required for Anastatus sp. to complete development were 15.0 degrees C and 234 degree-days respectively. Results are discussed with respect to the different geographical distributions of A. nitida and A. l. lutescens and likely interactions with Anastatus sp. (C) 2016 Korean Society of Applied Entomology, Taiwan Entomological Society and Malaysian Plant Protection Society. Published by Elsevier B.V. All rights reserved.</t>
  </si>
  <si>
    <t>Furlong, Michael/A-3314-2013</t>
  </si>
  <si>
    <t>Furlong, Michael/0000-0002-1465-8087</t>
  </si>
  <si>
    <t>1226-8615</t>
  </si>
  <si>
    <t>1876-7990</t>
  </si>
  <si>
    <t>10.1016/j.aspen.2016.06.011</t>
  </si>
  <si>
    <t>WOS:000384514600013</t>
  </si>
  <si>
    <t>Karami, L; Amir-Maafi, M; Shahrokhi, S; Imani, S; Shojai, M</t>
  </si>
  <si>
    <t>Karami, L.; Amir-Maafi, M.; Shahrokhi, S.; Imani, S.; Shojai, M.</t>
  </si>
  <si>
    <t>Demography of the Bird Cherry-oat Aphid, (Rhopalosiphum padi L.) (Hemiptera: Aphididae) on Different Barley Varieties</t>
  </si>
  <si>
    <t>JOURNAL OF AGRICULTURAL SCIENCE AND TECHNOLOGY</t>
  </si>
  <si>
    <t>Life table parameters of the bird cherry-oat aphid, (Rhopalosiphum padi L.) were determined on different barley (Hordeum vulgare L.) varieties. Experiments were carried out under laboratory condition of 26 +/- 1 degrees C, 65 +/- 5% RH and photoperiod of 16: 8 (L:D) hours. Newborn first instar nymphs of the same age were reared on the leaves of six barley varieties using leaf cages. Nymphal development time, mortality, longevity and adult fecundity were recorded daily. Nymphal survivorship varied from 71% to 88% on the varieties tested. The results revealed significant effect of experimental varieties on demographic statistics of R. padi. The intrinsic rate of natural increase r(m), ranged between 0.318 and 0.366 female/female/day; the range of other life table parameters was from 1.37 to 1.44 day(-1) for finite rate of increase lambda, 43.83 to 60.65 female/female/generation for net Reproductive rate R-0, 1.89 to 2.17 days for Doubling Time DT and 11.19 to 11.86 days for mean generation Time T. In conclusion, analysis of biological parameters indicated Valfajr and Fajr30 as relatively less susceptible varieties to R. padi, while Reihan03, Kavir and Zarjow were considered as relatively more susceptible and Nosrat was placed in the same statistical group with other varieties.</t>
  </si>
  <si>
    <t>1680-7073</t>
  </si>
  <si>
    <t>SEP-AUG</t>
  </si>
  <si>
    <t>WOS:000384252800009</t>
  </si>
  <si>
    <t>Menges, ES; Pace-Aldana, B; Haller, SJ; Smith, SA</t>
  </si>
  <si>
    <t>Menges, Eric S.; Pace-Aldana, Beatriz; Haller, Sarah J.; Smith, Stacy A.</t>
  </si>
  <si>
    <t>Ecology and Conservation of the Endangered Legume Crotalaria avonensis in Florida Scrub</t>
  </si>
  <si>
    <t>SOUTHEASTERN NATURALIST</t>
  </si>
  <si>
    <t>We collected data from 1998 to 2014 to describe the ecology of the highly endangered Florida scrub plant Crotalaria avonensis (Avon Park Harebells), and herein address several hypotheses based on what was known of its biology and the biology of co-occurring species. This perennial herbaceous legume occurs at 3 sites and prefers microsites with more cover by bare sand than vegetation. The population at an unprotected site has declined in size, but dynamics have been more stable at the 2 protected sites. Marked plants have shown high survival, slow and inconsistent growth, and occasional plant dormancy (usually 1-2 years). Avon Park Harebells is reproductively challenged, with very low rates of fruit set and infrequent visitation by required pollinators. The hardseeded fruits germinated at a rate of 13-56%; the germination speed seemed to increase after scarification, though the overall rate was less than for unscarified seeds. Unscarified seeds remained viable in the seed bank for at least 3 years. Seedlings recruited rarely, had moderate survival, began flowering at 4 years of age or later, and reached the size of median adult plants in 6-8 years. Herbivores affected 7-53% of plants in a given year, but plants showed rapid compensatory resprouting. Caging plants reduced herbivory and increased survival, growth, and flowering. Plants resprouted after fire and mechanical disturbance and exhibited high survival and growth, but repeated disturbances by vehicles caused increased mortality. Avon Park Harebells remains extremely endangered due to its limited range, small population sizes, and poor seedling recruitment. To help this species recover, we recommend fire management, protection from herbivory, introductions and augmentations, and further study of its pollination biology.</t>
  </si>
  <si>
    <t>1528-7092</t>
  </si>
  <si>
    <t>1938-5412</t>
  </si>
  <si>
    <t>10.1656/058.015.0318</t>
  </si>
  <si>
    <t>WOS:000384448300018</t>
  </si>
  <si>
    <t>Loman, J</t>
  </si>
  <si>
    <t>Loman, Jon</t>
  </si>
  <si>
    <t>Breeding phenology in Rana temporaria. Local variation is due to pond temperature and population size</t>
  </si>
  <si>
    <t>Frog breeding phenology in temperate zones is usually compared to progress of spring temperatures at a regional scale. However, local populations may differ substantially in phenology. To understand this, local climate and other aspects must be studied. In this study, breeding phenology of the common frog, Rana temporaria, in a set of ponds in southern Sweden is analyzed. There was within year a variation of up to 3 weeks in start of breeding among local populations. Water temperature was measured in the ponds, and breeding tended to be earlier in warmer ponds (surprise!). Breeding was also earlier in ponds with a large breeding congregation. Alternative reasons for these patterns are suggested and discussed. There was a large residual variation. The common frog has a wide range of acceptable wintering sites, and I hypothesize that the particular choice by a local population may explain part of this residual variation.</t>
  </si>
  <si>
    <t>10.1002/ece3.2356</t>
  </si>
  <si>
    <t>WOS:000383362700015</t>
  </si>
  <si>
    <t>Hinojo-Hinojo, C; Castellanos, AE; Rodriguez, JC; Delgado-Balbuena, J; Romo-Leon, JR; Celaya-Michel, H; Huxman, TE</t>
  </si>
  <si>
    <t>Hinojo-Hinojo, Cesar; Castellanos, Alejandro E.; Cesar Rodriguez, Julio; Delgado-Balbuena, Josue; Romo-Leon, Jose R.; Celaya-Michel, Hernan; Huxman, Travis E.</t>
  </si>
  <si>
    <t>Carbon and Water Fluxes in an Exotic Buffelgrass Savanna</t>
  </si>
  <si>
    <t>Buffelgrass savanna is becoming widespread in aridland ecosystems around the world following invasion or deliberate land conversion for cattle forage. There is still a gap of information regarding functional and ecohydrological aspects such as carbon, water, and greenhouse gas exchanges in these highly productive novel ecosystems where buffelgrass is an exotic species. We measured net ecosystem CO2 exchange (NEE), ecosystem respiration (Rego), gross primary production (GPP), and evapotranspiration (ET) with eddy covariance techniques over a buffelgrass savanna established for cattle grazing, approximately 30 yr ago within the Sonoran Desert. The savanna was a net carbon sink (NEE 230 g C/m(2)/yr) during both a year with above average and one with below-average precipitation (NEE 84 g C/m(2)/yr). Water loss through evapotranspiration (ET) was similar to total annual rainfall input. Up to 62% of the annual fixed carbon and 75% of ET occurred during the summer monsoon season, when 72 86% of annual rainfall occurred and buffelgrass was active. ET from summer months explained 73% of variation in NEE, with an average ET of 50 mm H2O/month needed to turn the ecosystem into a net carbon sink during this season. Other seasons in the year, when buffelgrass was dormant, contributed with up to 48% of annual fixed carbon but with higher water use efficiency (-NEE/ET). We discuss the importance of the seasonal variability in R-eco, GPP, and ET processes and the phenology of native plant species for the net carbon uptake through the year for this managed novel ecosystem. (C) 2016 The Society for Range Management. Published by Elsevier Inc. All rights reserved</t>
  </si>
  <si>
    <t>Delgado-Balbuena, Josue/D-2561-2017</t>
  </si>
  <si>
    <t>Castellanos, Alejandro/0000-0003-4804-0119; Delgado-Balbuena, Josue/0000-0001-7928-1869</t>
  </si>
  <si>
    <t>10.1016/j.rama.2016.04.002</t>
  </si>
  <si>
    <t>WOS:000383411100002</t>
  </si>
  <si>
    <t>Lenz, A; Hoch, G; Korner, C; Vitasse, Y</t>
  </si>
  <si>
    <t>Lenz, Armando; Hoch, Gunter; Korner, Christian; Vitasse, Yann</t>
  </si>
  <si>
    <t>Convergence of leaf-out towards minimum risk of freezing damage in temperate trees</t>
  </si>
  <si>
    <t>1. Within the same forest stand, temperate deciduous trees generally exhibit a distinct pattern in leaf-out timing, with some species flushing earlier than other species. This study aimed to explain the timing of leaf-out of various temperate tree species in relation to the risk of freezing damage to leaves. 2. We combined long-term series of leaf-out date (14-32 years) of five temperate tree species located in both low and high elevations in Switzerland, daily minimum temperatures recorded at the same sites and species-specific freezing resistance (LT50) of emerging leaves. We calculated temperature safety margins (the temperature difference between absolute minimum temperature during leaf-out and species-specific LT50 values), and date safety margins (time lag between the last day when temperature falls below species-specific LT50 values and the date of leaf-out). 3. Leaf-out occurred when the probability to encounter freezing damage approaches zero, irrespective of climatic conditions (low vs. high elevation) and species (early-and late-flushing species). In other words, trees leaf out precisely at the beginning of the probabilistically safe period. Interestingly, the temperature safety margins did not differ significantly between low and high elevation. Yet, the date safety margin was smaller at high elevation, presumably due to a faster increase in temperature during the leaf-out period at high elevation. 4. When species-specific freezing resistance is taken into account, the time of leaf-out converges among species towards a marginal risk of freezing damage. Thus, leaf-out time has likely evolved in a way that the risk of freezing damage is minimized over a large spectrum of climatic conditions. Species with a small safety margin against freezing temperature, like Fagus sylvatica, appear to employ photoperiod co-control of spring phenology, whereas species with a large safety margin depend largely on temperature for the right timing of leaf-out. 5. Our results offer a new avenue to explain the differences in leaf-out timing among co-occurring tree species. They further suggest that in a warming climate, tree species can expand their distribution range to the extent their phenology matches the stochasticity of freezing temperatures in spring.</t>
  </si>
  <si>
    <t>Korner, Christian C/B-6592-2014; Hoch, Guenter/H-1505-2018; Vitasse, Yann/K-3349-2017</t>
  </si>
  <si>
    <t>Hoch, Guenter/0000-0003-0985-9746; Vitasse, Yann/0000-0002-7454-505X; Lenz, Armando/0000-0001-5888-0846</t>
  </si>
  <si>
    <t>10.1111/1365-2435.12623</t>
  </si>
  <si>
    <t>WOS:000385514700002</t>
  </si>
  <si>
    <t>Yang, ML; Li, F; Long, H; Yu, WW; Yan, XN; Liu, B; Zhang, YX; Yang, GR; Song, WQ</t>
  </si>
  <si>
    <t>Yang, Meiling; Li, Fang; Long, Hong; Yu, Weiwei; Yan, Xiuna; Liu, Bin; Zhang, Yunxiu; Yang, Guorong; Song, Wenqin</t>
  </si>
  <si>
    <t>Ecological Distribution, Reproductive Characteristics, and In Situ Conservation of Malus sieversii in Xinjiang, China</t>
  </si>
  <si>
    <t>As a wild apple species native to central Asia, Malus sieversii (Ledeb.) Roem. is distributed in a wide region covering most of the Tienshan Mountains. Malus sieversii is a useful genetic pool for apple breeding since rich with diversity. In this paper, we first describe the species range of this endangered species. We then describe an in situ reserve that has been established. We also investigated some reproductive characteristics of M. sieversii including pollen germination, seed dormancy, and seed viability. Both stratification and seedcoat removal efficiently released seed dormancy and accelerated seed germination. Pollen germination rate is around 60%. Our data suggest that injurious insects and human activities, rather than reproductive characters, limit the renewal of M. sieversii.</t>
  </si>
  <si>
    <t>10.21273/HORTSCI10952-16</t>
  </si>
  <si>
    <t>WOS:000385786000021</t>
  </si>
  <si>
    <t>Vanderplank, SE; Ezcurra, E</t>
  </si>
  <si>
    <t>Vanderplank, Sula E.; Ezcurra, Exequiel</t>
  </si>
  <si>
    <t>Marine influence controls plant phenological dynamics in Mediterranean Mexico</t>
  </si>
  <si>
    <t>JOURNAL OF PLANT ECOLOGY</t>
  </si>
  <si>
    <t>To assess the role of moisture in phenological timing in the mediterranean coastal flora of Baja California, and specifically to assess the role of coastal fog and ocean-derived moisture in plant phenology. Moisture seems to be the primary driver of flowering times and durations at the arid end of the mediterranean-climate region, where rainfall is often sporadic (temperature and day length can be expected to play a much lesser role as they are not growth limiting). We aimed to understand: What factors drive climatic variation between sites? Are there general flowering patterns allowing us to identify phenological categories? Do flowering patterns vary in relation to site-specific weather? and most importantly, does maritime influence on weather affect flowering dynamics in coastal mediterranean ecosystems? The southernmost extent of the California Floristic Province (in Baja California, Mexico) is a biological diversity hotspot of high endemism and conservation value, with two steep moisture gradients: rainfall (N-S) and coastal fogs (W-E), providing an ideal study system. We installed five weather stations across the moisture gradients, recording data hourly. We monitored flowering phenology in the square kilometer surrounding each weather station from 2010 to 2013. About 86 plant taxa were monitored across the five sites, every 6-8 weeks. Averaged climatic data is presented with general trends in flowering, and specific flowering syndromes were observed. Data for flowering intensity across the sites was analyzed using a principal components analysis. Data analysis demonstrates a general seasonal pattern in flowering times, but distinct differences in local weather and phenology between the five study sites. Three flowering syndromes are revealed in the flora: (i) water responders or spring bloomers, (ii) day-length responders or fall-blooming taxa and (iii) aseasonal bloomers with no seasonal affinity. The two moisture gradients are the strongest drivers of flowering times. Inland sites showed higher phenological variation than coastal sites where seasonality is dampened by ocean-derived moisture, which extends and buffers perennial plant phenology and is a probable driver of local endemism. Phenological controls vary globally with climate and geography; moisture is the primary driver of phenology in mediterranean climates and fog is an important climatic variable in coastal Mexico.</t>
  </si>
  <si>
    <t>1752-9921</t>
  </si>
  <si>
    <t>1752-993X</t>
  </si>
  <si>
    <t>10.1093/jpe/rtv066</t>
  </si>
  <si>
    <t>WOS:000383263200005</t>
  </si>
  <si>
    <t>Delava, E; Fleury, F; Gibert, P</t>
  </si>
  <si>
    <t>Delava, Emilie; Fleury, Frederic; Gibert, Patricia</t>
  </si>
  <si>
    <t>Effects of daily fluctuating temperatures on the Drosophila-Leptopilina boulardi parasitoid association</t>
  </si>
  <si>
    <t>Koinobiont parasitoid insects, which maintain intimate and long-term relationships with their arthropod hosts, constitute an association of ectothermic organisms that is particularly sensitive to temperature variations. Because temperature shows pronounced natural daily fluctuations, we examined if experiments based on a constant temperature range can mask the real effects of the thermal regime on host-parasitoid interactions. The effects of two fluctuating thermal regimes on several developmental parameters of the Drosophila larval parasitoid Leptopilina boulardi were analyzed in this study. Regime 1 included a range of 16-23-16 degrees C and regime 2 included a range of 16-21-26-21-16 degrees C (mean temperature 20.1 degrees C) compared to a 20.1 degrees C constant temperature. Under an average temperature of 20.1 degrees C, which corresponds to a cold condition of L. boulardi development, we showed that the success of parasitism is significantly higher under a fluctuating temperature regime than at constant temperature. A fluctuating regime also correlated with a reduced development time of the parasitoids. In contrast, the thermal regime did not affect the ability of Drosophila to resist parasitoid infestation. Finally, we demonstrated that daily temperature fluctuation prevented the entry into diapause for this species, which is normally observed at a constant temperature of 21 degrees C. Overall, the results reveal that constant temperature experiments can produce misleading results, highlighting the need to study the thermal biology of organisms under fluctuating regimes that reflect natural conditions as closely as possible. This is particularly a major issue in host-parasitoid associations, which constitute a good model to understand the effect of climate warming on interacting species. (C) 2016 Elsevier Ltd. All rights reserved.</t>
  </si>
  <si>
    <t>Gibert, Patricia/0000-0002-9461-6820</t>
  </si>
  <si>
    <t>10.1016/j.jtherbio.2016.06.012</t>
  </si>
  <si>
    <t>WOS:000382349700012</t>
  </si>
  <si>
    <t>Endo, N</t>
  </si>
  <si>
    <t>Endo, Nobuyuki</t>
  </si>
  <si>
    <t>Effective monitoring of the population dynamics of Nezara viridula and Nezara antennata (Heteroptera: Pentatomidae) using a light trap in Japan</t>
  </si>
  <si>
    <t>The southern green stink bug, Nezara viridula (L.), and its congeneric species, Nezara antennata Scott, are major agricultural pests in Japan. Here, I investigated seasonal trends in light trap capture rates, as well as female ovarian development of these two species from 2009 to 2014 in Kumamoto, Japan. Each year, both species first appeared in the traps in May, and large numbers were caught between July and August. Both mature and immature females were caught. For both species, ovarian development followed a similar seasonal pattern in 2009 and 2010, but the patterns differed between the species. The development of reproductive organs was similar to that in previous reports from wild populations, demonstrating the usefulness of light-trapped females in clarifying their life-history traits (e.g., the number of generations per year, the timing of oviposition, and timing of occurrence for each generation). The trap capture data of N. viridula until the end of July and its preceding winter temperatures were positively related. Thus, winter temperature is a useful predictor of the relative abundance of N. viridula in wild populations.</t>
  </si>
  <si>
    <t>10.1007/s13355-016-0404-9</t>
  </si>
  <si>
    <t>WOS:000380066300001</t>
  </si>
  <si>
    <t>Mollaei, M; Izadi, H; Simek, P; Kostal, V</t>
  </si>
  <si>
    <t>Mollaei, M.; Izadi, H.; Simek, P.; Kostal, V.</t>
  </si>
  <si>
    <t>Overwintering biology and limits of cold tolerance in larvae of pistachio twig borer, Kermania pistaciella</t>
  </si>
  <si>
    <t>Pistachio twig borer, Kermania pistaciella is an important pest of pistachio trees. It has an univoltine life-cycle and its larvae tunnel and feed inside pistachio twigs for almost 10 months each year. The last larval instars overwinter inside the twigs. Survival/mortality associated with low temperatures during overwintering stage is currently unknown. We found that overwintering larvae of the Rafsanjan (Iran) population of K. pistaciella rely on maintaining a stably high supercooling capacity throughout the cold season. Their supercooling points (SCPs) ranged between -19.4 and -22.7 degrees C from October to February. Larvae were able to survive 24 h exposures to -15 degrees C anytime during the cold season. During December and January, larvae were undergoing quiescence type of dormancy caused probably by low ambient temperatures and/or changes in host tree physiology (tree dormancy). Larvae attain highest cold tolerance (high survival at -20 degrees C) during dormancy, which offers them sufficient protection against geographically and ecologically relevant cold spells. High cold tolerance during dormancy was not associated with accumulation of any low-molecular mass cryoprotective substances. The SCP sets the limit of cold tolerance in pistachio twig borer, meaning that high mortality of overwintering populations can be expected only in the regions or years where or when the temperatures fall below the average larval SCP (i.e., below -20 degrees C). Partial mortality can be expected also when temperatures repeatedly drop close to the SCP on a diurnal basis.</t>
  </si>
  <si>
    <t>Simek, Petr/H-4126-2014; Kostal, Vladimir/G-6688-2014; Izadi, Hamzeh/M-5212-2019</t>
  </si>
  <si>
    <t>Kostal, Vladimir/0000-0002-4994-5123; Izadi, Hamzeh/0000-0002-9913-1283; Simek, Petr/0000-0003-2754-6372</t>
  </si>
  <si>
    <t>10.1017/S0007485316000237</t>
  </si>
  <si>
    <t>WOS:000379418000014</t>
  </si>
  <si>
    <t>Rand, TA; Morrill, WL; Runyon, JB; Hoelmer, KA; Shanower, TG; Littlefield, JL; Weaver, DK</t>
  </si>
  <si>
    <t>Rand, Tatyana A.; Morrill, Wendell L.; Runyon, Justin B.; Hoelmer, Kim A.; Shanower, Thomas G.; Littlefield, Jeffrey L.; Weaver, David K.</t>
  </si>
  <si>
    <t>Assessing phenological synchrony between the Chinese sawfly, Cephus fumipennis (Hymenoptera: Cephidae), its egg-larval parasitoid, Collyria catoptron (Hymenoptera: Ichneumonidae), and the North American sawfly, Cephus cinctus: implications for biological control</t>
  </si>
  <si>
    <t>Many pest and beneficial insects overwinter as larvae in a state of diapause, with development resuming in the spring. In these cases, rates of post-diapause development of parasitoids must be synchronised with the vulnerable life stages of their hosts. Phenological asynchrony between introduced parasitoids and their targeted hosts has limited the success of some biological control efforts. Here, we assess the potential synchrony between Collyria catoptron Wahl (Hymenoptera: Ichneumonidae), a parasitoid of the Chinese wheat stem sawfly, Cephus fumipennis Eversmann (Hymenoptera: Cephidae), which is being considered as a biological control against a novel host species, Cephus cinctus Norton, in North America. We compared development timing and emergence patterns of both native and exotic species of sawflies with that of the parasitoid. We found that the mean number of days between termination of larval diapause and adult eclosion varied by less than one day across species, and patterns of emergence were also similar. The rate of development of this egg-larval parasitoid was within the range necessary to attack C. cinctus eggs. Furthermore, the development of C. cinctus from westernMontana, United States of Americamost closely matched that of the parasitoid, suggesting western Montana as a possible release area.</t>
  </si>
  <si>
    <t>10.4039/tce.2015.64</t>
  </si>
  <si>
    <t>WOS:000379601200011</t>
  </si>
  <si>
    <t>Xiao, L; He, HM; Huang, LL; Geng, T; Fu, S; Xue, FS</t>
  </si>
  <si>
    <t>Xiao, Liang; He, Hai-Min; Huang, Li-Li; Geng, Ting; Fu, Shu; Xue, Fang-Sen</t>
  </si>
  <si>
    <t>Variation of life-history traits of the Asian corn borer, Ostrinia furnacalis in relation to temperature and geographical latitude</t>
  </si>
  <si>
    <t>Life-history traits from four geographical populations (tropical Ledong population [LD], subtropical Guangzhou [GZ] and Yongxiu populations, and temperate Langfang population [LF]) of the Asian corn borer, Ostrinia furnacalis were investigated at a wide range of temperatures (20-32 degrees C). The larval and pupal times were significantly decreased with increasing rearing temperature, and growth rate was positively correlated with temperature. The relationship between body weight and rearing temperature in O. furnacalis did not follow the temperature-size rule (TSR); all populations exhibited the highest pupal and adult weights at high temperatures or intermediate temperatures. However, development time, growth rate, and body weight did not show a constant latitudinal gradient. Across all populations at each temperature, female were significantly bigger than males, showing a female-biased sexual size dimorphism (SSD). Contrary to Rensch's rule, the SSD tended to increase with rising temperature. The subtropical GZ population exhibited the largest degree of dimorphism while the temperate LF exhibited the smallest. Male pupae lose significantly more weight at metamorphosis compared to females. The proportionate weight losses of different populations were significantly different. Adult longevity was significantly decreased with increasing temperature. Between sexes, all populations exhibit a rather female-biased adult longevity. Finally, we discuss the adaptive significance of higher temperature-inducing high body weight in the moth's life history and why the moth exhibits the reverse TSR.</t>
  </si>
  <si>
    <t>10.1002/ece3.2275</t>
  </si>
  <si>
    <t>WOS:000381216300003</t>
  </si>
  <si>
    <t>Kivela, SM; Valimaki, P; Gotthard, K</t>
  </si>
  <si>
    <t>Kivela, Sami M.; Valimaki, Panu; Gotthard, Karl</t>
  </si>
  <si>
    <t>Evolution of alternative insect life histories in stochastic seasonal environments</t>
  </si>
  <si>
    <t>Deterministic seasonality can explain the evolution of alternative life history phenotypes (i.e., life history polyphenism) expressed in different generations emerging within the same year. However, the influence of stochastic variation on the expression of such life history polyphenisms in seasonal environments is insufficiently understood. Here, we use insects as a model and explore (1) the effects of stochastic variation in seasonality and (2) the life cycle on the degree of life history differentiation among the alternative developmental pathways of direct development and diapause (overwintering), and (3) the evolution of phenology. With numerical simulation, we determine the values of development (growth) time, growth rate, body size, reproductive effort, adult life span, and fecundity in both the overwintering and directly developing generations that maximize geometric mean fitness. The results suggest that natural selection favors the expression of alternative life histories in the alternative developmental pathways even when there is stochastic variation in seasonality, but that trait differentiation is affected by the developmental stage that overwinters. Increasing environmental unpredictability induced a switch to a bet-hedging type of life history strategy, which is consistent with general life history theory. Bet-hedging appeared in our study system as reduced expression of the direct development phenotype, with associated changes in life history phenotypes, because the fitness value of direct development is highly variable in uncertain environments. Our main result is that seasonality itself is a key factor promoting the evolution of seasonally polyphenic life histories but that environmental stochasticity may modulate the expression of life history phenotypes.</t>
  </si>
  <si>
    <t>Gotthard, Karl/F-1163-2011</t>
  </si>
  <si>
    <t>Gotthard, Karl/0000-0002-4560-6271; Kivela, Sami/0000-0002-6844-9168</t>
  </si>
  <si>
    <t>10.1002/ece3.2310</t>
  </si>
  <si>
    <t>WOS:000381578400004</t>
  </si>
  <si>
    <t>Zhou, XR; Gao, JC; Pang, BP</t>
  </si>
  <si>
    <t>Zhou, Xiao-Rong; Gao, Jing-Chun; Pang, Bao-Ping</t>
  </si>
  <si>
    <t>Effects of Temperature on the Termination of Egg Diapause and Post-Diapause Embryonic Development of Galeruca daurica (Coleoptera: Chrysomelidae)</t>
  </si>
  <si>
    <t>Galeruca daurica (Joannis) is a new pest on the grasslands of Inner Mongolia, China. It is univoltine and over-winters in the egg stage. Larvae and adults feed on the foliage of Allium plants. To assess the requirements to terminate egg diapause and subsequent effects on post-diapause development rate, eggs were held at different temperature regimes. Exposure to low temperatures was required to terminate egg diapause. Prolonged exposure (2 mo vs 1 mo) to 5 degrees C and outside ambient conditions (mean temperature: 10.5 degrees C; range: -7.1-21.6 degrees C) enhanced the termination of egg diapause. Prolonged exposure also reduced the time to egg hatch; e.g., eggs held for 2 mo versus 1 mo at 5 degrees C developed more quickly when subsequently placed at warmer temperatures. Egg hatch was observed at 17, 21, 25, and 29 degrees C, but not at 15 degrees C. Regression analysis identified 16.2 degrees C as the minimum temperature for post-diapause development. The temperature requirement to complete embryonic development (from diapause termination to egg hatch) was calculated to be 103.1 to 140.9 degree-days.</t>
  </si>
  <si>
    <t>10.1093/ee/nvw074</t>
  </si>
  <si>
    <t>WOS:000381911600037</t>
  </si>
  <si>
    <t>Zeng, LL; Wardlow, BD; Wang, R; Shan, J; Tadesse, T; Hayes, MJ; Li, DR</t>
  </si>
  <si>
    <t>Zeng, Linglin; Wardlow, Brian D.; Wang, Rui; Shan, Jie; Tadesse, Tsegaye; Hayes, Michael J.; Li, Deren</t>
  </si>
  <si>
    <t>A hybrid approach for detecting corn and soybean phenology with time-series MODIS data</t>
  </si>
  <si>
    <t>Monitoring crop phenology provides essential information for crop management, as well as for understanding regional to global scale vegetation dynamics. In this study, a hybrid phenology detection method is presented that incorporates the "shape-model fitting" concept of the two-step filtering method and a simulation concept of the crop models to detect the critical vegetative stages and reproductive stages of corn (Zea mays L.) and soybeans (Glycine max L.) from MODIS 250-m Wide Dynamic Range Vegetation Index (WDRVI) time-series data and 1000-m Land Surface Temperature (LST) data. The method was first developed and tested at the field scale over a ten-year period (2003-2012) for three experimental study sites in eastern Nebraska of USA, where the estimated phenology dates were compared to the ground-based phenology observations for both corn and soybeans. The average root mean square error (RMSE) of phenology stage estimation of the individual development stages across all sites ranged from 1.9 to 43 days for corn and from 1.9 to 4.9 days for soybeans. The approach was then tested at a regional scale over eastern Nebraska and the state of Iowa to evaluate its ability to characterize the spatio-temporal variation of targeted corn and soybean phenology stage dates over a larger area. Quantitative regional assessments were conducted by comparing the estimated crop stage dates with crop developmental stage statistics reported by the USDA NASS Crop Progress Reports (NASS-CPR) for both eastern Nebraska and Iowa. The accuracy of the regional-scale phenology estimation in Iowa (RMSE ranged from 2.6 to 3.9 days for corn and from 3.2 to 3.9 days for soybeans) was slightly lower than in eastern Nebraska (RMSE ranged from 1.8 to 2.9 days for corn and from 1.7 to 2.9 days for soybeans), However, the estimation accuracy in Iowa was still reasonable with the estimated phenology dates being within 4 days or less of the observed dates for both corn and soybeans. (C) 2016 Elsevier Inc. All rights reserved.</t>
  </si>
  <si>
    <t>Tadesse, Tsegaye/O-7792-2015</t>
  </si>
  <si>
    <t>Tadesse, Tsegaye/0000-0002-4102-1137; Wardlow, Brian/0000-0002-4767-581X</t>
  </si>
  <si>
    <t>10.1016/j.rse.2016.03.039</t>
  </si>
  <si>
    <t>WOS:000377730200019</t>
  </si>
  <si>
    <t>El-Magsodi, MO; Bossier, P; Sorgeloos, P; Van Stappen, G</t>
  </si>
  <si>
    <t>El-Magsodi, Mohamed Omar; Bossier, Peter; Sorgeloos, Patrick; Van Stappen, Gilbert</t>
  </si>
  <si>
    <t>EFFECT OF LIGHT COLOUR, TIMING, AND DURATION OF LIGHT EXPOSURE ON THE HATCHABILITY OF ARTEMIA SPP. (BRANCHIOPODA: ANOSTRACA) EGGS</t>
  </si>
  <si>
    <t>Mid-Year Meeting of the Crustacean-Society</t>
  </si>
  <si>
    <t>JUL, 2015</t>
  </si>
  <si>
    <t>Crustacean Soc</t>
  </si>
  <si>
    <t>We investigated the effect of illumination on the hatching of eggs of one strain of Artemia franciscana Kellogg, 1906 and two strains of parthenogenetic Artemia (Branchiopoda, Anostraca). The following light parameters were used: colour (red, blue, and white light, having different intensities in the range 22-27 mu mol E/m(2) per s, corresponding with different wavelengths in the range 400-700 nm), and additionally (Experiment I) duration of light exposure (varying between 15 min and continuous light) or (Experiment 2) timing of light exposure (from the 1st to the 13th hour of incubation of eggs for hatching). Continuous darkness was included as negative control. Hatching percentage was determined after 24 and 48 h, and additionally after 72 h in Experiment 2. For all samples a relatively short exposure to light (6 h or less) during the initial hours of incubation maximally triggered the hatching process; I h of light had highest efficiency when given during the 4th hour of incubation of eggs for hatching, and less so when supplied earlier or later. Lower sensitivity was observed for the red light spectral region (600-700 nm), with mostly limited differences between blue (400-500 nm) and white (400-700 nm) light. Differences between samples could be linked to factors such as chorion thickness, pigmentation, storage conditions, diapause status and genotypic differences in general, but to what extent each of these factors contributes to the variability among the strains needs to be studied by analysing a more comprehensive set of samples. The fact that the inter-strain differences observed in our study were only of quantitative nature nevertheless suggests that light triggers hatching in Anemia eggs through a process that is consistent throughout the genus. Our work could contribute to a better understanding of the hatching biology of dormant life stages in Crustacea in general.</t>
  </si>
  <si>
    <t>Bossier, Peter GM/A-8118-2008</t>
  </si>
  <si>
    <t>Bossier, Peter GM/0000-0002-6165-9111</t>
  </si>
  <si>
    <t>10.1163/1937240X-00002454</t>
  </si>
  <si>
    <t>WOS:000387307300010</t>
  </si>
  <si>
    <t>Descamps, S; De Vocht, A</t>
  </si>
  <si>
    <t>Descamps, Sarah; De Vocht, Alain</t>
  </si>
  <si>
    <t>Movements and habitat use of the invasive species Lithobates catesbeianus in the valley of the Grote Nete (Belgium)</t>
  </si>
  <si>
    <t>BELGIAN JOURNAL OF ZOOLOGY</t>
  </si>
  <si>
    <t>Nine adult American bullfrogs (Lithobates catesbeianus) were tagged with an internal radio transmitter and tracked during one year in the valley of the Grote Nete (Belgium). The mean +/- SD core range area (KDE50) was 15.00 +/- 22.41m(2). The home range area (KDE95) had a mean +/- SD of 429.78 +/- 510.97m(2). Shores of larger eutrophic ponds and small temporary pools in alluvial forest were chosen as habitat. The total area used (MCP95) had a mean of 11,086.73 +/- 12,239.00m(2). The study revealed a mean action radius of 270.78 +/- 199.17m and individuals moved up to 742m in a single displacement. These results show that the dispersion of the American bullfrog in a valley system such as the Grote Nete can proceed very rapidly. A positive correlation between weight and distance covered within one movement was found, which could suggest that dominant individuals are capable of covering greater distances in search of optimal habitat for reproduction, foraging or hibernation.</t>
  </si>
  <si>
    <t>0777-6276</t>
  </si>
  <si>
    <t>2295-0451</t>
  </si>
  <si>
    <t>WOS:000385247000003</t>
  </si>
  <si>
    <t>Yao, YX; Duan, JJ; Hopper, KP; Mottern, JL; Gates, MW</t>
  </si>
  <si>
    <t>Yao, Yan-Xia; Duan, Jian J.; Hopper, Keith P.; Mottern, Jason L.; Gates, Michael W.</t>
  </si>
  <si>
    <t>A New Species of Oobius Trjapitzin (Hymenoptera: Encyrtidae) From the Russian Far East That Parasitizes Eggs of Emerald Ash Borer (Coleoptera: Buprestidae)</t>
  </si>
  <si>
    <t>We describe a new species of egg parasitoid, Oobius primorskyensis Yao &amp; Duan n. sp., collected from the emerald ash borer Agrilus planipennis Fairmaire (Coleoptera: Buprestidae) near Vladivostok, Russia. Morphological and molecular analyses indicate that this taxon is sufficiently distinct from Oobius agrili Zhang &amp; Huang 2005 to merit species status. Furthermore, DNA sequence divergence between O. primorskyensis and specimens in culture of Chinese origin suggest that O. primorskyensis is molecularly distinct from Oobius previously imported into the United Stated and released as biological control agents of emerald ash borer. Laboratory observations showed that O. primorskyensis also differs from O. agrili in diapause pattern. When reared with A. planipennis eggs at 25 +/- 1.5 degrees C, 65 +/- 10% relative humidity, and a photoperiod of 16:8 (L:D) h, nearly 100% of O. primorskyensis diapaused at the second and third generations after their parents had diapaused, whereas a majority (60-96%) of O. agrili did not diapauses for 11 sequential generations. Diagnosis of the species with respect to O. agrili is provided. The new species is a natural enemy of A. planipennis in its native range and may be considered for introduction against A. planipennis in North America.</t>
  </si>
  <si>
    <t>Hopper, Keith/0000-0002-8197-2519</t>
  </si>
  <si>
    <t>10.1093/aesa/saw022</t>
  </si>
  <si>
    <t>WOS:000380220600012</t>
  </si>
  <si>
    <t>Zhai, YF; Lin, QC; Zhang, JP; Zhang, F; Zheng, L; Yu, Y</t>
  </si>
  <si>
    <t>Zhai, Yifan; Lin, Qingcai; Zhang, Jinping; Zhang, Feng; Zheng, Li; Yu, Yi</t>
  </si>
  <si>
    <t>Adult reproductive diapause in Drosophila suzukii females</t>
  </si>
  <si>
    <t>Drosophila suzukii (Diptera: Drosophilidae) is an emerging pest of soft fruits, but in this species diapause has not been thoroughly explored. We examined the effects of different temperatures and photoperiods on diapause induction and termination under laboratory conditions. There was variation in the ovarian development and oviposition rate under different photoperiods at 10 +/- 1 A degrees C, and the percentage of adults with immature ovaries was higher during the short photoperiod (8L:16D) than other photoperiods at 10 +/- 1 A degrees C. Adults were most sensitive to photoperiod within 3 days of eclosion. The optimal combination of photoperiod and temperature for diapause termination was a long photoperiod (16L:8D) at 25 +/- 1 A degrees C. The supercooling point was significantly reduced in reproductive diapause females, and trehalase, pyruvate kinase, sorbitol dehydrogenase, hexokinase and phosphofructokinase enzyme activities were significantly reduced (36.46, 57.85, 32.64, 54.68 and 24.59 %, respectively); glycogen and triglyceride levels were significantly increased (42.17 and 120.36 %). We conclude that D. suzukii is typical of short-day diapause species within a certain photoperiod range. This information might contribute to a more fundamental understanding of adult reproductive diapause for this important pest.</t>
  </si>
  <si>
    <t>Zhang, Feng/AAE-6025-2019</t>
  </si>
  <si>
    <t>10.1007/s10340-016-0760-9</t>
  </si>
  <si>
    <t>WOS:000379804000008</t>
  </si>
  <si>
    <t>Yukawa, J; Nakagawa, K; Kohno, A; Tokuda, M; Kiritani, K; Matsuo, K; Mitsui, H; Fujii, T</t>
  </si>
  <si>
    <t>Yukawa, Junichi; Nakagawa, Kohjin; Kohno, Akihiro; Tokuda, Makoto; Kiritani, Keizi; Matsuo, Kazunori; Mitsui, Hideyuki; Fujii, Tomohisa</t>
  </si>
  <si>
    <t>Geographical and annual variations in the proportion of extended diapausing individuals of Illiciomyia yukawai (Diptera: Cecidomyiidae) with reference to an adaptive significance of its bimodal emergence pattern</t>
  </si>
  <si>
    <t>Illiciomyia yukawai (Diptera: Cecidomyiidae) induces leaf galls on Illicium anisatum (Schisandraceae) and exhibits1-year (yr) and 2-yr type life history patterns. Geographical and annual variations in the proportion of 2-yr to 1-yr type individuals of I.yukawai were studied from 1977 to 1994 and in 2008, 2009 and 2014. An analysis of geographical variation at 13 different census fields indicated that the proportion of 2-yr type individuals significantly increased with the decrease of mean annual temperature reflected by altitudinal and latitudinal gradients. However, a multiple regression analysis indicated that the annual variation in the proportion was not correlated with temperature, gall density, abundance of host resources or parasitism by hymenopteran parasitoids. Thus, we eliminated the effects of these external factors that have been thought to determine the annual variation. We need to take alternative intrinsic factors, instead of external factors, into consideration to explain the annual variation. The fall of galled leaves occasionally caused a higher mortality of 2-yr type individuals than those of 1-yr type. Nevertheless, 2-yr type individuals exist. We considered that the existence of 2-yr type individuals of I.yukawai has an adaptive significance to diversify risks against catastrophic events such as the serious shortage of host buds and high percentage of parasitism that happen more frequently than the high mortality caused by the fall of galled leaves.</t>
  </si>
  <si>
    <t>Tokuda, Makoto/0000-0001-7162-0715</t>
  </si>
  <si>
    <t>10.1111/ens.12183</t>
  </si>
  <si>
    <t>WOS:000379932600016</t>
  </si>
  <si>
    <t>Tyler, L; Lee, SJ; Young, ND; DeIulio, GA; Benavente, E; Reagon, M; Sysopha, J; Baldini, RM; Troia, A; Hazen, SP; Caicedo, AL</t>
  </si>
  <si>
    <t>Tyler, Ludmila; Lee, Scott J.; Young, Nelson D.; DeIulio, Gregory A.; Benavente, Elena; Reagon, Michael; Sysopha, Jessica; Baldini, Riccardo M.; Troia, Angelo; Hazen, Samuel P.; Caicedo, Ana L.</t>
  </si>
  <si>
    <t>Population Structure in the Model Grass Brachypodium distachyon Is Highly Correlated with Flowering Differences across Broad Geographic Areas</t>
  </si>
  <si>
    <t>PLANT GENOME</t>
  </si>
  <si>
    <t>The small, annual grass Brachypodium distachyon (L.) Beauv., a close relative of wheat (Triticum aestivum L.) and barley (Hordeum vulgare L.), is a powerful model system for cereals and bioenergy grasses. Genome-wide association studies (GWAS) of natural variation can elucidate the genetic basis of complex traits but have been so far limited in B. distachyon by the lack of large numbers of well-characterized and sufficiently diverse accessions. Here, we report on genotyping-by-sequencing (GBS) of 84 B. distachyon, seven B. hybridum, and three B. stacei accessions with diverse geographic origins including Albania, Armenia, Georgia, Italy, Spain, and Turkey. Over 90,000 high-quality single-nucleotide polymorphisms (SNPs) distributed across the Bd21 reference genome were identified. Our results confirm the hybrid nature of the B. hybridum genome, which appears as a mosaic of B. distachyon-like and B. stacei-like sequences. Analysis of more than 50,000 SNPs for the B. distachyon accessions revealed three distinct, genetically defined populations. Surprisingly, these genomic profiles are associated with differences in flowering time rather than with broad geographic origin. High levels of differentiation in loci associated with floral development support the differences in flowering phenology between B. distachyon populations. Genome-wide association studies combining genotypic and phenotypic data also suggest the presence of one or more photoperiodism, circadian clock, and vernalization genes in loci associated with flowering time variation within B. distachyon populations. Our characterization elucidates genes underlying population differences, expands the germplasm resources available for Brachypodium, and illustrates the feasibility and limitations of GWAS in this model grass.</t>
  </si>
  <si>
    <t>Benavente, Elena/E-4818-2016; TROIA, Angelo/E-5549-2017</t>
  </si>
  <si>
    <t>Benavente, Elena/0000-0001-7262-3432; TROIA, Angelo/0000-0001-5193-8865; Hazen, Samuel/0000-0001-9131-8994</t>
  </si>
  <si>
    <t>1940-3372</t>
  </si>
  <si>
    <t>10.3835/plantgenome2015.08.0074</t>
  </si>
  <si>
    <t>WOS:000379368700010</t>
  </si>
  <si>
    <t>Biological Flora of the British Isles: Fraxinus excelsior</t>
  </si>
  <si>
    <t>This account presents information on all aspects of the biology of Fraxinus excelsior L. (Ash)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conservation.Fraxinus excelsior is a large forest tree, native throughout the main islands of Britain and much of mainland Europe. Seedlings are shade tolerant, but adults are not so it tends to be an intermediate successional species, invading gaps in mixed stands rather than forming extensive pure stands. Ash grows on a wide range of soils but is commonest on nutrient-rich soils with a high base status and pH&gt;4.2, and is at its best on dry calcareous screes and fertile alluvial soils.Fraxinus excelsior is trioecious or subdioecious with male, hermaphrodite and female flowers and trees. Seed production is prolific with periodic higher producing mast years. Seeds are primarily wind-dispersed, but they can float and be moved considerable distances along waterways. Germination is delayed by dormancy until usually the second spring after being shed. Ash is tolerant of drought, but intolerant of spring frosts and so is predicted to fare well under current climate change scenarios, and indeed has recently been expanding in range in Europe. However, ash health and survival is currently seriously compromised by ash dieback caused by the fungus Hymenoscyphus fraxineus (Chalara fraxinea) that has the potential to kill all but a very few resistant trees. Moreover, the emerald ash borer beetle Agrilus planipennis, a serious pest of ash species in N. America, has reached Europe (though not yet the British Isles) and poses an equally if not more serious long-term threat to ash.</t>
  </si>
  <si>
    <t>10.1111/1365-2745.12566</t>
  </si>
  <si>
    <t>WOS:000379015400027</t>
  </si>
  <si>
    <t>Larkin, AA; Blinebry, SK; Howes, C; Lin, YJ; Loftus, SE; Schmaus, CA; Zinser, ER; Johnson, ZI</t>
  </si>
  <si>
    <t>Larkin, Alyse A.; Blinebry, Sara K.; Howes, Caroline; Lin, Yajuan; Loftus, Sarah E.; Schmaus, Carrie A.; Zinser, Erik R.; Johnson, Zackary I.</t>
  </si>
  <si>
    <t>Niche partitioning and biogeography of high light adapted Prochlorococcus across taxonomic ranks in the North Pacific</t>
  </si>
  <si>
    <t>The distribution of major clades of Prochlorococcus tracks light, temperature and other environmental variables; yet, the drivers of genomic diversity within these ecotypes and the net effect on biodiversity of the larger community are poorly understood. We examined high light (HL) adapted Prochlorococcus communities across spatial and temporal environmental gradients in the Pacific Ocean to determine the ecological drivers of population structure and diversity across taxonomic ranks. We show that the Prochlorococcus community has the highest diversity at low latitudes, but seasonality driven by temperature, day length and nutrients adds complexity. At finer taxonomic resolution, some 'sub-ecotype' clades have unique, cohesive responses to environmental variables and distinct biogeographies, suggesting that presently defined ecotypes can be further partitioned into ecologically meaningful units. Intriguingly, biogeographies of the HL-I sub-ecotypes are driven by unique combinations of environmental traits, rather than through trait hierarchy, while the HL-II sub-ecotypes appear ecologically similar, thus demonstrating differences among these dominant HL ecotypes. Examining biodiversity across taxonomic ranks reveals high-resolution dynamics of Prochlorococcus evolution and ecology that are masked at phylogenetically coarse resolution. Spatial and seasonal trends of Prochlorococcus communities suggest that the future ocean may be comprised of different populations, with implications for ecosystem structure and function.</t>
  </si>
  <si>
    <t>Loftus, Sarah/0000-0002-3139-4028; Larkin, Alyse/0000-0003-4466-0791; Howes, Caroline/0000-0002-3681-3324</t>
  </si>
  <si>
    <t>10.1038/ismej.2015.244</t>
  </si>
  <si>
    <t>WOS:000378292100002</t>
  </si>
  <si>
    <t>Altman, KA; Paull, SH; Johnson, PTJ; Golembieski, MN; Stephens, JP; LaFonte, BE; Raffel, TR</t>
  </si>
  <si>
    <t>Altman, Karie A.; Paull, Sara H.; Johnson, Pieter T. J.; Golembieski, Michelle N.; Stephens, Jeffrey P.; LaFonte, Bryan E.; Raffel, Thomas R.</t>
  </si>
  <si>
    <t>Host and parasite thermal acclimation responses depend on the stage of infection</t>
  </si>
  <si>
    <t>Global climate change is expected to alter patterns of temperature variability, which could influence species interactions including parasitism. Species interactions can be difficult to predict in variable-temperature environments because of thermal acclimation responses, i.e. physiological changes that allow organisms to adjust to a new temperature following a temperature shift. The goal of this study was to determine how thermal acclimation influences host resistance to infection and to test for parasite acclimation responses, which might differ from host responses in important ways. We tested predictions of three, non-mutually exclusive hypotheses regarding thermal acclimation effects on infection of green frog tadpoles (Lithobates clamitans) by the trematode parasite Ribeiroia ondatrae with fully replicated controlled-temperature experiments. Trematodes or tadpoles were independently acclimated to a range of acclimation temperatures' prior to shifting them to new performance temperatures' for experimental infections. Trematodes that were acclimated to intermediate temperatures (19-22 degrees C) had greater encystment success across temperatures than either cold- or warm-acclimated trematodes. However, host acclimation responses varied depending on the stage of infection (encystment vs. clearance): warm- (22-28 degrees C) and cold-acclimated (13-19 degrees C) tadpoles had fewer parasites encyst at warm and cold performance temperatures, respectively, whereas intermediate-acclimated tadpoles (19-25 degrees C) cleared the greatest proportion of parasites in the week following exposure. These results suggest that tadpoles use different immune mechanisms to resist different stages of trematode infection, and that each set of mechanisms has unique responses to temperature variability. Our results highlight the importance of considering thermal responses of both parasites and hosts when predicting disease patterns in variable-temperature environments.</t>
  </si>
  <si>
    <t>10.1111/1365-2656.12510</t>
  </si>
  <si>
    <t>WOS:000378646800016</t>
  </si>
  <si>
    <t>Chen, J; Kallman, T; Ma, XF; Zaina, G; Morgante, M; Lascoux, M</t>
  </si>
  <si>
    <t>Chen, Jun; Kallman, Thomas; Ma, Xiao-Fei; Zaina, Giusi; Morgante, Michele; Lascoux, Martin</t>
  </si>
  <si>
    <t>Identifying Genetic Signatures of Natural Selection Using Pooled Population Sequencing in Picea abies</t>
  </si>
  <si>
    <t>The joint inference of selection and past demography remain a costly and demanding task. We used next generation sequencing of two pools of 48 Norway spruce mother trees, one corresponding to the Fennoscandian domain, and the other to the Alpine domain, to assess nucleotide polymorphism at 88 nuclear genes. These genes are candidate genes for phenological traits, and most belong to the photoperiod pathway. Estimates of population genetic summary statistics from the pooled data are similar to previous estimates, suggesting that pooled sequencing is reliable. The nonsynonymous SNPs tended to have both lower frequency differences and lower F-ST values between the two domains than silent ones. These results suggest the presence of purifying selection. The divergence between the two domains based on synonymous changes was around 5 million yr, a time similar to a recent phylogenetic estimate of 6 million yr, but much larger than earlier estimates based on isozymes. Two approaches, one of them novel and that considers both F-ST and difference in allele frequencies between the two domains, were used to identify SNPs potentially under diversifying selection. SNPs from around 20 genes were detected, including genes previously identified as main target for selection, such as PaPRR3 and PaGI.</t>
  </si>
  <si>
    <t>Lascoux, Martin/0000-0003-1699-9042</t>
  </si>
  <si>
    <t>10.1534/g3.116.028753</t>
  </si>
  <si>
    <t>WOS:000379590200018</t>
  </si>
  <si>
    <t>Pigeon, KE; Cote, SD; Stenhouse, GB</t>
  </si>
  <si>
    <t>Pigeon, Karine E.; Cote, Steeve D.; Stenhouse, Gordon B.</t>
  </si>
  <si>
    <t>Assessing Den Selection and Den Characteristics of Grizzly Bears</t>
  </si>
  <si>
    <t>Hibernation has evolved as an adaptive strategy to avoid harsh environmental conditions associated with a lack of resources, and the choice of hibernacula can affect the fitness of individuals. Most habitat selection studies, including investigations of overwintering sites, are based on data collected from land inventories or remote sensing databases used in a geographic information system (GIS). Although rarely used, forest stand ecological data gathered at fine spatial scales may enhance our understanding of selection processes. Our objectives were to enhance previous GIS-based investigations of den use by grizzly bears (Ursus arctos) with field-based investigations and determine whether males and females selected dens in response to food availability, within-stand characteristics related to concealment cover, or factors affecting the structural stability of dens. We studied den selection for 10 male and 21 female grizzly bears at the home-range scale and within the den vicinity using data collected at 42 den sites, 168 adjacent sites, and 345 random locations within the Rocky Mountains and boreal forest of Alberta, Canada between 2001 and 2012. Within their autumn home range, male and female grizzly bears selected sites with greater concealment cover, greater canopy cover, and more abundant sweet-vetch (Hedysarum spp.) compared to availability. Poor model performance when comparing den sites to adjacent sites within the den vicinity suggests that male and female grizzly bears select sites at scales larger than 0.1 km. We found no difference in the dimensions and characteristics of dens excavated by males and females, nor in the structural stability of dens dug under a mature tree or in open areas, and no selection for a specific type of mineral soil or percentage of boulders and cobbles. Our results corroborate previous resource selection functions using remote sensing and land inventory data but show that home-range scale analyses can fail to assess selection of potentially influential, ecologically important within-stand characteristics such as food abundance and lateral cover. Within-stand data are typically unavailable through current habitat maps and field data can enhance our understanding of fine-scale selection. To minimize human-bear interactions and disturbances at dens, we recommend integrating field-based investigations to high-priority denning areas identified from resource selection functions, and to further improve conservation efforts, we recommend taking into account within-stand data to describe behaviors occurring during the active and inactive periods. (C) 2016 The Wildlife Society.</t>
  </si>
  <si>
    <t>1937-2817</t>
  </si>
  <si>
    <t>10.1002/jwmg.1069</t>
  </si>
  <si>
    <t>WOS:000378332000011</t>
  </si>
  <si>
    <t>Fahner, NA; Shokralla, S; Baird, DJ; Hajibabaei, M</t>
  </si>
  <si>
    <t>Fahner, Nicole A.; Shokralla, Shadi; Baird, Donald J.; Hajibabaei, Mehrdad</t>
  </si>
  <si>
    <t>Large-Scale Monitoring of Plants through Environmental DNA Metabarcoding of Soil: Recovery, Resolution, and Annotation of Four DNA Markers</t>
  </si>
  <si>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</si>
  <si>
    <t>e0157505</t>
  </si>
  <si>
    <t>10.1371/journal.pone.0157505</t>
  </si>
  <si>
    <t>WOS:000378029800088</t>
  </si>
  <si>
    <t>Rayne, S; Forest, K</t>
  </si>
  <si>
    <t>Rayne, Sierra; Forest, Kaya</t>
  </si>
  <si>
    <t>Rapidly changing climatic conditions for wine grape growing in the Okanagan Valley region of British Columbia, Canada</t>
  </si>
  <si>
    <t>A statistical analysis was conducted on long-term climate records for sites bordering Okanagan Lake in the Okanagan Valley viticultural region of British Columbia, Canada. Average wine grape growing season temperatures are increasing rapidly in the area over the post-1980 period at rates upwards of 7.0 +/- 1.3 degrees C/century. Similar increases in the average dormant season temperature are evident. These temperature changes are likely some of the most extreme observed among the world's wine producing areas during the past few decades. Growing degree day base 10 degrees C (GDD(10)) has increased by nearly 50% at some locations since the 1970s, resulting in major impacts on the corresponding climate classification for viticulture. If current climate trends continue, the southern and central portions of the region will likely enter Winkler region II within the next few decades, placing them in the same category as well-established warmer wine regions from France, Spain, Italy, and Australia. The large dormant season temperature increases over the last several decades have resulted in the area no longer being a cold season outlier when compared to most other cool-climate viticultural areas. Based on average growing season temperatures, the southern end of Okanagan Lake has moved out of the cool-climate viticultural classification and into the intermediate zone, while the central and northern regions are now at the cool/intermediate viticulture interface, similar to the historical positions of the Rhine Valley in Germany, northern Oregon in the United States, and the Loire Valley, Burgundy-Cote, Burgundy-Beaujolais, and Champagne appelations of France. The corresponding suitable grape species for the area have evolved into warmer region varietals during this time frame, having substantial economic impacts on producers. Increased temperatures are also expected to bring greater threats from agricultural pests, notably Pierce's disease from the bacterium Xylella fastidiosa. (C) 2016 Elsevier B.V. All rights reserved.</t>
  </si>
  <si>
    <t>10.1016/j.scitotenv.2016.02.200</t>
  </si>
  <si>
    <t>WOS:000373278700018</t>
  </si>
  <si>
    <t>Tyler, BM; Liu, A; Sankey, EW; Mangraviti, A; Barone, MA; Brem, H</t>
  </si>
  <si>
    <t>Tyler, Betty M.; Liu, Ann; Sankey, Eric W.; Mangraviti, Antonella; Barone, Michael A.; Brem, Henry</t>
  </si>
  <si>
    <t>The Johns Hopkins Hunterian Laboratory Philosophy: Mentoring Students in a Scientific Neurosurgical Research Laboratory</t>
  </si>
  <si>
    <t>ACADEMIC MEDICINE</t>
  </si>
  <si>
    <t>After over 50 years of scientific contribution under the leadership of Harvey Cushing and later Walter Dandy, the Johns Hopkins Hunterian Laboratory entered a period of dormancy between the 1960s and early 1980s. In 1984, Henry Brem reinstituted the Hunterian Neurosurgical Laboratory, with a new focus on localized delivery of therapies for brain tumors, leading to several discoveries such as new antiangiogenic agents and Gliadel chemotherapy wafers for the treatment of malignant gliomas. Since that time, it has been the training ground for 310 trainees who have dedicated their time to scientific exploration in the lab, resulting in numerous discoveries in the area of neurosurgical research. The Hunterian Neurosurgical Laboratory has been a unique example of successful mentoring in a translational research environment. The laboratory's philosophy emphasizes mentorship, independence, self-directed learning, creativity, and people-centered collaboration, while maintaining productivity with a focus on improving clinical outcomes. This focus has been served by the diverse backgrounds of its trainees, both in regard to educational status as well as culturally. Through this philosophy and strong legacy of scientific contribution, the Hunterian Laboratory has maintained a positive and productive research environment that supports highly motivated students and trainees. In this article, the authors discuss the laboratory's training philosophy, linked to the principles of adult learning (andragogy), as well as the successes and the limitations of including a wide educational range of students in a neurosurgical translational laboratory and the phenomenon of combining clinical expertise with rigorous scientific training.</t>
  </si>
  <si>
    <t>1040-2446</t>
  </si>
  <si>
    <t>1938-808X</t>
  </si>
  <si>
    <t>10.1097/ACM.0000000000001136</t>
  </si>
  <si>
    <t>WOS:000378041800017</t>
  </si>
  <si>
    <t>Luo, S; Wu, BL; Xiong, XQ; Wang, JW</t>
  </si>
  <si>
    <t>Luo, Si; Wu, Benli; Xiong, Xiaoqin; Wang, Jianwei</t>
  </si>
  <si>
    <t>Effects of Total Hardness and Calcium:Magnesium Ratio of Water during Early Stages of Rare Minnows (Gobiocypris rarus)</t>
  </si>
  <si>
    <t>COMPARATIVE MEDICINE</t>
  </si>
  <si>
    <t>The ionic composition of water is important for all fish. In the present study, the effects of total hardness and Ca2+:Mg2+ ratio on early life stages of rare minnows (Gobiocypris rarus), a promising laboratory fish in China, were evaluated. Paired parent fish were transferred to spawning aquaria (16 L) containing water at different total hardness and Ca:Mg ratios, and their offspring were further cultured at 25 +/- 1 degrees C and 12:12-h light:dark photoperiod. Fertilization rates were not affected by total hardness to 480 mg L-1 CaCO3, but egg size decreased with increasing total hardness. Ca:Mg ratios less than 1:20 or greater than 8:1 had adverse influences on hatching, feeding, development, larval growth, and survival. Embryos and larvae incubated in Mg2+- and Ca2+-deficient waters exhibited high malformation rates and high mortality. Our results demonstrate that rare minnows can adapt to a wide range of total hardness and Ca:Mg ratios, although an imbalance between Ca2+ and Mg2+ in water is toxic to this species. To increase the comparability and usefulness of test results, we recommend the use of reconstituted or drinking water of defined total hardness and Ca:Mg ratio for the culture and toxicity testing of rare minnows.</t>
  </si>
  <si>
    <t>1532-0820</t>
  </si>
  <si>
    <t>WOS:000377641200001</t>
  </si>
  <si>
    <t>Vilcinskas, A; Vogel, H</t>
  </si>
  <si>
    <t>Vilcinskas, Andreas; Vogel, Heiko</t>
  </si>
  <si>
    <t>Seasonal phenotype-specific transcriptional reprogramming during metamorphosis in the European map butterfly Araschnia levana</t>
  </si>
  <si>
    <t>The European map butterfly (Araschnia levana) is a classic example of seasonal polyphenism because the spring and summer imagoes display two distinct morphological phenotypes. The light regime and temperature during larval and prepupal development determine whether or not the pupae commit to diapause and overwintering and thus whether spring or summer imagoes emerge. We used suppression subtractive hybridization to experimentally screen for genes that are differentially expressed in prepupae committed either to accelerated metamorphosis and egg production or diapause and overwintering. The range and ontology of the differentially expressed genes in prepupae developing from larvae exposed either to long-day (LD) or short-day (SD) conditions revealed fundamental differences. The SD prepupae preferentially expressed genes related to cuticle formation and immunity, reflecting the formation of a robust pupal exoskeleton and the upregulation of antimicrobial peptides as preparations for overwintering. One protein preferentially expressed in SD prepupae has a counterpart in Bombyx mori that functions as a diapause duration clock. The differentially expressed genes in LD prepupae included several members of the dusky and osiris families. We also observed the strong induction of different yellow-like genes under SD and LD conditions which suggest a role in the developmental choice between seasonal phenotypes. Our transcriptomic data will facilitate the more detailed analysis of molecular mechanisms underlying seasonal polyphenism.</t>
  </si>
  <si>
    <t>10.1002/ece3.2120</t>
  </si>
  <si>
    <t>WOS:000377043200003</t>
  </si>
  <si>
    <t>Montalva, C; Collier, K; Luz, C; Humber, RA</t>
  </si>
  <si>
    <t>Montalva, Cristian; Collier, Karin; Luz, Christian; Humber, Richard A.</t>
  </si>
  <si>
    <t>Pandora bullata (Entomophthoromycota: Entomophthorales) affecting calliphorid flies in central Brazil</t>
  </si>
  <si>
    <t>Fungi are where one finds them, and if one seeks fungal pathogens affecting flies, then a garbage dump may be an ideal place to find both persistent, abundant fly populations and their fungal pathogens. An obvious fungal epizootic affecting the oriental latrine fly, Chrysomya megacephala (Diptera: Calliphoridae), was observed over several days in mid-February 2015 at the local garbage dump adjacent to the city of Cavalcante, northern Goias. This site harbored large populations of both C. megacephala and a Musca sp. (Diptera: Muscidae) but only the population of oriental latrine fly was affected by any fungal pathogen and presented unusually dense populations of fresh cadavers. The fungus was identifiable as Pandora bullata (Entomophthorales: Entomophthoraceae) only after a very small number of characteristically decorated resting spores were found in these flies two months later; this represents the first Brazilian (and South American) record of this species. P. bullata is known previously from a small number of North American, European and Australian collections, all of which have included relatively abundant production of resting spores. We cannot dismiss the possibility that the extremely sparse formation of resting spores at this Brazilian site may be due to abiotic factors such as latitude (13 degrees 46'40.53"S), day length, ambient temperatures, or even the precipitation patterns in this mid-tropical montaine site. Epizootic events affecting calliphorids in Brazil strengthen the interest in entomophthoran pathogens for biological control of flies. (C) 2016 Elsevier B.V. All rights reserved.</t>
  </si>
  <si>
    <t>10.1016/j.actatropica.2016.03.007</t>
  </si>
  <si>
    <t>WOS:000375166000024</t>
  </si>
  <si>
    <t>Nielsen, AL; Chen, S; Fleischer, SJ</t>
  </si>
  <si>
    <t>Nielsen, Anne L.; Chen, Shi; Fleischer, Shelby J.</t>
  </si>
  <si>
    <t>Coupling Developmental Physiology, Photoperiod, and Temperature to Model Phenology and Dynamics of an Invasive Heteropteran, Halyomorpha halys</t>
  </si>
  <si>
    <t>We developed an agent-based stochastic model expressing stage-specific phenology and population dynamics for an insect species across geographic regions. We used the invasive pentatomid, Halyomorpha halys, as the model organism because gaps in knowledge exist regarding its developmental physiology, it is expanding its global distribution, and it is of significant economic importance. Model predictions were compared against field observations over 3 years, and the parameter set that enables the largest population growth was applied to eight locations over 10 years, capturing the variation in temperature and photoperiod profiles of significant horticultural crop production that could be affected by H. halys in the US. As a species that overwinters as adults, critical photoperiod significantly impacted H. halys seasonality and population size through its influence on diapause termination and induction, and this may impact other insects with similar life-histories. Photoperiod and temperature interactions influenced life stage synchrony among years, resulting in an order of magnitude difference, for occurrence of key life stages. At all locations, there was a high degree of overlap among life stages and generation. Although all populations produced F-2 adults and thus could be characterized as bivoltine, the size and relative contribution of each generation to the total, or overwintering, adult population also varied dramatically. In about half of the years in two locations (Geneva, NY and Salem, OR), F-1 adults comprised half or more of the adult population at the end of the year. Yearly degree-day accumulation was a significant covariate influencing variation in population growth, and average maximum adult population size varied by 10-fold among locations. Average final population growth was positive (Asheville, NC, Homestead, FL, Davis, CA) or marginal (Geneva, NY, Bridgeton, NJ, Salem, OR, Riverside, CA), but was negative in one location (Wenatchee WA) due to cooler temperatures coupled with timing of vitellogenesis of F-2 adults. Years of the highest population growth in the mid-Atlantic site coincided with years of highest crop damage reports. We discuss these results with respect to assumptions and critical knowledge gaps, the ability to realistically model phenology of species with strongly overlapping life stage and which diapause as adults.</t>
  </si>
  <si>
    <t>10.3389/fphys.2016.00165</t>
  </si>
  <si>
    <t>WOS:000376058400001</t>
  </si>
  <si>
    <t>Wang, F; Wu, WY; Wang, DZ; Yang, WL; Sun, JZ; Liu, DC; Zhang, AM</t>
  </si>
  <si>
    <t>Wang, Fang; Wu, Wenying; Wang, Dongzhi; Yang, Wenlong; Sun, Jiazhu; Liu, Dongcheng; Zhang, Aimin</t>
  </si>
  <si>
    <t>Characterization and Genetic Analysis of a Novel Light-Dependent Lesion Mimic Mutant, lm3, Showing Adult-Plant Resistance to Powdery Mildew in Common Wheat</t>
  </si>
  <si>
    <t>Lesion mimics (LMs) that exhibit spontaneous disease-like lesions in the absence of pathogen attack might confer enhanced plant disease resistance to a wide range of pathogens. The LM mutant, lm3 was derived from a single naturally mutated individual in the F1 population of a 3-1/Jing411 cross, backcrossed six times with 3-1 as the recurrent parent and subsequently self-pollinated twice. The leaves of young seedlings of the lm3 mutant exhibited small, discrete white lesions under natural field conditions. The lesions first appeared at the leaf tips and subsequently expanded throughout the entire leaf blade to the leaf sheath. The lesions were initiated through light intensity and day length. Histochemical staining revealed that lesion formation might reflect programmed cell death (PCD) and abnormal accumulation of reactive oxygen species (ROS). The chlorophyll content in the mutant was significantly lower than that in wildtype, and the ratio of chlorophyll a/b was increased significantly in the mutant compared with wildtype, indicating that lm3 showed impairment of the biosynthesis or degradation of chlorophyll, and that Chlorophyll b was prone to damage during lesion formation. The lm3 mutant exhibited enhanced resistance to wheat powdery mildew fungus (Blumeria graminis f. sp. tritici; Bgt) infection, which was consistent with the increased expression of seven pathogenesis-related (PR) and two wheat chemically induced (WCI) genes involved in the defense-related reaction. Genetic analysis showed that the mutation was controlled through a single partially dominant gene, which was closely linked to Xbarc203 on chromosome 3BL; this gene was delimited to a 40 Mb region between SSR3B450.37 and SSR3B492.6 using a large derived segregating population and the available Chinese Spring chromosome 3B genome sequence. Taken together, our results provide information regarding the identification of a novel wheat LM gene, which will facilitate the additional fine-mapping and cloning of the gene to understand the mechanism underlying LM initiation and disease resistance in common wheat.</t>
  </si>
  <si>
    <t>MAY 13</t>
  </si>
  <si>
    <t>e0155358</t>
  </si>
  <si>
    <t>10.1371/journal.pone.0155358</t>
  </si>
  <si>
    <t>WOS:000376589400010</t>
  </si>
  <si>
    <t>Kriesner, P; Conner, WR; Weeks, AR; Turelli, M; Hoffmann, AA</t>
  </si>
  <si>
    <t>Kriesner, Peter; Conner, William R.; Weeks, Andrew R.; Turelli, Michael; Hoffmann, Ary A.</t>
  </si>
  <si>
    <t>Persistence of a Wolbachia infection frequency cline in Drosophila melanogaster and the possible role of reproductive dormancy</t>
  </si>
  <si>
    <t>Field populations of arthropods are often polymorphic for Wolbachia but the factors maintaining intermediate Wolbachia frequencies are generally not understood. In Drosophila melanogaster, Wolbachia frequencies are highly variable across the globe. We document the persistence of a Wolbachia infection frequency cline in D. melanogaster populations from eastern Australia across at least 20 years, with frequencies generally high in the tropics but lower in cool temperate regions. The results are interpreted using a model of frequency dynamics incorporating cytoplasmic incompatibility (CI), imperfect maternal transmission and Wolbachia effects on fitness. Clinal variation is less pronounced in eastern North America which may reflect annual recolonization at higher latitudes. Limited samples from Africa from latitudes matching our tropical and subtropical samples from Australia and North America show comparably high infection frequencies, but some equatorial samples show lower frequencies. Adult dormancy across cold periods may contribute to the Australian Wolbachia cline. Infected flies exposed to cold conditions for an extended period had reduced fecundity and viability, an effect not evident in unexposed controls. These fitness costs may contribute to the relatively low Wolbachia frequencies in Australian temperate areas; whereas different processes, including CI induced by young males, may contribute to higher frequencies in tropical locations.</t>
  </si>
  <si>
    <t>Hoffmann, Ary/R-2972-2019; Kriesner, Peter/L-7595-2013</t>
  </si>
  <si>
    <t>Hoffmann, Ary/0000-0001-9497-7645; Kriesner, Peter/0000-0002-2382-7006; Weeks, Andrew/0000-0003-3081-135X</t>
  </si>
  <si>
    <t>10.1111/evo.12923</t>
  </si>
  <si>
    <t>WOS:000378946600003</t>
  </si>
  <si>
    <t>Preston, JC; Zhong, JS; McKeown, M; den Bakker, M; Friedman, J</t>
  </si>
  <si>
    <t>Preston, Jill C.; Zhong, Jinshun; McKeown, Meghan; den Bakker, Meghan; Friedman, Jannice</t>
  </si>
  <si>
    <t>Comparative Transcriptomics Indicates a Role for SHORT VEGETATIVE PHASE (SVP) Genes in Mimulus guttatus Vernalization Response</t>
  </si>
  <si>
    <t>The timing of reproduction in response to variable environmental conditions is critical to plant fitness, and is a major driver of taxon differentiation. In the yellow monkey flower, Mimulus guttatus, geographically distinct North American populations vary in their photoperiod and chilling (vernalization) requirements for flowering, suggesting strong local adaptation to their surroundings. Previous analyses revealed quantitative trait loci (QTL) underlying short-day mediated vernalization responsiveness using two annual M. guttatus populations that differed in their vernalization response. To narrow down candidate genes responsible for this variation, and to reveal potential downstream genes, we conducted comparative transcriptomics and quantitative PCR (qPCR) in shoot apices of parental vernalization responsive IM62, and unresponsive LMC24 inbred lines grown under different photoperiods and temperatures. Our study identified several metabolic, hormone signaling, photosynthetic, stress response, and flowering time genes that are differentially expressed between treatments, suggesting a role for their protein products in short-daymediated vernalization responsiveness. Only a small subset of these genes intersected with candidate genes from the previous QTL study, and, of the main candidates tested with qPCR under nonpermissive conditions, only SHORT VEGETATIVE PHASE (SVP) gene expression met predictions for a populationspecific short-day-repressor of flowering that is repressed by cold.</t>
  </si>
  <si>
    <t>Friedman, Jannice/0000-0002-1146-0892; Zhong, Jinshun/0000-0001-7086-5470</t>
  </si>
  <si>
    <t>10.1534/g3.115.026468</t>
  </si>
  <si>
    <t>WOS:000376294400009</t>
  </si>
  <si>
    <t>Ross, A; Koepfli, C; Schoepflin, S; Timinao, L; Siba, P; Smith, T; Mueller, I; Felger, I; Tanner, M</t>
  </si>
  <si>
    <t>Ross, Amanda; Koepfli, Cristian; Schoepflin, Sonja; Timinao, Lincoln; Siba, Peter; Smith, Thomas; Mueller, Ivo; Felger, Ingrid; Tanner, Marcel</t>
  </si>
  <si>
    <t>The Incidence and Differential Seasonal Patterns of Plasmodium vivax Primary Infections and Relapses in a Cohort of Children in Papua New Guinea</t>
  </si>
  <si>
    <t>Plasmodium vivax has the ability to relapse from dormant parasites in the liver weeks or months after inoculation, causing further blood-stage infection and potential onward transmission. Estimates of the force of blood-stage infections arising from primary infections and relapses are important for designing intervention strategies. However, in endemic settings their relative contributions are unclear. Infections are frequently asymptomatic, many individuals harbor multiple infections, and while high-resolution genotyping of blood samples enables individual infections to be distinguished, primary infections and relapses cannot be identified. We develop a model and fit it to longitudinal genotyping data from children in Papua New Guinea to estimate the incidence and seasonality of P vivax primary infection and relapse. The children, aged one to three years at enrolment, were followed up over 16 months with routine surveys every two months. Blood samples were taken at the routine visits and at other times if the child was ill. Samples positive by microscopy or a molecular method for species detection were genotyped using high-resolution capillary electrophoresis for P vivax MS16 and msp1F3, and P falciparum msp2. The data were summarized as longitudinal patterns of success or failure to detect a genotype at each routine time-point (eg 001000001). We assume that the seasonality of P vivax primary infection is similar to that of P falciparum since they are transmitted by the same vectors and, because P falciparum does not have the ability to relapse, the seasonality can be estimated. Relapses occurring during the study period can be a consequence of infections occurring prior to the study: we assume that the seasonal pattern of primary infections repeats over time. We incorporate information from parasitological and entomology studies to gain leverage for estimating the parameters, and take imperfect detection into account. We estimate the force of P vivax primary infections to be 11.5 (10.5, 12.3) for a three-year old child per year and the mean number of relapses per infection to be 4.3 (4.0, 4.6) over 16 months. The peak incidence of relapses occurred in the two month interval following the peak interval for primary infections: the contribution to the force of blood-stage infection from relapses is between 71% and 90% depending on the season. Our estimates contribute to knowledge of the P vivax epidemiology and have implications for the timing of intervention strategies targeting different stages of the life cycle.</t>
  </si>
  <si>
    <t>Koepfli, Cristian/H-8772-2019</t>
  </si>
  <si>
    <t>Koepfli, Cristian/0000-0002-9354-0414; Felger, Ingrid/0000-0003-1255-2606; Ross, Amanda/0000-0001-6027-5645</t>
  </si>
  <si>
    <t>e0004582</t>
  </si>
  <si>
    <t>10.1371/journal.pntd.0004582</t>
  </si>
  <si>
    <t>WOS:000377769300012</t>
  </si>
  <si>
    <t>Grogan, SM; Brown-Guedira, G; Haley, SD; McMaster, GS; Reid, SD; Smith, J; Byrne, PF</t>
  </si>
  <si>
    <t>Grogan, Sarah M.; Brown-Guedira, Gina; Haley, Scott D.; McMaster, Gregory S.; Reid, Scott D.; Smith, Jared; Byrne, Patrick F.</t>
  </si>
  <si>
    <t>Allelic Variation in Developmental Genes and Effects on Winter Wheat Heading Date in the US Great Plains</t>
  </si>
  <si>
    <t>Heading date in wheat (Triticum aestivum L.) and other small grain cereals is affected by the vernalization and photoperiod pathways. The reduced-height loci also have an effect on growth and development. Heading date, which occurs just prior to anthesis, was evaluated in a population of 299 hard winter wheat entries representative of the U.S. Great Plains region, grown in nine environments during 2011-2012 and 2012-2013. The germplasm was evaluated for candidate genes at vernalization (Vrn-A1, Vrn-B1, and Vrn-D1), photoperiod (Ppd-A1, Ppd-B1 and Ppd-D1), and reduced-height (Rht-B1 and Rht-D1) loci using polymerase chain reaction (PCR) and Kompetitive Allele Specific PCR (KASP) assays. Our objectives were to determine allelic variants known to affect flowering time, assess the effect of allelic variants on heading date, and investigate changes in the geographic and temporal distribution of alleles and haplotypes. Our analyses enhanced understanding of the roles developmental genes have on the timing of heading date in wheat under varying environmental conditions, which could be used by breeding programs to improve breeding strategies under current and future climate scenarios. The significant main effects and two-way interactions between the candidate genes explained an average of 44% of variability in heading date at each environment. Among the loci we evaluated, most of the variation in heading date was explained by Ppd-D1, Ppd-B1, and their interaction. The prevalence of the photoperiod sensitive alleles Ppd-A1b, Ppd-B1b, and Ppd-D1b has gradually decreased in U.S. Great Plains germplasm over the past century. There is also geographic variation for photoperiod sensitive and reduced-height alleles, with germplasm from breeding programs in the northern Great Plains having greater incidences of the photoperiod sensitive alleles and lower incidence of the semi-dwarf alleles than germplasm from breeding programs in the central or southern plains.</t>
  </si>
  <si>
    <t>Haley, Scott/C-1228-2013</t>
  </si>
  <si>
    <t>Haley, Scott/0000-0002-1996-9570; Grogan, Sarah/0000-0001-5918-8480</t>
  </si>
  <si>
    <t>e0152852</t>
  </si>
  <si>
    <t>10.1371/journal.pone.0152852</t>
  </si>
  <si>
    <t>WOS:000373604800013</t>
  </si>
  <si>
    <t>Badje, AF; Brandt, TJ; Bergeson, TL; Paloski, RA; Kapfer, JM; Schuurman, GW</t>
  </si>
  <si>
    <t>Badje, Andrew F.; Brandt, Tyler J.; Bergeson, Tara L.; Paloski, Rori A.; Kapfer, Joshua M.; Schuurman, Gregor W.</t>
  </si>
  <si>
    <t>BLANCHARD'S CRICKET FROG ACRIS BLANCHARDI OVERWINTERING ECOLOGY IN SOUTHWESTERN WISCONSIN</t>
  </si>
  <si>
    <t>Blanchard's Cricket Frogs (Acris blanchardi) were once considered among the most abundant frog species in southern Wisconsin, USA. Although historically documented in 31 counties, it is currently found in only a handful of these due to substantial population declines in the late 20th Century. Explanations for this dramatic reduction in numbers include environmental pollutants, climate change, and habitat loss. Unfortunately, a poor understanding of the basic ecology and natural history of this species hinders effective conservation. To achieve a more thorough understanding of overwintering ecology at the northern edge of their range, we surveyed 10 sites in southwestern Wisconsin in an effort to describe the hibernacula and pre-hibernation behavior of Blanchard's Cricket Frogs. We conducted transect and haphazard surveys to determine when most cricket frogs entered hibernacula and the type of hibernacula available (e.g., crayfish burrow, crack in stream banks). Of 385 possible hibernacula assessed, only 20 at four sites were occupied by Blanchard's Cricket Frogs. Most hibernation occurred in exposed cracks formed by the sloughing of river banks, but we observed partially individual frogs twice within small (1 cm diameter) burrows. Hibernating cricket frogs were never observed in large crayfish burrows, under grass, leaves, or logs, or burrowed in gravel banks, as observed elsewhere in their range. Communal hibernation was observed in 13 of the occupied hibernacula. Mean minimum hibernation depth for cricket frogs was 4.7 cm. Our results suggest that exposed, south-facing river banks are critical habitat, and effective Blanchard's Cricket Frog conservation in southern Wisconsin should protect such habitat near known populations.</t>
  </si>
  <si>
    <t>WOS:000375251800011</t>
  </si>
  <si>
    <t>Fritts, SR; Grisham, BA; Haukos, DA; Boal, CW; Patten, MA; Wolfe, DH; Dixon, CE; Cox, RD; Heck, WR</t>
  </si>
  <si>
    <t>Fritts, Sarah R.; Grisham, Blake A.; Haukos, David A.; Boal, Clint W.; Patten, Michael A.; Wolfe, Don H.; Dixon, Charles E.; Cox, Robert D.; Heck, Willard R.</t>
  </si>
  <si>
    <t>Long-Term Lesser Prairie-Chicken Nest Ecology in Response to Grassland Management</t>
  </si>
  <si>
    <t>Long-term population and range declines from habitat loss and fragmentation caused the lesser prairie-chicken (Tympanuchus pallidicinctus) to be a species of concern throughout its range. Current lesser prairie-chicken range in New Mexico and Texas is partially restricted to sand shinnery oak (Quercus havardii; hereafter shinnery oak) prairies, on which cattle grazing is the main socioeconomic driver for private landowners. Cattle producers within shinnery oak prairies often focus land management on shrub eradication using the herbicide tebuthiuron to promote grass production for forage; however, herbicide application alone, and in combination with grazing, may affect nest site selection and nest survival of lesser prairie-chickens through the reduction of shinnery oak and native grasses. We used a controlled, paired, completely randomized design study to assess the influence of grazing and tebuthiuron application and their combined use on nest site selection and nest survival from 2001 to 2010 in Roosevelt County, New Mexico, USA at 2 spatial scales (i.e., treatment and microhabitat) in 4 treatments: tebuthiuron with grazing, tebuthiuron without grazing, no tebuthiuron with grazing, and a control of no tebuthiuron and no grazing. Grazing treatment was a short-duration system in which plots were grazed once during the dormant season and once during the growing season. Stocking rate was calculated each season based on measured forage production and applied to remove &lt;= 25% of available herbaceous material per season. At the treatment scale, we compared nest site selection among treatments using 1-way chi(2) tests and nest survival among treatments using a priori candidate nest survival models in Program MARK. At the microhabitat scale, we identified important habitat predictors of nest site selection and nest survival using logistic regression and a priori candidate nest survival models in Program MARK, respectively. Females typically used treatments as expected and we did not detect trends in selection. Nest survival did not differ among treatments. At the microhabitat scale, nest sites had less bare ground (P = 0.001) and greater angles of obstruction (P = 0.001) compared to random sites. There was a high degree of model selection uncertainty among our candidate models at the microhabitat scale and survival estimates were similar among habitat covariates. Results suggest a tebuthiuron application rate of 0.60 kg/ha, short-duration grazing, and a combination of these management techniques were not detrimental to lesser prairie-chicken nest site selection or nest survival. However, intensified management that increases bare ground or reduces overhead cover may negatively affect lesser prairie-chicken nesting habitat and nest survival. (C) 2016 The Wildlife Society.</t>
  </si>
  <si>
    <t>10.1002/jwmg.1042</t>
  </si>
  <si>
    <t>WOS:000373480100013</t>
  </si>
  <si>
    <t>McNamara, JM; Higginson, AD; Verhulst, S</t>
  </si>
  <si>
    <t>McNamara, John M.; Higginson, Andrew D.; Verhulst, Simon</t>
  </si>
  <si>
    <t>The influence of the starvation-predation trade-off on the relationship between ambient temperature and body size among endotherms</t>
  </si>
  <si>
    <t>AimThe tendency for animals at higher latitudes to be larger (Bergmann's rule) is generally explained by recourse to latitudinal effects on ambient temperature and the food supply, but these receive only mixed support and do not explain observations of the inverse to Bergmann's rule. Our aim was to better understand how ecological variables might influence body size and thereby explain this mixed support. LocationWorld-wide. MethodsPrevious explanations do not allow for the selective pressure exerted by the trade-off between predation and starvation, which we incorporate in a model of optimal body size and energy storage of a generalized homeotherm. In contrast to existing arguments, we concentrate on survival over winter when the food supply is poor and can be interrupted for short periods. ResultsWe use our model to assess the logical validity of the heat conservation hypothesis and show that it must allow for the roles of both food availability and predation risk. We find that whether the effect of temperature on body size is positive or negative depends on temperature range, predator density, and the likelihood of long interruptions to foraging. Furthermore, changing day length explains differing effects of altitude and latitude on body size, leading to opposite predictions for nocturnal and diurnal endotherms. Food availability and ambient temperature can have counteracting selective pressures on body mass, and can lead to a non-monotonic relationship between latitude and size, as observed in several studies. Main conclusionsOur work provides a theoretical framework for understanding the relationships between the costs and benefits of large body size and eco-geographical patterns among endotherms world-wide.</t>
  </si>
  <si>
    <t>Verhulst, Simon/B-1613-2009; Verhulst, Simon/S-3404-2019</t>
  </si>
  <si>
    <t>Verhulst, Simon/0000-0002-1143-6868; Verhulst, Simon/0000-0002-1143-6868</t>
  </si>
  <si>
    <t>10.1111/jbi.12695</t>
  </si>
  <si>
    <t>WOS:000373154000015</t>
  </si>
  <si>
    <t>Ryan, GD; Emiljanowicz, L; Wilkinson, F; Kornya, M; Newman, JA</t>
  </si>
  <si>
    <t>Ryan, Geraldine D.; Emiljanowicz, Lisa; Wilkinson, Francesca; Kornya, Melanie; Newman, Jonathan A.</t>
  </si>
  <si>
    <t>Thermal Tolerances of the Spotted-Wing Drosophila Drosophila suzukii (Diptera: Drosophilidae)</t>
  </si>
  <si>
    <t>The spotted-wing drosophila (Drosophila suzukii Matsumura) is an invasive species of Asian origin that is now widely distributed in North America and Europe. Because of the female's serrated ovipositor, eggs are laid in preharvest fruit, causing large economic losses in cultivated berries and stone fruit. Modeling D. suzukii population dynamics and potential distribution will require information on its thermal tolerance. Large summer populations have been found in regions with severe winter conditions, though little is known about responses to prolonged low-temperature exposure. We used controlled chambers to examine D. suzukii fecundity, development rate, and mortality across a range of temperatures encompassing the upper and lower thresholds (5-35A degrees C). Optimal temperatures (T-opt) were found to be 28.2A degrees C for the development of the egg-to-adult stage, and 22.9A degrees C for reproductive output. No adult eclosion occurred below 8.1A degrees C (T-lower) or above 30.9A degrees C (T-upper). We also investigated survival outcomes following prolonged (42-d) low-temperature exposure to a simulated cold winter (-5, -3, -1, 1, 3, and 5A degrees C). Adult survival was dependent on temperature, with a mean LT50 of 4.9A degrees C. There were no effects of sex, mating status, geographic strain, and photoperiod preexposure on overwintering survival. Thirty-eight percent of females that were mated prior, but not after, prolonged low-temperature exposure produced viable offspring, suggesting that this species may undergo sperm storage. This study provides data on the thermal tolerances of D. suzukii, which can be used for models of D. suzukii population dynamics, degree-day, and distribution models.</t>
  </si>
  <si>
    <t>10.1093/jee/tow006</t>
  </si>
  <si>
    <t>WOS:000374497000033</t>
  </si>
  <si>
    <t>Zarybnicka, M; Kubiznak, P; Sindelar, J; Hlavac, V</t>
  </si>
  <si>
    <t>Zarybnicka, Marketa; Kubiznak, Petr; Sindelar, Jiri; Hlavac, Vaclav</t>
  </si>
  <si>
    <t>Smart nest box: a tool and methodology for monitoring of cavity-dwelling animals</t>
  </si>
  <si>
    <t>1. Camera recording and video analysis have emerged as a successful non-invasive method for collecting a wide range of biological data on many different taxa of animals. However, camera monitoring has rarely been applied to long-term surveillance of cavity or box-nesting species and ordinary off-the-shelf cameras are employed. 2. We present methodology and data on the effectiveness of nest box monitoring using a camera system embedded in four smart nest boxes' (SNBoxes). We applied the SNBoxes to eight Tengmalm's owl (Aegolius funereus) nests in the Czech Republic during a 5-month period in 2014. Each SNBox consisted of a pair of cameras with infrared lighting, an event detector, a radiofrequency identification reader, auxiliary sensors and a 60 Ah 12V battery to power the whole system. All devices used were centrally managed by an embedded computer with specifically developed software. 3. Using four SNBoxes, we observed owl nesting continually during the incubation, nestling and fledgling phases, in total 309days, resulting in 3382 owl video events. Batteries were changed every 65days. A memory of 4GB was found sufficient to store monthly data. We identified 12 types of male and female parental activities and their timing, the diet composition and frequency of prey delivery, the manner of prey storage, the light intensity at the time of each parental activity, the temperature inside the clutch and outside the box and the duration of nestling period of each young. We also produced a video on owl nesting for the general public. 4. The SNBox and related methodology show enormous potential as a non-invasive tool for monitoring animals using boxes or natural cavities. The main advantage of the SNBox is the possibility to study both nocturnal and diurnal animal species and great flexibility in use of the software and hardware for different tasks. As a result, the SNBox provides an opportunity for novel insights into the breeding, roosting, hibernating, and food storage activities of a wide range of cavity-living birds, mammals and reptiles.</t>
  </si>
  <si>
    <t>Hlavac, Vaclav/D-9415-2014</t>
  </si>
  <si>
    <t>Hlavac, Vaclav/0000-0002-8472-3147; Kubiznak, Petr/0000-0002-4938-0839</t>
  </si>
  <si>
    <t>10.1111/2041-210X.12509</t>
  </si>
  <si>
    <t>WOS:000373950700011</t>
  </si>
  <si>
    <t>Sgolastra, F; Arnan, X; Pitts-Singer, TL; Maini, S; Kemp, WP; Bosch, J</t>
  </si>
  <si>
    <t>Sgolastra, Fabio; Arnan, Xavier; Pitts-Singer, Theresa L.; Maini, Stefano; Kemp, William P.; Bosch, Jordi</t>
  </si>
  <si>
    <t>Pre-wintering conditions and post-winter performance in a solitary bee: does diapause impose an energetic cost on reproductive success?</t>
  </si>
  <si>
    <t>1. Diapause is a dynamic process of low metabolic activity that allows insects to survive periods of harsh conditions. Notwithstanding the lowered metabolism, and because diapausing insects have no access to food, diapause has an energetic cost that may affect post-diapause performance. 2. Previous studies on the solitary bee Osmia lignaria have shown that prolonged pre-wintering periods (the time during which individuals already in diapause remain at warm temperatures) are associated with elevated lipid consumption, fat body depletion, and body weight loss. The present study investigated whether prolonged pre-wintering also affects reproduction, i.e. whether the costs associated with diapause could have an effect on post-diapause performance in this species. 3. Females were exposed to a range of pre-wintering conditions, and ovary development and individual post-wintering performance were monitored throughout their adult life span. 4. No evidence of an effect of pre-wintering duration on post-diapause reproductive success was found. Expected differences in the timing of establishment were not observed because ovary maturation was, surprisingly, not arrested during pre-wintering. Prolonged pre-wintering duration did not result in decreased life span, probably because emerging females could rapidly replenish their metabolic reserves through feeding. However, there was a very strong effect of the duration of the pre-emergence period on the likelihood of nest establishment. 5. Longevity, the main factor determining fecundity in Osmia, is subjected to high levels of intrinsic variability, even among females of similar size exposed to identical conditions during development and nesting.</t>
  </si>
  <si>
    <t>Arnan, Xavi/N-7829-2013; Sgolastra, Fabio/AAG-2839-2019; Bosch, Jordi/K-8752-2016</t>
  </si>
  <si>
    <t>Arnan, Xavi/0000-0002-9904-274X; Sgolastra, Fabio/0000-0002-2845-8297; Bosch, Jordi/0000-0002-8088-9457</t>
  </si>
  <si>
    <t>10.1111/een.12292</t>
  </si>
  <si>
    <t>WOS:000371685600009</t>
  </si>
  <si>
    <t>Schattler, H; Ledzewicz, U; Amini, B</t>
  </si>
  <si>
    <t>Schaettler, Heinz; Ledzewicz, Urszula; Amini, Behrooz</t>
  </si>
  <si>
    <t>Dynamical properties of a minimally parameterized mathematical model for metronomic chemotherapy</t>
  </si>
  <si>
    <t>A minimally parameterized mathematical model for low-dose metronomic chemotherapy is formulated that takes into account angiogenic signaling between the tumor and its vasculature and tumor inhibiting effects of tumor-immune system interactions. The dynamical equations combine a model for tumor development under angiogenic signaling formulated by Hahnfeldt et al. with a model for tumor-immune system interactions by Stepanova. The dynamical properties of the model are analyzed. Depending on the parameter values, the system encompasses a variety of medically realistic scenarios that range from cases when (i) low-dose metronomic chemotherapy is able to eradicate the tumor (all trajectories converge to a tumor-free equilibrium point) to situations when (ii) tumor dormancy is induced (a unique, globally asymptotically stable benign equilibrium point exists) to (iii) multi-stable situations that have both persistent benign and malignant behaviors separated by the stable manifold of an unstable equilibrium point and finally to (iv) situations when tumor growth cannot be overcome by low-dose metronomic chemotherapy. The model forms a basis for a more general study of chemotherapy when the main components of a tumor's microenvironment are taken into account.</t>
  </si>
  <si>
    <t>Ledzewicz, Urszula/0000-0002-6447-1958</t>
  </si>
  <si>
    <t>10.1007/s00285-015-0907-y</t>
  </si>
  <si>
    <t>WOS:000371294400005</t>
  </si>
  <si>
    <t>Shearer, PW; West, JD; Walton, VM; Brown, PH; Svetec, N; Chiu, JC</t>
  </si>
  <si>
    <t>Shearer, Peter W.; West, Jessica D.; Walton, Vaughn M.; Brown, Preston H.; Svetec, Nicolas; Chiu, Joanna C.</t>
  </si>
  <si>
    <t>Seasonal cues induce phenotypic plasticity of Drosophila suzukii to enhance winter survival</t>
  </si>
  <si>
    <t>Background: As global climate change and exponential human population growth intensifies pressure on agricultural systems, the need to effectively manage invasive insect pests is becoming increasingly important to global food security. Drosophila suzukii is an invasive pest that drastically expanded its global range in a very short time since 2008, spreading to most areas in North America and many countries in Europe and South America. Preliminary ecological modeling predicted a more restricted distribution and, for this reason, the invasion of D. suzukii to northern temperate regions is especially unexpected. Investigating D. suzukii phenology and seasonal adaptations can lead to a better understanding of the mechanisms through which insects express phenotypic plasticity, which likely enables invasive species to successfully colonize a wide range of environments. Results: We describe seasonal phenotypic plasticity in field populations of D. suzukii. Specifically, we observed a trend of higher proportions of flies with the winter morph phenotype, characterized by darker pigmentation and longer wing length, as summer progresses to winter. A laboratory-simulated winter photoperiod and temperature (12: 12 L:D and 10 degrees C) were sufficient to induce the winter morph phenotype in D. suzukii. This winter morph is associated with increased survival at 1 degrees C when compared to the summer morph, thus explaining the ability of D. suzukii to survive cold winters. We then used RNA sequencing to identify gene expression differences underlying seasonal differences in D. suzukii physiology. Winter morph gene expression is consistent with known mechanisms of cold-hardening such as adjustments to ion transport and up-regulation of carbohydrate metabolism. In addition, transcripts involved in oogenesis and DNA replication were down-regulated in the winter morph, providing the first molecular evidence of a reproductive diapause in D. suzukii. Conclusions: To date, D. suzukii cold resistance studies suggest that this species cannot overwinter in northern locations, e.g. Canada, even though they are established pests in these regions. Combining physiological investigations with RNA sequencing, we present potential mechanisms by which D. suzukii can overwinter in these regions. This work may contribute to more accurate population models that incorporate seasonal variation in physiological parameters, leading to development of better management strategies.</t>
  </si>
  <si>
    <t>10.1186/s12898-016-0070-3</t>
  </si>
  <si>
    <t>WOS:000372494700001</t>
  </si>
  <si>
    <t>Aristakesyan, EA</t>
  </si>
  <si>
    <t>Aristakesyan, E. A.</t>
  </si>
  <si>
    <t>Evolutionary aspects of sleep-wake cycle development in vertebrates (Modern state of the IG Karmanova's sleep evolution theory)</t>
  </si>
  <si>
    <t>JOURNAL OF EVOLUTIONARY BIOCHEMISTRY AND PHYSIOLOGY</t>
  </si>
  <si>
    <t>The genetic basis of rest-activity circadian alternation in animal behavior is considered in the evolutionary range from bacteria to mammals. We scrutinize various concepts of sleep development in the animal world evolution as well as the I.G. Karmanova's theory of the sleep-wake cycle evolution in vertebrates, beginning from wakefulness-primary sleep (or protosleep) in fish and amphibians through wakefulness-intermediate sleep in reptiles to wakefulness-slow wave sleep (SWS) and paradoxical sleep (PS) in birds and mammals. Primary sleep is represented by the three major sleep-like immobility states: catalepsy, catatonia and cataplexy. The main behavioral, somatovegetative and neurophysiological characteristics of primary sleep and the ancient activation pattern during primary sleep are described. The issues of which of these sleep manifestations are homologous to SWS, PS, hibernation and stress response are discussed. In conclusion, the general diagram of sleep evolution in vertebrates is presented, and the I.G. Karmanova's contribution to evolutionary somnology is highlighted.</t>
  </si>
  <si>
    <t>0022-0930</t>
  </si>
  <si>
    <t>1608-3202</t>
  </si>
  <si>
    <t>10.1134/S0022093016020058</t>
  </si>
  <si>
    <t>WOS:000377370400005</t>
  </si>
  <si>
    <t>Henrici, AC</t>
  </si>
  <si>
    <t>Henrici, Amy C.</t>
  </si>
  <si>
    <t>Digging through the past: the evolutionary history of burrowing and underground feeding in rhinophrynid anurans</t>
  </si>
  <si>
    <t>PALAEOBIODIVERSITY AND PALAEOENVIRONMENTS</t>
  </si>
  <si>
    <t>The Rhinophrynidae, endemic to North America, are a highly specialised group of fossorial anurans that, despite a long geologic history, has low diversity. Today, rhinophrynids are represented by one taxon, Rhinophrynus dorsalis, which occurs in extreme southern Texas, USA, and southwards through Mexico and into Central America, in dry tropical to subtropical forests along coastal lowlands. The skeleton of R. dorsalis is highly specialised for burrowing and subterranean feeding, with individuals spending most of their time underground feeding on ants and termites and emerging only after periods of heavy rain to breed. In the fossil record, rhinophrynids with skeletons specialised for burrowing first appear in the late Paleocene (Tiffanian) of Wyoming, USA, and are subsequently known from the Western Interior of North America until the late Eocene (Chadronian), with the exception of one late Pleistocene occurrence in Mexico. From the late Paleocene (Tiffanian) until the present, rhinophrynids became more specialised for burrowing. The tibiale and fibulare became relatively shorter and stouter, the distal condyle of the femur became expanded and divided into two condyles, and the distal prehallux bone and distal phalanx of the first metatarsal were modified as spades by at least the middle Eocene (Uintan). Adaptations for feeding underground might have occurred as early as the middle Eocene (Bridgerian), as suggested by the elongate neural arch of Eorhinophrynus septentrionalis. The middle Eocene (Uintan) Chelomophrynus bayi shares several specialisations with Rhinophrynus dorsalis for feeding underground, so it is presumed that it too was a subterranean feeder. These specialisations include a somewhat protracted snout, lack of teeth on the jaws and vomers, forward shift of the jaw suspensorium and most likely the shoulder girdle, and possibly the structure of the hyoid apparatus. As the climate became more seasonal and subfreezing temperatures developed after the Eocene-Oligocene transition, rhinophrynids apparently never developed the ability to hibernate to avoid freezing and instead shifted their range south.</t>
  </si>
  <si>
    <t>1867-1594</t>
  </si>
  <si>
    <t>1867-1608</t>
  </si>
  <si>
    <t>10.1007/s12549-015-0215-y</t>
  </si>
  <si>
    <t>WOS:000376462900006</t>
  </si>
  <si>
    <t>Rockey, WL</t>
  </si>
  <si>
    <t>Rockey, William L.</t>
  </si>
  <si>
    <t>PREFORMATIVE MOLT ADJUSTMENT IN PITENOLOGICALLY DIVERGENT POPULATIONS OF THE LESSER GOLDFINCH (SPINUS PSALTRIA)</t>
  </si>
  <si>
    <t>The extent to which birds invest in a variable molt reflects the interplay between life history phenology and environmental conditions. This study assesses geographic variation in the preformative molt of the Lesser Goldfinch (Spirzus psaltria) by comparing molt patterns between the Pacific and interior populations of North America which differ in life history phenology by 2 months. Both populations exhibited a strong bimodal pattern in primary replacement where individuals either replaced none or &gt;= 3 primaries. Among individuals that replaced &gt;0 remiges, males molted significantly more remiges than females. The earlier breeding Pacific population contained a significantly greater proportion of individuals that replaced &gt;0 remiges and a significantly greater proportion of individuals that replaced &gt;0 primaries. These results provide observational evidence in support of the early breed extensive molt hypothesis, which states that the preformative molt is adjusted in response to different photoperiod exposure because of later hatch date. Further experimental research is required to validate this hypothesis.</t>
  </si>
  <si>
    <t>10.1676/wils-128-01-70-74.1</t>
  </si>
  <si>
    <t>WOS:000375242000006</t>
  </si>
  <si>
    <t>Jones, TA; Johnson, DA; Bushman, BS; Connors, KJ; Smith, RC</t>
  </si>
  <si>
    <t>Jones, Thomas A.; Johnson, Douglas A.; Bushman, B. Shaun; Connors, Kevin J.; Smith, Robert C.</t>
  </si>
  <si>
    <t>Seed Dormancy Mechanisms in Basalt Milkvetch and Western Prairie Clover</t>
  </si>
  <si>
    <t>A greater diversity of native legumes and forbs is desirable for rangeland restoration practice in the Intermountain Region of the western United States. But for such diversity to materialize in the seed marketplace and to be effective in restoration practice, seeds that germinate reliably in seed fields and on restoration sites are needed. We measured germination response of two native legumes, basalt milkvetch (Astragalus filipes Torr. ex A. Gray) and western prairie clover (Dalea ornata [Douglas] Eaton &amp; Wright), after eight germination treatments. Treatments were a factorial combination of 1) seed scarification with sandpaper (or unscarified), 2) a substrate of moist sand (or blotter paper), and 3) a 3-wk prechill at 5 degrees (or nonprechilled). Cumulative germination increased linearly throughout the 10-wk course of the experiment for all treatment combinations in both species. Scarification increased germination of western prairie clover, but prechilling and substrate had no effect. In contrast, prechilling, scarification, and a sand substrate all increased germination of basalt milkvetch. Hence, for this species the prechilled/scarified/sand treatment combination displayed the numerically highest germination for all 10 wk (30-43%), and the nonprechilled/unscarified/blotter paper treatment combination always germinated lowest (1-3%). Results were consistent with physical dormancy (hard-seededness) limiting germination of western prairie clover and combinational dormancy (i.e., co-occurrence of physical and physiological dormancy) limiting germination of basalt milkvetch. Of the two species, we have found basalt milkvetch to be the more difficult to establish from seed. By prechilling acid-scarified seed in moist sand, basalt milkvetch was successfully established in two field trials seeded in mid-April. Nonprechilled mechanically (sandpaper) scarified seed germinated as high as prechilled acid-scarified seed. By scarifying and prechilling basalt milkvetch seed to address physical and physiological dormancy mechanisms, respectively, this seed-treatment protocol may be "scaled up" to produce large quantities of germinable seed. Published by Elsevier Inc. on behalf of The Society for Range Management.</t>
  </si>
  <si>
    <t>10.1016/j.rama.2015.12.004</t>
  </si>
  <si>
    <t>WOS:000371952400003</t>
  </si>
  <si>
    <t>Sedghifar, A; Saelao, P; Begun, DJ</t>
  </si>
  <si>
    <t>Sedghifar, Alisa; Saelao, Perot; Begun, David J.</t>
  </si>
  <si>
    <t>Genomic Patterns of Geographic Differentiation in Drosophila simulans</t>
  </si>
  <si>
    <t>Geographic patterns of genetic differentiation have long been used to understand population history and to learn about the biological mechanisms of adaptation. Here we present an examination of genomic patterns of differentiation between northern and southern populations of Australian and North American Drosophila simulans, with an emphasis on characterizing signals of parallel differentiation. We report on the genomic scale of differentiation and functional enrichment of outlier SNPs. While, overall, signals of shared differentiation are modest, we find the strongest support for parallel differentiation in genomic regions that are associated with regulation. Comparisons to Drosophila melanogaster yield potential candidate genes involved in local adaptation in both species, providing insight into common selective pressures and responses. In contrast to D. melanogaster, in D. simulans we observe patterns of variation that are inconsistent with a model of temperate adaptation out of a tropical ancestral range, highlighting potential differences in demographic and colonization histories of this cosmopolitan species pair.</t>
  </si>
  <si>
    <t>SAELAO, PEROT/0000-0003-1171-9187</t>
  </si>
  <si>
    <t>10.1534/genetics.115.185496</t>
  </si>
  <si>
    <t>WOS:000371596400028</t>
  </si>
  <si>
    <t>Xi, XQ; Wu, XW; Nylin, S; Sun, SC</t>
  </si>
  <si>
    <t>Xi, Xinqiang; Wu, Xinwei; Nylin, Soren; Sun, Shucun</t>
  </si>
  <si>
    <t>Body size response to warming: time of the season matters in a tephritid fly</t>
  </si>
  <si>
    <t>Whether shrinking body size is a universal response to climate change remains controversial. Moreover, the mechanisms underlying body size shifts are poorly understood. Here, assuming that life history traits evolve to maximize fitness according to life history plasticity theory, we hypothesized that under global warming temperate multivoltine insects should emerge earlier with a smaller body mass in the early growing season, but emerge later with a larger body mass in the late season. We tested this hypothesis by conducting two field artificial warming experiments in an alpine meadow: 1) with one pre-dispersal seed predator species (tephritid flies, Tephritis femoralis) and its two host-plant species flowering in early and late growing seasons, respectively, and 2) with the tephritid flies and one host species with a flowering season that occupies parts of both the early and late growing seasons. These experiments were complemented by a microcosm chamber warming experiment, in which increasing and decreasing temperature trends were set to simulate temperature variation pattern in early and late growing seasons, respectively, but photoperiod was held constant. Warming generally advanced the adult emergence and decreased the body size (adult body mass) in the early season but delayed the emergence and increased the size in the late season in both field experiments, indicating that the seasonally different effects of warming on the fly body size was constant regardless of host-plant identity. The chamber warming resulted in consistent responses of emerging timing and body size to the simulated seasonal warming, demonstrating that the temperature increase per se and its interaction with direction of temperature change, but not other correlated effects, should be primarily responsible for the observed contrasting shifts of body size at different times of the season. Our results indicate that taking into account temperate seasonal patterns of temperature variation could be of general importance for predicting animal body size changes in the warmed future.</t>
  </si>
  <si>
    <t>10.1111/oik.02521</t>
  </si>
  <si>
    <t>WOS:000371222300012</t>
  </si>
  <si>
    <t>Batters, C; Brack, D; Ellrich, H; Averbeck, B; Veigel, C</t>
  </si>
  <si>
    <t>Batters, Christopher; Brack, Dario; Ellrich, Heike; Averbeck, Beate; Veigel, Claudia</t>
  </si>
  <si>
    <t>Calcium can mobilize and activate myosin-VI</t>
  </si>
  <si>
    <t>The ability to coordinate the timing of motor protein activation lies at the center of a wide range of cellular motile processes including endocytosis, cell division, and cancer cell migration. We show that calcium dramatically alters the conformation and activity of the myosin-VI motor implicated in pivotal steps of these processes. We resolved the change in motor conformation and in structural flexibility using single particle analysis of electron microscopic data and identified interacting domains using fluorescence spectroscopy. We discovered that calcium binding to calmodulin increases the binding affinity by a factor of 2,500 for a bipartite binding site on myosin-VI. The ability of calcium-calmodulin to seek out and bridge between binding site components directs a major rearrangement of the motor from a compact dormant state into a cargo binding primed state that is nonmotile. The lack of motility at high calcium is due to calmodulin switching to a higher affinity binding site, which leaves the original IQ-motif exposed, thereby destabilizing the lever arm. The return to low calcium can either restabilize the lever arm, required for translocating the cargo-bound motors toward the center of the cell, or refold the cargo-free motors into an inactive state ready for the next cellular calcium flux.</t>
  </si>
  <si>
    <t>E1162</t>
  </si>
  <si>
    <t>E1169</t>
  </si>
  <si>
    <t>10.1073/pnas.1519435113</t>
  </si>
  <si>
    <t>WOS:000371204500008</t>
  </si>
  <si>
    <t>Nippgen, F; McGlynn, BL; Emanuel, RE; Vose, JM</t>
  </si>
  <si>
    <t>Nippgen, Fabian; McGlynn, Brian L.; Emanuel, Ryan E.; Vose, James M.</t>
  </si>
  <si>
    <t>Watershed memory at the Coweeta Hydrologic Laboratory: The effect of past precipitation and storage on hydrologic response</t>
  </si>
  <si>
    <t>WATER RESOURCES RESEARCH</t>
  </si>
  <si>
    <t>The rainfall-runoff response of watersheds is affected by the legacy of past hydroclimatic conditions. We examined how variability in precipitation affected streamflow using 21 years of daily streamflow and precipitation data from five watersheds at the Coweeta Hydrologic Laboratory in southwestern North Carolina, USA. The gauged watersheds contained both coniferous and deciduous vegetation, dominant north and south aspects, and differing precipitation magnitudes. Lag-correlations between precipitation and runoff ratios across a range of temporal resolutions indicated strong influence of past precipitation (i.e., watershed memory). At all time-scales, runoff ratios strongly depended on the precipitation of previous time steps. At monthly time scales, the influence of past precipitation was detectable for up to 7 months. At seasonal time scales, the previous season had a greater effect on a season's runoff ratio than the same season's precipitation. At annual time scales, the previous year was equally important for a year's runoff ratio than the same year's precipitation. Estimated watershed storage through time and specifically the previous year's storage state was strongly correlated with the residuals of a regression between annual precipitation and annual runoff, partially explaining observed variability in annual runoff in watersheds with deep soils. This effect was less pronounced in the steepest watershed that also contained shallow soils. We suggest that the location of a watershed on a nonlinear watershed-scale storage-release curve can explain differences in runoff during growing and dormant season between watersheds with different annual evapotranspiration.</t>
  </si>
  <si>
    <t>McGlynn, Brian/A-2509-2008; Emanuel, Ryan E/C-3796-2012</t>
  </si>
  <si>
    <t>McGlynn, Brian/0000-0001-5266-4894; Emanuel, Ryan E/0000-0002-2166-1698</t>
  </si>
  <si>
    <t>0043-1397</t>
  </si>
  <si>
    <t>1944-7973</t>
  </si>
  <si>
    <t>10.1002/2015WR018196</t>
  </si>
  <si>
    <t>WOS:000374706300007</t>
  </si>
  <si>
    <t>Erguler, K; Smith-Unna, SE; Waldock, J; Proestos, Y; Christophides, GK; Lelieveld, J; Parham, PE</t>
  </si>
  <si>
    <t>Erguler, Kamil; Smith-Unna, Stephanie E.; Waldock, Joanna; Proestos, Yiannis; Christophides, George K.; Lelieveld, Jos; Parham, Paul E.</t>
  </si>
  <si>
    <t>Large-Scale Modelling of the Environmentally-Driven Population Dynamics of Temperate Aedes albopictus (Skuse)</t>
  </si>
  <si>
    <t>The Asian tiger mosquito, Aedes albopictus, is a highly invasive vector species. It is a proven vector of dengue and chikungunya viruses, with the potential to host a further 24 arboviruses. It has recently expanded its geographical range, threatening many countries in the Middle East, Mediterranean, Europe and North America. Here, we investigate the theoretical limitations of its range expansion by developing an environmentally-driven mathematical model of its population dynamics. We focus on the temperate strain of Ae. albopictus and compile a comprehensive literature-based database of physiological parameters. As a novel approach, we link its population dynamics to globally-available environmental datasets by performing inference on all parameters. We adopt a Bayesian approach using experimental data as prior knowledge and the surveillance dataset of Emilia-Romagna, Italy, as evidence. The model accounts for temperature, precipitation, human population density and photoperiod as the main environmental drivers, and, in addition, incorporates the mechanism of diapause and a simple breeding site model. The model demonstrates high predictive skill over the reference region and beyond, confirming most of the current reports of vector presence in Europe. One of the main hypotheses derived from the model is the survival of Ae. albopictus populations through harsh winter conditions. The model, constrained by the environmental datasets, requires that either diapausing eggs or adult vectors have increased cold resistance. The model also suggests that temperature and photoperiod control diapause initiation and termination differentially. We demonstrate that it is possible to account for unobserved properties and constraints, such as differences between laboratory and field conditions, to derive reliable inferences on the environmental dependence of Ae. albopictus populations.</t>
  </si>
  <si>
    <t>Lelieveld, Jos/A-1986-2013; Erguler, Kamil/Y-5990-2019</t>
  </si>
  <si>
    <t>Lelieveld, Jos/0000-0001-6307-3846; Erguler, Kamil/0000-0002-2674-592X; Christophides, George/0000-0002-3323-1687</t>
  </si>
  <si>
    <t>e0149282</t>
  </si>
  <si>
    <t>10.1371/journal.pone.0149282</t>
  </si>
  <si>
    <t>WOS:000370054100141</t>
  </si>
  <si>
    <t>Ortmans, W; Mahy, G; Monty, A</t>
  </si>
  <si>
    <t>Ortmans, William; Mahy, Gregory; Monty, Arnaud</t>
  </si>
  <si>
    <t>Effects of seed traits variation on seedling performance of the invasive weed, Ambrosia artemisiifolia L.</t>
  </si>
  <si>
    <t>Seedling performance can determine the survival of a juvenile plant and impact adult plant performance. Understanding the factors that may impact seedling performance is thus critical, especially for annuals, opportunists or invasive plant species. Seedling performance can vary among mothers or populations in response to environmental conditions or under the influence of seed traits. However, very few studies have investigated seed traits variations and their consequences on seedling performance. Specifically, the following questions have been addressed by this work: 1) How the seed traits of the invasive Ambrosia artemisiifolia L vary among mothers and populations, as well as along the latitude; 2) How do seed traits influence seedling performance; 3) Is the influence on seedlings temperature dependent. With seeds from nine Western Europe ruderal populations, seed traits that can influence seedling development were measured. The seeds were sown into growth chambers with warmer or colder temperature treatments. During seedling growth, performance-related traits were measured. A high variability in seed traits was highlighted. Variation was determined by the mother identity and population, but not latitude. Together, the temperature, population and the identity of the mother had an effect on seedling performance. Seed traits had a relative impact on seedling performance, but this did not appear to be temperature dependent. Seedling performance exhibited a strong plastic response to the temperature, was shaped by the identity of the mother and the population, and was influenced by a number of seed traits. (C) 2016 Elsevier Masson SAS. All rights reserved.</t>
  </si>
  <si>
    <t>Monty, Arnaud/0000-0003-1910-6748</t>
  </si>
  <si>
    <t>1873-6238</t>
  </si>
  <si>
    <t>10.1016/j.actao.2016.01.008</t>
  </si>
  <si>
    <t>WOS:000371362800006</t>
  </si>
  <si>
    <t>Hereher, ME</t>
  </si>
  <si>
    <t>Hereher, Mohamed E.</t>
  </si>
  <si>
    <t>Synopsis of geo-environmental hazards in Hail region, Saudi Arabia using remote sensing</t>
  </si>
  <si>
    <t>ENVIRONMENTAL EARTH SCIENCES</t>
  </si>
  <si>
    <t>Hail desert in Saudi Arabia is subjected to a range of geo-environmental hazards due to its intrinsic physiographic and geologic nature. These hazards include: sand drift, flash floods, rock falls, problem soils, potential hazards from intra-plate lava flows of dormant volcanoes (harrat), and dust storms. Remote sensing and field investigation were used to identify and quantify the magnitude of these hazards. Hail is a growing urban and agricultural development region; however, some infrastructure have been constructed in vulnerable locations to geo-environmental hazards. Development plans should consider such hazards when executing sprawl and extension of public services.</t>
  </si>
  <si>
    <t>Hereher, Mohamed/R-4093-2019</t>
  </si>
  <si>
    <t>Hereher, Mohamed/0000-0003-4875-8286</t>
  </si>
  <si>
    <t>1866-6280</t>
  </si>
  <si>
    <t>1866-6299</t>
  </si>
  <si>
    <t>10.1007/s12665-015-5024-0</t>
  </si>
  <si>
    <t>WOS:000370241400055</t>
  </si>
  <si>
    <t>Keena, MA</t>
  </si>
  <si>
    <t>Keena, M. A.</t>
  </si>
  <si>
    <t>Inheritance and World Variation in Thermal Requirements for Egg Hatch in Lymantria dispar (Lepidoptera: Erebidae)</t>
  </si>
  <si>
    <t>Mode of inheritance of hatch traits in Lymantria dispar L. was determined by crossing populations nearly fixed for the phenotypic extremes. The nondiapausing phenotype was inherited via a single recessive gene and the phenotype with reduced low temperature exposure requirements before hatch was inherited via a single dominant gene. There was no evidence for sex-linkage or cytoplasmic effects with either gene. Eggs from 43 geographic populations were evaluated for hatch characteristics after being held for 60d at 5 degrees C followed by incubation at 25 degrees C. There was considerable variation both within and among the populations in the proportion able to hatch, time to first hatch, and average time to hatch. Egg masses with reduced requirement for low temperatures before the eggs were ready to hatch were present in all subspecies of L. dispar and the phenotype was not fixed in most populations. The populations clustered into three distinct groups, and climatic variables were found to be rough predictors of those groups. Variation in hatch phenotypes between populations is likely an adaptation to local climate and within a population provides a bet-hedging strategy to ensure that at least some hatch synchronizes with host leaf-out. Continued vigilance to prevent movement of populations both within and between countries is warranted, because some of the alleles that confer nondiapause or reduced low temperature requirements before egg hatch are not present in all populations and their introduction would increase variation in egg hatch within a population.</t>
  </si>
  <si>
    <t>Keena, Melody A./W-7124-2019</t>
  </si>
  <si>
    <t>Keena, Melody A./0000-0003-3099-6243</t>
  </si>
  <si>
    <t>10.1093/ee/nvv163</t>
  </si>
  <si>
    <t>WOS:000370271900001</t>
  </si>
  <si>
    <t>Yukawa, J; Ichinose, M; Kim, W; Uechi, N; Gyoutoku, N; Fujii, T</t>
  </si>
  <si>
    <t>Yukawa, Junichi; Ichinose, Minami; Kim, Wanggyu; Uechi, Nami; Gyoutoku, Naohisa; Fujii, Tomohisa</t>
  </si>
  <si>
    <t>Lower development threshold temperatures and thermal constants for four species of Asphondylia (Diptera: Cecidomyiidae) in Japan and their larval developmental delay caused by heat stress</t>
  </si>
  <si>
    <t>Lower development threshold temperatures (LDT) of gall midges (Diptera: Cecidomyiidae) were directly determined by comparing developmental stages before and after incubation of galls for a definite period under a range of temperatures sufficient to cover the borders of the linear response. The LDT was determined to be 15 and 17 A degrees C, respectively, for the soybean-pod gall midge, Asphondylia yushimai Yukawa and Uechi, and the ampelopsis fruit-gall midge, A. baca Monzen. They are host-alternating multivoltine species, but their LDT did not differ between generations on winter-spring and summer-autumn hosts, supporting the hypothesis that the value of LDT is stable and species specific. Based on the LDT and the 50 % emergence dates (ET50) of an overwintered generation, we estimated the thermal constants from first instars to adults to be 47.4 day-degrees for A. yushimai and 164.9 day-degrees for A. baca. The estimated thermal constant enables A. yushimai to repeat many generations annually, which may support the possibility that the gall-midge infestation range expands every summer and autumn from southern to northern Honshu, where winter-spring hosts have never been detected. The larval development of A. yushimai and A. baca, as well as those of two other univoltine congeners, A. aucubae Yukawa and Ohsaki and A. sphaera Monzen, was delayed at temperatures of 26, 28, or 29 A degrees C. Global warming, when it becomes more prominent, will reduce the number of generations and the survival rate of multivoltine gall midges that spend summer without diapause.</t>
  </si>
  <si>
    <t>10.1007/s13355-015-0372-5</t>
  </si>
  <si>
    <t>WOS:000369253100008</t>
  </si>
  <si>
    <t>Salman, MHR; Hellrigl, K; Minerbi, S; Battisti, A</t>
  </si>
  <si>
    <t>Salman, Md Habibur Rahman; Hellrigl, Klaus; Minerbi, Stefano; Battisti, Andrea</t>
  </si>
  <si>
    <t>Prolonged pupal diapause drives population dynamics of the pine processionary moth (Thaumetopoea pityocampa) in an outbreak expansion area</t>
  </si>
  <si>
    <t>Due to its negative impact on tree growth and human health, pine processionary moth is a major concern for forest managers, especially in recent outbreak expansion areas. As some individuals have prolonged diapause for more than a single year, population dynamics of this species is hard to understand. To decipher the mechanism of prolonged diapause and its role in population dynamics, we started a pest surveillance program in 1999 in a pine processionary population in the southern-central Alps of northern Italy, a recent range expansion zone for the species. The 16-year study used a pheromone trap network and four large rearing cages. We found some individuals could diapause for up to a maximum of seven years. With few exceptions, prolonged pupal diapause increased and retrieval rate of moth in cages decreased with increasing elevation. Moreover, we found prolonged diapausing individuals to emerge in advance of non-diapausing individuals. This trait allowed us to infer the proportion of prolonged diapausing individuals caught in the pheromone traps. Prolonged diapause was responsible for maintaining high population density for eight years in spite of annual applications of the biocontrol agent Bacillus thuringiensis kurstaid. This sustained density relied on individuals from cohorts before the application of insecticide started, and from cohorts not completely suppressed by the insecticide applications. (C) 2015 Elsevier B.V. All rights reserved.</t>
  </si>
  <si>
    <t>Battisti, Andrea/F-6243-2015; Salman, Habibur Rahman/J-8408-2018</t>
  </si>
  <si>
    <t>Battisti, Andrea/0000-0002-2497-3064; Salman, Habibur Rahman/0000-0002-6709-8810</t>
  </si>
  <si>
    <t>10.1016/j.foreco.2015.11.035</t>
  </si>
  <si>
    <t>WOS:000368753900034</t>
  </si>
  <si>
    <t>Singh, N; Mishra, G; Omkar,</t>
  </si>
  <si>
    <t>Singh, Neha; Mishra, Geetanjali; Omkar</t>
  </si>
  <si>
    <t>Effect of photoperiod on slow and fast developing individuals in aphidophagous ladybirds, Menochilus sexmaculatus and Propylea dissecta (Coleoptera: Coccinellidae)</t>
  </si>
  <si>
    <t>The effects of environmental parameters on insect development have been studied extensively. But the reasons for 2 differential developmental rates within same cohort under varying environmental factors have not been explored. For the purpose, in this study the existence and stability of slow and fast development under 5 photoperiods (i.e., 8L: 16D, 10L : 14D, 12L : 12D, 14L : 10D and 16L : 8D; light and dark hours per day) and its effect on body mass and reproductive attributes in 2 aphidophagous ladybirds, Menochilus sexmaculatus (Fabricius) and Propylea dissecta (Mulsant) was examined on Aphis craccivora Koch at 27 +/- 1 degrees C temperature. A clear bimodal (2 peaks, where the first peak represented the fast developing and the 2nd peak slow developing individuals) pattern of distribution at each photoperiod was found. The proportion of slow and fast developing individuals in a cohort differed with photoperiods. The slow developing individuals were more in numbers at 8L : 16D, in equal numbers at 14L : 10D and in less numbers at 16L: 8D, indicating that the variation in emergence was owing to exogenous cues influenced differential rates of mortality. Slow developing individuals had female biased sex ratio, higher longevity and lower body mass than fast developing individuals. Fast developing females laid higher numbers of eggs with higher egg viability than slow developing females. Study of such variations in development at different photoperiods is helpful to understand its role in the development of insects particularly ladybirds and permits the selection of fast developing bioagents for their use in biocontrol of pest species.</t>
  </si>
  <si>
    <t>Mishra, Geetanjali/X-7796-2019</t>
  </si>
  <si>
    <t>10.1111/1744-7917.12182</t>
  </si>
  <si>
    <t>WOS:000368829000012</t>
  </si>
  <si>
    <t>Fakthongphan, J; Bai, GH; St Amand, P; Graybosch, RA; Baenziger, PS</t>
  </si>
  <si>
    <t>Fakthongphan, Juthamas; Bai, Guihua; St Amand, Paul; Graybosch, R. A.; Baenziger, P. S.</t>
  </si>
  <si>
    <t>Identification of markers linked to genes for sprouting tolerance (independent of grain color) in hard white winter wheat (HWWW)</t>
  </si>
  <si>
    <t>Key message Hard red wheats can donate genes to hard white wheats for tolerance to preharvest sprouting, the effects are quantitative in nature, and may be tracked with previously described DNA markers. 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</si>
  <si>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Baenziger, Peter S/C-6490-2014; bai, guihua/L-6374-2019</t>
  </si>
  <si>
    <t>Baenziger, Peter S/0000-0002-9109-6954; bai, guihua/0000-0002-1194-319X</t>
  </si>
  <si>
    <t>10.1007/s00122-015-2636-4</t>
  </si>
  <si>
    <t>WOS:000368991100016</t>
  </si>
  <si>
    <t>Bui, TKL; Do-Hong, LC; Dao, TS; Hoang, TC</t>
  </si>
  <si>
    <t>Bui, Thanh-Khiet L.; Do-Hong, L. Chi; Dao, Thanh-Son; Hoang, Tham C.</t>
  </si>
  <si>
    <t>Copper toxicity and the influence of water quality of Dongnai River and Mekong River waters on copper bioavailability and toxicity to three tropical species</t>
  </si>
  <si>
    <t>The present study investigated copper (Cu) toxicity and the influence of water quality characteristics of Dongnai River and Mekong River (Vietnam) surface waters to three tropical species; Daphnia lumholtzi, Ceriodaphnia cornuta, and Danio rerio. The river waters had a range of water quality parameters that modify Cu bioavailability and toxicity. The range of total hardness, alkalinity, pH and dissolved organic carbon were 15-64 mg/L as CaCO3, 18-58 mg/L as CaCO3, 6.62-7.88, and 6.9-14.7 mg/l, respectively. The US EPA acute toxicity test method with a modification to the light photoperiod and temperature for tropical organisms was used to investigate Cu toxicity. Result of the present study found that Cu produced toxic effect to the studied organisms at low concentrations. The 48-h LC50 ranged from 3.92 to 8.61 mu g/l, 2.92-9.56 mu g/l, and 15.71-68.69 mu g/l dissolved Cu for D. lumholtzi, C. cornuta, and D. rerio, respectively. In general, water quality had an influence on Cu bioavailability and toxicity to the studied organisms. The toxicity of Cu was higher in water with lower hardness, DOC, and/or pH. The present study indicates a contribution of Cu hydroxide and carbonate to Cu bioavailability to Mekong organisms. Results of the present study will be used for calibrating the US Cu Biotic Ligand Model (BLM) to Mekong River water and organisms in support of application of the BLM for setting site-specific Cu water quality guidelines in the ecosystem of the Lower Mekong River Basin. (C) 2015 Elsevier Ltd. All rights reserved.</t>
  </si>
  <si>
    <t>10.1016/j.chemosphere.2015.09.058</t>
  </si>
  <si>
    <t>WOS:000367774400110</t>
  </si>
  <si>
    <t>Krzysztofik, R; Dymitrow, M; Kantor-Pietraga, I; Sporna, T</t>
  </si>
  <si>
    <t>Krzysztofik, Robert; Dymitrow, Mirek; Kantor-Pietraga, Iwona; Sporna, Tomasz</t>
  </si>
  <si>
    <t>The Concept of Urban Hibernation</t>
  </si>
  <si>
    <t>EUROPEAN PLANNING STUDIES</t>
  </si>
  <si>
    <t>Today, as a result of fast-paced societal transformations, many small towns face severe developmental challenges and an uncertain future. Departing from the broader theory of developmental disequilibrium, we launch the concept of urban hibernation to explain the process of periodic small-town regress. The conceptalong with its key stages and turning pointsis presented to the background of urbanization processes encountered in Poland. At the same time, the focus on small towns offers an alternative and more context-sensitive explication to eclectic development models inherent to larger cities. As such, we argue that the concept of urban hibernation is apt to serve as a more precise research and planning tool in the context of small towns, and particularly in the critical moments of rise and recession. By applying a historical perspective, we address the importance of proper identification of the various and ever-changing city-forming factors, including their role for spatial planning at different scales. Urban hibernation should thus be considered as an intrinsic part of the geographic environment, which, due to the volatility of its socio-economic components, transcends the traditional rural-urban divide. Our conceptual contribution may thus serve as a background for a fuller understanding of the variability and dynamics of intra-urban structures.</t>
  </si>
  <si>
    <t>Sporna, Tomasz/J-5778-2019</t>
  </si>
  <si>
    <t>Sporna, Tomasz/0000-0002-1099-7196</t>
  </si>
  <si>
    <t>0965-4313</t>
  </si>
  <si>
    <t>1469-5944</t>
  </si>
  <si>
    <t>10.1080/09654313.2015.1078296</t>
  </si>
  <si>
    <t>WOS:000366979500005</t>
  </si>
  <si>
    <t>Scalco, VW; de Morais, ABB; Romanowski, HP; Mega, NO</t>
  </si>
  <si>
    <t>Scalco, V. W.; de Morais, A. B. B.; Romanowski, H. P.; Mega, N. O.</t>
  </si>
  <si>
    <t>Population Dynamics of the Swallowtail Butterfly Battus polystictus polystictus (Butler) (Lepidoptera: Papilionidae) with Notes on Its Natural History</t>
  </si>
  <si>
    <t>Battus polystictus (Butler) is a butterfly from the Neotropical region, occurring in the Atlantic Forest and Pampa biomes. It is commonly found in forest fragments surrounded by meadow formations, subjected to marked seasonal changes. Here, we report the population dynamics of B. polystictus at a high latitude environment and provide notes on its natural history. Population parameters were estimated on a 12-month mark-recapture program and the seasonality of resources investigated by exhaustive mapping of host-plants and flowers. The number of butterflies per day was not stable during the year, ranging from zero (winter) to 22 (summer); the sex ratio was always male biased (3M:1F). The age structure was not constant, with an increase of older individuals toward summer. The population density was positively correlated with temperature, relative humidity, and day length. The residence time was lower for males, while the vagility was lower for females; the increment of resources at forest edges seems to increase the likelihood of occurrence of both sexes. The results shown here suggest that South Brazilian populations of B. polystictus have high ecological demands for spring and summer conditions, avoiding winter in diapause.</t>
  </si>
  <si>
    <t>ROMANOWSKI, HELENA/I-3265-2012</t>
  </si>
  <si>
    <t>Oliveira Mega, Nicolas/0000-0002-9200-1558</t>
  </si>
  <si>
    <t>10.1007/s13744-015-0341-2</t>
  </si>
  <si>
    <t>WOS:000367197900005</t>
  </si>
  <si>
    <t>Zukal, J; Bandouchova, H; Brichta, J; Cmokova, A; Jaron, KS; Kolarik, M; Kovacova, V; Kubatova, A; Novakova, A; Orlov, O; Pikula, J; Presetnik, P; Suba, J; Zahradnikova, A; Martinkova, N</t>
  </si>
  <si>
    <t>Zukal, Jan; Bandouchova, Hana; Brichta, Jiri; Cmokova, Adela; Jaron, Kamil S.; Kolarik, Miroslav; Kovacova, Veronika; Kubatova, Alena; Novakova, Alena; Orlov, Oleg; Pikula, Jiri; Presetnik, Primoz; Suba, Jurgis; Zahradnikova, Alexandra, Jr.; Martinkova, Natalia</t>
  </si>
  <si>
    <t>White-nose syndrome without borders: Pseudogymnoascus destructans infection tolerated in Europe and Palearctic Asia but not in North America</t>
  </si>
  <si>
    <t>A striking feature of white-nose syndrome, a fungal infection of hibernating bats, is the difference in infection outcome between North America and Europe. Here we show high WNS prevalence both in Europe and on the West Siberian Plain in Asia. Palearctic bat communities tolerate similar fungal loads of Pseudogymnoascus destructans infection as their Nearctic counterparts and histopathology indicates equal focal skin tissue invasiveness pathognomonic for WNS lesions. Fungal load positively correlates with disease intensity and it reaches highest values at intermediate latitudes. Prevalence and fungal load dynamics in Palearctic bats remained persistent and high between 2012 and 2014. Dominant haplotypes of five genes are widespread in North America, Europe and Asia, expanding the source region of white-nose syndrome to non-European hibernacula. Our data provides evidence for both endemicity and tolerance to this persistent virulent fungus in the Palearctic, suggesting that host-pathogen interaction equilibrium has been established.</t>
  </si>
  <si>
    <t>Kolarik, Miroslav/A-1680-2008; Kovacova, Veronika/V-1815-2019; Cmokova, Adela/S-2000-2017; Martinkova, Natalia/C-2939-2008; Kubatova, Alena/D-7918-2016; Alexandra, Zahradnikova/C-2918-2009; Pikula, Jiri/V-8620-2018; Novakova, Alena/S-7299-2018; Zukal, Jan/G-1180-2014</t>
  </si>
  <si>
    <t>Kolarik, Miroslav/0000-0003-4016-0335; Kovacova, Veronika/0000-0001-9362-125X; Cmokova, Adela/0000-0002-7986-6688; Martinkova, Natalia/0000-0003-4556-4363; Kubatova, Alena/0000-0002-2837-1087; Alexandra, Zahradnikova/0000-0001-5170-118X; Pikula, Jiri/0000-0001-8747-9365; Novakova, Alena/0000-0003-0911-3565; Zukal, Jan/0000-0003-4967-6880; Bandouchova, Hana/0000-0003-0373-7940</t>
  </si>
  <si>
    <t>10.1038/srep19829</t>
  </si>
  <si>
    <t>WOS:000368927100001</t>
  </si>
  <si>
    <t>Darmency, H; Bellanger, S; Matejicek, A; Guillemin, JP</t>
  </si>
  <si>
    <t>Darmency, Henri; Bellanger, Solene; Matejicek, Annick; Guillemin, Jean-Philippe</t>
  </si>
  <si>
    <t>Long-day-dependent segetal species threatened by climate change</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</si>
  <si>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</si>
  <si>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10.1016/j.agee.2015.10.012</t>
  </si>
  <si>
    <t>WOS:000366074400038</t>
  </si>
  <si>
    <t>Lucan, RK; Bandouchova, H; Bartonicka, T; Pikula, J; Zahradnikova, A; Zukal, J; Martinkova, N</t>
  </si>
  <si>
    <t>Lucan, Radek K.; Bandouchova, Hana; Bartonicka, Tomas; Pikula, Jiri; Zahradnikova, Alexandra, Jr.; Zukal, Jan; Martinkova, Natalia</t>
  </si>
  <si>
    <t>Ectoparasites may serve as vectors for the white-nose syndrome fungus</t>
  </si>
  <si>
    <t>Background: Vertebrate ectoparasites frequently play a role in transmission of infectious agents. Pseudogymnoascus destructans is a psychrophilic fungus known to cause white-nose syndrome (WNS), an emerging infectious disease of bats. It is transmitted with direct contact between bats or with contaminated environment. The aim of this study was to examine wing mites from the family Spinturnicidae parasitizing hibernating bats for the presence of P. destructans propagules as another possible transmission route. Methods: Wing mites collected from 33 bats at four hibernation sites in the Czech Republic were inspected for the presence and load of pathogen's DNA using quantitative PCR. Simultaneously, wing damage of inspected bats caused by WNS was quantified using ultraviolet light (UV) transillumination and the relationship between fungal load on wing mites and intensity of infection was subjected to correlation analysis. Results: All samples of wing mites were positive for the presence of DNA of P. destructans, indicating a high probability of their role in the transmission of the pathogen's propagules between bats. Conclusions: Mechanical transport of adhesive P. destructans spores and mycelium fragments on the body of spinturnicid mites is highly feasible. The specialised lifestyle of mites, i.e., living on bat wing membranes, the sites most typically affected by fungal growth, enables pathogen transport. Moreover, P. destructans metabolic traits suggest an ability to grow and sporulate on a range of organic substrates, including insects, which supports the possibility of growth on bat ectoparasites, at least in periods when bats roost in cold environments and enter torpor. In addition to transport of fungal propagules, mites may facilitate entry of fungal hyphae into the epidermis through injuries caused by biting.</t>
  </si>
  <si>
    <t>Lucan, Radek/B-7412-2015; Martinkova, Natalia/C-2939-2008; Alexandra, Zahradnikova/C-2918-2009; Pikula, Jiri/V-8620-2018; Zukal, Jan/G-1180-2014</t>
  </si>
  <si>
    <t>Lucan, Radek/0000-0002-9575-3173; Martinkova, Natalia/0000-0003-4556-4363; Alexandra, Zahradnikova/0000-0001-5170-118X; Pikula, Jiri/0000-0001-8747-9365; Zukal, Jan/0000-0003-4967-6880; Bandouchova, Hana/0000-0003-0373-7940</t>
  </si>
  <si>
    <t>10.1186/s13071-016-1302-2</t>
  </si>
  <si>
    <t>WOS:000368409100002</t>
  </si>
  <si>
    <t>Reale, L; Tedeschini, E; Rondoni, G; Ricci, C; Bin, F; Frenguelli, G; Ferranti, F</t>
  </si>
  <si>
    <t>Reale, L.; Tedeschini, E.; Rondoni, G.; Ricci, C.; Bin, F.; Frenguelli, G.; Ferranti, F.</t>
  </si>
  <si>
    <t>Histological investigation on gall development induced by a worldwide invasive pest, Dryocosmus kuriphilus, on Castanea sativa</t>
  </si>
  <si>
    <t>PLANT BIOSYSTEMS</t>
  </si>
  <si>
    <t>The Asian chestnut gall wasp Dryocosmus kuriphilus (Hymenoptera: Cynipidae) is one of the most serious pests of chestnut trees worldwide. Wasps lay eggs into chestnut buds from mid Jane to late July, depending on latitude, and galls develop the following spring on new vegetation, reducing photosynthesis and nut production. We observed that modification of tissues surrounding D. kuriphilus eggs, which differentiate to form the larval chamber, started approximately 1 month after oviposition, shortly after eggs hatch. The larval chambers continued to increase slightly in size throughout the autumn months until January. After that, a period of stagnation, which corresponds to the plant's dormancy, occurred, followed by rapid growth from March to May, during the period from bud swelling to bud break. Galls continued to grow during the leaf expansion after bud break and stopped when plant organs achieved their final size. Our results have implications for the management of the pest, providing a better understanding of the critical time periods for the effective control.</t>
  </si>
  <si>
    <t>RONDONI, GABRIELE/0000-0002-1797-0842; FERRANTI, Francesco/0000-0002-2548-3868; REALE, Lara/0000-0001-7570-3972; FRENGUELLI, Giuseppe/0000-0002-6282-2814</t>
  </si>
  <si>
    <t>1126-3504</t>
  </si>
  <si>
    <t>1724-5575</t>
  </si>
  <si>
    <t>10.1080/11263504.2014.918058</t>
  </si>
  <si>
    <t>WOS:000370967200005</t>
  </si>
  <si>
    <t>Stutte, GW</t>
  </si>
  <si>
    <t>Jeliazkov, VD; Cantrell, CL</t>
  </si>
  <si>
    <t>Stutte, Gary W.</t>
  </si>
  <si>
    <t>Controlled Environment Production of Medicinal and Aromatic Plants</t>
  </si>
  <si>
    <t>MEDICINAL AND AROMATIC CROPS: PRODUCTION, PHYTOCHEMISTRY, AND UTILIZATION</t>
  </si>
  <si>
    <t>ACS Symposium Series</t>
  </si>
  <si>
    <t>Symposium on Medicinal and Aromatic Crops: Production, Phytochemistry &amp; Utilization / 249th ACS National Meeting &amp; Exposition</t>
  </si>
  <si>
    <t>MAR 22-26, 2015</t>
  </si>
  <si>
    <t>Denver, CO</t>
  </si>
  <si>
    <t>Amer Chem Soc, Div Agr &amp; Food Chem Inc</t>
  </si>
  <si>
    <t>Controlled environment (CE) technology enables the production of plants and their products inside structures such as greenhouses, growth chambers, and indoor plant factories. Growth conditions are managed to optimize the concentration of high value phytochemicals, maximize yields, and minimize microbial and insect contamination on a year round basis. CE technology removes the geographical constraints to production by enabling environmental (temperature, photoperiod, light quality, CO,) and cultural (rooting media, nutrient composition, irrigation) factors to be managed and replicated anywhere in the world. CE technology has potential to increase availability, improve quality, and reduce over-harvesting pressures of medicinal and aromatic plants (MAPs) supplying the commercial market. Although CE is widely used for the production of vegetables and ornamental species, there is limited published data on growth, production, and chemistry of MAPs in CE. This article provides an overview of research conducted on production of MAPs in CE, provides examples of potential CE's to increase yield and quality, and suggests areas for future development.</t>
  </si>
  <si>
    <t>0097-6156</t>
  </si>
  <si>
    <t>1947-5918</t>
  </si>
  <si>
    <t>978-0-8412-3127-6</t>
  </si>
  <si>
    <t>WOS:000400538300005</t>
  </si>
  <si>
    <t>Shalimu, D; Sun, J; Baskin, CC; Baskin, JM; Sun, LW; Liu, YJ</t>
  </si>
  <si>
    <t>Shalimu, Dilinuer; Sun, Jia; Baskin, Carol C.; Baskin, Jerry M.; Sun, Liwei; Liu, Yujun</t>
  </si>
  <si>
    <t>Changes in oxidative patterns during dormancy break by warm and cold stratification in seeds of an edible fruit tree</t>
  </si>
  <si>
    <t>The transition from seed dormancy to germination is triggered by environmental factors, and in pomegranate (Punica granatum) seeds higher germination percentages are achieved by warm + cold stratification rather than by cold stratification alone. Our objective was to define the pattern of internal oxidative changes in pomegranate seeds as dormancy was being broken by warm + cold stratification and by cold stratification alone. Embryos isolated from seeds after 1-42 days of warm stratification, after 56 days of warm stratification + 7, 28 or 56 days of cold stratification, and after 1-84 days of cold stratification alone, were used in biochemical tests. Hydrogen peroxide (H2O2), nitric oxide (NO), proline, lipid peroxidation, protein carbonylation, and activities of the scavenging enzymes superoxide dismutase (SOD), hydrogen peroxide enzyme and peroxidase in the embryos were assessed by colorimetric methods. Our results indicated that warm + cold stratification had a stronger dormancy-breaking effect than cold stratification (85% versus 50% germination), which may be attributed to a higher yield of H2O2, NO, lipid peroxidation and protein carbonylation in warm + cold stratification. Furthermore, warm + cold stratification-induced H2O2 change led to greater changes (elevation followed by attenuation) in activities of the scavenging enzymes than that induced by cold stratification alone. These results indicated that restriction of the level of reactive oxygen species change within a positive and safe range by such enzymes promoted seed germination. In addition, a relatively strong elevation of proline during warm + cold stratification also contributed to dormancy breakage and subsequent germination. In conclusion, the strong dormancy alleviating effect of warm + cold stratification on pomegranate seeds may be attributed to the corresponding active oxidative change via H2O2, NO, proline, malondialdehyde, protein carbonylation and scavenging enzymes.</t>
  </si>
  <si>
    <t>Liu, Yujun/H-3661-2015</t>
  </si>
  <si>
    <t>Liu, Yujun/0000-0001-6588-3359</t>
  </si>
  <si>
    <t>plw024</t>
  </si>
  <si>
    <t>10.1093/aobpla/plw024</t>
  </si>
  <si>
    <t>WOS:000392214600001</t>
  </si>
  <si>
    <t>Khemaissia, H; Bouslama, MF; Jelassi, R; Souty-Grosset, C; Nasri-Ammar, K</t>
  </si>
  <si>
    <t>Khemaissia, H.; Bouslama, M. F.; Jelassi, R.; Souty-Grosset, C.; Nasri-Ammar, K.</t>
  </si>
  <si>
    <t>REPRODUCTIVE TRAITS OF CHAETOPHILOSCIA ELONGATA (DOLLFUS, 1884) (ISOPODA, ONISCIDEA) AT MENZEL JMIL LAGOON (TUNISIA)</t>
  </si>
  <si>
    <t>VIE ET MILIEU-LIFE AND ENVIRONMENT</t>
  </si>
  <si>
    <t>Chaetophiloscia elongata Dollfus, 1884, an Holo-Mediterranean terrestrial isopod, is found in the Mediterranean regions but also on the coasts of the Black Sea. Its biology, population dynamics and life cycle were studied by monthly surveys performed from January 2010 to June 2011 at the banks of Menzel Jmil lagoon. The ovigerous females were present from February to November, suggesting that Chaetophiloscia elongata has a seasonal reproduction pattern. Female size was positively correlated with fecundity (number of eggs per brood) and fertility (numbers of embryos hatched per brood). Sex ratio was globally in favor of females (0.42). Analysis of the size frequency polymodal distribution showed that six cohorts were identified in the first sampling month and eleven new cohorts were detected during the next months. The length of newly born cohorts ranged from 1.32 to 1.78 mm. Lifespan was estimated at 8 to 10 months.</t>
  </si>
  <si>
    <t>0240-8759</t>
  </si>
  <si>
    <t>WOS:000389847000006</t>
  </si>
  <si>
    <t>Rosendale, AJ; Farrow, DW; Dunlevy, ME; Fieler, AM; Benoit, JB</t>
  </si>
  <si>
    <t>Rosendale, Andrew J.; Farrow, David W.; Dunlevy, Megan E.; Fieler, Alicia M.; Benoit, Joshua B.</t>
  </si>
  <si>
    <t>Cold hardiness and influences of hibernaculum conditions on overwintering survival of American dog tick larvae</t>
  </si>
  <si>
    <t>Understanding how ticks survive the multitude of stresses experienced during winter is integral to predicting population dynamics and transmission of tick-borne pathogens. The American dog tick (Dermacentor variabilis), a predominant vector of Rocky Mountain spotted fever, overwinters in any of its post-egg life stages. In this study, we characterized the cold tolerance of larval D. variabilis and examined the effect of various acclimatory conditions on cold hardiness. Cold-shock survival during 2 h exposure to various subzero temperatures was assessed and a lower lethal temperature of -20 degrees C and a 50% mortality temperature near -16 degrees C was established. Larvae exposed to -5 degrees C showed high survival (similar to 70%) after 14 d and near 50% for up to 56 d at -5 degrees C. Larvae cycled between supra- and subzero temperatures showed better long-term survival than at constant -5 degrees C. The temperature of crystallization (T-c) was similar to-23 degrees C and no larvae survived freezing after reaching their T-c. Larvae exposed to inoculative freezing survived brief, mild treatments (70% survival of -5 degrees C for 2 h) but survival was reduced compared to larvae cooled in the absence of ice. Reduced photophase, rapid cold hardening, dehydration, and long-term thermal acclimation all improved larval cold hardiness to varying degrees. Survival data were compared to measurements of hibernacula conditions, and we conclude that larvae face little threat from cold-induced mortality but inoculative freezing does pose a risk, and the geographic distribution of D. variabilis is only minimally influenced by the ability of larvae to survive low temperature exposure. (C) 2016 Elsevier GmbH. All rights reserved.</t>
  </si>
  <si>
    <t>Rosendale, Andrew/0000-0002-2463-8856</t>
  </si>
  <si>
    <t>10.1016/j.ttbdis.2016.08.003</t>
  </si>
  <si>
    <t>WOS:000385602800016</t>
  </si>
  <si>
    <t>Dranga, AO; Gorlov, PI</t>
  </si>
  <si>
    <t>Dranga, A. O.; Gorlov, P. I.</t>
  </si>
  <si>
    <t>Collective roost of corvids in Melitopol (Zaporozhye region) in 2014-2015</t>
  </si>
  <si>
    <t>VISNYK OF DNIPROPETROVSK UNIVERSITY-BIOLOGY ECOLOGY</t>
  </si>
  <si>
    <t>The article contains the results of observations on the formation, existence and the dissociation of the collective winter roost of corvids (crow species) in 2014-2015 in Melitopol (Zaporozhye region). A detailed study of the concentration and the dynamics of its functioning during the winter period was carried out. By the method of absolute counting of birds, the estimation of the gathering process on the roost in the night and dispersal from roost in the morning was carried out twice a week (a total of 47 days of observation in the morning and evening). We selected the following essential parameters: time of the beginning and ending of the process of dispersal from the roost in the morning and gathering at the roost in the evening; time - study of birds' flight activity in these intervals; the number and species composition of birds; directions of flights with their mapping; weather conditions. Within the city of Melitopol during the winter period of 2014-2015, corvids (Rook, Western Jackdaw, Eurasian Magpie and Common Raven) form one central roost. The total number of birds at the roost was typically 18 thousand individuals. The collective roost exists from the beginning of October till the end of March. The analysis of dynamics of the birds' number during the existence of the collective showed a wide amplitude of fluctuation in the range of 1,000-5,000 individuals during autumn (10 times) and spring (5 times) migration. By the end of November migration ends, the number of birds has stabilized, and the location of the night roost becomes permanent. In winter the gathering is more stable and fluctuations in number lie within the limits of 500 individuals (8 times). The number of birds that roost collectively decreased from mid - March. In this article considerable attention is paid to processes of the birds' dispersal from the roost site and gathering at the roost at night. The observations showed a high degree of dependence on day length and different intensity of these types of daily activity. During the analysis of the process of morning dispersal of birds from the collective roost, seasonal differences in the time of dispersal were found. In the winter months this period was significantly shorter than in the autumn and spring. The duration of dispersal of birds from the roost (28.4 +/- 9 min; lim - 15-45 min) was reliably less than that of gathering at the roost (87.9 +/- 14.8 min; lim - 30-115 min); the difference of averages is significant for the highest probability threshold of p &gt;= 0.001 for the entire observation period. As a result of research on dispersal and gathering of birds at the roost site, the basic strategies of the birds' behaviour were revealled. For morning dispersal of birds from the territory of the roost the strategy of "gathering with a pause" (16 registrations; 35.6%) is dominant. The strategy of "the damped wave" is sub dominant (14; 31.1%). The lowest percentage was taken up by the strategy of "three peaks" (1; 2.2%). For the evening gathering of birds at the roost, the strategy of "two peaks" is dominant. The lowest percentage was taken up by the strategy of "gathering with a pause" (2; 4.5%). The overall species diversity within a gathering and on the routes of birds' flights reached 24 species. The undisputed dominant in numbers was the Rook, and the subdominan was the Jackdaw. Thus, corvids form the basis of the ornithological complex of the forest - park zone of Melitopol in the autumn and spring period.</t>
  </si>
  <si>
    <t>10.15421/011606</t>
  </si>
  <si>
    <t>WOS:000382979500006</t>
  </si>
  <si>
    <t>Feng, YQ; Tursun, R; Xu, ZC; Ouyang, F; Zong, SX</t>
  </si>
  <si>
    <t>Feng, Yuqian; Tursun, Reaxit; Xu, Zhichun; Ouyang, Fang; Zong, Shixiang</t>
  </si>
  <si>
    <t>Effect of three species of host tree on the cold hardiness of overwintering larvae of Anoplophora glabripennis (Coleoptera: Cerambycidae)</t>
  </si>
  <si>
    <t>The Asian long-horned beetle, Anoplophora glabripennis, is a serious destructive pest of forests throughout China as it attacks a wide range of host plants. The effect of host trees on the cold hardiness of A. glabripennis larvae could be the basis for predicting the performance of this forest pest on different common hosts. To evaluate the effect of different species of host plant on the cold hardiness of overwintering larvae of A. glabripennis, we measured the supercooling point (SCP), fresh mass, protein content and concentrations of low molecular weight substances in overwintering larvae collected from three different host species (i.e., Populus opera, Populus tomentosa and Salix matsudana). Mean SCPs and protein contents of larvae from these three hosts differed significantly. The SCPs and protein contents of the larvae collected from P. opera and P. tomentosa were significantly higher than those collected from S. matsudana. The concentrations of glycerol, glucose and trehalose in overwintering larvae collected from these host species also differed significantly, but there were no significant differences in the concentrations of sorbitol and inositol. The larvae that were collected from S. matsudana had the highest concentrations of glycerol and trehalose and those from P. opera the lowest contents of glycerol, whereas those from P. tomentosa had the lowest concentrations of trehalose but the highest concentrations of glucose. Because of the signifi cant differences in the quantities of these biochemical substances in their bodies, the cold hardiness of overwintering larvae of A. glabripennis was significantly dependent on the tree they fed on. These effects on the cold hardiness of the overwintering larvae might affect the selection of a host tree and therefore the spread of this beetle.</t>
  </si>
  <si>
    <t>10.14411/eje.2016.026</t>
  </si>
  <si>
    <t>WOS:000380706700025</t>
  </si>
  <si>
    <t>Konvicka, M; Benes, J; Cizek, O; Kuras, T; Kleckova, I</t>
  </si>
  <si>
    <t>Konvicka, Martin; Benes, Jiri; Cizek, Oldrich; Kuras, Tomas; Kleckova, Irena</t>
  </si>
  <si>
    <t>Has the currently warming climate affected populations of the mountain ringlet butterfly, Erebia epiphron (Lepidoptera: Nymphalidae), in low-elevation mountains?</t>
  </si>
  <si>
    <t>Climate change scenarios predict losses of cold-adapted species from insular locations, such as middle high mountains at temperate latitudes, where alpine habitats extend for a few hundred meters above the timberline. However, there are very few studies following the fates of such species in the currently warming climate. We compared transect monitoring data on an alpine butterfly, Erebia epiphron (Nymphalidae: Satyrinae) from summit elevations of two such alpine islands (above 1300 m) in the Jesenik Mts and Krkonose Mts, Czech Republic. We asked if population density, relative total population abundance and phenology recorded in the late 1990s (past) differs that recorded early in 2010s (present) and if the patterns are consistent in the two areas, which are separated by 150 km. We found that butterfly numbers recorded per transect walk decreased between the past and the present, but relative population abundances remained unchanged. This contradictory observation is due to an extension in the adult flight period, which currently begins ca 10 days earlier and lasts for longer, resulting in the same total abundances with less prominent peaks in abundance. We interpret this development as desynchronization of annual cohort development, which might be caused by milder winters with less predictable snow cover and more variable timing of larval diapause termination. Although both the Jesenik and Krkonose populations of E. epiphron are abundant enough to withstand such desynchronization, decreased synchronicity of annual cohort development may be detrimental for innumerable small populations of relic species in mountains across the globe.</t>
  </si>
  <si>
    <t>Kleckova, Irena/K-8626-2015</t>
  </si>
  <si>
    <t>10.14411/eje.2016.036</t>
  </si>
  <si>
    <t>WOS:000380706700034</t>
  </si>
  <si>
    <t>Golikhajeh, N.; Naseri, B.; Razmjou, J.</t>
  </si>
  <si>
    <t>Effect of geographic origin of Spodoptera exigua (Lepidoptera: Noctuidae) and sugar beet cultivar on nutritional indices of this pest</t>
  </si>
  <si>
    <t>ISJ-INVERTEBRATE SURVIVAL JOURNAL</t>
  </si>
  <si>
    <t>Nutritional indices of three geographic populations (Miandoab, Moghan and Kalposh) of the fifth instar of Spodoptera exigua (Lepidoptera: Noctuidae) on four sugar beet cultivars (Dorothea, Rozier, Persia and Perimer) were evaluated at 25 +/- 1 degrees C, 65 +/- 5 % RH and a 16:8 L:D photoperiod. The estimates of all the nutritional indices were affected by the interaction effect of the geographic population and the sugar beet cultivars. Miandoab population reared on Dorothea, and Moghan and Kalposh populations reared on Perimer had the highest approximate digestibility (AD). Miandoab and Kalposh populations reared on Rozier showed the highest efficiency of conversion of ingested food (ECI) and efficiency of conversion of digested food (ECD) values. Moghan population reared on Persia showed the lowest AD values and the highest ECI and ECD values. The present study showed that the nutritional indices of three populations, in most cases, were significantly different from with other, due to different environmental conditions that the pest collected from there. It is concluded that both geographic origins of the pest and host cultivar affected the nutritional indices of S. exigua larvae.</t>
  </si>
  <si>
    <t>1824-307X</t>
  </si>
  <si>
    <t>WOS:000381619600019</t>
  </si>
  <si>
    <t>Diantina, S; Efendi, D; Mariska, I</t>
  </si>
  <si>
    <t>Setyobudi, RH; Nuringtyas, TR; Adinurani, PG</t>
  </si>
  <si>
    <t>Diantina, Surya; Efendi, Darda; Mariska, Ika</t>
  </si>
  <si>
    <t>Response of Two Cassava Accessions on Vitrification and Modification of Vitrification Techniques</t>
  </si>
  <si>
    <t>TOWARDS THE SUSTAINABLE USE OF BIODIVERSITY IN A CHANGING ENVIRONMENT: FROM BASIC TO APPLIED RESEARCH</t>
  </si>
  <si>
    <t>AIP Conference Proceedings</t>
  </si>
  <si>
    <t>4th International Conference on Biological Science (ICBS)</t>
  </si>
  <si>
    <t>SEP 18-19, 2015</t>
  </si>
  <si>
    <t>Univ Gadjah Mada, Fac Biol, Yogyakarta, INDONESIA</t>
  </si>
  <si>
    <t>Univ Gadjah Mada, Fac Biol</t>
  </si>
  <si>
    <t>Cryopreservation is an alternative choice for a long. term conservation of cassava. Vitrification as one of the cryopreservation technique has been applied to a wide range of plant materials since it offers various advantages in terms of great recovery, a simplistic protocol and high levels of recovery growth. This study seeks to address the response of two in vitro grown cassava accessions (450 and 433) to vitrification and modification of vitrification. laminar air dried (dehydration) techniques and their recovery after immersion in liquid nitrogen. Explants were successfully grown from both techniques. The best result obtained from treatment pre. cultured on PT medium: MS inorganic medium supplemented with 1 M sorbitol, 0.1 M sucrose, 0.1 M DMSO, 0.05 mg . L-1 BAP, 0.05 mg . L-1 GA3, 0.01 mg . L-1 NAA and CS vitamins solidified with 2 g . L-1 phytagel, for 3 d at the dark condition. Pre. cultured explants dehydrated in laminar air flow 10 min at 25 degrees C and then osmoprotectant on CP medium: MS liquid medium supplemented with 0.1 M sucrose, 1 M sorbitol, 1.28 M DMSO, for 20 min at 25 degrees C. After changing the solution with fresh CP solution, explants were directly plunged into liquid nitrogen for minimal 1 h, followed by rapid warming at 37 degrees C for 2 min then directly transferred onto recovery medium: MS inorganic medium supplemented with CS. vit, 0.02 mg . L-1 NAA, 0.05 mg . L-1 BAP, 0.05 mg . L-1 GA3, 20 g . L-1 sucrose solidified with 2 g . L-1 phytagel in dark cultured for 1 wk. Explants then gradually transferred to the light exposure and kept at +/- 25 degrees C (16 h photoperiod cycle). Explants regenerated into plants at 2 mo after cryopreserved.</t>
  </si>
  <si>
    <t>0094-243X</t>
  </si>
  <si>
    <t>978-0-7354-1401-3</t>
  </si>
  <si>
    <t>10.1063/1.4953531</t>
  </si>
  <si>
    <t>WOS:000380815300056</t>
  </si>
  <si>
    <t>Trnka, F; Stejskal, R; Skuhrovec, J</t>
  </si>
  <si>
    <t>Trnka, Filip; Stejskal, Robert; Skuhrovec, Jiri</t>
  </si>
  <si>
    <t>The morphology of the immature stages of two rare Lixus species (Coleoptera, Curculionidae, Lixinae) and notes on their biology</t>
  </si>
  <si>
    <t>ZOOKEYS</t>
  </si>
  <si>
    <t>The mature larvae and pupae of Lixus (Ortholixus) bituberculatus Smreczynski, 1968 and L. (Dilixellus) neglectus Fremuth, 1983 (Curculionidae: Lixinae: Lixini) are described and compared with known larvae of 21 other Lixus and 2 Hypolixus taxa. The mature larva and pupa of L. bituberculatus are the first immature stages described representing the subgenus Ortholixus. The larva of L. neglectus, in the subgenus Dilixellus, is distinguished from the known larvae of four species in this subgenus by having more pigmented sclerites on the larval body. All descriptions of mature larvae from the tribe Lixini, as do all known species from the tribe Cleonini, fit the diagnosis of the mature larva of the Lixinae subfamily. Furthermore, new biological information of these species in the Czech Republic, Slovakia and Romania is provided. For L. bituberculatus, a chicory, Cichorium intybus L. (Asteraceae), is identified as a host plant, and L. neglectus is found on dock Rumex thyrsiflorus Fingerh. (Polygonaceae). Both species are probably monophagous or oligophagous. Adults of L. bituberculatus often inhabit host plants growing in active, dry and sunny pastures with sparse patches without vegetation, being mostly active during the night in April/May and then again in September, when the highest activity levels are observed. Adults of L. neglectus inhabit dry grasslands on sandy soils with host plants, being active during the day from May to September, with the highest level of activity in May/June and September. The larvae of both species are borers in the stem and root of the host plant, and they pupate in root or root neck. Adults leave the pupation cells at the end of summer and do not hibernate in the host plants. Finally, Romania is a new geographic record for L. bituberculatus.</t>
  </si>
  <si>
    <t>Skuhrovec, Jiri/E-9699-2016</t>
  </si>
  <si>
    <t>Skuhrovec, Jiri/0000-0002-7691-5990</t>
  </si>
  <si>
    <t>1313-2989</t>
  </si>
  <si>
    <t>1313-2970</t>
  </si>
  <si>
    <t>10.3897/zookeys.604.9018</t>
  </si>
  <si>
    <t>WOS:000379555100006</t>
  </si>
  <si>
    <t>Bloor, ISM</t>
  </si>
  <si>
    <t>Bloor, Isobel S. M.</t>
  </si>
  <si>
    <t>THE CURRENT AND CHANGING ROLE OF PHYSICO-CHEMICAL FACTORS AND CUES IN THE EMBRYONIC AND EARLY LIFE STAGE DEVELOPMENT OF THE COMMON CUTTLEFISH (SEPIA OFFICINALIS)</t>
  </si>
  <si>
    <t>The spawning grounds of Sepia officinalis generally occur within shallow or intertidal coastal waters which experience hydrodynamically unstable conditions. Embryonic and early life stages (ELS), laid at different times or locations, can experience a wide range of physico-chemical and environmental conditions. Water temperature, salinity, light intensity, photoperiod, oxygen saturation and pollution are all part of a suite of physico-chemical factors and cues that can influence biological parameters during the ELS development of S. officinalis. These biological parameters include, but are not limited to, the duration of embryonic development, the rate of hatching, the rate of post-embryonic growth and the survival of early life stages. In order for embryonic and early life stage S. officinalis to survive in the hydrodynamically unstable conditions encountered at spawning grounds an early sensory system that is capable of regulating their development in response to osmoregulation, oxygenation or dehydration stresses, caused by physico-chemical factors, is essential. The degree to which it can respond or adapt to the physico-chemical cues encountered may account for a significant proportion of the variation in temporal (e.g. among year) and spatial (e.g. among spawning sites) survival of embryonic and early life stage S. officinalis. Recent research focusing on the potential impacts of climate change (e.g. ocean warming and ocean acidification) on the magnitude of these physico-chemical cues and how this may affect embryonic and ELS development of S. officinalis is also discussed in order to help us to understand the future impacts of climate change on these vulnerable life stages.</t>
  </si>
  <si>
    <t>WOS:000379002800009</t>
  </si>
  <si>
    <t>Hiiesaar, K; Jogar, K; Williams, IH; Luik, A; Kruus, E; Metspalu, L; Ploomi, A; Eremeev, V; Mand, M</t>
  </si>
  <si>
    <t>Hiiesaar, Kulli; Jogar, Katrin; Williams, Ingrid H.; Luik, Anne; Kruus, Eha; Metspalu, Luule; Ploomi, Angela; Eremeev, Viacheslav; Mand, Marika</t>
  </si>
  <si>
    <t>Phenology and overwintering of the Colorado potato beetle Leptinotarsa decemlineata Say in 2008-2015 in Estonia</t>
  </si>
  <si>
    <t>Before its establishment in Estonia at the beginning of the twenty-first century, the Colorado potato beetle Leptinotarsa decemlineata Say was a notifiable quarantine pest for many years. In high- latitude environments it encounters strong evolutionary pressure to adapt to low temperatures due to high overwintering mortality and periodic influx of new individuals from more southern populations. Our study focused on gathering evidence for such a range shift leading to the formation of a permanent local population. The phenology and overwintering success of beetles was investigated from 2008 to 2015. Depending on weather conditions in the different years, the overwintered beetles emerged from the soil from the beginning of May to mid- June. Over 700 degree days accumulated in 2010, 2011, 2013 and 2014 exceeding the limit needed for development of two generations. However, food supply and temperature distribution in the growing period enabled development of the second complete generation only in 2010 and 2013. Survival of overwintering beetles in field conditions varied between 18% and 47% in the different years. Winter mortality was not associated with low air temperature in any year as snow cover provided the necessary protection and winter soil temperatures at the depth of 30 cm remained at around 0 degrees C for the duration of the whole observation period, with only some records as low as -3.5 degrees C. The survival of overwintering beetles is more likely defined by factors other than low temperature. As a result of periodic invasions of beetles with naturally lower cold resistance originating from southern regions, the structure of the overwintering population in Nordic temperate conditions is not homogeneous. Moreover, this may also be derived from cultural practices, as commercial producers regularly apply agrochemicals while organic growers avoid them.</t>
  </si>
  <si>
    <t>Eremeev, Viacheslav/I-1800-2016</t>
  </si>
  <si>
    <t>Eremeev, Viacheslav/0000-0003-3409-8918</t>
  </si>
  <si>
    <t>1651-1913</t>
  </si>
  <si>
    <t>10.1080/09064710.2016.1183701</t>
  </si>
  <si>
    <t>WOS:000378340200005</t>
  </si>
  <si>
    <t>Liu, Y; Wang, TL; El-Kassaby, YA</t>
  </si>
  <si>
    <t>Liu, Yang; Wang, Tongli; El-Kassaby, Yousry A.</t>
  </si>
  <si>
    <t>Contributions of dynamic environmental signals during life-cycle transitions to early life-history traits in lodgepole pine (Pinus contorta Dougl.)</t>
  </si>
  <si>
    <t>Environmental signals are important triggers in the life-cycle transitions and play a crucial role in the life-history evolution. Yet very little is known about the leading ecological factors contributing to the variations of life-history traits in perennial plants. This paper explores both the causes and consequences for the evolution of life-history traits (i.e., seed dormancy and size) in lodgepole pine (Pinus contorta Dougl.) across British Columbia (B.C.), Canada. We selected 83 logepole pine populations covering 22 ecosystem zones of B.C. and through their geographic coordinate, 197 climatic variables were generated accordingly for the reference (1961-1990) and future (2041-2070) periods. We found that dynamic climatic variables rather than constant geographic variables are the true environmental driving forces in seed dormancy and size variations and thus provide reliable predictors in response to global climate change. Evapotranspiration and precipitation in the plant-to-seed chronology are the most critical climate variables for seed dormancy and size variations, respectively. Hence, we predicted that levels of seed dormancy in lodgepole pine would increase across large tracts of B.C. in 2050s. Winter-chilling is able to increase the magnitude of life-history plasticity and lower the bet-hedge strategy in the seed-to-plant transition; however, winter-chilling is likely to be insufficient in the north of 49A degrees aEuro-N in 2050s, which may delay germination while unfavorable conditions during dry summers may result in adverse consequences in the survival of seedlings owing to extended germination span. These findings provide useful information to studies related to assessments of seed transfer and tree adaptation.</t>
  </si>
  <si>
    <t>El-Kassaby, Yousry A/K-9856-2016</t>
  </si>
  <si>
    <t>El-Kassaby, Yousry A/0000-0002-4887-8977; LIU, Yang/0000-0002-3479-9223</t>
  </si>
  <si>
    <t>10.5194/bg-13-2945-2016</t>
  </si>
  <si>
    <t>WOS:000378354900006</t>
  </si>
  <si>
    <t>Kang, PG; Mitchell, MJ; McHale, PJ; Driscoll, CT; Inamdar, S; Park, JH</t>
  </si>
  <si>
    <t>Kang, Phil-Goo; Mitchell, Myron J.; McHale, Patrick J.; Driscoll, Charles T.; Inamdar, Shreeram; Park, Ji-Hyung</t>
  </si>
  <si>
    <t>Importance of within-lake processes in affecting the dynamics of dissolved organic carbon and dissolved organic and inorganic nitrogen in an Adirondack forested lake/watershed</t>
  </si>
  <si>
    <t>Lakes nested in forested watersheds play an important role in mediating the concentrations and fluxes of dissolved organic matter. We compared long-term patterns of concentrations and fluxes of dissolved organic carbon (DOC) and dissolved organic (DON) and inorganic nitrogen (DIN) in aquatic ecosystems of the Arbutus Lake watershed to evaluate how a lake nested in a forested watershed affects the sources (e.g., production) and sinks (e.g., retention) of DOC and DON in the Adirondack Mountains of New York, USA. We observed no significant long-term changes of DOC and DON in the lake outlet since 1983 and 1994, respectively. However, the temporal patterns of DOC and DON concentrations in the lake inlet showed significant seasonality such as increases during the vegetation growing season along with notable decreases in the dormant season. A comparison of mass balances between inlet and outlet for the period from 2000 to 2009 suggested that the lake was a sink of DOC (mean of influx minus out flux: +1140 mol C ha(-1) yr(-1)). In contrast, the difference of discharge-weighted DON concentrations (mean of inlet minus outlet: 1.0 mu mol N L-1) between inlet and outlet was much smaller than the discharge-weighted DOC concentrations (average of inlet minus outlet: + 87 mu mol C L-1). DON fluxes showed considerable variation among years (mean of influx minus outflux: +8 mol N ha(-1) yr(-1); range of differences: -15 to 27 mol N ha(-1) yr(-1)). DON exhibited low percent retention ((influx-outflux)/influx) (mean: 6.9 %, range: 34.8 to +31.2) compared to DOC (mean: 30.1 %, range: +9.2 to +44.1). The resultant increase of DON within the lake was closely linked with a net decrease of DIN through monthly Pearson correlation analysis, suggesting the importance of biotic factors in mediating lake DON dynamics Our results show different relative retentions of DOC compared with DON, along with a larger retention of DIN than DON, suggesting that DOC and DON might display substantially different biogeochemical relationships in oligo-mesotrophic lakes nested forested watersheds and therefore different roles for a sink behavior for DOC compared to a producer of DON.</t>
  </si>
  <si>
    <t>Driscoll, Charles T./F-9832-2014</t>
  </si>
  <si>
    <t>Driscoll, Charles T./0000-0003-2692-2890; Kang, Phil-Goo/0000-0002-2693-6697</t>
  </si>
  <si>
    <t>10.5194/bg-13-2787-2016</t>
  </si>
  <si>
    <t>WOS:000377277300012</t>
  </si>
  <si>
    <t>Borghini, F; Colacevich, A; Caruso, T; Bargagli, R</t>
  </si>
  <si>
    <t>Borghini, Francesca; Colacevich, Andrea; Caruso, Tancredi; Bargagli, Roberto</t>
  </si>
  <si>
    <t>Algal biomass and pigments along a latitudinal gradient in Victoria Land lakes, East Antarctica</t>
  </si>
  <si>
    <t>It is generally accepted that Antarctic terrestrial diversity decreases as latitude increases, but latitudinal patterns of several organisms are not always as clear as expected. The Victoria Land region is rich in lakes and ponds and spans 8 degrees of latitude that encompasses gradients in factors such as solar radiation, temperature, ice cover and day length. An understanding of the links between latitudinally driven environmental and biodiversity changes is essential to the understanding of the ecology and evolution of Antarctic biota and the formulation of hypotheses about likely future changes in biodiversity. As several studies have demonstrated that photosynthetic pigments are an excellent, although underused, tool for the study of lacustrine algal communities, the aim of the present study was to investigate variations in algal biomass and biodiversity across the latitudinal gradient of Victoria Land using sedimentary pigments. We test the hypothesis that the biodiversity of freshwater environments decreases as latitude increases. On the basis of our results, we propose using the number of sedimentary pigments as a proxy for algal diversity and the sum of chlorophyll a and bacteriochlorophyll a with their degradation derivatives as an index of biomass. Overall, our data show that biomass and diversity decrease as latitude increases but local environmental conditions, in particular, natural levels of eutrophy, can affect both productivity and diversity.</t>
  </si>
  <si>
    <t>10.3402/polar.v35.20703</t>
  </si>
  <si>
    <t>WOS:000376254900001</t>
  </si>
  <si>
    <t>Pereira, MJR; Peste, F; Paula, A; Pereira, P; Bernardino, J; Vieira, J; Bastos, C; Mascarenhas, M; Costa, H; Fonseca, C</t>
  </si>
  <si>
    <t>Ramos Pereira, Maria Joao; Peste, Filipa; Paula, Anabela; Pereira, Pedro; Bernardino, Joana; Vieira, Jose; Bastos, Carlos; Mascarenhas, Miguel; Costa, Hugo; Fonseca, Carlos</t>
  </si>
  <si>
    <t>Managing coniferous production forests towards bat conservation</t>
  </si>
  <si>
    <t>WILDLIFE RESEARCH</t>
  </si>
  <si>
    <t>Context Forest management has impacts on bats worldwide. Given that many forest bats are threatened and that bats are important providers of ecosystem services, understanding the effects of forest management practices on their activity is fundamental for the implementation of conservation measures. Despite these important issues, studies on the effects of management practices on bats are scarce. Aims To propose management measures for coniferous production forests, to ensure sustainability of bat populations. Methods We evaluated bat species richness and activity during gestation, lactation and mating/swarming/dispersion seasons in differently managed pine stands to evaluate how vegetation structure influences those variables. Bat activity was surveyed using acoustic monitoring in 28 sampling plots within stands with distinct management records in Portugal. We also sampled arthropods using light traps to ascertain how prey availability influenced bat species richness and activity in those plots. Key results Bat species richness and activity varied along the three phenological seasons and were higher in autumn, when mating, swarming and dispersion from nurseries to hibernacula took place. Prey availability varied, but was higher during the lactation season. We hypothesise that the lower levels of bat species richness and activity registered during that period were due to a reduced availability of roosts, rather than food scarcity. Species richness was positively correlated with canopy cover and prey taxa richness, and negatively associated with dry branches cover. Total bat activity was positively correlated with tree height and prey taxa richness, and negatively associated with dry branches cover. The activity of edge-space foragers was positively associated with average tree height and prey taxa richness, while the activity of open-space foragers was negatively associated with dry branches cover. Conclusions Coniferous production forests are of great importance for bats during the mating/swarming/dispersion season. Canopy cover, dry branches cover, tree height and prey taxa richness influence bat species richness and activity as a whole, particularly the activity of open- and edge- foraging guilds. Implications Based on our results, two straightforward management actions should be implemented in coniferous production forests to increase their value for bat assemblages: the maintenance of old coniferous stands, and the cutting of dry branches at the subcanopy level.</t>
  </si>
  <si>
    <t>Bernardino, Joana/X-9549-2019; Peste, Filipa/N-9753-2014; Ramos Pereira, Maria Joao/P-6221-2014; Fonseca, Carlos/D-9744-2011</t>
  </si>
  <si>
    <t>Bernardino, Joana/0000-0001-9460-7214; Peste, Filipa/0000-0003-0067-3590; Ramos Pereira, Maria Joao/0000-0002-9365-5166; Bastos, Carlos/0000-0001-6869-4713; Fonseca, Carlos/0000-0001-6559-7133</t>
  </si>
  <si>
    <t>1035-3712</t>
  </si>
  <si>
    <t>1448-5494</t>
  </si>
  <si>
    <t>10.1071/WR14256</t>
  </si>
  <si>
    <t>WOS:000373345700009</t>
  </si>
  <si>
    <t>Napoles, JR</t>
  </si>
  <si>
    <t>Romero Napoles, Jesus</t>
  </si>
  <si>
    <t>Systematics of the seed beetle genus Decellebruchus Borowiec, 1987 (Coleoptera, Bruchidae)</t>
  </si>
  <si>
    <t>Keys to species, descriptions, synonymy, host plants, and geographical distributions are presented for the three species in the genus Decellebruchus (Borowiec 1987); of those, D. walker (Pic 1912) was the only species included at the time of the genus denomination, D. atrolineatus (Pic 1921) is transferred to this genus, and D. lunae is described as a new species. The shortest and most parsimonious phylogenetic tree for genera with pectinate antennae had a length of 33, consistency index 87, and retention index 81.</t>
  </si>
  <si>
    <t>Romero-Napoles, Jesus/A-1193-2009</t>
  </si>
  <si>
    <t>Romero-Napoles, Jesus/0000-0001-5376-2605</t>
  </si>
  <si>
    <t>10.3897/zookeys.579.7716</t>
  </si>
  <si>
    <t>WOS:000373700600003</t>
  </si>
  <si>
    <t>Ludwig, A; Ginsberg, HS; Hickling, GJ; Ogden, NH</t>
  </si>
  <si>
    <t>Ludwig, Antoinette; Ginsberg, Howard S.; Hickling, Graham J.; Ogden, Nicholas H.</t>
  </si>
  <si>
    <t>A Dynamic Population Model to Investigate Effects of Climate and Climate-Independent Factors on the Lifecycle of Amblyomma americanum (Acari: Ixodidae)</t>
  </si>
  <si>
    <t>The lone star tick, Amblyomma americanum, is a disease vector of significance for human and animal health throughout much of the eastern United States. To model the potential effects of climate change on this tick, a better understanding is needed of the relative roles of temperature-dependent and temperature-independent (day-length-dependent behavioral or morphogenetic diapause) processes acting on the tick lifecycle. In this study, we explored the roles of these processes by simulating seasonal activity patterns using models with site-specific temperature and day-length-dependent processes. We first modeled the transitions from engorged larvae to feeding nymphs, engorged nymphs to feeding adults, and engorged adult females to feeding larvae. The simulated seasonal patterns were compared against field observations at three locations in United States. Simulations suggested that 1) during the larva-to-nymph transition, some larvae undergo no diapause while others undergo morphogenetic diapause of engorged larvae; 2) molted adults undergo behavioral diapause during the transition from nymph-to-adult; and 3) there is no diapause during the adult-to-larva transition. A model constructed to simulate the full lifecycle of A. americanum successfully predicted observed tick activity at the three U.S. study locations. Some differences between observed and simulated seasonality patterns were observed, however, identifying the need for research to refine some model parameters. In simulations run using temperature data for Montreal, deterministic die-out of A. americanum populations did not occur, suggesting the possibility that current climate in parts of southern Canada is suitable for survival and reproduction of this tick.</t>
  </si>
  <si>
    <t>10.1093/jme/tjv150</t>
  </si>
  <si>
    <t>WOS:000371907700012</t>
  </si>
  <si>
    <t>Dos Santos, CF; Nunes-Silva, P; Blochtein, B</t>
  </si>
  <si>
    <t>Dos Santos, Charles F.; Nunes-Silva, Patricia; Blochtein, Betina</t>
  </si>
  <si>
    <t>Temperature Rise and Its Influence on the Cessation of Diapause in Plebeia droryana, a Eusocial Bee (Hymenoptera: Apidae)</t>
  </si>
  <si>
    <t>Climate warming in the coming decades may affect diapause in insect species which use it to survive unfavorable winter conditions. Plebeia droryana (Friese) (Hymenoptera: Apidae: Meliponini) is a highly eusocial bee species that exhibits reproductive diapause and inhabits southern South America where winter temperatures may fall below 10A degrees C, or even below 0A degrees C in extreme years. In this paper, we evaluate whether P. droryana might terminate diapause during winter under laboratory conditions. We initially kept colonies of P. droryana at 8A degrees C in a biochemical oxygen demand chamber, and then raised the temperature by 2A degrees C every 3 d until the cessation of diapause was detected, as indicated by the onset of brood cell building and subsequent egg-laying by queens. We found that the termination of diapause in P. droryana could be achieved at temperatures between 16A degrees C and 22A degrees C, resulting in typical postdiapause brood cell building and egg-laying rates. Our binomial generalized linear mixed model indicated that only temperature, but no time or temperature-time interaction, explained the probability of termination of diapause in P. droryana. Again, only temperature, but no time or temperature-time interaction, significantly affected amount of brood cell built postdiapause in this species. These data suggest that the levels of predicted climate warming in the geographic range of P. droryana over the coming decades will probably result in these populations abandoning diapause behavior. These results have important implications regarding the ecological service of crop and wild plant pollination provided by this species.</t>
  </si>
  <si>
    <t>Blochtein, Betina/B-9412-2014; Santos, Charles Fernando dos/F-8617-2012; Nunes-Silva, Patricia/B-2671-2013</t>
  </si>
  <si>
    <t>Blochtein, Betina/0000-0001-8452-1716; Santos, Charles Fernando dos/0000-0001-5181-2461; Nunes-Silva, Patricia/0000-0002-9215-9822</t>
  </si>
  <si>
    <t>10.1093/aesa/sav096</t>
  </si>
  <si>
    <t>WOS:000371679400004</t>
  </si>
  <si>
    <t>Strader, ME; Aglyamova, GV; Matz, MV</t>
  </si>
  <si>
    <t>Strader, Marie E.; Aglyamova, Galina V.; Matz, Mikhail V.</t>
  </si>
  <si>
    <t>Red fluorescence in coral larvae is associated with a diapause-like state</t>
  </si>
  <si>
    <t>Effective dispersal across environmental gradients is the key to species resilience to environmental perturbation, including climate change. Coral reefs are among the most sensitive ecosystems to global warming, but factors predicting coral dispersal potential remain unknown. In a reef-building coral Acropora millepora, larval fluorescence emerged as a possible indicator of dispersal potential since it correlates with responsiveness to a settlement cue. Here, we show that gene expression in red fluorescent larvae of A.millepora is correlated with diapause-like characteristics highly likely to be associated with extended dispersal. We compared gene expression among three larval fluorescent morphs under three coloured light treatments. While colour morphs did not differ in their gene expression responses to light colour, red larvae demonstrated gene expression signatures of cell cycle arrest and decreased transcription accompanied by elevated ribosome production and heightened defenses against oxidative stress. A meta-analysis revealed that this profile was highly similar to the signatures of elevated thermal tolerance in the same coral species, and moreover, functionally resembled diapause states in an insect and a nematode. Our results support a connection between red fluorescence and long-range dispersal, which offers a new perspective on the molecular underpinnings of coral larval dispersal and the biological function of GFP-like fluorescent proteins.</t>
  </si>
  <si>
    <t>Matz, Mikhail V/K-4392-2017</t>
  </si>
  <si>
    <t>Matz, Mikhail V/0000-0001-5453-9819</t>
  </si>
  <si>
    <t>10.1111/mec.13488</t>
  </si>
  <si>
    <t>WOS:000369530000009</t>
  </si>
  <si>
    <t>Pinceel, T; Brendonck, L; Vanschoenwinkel, B</t>
  </si>
  <si>
    <t>Pinceel, Tom; Brendonck, Luc; Vanschoenwinkel, Bram</t>
  </si>
  <si>
    <t>Propagule size and shape may promote local wind dispersal in freshwater zooplankton-a wind tunnel experiment</t>
  </si>
  <si>
    <t>Current evidence supports that dormant eggs of many zooplankton species from inland waters can be transported by wind. However, little is known about variation in wind dispersal propensity among different species and propagule types. Here, we experimentally investigate the wind speed required to pick-up propagules of a wide range of freshwater zooplankton species on different substrates. Counter-intuitively, larger propagules were consistently picked-up at lower wind speeds than smaller propagules. Grain size of the substrate affected adhesion because propagules were more easily picked-up from fine grained than from coarse grained or smooth surfaces. Overall, these results suggest that propagule morphology affects wind dispersal propensity and propagule bank erosion, providing a possible explanation for the large interspecific and intraspecific variation in propagule size and shape observed in nature. Ultimately, a better understanding of the link between propagule morphology, habitat structure, and dispersal propensity will be useful to understand diversity patterns and temporal dynamics in lentic aquatic habitats. It could also help to predict range expansion of freshwater zooplankton species, many of which are invasive outside of their natural ranges.</t>
  </si>
  <si>
    <t>Vanschoenwinkel, Bram/I-9021-2019</t>
  </si>
  <si>
    <t>Vanschoenwinkel, Bram/0000-0002-8973-6297</t>
  </si>
  <si>
    <t>10.1002/lno.10201</t>
  </si>
  <si>
    <t>WOS:000367983800009</t>
  </si>
  <si>
    <t>Towne, EG; Craine, JM</t>
  </si>
  <si>
    <t>Towne, E. Gene; Craine, Joseph M.</t>
  </si>
  <si>
    <t>A Critical Examination of Timing of Burning in the Kansas Flint Hills</t>
  </si>
  <si>
    <t>Frequent burning is a crucial ecological and economic component of the Kansas Flint Hills. Although burning is important for the preservation of tallgrass prairie and improving livestock production, it has becomea controversial societal issue because of its potential impact on air quality standards. Over the past 80 years, recommendations on burning in Kansas have ranged from total fire exclusion to burning only in late April; and for the past 40 years, the concept that burning should only occur in late spring has become ingrained in the cultural practices of rangeland management. Yet the scientific basis for these recommendations has received little rigorous scrutiny. Herein, we critically review the research on dormant-season burning in the Flint Hills that formed the foundation for modern burn practices in Kansas. Close examination of the historical data does not support the tenet that burning must be limited to a narrow window in late spring. Many conclusions of the research that led to recommending burning only in late spring were ambiguous, not subjected to statistical analysis, or were influenced by an antiburn bias. Current research suggests that timing of a burn is not as critical as ranchers have been led to believe and burning does not have to be restricted to a narrow window in late April. There is an absence of scientific evidence that burning earlier in the spring adversely affects forage production, plant species composition, soil moisture, or cattle weight gain. Although there is a need for research on the consequences of burning grazed pastures at different times of the year, expanding the window for burning earlier in the dormant season should help alleviate air quality issues downwind of the burned areas and potentially be beneficial to ranchers. (C) 2016 Society for Range Management. Published by Elsevier Inc. All rights reserved.</t>
  </si>
  <si>
    <t>Craine, Joseph/D-4569-2009</t>
  </si>
  <si>
    <t>Craine, Joseph/0000-0001-6561-3244</t>
  </si>
  <si>
    <t>10.1016/j.rama.2015.10.008</t>
  </si>
  <si>
    <t>WOS:000367386200004</t>
  </si>
  <si>
    <t>Sgro, CM; Terblanche, JS; Hoffmann, AA</t>
  </si>
  <si>
    <t>Sgro, Carla M.; Terblanche, John S.; Hoffmann, Ary A.</t>
  </si>
  <si>
    <t>What Can Plasticity Contribute to Insect Responses to Climate Change?</t>
  </si>
  <si>
    <t>ANNUAL REVIEW OF ENTOMOLOGY, VOL 61</t>
  </si>
  <si>
    <t>Plastic responses figure prominently in discussions on insect adaptation to climate change. Here we review the different types of plastic responses and whether they contribute much to adaptation. Under climate change, plastic responses involving diapause are often critical for population persistence, but key diapause responses under dry and hot conditions remain poorly understood. Climate variability can impose large fitness costs on insects showing diapause and other life cycle responses, threatening population persistence. In response to stressful climatic conditions, insects also undergo ontogenetic changes including hardening and acclimation. Environmental conditions experienced across developmental stages or by prior generations can influence hardening and acclimation, although evidence for the latter remains weak. Costs and constraints influence patterns of plasticity across insect clades, but they are poorly understood within field contexts. Plastic responses and their evolution should be considered when predicting vulnerability to climate change-but meaningful empirical data lag behind theory.</t>
  </si>
  <si>
    <t>Hoffmann, Ary/R-2972-2019; Sgro, Carla/G-5166-2010</t>
  </si>
  <si>
    <t xml:space="preserve">Hoffmann, Ary/0000-0001-9497-7645; </t>
  </si>
  <si>
    <t>978-0-8243-0161-3</t>
  </si>
  <si>
    <t>10.1146/annurev-ento-010715-023859</t>
  </si>
  <si>
    <t>WOS:000372413800024</t>
  </si>
  <si>
    <t>Broadhurst, LM; Jones, TA; Smith, FS; North, T; Guja, L</t>
  </si>
  <si>
    <t>Broadhurst, Linda M.; Jones, Thomas A.; Smith, Forrest S.; North, Tom; Guja, Lydia</t>
  </si>
  <si>
    <t>Maximizing Seed Resources for Restoration in an Uncertain Future</t>
  </si>
  <si>
    <t>Seed is fundamental to broadscale plant restoration when the goal is to re-establish species and ecosystems. But climate change is expected to significantly influence plant reproduction, affecting seed availability and viability as well as planting opportunities. Meeting growing restoration targets within these constraints in new and unfamiliar climates will be challenging. Consequently, we need to develop a range of flexible strategies to ensure that sufficient volumes of viable seed are available to take advantage of planting opportunities under novel environmental scenarios. This requires coordinated leadership to align funding and planting timelines, using seed production areas to improve seed supply, building and maintaining infrastructure to stockpile seed, encouraging research to overcome storage and germination constraints, and developing and implementing new technologies in all of these areas. Increased tolerance to risk and failure will also be required as the application of current restoration practices may not be appropriate as the climate changes.</t>
  </si>
  <si>
    <t>Guja, Lydia/M-6995-2013</t>
  </si>
  <si>
    <t>Guja, Lydia/0000-0001-5945-438X</t>
  </si>
  <si>
    <t>10.1093/biosci/biv155</t>
  </si>
  <si>
    <t>WOS:000368315900010</t>
  </si>
  <si>
    <t>Yoo, EH; Chen, D; Diao, CY; Russell, C</t>
  </si>
  <si>
    <t>Yoo, E. -H.; Chen, D.; Diao, Chunyuan; Russell, Curtis</t>
  </si>
  <si>
    <t>The Effects of Weather and Environmental Factors on West Nile Virus Mosquito Abundance in Greater Toronto Area</t>
  </si>
  <si>
    <t>EARTH INTERACTIONS</t>
  </si>
  <si>
    <t>We investigated how weather conditions and environmental factors affect the spatiotemporal variability in Culex pipiens population using the data collected from a surveillance program in Ontario, Canada, from 2005 to 2008. This study assessed the relative influences of temperature and precipitation on the temporal patterns of mosquito abundance using harmonic analysis and examined the associations with major landscape predictors, including land-use type, population density, and elevation, on the spatial patterns of mosquito abundance. The intensity of trapping efforts on the mosquito abundance at each trap site was examined by comparing the spatial distribution of mosquito abundance in relation to the spatial intensity of trapping efforts. The authors used a mixed effects modeling approach to account for potential dependent structure in mosquito surveillance data due to repeated observations at single trap sites and/or similar mosquito abundance at nearby trap sites each week. The model fit was improved by taking into account the nested structure of mosquito surveillance data and incorporating the temporal correlation in random effects.</t>
  </si>
  <si>
    <t>1087-3562</t>
  </si>
  <si>
    <t>10.1175/EI-D-15-0003.1</t>
  </si>
  <si>
    <t>WOS:000369111900001</t>
  </si>
  <si>
    <t>Andersen, GL; Krzywinski, K; Gjessing, HK; Pierce, RH</t>
  </si>
  <si>
    <t>Andersen, Gidske Leknaes; Krzywinski, Knut; Gjessing, Hakon K.; Pierce, Richard Holton</t>
  </si>
  <si>
    <t>Seed viability and germination success of Acacia tortilis along land-use and aridity gradients in the Eastern Sahara</t>
  </si>
  <si>
    <t>Our study focuses on the keystone species Acacia tortilis and is the first to investigate the effect of domestic ungulates and aridity on seed viability and germination over an extensive part of the Eastern Sahara. Bruchids infest its seeds and reduce their viability and germination, but ingestion by ruminant herbivores diminishes infestation levels and enhances/promotes seed viability and germination. The degree of these effects seems to be correlated with animal body mass. Significantly reduced numbers of wild ruminant ungulates have increased the potential importance of domestic animals and pastoral nomadism for the functionality of arid North African and Middle Eastern ecosystems. We sampled seeds (16,543) from A. tortilis in eight areas in three regions with different aridity and land use. We tested the effect of geography and sampling context on seed infestation using random effects logistic regressions. We did a randomized and balanced germination experiment including 1193 seeds, treated with different manure. Germination time and rates across geography, sampling context, and infestation status were analyzed using time-to-event analyses, Kaplan-Meier curves and proportional hazards Cox regressions. Bruchid infestation is very high (80%), and the effects of context are significant. Neither partial infestation nor adding manure had a positive effect on germination. There is a strong indication that intact, uningested seeds from acacia populations in the extremely arid Western Desert germinate more slowly and have a higher fraction of hard seeds than in the Eastern Desert and the Red Sea Hills. For ingested seeds in the pastoralist areas we find that intact seeds from goat dung germinate significantly better than those from camel dung. This is contrary to the expected body-mass effect. There is no effect of site or variation in tribal management.</t>
  </si>
  <si>
    <t>10.1002/ece3.1851</t>
  </si>
  <si>
    <t>WOS:000369164000021</t>
  </si>
  <si>
    <t>Wilson, RJ; Heath, MR; Speirs, DC</t>
  </si>
  <si>
    <t>Wilson, Robert J.; Heath, Michael R.; Speirs, Douglas C.</t>
  </si>
  <si>
    <t>Spatial Modeling of Calanus finmarchicus and Calanus helgolandicus: Parameter Differences Explain Differences in Biogeography</t>
  </si>
  <si>
    <t>FRONTIERS IN MARINE SCIENCE</t>
  </si>
  <si>
    <t>The North Atlantic copepods Calanus finmarchicus and C. helgolandicus are moving north in response to rising temperatures. Understanding the drivers of their relative geographic distributions is required in order to anticipate future changes. To explore this, we created a new spatially explicit stage-structured model of their populations throughout the North Atlantic. Recent advances in understanding Calanus biology, including U-shaped relationships between growth and fecundity and temperature, and a new model of diapause duration are incorporated in the model. Equations were identical for both species, but some parameters were species-specific. The model was parameterized using Continuous Plankton Recorder Survey data and tested using time series of abundance and fecundity. The geographic distributions of both species were reproduced by assuming that only known interspecific differences and a difference in the temperature influence on mortality exist. We show that differences in diapause capability are not necessary to explain why C. helgolandicus is restricted to the continental shelf. Smaller body size and higher overwinter temperatures likely make true diapause implausible for C. helgolandicus. Known differences were incapable of explaining why only C. helgolandicus exists southwest of the British Isles. Further, the fecundity of C. helgolandicus in the English Channel is much lower than we predict. We hypothesize that food quality is a key influence on the population dynamics of these species. The modeling framework presented can potentially be extended to further Calanus species.</t>
  </si>
  <si>
    <t>Speirs, Douglas/0000-0002-4367-1459; Heath, Michael/0000-0001-6602-3107</t>
  </si>
  <si>
    <t>2296-7745</t>
  </si>
  <si>
    <t>UNSP 157</t>
  </si>
  <si>
    <t>10.3389/fmars.2016.00157</t>
  </si>
  <si>
    <t>WOS:000457358000154</t>
  </si>
  <si>
    <t>Gonzalez-Fernandez, C; Mandy, A; Ballesteros, I; Ballesteros, M</t>
  </si>
  <si>
    <t>Gonzalez-Fernandez, Cristina; Mandy, Ahmed; Ballesteros, Ignacio; Ballesteros, Mercedes</t>
  </si>
  <si>
    <t>Impact of temperature and photoperiod on anaerobic biodegradability of microalgae grown in urban wastewater</t>
  </si>
  <si>
    <t>INTERNATIONAL BIODETERIORATION &amp; BIODEGRADATION</t>
  </si>
  <si>
    <t>This study was designed to elucidate how temperature and photoperiod, two of the principal parameters affecting microalgae culture conditions influenced the anaerobic digestion of harvested biomass when grown in wastewater under different scenarios (I: 23 degrees C/14 h illumination, II: 15 degrees C/14 h and III: 15 degrees C, 11 h). With respect to biomass cultivation, temperature affected biomass productivity but not final biomass concentration. Scenario I mediated faster ammonium and phosphate removal (100% for all the evaluated scenarios) and greater organic matter removal (80.5% compared to 56.5% and 70.8% obtained for Scenario II and III, respectively). Biomass grown under unfavorable conditions of light and temperature (Scenario III) evidenced the highest nitrogen assimilation due to the lowest ammonia stripping (6%). Different cultivation scenarios resulted in a different macromolecular profile of the harvested biomass. Carbohydrates accumulation prevailed under Scenario I while low temperature (Scenario II) and short photoperiod (Scenario HI) increased lipid and protein content. Harvested biomass was subjected to anaerobic digestion. Anaerobic biodegradability of the three types of biomass remained in the narrow range of 36-42%, however different hydrolysis constant rates were calculated. Comparison between the theoretically calculated and experimentally obtained methane yield values showed that biomass collected at Scenario III only reached 36.1% of the theoretical methane yield achievable compared to 46.5% attained with the biomass collected at Scenario I. Further research on microalgae communities and cell wall composition is required to understand the methane yield mismatch. (C) 2015 Elsevier Ltd. All rights reserved.</t>
  </si>
  <si>
    <t>Perdices, Ignacio Ballesteros/L-4791-2014; Gonzalez-Fernandez, Cristina/AAF-4738-2019; Galiano, Eulogio Castro/E-5910-2011; Ballesteros, Mercedes/K-9655-2014</t>
  </si>
  <si>
    <t>Perdices, Ignacio Ballesteros/0000-0001-5811-9176; Galiano, Eulogio Castro/0000-0003-1719-6049; Ballesteros, Mercedes/0000-0003-4326-2185</t>
  </si>
  <si>
    <t>0964-8305</t>
  </si>
  <si>
    <t>1879-0208</t>
  </si>
  <si>
    <t>10.1016/j.ibiod.2015.09.016</t>
  </si>
  <si>
    <t>WOS:000366770600003</t>
  </si>
  <si>
    <t>Singh, R; Nawale, L; Arkile, M; Wadhwani, S; Shedbalkar, U; Chopade, S; Sarkar, D; Chopade, BA</t>
  </si>
  <si>
    <t>Singh, Richa; Nawale, Laxman; Arkile, Manisha; Wadhwani, Sweety; Shedbalkar, Utkarsha; Chopade, Snehal; Sarkar, Dhiman; Chopade, Balu Ananda</t>
  </si>
  <si>
    <t>Phytogenic silver, gold, and bimetallic nanoparticles as novel antitubercular agents</t>
  </si>
  <si>
    <t>INTERNATIONAL JOURNAL OF NANOMEDICINE</t>
  </si>
  <si>
    <t>Purpose: Multi- and extensively drug-resistant tuberculosis (TB) is a global threat to human health. It requires immediate action to seek new antitubercular compounds and devise alternate strategies. Nanomaterials, in the present scenario, have opened new avenues in medicine, diagnosis, and therapeutics. In view of this, the current study aims to determine the efficacy of phytogenic metal nanoparticles to inhibit mycobacteria. Methods: Silver (AgNPs), gold (AuNPs), and gold-silver bimetallic (Au-AgNPs) nanoparticles synthesized from medicinal plants, such as Barleria prionitis, Plumbago zeylanica, and Syzygium cumini, were tested against Mycobacterium tuberculosis and M. bovis BCG. In vitro and ex vivo macrophage infection model assays were designed to determine minimum inhibitory concentration (MIC) and half maximal inhibitory concentration of nanoparticles. Microscopic analyses were carried out to demonstrate intracellular uptake of nanoparticles in macrophages. Besides this, biocompatibility, specificity, and selectivity of nanoparticles were also established with respect to human cell lines. Results: Au-AgNPs exhibited highest antitubercular activity, with MIC of &lt;2.56 mu g/mL, followed by AgNPs. AuNPs did not show such activity at concentrations of up to 100 mu g/mL. In vitro and ex vivo macrophage infection model assays revealed the inhibition of both active and dormant stage mycobacteria on exposure to Au-AgNPs. These nanoparticles were capable of entering macrophage cells and exhibited up to 45% cytotoxicity at 30 mu g/mL (ten times MIC concentration) after 48 hours. Among these, Au-AgNPs synthesized from S. cumini were found to be more specific toward mycobacteria, with their selectivity index in the range of 94-108. Conclusion: This is the first study to report the antimycobacterial activity of AuNPs, AgNPs, and Au-AgNPs synthesized from medicinal plants. Among these, Au-AgNPs from S. cumini showed profound efficiency, specificity, and selectivity to kill mycobacteria. These should be investigated further to develop novel TB nanoantibiotics.</t>
  </si>
  <si>
    <t>Lekhak, Utkarsha/0000-0002-6748-5984</t>
  </si>
  <si>
    <t>1178-2013</t>
  </si>
  <si>
    <t>10.2147/IJN.S102488</t>
  </si>
  <si>
    <t>WOS:000375559600001</t>
  </si>
  <si>
    <t>Paynter, Q; Buckley, YM; Peterson, P; Gourlay, AH; Fowler, SV</t>
  </si>
  <si>
    <t>Paynter, Quentin; Buckley, Yvonne M.; Peterson, Paul; Gourlay, Allan Hugh; Fowler, Simon V.</t>
  </si>
  <si>
    <t>Breaking and remaking a seed and seed predator interaction in the introduced range of Scotch Broom (Cytisus scoparius) in New Zealand</t>
  </si>
  <si>
    <t>1. Introduced plants may initially experience enemy release, but some of those interactions may be reinstated through biological control. These cases provide opportunities to explore the dynamics of broken and remade consumer-resource interactions. 2. The European shrub broom (Cytisus scoparius) was introduced to New Zealand without a specialist seed predator (Bruchidius villosus) until a biological control programme reinstated this interaction in 1988. 3. Broom produces substantially larger seeds throughout its non-native range, and there are differences in seedling establishment beneath broom canopies between the native and introduced ranges. We hypothesized that large broom seeds produce seedlings with a survival advantage in shaded conditions, consistent with establishment under broom canopies in the introduced range. We also predicted that the seed-feeding beetle would experience increased fitness in larger seeds. 4. We found that seedling survival was correlated with seed weight in shaded conditions, consistent with the observed establishment of seedlings beneath broom stands in the non-native range. 5. Beetle size was positively correlated with seed weight, and female fecundity increased with body size. Comparison of the size distributions of beetle populations before and after hibernation provided indirect evidence that overwintering survival of beetles is also size-dependent. These findings are consistent with observed higher levels of abundance of B. villosus in New Zealand, compared to native habitats. 6. Selection gradients for seed size-dependent seedling survival on broom occupancy were explored using the Rees-Paynter population model, demonstrating that a fitness benefit to the plant of large seed size through enhanced seedling survival beneath the parental canopy is only likely under lowdisturbance scenarios and moderate fecundity levels. 7. Synthesis. The dynamics of biocontrol systems provide an underexploited opportunity to examine the impact of removal and reinstatement of species interactions. Differences in seed size between native and non-native ranges may result from varying intensities of conflicting selection pressures acting on seed size. It remains to be seen whether a decline in seed size towards that seen in the native range will result from the biocontrol agent introduction, as we have demonstrated that selection pressures on seed size vary with disturbance-mediated population turnover and fecundity.</t>
  </si>
  <si>
    <t>Fowler, Simon/E-5391-2011; Buckley, Yvonne/B-1281-2008</t>
  </si>
  <si>
    <t>Fowler, Simon/0000-0001-8356-0836; Buckley, Yvonne/0000-0001-7599-3201</t>
  </si>
  <si>
    <t>10.1111/1365-2745.12492</t>
  </si>
  <si>
    <t>WOS:000368298700018</t>
  </si>
  <si>
    <t>Gallot-Lavallee, M; Schmid-Hempel, R; Vandame, R; Vergara, CH; Schmid-Hempel, P</t>
  </si>
  <si>
    <t>Gallot-Lavallee, Marie; Schmid-Hempel, Regula; Vandame, Remy; Vergara, Carlos H.; Schmid-Hempel, Paul</t>
  </si>
  <si>
    <t>Large scale patterns of abundance and distribution of parasites in Mexican bumblebees</t>
  </si>
  <si>
    <t>JOURNAL OF INVERTEBRATE PATHOLOGY</t>
  </si>
  <si>
    <t>Bumblebees are highly valued for their pollination services in natural ecosystems as well as for agricultural crops. These precious pollinators are known to be declining worldwide, and one major factor contributing to this decline are infections by parasites. Knowledge about parasites in wild bumblebee populations is thus of paramount importance for conservation purposes. We here report the geographical distribution of Crithidia and Nosema, two common parasites of bumblebees, in a yet poorly investigated country: Mexico. Based on sequence divergence of the Cytochrome b and Glycosomal glyceraldehyde phosphate deshydrogenase (gGPDAH) genes, we discovered the presence of a new Crithidia species, which is mainly distributed in the southern half of the country. It is placed by Bayesian inference as a sister species to C. bombi. We suggest the name Crithidia mexicana for this newly discovered organism. A population of C expoeki was encountered concentrated on the flanks of the dormant volcanic mountain, Iztaccihuatl, and microsatellite data showed evidence of a bottleneck in this population. This study is the first to provide a large-scale insight into the health status of endemic bumblebees in Mexico, based on a large sample size (n = 3,285 bees examined) over a variety of host species and habitats. (C) 2015 Elsevier Inc. All rights reserved.</t>
  </si>
  <si>
    <t>0022-2011</t>
  </si>
  <si>
    <t>1096-0805</t>
  </si>
  <si>
    <t>10.1016/j.jip.2015.12.004</t>
  </si>
  <si>
    <t>WOS:000368317200011</t>
  </si>
  <si>
    <t>Raikhel, AS</t>
  </si>
  <si>
    <t>Denlinger, D. L.; Armbruster, P. A.</t>
  </si>
  <si>
    <t>Molecular Physiology of Mosquito Diapause</t>
  </si>
  <si>
    <t>PROGRESS IN MOSQUITO RESEARCH</t>
  </si>
  <si>
    <t>The dormant state of diapause is exploited by numerous mosquito species to survive seasonal periods of environmental stress. We discuss embryonic, larval and adult diapauses in mosquitoes and probe the molecular and physiological distinctions that comprise the diapause phenotype. Diapause evokes diverse and unique attributes including behavioural changes, arrested development, enhanced stress tolerance, fat accumulation and suppressed metabolic rates. Like most insects, mosquitoes in temperate latitudes precisely monitor daylength as a cue for diapause initiation. We examine the role of circadian clock genes in this response and trace downstream hormonal pathways involved in the diapause response. Insulin and the FOXO transcription factor signalling pathways appear to be keys for generating the diapause phenotype in adult females of Culex pipiens and perhaps other species. Elucidating the molecular regulation of diapause-associated physiology may provide a basis to identify novel targets for the control of mosquito vectors.</t>
  </si>
  <si>
    <t>978-0-12-802457-7</t>
  </si>
  <si>
    <t>10.1016/bs.aiip.2016.05.002</t>
  </si>
  <si>
    <t>WOS:000383859500012</t>
  </si>
  <si>
    <t>Martin, R; Lazakis, I; Barbouchi, S; Johanning, L</t>
  </si>
  <si>
    <t>Martin, Rebecca; Lazakis, Iraklis; Barbouchi, Sami; Johanning, Lars</t>
  </si>
  <si>
    <t>Sensitivity analysis of offshore wind farm operation and maintenance cost and availability</t>
  </si>
  <si>
    <t>Operation and Maintenance (O&amp;M) costs are estimated to account for 14%-30% of total Offshore Wind Farm (OWF) project lifecycle expenditure according to a range of studies. In this respect, identifying factors affecting operational costs and availability are vital for wind farm operators to achieve the most profitable decisions. Many OWFs are built in stages and the important factors may not be consistent for the different phases. To address this issue, three OWF case studies are defined to represent two phases and a complete project. An initial qualitative screening sensitivity analysis was conducted to identify the most important factors of O&amp;M affecting operating cost and availability. The study concluded that the important factors for total O&amp;M cost were access and repair costs along with failure rates for both minor and major repairs. For time-based availability, the important factors identified were those related to the length of time conducting the maintenance tasks, i.e. the operation duration and the working day length. It was found that the two stages had similar results, but these were different compared to the complete project. In this case, the results provide valuable information to OWF operators during the project development and decision making process. (c) 2015 The Authors. Published by Elsevier Ltd.</t>
  </si>
  <si>
    <t>Lazakis, Iraklis/0000-0002-6130-9410</t>
  </si>
  <si>
    <t>10.1016/j.renene.2015.07.078</t>
  </si>
  <si>
    <t>WOS:000363344800119</t>
  </si>
  <si>
    <t>Doker, I; Kazak, C; Karut, K</t>
  </si>
  <si>
    <t>Doker, Ismail; Kazak, Cengiz; Karut, Kamil</t>
  </si>
  <si>
    <t>Functional response and fecundity of a native Neoseiulus californicus population to Tetranychus urticae (Acari: Phytoseiidae, Tetranychidae) at extreme humidity conditions</t>
  </si>
  <si>
    <t>The effects of the extreme (30 +/- 2, 50 +/- 2, 90 +/- 2%) and a common (70 +/- 2%) relative humidity (RH) levels on functional response and fecundity of Neoseiulus californicus (McGregor) (Acari: Phytoseiidae) to Tetranychus urticae Koch (Acari: Tetranychidae) were studied at a constant temperature 25 +/- 1 degrees C and 16:8L:D photoperiod. In the experiments, 5, 10, 20, 40 and 80 T. urticae eggs were given to the predatory mite for 24 hours. According to logistic regression analysis, N. californicus showed a Type II functional response at all RH levels. The attack rate (a) and the handling time (Th) of Type II response were calculated by fitting Holling Disc Equation to the data. These two coefficients were varied depending on the RH. The highest and the shortest, a and Th values were determined to be 1.636 and 0.031 at 50 and 70% RHs, respectively. While the lowest average daily mean numbers of eggs laid by N. californicus was found to be 0.33 at 30% RH and five prey density, the highest value was determined to be 3.10 at 70% RH and 80 prey density. Although, performance of N. californicus was influenced by the extreme RHs, the predator had successfully continued predation and oviposition activities under those conditions. Therefore, the N. californicus population should be included in augmentative biological control programs in which considerable range of humidity fluctuations is expected.</t>
  </si>
  <si>
    <t>Kazak, Cengiz/V-8770-2017; Karut, Kamil/E-7973-2018; Karut, Kamil/AAG-1816-2019; Doker, Ismail/E-5403-2018</t>
  </si>
  <si>
    <t>Kazak, Cengiz/0000-0002-2810-0244; Karut, Kamil/0000-0002-1173-7265; Karut, Kamil/0000-0002-1173-7265; Doker, Ismail/0000-0002-1412-1554</t>
  </si>
  <si>
    <t>10.11158/saa.21.11.3</t>
  </si>
  <si>
    <t>WOS:000387582200003</t>
  </si>
  <si>
    <t>Qi, XY; Zhang, LS; Han, YH; Ren, XY; Huang, J; Chen, HY</t>
  </si>
  <si>
    <t>Qi, Xiaoyang; Zhang, Lisheng; Han, Yanhua; Ren, Xiaoyun; Huang, Jian; Chen, Hongyin</t>
  </si>
  <si>
    <t>De novo transcriptome sequencing and analysis of Coccinella septempunctata L. in non-diapause, diapause and diapause-terminated states to identify diapause-associated genes</t>
  </si>
  <si>
    <t>Background: The most common ladybird beetle, Coccinella septempunctata L., is an excellent predator of crop pests such as aphids and white flies, and it shows a wide range of adaptability, a large appetite and a high reproductive ability. Diapause research plays an important role in the artificial propagation and shelf-life extension of insect products. Although this lady beetle's regulatory, physiological and biochemical characteristics in the diapause period are well understood, the molecular mechanism of diapause remains unknown. Therefore, we collected female adults in three different states, i.e., non-diapause, diapause and diapause termination, for transcriptome sequencing. Results: After transcriptome sequencing using the Illumina HiSeq 2500 platform with pretreatment, a total of 417.6 million clean reads from nine samples were filtered using the program FASTX (version 0.0). Additionally, 106,262 contigs were assembled into 82,820 unigenes with an average length of 921 bp and an N50 of 1,241 bp. All of the unigenes were annotated through BLASTX alignment against the Nr or UniProt database, and 37,872 unigenes were matched. We performed further analysis of these unigenes using the Clusters of Orthologous Groups of proteins (COG), Gene Ontology (GO), and the Kyoto Encyclopedia of Genes and Genomes (KEGG) databases. Through pairwise comparisons of the non-diapause (ND), diapause (D), and diapause-terminated (DT) groups, 3,501 and 1,427 differentially expressed genes (DEGs) were identified between D and ND and between DT and D, respectively. Moreover, 443 of the DEGs were specifically expressed during the diapause period (i.e., DEGs that were expressed at the highest or lowest levels during diapause compared with the other stages). GO function and KEGG pathway enrichment were performed on all DEGs and showed that RNA-directed DNA polymerase activity and fatty acid metabolism were significantly affected. Furthermore, eight specific expressed genes were selected for validation using qRT-PCR. Among these eight genes, seven genes were up-regulated, and one gene was down-regulated; the change trends of the eight genes were the same between the qRT-PCR and RNA-seq analysis results. Conclusions: In this study, a new method for collecting and identifying diapause insects was described. We generated a vast quantity of transcriptome data from C. septempunctata L., providing a resource for gene function research. The diapause-associated genes that we identified establish a foundation for future studies on the molecular mechanisms of diapause.</t>
  </si>
  <si>
    <t>DEC 21</t>
  </si>
  <si>
    <t>10.1186/s12864-015-2309-3</t>
  </si>
  <si>
    <t>WOS:000367061700009</t>
  </si>
  <si>
    <t>Lacour, G; Chanaud, L; L'Ambert, G; Hance, T</t>
  </si>
  <si>
    <t>Lacour, Guillaume; Chanaud, Lionel; L'Ambert, Gregory; Hance, Thierry</t>
  </si>
  <si>
    <t>Seasonal Synchronization of Diapause Phases in Aedes albopictus (Diptera: Culicidae)</t>
  </si>
  <si>
    <t>In temperate areas, population dynamics of the invasive Asian tiger mosquito Aedes albopictus are strongly affected by winter. The work we present here analyzes the adaptive synchronization of the diapause process in the wintry generation of A. albopictus, where the egg stage is exposed to adverse winter conditions. The seasonal pattern of egg laying activity of a French Mediterranean population of the Asian tiger mosquito was monitored weekly for 2 years with ovitraps. The field diapause incidence and the critical photoperiod (CPP, i.e. the maternal day length inducing diapause in 50% of the eggs), were determined by hatching experiments on the collected eggs. The period of diapause termination was estimated by a field survey of the first hatchings for both years. The CPP is equal to 13.5 hours of light and occurs in the field on the 25th of August. Thus, it is on September 11th, 17 days after the CPP, that 50% of the eggs are in a prediapause stage in the field. The egg diapause rate increases rapidly during September, whereas the mean number of eggs laid decreases sharply after mid-September. Surprisingly, after having reached a peak of 95% at the end of September, from mid-October the diapause incidence declined and stayed below 50%. Indeed, both years the diapause initiates before the rapid decrease of the environmental temperature. This leaves a sufficient period of time to the complete development of one generation of A. albopictus with effective induction of diapause in the laid eggs. The very first larvae hatched were sampled both years in the first half of March. With 20 to 26 weeks in the egg stage and about 7 weeks in the larval stages, the first annual generation spends a long time in immature stages. On a practical point of view, this long development time represents a wide window for eggs and larvae control in early spring.</t>
  </si>
  <si>
    <t>Lacour, Guillaume/0000-0002-9588-6064</t>
  </si>
  <si>
    <t>DEC 18</t>
  </si>
  <si>
    <t>e0145311</t>
  </si>
  <si>
    <t>10.1371/journal.pone.0145311</t>
  </si>
  <si>
    <t>WOS:000366725800062</t>
  </si>
  <si>
    <t>Lasram, A; Ben Mechlia, N</t>
  </si>
  <si>
    <t>Lasram, Asma; Ben Mechlia, Netij</t>
  </si>
  <si>
    <t>Effects of thermal stress on the pre-heading duration and grain production for Mediterranean irrigated durum wheat</t>
  </si>
  <si>
    <t>ITALIAN JOURNAL OF AGROMETEOROLOGY-RIVISTA ITALIANA DI AGROMETEOROLOGIA</t>
  </si>
  <si>
    <t>Yields as expressed in terms of Grain Number (GN) in cereals are closely related to the length of the Emergence-Heading period (EH) and the prevailing environmental conditions. The present work investigates the effects of increasing photoperiod, temperature and thermal amplitude on EH duration and GN in durum wheat. Used data related to cv Karim, grown under no limiting water and nutrient conditions in three Tunisian sites: Tunis (16 dates), Kef (8 dates) and Mornag (5 dates). GN varied from 17200 to 800 grains m(-2) when EH range was 117-32 days, for November and July sowings, respectively. For conventional sowing and under higher temperatures wheat reached heading faster with EH interval reduction around 12 days each 1 degrees C rise during the phenophase. The modified photothermal unit (MPTU) gave the best predictive phenological results for both conventional and unconventional sowing dates. Results showed the possible substitution of rise in photoperiod effect by rate of rising in temperature in field conditions. GN was found to be correlated to maximum temperatures adjusted by thermal amplitude logarithm. The latter can express the intensity of thermal stress and can be used as a satisfactory predictor of attainable wheat yields in conditions with no water and nutrient limitation and in Mediterranean environments.</t>
  </si>
  <si>
    <t>2038-5625</t>
  </si>
  <si>
    <t>WOS:000370684400002</t>
  </si>
  <si>
    <t>Shero, MR; Adams, GP; Burns, JM</t>
  </si>
  <si>
    <t>Shero, Michelle R.; Adams, Gregg P.; Burns, Jennifer M.</t>
  </si>
  <si>
    <t>Field Use of Ultrasonography to Characterize the Reproductive Tract and Early Pregnancy in a Phocid, the Weddell Seal (Leptonychotes weddellii)</t>
  </si>
  <si>
    <t>ANATOMICAL RECORD-ADVANCES IN INTEGRATIVE ANATOMY AND EVOLUTIONARY BIOLOGY</t>
  </si>
  <si>
    <t>The utility of transrectal ultrasonography was tested in a field setting to characterize the reproductive tract and detect early pregnancy (embryonic vesicles &lt; 3 mm in diameter) in 17 multiparous female Weddell seals (Leptonychotes weddellii). Female Weddell seals give birth in October/November each year, followed by the breeding season (December) and embryonic diapause. Transrectal ultrasonography was attempted in January/February 2014 to examine the entire reproductive tract (uterine horns and body, ovaries with follicles and corpora lutea) using a 5-10 MHz linear-array probe with a 70 cm-long extension. A single pregnancy was detected in 14 of 17 seals (82.4%) as a circular or guitar-pick shaped nonechogenic (black) vesicle with a clearly visible echogenic border within the lumen of the uterus. The stage of embryonic development (ostensibly the gestational age) varied markedly among individuals, ranging from a vesicle with no embryo proper to a large fetus with an ocular orbit, nose/mouth, limb buds, spinal column, umbilical cord, and prominent vasculature. Two of the pregnant seals were reexamined 3-6 days after the initial examination to obtain longitudinal growth rates. Images of one or both ovaries were obtained in nine and seven of the 19 examinations, respectively. Numerous ovarian follicles (3 to 12 mm diameter) were detected and animals typically had a single well-perfused corpus luteum (determined by Doppler color-flow) ipsilateral to the uterine horn containing the pregnancy. We conclude that real-time transrectal ultrasonography is an effective tool for characterizing reproductive events in phocids including ovarian dynamics, and for elucidating the nature of embryonic diapause. (C) 2015 Wiley Periodicals, Inc.</t>
  </si>
  <si>
    <t>Burns, Jennifer/AAC-8243-2019</t>
  </si>
  <si>
    <t>Burns, Jennifer/0000-0001-9652-2943; Shero, Michelle/0000-0003-4633-5351</t>
  </si>
  <si>
    <t>1932-8486</t>
  </si>
  <si>
    <t>1932-8494</t>
  </si>
  <si>
    <t>10.1002/ar.23264</t>
  </si>
  <si>
    <t>WOS:000367671800002</t>
  </si>
  <si>
    <t>Stalhandske, S; Lehmann, P; Pruisscher, P; Leimar, O</t>
  </si>
  <si>
    <t>Stalhandske, Sandra; Lehmann, Philipp; Pruisscher, Peter; Leimar, Olof</t>
  </si>
  <si>
    <t>Effect of winter cold duration on spring phenology of the orange tip butterfly, Anthocharis cardamines</t>
  </si>
  <si>
    <t>The effect of spring temperature on spring phenology is well understood in a wide range of taxa. However, studies on how winter conditions may affect spring phenology are underrepresented. Previous work on Anthocharis cardamines (orange tip butterfly) has shown population-specific reaction norms of spring development in relation to spring temperature and a speeding up of post-winter development with longer winter durations. In this experiment, we examined the effects of a greater and ecologically relevant range of winter durations on post-winter pupal development of A.cardamines of two populations from the United Kingdom and two from Sweden. By analyzing pupal weight loss and metabolic rate, we were able to separate the overall post-winter pupal development into diapause duration and post-diapause development. We found differences in the duration of cold needed to break diapause among populations, with the southern UK population requiring a shorter duration than the other populations. We also found that the overall post-winter pupal development time, following removal from winter cold, was negatively related to cold duration, through a combined effect of cold duration on diapause duration and on post-diapause development time. Longer cold durations also lead to higher population synchrony in hatching. For current winter durations in the field, the A.cardamines population of southern UK could have a reduced development rate and lower synchrony in emergence because of short winters. With future climate change, this might become an issue also for other populations. Differences in winter conditions in the field among these four populations are large enough to have driven local adaptation of characteristics controlling spring phenology in response to winter duration. The observed phenology of these populations depends on a combination of winter and spring temperatures; thus, both must be taken into account for accurate predictions of phenology.</t>
  </si>
  <si>
    <t>Leimar, Olof/L-3781-2014</t>
  </si>
  <si>
    <t>Leimar, Olof/0000-0001-8621-6977; Pruisscher, Peter/0000-0002-6987-5839; Lehmann, Philipp/0000-0001-8344-6830</t>
  </si>
  <si>
    <t>10.1002/ece3.1773</t>
  </si>
  <si>
    <t>WOS:000367433000007</t>
  </si>
  <si>
    <t>Cram, JA</t>
  </si>
  <si>
    <t>Cram, Jacob A.</t>
  </si>
  <si>
    <t>New insights into relationships between active and dormant organisms, phylogenetic diversity and ecosystem productivity</t>
  </si>
  <si>
    <t>Marine microbes make up a key part of ocean food webs and drive ocean chemistry through a range of metabolic processes. A fundamental question in ecology is whether the diversity of organisms in a community shapes the ecological functions of that community. While there is substantial evidence to support a positive link between diversity and ecological productivity for macro-organisms in terrestrial environments, this relationship has not previously been verified for marine microbial communities. One factor complicating the understanding of this relationship is that many marine microbes are dormant and are easily dispersed by ocean currents, making it difficult to ensure that the organisms found in a given environmental sample accurately reflect processes occurring in that environment. Another complication is that, due to microbes great range of genotypic and phenotypic variability, communities with distantly related species may have greater range of metabolic functions than communities have the same richness and evenness, but in which the species present are more closely related to each other. In this issue of Molecular Ecology, Galand etal. (2015) provide compelling evidence that the most metabolically active communities are those in which the nondormant portion of the microbial community has the highest phylogenetic diversity. They also illustrate that focusing on the active portion of the community allows for detection of temporal patterns in community structure that would not be otherwise evident. The authors' point out that the presence of many dormant organisms that do not contribute to ecosystem functioning is a feature that makes microbial ecosystems fundamentally different from macro-ecosystems and that this difference needs to be accounted for in microbial ecology theory.</t>
  </si>
  <si>
    <t>10.1111/mec.13449</t>
  </si>
  <si>
    <t>WOS:000365756900001</t>
  </si>
  <si>
    <t>Wong, NA; Sewell, MA</t>
  </si>
  <si>
    <t>Wong, Nicholas A.; Sewell, Mary A.</t>
  </si>
  <si>
    <t>The reproductive ecology of the invasive Asian paddle crab, Charybdis japonica (Brachyura: Portunidae), in northeastern New Zealand</t>
  </si>
  <si>
    <t>The Asian paddle crab, Charybdis japonica, native to the northwest Pacific, is an invasive species that has established populations within northeastern New Zealand. Here, we provide a detailed examination of C. japonica's reproductive seasonality and gametogenesis, sizes at physiological maturity, and sex ratios outside its native range. Trapping in the Weiti River Estuary, Whangaparoa (36 degrees 38.4'S, 174 degrees 43.6'E) from February 2010 to May 2012 indicated a male-biased population. Reproductive seasonality largely depended on female condition, since males contained ripe spermatozoa year-round. Female gametogenesis began during late autumn, with oocyte development occurring throughout winter to early spring. Based on the presence of mature gametes during late winter and the appearance of gravid females in early November, mating began during early spring, with spawning in mid-spring. Spawning coincided with a large drop in the gonad index, and occurred between sea surface temperatures of 17-22 degrees C and 11.75-13.5 h day length. Females remained reproductive for up to 5 months of the year. Histological observation suggested that CW50 (the carapace width at which 50% of the population is mature) for females was 46.39 mm, while CW50 for males could not be determined due to a paucity of immature males. Histological analysis also suggested that females of C. japonica could produce store sperm and multiple broods annually.</t>
  </si>
  <si>
    <t>Sewell, Mary A/C-9017-2009</t>
  </si>
  <si>
    <t>Sewell, Mary A/0000-0002-1595-7951</t>
  </si>
  <si>
    <t>10.1111/ivb.12108</t>
  </si>
  <si>
    <t>WOS:000366403000005</t>
  </si>
  <si>
    <t>Stoessel, DJ; Raadik, TA; Ayres, RM</t>
  </si>
  <si>
    <t>Stoessel, Daniel J.; Raadik, Tarmo A.; Ayres, Renae M.</t>
  </si>
  <si>
    <t>Spawning of Threatened Barred Galaxias, Galaxias fuscus (Teleostei: Galaxiidae)</t>
  </si>
  <si>
    <t>PROCEEDINGS OF THE LINNEAN SOCIETY OF NEW SOUTH WALES</t>
  </si>
  <si>
    <t>Barred galaxias Galaxias fuscus is an endangered freshwater fish endemic to south-eastern Australia. Little is known of the species' ecology. We investigated spawning biology of G. fuscus in three headwater streams and found spawning to occur mid-August to late September when photoperiod was 10 h 39 min - 12 h 25 min. Spawning sites were in fresh (range 35.3 - 56.6 EC, mean 44.7 EC), slightly acidic (range 5.7 - 7.1 pH, mean 5.9 pH), moderate to fast fl owing (range 0.4 - 2.0 m/s, mean 1.0 m/s), shallow (range 70 - 310 mm, mean 174 mm), well oxygenated (range 10.8-12.4 mg/l, mean 11.3mg/l), clear (range 1.2 - 6.3 NTU, mean 3.8 NTU), cool waters (range 8.4 - 10 degrees C, mean 9.1 degrees C) immediately upstream of pools. Multi-layered clusters of up to 218 eggs were generally adhered close to the stream bed on the downstream side of cobbles greater than 180 mm diameter.</t>
  </si>
  <si>
    <t>0370-047X</t>
  </si>
  <si>
    <t>WOS:000389755000001</t>
  </si>
  <si>
    <t>Moise, ERD; Forbes, GBH; Morrison, A; Sweeney, JD; Hillier, NK; Johns, RC</t>
  </si>
  <si>
    <t>Moise, Eric R. D.; Forbes, Glen B. H.; Morrison, Andrew; Sweeney, Jon D.; Hillier, Neil K.; Johns, Rob C.</t>
  </si>
  <si>
    <t>Evidence for a substantial host-use bottleneck following the invasion of an exotic, polyphagous weevil</t>
  </si>
  <si>
    <t>1. The successful establishment of novel plant-insect interactions may depend on the availability of suitable hosts, which itself is influenced by the inherent flexibility of the herbivore for the native plants in its new range. The polyphagous beech leaf mining weevil, Orchestes fagiL., is a recent invader to eastern Canada, and while beech is a primary host, it remains unclear the extent to which it might also utilise co-occurring secondary hosts, as has been observed in its native European range. 2. A combination of field and laboratory feeding trials were used to quantify weevil secondary host use. Based on its expansive native host range in Europe, it was predicted that American beech (Fagus grandifolia Ehrh.), as well as several additional plant species, would be susceptible to weevil damage. 3. Contrary to this prediction, weevil feeding was almost entirely exclusive to beech in both the field and laboratory feeding trials. This result is further supported by field observations that revealed an absence of weevils and eggs on species other than beech. In general, the lack of pre-diapause feeding on any alternate host species represented an extreme departure from feeding habits observed within the native range. 4. Overall, this host-use bottleneck suggests that the adoption of a novel primary host by O. fagi, in this case American beech, may remove the normal requirement for secondary hosts and suggests a significant departure from native feeding habits with possible consequences for related life-history parameters such as overwintering survival and fecundity.</t>
  </si>
  <si>
    <t>Moise, Eric/0000-0002-9597-1162</t>
  </si>
  <si>
    <t>10.1111/een.12268</t>
  </si>
  <si>
    <t>WOS:000363797900017</t>
  </si>
  <si>
    <t>Mkiga, AM; Mwatawala, MW</t>
  </si>
  <si>
    <t>Mkiga, A. M.; Mwatawala, M. W.</t>
  </si>
  <si>
    <t>Developmental Biology of Zeugodacus cucurbitae (Diptera: Tephritidae) in Three Cucurbitaceous Hosts at Different Temperature Regimes</t>
  </si>
  <si>
    <t>Fruit flies are key pests of cucurbits in many parts of the world, including Tanzania. Developmental biology of Zeugodacus cucurbitae (Coquillett) has been determined across temperature regimes in some cucurbitaceous hosts, in limited geographies. This study was conducted to determine duration and survival rates of immature stages of Z. cucurbitae in three cucurbitaceous hosts, at different temperature regimes. It was hypothesized that temperature and cucurbitaceous hosts influence duration and survival of immature stages of Z. cucurbitae. We conducted experiments in the environmental chamber set at 75 +/- 10% RH and a photoperiod of 12:12 (L:D) h, at temperatures of 20, 25, and 30 degrees. Our results showed that duration and survival of immature stages of Z. cucurbitae differed significantly among the temperature regimes but not among the hosts. Egg incubation period as well as larval and pupal stages were significantly longer (P &lt; 0.0001) at low temperature in all three hosts Likewise, survival rate of all immature stages were significantly higher (P &lt; 0.0001) at higher than lower temperatures. The three hosts, cucumber (Cucumis sativus), watermelon (Citrullus lanatus (Thunb.) Matsum. and Nakai), and pumpkin (Cucurbita pepo) did not significantly affect duration or survival rates of immature stages of Z. cucurbitae. The low developmental thresholds were estimated at 15.88, 13.44, and 12.62 for egg, larva and pupa, respectively. These results further confirm that Z. cucurbitae is well adapted to warm climate, which dominates many areas of Tanzania.</t>
  </si>
  <si>
    <t>10.1093/jisesa/iev141</t>
  </si>
  <si>
    <t>WOS:000366850700001</t>
  </si>
  <si>
    <t>Berthier, ML; Davila, G; Moreno-Torres, I; Beltran-Corbellini, A; Santana-Moreno, D; Roe-Vellve, N; Thurnhofer-Hemsi, K; Torres-Prioris, MJ; Massone, MI; Ruiz-Cruces, R</t>
  </si>
  <si>
    <t>Berthier, Marcelo L.; Davila, Guadalupe; Moreno-Torres, Ignacio; Beltran-Corbellini, Alvaro; Santana-Moreno, Daniel; Roe-Vellve, Nuria; Thurnhofer-Hemsi, Karl; Jose Torres-Prioris, Maria; Ignacio Massone, Maria; Ruiz-Cruces, Rafael</t>
  </si>
  <si>
    <t>Loss of regional accent after damage to the speech production network</t>
  </si>
  <si>
    <t>FRONTIERS IN HUMAN NEUROSCIENCE</t>
  </si>
  <si>
    <t>Lesion-symptom mapping studies reveal that selective damage to one or more components of the speech production network can be associated with foreign accent syndrome, changes in regional accent (e.g., from Parisian accent to Alsatian accent), stronger regional accent, or re-emergence of a previously learned and dormant regional accent. Here, we report loss of regional accent after rapidly regressive Broca's aphasia in three Argentinean patients who had suffered unilateral or bilateral focal lesions in components of the speech production network. All patients were monolingual speakers with three different native Spanish accents (Cordolges or central, Guaranitico or northeast, and Bonaerense). Samples of speech production from the patient with native Cordoba accent were compared with previous recordings of his voice, whereas data from the patient with native Guaranitico accent were compared with speech samples from one healthy control matched for age, gender, and native accent. Speech samples from the patient with native Buenos Aires's accent were compared with data obtained from four healthy control subjects with the same accent. Analysis of speech production revealed discrete slowing in speech rate, inappropriate long pauses, and monotonous intonation. Phonemic production remained similar to those of healthy Spanish speakers, but phonetic variants peculiar to each accent (e.g., intervocalic aspiration of /s/ in Cordoba accent) were absent. While basic normal prosodic features of Spanish prosody were preserved, features intrinsic to melody of certain geographical areas (e.g., rising end FO excursion in declarative sentences intoned with Cordoba accent) were absent. All patients were also unable to produce sentences with different emotional prosody. Brain imaging disclosed focal left hemisphere lesions involving the middle part of the motor cortex, the post-central cortex, the posterior inferior and/or middle frontal cortices, insula, anterior putamen and supplementary motor area. Our findings suggest that lesions affecting the middle part of the left motor cortex and other components of the speech production network disrupt neural processes involved in the production of regional accent features.</t>
  </si>
  <si>
    <t>Davila, Guadalupe/D-3050-2011; Roe-Vellve, Nuria/J-5353-2018; Thurnhofer-Hemsi, Karl/L-6352-2019; Thurnhofer-Hemsi, Karl/Q-8845-2018; Moreno-Torres, Ignacio/H-2598-2015</t>
  </si>
  <si>
    <t>Davila, Guadalupe/0000-0002-3297-4243; Roe-Vellve, Nuria/0000-0001-5583-8837; Thurnhofer-Hemsi, Karl/0000-0001-6519-1213; Thurnhofer-Hemsi, Karl/0000-0001-6519-1213; Torres-Prioris, Maria Jose/0000-0003-3795-8151; Ruiz Cruces, Rafael/0000-0001-7612-944X</t>
  </si>
  <si>
    <t>1662-5161</t>
  </si>
  <si>
    <t>10.3389/fnhum.2015.00610</t>
  </si>
  <si>
    <t>WOS:000366559700001</t>
  </si>
  <si>
    <t>Chen, XG; Jiang, XT; Gu, JB; Xu, M; Wu, Y; Deng, YH; Zhang, C; Bonizzoni, M; Dermauw, W; Vontas, J; Armbruster, P; Huang, X; Yang, YL; Zhang, H; He, WM; Peng, HJ; Liu, YF; Wu, K; Chen, JH; Lirakis, M; Topalis, P; Van Leeuwen, T; Hall, AB; Jiang, XF; Thorpe, C; Mueller, RL; Sun, C; Waterhouse, RM; Yan, GY; Tu, ZJJK; Fang, XD; James, AA</t>
  </si>
  <si>
    <t>Chen, Xiao-Guang; Jiang, Xuanting; Gu, Jinbao; Xu, Meng; Wu, Yang; Deng, Yuhua; Zhang, Chi; Bonizzoni, Mariangela; Dermauw, Wannes; Vontas, John; Armbruster, Peter; Huang, Xin; Yang, Yulan; Zhang, Hao; He, Weiming; Peng, Hongjuan; Liu, Yongfeng; Wu, Kun; Chen, Jiahua; Lirakis, Manolis; Topalis, Pantelis; Van Leeuwen, Thomas; Hall, Andrew Brantley; Jiang, Xiaofang; Thorpe, Chevon; Mueller, Rachel Lockridge; Sun, Cheng; Waterhouse, Robert Michael; Yan, Guiyun; Tu, Zhijian Jake; Fang, Xiaodong; James, Anthony A.</t>
  </si>
  <si>
    <t>Genome sequence of the Asian Tiger mosquito, Aedes albopictus, reveals insights into its biology, genetics, and evolution</t>
  </si>
  <si>
    <t>The Asian tiger mosquito, Aedes albopictus, is a highly successful invasive species that transmits a number of human viral diseases, including dengue and Chikungunya fevers. This species has a large genome with significant population-based size variation. The complete genome sequence was determined for the Foshan strain, an established laboratory colony derived from wild mosquitoes from southeastern China, a region within the historical range of the origin of the species. The genome comprises 1,967 Mb, the largest mosquito genome sequenced to date, and its size results principally from an abundance of repetitive DNA classes. In addition, expansions of the numbers of members in gene families involved in insecticide-resistance mechanisms, diapause, sex determination, immunity, and olfaction also contribute to the larger size. Portions of integrated flavivirus-like genomes support a shared evolutionary history of association of these viruses with their vector. The large genome repertory may contribute to the adaptability and success of Ae. albopictus as an invasive species.</t>
  </si>
  <si>
    <t>Fang, Xiaodong/K-6743-2018; Huang, Xin/I-5015-2019; Dermauw, Wannes/H-1583-2015; Waterhouse, Robert M/A-1858-2010</t>
  </si>
  <si>
    <t>Fang, Xiaodong/0000-0001-7061-3337; Huang, Xin/0000-0003-2466-4373; Dermauw, Wannes/0000-0003-4612-8969; Waterhouse, Robert M/0000-0003-4199-9052; Thorpe, Chevon/0000-0003-4328-7876; Sun, Cheng/0000-0001-7476-9224; Wu, Yang/0000-0002-1207-5566; Bonizzoni, Mariangela/0000-0003-0568-8564; Van Leeuwen, Thomas/0000-0003-4651-830X; Vontas, John/0000-0002-8704-2574</t>
  </si>
  <si>
    <t>E5907</t>
  </si>
  <si>
    <t>E5915</t>
  </si>
  <si>
    <t>10.1073/pnas.1516410112</t>
  </si>
  <si>
    <t>WOS:000364164900005</t>
  </si>
  <si>
    <t>Rhea, SA</t>
  </si>
  <si>
    <t>Rhea, Sally Ann</t>
  </si>
  <si>
    <t>Reviving the Louisville Twin Study: An Introduction</t>
  </si>
  <si>
    <t>BEHAVIOR GENETICS</t>
  </si>
  <si>
    <t>Researchers who are interested in breathing new life into the long dormant Louisville Twin Study (LTS) presented several papers at the 2015 meeting of the behavior genetics association. This brief introduction provides a short history of the Kentucky LTS as well as synopses of expanded analyses from the presentations on genetic change and continuity in cognitive and behavioral development and those exploring aspects of the influence of gene-environment interaction on cognition.</t>
  </si>
  <si>
    <t>0001-8244</t>
  </si>
  <si>
    <t>1573-3297</t>
  </si>
  <si>
    <t>10.1007/s10519-015-9763-1</t>
  </si>
  <si>
    <t>WOS:000364978800001</t>
  </si>
  <si>
    <t>Murray, MH; St Clair, CC</t>
  </si>
  <si>
    <t>Murray, Maureen H.; St Clair, Colleen Cassady</t>
  </si>
  <si>
    <t>Individual flexibility in nocturnal activity reduces risk of road mortality for an urban carnivore</t>
  </si>
  <si>
    <t>Many species living in developed areas adjust the timing of their activity and habitat selection to avoid humans, which may reduce their risk of conflict, including vehicle collisions. Understanding the behavioral adaptations to vehicles exhibited by species that thrive in urban areas could improve the conservation of many species that are threatened by road-caused mortality. We explored these behaviors using the seasonal distribution of 80 road-killed coyotes (Canis latrans) collected by civic employees and by comparing the activity patterns (step lengths) and road crossings made by 19 coyotes fitted with GPS collars with 3-h fix rates, 7 of which were killed in vehicle collisions. Coyotes were collected on roads most often in spring and fall, which corresponded to the most rapid changes in day length in our northern study area and when collared road-killed coyotes were more active during rush hour. Among collared coyotes, those that were killed on roads were most active and crossed roads most frequently at dusk. By contrast, surviving animals were most active and crossed roads most often near midnight year round and surprisingly, exhibited less avoidance of roads than did road-killed coyotes. Our results suggest that risk of vehicle collision is lower for coyotes that restrict the times at which they cross roads but some coyotes do not or cannot. Such behavioral flexibility to adapt to the timing of human activity relative to exogenous cues such as dawn and dusk may contribute to differences both among and within wildlife species in rates of coexistence with humans.</t>
  </si>
  <si>
    <t>St. Clair, Colleen Cassady/A-2953-2016</t>
  </si>
  <si>
    <t>St. Clair, Colleen Cassady/0000-0002-3378-795X</t>
  </si>
  <si>
    <t>10.1093/beheco/arv102</t>
  </si>
  <si>
    <t>WOS:000365704900013</t>
  </si>
  <si>
    <t>Schwentner, M; Richter, S</t>
  </si>
  <si>
    <t>Schwentner, Martin; Richter, Stefan</t>
  </si>
  <si>
    <t>Stochastic effects associated with resting egg banks lead to genetically differentiated active populations in large branchiopods from temporary water bodies</t>
  </si>
  <si>
    <t>For Branchiopoda (Crustacea) and other taxa with resting egg banks, genetic differentiation among populations has been commonly observed at small geographic scales. This has been explained by a combination of priority effects and local adaptation. However, stochastic effects associated with hatching from resting egg banks may distort estimates of genetic differentiation. Herein we assessed the genetic composition and differentiation of subsequent active populations of two spinicaudatan species within a temporary water body in eastern Australia by sequencing mitochondrial cytochrome c oxidase subunit I and compared it to the differentiation among populations. Furthermore, a simulation was performed in which the genetic differentiation between active populations derived from resting egg banks of identical genetic composition was assessed. Genetic differentiation between subsequent active populations of the same water body was significant and of similar magnitude as among neighboring populations, all simulated active populations were significantly differentiated from each other. Stochastic effects associated with hatching from resting egg banks combined with genetic drift can lead to significantly differentiated active populations, even if the genetic composition of their resting egg banks was identical. As a consequence, genetic differentiation among populations may often be overestimated due to stochastic effects, which in turn may result in underestimations of gene flow.</t>
  </si>
  <si>
    <t>Richter, Stefan/E-6256-2012</t>
  </si>
  <si>
    <t>Richter, Stefan/0000-0002-2865-2751; Schwentner, Martin/0000-0002-1373-456X</t>
  </si>
  <si>
    <t>10.1007/s10750-015-2382-2</t>
  </si>
  <si>
    <t>WOS:000361557700019</t>
  </si>
  <si>
    <t>Vogt, G</t>
  </si>
  <si>
    <t>Vogt, Guenter</t>
  </si>
  <si>
    <t>Bimodal annual reproductive pattern in laboratory-reared marbled crayfish</t>
  </si>
  <si>
    <t>The marbled crayfish, Procambarus fallax f. virginalis, is a new research model and potent invader of aquatic ecosystems that reproduces by obligatory parthenogenesis. My data show that in captivity, it can reproduce throughout the year. However, when kept at constant 20 degrees C and natural photoperiod there were two prominent spawning maxima, one before the spring equinox and another one before the fall equinox. If temperature fluctuated between similar to 15 degrees C in winter and similar to 25 degrees C in summer, the first maximum was shifted beyond the spring equinox and the second maximum was shifted closer towards the fall equinox. These results indicate a bimodal annual rhythm for the reproduction in marbled crayfish that can be modulated by temperature. Comparison with P. fallax suggests that this rhythmicity was inherited from its sexually reproducing mother species. Potential consequences of my laboratory findings for wild populations of marbled crayfish in temperate and tropical regions are discussed. Since marbled crayfish can be kept in captivity for up to four years under a broad range of conditions, they offer the possibility to investigate endogenous circannual rhythms and their entrainment by environmental zeitgebers in decapod crustaceans.</t>
  </si>
  <si>
    <t>2157-0272</t>
  </si>
  <si>
    <t>10.1080/07924259.2015.1089329</t>
  </si>
  <si>
    <t>WOS:000367045700005</t>
  </si>
  <si>
    <t>Cover, MR; Seo, JH; Resh, VH</t>
  </si>
  <si>
    <t>Cover, Matthew R.; Seo, Jeong Ho; Resh, Vincent H.</t>
  </si>
  <si>
    <t>LIFE HISTORY, BURROWING BEHAVIOR, AND DISTRIBUTION OF NEOHERMES FILICORNIS (MEGALOPTERA: CORYDALIDAE), A LONG-LIVED AQUATIC INSECT IN INTERMITTENT STREAMS</t>
  </si>
  <si>
    <t>Several species of fishflies (Megaloptera: Corydalidae: Chauliodinae) have been reported from intermittent streams in western North America, but the life histories and distributions of these species are poorly understood. We studied the life history of Neohermes filicornis (Banks 1903) for 2 years in Donner Creek (Contra Costa County, California), a small intermittent stream that flows for 5-7 months per year. Neohermes filicornis had a 3-4-year life span and larval growth was asynchronous. Analysis of gut contents showed that larvae were generalist predators of aquatic insect larvae including Diptera, Ephemeroptera, and Plecoptera. Final instars dug pupal chambers in the streambed and began pupation within several days of stream drying. Dry conditions in 2007 resulted in stream drying 50 days earlier than in 2006, which was reflected in earlier pupation and adult emergence in 2007 than in 2006. Pupal and adult stages each lasted for 1-2 weeks. Although active burrowing into the dry streambed was not observed in the field, N. filicornis larvae initiated burrowing in response to simulated stream drying in laboratory experiments, while Orohermes crepusculus (Chauliodinae), a fishfly species common in perennial streams, did not exhibit burrowing behavior. We present new and historic collection records for Neohermes spp. in western North America. Neohermes filicornis is distributed in California, Arizona, western New Mexico, Baja California, and Sonora. A sister taxon, Neohermes californicus, has been collected in California, Oregon, and Idaho. In California, N. filicornis is primarily distributed in the Coast Range and mountains of Southern California, whereas N. californicus occurs in the foothills of the Sierra Nevada, with possible range overlap at the northern and southern ends of the Central Valley. As a long-lived aquatic insect, N. filicornis exhibits considerable plasticity in the phenology of its life cycle and undergoes multiple episodes of larval dormancy in intermittent streams of western North America.</t>
  </si>
  <si>
    <t>10.3398/064.075.0405</t>
  </si>
  <si>
    <t>WOS:000370893100007</t>
  </si>
  <si>
    <t>Lutz, U; Pose, D; Pfeifer, M; Gundlach, H; Hagmann, J; Wang, C; Weigel, D; Mayer, KFX; Schmid, M; Schwechheimer, C</t>
  </si>
  <si>
    <t>Lutz, Ulrich; Pose, David; Pfeifer, Matthias; Gundlach, Heidrun; Hagmann, Joerg; Wang, Congmao; Weigel, Detlef; Mayer, Klaus F. X.; Schmid, Markus; Schwechheimer, Claus</t>
  </si>
  <si>
    <t>Modulation of Ambient Temperature-Dependent Flowering in Arabidopsis thaliana by Natural Variation of FLOWERING LOCUS M</t>
  </si>
  <si>
    <t>Plants integrate seasonal cues such as temperature and day length to optimally adjust their flowering time to the environment. Compared to the control of flowering before and after winter by the vernalization and day length pathways, mechanisms that delay or promote flowering during a transient cool or warm period, especially during spring, are less well understood. Due to global warming, understanding this ambient temperature pathway has gained increasing importance. In Arabidopsis thaliana, FLOWERING LOCUS M (FLM) is a critical flowering regulator of the ambient temperature pathway. FLM is alternatively spliced in a temperature-dependent manner and the two predominant splice variants, FLM-beta and FLM-delta, can repress and activate flowering in the genetic background of the A. thaliana reference accession Columbia-0. The relevance of this regulatory mechanism for the environmental adaptation across the entire range of the species is, however, unknown. Here, we identify insertion polymorphisms in the first intron of FLM as causative for accelerated flowering in many natural A. thaliana accessions, especially in cool (15 degrees C) temperatures. We present evidence for a potential adaptive role of this structural variation and link it specifically to changes in the abundance of FLM-beta. Our results may allow predicting flowering in response to ambient temperatures in the Brassicaceae.</t>
  </si>
  <si>
    <t>Schwechheimer, Claus/Q-7907-2016; Schmid, Markus/I-4384-2015; Mayer, Klaus FX/M-7941-2015; Weigel, Detlef/C-1418-2008</t>
  </si>
  <si>
    <t>Schwechheimer, Claus/0000-0003-0269-2330; Schmid, Markus/0000-0002-0068-2967; Mayer, Klaus FX/0000-0001-6484-1077; Weigel, Detlef/0000-0002-2114-7963; Pose Padilla, David/0000-0003-3332-4661</t>
  </si>
  <si>
    <t>e1005588</t>
  </si>
  <si>
    <t>10.1371/journal.pgen.1005588</t>
  </si>
  <si>
    <t>WOS:000364401600052</t>
  </si>
  <si>
    <t>Hamby, KA; Henderson, JD; Scher, HB; Zalom, FG</t>
  </si>
  <si>
    <t>Hamby, Kelly A.; Henderson, John D.; Scher, Herbert B.; Zalom, Frank G.</t>
  </si>
  <si>
    <t>Organophosphate Insecticide Activity Reduced when Mixed with Copper(II) Hydroxide in Peach Dormant Sprays</t>
  </si>
  <si>
    <t>JOURNAL OF ENTOMOLOGICAL SCIENCE</t>
  </si>
  <si>
    <t>Dormant-season applications of copper-containing fungicides and organophosphate insecticides are common in Prunus spp. orchards, and these compounds are often mixed into a single application. However, copper(II) catalyzes the hydrolytic breakdown of many organophosphate insecticides. We measured the impact of tank-mixing these products using field efficacy data collected from 2002 to 2004 coupled with active ingredient degradation studies in the laboratory. Formulations of the organophosphate insecticides chlorpyrifos and diazinon were applied with and without the fungicide Cu(OH)(2) in peach orchards, and the resulting peach twig borer (Anarsia lineatella Zeller) damage was measured. Laboratory experiments to quantify the degradation of the active organophosphate ingredient in various dry deposits from treatment solutions showed that addition of Cu(OH)(2) to laboratory organophosphate solutions resulted in more rapid degradation of the active organophosphate ingredient in dry deposits stored at 100% relative humidity at room temperature. Unsurprisingly, there was significantly more peach twig borer field damage in chlorpyrifos treatments containing copper than those that excluded copper. However, this was not observed with diazinon. Because copper(II) catalyzes the breakdown of various organophosphate insecticides across a range of pH values, caution should be used with the simultaneous application of copper(II)-containing fungicides/bactericides and organophosphate insecticides.</t>
  </si>
  <si>
    <t>0749-8004</t>
  </si>
  <si>
    <t>WOS:000364107400002</t>
  </si>
  <si>
    <t>Bardos, DC; Guillera-Arroita, G; Wintle, BA</t>
  </si>
  <si>
    <t>Bardos, David C.; Guillera-Arroita, Gurutzeta; Wintle, Brendan A.</t>
  </si>
  <si>
    <t>Valid auto-models for spatially autocorrelated occupancy and abundance data</t>
  </si>
  <si>
    <t>Spatially autocorrelated species abundance or distribution data sets typically generate spatially autocorrelated residuals in generalized linear models; a broader modelling framework is therefore required. Auto-logistic and related auto-models, implemented approximately as autocovariate regression, provide simple and direct modelling of spatial population processes. The auto-logistic model has been widely applied in ecology since Augustin, Mugglestone and Buckland (Journal of Applied Ecology, 1996, 33, 339) analysed red deer census data using a hybrid estimation approach, combining maximum pseudo-likelihood estimation with Gibbs sampling of missing data. However, Dormann (Ecological Modelling, 2007, 207, 234) questioned the validity of auto-logistic regression even for fully observed data, giving examples of apparent underestimation of covariate parameters in analysis of simulated snouter' data. Dormann etal. (Ecography, 2007, 30, 609) extended this critique to auto-Poisson and certain auto-normal models, finding again that autocovariate-regression estimates for covariate parameters bore little resemblance to values employed to generate snouter' data. We note that all the above studies employ neighbourhood weighting schemes inconsistent with auto-model definitions; in the auto-Poisson case, a further inconsistency was the failure to exclude cooperative interactions. We investigate the impact of these implementation errors on auto-model estimation using both empirical and simulated data sets. We show that when snouter' data are reanalysed using valid weightings, very different estimates are obtained for covariate parameters. For auto-logistic and auto-normal models, the new estimates agree closely with values used to generate the snouter' simulations. Re-analysis of the red deer data shows that invalid neighbourhood weightings generate only small estimation errors for the full data set, but larger errors occur on geographic subsamples. A substantial fraction of papers employing auto-logistic regression use these invalid neighbourhood weightings, which were embedded as default options in the widely used spdep' spatial dependence package for R. Auto-logistic analyses conducted using invalid neighbourhood weightings will be erroneous to an extent that can vary widely. These analyses can easily be corrected by using valid neighbourhood weightings available in spdep'. The hybrid estimation approach for missing data is readily adapted for valid neighbourhood weighting schemes and is implemented here in R for application to sparse presence-absence data.</t>
  </si>
  <si>
    <t>Guillera-Arroita, Gurutzeta/F-7461-2015</t>
  </si>
  <si>
    <t>Guillera-Arroita, Gurutzeta/0000-0002-8387-5739</t>
  </si>
  <si>
    <t>10.1111/2041-210X.12402</t>
  </si>
  <si>
    <t>WOS:000362916000003</t>
  </si>
  <si>
    <t>Willis, CKR</t>
  </si>
  <si>
    <t>Willis, Craig K. R.</t>
  </si>
  <si>
    <t>Conservation Physiology and Conservation Pathogens: White-Nose Syndrome and Integrative Biology for Host-Pathogen Systems</t>
  </si>
  <si>
    <t>Synopsis Conservation physiology aims to apply an understanding of physiological mechanisms to management of imperiled species, populations, or ecosystems. One challenge for physiologists hoping to apply their expertise to conservation is connecting the mechanisms we study, often in the laboratory, with the vital rates of populations in the wild. There is growing appreciation that infectious pathogens can threaten populations and species, and represent an important issue for conservation. Conservation physiology has much to offer in terms of addressing the threat posed to some host species by infectious pathogens. At the same time, the well-developed theoretical framework of disease ecology could provide a model to help advance the application of physiology to a range of other conservation issues. Here, I use white-nose syndrome (WNS) in hibernating North American bats as an example of a conservation problem for which integrative physiological research has been a critical part of research and management. The response to WNS highlights the importance of a well-developed theoretical framework for the application of conservation physiology to a particular threat. I review what is known about physiological mechanisms associated with mortality from WNS and emphasize the value of combining a strong theoretical background with integrative physiological studies in order to connect physiological mechanisms with population processes and thereby maximize the potential benefits of conservation physiology.</t>
  </si>
  <si>
    <t>10.1093/icb/icv099</t>
  </si>
  <si>
    <t>WOS:000362672100007</t>
  </si>
  <si>
    <t>Wallsten, B; Magnusson, D; Andersson, S; Krook, J</t>
  </si>
  <si>
    <t>Wallsten, Bjorn; Magnusson, Dick; Andersson, Simon; Krook, Joakim</t>
  </si>
  <si>
    <t>The economic conditions for urban infrastructure mining: Using GIS to prospect hibernating copper stocks</t>
  </si>
  <si>
    <t>RESOURCES CONSERVATION AND RECYCLING</t>
  </si>
  <si>
    <t>In this article, we suggest a methodology that combines geographic information systems (GIS) and material flow analysis (MFA) into a secondary reserve-prospecting tool. The approach is two-phased and couples spatially informed size estimates of urban metal stocks (phase 1) to the equally spatially contingent efforts required to extract them (phase 2). Too often, even the most advanced MFA assessments stop at the first of these two phases, meaning that essential information needed to facilitate resource recovery, i.e., urban mining, is missing from their results. To take MFA one step further, our approach is characterized by a high resolution that connects the analysis of the stock to the social practices that arrange material flows in the city, thereby enabling an assessment of the economic conditions for secondary resource recovery. To exemplify, we provide a case study of the hibernation stock of copper found in disconnected power cables in Linkoping, Sweden. Since 1970, 123 tonnes of copper or approximate to 1 kg per person have accumulated underneath the city, predominantly in old, central parts of the city and industrial areas. While shorter cables are more numerous than long ones, the longer ones contribute to a larger share of the stock weight. Resource recovery in specific projects reliant on digging comes at great costs, but integrating it as an added value to ordinary maintenance operations render eight locations and 2.2 tonnes of copper (2% of the stock) profitable to extract. Compared to the budget sizes of regular maintenance projects, the integrated recovery of a significant share of the stock comes with relatively small economic losses. Therefore, we suggest integrated resource recovery and regular maintenance as an interesting environmental measure for any infrastructure provider to engage with. (C) 2015 Elsevier B.V. All rights reserved.</t>
  </si>
  <si>
    <t>Wallsten, Bjorn/0000-0003-1592-9667</t>
  </si>
  <si>
    <t>0921-3449</t>
  </si>
  <si>
    <t>1879-0658</t>
  </si>
  <si>
    <t>10.1016/j.resconrec.2015.07.025</t>
  </si>
  <si>
    <t>WOS:000362618600009</t>
  </si>
  <si>
    <t>Liu, HH; Liu, HQ; Zhou, LN; Zhang, ZH; Zhang, X; Wang, ML; Li, HX; Lin, ZW</t>
  </si>
  <si>
    <t>Liu, Huanhuan; Liu, Hangqin; Zhou, Leina; Zhang, Zhihai; Zhang, Xuan; Wang, Mingli; Li, Haixia; Lin, Zhongwei</t>
  </si>
  <si>
    <t>Parallel Domestication of the Heading Date 1 Gene in Cereals</t>
  </si>
  <si>
    <t>Flowering time is one of the key determinants of crop adaptation to local environments during domestication. However, the genetic basis underlying flowering time is yet to be elucidated in most cereals. Although staple cereals, such as rice, maize, wheat, barley, and sorghum, have spread and adapted to a wide range of ecological environments during domestication, it is yet to be determined whether they have a common genetic basis for flowering time. In this study, we show, through map-based cloning, that flowering time in sorghum is controlled by a major quantitative trait locus (QTL) Heading Date 1 (HD1), located on chromosome 10. The causal gene encodes the CONSTANS gene family which contains a CCT domain. A 5-bp deletion of a minor allele present in the coding sequence leads to a gene frameshift that delays flowering in sorghum. In contrast, in foxtail millet, association mapping of HD1 showed a common causal site with a splicing variant from "GT" to "AT" that was highly correlated with flowering time. In addition, the rice HD1 gene is known to harbor several causal variants controlling flowering time. These data indicate that the major flowering time QTL HD1 was under parallel domestication in sorghum, foxtail millet, and rice. The pattern of common mixed minor, or even rare, causal alleles in HD1 across different species may be representative of the genetic basis of the domestication syndrome. Furthermore, large DNA sequence analysis of HD1 revealed multiple origins for domesticated sorghum and a single origin for domesticated foxtail millet.</t>
  </si>
  <si>
    <t>10.1093/molbev/msv148</t>
  </si>
  <si>
    <t>WOS:000361987100020</t>
  </si>
  <si>
    <t>Wu, Y; Jiang, TT; Sun, Y; Wang, ZY; Guo, GZ; Sun, S; Wang, J; Li, N; Wang, ZH; Zhang, D; Bai, Y; Gao, Y; Wang, JM; Lin, XY; Liu, B; Dong, YZ</t>
  </si>
  <si>
    <t>Wu, Ying; Jiang, Tingting; Sun, Yue; Wang, Zeyang; Guo, Guizhen; Sun, Shuai; Wang, Jie; Li, Ning; Wang, Zhenhui; Zhang, Di; Bai, Yan; Gao, Yang; Wang, Jinming; Lin, Xiuyun; Liu, Bao; Dong, Yuzhu</t>
  </si>
  <si>
    <t>Mobilization of Diverse Transposable Elements in Rice Induced by Alien Pollination Without Entailing Genetic Introgression</t>
  </si>
  <si>
    <t>PLANT MOLECULAR BIOLOGY REPORTER</t>
  </si>
  <si>
    <t>Transposable elements (TEs) are major components of eukaryotic genomes and have played important roles in genome evolution. Plant introgressive hybridization is widespread in nature and may induce a wide range of genetic and epigenetic variations including reactivation of dormant TEs. Newly elicited TE transpositions may lead to heritable expression alteration in genes adjacent to excision and insertion sites and consequently to phenotypic novelty. Prior studies showed that distant hybridization between sexually incompatible plant species might cause reactivation of TEs. However, these studies used plants with confirmed alien genetic introgression, so it remains unclear whether the cause of TE activation is introgression or the alien pollination process itself. We pollinated rice stigma (Oryza sativa L., cv. Jijing88) with Zizania latifolia pollen. Immediate offspring and subsequent generations were self-fertilized. We conducted whole-genome resequencing on a derivative line that showed heritable phenotypic variations in plant height and grain characteristics. No genetic introgression from the pollen donor was observed, but transpositional reactivation of otherwise quiescent rice endogenous TEs was detected. In total, 33 de novo mobilization events occurred involving 13 TEs, namely a MITE mPing, Pong (the transposase-donor of mPing), and 11 LTR retrotransposons. Transpositions were verified by locus-specific polymerase chain reaction amplification and Southern analysis. Gene expression analysis suggested that at least some of the mobilized TEs caused heritable expression changes in neighboring genes, including genes that mapped to quantitative trait loci (QTLs) associated with grain weight and size. Thus, pollination by Zizania without entailing introgression can induce mobilization of endogenous TEs and cause heritable gene expression alterations. Our results suggest that pollination by related but sexually incompatible species may generate genetic and phenotypic novelty via modifications induced by enhanced mobility of TEs.</t>
  </si>
  <si>
    <t>0735-9640</t>
  </si>
  <si>
    <t>1572-9818</t>
  </si>
  <si>
    <t>10.1007/s11105-014-0819-9</t>
  </si>
  <si>
    <t>WOS:000360392800001</t>
  </si>
  <si>
    <t>Kolbabova, T; Malkemper, EP; Bartos, L; Vanderstraeten, J; Turcani, M; Burda, H</t>
  </si>
  <si>
    <t>Kolbabova, Tereza; Malkemper, E. Pascal; Bartos, Ludek; Vanderstraeten, Jacques; Turcani, Marek; Burda, Hynek</t>
  </si>
  <si>
    <t>Effect of exposure to extremely low frequency magnetic fields on melatonin levels in calves is seasonally dependent</t>
  </si>
  <si>
    <t>The question of health effects of extremely low frequency (50/60 Hz) magnetic fields (ELFMF) has been widely discussed, but the mechanisms of interaction of these fields with biological systems for intensities relevant to human and animal exposure are still under question. The melatonin (MLT) hypothesis suggests that exposure to ELFMF might decrease MLT production thereby promoting cancerogenesis. So far, most studies of MLT secretion under exposure to ELFMF reported negative or inconsistent results. Here, we measured salivary MLT in 1-2 months old cattle calves exposed to 50 Hz-MF in the hundreds of nT-range. We found an inhibitory effect of the ELFMF upon MLT secretion in winter (in accordance with the MLT hypothesis). In contrast, in summer, MLT concentration was increased by ELFMF exposure (contrary to the MLT hypothesis). The inhibitory effect in winter was much stronger than the positive effect in summer. We hypothesize that this season-dependent effect upon MLT synthesis might by mediated by an effect of ELFMF upon the serotonin metabolism and conclude that future tests of ELFMF effects should also measure serotonin levels and consider association with the seasonal effects (photoperiod or temperature) during the exposure.</t>
  </si>
  <si>
    <t>Malkemper, Erich Pascal/J-9891-2015</t>
  </si>
  <si>
    <t>Malkemper, Erich Pascal/0000-0003-1099-0119</t>
  </si>
  <si>
    <t>10.1038/srep14206</t>
  </si>
  <si>
    <t>WOS:000361369000001</t>
  </si>
  <si>
    <t>Bate, PJ; Franklin, DC</t>
  </si>
  <si>
    <t>Bate, Patricia J.; Franklin, Donald C.</t>
  </si>
  <si>
    <t>Limited impact of irrigation on the phenology of Brachychiton megaphyllus: a deciduous shrub that flowers while leafless during the tropical dry season</t>
  </si>
  <si>
    <t>JOURNAL OF TROPICAL ECOLOGY</t>
  </si>
  <si>
    <t>A suite of woody plants inhabiting the seasonally dry tropics flower while leafless during the dry season, raising intriguing questions about the role of moisture limitation in shaping their phenology. Brachychiton megaphyllus is one such species, a shrub of open forests and savannas in northern Australia. We documented leaf and reproductive phenology of 14 shrubs, and irrigated a further 15, to determine if soil moisture affected leafiness and reproductive activity. Brachychiton megaphyllus showed first flower buds shortly after the cessation of wet-season rains, and budded and flowered throughout the dry season. In some plants, leaf flush occurred prior to the first rains. Rates of fruit set and maturity were very low. Irrigation did not significantly influence leaf shoot or subsequent canopy development. Contrary to expectation, irrigation decreased the production of buds and flowers though it had no impact on the production of fruit, a response for which we suggest a number of hypotheses. Phenological responses to irrigation may have been limited because B. megaphyllus responds primarily to cues other than soil moisture and is buffered against seasonal drought by a large tap root. This suggests mechanisms by which flowering while leafless may occur in a range of species.</t>
  </si>
  <si>
    <t>Franklin, Don/F-1171-2014</t>
  </si>
  <si>
    <t>Franklin, Don/0000-0002-9813-0959</t>
  </si>
  <si>
    <t>0266-4674</t>
  </si>
  <si>
    <t>1469-7831</t>
  </si>
  <si>
    <t>10.1017/S0266467415000358</t>
  </si>
  <si>
    <t>WOS:000363036300008</t>
  </si>
  <si>
    <t>Behrman, EL; Watson, SS; O'Brien, KR; Heschel, MS; Schmidt, PS</t>
  </si>
  <si>
    <t>Behrman, E. L.; Watson, S. S.; O'Brien, K. R.; Heschel, M. S.; Schmidt, P. S.</t>
  </si>
  <si>
    <t>Seasonal variation in life history traits in two Drosophila species</t>
  </si>
  <si>
    <t>Seasonal environmental heterogeneity is cyclic, persistent and geographically widespread. In species that reproduce multiple times annually, environmental changes across seasonal time may create different selection regimes that may shape the population ecology and life history adaptation in these species. Here, we investigate how two closely related species of Drosophila in a temperate orchard respond to environmental changes across seasonal time. Natural populations of Drosophila melanogaster and Drosophila simulans were sampled at four timepoints from June through November to assess seasonal change in fundamental aspects of population dynamics as well as life history traits. D. melanogaster exhibit pronounced change across seasonal time: early in the season, the population is inferred to be uniformly young and potentially represents the early generation following overwintering survivorship. D. melanogaster isofemale lines derived from the early population and reared in a common garden are characterized by high tolerance to a variety of stressors as well as a fast rate of development in the laboratory environment that declines across seasonal time. In contrast, wild D. simulans populations were inferred to be consistently heterogeneous in age distribution across seasonal collections; only starvation tolerance changed predictably over seasonal time in a parallel manner as in D. melanogaster. These results suggest fundamental differences in population and evolutionary dynamics between these two taxa associated with seasonal heterogeneity in environmental parameters and associated selection pressures.</t>
  </si>
  <si>
    <t>10.1111/jeb.12690</t>
  </si>
  <si>
    <t>WOS:000362591200010</t>
  </si>
  <si>
    <t>Hornok, S; Takacs, N; Szoke, K; Kunz, B</t>
  </si>
  <si>
    <t>Hornok, Sandor; Takacs, Nora; Szoke, Krisztina; Kunz, Bernd</t>
  </si>
  <si>
    <t>FIRST RECORD OF IXODES ARIADNAE IN GERMANY - SHORT COMMUNICATION</t>
  </si>
  <si>
    <t>ACTA VETERINARIA HUNGARICA</t>
  </si>
  <si>
    <t>A long-legged tick was collected from a hibernating greater mouse-eared bat (Myotis myotis) in Baden-Wurttemberg, Germany. Based on morphological characteristics as well as on partial COI and 16S rDNA gene sequences the tick was identified as an engorged female of Ixodes ariadnae. The greater mouse-eared bat is a new host record for this tick species. Taking into account the geographical position of the collection site and the known migration distance of the greater mouse-eared bat, the present data suggest the autochthonous occurrence of I. ariadnae in Germany. This is the first record of I. ariadnae in Germany, and in any country other than Hungary, where this species has been recently discovered.</t>
  </si>
  <si>
    <t>0236-6290</t>
  </si>
  <si>
    <t>1588-2705</t>
  </si>
  <si>
    <t>10.1556/004.2015.032</t>
  </si>
  <si>
    <t>WOS:000362032300009</t>
  </si>
  <si>
    <t>Giuliani, C; Lazzaro, L; Lippi, MM; Calamassi, R; Foggi, B</t>
  </si>
  <si>
    <t>Giuliani, Claudia; Lazzaro, Lorenzo; Lippi, Marta Mariotti; Calamassi, Roberto; Foggi, Bruno</t>
  </si>
  <si>
    <t>Temperature-related effects on the germination capacity of black locust (Robinia pseudoacacia L., Fabaceae) seeds</t>
  </si>
  <si>
    <t>FOLIA GEOBOTANICA</t>
  </si>
  <si>
    <t>Germination is a key trait promoting species invasiveness and has become a major goal in invasion ecology. In this study, the effects of different scarification methods and temperature regimes on seed germination performance of the invasive exotic tree Robinia pseudoacacia L. were investigated. Ripe seeds were gathered from six collection sites in Tuscany (central Italy). Mechanical, chemical and thermal scarifications and no pretreatment were applied; seeds were incubated in a range (9-21A degrees C) of constant temperature regimes. The scarification treatments proved highly important for the germination performance of seeds in term of both final response and germination rate in time, with mechanical scarification being the most effective treatment. Temperature significantly affected the germination rate and the mean germination time of the mechanically scarified seeds. The cumulative germination rate significantly decreased with the reduction of the temperature, with the highest value in the 18-21A degrees C regimes (ca 98%), and the lowest in the 9-12A degrees C regimes (ca 60%). The mean germination time slightly decreased with increasing temperature, but was substantially similar between 18A degrees C and 21A degrees C. Our data indicate that the temperature affected the onset of seed germination and that the lowest temperature tested delayed germination. These plastic germination responses, as well as the high germination capacity at lower temperature, may result in the spread of the propagule germination over a large time interval, contributing to the invasiveness of this species.</t>
  </si>
  <si>
    <t>Lazzaro, Lorenzo/R-5796-2017</t>
  </si>
  <si>
    <t>Foggi, bruno/0000-0001-6451-4025; Lazzaro, Lorenzo/0000-0003-0514-0793</t>
  </si>
  <si>
    <t>1211-9520</t>
  </si>
  <si>
    <t>1874-9348</t>
  </si>
  <si>
    <t>10.1007/s12224-015-9224-x</t>
  </si>
  <si>
    <t>WOS:000361881100009</t>
  </si>
  <si>
    <t>Kotilinek, M; Tesitelova, T; Jersakova, J</t>
  </si>
  <si>
    <t>Kotilinek, Milan; Tesitelova, Tamara; Jersakova, Jana</t>
  </si>
  <si>
    <t>Biological Flora of the British Isles: Neottia ovata</t>
  </si>
  <si>
    <t>This account presents information on all aspects of the biology of Neottia ovata (L.) Bluff &amp; Fingerh. (Common Twayblade; Listera ovata (L.) R. Br.) that are relevant to an understanding of its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conservation.Neottia ovata is one of the commonest orchids in the British Isles. It occupies a wide range of habitats from lowlands to mountains and from wet to dry sites: deciduous broadleaved and mixed woodland, forest edges, calcareous grassland and scrub, hedgerows, dry meadows, pastures, sand dunes, fens, floodplains and some anthropogenic sites.Neottia ovata is a perennial herb whose populations are maintained predominantly by sexual reproduction, as vegetative spread is limited. The main perennating organ is a horizontal rhizome that produces a new internode every year. The numerous adventitious roots are mainly colonized by Basidiomycota from Sebacinales (Clade B) but also by several other fungal groups. Dormancy, that is the failure of above-ground parts to appear in a growing season, followed by reappearance of full-sized photosynthetic plants in subsequent seasons, has been occasionally observed and typically lasts for one, or sometimes 2years. The species flowers from early May to the beginning of July, or August at higher altitudes. The flowers of the genus Neottia possess a sensitive rostellum that releases a viscid fluid when it is touched, gluing the pollinia to the pollinator. N.ovata is pollinated mainly by three insect groups: ichneumonids, sawflies and beetles. The mean fraction of flowers setting fruit is c.40%, but it depends on weather conditions: in rainy weather, it decreases to 10%, and in warm, dry weather, it can increase to 100%. Spontaneous autogamy is rare (1% of flowers).Neottia ovata is classified as a species of Least Concern in Great Britain. Although it appears well adapted to countryside changes, thanks to its wide habitat range, the species has vanished from almost 30% of its historical sites in Britain and Ireland. Agricultural activities are mainly responsible for losses of N.ovata sites in the lowlands.</t>
  </si>
  <si>
    <t>Tesitelova, Tamara/0000-0001-6901-6359</t>
  </si>
  <si>
    <t>10.1111/1365-2745.12444</t>
  </si>
  <si>
    <t>WOS:000360216400026</t>
  </si>
  <si>
    <t>Klein, RR; Miller, FR; Dugas, DV; Brown, PJ; Burrell, AM; Klein, PE</t>
  </si>
  <si>
    <t>Klein, Robert R.; Miller, Frederick R.; Dugas, Diana V.; Brown, Patrick J.; Burrell, A. Millie; Klein, Patricia E.</t>
  </si>
  <si>
    <t>Allelic variants in the PRR37 gene and the human-mediated dispersal and diversification of sorghum</t>
  </si>
  <si>
    <t>Allele phylogenetic analysis of the sorghum flowering-time gene PRR37 provided new insight into the human-mediated selection of a key adaptive gene that occurred during sorghum's diversification and worldwide dispersal. The domestication and spread of the tropical cereal sorghum is associated with the historic movement of humans. We show that an allelic series at PRR37 (pseudo-response regulator 37), a circadian clock-associated transcription factor, was selected in long-day ecosystems worldwide to permit floral initiation and grain production. We identified a series of loss-of-function (photoperiod-insensitive) alleles encoding truncated PRR37 proteins, alleles with key amino acid substitutions in the pseudo-receiver domain, and a novel splice variant in which the pseudo-receiver domain is truncated. Each PRR37 allelic variant was traced to a specific geographic location or specialized agronomic type. We present a graphical model that shows evidence of human selection and gene flow of the PRR37 allelic variants during the global dispersal and agronomic diversification of sorghum. With the recent identification of the Ghd7 gene as an important regulator of flowering date in sorghum, we briefly examine whether loss-of-function Ghd7 allelic variants were selected prior to the human-mediated movement of sorghum from its equatorial center of origin to temperate climates worldwide.</t>
  </si>
  <si>
    <t>10.1007/s00122-015-2523-z</t>
  </si>
  <si>
    <t>WOS:000359835800002</t>
  </si>
  <si>
    <t>Ayala, JC; Wang, HX; Benitez, JA; Silva, AJ</t>
  </si>
  <si>
    <t>Ayala, Julio C.; Wang, Hongxia; Benitez, Jorge A.; Silva, Anisia J.</t>
  </si>
  <si>
    <t>RNA-Seq analysis and whole genome DNA-binding profile of the Vibrio cholerae histone-like nucleoid structuring protein (H-NS)</t>
  </si>
  <si>
    <t>GENOMICS DATA</t>
  </si>
  <si>
    <t>The data described in this article pertain to the genome-wide transcription profiling of a Vibrio cholerae mutant lacking the histone-like nucleoid structuring protein (H-NS) and the mapping of the H-NS chromosome binding sites (Wang et al., 2015 [1]; Ayala et al., 2015 [2]). H-NS is a nucleoid-associated protein with two interrelated functions: organization of the bacterial nucleoid and transcriptional silencing (Dorman, 2013 [3]). Both functions require DNA binding and protein oligomerization (Spurio et al., 1997[4]; Dame et al., 2001 [5]). H-NS commonly silences the expression of virulence factors acquired by lateral gene transfer (Navarre et al., 2006 [6]). The highly pleiotropic nature of hns mutants in V. cholerae indicates that H-NS impacts a broad range of cellular processes such as virulence, stress response, surface attachment, biofilm development, motility and chemotaxis. We used a V. cholerae strain harboring a deletion of hns and a strain expressing H-NS tagged at the C-terminus with the FLAG epitope to generate datasets representing the hns transcriptome and DNA binding profile under laboratory conditions (LBmedium, 37 degrees C). The datasets are publicly available at the Gene Expression Omnibus (GEO) repository (http://www.ncbi.nlm.nih.gov/geo/) with accession numbers GSE62785 and GSE64249. (C) 2015 The Authors. Published by Elsevier Inc.</t>
  </si>
  <si>
    <t>Wang, Hongxia/G-6655-2018</t>
  </si>
  <si>
    <t>AYALA FIGUEREDO, JULIO/0000-0001-9998-3091</t>
  </si>
  <si>
    <t>2213-5960</t>
  </si>
  <si>
    <t>10.1016/j.gdata.2015.05.039</t>
  </si>
  <si>
    <t>WOS:000377757800043</t>
  </si>
  <si>
    <t>Herteliu, C; Ileanu, BV; Ausloos, M; Rotundo, G</t>
  </si>
  <si>
    <t>Herteliu, Claudiu; Ileanu, Bogdan Vasile; Ausloos, Marcel; Rotundo, Giulia</t>
  </si>
  <si>
    <t>Effect of religious rules on time of conception in Romania from 1905 to 2001</t>
  </si>
  <si>
    <t>Does the interdiction of sexual intercourse during Nativity and Lent fasting periods have any effect on when babies are conceived in Romania, in the 20th century? Based on date of birth records from the 20th century, Lent had a greater effect than the Nativity fast on conception within the Eastern Orthodox (ORTHD) population. Seasonality of births (and therefore of conception) is affected by geographical factors (latitude, weather, day-length). Other demographic, economic and socio-cultural characteristics (education, ethnicity, religion) have been proved to have an influence on conception. The analyzed data consists of registered daily birth records for a long time series (35 429 points = 365 (days/year) x 97 years + 24 leap years), with 24 947 061 births in Romania over the period 1905-2001. The data were obtained from the 1992 and 2002 censuses. Based on the reported birth date of each person, the estimated date of conception is computed using a standard gestation period of 280 days. The population was grouped into two categories (ORTHD and Non-Orthodox (NORTHD)) based on religious affiliation. Data analysis is performed in the same manner for both groups. Preliminary data analyses regarding seasonal variations in conception are considered first. Econometric models are applied and tested. The dependent variable in these models is the calculated date of conception, while the independent variables are: (i) religious affiliation; (ii) dates of Nativity and Lent fasts (the latter varies slightly from year to year); (iii) rural versus urban residence; (iv) length of day-light; (v) non-working days and (vi) trend. The models are tested for validity using analysis of variance while the regression coefficients are tested by the Student t-test. All models are statistically valid (P &lt; 0.01); all regression coefficients for the ORTHD group are valid (P &lt; 0.01, except for rurality between 1990 and 2001, with P &lt; 0.05). The data analysis indicates smaller standard error bars on the parameters for the ORTHD group as compared with the NORTHD group. The conclusion is that religious affiliation is an important factor in date of conception. The data do not refer to all births during the analyzed period, but only to those persons still alive at the 1992 and 2002 censuses. The date of conception was estimated assuming 280 days for gestation, which is a medically accepted time interval but will undoubtedly vary. However, the primary independent variables (Lent and Nativity fast at 48 and 40 days, respectively) are long enough to overlap the uncertainty in the conception date following the sexual intercourse event. We also must assume that the religious affiliation of the parents is well defined, based on the information given by their offspring at census time, and is the same for both parents. Our findings are consistent with other studies, which show differences between religious groups on date of conception, although we reach different conclusions regarding the influence of weather on fertility in Romania.</t>
  </si>
  <si>
    <t>Herteliu, Claudiu/K-3367-2019; Herteliu, Claudiu/K-4643-2014; Ileanu, Bogdan/V-1290-2019</t>
  </si>
  <si>
    <t xml:space="preserve">Herteliu, Claudiu/0000-0001-8860-9547; Herteliu, Claudiu/0000-0001-8860-9547; </t>
  </si>
  <si>
    <t>10.1093/humrep/dev129</t>
  </si>
  <si>
    <t>WOS:000361217300027</t>
  </si>
  <si>
    <t>Bauder, JM; Akenson, H; Peterson, CR</t>
  </si>
  <si>
    <t>Bauder, Javan M.; Akenson, Holly; Peterson, Charles R.</t>
  </si>
  <si>
    <t>Movement Patterns of Prairie Rattlesnakes (Crotalus v. viridis) across a Mountainous Landscape in a Designated Wilderness Area</t>
  </si>
  <si>
    <t>Many snake species make lengthy linear migrations between overwintering sites and summer foraging or mating habitats. Although mountainous topography may restrict migratory movements, most previous studies on migratory snake populations have occurred in areas with low to moderate topographic relief. The objectives of this study were to describe the movement patterns of Prairie Rattlesnakes (Crotalus v. viridis) in a mountainous landscape, compare those patterns to those of migratory snake populations from areas with lower topographic relief, and test for variation in movement patterns between sexes and among years. We used radiotelemetry to monitor the movements of 21 male and 6 nonpregnant female Prairie Rattlesnakes in the Frank Church Wilderness in central Idaho during the summers of 2006-2008. Mean total distance moved during the entire activity season in 2008 was 4.46 km (range 1.38-7.67); mean maximum distance moved from the hibernaculum was 1.46 km (range 0.69-2.71). Although the movement distances reported here are intermediate to those reported for other migratory snake populations, they are similar to some distances reported from areas with low to moderate topographic relief. This suggests that rattlesnakes are capable of making considerable movements in a mountainous landscape, although factors such as prey availability could also contribute to differences in reported movement distances. Rattlesnakes displayed moderate fidelity to summer activity areas but had similar mean bearings during outbound migration across multiple years. We hypothesize that linear migrations reported from rattlesnakes in many populations actually represent the most-direct movement to annual foraging areas rather than true searching movements.</t>
  </si>
  <si>
    <t>1937-2418</t>
  </si>
  <si>
    <t>10.1670/13-153</t>
  </si>
  <si>
    <t>WOS:000361840800007</t>
  </si>
  <si>
    <t>Nilsson, C; Backman, J; Karlsson, H; Alerstam, T</t>
  </si>
  <si>
    <t>Nilsson, Cecilia; Backman, Johan; Karlsson, Hakan; Alerstam, Thomas</t>
  </si>
  <si>
    <t>Timing of nocturnal passerine migration in Arctic light conditions</t>
  </si>
  <si>
    <t>The nocturnal migration of many passerines starts after sunset and reaches peak intensity during the dark hours of the night. Birds destined for high Arctic breeding grounds encounter a special situation, as they will experience continuous daylight when reaching the high latitudes during the final part of spring migration. How does this affect the pattern of nocturnal migration? We consider three alternative hypotheses; that the period of nocturnal flight activity may become compressed, remain unchanged or become disorganized under Arctic light conditions. We tracked migrating birds by radar north of the Arctic Circle (at Abisko, 68A degrees 21'N, 18A degrees 49'E, in Swedish Lapland) and show that the pattern during the night, with a migration peak around midnight, persisted even in continuous daylight when the sun remained above the horizon throughout the 24 h of the day. The flight intensity peak under continuous daylight in spring (midnight sun) was very similar to the corresponding peak in autumn, when the migration took place under twilight conditions. The duration of the flight period under continuous daylight in spring lasted 8-10 h and did not seem to be compressed. We hypothesize that the flight period under midnight sun conditions may in fact be more protracted than during short nights, because of release from twilight cues that tend to synchronize initiation and termination of migratory flights. These cues will thus capture and confine the flight period. The results of this provisional study suggest interesting dynamics in timing of nocturnal migratory flights under seasonally and latitudinally changing day length conditions, which will need detailed documentation by future studies of migration intensity at high-latitude sites.</t>
  </si>
  <si>
    <t>Nilsson, Cecilia/0000-0001-8957-4411</t>
  </si>
  <si>
    <t>10.1007/s00300-015-1708-x</t>
  </si>
  <si>
    <t>WOS:000359188800012</t>
  </si>
  <si>
    <t>Barstad, TE; Nilssen, AC</t>
  </si>
  <si>
    <t>Barstad, Trond Elling; Nilssen, Arne C.</t>
  </si>
  <si>
    <t>Spring phenology and the response to global warming in gall-inducing sawflies</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</si>
  <si>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</si>
  <si>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10.1007/s00300-015-1712-1</t>
  </si>
  <si>
    <t>WOS:000359188800016</t>
  </si>
  <si>
    <t>Schoolmann, G; Nitsche, F; Arndt, H</t>
  </si>
  <si>
    <t>Schoolmann, Gerhard; Nitsche, Frank; Arndt, Hartmut</t>
  </si>
  <si>
    <t>ASPECTS OF THE LIFE SPAN AND PHENOLOGY OF THE INVASIVE FRESHWATER SHRIMP ATYAEPHYRA DESMARESTII (MILLET, 1831) AT THE NORTHEASTERN EDGE OF ITS RANGE (UPPER RHINE)</t>
  </si>
  <si>
    <t>CRUSTACEANA</t>
  </si>
  <si>
    <t>Quantitative aspects of the life cycle of the freshwater shrimp Atyaephyra desmarestii were used to investigate its life span at the edge of its distribution area in Central Europe (Upper Rhine) for a period of three years. We estimated the proportion of the population surviving a second hibernation period. The appearance of ovigerous females in late spring was followed by a strong decline in the number of adults, the appearance of a high percentage of juveniles in late summer (0.58 ind./m(2)), and their subsequent disappearance from the shore in winter. A small semivoltine cohort survived a second winter. The average life span was 12-15 (max. 29) months under laboratory conditions. In molecular studies (COX I), the Upper Rhine and Southern France populations clustered within the North Africa/West-Central Europe species clade. Due to its low productivity, this invasive species is unlikely to cause management problems.</t>
  </si>
  <si>
    <t>0011-216X</t>
  </si>
  <si>
    <t>1568-5403</t>
  </si>
  <si>
    <t>10.1163/15685403-00003470</t>
  </si>
  <si>
    <t>WOS:000364107300001</t>
  </si>
  <si>
    <t>Meister, H; Lindman, L; Tammaru, T</t>
  </si>
  <si>
    <t>Meister, Hendrik; Lindman, Ly; Tammaru, Toomas</t>
  </si>
  <si>
    <t>Testing for local monophagy in the regionally oligophagous Euphydryas aurinia (Lepidoptera: Nymphalidae)</t>
  </si>
  <si>
    <t>Regionally oligophagous insects are often host plant specialists at smaller geographical scales, so conservation planning should preferably rely on locally derived information. Host use of the endangered butterfly Euphydryas aurinia was investigated close to the northern limit of its European distribution. We experimentally studied host preference of ovipositing females and growth performance of pre-diapause larvae on different hosts, as well as made field observations on host use by surveying larval webs. In the field, Succisa pratensis has remained the only confirmed host of E. aurinia in Estonia. Also, in the laboratory, the females consistently preferred S. pratensis as oviposition substrate. Larval performance was the highest on S. pratensis though the insects were also able to develop on Knautia arvensis. By contrast, species of Plantago, or Valeriana officinalis, were not suitable for larval development. E. aurinia appears thus to be a host specialist in Estonia, even if the regional list includes a higher number of plant species. Our results confirm a pattern repeatedly recorded in Melitaeine butterflies, i.e. geographic differences in host use and local monophagy. As a methodological contribution, we showed that different lab-based methods yield consistent information on host use, though tend to somewhat overestimate the actual host range of the species in the field. Using larval growth rate as an index of host suitability appears problematic for species not time-stressed during their larval development, and survival is a more appropriate parameter to record.</t>
  </si>
  <si>
    <t>Tammaru, Toomas/0000-0002-6892-5910; Lindman, Ly/0000-0003-2724-2424</t>
  </si>
  <si>
    <t>10.1007/s10841-015-9792-3</t>
  </si>
  <si>
    <t>WOS:000360850000009</t>
  </si>
  <si>
    <t>Singh, R; Nawale, LU; Arkile, M; Shedbalkar, UU; Wadhwani, SA; Sarkar, D; Chopade, BA</t>
  </si>
  <si>
    <t>Singh, Richa; Nawale, Laxman U.; Arkile, Manisha; Shedbalkar, Utkarsha U.; Wadhwani, Sweety A.; Sarkar, Dhiman; Chopade, Balu A.</t>
  </si>
  <si>
    <t>Chemical and biological metal nanoparticles as antimycobacterial agents: A comparative study</t>
  </si>
  <si>
    <t>INTERNATIONAL JOURNAL OF ANTIMICROBIAL AGENTS</t>
  </si>
  <si>
    <t>Resistance among mycobacteria leading to multidrug-resistant and extensively drug-resistant tuberculosis is a major threat. However, nanotechnology has provided new insights in drug delivery and medicine development. This is the first comparative report to determine the activity of chemically and biologically synthesised silver nanoparticles (AgNPs) and gold nanoparticles (AuNPs) against mycobacteria. Screening data revealed the high mycobactericidal efficiency of AgNPs, with minimum inhibitory concentrations (MICs) of &lt;3 mu g/mL, whereas no such activity was exhibited by AuNPs at concentrations up to 100 mu g/mL. Moreover, in vitro and ex vivo THP-1 infection model assays showed greater efficacy of chemical AgNPs compared with biogenic AgNPs to inhibit active and dormant stage mycobacterial growth. Up to 40% cytotoxicity against human cell lines was observed at a AgNP concentration of 10 x MIC (30 mu g/mL) after 48 h. AgNPs were shown to have more specificity towards mycobacteria than towards other Gram-negative and Gram-positive pathogenic bacteria. The selectivity index was found to be in the range of 11-23, indicating the potential of these nanoparticles for use in developing new therapeutics for tuberculosis. (C) 2015 Elsevier B.V. and the International Society of Chemotherapy. All rights reserved.</t>
  </si>
  <si>
    <t>0924-8579</t>
  </si>
  <si>
    <t>1872-7913</t>
  </si>
  <si>
    <t>10.1016/j.ijantimicag.2015.03.014</t>
  </si>
  <si>
    <t>WOS:000360705500008</t>
  </si>
  <si>
    <t>Dos Santos, CF; Acosta, AL; Nunes-Silva, P; Saraiva, AM; Blochtein, B</t>
  </si>
  <si>
    <t>Dos Santos, Charles Fernando; Acosta, Andre Luis; Nunes-Silva, Patricia; Saraiva, Antonio Mauro; Blochtein, Betina</t>
  </si>
  <si>
    <t>Climate Warming May Threaten Reproductive Diapause of a Highly Eusocial Bee</t>
  </si>
  <si>
    <t>Climate changes are predicted to affect the diapause of many insect species around the world adversely. In this context, bees are of interest due to their pollination services. In southern Brazil, the highly eusocial bee species Plebeia droryana (Friese) (Hymenoptera: Apidae: Meliponini) exhibits reproductive diapause in response to the region's rigorous winters. That diapause is characterized by a temporary interruption in brood cell construction by nurse bees and egg-laying by the queen, regardless of other internal tasks underway in the nests. In this study, we evaluated whether P. droryana enter diapause under experimental conditions. P. droryana colonies were kept in a germination chamber, and the temperature was progressively reduced from 20 degrees C over a period of a few weeks until diapause was detected. Additionally, we also estimated the environmental conditions in the actual geographic range occupied by P. droryana and modeled it for predicted changes in climate up to the year 2080. Our findings indicate that P. droryana enter diapause between 10 and 8 degrees C. We also found that the current minimum winter temperature (10.1 degrees C, median) in the distributional range of P. droryana will probably rise (13.4 degrees C, median). Thus, if our experimental data are somewhat accurate, similar to 36% of the southern Brazilian P. droryana population may be active during the expected milder winter months in 2080. In this scenario, there may be a larger demand for pollen and nectar for that bee species. Greater conservation efforts will be required to preserve P. droryana populations and keep them viable in the coming decades.</t>
  </si>
  <si>
    <t>Acosta, Andre Luis/H-2036-2012; Santos, Charles Fernando dos/F-8617-2012; Nunes-Silva, Patricia/B-2671-2013; Blochtein, Betina/B-9412-2014; Saraiva, Antonio M/B-6350-2011</t>
  </si>
  <si>
    <t>Acosta, Andre Luis/0000-0002-4244-9637; Santos, Charles Fernando dos/0000-0001-5181-2461; Nunes-Silva, Patricia/0000-0002-9215-9822; Blochtein, Betina/0000-0001-8452-1716; Saraiva, Antonio M/0000-0003-2283-1123</t>
  </si>
  <si>
    <t>10.1093/ee/nvv064</t>
  </si>
  <si>
    <t>WOS:000359668100027</t>
  </si>
  <si>
    <t>Yadav, P; Choudhury, D; Sadanandappa, MK; Sharma, VK</t>
  </si>
  <si>
    <t>Yadav, Pankaj; Choudhury, Deepak; Sadanandappa, Madhumala K.; Sharma, Vijay Kumar</t>
  </si>
  <si>
    <t>Extent of mismatch between the period of circadian clocks and light/dark cycles determines time-to-emergence in fruit flies</t>
  </si>
  <si>
    <t>Circadian clocks time developmental stages of fruit flies Drosophila melanogaster, while light/dark (LD) cycles delimit emergence of adults, conceding only during the allowed gate. Previous studies have revealed that time-to-emergence can be altered by mutations in the core clock gene period (per), or by altering the length of LD cycles. Since this evidence came from studies on genetically manipulated flies, or on flies maintained under LD cycles with limited range of periods, inferences that can be drawn are limited. Moreover, the extent of shortening or lengthening of time-to-emergence remains yet unknown. In order to pursue this further, we assayed time-to-emergence of D. melanogaster under 12 different LD cycles as well as in constant light (LL) and constant dark conditions (DD). Time-to-emergence in flies occurred earlier under LL than in LD cycles and DD. Among the LD cycles, time-to-emergence occurred earlier under T4-T8, followed by T36-T48, and then T12-T32, suggesting that egg-to-emergence duration in flies becomes shorter when the length of LD cycles deviates from 24h, bearing a strong positive and a marginally negative correlation with day length, for values shorter and longer than 24h, respectively. These results suggest that the extent of mismatch between the period of circadian clocks and environmental cycles determines the time-to-emergence in Drosophila.</t>
  </si>
  <si>
    <t>Sadanandappa, Madhumala/M-5375-2019</t>
  </si>
  <si>
    <t>Sadanandappa, Madhumala/0000-0001-6071-365X</t>
  </si>
  <si>
    <t>10.1111/1744-7917.12126</t>
  </si>
  <si>
    <t>WOS:000358380600010</t>
  </si>
  <si>
    <t>Xie, HC; Li, DS; Zhang, HG; Mason, CE; Wang, ZY; Lu, X; Cai, WZ; He, KL</t>
  </si>
  <si>
    <t>Xie, Hai-Cui; Li, Dun-Song; Zhang, Hong-Gang; Mason, Charles E.; Wang, Zhen-Ying; Lu, Xin; Cai, Wan-Zhi; He, Kang-Lai</t>
  </si>
  <si>
    <t>Seasonal and geographical variation in diapause and cold hardiness of the Asian corn borer, Ostrinia furnacalis</t>
  </si>
  <si>
    <t>Asian corn borer, Ostrinia furnacalis (Guenee), is a key corn pest in the Asian-Western Pacific countries. It overwinters as full-grown larvae in plant stalks or in a spun-silk covering located in the plant debris in the temperate regions of China. Supercooling point (SCP) and survival rate after low sub-zero temperature treatment were assessed for field-collected populations in the laboratory using a cool bath with a 1 degrees C/min cooling rate until -40 degrees C. Mean SCPs were varied among geographical populations, with a significant decline from -22.7 degrees C of Haikou, the multivoltine tropical population in the south, to -28.5 degrees C of Gongzhuling, the univoltine temperate population in the northeast of China. In addition, there was more than 1 degrees C difference in SCP between Gongzhuling univoltine and bivoltine populations that were from the same geographic origin. Mean SCPs of the Guangzhou population fluctuated over the year, with significantly lower SCPs in winter than in other seasons, which correlated with a significantly higher proportion of diapausing larvae in winter than in other seasons. Over 41% of overwintering larvae from the northeast population could withstand to be supercooled for a few minutes to the low sub-zero temperature of -40 degrees C, but only 6.7% of their southern counterparts did so. The findings from this study suggest that O. furnacalis mostly takes advantage of freeze avoidance as diapausing larvae for overwintering in the southern region, whereas it exhibits freeze tolerance in diapause in the northeastern region.</t>
  </si>
  <si>
    <t>10.1111/1744-7917.12137</t>
  </si>
  <si>
    <t>WOS:000358380600011</t>
  </si>
  <si>
    <t>Duputie, A; Rutschmann, A; Ronce, O; Chuine, I</t>
  </si>
  <si>
    <t>Duputie, Anne; Rutschmann, Alexis; Ronce, Ophelie; Chuine, Isabelle</t>
  </si>
  <si>
    <t>Phenological plasticity will not help all species adapt to climate change</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</si>
  <si>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</si>
  <si>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Duputie, Anne/0000-0003-2213-7940</t>
  </si>
  <si>
    <t>10.1111/gcb.12914</t>
  </si>
  <si>
    <t>WOS:000358485200021</t>
  </si>
  <si>
    <t>Biondi, F; Rossi, S</t>
  </si>
  <si>
    <t>Biondi, Franco; Rossi, Sergio</t>
  </si>
  <si>
    <t>Plant-water relationships in the Great Basin Desert of North America derived from Pinus monophylla hourly dendrometer records</t>
  </si>
  <si>
    <t>Water is the main limiting resource for natural and human systems, but the effect of hydroclimatic variability on woody species in water-limited environments at sub-monthly time scales is not fully understood. Plant-water relationships of single-leaf pinyon pine (Pinus monophylla) were investigated using hourly dendrometer and environmental data from May 2006 to October 2011 in the Great Basin Desert, one of the driest regions of North America. Average radial stem increments showed an annual range of variation below 1.0 mm, with a monotonic steep increase from May to July that yielded a stem enlargement of about 0.5 mm. Stem shrinkage up to 0.2 mm occurred in late summer, followed by an abrupt expansion of up to 0.5 mm in the fall, at the arrival of the new water year precipitation. Subsequent winter shrinkage and enlargement were less than 0.3mm each. Based on 4 years with continuous data, diel cycles varied in both timing and amplitude between months and years. Phase shifts in circadian stem changes were observed between the growing season and the dormant one, with stem size being linked to precipitation more than to other water-related indices, such as relative humidity or soil moisture. During May-October, the amplitude of the phases of stem contraction, expansion, and increment was positively related to their duration in a nonlinear fashion. Changes in precipitation regime, which affected the diel phases especially when lasting more than 5-6 h, could substantially influence the dynamics of water depletion and replenishment in single-leaf pinyon pine.</t>
  </si>
  <si>
    <t>Biondi, Franco/G-2536-2010</t>
  </si>
  <si>
    <t>Biondi, Franco/0000-0003-0651-104X</t>
  </si>
  <si>
    <t>10.1007/s00484-014-0907-4</t>
  </si>
  <si>
    <t>WOS:000359535300001</t>
  </si>
  <si>
    <t>Park, H; Jeong, SJ; Ho, CH; Kim, J; Brown, ME; Schaepman, ME</t>
  </si>
  <si>
    <t>Park, Hoonyoung; Jeong, Su-Jong; Ho, Chang-Hoi; Kim, Jinwon; Brown, Molly E.; Schaepman, Michael E.</t>
  </si>
  <si>
    <t>Nonlinear response of vegetation green-up to local temperature variations in temperate and boreal forests in the Northern Hemisphere</t>
  </si>
  <si>
    <t>The annual cycle of vegetation growth may be altered in response to climate changes affecting ecosystem dynamics. However, our understanding of vegetation seasonality is mostly limited to the mechanisms and attributes of phenological events, such as spring emergence and fall senescence. Here we have investigated the seasonal evolution of vegetation growth from winter dormancy to summer maturity of four forest types in the Northern Hemisphere (NH) temperate and boreal forests for 1982-2011. The present study assesses large-scale variations in the vegetation green-up rate (VG(rate)) and its connection to temperature variability using remotely sensed normalized difference vegetation index (NDVI) and surface air temperature. The average of the VG(ate) of the analysis period increases with latitude, which indicates that the canopy develops more rapidly from dormancy to maturity for vegetation in higher-latitude or colder climate zones. VG(rate) and precedent temperature also show a positive correlation (r) over temperate and boreal forests (67% of the forest area in the NH), indicating that increased temperatures lead to faster canopy development within the same climate zone or latitude band. Responsiveness of VG(rate) to temperature variability shows that despite the same magnitude of local temperature variability during extremely cold and warm years, the magnitude of VG(rate) acceleration in warm years (0.07 (15-day)(-1)) is larger than the VG(rate) deceleration in cold years (-0.03 (15-day)(-1)), suggesting that the response of VG(rate) to temperature variability is nonlinear. Among the four forest types examined in this study, the nonlinear responses are most clearly observed in deciduous broadleaf forests indicating that forest composition may regulate the large-scale response of canopy development to temperature variability. Overall, our results suggest that anomalous seasonal warming will significantly affect canopy developments over wide deciduous forest areas. (C) 2015 Elsevier Inc. All rights reserved.</t>
  </si>
  <si>
    <t>Jeong, Su-Jong/J-4110-2014; Schaepman, Michael/B-9213-2009; Brown, Molly/E-2724-2010</t>
  </si>
  <si>
    <t>Schaepman, Michael/0000-0002-9627-9565; Brown, Molly/0000-0001-7384-3314; Park, Hoonyoung/0000-0002-7856-5218</t>
  </si>
  <si>
    <t>10.1016/j.rse.2015.04.030</t>
  </si>
  <si>
    <t>WOS:000357545400008</t>
  </si>
  <si>
    <t>Zheng, Y; Qiao, XF; Wang, K; Dorn, S; Chen, MH</t>
  </si>
  <si>
    <t>Zheng, Yan; Qiao, Xianfeng; Wang, Kang; Dorn, Silvia; Chen, Maohua</t>
  </si>
  <si>
    <t>Population genetics affected by pest management using fruit-bagging: a case study with Grapholita molesta in China</t>
  </si>
  <si>
    <t>Fruit-bagging is being used as a pest management tool to control fruit moths on several continents. However, nothing is known about how this physical control method affects population genetics of these moths. Focusing on the oriental fruit moth, Grapholita (= Cydia) molesta (Busck) (Lepidoptera: Tortricidae), we used five polymorphic microsatellite loci and two mitochondrial gene sequences to investigate the genetic diversity and genetic structure of populations from three fruit-bagged and two unbagged apple orchards in five regions of a major fruit-growing area of China. We sampled each orchard 39 during the season and found high genetic diversity in the samples of populations collected. Populations from fruit-bagged and unbagged orchards were genetically significantly differentiated, indicating a clear effect of the pest management method applied. Genetic structures of the populations under a given management regime changed in the course of the season in a characteristic manner, and within the same regime, patterns were always similar at a given sampling time. There was no significant isolation by geographical distance. Population genetics from both orchard types did not resemble one another at the beginning of the season, but they did rather at the end. Potential reasons for this unexpected direction of change in population genetic structure are discussed, and we hypothesize that diapause-related characteristics may account for the patterns observed. The current study documents that pest management methods applied can have an important impact on the genetic diversity and genetic structure of targeted pest insect populations.</t>
  </si>
  <si>
    <t>10.1111/eea.12316</t>
  </si>
  <si>
    <t>WOS:000357732600002</t>
  </si>
  <si>
    <t>Wurschum, T; Boeven, PHG; Langer, SM; Longin, CFH; Leiser, WL</t>
  </si>
  <si>
    <t>Wuerschum, Tobias; Boeven, Philipp H. G.; Langer, Simon M.; Longin, C. Friedrich H.; Leiser, Willmar L.</t>
  </si>
  <si>
    <t>Multiply to conquer: Copy number variations at Ppd-B1 and Vrn-A1 facilitate global adaptation in wheat</t>
  </si>
  <si>
    <t>Background: Copy number variation was found to be a frequent type of DNA polymorphism in the human genome often associated with diseases but its importance in crops and the effects on agronomic traits are still largely unknown. Results: Here, we employed a large worldwide panel of 1110 winter wheat varieties to assess the frequency and the geographic distribution of copy number variants at the Photoperiod-B1 (Ppd-B1) and the Vernalization-A1 (Vrn-A1) loci as well as their effects on flowering time under field conditions. We identified a novel four copy variant of Vrn-A1 and based on the phylogenetic relationships among the lines show that the higher copy variants at both loci are likely to have arisen independently multiple times. In addition, we found that the frequency of the different copy number variants at both loci reflects the environmental conditions in the varieties' region of origin and based on multi-location field trials show that Ppd-B1 copy number has a substantial effect on the fine-tuning of flowering time. Conclusions: In conclusion, our results show the importance of copy number variation at Ppd-B1 and Vrn-A1 for the global adaptation of wheat making it a key factor for wheat success in a broad range of environments and in a wider context substantiate the significant role of copy number variation in crops.</t>
  </si>
  <si>
    <t>Boeven, Philipp/0000-0003-1536-6606; Wurschum, Tobias/0000-0002-7397-7731</t>
  </si>
  <si>
    <t>10.1186/s12863-015-0258-0</t>
  </si>
  <si>
    <t>WOS:000358712200005</t>
  </si>
  <si>
    <t>Asgharian, H; Chang, PL; Lysenkov, S; Scobeyeva, VA; Reisen, WK; Nuzhdin, SV</t>
  </si>
  <si>
    <t>Asgharian, Hosseinali; Chang, Peter L.; Lysenkov, Sergey; Scobeyeva, Victoria A.; Reisen, William K.; Nuzhdin, Sergey V.</t>
  </si>
  <si>
    <t>Evolutionary genomics of Culex pipiens: global and local adaptations associated with climate, life-history traits and anthropogenic factors</t>
  </si>
  <si>
    <t>We present the first genome-wide study of recent evolution in Culex pipiens species complex focusing on the genomic extent, functional targets and likely causes of global and local adaptations. We resequenced pooled samples of six populations of C. pipiens and two populations of the outgroup Culex torrentium. We used principal component analysis to systematically study differential natural selection across populations and developed a phylogenetic scanning method to analyse admixture without haplotype data. We found evidence for the prominent role of geographical distribution in shaping population structure and specifying patterns of genomic selection. Multiple adaptive events, involving genes implicated with autogeny, diapause and insecticide resistance were limited to specific populations. We estimate that about 5-20% of the genes (including several histone genes) and almost half of the annotated pathways were undergoing selective sweeps in each population. The high occurrence of sweeps in non-genic regions and in chromatin remodelling genes indicated the adaptive importance of gene expression changes. We hypothesize that global adaptive processes in the C. pipiens complex are potentially associated with South to North range expansion, requiring adjustments in chromatin conformation. Strong local signature of adaptation and emergence of hybrid bridge vectors necessitate genomic assessment of populations before specifying control agents.</t>
  </si>
  <si>
    <t>Lysenkov, Sergey/R-8397-2016</t>
  </si>
  <si>
    <t>10.1098/rspb.2015.0728</t>
  </si>
  <si>
    <t>WOS:000357719500022</t>
  </si>
  <si>
    <t>Lisboa, V; Barcarolli, IF; Sampaio, LA; Bianchini, A</t>
  </si>
  <si>
    <t>Lisboa, Viviana; Barcarolli, Indianara F.; Sampaio, Lus A.; Bianchini, Adalto</t>
  </si>
  <si>
    <t>Acclimation of juvenile Mugil liza Valenciennes, 1836 (Mugiliformes: Mugilidae) to different environmental salinities</t>
  </si>
  <si>
    <t>NEOTROPICAL ICHTHYOLOGY</t>
  </si>
  <si>
    <t>Survival and physiological parameters associated with metabolism and osmoregulation were evaluated in juveniles of the Lebranche mullet Mugil liza acclimated to different water salinities (5, 10, 20, 30, and 40 parts per thousand) for 15 days. Room temperature (25 degrees C) and photoperiod (12L:12D) were fixed. Fish were fed twice-a-day with commercial diet (28% crude protein) until satiation. After acclimation, whole body oxygen consumption was measured and fish were euthanized and sampled for blood, gills, and liver. Whole body oxygen consumption and plasma osmolality did not change in the range of salinities tested. The isosmotic point was estimated as 412.7 mOsmol kg(-1) (13.5 parts per thousand). Gill Na+,K+-ATPase activity tended to be lower at 20 and 30%, while liver glycogen content was significantly higher at 20% than at 5 and 40 parts per thousand. These results indicate that juvenile M. liza is able to acclimate for a short-period of time (15 days) to a wide range of salinities (5-40 parts per thousand). This condition is achieved through adjustments in gill Na+,K+-ATPase activity and carbohydrate metabolism to regulate plasma osmolality and aerobic/energy metabolism. Therefore, our findings support the idea of catching juveniles M. liza in sea water and rear them in estuarine and marine waters.</t>
  </si>
  <si>
    <t>1679-6225</t>
  </si>
  <si>
    <t>10.1590/1982-0224-20140123</t>
  </si>
  <si>
    <t>WOS:000361969500012</t>
  </si>
  <si>
    <t>Spurgeon, DW; Brent, CS</t>
  </si>
  <si>
    <t>Spurgeon, D. W.; Brent, C. S.</t>
  </si>
  <si>
    <t>Diapause Response to Photoperiod in an Arizona Population of Lygus hesperus (Hemiptera: Miridae)</t>
  </si>
  <si>
    <t>The western tarnished plant bug (Lygus hesperus Knight) is an important crop pest in the western United States that overwinters in an adult diapause. However, knowledge of L. hesperus diapause is incomplete. Eggs from field-collected adults were reared under photoperiods of 10:14, 11:13, 12:12, and 13:11 (L:D) h at 26.7 +/- 1 degrees C, and the diapause response for each gender was modeled by a logistic function. Incidence of a recently reported "glass bead" fat body type also was examined. Validation studies using the same methods were subsequently conducted using photoperiods of 10.5:13.5, 11.5:12.5, and 12.5:11.5 (L:D) h. No effects of bug gender, photoperiod, or diapause status on occurrence of the novel fat type were detected. Estimates of diapause in validation studies were within confidence intervals for initial predictions, but systematic deviations from initial predictions prompted refitting of the models to include validation data. Refitted functions estimated critical photoperiods of 11h44min for females and 11h21min for males. The maximum incidence of diapause was lower for males than for females and was &lt;100% for both genders. Refitted functions also predicted 50% of the population-specific maximum diapause response corresponded to photoperiods of 11h54min (females) and 12h7min (males). These results, combined with other recent findings, suggest heterogeneity in diapause response likely enables L. hesperus populations to adapt to local conditions. The estimated functions relating photoperiod to diapause incidence provide baselines to facilitate future studies of environmental and geographical influences on diapause in this species.</t>
  </si>
  <si>
    <t>WOS:000361079400007</t>
  </si>
  <si>
    <t>On the origin of Yersinia pestis, a causative agent of the plague: A concept of population-genetic macroevolution in transitive environment</t>
  </si>
  <si>
    <t>An ecological scenario is proposed for the origin of causative agent of the plague (the bacterium Yersenia pestis) from the clone of pseudotuberculous microbe of the first serotype Y. pseudotuberculosis O:1b. Disclosed are the conditions of gradual intrusion of psychrophile saprozoonosis ancestor into the blood of the primary host, Mongolian tarbagan marmot Marmota sibirica. As an inductor of speciation acted the Sartan cooling that occurred in the end of late Pleistocene under conditions of arid ultra-continental climate in Central Asia. Soil freezing down to the level of hibernating chambers in marmot burrows initiated the transition of marmot flea, Oropsylla silantiewi, larvae to optional hemophagy on the mucous coat inside the mouth cavity of sleeping marmots. In its turn, this promoted the conditions of mass traumatic intrusion of Y pseudotuberculosis into marmots bloodstream from faecal particles getting in their mouth cavity in course of building up a plug in a burrow for hibernating. In marmot populations, the selection of bacteria underwent under conditions of heterothermy with repeated changes of hibernating marmots body temperature within the range of 5-37 degrees C (torpor-euthermy). During the warm season, when pseudotuberculous microbes are totally eliminated from the bloodstream of healthy marmots with body temperature about 37 degrees C, bacteria could survive in fleas' digestive tract in the form of biofilm developing in proventriculus as a so called blockage. Final isolation between ancestral and daughter species was helped by the development of intrapopulation antagonism related with the beginning of full-scale synthesis of bacteriocin pesticin. Population-genetic processes in the "marmot-flea" system have led to a macroevolutionary event, that is, to passage of bacteria in a new ecological niche and adaptive zone that are principally different from those of the ancestor. All the present intraspecies forms of Y pestis that appeared due to microevolution, have originated with the subspecies Y pestis tarbagani that has formed in Central Asia during the Sartan cooling.</t>
  </si>
  <si>
    <t>Suntsov, Victor/C-8669-2018</t>
  </si>
  <si>
    <t>Suntsov, Victor/0000-0002-3346-494X</t>
  </si>
  <si>
    <t>WOS:000360028700006</t>
  </si>
  <si>
    <t>Echeverry-Solarte, M; Kumar, A; Kianian, S; Mantovani, EE; McClean, PE; Deckard, EL; Elias, E; Simsek, S; Alamri, MS; Hegstad, J; Schatz, B; Mergoum, M</t>
  </si>
  <si>
    <t>Echeverry-Solarte, Morgan; Kumar, Ajay; Kianian, Shahryar; Mantovani, Eder E.; McClean, Phillip E.; Deckard, Edward L.; Elias, Elias; Simsek, Senay; Alamri, Mohammed S.; Hegstad, Justin; Schatz, Blaine; Mergoum, Mohamed</t>
  </si>
  <si>
    <t>Genome-Wide Mapping of Spike-Related and Agronomic Traits in a Common Wheat Population Derived from a Supernumerary Spikelet Parent and an Elite Parent</t>
  </si>
  <si>
    <t>In wheat, exotic genotypes harbor a broad range of spike-related traits, and can be used as a source of new genes for germplasm enhancement in wheat breeding programs. In the present study, a population of 163 recombinant inbred lines was derived from a cross between an elite line (WCB414) and an exotic line (WCB617) with branched spike (supernumerary spikelet; SS) head morphology. The population was evaluated over four to six environments to identify quantitative trait loci (QTL) associated with nine spike-related traits and 10 agronomic traits. A genetic map consisting of 939 diversity arrays technology (DArT) markers was constructed. Composite interval mapping identified a total of 143 QTL located on 17 different wheat chromosomes and included 33 consistent and definitive QTL. The amount of phenotype variation explained (PVE) by individual QTL ranged from 0.61 to 91.8%. One major QTL for glume pubescence was located in a QTL-rich region on the short arm of chromosome 1A, where loci for other traits such as for kernels per spike (KS) and spike length (SL) were also identified. Similarly, a cluster of QTL associated with yield-related, agronomic and spike-related traits contributing up to 40.3% of PVE was found on the short arm of chromosome 2D, in the vicinity of a major QTL for SS-related traits. Consistent and major QTL identified in the present study may be useful in markerassisted breeding programs to facilitate transfer of desirable alleles into other germplasm. Desirable QTL alleles were also contributed by the exotic line, suggesting the possibility of enriching the breeding germplasm with alleles from SS genotypes.</t>
  </si>
  <si>
    <t>10.3835/plantgenome2014.12.0089</t>
  </si>
  <si>
    <t>WOS:000358444200024</t>
  </si>
  <si>
    <t>Metcalf, CJE; Burghardt, LT; Koons, DN</t>
  </si>
  <si>
    <t>Metcalf, C. Jessica E.; Burghardt, Liana T.; Koons, David N.</t>
  </si>
  <si>
    <t>Avoiding the crowds: the evolution of plastic responses to seasonal cues in a density-dependent world</t>
  </si>
  <si>
    <t>Across a range of organisms, life-history transitions can be triggered by specific levels of seasonal cues, such as day length or temperature. This acts to regulate the life cycle relative to seasonal fluctuations, so that, for example, reproduction occurs when resources are most abundant. At an environmentally optimal cue level, individuals might be selected to respond in a similar way, and consequently abruptly increase population density through, for example, the production of offspring. However, if density dependence is operating, crowding will reduce individual fitness, and selection will then favour life-history transitions at different cue levels. We explore the eco-evolutionary dynamics that result from the interaction between density dependence and phenology using a life-history model of an annual plant and focus on the timing of seed germination within the year. We characterize the adaptive dynamics of the mean and variance across the year of germination timing. Our results indicate that, even in predictably varying environments, mean timing of germination is not evolutionarily stable, but may experience evolutionary branching if variance in germination timing is sufficiently constrained. Unpredictably varying environments extend contexts where this is the case.Synthesis. Even if there is a restricted time period in the year during which environmental conditions are most appropriate for germination, observed timing of germination might be very diverse. Density dependence selects for persistence of traits conferring variance in timing across the year and additionally can lead to evolutionary branching of mean germination timing, resulting in multiple coexisting genotypes corresponding to different mean germination timings.</t>
  </si>
  <si>
    <t>Burghardt, Liana/K-5465-2019</t>
  </si>
  <si>
    <t>Burghardt, Liana/0000-0002-0239-1071</t>
  </si>
  <si>
    <t>10.1111/1365-2745.12391</t>
  </si>
  <si>
    <t>WOS:000356630600004</t>
  </si>
  <si>
    <t>Larsdotter-Mellstrom, H; Wiklund, C</t>
  </si>
  <si>
    <t>Larsdotter-Mellstrom, Helena; Wiklund, Christer</t>
  </si>
  <si>
    <t>Different mating expenditure in response to sperm competition risk between generations in the bivoltine butterfly Pieris napi</t>
  </si>
  <si>
    <t>Examining how the response to sperm competition risk varies in a population is essential in order to understand variation in reproductive success and mating system. In polyandrous butterflies, males transfer a large spermatophore at mating that delays female remating and confers an advantage in sperm competition. However, as large ejaculates are costly to produce-male expenditure on ejaculate size should be selected to vary with risk of sperm competition, as previously shown in the butterfly Pieris napi. In P. napi, adults can either emerge after winter diapause, or they can emerge as a directly developing generation later in the summer. Post-diapause adults have fewer developmental constraints because direct developers have to grow, develop, emerge, mate, and reproduce during a more limited seasonal timeframe, and as a result are more time-stressed. The two generations show polyphenisms in a variety of traits including polyandry, pheromone production, mating propensity, and sexual maturity at eclosion. Using these within-species, between-generation differences in ecology, we generated three important findings: (1) that both generations respond to an immediate risk of elevated sperm competition and significantly raise ejaculate investment, (2) that the diapausing generation raises this investment by a far greater 65 % increase compared with the direct generation males' 28 %, and (3) that males show a graded response relative to sperm competition risk and increase their ejaculate investment in relation to the actual level of mate competition. The difference in male mating allocation between generations may help explain life history evolution and geographic differences in mating patterns.</t>
  </si>
  <si>
    <t>Larsdotter Mellstrom, Helena/0000-0001-7104-1406</t>
  </si>
  <si>
    <t>10.1007/s00265-015-1919-8</t>
  </si>
  <si>
    <t>WOS:000356044700001</t>
  </si>
  <si>
    <t>Kimpel, D; Gockel, J; Gerlach, G; Bininda-Emonds, ORP</t>
  </si>
  <si>
    <t>Kimpel, Dorothea; Gockel, Julia; Gerlach, Gabriele; Bininda-Emonds, Olaf R. P.</t>
  </si>
  <si>
    <t>Population structuring in the monogonont rotifer Synchaeta pectinata: high genetic divergence on a small geographical scale</t>
  </si>
  <si>
    <t>Like many other zooplankton species, individual species of planktonic freshwater rotifers often possess a cosmopolitan distribution despite inhabiting isolated habitats (e.g. ponds or lakes) that present little opportunity for direct gene flow. This everything is everywhere' distribution is typically ascribed to aspects of the life history of these animals (heterogonic reproductive strategy) in combination with the high dispersal capabilities presented by a dormant stage (resting eggs). Recent molecular analyses indicate the presence of strong population structuring in many rotifer species, including both phylogeographic structuring and the potential for cryptic speciation. Building on these studies, we investigated the intraspecific genetic structuring in the mitochondrial barcoding marker cytochrome c oxidase subunit I (COI) among mid-European populations of the cosmopolitan rotifer Synchaeta pectinata (Rotifera, Monogononta). These data were analysed using a combination of phylogenetic analysis and haplotype networks as well as population-genetic methods to assess the degree of population and geographic structuring. Gene flow among four neighbouring populations in north-west Germany (126 individuals; regional scale) and between them and a set of populations from northern Italy (an additional 48 individuals based on literature data; mid-European scale) was generally low. Paradoxically, however, higher genetic similarity occurred across the broader mid-European scale than within the regional scale. Nevertheless, no significant correlation with spatial distance was detected at the former scale, rejecting an isolation-by-distance model for population differentiation. Most populations comprised several distinct haplotype clusters, each corresponding to ancient mitochondrial lineages of S.pectinata. Although it is common to infer cryptic speciation from results such as these, the pattern we observed can also arise through historical colonisation events and/or persistent founder effects (Monopolization hypothesis) and we present potential arguments against the default assumption that S.pectinata comprises a complex of cryptic species.</t>
  </si>
  <si>
    <t>Bininda-Emonds, Olaf R.P:/C-5405-2008</t>
  </si>
  <si>
    <t>Bininda-Emonds, Olaf R.P:/0000-0003-4432-224X</t>
  </si>
  <si>
    <t>10.1111/fwb.12574</t>
  </si>
  <si>
    <t>WOS:000356370800011</t>
  </si>
  <si>
    <t>Essl, F; Biro, K; Brandes, D; Broennimann, O; Bullock, JM; Chapman, DS; Chauvel, B; Dullinger, S; Fumanal, B; Guisan, A; Karrer, G; Kazinczi, G; Kueffer, C; Laitung, B; Lavoie, C; Leitner, M; Mang, T; Moser, D; Muller-Scharer, H; Petitpierre, B; Richter, R; Schaffner, U; Smith, M; Starfinger, U; Vautard, R; Vogl, G; von der Lippe, M; Follak, S</t>
  </si>
  <si>
    <t>Essl, Franz; Biro, Krisztina; Brandes, Dietmar; Broennimann, Olivier; Bullock, James M.; Chapman, Daniel S.; Chauvel, Bruno; Dullinger, Stefan; Fumanal, Boris; Guisan, Antoine; Karrer, Gerhard; Kazinczi, Gabriella; Kueffer, Christoph; Laitung, Beryl; Lavoie, Claude; Leitner, Michael; Mang, Thomas; Moser, Dietmar; Mueller-Schaerer, Heinz; Petitpierre, Blaise; Richter, Robert; Schaffner, Urs; Smith, Matt; Starfinger, Uwe; Vautard, Robert; Vogl, Gero; von der Lippe, Moritz; Follak, Swen</t>
  </si>
  <si>
    <t>Biological Flora of the British Isles: Ambrosia artemisiifolia</t>
  </si>
  <si>
    <t>This account presents information on all aspects of the biology of Ambrosia artemisiifolia L. (Common ragweed) that are relevant to understanding its ecology. The main topics are presented within the standard framework of the Biological Flora of the British Isles: distribution, habitat, communities, responses to biotic factors, responses to environment, structure and physiology, phenology, floral and seed characters, herbivores and disease, and history, conservation, impacts and management.Ambrosia artemisiifolia is a monoecious, wind-pollinated, annual herb native to North America whose height varies from 10cm to 2.5m, according to environmental conditions. It has erect, branched stems and pinnately lobed leaves. Spike-like racemes of male capitula composed of staminate (male) florets terminate the stems, while cyme-like clusters of pistillate (female) florets are arranged in groups in the axils of main and lateral stem leaves. Seeds require prolonged chilling to break dormancy. Following seedling emergence in spring, the rate of vegetative growth depends on temperature, but development occurs over a wide thermal range. In temperate European climates, male and female flowers are produced from summer to early autumn (July to October).Ambrosia artemisiifolia is sensitive to freezing. Late spring frosts kill seedlings and the first autumn frosts terminate the growing season. It has a preference for dry soils of intermediate to rich nutrient level.Ambrosia artemisiifolia was introduced into Europe with seed imports from North America in the 19th century. Since World War II, it has become widespread in temperate regions of Europe and is now abundant in open, disturbed habitats as a ruderal and agricultural weed. Recently, the North American ragweed leaf beetle (Ophraella communa) has been detected in southern Switzerland and northern Italy. This species appears to have the capacity to substantially reduce growth and seed production of A.artemisiifolia. In heavily infested regions of Europe, A.artemisiifolia causes substantial crop-yield losses and its copious, highly allergenic pollen creates considerable public health problems. There is a consensus among models that climate change will allow its northward and uphill spread in Europe.</t>
  </si>
  <si>
    <t>Guisan, Antoine/A-1057-2011; Broennimann, Olivier/D-3495-2011; Kueffer, Christoph/H-6091-2013; Mueller-Schaerer, Heinz/H-5277-2011; lafreniere, judy/R-9281-2016; Bojanowski, Angelique/R-8243-2016; Chapman, Daniel/O-5100-2019; Chapman, Daniel S/C-2900-2008; Starfinger, Uwe/H-4492-2019; Lavoie, Claude/A-1601-2011; Smith, Matt R/C-3911-2014; Bullock, James M/F-9997-2011; DANSOU, dossa Hyppolite/R-9367-2016; GAO, Jianan/R-6090-2016; Bah, Idiatou/R-9375-2016</t>
  </si>
  <si>
    <t>Guisan, Antoine/0000-0002-3998-4815; Broennimann, Olivier/0000-0001-9913-3695; Kueffer, Christoph/0000-0001-6701-0703; Chapman, Daniel/0000-0003-1836-4112; Chapman, Daniel S/0000-0003-1836-4112; Starfinger, Uwe/0000-0001-5769-1445; Lavoie, Claude/0000-0001-6510-5178; Smith, Matt R/0000-0002-4170-2960; Dullinger, Stefan/0000-0003-3919-0887; Bronnimann, Olivier/0000-0001-5394-4564; Leitner, Michael/0000-0002-4975-6787; Follak, Swen/0000-0002-1788-0572; Essl, Franz/0000-0001-8253-2112; von der Lippe, Moritz/0000-0003-4760-1420</t>
  </si>
  <si>
    <t>10.1111/1365-2745.12424</t>
  </si>
  <si>
    <t>WOS:000356630600028</t>
  </si>
  <si>
    <t>Panozzo, S; Scarabel, L; Collavo, A; Sattin, M</t>
  </si>
  <si>
    <t>Panozzo, Silvia; Scarabel, Laura; Collavo, Alberto; Sattin, Maurizio</t>
  </si>
  <si>
    <t>Protocols for Robust Herbicide Resistance Testing in Different Weed Species</t>
  </si>
  <si>
    <t>Robust protocols to test putative herbicide resistant weed populations at whole plant level are essential to confirm the resistance status. The presented protocols, based on whole-plant bioassays performed in a greenhouse, can be readily adapted to a wide range of weed species and herbicides through appropriate variants. Seed samples from plants that survived a field herbicide treatment are collected and stored dry at low temperature until used. Germination methods differ according to weed species and seed dormancy type. Seedlings at similar growth stage are transplanted and maintained in the greenhouse under appropriate conditions until plants have reached the right growth stage for herbicide treatment. Accuracy is required to prepare the herbicide solution to avoid unverifiable mistakes. Other critical steps such as the application volume and spray speed are also evaluated. The advantages of this protocol, compared to others based on whole plant bioassays using one herbicide dose, are related to the higher reliability and the possibility of inferring the resistance level. Quicker and less expensive in vivo or in vitro diagnostic screening tests have been proposed (Petri dish bioassays, spectrophotometric tests), but they provide only qualitative information and their widespread use is hindered by the laborious set-up that some species may require. For routine resistance testing, the proposed whole plant bioassay can be applied at only one herbicide dose, so reducing the costs.</t>
  </si>
  <si>
    <t>Sattin, Maurizio/I-9783-2014</t>
  </si>
  <si>
    <t>Sattin, Maurizio/0000-0001-9144-3816; Scarabel, laura/0000-0002-2584-3069</t>
  </si>
  <si>
    <t>e52923</t>
  </si>
  <si>
    <t>10.3791/52923</t>
  </si>
  <si>
    <t>WOS:000361536200044</t>
  </si>
  <si>
    <t>Rosado, JF; Picanco, MC; Sarmento, RA; da Silva, RS; Pedro-Neto, M; Carvalho, MA; Erasmo, EAL; Silva, LCR</t>
  </si>
  <si>
    <t>Rosado, Jander F.; Picanco, Marcelo C.; Sarmento, Renato A.; da Silva, Ricardo Siqueira; Pedro-Neto, Marcal; Carvalho, Marcos Alberto; Erasmo, Eduardo A. L.; Rezende Silva, Laila Cristina</t>
  </si>
  <si>
    <t>Seasonal variation in the populations of Polyphagotarsonemus latus and Tetranychus bastosi in physic nut (Jatropha curcas) plantations</t>
  </si>
  <si>
    <t>Studies on the seasonal variation of agricultural pest species are important for the establishment of integrated pest control programs. The seasonality of pest attacks on crops is affected by biotic and abiotic factors, for example, climate and natural enemies. Besides that, characteristics of the host plant, crop management, location and the pests' bioecology also affect this seasonality. The mites Polyphagotarsonemus latus (Prostigmata: Tarsonemidae) and Tetranychus bastosi (Prostigmata: Tetranychidae) are the most important pests in the cultivation of physic nut, Jatropha curcas (Euphorbiaceae). All parts of J. curcas can be used for a wide range of purposes. In addition many researchers have studied its potential for use as neat oil, as transesterified oil (biodiesel), or as a blend with diesel. However studies about physic nut pests have been little known. The objective of this study was to assess the seasonal variation of P. latus and T. bastosi in physic nut. This study was conducted at three sites in the state of Tocantins, Brazil. We monitored climatic elements and the densities of the two mite species and of their natural enemies for a period of 2 years. Attack by P. latus occurred during rainy seasons, when the photoperiod was short and the physic nut had new leaves. In contrast, attack by T. bastosi occurred during warmer seasons with longer photoperiods and stronger winds. Populations of both mites and their natural enemies were greater in sites with greater plant diversity adjacent to the plantations. The predators found in association with P. latus and T. bastosi were Euseius concordis (Acari: Phytoseiidae), spiders, Stethorus sp. (Coleoptera: Coccinellidae) and Chrysoperla sp. (Neuroptera: Chrysopidae).</t>
  </si>
  <si>
    <t>Picanco, Marcelo Coutinho/P-6172-2019; SILVA, RICARDO S/F-2833-2016; da Silva, Ricardo Siqueira/N-8952-2019</t>
  </si>
  <si>
    <t>SILVA, RICARDO S/0000-0003-1837-1339; da Silva, Ricardo Siqueira/0000-0003-1837-1339; ERASMO, EDUARDO/0000-0002-5167-4262</t>
  </si>
  <si>
    <t>10.1007/s10493-015-9911-6</t>
  </si>
  <si>
    <t>WOS:000355252000008</t>
  </si>
  <si>
    <t>Boukal, DS; Ditrich, T; Kutcherov, D; Sroka, P; Dudova, P; Papacek, M</t>
  </si>
  <si>
    <t>Boukal, David S.; Ditrich, Tomas; Kutcherov, Dmitry; Sroka, Pavel; Dudova, Pavla; Papacek, Miroslav</t>
  </si>
  <si>
    <t>Analyses of Developmental Rate Isomorphy in Ectotherms: Introducing the Dirichlet Regression</t>
  </si>
  <si>
    <t>Temperature drives development in insects and other ectotherms because their metabolic rate and growth depends directly on thermal conditions. However, relative durations of successive ontogenetic stages often remain nearly constant across a substantial range of temperatures. This pattern, termed ` developmental rate isomorphy' (DRI) in insects, appears to be widespread and reported departures from DRI are generally very small. We show that these conclusions may be due to the caveats hidden in the statistical methods currently used to study DRI. Because the DRI concept is inherently based on proportional data, we propose that Dirichlet regression applied to individual-level data is an appropriate statistical method to critically assess DRI. As a case study we analyze data on five aquatic and four terrestrial insect species. We find that results obtained by Dirichlet regression are consistent with DRI violation in at least eight of the studied species, although standard analysis detects significant departure from DRI in only four of them. Moreover, the departures from DRI detected by Dirichlet regression are consistently much larger than previously reported. The proposed framework can also be used to infer whether observed departures from DRI reflect life history adaptations to size-or stage-dependent effects of varying temperature. Our results indicate that the concept of DRI in insects and other ectotherms should be critically re-evaluated and put in a wider context, including the concept of ` equiproportional development' developed for copepods.</t>
  </si>
  <si>
    <t>Kutcherov, Dmitry/K-3149-2013; Boukal, David/H-4762-2014; Ditrich, Tomas/B-2747-2013; Sroka, Pavel/H-4132-2014</t>
  </si>
  <si>
    <t>Kutcherov, Dmitry/0000-0001-9161-1517; Boukal, David/0000-0001-8181-7458; Ditrich, Tomas/0000-0002-3179-7716; Sroka, Pavel/0000-0003-4367-6564</t>
  </si>
  <si>
    <t>e0129341</t>
  </si>
  <si>
    <t>10.1371/journal.pone.0129341</t>
  </si>
  <si>
    <t>WOS:000358147500023</t>
  </si>
  <si>
    <t>Sota, T; Belton, P; Tseng, M; Yong, HS; Mogi, M</t>
  </si>
  <si>
    <t>Sota, Teiji; Belton, Peter; Tseng, Michelle; Yong, Hoi Sen; Mogi, Motoyoshi</t>
  </si>
  <si>
    <t>Phylogeography of the Coastal Mosquito Aedes togoi across Climatic Zones: Testing an Anthropogenic Dispersal Hypothesis</t>
  </si>
  <si>
    <t>The coastal mosquito Aedes togoi occurs more or less continuously from subarctic to subtropic zones along the coasts of the Japanese islands and the East Asian mainland. It occurs also in tropical Southeast Asia and the North American Pacific coast, and the populations there are thought to have been introduced from Japan by ship. To test this hypothesis, the genetic divergence among geographic populations of A. togoi was studied using one mitochondrial and three nuclear gene sequences. We detected 71 mitochondrial haplotypes forming four lineages, with high nucleotide diversity around temperate Japan and declining towards peripheral ranges. The major lineage (L1) comprised 57 haplotypes from temperate and subarctic zones in Japan and Southeast Asia including southern China and Taiwan. Two other lineages were found from subtropical islands (L3) and a subarctic area (L4) of Japan. The Canadian population showed one unique haplotype (L2) diverged from the other lineages. In the combined nuclear gene tree, individuals with mitochondrial L4 haplotypes diverged from those with the other mitochondrial haplotypes L1-L3; although individuals with L1-L3 haplotypes showed shallow divergences in the nuclear gene sequences, individuals from Southeast Asia and Canada each formed a monophyletic group. Overall, the genetic composition of the Southeast Asian populations was closely related to that of temperate Japanese populations, suggesting recent gene flow between these regions. The Canadian population might have originated from anthropogenic introduction from somewhere in Asia, but the possibility that it could have spread across the Beringian land bridge cannot be ruled out.</t>
  </si>
  <si>
    <t>Yong, Hoi Sen/C-1548-2010</t>
  </si>
  <si>
    <t>Yong, Hoi Sen/0000-0002-9832-8826</t>
  </si>
  <si>
    <t>e0131230</t>
  </si>
  <si>
    <t>10.1371/journal.pone.0131230</t>
  </si>
  <si>
    <t>WOS:000356932500147</t>
  </si>
  <si>
    <t>Reduction of Optimal Thermal Range in Aging Western Cherry Fruit Flies (Diptera: Tephritidae)</t>
  </si>
  <si>
    <t>The western cherry fruit fly is an economically important pest of sweet cherries in the western United States. The potential of this pest to establish and spread in areas in which it is not currently present has been the focus of recent research. Most published information on the thermal tolerance and optimal thermal range of this pest has focused primarily on the diapausing pupae and predictive phenology models. Microrespirometry and differential calorimetry can be useful tools in describing the thermotolerance and optimal thermal range of insects. This methodology was employed to investigate the effects of western cherry fruit fly adult age on the optimal thermal range. Newly emerged flies exhibited the widest optimal thermal range spanning from 6.6 to 42.2 degrees C for a total range of 35.8 degrees C during heating scans of 0.4 degrees C/ min from 2 to 50 degrees C. This range diminished as the flies aged, with the shortest span observed with 28-d-old flies ranging from 10.5 to 37.8 degrees C, a span of 27.2 degrees C. Measurements of heat rate and oxygen consumption at isothermal, or static, temperatures indicated that all flies could survive exposure to 40 degrees C for at least 20 min, and that metabolism was greatly reduced, with a concomitant reduction in oxygen consumption rate at 40 to 42 degrees C. All flies exhibited a heat rate and oxygen consumption rate of zero when exposed to 45 and 50 degrees C. The loss of thermotolerance in adult flies can influence its ability to establish and spread in climates where daily temperatures exceed the optimal thermal range of this species.</t>
  </si>
  <si>
    <t>10.1093/jisesa/iev059</t>
  </si>
  <si>
    <t>WOS:000357720200005</t>
  </si>
  <si>
    <t>Tu, XB; Wang, J; Hao, K; Whitman, DW; Fan, YL; Cao, GC; Zhang, ZH</t>
  </si>
  <si>
    <t>Tu, Xiongbing; Wang, Jie; Hao, Kun; Whitman, Douglas W.; Fan, Yaoli; Cao, Guangchun; Zhang, Zehua</t>
  </si>
  <si>
    <t>Transcriptomic and proteomic analysis of pre-diapause and non-diapause eggs of migratory locust, Locusta migratoria L. (Orthoptera: Acridoidea)</t>
  </si>
  <si>
    <t>Low temperature induces diapause in locusts. However, the physiological processes and initiation mechanism of diapause are not well understood. To understand the molecular basis of diapause, 'omics' analyses were performed to examine the differences between diapause and non-diapause eggs at both transcriptional and translational levels. Results indicated that a total of 62,241 mRNAs and 212 proteins were differentially expressed. Among them, 116 transcripts had concurrent transcription and translation profiles. Up-regulated genes related to diapause included glutathionesS- transferase et al., and down-regulated genes including juvenile hormone esterase-like protein et al. KEGG analysis mapped 7,243 and 99 differentially expressed genes and proteins, to 83 and 25 pathways, respectively. Correlation enriched pathways indicated that there were nine identical pathways related to diapause. Gene Ontology analysis placed these genes and proteins into three categories, and a higher proportion of genes related to metabolism was up-regulated than downregulated. Furthermore, three up-regulated pathways were linked to cryoprotection. This study demonstrates the applicability of high-throughput omics tools to identify molecules linked to diapause in the locust. In addition, it reveals cellular metabolism in diapause eggs is more active than in non-diapause eggs, and up-regulated enzymes may play roles in cryoprotection and storing energy for diapause and post-diapause stages.</t>
  </si>
  <si>
    <t>Zehua, Zhang/0000-0002-0648-8954</t>
  </si>
  <si>
    <t>10.1038/srep11402</t>
  </si>
  <si>
    <t>WOS:000356534800001</t>
  </si>
  <si>
    <t>Cohen, JH; Berge, J; Moline, MA; Sorensen, AJ; Last, K; Falk-Petersen, S; Renaud, PE; Leu, ES; Grenvald, J; Cottier, F; Cronin, H; Menze, S; Norgren, P; Varpe, O; Daase, M; Darnis, G; Johnsen, G</t>
  </si>
  <si>
    <t>Cohen, Jonathan H.; Berge, Jorgen; Moline, Mark A.; Sorensen, Asgeir J.; Last, Kim; Falk-Petersen, Stig; Renaud, Paul E.; Leu, Eva S.; Grenvald, Julie; Cottier, Finlo; Cronin, Heather; Menze, Sebastian; Norgren, Petter; Varpe, Oystein; Daase, Malin; Darnis, Gerald; Johnsen, Geir</t>
  </si>
  <si>
    <t>Is Ambient Light during the High Arctic Polar Night Sufficient to Act as a Visual Cue for Zooplankton?</t>
  </si>
  <si>
    <t>The light regime is an ecologically important factor in pelagic habitats, influencing a range of biological processes. However, the availability and importance of light to these processes in high Arctic zooplankton communities during periods of 'complete' darkness (polar night) are poorly studied. Here we characterized the ambient light regime throughout the diel cycle during the high Arctic polar night, and ask whether visual systems of Arctic zooplankton can detect the low levels of irradiance available at this time. To this end, light measurements with a purpose-built irradiance sensor and coupled all-sky digital photographs were used to characterize diel skylight irradiance patterns over 24 hours at 79 degrees N in January 2014 and 2015. Subsequent skylight spectral irradiance and in-water optical property measurements were used to model the underwater light field as a function of depth, which was then weighted by the electrophysiologically determined visual spectral sensitivity of a dominant high Arctic zooplankter, Thysanoessa inermis. Irradiance in air ranged between 1-1.5 x 10(-5) mu mol photons m(-2) s(-1) (400-700 nm) in clear weather conditions at noon and with the moon below the horizon, hence values reflect only solar illumination. Radiative transfer modelling generated underwater light fields with peak transmission at blue-green wavelengths, with a 465 nm transmission maximum in shallow water shifting to 485 nm with depth. To the eye of a zooplankter, light from the surface to 75 m exhibits a maximum at 485 nm, with longer wavelengths (&gt;600 nm) being of little visual significance. Our data are the first quantitative characterisation, including absolute intensities, spectral composition and photoperiod of biologically relevant solar ambient light in the high Arctic during the polar night, and indicate that some species of Arctic zooplankton are able to detect and utilize ambient light down to 20-30m depth during the Arctic polar night.</t>
  </si>
  <si>
    <t>Cottier, Finlo/K-6277-2012; Varpe, Oystein/B-9693-2008; Renaud, Paul E/C-7191-2008</t>
  </si>
  <si>
    <t>Varpe, Oystein/0000-0002-5895-6983; Cottier, Finlo/0000-0002-3068-1754</t>
  </si>
  <si>
    <t>e0126247</t>
  </si>
  <si>
    <t>10.1371/journal.pone.0126247</t>
  </si>
  <si>
    <t>WOS:000355700700021</t>
  </si>
  <si>
    <t>Williams, KE; Hodges, KE; Bishop, CA</t>
  </si>
  <si>
    <t>Williams, Kathleen E.; Hodges, Karen E.; Bishop, Christine A.</t>
  </si>
  <si>
    <t>Hibernation and Oviposition Sites of Great Basin Gophersnakes (Pituophis catenifer deserticola) near Their Northern Range Limit</t>
  </si>
  <si>
    <t>Northern range limits for snakes may result from thermal constraints, especially for oviposition and hibernation. We characterized hibernation and oviposition sites for federally threatened Great Basin Gophersnakes (Pituophis catenifer deserticola) near the edge of their northern-range limit in south central British Columbia, Canada. During 2006 and 2007, most Gophersnakes (75.8%) hibernated alone. At our more northern study area, typical hibernation sites were in grassy hillsides, whereas at our southern study areas snakes hibernated in rocky outcrops. All snakes that denned in rock outcrops reused sites over years, but only 28.6% of snakes that hibernated in rodent burrows reused sites. Most female Gophersnakes (94%) laid eggs in sites that were not used by other females, and reuse of sites was rare (12.5%). Almost all of the oviposition sites were in grassy slopes, with any shrubs and trees more than 5 m away; females selected grassy or sage-steppe cover for oviposition. This pattern of mostly individual and single-use hibernation and oviposition sites suggests that hibernation and oviposition sites are readily available as components of the active-season range within the sage-steppe ecozone, although this habitat is rare and severely threatened within Canada. In terms of species conservation, areas of suitable habitat should be protected based on active-season use, rather than by attempting to find hibernation sites supporting large aggregations of snakes. This recommendation is unlike that for Rattlesnakes (Crotalus spp.) and Gartersnakes (Thamnophis spp.), which often congregate at hibernation sites.</t>
  </si>
  <si>
    <t>Hodges, Karen E/K-5598-2012</t>
  </si>
  <si>
    <t>10.1670/13-162</t>
  </si>
  <si>
    <t>WOS:000357360400007</t>
  </si>
  <si>
    <t>Griffin, GJ</t>
  </si>
  <si>
    <t>Griffin, G. J.</t>
  </si>
  <si>
    <t>Status of thousand cankers disease on eastern black walnut in the eastern United States at two locations over 3years</t>
  </si>
  <si>
    <t>FOREST PATHOLOGY</t>
  </si>
  <si>
    <t>Thousand cankers disease (TCD), a lethal fungal dieback of eastern black walnut (Juglans nigra), caused by Geosmithia morbida, and spread by the walnut twig beetle, Pityophthorus juglandis, was documented in 2009 to be very destructive in the western United States and was identified in the native range of J.nigra at Knoxville, Tennessee, in 2010, and in 2011 at Richmond, Virginia. Beginning late 2010, we studied branch dieback levels (per cent live crown) and new TCD symptom development at these two quarantined locations monthly for 3years. Of the 106 trees studied (53 at each location), 31 trees had low live crown ratings of 70 to 0% with little change over the 3years of the study. One per cent of the trees developed new symptoms on a per-year basis. Thus, a moderate level of TCD (mean = 76% live crown) was present in these two locations, and most trees were in a quiescent or dormant TCD condition for 3years, an important finding not previously reported. We found new TCD symptoms developed in Richmond in 2011 and 2012 when precipitation from January 1 to the end of August was low (60-64cm), and not when the precipitation in Richmond was higher (99cm). In late 2012, in Richmond, soil water potential assays indicated that some black walnut trees were under severe physiological stress (-15bars). In contrast, in 2013, high precipitation levels (99 and 130cm) and high soil water potentials (-0.1 to -3 bars) at both locations were associated with extensive new foliage and stem growth and recovery from TCD. Further research is needed on water relationships in regard to TCD and black walnut health.</t>
  </si>
  <si>
    <t>1437-4781</t>
  </si>
  <si>
    <t>1439-0329</t>
  </si>
  <si>
    <t>10.1111/efp.12154</t>
  </si>
  <si>
    <t>WOS:000356358500003</t>
  </si>
  <si>
    <t>Gonzalez, LMG; El Kayal, W; Morris, JS; Cooke, JEK</t>
  </si>
  <si>
    <t>Gonzalez, Leonardo M. Galindo; El Kayal, Walid; Morris, Jeremy S.; Cooke, Janice E. K.</t>
  </si>
  <si>
    <t>Diverse chitinases are invoked during the activity-dormancy transition in spruce</t>
  </si>
  <si>
    <t>TREE GENETICS &amp; GENOMES</t>
  </si>
  <si>
    <t>North temperate tree species such as white spruce (Picea glauca [Moench] Voss) have evolved strategies to protect themselves against abiotic and biotic stresses that trees encounter during the inclement winter months. Chitinases not only play well-documented roles in plant defense but also function during physiological and developmental preparations for overwintering, including growth cessation, cold and desiccation acclimation, and dormancy acquisition. Phylogenetic analysis of 31 white spruce and 52 Norway spruce chitinases identified genes falling into each of the five clusters, which sometimes-but not always-separated the different biochemical classes of chitinases. Digital expression profiling of white spruce and Norway spruce chitinases across multiple conditions revealed a range of spatiotemporal expression patterns. Transcript abundance profiling in buds, needles, stems, and roots by quantitative RT-PCR suggested roles for eight white spruce chitinases during the growth-to-dormancy transition. In silico analyses of these eight sequences suggested that two cluster 2/class I chitinases function as chitinolytic enzymes in the tree's constitutive defense arsenal during the winter months. A cluster 2/class I, cluster 2/class II, and cluster 1/class IV chitinase each exhibit hallmarks of antifreeze proteins. Additionally, two cluster 2/class I chitinases and a cluster 1/class IV chitinase may serve as vegetative storage proteins. One cluster 3/class II chitinase exhibited attributes suggesting that it is a chitinase-like gene functioning in cell wall synthesis. Taken together, our results imply that dormancy-associated chitinases act in concert to (1) confer protection against freezing injury, pests, and pathogens, (2) store nitrogen, and (3) promote cell maturation that precedes growth cessation.</t>
  </si>
  <si>
    <t>Cooke, Janice/W-8452-2019; Galindo-Gonzalez, Leonardo/J-9281-2016; Cooke, Janice E/G-5906-2011</t>
  </si>
  <si>
    <t>Cooke, Janice/0000-0002-4990-628X; Galindo-Gonzalez, Leonardo/0000-0003-2040-2990; Cooke, Janice E/0000-0002-4990-628X</t>
  </si>
  <si>
    <t>1614-2942</t>
  </si>
  <si>
    <t>1614-2950</t>
  </si>
  <si>
    <t>10.1007/s11295-015-0871-0</t>
  </si>
  <si>
    <t>WOS:000355704700009</t>
  </si>
  <si>
    <t>Pidek, IA; Poska, A; Kaszewski, BM</t>
  </si>
  <si>
    <t>Pidek, Irena Agnieszka; Poska, Anneli; Kaszewski, Boguslaw Michal</t>
  </si>
  <si>
    <t>Taxon-specific pollen deposition dynamics in a temperate forest zone, SE Poland: the impact of physiological rhythmicity and weather controls</t>
  </si>
  <si>
    <t>AEROBIOLOGIA</t>
  </si>
  <si>
    <t>High and low pollen deposition years in the period 1998-2010 were recorded for ten forest-forming trees in Roztocze (SE Poland) using Tauber-style traps. The coincidence of very high/low pollen deposition years recorded in Tauber traps and aerobiological data obtained by volumetric samplers shows that these phenomena occur simultaneously in different places across vast areas of a tree's distribution range. The natural physiological rhythms displayed in abundance of flowering were considered on the basis of the observed data and published sources. The results obtained from applying Spearman's correlation to pollen accumulation rates from Roztocze and the meteorological parameters confirmed several statistically significant correlations between temperature and summer precipitation prior to pollen emission and a negative correlation with the winter temperature before pollen emission. Air temperature, precipitation, growing season duration (its start and end), winter length and the number of winter days with a daily mean temperature below 0 A degrees C were all considered. The best correlation coefficient results were obtained for the trees most abundant in the vegetation, namely Abies alba, Fagus sylvatica and Pinus sylvestris. Earlier findings on the controlling role of temperature and precipitation during the summer prior to pollen emission were confirmed, and a long period of winter dormancy was stressed as a factor favouring high pollen production. The examples from Roztocze reflected situations when a strong weather signal overrode the natural flowering rhythm. This was observable in the case of P. sylvestris, where pollen production reflected the air temperature of the previous summer or in the case of a mast year, which occurred across the whole distribution range of F. sylvatica in 2006.</t>
  </si>
  <si>
    <t>Poska, Anneli/O-7358-2015</t>
  </si>
  <si>
    <t>Poska, Anneli/0000-0002-8778-1430; Kaszewski, Boguslaw/0000-0002-0797-4284; Pidek, Irena/0000-0002-1979-4897</t>
  </si>
  <si>
    <t>0393-5965</t>
  </si>
  <si>
    <t>1573-3025</t>
  </si>
  <si>
    <t>10.1007/s10453-014-9359-x</t>
  </si>
  <si>
    <t>WOS:000354226400008</t>
  </si>
  <si>
    <t>Grayson, KL; Parry, D; Faske, TM; Hamilton, A; Tobin, PC; Agosta, SJ; Johnson, DM</t>
  </si>
  <si>
    <t>Grayson, Kristine L.; Parry, Dylan; Faske, Trevor M.; Hamilton, Audrey; Tobin, Patrick C.; Agosta, Salvatore J.; Johnson, Derek M.</t>
  </si>
  <si>
    <t>Performance of Wild and Laboratory-Reared Gypsy Moth (Lepidoptera: Erebidae): A Comparison between Foliage and Artificial Diet</t>
  </si>
  <si>
    <t>The effects of long-term mass rearing of laboratory insects on ecologically relevant traits is an important consideration when applying research conclusions to wild populations or developing management strategies. Laboratory strains of the gypsy moth, Lymantria dispar (L.), an invasive forest pest in North America, have been continuously reared since 1967. Selection on these strains has enhanced a variety of traits, resulting in faster development, shorter diapause, and greater fecundity. As in many mass-reared insects, laboratory strains of the gypsy moth are also reared exclusively on artificial diets that lack much of the phytochemical and nutritional complexity associated with natural foliage. We tested for differences in growth and development of wild gypsy moth populations from across the invasive range in comparison to laboratory strains when reared on artificial diet and a preferred foliage host species, northern red oak (Quercus rubra L.). Overall, caterpillars reared on foliage had higher survival and faster development rates, with smaller differences among populations. When reared on artificial diet, laboratory strains had the highest performance as expected. The response from the wild populations was mixed, with two populations performing poorly on artificial diet and another performing nearly as well as the laboratory strains. Performance on diet was enhanced when larvae received cubed portions changed regularly, as opposed to filled cups. Understanding these relationships between food source and population performance is important for informing studies that examine population comparisons using wild and laboratory-reared strains.</t>
  </si>
  <si>
    <t>Johnson, Derek/B-6409-2012</t>
  </si>
  <si>
    <t>10.1093/ee/nvv063</t>
  </si>
  <si>
    <t>WOS:000356183700045</t>
  </si>
  <si>
    <t>Costanzo, KS; Schelble, S; Jerz, K; Keenan, M</t>
  </si>
  <si>
    <t>Costanzo, K. S.; Schelble, S.; Jerz, K.; Keenan, M.</t>
  </si>
  <si>
    <t>The effect of photoperiod on life history and blood-feeding activity in Aedes albopictus and Aedes aegypti (Diptera: Culicidae)</t>
  </si>
  <si>
    <t>Several studies have examined how climatic variables such as temperature and precipitation may affect life history traits in mosquitoes that are important to disease transmission. Despite its importance as a seasonal cue in nature, studies investigating the influence of photoperiod on such traits are relatively few. This study aims to investigate how photoperiod alters life history traits, survival, and blood-feeding activity in Aedes albopictus (Skuse) and Aedes aegypti (Linnaeus). We performed three experiments that tested the effects of day length on female survival, development time, adult size, fecundity, adult life span, and propensity to blood feed in Ae. albopictus and Ae. aegypti. Each experiment had three photoperiod treatments: 1) short-day (10L:14D), 2) control (12L:12D), and 3) long-day (14L:10D). Aedes albopictus adult females were consistently larger in size when reared in short-day conditions. Aedes aegypti adult females from short-day treatments lived longer and were more likely to take a blood meal compared to other treatments. We discuss how species-specific responses may reflect alternative strategies evolved to increase survival during unfavorable conditions. We review the potential impacts of these responses on seasonal transmission patterns, such as potentially increasing vectorial capacity of Ae. aegypti during periods of shorter day lengths.</t>
  </si>
  <si>
    <t>10.1111/jvec.12146</t>
  </si>
  <si>
    <t>WOS:000355851400020</t>
  </si>
  <si>
    <t>Henschell, MA; Webster, CR; Flaspohler, DJ; Fortin, CR</t>
  </si>
  <si>
    <t>Henschell, Max A.; Webster, Christopher R.; Flaspohler, David J.; Fortin, Chad R.</t>
  </si>
  <si>
    <t>Influence of Plant Community Composition on Biomass Production in Planted Grasslands</t>
  </si>
  <si>
    <t>United States energy policy mandates increased use of renewable fuels. Restoring grasslands could contribute to a portion of this requirement through biomass harvest for bioenergy use. We investigated which plant community characteristics are associated with differences in biomass yield from a range of realistic native prairie plantings (n = 11; i.e., conservation planting, restoration, and wildlife cover). Our primary goal was to understand whether patterns in plant community composition and the Floristic Quality Index (FQI) were related to productivity as evidenced by dormant season biomass yield. FQI is an objective measure of how closely a plant community represents that of a pre-European settlement community. Our research was conducted in planted fields of native tallgrass prairie species, and provided a gradient in floristic quality index, species richness, species diversity, and species evenness in south-central Wisconsin during 2008 and 2009. We used a network of 15 randomly located 1 m(2) plots within each field to characterize the plant community and estimate biomass yield by clipping the plots at the end of each growing season. While plant community composition and diversity varied significantly by planting type, biomass yield did not vary significantly among planting types (ANOVA; P &gt; 0.05). Biomass yield was positively correlated with plant community evenness, richness, C4 grass cover, and floristic quality index, but negatively correlated with plant species diversity in our multi-season multiple linear mixed effects models. Concordantly, plots with biomass yield in the lowest quartile (biomass yield &lt;3500 kh/ha) had 8% lower plant community evenness and 9% lower FQI scores than those in the upper quartile (biomass yield &gt; 5800 kh/ha). Our results suggest that promoting the establishment of fields with high species evenness and floristic quality may increase biomass yield, while simultaneously supporting biodiversity.</t>
  </si>
  <si>
    <t>MAY 27</t>
  </si>
  <si>
    <t>e0125758</t>
  </si>
  <si>
    <t>10.1371/journal.pone.0125758</t>
  </si>
  <si>
    <t>WOS:000355185600030</t>
  </si>
  <si>
    <t>Roche, B; Leger, L; L'Ambert, G; Lacour, G; Foussadier, R; Besnard, G; Barre-Cardi, H; Simard, F; Fontenille, D</t>
  </si>
  <si>
    <t>Roche, Benjamin; Leger, Lucas; L'Ambert, Gregory; Lacour, Guillaume; Foussadier, Remi; Besnard, Gilles; Barre-Cardi, Helene; Simard, Frederic; Fontenille, Didier</t>
  </si>
  <si>
    <t>The Spread of Aedes albopictus in Metropolitan France: Contribution of Environmental Drivers and Human Activities and Predictions for a Near Future</t>
  </si>
  <si>
    <t>Invasion of new territories by insect vector species that can transmit pathogens is one of the most important threats for human health. The spread of the mosquito Aedes albopictus in Europe is emblematic, because of its major role in the emergence and transmission of arbo-viruses such as dengue or chikungunya. Here, we modeled the spread of this mosquito species in France through a statistical framework taking advantage of a long-term surveillance dataset going back to the first observation of Ae. albopictus in the Metropolitan area. After validating the model, we show that human activities are especially important for mosquito dispersion while land use is a major factor for mosquito establishment. More importantly, we show that Ae. albopictus invasion is accelerating through time in this area, resulting in a geographic range extending further and further year after year. We also show that sporadic "jump" of Ae. albopictus in a new location far from the colonized area did not succeed in starting a new invasion front so far. Finally, we discuss on a potential adaptation to cooler climate and the risk of invasion into Northern latitudes.</t>
  </si>
  <si>
    <t>SIMARD, Frederic/0000-0002-2871-5329; Barre-Cardi, Helene/0000-0003-1029-9256; Lacour, Guillaume/0000-0002-9588-6064; Roche, Benjamin/0000-0001-7975-4232</t>
  </si>
  <si>
    <t>e0125600</t>
  </si>
  <si>
    <t>10.1371/journal.pone.0125600</t>
  </si>
  <si>
    <t>WOS:000354542500037</t>
  </si>
  <si>
    <t>Schmal, C; Myung, J; Herzel, H; Bordyugov, G</t>
  </si>
  <si>
    <t>Schmal, Christoph; Myung, Jihwan; Herzel, Hanspeter; Bordyugov, Grigory</t>
  </si>
  <si>
    <t>A theoretical study on seasonality</t>
  </si>
  <si>
    <t>FRONTIERS IN NEUROLOGY</t>
  </si>
  <si>
    <t>In addition to being endogenous, a circadian system must be able to communicate with the outside world and align its rhythmicity to the environment. As a result of such alignment, external Zeitgebers can entrain the circadian system. Entrainment expresses itself in coinciding periods of the circadian oscillator and the Zeitgeber and a stationary phase difference between them. The range of period mismatches between the circadian system and the Zeitgeber that Zeitgeber can overcome to entrain the oscillator is called an entrainment range. The width of the entrainment range usually increases with increasing Zeitgeber strength, resulting in a wedge-like Arnold tongue. This classical view of entrainment does not account for the effects of photoperiod on entrainment. Zeitgebers with extremely small or large photoperiods are intuitively closer to constant environments than equinoctial Zeitgebers and hence are expected to produce a narrower entrainment range. In this paper, we present theoretical results on entrainment under different photoperiods. We find that in the photoperiod-detuning parameter plane, the entrainment zone is shaped in the form of a skewed onion. The bottom and upper points of the onion are given by the free-running periods in DD and LL, respectively. The widest entrainment range is found near photoperiods of 50%. Within the onion, we calculated the entrainment phase that varies over a range of 12 h. The results of our theoretical study explain the experimentally observed behavior of the entrainment phase in dependence on the photoperiod.</t>
  </si>
  <si>
    <t>Myung, Jihwan/D-2048-2013</t>
  </si>
  <si>
    <t>Myung, Jihwan/0000-0002-2529-8013</t>
  </si>
  <si>
    <t>1664-2295</t>
  </si>
  <si>
    <t>UNSP 94</t>
  </si>
  <si>
    <t>10.3389/fneur.2015.00094</t>
  </si>
  <si>
    <t>WOS:000363838700001</t>
  </si>
  <si>
    <t>Van der Meij, T; Van Strien, AJ; Haysom, KA; Dekker, J; Russ, J; Biala, K; Bihari, Z; Jansen, E; Langton, S; Kurali, A; Limpens, H; Meschede, A; Petersons, G; Presetnik, P; Pruegerk, J; Reiter, G; Rodrigues, L; Schorcht, W; Uhrin, M; Vintulis, V</t>
  </si>
  <si>
    <t>Van der Meij, Thomas; Van Strien, A. J.; Haysom, K. A.; Dekker, J.; Russ, J.; Biala, K.; Bihari, Z.; Jansen, E.; Langton, S.; Kurali, A.; Limpens, H.; Meschede, A.; Petersons, G.; Presetnik, P.; Pruegerk, J.; Reiter, G.; Rodrigues, L.; Schorcht, W.; Uhrin, M.; Vintulis, V.</t>
  </si>
  <si>
    <t>Return of the bats? A prototype indicator of trends in European bat populations in underground hibernacula</t>
  </si>
  <si>
    <t>Monitoring data on hibernating bats were aggregated for the first time across a number of European countries. These supranational trends revealed that nine out of 16 bat species examined increased at their hibernation sites in Europe between 1993 and 2011, while only one is decreasing. This is reflected in the positive trend shown by a prototype multispecies bat indicator which combined the individual species trends. Our findings suggest that after a period of strong decline in the 20th century, populations of most of the investigated bat species are stabilising or recovering, although with profound differences between European bio-geographical regions and countries. Bat populations in the Continental region have a less positive tendency, compared to those in the Atlantic region. More data from more countries may reveal whether these differences are systematical. So far, the prototype indicator covers 9 countries and 16 of the 45 bat species found in Europe. The next steps will be to refine the methodology behind the indicator and to improve the indicator's representation of European bat populations and its capacity to compare trends among biogeographic regions. This should be achieved by participation of more countries and incorporating data from additional bat species, including data collected by other surveillance methods, such as summer roost counts. Robust information on trends in bat populations at a range of geographic scales is essential to the long-term conservation of bats. Further development of this indicator will make an important contribution to conservation of bats because it will stimulate international cooperation and capacity building for monitoring and research, thus exchanging and broadening knowledge of the status of bats and improving the identification of threats. (C) 2014 Deutsche Gesellschaft fur Saugetierkunde. Published by Elsevier GmbH. All rights reserved.</t>
  </si>
  <si>
    <t>Bihari, Zoltan/0000-0002-7651-031X; Dekker, Jasja/0000-0001-6453-4480</t>
  </si>
  <si>
    <t>10.1016/j.mambio.2014.09.004</t>
  </si>
  <si>
    <t>WOS:000356738900003</t>
  </si>
  <si>
    <t>Lehmann, P; Kaunisto, S; Kostal, V; Margus, A; Zahradnickova, H; Lindstrom, L</t>
  </si>
  <si>
    <t>Lehmann, Philipp; Kaunisto, Sirpa; Kostal, Vladimir; Margus, Aigi; Zahradnickova, Helena; Lindstrom, Leena</t>
  </si>
  <si>
    <t>Comparative Ecophysiology of Cold-Tolerance-Related Traits: Assessing Range Expansion Potential for an Invasive Insect at High Latitude</t>
  </si>
  <si>
    <t>Survival at high latitude requires the capability to cope with seasonally imposed stress, such as low winter temperatures or large temperature fluctuations. The Colorado potato beetle, Leptinotarsa decemlineata, is an invasive pest of potato that has rapidly spread from low latitudes to higher latitudes. During the last 30 years, a decrease in range expansion speed is apparent in Europe. We use a comparative approach to assess whether this could be due to an inability of L. decemlineata to cope with the harsher winters encountered at high latitude, when compared to two native northern chrysomelid beetles with similar overwintering ecology. We investigated several cold-tolerance-related physiological traits at different time points during winter. Cold tolerance followed a latitudinal pattern; the northern species were more tolerant to short-term subzero temperatures than the invasive L. decemlineata. The other northern species, the knotgrass leaf beetle, Chrysolina polita, was found to tolerate internal freezing. Interestingly, the pattern for overwinter survival at 5 degrees C was the opposite and higher in L. decemlineata than the northern species and could be related to behavioral differences between species in overwintering location selection and a potential physiological trade-off between tolerance to cold shock and to chronic cold exposure. Furthermore, while the northern species accumulated large amounts of different sugars and polyols with probable cryoprotectant functions, none were detected in L. decemlineata at high concentrations. This lack of cryoprotectant accumulation could explain the difference in cold tolerance between the species and also suggests that a lack of physiological capacity to tolerate low temperatures could slow further latitudinal range expansion of L. decemlineata.</t>
  </si>
  <si>
    <t>Lindstrom, Leena/B-2326-2012; Kostal, Vladimir/G-6688-2014; Zahradnickova, Helena/H-1863-2014</t>
  </si>
  <si>
    <t>Lindstrom, Leena/0000-0002-6452-4538; Kostal, Vladimir/0000-0002-4994-5123; Lehmann, Philipp/0000-0001-8344-6830</t>
  </si>
  <si>
    <t>10.1086/680384</t>
  </si>
  <si>
    <t>WOS:000352794300003</t>
  </si>
  <si>
    <t>Yang, YL; Nachman, RJ; Pietrantonio, PV</t>
  </si>
  <si>
    <t>Yang, Yunlong; Nachman, Ronald J.; Pietrantonio, Patricia V.</t>
  </si>
  <si>
    <t>Molecular and pharmacological characterization of the Chelicerata pyrokinin receptor from the southern cattle tick, Rhipicephalus (Boophilus) microplus</t>
  </si>
  <si>
    <t>INSECT BIOCHEMISTRY AND MOLECULAR BIOLOGY</t>
  </si>
  <si>
    <t>We identified the first pyrokinin receptor (Rhimi-PKR) in Chelicerata and analyzed structure-activity relationships of cognate ligand neuropeptides and their analogs. Based on comparative and phylogenetic analyses, this receptor, which we cloned from larvae of the cattle tick Rhipicephalus microplus (Acari: Ixodidae), is the ortholog of the insect pyrokinin (PK)/pheromone biosynthesis activating neuropeptide (PBAN)/diapause hormone (DH) neuropeptide family receptor. Rhimi-PKR functional analyses using calcium bioluminescence were performed with a developed stable recombinant CHO-RI cell line. Rhimi-PKR was activated by four endogenous PKs from the Lyme disease vector, the tick Ixodes scapularis (EC(50)s range: 85.4 nM-546 nM), and weakly by another tick PRX-amide peptide, periviscerokinin (PVK) (EC50 = 24.5 mu M). PR analogs with substitutions of leucine, isoleucine or valine at the C-terminus for three tick PR peptides, Ixosc-PK1, Ixosc-PK2, and Ixosc-PK3, retained their potency on Rhimi-PKR. Therefore, Rhimi-PKR is less selective and substantially more tolerant than insect PK receptors of C-terminal substitutions of leucine to isoleucine or valine, a key structural feature that serves to distinguish insect PR from PVK/CAP(2b) receptors. In females, ovary and synganglion had the highest Rhimi-PKR relative transcript abundance followed by the rectal sac, salivary glands, Malpighian tubules, and midgut. This is the first pharmacological analysis of a PK/PBAN/DH-like receptor from the Chelicerata, which will now permit the discovery of the endocrinological roles of this neuropeptide family in vectors of vertebrate pathogens. (C) 2015 Elsevier Ltd. All rights reserved.</t>
  </si>
  <si>
    <t>0965-1748</t>
  </si>
  <si>
    <t>1879-0240</t>
  </si>
  <si>
    <t>10.1016/j.ibmb.2015.02.010</t>
  </si>
  <si>
    <t>WOS:000355359700003</t>
  </si>
  <si>
    <t>Toien, O; Blake, J; Barnes, BM</t>
  </si>
  <si>
    <t>Toien, Oivind; Blake, John; Barnes, Brian M.</t>
  </si>
  <si>
    <t>Thermoregulation and energetics in hibernating black bears: metabolic rate and the mystery of multi-day body temperature cycles</t>
  </si>
  <si>
    <t>Black bears overwintering in outdoor hibernacula in Alaska decrease metabolism to as low as 25 % basal rates, while core body temperature (T (b)) decreases from 37 to 38 A degrees C to a mid-hibernation average of 33 A degrees C. T (b) develops cycles of 1.6-7.3 days length within a 30-36 A degrees C range, with no circadian component. We do not know the mechanism or function underlying behind the T (b) cycles, although bears avoid T (b) of &lt; 30 A degrees C and shorter cycles are predicted from higher rates of heat loss in colder conditions. To test this we manipulated den temperatures (T (den)) of 12 hibernating bears with body mass (BM) from 35.5 to 116.5 kg while recording T (b), metabolic rate (M), and shivering. T (b) cycle length (0.8-11.2 days) shortened as T (den) decreased (partial R (2) = 0.490, p &lt; 0.001). Large bears with low thermal conductance (TC) showed more variation in T (b) cycle length with changes in T (den) than did smaller bears with high TC. Minimum T (b) across cycles was not consistent. At low T (den) bears shivered both during rising and decreasing phases of T (b) cycles, with minimum shivering during the fastest drop in T (b). At higher T (den) the T (b) pattern was more irregular. Mean M through T (b) cycles was negatively correlated to T (den) below lower critical temperatures (1.4-10.4 A degrees C). Minimum M (0.3509 W/kg +/- A 0.0121 SE) during mid-hibernation scaled to BM [M (W) = 1.217 x BM (kg)(0.6979), R (2) = 0.855, p &lt; 0.001]. Hibernating thermal conductance (TC) was negatively correlated to BM (R (2) = 0.721, p &lt; 0.001); bears with high TC had the same T (b) cycle length as bears with low TC except at high T (den), thus not supporting the hypothesis that cooling rate alone determines T (b) cycle length. We conclude that T (b) cycling is effected by control of thermoregulatory heat production, and T (b) cycling may not be present when hibernating bears use passive thermoregulation. More intense shivering in the rising phase of cycles may contribute to the prevention of muscle disuse atrophy. Bears hibernating in cold conditions use more energy during hibernation than in warmer conditions. At T (den) below lower critical temperature, no extra energy expenditure results from T (b) cycling compared to keeping a stable T (b).</t>
  </si>
  <si>
    <t>Toien, Oivind/0000-0001-5967-2483</t>
  </si>
  <si>
    <t>10.1007/s00360-015-0891-y</t>
  </si>
  <si>
    <t>WOS:000353233700007</t>
  </si>
  <si>
    <t>Pan, HP; Yang, XW; Siegfried, BD; Zhou, XG</t>
  </si>
  <si>
    <t>Pan, Huipeng; Yang, Xiaowei; Siegfried, Blair D.; Zhou, Xuguo</t>
  </si>
  <si>
    <t>A Comprehensive Selection of Reference Genes for RT-qPCR Analysis in a Predatory Lady Beetle, Hippodamia convergens (Coleoptera: Coccinellidae)</t>
  </si>
  <si>
    <t>Reverse transcriptase-quantitative polymerase chain reaction (RT-qPCR) is a reliable, rapid, and reproducible technique for measuring and evaluating changes in gene expression. To facilitate gene expression studies and obtain more accurate RT-qPCR data, normalization relative to stable reference genes is required. In this study, expression profiles of seven candidate reference genes, including beta-actin (Actin), elongation factor 1 a (EF1A), glyceralde hyde-3-phosphate dehydro-genase (GAPDH), cyclophilins A (CypA), vacuolartype H+-ATPase (ATPase), 28S ribosomal RNA (28S), and 18S ribosomal RNA (18S) from Hippodamia convergens were investigated. H. convergens is an abundant predatory species in the New World, and has been widely used as a biological control agent against sapsucking insect pests, primarily aphids. A total of four analytical methods, geNorm, Normfinder, BestKeeper, and the Delta Ct method, were employed to evaluate the performance of these seven genes as endogenous controls under diverse experimental conditions. Additionally, RefFinder, a comprehensive evaluation platform integrating the four above mentioned algorithms, ranked the overall stability of these candidate genes. A suite of reference genes were specifically recommended for each experimental condition. Among them, 28S, EF1A, and CypA were the best reference genes across different development stages; GAPDH, 28S, and CypA were most stable in different tissues. GAPDH and CypA were most stable in female and male adults and photoperiod conditions, 28S and EF1A were most stable under a range of temperatures, Actin and CypA were most stable under dietary RNAi condition. This work establishes a standardized RT-qPCR analysis in H. convergens. Additionally, this study lays a foundation for functional genomics research in H. convergens and sheds light on the ecological risk assessment of RNAi-based biopesticides on this non-target biological control agent.</t>
  </si>
  <si>
    <t>UNSP e0125868</t>
  </si>
  <si>
    <t>10.1371/journal.pone.0125868</t>
  </si>
  <si>
    <t>WOS:000353659100150</t>
  </si>
  <si>
    <t>Hiragaki, S; Suzuki, T; Mohamed, AAM; Takeda, M</t>
  </si>
  <si>
    <t>Hiragaki, Susumu; Suzuki, Takeshi; Mohamed, Ahmed A. M.; Takeda, Makio</t>
  </si>
  <si>
    <t>Structures and functions of insect arylalkylamine N-acetyltransferase (iaaNAT); a key enzyme for physiological and behavioral switch in arthropods</t>
  </si>
  <si>
    <t>The evolution of N-acetyltransfeases (NATs) seems complex. Vertebrate arylalkylamine N-acetyltransferase (aaNAT) has been extensively studied since it leads to the synthesis of melatonin, a multifunctional neurohormone prevalent in photoreceptor cells, and is known as a chemical token of the night. Melatonin also serves as a scavenger for reactive oxygen species. This is also true with invertebrates. NAT therefore has distinct functional implications in circadian function, as timezymes (aaNAT), and also xenobiotic reactions (arylamine NAT or simply NAT). NATs belong to a broader enzyme group, the GCN5-related N-acetyltransferase superfamily. Due to low sequence homology and a seemingly fast rate of structural differentiation, the nomenclature for NATs can be confusing. The advent of bioinformatics, however, has helped to classify this group of enzymes; vertebrates have two distinct subgroups, the timezyme type and the xenobiotic type, which has a wider substrate range including imidazolamine, pharmacological drugs, environmental toxicants and even histone. Insect aaNAT (iaaNAT) form their own clade in the phylogeny, distinct from vertebrate aaNATs. Arthropods are unique, since the phylum has exoskeleton in which quinones derived from N-acetylated monoamines function in coupling chitin and arthropodins. Monoamine oxidase (MAO) activity is limited in insects, but NAT-mediated degradation prevails. However, unexpectedly iaaNAT occurs not only among arthropods but also among basal deuterostomia, and is therefore more apomorphic. Our analyses illustrate that iaaNATs has unique physiological roles but at the same time it plays a role in a timezyme function, at least in photoperiodism. Photoperiodism has been considered as a function of circadian system but the detailed molecular mechanism is not well understood. We propose a molecular hypothesis for photoperiodism in Antheraea pemyi based on the transcription regulation of NAT interlocked by the circadian system. Therefore, the enzyme plays both unique and universal roles in insects. The unique role of iaaNATs in physiological regulation urges the targeting of this system for integrated pest management (IPM). We indeed showed a successful example of chemical compound screening with reconstituted enzyme and further attempts seem promising.</t>
  </si>
  <si>
    <t>Suzuki, Takeshi/F-7548-2012</t>
  </si>
  <si>
    <t>10.3389/fphys.2015.00113</t>
  </si>
  <si>
    <t>WOS:000352989100001</t>
  </si>
  <si>
    <t>Samra, S; Ghanim, M; Protasov, A; Branco, M; Mendel, Z</t>
  </si>
  <si>
    <t>Samra, Shahar; Ghanim, Murad; Protasov, Alex; Branco, Manuela; Mendel, Zvi</t>
  </si>
  <si>
    <t>Genetic Diversity and Host Alternation of the Egg Parasitoid Ooencyrtus pityocampae between the Pine Processionary Moth and the Caper Bug</t>
  </si>
  <si>
    <t>The increased use of molecular tools for species identification in recent decades revealed that each of many apparently generalist parasitoids are actually a complex of morphologically similar congeners, most of which have a rather narrow host range. Ooencyrtus pityocampae (OP), an important egg parasitoid of the pine processionary moth (PPM), is considered a generalist parasitoid. OP emerges from PPM eggs after winter hibernation, mainly in spring and early summer, long before the eggs of the next PPM generation occurs. The occurrence of OP in eggs of the variegated caper bug (CB) Stenozygum coloratum in spring and summer suggests that OP populations alternate seasonally between PPM and CB. However, the identity of OP population on CB eggs seemed uncertain; unlike OP-PPM populations, the former displayed apparently high male/female ratios and lack of attraction to the PPM sex pheromone. We studied the molecular identities of the two populations since the morphological identification of the genus Ooencyrtus, and OP in particular, is difficult. Sequencing of COI and ITS2 DNA fragments and AFLP analysis of individuals from both hosts revealed no apparent differences between the OP-PPM and the OP-CB populations for both the Israeli and the Turkish OPs, which therefore supported the possibility of host alternation. Sequencing data extended our knowledge of the genetic structure of OP populations in the Mediterranean area, and revealed clear separation between East and West Mediterranean populations. The overall level of genetic diversity was rather small, with the Israeli population much less diverse than all others; possible explanations for this finding are discussed. The findings support the possibility of utilizing the CB and other hosts for enhancing biological control of the PPM.</t>
  </si>
  <si>
    <t>Branco, Manuela/D-5274-2011</t>
  </si>
  <si>
    <t>Branco, Manuela/0000-0002-8140-1257</t>
  </si>
  <si>
    <t>e0122788</t>
  </si>
  <si>
    <t>10.1371/journal.pone.0122788</t>
  </si>
  <si>
    <t>WOS:000352588500056</t>
  </si>
  <si>
    <t>Maiorano, L; Boitani, L; Monaco, A; Tosoni, E; Ciucci, P</t>
  </si>
  <si>
    <t>Maiorano, L.; Boitani, L.; Monaco, A.; Tosoni, E.; Ciucci, P.</t>
  </si>
  <si>
    <t>Modeling the distribution of Apennine brown bears during hyperphagia to reduce the impact of wild boar hunting</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</si>
  <si>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</si>
  <si>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Maiorano, Luigi/A-8637-2008; Ciucci, Paolo/C-7677-2009</t>
  </si>
  <si>
    <t>Maiorano, Luigi/0000-0002-2957-8979; Ciucci, Paolo/0000-0002-0994-3422</t>
  </si>
  <si>
    <t>1439-0574</t>
  </si>
  <si>
    <t>10.1007/s10344-014-0894-0</t>
  </si>
  <si>
    <t>WOS:000354196000006</t>
  </si>
  <si>
    <t>Williams, CM; Chick, WD; Sinclair, BJ</t>
  </si>
  <si>
    <t>Williams, Caroline M.; Chick, Wesley D.; Sinclair, Brent J.</t>
  </si>
  <si>
    <t>A cross-seasonal perspective on local adaptation: metabolic plasticity mediates responses to winter in a thermal-generalist moth</t>
  </si>
  <si>
    <t>The physiological and ecological impact of the thermal environment across life stages can result in trade-offs that determine fitness and population dynamics. Understanding mechanisms and consequences of local adaptation for any organism that overwinters requires taking a cross-seasonal perspective. We used a trait-based approach to distinguish variation among ecotypes in ecological and physiological responses to overwintering conditions. We used fall webworms (Hyphantria cunea; Lepidoptera: Arctiidae) from Ottawa, Ontario and Columbus Ohio, representing the centre and periphery of the native range. We hypothesized that populations would be locally adapted to their overwintering environments, with fitness maximized under natal overwintering conditions. We predicted that this local adaptation would result from modulation of rates of energy use, growth and development. Each ecotype had higher overwinter survival in their natal compared with non-natal winter environment, and this was associated with larger pupal mass, size and carbohydrate reserves at the end of winter. This suggests that the ecotypes are locally adapted to winter conditions. Larger adults laid more eggs, but there was no effect of ecotype or environment on fecundity. Pupae overwintering at warm, energetically demanding, southern temperatures suppressed metabolic rates in autumn, and developed more quickly in the spring, compensating for energetic demands of warmer winters. Northern ecotypes had lower thermal sensitivity of metabolism, leading to higher metabolic rates at cool temperatures that correlated with faster post-winter development. Local adaptation to winter conditions suggests performance of peripheral populations may not be enhanced by warming winters. Decoupling of winter and growing season temperatures may negatively impact ectotherms.</t>
  </si>
  <si>
    <t>Sinclair, Brent/0000-0002-8191-9910</t>
  </si>
  <si>
    <t>10.1111/1365-2435.12360</t>
  </si>
  <si>
    <t>WOS:000353684800013</t>
  </si>
  <si>
    <t>Corser, JD; White, EL; Schlesinger, MD</t>
  </si>
  <si>
    <t>Corser, Jeffrey D.; White, Erin L.; Schlesinger, Matthew D.</t>
  </si>
  <si>
    <t>Adult activity and temperature preference drives region-wide damselfly (Zygoptera) distributions under a warming climate</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</si>
  <si>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t>
  </si>
  <si>
    <t>UNSP 20150001</t>
  </si>
  <si>
    <t>10.1098/rsbl.2015.0001</t>
  </si>
  <si>
    <t>WOS:000353349400008</t>
  </si>
  <si>
    <t>Adams, AM; McGuire, LP; Hooton, LA; Fenton, MB</t>
  </si>
  <si>
    <t>Adams, Amanda M.; McGuire, Liam P.; Hooton, Lauren A.; Fenton, M. Brock</t>
  </si>
  <si>
    <t>How high is high? Using percentile thresholds to identify peak bat activity</t>
  </si>
  <si>
    <t>Passive acoustic monitoring is a common tool used for monitoring bat activity levels. Identifying periods and locations of peak levels provides insight into bat ecology and has important management implications. One limitation of passive acoustic monitoring is the relative nature of the data, often relying on subjective interpretation of descriptive terminology such as "higher" or "lower". We propose the use of percentile thresholds (PTs) for objectively identifying peak activity. By compiling a reference data set, it is possible to define percentiles of the observed activity levels and these percentiles can provide objective thresholds for comparing activity levels. We used acoustic recordings from sites in Canada and calculated PTs based on the distribution of the number of calls per hour across all nights and sites for three species of bat. Given species ecologies (e.g., hibernating, migrating), we were able to use PTs to objectively identify peak activity levels on a species-specific basis. Percentile thresholds are also a replicable method of describing within-night activity by evaluating species-specific activity patterns and important times of night. Our analyses and examples represent a proof of concept. The next step is to move towards a standardized distribution to generate PTs. Creating a public repository of acoustic data sets to evaluate activity of a species in the context of its entire range would allow us to standardize terms such as "high" activity in an objective manner.</t>
  </si>
  <si>
    <t>Adams, Amanda M./M-2443-2017</t>
  </si>
  <si>
    <t>Adams, Amanda M./0000-0002-8365-6456</t>
  </si>
  <si>
    <t>10.1139/cjz-2014-0230</t>
  </si>
  <si>
    <t>WOS:000352216900008</t>
  </si>
  <si>
    <t>Obayashi, K; Saeki, K; Kurumatani, N</t>
  </si>
  <si>
    <t>Obayashi, Kenji; Saeki, Keigo; Kurumatani, Norio</t>
  </si>
  <si>
    <t>Light exposure at night is associated with subclinical carotid atherosclerosis in the general elderly population: The HEIJO-KYO cohort</t>
  </si>
  <si>
    <t>Epidemiological and cellular biological studies indicate the influence of impaired circadian biological rhythmicity on atherosclerosis. Increased exposure to light at night (LAN) is common in modern life, and LAN exposure is the most important environmental cue for circadian misalignment. However, the association between LAN exposure and atherosclerosis has never been explored in humans. In this cross-sectional study, we measured nighttime light intensity in the bedroom along with the intima-media thickness (IMT) of the common carotid artery using ultrasonography in 700 elderly individuals (mean age 71.6 years). Averages of mean and maximal carotid IMT were 0.88 +/- 0.15mm and 1.09 +/- 0.32 mm, respectively. Median intensity of LAN exposure was 0.74 lux (interquartile range, 0.08-3.34). Both mean and maximal carotid IMT significantly increased across quartiles of increasing LAN intensity (p for trend = 0.002 and &lt;0.001, respectively). After adjustment for confounding factors, including age, gender, body mass index, current smoking status, hypertension, diabetes, dyslipidemia, sleep medication, estimated glomerular filtration rate, nocturia, bedtime, duration in bed (scotoperiod), day length (photoperiod), urinary 6-sulfatoxymelatonin excretion and daytime and nighttime physical activity, multivariate linear regression models revealed significant associations of LAN exposure with carotid IMT measurements [mean: beta, 0.032 (fourth versus first quartiles); 95% confidence intervals (CI), 0.002-0.061; p = 0.037; maximal: beta, 0.100 (fourth versus first quartiles); 95% CI, 0.034-0.165; p = 0.003]. In conclusion, these results suggested that LAN exposure in home settings is significantly associated with subclinical carotid atherosclerosis in the general elderly population.</t>
  </si>
  <si>
    <t>10.3109/07420528.2014.974809</t>
  </si>
  <si>
    <t>WOS:000351833600002</t>
  </si>
  <si>
    <t>O'Regan, SM; Magori, K; Pulliam, JT; Zokan, MA; Kaul, RB; Barton, HD; Drake, JM</t>
  </si>
  <si>
    <t>O'Regan, Suzanne M.; Magori, Krisztian; Pulliam, J. Tomlin; Zokan, Marcus A.; Kaul, Rajreni B.; Barton, Heather D.; Drake, John M.</t>
  </si>
  <si>
    <t>Multi-scale model of epidemic fade-out: Will local extirpation events inhibit the spread of white-nose syndrome?</t>
  </si>
  <si>
    <t>White-nose syndrome (WNS) is an emerging infectious disease that has resulted in severe declines of its hibernating bat hosts in North America. The ongoing epidemic of white-nose syndrome is a multi-scale phenomenon because it causes hibernaculum-level extirpations, while simultaneously spreading over larger spatial scales. We investigate a neglected topic in ecological epidemiology: how local pathogen-driven extirpations impact large-scale pathogen spread. Previous studies have identified risk factors for propagation of WNS over hibernaculum and landscape scales but none of these have tested the hypothesis that separation of spatial scales and disease-induced mortality at the hibernaculum level might slow or halt its spread. To test this hypothesis, we developed a mechanistic multi-scale model parameterized using white-nose syndrome county and site incidence data that connects hibernaculum-level susceptible-infectious-removed (SIR) epidemiology to the county-scale contagion process. Our key result is that hibernaculum-level extirpations will not inhibit county-scale spread of WNS. We show that over 80% of counties of the contiguous USA are likely to become infected before the current epidemic is over and that geometry of habitat connectivity is such that host refuges are exceedingly rare. The macroscale spatiotemporal infection pattern that emerges from local SIR epidemiological processes falls within a narrow spectrum of possible outcomes, suggesting that recolonization, rescue effects, and multi-host complexities at local scales are not important to forward propagation of WNS at large spatial scales. If effective control measures are not implemented, precipitous declines in bat populations are likely, particularly in cave-dense regions that constitute the main geographic corridors of the USA, a serious concern for bat conservation.</t>
  </si>
  <si>
    <t>Magori, Krisztian/H-9516-2019</t>
  </si>
  <si>
    <t>Kaul, Rajreni/0000-0003-4820-5972; Drake, John/0000-0003-4646-1235; O'Regan, Suzanne Marie/0000-0002-9446-955X</t>
  </si>
  <si>
    <t>10.1890/14-0417.1</t>
  </si>
  <si>
    <t>WOS:000351849700004</t>
  </si>
  <si>
    <t>Juskaitis, R; Baltrunaite, L; Augute, V</t>
  </si>
  <si>
    <t>Juskaitis, Rimvydas; Baltrunaite, Laima; Augute, Vita</t>
  </si>
  <si>
    <t>Diet of the fat dormouse (Glis glis) on the northern periphery of its distributional range</t>
  </si>
  <si>
    <t>MAMMAL RESEARCH</t>
  </si>
  <si>
    <t>We studied the seasonal and annual variation in diet composition of the fat dormouse (Glis glis) in Lithuania, a locality situated on the northern periphery of the dormouse range and outside of the range of the European beech (Fagus sylvatica). After emergence from hibernation, dormice fed on oak acorns (from the previous year), inflorescences of various trees, vegetative parts of plants and food of animal origin (birds, their eggs and insects). In June, soft mast and seeds of birches supplemented the dormouse diet, and diet composition was the most diverse during this period. In July, raspberries and fruits of glossy buckthorn constituted the bulk of dormouse diet, but seeds of birches dominated in a specific year. Hard mast (mainly acorns) dominated the diet of Glis glis from August until the beginning of hibernation in October. A high prevalence of acorns, comparatively high proportion of birch seeds and low proportion of food of animal origin in the diet, as well as feeding on fruits of glossy buckthorn, are specific features of feeding by Glis glis in Lithuania. The diet of Glis glis on the northern periphery of its range resembles its diet on the eastern periphery of the range where beech trees are also absent. According to the composition of Glis glis diet, feeding conditions in both of these peripheral regions are poorer in comparison to central or southern regions.</t>
  </si>
  <si>
    <t>Juskaitis, Rimvydas/A-2806-2008</t>
  </si>
  <si>
    <t>Juskaitis, Rimvydas/0000-0003-0254-9198</t>
  </si>
  <si>
    <t>2199-2401</t>
  </si>
  <si>
    <t>2199-241X</t>
  </si>
  <si>
    <t>10.1007/s13364-015-0213-5</t>
  </si>
  <si>
    <t>WOS:000351153500008</t>
  </si>
  <si>
    <t>Celik, T; Brau, M; Bonelli, S; Cerrato, C; Vres, B; Balletto, E; Stettmer, C; Dolek, M</t>
  </si>
  <si>
    <t>Celik, Tatjana; Braeu, Markus; Bonelli, Simona; Cerrato, Cristiana; Vres, Branko; Balletto, Emilio; Stettmer, Christian; Dolek, Matthias</t>
  </si>
  <si>
    <t>Winter-green host-plants, litter quantity and vegetation structure are key determinants of habitat quality for Coenonympha oedippus in Europe</t>
  </si>
  <si>
    <t>The knowledge on species' habitat preferences at local scales across its range is an essential condition for defining the most appropriate habitat management for the conservation of any species. In this study, we combined field observations from three European countries with breeding experiments under field conditions to identify oviposition and larval preferences of Coenonympha oedippus at the micro-scale level across contrasting habitat types (wet vs. dry). Despite the wide geographical range and the different habitats we found some common features: (1) vegetation structure of the herb layer is an essential factor for oviposition site electivity and successful development of premature stages; (2) high cover of litter and/or dwarf shrubs in the microhabitat (larval 45-70 %, oviposition 40-50 %) creates a herb layer rich in gaps; at their edges eggs are deposited and the caterpillars are adequately sun-exposed; (3) egg-laying females are not selective regarding oviposition substratum; (4) oviposition height is adjusted to positions with direct sunlight or warm substratum; (5) the host-plants coverage in oviposition sites was high: between 45 and 50 % in wet habitats, and between 18 and 41 % in dry habitats (depending on whether only plants observed as hosts in this study are counted, or whether all potential host species are included); (6) the most important host-plant is Carex panicea (wet) and Carex humilis (dry), but Molinia caerulea (wet) and Festuca rupicola (dry) are also used regularly; (7) the availability of winter-green host-plants in the vicinity of hibernated larvae plays a substantial role in their survival. As regular mowing or grazing would remove the litter and destroy the gaps, the management should be restricted to selective reed cutting or manual shrub removal. Only selective mowing during winter (December-February) can be recommended for keeping the habitat open where the reduction of bushes is not sufficient.</t>
  </si>
  <si>
    <t>BALLETTO, Emilio/0000-0003-1168-2791; Bonelli, Simona/0000-0001-5185-8136</t>
  </si>
  <si>
    <t>10.1007/s10841-014-9736-3</t>
  </si>
  <si>
    <t>WOS:000353229100016</t>
  </si>
  <si>
    <t>Massa, GD; Chase, E; Santini, JB; Mitchell, CA</t>
  </si>
  <si>
    <t>Massa, Gioia D.; Chase, Elaine; Santini, Judith B.; Mitchell, Cary A.</t>
  </si>
  <si>
    <t>Temperature affects long-term productivity and quality attributes of day-neutral strawberry for a space life-support system</t>
  </si>
  <si>
    <t>LIFE SCIENCES IN SPACE RESEARCH</t>
  </si>
  <si>
    <t>Strawberry (Fragaria x ananassaL.) is a promising candidate crop for space life-support systems with desirable sensory quality and health attributes. Day-neutral cultivars such as 'Seascape' are adaptable to a range of photoperiods, including short days that would save considerable energy for crop lighting without reductions in productivity or yield. Since photoperiod and temperature interact to affect strawberry growth and development, several diurnal temperature regimes were tested under a short photoperiod of 10 h per day for effects on yield and quality attributes of 'Seascape' strawberry during production cycles longer than 270 days. The coolest day/night temperature regime, 16 degrees/8 degrees C, tended to produce smaller numbers of larger fruit than did the intermediate temperature range of 18 degrees/10 degrees C or the warmest regime, 20 degrees/12 degrees C, both of which produced similar larger numbers of smaller fruit. The intermediate temperature regime produced the highest total fresh mass of berries over an entire production cycle. Independent experiments examined either organoleptic or physicochemical quality attributes. Organoleptic evaluation indicated that fruit grown under the coolest temperature regime tended to score the highest for both hedonic preference and descriptive evaluation of sensory attributes related to sweetness, texture, aftertaste, and overall approval. The physicochemical quality attributes Brix, pH, and sugar/acid ratio were highest for fruits harvested from the coolest temperature regime and lower for those from the warmer temperature regimes. The cool-regime fruits also were lowest in titratable acidity. The yield parameters fruit number and size oscillated over the course of a production cycle, with a gradual decline in fruit size under all three temperature regimes. Brix and titratable acidity both decreased over time for all three temperature treatments, but sugar/acid ratio remained highest for the cool temperature regime over the entire production period. Periodic rejuvenation or replacement of strawberry propagules may be needed to maintain both quality and quantity of strawberry yield in space. Published by Elsevier Ltd on behalf of The Committee on Space Research (COSPAR).</t>
  </si>
  <si>
    <t>2214-5524</t>
  </si>
  <si>
    <t>2214-5532</t>
  </si>
  <si>
    <t>10.1016/j.lssr.2015.04.003</t>
  </si>
  <si>
    <t>WOS:000218584700008</t>
  </si>
  <si>
    <t>Hayes, KA; Burks, RL; Castro-Vazquez, A; Darby, PC; Heras, H; Martin, PR; Qiu, JW; Thiengo, SC; Vega, IA; Wada, T; Yusa, Y; Burela, S; Cadierno, MP; Cueto, JA; Dellagnola, FA; Dreon, MS; Frassa, MV; Giraud-Billoud, M; Godoy, MS; Ituarte, S; Koch, E; Matsukura, K; Pasquevich, MY; Rodriguez, C; Saveanu, L; Seuffert, ME; Strong, EE; Sun, J; Tamburi, NE; Tiecher, MJ; Turner, RL; Valentine-Darby, PL; Cowie, RH</t>
  </si>
  <si>
    <t>Hayes, Kenneth A.; Burks, Romi L.; Castro-Vazquez, Alfredo; Darby, Philip C.; Heras, Horacio; Martin, Pablo R.; Qiu, Jian-Wen; Thiengo, Silvana C.; Vega, Israel A.; Wada, Takashi; Yusa, Yoichi; Burela, Silvana; Pilar Cadierno, M.; Cueto, Juan A.; Dellagnola, Federico A.; Dreon, Marcos S.; Victoria Frassa, M.; Giraud-Billoud, Maximiliano; Godoy, Martin S.; Ituarte, Santiago; Koch, Eduardo; Matsukura, Keiichiro; Yanina Pasquevich, M.; Rodriguez, Cristian; Saveanu, Lucia; Seuffert, Maria E.; Strong, Ellen E.; Sun, Jin; Tamburi, Nicolas E.; Tiecher, Maria J.; Turner, Richard L.; Valentine-Darby, Patricia L.; Cowie, Robert H.</t>
  </si>
  <si>
    <t>INSIGHTS FROM AN INTEGRATED VIEW OF THE BIOLOGY OF APPLE SNAILS (CAENOGASTROPODA: AMPULLARIIDAE)</t>
  </si>
  <si>
    <t>MALACOLOGIA</t>
  </si>
  <si>
    <t>Apple snails (Ampullariidae) are among the largest and most ecologically important freshwater snails. The introduction of multiple species has reinvigorated the field and spurred a burgeoning body of research since the early 1990s, particularly regarding two species introduced to Asian wetlands and elsewhere, where they have become serious agricultural pests. This review places these recent advances in the context of previous work, across diverse fields ranging from phylogenetics and biogeography through ecology and developmental biology, and the more applied areas of environmental health and human disease. The review does not deal with the role of ampullariids as pests, nor their control and management, as this has been substantially reviewed elsewhere. Despite this large and diverse body of research, significant gaps in knowledge of these important snails remain, particularly in a comparative framework. The great majority of the work to date concerns a single species, Pomacea canaliculata, which we see as having the potential to become a model organism in a wide range of fields. However, additional comparative data are essential for understanding this diverse and potentially informative group. With the rapid advances in genomic technologies, many questions, seemingly intractable two decades ago, can be addressed, and ampullariids will provide valuable insights to our understanding across diverse fields in integrative biology.</t>
  </si>
  <si>
    <t>Cadierno, Maria Pilar/I-2222-2015; Thiengo, Silvana/I-2886-2015; Martin, Pablo/P-4916-2019; Sun, Jin/C-1458-2010; Giraud-Billoud, Maximiliano/U-5473-2018; Heras, Horacio/R-9555-2018</t>
  </si>
  <si>
    <t>Sun, Jin/0000-0001-8002-6881; Giraud-Billoud, Maximiliano/0000-0003-0784-2545; Turner, Richard./0000-0003-0853-5360; SAVEANU, LUCIA/0000-0001-6408-4571; Heras, Horacio/0000-0003-3379-0216; Hayes, Kenneth/0000-0002-0814-483X; Seuffert, Maria Emilia/0000-0002-7637-3626; Burela, Silvana/0000-0002-0695-8477; Dellagnola, Federico/0000-0002-2192-0477; Ituarte, Santiago/0000-0002-3670-2843; Thiengo, Silvana/0000-0002-5547-206X; Rodriguez, Cristian/0000-0003-3289-4187; Qiu, Jian-Wen/0000-0002-1541-9627; Martin, Pablo/0000-0002-2987-7901</t>
  </si>
  <si>
    <t>0076-2997</t>
  </si>
  <si>
    <t>2168-9075</t>
  </si>
  <si>
    <t>10.4002/040.058.0209</t>
  </si>
  <si>
    <t>WOS:000354414400009</t>
  </si>
  <si>
    <t>Ditmer, MA; Garshelis, DL; Noyce, KV; Laske, TG; Iaizzo, PA; Burk, TE; Forester, JD; Fieberg, JR</t>
  </si>
  <si>
    <t>Ditmer, M. A.; Garshelis, D. L.; Noyce, K. V.; Laske, T. G.; Iaizzo, P. A.; Burk, T. E.; Forester, J. D.; Fieberg, J. R.</t>
  </si>
  <si>
    <t>Behavioral and physiological responses of American black bears to landscape features within an agricultural region</t>
  </si>
  <si>
    <t>Human activities and variation in habitat quality and configuration have been shown to influence space use patterns in many species, but few studies have documented the physiological responses of free-ranging animals to these factors. We combined remote biologger technology, capturing continuous heart rate values, with locational data from GPS collars to investigate the behavioral and physiological reactions of American black bears (Ursus americanus) to a landscape dominated by agriculture (52.5% areal cover). Our study occurred at the edge of the range of this species, with small, scattered patches of forest within a mosaic of crop fields and an extensive road network. However, only; similar to 2-4% of the area contained crops that bears consumed (corn, sunflowers, oats). We used GPS locations to identify the habitat that bears occupied, and to estimate their rates of travel. Heart rates increased with movement rates, rising by over 30% from resting rate to their fastest travel speeds. We used a modeling approach to distinguish among factors that influenced heart rates independent of movement rates. Bears commonly crossed agricultural areas that provided no food or cover and their heart rates, elevated beyond what was expected from their movement rate, were indicative of a stress response. However, when bears entered agricultural areas composed of edible crops, many individuals showed reduced movement and slower heart rates, suggesting that bears foraging there felt at ease or crops allow bears to more easily forage due to their dense spatial arrangements. Unexpectedly, female bears elicited lower heart rates and lower levels of activity in the most fragmented patches of natural habitat, possibly a sign of human-avoidance behavior or a reaction related to crossing roads. During fall, as bears prepared for hibernation, their heart rates declined two weeks before their movements slackened, evidence that metabolism slowed to enhance fat accumulation; they also shifted to a nocturnal activity pattern, likely to reduce exertion during the heat of the day. The use of a physiological monitor provided new insights on bear biology and ecology that would not have otherwise been apparent.</t>
  </si>
  <si>
    <t>Fieberg, John/Y-3988-2019; Forester, James/A-3298-2012</t>
  </si>
  <si>
    <t>Fieberg, John/0000-0002-3180-7021; Forester, James/0000-0002-5392-9556</t>
  </si>
  <si>
    <t>10.1890/ES14-00199.1</t>
  </si>
  <si>
    <t>WOS:000352205900001</t>
  </si>
  <si>
    <t>Smith, RM; Spotila, JR; Bien, WF</t>
  </si>
  <si>
    <t>Smith, Ronald M.; Spotila, James R.; Bien, Walter F.</t>
  </si>
  <si>
    <t>Spatial Ecology of Northern Pinesnakes (Pituophis m. melanoleucus) in Disturbed and Undisturbed Habitats in the New Jersey Pine Barrens</t>
  </si>
  <si>
    <t>HERPETOLOGICA</t>
  </si>
  <si>
    <t>The decline in snake populations has been attributed primarily to anthropogenic disturbances, including habitat destruction and fragmentation. We radio-tracked Northern Pinesnakes (Pituophis m. melanoleucus) in a military Target Zone and in the surrounding undisturbed buffer zone at the Warren Grove Gunnery Range in the New Jersey Pine Barrens, USA, to examine differences in spatial movement patterns and behavior. There were no differences in home range size ((X) over bar = 60.0 +/- 32.7 ha), core activity area ((X) over bar = 10.6 +/- 8.2 ha), range length ((X) over bar = 1294.8 +/- 32.7 m), or mean distance traveled per day ((X) over bar = 65.2 +/- 30.1 m) across all snakes, or between sexes (male n = 13, female n = 11), or location within (n = 13) or outside (n = 11) of the Target Zone. However, there were differences between tracking years. Northern Pinesnakes in 2005 and 2006 (n = 13) traveled greater total distance and mean distance per day and had larger home ranges compared to snakes radio-tracked in 2003 and 2004 (n = 11). In 2005 and 2006, snakes in the Target Zone traveled longer distances compared to snakes outside the Target Zone. Pinesnakes used both the Target Zone and undisturbed buffer zone for mating, nesting, foraging, and hibernating. Although the Target Zone was disturbed regularly, the open-canopied landscape, cover availability, and sandy soils maintained habitat for Northern Pinesnakes. Our data indicate that the military disturbance had little impact on the spatial ecology of Northern Pinesnakes; the disturbed area supported enough natural habitat features used by Northern Pinesnakes and was surrounded by a large tract of undisturbed landscape. These data can aid in developing mitigation and conservation strategies where the habitat of Northern Pinesnakes is threatened by development, in particular, across other military installations, which commonly overlap with the occurance of Northern Pinesnakes.</t>
  </si>
  <si>
    <t>0018-0831</t>
  </si>
  <si>
    <t>1938-5099</t>
  </si>
  <si>
    <t>10.1655/HERPETOLOGICA-D-13-00028</t>
  </si>
  <si>
    <t>WOS:000352093900004</t>
  </si>
  <si>
    <t>Zappalorti, R; Burger, J; Peterson, F</t>
  </si>
  <si>
    <t>Zappalorti, Robert; Burger, Joanna; Peterson, Frank</t>
  </si>
  <si>
    <t>Home Range Size and Distance Traveled from Hibernacula in Northern Pinesnakes in the New Jersey Pine Barrens</t>
  </si>
  <si>
    <t>We studied home range size and maximum dispersal distance from hibernacula in Northern Pinesnakes (Pituophis m. melanoleucus) at a 1418-ha preserve in Cumberland County, New Jersey, USA, between 1993 and 2003. We discovered 22 different winter hibernacula that were used by 39 Northern Pinesnakes. Of the 10 snakes monitored in hibernacula for 3-5 yr, shifting was observed by 8 individuals, and 2 females showed hibernacula philopatry for five consecutive years. The average minimum convex polygon home range of 14 radio-tracked Northern Pinesnakes was 105.51 ha (located 30-108 times/snake), whereas the average kernel density estimator home range was 50% isopleth = 38.99 ha and 90% isopleth = 133.15 ha. There were no differences in home range as a function of sex, but the number of years snakes were radio-tracked affected home range size. An adult male had the largest home range of 258 ha. The average distance traveled by radio-tracked Northern Pinesnakes from their winter hibernacula was 1321.05 m, with a maximum distance of 2146.91 m. Of all snakes followed, 27.3% (n = 3) traveled &lt;1000 m, 18.2% (n = 2) traveled 1000-1100 m, 18.2% (n = 2) traveled 1100-1200 m, and 36.4% (n = 4) traveled &gt;1200 m. The average number of hibernacula available per home range was 3.2. Snakes that were monitored for &gt;= 2 yr had larger home ranges than snakes that were only radio-tracked for 1 yr. Thus, radio-tracking several adult snakes over a 3-5-yr period is the most effective method to determine home ranges, locate hibernacula sites of meta-populations, and reveal an understanding of their ecology, behavior, and conservation requirements.</t>
  </si>
  <si>
    <t>10.1655/HERPETOLOGICA-D-13-00035</t>
  </si>
  <si>
    <t>WOS:000352093900005</t>
  </si>
  <si>
    <t>Mackay, AJ; Amador, M; Felix, G; Acevedo, V; Barrera, R</t>
  </si>
  <si>
    <t>Mackay, Andrew J.; Amador, Manuel; Felix, Gilberto; Acevedo, Veronica; Barrera, Roberto</t>
  </si>
  <si>
    <t>EVALUATION OF HOUSEHOLD BLEACH AS AN OVICIDE FOR THE CONTROL OF AEDES AEGYPTI</t>
  </si>
  <si>
    <t>Accumulations of dormant eggs in container habitats allow Aedes aegypti populations to survive harsh environmental conditions and may frustrate control interventions directed at larval and adult life stages. While sodium hypochlorite solutions (NaOCl) have long been recognized as ovicides for use against dengue vectors, the susceptibility of eggs to spray applications has not been robustly evaluated on substrate materials representative of the most frequently utilized artificial container habitats. Experiments were performed under controlled and natural conditions by applying dilutions of household bleach (52.5 ppt NaOCl) as a spray to eggs on plastic, rubber, and concrete surfaces, with and without a smectite clay thickener. Laboratory assays identified the minimum NaOCl concentrations required to eliminate eggs on plastic (10 ppt), rubber (20 ppt) and concrete (20 ppt) surfaces. Addition of smectite clay reduced the minimum effective concentration to 10 ppt NaOCl for all 3 substrates. A minimum exposure period of 24 h was required to completely eliminate egg viability on concrete surfaces, even at the highest NaOCl concentration (52.5 ppt). Field experiments verified that spray application of a 1:3 dilution of household bleach mixed with smectite clay can reduce egg hatching by &gt;= 99% in shaded and sun-exposed plastic containers. Similarly, 4:1 dilution of household bleach (with or without smectite clay) eliminated a &gt;= 98% of eggs from concrete surfaces in outdoor, water-filled drums. In this study, we propose a practical, effective and safe strategy for using household bleach to eliminate Ae. aegypti eggs in a range of artificial container habitats.</t>
  </si>
  <si>
    <t>10.2987/14-6427R.1</t>
  </si>
  <si>
    <t>WOS:000351326700010</t>
  </si>
  <si>
    <t>Lind, L; Nilsson, C</t>
  </si>
  <si>
    <t>Lind, Lovisa; Nilsson, Christer</t>
  </si>
  <si>
    <t>Vegetation patterns in small boreal streams relate to ice and winter floods</t>
  </si>
  <si>
    <t>In-stream and riparian vegetation are species rich, productive and dynamic. Their patterns in small boreal streams are largely driven by seasonal flow regimes. Traditionally, flow-related processes during the growing season, particularly the spring flood, have been seen as the most important, whereas vegetation has been viewed as being dormant and less affected' during winter. Riparian and in-stream vegetation were inventoried during the summers 2011-2013 in eight reaches of northern Swedish streams. Along each reach, the ice formation was surveyed during winter by visual inspections and with permanently placed cameras. We then evaluated the potential effects of ice regimes and winter flooding on riparian and in-stream vegetation during 3years by relating the abundance of winter floods caused by anchor ice to the cover, composition and biomass of vegetation. We found that the numbers of winter floods were higher along reaches with anchor-ice formation than in reaches without. We also found that species diversity of riparian vegetation was higher in the reaches with anchor ice. This resulted from a lower cover of riparian dwarf shrubs and a higher cover of graminoids and forbs along reaches with anchor ice. We also found a lower cover of in-stream algae but a higher cover of bryophytes in anchor-ice reaches. These patterns were consistent throughout the study period although there were interannual differences in temperature, water levels and ice cover. During our study period, we encountered an average of 20 shifts per winter between freezing and thawing, while there was an average of 10 shifts per winter during 1960-1990. This indicates a warming climate in high latitudes. Higher temperatures and more shifts between freezing and thawing may initially increase ice dynamics. However, with further increases in mean temperature, ice production should eventually decrease.Synthesis. Ice and winter floods caused by anchor ice appear to be important disturbance agents that allow less competitive species to establish along small boreal streams. If ice dynamics is reduced, the composition and production of riparian and in-stream vegetation may be changed, with possible consequences for the entire stream ecosystem.</t>
  </si>
  <si>
    <t>Nilsson, Christer/I-9407-2012</t>
  </si>
  <si>
    <t>Nilsson, Christer/0000-0003-1186-8115</t>
  </si>
  <si>
    <t>10.1111/1365-2745.12355</t>
  </si>
  <si>
    <t>WOS:000350549000014</t>
  </si>
  <si>
    <t>Neumeyer, CH; Gerlach, JL; Ruggiero, KM; Covi, JA</t>
  </si>
  <si>
    <t>Neumeyer, Courtney H.; Gerlach, Jamie L.; Ruggiero, Kristin M.; Covi, Joseph A.</t>
  </si>
  <si>
    <t>A Novel Model of Early Development in the Brine Shrimp, Artemia franciscana, and Its Use in Assessing the Effects of Environmental Variables on Development, Emergence, and Hatching</t>
  </si>
  <si>
    <t>JOURNAL OF MORPHOLOGY</t>
  </si>
  <si>
    <t>The brine shrimp, Artemia (Crustacea, Anostraca), is a zooplankton that is commonly used in both basic and applied research. Unfortunately, Artemia embryos are often cultured under conditions that alter early development, and reports based on these cultures oversimplify or fail to describe morphological phenotypes. This is due in part to the lack of a comprehensive developmental model that is applicable to observations of live specimens. The objective of this study was to build and test a descriptive model of post-diapause development in Artemia franciscana using observations made with a standard dissecting microscope. The working model presented is the first to comprehensively place all known abnormal embryonic and naupliar phenotypes within the context of a classic hatching profile. Contrary to previous reports, embryos and nauplii with aberrant phenotypes often recover and develop normally. Oval prenauplii may emerge as normal prenauplii (E2 stage). A delay of this transition leads to incomplete hatching or direct hatching of first instar larvae with a curved thoracoabdomen. When hatching is incomplete, retained cuticular remnants are shed during the next molt, and a normal second instar larva is produced. By differentiating between molting events and gross embryonic patterning in live embryos, this new model facilitates fine time-scale analyses of chemical and environmental impacts on early development. A small increase in salinity within what is commonly believed to be a permissive range (20 parts per thousand-35 parts per thousand) produced aberrant morphology by delaying emergence without slowing development. A similar effect was observed by decreasing culture density within a range commonly applied in toxicological studies. These findings clearly demonstrate that morphological data from end-point studies are highly dependent on the time points chosen. An alternate assessment method is proposed, and the potential impact of heavy metals, hexachlorobenzene, Mirex, and cis-nonachlor detected in commercial embryos is discussed. J. Morphol. 276:342-360, 2015. (c) 2014 Wiley Periodicals, Inc.</t>
  </si>
  <si>
    <t>Neumeyer, Courtney/0000-0002-7394-9079; Covi, Joseph/0000-0001-5668-4577</t>
  </si>
  <si>
    <t>0362-2525</t>
  </si>
  <si>
    <t>1097-4687</t>
  </si>
  <si>
    <t>10.1002/jmor.20344</t>
  </si>
  <si>
    <t>WOS:000349779500009</t>
  </si>
  <si>
    <t>Lemmen, J; Evenden, M</t>
  </si>
  <si>
    <t>Lemmen, Joelle; Evenden, Maya</t>
  </si>
  <si>
    <t>Environmental conditions terminate reproductive diapause and influence pheromone perception in the long-lived moth Caloptilia fraxinella</t>
  </si>
  <si>
    <t>Reproductive diapause enables long-lived insects to time mating with environmental conditions suitable for offspring development. Plasticity in the perception of pheromones used in sexual communication may enable mate-finding at the appropriate time of year. The moth Caloptilia fraxinella (Ely) (Lepidoptera: Gracillariidae) undergoes a 9-month reproductive diapause, during which the male response to pheromone is plastic and is highest during the period of reproductive activity. The mechanisms controlling this pheromone response plasticity are not well-understood, and the aim of the present study is to determine the main factors involved. In the present study, the impact of temperature, photoperiod, juvenile hormone analogue (JHA) and adult nutrition on diapause termination are tested using electroantennogram (EAG) and behavioural response to pheromone in male C. fraxinella. Eclosion in a state of reproductive diapause occurs in most males; diapause is maintained under short-day or cool conditions indoors, or under natural conditions outdoors. Exposure to long-day, warm conditions over a period of 4weeks causes a small number of males to become behaviourally responsive to pheromone; a larger number of males become behaviourally responsive over a period of 3months of post-eclosion. Treatment with a JHA impacts male EAG and the behavioural response to pheromone during the period of reproductive diapause. A carbohydrate food source is not required by reproductively active adult male C. fraxinella to respond to pheromone and express mate location behaviours. The main factors involved in controlling male pheromone response plasticity and the implications of these factors for the C.fraxinella population in its expanded range are discussed.</t>
  </si>
  <si>
    <t>Evenden, Maya L./A-2635-2014</t>
  </si>
  <si>
    <t>Evenden, Maya L./0000-0003-0333-7330</t>
  </si>
  <si>
    <t>10.1111/phen.12086</t>
  </si>
  <si>
    <t>WOS:000349993900005</t>
  </si>
  <si>
    <t>Mahdjoub, H; Khelifa, R; Zebsa, R; Bouslama, Z; Houhamdi, M</t>
  </si>
  <si>
    <t>Mahdjoub, H.; Khelifa, R.; Zebsa, R.; Bouslama, Z.; Houhamdi, M.</t>
  </si>
  <si>
    <t>Bivoltinism in Coenagrion mercuriale (Zygoptera: Odonata) in the southern margin of its distribution range: emergence pattern and larval growth</t>
  </si>
  <si>
    <t>AFRICAN ENTOMOLOGY</t>
  </si>
  <si>
    <t>Voltinism is an important life history trait that varies with the environment. In temperate zones, insect populations take a substantially longer time to reach the adult stage in the northern compared to the southern regions. In this study, emergence pattern and larval growth of the threatened zygopteran (Odonata) Coenagrion mercuriale were investigated in a population located in the southern limit of its distribution range in order to determine its life history strategies in a hot climate and compare them to those displayed in northern populations. There was no apparent winter diapause. The species produced two generations in a year, with the first generation emerging in mid spring and the second in late summer. The emergence pattern of the first generation was typical of a summer species and lasted 48 days. All larvae emerged by the end of May. Due to some environmental perturbations, the emergence pattern of the second generation was not surveyed, but there was evidence that the emergence season was short (21 days). Larval structure prior to the second emergence of the year showed that only 25% of the population was in the final instar, which explains the shorter emergence season. We assume that the first eggs laid in the spring hatch and grow rapidly to reach the final instar in late summer as a consequence of higher temperatures and potential high food availability. There was a significant seasonal decline in body size in both males and females. The second generation had a significantly smaller body size, presumably due to the short growth season and/or higher growth rate.</t>
  </si>
  <si>
    <t>Moussa, Houhamdi/J-2708-2018</t>
  </si>
  <si>
    <t>1021-3589</t>
  </si>
  <si>
    <t>1026-4914</t>
  </si>
  <si>
    <t>10.4001/003.023.0120</t>
  </si>
  <si>
    <t>WOS:000352478600006</t>
  </si>
  <si>
    <t>Kutcherov, D; Saulich, A; Lopatina, E; Ryzhkova, M</t>
  </si>
  <si>
    <t>Kutcherov, Dmitry; Saulich, Aida; Lopatina, Elena; Ryzhkova, Maria</t>
  </si>
  <si>
    <t>Stable and variable life-history responses to temperature and photoperiod in the beet webworm, Loxostege sticticalis</t>
  </si>
  <si>
    <t>The beet webworm, Loxostege sticticalis L. (Lepidoptera: Crambidae), unlike many temperate insects and despite its wide distribution range, has a geographically stable value of the critical photoperiod for diapause induction. It has thus been hypothesized that the species could adjust its life cycle to different climates in an alternative way, which should be reflected in geographical variation and/or environmental plasticity of some other ecophysiological trait. Three remote populations of the beet webworm were studied. The insects were reared from egg to adult at several combinations of temperature and photoperiod in order to measure development times of all the immature stages and pre-pupal body weight, and to characterize the sensitivity of these life-history traits to the two ecological factors. The thermal reaction norms for immature development appeared to be significantly different in the three populations. There was also a significant effect of photoperiod on development time as well as on the thermal sensitivity and lower temperature threshold for larval development. Pre-pupae from the northernmost population were heavier and their body mass was more strongly affected by photoperiod than in the other two, but attainment of a greater weight under short-day conditions, especially combined with higher temperatures, was common for all the three populations. Nevertheless, all the discovered geographical and environmentally induced differences in life-history traits were very small and their adaptive significance remains problematic.</t>
  </si>
  <si>
    <t>Kutcherov, Dmitry/K-3149-2013; Lopatina, Elena B./N-1084-2013</t>
  </si>
  <si>
    <t>Kutcherov, Dmitry/0000-0001-9161-1517; Lopatina, Elena B./0000-0003-0267-5266</t>
  </si>
  <si>
    <t>10.1111/eea.12274</t>
  </si>
  <si>
    <t>WOS:000349625800007</t>
  </si>
  <si>
    <t>Suzuki, N; Yoshioka, N; Takae, S; Sugishita, Y; Tamura, M; Hashimoto, S; Morimoto, Y; Kawamura, K</t>
  </si>
  <si>
    <t>Suzuki, Nao; Yoshioka, Nobuhito; Takae, Seido; Sugishita, Yodo; Tamura, Midori; Hashimoto, Shu; Morimoto, Yoshiharu; Kawamura, Kazuhiro</t>
  </si>
  <si>
    <t>Successful fertility preservation following ovarian tissue vitrification in patients with primary ovarian insufficiency</t>
  </si>
  <si>
    <t>STUDY QUESTION: Is ovarian tissue cryopreservation using vitrification followed by in vitro activation (IVA) of dormant follicles a potential approach for infertility treatment of patients with primary ovarian insufficiency (POI)? SUMMARY ANSWER: Our vitrification approach followed by IVA treatment is a potential infertility therapy for POI patients whose ovaries contain residual follicles. WHAT IS KNOWN ALREADY: Akt (protein kinase B) stimulators [PTEN (phosphatase with TENsin homology deleted in chromosome 10) inhibitor and phosphatidyinositol-3-kinase (PI3 kinase) stimulator] activate dormant primordial follicles in vitro and ovarian fragmentation disrupts the Hippo signaling pathway, leading to the promotion of follicle growth. We treated POI patients with a combination of ovarian vitrification, fragmentation and drug treatment, followed by auto-transplantation, and reported successful follicle growth and pregnancies. STUDY DESIGN, SIZE, DURATION: Prospective clinical study of 37 infertile women with POI between 12 August 2011 and 1 November 2013. We enrolled 10 new patients since the previous publication. PARTICIPANTS/MATERIALS, SETTING, METHODS: POI patients were originally selected based on a history of amenorrhea for more than 1 year and elevated serum FSH levels of &gt;40 mIU/ml (n = 31) but this was later changed to &gt;4 months, age &lt;40 years and serum FSH levels of &gt;35 mIU/ml (n = 6) (mean 71.8 +/- 30.8, range 35.5-197.6) so as to include patients with a shorter duration of amenorrhea. Under laparoscopic surgery, ovariectomy was performed and ovarian cortices were dissected into strips for vitrification. Some pieces were examined histologically. After warming, two to three strips were fragmented into smaller cubes before culturing with Akt stimulators for 2 days. After washing, ovarian cubes were transplanted beneath the serosa of Fallopian tubes under laparoscopic surgery. Follicle growth was monitored by ultrasound and serum estrogen levels. After oocyte retrieval from mature follicles, IVF was performed. MAIN RESULTS AND THE ROLE OF CHANCE: Among 37 patients, 54% had residual follicles based on histology. Among patients with follicles, 9 out of 20 showed follicle growth in auto-grafts with 24 oocytes retrieved from six patients. Following IVF and embryo transfer into four patients, three pregnancies were detected based on serum hCG, followed by one miscarriage and two successful deliveries. For predicting IVA success, we found that routine histological analyses of ovarian cortices and shorter duration from initial POI diagnosis to ovariectomy are valid parameters. LIMITATIONS, REASONS FOR CAUTION: Although our findings suggest that the present vitrification protocol is effective for ovarian tissue cryopreservation, we have not compared the potential of vitrification and slow freezing in follicle growth after grafting. We chose the serosa of Fallopian tubes as the auto-grating site due to its high vascularity and the ease to monitor follicle growth. Future studies are needed to evaluate the best auto-grafting sites for ovarian tissues. Also, future studies are needed to identify biological markers to indicate the presence of residual follicles in POI to predict IVA treatment outcome. WIDER IMPLICATIONS OF THE FINDINGS: In POI patients, ovarian reserve, namely the pool of residual follicles, continues to diminish with age. If one ovary is cryopreserved at an earlier stage of POI, patients could undergo additional non-invasive infertility treatments before the final decision for the IVA treatment. Furthermore, in the cases of unmarried POI patients, cryopreservation of ovarian tissues allows their fertility preservation until they desire to bear children.</t>
  </si>
  <si>
    <t>Sugishita, Yodo/0000-0003-4315-1370</t>
  </si>
  <si>
    <t>10.1093/humrep/deu353</t>
  </si>
  <si>
    <t>WOS:000350147900013</t>
  </si>
  <si>
    <t>Haugen, IMA; Gotthard, K</t>
  </si>
  <si>
    <t>Haugen, Inger M. Aalberg; Gotthard, Karl</t>
  </si>
  <si>
    <t>Diapause induction and relaxed selection on alternative developmental pathways in a butterfly</t>
  </si>
  <si>
    <t>1. Seasonal phenotypic plasticity entails differential trait expression depending on the time of season. The facultative induction of winter diapause in temperate insects is a developmental switch mechanism often leading to differential expression in life-history traits. However, when there is a latitudinal shift from a bivoltine to univoltine life cycle, selection for pathway-specific expression is disrupted, which may allow drift towards less optimal trait values within the non-selected pathway. We use field- and experimental data from five Swedish populations of Pararge aegeria to investigate latitudinal variation in voltinism, local adaptation in the diapause switch and footprints of selection on pathway-specific regulation of life-history traits and sexual dimorphism in larval development. Field data clearly illustrated how natural populations gradually shift from bivoltinism to univoltinism as latitude increases. This was supported experimentally as the decrease in direct development at higher latitudes was accompanied by increasing critical daylengths, suggesting local adaptation in the diapause switch. The differential expression among developmental pathways in development time and growth rate was significantly less pronounced in univoltine populations. Univoltine populations showed no significant signs of protandry during larval development, suggesting that erosion of the direct development pathway under relaxed selection has led to the loss of its sex-specific modifications.</t>
  </si>
  <si>
    <t>Gotthard, Karl/0000-0002-4560-6271</t>
  </si>
  <si>
    <t>10.1111/1365-2656.12291</t>
  </si>
  <si>
    <t>WOS:000349968700014</t>
  </si>
  <si>
    <t>Cogni, R; Kuczynski, K; Lavington, E; Koury, S; Behrman, EL; O'Brien, KR; Schmidt, PS; Eanes, WF</t>
  </si>
  <si>
    <t>Cogni, Rodrigo; Kuczynski, Kate; Lavington, Erik; Koury, Spencer; Behrman, Emily L.; O'Brien, Katherine R.; Schmidt, Paul S.; Eanes, Walter F.</t>
  </si>
  <si>
    <t>Variation in Drosophila melanogaster central metabolic genes appears driven by natural selection both within and between populations</t>
  </si>
  <si>
    <t>In this report, we examine the hypothesis that the drivers of latitudinal selection observed in the eastern US Drosophila melanogaster populations are reiterated within seasons in a temperate orchard population in Pennsylvania, USA. Specifically, we ask whether alleles that are apparently favoured in northern populations are also favoured early in the spring, and decrease in frequency from the spring to autumn with the population expansion. We use SNP data collected for 46 metabolic genes and 128 SNPs representing the central metabolic pathway and examine for the aggregate SNP allele frequencies whether the association of allele change with latitude and that with increasing days of spring-autumn season are reversed. Testing by random permutation, we observe a highly significant negative correlation between these associations that is consistent with this expectation. This correlation is stronger when we confine our analysis to only those alleles that show significant latitudinal changes. This pattern is not caused by association with chromosomal inversions. When data are resampled using SNPs for amino acid change the relationship is not significant but is supported when SNPs associated with cis-expression are only considered. Our results suggest that climate factors driving latitudinal molecular variation in a metabolic pathway are related to those operating on a seasonal level within populations.</t>
  </si>
  <si>
    <t>Cogni, Rodrigo/C-3962-2016</t>
  </si>
  <si>
    <t>Cogni, Rodrigo/0000-0001-9907-9297</t>
  </si>
  <si>
    <t>10.1098/rspb.2014.2688</t>
  </si>
  <si>
    <t>WOS:000346409000011</t>
  </si>
  <si>
    <t>Vallieres, R; Rochefort, S; Berthiaume, R; Hebert, C; Bauce, E</t>
  </si>
  <si>
    <t>Vallieres, Rosemarie; Rochefort, Sophie; Berthiaume, Richard; Hebert, Christian; Bauce, Eric</t>
  </si>
  <si>
    <t>Effect of simulated fall heat waves on cold hardiness and winter survival of hemlock looper, Lambdina fiscellaria (Lepidoptera: Geometridae)</t>
  </si>
  <si>
    <t>The hemlock looper (Lambdina fiscellaria) is an important pest of eastern Canadian forests. The ongoing climate warming could modify the seasonal ecology of this univoltine species that lays eggs at the end of summer and overwinters at this stage. Indeed, the increase in frequency and intensity of extreme climatic events such as fall heat waves could interfere with the winter metabolism of the hemlock looper. Moreover, the host plant quality, which influences the quantity of insect energetic reserves, the geographic origin of populations and the conditions prevailing during the cold acclimation period, could cause various responses of this pest to climate warming. The main objective of this study is to determine the impact of these factors on hemlock looper winter biology. In October 2010, hemlock looper eggs initially collected from two geographic areas in the province of Quebec, and from parents reared on two host plants, were exposed to fall heat waves of different intensities during 5 consecutive days. Supercooling points and cryoprotectant levels were measured on eggs on four different dates in 2010-2011 and survival rate was measured in April 2011. Our results show that hemlock looper eggs have a very low supercooling point and high levels of trehalose, glucose and mannitol in September and November. However, there is no clear relationship between the concentration of these compounds and the decrease in supercooling points. Contents in trehalose, glucose and mannitol were significantly influenced by fall heat waves and by the origin of the population. Winter survival of eggs from the temperate population was negatively affected by strong heat waves while the boreal population was not affected. This study suggests that the metabolism and winter survival of temperate hemlock looper populations in Quebec will be more affected by fall heat waves that will increase in frequency due to climate change, than boreal populations. (C) 2015 Crown Copyright and Elsevier Ltd. All rights reserved.</t>
  </si>
  <si>
    <t>10.1016/j.jinsphys.2014.12.001</t>
  </si>
  <si>
    <t>WOS:000352666300008</t>
  </si>
  <si>
    <t>Teslenko, VA</t>
  </si>
  <si>
    <t>Teslenko, V. A.</t>
  </si>
  <si>
    <t>LIFE CYCLES AND PRODUCTION OF THREE PREDATORY STONEFLY SPECIES (PLECOPTERA, INSECTA) IN THE KEDROVAYA RIVER (SOUTHERN PRIMORYE)</t>
  </si>
  <si>
    <t>The life cycle and production of predatory stonefly (Skwala compacta, Stavsolus manchuricus, and Kamitnuria exilis) populations were studied in a small salmon river (the Kedrovaya stream) at the "Kedrovaya Pad" Reserve in southern Primorye. S. compacta and S. manchuricus are univoltine with direct embryonic development and slow nymphal growth during 311 and 294 days, respectively, including the growth at low water temperatures in winter. The life history of S. compacta was characterized by the synchronous emergence and recruitment of its population, continuous increase in the nymphal body weight from May to September, rapid growth in October-November, and the sustained weight gain during winter months until emergence in April-May The life history of S. manchuricus was distinguished by the long-term emergence in May-July and the recruitment of the population from July to September, as well as by a wide range of age-length features, presumably related to the specificity of the reproductive system in adults and an external delay of the nymphal growth of early instars at high water temperature in late summer and early autumn. Nymphs of S. manchuricus grow actively at 0.2 degrees C in winter providing a competitive advantage for this species over S. compacta and K. exilis. The growth of the latter slowed down or was absent in winter months. The semivoltine life history of K exilis, with a diapause in the embryonic development during 9 months lasted about 4 years with the underwent winter nymphal quiescence from December to February. The extended emergence and oviposition were registered from the end of July to September. The structure of the K. exilis population is complex; it is represented by 3 cohorts, the sizes of which were overlapped due to the extended flight period and recruitment of the population with nymphs of a new generation in the spring of the next year. Stoneflies K exilis grow fast in warm time, when S. compacta and S. manchuricus just appeared in the stream, or interrupted their growth at relatively high water temperatures in summer. The annual production of three species varied from 0.045 to 0.383 g DM/m(2), P/B-annual was 1.1-6.9; P/B-cohort = 6.2-9.1, and P/B-year = 4.1-9.4. The low values of P/B-annual and P/B-year were found in semivoltine K exilis, and high ones - in univoltine S. compacta. The latter had the higher cohort specific growth rate; its specific production was 0.026 day(-)1. In the K exilis population, the cohort specific growth rate (0.013 day(-1)) and specific production (0.004 day(-1)) were characterized by the low values. The highest production was observed in the S. manchuricus population, where nymphs grew with the specific rate of 0.023 day(-1), and their average density reached 59 ind./m(2).</t>
  </si>
  <si>
    <t>10.7868/S0044513415020105</t>
  </si>
  <si>
    <t>WOS:000352248000005</t>
  </si>
  <si>
    <t>Saltre, F; Duputie, A; Gaucherel, C; Chuine, I</t>
  </si>
  <si>
    <t>Saltre, Frederik; Duputie, Anne; Gaucherel, Cedric; Chuine, Isabelle</t>
  </si>
  <si>
    <t>How climate, migration ability and habitat fragmentation affect the projected future distribution of European beech</t>
  </si>
  <si>
    <t>Recent efforts to incorporate migration processes into species distribution models (SDMs) are allowing assessments of whether species are likely to be able to track their future climate optimum and the possible causes of failing to do so. Here, we projected the range shift of European beech over the 21st century using a process-based SDM coupled to a phenomenological migration model accounting for population dynamics, according to two climate change scenarios and one land use change scenario. Our model predicts that the climatically suitable habitat for European beech will shift north-eastward and upward mainly because (i) higher temperature and precipitation, at the northern range margins, will increase survival and fruit maturation success, while (ii) lower precipitations and higher winter temperature, at the southern range margins, will increase drought mortality and prevent bud dormancy breaking. Beech colonization rate of newly climatically suitable habitats in 2100 is projected to be very low (1-2% of the newly suitable habitats colonised). Unexpectedly, the projected realized contraction rate was higher than the projected potential contraction rate. As a result, the realized distribution of beech is projected to strongly contract by 2100 (by 36-61%) mainly due to a substantial increase in climate variability after 2050, which generates local extinctions, even at the core of the distribution, the frequency of which prevents beech recolonization during more favourable years. Although European beech will be able to persist in some parts of the trailing edge of its distribution, the combined effects of climate and land use changes, limited migration ability, and a slow life-history are likely to increase its threat status in the near future.</t>
  </si>
  <si>
    <t>Saltre, Frederik/I-4961-2012</t>
  </si>
  <si>
    <t>Saltre, Frederik/0000-0002-5040-3911; Duputie, Anne/0000-0003-2213-7940</t>
  </si>
  <si>
    <t>10.1111/gcb.12771</t>
  </si>
  <si>
    <t>WOS:000348652400032</t>
  </si>
  <si>
    <t>Donohue, K; Burghardt, LT; Runcie, D; Bradford, KJ; Schmitt, J</t>
  </si>
  <si>
    <t>Donohue, Kathleen; Burghardt, Liana T.; Runcie, Daniel; Bradford, Kent J.; Schmitt, Johanna</t>
  </si>
  <si>
    <t>Applying developmental threshold models to evolutionary ecology</t>
  </si>
  <si>
    <t>TRENDS IN ECOLOGY &amp; EVOLUTION</t>
  </si>
  <si>
    <t>Process-based models of development predict developmental rates and phenology as a function of physiological responses to multiple dynamic environmental factors. These models can be adapted to analyze diverse processes in evolutionary ecology. By linking models across life stages, they can predict life cycles and generation times. By incorporating fitness, they can identify environmental and physiological factors that limit species distributions. By incorporating population variance, they can investigate mechanisms of intraspecific variation or synchronization. By incorporating genetics, they can predict genotype-specific phenology under diverse climatic scenarios and examine causes and consequences of pleiotropy across life stages. With further development, they have the potential to predict genotype-specific ranges and identify key genes involved in determining phenology and fitness in variable and changing environments.</t>
  </si>
  <si>
    <t>Burghardt, Liana/0000-0002-0239-1071; Runcie, Daniel/0000-0002-3008-9312</t>
  </si>
  <si>
    <t>0169-5347</t>
  </si>
  <si>
    <t>1872-8383</t>
  </si>
  <si>
    <t>10.1016/j.tree.2014.11.008</t>
  </si>
  <si>
    <t>WOS:000349270700002</t>
  </si>
  <si>
    <t>Des Marteaux, LE; Schmidt, JM; Habash, MB; Hallett, RH</t>
  </si>
  <si>
    <t>Des Marteaux, Lauren E.; Schmidt, Jonathan M.; Habash, Marc B.; Hallett, Rebecca H.</t>
  </si>
  <si>
    <t>Patterns of diapause frequency and emergence in swede midges of southern Ontario</t>
  </si>
  <si>
    <t>The swede midge is an invasive pest of crucifers in North America and exhibits temporal plasticity in diapause; diapause frequencies change throughout the growing season and spring emergence is typically bimodal. Factors controlling the timing of swede midge diapause events are not well understood. Pre-diapause larval swede midge populations were isolated within cages in the field and tracked for emergence over 3 years. Diapause frequency was inversely correlated with photoperiod and absolute maximum air temperature, however photoperiod did not influence emergence timing. Emergence from diapause occurred in two large peaks, in mid-June and early July, with a third, smaller peak in late August. Emergence phenotypes may correspond to different diapause durations from 236 to 296 days, or post-diapause development requiring between 516 and 1449 degree days. Approximately 2% of swede midges overwintered for 2 years. Early control efforts would be most effective if they targeted the diapausing cohort (i.e. adults emerging June to July) to prevent damage by subsequent generations. Although few individuals overwintered for 2 years, prolonged diapause should be considered when crop rotation is employed for swede midge management.</t>
  </si>
  <si>
    <t>10.1111/afe.12083</t>
  </si>
  <si>
    <t>WOS:000348428800010</t>
  </si>
  <si>
    <t>Burghardt, LT; Metcalf, CJE; Wilczek, AM; Schmitt, J; Donohue, K</t>
  </si>
  <si>
    <t>Burghardt, Liana T.; Metcalf, C. Jessica E.; Wilczek, Amity M.; Schmitt, Johanna; Donohue, Kathleen</t>
  </si>
  <si>
    <t>Modeling the Influence of Genetic and Environmental Variation on the Expression of Plant Life Cycles across Landscapes</t>
  </si>
  <si>
    <t>Organisms develop through multiple life stages that differ in environmental tolerances. The seasonal timing, or phenology, of life-stage transitions determines the environmental conditions to which each life stage is exposed and the length of time required to complete a generation. Both environmental and genetic factors contribute to phenological variation, yet predicting their combined effect on life cycles across a geographic range remains a challenge. We linked submodels of the plasticity of individual life stages to create an integrated model that predicts life-cycle phenology in complex environments. We parameterized the model for Arabidopsis thaliana and simulated life cycles in four locations. We compared multiple genotypes by varying two parameters associated with natural genetic variation in phenology: seed dormancy and floral repression. The model predicted variation in life cycles across locations that qualitatively matches observed natural phenology. Seed dormancy had larger effects on life-cycle length than floral repression, and results suggest that a genetic cline in dormancy maintains a life-cycle length of 1 year across the geographic range of this species. By integrating across life stages, this approach demonstrates how genetic variation in one transition can influence subsequent transitions and the geographic distribution of life cycles more generally.</t>
  </si>
  <si>
    <t>10.1086/679439</t>
  </si>
  <si>
    <t>WOS:000348456700007</t>
  </si>
  <si>
    <t>Novick, KA; Oishi, AC; Ward, EJ; Siqueira, MBS; Juang, JY; Stoy, PC</t>
  </si>
  <si>
    <t>Novick, Kimberly A.; Oishi, A. Christopher; Ward, Eric J.; Siqueira, Mario B. S.; Juang, Jehn-Yih; Stoy, Paul C.</t>
  </si>
  <si>
    <t>On the difference in the net ecosystem exchange of CO2 between deciduous and evergreen forests in the southeastern United States</t>
  </si>
  <si>
    <t>The southeastern United States is experiencing a rapid regional increase in the ratio of pine to deciduous forest ecosystems at the same time it is experiencing changes in climate. This study is focused on exploring how these shifts will affect the carbon sink capacity of southeastern US forests, which we show here are among the strongest carbon sinks in the continental United States. Using eight-year-long eddy covariance records collected above a hardwood deciduous forest (HW) and a pine plantation (PP) co-located in North Carolina, USA, we show that the net ecosystem exchange of CO2 (NEE) was more variable in PP, contributing to variability in the difference in NEE between the two sites (NEE) at a range of timescales, including the interannual timescale. Because the variability in evapotranspiration (ET) was nearly identical across the two sites over a range of timescales, the factors that determined the variability in NEE were dominated by those that tend to decouple NEE from ET. One such factor was water use efficiency, which changed dramatically in response to drought and also tended to increase monotonically in nondrought years (P&lt;0.001 in PP). Factors that vary over seasonal timescales were strong determinants of the NEE in the HW site; however, seasonality was less important in the PP site, where significant amounts of carbon were assimilated outside of the active season, representing an important advantage of evergreen trees in warm, temperate climates. Additional variability in the fluxes at long-time scales may be attributable to slowly evolving factors, including canopy structure and increases in dormant season air temperature. Taken together, study results suggest that the carbon sink in the southeastern United States may become more variable in the future, owing to a predicted increase in drought frequency and an increase in the fractional cover of southern pines.</t>
  </si>
  <si>
    <t>Siqueira, Mario/A-4503-2008; Ward, Eric/D-7131-2017; Stoy, Paul/D-3709-2011</t>
  </si>
  <si>
    <t>Siqueira, Mario/0000-0002-5851-6056; Ward, Eric/0000-0002-5047-5464; Stoy, Paul/0000-0002-6053-6232; Oishi, Andrew/0000-0001-5064-4080; Juang, Jehn-Yih/0000-0002-7890-0696</t>
  </si>
  <si>
    <t>10.1111/gcb.12723</t>
  </si>
  <si>
    <t>WOS:000348652400027</t>
  </si>
  <si>
    <t>Lim, WS; Brittain, C; Duley, L; Edwards, S; Gordon, S; Montgomery, A; Nguyen-Van-Tam, J; Read, R; Whitham, D; Whynes, D; Woodhead, M; Wootton, D</t>
  </si>
  <si>
    <t>Lim, Wei Shen; Brittain, Clare; Duley, Lelia; Edwards, Sheila; Gordon, Stephen; Montgomery, Alan; Nguyen-Van-Tam, Jonathan; Read, Robert; Whitham, Diane; Whynes, David; Woodhead, Mark; Wootton, Dan</t>
  </si>
  <si>
    <t>Blinded randomised controlled trial of low-dose Adjuvant Steroids in Adults admitted to hospital with Pandemic influenza (ASAP): a trial 'in hibernation', ready for rapid activation</t>
  </si>
  <si>
    <t>HEALTH TECHNOLOGY ASSESSMENT</t>
  </si>
  <si>
    <t>Background: There are no completed randomised trials of the use of corticosteroids in patients with severe influenza infection. Corticosteroid use in influenza is widespread, non-systematic and marked by controversy. A recent meta-analysis of observational studies of adjuvant corticosteroids in influenza found an association with increased mortality but there were important concerns regarding the risks of bias. Objectives: To (1) evaluate whether or not low-dose corticosteroids given as an adjunct to standard treatment is beneficial in patients who are hospitalised with severe pandemic influenza and (2) develop an 'off-the-shelf' clinical trial that is ready to be activated in a future pandemic. Design: Multicentre, pragmatic, blinded, randomised placebo-controlled trial. Setting: Thirty to 40 hospitals in the UK. Participants: Adults (&gt;= 16 years) admitted to hospital with an influenza-like illness during a pandemic. Intervention: Five-day course of dexamethasone (Dexsol (R), Rosemont Pharmaceuticals Ltd) 6 mg daily, started within 24 hours of admission. Results: This trial has not yet been activated. It is currently set up with full ethics and regulatory approvals in place, ready for rapid activation at the onset of the next pandemic. Hurdles to setting up a pandemic trial include planning for pandemic-level pressures on UK NHS resources and co-enrolment of patients to multiple pandemic studies, ensuring adequate geographical distribution of participating sites, maintaining long-term low-level engagement with site investigators, addressing future trial-specific training needs of local investigators and resilience planning in trial management. Identified threats to trial delivery include changes to research capabilities or policies during the hibernation phase, lack of staff resources during a pandemic and the influence of media at the time of a pandemic. A mismatch in the approach to informed consent required by current regulations to that preferred by patients and the public was identified. Conclusions: This study demonstrates that advance set-up of a trial to be conducted during a pandemic, with full regulatory approvals in place, is possible. Regular review during the hibernation phase will be required. This study serves as a model for the development of other 'off-the-shelf' trials as part of preparedness planning for public health emergencies.Main outcome measure: Admission to Intensive Care Unit, or death, within 30 days of admission to hospital.</t>
  </si>
  <si>
    <t>Nguyen-Van-Tam, Jonathan/I-2162-2019; Duley, Lelia/E-8107-2015</t>
  </si>
  <si>
    <t>Nguyen-Van-Tam, Jonathan/0000-0003-2579-4655; Duley, Lelia/0000-0001-6721-5178; Read, Robert/0000-0002-4297-6728; Gordon, Stephen/0000-0001-6576-1116; Brittain, Clare/0000-0002-2950-0733; Montgomery, Alan/0000-0003-0450-1606</t>
  </si>
  <si>
    <t>1366-5278</t>
  </si>
  <si>
    <t>2046-4924</t>
  </si>
  <si>
    <t>10.3310/hta19160</t>
  </si>
  <si>
    <t>WOS:000350394300001</t>
  </si>
  <si>
    <t>Cochrane, JA; Hoyle, GL; Yates, CJ; Wood, J; Nicotra, AB</t>
  </si>
  <si>
    <t>Cochrane, J. Anne; Hoyle, Gemma L.; Yates, Colin. J.; Wood, Jeff; Nicotra, Adrienne B.</t>
  </si>
  <si>
    <t>Climate warming delays and decreases seedling emergence in a Mediterranean ecosystem</t>
  </si>
  <si>
    <t>Temperature and moisture impact strongly on the early stages of a plant's life cycle. Global climate change is altering the environmental cues that seeds receive resulting in compromised seedling emergence and changes to seedling performance. Here, we investigate how temperature and moisture affect these early stages of plant development in four Banksia species collected from a longitudinal climate gradient in southwest Western Australia. A common garden was used to examine the between-species and among-population variation in seedling emergence, growth and leaf traits under two soil temperature regimes and three levels of precipitation. We predicted that reduced moisture and increased temperature would delay and reduce total seedling emergence and negatively affect seedling performance. Furthermore, we expected that within species there would be geographically structured variation in response to the treatments. Species differed significantly in all measured traits. Soil warming resulted in strong impacts on regenerative traits, significantly slowing seedling emergence in two species and reducing total seedling emergence in three species. In addition, warming altered seedling performance with significant reductions to the above-ground leaf biomass ratio of three species. In contrast, response to soil moisture manipulation was minimal across all species but possibly due to issues regarding implementation of an effective moisture treatment. The species that showed the greatest decline in emergence under warmed conditions (B. quercifolia) also showed the smallest vegetative shift; the species with the smallest decline in emergence (B. coccinea) showed a relatively large vegetative shift. Among-population differences were significant for many traits, however, trait differentiation was inconsistent across species and, contrary to our hypothesis, the variation we observed was not clearly associated with the climate gradient. As these among-population differences in traits are not easy to predict, we caution the use of simple rules for choosing seed populations for conservation and restoration.</t>
  </si>
  <si>
    <t>Nicotra, Adrienne B/C-1361-2009</t>
  </si>
  <si>
    <t>Nicotra, Adrienne B/0000-0001-6578-369X</t>
  </si>
  <si>
    <t>10.1111/oik.01359</t>
  </si>
  <si>
    <t>WOS:000349634400005</t>
  </si>
  <si>
    <t>Pierce, S; Guidi, V; Ferrario, A; Ceriani, RM; Labra, M; Vagge, I; Cerabolini, BEL</t>
  </si>
  <si>
    <t>Pierce, Simon; Guidi, Valentina; Ferrario, Andrea; Ceriani, Roberta M.; Labra, Massimo; Vagge, Ilda; Cerabolini, Bruno E. L.</t>
  </si>
  <si>
    <t>Pea seed extracts stimulate germination of the terrestrial orchid Ophrys apifera Huds. during a habitat restoration project</t>
  </si>
  <si>
    <t>Novel methods are required to break the seed dormancy of temperate-zone orchids and aid the conservation of rare species. Zeatin is produced in increasing concentrations during the development of pea (Pisum sativum) seeds. We hypothesised that hot water extracts of pea seeds stimulate germination of the orchid Ophrys apifera in vitro, particularly for extractions made during later pea development. Pea seeds, exposed to 0, 3, 6, 9, 12 or 15 days of periodic wetting, were extracted in hot water and the extracts were added to Malmgren's growth medium. Germination of O. apifera on this medium was quantified after 7 months, stimulated by a range of pure hormones. Pea seed extract collected later in pea development (at 6-15 days) inhibited germination of O. apifera. However, extracts taken at 0 and 3 days significantly increased germination from 3.8 +/- 0.32% in the control to 9.1 +/- 1.84% and 7.6 +/- 0.79%, respectively: increases comparable to the most effective of the pure hormones. Dried peas therefore provide an economical alternative source of germination stimulants for orchids. We briefly report how sufficient mature plants of O. apifera were produced to allow a population to be multiplied to 15 times its original size during a habitat restoration project.</t>
  </si>
  <si>
    <t>Vagge, Ilda/I-5935-2015; Cerabolini, Bruno Enrico Leone/L-7354-2019; Pierce, Simon/G-6785-2017</t>
  </si>
  <si>
    <t>Vagge, Ilda/0000-0002-0926-9255; Cerabolini, Bruno Enrico Leone/0000-0002-3793-0733; Pierce, Simon/0000-0003-1182-987X</t>
  </si>
  <si>
    <t>10.1080/11263504.2013.809814</t>
  </si>
  <si>
    <t>WOS:000349528200008</t>
  </si>
  <si>
    <t>Amarouayache, M; Kara, MH</t>
  </si>
  <si>
    <t>Amarouayache, M.; Kara, M. H.</t>
  </si>
  <si>
    <t>QUALITY EVALUATION OF A NEW STRAIN OF ARTEMIA FROM SEBKHA EZ-ZEMOUL, ALGERIA: BIOMETRY, HATCHING AND FATTY ACID COMPOSITION</t>
  </si>
  <si>
    <t>The brine shrimp Artemia (Crustacea: Anostraca) is one of the most commonly used live preys in aquaculture. The quality of its cysts can vary from a strain to another and the study of its descriptors is of great importance for considering an eventual exploitation. Cysts and instar I nauplii of A. salina (Linnaeus, 1758) from Sebkha Ez-Zemoul have been characterized with regards to their biometry, hatching quality and fatty acid profile. The diameter of the cysts and the size of nauplii didn't vary with the sampling periods of 2004 and 2006 (P &gt; 0.05), and are respectively around 247 mu m and between 460.43 +/- 19.88 and 469.2 +/- 34.3 mu m. The chorion thickness is between 11.73 and 14.79 mu m and the individual dry weight of nauplii is of 2.41 mu g. Cysts harvested in water gave better results than those from the banks and the highest values of hatching percentage (57.93 %), efficiency (113,720 nauplii. g(-1)) and yield (0.239 g) were obtained after treatment of diapause deactivation with hydrogen peroxide. The hatching synchronization time is rather short and varied between 6 h and 8.83 h. Fatty acids analysis has shown that the percentage of unsaturated FAs was of 51.55 %. The only FA of the serial (n-3) was the linolenic acid LLA, 18: 3n-3 with 6.43 %.</t>
  </si>
  <si>
    <t>Hichem, KARA/A-2939-2016</t>
  </si>
  <si>
    <t>Hichem, KARA/0000-0002-3634-3668</t>
  </si>
  <si>
    <t>WOS:000374954900003</t>
  </si>
  <si>
    <t>Lindsay, DL; Guan, X; Farrington, HL; Blake, MD; Barker, ND; Carr, MR; Navarro, PE; Lance, RF</t>
  </si>
  <si>
    <t>Lindsay, Denise L.; Guan, Xin; Farrington, Heather L.; Blake, Myra D.; Barker, Natalie D.; Carr, Matthew R.; Navarro, Eliecer P.; Lance, Richard F.</t>
  </si>
  <si>
    <t>Genetic structure among hibernacula of the endangered gray bat (Myotis grisescens)</t>
  </si>
  <si>
    <t>ACTA CHIROPTEROLOGICA</t>
  </si>
  <si>
    <t>In an attempt to fill knowledge gaps relating to genetic structure in the endangered gray bat (Myotis grisescens), we investigated geographic patterns in multilocus microsatellite DNA (msDNA) genotypes and mitochondrial DNA (mtDNA) haplotype frequencies across eight primary hibernacula. Isolation-by-distance (IBD) was absent in the msDNA data and no bottlenecks were detected, with genotypic diversity (A(R) = 6.52, H-o = 0.64) and overall genetic differentiation (F-ST = 0.024, P &lt; 0.001) being comparable to other Myotis and North American vespertilionids. Genetic structure (Phi(CT) = 0.063, P &lt; 0.001) among groups of populations (K = 2) was observed. We also identified a pattern of slight east-west regional genetic structure, likely attributable to the natural barrier of the Mississippi River Alluvial Plain, in the haplotype data (Phi(CT) = 0.086, P &lt; 0.05), along with moderate IBD (r = 0.486, P &lt; 0.05). Though genetic differentiation among populations was generally low, significant interpopulation genetic structure, likely arising from some degree of philopatric behavior and a lack of hibernacula-associated mating sites within the Mississippi River Alluvial Plain, was observed.</t>
  </si>
  <si>
    <t>1508-1109</t>
  </si>
  <si>
    <t>1733-5329</t>
  </si>
  <si>
    <t>10.3161/15081109ACC2015.17.2.005</t>
  </si>
  <si>
    <t>WOS:000370996300005</t>
  </si>
  <si>
    <t>Vincent, BJ; Barrett, S; Cochrane, A; Plummer, JA; Renton, M</t>
  </si>
  <si>
    <t>Vincent, Brian J.; Barrett, Sarah; Cochrane, Anne; Plummer, Julie A.; Renton, Michael</t>
  </si>
  <si>
    <t>Conservation biology of two endemic Beyeria species (Euphorbiaceae) from southern Western Australia</t>
  </si>
  <si>
    <t>AUSTRALIAN JOURNAL OF BOTANY</t>
  </si>
  <si>
    <t>Beyeria cockertonii Halford &amp; R.J.F. Hend. and Beyeria villosa Halford &amp; R.J.F. Hend. (Euphorbiaceae) are two short-range endemic monoecious congeners from southern Western Australia. We sought to determine whether life-history characteristics were responsible for their limited distribution and to identify aspects of their ecology that might render them vulnerable to current threatening processes. We investigated reproductive phenology in relation to climate, pollinator activity and synchronicity of male and female flowering. In addition seed dispersal, regeneration, demography and seed viability were examined and ex situ germination experiments conducted to determine seed-dormancy mechanisms. Flowering in the conservation-listed B. cockertonii was significantly correlated with temperature, whereas fruit set was correlated with pollinator abundance and movement; male and female flowering showed limited synchrony. The presence of soil-stored seeds lacking a caruncle at sites absent of adult plants of either species suggests that seed may be ant-dispersed (myrmecochory). Fresh seeds of B. cockertonii were significantly more viable than those of its more common congener, B. villosa (72 vs 0.5%, P &lt; 0.001). Fresh B. cockertonii seeds would not germinate with an intact caruncle; caruncle removal elicited germination of 64% and 60% (10 degrees C and 15 degrees C, respectively). Aqueous smoke further stimulated germination to 72% and 83% germination (10 degrees C and 15 degrees C, respectively), providing a link between fire and germination. Beyeria villosa was affected by high levels of pre-dispersal predation (up to 70%) and seed abortion (88%) and appeared to have lower reproductive fitness than B. cockertonii. Life-history strategies did not explain the greater abundance and wider distribution of B. villosa than those of the conservation-listed B cockertonii, nor was the greater rarity of B. cockertonii fully explained by habitat specificity, with both species being restricted to ultra-mafic volcanic rock associated with Achaean greenstone. However, an apparent dependence of B. cockertonii on a specific insect pollinator from the family Miridae may render this species vulnerable to threatening processes.</t>
  </si>
  <si>
    <t>Renton, Michael/A-9979-2011</t>
  </si>
  <si>
    <t>Renton, Michael/0000-0003-1316-0145</t>
  </si>
  <si>
    <t>0067-1924</t>
  </si>
  <si>
    <t>1444-9862</t>
  </si>
  <si>
    <t>10.1071/BT14310</t>
  </si>
  <si>
    <t>WOS:000368441900003</t>
  </si>
  <si>
    <t>Jones, GA; Russell, W</t>
  </si>
  <si>
    <t>Jones, Gregory A.; Russell, Will</t>
  </si>
  <si>
    <t>APPROXIMATION OF FIRE-RETURN INTERVALS WITH POINT SAMPLES IN THE SOUTHERN RANGE OF THE COAST REDWOOD FOREST, CALIFORNIA, USA</t>
  </si>
  <si>
    <t>A legacy of past fires is evident in the form of blackened basal hollows found throughout the southern range of the coast redwood (Sequoia sempervirens [D. Don] Endl.) forest. A deeper look reveals cambial scars dating back centuries, telling a story of low-to moderate-intensity fires that burned periodically across California's Central Coast bioregion. While attempts have been made to reconstruct the fire history of this forest type, estimates of the fire-return interval vary widely, and the relationship of the fire-return interval to varying cultural influences is not fully understood. We analyzed 373 fire scars from 70 cross-sections removed from stumps, downed logs, and live trees in the coastal Santa Cruz Mountains of California, USA, in order to estimate fire-return intervals (FRI) for individual trees, mean FRI across samples, and seasonality of historical fires. The mean FRI, averaged across point samples, was 60.6 yr with a median of 40.1 yr. Fire scars were most prevalent in the dormant and latewood portions of annual growth rings. A sub-sample of 19 cross-sections, for which we were able to determine approximate fire years, exhibited a high degree of variation between samples with individual tree FRIs ranging from 10.4 yr to 128 yr. The mean FRI of 43.3 yr was marginally higher for the pre-settlement period (1352 to 1849) compared to 30.7 yr for the settlement period (1850 to 1924) and 32.3 yr for the recent period (1925 to 2013). While our results suggest a longer estimate of fire-return intervals than previously documented for this forest type, high variation within and between samples clouded distinctions and illustrates a culturally constructed fire regime characterized by temporal and spatial heterogeneity.</t>
  </si>
  <si>
    <t>10.4996/fireecology.1103080</t>
  </si>
  <si>
    <t>WOS:000367132700007</t>
  </si>
  <si>
    <t>Dmochowska-Slezak, K; Zaobidna, E; Domeracka, J; Swiatkowska, M; Rusznica, M; Zoltowska, K</t>
  </si>
  <si>
    <t>Dmochowska-Slezak, Kamila; Zaobidna, Ewa; Domeracka, Joanna; Swiatkowska, Marta; Rusznica, Malgorzata; Zoltowska, Krystyna</t>
  </si>
  <si>
    <t>The Activity of Cholinesterases in Diapausing and Flying Red Mason Bees Osmia bicornis (Megachilidae)</t>
  </si>
  <si>
    <t>FOLIA BIOLOGICA-KRAKOW</t>
  </si>
  <si>
    <t>The red mason bee (Osmia bicornis) is a highly effective pollinator that is exposed to various xenobiotics. The organism's potential resistance to the toxic effects of xenobiotics can be determined based on cholinesterase activity. The activity of cholinesterases (ChEs) towards acetylcholine (ACh) and butyrylcholine (BCh) was determined in extracts of diapausing (between October and late March) and flying bees (May). In both males and females, enzyme activity was higher towards ACh than towards BCh. The ratio of ACh/BCh activity was determined in the range of 1.43 to 4.15 in diapausing females and 3.00 to 7.18 in diapausing males. No significant changes in ChE activity towards ACh were observed in females before December and in males before February. Enzyme activity towards ACh increased dynamically in the second half of March. Enzyme activity towards BCh remained stable in both sexes until mid-March, after which it increased significantly. Excluding mid-March, enzyme BCh activity was significantly higher in females than in males. The activity of carboxylesterase towards 4-p-nitrophenyl butyrate was determined in females to assess the involvement of non-specific esterases in the hydrolysis of choline esters. Carboxylesterase activity was low in comparison with cholinesterase activity, and it remained practically unchanged throughout diapause, suggesting that choline esters in female O. bicornis extracts were hydrolyzed mainly by acetylcholinesterases.</t>
  </si>
  <si>
    <t>0015-5497</t>
  </si>
  <si>
    <t>1734-9168</t>
  </si>
  <si>
    <t>10.3409/fb63_4.235</t>
  </si>
  <si>
    <t>WOS:000365934100002</t>
  </si>
  <si>
    <t>Bockenhauer, HJ; Dobson, R; Krug, S; Steinhofel, K</t>
  </si>
  <si>
    <t>Xu, D; Du, D; Du, D</t>
  </si>
  <si>
    <t>Boeckenhauer, Hans-Joachim; Dobson, Richard; Krug, Sacha; Steinhoefel, Kathleen</t>
  </si>
  <si>
    <t>On Energy-Efficient Computations with Advice</t>
  </si>
  <si>
    <t>COMPUTING AND COMBINATORICS</t>
  </si>
  <si>
    <t>Lecture Notes in Computer Science</t>
  </si>
  <si>
    <t>21st Annual International Computing and Combinatorics Conference (COCOON)</t>
  </si>
  <si>
    <t>AUG 04-06, 2015</t>
  </si>
  <si>
    <t>Beijing, PEOPLES R CHINA</t>
  </si>
  <si>
    <t>Online problems have always played an important role in computer science. Here, not the whole input is known at the beginning, but it is only revealed gradually. These problems frequently occur in practice, and therefore the performance of algorithms for such problems is of great theoretical and practical interest. One such online problem is energy management in electronic devices, e.g., smartphones. As such a device is usually not being used permanently, it is reasonable to change to a lower-energy state (like hibernation) after a certain idle time. Resuming from hibernation, however, also needs a certain amount of energy; therefore, hibernation should only happen if the idle period is long. Advice complexity is a recent approach for measuring the information content of an online problem, i.e., the amount of knowledge about the future parts of the input that is necessary to compute a high-quality solution. The approach allows for a more fine-grained analysis of the hardness of online problems than the classical competitive analysis. We analyze the advice complexity of this problem. For systems with two states, we construct an online algorithm with advice that is 1.8-competitive with one advice bit and 1.6-competitive with five advice bits, whereas every deterministic algorithm without advice is known to be no better than 2-competitive. Moreover, the algorithm's competitive ratio converges fast towards e/(e-1) with an increasing number of advice bits. For competitive ratios in the range [1, e/(e-1)], we present two complementary algorithms: one behaves optimally on a certain prefix, and the other falls asleep on the longest phases. Conversely, we show that every algorithm with a competitive ratio less than 1 + 1/(4w + 2), where w is the wake-up energy, needs to read a linear number of advice bits.</t>
  </si>
  <si>
    <t>Bockenhauer, Hans-Joachim/0000-0001-9164-3674</t>
  </si>
  <si>
    <t>0302-9743</t>
  </si>
  <si>
    <t>1611-3349</t>
  </si>
  <si>
    <t>978-3-319-21398-9; 978-3-319-21397-2</t>
  </si>
  <si>
    <t>10.1007/978-3-319-21398-9_58</t>
  </si>
  <si>
    <t>WOS:000363954100058</t>
  </si>
  <si>
    <t>Wang, YY; Hou, GL; Zhao, JJ; Chen, TT; Zhang, HY</t>
  </si>
  <si>
    <t>Wang, Yanying; Hou, Guanglei; Zhao, Jianjun; Chen, Tingting; Zhang, Hongyan</t>
  </si>
  <si>
    <t>STUDY ON THE TREND OF VEGETATION PHENOLOGICAL CHANGE AND ITS RESPONSE TO CLIMATE CHANGE IN CHANGBAI MOUNTAINS</t>
  </si>
  <si>
    <t>As one of the sensitive indicators in response to climate change, plant phonological change is usually used as an important component of dynamic vegetation models to reflect the dynamic of carbon and water exchange between the land surface and the atmosphere. The phenological change in large scale can not only reflect the seasonal variation patterns of vegetation, but also be an indicator of global climate change. In this study, using the biweekly NOAA/GIMMS NDVI (Normalized Difference Vegetation Index) and meteorological data, we employed the maximum rate of change to extract the phenological change of the vegetation types in Changbai Mountains during 1982-2006, and investigated the possible impact of recent climate change on growing season in three climate zones based on Jingyun Zheng's climatic regionalization. The results were as follows: the onset date of green-up for the vegetation in warm temperate zone was in late April and the onset date of dormancy ended in late October. The length of growing season (LOS) for the vegetation types became shorter with increasing latitude. The earlier onset dates of green-up for all vegetation types were found in three climate zones during 1982-2006, ranging from 0.642 day/yr in Zone I, 0.429 day/yr in Zone II, to 0.371 day/yr in Zone II, which indicates that the earlier onset dates of green-up were significant with a longitude trend of vegetation types. The LOS of the three climate zones became longer during 1982-2006, but the lengthening of growing season demonstrated in different ways in the three climate zones. Temperature had stronger effect on the phenological change. The onset date of green-up was earlier and the corresponding temperature threshold was higher in the low latitude, and the LOS was in significant correlation with the accumulated temperature above 10 degrees C in three climate zones.</t>
  </si>
  <si>
    <t>6A</t>
  </si>
  <si>
    <t>WOS:000363071600009</t>
  </si>
  <si>
    <t>Wallage, A; Clarke, L; Thomas, L; Pyne, M; Beard, L; Ferguson, A; Lisle, A; Johnston, S</t>
  </si>
  <si>
    <t>Wallage, Andrea; Clarke, Lauren; Thomas, Lindy; Pyne, Michael; Beard, Lyn; Ferguson, Arthur; Lisle, Allan; Johnston, Stephen</t>
  </si>
  <si>
    <t>Advances in the captive breeding and reproductive biology of the short-beaked echidna (Tachyglossus aculeatus)</t>
  </si>
  <si>
    <t>Captive breeding of the short-beaked echidna (Tachyglossus aculeatus) has proven a difficult challenge; as recently as 2009, there were fewer than 10 echidnas born in captivity. We present observations of captive reproductive behaviour following video surveillance and measurements of body temperature collected from six captive female echidnas over a six-year period. In the first series of observations (2009-10) we examined the efficacy of artificial burrow boxes as possible aids for reproductive success. Females with access to burrow boxes had significantly higher levels of reproductive activity (P=0.001), there was coincidental improvement in the production of eggs or pouch young (two eggs, one unhatched and one offspring). During 2009-10, a range of reproductive behaviours (courtship, copulation and postcopulation) were documented and analysed, as were new observations of oestrous cycle activity. Female body temperature was characteristically stable during egg incubation during this study and has the potential to be used as a tool for the assessment of reproductive status. Following initial observations, burrow boxes and infrared lamps were implemented as standard husbandry in our echidna breeding facility and the effects on reproductive success were monitored, albeit less intensively, for a further four years (2011-14). Although no direct causal effect could be ascribed, the use of burrow boxes and heat lamps coincided with a total of 13 young being born to four females in the last four years (2011-14). These female echidnas were found to be receptive at intervals throughout the breeding season, both before and after presumed incubation phases, suggesting that captive animals exhibit polyoestry. In 2012 and 2014, the same female showed evidence of producing two young from one breeding event.</t>
  </si>
  <si>
    <t>1446-5698</t>
  </si>
  <si>
    <t>10.1071/ZO14069</t>
  </si>
  <si>
    <t>WOS:000360397700004</t>
  </si>
  <si>
    <t>Richards, MH; Onuferko, TM; Rehan, SM</t>
  </si>
  <si>
    <t>Richards, Miriam H.; Onuferko, Thomas M.; Rehan, Sandra M.</t>
  </si>
  <si>
    <t>Phenological, but not social, variation associated with climate differences in a eusocial sweat bee, Halictus ligatus, nesting in southern Ontario</t>
  </si>
  <si>
    <t>JOURNAL OF HYMENOPTERA RESEARCH</t>
  </si>
  <si>
    <t>Studies of annual and geographic variation in eusocial bee populations suggest that more stringent environmental conditions result in stronger reproductive skew favouring queens, while moderate conditions favour increasing worker reproduction. To test these predictions, we compared the phenology and colony development of H. ligatus nesting in St. Catharines, Ontario, Canada to a previously studied aggregation 90 km north of St. Catharines, in Victoria, Ontario. Despite the close proximity of these two locations, St. Catharines has markedly shorter winters and longer summers. Comparisons between St. Catharines in 2006 and Victoria in the 1980s and 1990s incorporate both geographic differences in climate and temporal differences due to climate change. We predicted that St. Catharines foundress queens should emerge from hibernation and initiate nests earlier in spring, giving them time to produce more workers. Since earlier studies indicated that queens have difficulty suppressing worker reproduction in larger colonies, we also predicted higher rates of worker ovarian development in St. Catharines. In spring and summer 2006, we excavated 65 H. ligatus nests, comparing their contents to 713 specimens collected in pan traps. As predicted, nests were initiated about a month earlier in St. Catharines than in Victoria, but contrary to prediction, fewer workers were produced in St. Catharines. St. Catharines workers were just as likely to have developed ovaries as Victoria workers. About 40% of St. Catharines workers were classified as reproductive, and larger reproductive workers tended to have higher ovarian scores. Early queen mortality in the longer nest cycle of St. Catharines bees may have enhanced opportunities for worker reproduction despite their smaller numbers. Novel features of H. ligatus sociobiology in St. Catharines included evidence that queens can initiate new nests following the loss of their first brood, overlap between worker and gyne production within some nests, and high rates of independent nest founding by worker-sized females, suggesting that many worker-brood females overwinter. Overall, the distinctly warmer climate of St. Catharines compared to Victoria led to earlier nest initiation and lengthening of the flight season, but not to the predicted differences in colony social organisation or queen-worker reproductive skew. A second objective of our study was to assess how well pan trap collections capture important information about demographic and social parameters important in assessing social variability in sweat bees. Nest excavations and pan traps produced similar results, suggesting that pan traps are a good alternative when nest excavations are impossible.</t>
  </si>
  <si>
    <t>Richards, Miriam H/H-5321-2011</t>
  </si>
  <si>
    <t>1070-9428</t>
  </si>
  <si>
    <t>1314-2607</t>
  </si>
  <si>
    <t>10.3897/JHR.43.8756</t>
  </si>
  <si>
    <t>WOS:000357140900003</t>
  </si>
  <si>
    <t>Ozorio, RA; Lopes, RG; Goes, BS; da Silva, CP; Derner, RB; Fracalossi, DM</t>
  </si>
  <si>
    <t>Ozorio, Renata Avila; Lopes, Rafael Garcia; Goes, Bruna Suede; da Silva, Carlos Peres; Derner, Roberto Bianchini; Fracalossi, Debora Machado</t>
  </si>
  <si>
    <t>GROWTH AND ENZYMATIC PROFILE OF THE PACIFIC WHITE SHRIMP FED WITH Porphyridium cruentum EXTRACT</t>
  </si>
  <si>
    <t>BOLETIM DO INSTITUTO DE PESCA</t>
  </si>
  <si>
    <t>The study was developed to evaluate the influence of diet supplementation of a polysaccharide extract from the microalgae Porphyridium cruentum, on weight gain, digestive enzyme activity, and Litopenaeus vannamei juvenile survival. The polysaccharides crude extract from microalgae P. cruentum was added at different concentrations (0, 0.5, 1, 1.5, and 2.0%) in a commercial diet and provided to juvenile L. vannamei (6.6 +/- 0.2 g). The shrimps (n = 2,000) were fed ad libitum for 30 days in circular tanks with 12 m(2) of bottom area (100 shrimp tank(-1)) and environmental variables (temperature, salinity, dissolved oxygen, photoperiod and levels of total ammonia) were controlled. The supplemented diet with 1% crude extract was responsible for the biggest weight gain (7.28 g) in 30 days. The shrimp body muscle centesimal composition and survival were not affected by the polysaccharide extract supplementation. It was observed a shift in the activity of digestive enzymes from the hepatopancreas to the anterior midgut and mid midgut portions in shrimps with diet supplemented with 1% polysaccharide extract, which may have contributed to a better digestive efficiency. The results indicate that dietary supplementation with crude extract of P. cruentum polysaccharides in a range between 1 and 1.5% increases weight gain and enhances the activity of digestive enzymes in L. vannamei juveniles.</t>
  </si>
  <si>
    <t>Lopes, Rafael/M-5426-2019; Derner, Roberto Bianchini/F-1766-2015; Fracalossi, Debora M/Q-3850-2017</t>
  </si>
  <si>
    <t>Lopes, Rafael/0000-0001-7393-1824; Derner, Roberto Bianchini/0000-0001-6474-1287; Fracalossi, Debora M/0000-0001-7601-9523</t>
  </si>
  <si>
    <t>0046-9939</t>
  </si>
  <si>
    <t>1678-2305</t>
  </si>
  <si>
    <t>WOS:000354645500011</t>
  </si>
  <si>
    <t>Lindman, L; Remm, J; Saksing, K; Sober, V; Ounap, E; Tammaru, T</t>
  </si>
  <si>
    <t>Lindman, Ly; Remm, Jaanus; Saksing, Kristiina; Sober, Virve; Ounap, Erki; Tammaru, Toomas</t>
  </si>
  <si>
    <t>Lycaena dispar on its northern distribution limit: an expansive generalist</t>
  </si>
  <si>
    <t>The aim of this study was to evaluate host plant and habitat preferences of Lycaena dispar, an oligophagous butterfly species endangered in some parts of its European range. In laboratory trials, the females of Estonian populations accepted various species of Rumex as oviposition substrates. Growth performance of the larvae did not differ between the hosts offered (only R. acetosa proved to be unsuitable). In the field, extensive use of the two most common host species - R. crispus and R. obtusifolius - by the Estonian populations of L. dispar was confirmed. Unlike in the laboratory, larval performance in the field was better on R. obtusifolius than R. crispus. A likely explanation is the more ephemeral character of the aboveground parts of R. crispus plants: these tend to wilt before the larvae of L. dispar have reached the stage adapted to hibernation. A countrywide analysis of landscape occupancy revealed a positive association of the occurrence of L. dispar with ditches and human settlement. We conclude that moderate anthropogenic pressure maintains suitable habitats for L. dispar through creating favourable conditions for R. obtusifolius, the primary host of the butterfly in the region. Due to its generalism in both host and habitat use, L. dispar is not in the need of active conservation measures on the current northern limit of its distribution. The favourable status of the species in Estonia is corroborated by its recent range expansion which parallels similar trends elsewhere in Eastern Europe.</t>
  </si>
  <si>
    <t>Tammaru, Toomas/N-3892-2019; Remm, Jaanus/G-9347-2012</t>
  </si>
  <si>
    <t>Remm, Jaanus/0000-0002-8896-0772; Lindman, Ly/0000-0003-2724-2424; Tammaru, Toomas/0000-0002-6892-5910</t>
  </si>
  <si>
    <t>10.1111/icad.12087</t>
  </si>
  <si>
    <t>WOS:000347780300002</t>
  </si>
  <si>
    <t>Bennett, NL; Severns, PM; Parmesan, C; Singer, MC</t>
  </si>
  <si>
    <t>Bennett, Nichole L.; Severns, Paul M.; Parmesan, Camille; Singer, Michael C.</t>
  </si>
  <si>
    <t>Geographic mosaics of phenology, host preference, adult size and microhabitat choice predict butterfly resilience to climate warming</t>
  </si>
  <si>
    <t>The climate-sensitive butterfly Euphydryas editha exhibited interpopulation variation in both phenology and egg placement, exposing individuals to diverse thermal environments. We measured eggspace' temperatures adjacent to natural egg clutches in populations distributed across a range of latitudes (36 degrees 8-44 degrees 6) and altitudes (213-3171 m). Eggs laid &gt; 50 cm above the ground averaged 3.1 degrees C cooler than ambient air at 1 m height, while eggs at &lt; 1 cm height averaged 15.5 degrees C hotter than ambient, ranging up to 47 degrees C. Because of differences in egg height, eggs at 3171 m elevation and 20.6 degrees C ambient air experienced mean eggspace temperatures 7 degrees C hotter than those at 213 m elevation and ambient 33.3 degrees C. Experimental eggs survived for one hour at 45 degrees C but were killed by 48 degrees C. Eggs laid low, by positively geotactic butterflies, risked thermal stress. However, at populations where eggs were laid lowest, higher oviposition would have incurred incidental predation from grazers. Interpopulation variation in phenology influenced thermal environment and buffered exposure to thermal stress. At sites with hotter July temperatures, the single annual flight/oviposition period was advanced such that eggs were laid on earlier dates, with cooler ambient temperatures. The insects possessed two mechanisms for advancing egg phenology; they could advance timing of larval diapause-breaking and/or shorten the life cycle by becoming smaller adults. Mean weight of newly-eclosed females varied among populations from 92 to 285 mg, suggesting that variable adult size did influence phenology. Possible options for in situ mitigation of thermal stress include further advancing phenology and raising egg height. We argue that these options exist, as evidenced by current variation in these traits and by failure of E. editha to conform to restrictive biogeographic constraints, such as the expectation that populations at equatorial and poleward range limits be confined to higher and lower elevations, respectively. This optimistic example shows how complex local adaptation can generate resilience to climate warming.</t>
  </si>
  <si>
    <t>Parmesan, Camille/0000-0002-1515-274X</t>
  </si>
  <si>
    <t>10.1111/oik.01490</t>
  </si>
  <si>
    <t>WOS:000347052300006</t>
  </si>
  <si>
    <t>Kreyling, J; Schmid, S; Aas, G</t>
  </si>
  <si>
    <t>Kreyling, Juergen; Schmid, Stephanie; Aas, Gregor</t>
  </si>
  <si>
    <t>Cold tolerance of tree species is related to the climate of their native ranges</t>
  </si>
  <si>
    <t>AimSpecies ranges are confined by environmental parameters such as minimum temperatures. Beyond correlations of ranges and climatic parameters, however, physiological tolerances (here: cold tolerance) have rarely been linked to the climate of species' ranges. We hypothesize that natural range shifts due to climate warming and proactive-assisted colonization may each be constrained by limits to the tolerance of species to rare frost events. LocationBayreuth, Germany, and the Northern Hemisphere. MethodsWe quantified cold tolerance (LT50 obtained by relative electrolyte leakage method) of 27 native and exotic (Northern Hemisphere) tree species in the autumn, mid-winter and spring of 2011-12 at the Ecological Botanical Garden of the University of Bayreuth, Germany, and linked observed cold tolerances as well as changes in cold tolerance between sampling dates to the climate of the native ranges of the species. ResultsObserved cold tolerance was strongly related to the climate of the native ranges of the species (cross-validated correlations between climate and expressed cold tolerance determined by boosted regression trees were 0.50 in autumn, 0.49 in mid-winter, and 0.65 in spring). Cold tolerance was generally greater for species that experienced colder temperatures and lower levels of precipitation in their native ranges. Changes in cold tolerance between the three sampling dates over the winter, however, were not linked to the climate of the native ranges. Main conclusionsOur results demonstrate the evolutionary importance of cold tolerance, which should be acknowledged in assisted colonization trials and projections of range shifts by considering absolute minimum temperature as an important ecological factor.</t>
  </si>
  <si>
    <t>Kreyling, Juergen/G-4697-2018</t>
  </si>
  <si>
    <t>Kreyling, Juergen/0000-0001-8489-7289</t>
  </si>
  <si>
    <t>10.1111/jbi.12411</t>
  </si>
  <si>
    <t>WOS:000346069700015</t>
  </si>
  <si>
    <t>Silva, L; Dias, EF; Sardos, J; Azevedo, EB; Schaefer, H; Moura, M</t>
  </si>
  <si>
    <t>Silva, Luis; Dias, Elisabete Furtado; Sardos, Julie; Azevedo, Eduardo Brito; Schaefer, Hanno; Moura, Monica</t>
  </si>
  <si>
    <t>Towards a more holistic research approach to plant conservation: the case of rare plants on oceanic islands</t>
  </si>
  <si>
    <t>Research dedicated to rare endemic plants is usually focused on one given aspect. However, holistic studies, addressing several key issues, might be more useful, supporting management programmes while unravelling basic knowledge about ecological and population-level processes. A more comprehensive approach to research is proposed, encompassing: phylogenetics/systematics, pollination biology and seed dispersal, propagation, population genetics, species distribution models (SDMs), threats and monitoring. We present a holistic study dedicated to Veronica dabneyi Hochst. ex Seub., an endangered chamaephyte endemic to the Azores. Veronica dabneyi was mainly found associated with other endemic taxa; however, invasive plants were also present and together with introduced cattle, goats and rabbits are a major threat. Most populations grow at somewhat rocky and steep locations that appeared to work as refuges. Seed set in the wild was generally high and recruitment of young plants from seed seemed to be frequent. In the laboratory, it was possible to germinate and fully develop V. dabneyi seedlings, which were planted at their site of origin. No dormancy was detected and time for 50 % germination was affected by incubation temperature. Eight new microsatellite markers were applied to 72 individuals from 7 sites. A considerable degree of admixture was found between samples from the two islands Flores and Corvo, with 98 % of the genetic variability allocated within populations. Levels of heterozygosity were high and no evidence of inbreeding was found. Species distribution models based on climatic and topographic variables allowed the estimation of the potential distribution of V. dabneyi on Flores and Corvo using ecological niche factor analysis and Maxent. The inclusion of land-use variables only slightly increased the information explained by the models. Projection of the expected habitat in Faial largely coincided with the only historic record of V. dabneyi on that island. This research could be the basis for the design of a recovery plan, showing the pertinence of more holistic research approaches to plant conservation.</t>
  </si>
  <si>
    <t>Dias, Elisabete/L-7946-2013; Moura, Monica/M-6531-2019; Azevedo, Eduardo/M-4266-2013</t>
  </si>
  <si>
    <t>Dias, Elisabete/0000-0003-0259-3594; Moura, Monica/0000-0001-5555-2388; Azevedo, Eduardo/0000-0001-5172-7742; Sardos, Julie/0000-0001-5505-9198</t>
  </si>
  <si>
    <t>plv066</t>
  </si>
  <si>
    <t>10.1093/aobpla/plv066</t>
  </si>
  <si>
    <t>WOS:000359061600001</t>
  </si>
  <si>
    <t>Bernal, S; Lupon, A; Ribot, M; Sabater, F; Marti, E</t>
  </si>
  <si>
    <t>Bernal, S.; Lupon, A.; Ribot, M.; Sabater, F.; Marti, E.</t>
  </si>
  <si>
    <t>Riparian and in-stream controls on nutrient concentrations and fluxes in a headwater forested stream</t>
  </si>
  <si>
    <t>Headwater streams are recipients of water sources draining through terrestrial ecosystems. At the same time, stream biota can transform and retain nutrients dissolved in stream water. Yet studies considering simultaneously these two sources of variation in stream nutrient chemistry are rare. To fill this gap of knowledge, we analyzed stream water and riparian groundwater concentrations and fluxes as well as in-stream net uptake rates for nitrate (NO3-), ammonium (NH4+), and soluble reactive phosphorus (SRP) along a 3.7 km reach on an annual basis. Chloride concentrations (used as conservative tracer) indicated a strong hydrological connection at the riparian stream interface. However, stream and riparian groundwater nutrient concentrations showed a moderate to null correlation, suggesting high in-stream biogeochemical processing. In-stream net nutrient uptake (F-sw) was highly variable across contiguous segments and over time, but its temporal variation was not related to the vegetative period of the riparian forest. For NH4+, the occurrence of F-sw &gt; 0 mu g N m(-1) s(-1) (gross uptake &gt; release) was high along the reach, while for NO3-, the occurrence of F-sw &lt; 0 mu g N m(-1) s(-1) (gross uptake &lt; release) increased along the reach. Within segments and dates, F-sw,F- whether negative or positive, accounted for a median of 6, 18, and 20% of the inputs of NO3-, NH4+, and SRP, respectively. Whole-reach mass balance calculations indicated that instream net uptake reduced stream NH I flux up to 90 %, while the stream acted mostly as a source of NO3- and SRP. During the dormant period, concentrations decreased along the reach for NO3-, but increased for NH4+ and SRP. During the vegetative period, NH4+ decreased, SRP increased, and NO3- showed a U-shaped pattern along the reach. These longitudinal trends resulted from the combination of hydrological mixing with terrestrial inputs and in-stream nutrient processing. Therefore, the assessment of these two sources of variation in stream water chemistry is crucial to understand the contribution of in-stream processes to stream nutrient dynamics at relevant ecological scales.</t>
  </si>
  <si>
    <t>Marti, Eugenia/J-9146-2012; Bermejo, Miquel Ribot/P-4290-2019; Bernal, Susana/K-5069-2014; Sabater, Francesc/K-4443-2017</t>
  </si>
  <si>
    <t>Marti, Eugenia/0000-0002-6910-4874; Bermejo, Miquel Ribot/0000-0001-9713-9022; Bernal, Susana/0000-0002-6726-8840; Lupon, Anna/0000-0001-6655-8531; Sabater, Francesc/0000-0001-6767-231X</t>
  </si>
  <si>
    <t>10.5194/bg-12-1941-2015</t>
  </si>
  <si>
    <t>WOS:000352112900022</t>
  </si>
  <si>
    <t>Small, TW; Brenowitz, EA; Wojtenek, W; Moore, IT</t>
  </si>
  <si>
    <t>Small, Thomas W.; Brenowitz, Eliot A.; Wojtenek, Winfried; Moore, Ignacio T.</t>
  </si>
  <si>
    <t>Testosterone Mediates Seasonal Growth of the Song Control Nuclei in a Tropical Bird</t>
  </si>
  <si>
    <t>In mid-to high-latitude songbirds, seasonal reproduction is stimulated by increasing day length accompanied by elevated plasma sex steroid levels, increased singing, and growth of the song control nuclei (SCN). Plasticity of the SCN and song behavior are primarily mediated by testosterone (T) and its metabolites in most species studied thus far. However, the majority of bird species are tropical and have less pronounced seasonal reproductive cycles. We have previously documented that equatorial rufous-collared sparrows (Zonotrichia capensis) exhibit seasonal neuroplasticity in the SCN. Manipulating T in these birds, however, did not alter singing behavior. In the current study, we investigated whether T mediates plasticity of the SCN in a similar manner to temperate songbirds. In the first experiment, we treated captive male birds with T or blank implants during the non-breeding season. In a second experiment, we treated captive male birds with either blank implants, T-filled implants, T with flutamide (FLU; an androgen receptor antagonist) or T with FLU and 1,4,6-androstatriene-3,17-dione (ATD; an estrogen synthesis inhibitor) during the breeding season. In both experiments, the volumes of the brain areas high vocal center (HVC), Area X, and robust nucleus of the arcopallium (RA) were measured along with singing behavior. In summary, T stimulated growth of HVC and RA, and the combined effect of FLU and ATD reversed this effect in HVC. Area X was not affected by T treatment in either experiment. Neither T-treated birds nor controls sang in captivity during either experiment. Together, these data indicate that T mediates seasonal changes in the HVC and RA of both tropical and higher-latitude bird species even if the environmental signals differ. However, unlike most higher-latitude songbirds, we found no evidence that motivation to sing or growth of Area X are stimulated by T under captive conditions. (C) 2015 S. Karger AG, Basel</t>
  </si>
  <si>
    <t>1421-9743</t>
  </si>
  <si>
    <t>10.1159/000437412</t>
  </si>
  <si>
    <t>WOS:000362518800004</t>
  </si>
  <si>
    <t>Samra, S; Ghanim, M; Protasov, A; Mendel, Z</t>
  </si>
  <si>
    <t>Samra, Shahar; Ghanim, Murad; Protasov, Alex; Mendel, Zvi</t>
  </si>
  <si>
    <t>Development, reproduction, host range and geographical distribution of the variegated caper bug Stenozygum coloratum (Hemiptera: Heteroptera: Pentatomidae)</t>
  </si>
  <si>
    <t>The variegated caper bug (CB) Stenozygum coloratum (Klug, 1845) is common in the Eastern Mediterranean region and a minor agricultural pest. CB eggs were recently shown to serve as alternative hosts for Ooencyrtus pityocampae Mercet, 1921, an important natural enemy of the pine processionary moth (PPM) Thaumetopoea wilkinsoni Tams, 1924 (Lepidoptera: Notodontidae). In this study various aspects of the life history of CB were studied, including its distribution, host range, development, reproduction and ability to develop on various cultivated species of plants. CB occurs in almost all areas and habitats in Israel, except in the coldest regions, attacking several caper species (Capparis spp.). When reared on Capparis zoharyi at 25 degrees C, one generation lasted 6 weeks and females laid a single 12-egg cluster every 3 days. Decreases in temperature, but not changes in day length, terminated reproductive activity. CB nymphs survived for up to three months, or even completed their development, on some agricultural plants. However, reproductive activity was initiated only if adults were fed capers. These findings emphasize the importance of capers in the CB life cycle and account for why other plants are rarely attacked. These plants may serve as a temporary refuge for CB when capers are scarce or unsuitable, mainly late in the season. Morphology of developmental stages, egg deposition, cannibalistic behaviour, sex ratio and effects of temperature on egg production were also studied. The possibility of using CB for enhancing the biological control of PPM is discussed.</t>
  </si>
  <si>
    <t>10.14411/eje.2015.041</t>
  </si>
  <si>
    <t>WOS:000353304300017</t>
  </si>
  <si>
    <t>Sanchez-Ramos, I; Pascual, S; Fernandez, CE; Marcotegui, A; Gonzalez-Nunez, M</t>
  </si>
  <si>
    <t>Sanchez-Ramos, Ismael; Pascual, Susana; Fernandez, Cristina E.; Marcotegui, Aranzazu; Gonzalez-Nunez, Manuel</t>
  </si>
  <si>
    <t>Effect of temperature on the survival and development of the immature stages of Monosteira unicostata (Hemiptera: Tingidae)</t>
  </si>
  <si>
    <t>The poplar lace bug, Monosteira unicostata (Mulsant &amp; Rey), is one of the most important pests of almond trees in the Mediterranean area. The developmental times and survival of the immature stages of this tingid were determined at 16, 19, 22, 25, 28, 31, 34, 35.5, 37 and 39 degrees C, 60 +/- 10% relative humidity and under a 16L : 8D photoperiod. At 16 and 39 degrees C, 100% mortality was recorded during immature development, with the egg, first and second nymphal instars the most susceptible. The lowest mortality was recorded at 28 degrees C (9.8%). As temperature increased, the total developmental period decreased and the shortest duration was recorded at 34 degrees C (12.1-12.2 d). At 37 degrees C, the developmental time was slightly longer (12.5-13.0 d). The thermal requirement for complete development, from egg to adult, was 229.2 DD. Several non-linear models were fitted to the developmental rate data recorded for the range of temperatures tested. Selection criteria indicated that the Lactin model best described the relationship between developmental rate and temperature. It predicted lower and upper thermal thresholds for the complete preimaginal period of 14.8 and 39.1 degrees C, respectively. Models were validated by comparing their predictions for the total preimaginal period with the developmental times recorded at three different fluctuating temperature regimes. The Lactin model again best fitted the actual durations recorded. This model could be used in IPM programs for predicting the moment of occurrence of the most damaging generations of this species.</t>
  </si>
  <si>
    <t>Pascual, Susana/A-7812-2008; Nunez, Manuel Gonzalez/M-3027-2018; Sanchez-Ramos, Ismael/M-2912-2018</t>
  </si>
  <si>
    <t>Nunez, Manuel Gonzalez/0000-0002-7572-8106; Sanchez-Ramos, Ismael/0000-0003-0070-2953</t>
  </si>
  <si>
    <t>10.14411/eje.2015.087</t>
  </si>
  <si>
    <t>WOS:000365332000012</t>
  </si>
  <si>
    <t>Xie, YY; Ahmed, KF; Allen, JM; Wilson, AM; Silander, JA</t>
  </si>
  <si>
    <t>Xie, Yingying; Ahmed, Kazi F.; Allen, Jenica M.; Wilson, Adam M.; Silander, John A., Jr.</t>
  </si>
  <si>
    <t>Green-up of deciduous forest communities of northeastern North America in response to climate variation and climate change</t>
  </si>
  <si>
    <t>LANDSCAPE ECOLOGY</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</si>
  <si>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</si>
  <si>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Xie, Yingying/H-7124-2019; Wilson, Adam/C-6731-2009</t>
  </si>
  <si>
    <t>Xie, Yingying/0000-0002-7759-6178; Wilson, Adam/0000-0003-3362-7806</t>
  </si>
  <si>
    <t>0921-2973</t>
  </si>
  <si>
    <t>1572-9761</t>
  </si>
  <si>
    <t>10.1007/s10980-014-0099-7</t>
  </si>
  <si>
    <t>WOS:000347284600009</t>
  </si>
  <si>
    <t>Medley, KA; Jenkins, DG; Hoffman, EA</t>
  </si>
  <si>
    <t>Medley, Kim A.; Jenkins, David G.; Hoffman, Eric A.</t>
  </si>
  <si>
    <t>Human-aided and natural dispersal drive gene flow across the range of an invasive mosquito</t>
  </si>
  <si>
    <t>Human-aided transport is responsible for many contemporary species introductions, yet the contribution of human-aided transport to dispersal within non-native regions is less clear. Understanding dispersal dynamics for invasive species can streamline mitigation efforts by targeting routes that contribute disproportionally to spread. Because of its limited natural dispersal ability, rapid spread of the Asian tiger mosquito (Aedes albopictus) has been attributed to human-aided transport, but until now, the relative roles of human-aided and natural movement have not been rigorously evaluated. Here, we use landscape genetics and information-theoretic model selection to evaluate 52 models representing 9240 pairwise dispersal paths among sites across the US range for Ae.albopictus and show that recent gene flow reflects a combination of natural and human-aided dispersal. Highways and water availability facilitate dispersal at a broad spatial scale, but gene flow is hindered by forests at the current distributional limit (range edge) and by agriculture among sites within the mosquito's native climatic niche (range core). Our results show that highways are important to genetic structure between range-edge and range-core pairs, suggesting a role for human-aided mosquito transport to the range edge. In contrast, natural dispersal is dominant at smaller spatial scales, reflecting a shifting dominance to natural movement two decades after introduction. These conclusions highlight the importance of (i) early intervention for species introductions, particularly those with readily dispersed dormant stages and short generation times, and (ii) strict monitoring of commercial shipments for transported immature stages of Ae.albopictus, particularly towards the northern edge of the US range.</t>
  </si>
  <si>
    <t>Jenkins, David/0000-0002-0363-2260</t>
  </si>
  <si>
    <t>10.1111/mec.12925</t>
  </si>
  <si>
    <t>WOS:000348061600003</t>
  </si>
  <si>
    <t>Posledovich, D; Toftegaard, T; Wiklund, C; Ehrlen, J; Gotthard, K</t>
  </si>
  <si>
    <t>Posledovich, Diana; Toftegaard, Tenna; Wiklund, Christer; Ehrlen, Johan; Gotthard, Karl</t>
  </si>
  <si>
    <t>Latitudinal variation in diapause duration and post-winter development in two pierid butterflies in relation to phenological specialization</t>
  </si>
  <si>
    <t>Diapause plays a central role in insect life cycles by allowing survival during adverse seasonal conditions as well as synchronizing life cycles with the period of mate and food availability. Seasonal timing is expected to be particularly important for species that are dependent on resources available during a short time window-so-called phenological specialists-and latitudinal clines in seasonality are expected to favor local adaptation in phenological timing. However, to what degree latitudinal variation in diapause dynamics and post-winter development due to such local adaptation is influenced by the degree of phenological specialization is not well known. We experimentally studied two pierid butterfly species and found that the phenological specialist Anthocharis cardamines had shorter diapause duration than the phenological generalist Pieris napi along a latitudinal gradient in Sweden. Moreover, diapause duration increased with latitude in P. napi but not in A. cardamines. Sensitivity of the two species to winter thermal conditions also differed; additional cold temperature during the winter period shortened diapause duration for P. napi pupae but not for A. cardamines pupae. In both species, post-winter pupal development was faster after longer periods of cold conditions, and more southern populations developed faster than northern populations. Post-winter development was also invariably faster at higher temperatures in both species. We argue that the observed differences in diapause dynamics between the two species might be explained by the difference in phenological specialization that influences the costs of breaking diapause too early in the season.</t>
  </si>
  <si>
    <t>Gotthard, Karl/0000-0002-4560-6271; Ehrlen, Johan/0000-0001-8539-8967</t>
  </si>
  <si>
    <t>10.1007/s00442-014-3125-1</t>
  </si>
  <si>
    <t>WOS:000347406500017</t>
  </si>
  <si>
    <t>Jonas, JL; Wolesensky, W; Joern, A</t>
  </si>
  <si>
    <t>Jonas, Jayne L.; Wolesensky, William; Joern, Anthony</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</si>
  <si>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</si>
  <si>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 S. grassland over 25 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 (C) 2015 Society for Range Management. Published by Elsevier Inc. All rights reserved.</t>
  </si>
  <si>
    <t>Jonas, Jayne/0000-0002-1716-7195</t>
  </si>
  <si>
    <t>10.1016/j.rama.2014.12.011</t>
  </si>
  <si>
    <t>WOS:000351949300003</t>
  </si>
  <si>
    <t>Oleson, EM; Slrovic, A; Bayless, AR; Hildebrand, JA</t>
  </si>
  <si>
    <t>Oleson, Erin M.; Slrovic, Ana; Bayless, Alexandra R.; Hildebrand, John A.</t>
  </si>
  <si>
    <t>Synchronous Seasonal Change in Fin Whale Song in the North Pacific</t>
  </si>
  <si>
    <t>Fin whale (Balaenoptera physalus) song consists of down-swept pulses arranged into stereotypic sequences that can be characterized according to the interval between successive pulses. As in blue (B. musculus) and humpback whales (Megaptera novaeangliae), these song sequences may be geographically distinct and may correlate with population boundaries in some regions. We measured inter-pulse intervals of fin whale songs within year-round acoustic datasets collected between 2000 and 2006 in three regions of the eastern North Pacific: Southern California, the Bering Sea, and Hawaii. A distinctive song type that was recorded in all three regions is characterized by singlet and doublet inter-pulse intervals that increase seasonally, then annually reset to the same shorter intervals at the beginning of each season. This song type was recorded in the Bering Sea and off Southern California from September through May and off Hawaii from December through April, with the song interval generally synchronized across all monitoring locations. The broad geographic and seasonal occurrence of this particular fin whale song type may represent a single population broadly distributed throughout the eastern Pacific with no clear seasonal migratory pattern. Previous studies attempting to infer population structure of fin whales in the North Pacific using synchronous individual song samples have been unsuccessful, likely because they did not account for the seasonal lengthening in song intervals observed here.</t>
  </si>
  <si>
    <t>Oleson, Erin/AAA-9681-2019</t>
  </si>
  <si>
    <t>Oleson, Erin/0000-0002-4889-6059</t>
  </si>
  <si>
    <t>e115678</t>
  </si>
  <si>
    <t>10.1371/journal.pone.0115678</t>
  </si>
  <si>
    <t>WOS:000348845600053</t>
  </si>
  <si>
    <t>Dao, A; Yaro, AS; Diallo, M; Timbine, S; Huestis, DL; Kassogue, Y; Traore, AI; Sanogo, ZL; Samake, D; Lehmann, T</t>
  </si>
  <si>
    <t>Dao, A.; Yaro, A. S.; Diallo, M.; Timbine, S.; Huestis, D. L.; Kassogue, Y.; Traore, A. I.; Sanogo, Z. L.; Samake, D.; Lehmann, T.</t>
  </si>
  <si>
    <t>Signatures of aestivation and migration in Sahelian malaria mosquito populations</t>
  </si>
  <si>
    <t>During the long Sahelian dry season, mosquito vectors of malaria are expected to perish when no larval sites are available; yet, days after the first rains, mosquitoes reappear in large numbers. How these vectors persist over the 3-6-month long dry season has not been resolved, despite extensive research for over a century(1-3.) Hypotheses for vector persistence include dry-season diapause (aestivation) and long-distance migration (LDM); both are facets of vector biology that have been highly controversial owing to lack of concrete evidence. Here we show that certain species persist by a form of aestivation, while others engage in LDM. Using time-series analyses, the seasonal cycles of Anopheles coluzzii, Anopheles gambiae sensu stricto (s.s.), and Anopheles arabiensis were estimated, and their effects were found to be significant, stable and highly species-specific. Contrary to all expectations, the most complex dynamics occurred during the dry season, when the density of A. coluzzii fluctuated markedly, peaking when migration would seem highly unlikely, whereas A. gambiae s.s. was undetected. The population growth of A. coluzzii followed the first rains closely, consistent with aestivation, whereas the growth phase of both A. gambiae s.s. and A. arabiensis lagged by two months. Such a delay is incompatible with local persistence, but fits LDM. Surviving the long dry season in situ allows A. coluzzii to predominate and form the primary force of malaria transmission. Our results reveal profound ecological divergence between A. coluzzii and A. gambiae s.s., whose standing as distinct species has been challenged, and suggest that climate is one of the selective pressures that led to their speciation. Incorporating vector dormancy and LDM is key to predicting shifts in the range of malaria due to global climate change(4), and to the elimination of malaria from Africa.</t>
  </si>
  <si>
    <t>Lehmann, Tovi/0000-0002-8142-3915</t>
  </si>
  <si>
    <t>1476-4687</t>
  </si>
  <si>
    <t>10.1038/nature13987</t>
  </si>
  <si>
    <t>WOS:000346484800045</t>
  </si>
  <si>
    <t>Koo, KA; Patten, BC; Teskey, RO; Creed, IF</t>
  </si>
  <si>
    <t>Koo, Kyung Ah; Patten, Bernard C.; Teskey, Robert O.; Creed, Irena F.</t>
  </si>
  <si>
    <t>Climate change effects on red spruce decline mitigated by reduction in air pollution within its shrinking habitat range</t>
  </si>
  <si>
    <t>We investigated the potential effects of projected climate change on red spruce (Picea rubens Sarg.) growth in the Great Smoky Mountains of Southeastern USA. A model called Annual Radial Increment Model (ARIM) was used to capture ecosystem complexity manifested as direct and indirect effects in multifactorial within- and across-scale interactions. The model was run under different scenarios, including projected climate change under reduced, no change, and increased atmospheric pollution. Modeled red spruce growth at end of 21st century (2080-2099) was compared to modeled growth at end of the 20th century (1980-1999). Red spruce growth at high elevations (&gt;= 1700 m) declined by 10.8% when climate change interacted with a 10% increase in air pollution, but red spruce growth increased by 8.4% when air pollution decreased by 10%. In contrast, red spruce growth at low elevations (&lt;1700 m) declined by 11.2% with a 10% increase in air pollution, 8.9% with no change, and 6.4% with a 10% decrease in air pollution. Our results suggest that red spruce populations at high-elevation may grow more rapidly under climate change if air pollution decreases, but populations at low-elevation may decline irrespective of air pollution changes as habitats shrink. (C) 2014 Elsevier B.V. All rights reserved.</t>
  </si>
  <si>
    <t>Koo, Kyung Ah/A-7523-2015</t>
  </si>
  <si>
    <t>Koo, Kyung Ah/0000-0001-7139-5757</t>
  </si>
  <si>
    <t>10.1016/j.ecolmodel.2014.07.017</t>
  </si>
  <si>
    <t>WOS:000345722100009</t>
  </si>
  <si>
    <t>Di Iorio, O; Turienzo, P</t>
  </si>
  <si>
    <t>Di Iorio, Osvaldo; Turienzo, Paola</t>
  </si>
  <si>
    <t>The species of Botanochara Dejean, 1836 (Coleoptera: Chrysomelidae) from Argentina: an identification key, new host plant records and list of Cassidinae found in birds' nests and other protected places</t>
  </si>
  <si>
    <t>The genus Botanochara Dejean, 1836 comprises 43 species distributed in the Neotropical Region, among which 26 (57%) are known from Argentina. Botanochara praefica (Spaeth, 1940) is synonymized with B. macularia (Boheman, 1850). Botanochara missionea (Spaeth, 1915) and B. tessellata (Burmeister, 1870) are illustrated for the first time. Botanochara duodecimnotata (Boheman, 1850) and Botanochara segnis (Boheman, 1862) are new country records. Six species are shared with Bolivia, 21 with Brazil, 15 with Paraguay, one with Peru, and 7 with Uruguay. The known geographic distributions, synonymies, hybrids, chromosome numbers, and host plants in Argentina and adjacent countries are summarized. New localities and host plants, and some corrections of misidentified species from Argentina are given. Distribution maps of all species in Argentina with known localities superimposed with biogeographic provinces are provided. The southern limits of Botanochara in western, central and eastern Argentina are established and correlates with the known distributions of Ipomoea L. species (Convolvulaceae). A total of 12,815 specimens of Cassidinae were found inside birds' nests from Argentina, from which 11,538 (90.03%) belong to 8 species of Botanochara; 9,331 (80.87%) were found during Autumn (21th March to 20th June) and Winter (21th June to 20th September) (diapause), and 2,207 (19.13%) during Spring (21 th September to 20 th December) and Summer (21 th December to 20 th March) (aseasonal quiescence). Additional records of two other Cassidinae found in birds' nests and other protected places, Carlobruchia tricostata (Spaeth, 1907) and Stolas lacordairei (Boheman, 1850), are also provided.</t>
  </si>
  <si>
    <t>DEC 4</t>
  </si>
  <si>
    <t>WOS:000346745000001</t>
  </si>
  <si>
    <t>Chen, YL; Cheng, LL; Yao, HH; Chen, HY; Wang, YS; Zhao, WP; Pan, CZ; Shu, XH</t>
  </si>
  <si>
    <t>Chen, Yongle; Cheng, Leilei; Yao, Haohua; Chen, Haiyan; Wang, Yongshi; Zhao, Weipeng; Pan, Cuizhen; Shu, Xianhong</t>
  </si>
  <si>
    <t>The Myocardial Ischemia Evaluated by Real-Time Contrast Echocardiography May Predict the Response to Cardiac Resynchronization Therapy: A Large Animal Study</t>
  </si>
  <si>
    <t>Evidence-based criteria for applying cardiac resynchronization therapy (CRT) in patients with ischemic cardiomyopathy are still scarce. The aim of the present study was to evaluate the predictive value of real-time myocardial contrast echocardiography (RT-MCE) in a preclinical canine model of ischemic cardiomyopathy who received CRT. Ischemic cardiomyopathy was produced by ligating the first diagonal branch in 20 beagles. Dogs were subsequently divided into two groups that were either treated with bi-ventricular pacing (CRT group) or left untreated (control group). RT-MCE was performed at baseline, before CRT, and 4 weeks after CRT. Two-dimensional speckle tracking imaging was used to evaluate the standard deviation of circumferential (Cir12SD), radial (R12SD), and longitudinal (L12SD) strains of left ventricular segments at basal as well as middle levels. Four weeks later, the Cir12SD, R12SD, and myocardial blood flow (MBF) of the treated group were significantly improved compared to their non-CRT counterparts. Furthermore, MBF values measured before CRT were significantly higher in responders than in non-responders to bi-ventricular pacing. Meanwhile, no significant differences were observed between the responder and nonresponder groups in terms of Cir12SD, R12SD, and L12SD. A high degree of correlation was found between MBF values before CRT and LVEF after CRT. When MBF value &gt;24.9 dB/s was defined as a cut-off point before CRT, the sensitivity and specificity of RT-MCE in predicting the response to CRT were 83.3% and 100%, respectively. Besides, MBF values increased significantly in the CRT group compared with the control group after 4 weeks of pacing (49.8 +/- 15.5 dB/s vs. 28.5 +/- 4.6 dB/s, p&lt;0.05). Therefore, we considered that myocardial perfusion may be superior to standard metrics of LV synchrony in selecting appropriate candidates for CRT. In addition, CRT can improve myocardial perfusion in addition to cardiac synchrony, especially in the setting of ischemic cardiomyopathy.</t>
  </si>
  <si>
    <t>Wang, Yongshi/0000-0002-7851-1623</t>
  </si>
  <si>
    <t>e113992</t>
  </si>
  <si>
    <t>10.1371/journal.pone.0113992</t>
  </si>
  <si>
    <t>WOS:000349128700061</t>
  </si>
  <si>
    <t>Pulatov, B; Hall, K; Linderson, ML; Jonsson, AM</t>
  </si>
  <si>
    <t>Pulatov, Bakhtiyor; Hall, Karin; Linderson, Maj-Lena; Jonsson, Anna Maria</t>
  </si>
  <si>
    <t>Effect of climate change on the potential spread of the Colorado potato beetle in Scandinavia: an ensemble approach</t>
  </si>
  <si>
    <t>The Colorado potato beetle Leptinotarsa decemlineata is an insect pest that can cause a substantial reduction of the potato harvest if left uncontrolled. The aim of this study was to assess the impact of a warmer climate on the Colorado potato beetle in Europe, since temperature influences the beetles' activity and development from egg to adult, and thereby the potential distribution. The study focuses in particular on the potential northward spread in the Scandinavian countries. In this region, the current climate is not warm enough to sustain the completed development of one generation in all years, and the region does not host a permanent population. Temperature data for 1961-2050 from 4 regional climate models and gridded observed data for 1961-1990 (reference period) were used for model calculations. We simulated the earliest timing of completed development of the first and second generations of the Colorado potato beetle, and assessed the geographical and inter-annual variation in the number of generations per year. The model simulations indicated a shift in the northern limit for establishment of a permanent Colorado potato beetle population by 2020-2050 in comparison with 1961-1990. In particular, the model showed a substantial increase in the frequency of years in which the temperature requirement for development of one generation was fulfilled in the transient zone, i.e. the southern part of Scandinavia. In addition, 2 generations per year may occur more frequently at the current distribution border at 55 degrees N, increasing the risk of northward migration to the Scandinavian countries.</t>
  </si>
  <si>
    <t>Pulatov, Bakhtiyor/0000-0001-9764-482X</t>
  </si>
  <si>
    <t>10.3354/cr01259</t>
  </si>
  <si>
    <t>WOS:000348011800002</t>
  </si>
  <si>
    <t>Widenfalk, LA; Ahrne, K; Berggren, A</t>
  </si>
  <si>
    <t>Widenfalk, Lina A.; Ahrne, Karin; Berggren, Asa</t>
  </si>
  <si>
    <t>Using citizen-reported data to predict distributions of two non-native insect species in Sweden</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</si>
  <si>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</si>
  <si>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Berggren, Asa/F-2264-2016; Widenfalk, Lina/S-4896-2016</t>
  </si>
  <si>
    <t>Widenfalk, Lina/0000-0002-4705-9486</t>
  </si>
  <si>
    <t>10.1890/ES14-00212.1</t>
  </si>
  <si>
    <t>WOS:000347219000007</t>
  </si>
  <si>
    <t>Abdul Wahab, MA; De Nys, R; Abdo, D; Webster, N; Whalan, S</t>
  </si>
  <si>
    <t>Abdul Wahab, Muhammad Azmi; De Nys, Rocky; Abdo, David; Webster, Nicole; Whalan, Steve</t>
  </si>
  <si>
    <t>The influence of habitat on post-settlement processes, larval production and recruitment in a common coral reef sponge</t>
  </si>
  <si>
    <t>Population dynamics in marine sessile invertebrate communities are linked to both pre- and post-settlement processes. For species possessing low-dispersing, non feeding larvae, population demographics and distributions are primarily regulated by larval production and post-settlement effects. This study assessed the effect of temperature, photoperiod, rainfall and habitat on post-settlement mortality, growth, asexual reproduction (fission), larval production and recruitment in the abundant Great Barrier Reef brooding sponge Carteriospongia foliascens. The study was conducted over 24 months at two locations characterized by distinct hydrodynamics (wave height). Location-specific differences in growth, body size and fecundity for C foliascens were attributed to water movement, with a higher wave height range corresponding to higher abundance of larger, more reproductive individuals. The positive effects of hydrodynamics on growth and larval production also translated to higher recruitment levels highlighting a stock-recruitment relationship in this species. C. foliascens showed no evidence of fission, and exhibited fluctuating growth trajectories in all size classes investigated. Decreasing growth variability corresponded with increasing size, reflecting growth trajectories for species having indeterminate growth. Results presented in this study highlight the importance of habitat characteristics for post-settlement processes, larval production and recruitment in low dispersing sessile invertebrate species, such as brooding sponges. (C) 2014 Elsevier B.V. All rights reserved.</t>
  </si>
  <si>
    <t>Webster, Nicole S/G-4980-2011; de Nys, Rocky/D-6741-2012</t>
  </si>
  <si>
    <t>Webster, Nicole S/0000-0002-4753-5278; de Nys, Rocky/0000-0003-3869-4928; Abdul Wahab, Muhammad/0000-0003-4088-9652; Whalan, Steve/0000-0001-6786-8945</t>
  </si>
  <si>
    <t>1879-1697</t>
  </si>
  <si>
    <t>10.1016/j.jembe.2014.08.006</t>
  </si>
  <si>
    <t>WOS:000346894900019</t>
  </si>
  <si>
    <t>Huestis, DL; Lehmann, T</t>
  </si>
  <si>
    <t>Huestis, Diana L.; Lehmann, Tovi</t>
  </si>
  <si>
    <t>Ecophysiology of Anopheles gambiae s.l.: Persistence in the Sahel</t>
  </si>
  <si>
    <t>INFECTION GENETICS AND EVOLUTION</t>
  </si>
  <si>
    <t>The dry-season biology of malaria vectors is poorly understood, especially in arid environments when no surface waters are available for several months, such as during the dry season in the Sahel. Here we reappraise results on the dry-season physiology of members of the Anopheles gambiae s.l. complex in the broad context of dormancy in insects and especially in mosquitoes. We examine evidence on seasonal changes in reproduction, metabolism, stress tolerance, nutrition, molecular regulation, and environmental conditions and determine if the current results are compatible with dry-season diapause (aestivation) as the primary strategy for persistence throughout the dry season in the Sahel. In the process, we point out critical gaps in our knowledge that future studies can fill. We find compelling evidence that members of the An. gambiae s.l. complex undergo a form of aestivation during the Sahelian dry season by shifting energetic resources away from reproduction and towards increased longevity. Considering the differences between winter at temperate latitudes, which entails immobility of the insect and hence reliance on physiological solutions, as opposed to the Sahelian dry season, which restricts reproduction exclusively, we propose that behavioral changes play an important role in complementing physiological changes in this strategy. (C) 2014 Elsevier B.V. All rights reserved.</t>
  </si>
  <si>
    <t>1567-1348</t>
  </si>
  <si>
    <t>1567-7257</t>
  </si>
  <si>
    <t>10.1016/j.meegid.2014.05.027</t>
  </si>
  <si>
    <t>WOS:000346739500084</t>
  </si>
  <si>
    <t>Stalhandske, S; Gotthard, K; Posledovich, D; Leimar, O</t>
  </si>
  <si>
    <t>Stalhandske, S.; Gotthard, K.; Posledovich, D.; Leimar, O.</t>
  </si>
  <si>
    <t>Variation in two phases of post-winter development of a butterfly</t>
  </si>
  <si>
    <t>The temporal aspects of life cycle characteristics, such as diapause development, are under strong selection in seasonal environments. Fine-tuning of the life cycle may be particularly important to match the phenology of potential mates and resources as well as for optimizing abiotic conditions at eclosion. Here, we experimentally study the spring phenology of the orange tip butterfly, Anthocharis cardamines, by analysing post-winter pupal development in three populations along a latitudinal cline in each of Sweden and the United Kingdom. These countries differ substantially in their seasonal temperature profile. By repeatedly recording pupal weights, we established that post-winter development has two separate phases, with a more rapid weight loss in the second phase than in the first, likely corresponding to a ramping up of the rate of development. Variation in the duration of the first phase contributed more strongly than the second phase to the differences in phenology between the localities and sexes. We found that insects from Sweden had a faster overall rate of development than those from the United Kingdom, which is consistent with countergradient variation, as Sweden is colder during the spring than the United Kingdom. Similar trends were not observed at the within-country scale, however. A cogradient pattern was found within Sweden, with populations from the north developing more slowly, and there was no clear latitudinal trend within the United Kingdom. In all localities, males developed faster than females. Our results point to the importance of variation in the progression of post-winter development for spring phenology.</t>
  </si>
  <si>
    <t>Leimar, Olof/L-3781-2014; Gotthard, Karl/F-1163-2011</t>
  </si>
  <si>
    <t>Leimar, Olof/0000-0001-8621-6977; Gotthard, Karl/0000-0002-4560-6271</t>
  </si>
  <si>
    <t>10.1111/jeb.12519</t>
  </si>
  <si>
    <t>WOS:000346280100007</t>
  </si>
  <si>
    <t>Pechal, JL; Moore, H; Drijfhout, F; Benbow, ME</t>
  </si>
  <si>
    <t>Pechal, Jennifer L.; Moore, Hannah; Drijfhout, Falko; Benbow, M. Eric</t>
  </si>
  <si>
    <t>Hydrocarbon profiles throughout adult Calliphoridae aging: A promising tool for forensic entomology</t>
  </si>
  <si>
    <t>Blow flies (Diptera: Calliphoridae) are typically the first insects to arrive at human remains and carrion. Predictable succession patterns and known larval development of necrophagous insects on vertebrate remains can assist a forensic entomologist with estimates of a minimum post-mortem interval (PMImin) range. However, adult blow flies are infrequently used to estimate the PMImin, but rather are used for a confirmation of larval species identification. Cuticular hydrocarbons have demonstrated potential for estimating adult blow fly age, as hydrocarbons are present throughout blow fly development, from egg to adult, and are stable structures. The goal of this study was to identify hydrocarbon profiles associated with the adults of a North American native blow fly species, Cochliomyia macellaria (Fabricius) and a North American invasive species, Chrysomya rufifacies (Macquart). Flies were reared at a constant temperature (25 degrees C), a photoperiod of 14: 10 (L:D) (h), and were provided water, sugar and powdered milk ad libitum. Ten adult females from each species were collected at day 1, 5, 10, 20, and 30 postemergence. Hydrocarbon compounds were extracted and then identified using gas chromatography-mass spectrometry (GC-MS) analysis. A total of 37 and 35 compounds were detected from C. macellaria and Ch. rufifacies, respectively. There were 24 and 23 n-alkene and methyl-branched alkane hydrocarbons from C. macellaria and Ch. rufifacies, respectively (10 compounds were shared between species), used for statistical analysis. Non-metric multidimensional scaling analysis and permutational multivariate analysis of variance were used to analyze the hydrocarbon profiles with significant differences (P &lt; 0.001) detected among post-emergence age cohorts for each species, and unique hydrocarbon profiles detected as each adult blow fly species aged. This work provides empirical data that serve as a foundation for future research into improving PMImin estimates made by forensic practitioners and potentially increase the use of adult insects during death investigations. (C) 2014 Elsevier Ireland Ltd. All rights reserved.</t>
  </si>
  <si>
    <t>Moore, Hannah/H-4501-2018; Benbow, Mark/V-5895-2019</t>
  </si>
  <si>
    <t>Moore, Hannah/0000-0001-7263-8132; Drijfhout, Falko/0000-0002-3210-8038; Pechal, Jennifer/0000-0002-2588-2519</t>
  </si>
  <si>
    <t>1872-6283</t>
  </si>
  <si>
    <t>10.1016/j.forsciint.2014.10.019</t>
  </si>
  <si>
    <t>WOS:000345628100022</t>
  </si>
  <si>
    <t>Posledovich, D; Toftegaard, T; Navarro-Cano, JA; Wiklund, C; Ehrlen, J; Gotthard, K</t>
  </si>
  <si>
    <t>Posledovich, Diana; Toftegaard, Tenna; Navarro-Cano, Jose A.; Wiklund, Christer; Ehrlen, Johan; Gotthard, Karl</t>
  </si>
  <si>
    <t>Latitudinal variation in thermal reaction norms of post-winter pupal development in two butterflies differing in phenological specialization</t>
  </si>
  <si>
    <t>Latitudinal clines in thermal reaction norms of development are a common phenomenon in temperate insects. Populations from higher latitudes often develop faster throughout the range of relevant temperatures (i.e countergradient variation) because they must be able to complete their life cycle within a shorter seasonal time window compared to populations at lower latitudes. In the present study, we experimentally demonstrate that two species of butterflies Anthocharis cardamines (L.) and Pieris napi (L.) instead show a cogradient variation in thermal reaction norms of post-winter pupal development so that lower latitude populations develop faster than higher latitude populations. The two species share host plants but differ in the degree of phenological specialization, as well as in the patterns of voltinism. We suggest that the pattern in A.cardamines, a univoltine phenological specialist feeding exclusively on flowers and seedpods, is the result of selection for matching to the phenological pattern of its local host plants. The other species, P.napi, is a phenological generalist feeding on the leaves of the hosts and it shows a latitudinal cline in voltinism. Because the latitudinal pattern in P.napi was an effect of slow development in a fraction of the pupae from the most northern population, we hypothesize that this population may include both bivoltine and univoltine genotypes. Consequently, although the two species both showed cogradient patterns in thermal reaction norms, it appears likely that this was for different reasons.(c) 2014 The Linnean Society of London, Biological Journal of the Linnean Society, 2014, 113, 981-991.</t>
  </si>
  <si>
    <t>Navarro-Cano, Jose Antonio/L-8281-2013; Gotthard, Karl/F-1163-2011</t>
  </si>
  <si>
    <t>Navarro-Cano, Jose Antonio/0000-0001-8091-1063; Gotthard, Karl/0000-0002-4560-6271; Ehrlen, Johan/0000-0001-8539-8967</t>
  </si>
  <si>
    <t>10.1111/bij.12371</t>
  </si>
  <si>
    <t>WOS:000345319000007</t>
  </si>
  <si>
    <t>Duan, JJ; Jennings, DE; Williams, DC; Larson, KM</t>
  </si>
  <si>
    <t>Duan, Jian J.; Jennings, David E.; Williams, Dontay C.; Larson, Kristi M.</t>
  </si>
  <si>
    <t>Patterns of parasitoid host utilization and development across a range of temperatures: implications for biological control of an invasive forest pest</t>
  </si>
  <si>
    <t>Although climate change frequently has been linked to observed shifts in the distributions or phenologies of species, little is known about the potential effects of varying temperatures on parasitoids and their relationships with hosts. Using the egg parasitoid Oobius agrili (Hymenoptera: Encyrtidae) we examined host utilization patterns of this species across a range of temperatures (20-35 A degrees C) to explore how changing climate could affect the interaction with its host-the emerald ash borer (EAB) (Coleoptera: Buprestidae), a serious invasive forest pest that has killed tens of millions of ash (Fraxinus spp.) trees in North America. Results from our study showed that the window of host susceptibility to O. agrili parasitism declined significantly from 14.8 to 2.6 days in an inverse second-order relationship with increasing exposure temperatures from 20 to 35 A degrees C. In contrast, parasitoid host attack rate changed in a bell-shaped second-order relationship-i.e., increased with temperatures from 20 to 25 A degrees C, but decreased at about the same rate when temperatures increased from 30 to 35 A degrees C. This range of temperatures also significantly affected the development and mortality of immature parasitoids with 35 A degrees C resulting in 100 % mortality. There was little mortality (0-4.5 %) and no significant differences in the percentage (20.9-34.9 %) of immature O. agrili that entered diapause (as mature larvae) at 20, 25, and 30 A degrees C. However, there were significant differences in the time event of adult wasp emergence within this temperature range. The median time for 50 % of immature O. agrili emerging as adults at 20, 25, and 30 A degrees C were 38, 18, and 17 days after parental wasp oviposition, respectively. Together these findings indicate that the non-linear and unequal temperature effects on these host utilization parameters are likely to result in differential host parasitism rates, and thus could reduce the efficacy of this parasitoid in suppressing host populations due to climate change (global warming and extreme heat).</t>
  </si>
  <si>
    <t>Jennings, David/0000-0001-7179-3069</t>
  </si>
  <si>
    <t>10.1007/s10526-014-9604-9</t>
  </si>
  <si>
    <t>WOS:000344733700002</t>
  </si>
  <si>
    <t>Allem, LN; Gomes, AS; Borghetti, F</t>
  </si>
  <si>
    <t>Allem, Laisa N.; Gomes, Anabele S.; Borghetti, Fabian</t>
  </si>
  <si>
    <t>Pequi leaves incorporated into the soil reduce the initial growth of cultivated, invasive and native species</t>
  </si>
  <si>
    <t>Studies have identified the phytotoxicity of many native species of the Cerrado; however, most of them were conducted either in inert substrates, or using exaggerate proportions of plant material. We investigated the phytotoxicity of pequi leaves added to substrate soil in quantities compatible with the litter produced by this species. Pequi leaves were triturated and added to red latosol in concentrations of 0.75%, 1.5% and 3%; the control was constituted of leafless soil. These mixtures were added to pots and irrigated daily to keep them moist. Germinated seeds of the cultivated sorghum and sesame, of the invasive brachiaria and of the native purple ipe, were disposed in the pots to grow for five to seven days at 30 degrees C within a photoperiod of 12 h. Seedlings of all the species presented a reduction in their initial growth in a dose-dependent way. In general, the root growth was more affected by the treatments than the shoot growth; moreover, signs of necrosis were observed in the roots of the sorghum, sesame and brachiaria. The phytotoxic effects generated by relatively small quantities of leaves, in a reasonable range of species within a soil substrate, suggest potential allelopathy of pequi leaves under natural conditions.</t>
  </si>
  <si>
    <t>Borghetti, Fabian/N-2682-2015; Borghetti, Fabian/O-1813-2019</t>
  </si>
  <si>
    <t>Borghetti, Fabian/0000-0001-7141-265X; Borghetti, Fabian/0000-0001-7141-265X</t>
  </si>
  <si>
    <t>10.1590/0001-3765201420130420</t>
  </si>
  <si>
    <t>WOS:000347526200018</t>
  </si>
  <si>
    <t>Khadioli, N; Tonnang, ZEH; Muchugu, E; Ong'amo, G; Achia, T; Kipchirchir, I; Kroschel, J; Le Ru, B</t>
  </si>
  <si>
    <t>Khadioli, N.; Tonnang, Z. E. H.; Muchugu, E.; Ong'amo, G.; Achia, T.; Kipchirchir, I.; Kroschel, J.; Le Ru, B.</t>
  </si>
  <si>
    <t>Effect of temperature on the phenology of Chilo partellus (Swinhoe) (Lepidoptera, Crambidae); simulation and visualization of the potential future distribution of C. partellus in Africa under warmer temperatures through the development of life-table parameters</t>
  </si>
  <si>
    <t>Maize (Zea mays) is a major staple food in Africa. However, maize production is severely reduced by damage caused by feeding lepidopteran pests. In East and Southern Africa, Chilo partellus is one of the most damaging cereal stem borers mainly found in the warmer lowland areas. In this study, it was hypothesized that the future distribution and abundance of C. partellus may be affected greatly by the current global warming. The temperature-dependent population growth potential of C. partellus was studied on artificial diet under laboratory conditions at six constant temperatures (15, 18, 20, 25, 28, 30, 32 and 35 degrees C), relative humidity of 75 +/- 5% and a photoperiod of L12:L12 h. Several non-linear models were fitted to the data to model development time, mortality and reproduction of the insect species. Cohort updating algorithm and rate summation approach were stochastically used for simulating age and stage structure populations and generate life-table parameters. For spatial analysis of the pest risk, three generic risk indices (index of establishment, generation number and activity index) were visualized in the geographical information system component of the advanced Insect Life Cycle modeling (ILCYM) software. To predict the future distribution of C. partellus we used the climate change scenario A1B obtained from WorldClim and CCAFS databases. The maps were compared with available data on the current distribution of C. partellus in Kenya. The results show that the development times of the different stages decreased with increasing temperatures ranging from 18 to 35 degrees C; at the extreme temperatures, 15 and 38 degrees C, no egg could hatch and no larvae completed development. The study concludes that C. partellus may potentially expands its range into higher altitude areas, highland tropics and moist transitional regions, with the highest maize potential where the species has not been recorded yet. This has serious implication in terms of food security since these areas produce approximately 80% of the total maize in East Africa.</t>
  </si>
  <si>
    <t>LE RU, BRUNO/C-5862-2011; Le Ru, bruno/K-3480-2016</t>
  </si>
  <si>
    <t>Le Ru, bruno/0000-0002-4208-3727; Achia, Thomas/0000-0002-0700-9468</t>
  </si>
  <si>
    <t>10.1017/S0007485314000601</t>
  </si>
  <si>
    <t>WOS:000344945700016</t>
  </si>
  <si>
    <t>Safuraie-Parizi, S; Fathipour, Y; Talebi, AA</t>
  </si>
  <si>
    <t>Safuraie-Parizi, Sedighe; Fathipour, Yaghoub; Talebi, Ali Asghar</t>
  </si>
  <si>
    <t>Evaluation of tomato cultivars to Helicoverpa armigera using two-sex life table parameters in laboratory</t>
  </si>
  <si>
    <t>Helicoverpa armigera (Hubner) is one of the most important pests of a wide range of agricultural crops worldwide. Resistance of 10 tomato cultivars ('Primoearly,"Riogrand,"CaljN3,"Kingstone,"Earlyurbana,"Petomech,' 'EarlyurbanaY,"Mobil,"Imprial' and 'Petoearly') to H. armigera was evaluated under laboratory conditions at 25 +/- 1 degrees C, 60 +/- 5% RH and a photoperiod of 16:8 (L:D) hours using age-stage, two-sex life table parameters. The larval period ranged from 19.96 on 'Riogrand' to 24.58 days on 'Imprial: The insects reared on 'Imprial' had the longest total preoviposition period (44.80 days) and those reared on 'Riogrand' had the shortest one (35.44 days). The longest adult longevity for female and male was observed on 'EarlyurbanaY' (14.40 days) and 'Kingstone' (15.00 days), respectively. Using age-stage, two-sex life table, the value of the net reproductive rate (R-0) varied from 7.8 on 'Imprial' to 186.9 offspring per individual on Tetomech: The lowest value of the intrinsic rate of increase (r) and finite rate of increase (lambda) was on 'Imprial' (0.0410 and 1.0423 day(-1), respectively) and the highest was on 'Petomech' (0.1274 and 1.1359 day(-1), respectively). The mean generation time (T) on different cultivars varied from 39.9 to 48.2 days. The results revealed that 'Petomech' was the most susceptible (suitable) and 'Imprial' was the most resistant (unsuitable) cultivar to this pest among the tomato cultivars tested. (C) 2014 Korean Society of Applied Entomology, Taiwan Entomological Society and Malaysian Plant Protection Society. Published by Elsevier B.V. All rights reserved.</t>
  </si>
  <si>
    <t>Talebi, AliAsghar/Y-3281-2019</t>
  </si>
  <si>
    <t>Fathipour, Yaghoub/0000-0002-7963-5409; Talebi, Ali Asghar/0000-0001-5749-6391</t>
  </si>
  <si>
    <t>10.1016/j.aspen.2014.08.004</t>
  </si>
  <si>
    <t>WOS:000346882300029</t>
  </si>
  <si>
    <t>Reiser, S; Herrmann, JP; Temming, A</t>
  </si>
  <si>
    <t>Reiser, Stefan; Herrmann, Jens-Peter; Temming, Axel</t>
  </si>
  <si>
    <t>Thermal preference of the common brown shrimp (Crangon crangon, L.) determined by the acute and gravitational method</t>
  </si>
  <si>
    <t>Temperature is of critical importance for ectotherms, having vast impacts on physiology, behavior and distribution. In many species, however, the behavioral component of temperature selection is not well understood. This study addresses the thermoregulatory behavior of the common brown shrimp (Crangon crangon, L.), which is a central component of the Wadden Sea ecosystem and an important fishery resource of high commercial value. To investigate whether brown shrimp are thermosensitive and perform behavioral thermoregulation, we examined the short- and long-term thermoregulatory behavior by using the acute and gravitational method for temperature preference testing. For the acute method, female adult brown shrimp were acclimated to 5 temperatures between 9 degrees C and 19 degrees C for two weeks. For the gravitational method, the shrimp were acclimated to 3 temperatures within the same range. Hereafter, thermal preferenda were determined in an annular shaped preference chamber. Acute and gravitational thermal preference experiments revealed brown shrimp to be thermosensitive and perform behavioral thermoregulation. Using the acute method, a positive correlation of acclimation and preferred temperature was observed, resulting in a final thermal preferendum of 15.9 degrees C. In experiments using the gravitational method, preference temperature was heavily modulated by the photoperiod, with brown shrimp selecting temperatures more precisely during the scotophase than the photophase. Determined at dark exclusively, however, no effect of acclimation temperature on gravitational preference after 24 and 48 h was observed. Preferenda ranged between 13.5-15.0 degrees C after 24 h and 12.0-14.9 degrees C after 48 h, respectively, and no significant differences between both methods were detected. Based on these findings, 20-24 h of gradient exposure can be considered sufficient to obtain thermal preferenda that are unaffected by the animal's prior thermal history. Thermal preferenda determined in the present study were higher than the average temperature experienced by brown shrimp in the field. Still, thermal preferenda were considerably lower than previously reported optimum temperatures for brown shrimp. (C) 2014 Elsevier B.V. All rights reserved.</t>
  </si>
  <si>
    <t>Reiser, Stefan/0000-0002-8231-7209</t>
  </si>
  <si>
    <t>10.1016/j.jembe.2014.08.018</t>
  </si>
  <si>
    <t>WOS:000346894900030</t>
  </si>
  <si>
    <t>Stoffolano, JG; Croke, K; Chambers, J; Gade, G; Solari, P; Liscia, A</t>
  </si>
  <si>
    <t>Stoffolano, John G., Jr.; Croke, Katherine; Chambers, James; Gaede, Gerd; Solari, Paolo; Liscia, Anna</t>
  </si>
  <si>
    <t>Role of Phote-HrTH (Phormia terraenovae hypertrehalosemic hormone) in modulating the supercontractile muscles of the crop of adult Phormia regina Meigen</t>
  </si>
  <si>
    <t>Phote-HrTH (Phormia terraenovae hypertrehalosemic hormone) has been demonstrated in the Diptera to be involved in flight metabolism, reproduction, and diapause. Each of these events needs the hormone's action and requirement for carbohydrates is the common denominator. In Diptera, carbohydrates are taken up during feeding by action of the cibarial pump and are then stored in the crop. Using adult Phormia regina, both a bioassay and electrophysiological recordings show that Phote-HrTH slows down or inhibits the crop lobe muscles (P5) and, at the same time, stimulates the muscles of the pump 4 (P4) involved in pushing fluids out of the crop and up into the midgut for digestion. The EC50 for P4 was in the nanomolar range while the IC50 for P5 was 1.4-75.1 pM. The effect of Phote-HrTH on P4/5 suggests that the peptide is important in coordinating the two pumps, which are involved in moving carbohydrates up into the midgut for digestion. The adult crop organ is an essential storage organ for carbohydrates and now should be considered an important structure capable of delivering nutrients to the midgut for digestion. (C) 2014 Elsevier Ltd. All rights reserved.</t>
  </si>
  <si>
    <t>/0000-0001-8785-1438; Liscia, Anna/0000-0002-1629-2090</t>
  </si>
  <si>
    <t>10.1016/j.jinsphys.2014.10.014</t>
  </si>
  <si>
    <t>WOS:000347141100019</t>
  </si>
  <si>
    <t>Kukreja, AA; Wang, JCY; Pierson, E; Keifer, DZ; Selzer, L; Tan, Z; Dragnea, B; Jarrold, MF; Zlotnick, A</t>
  </si>
  <si>
    <t>Kukreja, Alexander A.; Wang, Joseph C. -Y.; Pierson, Elizabeth; Keifer, David Z.; Selzer, Lisa; Tan, Zhenning; Dragnea, Bogdan; Jarrold, Martin F.; Zlotnick, Adam</t>
  </si>
  <si>
    <t>Structurally Similar Woodchuck and Human Hepadnavirus Core Proteins Have Distinctly Different Temperature Dependences of Assembly</t>
  </si>
  <si>
    <t>JOURNAL OF VIROLOGY</t>
  </si>
  <si>
    <t>Woodchuck hepatitis virus (WHV), a close relative of human hepatitis B virus (HBV), has been a key model for disease progression and clinical studies. Sequences of the assembly domain of WHV and HBV core proteins (wCp149 and hCp149, respectively) have 65% identity, suggesting similar assembly behaviors. We report a cryo-electron microscopy (cryo-EM) structure of the WHV capsid at nanometer resolution and characterization of wCp149 assembly. At this resolution, the T=4 capsid structures of WHV and HBV are practically identical. In contrast to their structural similarity, wCp149 demonstrates enhanced assembly kinetics and stronger dimer-dimer interactions than hCp149: at 23 degrees C and at 100 mM ionic strength, the pseudocritical concentrations of assembly of wCp149 and hCp149 are 1.8 mu M and 43.3 mu M, respectively. Transmission electron microscopy reveals that wCp149 assembles into predominantly T=4 capsids with a sizeable population of larger, nonicosahedral structures. Charge detection mass spectrometry indicates that T=3 particles are extremely rare compared to the similar to 5% observed in hCp149 reactions. Unlike hCp149, wCp149 capsid assembly is favorable over a temperature range of 4 degrees C to 37 degrees C; van't Hoff analyses relate the differences in temperature dependence to the high positive values for heat capacity, enthalpy, and entropy of wCp149 assembly. Because the final capsids are so similar, these findings suggest that free wCp149 and hCp149 undergo different structural transitions leading to assembly. The difference in the temperature dependence of wCp149 assembly may be related to the temperature range of its hibernating host. IMPORTANCE In this paper, we present a cryo-EM structure of a WHV capsid showing its similarity to HBV. We then observe that the assembly properties of the two homologous proteins are very different. Unlike human HBV, the capsid protein of WHV has evolved to function in a nonhomeostatic environment. These studies yield insight into the interplay between core protein self-assembly and the host environment, which may be particularly relevant to plant viruses and viruses with zoonotic cycles involving insect vectors.</t>
  </si>
  <si>
    <t>Jarrold, Martin/B-2354-2018</t>
  </si>
  <si>
    <t>Zlotnick, Adam/0000-0001-9945-6267</t>
  </si>
  <si>
    <t>0022-538X</t>
  </si>
  <si>
    <t>1098-5514</t>
  </si>
  <si>
    <t>10.1128/JVI.01840-14</t>
  </si>
  <si>
    <t>WOS:000345292100017</t>
  </si>
  <si>
    <t>Williams, CM; Nicolai, A; Ferguson, LV; Bernards, MA; Hellmann, JJ; Sinclair, BJ</t>
  </si>
  <si>
    <t>Williams, Caroline M.; Nicolai, Annegret; Ferguson, Laura V.; Bernards, Mark A.; Hellmann, Jessica J.; Sinclair, Brent J.</t>
  </si>
  <si>
    <t>Cold hardiness and deacclimation of overwintering Papilio zelicaon pupae</t>
  </si>
  <si>
    <t>Seasonally-acquired cold tolerance can be reversed at warm temperatures, leaving temperate ectotherms vulnerable to cold snaps. However, deacclimation, and its underlying mechanisms, has not been well-explored in insects. Swallowtail butterflies are widely distributed but in some cases their range is limited by low temperature and their cold tolerance is seasonally acquired, implying that they experience mortality resulting from deacclimation. We investigated cold tolerance and hemolymph composition of Anise swallowtail (Papilio zelicaon) pupae during overwintering in the laboratory, and after four days exposure to warm temperatures in spring. Overwintering pupae had supercooling points around -20.5 degrees C and survived brief exposures to -30 degrees C, suggesting partial freeze tolerance. Overwintering pupae had hemolymph osmolality of approximately 920 mOsm, imparted by high concentrations of glycerol, K+ and Na+ After exposure to spring warming, supercooling points increased to approximately -17 degrees C, and survival of a 1 h exposure to -20 degrees C decreased from 100% to 0%. This deacclimation was associated with decreased hemolymph osmolality and reduced glycerol, trehalose, Na+ and Ca2+ concentrations. We compared cold tolerance of pupae to weather conditions at and beyond the species' northern range boundary. Minimum temperatures at the range boundary approached the lower lethal temperature of pupae, and were colder north of the range, suggesting that cold hardiness may set northern range limits. Minimum temperatures following warm snaps were likely to cause mortality in at least one of the past three years. Cold snaps in the spring are increasing in frequency as a result of global climate change, so are likely to be a significant source of mortality for this species, and other temperate ectotherms. (C) 2014 Elsevier Inc All rights reserved.</t>
  </si>
  <si>
    <t>Nicolai, Annegret/0000-0001-7099-5603; Sinclair, Brent/0000-0002-8191-9910</t>
  </si>
  <si>
    <t>10.1016/j.cbpa.2014.08.002</t>
  </si>
  <si>
    <t>WOS:000343616700008</t>
  </si>
  <si>
    <t>Kessel, ST; Chapman, DD; Franks, BR; Gedamke, T; Gruber, SH; Newman, JM; White, ER; Perkins, RG</t>
  </si>
  <si>
    <t>Kessel, S. T.; Chapman, D. D.; Franks, B. R.; Gedamke, T.; Gruber, S. H.; Newman, J. M.; White, E. R.; Perkins, R. G.</t>
  </si>
  <si>
    <t>Predictable temperature-regulated residency, movement and migration in a large, highly mobile marine predator (Negaprion brevirostris)</t>
  </si>
  <si>
    <t>Understanding how and why animals are distributed through time and space has always been a fundamental component of ecology and is an essential prerequisite for effective conservation and/or management. However, for highly mobile K-selected species, behavioural predictability is rarely considered over appropriate scales relative to life history. To address this point, a multidisciplinary approach combining telemetry, external tagging, physical assessment, environmental monitoring and genetic analysis was adopted to determine a spatial framework for the movements of adult lemon sharks Negaprion brevirostris at multiple spatial and temporal scales from 2007 to 2011. Lemon sharks (n = 83) were tracked with passive acoustic telemetry, revealing a winter residency in the southeast Florida region. Detections from individuals recorded within the core winter habitat for &gt;20 d (n = 56) were incorporated into generalized linear mixed-effects models to investigate the influence of water temperature, photoperiod, moon phase, month and year on presence. The findings of this study suggest a temperature driven 'migration-residency' model for mature lemon shark distribution across the USA eastern seaboard. Lemon sharks are distributed across a wide geographical area in the summer months and migrate south concentrating off southeast Florida in the winter, with this pattern repeated each year. From comparative genetic analysis and the absence of any evidence of mating behaviour during the winter residency period, mating and parturition most probably occur in May/June between northern Florida and the Carolinas. This study highlights the importance of determining the specific dynamics and proximate causes of animal movement and distribution over appropriate spatial and temporal scales relative to life history.</t>
  </si>
  <si>
    <t>White, Easton/0000-0002-0768-9555</t>
  </si>
  <si>
    <t>10.3354/meps10966</t>
  </si>
  <si>
    <t>WOS:000345700700013</t>
  </si>
  <si>
    <t>Avery, ML; Tillman, EA; Spurfeld, C; Engeman, RM; Maciejewski, KP; Brown, JD; Fetzer, EA</t>
  </si>
  <si>
    <t>Avery, Michael L.; Tillman, Eric A.; Spurfeld, Conny; Engeman, Richard M.; Maciejewski, Kelin P.; Brown, Jessica D.; Fetzer, Emily A.</t>
  </si>
  <si>
    <t>Invasive black spiny-tailed iguanas (Ctenosaura similis) on Gasparilla Island, Florida, USA</t>
  </si>
  <si>
    <t>INTEGRATIVE ZOOLOGY</t>
  </si>
  <si>
    <t>The native range of Ctenosaura similis extends from southern Mexico through Panama. From an initial introduction of 3 animals in 1979, the species now numbers in the thousands on Gasparilla Island in southwest Florida. In response to complaints of property damage from residents and threats to native species, local officials and the US Department of Agriculture Wildlife Services began a removal program in 2008. Through 2011, trappers removed 9467 ctenosaurs. The number removed declined from 32 iguanas/day in 2008 to 1.9 iguanas/day in 2011 despite no easing of the control effort. We necropsied 2757 ctenosaurs to document aspects of their natural history. Females outnumbered males overall, although the largest size class (&gt;300 mm snout-vent length) included 32 males and just 2 females. Reproduction was seasonal. We found oviducal eggs in females from early Apr to early Jun, approximately 2 months later than C. similis in its native range. We trapped hatchlings from late Jul to early Oct coincident with the summer rainy season. Clutch size increased with female body size, with 62 being the largest clutch size recorded. In general, the biology of the invasive population on Gasparilla Island resembles native C. similis populations in Central America, except for the lack of large individuals. We suggest that shorter day length and colder temperatures create environmental conditions that are suboptimal for individual growth compared to those in the native range.</t>
  </si>
  <si>
    <t>1749-4877</t>
  </si>
  <si>
    <t>1749-4869</t>
  </si>
  <si>
    <t>10.1111/1749-4877.12085</t>
  </si>
  <si>
    <t>WOS:000345695200005</t>
  </si>
  <si>
    <t>Prabhakaran, PM; Sheeba, V</t>
  </si>
  <si>
    <t>Prabhakaran, Priya M.; Sheeba, Vasu</t>
  </si>
  <si>
    <t>Temperature sensitivity of circadian clocks is conserved across Drosophila species melanogaster, malerkotliana and ananassae</t>
  </si>
  <si>
    <t>Light and temperature are the major environmental cycles that can synchronize circadian rhythms in a variety of organisms. Previously, we have shown that under light/dark cycles of various photoperiods, the Drosophila species ananassae exhibits unimodal activity pattern with a prominent morning activity peak in contrast with Drosophila melanogaster and Drosophila malerkotliana, which show bimodal activity pattern with morning and evening activity peaks. Here we report that circadian clocks controlling activity/rest rhythm of these two less-studied species D. malerkotliana and D. ananassae can be synchronized by temperature cycles and that even under temperature cycles D. ananassae exhibits only a pronounced morning (thermophase onset) activity peak. Although D. melanogaster and D. ananassae exhibit differences in the phase of activity/rest rhythm under temperature cycles, circadian clocks of both show similar sensitivity to warm temperature pulses. Circadian period of activity/rest rhythm of D. ananassae differs from the other two species at some moderate-range temperatures; however, in conditions that are more extreme, circadian clocks of D. melanogaster, D. malerkotliana and D. ananassae appear to be largely temperature compensated.</t>
  </si>
  <si>
    <t>Vasu, Sheeba/0000-0003-2924-7130</t>
  </si>
  <si>
    <t>10.3109/07420528.2014.941471</t>
  </si>
  <si>
    <t>WOS:000345237600007</t>
  </si>
  <si>
    <t>Dias-Pini, NS; DaSilva, CSB; Penaflor, MFGV; Parra, JRP</t>
  </si>
  <si>
    <t>Dias-Pini, N. S.; DaSilva, C. S. B.; Penaflor, M. F. G. V.; Parra, J. R. P.</t>
  </si>
  <si>
    <t>Does host determine short-range flight capacity of trichogrammatids?</t>
  </si>
  <si>
    <t>Biological traits, such as body size, fecundity and fertility, of egg parasitoids are strongly influenced by host species, and the use of a single-host species for consecutive generations has been showed to be detrimental for egg parasitoid biology. Besides biological traits, behaviour of egg parasitoids is also an important parameter for implying their performance in the field, but information about the effect of host on the behaviour of egg parasitoids is still scarce. Thus, this work aimed at determining the influence of host species on the short-range flight capacity of three egg parasitoids Trichogrammatoidea annulata De Santis, Trichogramma atopovirilia Oatman and Platner and Trichogramma bruni Nagajara reared on Anagasta kuehniella (Zeller), Corcyra cephalonica (Stainton) and Sitotroga cerealella (Olivier), for first, 10 and 28 consecutive generations. Trichogrammatids emerged inside a tubular dark flight chamber, under controlled conditions, and short-range flying response was based on the proportions of adults trapped to the sticky top of the chamber and the ones found on the bottom, which were checked for defective wings. Our data clearly demonstrate that trichogrammatid short-range flight depends on the fasctidious host species. All three egg parasitoids had their flight capacity significantly reduced when emerged from S.cerealella. The highest flying capacity of T.annulata was registered when reared on C.cephalonica, while for T.atopovirilia was on A.kuehniella and T.bruni on both C.cephalonica and A.kuehniella. Parasitoid flight capacity is affected when reared on the same host over generations; however, it was not possible to define a pattern for any of the trichogrammatids. Our findings are of great relevance for quality control of mass-reared egg parasitoids because measuring only behavioural traits with use of flight chambers can be more practical and less time-consuming than assessing biological parameters.</t>
  </si>
  <si>
    <t>Penaflor, M. Fernanda G.V./F-7591-2013; Parra, Jose Roberto Postali/D-9282-2012</t>
  </si>
  <si>
    <t>Penaflor, M. Fernanda G.V./0000-0001-8240-8840; Dias-Pini, Nivia/0000-0002-3664-812X</t>
  </si>
  <si>
    <t>10.1111/jen.12115</t>
  </si>
  <si>
    <t>WOS:000344371900006</t>
  </si>
  <si>
    <t>Paulsen, TR; Hogstedt, G; Thompson, K; Vandvik, V; Eliassen, S</t>
  </si>
  <si>
    <t>Paulsen, Torbjorn R.; Hogstedt, Goran; Thompson, Ken; Vandvik, Vigdis; Eliassen, Sigrunn</t>
  </si>
  <si>
    <t>Conditions favouring hard seededness as a dispersal and predator escape strategy</t>
  </si>
  <si>
    <t>The water-impermeable seed coat of hard' seeds is commonly considered a dormancy trait. Seed smell is, however, strongly correlated with seed water content, and hard seeds are therefore olfactionally cryptic to foraging rodents. This is the rationale for the crypsis hypothesis, which proposes that the primary functions of hard seeds are to reduce seed predation and promote rodent seed dispersal. We use a mechanistic model to describe seed survival success of plants with different dimorphic soft and hard seed strategies. The model is based on established empirical-ecological relationships of moisture requirements for germination and benefits of seed dispersal, and on experimentally demonstrated relationships between seed volatile emission, predation and predator escape. We find that water-impermeable seed coats can reduce seed predation under a wide range of natural humidity conditions. Plants with rodent dispersed seeds benefit from producing dimorphic soft and hard seeds at ratios where the anti-predator advantages of hard seeds are balanced by the dispersal benefits gained by producing some soft seeds. The seed pathway predicted from the model is similar to those of experimental seed-tracking studies. This validates the relevance and realism of the ecological mechanisms and relationships incorporated in the model.Synthesis. Rodent seed predators are often also important seed dispersers and have the potential to exert strong selective pressures on seeds to evolve methods of avoiding detection, and hard seeds seem to do just that. This work suggests that water-impermeable hard seeds may evolve in the absence of a dormancy function and that optimal seed survival in many environments with rodent seed predators is obtained by plants having a dimorphic soft and hard seed strategy.</t>
  </si>
  <si>
    <t>Vandvik, Vigdis/C-1924-2008</t>
  </si>
  <si>
    <t>Vandvik, Vigdis/0000-0003-4651-4798</t>
  </si>
  <si>
    <t>10.1111/1365-2745.12323</t>
  </si>
  <si>
    <t>WOS:000344333800013</t>
  </si>
  <si>
    <t>Khadioli, N; Tonnang, ZEH; Ong'amo, G; Achia, T; Kipchirchir, I; Kroschel, J; Le Ru, B</t>
  </si>
  <si>
    <t>Khadioli, N.; Tonnang, Z. E. H.; Ong'amo, G.; Achia, T.; Kipchirchir, I.; Kroschel, J.; Le Ru, B.</t>
  </si>
  <si>
    <t>Effect of temperature on the life history parameters of noctuid lepidopteran stem borers, Busseola fusca and Sesamia calamistis</t>
  </si>
  <si>
    <t>The influence of temperature on the development, mortality, fecundity and life table parameters of two important noctuid African cereal pests, Busseola fusca and Sesamia calamistis was investigated under laboratory conditions. Experiments were carried out with larvae reared on artificial diet under eight constant temperatures (12 degrees C, 15 degrees C, 18 degrees C, 20 degrees C, 25 degrees C, 28 degrees C, 30 degrees C and 35 degrees C) and a 12L:12D photoperiod. Life table parameters were calculated using Insect Life Cycle Modelling (ILCYM) software. At 12 degrees C and 35 degrees C insects failed to develop. Mean development time for both species decreased with increasing temperature for all stages. Between 15 degrees C and 30 degrees C, mean larvae development time is divided by four for both species and adult mean longevity is divided by 1.5 and 2.5, for both sexes of S. calamistis and B. fusca, respectively. Fecundity varied according to temperature; the highest was estimated at 22 degrees C and 24 degrees C for B. fusca and S. calamistis, respectively. The lower thermal threshold for B. fusca and S. calamistis was, respectively, 6 degrees C and 9 degrees C, while the upper thermal threshold was 31 degrees C and 32 degrees C, respectively. The highest intrinsic rate of natural increase for B. fusca was obtained at 25 degrees C while for S. calamistis it was obtained at 28 degrees C. The highest net reproduction was obtained at 25 degrees C for both species, but it was higher for S. calamistis than for B. fusca. The shortest population doubling time was observed at 25 degrees C for B. fusca and at 28 degrees C for S. calamistis. The optimum temperature range for development of both species was 25-28 degrees C. The lower lower thermal threshold found for B. fusca than for S. calamistis and the higher upper thermal threshold found for S. calamistis than for B. fusca explain in part the observed distribution of both species in sub-Saharan Africa with S. calamistis occurring in all the agro-ecological zones but being usually more common than B. fusca in savannah lowland and B. fusca reported mainly from mid and high altitude areas.</t>
  </si>
  <si>
    <t>Le Ru, bruno/K-3480-2016; LE RU, BRUNO/C-5862-2011</t>
  </si>
  <si>
    <t>10.1111/aab.12157</t>
  </si>
  <si>
    <t>WOS:000344011900007</t>
  </si>
  <si>
    <t>Kurylyk, BL; MacQuarrie, KTB; McKenzie, JM</t>
  </si>
  <si>
    <t>Kurylyk, Barret L.; MacQuarrie, Kerry T. B.; McKenzie, Jeffrey M.</t>
  </si>
  <si>
    <t>Climate change impacts on groundwater and soil temperatures in cold and temperate regions: Implications, mathematical theory, and emerging simulation tools</t>
  </si>
  <si>
    <t>EARTH-SCIENCE REVIEWS</t>
  </si>
  <si>
    <t>Climate change is expected to increase regional and global air temperatures and significantly alter precipitation regimes. These projected changes in meteorological conditions will likely influence subsurface thermal regimes. Increases in groundwater and soil temperatures could impact groundwater quality, harm groundwater-sourced ecosystems, and contribute to the geotechnical failure of critical infrastructure. Furthermore, permafrost thaw induced by rising subsurface temperatures will likely alter surface and subsurface hydrology in high altitude and/or latitude regions and exacerbate the rate of anthropogenic climate change by releasing stored carbon into the atmosphere. This contribution discusses the theory and development of subsurface heat transport equations for cold and temperate regions. Analytical solutions to transient forms of the conduction equation and the conduction-advection equation with and without freezing are detailed. In addition, recently developed groundwater flow and heat transport models that can accommodate freezing and thawing processes are briefly summarized. These models can be applied to simulate climate change-induced permafrost degradation and dormant aquifer activation in cold regions. Several previous reviews have focused on the impact of climate change on subsurface hydraulic regimes and groundwater resources, but this is the first synthesis of studies considering the influence of future climate change on subsurface thermal regimes in cold and temperate regions. The current gaps in this body of knowledge are highlighted, and recommendations are made for improving future studies by linking atmospheric global climate models to subsurface heat transport models that consider heat advection via groundwater flow. (C) 2014 Elsevier B.V. All rights reserved.</t>
  </si>
  <si>
    <t>Kurylyk, Barret/0000-0002-8244-3838</t>
  </si>
  <si>
    <t>0012-8252</t>
  </si>
  <si>
    <t>1872-6828</t>
  </si>
  <si>
    <t>10.1016/j.earscirev.2014.06.006</t>
  </si>
  <si>
    <t>WOS:000345058600015</t>
  </si>
  <si>
    <t>Fu, Y; Zhang, HC; Dong, WJ; Yuan, WP</t>
  </si>
  <si>
    <t>Fu, Yang; Zhang, Haicheng; Dong, Wenjie; Yuan, Wenping</t>
  </si>
  <si>
    <t>Comparison of Phenology Models for Predicting the Onset of Growing Season over the Northern Hemisphere</t>
  </si>
  <si>
    <t>Vegetation phenology models are important for examining the impact of climate change on the length of the growing season and carbon cycles in terrestrial ecosystems. However, large uncertainties in present phenology models make accurate assessment of the beginning of the growing season (BGS) a challenge. In this study, based on the satellite-based phenology product (i.e. the V005 MODIS Land Cover Dynamics (MCD12Q2) product), we calibrated four phenology models, compared their relative strength to predict vegetation phenology; and assessed the spatial pattern and interannual variability of BGS in the Northern Hemisphere. The results indicated that parameter calibration significantly influences the models' accuracy. All models showed good performance in cool regions but poor performance in warm regions. On average, they explained about 67% (the Growing Degree Day model), 79% (the Biome-BGC phenology model), 73% (the Number of Growing Days model) and 68% (the Number of Chilling Days-Growing Degree Day model) of the BGS variations over the Northern Hemisphere. There were substantial differences in BGS simulations among the four phenology models. Overall, the Biome-BGC phenology model performed best in predicting the BGS, and showed low biases in most boreal and cool regions. Compared with the other three models, the two-phase phenology model (NCD-GDD) showed the lowest correlation and largest biases with the MODIS phenology product, although it could catch the interannual variations well for some vegetation types. Our study highlights the need for further improvements by integrating the effects of water availability, especially for plants growing in low latitudes, and the physiological adaptation of plants into phenology models.</t>
  </si>
  <si>
    <t>e109544</t>
  </si>
  <si>
    <t>10.1371/journal.pone.0109544</t>
  </si>
  <si>
    <t>WOS:000342670800090</t>
  </si>
  <si>
    <t>Stankowski, S</t>
  </si>
  <si>
    <t>Stankowski, Sean</t>
  </si>
  <si>
    <t>The density of empty shells, not habitat cover or quality, predicts the density of live Rhagada snails</t>
  </si>
  <si>
    <t>MOLLUSCAN RESEARCH</t>
  </si>
  <si>
    <t>Camaenid land snails are often the focus of targeted biodiversity surveys in Australia, but can be difficult to locate because they hibernate for most of the year. Searches would be more effective if the density of live snails could be predicted from features of the habitat, or from the abundance of empty shells from long dead individuals. In 53 populations of Rhagada, the dominant genus of land snail in the Pilbara bioregion of Western Australia, the density of live snails is not correlated with the cover or height of spinifex (Triodia), the main habitat plant occupied by Rhagada. On the other hand, the density of empty shells on the soil surface does explain snail population density, but the relationship is weak (r(2)=0.209). Nevertheless, the data suggest that searches for live Rhagada are more likely to succeed in areas where empty shells are most abundant.</t>
  </si>
  <si>
    <t>Stankowski, Sean/0000-0003-0472-9299</t>
  </si>
  <si>
    <t>1323-5818</t>
  </si>
  <si>
    <t>1448-6067</t>
  </si>
  <si>
    <t>10.1080/13235818.2014.888983</t>
  </si>
  <si>
    <t>WOS:000344558300004</t>
  </si>
  <si>
    <t>PHENOLOGY AND DEMOGRAPHY OF GREAT BASIN GOPHERSNAKES (PITUOPHIS CATENIFER DESERTICOLA) AT THE NORTHERN EDGE OF THEIR RANGE</t>
  </si>
  <si>
    <t>Northern range edges of snakes may arise due to short active seasons that challenge snakes to find enough resources to support growth, reproduction, and overwinter survival. We examined the demography and life-history timing for nationally listed as Threatened Great Basin Gophersnakes (Pituophis catenifer deserticola) near their northern edge of its range in south central British Columbia, Canada. In 2006 and 2007, we captured 157 snakes at four study sites and implanted radio-transmitters in 39 adults. Mortality was highest during the mating season in May, with 41% of observed mortalities. The main cause of death was predation (76%), but 18% was due to roadkill. The majority of females (89%) oviposited; all five females observed in both years oviposited in each year. The active season was similar to 200 days with snakes emerging in early April and retreating to hibernation sites in late September. Taken altogether, in suitable habitats, these northern populations of Gophersnakes occurred at high density with high reproductive rates and very low overwinter mortality.</t>
  </si>
  <si>
    <t>WOS:000343398400002</t>
  </si>
  <si>
    <t>Smith, L</t>
  </si>
  <si>
    <t>Smith, Lincoln</t>
  </si>
  <si>
    <t>Prediction of the Geographic Distribution of the Psyllid, Arytinnis hakani (Homoptera: Psyllidae), a Prospective Biological Control Agent of Genista monspessulana, Based on the Effect of Temperature on Development, Fecundity, and Survival</t>
  </si>
  <si>
    <t>The psyllid, Arytinnis hakani (Loginova), is a prospective biological control agent of Genista monspessulana (French broom), an invasive shrub originating from western Europe. It is a multivoltine species that is not known to diapause. The insect is established in Australia, where it appears to cause heavy defoliation and mortality of the target weed, except at warm sunny sites. This suggests that bright light or high temperatures may hamper the agent. We measured the effect of temperature on development rate, survival, and fecundity of the psyllid to determine its suitable temperature range. Intrinsic rate of increase was highest near 22 degrees C, and there was no population growth at the extremes of 5 degrees C and 26 degrees C. Net reproductive rate was highest at 16.5 degrees C. Fecundity was highest at 22 degrees C, and decreased to half at 16 degrees C and at 27 degrees C. Adult female longevity decreased with increasing temperature over the range studied. Nymphal survivorship was highest at 16 degrees C and dropped to 0% at 5 degrees C and 26 degrees C. Eggs were able to complete development in 83 d at 5 degrees C, but with only 20% survivorship versus 78-95% survivorship at higher temperatures. For populations with a stable age distribution, only 2 3% of the population is in the adult stage. Climate modeling using CLIMEX indicated that the geographic distribution of the psyllid is constrained by high temperature stress in Australia. The psyllid is predicted to be suitable in coastal California but not in the Sierra foothills.</t>
  </si>
  <si>
    <t>10.1603/EN14086</t>
  </si>
  <si>
    <t>WOS:000343216400027</t>
  </si>
  <si>
    <t>Feng, YQ; Xu, LL; Tian, B; Tao, J; Wang, JL; Zong, SX</t>
  </si>
  <si>
    <t>Feng, Yuqian; Xu, Lili; Tian, Bing; Tao, Jing; Wang, Jinlin; Zong, Shixiang</t>
  </si>
  <si>
    <t>Cold Hardiness of Asian Longhorned Beetle (Coleoptera: Cerambycidae) Larvae in Different Populations</t>
  </si>
  <si>
    <t>The Asian longhorned beetle, Anoplophora glabripennis (Motschulsky) (Coleoptera: Cerambycidae), is distributed widely in China, where it causes severe damage to forests, and is a quarantine pest in Europe, the United States, and Canada. A. glabripennis overwinters as dormant larvae to avoid adverse environmental conditions. To elucidate the cold hardiness of A. glabripennis larvae, the supercooling point (SCP), freezing point (FP), and cold hardiness-related compounds were examined in overwintering larva from five populations in China (Yili, Yanchi, Wulateqianqi, Beijing, and Dezhou). The results showed that the SCP and FP differed significantly among populations, where the SCP of larvae in the Wulateqianqi population was the lowest and highest in the Beijing population. The water, fat, and glycogen contents also differed significantly among the five populations. The SCPs of larvae from all five populations were proportional to glycogen contents, but had no association with water contents and fat contents. The total contents of seven low-molecular weight compounds (glycerol, galactose, glucose, mannose, sorbitol, inositol, and trehalose) differed significantly among populations. Thus, A. glabripennis larvae from different geographical populations contained different sugars or sugar alcohols (especially glycerol, glucose, sorbitol, and trehalose), which helped them to resist cold temperatures. This study provides basic information about that may facilitate the prediction of distribution range expansions and ensure proper implementation of the integrated management of A. glabripennis populations.</t>
  </si>
  <si>
    <t>10.1603/EN13352</t>
  </si>
  <si>
    <t>WOS:000343216400030</t>
  </si>
  <si>
    <t>Althoff, DM; Fox, KA; Frieden, T</t>
  </si>
  <si>
    <t>Althoff, David M.; Fox, Kelly A.; Frieden, Tal</t>
  </si>
  <si>
    <t>The role of ecological availability and host plant characteristics in determining host use by the bogus yucca moth Prodoxus decipiens</t>
  </si>
  <si>
    <t>1. Specialisation in host plant use is strongly correlated with speciation in many plant-feeding insects. Specialised taxa, however, could be restricted in host range due to limits in ecological availability of host plant species rather than trade-offs in using alternate host species. 2. Moths in the genus Prodoxus are extreme specialists on Yucca and speciation is closely tied to host plant shifts. However, many Yucca ranges are allopatric. This study examined whether the bogus yucca moth Prodoxus decipiens is limited in host range because of biogeographic factors or due to differences in the characteristics of host plant species. 3. In a common garden, local P. decipiens moths that use Yucca filamentosa were exposed to individuals of five Yucca species, two that are known hosts of P. decipiens in other parts of its range and three that are used by its sister species, Prodoxus quinquepunctellus. 4. Local moths were attracted to flowers of all Yucca species and females attempted oviposition in the flowering stalks of all species. However, larvae successfully completed development to diapause in only one of the five host plant species. Larval development on non-natal Yucca species was significantly reduced compared with the local host. 5. The results suggest that differences in host plant characteristics among Yucca species would result in strong natural selection during a host shift. Thus, specialisation in host plant use is probably due to trade-offs involved with using novel host plant species as well as ecological availability.</t>
  </si>
  <si>
    <t>10.1111/een.12141</t>
  </si>
  <si>
    <t>WOS:000342982000011</t>
  </si>
  <si>
    <t>Egi, Y; Akitomo, S; Fujii, T; Banno, Y; Sakamoto, K</t>
  </si>
  <si>
    <t>Egi, Yuichi; Akitomo, Shion; Fujii, Tsuguru; Banno, Yutaka; Sakamoto, Katsuhiko</t>
  </si>
  <si>
    <t>Silkworm strains that can be clearly destined towards either embryonic diapause or direct development by adjusting a single ambient parameter during the preceding generation</t>
  </si>
  <si>
    <t>In the silkworm, Bombyx mori (Lepidoptera: Bombycidae), embryonic diapause is under maternal control and the decision between diapause and direct development in bivoltine strains depends on environmental factors such as temperature and photoperiod experienced by the preceding generation. We reared ten bivoltine silkworm strains (c10, g32, k06, n25, p21, p22, p24, p44, p50 and p63) under various thermal and light conditions and examined the incidence of embryonic diapause in the next generation to identify strains in which the incidence of diapause can be controlled within the range of 0 to 100% by adjusting a single ambient parameter. Some strains were clearly destined towards either diapause or direct development. The diapause incidence in the c10, p22 and p50 strains was controlled by temperature during the egg stage (0% at 18 degrees C and 100% at 25 degrees C), that in the p50 strain was also determined to be dependent on illumination during the egg stage (0% under continuous darkness and 100% under continuous illumination), and photoperiod during the larval stage regulated diapause in p44 and p50 (0% and 100% under long-day and short-day photoperiod, respectively), when all other external parameters remained constant under each experimental condition. These diapause-controllable silkworm strains might serve as model systems for studies of insect diapause, especially for the differential screening of related factors.</t>
  </si>
  <si>
    <t>10.1111/ens.12073</t>
  </si>
  <si>
    <t>WOS:000342900900005</t>
  </si>
  <si>
    <t>Amouroux, P; Normand, F; Delatte, H; Roques, A; Nibouche, S</t>
  </si>
  <si>
    <t>Amouroux, P.; Normand, F.; Delatte, H.; Roques, A.; Nibouche, S.</t>
  </si>
  <si>
    <t>Diapause incidence and duration in the pest mango blossom gall midge, Procontarinia mangiferae (Felt), on Reunion Island</t>
  </si>
  <si>
    <t>The mango blossom gall midge, Procontarinia mangiferae, is a multivoltine species that induces galls in inflorescences and leaves of the mango tree, Mangifera indica. In subtropical Reunion Island, populations of P. mangiferae are observed all-year round, but the pattern and the role of dormancy in their life cycle have never been documented. We performed field and laboratory experiments using more than 15,000 larvae. We demonstrated that a larval diapause may affect a part of the midge population, regardless of the season. The total duration of the diapause varied from 6 weeks to more than 1 year. One year of field monitoring showed that the highest incidence of diapause was observed in larvae collected during the summer from mango leaves, where it affected approximately one-third of the individuals. This facultative diapause allows the permanent presence of P. mangiferae in the orchards. By recording diapause duration during 22 weeks under controlled conditions, we showed that high temperatures (26 degrees C) increased diapause duration and extended the range of the dates of diapause emergence, whereas cool temperatures (20 degrees C) shortened diapause duration and shortened the range of the dates of emergence from diapause. A temperature decrease from 26 to 20 degrees C triggered the emergence of diapausing individuals. These mechanisms ensure the synchronization of the emergence of diapausing individuals with the appearance of mango inflorescences, which is also induced by cool winter temperatures.</t>
  </si>
  <si>
    <t>Nibouche, Samuel/C-1964-2008</t>
  </si>
  <si>
    <t>Nibouche, Samuel/0000-0003-2675-1382; Amouroux, Paul/0000-0002-3321-7842</t>
  </si>
  <si>
    <t>10.1017/S0007485314000480</t>
  </si>
  <si>
    <t>WOS:000342200200013</t>
  </si>
  <si>
    <t>Eng, ML; Elliott, JE; Williams, TD</t>
  </si>
  <si>
    <t>Eng, Margaret L.; Elliott, John E.; Williams, Tony D.</t>
  </si>
  <si>
    <t>An assessment of the developmental toxicity of BDE-99 in the European starling using an integrated laboratory and field approach</t>
  </si>
  <si>
    <t>Developmental exposure of wildlife to anthropogenic contaminants can have long-term effects that are difficult to assess in field monitoring studies, and may not be evident in laboratory studies that lack ecological components. The objective of this study was to assess the long-term effects of early exposure to contaminants under ecological conditions in a model passerine species, the European starling (Sturnus vulgaris). We selected 2,2',4,4',5-pentabromodiphenyl ether (BDE-99) as a representative contaminant, as it is one of the major constituents of the commercial penta-BDE flame retardant mixture, and has been reported in avian egg and tissue samples worldwide. We developed a novel approach to assess the developmental toxicity of BDE-99 in starlings by combining aspects of laboratory and field studies. We dosed free-living nestlings living in natural broods in the field with environmentally relevant concentrations of BDE-99 (0-173.8 ng/g bw/day) for the duration of the nesting cycle. To simulate monitoring of long-term effects we brought birds into captivity just prior to fledging and used photoperiod manipulations to induce reproductive development. We assessed a range of physiological and development measures such as hematocrit, oxidative stress, thyroid hormones, neuroanatomy, growth, molt rate, bill color, and testes development. We found some evidence of thyroid hormone disruption, but there were no effects on any other measures of physiology or development. The European starling could serve as a valuable model species for assessing early exposure and long-term effects of anthropogenic contaminants in terrestrial wildlife using this combined field/laboratory approach.</t>
  </si>
  <si>
    <t>Eng, Margaret/0000-0002-4217-619X</t>
  </si>
  <si>
    <t>10.1007/s10646-014-1292-9</t>
  </si>
  <si>
    <t>WOS:000342210700014</t>
  </si>
  <si>
    <t>Li, AJ; Leung, PTY; Bao, VWW; Yi, AXL; Leung, KMY</t>
  </si>
  <si>
    <t>Li, Adela J.; Leung, Priscilla T. Y.; Bao, Vivien W. W.; Yi, Andy X. L.; Leung, Kenneth M. Y.</t>
  </si>
  <si>
    <t>Temperature-dependent toxicities of four common chemical pollutants to the marine medaka fish, copepod and rotifer</t>
  </si>
  <si>
    <t>We hypothesize that chemical toxicity to marine ectotherms is the lowest at an optimum temperature (OT) and it exacerbates with increasing or decreasing temperature from the OT. This study aimed to verify this hypothetical temperature-dependent chemical toxicity (TDCT) model through laboratory experiments. Acute toxicity over a range of temperatures was tested on four commonly used chemicals to three marine ectotherms. Our results confirmed that toxicities, in terms of 96-h LC50 (median lethal concentration; for the marine medaka fish Oryzias melastigma and the copepod Tigriopus japonicus) and 24-h LC50 (for the rotifer Brachionus koreanus), were highly temperature-dependent, and varied between test species and between study chemicals. The LC50 value of the fish peaked at 20 A degrees C for copper (II) sulphate pentahydrate and triphenyltin chloride, and at 25 A degrees C for dichlorophenyltrichloroethane and copper pyrithione, and decreased with temperature increase or decrease from the peak (i.e., OT). However, LC50 values of the copepod and the rotifer generally showed a negative relationship with temperature across all test chemicals. Both copepod and rotifer entered dormancy at the lowest temperature of 4 A degrees C. Such metabolic depression responses in these zooplanktons could reduce their uptake of the chemical and hence minimize the chemical toxicity at low temperatures. Our TDCT model is supported by the fish data only, whereas a simple linear model fits better to the zooplankton data. Such species-specific TDCT patterns may be jointly ascribed to temperature-mediated changes in (1) the physiological response and susceptibility of the marine ectotherms to the chemical, (2) speciation and bioavailability of the chemical, and (3) toxicokinetics of the chemical in the organisms.</t>
  </si>
  <si>
    <t>Li, Adela Jing/J-9573-2019; Leung, Kenneth Mei Yee/C-1055-2009</t>
  </si>
  <si>
    <t>Li, Adela Jing/0000-0001-5737-8432; Leung, Kenneth Mei Yee/0000-0002-2164-4281</t>
  </si>
  <si>
    <t>10.1007/s10646-014-1297-4</t>
  </si>
  <si>
    <t>WOS:000342210700019</t>
  </si>
  <si>
    <t>Fu, XW; Xing, ZL; Liu, ZF; Ali, A; Wu, KM</t>
  </si>
  <si>
    <t>Fu, Xiaowei; Xing, Zhenlong; Liu, Zhongfang; Ali, Abid; Wu, Kongming</t>
  </si>
  <si>
    <t>Migration of diamondback moth, Plutella xylostella, across the Bohai Sea in northern China</t>
  </si>
  <si>
    <t>The diamondback moth, Plutella xylostella (L), is one of the most destructive pest species of cruciferous vegetables worldwide. Previous studies on the migration of P. xylostella in China were mostly carried out in its 'year-round breeding region' (YBR) or 'winter diapause region' (WDR). However, the pattern of monthly movements in its 'summer breeding region' (SBR) (i.e. northern China, where they cannot overwinter) remains unknown. Here we present data from an 11-year study of P. xylostella made by searchlight trapping on Beihuang (BH) Island in the center of the Bohai Strait, which provides direct evidence that P. xylostella moths must have been migrants, and undertook regular long-distance migration across the sea. There was considerable annual and monthly variation in the number of P. xylostella trapped on BH, with the vast majority was trapped in the summer. The mean time from the earliest trapping to the latest trapping within a year was 117 +/- 19 d in the five mass-migration years, with the shortest time span of 51 d in 2005 and the longest of 157 d in 2010. Some females trapped in May and June showed a relatively higher proportion of having mated and a degree of ovarian development suggesting that the migration of this species is not completely bound by the 'oogenesis-flight syndrome'. These findings provide a good starting point of research on P. xylostella migration between its WDR (or YBR) and SBR, which will help us develop more effective regional management strategies against this pest. (C) 2014 Elsevier Ltd. All rights reserved.</t>
  </si>
  <si>
    <t>10.1016/j.cropro.2014.06.021</t>
  </si>
  <si>
    <t>WOS:000341470000020</t>
  </si>
  <si>
    <t>Ezrokhi, M; Luo, SQ; Trubitsyna, Y; Cincotta, AH</t>
  </si>
  <si>
    <t>Ezrokhi, Michael; Luo, Shuqin; Trubitsyna, Yelena; Cincotta, Anthony H.</t>
  </si>
  <si>
    <t>Neuroendocrine and metabolic components of dopamine agonist amelioration of metabolic syndrome in SHR rats</t>
  </si>
  <si>
    <t>DIABETOLOGY &amp; METABOLIC SYNDROME</t>
  </si>
  <si>
    <t>Background: The hypertensive, pro-inflammatory, obese state is strongly coupled to peripheral and hepatic insulin resistance (in composite termed metabolic syndrome [ MS]). Hepatic pro-inflammatory pathways have been demonstrated to initiate or exacerbate hepatic insulin resistance and contribute to fatty liver, a correlate of MS. Previous studies in seasonally obese animals have implicated an important role for circadian phase-dependent increases in hypothalamic dopaminergic tone in the maintenance of the lean, insulin sensitive condition. However, mechanisms driving this dopaminergic effect have not been fully delineated and the impact of such dopaminergic function upon the above mentioned parameters of MS, particularly upon key intra-hepatic regulators of liver inflammation and lipid and glucose metabolism have never been investigated. Objective: This study therefore investigated the effects of timed daily administration of bromocriptine, a potent dopamine D2 receptor agonist, on a) ventromedial hypothalamic catecholamine activity, b) MS and c) hepatic protein levels of key regulators of liver inflammation and glucose and lipid metabolism in a non-seasonal model of MS - the hypertensive, obese SHR rat. Methods: Sixteen week old SHR rats maintained on 14 hour daily photoperiods were treated daily for 16 days with bromocriptine (10 mg/kg, i.p.) or vehicle at 1 hour before light offset and, subsequent to blood pressure recordings on day 14, were then utilized for in vivo microdialysis of ventromedial hypothalamic catecholamine activity or sacrificed for the analyses of MS factors and regulators of hepatic metabolism. Normal Wistar rats served as wild-type controls for hypothalamic activity, body fat levels, and insulin sensitivity. Results: Bromocriptine treatment significantly reduced ventromedial hypothalamic norepinephrine and serotonin levels to the normal range and systolic and diastolic blood pressures, retroperitoneal body fat level, plasma insulin and glucose levels and HOMA-IR relative to vehicle treated SHR controls. Such treatment also reduced plasma levels of C-reactive protein, leptin, and norepinephrine and increased that of plasma adiponectin significantly relative to SHR controls. Finally, bromocriptine treatment significantly reduced hepatic levels of several pro-inflammatory pathway proteins and of the master transcriptional activators of lipogenesis, gluconeogenesis, and free fatty acid oxidation versus control SHR rats. Conclusion: These findings indicate that in SHR rats, timed daily dopamine agonist treatment improves hypothalamic and neuroendocrine pathologies associated with MS and such neuroendocrine events are coupled to a transformation of liver metabolism potentiating a reduction of elevated lipogenic and gluconeogenic capacity. This liver effect may be driven in part by concurrent reductions in hyperinsulinemia and sympathetic tone as well as by reductions in intra-hepatic inflammation.</t>
  </si>
  <si>
    <t>1758-5996</t>
  </si>
  <si>
    <t>10.1186/1758-5996-6-104</t>
  </si>
  <si>
    <t>WOS:000343775300001</t>
  </si>
  <si>
    <t>Danjuma, S; Thaochan, N; Permkam, S; Satasook, C</t>
  </si>
  <si>
    <t>Danjuma, Solomon; Thaochan, Narit; Permkam, Surakrai; Satasook, Chutamas</t>
  </si>
  <si>
    <t>Effect of temperature on the development and survival of immature stages of the carambola fruit fly, Bactrocera carambolae, and the Asian papaya fruit fly, Bactrocera papayae, reared on guava diet</t>
  </si>
  <si>
    <t>Members of the Bactrocera dorsalis Hendel (Diptera: Tephritidae) complex constitute well-recognized destructive pests of fruits in peninsular Thailand. The development and survival of immature stages of the carambola fruit fly, Bactrocera carambolae Drew &amp; Hancock, and the Asian papaya fruit fly, Bactrocera papayae Drew &amp; Hancock, were compared at six constant temperatures of 15, 20, 25, 27, 30, and 35 degrees C, 70 +/- 5% relative humidity, and a photoperiod of 12:12 (L:D). The objectives were to determine the effect of temperature on the developmental stages for optimizing rearing and to understand the geographical pattern of occurrence of these fruit fly species. A strong and positive linear relationship was observed between temperature and developmental rate of immature stages of B. carambolae. Similarly, a strong and positive linear relationship was observed between temperature and developmental rate of B. papayae. A temperature summation model was used to estimate the lower threshold temperature and the thermal constant. Bactrocera papayae was significantly faster in development and higher in survival and appeared to be better adapted to low temperatures than B. carambolae, as it exhibited the lowest threshold temperatures at all immature stages. The observed differences in response to various temperatures revealed to some extent the impact of temperature on these species' distribution in peninsular Thailand and other parts of the world.</t>
  </si>
  <si>
    <t>10.1093/jis/14.1.126</t>
  </si>
  <si>
    <t>WOS:000341909700001</t>
  </si>
  <si>
    <t>Brabec, M; Honek, A; Pekar, S; Martinkova, Z</t>
  </si>
  <si>
    <t>Brabec, Marek; Honek, Alois; Pekar, Stano; Martinkova, Zdenka</t>
  </si>
  <si>
    <t>Population Dynamics of Aphids on Cereals: Digging in the Time-Series Data to Reveal Population Regulation Caused by Temperature</t>
  </si>
  <si>
    <t>Aphid populations show periodic fluctuations and many causes are attributed to their dynamic. We investigated the regulation by temperature of the aphid populations composed of Metopolophium dirhodum, Sitobion avenae, and Rhopalosiphum padi on winter wheat using a 24 years long time series data. We computed the sum of daily temperatures above 5 degrees C, the threshold temperature for aphid development, and the sum of daily temperatures within the [0(threshold for wheat development),5]degrees C interval. Applying Generalised Additive Model framework we tested influences of temperature history expressed via degree days before the start of the aphid immigration on the length of their occurrence. We aimed to estimate the magnitude and direction of this influence, and how far to the past before the start of the aphid season the temperature effect goes and then identify processes responsible for the effect. We fitted four models that differed in the way of correcting for abundance in the previous year and in specification of temperature effects. Abundance in the previous year did not affect the length of period of aphid population growth on wheat. The temperature effect on the period length increased up to 123 days before the start of the current season, i.e. when wheat completed vernalization. Increased sum of daily temperatures above 5 degrees C and the sum of daily temperatures within the [0,5]degrees C interval both shortened the length of period of aphid population growth. Stronger effect of the latter suggests that wheat can escape from aphid attacks if during winter temperatures range from 0 to 5 degrees C. The temperature influence was not homogeneous in time. The strongest effect of past temperature was about 50 to 80 and 90 to 110 days before the beginning of the current aphid season indicating important role of termination of aphid egg dormancy and egg hatching.</t>
  </si>
  <si>
    <t>Brabec, Marek/F-9816-2012</t>
  </si>
  <si>
    <t>Pekar, Stano/0000-0002-0197-5040</t>
  </si>
  <si>
    <t>e106228</t>
  </si>
  <si>
    <t>10.1371/journal.pone.0106228</t>
  </si>
  <si>
    <t>WOS:000341257700039</t>
  </si>
  <si>
    <t>Swift, BMC; Gerrard, ZE; Huxley, JN; Rees, CED</t>
  </si>
  <si>
    <t>Swift, Benjamin M. C.; Gerrard, Zara E.; Huxley, Jonathan N.; Rees, Catherine E. D.</t>
  </si>
  <si>
    <t>Factors Affecting Phage D29 Infection: A Tool to Investigate Different Growth States of Mycobacteria</t>
  </si>
  <si>
    <t>Bacteriophages D29 and TM4 are able to infect a wide range of mycobacteria, including pathogenic and non-pathogenic species. Successful phage infection of both fast-and slow-growing mycobacteria can be rapidly detected using the phage amplification assay. Using this method, the effect of oxygen limitation during culture of mycobacteria on the success of phage infection was studied. Both D29 and TM4 were able to infect cultures of M. smegmatis and Mycobacterium avium subspecies paratuberculosis (MAP) grown in liquid with aeration. However when cultures were grown under oxygen limiting conditions, only TM4 could productively infect the cells. Cell attachment assays showed that D29 could bind to the cells surface but did not complete the lytic cycle. The ability of D29 to productively infect the cells was rapidly recovered (within 1 day) when the cultures were returned to an aerobic environment and this recovery required de novo RNA synthesis. These results indicated that under oxygen limiting conditions the cells are entering a growth state which inhibits phage D29 replication, and this change in host cell biology which can be detected by using both phage D29 and TM4 in the phage amplification assay.</t>
  </si>
  <si>
    <t>Huxley, Jonathan N/B-7406-2011</t>
  </si>
  <si>
    <t>Huxley, Jonathan N/0000-0002-1149-2480; Swift, Benjamin/0000-0001-5328-8325; Rees, Catherine/0000-0002-5045-8701</t>
  </si>
  <si>
    <t>e106690</t>
  </si>
  <si>
    <t>10.1371/journal.pone.0106690</t>
  </si>
  <si>
    <t>WOS:000341257700105</t>
  </si>
  <si>
    <t>Goggin, DE; Powles, SB</t>
  </si>
  <si>
    <t>Goggin, Danica E.; Powles, Stephen B.</t>
  </si>
  <si>
    <t>Fluridone: a combination germination stimulant and herbicide for problem fields?</t>
  </si>
  <si>
    <t>BACKGROUND: Problem weeds in agriculture, such as Lolium rigidum Gaud., owe some of their success to their large and dormant seed banks, which permit germination throughout a crop-growing season. Dormant weed seed banks could be greatly depleted by application of a chemical that stimulates early-season germination and then kills the young seedlings. Fluridone, a phytoene desaturase-inhibiting herbicide that can also break seed dormancy, was assessed for its efficacy in this regard. RESULTS: The germination of fluridone-treated Lolium rigidum seeds was stimulated on soils with low organic matter, and almost 100% seedling mortality was observed, while the treatment was only moderately effective on a high-organic-matter potting mix. Seedlings from wheat, canola, common bean and chickpea seeds sown on fluridone-treated sandy loam were bleached and did not survive, but lupins and field peas grew normally. CONCLUSION: This proof-of-concept study with fluridone suggests that it may be possible to design safe and effective molecules that act as germination stimulants plus herbicides in a range of crop and soil types: a potentially novel way of utilising herbicides to stimulate seed bank germination and a valuable addition to an integrated weed management system. (C) 2014 Society of Chemical Industry</t>
  </si>
  <si>
    <t>Goggin, Danica/B-3260-2011; Goggin, Danica/N-7470-2019</t>
  </si>
  <si>
    <t>Goggin, Danica/0000-0003-3856-9801; powles, stephen/0000-0001-6375-1977</t>
  </si>
  <si>
    <t>10.1002/ps.3721</t>
  </si>
  <si>
    <t>WOS:000342621400014</t>
  </si>
  <si>
    <t>Zyadin, A; Halder, P; Kahkonen, T; Puhakka, A</t>
  </si>
  <si>
    <t>Zyadin, Anas; Halder, Pradipta; Kahkonen, Tanja; Puhakka, Antero</t>
  </si>
  <si>
    <t>Challenges to renewable energy: A bulletin of perceptions from international academic arena</t>
  </si>
  <si>
    <t>Despite the optimism behind the growth in renewable energy (RE) and its deployment in 2011, and particularly in the aftermath of the Fukushima nuclear disaster, progress has remained inadequate and "too slow" in tackling the problem of accumulating carbon emissions in the atmosphere. Caveats have also been surfaced about the future development of RE and energy efficiency technologies since a mosaic of setbacks are hindering large scale clean energy development. In academia, perceptions of clean energy and energy efficiency technologies have been largely investigated from public acceptance point of view and to a narrower extent from the industrial and business landlords' point of view. However, studies that address these challenges to early-stage researchers and professors are limited, though they appear to play a pivotal role in advancing the science of RE. In this context, we conducted a survey-based study among a group of early-stage researchers (PhDs) and professors, who participated in two training courses in the UK and Cyprus. A total of 122 questionnaires were collected from the participants. The study found that progress in RE development was perceived to be developing moderately worldwide and hibernating in some countries. The respondents, regardless of their level of professional expertise and country's income class, perceived the prime factors hindering RE development worldwide were the lack of governmental policies, competition from fossil fuels (conventional and non-conventional), and lack of public awareness and support. Based on the respondents' geographical location, European academics perceived the lack of public support, Asian academics perceived the lack of supportive governmental policies, and African academics perceived the lack of mobilized public finance as key barriers to RE development. The participants emphasized the need to increase financial support for clean energy R&amp;D, gradually adopt the uptake of renewables, and encourage synchronous and gradual elimination of fossil fuel subsidies. (C) 2014 Elsevier Ltd. All rights reserved.</t>
  </si>
  <si>
    <t>10.1016/j.renene.2014.03.029</t>
  </si>
  <si>
    <t>WOS:000338802400010</t>
  </si>
  <si>
    <t>Palmer, NA; Saathoff, AJ; Tobias, CM; Twigg, P; Xia, YN; Vogel, KP; Madhavan, S; Sattler, SE; Sarath, G</t>
  </si>
  <si>
    <t>Palmer, Nathan A.; Saathoff, Aaron J.; Tobias, Christian M.; Twigg, Paul; Xia, Yuannan; Vogel, Kenneth P.; Madhavan, Soundararajan; Sattler, Scott E.; Sarath, Gautam</t>
  </si>
  <si>
    <t>Contrasting Metabolism in Perenniating Structures of Upland and Lowland Switchgrass Plants Late in the Growing Season</t>
  </si>
  <si>
    <t>Background: Switchgrass (Panicum virgatum L.) is being developed as a bioenergy crop for many temperate regions of the world. One way to increase biomass yields is to move southern adapted lowland cultivars to more northern latitudes. However, many southerly adapted switchgrass germplasm can suffer significant winter kill in northerly climes. Materials and Methods: Here, we have applied next-generation sequencing in combination with biochemical analyses to query the metabolism of crowns and rhizomes obtained from two contrasting switchgrass cultivars. Crowns and rhizomes from field-grown lowland (cv Kanlow) and upland (cv Summer) switchgrass cultivars were collected from three randomly selected post-flowering plants. Summer plants were senescing, whereas Kanlow plants were not at this harvest date. Results: Principal component analysis (PCA) differentiated between both the Summer and Kanlow transcriptomes and metabolomes. Significant differences in transcript abundances were detected for 8,050 genes, including transcription factors such as WRKYs and those associated with phenylpropanoid biosynthesis. Gene-set enrichment analyses showed that a number of pathways were differentially up-regulated in the two populations. For both populations, protein levels and enzyme activities agreed well with transcript abundances for genes involved in the phenylpropanoid pathway that were up-regulated in Kanlow crowns and rhizomes. The combination of these datasets suggests that dormancy-related mechanisms had been triggered in the crowns and rhizomes of the Summer plants, whereas the crowns and rhizomes of Kanlow plants had yet to enter dormancy. Conclusions: Delayed establishment of dormancy at more northerly latitudes could be one factor that reduces winter-survival in the high-yielding Kanlow plants. Understanding the cellular signatures that accompany the transition to dormancy can be used in the future to select plants with improved winter hardiness.</t>
  </si>
  <si>
    <t>Sattler, Scott/0000-0002-6814-4073</t>
  </si>
  <si>
    <t>e105138</t>
  </si>
  <si>
    <t>10.1371/journal.pone.0105138</t>
  </si>
  <si>
    <t>WOS:000341302700076</t>
  </si>
  <si>
    <t>Hodder, DP; Johnson, CJ; Rea, RV; Zedrosser, A</t>
  </si>
  <si>
    <t>Hodder, Dexter P.; Johnson, Chris J.; Rea, Roy V.; Zedrosser, Andreas</t>
  </si>
  <si>
    <t>Application of a species distribution model to identify and manage bear den habitat in central British Columbia, Canada</t>
  </si>
  <si>
    <t>Several mammals have adapted to harsh winter conditions by adopting hibernation strategies that enable them to survive periods of unfavourable environmental conditions. At northern latitudes, black and brown bears can be in a state of hibernation for up to seven months. As a result of this prolonged occupation of one small space, bears can be vulnerable to environmental and human caused disturbances. In this study, we developed a predictive model that identifies potential den habitat for black bears that can assist with management planning for industrial land development activities. We identified 40 dens (17 excavated in soil and 23 natural rock cavities) and used fine-scale information to determine how dens were positioned in forest stands. We found that bears denned in areas on mid to upper slope positions and that soil dens were located mainly in clay-loam soil complexes while rock cavity dens were either caves or cavities in boulder piles. Den location was distant from portions of the study area with relatively high road density. We then used resource selection functions to predict where bear dens might be located on the landscape. When applied to the GIS data, the averaged coefficients suggested that 3.1% of the study area had a high suitability ranking as den habitat while 9.1%, 14.6%, and 73.2% had mid, low, and limited suitability, respectively. In our study area, habitat for den sites is reasonably predictable and should be considered during the planning of industrial activities.</t>
  </si>
  <si>
    <t>10.2981/wlb.00037</t>
  </si>
  <si>
    <t>WOS:000341702800006</t>
  </si>
  <si>
    <t>Bahlai, CA; Schaafsma, AW; Lagos, D; Voegtlin, D; Smith, JL; Welsman, JA; Xue, YG; DiFonzo, C; Hallett, RH</t>
  </si>
  <si>
    <t>Bahlai, Christine A.; Schaafsma, Arthur W.; Lagos, Doris; Voegtlin, David; Smith, Jocelyn L.; Welsman, J. Andrew; Xue, Yingen; DiFonzo, Christina; Hallett, Rebecca H.</t>
  </si>
  <si>
    <t>Factors associated with winged forms of soybean aphid and an examination of North American spatial dynamics of this species in the context of migratory behaviour</t>
  </si>
  <si>
    <t>1 Soybean aphid is a severe invasive pest of soybeans in North America. From 2005 onward, a network of 47 suction traps in North America, each approximately 7 m in height, has monitored aerial populations of this species. 2 Suction trap captures of alate viviparous Aphis glycines in summer, and gynoparae and males in the autumn, were subjected to negative binomial regressions with environmental parameters. Models were ranked by using information-theoretic methods to determine which parameters best explained aerial density of aphids. Multiparameter models incorporating the best parameters were constructed. 3 Best-fit models were used to compute peak values of each parameter, where a quadratic relationship between captures and that parameter occurred. Data were subjected to non-metric multidimensional scaling and analysis of similarity to observe patterns in the geographical and temporal distribution of captures. 4 Summer flight activity A. glycines was explained best by the level of aphid infestation in fields local to the trapping site, although the autumn female flight activity peak and male activity was best explained by photoperiod. 5 Seven-metre tall suction traps are useful for determining when flight activity of A. glycines occurs within a region.</t>
  </si>
  <si>
    <t>Bahlai, Christie/L-5500-2019</t>
  </si>
  <si>
    <t>Bahlai, Christie/0000-0002-8937-8709</t>
  </si>
  <si>
    <t>10.1111/afe.12051</t>
  </si>
  <si>
    <t>WOS:000340667700003</t>
  </si>
  <si>
    <t>Dworschak, K; Gruppe, A; Schopf, R</t>
  </si>
  <si>
    <t>Dworschak, Kai; Gruppe, Axel; Schopf, Reinhard</t>
  </si>
  <si>
    <t>Survivability and post-diapause fitness in a scolytid beetle as a function of overwintering developmental stage and the implications for population dynamics</t>
  </si>
  <si>
    <t>1. It has recently been suggested that expected increases in temperature might lead to an additional generation per season in bark beetles. Thus, populations would grow more rapidly. However, an additional but not fully developed generation could lead to high winter mortality in the pre-imaginal stages. 2. Winter survivability and post-diapause fitness as a function of the overwintering developmental stage of the spruce bark beetle Ips typographus L. were studied along an allitudinal cline, Fitness was tested in terms of weight, lipid content and flight capacity. 3. Mortality was significantly lower and emergence per brood system significantly higher for fully developed adults that entered overwintering than for larvae, pupae or callow adults. 4. Post-diapause fitness in terms of dry weight and flight capacity was significantly higher in individuals that completed development before winter, and lipid contents also showed a trend for being higher in those individuals. 5. In conclusion, in a scenario where effective temperature sums are not adequate for the complete development of an additional generation, models may overestimate population growth by neglecting increased mortality and reduced post-diapause fitness, The results highlight the importance of considering life-history traits and indirect effects in addition to abiotic factors such as temperature when modelling population dynamics.</t>
  </si>
  <si>
    <t>10.1111/een.12127</t>
  </si>
  <si>
    <t>WOS:000340662000014</t>
  </si>
  <si>
    <t>Park, AW; Vandekerkhove, J; Michalakis, Y</t>
  </si>
  <si>
    <t>Park, A. W.; Vandekerkhove, J.; Michalakis, Y.</t>
  </si>
  <si>
    <t>Sex in an uncertain world: environmental stochasticity helps restore competitive balance between sexually and asexually reproducing populations</t>
  </si>
  <si>
    <t>Like many organisms, individuals of the freshwater ostracod species Eucypris virens exhibit either obligate sexual or asexual reproductive modes. Both types of individual routinely co-occur, including in the same temporary freshwater pond (their natural habitat in which they undergo seasonal diapause). Given the well-known two-fold cost of sex, this begs the question of how sexually reproducing individuals are able to coexist with their asexual counterparts in spite of such overwhelming costs. Environmental stochasticity in the form of 'false dawn' inundations (where the first hydration is ephemeral and causes loss of early hatching individuals) may provide an advantage to the sexual subpopulation, which shows greater variation in hatching times following inundation. We explore the potential role of environmental stochasticity in this system using life-history data analysis, climate data, and matrix projection models. In the absence of environmental stochasticity, the population growth rate is significantly lower in sexual subpopulations. Climate data reveal that 'false dawn' inundations are common. Using matrix projection modelling with and without environmental stochasticity, we demonstrate that this phenomenon can restore appreciable balance to the system, in terms of population growth rates. This provides support for the role of environmental stochasticity in helping to explain the maintenance of sex and the occurrence of geographical parthenogenesis.</t>
  </si>
  <si>
    <t>Michalakis, Yannis/0000-0003-1929-0848</t>
  </si>
  <si>
    <t>10.1111/jeb.12419</t>
  </si>
  <si>
    <t>WOS:000339713100015</t>
  </si>
  <si>
    <t>Wang, L; Tiffin, P; Olson, MS</t>
  </si>
  <si>
    <t>Wang, Li; Tiffin, Peter; Olson, Matthew S.</t>
  </si>
  <si>
    <t>Timing for success: expression phenotype and local adaptation related to latitude in the boreal forest tree, Populus balsamifera</t>
  </si>
  <si>
    <t>Timing of seasonal dormancy is among the most important traits allowing forest tree populations to span latitudinal gradients of temperature and growing season length. We used RNA-sequencing (RNA-seq) data to identify gene expression differences between latitude-adapted populations and search for elevated genetic differentiation, a signature of adaptation, between northern and southern populations of Populus balsamifera. RNA was extracted from leaf tissues collected from trees originating from two northern (65A degrees N) and two southern (50A degrees N) populations and growing in a common garden. Leaves for RNA-seq were collected on the same day in late July, when southern trees were actively growing and northern trees had set bud. Transcripts of 2,594 genes were more abundant in actively growing leaves, whereas 1,424 were more abundant in leaves of trees that had set bud. The actively growing southern trees exhibited overexpression of genes in the biological process gene ontology (GO) domain, whereas dormant northern trees exhibited overexpression of genes in the cellular component domain. We identified relatively few genes (641) bearing signatures consistent with local adaptation to latitude for three or more SNPs. Exons from differentially expressed (DE) genes were not more likely than non-DE genes to exhibit patterns of latitudinal differentiation consistent with local adaptation. These results indicate that genes associated with differences in the timing of bud set, which is correlated with initiation of dormancy, were not more likely than other categories to exhibit latitudinal differentiation in exonic regions.</t>
  </si>
  <si>
    <t>10.1007/s11295-014-0731-3</t>
  </si>
  <si>
    <t>WOS:000339906200012</t>
  </si>
  <si>
    <t>Darbyshire, R; Webb, L; Goodwin, I; Barlow, EWR</t>
  </si>
  <si>
    <t>Darbyshire, Rebecca; Webb, Leanne; Goodwin, Ian; Barlow, E. W. R.</t>
  </si>
  <si>
    <t>Challenges in predicting climate change impacts on pome fruit phenology</t>
  </si>
  <si>
    <t>Climate projection data were applied to two commonly used pome fruit flowering models to investigate potential differences in predicted full bloom timing. The two methods, fixed thermal time and sequential chill-growth, produced different results for seven apple and pear varieties at two Australian locations. The fixed thermal time model predicted incremental advancement of full bloom, while results were mixed from the sequential chill-growth model. To further investigate how the sequential chill-growth model reacts under climate perturbed conditions, four simulations were created to represent a wider range of species physiological requirements. These were applied to five Australian locations covering varied climates. Lengthening of the chill period and contraction of the growth period was common to most results. The relative dominance of the chill or growth component tended to predict whether full bloom advanced, remained similar or was delayed with climate warming. The simplistic structure of the fixed thermal time model and the exclusion of winter chill conditions in this method indicate it is unlikely to be suitable for projection analyses. The sequential chill-growth model includes greater complexity; however, reservations in using this model for impact analyses remain. The results demonstrate that appropriate representation of physiological processes is essential to adequately predict changes to full bloom under climate perturbed conditions with greater model development needed.</t>
  </si>
  <si>
    <t>Darbyshire, Rebecca/0000-0003-4712-8514</t>
  </si>
  <si>
    <t>10.1007/s00484-013-0705-4</t>
  </si>
  <si>
    <t>WOS:000339419900014</t>
  </si>
  <si>
    <t>Kruger, F; Clare, EL; Symondson, WOC; Keiss, O; Petersons, G</t>
  </si>
  <si>
    <t>Krueger, Frauke; Clare, Elizabeth L.; Symondson, William O. C.; Keiss, Oskars; Petersons, Gunars</t>
  </si>
  <si>
    <t>Diet of the insectivorous bat Pipistrellus nathusii during autumn migration and summer residence</t>
  </si>
  <si>
    <t>Migration is widespread among vertebrates, yet bat migration has received little attention and only in the recent decades has a better understanding of it been gained. Migration can cause significant changes in behaviour and physiology, due to increasing energy demands and aerodynamic constraints. Dietary shifts, for example, have been shown to occur in birds before onset of migration. For bats, it is not known if a change in diet occurs during migration, although breeding season-related dietary preference has been documented. It is known that a diet rich in fats and the accumulation of fat deposits do increase the flight range of migratory bats. Some bat species can be regarded as long-distance migrants, covering up to 2000 km between summer and winter roosting areas. Pipistrellus nathusii (Vespertilionidae), a European long-distant migrant, travels each year along the Baltic Sea from north-eastern Europe to hibernate in central and southern Europe. This study presents data on the dietary habits of migrating Pipistrellus nathusii compared with those during the breeding season. We analysed faecal samples from bats on fall migration caught at the Ornithological Field Station in Pape, Latvia and from samples collected in North-Latvian summer roosts. We applied both morphological identification and molecular methods, as morphological methods also recognize life stages of prey and can contribute frequency data. The diets of bats on migration and breeding bats were similar, with Diptera and Lepidoptera comprising the major prey categories. However, certain prey groups could be explained by the different hunting habitats exploited during migration vs. summer residence.</t>
  </si>
  <si>
    <t>10.1111/mec.12547</t>
  </si>
  <si>
    <t>WOS:000339487300007</t>
  </si>
  <si>
    <t>Stuckas, H; Mende, MB; Hundsdoerfer, AK</t>
  </si>
  <si>
    <t>Stuckas, H.; Mende, M. B.; Hundsdoerfer, A. K.</t>
  </si>
  <si>
    <t>Response to cold acclimation in diapause pupae of Hyles euphorbiae (Lepidoptera: Sphingidae): candidate biomarker identification using proteomics</t>
  </si>
  <si>
    <t>The distribution range of Hyles euphorbiae covers distinct climates across the Palaearctic. Previous investigations showed a correlation between mitochondrial DNA identity of populations and climatic conditions related to winter; however, the lack of biomarkers hampers investigations to test whether geographically distinct populations do show specific molecular responses to low temperatures or whether they possess specific genetic identity at loci functionally related to cold response. The present study was designed to identify candidate protein biomarkers and biological processes that are associated with cold acclimation of overwintering H. euphorbiae diapause pupae. Specimens taken from a single central European population were gradually cooled from 20 degrees C to -2 degrees C over 36 days and 12 differentially abundant proteins were identified. In addition, DeepSuperSAGE sequencing technology was applied to study differentially regulated genes. There was incongruence between differentially abundant proteins and differentially expressed genes, but functional characteristics of regulated proteins and analyses of gene ontology term enrichment among differentially regulated genes pointed to activation of the same biological processes, e. g. oxidative stress response. As proteins represent biologically active molecules, candidate biomarkers derived from proteomics are considered well suited to explore intraspecific patterns of local adaptation to different climates.</t>
  </si>
  <si>
    <t>Hundsdoerfer, Anna/0000-0001-5594-4154</t>
  </si>
  <si>
    <t>10.1111/imb.12093</t>
  </si>
  <si>
    <t>WOS:000339260300005</t>
  </si>
  <si>
    <t>Sponseller, RA; Temnerud, J; Bishop, K; Laudon, H</t>
  </si>
  <si>
    <t>Sponseller, Ryan A.; Temnerud, Johan; Bishop, Kevin; Laudon, Hjalmar</t>
  </si>
  <si>
    <t>Patterns and drivers of riverine nitrogen (N) across alpine, subarctic, and boreal Sweden</t>
  </si>
  <si>
    <t>BIOGEOCHEMISTRY</t>
  </si>
  <si>
    <t>Concentrations of nitrogen (N) in surface waters reflect the export of different organic and inorganic forms from terrestrial environments and the modification of these resources within aquatic habitats. We evaluated the relative influence of terrestrial ecosystem state factors, anthropogenic gradients, and aquatic habitat variables on patterns of N concentration in streams and rivers across Sweden. We analyzed data from 115 national monitoring stations distributed along a 1,300 km latitudinal gradient, draining catchments that differed by more than 10 A degrees C in mean annual temperature (MAT), and more than five orders of magnitude in area. Regional trends in total organic nitrogen (TON) and carbon:nitrogen (C:N) were closely linked to broad-scale gradients in state factors (e.g., MAT), reflecting the importance of long-term ecosystem development on terrestrial organic matter accrual and export. In contrast, trends in nitrate (NO3 (-)), the dominant form of inorganic N, were largely unrelated to state factors, but instead were closely connected to gradients related to anthropogenic inputs (e.g., agricultural cover). Despite large differences in drainage size and cover by lakes and wetlands among sites, these descriptors of the aquatic environment had little influence on spatial patterns of N chemistry. The temporal variability in N concentrations also differed between forms: inorganic N was strongly seasonal, with peaks during dormant periods that underscore biotic control over terrestrial losses of limiting resources. Organic N showed comparatively weaker seasonality, but summertime increases suggest temperature-driven patterns of soil TON production and export-temporal signals which were modified by variables that govern water residence time within catchments. Unique combinations of regional predictors reflect basic differences in the cycling of organic versus inorganic N and highlight variation in the sensitivity of these different N forms to environmental changes that directly alter inputs of resources, or indirectly modify terrestrial ecosystems through shifts in species composition, rates of forest productivity, soil development, and hydrologic routing.</t>
  </si>
  <si>
    <t>Laudon, Hjalmar/J-3074-2013; Temnerud, Johan/H-4458-2011</t>
  </si>
  <si>
    <t>Laudon, Hjalmar/0000-0001-6058-1466; Temnerud, Johan/0000-0002-6088-6646</t>
  </si>
  <si>
    <t>0168-2563</t>
  </si>
  <si>
    <t>1573-515X</t>
  </si>
  <si>
    <t>10.1007/s10533-014-9984-z</t>
  </si>
  <si>
    <t>WOS:000339871700007</t>
  </si>
  <si>
    <t>Heinze, J; Rueppell, O</t>
  </si>
  <si>
    <t>Heinze, Juergen; Rueppell, Olav</t>
  </si>
  <si>
    <t>The frequency of multi-queen colonies increases with altitude in a Nearctic ant</t>
  </si>
  <si>
    <t>1. Most ants in boreal and alpine habitats are facultatively polygynous, their colonies may contain one or several queens. It was investigated how the proportion of polygynous colonies varies along an elevation gradient from 60 to 2700 m in the Nearctic ant Temnothorax rugatutulus (Emery). 2. Across all populations, the proportion of polygynous colonies was positively correlated with altitude. The correlation was considerably stronger when only populations in the narrow area of the Chiricahua Mts, Arizona, were compared. 3. The dominance of polygynous colonies at high altitudes may be associated with selection against solitary colony founding by young queens. In areas with short summers and long winters, hibernation mortality of solitarily founding queens may select for alternative reproductive tactics, such as polygyny and colony founding by budding. 4. Colony founding tactics need to be taken into account to more fully understand altitudinal and latitudinal patterns of ant faunas.</t>
  </si>
  <si>
    <t>Rueppell, Olav/G-2679-2010</t>
  </si>
  <si>
    <t>Rueppell, Olav/0000-0001-5370-4229</t>
  </si>
  <si>
    <t>10.1111/een.12119</t>
  </si>
  <si>
    <t>WOS:000340662000015</t>
  </si>
  <si>
    <t>Greening, C; Villas-Boas, SG; Robson, JR; Berney, M; Cook, GM</t>
  </si>
  <si>
    <t>Greening, Chris; Villas-Boas, Silas G.; Robson, Jennifer R.; Berney, Michael; Cook, Gregory M.</t>
  </si>
  <si>
    <t>The Growth and Survival of Mycobacterium smegmatis Is Enhanced by Co-Metabolism of Atmospheric H-2</t>
  </si>
  <si>
    <t>The soil bacterium Mycobacterium smegmatis is able to scavenge the trace concentrations of H-2 present in the atmosphere, but the physiological function and importance of this activity is not understood. We have shown that atmospheric H-2 oxidation in this organism depends on two phylogenetically and kinetically distinct high-affinity hydrogenases, Hyd1 (MSMEG_2262-2263) and Hyd2 (MSMEG_2720-2719). In this study, we explored the effect of deleting Hyd2 on cellular physiology by comparing the viability, energetics, transcriptomes, and metabolomes of wild-type vs. Delta hyd2 cells. The long-term survival of the Delta hyd2 mutant was significantly reduced compared to the wild-type. The mutant additionally grew less efficiently in a range of conditions, most notably during metabolism of short-chain fatty acids; there was a twofold reduction in growth rate and growth yield of the Delta hyd2 strain when acetate served as the sole carbon source. Hyd1 compensated for loss of Hyd2 when cells were grown in a high H-2 atmosphere. Analysis of cellular parameters showed that Hyd2 was not necessary to generate the membrane potential, maintain intracellular pH homeostasis, or sustain redox balance. However, microarray analysis indicated that Delta hyd2 cells were starved for reductant and compensated by rewiring central metabolism; transcripts encoding proteins responsible for oxidative decarboxylation pathways, the urea cycle, and ABC transporter-mediated import were significantly more abundant in the Delta hyd2 mutant. Metabolome profiling consistently revealed an increase in intracellular amino acids in the Delta hyd2 mutant. We propose that atmospheric H2 oxidation has two major roles in mycobacterial cells: to generate reductant during mixotrophic growth and to sustain the respiratory chain during dormancy.</t>
  </si>
  <si>
    <t>Greening, Chris/J-4408-2019; Berney, Michael/C-2731-2009; Greening, Chris/B-7276-2015</t>
  </si>
  <si>
    <t>Greening, Chris/0000-0001-7616-0594; Villas-Boas, Silas/0000-0003-0148-5882</t>
  </si>
  <si>
    <t>e103034</t>
  </si>
  <si>
    <t>10.1371/journal.pone.0103034</t>
  </si>
  <si>
    <t>WOS:000341354800053</t>
  </si>
  <si>
    <t>Graham, JK; Smith, ML; Simons, AM</t>
  </si>
  <si>
    <t>Graham, Jeffrey K.; Smith, Myron L.; Simons, Andrew M.</t>
  </si>
  <si>
    <t>Experimental evolution of bet hedging under manipulated environmental uncertainty in Neurospora crassa</t>
  </si>
  <si>
    <t>All organisms are faced with environmental uncertainty. Bet-hedging theory expects unpredictable selection to result in the evolution of traits that maximize the geometric-mean fitness even though such traits appear to be detrimental over the shorter term. Despite the centrality of fitness measures to evolutionary analysis, no direct test of the geometric-mean fitness principle exists. Here, we directly distinguish between predictions of competing fitness maximization principles by testing Cohen's 1966 classic bet-hedging model using the fungus Neurospora crassa. The simple prediction is that propagule dormancy will evolve in proportion to the frequency of 'bad' years, whereas the prediction of the alternative arithmetic-mean principle is the evolution of zero dormancy as long as the expectation of a bad year is less than 0.5. Ascospore dormancy fraction in N. crassa was allowed to evolve under five experimental selection regimes that differed in the frequency of unpredictable 'bad years'. Results were consistent with bet-hedging theory: final dormancy fraction in 12 genetic lineages across 88 independently evolving samples was proportional to the frequency of bad years, and evolved both upwards and downwards as predicted from a range of starting dormancy fractions. These findings suggest that selection results in adaptation to variable rather than to expected environments.</t>
  </si>
  <si>
    <t>Simons, Andrew M/A-7751-2012</t>
  </si>
  <si>
    <t>Simons, Andrew M/0000-0002-0198-465X; Smith, Myron/0000-0001-6274-0053</t>
  </si>
  <si>
    <t>10.1098/rspb.2014.0706</t>
  </si>
  <si>
    <t>WOS:000338335800023</t>
  </si>
  <si>
    <t>Degefu, DT; Yeshanew, ES; Gashawbeza, GT</t>
  </si>
  <si>
    <t>Degefu, Dawit Tesfaye; Yeshanew, Emiru Seyoum; Gashawbeza, Geremew Terefe</t>
  </si>
  <si>
    <t>Efficacy of dose-dependent indigenous microbial insecticides against cotton aphid, Aphis gossypii Glover (Homoptera: Aphididae) at various temperature regimes</t>
  </si>
  <si>
    <t>INTERNATIONAL JOURNAL OF PEST MANAGEMENT</t>
  </si>
  <si>
    <t>Strain selection based on temperature may be warranted when choosing an isolate for development as a microbial control agent. To this end, the effects of three temperature regimes, namely 20, 25 and 30 degrees C, on the virulence of four Beauveria and two Metarhizium isolates against the cotton aphid, Aphis gossypii, were investigated under controlled conditions, 65-70% relative humidity, and a photoperiod of 12:12 (light: dark) hours. The isolates did vary significantly in their activities of efficacy over a range of temperatures. The highest mortality and lowest survival times were observed at 25 degrees C for DLCO41 and at 30 degrees C for DLCO87; while mortality decreased and survival time increased at temperatures of 20 degrees C. Besides the tested fungal isolate DLCO87 had the lowest LC50 value (6.84 x 10(5) conidia mL(-1)) at 30 degrees C. The promising result of this study should enable us to conduct further studies to determine the potential use of the fungus as an agent against Aphis gossypii both in greenhouse and under field conditions.</t>
  </si>
  <si>
    <t>0967-0874</t>
  </si>
  <si>
    <t>1366-5863</t>
  </si>
  <si>
    <t>10.1080/09670874.2014.951101</t>
  </si>
  <si>
    <t>WOS:000345204700005</t>
  </si>
  <si>
    <t>Kumar, S; Neven, LG; Yee, WL</t>
  </si>
  <si>
    <t>Kumar, Sunil; Neven, Lisa G.; Yee, Wee L.</t>
  </si>
  <si>
    <t>Evaluating correlative and mechanistic niche models for assessing the risk of pest establishment</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</si>
  <si>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</si>
  <si>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10.1890/ES14-00050.1</t>
  </si>
  <si>
    <t>WOS:000345096600009</t>
  </si>
  <si>
    <t>Harvey, DS; Lentini, AM; Cedar, K; Weatherhead, PJ</t>
  </si>
  <si>
    <t>Harvey, Daniel S.; Lentini, Andrew M.; Cedar, Karen; Weatherhead, Patrick J.</t>
  </si>
  <si>
    <t>MOVING MASSASAUGAS: INSIGHT INTO RATTLESNAKE RELOCATION USING SISTRURUS C. CATENATUS</t>
  </si>
  <si>
    <t>Relocating snakes is used to reduce potential snake-human conflict and to re-establish or augment populations. Relocation may be unsuccessful if snakes attempt to home back to their capture locations or otherwise alter their behavior in ways that reduce fitness. To better understand the conditions under which the technique is likely to be successful, we conducted two types of relocation (repatriation and short-distance translocation) using Eastern Massasaugas (Sistrurus c. catenatus) in Ontario. For the repatriation experiment, 27 snakes were captive-born, raised for four years, and released into a nature reserve previously known to host massasaugas. Other than being relatively sedentary, snakes behaved normally upon release in that they engaged in reproductive behavior. Survival (70%) was relatively high until hibernation (19 weeks). However, none of the snakes that did hibernate (n = 19) survived into the following active season. In a preliminary assessment of the effects of short-distance translocation, snakes that we moved 200 m from capture locations (n = 4) did not return, nor did they exhibit abnormal movement or basking behavior relative to non-translocated controls (n = 7). The different outcomes of our two relocations could indicate that the success of relocation depends on the extent of displacement and the source of relocated individuals, although corroborating evidence is needed before these results can be used to support management strategies.</t>
  </si>
  <si>
    <t>WOS:000343398000007</t>
  </si>
  <si>
    <t>Mendoza-Gonzalez, G; Martinez, ML; Lithgow, D</t>
  </si>
  <si>
    <t>Mendoza-Gonzalez, Gabriela; Luisa Martinez, M.; Lithgow, Debora</t>
  </si>
  <si>
    <t>Biological Flora of Coastal Dunes and Wetlands: Canavalia rosea (Sw.) DC</t>
  </si>
  <si>
    <t>JOURNAL OF COASTAL RESEARCH</t>
  </si>
  <si>
    <t>The genus Canavalia includes 60 species, of which 37 are found in the Neotropics. One of the most common members of this genus is Canavalia rosea. In this paper, we present a compilation of the ecological, physiological, and geomorphological biology of this pantropical beach and coastal dune species that will serve as a basis for scientists and managers interested in the species. This legume (Fabaceae) is a perennial trailing vine that grows on five continents and is also found on many islands. The leaves are compound, and the leaflets are roughly circular in shape, with an entire margin and a short petiole. The flowers are small, pink-purple, in racemes and range from 1 to 3 cm in diameter. Blooming takes place with greatest intensity between May and September, although sporadic racemes can be found throughout the year. Fruits are large, 7-12 cm long, with marbled brown dormant seeds. The root is monopodic and presents a mycorrhizal association. It is a successful colonizer of tropical shorelines due to the dispersal of its seeds by ocean currents and a high tolerance to salt spray, burial, low-nutrient substrates, and high temperature. The species is an important sand colonizer and plays a significant role in the geomorphology of beaches and frontal dunes. The species often covers large areas and forms a relatively continuous mat that stabilizes the sandy substrate in which it grows. The leaves, stems, and seeds have many nutritional and medicinal uses due to their high protein content and active bactericidal ingredients.</t>
  </si>
  <si>
    <t>Martinez, M. Luisa/R-4631-2017</t>
  </si>
  <si>
    <t>Martinez, M. Luisa/0000-0002-4469-5284</t>
  </si>
  <si>
    <t>0749-0208</t>
  </si>
  <si>
    <t>1551-5036</t>
  </si>
  <si>
    <t>10.2112/JCOASTRES-D-13-00106.1</t>
  </si>
  <si>
    <t>WOS:000339366800005</t>
  </si>
  <si>
    <t>Karlsson, B</t>
  </si>
  <si>
    <t>Karlsson, Bengt</t>
  </si>
  <si>
    <t>Extended season for northern butterflies</t>
  </si>
  <si>
    <t>Butterflies are like all insects in that they are temperature sensitive and a changing climate with higher temperatures might effect their phenology. Several studies have found support for earlier flight dates among the investigated species. A comparative study with data from a citizen science project, including 66 species of butterflies in Sweden, was undertaken, and the result confirms that most butterfly species now fly earlier during the season. This is especially evident for butterflies overwintering as adults or as pupae. However, the advancement in phenology is correlated with flight date, and some late season species show no advancement or have even postponed their flight dates and are now flying later in the season. The results also showed that latitude had a strong effect on the adult flight date, and most of the investigated species showed significantly later flights towards the north. Only some late flying species showed an opposite trend, flying earlier in the north. A majority of the investigated species in this study showed a general response to temperature and advanced their flight dates with warmer temperatures (on average they advanced their flight dates by 3.8 days/A degrees C), although not all species showed this response. In essence, a climate with earlier springs and longer growing seasons seems not to change the appearance patterns in a one-way direction. We now see butterflies on the wings both earlier and later in the season and some consequences of these patterns are discussed. So far, studies have concentrated mostly on early season butterfly-plant interactions but also late season studies are needed for a better understanding of long-term population consequences.</t>
  </si>
  <si>
    <t>10.1007/s00484-013-0649-8</t>
  </si>
  <si>
    <t>WOS:000339105300008</t>
  </si>
  <si>
    <t>Aguilera, F; Ruiz, L; Fornaciari, M; Romano, B; Galan, C; Oteros, J; Ben Dhiab, A; Msallem, M; Orlandi, F</t>
  </si>
  <si>
    <t>Aguilera, Fatima; Ruiz, Luis; Fornaciari, Marco; Romano, Bruno; Galan, Carmen; Oteros, Jose; Ben Dhiab, Ali; Msallem, Monji; Orlandi, Fabio</t>
  </si>
  <si>
    <t>Heat accumulation period in the Mediterranean region: phenological response of the olive in different climate areas (Spain, Italy and Tunisia)</t>
  </si>
  <si>
    <t>The main characteristics of the heat accumulation period and the possible existence of different types of biological response to the environment in different populations of olive through the Mediterranean region have been evaluated. Chilling curves to determine the start date of the heat accumulation period were constructed and evaluated. The results allow us to conclude that the northern olive populations have the greatest heat requirements for the development of their floral buds, and they need a period of time longer than olives in others areas to completely satisfy their biothermic requirements. The olive trees located in the warmest winter areas have a faster transition from endogenous to exogenous inhibition once the peak of chilling is met, and they show more rapid floral development. The lower heat requirements are due to better adaptation to warmer regions. Both the threshold temperature and the peak of flowering date are closely related to latitude. Different types of biological responses of olives to the environment were found. The adaptive capacity shown by the olive tree should be considered as a useful tool with which to study the effects of global climatic change on agro-ecosystems.</t>
  </si>
  <si>
    <t>Orlandi, Fabio/F-6017-2012; Fornaciari, Marco/L-9354-2015; Oteros, Jose/A-8671-2018; Aguilera-Padilla, Fatima/M-4130-2015</t>
  </si>
  <si>
    <t>Orlandi, Fabio/0000-0003-4021-8664; Fornaciari, Marco/0000-0002-1289-7295; Oteros, Jose/0000-0002-9369-8633; Aguilera-Padilla, Fatima/0000-0002-1997-2809</t>
  </si>
  <si>
    <t>10.1007/s00484-013-0666-7</t>
  </si>
  <si>
    <t>WOS:000339105300023</t>
  </si>
  <si>
    <t>Ball-Damerow, JE; M'Gonigle, LK; Resh, VH</t>
  </si>
  <si>
    <t>Ball-Damerow, Joan E.; M'Gonigle, Leithen K.; Resh, Vincent H.</t>
  </si>
  <si>
    <t>Changes in occurrence, richness, and biological traits of dragonflies and damselflies (Odonata) in California and Nevada over the past century</t>
  </si>
  <si>
    <t>BIODIVERSITY AND CONSERVATION</t>
  </si>
  <si>
    <t>Increases in water demand, urbanization, and severity of drought threaten freshwater ecosystems of the arid western United States. Historical assessments of change in assemblages over time can help determine the effects of these stressors but, to date, are rare. In the present study, we resurveyed 45 sites originally sampled in 1914-1915 for Odonata (dragonflies and damselflies) adults throughout central California and northwestern Nevada, USA. We examined changes in species occurrence rates, taxonomic richness, and biological trait composition in relation to climate changes and human population increases. While species richness at individual sites did not change significantly, we found that odonate assemblages have become more similar across sites. Homogenization is a result of the expansion of highly mobile habitat generalists, and the decline of both habitat specialists and species with an overwintering diapause stage. Using a multi-species mixed-effects model, we found that overall occurrences of Odonata increased with higher minimum temperatures. Habitat specialists and species with a diapause stage, however, occurred less often in warmer regions and more often in areas with higher precipitation. Habitat specialists occurred less often in highly populated sites. Life history traits of Odonata, such as dispersal ability, habitat specialization, and diapause, are useful predictors of species-specific responses to urbanization and climate change in this region.</t>
  </si>
  <si>
    <t>Ball-Damerow, Joan E/X-7925-2018</t>
  </si>
  <si>
    <t>Ball-Damerow, Joan E/0000-0003-2601-5043</t>
  </si>
  <si>
    <t>0960-3115</t>
  </si>
  <si>
    <t>1572-9710</t>
  </si>
  <si>
    <t>10.1007/s10531-014-0707-5</t>
  </si>
  <si>
    <t>WOS:000338237500015</t>
  </si>
  <si>
    <t>Zhou, YB; Newman, C; Palomares, F; Zhang, SY; Xie, ZQ; Macdonald, DW</t>
  </si>
  <si>
    <t>Zhou, Youbing; Newman, Chris; Palomares, Francisco; Zhang, Shuiyi; Xie, Zongqiang; Macdonald, David W.</t>
  </si>
  <si>
    <t>Spatial organization and activity patterns of the masked palm civet (Paguma larvata) in central-south China</t>
  </si>
  <si>
    <t>Movement and activity patterns are important components of life history, being central to resource acquisition and defense, mating behavior, and individual survival and fitness. Here, we present results from the 1st systematic radiotracking study of the masked palm civet (Paguma larvata), a widespread viverrid found in subtropical and tropical forests of Asia. From June 2004 to November 2007, we radiotracked 12 masked palm civets (5 males and 7 females) in central-south China. Mean individual home-range size based on 95% minimum convex polygons was 192.6 ha +/- 42.6 SE (range = 64-451 ha). Although males had larger mean home-range sizes than females (276.8 and 136.5 ha, respectively), these differences were not statistically significant. Males also exhibited greater daily movement distances and extents than females, but we found no evidence of sexual dimorphism in body size. Masked palm civets were predominantly nocturnal, but were active intermittently during the day. No significant seasonal (monthly) differences in daily activity patterns were apparent. We did, however, observe reduced hours of activity-but not continuous inactivity-during winter; consequently, we concluded that our study animals did not hibernate or semihibernate. We speculate that our observations of home-range overlap among individuals may indicate group living in the masked palm civet.</t>
  </si>
  <si>
    <t>Palomares, Francisco/F-5327-2016; Zhou, Youbing/S-6079-2019</t>
  </si>
  <si>
    <t xml:space="preserve">Palomares, Francisco/0000-0002-4655-7205; </t>
  </si>
  <si>
    <t>10.1644/13-MAMM-A-185</t>
  </si>
  <si>
    <t>WOS:000338272000009</t>
  </si>
  <si>
    <t>Pigeon, KE; Nielsen, SE; Stenhouse, GB; Cote, SD</t>
  </si>
  <si>
    <t>Pigeon, Karine E.; Nielsen, Scott E.; Stenhouse, Gordon B.; Cote, Steeve D.</t>
  </si>
  <si>
    <t>Den selection by grizzly bears on a managed landscape</t>
  </si>
  <si>
    <t>Hibernation is an adaptive strategy to avoid harsh environmental conditions and seasonal limitations in food and water. Unlike most hibernators, grizzly bears (Ursus arctos) are aroused easily while in dens and disturbances while denning can result in fitness costs if bears become active during this period. Our objectives were to determine den selection of male and female grizzly bears at multiple spatial scales in the boreal forest and Rocky Mountains of Alberta, Canada. Grizzly bears in Alberta are designated as threatened. However, little is known about den selection by grizzly bears in the boreal forest and the current land and forest management plans do not include any mitigation measures to minimize possible impacts on the denning habitat of grizzly bears. We compared dens to random available locations within fall home ranges using geographic information system-derived anthropogenic, land cover, landscape, and food resource variables. Male and female grizzly bears had similar habitat requirements when selecting dens, and females did not avoid sites associated with a greater probability of encountering males. At the broadest scale investigated, grizzly bears avoided wetlands, and selected high-elevation, dry conifer stands with abundant high-quality spring food. At more localized scales, grizzly bears selected areas of low road densities and dense conifers associated with little high-quality autumn food. Slope angle had the most influence on den selection followed by percent autumn food, road densities, percent wetland, and percent spring food. We recommend limiting human disturbance, including open roads, within core grizzly bear conservation areas for areas with high suitable den habitat.</t>
  </si>
  <si>
    <t>Pigeon, Karine E./C-6336-2014; Nielsen, Scott/O-7482-2019; Nielsen, Scott/C-2842-2013</t>
  </si>
  <si>
    <t>Pigeon, Karine E./0000-0002-7409-5511; Nielsen, Scott/0000-0002-9754-0630; Nielsen, Scott/0000-0002-9754-0630</t>
  </si>
  <si>
    <t>10.1644/13-MAMM-A-137</t>
  </si>
  <si>
    <t>WOS:000338272000011</t>
  </si>
  <si>
    <t>Tataroglu, O; Emery, P</t>
  </si>
  <si>
    <t>Tataroglu, Ozgur; Emery, Patrick</t>
  </si>
  <si>
    <t>Studying circadian rhythms in Drosophila melanogaster</t>
  </si>
  <si>
    <t>METHODS</t>
  </si>
  <si>
    <t>Circadian rhythms have a profound influence on most bodily functions: from metabolism to complex behaviors. They ensure that all these biological processes are optimized with the time-of-day. They are generated by endogenous molecular oscillators that have a period that closely, but not exactly, matches day length. These molecular clocks are synchronized by environmental cycles such as light intensity and temperature. Drosophila melanogaster has been a model organism of choice to understand genetically, molecularly and at the level of neural circuits how circadian rhythms are generated, how they are synchronized by environmental cues, and how they drive behavioral cycles such as locomotor rhythms. This review will cover a wide range of techniques that have been instrumental to our understanding of Drosophila circadian rhythms, and that are essential for current and future research. (C) 2014 Elsevier Inc. All rights reserved.</t>
  </si>
  <si>
    <t>TATAROGLU, OZGUR/0000-0001-9118-2054</t>
  </si>
  <si>
    <t>1046-2023</t>
  </si>
  <si>
    <t>1095-9130</t>
  </si>
  <si>
    <t>10.1016/j.ymeth.2014.01.001</t>
  </si>
  <si>
    <t>WOS:000337551300016</t>
  </si>
  <si>
    <t>Wynne, JJ; Voyles, KD</t>
  </si>
  <si>
    <t>Wynne, J. Judson; Voyles, Kyle D.</t>
  </si>
  <si>
    <t>CAVE-DWELLING ARTHROPODS AND VERTEBRATES OF NORTH RIM GRAND CANYON, WITH NOTES ON ECOLOGY AND MANAGEMENT</t>
  </si>
  <si>
    <t>Prior to this study, there was no information on arthropods, bats, and other vertebrates of caves in north-westernmost Arizona. Based on invertebrate and vertebrate inventory work conducted during 2005 and 2006, we provide future directions for conservation and management for caves on Grand Canyon-Parashant National Monument, northwestern Arizona. Baseline investigations to find and identify arthropods, bats, and other vertebrates were conducted at 7 of the largest known caves on the monument. We identified 52 morphospecies including 44 arthropods, 4 bats, and 4 other vertebrates. Of the cave-dwelling arthropods, we found 10 eisodophiles, 6 troglophiles, 8 questionable troglophiles, 7 trogloxenes, 8 accidentals, 3 taxa of unknown cave affiliations, and 2 mammalian parasites. We made several contributions to the entomological record including 2 new genera, 6 new species, 3 possible new species, one range extension, and one possible range extension. Also, we identified 5 bat roosts-1 hibernaculum, 2 night roosts, and 3 summer roosts of unconfirmed use. Observed arthropod richness per cave ranged from 1 to 14 morphospecies, and observed bat and other vertebrate (combined) richness was 1-3 morphospecies. We did not detect any cave-adapted arthropods during this investigation. For the caves sampled, we are uncertain whether the lack of cave-adapted taxa is due to (a) low nutrient input and high cryptoaridity associated with many southwestern cave systems or (b) lack of intensive sampling. Despite the lack of cave-adapted species, 5 of the 7 caves inventoried are considered of high management concern. Additional research at these caves will be required to obtain the data necessary to best manage and protect these systems.</t>
  </si>
  <si>
    <t>Wynne, J Judson/0000-0003-0408-0629</t>
  </si>
  <si>
    <t>WOS:000338970400001</t>
  </si>
  <si>
    <t>Kawarasaki, Y; Teets, NM; Denlinger, DL; Lee, RE</t>
  </si>
  <si>
    <t>Kawarasaki, Yuta; Teets, Nicholas M.; Denlinger, David L.; Lee, Richard E., Jr.</t>
  </si>
  <si>
    <t>Wet hibernacula promote inoculative freezing and limit the potential for cryoprotective dehydration in the Antarctic midge, Belgica antarctica</t>
  </si>
  <si>
    <t>The terrestrial midge, Belgica antarctica, occupies a diverse range of microhabitats along the Antarctic Peninsula. Although overwintering larvae have the physiological potential to survive by freezing or cryoprotective dehydration, use of the latter strategy may be constrained by inoculative freezing within hibernacula. To investigate the influence of microhabitat type on larval overwintering, we selected four substrate types that differed markedly in their composition and hydric characteristics. Organic content of these substrates ranged from 14 to 89 %. High organic content was associated with higher values for saturation moisture content (up to 2.0 H2O g(-1) dry mass) as well as elevated levels of field moisture content. Seasonal values of field moisture content remained near or above the saturation moisture value for each microhabitat type, and when larvae were cooled in substrates rehydrated to field-based levels, they were unable to avoid inoculation by environmental ice, regardless of substrate type. Consequently, our data suggest that wet hibernacula would force most larvae to overwinter in a frozen state. Yet, dehydrated larvae were collected in April during the seasonal transition to winter suggesting that spatial and temporal variations in precipitation and microhabitat conditions may expose larvae to dehydration and promote larval overwintering in a cryoprotectively dehydrated state.</t>
  </si>
  <si>
    <t>Teets, Nicholas/H-7386-2013; Kawarasaki, Yuta/AAD-4032-2019</t>
  </si>
  <si>
    <t xml:space="preserve">Teets, Nicholas/0000-0003-0963-7457; </t>
  </si>
  <si>
    <t>10.1007/s00300-014-1475-0</t>
  </si>
  <si>
    <t>WOS:000338278200001</t>
  </si>
  <si>
    <t>Carey, CC; Weathers, KC; Ewing, HA; Greer, ML; Cottingham, KL</t>
  </si>
  <si>
    <t>Carey, Cayelan C.; Weathers, Kathleen C.; Ewing, Holly A.; Greer, Meredith L.; Cottingham, Kathryn L.</t>
  </si>
  <si>
    <t>Spatial and temporal variability in recruitment of the cyanobacterium Gloeotrichia echinulata in an oligotrophic lake</t>
  </si>
  <si>
    <t>Recruitment from dormant stages in the benthos can provide a critically important inoculum for surface populations of phytoplankton, including bloom-forming cyanobacteria. For example, water-column populations of the large (1-3-mm diameter) colonial cyanobacterium Gloeotrichia echinulata (Smith) P. Richter can be strongly subsidized by benthic recruitment. Therefore, understanding controls on recruitment is essential to an investigation of the factors controlling Gloeotrichia blooms, which are increasing in low-nutrient lakes across northeastern North America. We quantified surface abundances and recruitment from littoral sediments at multiple near-shore sampling sites in oligotrophic Lake Sunapee, New Hampshire, USA, during the summers of 2005-2012 and used this data set-the longest known record of cyanobacterial recruitment-to investigate potential drivers of interannual differences in Gloeotrichia recruitment. We found extensive spatiotemporal variability in recruitment. Recruitment was higher at some sites than others, and within seasons, recruitment into replicate traps at the same site was generally more similar than recruitment at different sites. These data suggest that local factors, such as substrate quality or the size of the seed bank, may be important controls on recruitment. Benthic recruitment probably accounted for &lt;4%, but possibly up to 8%, of pelagic populations, within the range observed in previous studies. Across years, higher seasonal recruitment rates were associated with greater lake mixing during August, including deeper thermoclines, lower Schmidt stability, lower minimum air temperatures, and greater variability in water temperature. Taken together, our data suggest that interannual variation in Gloeotrichia recruitment may be related to regional climatic variability.</t>
  </si>
  <si>
    <t>Carey, Cayelan/D-4874-2016</t>
  </si>
  <si>
    <t>Carey, Cayelan/0000-0001-8835-4476; Greer, Meredith/0000-0002-9543-4498</t>
  </si>
  <si>
    <t>10.1086/675734</t>
  </si>
  <si>
    <t>WOS:000337521400018</t>
  </si>
  <si>
    <t>Diaz, F; Munoz-Valencia, V; Juvinao-Quintero, DL; Manzano-Martinez, MR; Toro-Perea, N; Cardenas-Henao, H; Hoffmann, AA</t>
  </si>
  <si>
    <t>Diaz, F.; Munoz-Valencia, V.; Juvinao-Quintero, D. L.; Manzano-Martinez, M. R.; Toro-Perea, N.; Cardenas-Henao, H.; Hoffmann, A. A.</t>
  </si>
  <si>
    <t>Evidence for adaptive divergence of thermal responses among Bemisia tabaci populations from tropical Colombia following a recent invasion</t>
  </si>
  <si>
    <t>There is an increasing evidence that populations of ectotherms can diverge genetically in response to different climatic conditions, both within their native range and (in the case of invasive species) in their new range. Here, we test for such divergence in invasive whitefly Bemisia tabaci populations in tropical Colombia, by considering heritable variation within and between populations in survival and fecundity under temperature stress, and by comparing population differences with patterns established from putatively neutral microsatellite markers. We detected significant differences among populations linked to mean temperature (for survival) and temperature variation (for fecundity) in local environments. A QST-FST analysis indicated that phenotypic divergence was often larger than neutral expectations (QST&gt;FST). Particularly, for survival after a sublethal heat shock, this divergence remained linked to the local mean temperature after controlling for neutral divergence. These findings point to rapid adaptation in invasive whitefly likely to contribute to its success as a pest species. Ongoing evolutionary divergence also provides challenges in predicting the likely impact of Bemisia in invaded regions.</t>
  </si>
  <si>
    <t>Hoffmann, Ary/C-2961-2011; Diaz, Fernando/I-6209-2016; Hoffmann, Ary/R-2972-2019</t>
  </si>
  <si>
    <t>10.1111/jeb.12387</t>
  </si>
  <si>
    <t>WOS:000337522700015</t>
  </si>
  <si>
    <t>Nishimura, T; Tada, H; Nakatani, E; Matsuda, K; Teramukai, S; Fukushima, M</t>
  </si>
  <si>
    <t>Nishimura, Tsutomu; Tada, Harue; Nakatani, Eiji; Matsuda, Kazuki; Teramukai, Satoshi; Fukushima, Masanori</t>
  </si>
  <si>
    <t>Stronger geomagnetic fields may be a risk factor of male suicides</t>
  </si>
  <si>
    <t>PSYCHIATRY AND CLINICAL NEUROSCIENCES</t>
  </si>
  <si>
    <t>Aim Some previous studies have shown a positive relation between geomagnetic disturbances and an increased incidence of suicide. If such a relation exists, stronger geomagnetic fields may affect the number of suicides, because stronger geomagnetic fields generally cause larger geomagnetic field disturbances. Therefore, we here investigated the relation between local geomagnetic field magnetic flux density and the standardized morbidity ratios (SMR) for suicide by each prefecture in Japan. Methods Monthly suicide data for each prefecture in the period January 1999 to December 2008 was obtained, and it was found that a total of 216171 male individuals and 85154 female individuals committed suicide during this period. A multiple linear regression analysis was carried out with a backward elimination procedure. The SMR for suicide by each prefecture was taken as the response variable and the explanatory variables were each prefecture's local geomagnetic field magnetic flux density (nT), north latitude (degrees), monthly mean unemployment rate (%), monthly mean air pressure (hPa), monthly mean air temperature (degrees C), monthly mean humidity (%), and monthly total day length (hours). Analyses were carried out separately for each sex. Results In the multiple linear regression analysis for male subjects, the local geomagnetic field magnetic flux density (nT), monthly mean unemployment rate (%), and monthly mean humidity (%) were associated with the incidence of suicide, but in the multiple linear regression analysis of female subjects, only north latitude was associated with that. Conclusion In this study, we generated a hypothesis that stronger geomagnetic fields affect the number of cases of male suicide.</t>
  </si>
  <si>
    <t>Teramukai, Satoshi/I-2249-2019; Nakatani, Eiji/O-2782-2013</t>
  </si>
  <si>
    <t>Teramukai, Satoshi/0000-0003-2184-0597; Nakatani, Eiji/0000-0002-4876-446X</t>
  </si>
  <si>
    <t>1323-1316</t>
  </si>
  <si>
    <t>1440-1819</t>
  </si>
  <si>
    <t>10.1111/pcn.12149</t>
  </si>
  <si>
    <t>WOS:000337563500004</t>
  </si>
  <si>
    <t>Maguire, SE; Schmidt, PS; Sehgal, A</t>
  </si>
  <si>
    <t>Maguire, Sarah E.; Schmidt, Paul S.; Sehgal, Amita</t>
  </si>
  <si>
    <t>Natural Populations of Drosophila melanogaster Reveal Features of an Uncharacterized Circadian Property: The Lower Temperature Limit of Rhythmicity</t>
  </si>
  <si>
    <t>Most cyclic biological processes are under control of a circadian molecular timing system that synchronizes these phenomena to the 24-h day. One generic property of circadian-controlled processes is that they operate within a specific temperature range, below which the manifestation of rhythm ceases. Little is known about the evolutionary relevance of the lower temperature limit of rhythmicity or about the mechanism underlying the loss of overt circadian behavior below this lower limit, especially in one model organism of chronobiology, Drosophila melanogaster. Natural populations of Drosophila are evolving under divergent selection pressures and so provide a source of diversity necessary to address these issues. Using lines derived from African populations, we find that there is natural variation in the expression of rhythmic behavior under low-temperature conditions. We found evidence that this variability is evolutionarily relevant at extremely low temperature (12 degrees C) because high-altitude populations exhibit selection for locally adapted genomes that contribute to rhythmic behavior. Lines resistant to 15 degrees C show an additional layer of diversity in their response to temperature extremes because some lines are resistant to low temperature (15 degrees C) only, whereas others are cross-resistant to high and low temperature (15 degrees C and 30 degrees C). Genetic analysis of one cold-resistant circadian line at 15 degrees C reveals that the phenotype maps to the X-chromosome but not to the core clock genes, per and sgg. Analysis of the central clock cells of this line reveals that maintenance of rhythm is associated with robust clock function, which is compromised in a standard laboratory strain. These data indicate that the cold-resistant circadian phenotype is clock based. This study highlights the importance of using natural populations to inform us of the basic features of circadian traits, especially those that might be under temperature-based selection.</t>
  </si>
  <si>
    <t>10.1177/0748730414537801</t>
  </si>
  <si>
    <t>WOS:000337566500002</t>
  </si>
  <si>
    <t>Assessing the Potential for Establishment of Western Cherry Fruit Fly Using Ecological Niche Modeling</t>
  </si>
  <si>
    <t>Sweet cherries, Prunus avium (L.) L., grown in the western United States are exported to many countries around the world. Some of these countries have enforced strict quarantine rules and trade restrictions owing to concerns about the potential establishment and subsequent spread of western cherry fruit fly, Rhagoletis indifferens Curran (Diptera: Tephritidae), a major quarantine pest of sweet cherry. We used 1) niche models (CLIMEX and MaxEnt) to map the climatic suitability, 2) North Carolina State University-Animal and Plant Health Inspection Service Plant Pest Forecasting System to examine chilling requirement, and 3) host distribution and availability to assess the potential for establishment of R. indifferens in areas of western North America where it currently does not exist and eight current or potential fresh sweet cherry markets: Colombia, India, Indonesia, Malaysia, Taiwan, Thailand, Venezuela, and Vietnam. Results from niche models conformed well to the current distribution of R. indifferens in western North America. MaxEnt and CLIMEX models had high performance and predicted climatic suitability in some of the countries (e.g., Andean range in Colombia and Venezuela, northern and northeastern India, central Taiwan, and parts of Vietnam). However, our results showed no potential for establishment of R. indifferens in Colombia, Indonesia, Malaysia, Taiwan, Thailand, Venezuela, and Vietnam when the optimal chilling requirement to break diapause (minimum temperature &lt;= 3 degrees C for at least 15 wk) was used as the criterion for whether establishment can occur. Furthermore, these countries have no host plant species available for R. indifferens. Our results can be used to make scientifically informed international trade decisions and negotiations by policy makers.</t>
  </si>
  <si>
    <t>10.1603/EC14052</t>
  </si>
  <si>
    <t>WOS:000337174300019</t>
  </si>
  <si>
    <t>Rae, GM; Uversky, VN; David, K; Wood, M</t>
  </si>
  <si>
    <t>Rae, Georgina M.; Uversky, Vladimir N.; David, Karine; Wood, Marion</t>
  </si>
  <si>
    <t>DRM1 and DRM2 expression regulation: potential role of splice variants in response to stress and environmental factors in Arabidopsis</t>
  </si>
  <si>
    <t>The DRM1/ARP gene family is increasingly exhibiting associations with stress conditions at the transcript level. Traditionally correlated with dormancy, increases in transcript levels in response to various treatments have also been reported in various species. As alternative transcript splicing is common in stress conditions, the splice variants of AtDRM1 and AtDRM2 were assessed further in this study. A previously undescribed splice variant of AtDRM1 (AtDRM1.6) is introduced in this work. In silico analyses of predicted protein sequence of all splice variants showed that all variants retain the predicted intrinsically disordered nature. Transcriptional studies of AtDRM1 and AtDRM2 in response to a wide range of abiotic, physical and hormonal treatments showed that AtDRM1.6 is differentially regulated at the transcriptional level compared with other splice variants. Promoter analyses demonstrated AtDRM1 light regulation via the upstream promoter sequence.</t>
  </si>
  <si>
    <t>Uversky, Vladimir N./F-4515-2011; Wood, Marion/A-5995-2019</t>
  </si>
  <si>
    <t>Uversky, Vladimir N./0000-0002-4037-5857; Wood, Marion/0000-0002-7161-315X; David, Karine/0000-0002-3924-5078</t>
  </si>
  <si>
    <t>10.1007/s00438-013-0804-2</t>
  </si>
  <si>
    <t>WOS:000336728600006</t>
  </si>
  <si>
    <t>Cryan, PM; Stricker, CA; Wunder, MB</t>
  </si>
  <si>
    <t>Cryan, Paul M.; Stricker, Craig A.; Wunder, Michael B.</t>
  </si>
  <si>
    <t>Continental-scale, seasonal movements of a heterothermic migratory tree bat</t>
  </si>
  <si>
    <t>Long-distance migration evolved independently in bats and unique migration behaviors are likely, but because of their cryptic lifestyles, many details remain unknown. North American hoary bats (Lasiurus cinereus cinereus) roost in trees year-round and probably migrate farther than any other bats, yet we still lack basic information about their migration patterns and wintering locations or strategies. This information is needed to better understand unprecedented fatality of hoary bats at wind turbines during autumn migration and to determine whether the species could be susceptible to an emerging disease affecting hibernating bats. Our aim was to infer probable seasonal movements of individual hoary bats to better understand their migration and seasonal distribution in North America. We analyzed the stable isotope values of non-exchangeable hydrogen in the keratin of bat hair and combined isotopic results with prior distributional information to derive relative probability density surfaces for the geographic origins of individuals. We then mapped probable directions and distances of seasonal movement. Results indicate that hoary bats summer across broad areas. In addition to assumed latitudinal migration, we uncovered evidence of longitudinal movement by hoary bats from inland summering grounds to coastal regions during autumn and winter. Coastal regions with nonfreezing temperatures may be important wintering areas for hoary bats. Hoary bats migrating through any particular area, such as a wind turbine facility in autumn, are likely to have originated from a broad expanse of summering grounds from which they have traveled in no recognizable order. Better characterizing migration patterns and wintering behaviors of hoary bats sheds light on the evolution of migration and provides context for conserving these migrants.</t>
  </si>
  <si>
    <t>Cryan, Paul/0000-0002-2915-8894; Stricker, Craig/0000-0002-5031-9437</t>
  </si>
  <si>
    <t>10.1890/13-0752.1</t>
  </si>
  <si>
    <t>WOS:000337117400002</t>
  </si>
  <si>
    <t>Germain, RM; Gilbert, B</t>
  </si>
  <si>
    <t>Germain, Rachel M.; Gilbert, Benjamin</t>
  </si>
  <si>
    <t>Hidden responses to environmental variation: maternal effects reveal species niche dimensions</t>
  </si>
  <si>
    <t>Species responses to fluctuating environments structure population and community dynamics in variable ecosystems. Although offspring number is commonly used to measure these responses, maternal effects on offspring quality may be an important but largely unrecognised determinant of long-term population growth. We selected 29 species across a Mediterranean annual plant phylogeny, and grew populations of each species in wet and dry conditions to determine responses in seed number and maternal effects (seed size, seed dormancy, and seedling growth). Maternal effects were evident in over 40% of species, but only 24% responded through seed number. Despite a strong trade-off between seed size and seed number among species, there was no consistent trade-off within species; we observed correlations that ranged from positive to negative. Overall, species in this plant guild show a complex range of responses to environmental variation that may be underestimated when only seed number responses are considered.</t>
  </si>
  <si>
    <t>10.1111/ele.12267</t>
  </si>
  <si>
    <t>WOS:000335197400002</t>
  </si>
  <si>
    <t>Stuhldreher, G; Hermann, G; Fartmann, T</t>
  </si>
  <si>
    <t>Stuhldreher, Gregor; Hermann, Gabriel; Fartmann, Thomas</t>
  </si>
  <si>
    <t>Cold-adapted species in a warming world - an explorative study on the impact of high winter temperatures on a continental butterfly</t>
  </si>
  <si>
    <t>Increasing evidence suggests that global warming significantly alters the range and phenology of plants and animals. Whereas thermophilous species usually benefit from rising temperatures, the living conditions of taxa adapted to cooler or continental climates are deteriorating. The woodland ringlet butterfly, Erebia medusa Fabricius (Lepidoptera: Nymphalidae) is one of the continental species that are supposed to be adversely affected by climate change, especially by rising winter temperatures. Here, we conduct an explorative study on the effects of low, moderate, and high winter temperatures on the pre-adult and adult stages of E.medusa in a laboratory experiment. Compared to the two other temperature regimes, the warm winter treatment led to an earlier termination of diapause and higher larval weights at the end of the winter, but significantly lower survival rates. The after-effects of the warm treatment included lower weight of the pupae and adult females, shorter forewings of adult males, and earlier emergence of both adult males and females. In natural environments, which are characterized by a much greater thermal variability and a much higher frequency of soil freeze-thaw events compared to our experiment, the effects of rising winter temperatures might be stronger than in this study. Thus, we conclude that warmer winters pose a non-negligible long-term threat to E.medusa.</t>
  </si>
  <si>
    <t>10.1111/eea.12193</t>
  </si>
  <si>
    <t>WOS:000335874400009</t>
  </si>
  <si>
    <t>Simons, AM</t>
  </si>
  <si>
    <t>Simons, A. M.</t>
  </si>
  <si>
    <t>Playing smart vs. playing safe: the joint expression of phenotypic plasticity and potential bet hedging across and within thermal environments</t>
  </si>
  <si>
    <t>Adaptive phenotypic plasticity evolves when cues reliably predict fitness consequences of life-history decisions, whereas bet hedging evolves when environments are unpredictable. These modes of response should be jointly expressed, because environmental variance is composed of both predictable and unpredictable components. However, little attention has been paid to the joint expression of plasticity and bet hedging. Here, I examine the simultaneous expression of plasticity in germination rate and two potential bet-hedging traits - germination fraction and within-season diversification in timing of germination - in seeds from multiple seed families of five geographically distant populations of Lobelia inflata (L.) subjected to a thermal gradient. Populations differ in germination plasticity to temperature, in total germination fraction and in the expression of potential diversification in the timing of germination. The observation of a negative partial correlation between the expression of plasticity and germination variance (potential diversification), and a positive correlation between plasticity and germination fraction is suggestive of a trade-off between modes of response to environmental variance. If the observed correlations are indicative of those between adaptive plasticity and bet hedging, we expect an optimal balance to exist and differ among populations. I discuss the challenges involved in testing whether the balance between plasticity and bet hedging depends on the relative predictability of environmental variance.</t>
  </si>
  <si>
    <t>Simons, Andrew M/0000-0002-0198-465X</t>
  </si>
  <si>
    <t>10.1111/jeb.12378</t>
  </si>
  <si>
    <t>WOS:000337522700005</t>
  </si>
  <si>
    <t>O'Neil, ST; Dzurisin, JDK; Williams, CM; Lobo, NF; Higgins, JK; Deines, JM; Carmichael, RD; Zeng, EL; Tan, JC; Wu, GC; Emrich, SJ; Hellmann, JJ</t>
  </si>
  <si>
    <t>O'Neil, Shawn T.; Dzurisin, Jason D. K.; Williams, Caroline M.; Lobo, Neil F.; Higgins, Jessica K.; Deines, Jillian M.; Carmichael, Rory D.; Zeng, Erliang; Tan, John C.; Wu, Grace C.; Emrich, Scott J.; Hellmann, Jessica J.</t>
  </si>
  <si>
    <t>Gene expression in closely related species mirrors local adaptation: consequences for responses to a warming world</t>
  </si>
  <si>
    <t>Local adaptation of populations could preclude or slow range expansions in response to changing climate, particularly when dispersal is limited. To investigate the differential responses of populations to changing climatic conditions, we exposed poleward peripheral and central populations of two Lepidoptera to reciprocal, common-garden climatic conditions and compared their whole-transcriptome expression. We found evidence of simple population differentiation in both species, and in the species with previously identified population structure and phenotypic local adaptation, we found several hundred genes that responded in a synchronized and localized fashion. These genes were primarily involved in energy metabolism and oxidative stress, and expression levels were most divergent between populations in the same environment in which we previously detected divergence for metabolism. We found no localized genes in the species with less population structure and for which no local adaptation was previously detected. These results challenge the assumption that species are functionally similar across their ranges and poleward peripheral populations are preadapted to warmer conditions. Rather, some taxa deserve population-level consideration when predicting the effects of climate change because they respond in genetically based, distinctive ways to changing conditions.</t>
  </si>
  <si>
    <t>Zeng, Erliang/E-9663-2010; Williams, Caroline/B-4001-2012</t>
  </si>
  <si>
    <t>Zeng, Erliang/0000-0003-3354-6416; Williams, Caroline/0000-0003-3112-0286; Deines, Jillian M/0000-0002-4279-8765; Wu, Grace C./0000-0002-8290-119X; Zeng, Erliang/0000-0002-2891-6497</t>
  </si>
  <si>
    <t>10.1111/mec.12773</t>
  </si>
  <si>
    <t>WOS:000337587700004</t>
  </si>
  <si>
    <t>Pozsgai, G; Littlewood, NA</t>
  </si>
  <si>
    <t>Pozsgai, Gabor; Littlewood, Nick A.</t>
  </si>
  <si>
    <t>Ground beetle (Coleoptera: Carabidae) population declines and phenological changes: Is there a connection?</t>
  </si>
  <si>
    <t>ECOLOGICAL INDICATORS</t>
  </si>
  <si>
    <t>Long-term monitoring data were analyzed to reveal correlations between declining ground beetle (Coleoptera: Carabidae) populations and phenological changes at two Environmental Change Network sites in Scotland. The potential role of advancing phenology as an adaptation function in population stability was investigated. Analysis focussed on the 25 most abundant species over an 18 year sampling period. Pitfall trap catches were used to calculate mean activity-densities both for the whole sampling period and for dates limited to those within the activity period. Several phenological measurements were calculated (i.e. first day of appearance, peak activity date, median activity, length of activity and winter inactivity periods, and the last day of presence) for each species. Robust non-parametric estimation was used to model changes in both activity density and phenology. Eight species declined in activity density over time, three increased and fourteen showed no change. The mean rate of decline was greater than that of increase. Most of the species included in the analysis changed their phenology. Advancing onset of activity and earlier cessation were the most pronounced changes. However, a slow advancing trend in the peak activity was also shown. Only Nebria brevicollis, an autumn species with recorded winter activity, extended its activity period to later dates, suggesting that cessation of activity for the remaining species may be more closely linked to photoperiod. The earlier termination of activity shortened substantially the activity window for several species. Declines in activity density showed a strong relationship with a narrowing window of activity, mainly caused by earlier cessation of activity. Declining species were found more in bog or dry heather moorland habitats compared to grassland, emphasizing the vulnerability of these vegetation types, and associated insect assemblages depending on them, to environmental or climatic changes. The reciprocal relationship found between the trend of timing of initiation of activity and changes in activity-densities suggests that populations with a higher capacity to advance their phenology are less prone to decline. Since phenological changes may drive changes in populations, investigating phenological variables is encouraged in both research and conservation planning. (C) 2014 Elsevier Ltd. All rights reserved.</t>
  </si>
  <si>
    <t>Pozsgai, Gabor/J-1538-2012</t>
  </si>
  <si>
    <t>Pozsgai, Gabor/0000-0002-2300-6558; Littlewood, Nick/0000-0003-4461-8833</t>
  </si>
  <si>
    <t>1470-160X</t>
  </si>
  <si>
    <t>1872-7034</t>
  </si>
  <si>
    <t>10.1016/j.ecolind.2014.01.029</t>
  </si>
  <si>
    <t>WOS:000334822200002</t>
  </si>
  <si>
    <t>Buczek, A; Bartosik, K; Zajac, Z</t>
  </si>
  <si>
    <t>Buczek, Alicja; Bartosik, Katarzyna; Zajac, Zbigniew</t>
  </si>
  <si>
    <t>Changes in the activity of adult stages of Dermacentor reticulatus (Ixodida: Amblyommidae) induced by weather factors in eastern Poland</t>
  </si>
  <si>
    <t>Background: The host-seeking activity in Dermacentor reticulatus ticks undergoes rhythmical changes correlated with environmental conditions. Therefore, this study is focused on investigating the activity of adult stages of the species during weather changes occurring in winter months in eastern Poland, i.e. a period of tick diapause. Methods: D. reticulatus ticks were collected in a meadow ecosystem near Lublin (eastern Poland, 51 degrees 36'N, 22 degrees 58'E) between the third decade of November 2011 and the third decade of January 2012. During each collection, temperature and humidity were measured at the soil surface and at a height of 25 cm and the differences (delta) in the parameters between the two measurement points were calculated. Results: During one hour of our observation, from 0 to 42 specimens were collected, with the greatest numbers (25-40 specimens) between late November and mid-December. The activity of adult D. reticulatus (females and males in total) depended on soil and air temperature (r = -0.6986, p &lt; 0.05). Soil and air humidity did not exert an impact on the questing behaviour of adult stages. In turn, the greater the moisture delta between these two measurement points was, the greater the activity of the adult tick stages was observed. Our investigations have demonstrated differences in the questing behaviour between D. reticulatus females and males correlated with environmental conditions. The temperatures of soil and air increased the migratory activity in females but did not affect migration of male ticks. In turn, the deltas of temperatures (r = -0.6986, p &lt; 0.05) and humidity (r = 0.6829, p &lt; 0.05) did not have a statistically significant effect on stimulation of female activity but they induced significant changes on the behaviour of males, for which we found a highly negative correlation between the number of active specimens and the temperature delta (r = -0.7276, p &lt; 0.05) and a highly positive correlation with the humidity delta (r = 0.8199, p &lt; 0.01). Conclusions: Weather changes can be accompanied by activity of adult D. reticulatus even in their winter diapause period. Therefore, there is an increased threat to human and animal health posed by tick-borne diseases.</t>
  </si>
  <si>
    <t>10.1186/1756-3305-7-245</t>
  </si>
  <si>
    <t>WOS:000336925900002</t>
  </si>
  <si>
    <t>Korsman, JC; Schipper, AM; De Hoop, L; Miaet, B; Maris, T; Tackx, MLM; Hendriks, AJ</t>
  </si>
  <si>
    <t>Korsman, John C.; Schipper, Aafke M.; De Hoop, Lisette; Miaet, Benoit; Maris, Tom; Tackx, Micky L. M.; Hendriks, A. Jan</t>
  </si>
  <si>
    <t>Modeling the Impacts of Multiple Environmental Stress Factors on Estuarine Copepod Populations</t>
  </si>
  <si>
    <t>Many studies have focused on natural stress factors that shape the spatial and temporal distribution of calanoid copepods, but bioassays have shown that copepods are also sensitive to a broad range of contaminants. Although both anthropogenic and natural stress factors are obviously at play in natural copepod communities, most studies consider only one or the other. In the present investigation, we modeled the combined impact of both anthropogenic and natural stress factors on copepod populations. The model was applied to estimate Eurytemora affinis densities in the contaminated Scheldt estuary and the relatively uncontaminated Dar beta-Zingst estuary in relation to temperature, salinity, chlorophyll a, and sediment concentrations of cadmium, copper, and zinc. The results indicated that temperature was largely responsible for seasonal fluctuations of E. affinis densities. Our model results further suggested that exposure to zinc and copper was largely responsible for the reduced population densities in the contaminated estuary. The model provides a consistent framework for integrating and quantifying the impacts of multiple anthropogenic and natural stress factors on copepod populations. It facilitates the extrapolation of laboratory experiments to ecologically relevant end points pertaining to population viability.</t>
  </si>
  <si>
    <t>Schipper, Aafke M/C-2758-2011; Hendriks, Aalbert Jan/C-6767-2013</t>
  </si>
  <si>
    <t>MAY 20</t>
  </si>
  <si>
    <t>10.1021/es5004439</t>
  </si>
  <si>
    <t>WOS:000336415200044</t>
  </si>
  <si>
    <t>Chen, JW; Gao, XX; Wang, BZ; Chen, FF; Wu, N; Zhang, YY</t>
  </si>
  <si>
    <t>Chen, Jiwu; Gao, Xiuxia; Wang, Bangzheng; Chen, Fenfen; Wu, Na; Zhang, Yuanyuan</t>
  </si>
  <si>
    <t>Proteomic Approach to Reveal the Proteins Associated with Encystment of the Ciliate Euplotes encysticus</t>
  </si>
  <si>
    <t>In order to identify and reveal the proteins related to encystment of the ciliate Euplotes encysticus, we analyzed variation in the abundance of the proteins isolated from the resting cyst comparing with proteins in the vegetative cell. 2-D electrophoresis, MALDI-TOF MS techniques and Bioinformatics were used for proteome separation, quantification and identification. The comparative proteomics studies revealed 26 proteins with changes on the expression in the resting cysts, including 12 specific proteins and 14 differential proteins. 12 specific proteins and 10 out of the 14 differential proteins were selected and identified by MALDI-TOF MS. The identified specific proteins with known functions included type II cytoskeletal 1, keratin, Nop16 domain containing protein, protein arginine n-methyltransferase, epsilon-trimethyllysine hydroxylase and calpain-like protein. The identified differential proteins with known functions included Lysozyme C, keratinocyte growth factor, lysozyme homolog AT-2, formate acetyltransferase, alpha S1 casein and cold-shock protein. We discussed the functions of these proteins as well as their contribution in the process of encystment. These identified proteins covered a wide range of molecular functions, including gene regulation, RNA regulation, proteins degradation and oxidation resistance, stress response, material transport and cytoskeleton organization. Therefore, differential expression of these proteins was essential for cell morphological and physiological changes during encystment. This suggested that the peculiar proteins and differential proteins might play important roles in the process of the vegetative cells transforming into the resting cysts. These observations may be novel findings that bring new insights into the detailed mechanisms of dormancy.</t>
  </si>
  <si>
    <t>e97362</t>
  </si>
  <si>
    <t>10.1371/journal.pone.0097362</t>
  </si>
  <si>
    <t>WOS:000339614800040</t>
  </si>
  <si>
    <t>Langer, F; Fietz, J</t>
  </si>
  <si>
    <t>Langer, Franz; Fietz, Joanna</t>
  </si>
  <si>
    <t>Ways to measure body temperature in the field</t>
  </si>
  <si>
    <t>Body temperature (T-b) represents one of the key parameters in ecophysiological studies with focus on energy saving strategies. In this study we therefore comparatively evaluated the usefulness of two types of temperature-sensitive passive transponders (LifeChips and IPTT-300) and one data logger (iButton, DS1922L) mounted onto a collar to measure T-b in the field. First we tested the accuracy of all three devices in a water bath with water temperature ranging from 0 to 40 degrees C. Second, we evaluated the usefulness of the LifeChips and the modified iButtons for measuring T-b of small heterothermic mammals under field conditions. For this work we subcutaneously implanted 14 male edible dormice (Glis glis) with transponders, and equipped another 14 males with data loggers to simultaneously record T-b and oxygen consumption with a portable oxygen analyzer (Oxbox). In one individual we recorded T-b with both devices and analyzed recorded T-b patterns. LifeChips are able to measure temperature within the smallest range from 25 to 40 degrees C with an accuracy of 0.07 +/- 0.12 C. IPTT-300 transponders measured temperature between 10 and 40 degrees C, but accuracy decreased considerably at values below 30 degrees C, with maximal deviations of nearly 7 degrees C. An individual calibration of each transponder is therefore needed, before using it at low TbS. The accuracy of the data logger was comparatively good (0.12 +/- 0.25 degrees C) and stable over the whole temperature range tested (0-40 degrees). In all three devices, the repeatability of measurements was high. LifeChip transponders as well as modified iButtons measured T-b reliably under field conditions. Simultaneous T-b-recordings in one edible dormouse with an implanted LifeChip and a collar-mounted iButton revealed that values of both measurements were closely correlated. Taken together, we conclude that implanted temperature-sensitive transponders represent an appropriate and largely non-invasive method to measure Tb also under field conditions. (C) 2014 Elsevier Ltd. All rights reserved.</t>
  </si>
  <si>
    <t>10.1016/j.jtherbio.2014.03.002</t>
  </si>
  <si>
    <t>WOS:000337659100007</t>
  </si>
  <si>
    <t>Sousa-Baena, MS; Garcia, LC; Peterson, AT</t>
  </si>
  <si>
    <t>Sousa-Baena, Mariane S.; Garcia, Leticia Couto; Peterson, A. Townsend</t>
  </si>
  <si>
    <t>Knowledge behind conservation status decisions: Data basis for "Data Deficient" Brazilian plant species</t>
  </si>
  <si>
    <t>Methods for evaluating risk of biodiversity loss are linked closely to decisions about species' conservation status, which in turn depend on data documenting species' distributions, population status, and natural history. In Brazil, the scientific community and government have differing points of view regarding which plant species have insufficient data to be accorded a formal threat category, with the official list of threatened flora published by the Brazilian Ministry of Environment listing many fewer species as Data Deficient than a broader list prepared by a large, knowledgeable group of taxonomists. This paper aims to evaluate, using diverse analyses, whether "Digital Accessible Knowledge" is genuinely lacking or insufficient for basic characterization of distributions for 934 angiosperm species classified as Data Deficient on Brazil's official list. Analyses were based on large-scale databases of information associated with herbarium specimens, as part of the speciesLink network. Evaluating these species in terms of completeness of geographic range knowledge accumulated through time, our results show that at least 40.9% of species listed as Data Deficient do not appear genuinely to be particularly lacking in data, but rather may be knowledge-deficient: data exist that can provide rich information about the species, but such data remain unanalyzed and dormant for conservation decision-making. Such approaches may be useful in identifying cases in which data are genuinely lacking regarding conservation status of species, as well as in moving species out of Data Deficient categories and into appropriate threat status classifications. (C) 2013 Elsevier Ltd. All rights reserved.</t>
  </si>
  <si>
    <t>Garcia, Leticia/I-4040-2012; Sousa-Baena, Mariane/L-5262-2013</t>
  </si>
  <si>
    <t>Garcia, Leticia/0000-0003-3081-8973; Sousa-Baena, Mariane/0000-0003-2080-1350</t>
  </si>
  <si>
    <t>10.1016/j.biocon.2013.06.034</t>
  </si>
  <si>
    <t>WOS:000336874100011</t>
  </si>
  <si>
    <t>Izzo, VM; Hawthorne, DJ; Chen, YH</t>
  </si>
  <si>
    <t>Izzo, Victor M.; Hawthorne, David J.; Chen, Yolanda H.</t>
  </si>
  <si>
    <t>Geographic variation in winter hardiness of a common agricultural pest, Leptinotarsa decemlineata, the Colorado potato beetle</t>
  </si>
  <si>
    <t>Successful latitudinal expansions into temperate climates depend largely upon the evolution of novel adaptive traits or the presence of pre-adaptive or exapted mechanisms for survival in seasonal climates. Geographic comparisons of ancestral (pre-expansion) and derived (post-expansion) populations provide a useful framework for understanding the evolutionary conditions that facilitate geographic expansions. Using a common agricultural pest, the Colorado Potato Beetle, Leptinotarsa decemlineata Say (Coleoptera: Chrysomelidae) as a model, we conducted a regional comparison of cold hardiness and overwintering success among ancestral (southern Mexico) and derived (Vermont and Kansas, USA) L. decemlineata populations. In order to determine if ancestral and derived beetle populations vary physiologically for cold hardiness, we compared supercooling points (SCPs) of three geographic populations of L. decemlineata. We also tested if ancestral and derived beetle populations differed in their overwintering behavior and success by performing an overwintering field experiment. Ancestral and derived populations did not express different physiological responses (i.e. SCPs) to freezing temperatures. However, ancestral and derived populations responded differently to the onset of winter conditions and displayed dissimilar overwintering behaviors. The majority of ancestral beetles failed to initiate diapause and dug upward within experimental mesocosms. Differences in overwintering behavior also resulted in significant variation in overwintering success as derived populations displayed higher overwintering survivorship when compared with ancestral populations. Given our results, it is evident that research exploring the interaction of the ecological factors and evolutionary processes is necessary to fully realize the dynamics of biological invasions.</t>
  </si>
  <si>
    <t>Chen, Yolanda H./K-6566-2014</t>
  </si>
  <si>
    <t>Chen, Yolanda H./0000-0001-9439-5899</t>
  </si>
  <si>
    <t>10.1007/s10682-013-9681-8</t>
  </si>
  <si>
    <t>WOS:000334178100007</t>
  </si>
  <si>
    <t>Wainhouse, D; Inward, DJG; Morgan, G</t>
  </si>
  <si>
    <t>Wainhouse, David; Inward, Daegan J. G.; Morgan, Geoffrey</t>
  </si>
  <si>
    <t>Modelling geographical variation in voltinism of Hylobius abietis under climate change and implications for management</t>
  </si>
  <si>
    <t>Hylobius abietis develop in conifer root-stumps and emerging adults attack replanted trees. Development is largely semi-voltine and this is an important determinant of economic impact, influencing the length of a fallow period or the frequency of chemical control. A simulation model followed a generation of weevils through the life cycle to predict voltinism based on temperature in the root-stump microhabitat modelled from air temperature. Daily air temperatures for representative U.K. locations simulated from the U.K. Climate Projections 2009 Weather Generator for the 2030-2070s were used to predict the potential effect of climate change on voltinism. The life cycle currently takes 2-3 years in the north and west (N&amp;W) of the U.K. but, in the south and east (S&amp;E), a 2-year cycle predominates. From the 2030s onwards, a predominant 2-year life cycle in the N&amp;W was predicted to reduce economic impact in this region. In the S&amp;E, however, the predicted 1-2-year cycle would be unlikely to reduced the period over which pest management was required. Changes in voltinism to the 2070s revealed different temporal patterns, emphasizing the importance for management of modelling local, as well as regional scale variation in the effects of climate change in Europe.</t>
  </si>
  <si>
    <t>10.1111/afe.12043</t>
  </si>
  <si>
    <t>WOS:000334030300004</t>
  </si>
  <si>
    <t>Grabowski, M; Bacela-Spychalska, K; Pesic, V</t>
  </si>
  <si>
    <t>Grabowski, Michal; Bacela-Spychalska, Karolina; Pesic, Vladimir</t>
  </si>
  <si>
    <t>Reproductive traits and conservation needs of the endemic gammarid Laurogammarus scutarensis (Schaferna, 1922) from the Skadar Lake system, Balkan Peninsula</t>
  </si>
  <si>
    <t>LIMNOLOGICA</t>
  </si>
  <si>
    <t>Europe is one of the global hotspots of freshwater amphipod diversity with a number of endemic species, yet many of European freshwater ecosystems are under extreme anthropogenic pressure. Studying the biology and ecology of endemic species may substantially help to assess risk of extinction and define proxies for their conservation. Laurogammarus scutarensis is a Balkan endemic and the only species within the genus Laurogammarus G. Karaman 1984. Its distribution is restricted to temperature-stable, cool waters of the springs, streams and lower sections of a few rivers emptying to the north-western part of the Skadar Lake in Montenegro an area under heavy anthropogenic pressure in recent years. We examined life history of the species in a limnocrene spring with year-round stable temperature (10 degrees C +/- 0.5) by estimating its population structure over a year, fecundity, reproductive period and relationship between photoperiod and reproduction. These parameters were compared to those of other gammarids, including invasive species, in order to estimate the role of photoperiod in shaping life history of L. scutarensis, and to give insight into the possible conservation needs for that species. Our results show that the species is univoltine and its reproduction continues round the year. However, its intensity is synchronised with seasonal day length changes with the highest share of females breeding in spring and early summer. The population sex structure is strongly female biased in most of the year. Number of eggs laid depends positively on the female body length; however the mean brood size (15.53 eggs) of L. scutarensis is rather low when compared to other species. Also partial fecundity and mean body length at which individuals start to reproduce indicate that its reproductive potential is much lower than that of many other gammarid species, including those colonising many European water bodies in recent years. Concluding, the studied life history traits of L. scutarensis combined with its very narrow distribution range and peculiar thermal requirements reported in the literature provide as with the hint to define the species as vulnerable to threats posed by the habitat degradation and competition with other species. Taking into account the risk of invasion by alien species and progressive habitat loss, we are of the opinion that L. scutarensis should be recognised as an endangered species and that a conservation plan should be implemented to prevent its possible extinction. (C) 2014 Elsevier GmbH. All rights reserved.</t>
  </si>
  <si>
    <t>Grabowski, Michal/K-1016-2012; Bacela-Spychalska, Karolina/E-4234-2015</t>
  </si>
  <si>
    <t>Grabowski, Michal/0000-0002-4551-3454; Bacela-Spychalska, Karolina/0000-0003-4498-5107</t>
  </si>
  <si>
    <t>0075-9511</t>
  </si>
  <si>
    <t>1873-5851</t>
  </si>
  <si>
    <t>10.1016/j.limno.2014.04.001</t>
  </si>
  <si>
    <t>WOS:000338404700005</t>
  </si>
  <si>
    <t>Ioannis, G; Aliki, X; Filippos, A; Konstantinos, K; Athanasios, T; Panagiotis, M</t>
  </si>
  <si>
    <t>Ioannis, Ganopoulos; Aliki, Xanthopoulou; Filippos, Aravanopoulos; Konstantinos, Kazantzis; Athanasios, Tsaftaris; Panagiotis, Madesis</t>
  </si>
  <si>
    <t>Microsatellite high-resolution melting (SSR-HRM) analysis for identification of sweet cherry rootstocks in Greece</t>
  </si>
  <si>
    <t>Sweet cherries can be grafted onto a wide range of rootstocks belonging to the genus Prunus. The identification of sweet cherry rootstocks using morphological traits is almost impossible particularly during the dormant season, yet it is very important for the grower to know exactly the rootstock as this has a major influence on cultivar performance and agricultural practices. However, DNA-based molecular analysis carried out on actively growing shoot tips, leaves or dormant buds provides a good opportunity to reliably distinguish the rootstocks. Herein, we have integrated high-resolution melting (HRM) analysis, coupled with five simple sequence repeat (SSR) markers, in order to facilitate the identification of the most popular sweet cherry rootstocks in Greece. The five SSR loci used were highly informative and generated a unique melting curve profile of microsatellites for each of the six sweet cherry rootstocks tested. In particular, one marker, BPPCT002, with six HRM profiles was sufficient to discriminate all the sweet cherry rootstocks studied, highlighting its potential use for rootstock identification. Hence, this assay provided a flexible, cost-effective and closed-tube microsatellite genotyping method well suited to sweet cherry rootstock identification.</t>
  </si>
  <si>
    <t>Madesis, Panagiotis/0000-0003-1447-3514</t>
  </si>
  <si>
    <t>10.1017/S1479262113000403</t>
  </si>
  <si>
    <t>WOS:000342666200020</t>
  </si>
  <si>
    <t>Shaw, P; Cresswell, W</t>
  </si>
  <si>
    <t>Shaw, Phil; Cresswell, Will</t>
  </si>
  <si>
    <t>Latitudinal variation in day length and working day length has a confounding effect when comparing nest attentiveness in tropical and temperate species</t>
  </si>
  <si>
    <t>During incubation, tropical passerines have been shown to have lower levels of nest attentiveness than their counterparts at north temperate latitudes, spending a higher percentage of daylight time off the nest. This difference has been interpreted as evidence of parental restraint; tropical birds allocate more time to daily self-maintenance, perhaps preserving their higher annual survival rates and future breeding potential. But such comparisons are susceptible to the confounding effects of day length variation, because a given amount of time spent off the nest will account for a greater percentage of daylight time near to the equator than at high latitudes during spring and summer. Based on a pattern of increasing day length between 0 degrees and 70 degrees N, we show that the impact of this bias is likely to be small where sites are separated by less than 30 degrees-40 degrees of latitude, but should increase substantially both with latitudinal span and distance from the equator. To illustrate this effect, we compared nest attentiveness in two congeners breeding at 1 degrees S and 52 degrees N. During incubation, Stripe-breasted Tits Parus fasciiventer in Uganda had a shorter working day (time from emerging to retiring) than north temperate Great Tits P. major, and spent a higher percentage of daylight time off the nest (32 %) than Great Tits in the UK (24 %). However, this difference was almost wholly explained by the latitudinal difference in day length; the amount of time spent off the nest differed by just 10 min day(-1) (&lt;1 % of the 24-h cycle). We show that this effect may be moderated by the change in working day length, which increased less rapidly (in relation to latitude) than day length. Although these effects can thus confound latitudinal comparisons of nest attentiveness, accentuating a pattern predicted by life-history theory, they are avoidable if attentiveness is expressed as the percentage of time or the number of minutes spent incubating per 24 h.</t>
  </si>
  <si>
    <t>Cresswell, Will/B-1472-2013</t>
  </si>
  <si>
    <t>Cresswell, Will/0000-0002-4684-7624</t>
  </si>
  <si>
    <t>10.1007/s10336-013-1029-1</t>
  </si>
  <si>
    <t>WOS:000337792000016</t>
  </si>
  <si>
    <t>Wan, XR; Zhang, XJ; Wang, GM; Chen, LJ</t>
  </si>
  <si>
    <t>Wan, Xinrong; Zhang, Xinjie; Wang, Guiming; Chen, Lijun</t>
  </si>
  <si>
    <t>Optimal body weight of Brandt's voles for winter survival</t>
  </si>
  <si>
    <t>JOURNAL OF ARID ENVIRONMENTS</t>
  </si>
  <si>
    <t>Winter survival is an important fitness component of non-hibernating small mammals in northern latitudes. Body sizes are related to many life history traits influencing the fitness of animals. Counter-balancing selective forces of survival selection may optimize autumn body weight to maximize winter survival of non-hibernating small mammals. Brandt's voles (Lasiopodomys brandtii) are non-hibernating and live in groups year round. We live trapped Brandt's voles in an enclosure and estimated weekly survival probabilities and daily proportional body weight growth rates of the voles from September 2003 to March 2004. Autumn body weight as an individual covariate explained about 43% of variation in autumn spring survival of the voles. Survival of females and males peaked at body weight of about 33 g and 51 g, respectively, supporting stabilizing survival selection on body sizes of Brandt's voles. However, breeding selection may reduce the optimal body size of female voles. Brandt's voles did not lose body weight during the autumn and winter probably to enhance winter survival. Therefore, Brandt's voles adapt to the energetically demanding winter environments with optimal body size and maximized winter survival. (C) 2013 Elsevier Ltd. All rights reserved.</t>
  </si>
  <si>
    <t>Wang, Guiming/O-8925-2019; Wang, Guiming/E-4582-2011</t>
  </si>
  <si>
    <t>Wang, Guiming/0000-0001-5002-0120; Wang, Guiming/0000-0001-5002-0120</t>
  </si>
  <si>
    <t>0140-1963</t>
  </si>
  <si>
    <t>1095-922X</t>
  </si>
  <si>
    <t>10.1016/j.jaridenv.2013.12.002</t>
  </si>
  <si>
    <t>WOS:000334140600004</t>
  </si>
  <si>
    <t>Bonsignore, CP; Jones, TM</t>
  </si>
  <si>
    <t>Bonsignore, Carmelo Peter; Jones, Theresa Melanie</t>
  </si>
  <si>
    <t>Aggregation and mating success of Capnodis tenebrionis (Coleoptera: Buprestidae)</t>
  </si>
  <si>
    <t>An understanding of the relative importance of extrinsic and intrinsic factors in determining the potential distribution and mating success of individuals is critical for the successful monitoring and management of pest species. Using a combination of field observations and a caged field experiment, we explored the roles of environmental and individual variation on the formation of mating aggregations and mating success in the buprestid beetle Capnodis tenebrionis (Linnaeus, 1767), a pest species of stone fruit trees. Our field observations revealed that the formation of aggregations is influenced by a range of environmental factors including temperature, photoperiod, and population density. However, aggregations were not at random and were more likely to occur on the section of the plant with highest incidence of solar radiation and thus higher temperatures. Data from our experiment with caged beetles in the field further indicate that the reproductive behavior of this species varies with temperature. The probability of a successful mating occurring was also positively related to both male and female size. Females of C. tenebrionis mate several times over a 4-h period, but generally not with the same male. Information obtained from these studies is useful to define the most appropriate time for pest control, especially adopting strategies that interfere with reproduction.</t>
  </si>
  <si>
    <t>Bonsignore, Carmelo Peter/P-8512-2014</t>
  </si>
  <si>
    <t>Bonsignore, Carmelo Peter/0000-0002-9158-1386; JONES, THERESA/0000-0002-5300-0018</t>
  </si>
  <si>
    <t>10.1111/1744-7917.12035</t>
  </si>
  <si>
    <t>WOS:000333559200008</t>
  </si>
  <si>
    <t>Coombs, MR; Bale, JS</t>
  </si>
  <si>
    <t>Coombs, Megan R.; Bale, Jeffrey S.</t>
  </si>
  <si>
    <t>Thermal biology of the spider mite predator Phytoseiulus macropilis</t>
  </si>
  <si>
    <t>Phytoseiulus macropilis Banks (Acari: Phytoseiidae) is a specialist predator of the two-spotted spider mite Tetranychus urticae Koch (Acari: Tetranychidae), and has been used to control the pest in its native range: Mediterranean regions, the tropics and Florida, USA. This study investigates the thermal biology as a proxy for establishment potential of glasshouse escapees in cooler northern European climates, using a combination of laboratory and field trials. High mortality rates at 10 A degrees C indicated limited acclimation ability. Mites displayed continuous oviposition in conditions that have previously been shown to induce a hiatus in other phytoseiid species, supporting previous findings that Phytoseiulus is a genus with no diapause state. Adult P. macropilis supercooled to between -17.2 and -24.0 A degrees C, but the lower lethal temperature(50) was -5.7 A degrees C, resulting in a high level of pre-freeze mortality. The lethal time(50) at 5 A degrees C was 2.6 days, and maximum survival in winter field trials across 2010 and 2011 was 21 days. The thermal biology data indicate that P. macropilis is unlikely to establish in northern Europe, and will therefore make a suitable glasshouse biological control agent in temperate climates.</t>
  </si>
  <si>
    <t>10.1007/s10526-014-9559-x</t>
  </si>
  <si>
    <t>WOS:000333199600008</t>
  </si>
  <si>
    <t>Ota, Y; Ishiguro, S; Aoyama, E; Aiba, R; Iwashiro, R; Tanabata, T; Takamure, I; Fujino, K; Kishima, Y</t>
  </si>
  <si>
    <t>Ota, Yuya; Ishiguro, Seiya; Aoyama, Eiko; Aiba, Ryosuke; Iwashiro, Reika; Tanabata, Takanari; Takamure, Itsuro; Fujino, Kaien; Kishima, Yuji</t>
  </si>
  <si>
    <t>Isolation of a major genetic interaction associated with an extreme phenotype using assorted F2 populations in rice</t>
  </si>
  <si>
    <t>Detection of quantitative trait loci (QTLs) is dependent on the materials used in the analysis, as different combinations of parental materials may lead to different outcomes in QTLs for the same trait. On the other hand, an extreme phenotype associated with a given trait implies the potential involvement of a particular allele in various allelic interactions. A genetic factor associated with such an extreme phenotype may frequently be identified from various genetic populations consisting of different parental combinations. In this study, we attempted to uncover the genetic factor associated with extremely early heading date in rice, using various F2 populations. Heading date in rice has been characterized by at least 19 QTLs, from which 12 genes have been identified. A58, a rice strain with an extremely early heading date, is adapted to Hokkaido, the northernmost limit of rice cultivation. Six F2 populations derived from crosses of A58 with six other strains displayed a range of heading dates. Genotyping using 19 QTL markers indicated that the A58 allele of the Ghd7 locus was present in most F2 individuals exhibiting extremely early heading dates. This analysis also demonstrated that when the wild-type Ehd1 allele was present, the Ghd7 allele from A58 accelerated floral induction. The results of this study demonstrate that assorted F2 populations are valuable materials for comprehensive genotyping to explore major genetic factors for extreme phenotypes, and that this methodology is broadly applicable to other unknown traits.</t>
  </si>
  <si>
    <t>Kishima, Yuji/B-4669-2010</t>
  </si>
  <si>
    <t>Kishima, Yuji/0000-0002-0942-3371</t>
  </si>
  <si>
    <t>10.1007/s11032-013-9998-6</t>
  </si>
  <si>
    <t>WOS:000333170800021</t>
  </si>
  <si>
    <t>Beckstead, J; Meyer, SE; Reinhart, KO; Bergen, KM; Holden, SR; Boekweg, HF</t>
  </si>
  <si>
    <t>Beckstead, Julie; Meyer, Susan E.; Reinhart, Kurt O.; Bergen, Kellene M.; Holden, Sandra R.; Boekweg, Heather F.</t>
  </si>
  <si>
    <t>Factors affecting host range in a generalist seed pathogen of semi-arid shrublands</t>
  </si>
  <si>
    <t>Generalist pathogens can exhibit differential success on different hosts, resulting in complex host range patterns. Several factors operate to reduce realized host range relative to potential host range, particularly under field conditions. We explored factors influencing host range of the naturally occurring generalist ascomycete grass seed pathogen Pyrenophora semeniperda. We measured potential host range in laboratory experiments at high inoculum loads with 26 grass species, including the primary host Bromus tectorum, and developed models to predict susceptibility and tolerance based on host traits, including germination speed, seed hardness, seed size, and phylogenetic relations. We also examined pathogen and host density effects on infection and mortality. All species tested were at least somewhat susceptible to the pathogen at high inoculum loads, but both infection and mortality varied widely. Species more closely related to the original host (B. tectorum) were more susceptible to infection, whereas species with slower germination were less tolerant and therefore more likely to suffer mortality. Infection and mortality were sharply reduced as inoculum load was reduced. Intermediate loads had major negative impacts on dormant B. tectorum seeds but generally minimal effects on native species. In addition, field seed bank studies determined that P. semeniperda rarely exploits native grass species as hosts. This marked reduction in realized host range relative to potential host range indicates that laboratory host range studies are potentially a poor predictor of either the current or possible future realized host range for wildland plant pathogens.</t>
  </si>
  <si>
    <t>Reinhart, Kurt/A-6730-2010</t>
  </si>
  <si>
    <t>Reinhart, Kurt/0000-0002-7985-6738</t>
  </si>
  <si>
    <t>10.1007/s11258-014-0313-3</t>
  </si>
  <si>
    <t>WOS:000333052400006</t>
  </si>
  <si>
    <t>Gawronski, P; Ariyadasa, R; Himmelbach, A; Poursarebani, N; Kilian, B; Stein, N; Steuernagel, B; Hensel, G; Kumlehn, J; Sehgal, SK; Gill, BS; Gould, P; Hall, A; Schnurbusch, T</t>
  </si>
  <si>
    <t>Gawronski, Piotr; Ariyadasa, Ruvini; Himmelbach, Axel; Poursarebani, Naser; Kilian, Benjamin; Stein, Nils; Steuernagel, Burkhard; Hensel, Goetz; Kumlehn, Jochen; Sehgal, Sunish Kumar; Gill, Bikram S.; Gould, Peter; Hall, Anthony; Schnurbusch, Thorsten</t>
  </si>
  <si>
    <t>A Distorted Circadian Clock Causes Early Flowering and Temperature-Dependent Variation in Spike Development in the Eps-3A(m) Mutant of Einkorn Wheat</t>
  </si>
  <si>
    <t>Viable circadian clocks help organisms to synchronize their development with daily and seasonal changes, thereby providing both evolutionary fitness and advantage from an agricultural perspective. A high-resolution mapping approach combined with mutant analysis revealed a cereal ortholog of Arabidopsis thaliana LUX ARRHYTHMO/PHYTOCLOCK 1 (LUX/PCL1) as a promising candidate for the earliness per se 3 (Eps-3A(m)) locus in einkorn wheat (Triticum monococcum L.). Using delayed fluorescence measurements it was shown that Eps-3A(m) containing einkorn wheat accession KT3-5 had a distorted circadian clock. The hypothesis was subsequently confirmed by performing a time course study on central and output circadian clock genes, which showed arrhythmic transcript patterns in KT3-5 under constant ambient conditions, i.e., constant light and temperature. It was also demonstrated that variation in spikelet number between wild-type and mutants is sensitive to temperature, becoming negligible at 25 degrees. These observations lead us to propose that the distorted clock is causative for both early flowering and variation in spike size and spikelet number, and that having a dysfunctional LUX could have neutral, or even positive, effects in warmer climates. To test the latter hypothesis we ascertained sequence variation of LUX in a range of wheat germplasm. We observed a higher variation in the LUX sequence among accessions coming from the warmer climate and a unique in-frame mutation in early-flowering Chinese T. turgidum cultivar 'Tsing Hua no. 559.' Our results emphasize the importance of the circadian clock in temperate cereals as a promising target for adaptation to new environments.</t>
  </si>
  <si>
    <t>Hensel, G./F-9957-2010; Schnurbusch, Thorsten/B-2249-2009; Hall, Anthony/D-2844-2009; Stein, Nils/F-7507-2017</t>
  </si>
  <si>
    <t>Hensel, G./0000-0002-5539-3097; Schnurbusch, Thorsten/0000-0002-5267-0677; Hall, Anthony/0000-0002-1806-020X; Stein, Nils/0000-0003-3011-8731; Himmelbach, Axel/0000-0001-7338-0946; gould, peter/0000-0002-0709-1190; Kilian, Benjamin/0000-0002-9145-6980; Kumlehn, Jochen/0000-0001-7080-7983; Steuernagel, Burkhard/0000-0002-8284-7728</t>
  </si>
  <si>
    <t>10.1534/genetics.113.158444</t>
  </si>
  <si>
    <t>WOS:000334179300029</t>
  </si>
  <si>
    <t>Clark, JS; Melillo, J; Mohan, J; Salk, C</t>
  </si>
  <si>
    <t>Clark, James S.; Melillo, Jerry; Mohan, Jacqueline; Salk, Carl</t>
  </si>
  <si>
    <t>The seasonal timing of warming that controls onset of the growing season</t>
  </si>
  <si>
    <t>Forecasting how global warming will affect onset of the growing season is essential for predicting terrestrial productivity, but suffers from conflicting evidence. We show that accurate estimates require ways to connect discrete observations of changing tree status (e.g., pre- vs. post budbreak) with continuous responses to fluctuating temperatures. By coherently synthesizing discrete observations with continuous responses to temperature variation, we accurately quantify how increasing temperature variation accelerates onset of growth. Application to warming experiments at two latitudes demonstrates that maximum responses to warming are concentrated in late winter, weeks ahead of the main budbreak period. Given that warming will not occur uniformly over the year, knowledge of when temperature variation has the most impact can guide prediction. Responses are large and heterogeneous, yet predictable. The approach has immediate application to forecasting effects of warming on growing season length, requiring only information that is readily available from weather stations and generated in climate models.</t>
  </si>
  <si>
    <t>10.1111/gcb.12420</t>
  </si>
  <si>
    <t>WOS:000332069500011</t>
  </si>
  <si>
    <t>Volis, S</t>
  </si>
  <si>
    <t>Volis, Sergei</t>
  </si>
  <si>
    <t>Dormancy-Related Seed Positional Effect in Two Populations of an Annual Grass from Locations of Contrasting Aridity</t>
  </si>
  <si>
    <t>In grasses, variation in seed size and dormancy often results from a seed's position within a dispersal unit. In this paper, I asked whether seed positional effect within a spikelet contributes to ecotypic differentiation between two populations of Avena sterilis having different species range position and associated aridity. I created experimental seed banks in which germination of seeds (florets) having different positions within a spikelet was examined over three years. In addition, two germination tests were conducted under controlled conditions. The two populations were found to have a short-living soil seed bank due to sequential germination of the florets. Although positional seed dormancy effect in A. sterilis does not appear to be a specific desert adaptation against unpredictability of rainfall events, this trait does contribute to ecotypic differentiation between desert and Mediterranean populations. Consistent with bet hedging buffering against rainfall unpredictability, germination fractions in the first year were higher in the Mediterranean than in the desert population, while seeds of the desert origin had stronger dormancy and more sequential germination of florets.</t>
  </si>
  <si>
    <t>e93061</t>
  </si>
  <si>
    <t>10.1371/journal.pone.0093061</t>
  </si>
  <si>
    <t>WOS:000333677500068</t>
  </si>
  <si>
    <t>Skilbrei, OT; Skulstad, OF; Hansen, T</t>
  </si>
  <si>
    <t>Skilbrei, Ove T.; Skulstad, Ole Fredrik; Hansen, Tom</t>
  </si>
  <si>
    <t>The production regime influences the migratory behaviour of escaped farmed Atlantic salmon</t>
  </si>
  <si>
    <t>Escapes of cultured Atlantic salmon (Salmo salar L.) smolts from net pens in the sea and a growing abundance of salmon lice larvae in the vicinity of fish farms have potential environmental impacts. One strategy to reduce these risks could be to shorten the period the fish are kept in open net pens in the sea by producing fish up to 1 kg on land-based farms. However, if fish of this size escape after transfer to net pens in the spring, how will they behave? Salmon smolts migrate to the open sea at this time of year, but fish previously kept under a constant photoperiod indoor may behave differently. In a simulated escape event, we compared the post-release behaviour of 0.5-0.8 kg salmon, which had been tagged with acoustic transmitters and held outdoors under a natural photoperiod in net pens (n = 20, NP), with fish kept in indoor tanks under continuous light (n = 20,CP) during the previous winter. The NP fish migrated rapidly out of a 22 km-long fjord after release in late May [0.46 body length per second (bl s(-1))], while the CP fish moved more slowly (0.17 bl s(-1)) and also displayed a wider range of behaviour, with four individuals remained in the vicinity of fish farms in the fjord for at least three weeks. The production regime clearly influenced the dispersal rates of the escaped Atlantic salmon and will therefore have important effects on the type of interactions that take place between escaped farmed salmon and the environment. (C) 2013 Elsevier B.V. All rights reserved,</t>
  </si>
  <si>
    <t>10.1016/j.aquaculture.2013.12.019</t>
  </si>
  <si>
    <t>WOS:000332408400018</t>
  </si>
  <si>
    <t>Greening, C; Berney, M; Hards, K; Cook, GM; Conrad, R</t>
  </si>
  <si>
    <t>Greening, Chris; Berney, Michael; Hards, Kiel; Cook, Gregory M.; Conrad, Ralf</t>
  </si>
  <si>
    <t>A soil actinobacterium scavenges atmospheric H-2 using two membrane-associated, oxygen-dependent [NiFe] hydrogenases</t>
  </si>
  <si>
    <t>In the Earth's lower atmosphere, H-2 is maintained at trace concentrations (0.53 ppmv/0.40 nM) and rapidly turned over (lifetime &lt;= 2.1 y(-1)). It is thought that soil microbes, likely actinomycetes, serve as the main global sink for tropospheric H-2. However, no study has ever unambiguously proven that a hydrogenase can oxidize this trace gas. In this work, we demonstrate, by using genetic dissection and sensitive GC measurements, that the soil actinomycete Mycobacterium smegmatis mc(2)155 constitutively oxidizes subtropospheric concentrations of H-2. We show that two membrane-associated, oxygen-dependent [NiFe] hydrogenases mediate this process. Hydrogenase-1 (Hyd1) (MSMEG_2262-2263) is well-adapted to rapidly oxidize H-2 at a range of concentrations [V-max(app) = 12 nmol.g.dw(-1).min(-1); K-m(app) = 180 nM; threshold = 130 pM in the Delta hyd23 (Hyd1 only) strain], whereas Hyd2 (MSMEG_2719-2720) catalyzes a slower-acting, higher-affinity process [V-max(app) = 2.5 nmol.g.dw(-1).min(-1); K-m(app) = 50 nM; threshold = 50 pM in the Delta hyd13 (Hyd2 only) strain]. These observations strongly support previous studies that have linked group 5 [NiFe] hydrogenases (e. g., Hyd2) to the oxidation of tropospheric H-2 in soil ecosystems. We further reveal that group 2a [NiFe] hydrogenases (e.g., Hyd1) can contribute to this process. Hydrogenase expression and activity increases in carbon-limited cells, suggesting that scavenging of trace H-2 helps to sustain dormancy. Distinct physiological roles for Hyd1 and Hyd2 during the adaptation to this condition are proposed. Soil organisms harboring high-affinity hydrogenases may be especially competitive, given that they harness a highly dependable fuel source in otherwise unstable environments.</t>
  </si>
  <si>
    <t>Greening, Chris/B-7276-2015; Hards, Kiel J/L-1942-2018; Berney, Michael/C-2731-2009; Greening, Chris/J-4408-2019</t>
  </si>
  <si>
    <t>Hards, Kiel J/0000-0002-7887-4977; Greening, Chris/0000-0001-7616-0594</t>
  </si>
  <si>
    <t>MAR 18</t>
  </si>
  <si>
    <t>10.1073/pnas.1320586111</t>
  </si>
  <si>
    <t>WOS:000333027900080</t>
  </si>
  <si>
    <t>Duckworth, GD; Altwegg, R</t>
  </si>
  <si>
    <t>Duckworth, Gregory Duncan; Altwegg, Res</t>
  </si>
  <si>
    <t>Environmental drivers of an urban Hadeda Ibis population</t>
  </si>
  <si>
    <t>ARDEA</t>
  </si>
  <si>
    <t>Weather and habitat-use are key factors that influence the survival of a species. A central goal in conservation biology is to gain a mechanistic understanding of how these quantities limit a species' range. We examined how weather, season and geographic location influenced the demographic rates of an urban population of Hadeda Ibises Bostrychia hagedash on the leading edge of its expanding range in the Western Cape of South Africa. The Hadeda Ibis has increased its South African range 2.5 times within the last 50 years and is now a common urban resident throughout most of the country. Using capture-mark-recapture and generalized linear models, we build upon previous demographic analyses of this species. Our results show no significant influence of weather on demographic rates. Rainfall triggered the onset of the main breeding season (although breeding pairs were found at any time throughout the year), and Hadeda Ibises adjusted their breeding phenology according to the rainfall season of the areas into which they expanded. There was no evidence of spatial correlation within the study area. Hadedas have quickly adapted well to urban areas outside of their original range. Because weather had little effect on Hadeda demographics we suggest that urban areas may potentially buffer unfavourable effects of weather on Hadeda survival and are an important factor in the successful range expansion. This finding is consistent with the explanations of range expansions of other ibis species throughout the world.</t>
  </si>
  <si>
    <t>0373-2266</t>
  </si>
  <si>
    <t>2213-1175</t>
  </si>
  <si>
    <t>10.5253/078.102.0104</t>
  </si>
  <si>
    <t>WOS:000340807500004</t>
  </si>
  <si>
    <t>Arnoult, S; Quillet, MC; Brancourt-Hulmel, M</t>
  </si>
  <si>
    <t>Arnoult, Stephanie; Quillet, Marie-Christine; Brancourt-Hulmel, Maryse</t>
  </si>
  <si>
    <t>Miscanthus Clones Display Large Variation in Floral Biology and Different Environmental Sensitivities Useful for Breeding</t>
  </si>
  <si>
    <t>A wider range of Miscanthus varieties is required to develop Miscanthus clones that are suitable for bioenergy production. For this reason, breeding programs need to be initiated using knowledge regarding the genetic influence on floral biological traits. The objective of the present study was to characterize the genotypic variation in flowering and panicle architecture traits in Miscanthus by studying (i) the clone effect on these traits and (ii) the clone sensitivity to environmental conditions. The flowering traits characterized were date of panicle emergence, date of flowering onset, and interval between these two traits. The panicle architecture traits characterized were total panicle length, longest panicle raceme size, raceme number per panicle, floral density, and total flower number per panicle. Eight clones were studied in a greenhouse under four environmental conditions including two day lengths (an 8-h short day length and a natural day length) and two temperature treatments (warm and cool). Miscanthus clones showed large differences in flowering and panicle architecture traits. Moreover, day length appeared to be the most important environmental factor creating differential clone sensitivities for the panicle emergence and the onset of flowering in contrast to temperature factor for the total flower number per panicle. In addition, the behavior of the clone Sacc was in contrast with that of the other clones for most of the traits studied. This knowledge will be useful to optimize the synchronization of flowering between Miscanthus clones for more successful breeding programs.</t>
  </si>
  <si>
    <t>10.1007/s12155-013-9381-9</t>
  </si>
  <si>
    <t>WOS:000332484000038</t>
  </si>
  <si>
    <t>Stevens, N; Swemmer, AM; Ezzy, L; Erasmus, BFN</t>
  </si>
  <si>
    <t>Stevens, Nicola; Swemmer, Anthony M.; Ezzy, Leanne; Erasmus, Barend F. N.</t>
  </si>
  <si>
    <t>Investigating potential determinants of the distribution limits of a savanna woody plant: Colophospermum mopane</t>
  </si>
  <si>
    <t>JOURNAL OF VEGETATION SCIENCE</t>
  </si>
  <si>
    <t>Questions Early bioclimatic models predict that climate change in southern African savannas will cause a huge southward and westward range shift of the savanna tree Colophospermum mopane (Kirk ex Benth.) Kirk ex J.Leon. C.mopane is an economically and ecologically important subtropical savanna tree that forms mono-dominant stands across 30% of southern African savannas. We investigate the validity of these initial range expansion predictions to answer the following questions: what are the regional-scale drivers of the distribution of C.mopane in southern African savannas; and what are the landscape-scale distribution patterns of this species? Location Central Lowveld, Kruger National Park, South Africa. Methods We investigate the validity of very early range expansion modelling predictions using a regional-scale, climate envelope niche model, and fine-scale field mapping of the current boundary, to understand which environmental variables may determine the distribution limit of this signature species. Results Our findings indicate that both non-climatic (dry season day length) and climatic (minimum temperatures) variables limit the regional distribution of C.mopane. At the landscape scale, the distribution of this species is restricted to the warmer parts of the landscape, suggesting minimum temperature appears to be the primary factor determining its landscape-scale distribution. Conclusions This study provides the first detailed model of environmental factors that may limit the regional distribution of C.mopane, and allows us to formulate testable hypotheses regarding the determinants of the range of a keystone species.</t>
  </si>
  <si>
    <t>Stevens, Nicola/I-3004-2019; Erasmus, Barend/G-3411-2012</t>
  </si>
  <si>
    <t>Stevens, Nicola/0000-0002-0693-8409; Erasmus, Barend/0000-0003-1869-8091; Swemmer, Anthony/0000-0003-1378-7394</t>
  </si>
  <si>
    <t>1100-9233</t>
  </si>
  <si>
    <t>1654-1103</t>
  </si>
  <si>
    <t>10.1111/jvs.12098</t>
  </si>
  <si>
    <t>WOS:000331693300006</t>
  </si>
  <si>
    <t>Handeland, SO; Imsland, AK; Ebbesson, LOE; Nilsen, TO; Hosfeld, CD; Teien, HC; Stefansson, SO</t>
  </si>
  <si>
    <t>Handeland, Sigurd O.; Imsland, Albert K.; Ebbesson, Lars O. E.; Nilsen, Tom O.; Hosfeld, Camilla D.; Teien, Hans Ch.; Stefansson, Sigurd O.</t>
  </si>
  <si>
    <t>Osmoregulation and growth in offspring of wild Atlantic salmon at different temperatures</t>
  </si>
  <si>
    <t>In order to investigate how changes in gill Na+, K+-ATPase (NKA) alpha 1a, alpha 1b subunits, Na+, K+, 2Cl(-) cotransporter (NKCC1) and the apical cyctic fibrosis trans-membrane conductance regulator (CFTR-I) transcripts in wild Atlantic salmon, Salmo salar, smolts are affected by temperature during spring Atlantic salmon parr (initial mean length 12.8 cm, s.d. = 0.6, mean mass 22.1 g, s.d. = 3.2) originating from the Vosso river (western Norway) were reared under three temperature regimes (5.1, 8.1 and 10.8 A degrees C) from March to May. The temperatures reflect the natural temperature range in the study river during late spring. Findings from the present study indicate that smolt development differs within same strains held at different temperatures. Hence an absolute lower temperature limit for smolt development in wild salmon may be difficult to define. Overall present findings indicate that the smolt window will be narrower in warmer water. A temperature controlled smolt window may signify serious implications for smolt survival in wild (i.e., if migrants are delayed by obstacles or if hatchery produced smolts are released to late).</t>
  </si>
  <si>
    <t>10.1007/s10641-013-0151-5</t>
  </si>
  <si>
    <t>WOS:000330350400007</t>
  </si>
  <si>
    <t>Wang, GS; Mayes, MA; Gu, LH; Schadt, CW</t>
  </si>
  <si>
    <t>Wang, Gangsheng; Mayes, Melanie A.; Gu, Lianhong; Schadt, Christopher W.</t>
  </si>
  <si>
    <t>Representation of Dormant and Active Microbial Dynamics for Ecosystem Modeling</t>
  </si>
  <si>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</si>
  <si>
    <t>Gu, Lianhong/H-8241-2014; Schadt, Christopher W./B-7143-2008; Schadt, Christopher/M-8746-2019; Wang, Gangsheng/F-8940-2012</t>
  </si>
  <si>
    <t>Gu, Lianhong/0000-0001-5756-8738; Schadt, Christopher W./0000-0001-8759-2448; Schadt, Christopher/0000-0001-8759-2448; Wang, Gangsheng/0000-0002-8117-5034</t>
  </si>
  <si>
    <t>e89252</t>
  </si>
  <si>
    <t>10.1371/journal.pone.0089252</t>
  </si>
  <si>
    <t>WOS:000331706700136</t>
  </si>
  <si>
    <t>Rozen, JG; Hall, HG</t>
  </si>
  <si>
    <t>Rozen, Jerome G., Jr.; Hall, H. Glenn</t>
  </si>
  <si>
    <t>Nest Site Selection and Nesting Behavior of the Bee Lithurgopsis apicalis (Megachilidae: Lithurginae)</t>
  </si>
  <si>
    <t>AMERICAN MUSEUM NOVITATES</t>
  </si>
  <si>
    <t>This paper reports on the biology of Lithurgopsis apicalis (Cresson) that were found excavating nests in the dead and dying flower/seed stalks of Agave in southern Arizona. Females normally gain entry to the soft inner tissue of the stalk by seeking out naturally occurring longitudinal cracks in the hard outer surface of the stalk. Once inside they chew branching tunnels through the soft plant tissue, at the end of which are one or more extremely elongate brood cells. The cells were normally found to contain one or more eggs, each in a small empty pocket entirely within the provisions of soft pollen, which completely filled the cell. The attachment of the egg to the provisions is described, as is the egg itself. The first four larval instars remain attached to the provisions while the elongate fifth (final larval) instar is free from the provisions and starts defecating while still eating the food, which gradually intermixes with fecal pellets. Toward the end of defecation, larvae start spinning strands of silk to form cocoons. After finishing spinning, larvae enter diapause, becoming quiescent over a period of more than a week. However, when in diapause, they still react to touch by curling and uncurling their bodies unlike totally quiescent diapausing larvae of most bees. Cocoon structure and function are described. Throughout the paper, aspects of nesting biology of this species are compared with those. of other lithurgines. New details concerning the cocoon of Trichothurgus dubius (Sichel) are presented, and ovarian statistics for Lithurgopsis apicalis are appended.</t>
  </si>
  <si>
    <t>0003-0082</t>
  </si>
  <si>
    <t>1937-352X</t>
  </si>
  <si>
    <t>WOS:000331489900001</t>
  </si>
  <si>
    <t>Cogni, R; Kuczynski, C; Koury, S; Lavington, E; Behrman, EL; O'Brien, KR; Schmidt, PS; Eanes, WF</t>
  </si>
  <si>
    <t>Cogni, Rodrigo; Kuczynski, Caitlin; Koury, Spencer; Lavington, Erik; Behrman, Emily L.; O'Brien, Katherine R.; Schmidt, Paul S.; Eanes, Walter F.</t>
  </si>
  <si>
    <t>THE INTENSITY OF SELECTION ACTING ON THE COUCH POTATO GENE-SPATIAL-TEMPORAL VARIATION IN A DIAPAUSE CLINE</t>
  </si>
  <si>
    <t>Cosmopolitan populations of Drosophila melanogaster have co-opted a form of reproductive diapause to overwinter in northern populations. Polymorphism in the couch potato gene has been implicated in genetic variation for this diapause trait. Using a collection of 20 populations from Florida to Canada and 11 collections from 3 years in a Pennsylvania orchard, we estimated the allele frequencies for 15 single nucleotide polymorphisms (SNPs) in the couch potato gene. These include the specific polymorphism associated with diapause inducability. We find that the SNP polymorphism, 48034(A/T), is correlated with latitude and its frequencies are predicted by the incidence of diapause trait. We find that the clinal patterns for cpo SNPs sampled in 1997 are similar to the same SNPs sampled in 2009-2010. SNPs that show apparent associations with cpo expression are also clinal with the low-expression allele increasing in frequency, as would be predicted from functional knockout studies of cpo. Finally, we see a significant pattern where the frequency of the diapause-causing allele drops in frequency during the summer season, consistent with the drop in the incidence of the diapause trait. The selection required to drive this response is large, roughly 24% to 59% per generation depending on the degree of dominance.</t>
  </si>
  <si>
    <t>Kuczynski, Caitlin/H-1682-2015; Cogni, Rodrigo/C-3962-2016</t>
  </si>
  <si>
    <t>Kuczynski, Caitlin/0000-0002-0625-1017; Cogni, Rodrigo/0000-0001-9907-9297; Lavington, Erik/0000-0003-1933-9023</t>
  </si>
  <si>
    <t>10.1111/evo.12291</t>
  </si>
  <si>
    <t>WOS:000337938600018</t>
  </si>
  <si>
    <t>Chen, C; Xia, QW; Fu, S; Wu, XF; Xue, FS</t>
  </si>
  <si>
    <t>Chen, Chao; Xia, Qin-Wen; Fu, Shu; Wu, Xian-Fu; Xue, Fang-Sen</t>
  </si>
  <si>
    <t>Effect of photoperiod and temperature on the intensity of pupal diapause in the cotton bollworm, Helicoverpa armigera (Lepidoptera: Noctuidae)</t>
  </si>
  <si>
    <t>The intensity of pupal diapause in the cotton bollworm, Helicoverpa armigera (Hubner) was investigated under both laboratory and natural conditions. By transferring diapausing pupae induced under LD 11:13, LD 12:12 and LD 13:11 at 20, 22 and 25 degrees C to 25 degrees C combined with LD 15:9 to terminate diapause the rearing day length of 11h evoked greater intensity of diapause than did 12 and 13h at 25 degrees C; whereas the rearing temperature of 25 degrees C evoked more intense diapause than did 20 and 22 degrees C under LD 11:13. By transferring diapausing pupae induced under LD 12:12 at 20 and 22 degrees C to six temperatures of 18, 20, 22, 25, 28 and 31 degrees C combined with LD 15:9 to terminate diapause, the duration of diapause was significantly shortened from 146 days at 18 degrees C to 24 days at 31 degrees C, showing that high temperatures significantly accelerate diapause development. Furthermore, the duration of diapause was significantly longer at the rearing temperature of 22 degrees C than that at 20 degrees C when the diapause-terminating temperatures were 20 and 22 degrees C. Chilling at 5 degrees C did not shorten the duration of diapause but lengthened it when chilling period was included. However, chilling plays an important role in synchronizing adult emergence. Rearing temperature of 22 degrees C also evoked more intense diapause than did 20 degrees C in most chilling treatments. When the overwintering pupae were transferred at different times from natural temperatures to 25 degrees C, it was found that the earlier the transfer took place, the earlier the adults emerged when the time spent under natural conditions was included. However, cool temperatures before March showed an enhanced effect on diapause development at 20 degrees C, suggesting that the high diapause-terminating temperature can offset the effect of chilling on diapause development. The result of diapause termination under natural conditions suggests that the developmental threshold for post-diapause development in H. armigera should be around 17.5 degrees C.</t>
  </si>
  <si>
    <t>10.1017/S0007485313000266</t>
  </si>
  <si>
    <t>WOS:000332950800002</t>
  </si>
  <si>
    <t>Born-Torrijos, A; Holzer, AS; Raga, JA; Kostadinova, A</t>
  </si>
  <si>
    <t>Born-Torrijos, Ana; Holzer, Astrid Sibylle; Antonio Raga, Juan; Kostadinova, Aneta</t>
  </si>
  <si>
    <t>Same host, same lagoon, different transmission pathways: effects of exogenous factors on larval emergence in two marine digenean parasites</t>
  </si>
  <si>
    <t>PARASITOLOGY RESEARCH</t>
  </si>
  <si>
    <t>Due to their shallow and confined nature, lagoons provide excellent conditions for the transmission of digenean trematode parasites that require two or more intermediate hosts for the completion of their complex life cycles. However, these unstable environments are characterised by an internal heterogeneity and a large variation of a range of abiotic variables. We conducted a series of experiments in a comparative framework to assess the effect of a number of exogenous factors known to exhibit marked fluctuations in the lagoonal environment, i.e. temperature, salinity, water level and photoperiod, on larval emergence of two sympatric parasites, Cainocreadium labracis and Macvicaria obovata, which share the snail intermediate host, Gibbula adansonii, and a sit-and-wait downstream host-finding strategy. Our results demonstrated contrasting patterns and rates of larval emergence indicating an overall differential response of the two species to the variation of the environmental factors. Cercariae of M. obovata exhibited increased emergence rates at elevated temperature (with a sharp increase at 15 degrees C), decreased salinity (35-25 practical salinity units (psu)) and low water levels, whereas larval emergence of C. labracis was unaffected by the experimental variation in temperature and water level and showed decreased rates at decreased salinity levels (35-25 psu). The differential impact of the variable environmental conditions indicates the complexity of the patterns of exogenous control modifying parasite transmission and abundance in the lagoonal environment. Most importantly, the contrasting rhythms of larval emergence indicate endogenous control associated with the different transmission pathways of the two opecoelid digeneans.</t>
  </si>
  <si>
    <t>Holzer, Astrid Sibylle S/E-2531-2011; Kostadinova, Aneta/H-1488-2014; Raga, Juan Antonio/L-7669-2014; Born-Torrijos, Ana/N-9126-2017</t>
  </si>
  <si>
    <t>Holzer, Astrid Sibylle S/0000-0002-4916-3172; Raga, Juan Antonio/0000-0003-2687-2539; Born-Torrijos, Ana/0000-0002-1258-3616</t>
  </si>
  <si>
    <t>0932-0113</t>
  </si>
  <si>
    <t>1432-1955</t>
  </si>
  <si>
    <t>10.1007/s00436-013-3686-7</t>
  </si>
  <si>
    <t>WOS:000333028100012</t>
  </si>
  <si>
    <t>Rigamonti, IE; Trivellone, V; Jermini, M; Fuog, D; Baumgartner, J</t>
  </si>
  <si>
    <t>Rigamonti, Ivo E.; Trivellone, Valeria; Jermini, Mauro; Fuog, Daniele; Baumgaertner, Johann</t>
  </si>
  <si>
    <t>Multiannual infestation patterns of grapevine plant inhabiting Scaphoideus titanus ( Hemiptera: Cicadellidae) leafhoppers</t>
  </si>
  <si>
    <t>The Nearctic leafhopper Scaphoideus titanus Ball (Hemiptera: Cicadellidae) was accidentally introduced in Europe, where it became the vector of the Candidatus Phytoplasma vitis' phytoplasma causing the Flavescence doree' disease of grapevine plants. A time-varying distributed delay model, simulating the successive occurrences of egg hatching, nymph presence, and adult emergence, is extended here to represent multi-generation infestation patterns of grapevine plants inhabited by eggs, nymphs, and adults. The model extension includes intrinsic mortality, mortality caused by plant dormancy, and low temperatures, development of diapausing and post-diapausing eggs, fecundity rates, and adult longevity. Field observations and published data were used to estimate parameters. The model was validated with five years canopy infestation data from five vineyards not subjected to insecticide treatments and found to have satisfactory explicative and predictive qualities. The model output is most sensitive to a 10% variation in the upper threshold and in the shape parameters of the survivorship function and least sensitive to a 10% variation in the shape parameters of the development function and the survivorship level. Recommendations are made to take into account other factors than temperature and plant phenology and include a wider geographical area in further model development.</t>
  </si>
  <si>
    <t>RIGAMONTI, IVO ERCOLE/0000-0002-3854-2599</t>
  </si>
  <si>
    <t>10.4039/tce.2013.51</t>
  </si>
  <si>
    <t>WOS:000332376300006</t>
  </si>
  <si>
    <t>Johansen, TJ; Meadow, R</t>
  </si>
  <si>
    <t>Johansen, Tor J.; Meadow, Richard</t>
  </si>
  <si>
    <t>Diapause development in early and late emerging phenotypes of Delia floralis</t>
  </si>
  <si>
    <t>The turnip fly, Delia floralis Fallen (Diptera: Anthomyiidae) is an important insect pest of brassica vegetable crops in the holarctic region. Different populations have strongly varying temperature requirements for fly emergence, a challenge for accurate prediction of activity. This study focused on diapause development in one early and one late emerging phenotype. The physiological state after various treatments was deduced from emergence data. Our results showed a slow diapause progression at chilling conditions for both populations and diapause ended about 7 months after pupae were formed for the early population. For the late population held at 4 degrees C diapause did not end, no matter how long the duration of chilling. These pupae required a period with elevated temperatures above 6 degrees C to continue development. At constant non-chilling conditions (18 degrees C) from the time pupae were formed both populations completed diapause most rapidly. These results indicate that chilling delayed, rather than accelerated development and was not a prerequisite for diapause development. For post-diapause, results indicated a linear relationship between rate of development and temperature within the range of 6-18 degrees C and a theoretical base temperature for development of about 2 degrees C for both populations. In conclusion, D. floralis pupae are in diapause throughout a long winter period, and delayed emergence of the late population appears to be caused by prolonged diapause regulated by a developmental temperature threshold. The study has added information on the biology of turnip fly populations, a prerequisite for improved pest control.</t>
  </si>
  <si>
    <t>10.1111/1744-7917.12013</t>
  </si>
  <si>
    <t>WOS:000330626700012</t>
  </si>
  <si>
    <t>Gu, CG; Ramkisoensing, A; Liu, ZH; Meijer, JH; Rohling, JHT</t>
  </si>
  <si>
    <t>Gu, Changgui; Ramkisoensing, Ashna; Liu, Zonghua; Meijer, Johanna H.; Rohling, Jos H. T.</t>
  </si>
  <si>
    <t>The Proportion of Light-Responsive Neurons Determines the Limit Cycle Properties of the Suprachiasmatic Nucleus</t>
  </si>
  <si>
    <t>In mammals, the central clock in the suprachiasmatic nucleus (SCN) controls physiological and behavioral circadian rhythms and is entrained to the external light-dark cycle. The ability of the SCN to entrain can be measured by exposing the animal to a light-dark cycle with a duration that deviates from 24 h (T-cycles); a wider entrainment range reflects a higher ability to entrain. The neurons of the SCN are either light responsive or light unresponsive and are mutually synchronized. The coupling and synchronization between individual SCN neurons and between groups of neurons within the SCN influence the SCN's ability to entrain. Some studies suggest that enhanced coupling decreases the entrainment range, whereas others suggest that enhanced coupling increases the entrainment range. The latter results are surprising, as they are not consistent with the prevalent assumption that the SCN is a limit cycle oscillator that has larger phase shifts when the amplitude is smaller. Here, we used the Poincare and Goodwin models to test entrainment properties using various proportions of neurons that are responsive to an external stimulus. If all neurons receive external input, the SCN shows limit cycle behavior in all conditions. If all neurons do not receive light input, we found that the entrainment range of the SCN was positively related to coupling strength when coupling was weak. When coupling strength was stronger and above a critical value, the entrainment range was negatively correlated with coupling strength. The results obtained from our simulations were confirmed by analytical studies. Thus, the limit cycle behavior of the SCN appears to be critically dependent on the coupling strength among the neurons and the proportion of neurons that respond to the entraining stimulus.</t>
  </si>
  <si>
    <t>Rohling, Jos H T/0000-0001-5721-2715</t>
  </si>
  <si>
    <t>10.1177/0748730413516752</t>
  </si>
  <si>
    <t>WOS:000330559700003</t>
  </si>
  <si>
    <t>Nacambo, S; Leuthardt, FLG; Wan, H; Li, H; Haye, T; Baur, B; Weiss, RM; Kenis, M</t>
  </si>
  <si>
    <t>Nacambo, S.; Leuthardt, F. L. G.; Wan, H.; Li, H.; Haye, T.; Baur, B.; Weiss, R. M.; Kenis, M.</t>
  </si>
  <si>
    <t>Development characteristics of the box-tree moth Cydalima perspectalis and its potential distribution in Europe</t>
  </si>
  <si>
    <t>The box-tree moth Cydalima perspectalis (Walker) is an invasive pest causing severe damage to box trees (Buxus spp.). It is native to Japan, Korea and China, but established populations have been recorded in a number of locations across Europe since 2007 and the spread of the insect continues. The developmental investigations suggest that larvae overwinter mainly in their 3rd instar in Europe and that diapause is induced by a day length of about 13.5h. One and a half to 2months in the cold are necessary to terminate diapause. Threshold temperatures for development and number of degree-days to complete a generation are slightly different from those calculated in previous studies in Japan. A bioclimatic (CLIMEX (R)) model for C.perspectalis in Europe was developed, based on climate, ecological and developmental parameters from the literature and new field and laboratory studies on diapause termination, thermal requirements and phenology. The model was then validated with actual distribution records and phenology data. The current distribution and life history of C.perspectalis in Europe were consistent with the predicted distribution. The climate model suggests that C.perspectalis is likely to continue its spread across Europe, except for Northern Fenno-Scandinavia, Northern Scotland and high mountain regions. The northern distribution of C.perspectalis is expected to be limited by a number of degree-days above the temperature threshold insufficient to complete a generation, whereas its southern range is limited by the absence of a cold period necessary to resume diapause. The model predicts relatively high Ecoclimatic Indices throughout most of Europe, suggesting that the insect has the potential of becoming a pest in most of its predicted range. However, damage is likely to be higher in Southern and Central Europe where the moth is able to complete at least two generations per year.</t>
  </si>
  <si>
    <t>10.1111/jen.12078</t>
  </si>
  <si>
    <t>WOS:000329530100003</t>
  </si>
  <si>
    <t>She, W; Zhang, YS; Jones, MR</t>
  </si>
  <si>
    <t>She Wei; Zhang Yunsheng; Jones, M. R.</t>
  </si>
  <si>
    <t>Using the ultrasonic wave transmission method to study the setting behavior of foamed concrete</t>
  </si>
  <si>
    <t>CONSTRUCTION AND BUILDING MATERIALS</t>
  </si>
  <si>
    <t>The objective of this paper is to investigate the possibility of using ultrasonic wave transmission method to study the setting behavior of foamed concretes (FC), and relate ultrasonic wave parameters to foamed concrete setting times. First, Anderson and Hampton's theory was used to analyze wave propagation and attenuation in poroelastic media containing considerable air bubbles characterized by 3D X-ray computed tomography (XCT). Then, the compressional (P) waves were used to automatically and continuously measure the FC pastes with different plastic density (300, 500, 800 and 1000 kg/m(3)) and different fly ash contents (20%, 40% and 60% by weight of cement). The influence of curing temperatures (20, 40, 60 and 80 degrees C) was also studied. Experimental and theoretical results indicated that the presence of air bubbles in cement paste significantly decreases the ultrasonic P wave velocity (UPV). Three characteristic stages can be identified during the setting process of an arbitrary FC paste: dormant stage, acceleration stage, and deceleration stage. Besides, a stepwise increase of the wet density results in shorter dormant stage, acceleration stage and larger final UPV. Hydration reaction rate is obviously promoted with an increase in curing temperature, while the reverse phenomenon is observed when fly ash is incorporated. Further analysis shows that the P wave velocity corresponding to the Vicat initial and final setting times is a relatively constant value with reasonable widths for the investigated density range. Finally, the corresponding ranges of UPV were given for setting time estimation in practical application. (C) 2013 Elsevier Ltd. All rights reserved.</t>
  </si>
  <si>
    <t>Zhang, Yunsheng/0000-0001-5630-4570; Jones, Roderick/0000-0002-5844-2122</t>
  </si>
  <si>
    <t>0950-0618</t>
  </si>
  <si>
    <t>1879-0526</t>
  </si>
  <si>
    <t>10.1016/j.conbuildmat.2013.10.066</t>
  </si>
  <si>
    <t>WOS:000330815100009</t>
  </si>
  <si>
    <t>Zhao, W; Liu, NF</t>
  </si>
  <si>
    <t>Zhao, Wei; Liu, Nai-fa</t>
  </si>
  <si>
    <t>The Proximate Causes of Sexual Size Dimorphism in Phrynocephalus przewalskii</t>
  </si>
  <si>
    <t>Sexual size dimorphism (SSD) is a common phenomenon and is a central topic in evolutionary biology. Recently, the importance of pursuing an ontogenetic perspective of SSD has been emphasized, to elucidate the proximate physiological mechanisms leading to its evolution. However, such research has seldom focused on the critical periods when males and females diverge. Using mark-recapture data, we investigated the development of SSD, sex-specific survivorship, and growth rates in Phrynocephalus przewalskii (Agamidae). We demonstrated that both male and female lizards are reproductively mature at age 10-11 months (including 5 months hibernation). Male-biased SSD in snout-vent length (SVL) was only found in adults and was fully expressed at age 11 months (June of the first full season of activity), just after sexual maturation. However, male-biased SSD in tail length (TL), hind-limb length (LL), and head width (HW) were fully expressed at age 9-10 months, just before sexual maturation. Analysis of age-specific linear growth rates identified sexually dimorphic growth during the fifth growth month (age 10-11 months) as the proximate cause of SSD in SVL. The males experienced higher mortality than females in the first 2 years and only survived better than females after SSD was well developed. This suggests that the critical period of divergence in the sizes of male and female P. przewalskii occurs between 10 and 11 months of age (May to June during the first full season of activity), and that the sexual difference in growth during this period is the proximate cause. However, the sexual difference in survivorship cannot explain the male-biased SSD in SVL. Our results indicate that performance-related characteristics, such as TL, HW, and LL diverged earlier than SVL. The physiological mechanisms underlying the different growth patterns of males and females may reflect different energy allocations associated with their different reproductive statuses.</t>
  </si>
  <si>
    <t>e85963</t>
  </si>
  <si>
    <t>10.1371/journal.pone.0085963</t>
  </si>
  <si>
    <t>WOS:000330244500156</t>
  </si>
  <si>
    <t>Quacchia, A; Moriya, S; Askew, R; Schonrogge, K</t>
  </si>
  <si>
    <t>Radocz, L; Botu, M; Bolvansky, M</t>
  </si>
  <si>
    <t>Quacchia, A.; Moriya, S.; Askew, R.; Schoenrogge, K.</t>
  </si>
  <si>
    <t>Torymus sinensis: Biology, Host Range and Hybridization</t>
  </si>
  <si>
    <t>II EUROPEAN CONGRESS ON CHESTNUT</t>
  </si>
  <si>
    <t>2nd European Congress on Chestnut</t>
  </si>
  <si>
    <t>OCT 09-12, 2013</t>
  </si>
  <si>
    <t>Torymus sinensis is a parasitoid of the chestnut gall wasp Dryocosmus kuriphilus, introduced as a biological control agent into Japan, USA, and since 2005, into Europe. Although its effectiveness in controlling the pest was confirmed, some important aspects of its biology, including risks to non-target species, are still unknown or at most scarcely investigated. The results of the present study address an important aspect of the life-cycle of T. sinensis: the existence of extended diapause. Behavioural experiments confirm high levels of host specificity by the parasitoid and suggest that interbreeding with native Torymus species is highly unlikely.</t>
  </si>
  <si>
    <t>Schonrogge, Karsten/M-9935-2019; Schonrogge, Karsten/W-9445-2019</t>
  </si>
  <si>
    <t>Schonrogge, Karsten/0000-0003-0122-6493; Schonrogge, Karsten/0000-0003-0122-6493</t>
  </si>
  <si>
    <t>978-94-62610-32-3</t>
  </si>
  <si>
    <t>WOS:000343941300013</t>
  </si>
  <si>
    <t>Knibbe, JS; van Der, RJ; de Laat, ATJ</t>
  </si>
  <si>
    <t>Knibbe, J. S.; van der, R. J.; de Laat, A. T. J.</t>
  </si>
  <si>
    <t>Spatial regression analysis on 32 years of total column ozone data</t>
  </si>
  <si>
    <t>ATMOSPHERIC CHEMISTRY AND PHYSICS</t>
  </si>
  <si>
    <t>Multiple-regression analyses have been performed on 32 years of total ozone column data that was spatially gridded with a 1x1.5 degrees resolution. The total ozone data consist of the MSR (Multi Sensor Reanalysis; 1979-2008) and 2 years of assimilated SCIAMACHY (SCanning Imaging Absorption spectroMeter for Atmospheric CHartographY) ozone data (2009-2010). The two-dimensionality in this data set allows us to perform the regressions locally and investigate spatial patterns of regression coefficients and their explanatory power. Seasonal dependencies of ozone on regressors are included in the analysis. A new physically oriented model is developed to parameterize stratospheric ozone. Ozone variations on nonseasonal timescales are parameterized by explanatory variables describing the solar cycle, stratospheric aerosols, the quasi-biennial oscillation (QBO), El Nino-Southern Oscillation (ENSO) and stratospheric alternative halogens which are parameterized by the effective equivalent stratospheric chlorine (EESC). For several explanatory variables, seasonally adjusted versions of these explanatory variables are constructed to account for the difference in their effect on ozone throughout the year. To account for seasonal variation in ozone, explanatory variables describing the polar vortex, geopotential height, potential vorticity and average day length are included. Results of this regression model are compared to that of a similar analysis based on a more commonly applied statistically oriented model. The physically oriented model provides spatial patterns in the regression results for each explanatory variable. The EESC has a significant depleting effect on ozone at mid and high latitudes, the solar cycle affects ozone positively mostly in the Southern Hemisphere, stratospheric aerosols affect ozone negatively at high northern latitudes, the effect of QBO is positive and negative in the tropics and mid-to high latitudes, respectively, and ENSO affects ozone negatively between 30 degrees N and 30 degrees S, particularly over the Pacific. The contribution of explanatory variables describing seasonal ozone variation is generally large at mid-to high latitudes. We observe ozone increases with potential vorticity and day length and ozone decreases with geopotential height and variable ozone effects due to the polar vortex in regions to the north and south of the polar vortices. Recovery of ozone is identified globally. However, recovery rates and uncertainties strongly depend on choices that can be made in defining the explanatory variables. The application of several trend models, each with their own pros and cons, yields a large range of recovery rate estimates. Overall these results suggest that care has to be taken in determining ozone recovery rates, in particular for the Antarctic ozone hole.</t>
  </si>
  <si>
    <t>Knibbe, Jurrien/B-8793-2014</t>
  </si>
  <si>
    <t>Knibbe, Jurrien/0000-0003-1955-7039</t>
  </si>
  <si>
    <t>1680-7316</t>
  </si>
  <si>
    <t>1680-7324</t>
  </si>
  <si>
    <t>10.5194/acp-14-8461-2014</t>
  </si>
  <si>
    <t>WOS:000341991600015</t>
  </si>
  <si>
    <t>Deng, HB; Tian, MY; Chen, ZP; Qiu, MW</t>
  </si>
  <si>
    <t>Deng, Haibin; Tian, Mingyi; Chen, Zepeng; Qiu, Miaowen</t>
  </si>
  <si>
    <t>Biological Characteristics and Effect of Temperature on the Development and Reproduction of Harpactor fuscipes (Hemiptera: Reduviidae) reared on Spodoptera litura (Lepidoptera: Noctuidae) Larvae</t>
  </si>
  <si>
    <t>JOURNAL OF THE ENTOMOLOGICAL RESEARCH SOCIETY</t>
  </si>
  <si>
    <t>Harpactor fuscipes (Fabricius) is a potential biological control agent for Myzus persicae(Hemiptera: Aphididae), Heliothis assulta (Lepidoptera: Noctuidae) and Spodoptera litura (Fabricius) in tobacco fields. However, few studies have recorded the biological characteristics and effects of temperature on the development of this natural predator. We observed the biological characteristics and the effect of temperature on the development of immature and adult H. fuscipes predators at 15, 20, 25, 30, and 35 degrees C with 60% relative humidity and a 16:8 L:D photoperiod on a diet of S. litura larvae. The results revealed two generations of H. fuscipes in Nanxiong Guangdong, including egg, 5 instars nymphal and adult, H. fuscipes live through the winter as adults. The optimum temperature for the development and reproduction of H. fuscipes was around 30 degrees C. Temperatures in the range of 15-35 degrees C had no effect on oviposition period, but the adults could not lay eggs normally at 15 degrees C. Our findings indicate that the biological traits and the differences in development and reproduction of H. fuscipes at different temperatures could be of importance for its mass rearing and use in the biological control of M. persicae, H. assulta and S. litura in tobacco fields.</t>
  </si>
  <si>
    <t>1302-0250</t>
  </si>
  <si>
    <t>WOS:000341280700007</t>
  </si>
  <si>
    <t>Gloyna, K; Thieme, T; Zellner, M</t>
  </si>
  <si>
    <t>Kehlenbeck, H; Heimbach, U; Zellner, M</t>
  </si>
  <si>
    <t>Gloyna, Kai; Thieme, Thomas; Zellner, Michael</t>
  </si>
  <si>
    <t>Sorghum, Miscanthus &amp; Co: Energy crops as potential host plants of western corn rootworm larvae</t>
  </si>
  <si>
    <t>TAGUNGSBAND: INTERNATIONALE FACHTAGUNG ZUM FORSCHUNGSPROGRAMM UBER DEN WESTLICHEN MAISWURZELBOHRER</t>
  </si>
  <si>
    <t>International Conference on the German Diabrotica Research Program</t>
  </si>
  <si>
    <t>NOV 14-16, 2012</t>
  </si>
  <si>
    <t>Julius Kuhn Inst, Berlin, GERMANY</t>
  </si>
  <si>
    <t>German Fed Minist Food, Agr &amp; Consumer Protect, Bavarian State Minist Food, Agr &amp; Forestry</t>
  </si>
  <si>
    <t>In a series of greenhouse experiments the host status and quality of 49 biofuel plants for the larvae of WCR were evaluated. The plants tested (18 species and varieties of Sorghum, 16 forage grasses, 6 Miscanthus genotypes, 6 Panicum varieties and 3 broadleaf species) were grown for at least three weeks before they were used in the bioassays. The insects used in the experiments were obtained from a non diapausing laboratory strain originally from the US and maintained by BTL since 2006. Only neonate larvae (not older than 24 hours) were used in the bioassays. In each experiment up to six species or varieties of plants were tested each with 10 replicates (containers). A susceptible maize variety was used as a positive control in each experiment. Each plant container was infested with ten neonate WCR larvae using a fine art brush. After inoculation the plants were not watered for at least 24 hours to facilitate the establishment of the larvae. The experiments were terminated after 18 days. To extract surviving larvae the soil and roots of test plants were carefully examined by hand and then transferred to a modified MacFadyen heat extractor with an extraction temperature of 45 degrees C. To assess the host quality the number of larvae recovered, the widths of their head capsules and dry weights were recorded. The larvae were dried at 40 degrees C for at least 72 hours and then weighed on an electronic micro balance Of the 21 forage and switch grasses examined 16 hosted WCR larvae. However, the percentage of larvae that survived for 18 days, their dry weights and head capsule widths were significantly less than that recorded for larvae that developed on maize roots. The roots of most (i.e. 15) of the 18 Sorghum species or varieties tested were unsuitable for the development of WCR larvae. For the remaining three Sorghum species a maximum of only two larvae (of 100 inoculated) were recovered.These results indicate that species of Sorghum are very poor quality hosts for WCR as previously reported in other studies. The opposite was true for the Miscanthus species tested. The number of larvae recovered from Miscanthus x giganteus roots, their dry weight and head capsule widths were the same as those recorded for larvae reared on the maize control.The other Miscanthus genotypes were less suitable than Mxg, but still more acceptable than all the forage and switch grasses tested in this study. In accordance with all previous studies, which used host plants other than maize, no larvae developed on the three broad leaf species.</t>
  </si>
  <si>
    <t>978-3-95547-003-6</t>
  </si>
  <si>
    <t>10.5073/jka.2014.444.041</t>
  </si>
  <si>
    <t>WOS:000340685900042</t>
  </si>
  <si>
    <t>Wang, LN; Wei, H; Batchelder, HP</t>
  </si>
  <si>
    <t>Wang, Luning; Wei, Hao; Batchelder, Harold P.</t>
  </si>
  <si>
    <t>Individual-based modelling of Calanus sinicus population dynamics in the Yellow Sea</t>
  </si>
  <si>
    <t>Calanus sinicus is the dominant copepod species in the coastal waters of China. We studied its population dynamics using an individual-based model (IBM) based on physiological processes at the individual level. The model includes modules describing development, growth, reproduction, mortality, diel vertical migration and diapause. Development, growth and reproduction are affected mainly by temperature and food concentration. Mortality includes routine mortality of stage plus density-dependent mortality, and weight-dependent mortality for N1-C6 stages. Control of seasonal diapause is based on lipid accumulation and lipid metabolism. The model was applied in a 1-dimensional water column located in the central Yellow Sea, and simulations showed that the population of C. sinicus peaks twice in 1 yr, with the earlier peak depending strongly on the phytoplankton bloom in spring, and the later (December) peak relying on lipid-stored energy from the over-summering population dominated by diapausing C5s. The model population of C. sinicus goes through 3 generations in 1 yr, and the over-summering population of diapausing C5s consists of both first (G1) and second (G2) generation individuals. Coupled with more extensive field observations of abundance and biomass of C. sinicus, an IBM can be forced using output from an integrated hydrodynamic-nutrient-phytoplankton model to examine the processes responsible for the spatial-temporal variation of C. sinicus throughout its range in the Yellow Sea.</t>
  </si>
  <si>
    <t>10.3354/meps10725</t>
  </si>
  <si>
    <t>WOS:000335581700006</t>
  </si>
  <si>
    <t>Sanchez, FJ; Meessen, J; Ruiz, MD; Sancho, LG; Ott, S; Vilchez, C; Horneck, G; Sadowsky, A; de la Torre, R</t>
  </si>
  <si>
    <t>Javier Sanchez, Francisco; Meessen, Joachim; del Carmen Ruiz, Ma; Ga Sancho, Leopoldo; Ott, Sieglinde; Vilchez, Carlos; Horneck, Gerda; Sadowsky, Andres; de la Torre, Rosa</t>
  </si>
  <si>
    <t>UV-C tolerance of symbiotic Trebouxia sp. in the space-tested lichen species Rhizocarpon geographicum and Circinaria gyrosa: role of the hydration state and cortex/screening substances</t>
  </si>
  <si>
    <t>INTERNATIONAL JOURNAL OF ASTROBIOLOGY</t>
  </si>
  <si>
    <t>Many experiments were carried out in order to evaluate the survival capacity of extremotolerant lichens when facing harsh conditions, including those of outer space or of simulated Martian environment. For further progress, a deeper study on the physiological mechanisms is needed that confer the unexpected levels of resistance detected on these symbiotic organisms. In this work, the response of the lichenized green algae Trebouxia sp. (a predominant lichen photobiont) to increasing doses of UV-C radiation is studied. UV-C (one of the most lethal factors to be found in space together with vacuum and cosmic-ionizing radiation with high atomic number and energy (HZE) particles) has been applied in the present experiments up to a maximum dose analogue to 67 days in Low Earth Orbit (LEO). For that purpose we selected two extremotolerant and space-tested lichen species in which Trebouxia sp. is the photosynthetic partner: the crustose lichen Rhizocarpon geographicum and the fruticose lichen Circinaria gyrosa. In order to evaluate the effect of the physiological state of the lichen thallus (active when wet and dormant when dry) and of protective structures (cortex and photoprotective pigments) on the resistance of the photobiont to UV-C, four different experimental conditions were tested: (1) dry intact samples, (2) wet intact samples, (3) dry samples without cortex/acetone-rinsed and (4) wet samples without cortex/acetone-rinsed. After irradiation and a 72 hours period of recovery, the influence of UV-C on the two lichen's photobiont under each experimental approach was assessed by two complimentary methods: (1) By determining the photosystem II (PSII) activity in three successive 24 hours intervals (Mini-PAM fluorometer) to investigate the overall state of the photosynthetic process and the resilience of Trebouxia sp. (2) By performing high performance liquid chromatography (HPLC)-quantification of four essential photosynthetic pigments (chlorophyll a, chlorophyll b, beta-carotene and lutein) of one sample of each species and dose. Results indicate that the physiological state of the thallus is the most important factor impairing the tolerance of Trebouxia sp. to UV-C radiation in both lichen species. Desiccated thalli were demonstrated to be more resistant to UV-C. No clear influence of UV-C radiation on the carotenoid content was detected. Comparing the respective doses applied, the individuals of R. geographicum are more sensitive than C. gyrosa.</t>
  </si>
  <si>
    <t>de la Torre Noetzel, Rosa/AAA-2920-2019; Vilchez, Carlos/G-3536-2012; SANCHO, LEOPOLDO/G-9120-2015</t>
  </si>
  <si>
    <t>Vilchez, Carlos/0000-0002-8164-1672; SANCHO, LEOPOLDO/0000-0002-4751-7475; Ruiz-Dominguez, Mari Carmen/0000-0001-6520-7940; de la Torre Noetzel, Maria Rosa/0000-0003-2394-0268</t>
  </si>
  <si>
    <t>1473-5504</t>
  </si>
  <si>
    <t>1475-3006</t>
  </si>
  <si>
    <t>10.1017/S147355041300027X</t>
  </si>
  <si>
    <t>WOS:000332309400001</t>
  </si>
  <si>
    <t>Mason, V; Hope, PR</t>
  </si>
  <si>
    <t>Mason, Victoria; Hope, Paul R.</t>
  </si>
  <si>
    <t>Echoes in the dark: Technological encounters with bats</t>
  </si>
  <si>
    <t>JOURNAL OF RURAL STUDIES</t>
  </si>
  <si>
    <t>The threatened status of many European bat species highlights the importance of effective conservation policies and the collection of reliable data regarding abundance, and distribution. In ecological practice, animals often become visible and are 'made present' with assistance from technological devices. These technologies are not inert, and their use is not unproblematic; it is frequently necessary for those operating them to develop additional skills and sensitivities. This paper forges an interdisciplinary alliance between a geographer and a biological scientist to consider the centrality of technologies within these practices and explore how bats are detected, tracked and accounted for in the area around Greywell Tunnel, Hampshire, an internationally important bat hibernacula and a UK Site of Special Scientific Interest (SSSI). The paper discusses the necessity of human attunement to the echolocation calls of bats and the practices through which this can be achieved, whilst demonstrating that engagement with technology does not preclude enchantment. Detailed discussion of bat swarming behaviour further highlights the need to re-tune human technology bat alliances, and provides an opportunity to explore nonhuman difference. We conclude by highlighting the implications of our engagement with swarming for the practices of conservation, whilst further reflecting upon the interdisciplinary experience. (C) 2013 Elsevier Ltd. All rights reserved.</t>
  </si>
  <si>
    <t>0743-0167</t>
  </si>
  <si>
    <t>10.1016/j.jrurstud.2013.03.001</t>
  </si>
  <si>
    <t>WOS:000331510800011</t>
  </si>
  <si>
    <t>Soto, D; Fowler, FE; Sandelin, BA; Mullens, BA</t>
  </si>
  <si>
    <t>Soto, Diane; Fowler, Fallon E.; Sandelin, Broc A.; Mullens, Bradley A.</t>
  </si>
  <si>
    <t>Musca autumnalis (Diptera: Muscidae) and the Host-Specific Nematode Paraiotonchium autumnale (Tylenchida: Iotonchiidae) in Southern California</t>
  </si>
  <si>
    <t>Musca autumnalis DeGeer were collected in the summer and fall of 2011 and 2012 from a beef cattle herd in southern California. Visual counts of Musca spp. on cattle faces were documented, and sweep net samples of face flies and other Diptera were also collected from cattle faces. Face flies dominated in the net collections, and 5 30 flies per face were common between early July and October 2011. Adult female M. autumnalis were dissected and examined for the presence of the host-specific nematode Paraiotonchium autumnale (Nickle). Overall, 67 of 887 (7.6%) adult face fly females were parasitized. M. autumnalis' ability to survive in such a southerly latitude (34 degrees N) could reflect the rather temperate weather (coastal effects) and frequently irrigated pastures at the experimental site in southern California. Preliminary observations suggest that face flies disappear from cattle during winter, despite generally favorable temperatures for fly activity. This is a possible indication of diapause and should be examined further.</t>
  </si>
  <si>
    <t>10.1603/ME13127</t>
  </si>
  <si>
    <t>WOS:000329804600034</t>
  </si>
  <si>
    <t>Walczynska, A; Serra, M</t>
  </si>
  <si>
    <t>Walczynska, Aleksandra; Serra, Manuel</t>
  </si>
  <si>
    <t>Species size affects hatching response to different temperature regimes in a rotifer cryptic species complex</t>
  </si>
  <si>
    <t>The strategy of decreasing size with increasing temperature known as Bergmann's rule operates at geographic scale and in spite of extensive studies still presents a puzzle to researches. The aim of this work was to verify whether patterns of diapausing egg hatching of closely related species are consistent with the expectations from Bergmann's rule. In a laboratory study of the cryptic species complex of the rotifer Brachionus plicatilis, the response to temperature (17.5, 22.5, and 25.0 A degrees C) of diapausing eggs collected in a pond where the three tested species coexist was assessed by (1) the number of hatchlings emerging or (2) the time needed to hatch. Our results show that the response to temperature from the sediment egg bank is species-dependent. In line with Bergmann's rule, an association was observed between the hatching response to temperature and organism size. The biggest species increased its proportion in the hatchlings as temperature decreased, and vice versa. The intermediate size species showed an intermediate pattern. Nevertheless, temperature showed a general positive effect on hatching success. Time needed to hatch suggests a signature of Bergmann's rule, but other factors seem to be affecting this parameter. This is the first study to demonstrate differences in the thermal dependence of diapausing egg hatching among closely related species with different body sizes, and it supports that Bergmann's rule can be applied to diapause, an important phase in many invertebrate lifecycles.</t>
  </si>
  <si>
    <t>Walczynska, Alexandra/W-6810-2019; Serra, Manuel/H-7817-2015</t>
  </si>
  <si>
    <t>Walczynska, Alexandra/0000-0002-0464-1855; Serra, Manuel/0000-0003-1731-1529</t>
  </si>
  <si>
    <t>10.1007/s10682-013-9664-9</t>
  </si>
  <si>
    <t>WOS:000329323400009</t>
  </si>
  <si>
    <t>Moraiti, C. A.; Nakas, C. T.; Papadopoulos, N. T.</t>
  </si>
  <si>
    <t>Diapause termination of Rhagoletis cerasi pupae is regulated by local adaptation and phenotypic plasticity: escape in time through bet-hedging strategies</t>
  </si>
  <si>
    <t>Persistence and thriving of univoltine, herbivore insect species of the temperate zone rely on obligate diapause response that ensures winter survival and synchronization with host phenology. We used a stenophagous fruit fly (Rhagoletis cerasi) with obligate pupae diapause to determine genetic and environmental effects on diapause intensity of geographically isolated populations with habitat heterogeneity. Pupae from two Greek and one German populations with various gene flow rates were exposed at five constant chilling temperatures (0-12 degrees C) for different durations and then incubated at a high temperature until all adults have emerged. Pupae diapause intensity differs among Greek and German populations, suggesting an adaptive response to habitat heterogeneity (mostly differences in phenology patterns of local host cultivars). Moderately warm winter temperatures, such as 8 degrees C, promote diapause termination in all three populations. Insufficient chilling (short duration or warmer temperatures) regulates the expression of prolonged dormancy. Interestingly, extended chilling (longer than required for terminating diapause) return' pupae to another (facultative) cycle of dormancy enabling adults to emerge during the next appropriate window of time'; a strategy first time reported for univoltine insects. Consequently, diapause duration of R.cerasi is determined both by i) the adaptive response to local climatic conditions (annual dormancy) and ii) the plastic responses to interannual climatic variability resulting in two types of long life cycles within populations, prolonged and facultative dormancy as response to insufficient chilling and extended exposure to chilling, respectively. Long life cycles are expressed as a part of dormancy bet-hedging strategies of R.cerasi populations.</t>
  </si>
  <si>
    <t>10.1111/jeb.12273</t>
  </si>
  <si>
    <t>WOS:000329254500005</t>
  </si>
  <si>
    <t>Rautio, A; Valtonen, A; Auttila, M; Kunnasranta, M</t>
  </si>
  <si>
    <t>Rautio, Anni; Valtonen, Anu; Auttila, Miina; Kunnasranta, Mervi</t>
  </si>
  <si>
    <t>Nesting patterns of European hedgehogs (Erinaceus europaeus) under northern conditions</t>
  </si>
  <si>
    <t>ACTA THERIOLOGICA</t>
  </si>
  <si>
    <t>Little information exists on the nesting of hedgehogs (Erinaceus europaeus) in the harsh northern environment, although this aspect has specific importance for the species' survival in this region. We studied the nest types and nesting site selection of radio tagged hedgehogs in urban areas in Eastern Finland. Altogether, four different nest types were discovered and one of them (the pre-hibernation nest) is described here for the first time. Hedgehogs preferred residential areas for nesting during the mating and post-mating seasons while in the pre-hibernation season and hibernation period nesting was more common in forest areas. Nest constructions were closely related to materials found in the nest vicinity. During the active period, males used on average 24 nests and changed them 30 times, whereas females used 17 nests and changed them 26 times. The number of female nests and frequency of nest change increased from post-mating to pre-hibernation seasons, while in males both decreased. In general, female and male nests were situated within their established long-term home range, but in the pre-hibernation season over 30 % of male nests were situated outside of it. In post-mating and pre-hibernation seasons, females avoided other individuals of the same sex; this was demonstrated by the lack of nests in other female core areas. Hedgehogs hibernate for around 223 days, which is the longest reported hibernation period for this species. The results of the present study emphasise the importance of forest and diverse residential areas including forest patches for the hedgehog's nesting habitat.</t>
  </si>
  <si>
    <t>0001-7051</t>
  </si>
  <si>
    <t>2190-3743</t>
  </si>
  <si>
    <t>10.1007/s13364-013-0150-0</t>
  </si>
  <si>
    <t>WOS:000329095800015</t>
  </si>
  <si>
    <t>Reuter, M; Buchwitz, M; Hilker, M; Heymann, J; Schneising, O; Pillai, D; Bovensmann, H; Burrows, JP; Bosch, H; Parker, R; Butz, A; Hasekamp, O; O'Dell, CW; Yoshida, Y; Gerbig, C; Nehrkorn, T; Deutscher, NM; Warneke, T; Notholt, J; Hase, F; Kivi, R; Sussmann, R; Machida, T; Matsueda, H; Sawa, Y</t>
  </si>
  <si>
    <t>Reuter, M.; Buchwitz, M.; Hilker, M.; Heymann, J.; Schneising, O.; Pillai, D.; Bovensmann, H.; Burrows, J. P.; Boesch, H.; Parker, R.; Butz, A.; Hasekamp, O.; O'Dell, C. W.; Yoshida, Y.; Gerbig, C.; Nehrkorn, T.; Deutscher, N. M.; Warneke, T.; Notholt, J.; Hase, F.; Kivi, R.; Sussmann, R.; Machida, T.; Matsueda, H.; Sawa, Y.</t>
  </si>
  <si>
    <t>Satellite-inferred European carbon sink larger than expected</t>
  </si>
  <si>
    <t>Current knowledge about the European terrestrial biospheric carbon sink, from the Atlantic to the Urals, relies upon bottom-up inventory and surface flux inverse model estimates (e.g. 0.27 +/- 0.16 GtCa(-1) for 2000-2005 (Schulze et al., 2009), 0.17 +/- 0.44 GtCa(-1) for 2001-2007 (Peters et al., 2010), 0.45 +/- 0.40 GtCa(-1) for 2010 (Chevallier et al., 2014), 0.40 +/- 0.42 GtCa(-1) for 2001-2004 (Peylin et al., 2013)). Inverse models assimilate in situ CO2 atmospheric concentrations measured by surface-based air sampling networks. The intrinsic sparseness of these networks is one reason for the relatively large flux uncertainties (Peters et al., 2010; Bruhwiler et al., 2011). Satellite-based CO2 measurements have the potential to reduce these uncertainties (Miller et al., 2007; Chevallier et al., 2007). Global inversion experiments using independent models and independent GOSAT satellite data products consistently derived a considerably larger European sink (1.0-1.3 GtCa(-1) for 09/2009-08/2010 (Basu et al., 2013), 1.2-1.8 GtCa(-1) in 2010 (Chevallier et al., 2014)). However, these results have been considered unrealistic due to potential retrieval biases and/or transport errors (Chevallier et al., 2014) or have not been discussed at all (Basu et al., 2013; Takagi et al., 2014). Our analysis comprises a regional inversion approach using STILT (Gerbig et al., 2003; Lin et al., 2003) short-range (days) particle dispersion modelling, rendering it insensitive to large-scale retrieval biases and less sensitive to long-range transport errors. We show that the satellite-derived European terrestrial carbon sink is indeed much larger (1.02 +/- 0.30 GtCa(-1) in 2010) than previously expected. This is qualitatively consistent among an ensemble of five different inversion set-ups and five independent satellite retrievals (BESD (Reuter et al., 2011) 2003-2010, ACOS (O'Dell et al., 2012) 2010, UoL-FP (Cogan et al., 2012) 2010, RemoTeC (Butz et al., 2011) 2010, and NIES (Yoshida et al., 2013) 2010) using data from two different instruments (SCIAMACHY (Bovensmann et al., 1999) and GOSAT (Kuze et al., 2009)). The difference to in situ based inversions (Peylin et al., 2013), whilst large with respect to the mean reported European carbon sink (0.4 GtCa(-1) for 2001-2004), is similar in magnitude to the reported uncertainty (0.42 GtCa(-1)). The highest gain in information is obtained during the growing season when satellite observation conditions are advantageous, a priori uncertainties are largest, and the surface sink maximises; during the dormant season, the results are dominated by the a priori. Our results provide evidence that the current understanding of the European carbon sink has to be revisited.</t>
  </si>
  <si>
    <t>Sussmann, Ralf RS/K-3999-2012; Machida, Toshinobu/H-6526-2018; Gerbig, Christoph/L-3532-2013; Butz, Andre/A-7024-2013; Boesch, Hartmut/G-6021-2012; Burrows, John P/B-6199-2014; Notholt, Justus/P-4520-2016; Nehrkorn, Thomas/R-9711-2019; Deutscher, Nicholas M/E-3683-2015; Reuter, Maximilian/L-3752-2014; Burrows, John Philip/AAF-8468-2019; YOSHIDA, Yukio/H-2759-2018; Bovensmann, Heinrich/P-4135-2016</t>
  </si>
  <si>
    <t>Machida, Toshinobu/0000-0003-3312-8775; Gerbig, Christoph/0000-0002-1112-8603; Butz, Andre/0000-0003-0593-1608; Burrows, John P/0000-0002-6821-5580; Notholt, Justus/0000-0002-3324-885X; Nehrkorn, Thomas/0000-0003-0637-3468; Deutscher, Nicholas M/0000-0002-2906-2577; Reuter, Maximilian/0000-0001-9141-3895; Burrows, John Philip/0000-0002-6821-5580; YOSHIDA, Yukio/0000-0002-3515-1488; Bovensmann, Heinrich/0000-0001-8882-4108; Schneising, Oliver/0000-0003-1725-8246; Buchwitz, Michael/0000-0001-7616-1837; Parker, Robert/0000-0002-0801-0831</t>
  </si>
  <si>
    <t>10.5194/acp-14-13739-2014</t>
  </si>
  <si>
    <t>WOS:000347957100017</t>
  </si>
  <si>
    <t>Telleria, JL; Carrascal, LM; Santos, T</t>
  </si>
  <si>
    <t>Telleria, Jose L.; Carrascal, Luis M.; Santos, Tomas</t>
  </si>
  <si>
    <t>Large-scale features affect spatial variation in seed dispersal by birds in juniper woodlands</t>
  </si>
  <si>
    <t>Fruit-frugivore interactions have received great attention from evolutionary, ecological and applied perspectives. However, despite the fact that large-scale approaches may offer new insights on fruit-frugivore interactions, little work has been devoted to exploring the factors shaping large-scale variation of seed dispersal. This paper studies the spatial variation in seeds regurgitated within pellets by wintering thrushes (genusTurdus) in a set of 26 Spanish juniper (Juniperus thurifera) woodlands scattered along a latitudinal gradient during two winters of contrasting cone and bird abundance. It explicitly explores whether pellet rain variation among woodlands was related to changes in vegetation cover, temperature, day length duration and bird abundance. Top regression models in the Akaike information criterion framework explained 34 % and 70 % of variance in pellet numbers in low and high crop and bird abundance years, respectively. In both winters, the spatial variation in pellets correlated to thrush abundance and day length duration. Pellet abundance linked to cone distribution only in the year of high crop, in which many migratory, extra-Iberian thrushes arrived to exploit the resource. Strong dependence of seed dispersion on large-scale features affecting bird numbers (e.g. the arrival of extra-Iberian migratory birds) and feeding behaviour (e.g. latitudinal variation in day length duration) suggests a primary role for variables acting at large scale on this mutualistic interaction.</t>
  </si>
  <si>
    <t>Telleria, Jose Luis/K-2944-2013; Santos, Tomas/AAA-5412-2019; Carrascal, Luis M./Q-2190-2016; Carrascal, Luis M./B-8381-2008</t>
  </si>
  <si>
    <t>Telleria, Jose Luis/0000-0001-6170-8860; Carrascal, Luis M./0000-0003-1288-5531; Carrascal, Luis M./0000-0003-1288-5531</t>
  </si>
  <si>
    <t>10.1007/s11284-013-1095-0</t>
  </si>
  <si>
    <t>WOS:000330641500002</t>
  </si>
  <si>
    <t>Chapman, DS; Haynes, T; Beal, S; Essl, F; Bullock, JM</t>
  </si>
  <si>
    <t>Chapman, Daniel S.; Haynes, Tom; Beal, Stephen; Essl, Franz; Bullock, James M.</t>
  </si>
  <si>
    <t>Phenology predicts the native and invasive range limits of common ragweed</t>
  </si>
  <si>
    <t>Accurate models for species' distributions are needed to forecast the progress and impacts of alien invasive species and assess potential range-shifting driven by global change. Although this has traditionally been achieved through data-driven correlative modelling, robustly extrapolating these models into novel climatic conditions is challenging. Recently, a small number of process-based or mechanistic distribution models have been developed to complement the correlative approaches. However, tests of these models are lacking, and there are very few process-based models for invasive species. We develop a method for estimating the range of a globally invasive species, common ragweed (Ambrosia artemisiifolia L.), from a temperature- and photoperiod-driven phenology model. The model predicts the region in which ragweed can reach reproductive maturity before frost kills the adult plants in autumn. This aligns well with the poleward and high-elevation range limits in its native North America and in invaded Europe, clearly showing that phenological constraints determine the cold range margins of the species. Importantly, this is a forward' prediction made entirely independently of the distribution data. Therefore, it allows a confident and biologically informed forecasting of further invasion and range shifting driven by climate change. For ragweed, such forecasts are extremely important as the species is a serious crop weed and its airborne pollen is a major cause of allergy and asthma in humans. Our results show that phenology can be a key determinant of species' range margins, so integrating phenology into species distribution models offers great potential for the mechanistic modelling of range dynamics.</t>
  </si>
  <si>
    <t>Chapman, Daniel/O-5100-2019; Bullock, James M/F-9997-2011; Chapman, Daniel S/C-2900-2008</t>
  </si>
  <si>
    <t>Chapman, Daniel/0000-0003-1836-4112; Chapman, Daniel S/0000-0003-1836-4112; Essl, Franz/0000-0001-8253-2112</t>
  </si>
  <si>
    <t>10.1111/gcb.12380</t>
  </si>
  <si>
    <t>WOS:000327998600018</t>
  </si>
  <si>
    <t>Boavida, C; Santos, M; Ferreira, ME</t>
  </si>
  <si>
    <t>Tellez, FA; Rodriguez, AM; Sancho, IM; Robinson, MV; RuizAltisent, M; Ballesteros, FR; Hernando, ECC</t>
  </si>
  <si>
    <t>Boavida, C.; Santos, M.; Ferreira, M. E.</t>
  </si>
  <si>
    <t>A rearing technique for producing Epitrix similaris Gentner (Coleoptera: Chrysomelidae: Alticinae)</t>
  </si>
  <si>
    <t>VII CONGRESO IBERICO DE AGROINGENIERIA Y CIENCIAS HORTICOLAS: INNOVAR Y PRODUCIR PARA EL FUTURO. INNOVATING AND PRODUCING FOR THE FUTURE</t>
  </si>
  <si>
    <t>7th Iberian Congress of Agricultural Engineering and Horticultural Sciences</t>
  </si>
  <si>
    <t>AUG 26-29, 2013</t>
  </si>
  <si>
    <t>Madrid, SPAIN</t>
  </si>
  <si>
    <t>Sociedad Espanola Agroingenieria, Sociedad Espanola Ciencias Horticolas, Associacao Portuguesa Horticultura, Secc Especializada Ingn Rural Sociedad Ciencias Agrarias Portugal, Univ Politecnica Madrid, Escuela Tecnica Superior Ingenieros Agronomos Madrid, Escuela Univ Ingenieros Tecnicos Agricolas Madrid, Campus Excelencia Internac, Comis Espanola Ingn Rural, European Soc Agr</t>
  </si>
  <si>
    <t>The flea beetle species Epitrix similaris Gentner was identified in mainland Portugal in 2009, following the detection around 2004 in the Oporto region of an unusual type of potato tuber damage, similar to that caused in North America by the economically important tuber flea beetle Epitrix tuberis Gentner. This was the first finding of E. similaris, an american species, in Europe and in the EPPO region. By contrast to E. tuberis, a well studied species, no information exists on the biology, behavior, host-range and population dynamics of E. similaris to base adequate and efficient control strategies. Because of the subterranean development of the larvae, the small size and high mobility of the adults, the field studies necessary to collect data on the population dynamics and damage, for determining the most adequate timing and control strategies are difficult to carry-out with natural populations. To circumvent this constraint we developed at INIAV a rearing technique for producing adult insects of the species E. similaris for the artificial infestation of laboratory and field experiments. The insects are reared inside cages kept in a walk-in climate-controlled chamber (temperature 22 +/- 0.5 degrees C, 16h day-length, and 64%-84% relative humidity). As host-plants, juvenile potted plants of aubergine (Solanum melongena L.) and small potted plants of potato (Solanum tuberosum L.) are used. The host plants are produced in a separate chamber, and later introduced in the insect rearing unit to be exposed to adult insects during three weeks, for oviposition to occur. After this period, the plants are cleaned off from adults, removed from the oviposition cage and transferred to smaller emergence cages, where the immature stages present in the soil are allowed to complete their development. Each pot is kept 5-7 weeks in the emergence cage. The adults are daily collected with entomological mouth aspirators, and either used for the experiments or reintroduced into the production cycle. The cultures are refreshed twice per year with insects collected from the field, in order to preserve a large genetic base in the insect cultures.</t>
  </si>
  <si>
    <t>978-84-695-9055-3</t>
  </si>
  <si>
    <t>WOS:000376620800315</t>
  </si>
  <si>
    <t>Tachiki, Y; Iwasa, Y</t>
  </si>
  <si>
    <t>Tachiki, Yuuya; Iwasa, Yoh</t>
  </si>
  <si>
    <t>Coevolution of mast seeding in trees and extended diapause of seed predators</t>
  </si>
  <si>
    <t>Many trees in forests show synchronized and intermittent reproduction, which is called "masting" or mast seeding. According to recent theoretical studies, the evolution of masting is promoted both by recruitment through the seedling bank and by seed predators. An important class of specialist seed predators (e.g., weevils and some moths) are parasitoids that oviposit on or in fruits from which the next generation emerges over the following several years. This staggered emergence is called "extended diapause". In this paper, we study the simultaneous evolution of tree masting and extended diapause of seed predators. If a fixed fraction of diapausing larvae matures every year, the evolution of trees results in masting (intermittent reproduction with a large fluctuation in reproductive activity) or non-masting (trees reproduce every year). The transition occurs discontinuously, showing evolutionary jumping. The range of seedling survivorship for which masting evolves is broader when the ovipositing efficiency and larval survivorship of the seed predators are large. Interestingly, the conditions for the evolution of masting are broadest for an intermediate fraction of extended diapause of seed predators. When both tree masting and the extended diapause of seed predators evolve simultaneously, the evolutionary end point of the fraction of extended diapause is clearly greater than the value that most favors masting evolution. The stochasticity caused by the finiteness of the number of trees tends to promote masting evolution. (C) 2013 Elsevier Ltd. All rights reserved.</t>
  </si>
  <si>
    <t>Iwasa, Yoh/G-5368-2010</t>
  </si>
  <si>
    <t>Iwasa, Yoh/0000-0003-0691-1852</t>
  </si>
  <si>
    <t>10.1016/j.jtbi.2013.05.026</t>
  </si>
  <si>
    <t>WOS:000327292600014</t>
  </si>
  <si>
    <t>Rull, J; Aluja, M; Tadeo, E; Guillen, L; Egan, S; Glover, M; Feder, JL</t>
  </si>
  <si>
    <t>Rull, Juan; Aluja, Martin; Tadeo, Eduardo; Guillen, Larissa; Egan, Scott; Glover, Mary; Feder, Jeffrey L.</t>
  </si>
  <si>
    <t>Distribution, host plant affiliation, phenology, and phylogeny of walnut-infesting Rhagoletis flies (Diptera: Tephritidae) in Mexico</t>
  </si>
  <si>
    <t>Many taxa of Nearctic origin have diversified in the subtropical highlands of Mexico. In particular, flies in the genus Rhagoletis have undergone episodes of isolation and gene flow during Pleistocene glaciations and post-glacial times that have produced lineage differentiation and reproductive isolation. To reach a better understanding of the phylogeography of the genus Rhagoletis, a host plant survey of the walnut-infesting Rhagoletis suavis species group was conducted across sixteen states comprising 34 different collecting sites in Mexico over a 9-year period. Five species of Juglans were found to be infested by three species of walnut-attacking Rhagoletis flies. Several species of parasitoids were also recovered from collections, but in contrast to their walnut fly hosts, they revealed little evidence for host or geographic subdivision. There was no consistent difference in mean eclosion time between walnut fly species or populations associated with different host walnuts in Mexico, unlike the case for other Rhagoletis species, in which allochronic isolation arising from variation in diapause timing is a major ecological adaptation, reproductively isolating flies. We compare the distribution of R.suavis flies in Mexico with those of other Rhagoletis species attacking hawthorns and cherries, and discuss its implications for population divergence and speciation.(c) 2013 The Linnean Society of London.</t>
  </si>
  <si>
    <t>10.1111/bij.12157</t>
  </si>
  <si>
    <t>WOS:000330183200005</t>
  </si>
  <si>
    <t>Zoller, H; Drygala, F</t>
  </si>
  <si>
    <t>Zoller, Hinrich; Drygala, Frank</t>
  </si>
  <si>
    <t>Activity patterns of the invasive raccoon dog (Nyctereutes procyonoides) in North East Germany</t>
  </si>
  <si>
    <t>FOLIA ZOOLOGICA</t>
  </si>
  <si>
    <t>To study annual and circadian activity proportion and activity allocation during the pup rearing period we analysed VHF telemetry-based data from the invasive, socially monogamous raccoon dog in North Eastern Germany. Proportions of active fixes for 26 adults indicate a mean annual activity level of 58.3 %. There was no difference between males and females in mean annual activity or in the mean activity in each of the different seasons. A mean winter-activity level of 47.0 % +/- 32.4 active fixes indicates that raccoon dogs did not hibernate; however, they became less active as the temperature decreases in winter. There were clear differences in the proportion of active fixes observed in the biological seasons, with the highest activity level (70.3 %) during the pup rearing period. Circadian activity rhythm, sampled on a daily basis, indicates that raccoon dogs were mainly crepuscular and nocturnal with a mean activity level of 86.8 %. The mean diurnal activity level across the seasons was 32.4 %, ranging from 15.0 % in winter to 56.6 % during the pup rearing period. Allocation of active fixes for 24-h continuous observations during the first six weeks after parturition showed that males were mostly inactive, resting with the pups in the den, while females foraged to satisfy their increased energy requirements. This point to a clear division of labour between parents, during the pup rearing period.</t>
  </si>
  <si>
    <t>0139-7893</t>
  </si>
  <si>
    <t>1573-1189</t>
  </si>
  <si>
    <t>WOS:000328874000006</t>
  </si>
  <si>
    <t>Juskaitis, R; Baltrunaite, L</t>
  </si>
  <si>
    <t>Juskaitis, Rimvydas; Baltrunaite, Laima</t>
  </si>
  <si>
    <t>Seasonal variability in the diet of the forest dormouse, Dryomys nitedula, on the north-western edge of its distributional range</t>
  </si>
  <si>
    <t>The diet of the forest dormouse, Dryomys nitedula, was studied in Lithuania, which is situated on the north-western edge of its range. The diet composition of D. nitedula changes constantly over the activity period. From late April until mid-July, food of animal origin dominates the diet, while vegetable food prevails from mid-July until early September. Over the entire activity season, food of animal origin comprises on average 63 % of dormouse diet by volume estimates. Four main food groups - birds, adult insects, insect larvae and millipedes - dominate, but their proportions vary over the course of the season, as does the composition of vegetable food used by D. nitedula. Among vegetable food, dormice feed on blossoms of Norway spruce, oak and aspen in May, cones of Norway spruce during June-August, raspberries, birch seeds and fruits of glossy buckthorn in July and August and oak acorns in late August and early September. The composition of vegetable food used by D. nitedula in Lithuania is rather specific in comparison to other parts of the range and shows high dormouse adaptability to local conditions. In different years; the proportions of vegetable and animal food, as well as their compositions, vary in the dormouse diet. Dormice can accumulate sufficient fat reserves for hibernation feeding on both vegetable and animal food.</t>
  </si>
  <si>
    <t>Juskaitis, Rimvydas/0000-0003-0254-9198; Baltrunaite, Laima/0000-0002-2059-4884</t>
  </si>
  <si>
    <t>WOS:000328874000009</t>
  </si>
  <si>
    <t>Ireson, JE; Gourlay, AH; Sagliocco, JL; Holloway, RJ; Chatterton, WS; Corkrey, R</t>
  </si>
  <si>
    <t>Ireson, J. E.; Gourlay, A. H.; Sagliocco, J. -L.; Holloway, R. J.; Chatterton, W. S.; Corkrey, R.</t>
  </si>
  <si>
    <t>Host testing, establishment and biology of the gorse soft shoot moth, Agonopterix umbellana (Fabricius) (Lepidoptera: Oecophoridae), a potential biological control agent for gorse, Ulex europaeus L. (Fabaceae), in Australia</t>
  </si>
  <si>
    <t>Host specificity tests on over 250 species or cultivars of plants including 37 Australian native and introduced plant species or cultivars showed that the gorse soft shoot moth, Agonopterix umbellana, would be unlikely to survive on any plant other than gorse in Australia. The first field release was at Jericho, Tasmania during spring 2007. By the summer of 2013 high larval densities of A. umbellana were evident at the release point, with dispersal recorded to a maximum of 200 m over ca. 2 ha. Recoveries at other release sites in Tasmania as well as in South Australia and Victoria suggest that the species will eventually establish across south-eastern Australia. The life cycle of A. umbellana is closely synchronised with gorse phenology. Population increase and dispersal is expected to be slow as a consequence of its univoltine life cycle incorporating the narrow larval feeding period of 3 months when gorse is a suitable food source. At Jericho, oviposition commenced in late winter which enabled hatching to coincide with the presence of new gorse growth for developing larvae. Larvae fed over a 3 month period on new growth available from mid-October to mid-January passing through six instars before pupation. The first adults were recorded in early February emerging in an obligate reproductive diapause which was completed by late July. Controlled temperature cabinets held at 12, 15, 18, 21 and 24 degrees C were used to estimate lower development thresholds (LDT) and thermal constants. The LDT for eggs larvae, pupae and total development were 8.7, 7.5, 7.9 and 7.9 degrees C, respectively and the thermal constants were 143.0 degrees, 526.3 degrees, 278.0 degrees and 971.0 degrees degree days respectively. In the long term, it is hoped that A. umbellana will contribute to the biological control of gorse in Australia. This will be in combination with the gorse seed weevil, Exapion ulicis, the gorse spider mite, Tetranychus lintearius and the gorse thrips, Sericothips staphylinus, even though earlier studies have shown these other agents are constrained either by predation in the case of T. lintearius or the effects of gorse phenology in the case of S. staphylinus and E. ulicis. Crown Copyright (C) 2013 Published by Elsevier Inc. All rights reserved.</t>
  </si>
  <si>
    <t>Corkrey, Stephen/C-2424-2014</t>
  </si>
  <si>
    <t>Corkrey, Stephen/0000-0002-2242-2891</t>
  </si>
  <si>
    <t>10.1016/j.biocontrol.2013.08.012</t>
  </si>
  <si>
    <t>WOS:000327720100019</t>
  </si>
  <si>
    <t>Tamburini, G; Marini, L; Hellrigl, K; Salvadori, C; Battisti, A</t>
  </si>
  <si>
    <t>Tamburini, Giovanni; Marini, Lorenzo; Hellrigl, Klaus; Salvadori, Cristina; Battisti, Andrea</t>
  </si>
  <si>
    <t>Effects of climate and density-dependent factors on population dynamics of the pine processionary moth in the Southern Alps</t>
  </si>
  <si>
    <t>Forest pest populations can fluctuate dramatically in relation to climate and density-dependent factors. Although the distributional range of the pine processionary moth Thaumetopoea pityocampa (Lepidoptera Notodontidae) appears to be expanding northward and upslope with climate warming, the relative importance of climate and endogenous, density-dependent factors has not been clearly documented. We analyzed the population dynamics of the moth using long-term data from two provinces in the Southern Alps (Trento: 1990-2009, Bolzano/Bozen: 1975-2011) to evaluate the relative importance of climate and density-dependent factors as regional drivers. Both summer temperatures and rainfall significantly affected population growth rate, with different outcomes depending on the local conditions. Although previous studies indicated that low winter temperatures have negative effects on insect performance, our analyses did not show any negative effect on the population dynamics. A negative density dependent feedback with a 1-year lag emerged as the most important factor driving the population dynamics in both regions. Potential mechanisms explaining the observed negative density feedback include deterioration of host quality, increased mortality caused by pathogens, and increase of prolonged diapause as an adaptive mechanism to escape adverse conditions.</t>
  </si>
  <si>
    <t>Battisti, Andrea/F-6243-2015; Marini, Lorenzo/B-1119-2009</t>
  </si>
  <si>
    <t>Battisti, Andrea/0000-0002-2497-3064; Marini, Lorenzo/0000-0001-7429-7685</t>
  </si>
  <si>
    <t>10.1007/s10584-013-0966-2</t>
  </si>
  <si>
    <t>WOS:000327395700010</t>
  </si>
  <si>
    <t>Lucas, TA; Johns, G; Jiang, WC; Yang, LC</t>
  </si>
  <si>
    <t>Lucas, Timothy A.; Johns, Garrett; Jiang, Wancen; Yang, Lucie</t>
  </si>
  <si>
    <t>A Population Model of Chaparral Vegetation Response to Frequent Wildfires</t>
  </si>
  <si>
    <t>BULLETIN OF MATHEMATICAL BIOLOGY</t>
  </si>
  <si>
    <t>The recent increase in wildfire frequency in the Santa Monica Mountains (SMM) may substantially impact plant community structure. Species of Chaparral shrubs represent the dominant vegetation type in the SMM. These species can be divided into three life history types according to their response to wildfires. Nonsprouting species are completely killed by fire and reproduce by seeds that germinate in response to a fire cue, obligate sprouting species survive by resprouting from dormant buds in a root crown because their seeds are destroyed by fire, and facultative sprouting species recover after fire both by seeds and resprouts. Based on these assumptions, we developed a set of nonlinear difference equations to model each life history type. These models can be used to predict species survivorship under varying fire return intervals. For example, frequent fires can lead to localized extinction of nonsprouting species such as Ceanothus megacarpus while several facultative sprouting species such as Ceanothus spinosus and Malosma (Rhus) laurina will persist as documented by a longitudinal study in a biological preserve in the SMM. We estimated appropriate parameter values for several chaparral species using 25 years of data and explored parameter relationships that lead to equilibrium populations. We conclude by looking at the survival strategies of these three species of chaparral shrubs under varying fire return intervals and predict changes in plant community structure under fire intervals of short return. In particular, our model predicts that an average fire return interval of greater than 12 years is required for 50 % of the initial Ceanothus megacarpus population and 25 % of the initial Ceanothus spinosus population to survive. In contrast, we predict that the Malosma laurina population will have 90 % survivorship for an average fire return interval of at least 6 years.</t>
  </si>
  <si>
    <t>Lucas, Timothy/0000-0002-8342-2342</t>
  </si>
  <si>
    <t>0092-8240</t>
  </si>
  <si>
    <t>1522-9602</t>
  </si>
  <si>
    <t>10.1007/s11538-013-9894-6</t>
  </si>
  <si>
    <t>WOS:000327073000002</t>
  </si>
  <si>
    <t>James, RR; Pitts-Singer, TL</t>
  </si>
  <si>
    <t>James, R. R.; Pitts-Singer, T. L.</t>
  </si>
  <si>
    <t>Health Status of Alfalfa Leafcutting Bee Larvae (Hymenoptera: Megachilidae) in United States Alfalfa Seed Fields</t>
  </si>
  <si>
    <t>We conducted a broad geographic survey in the northwestern United States to quantify production losses in the alfalfa leafcutting bee (Megachile rotundata (F.), Hymenoptera: Megachilidae), a solitary pollinator used extensively in alfalfa seed production. Viable larvae were found in only 47.1% of the nest cells collected at the end of the season. Most of the rest of the cells contained pollen balls (typified by a provision but no larva; 16.7%), unknown causes of mortality (15.5%), or larvae killed by chalkbrood (8.0%). Prevalence of pollen balls was correlated positively with bee release rates and negatively with alfalfa stand age. The unknown mortality was correlated with the U. S. Department of Agriculture-Plant Hardiness Zone, and thus, some of the mortality may be caused by high temperature extremes, although the nesting season degree-days were not correlated with this mortality. Chalk-brood prevalence was correlated with possible nesting-resource or crowding-related factors, such as the number of bees released per hectare and the number of shelters used, but not with nesting board disinfection practices. Vapona is used to control parasitoids when the parent bees are incubated before release, and use of this fumigant was associated with an increase in both chalkbrood and diapausing offspring, although any reason for these correlations are unknown. This survey quantifies the variation in the quality of alfalfa leafcutting bee cocoons produced across much of the U. S. alfalfa seed production area.</t>
  </si>
  <si>
    <t>10.1603/EN13041</t>
  </si>
  <si>
    <t>WOS:000329990000005</t>
  </si>
  <si>
    <t>Michaelsen, TC; Olsen, O; Grimstad, KJ</t>
  </si>
  <si>
    <t>Michaelsen, Tore C.; Olsen, Oddvar; Grimstad, Karl J.</t>
  </si>
  <si>
    <t>Roosts used by bats in late autumn and winter at northern latitudes in Norway</t>
  </si>
  <si>
    <t>In Norway, very few bats are found in caves and mines in winter, thus other habitats must be primary hibernation sites in this region. To explore roost site selection in late autumn and early winter at 62 degrees N in western Norway, 18 bats of three genera of the Vespertilionidae family that are known to use underground hibernation sites were tagged with radio transmitters. The bats were tracked mostly during daytime between late September and up to early January. Mainly three habitats were used by bats in late autumn in this study; buildings, crevices in rock walls and rock scree. Roosts were distributed from sea level to the low alpine zone. Rock scree was confirmed as a hibernation site for bats.</t>
  </si>
  <si>
    <t>WOS:000328874000007</t>
  </si>
  <si>
    <t>Woller, A; Gonze, D</t>
  </si>
  <si>
    <t>Woller, Aurore; Gonze, Didier</t>
  </si>
  <si>
    <t>The Bird Circadian Clock: Insights from a Computational Model</t>
  </si>
  <si>
    <t>The circadian timekeeping system appears more complex in birds than in mammals. In mammals, the main pacemaker is centralized in the suprachiasmatic nuclei, whereas in birds, the pacemaker involves the interplay between the pineal and hypothalamic oscillators. In order to investigate the consequence of this complex mechanism, we propose here a mathematical model for the bird circadian clock. The model is based on the internal resonance between the pineal and hypothalamic oscillators, each described by Goodwin-like equations. We show that, consistently with experimental observations, self-sustained oscillations can be generated by mutual inhibitory coupling of the 2 clocks, even if individual oscillators present damped oscillations. We study the effect of constant and periodic administrations of melatonin, which, in intact birds, acts as the coupling variable between the pineal and the hypothalamus, and compare the prediction of the model with the experiments performed in pinealectomized birds. We also assess the entrainment properties when the system is subject to light-dark cycles. Analyses of the entrainment range, resynchronization time after jet lag, and entrainment phase with respect to the photoperiod lead us to formulate hypotheses about the physiological advantage of the particular architecture of the avian circadian clock. Although minimal, our model opens promising perspectives in modeling and understanding the bird circadian clock.</t>
  </si>
  <si>
    <t>10.1177/0748730413512454</t>
  </si>
  <si>
    <t>WOS:000328102700003</t>
  </si>
  <si>
    <t>Lu, MX; Cao, SS; Du, YZ; Liu, ZX; Liu, PY; Li, JY</t>
  </si>
  <si>
    <t>Lu, Ming-Xing; Cao, Shuang-Shuang; Du, Yu-Zhou; Liu, Zhong-Xian; Liu, Pingyang; Li, Jianyong</t>
  </si>
  <si>
    <t>Diapause, signal and molecular characteristics of overwintering Chilo suppressalis (Insecta: Lepidoptera: Pyralidae)</t>
  </si>
  <si>
    <t>Diapause is a complex and dynamic process. Chilo suppressalis, an important rice pest in Asia enters facultative diapause as larvae. Our results demonstrated in Yangzhou, China, diapause was initiated between September 4 and 12, 2010. After diapause termination, C. suppressalis remained in quiescence in the field for as long as three months. The average time between collection of field larvae of C. suppressalis and their pupation decreased as the season progressed from fall to next spring. Unexpectedly, the pupated ratio of female to male in the initiation of diapause was 0.22. The abundance of hsp90, hsp70, hsp60 and CsAQP1 all peaked on January 8 or 15, 2011. Nitric oxide (NO) is a secondary messenger that is positively correlated with the diapause of C. suppressalis. Among several geographically separated populations of C. suppressalis, there are no significant differences in the mRNA levels of hsp70, hsp60 or CsAQP1.</t>
  </si>
  <si>
    <t>Liu, Pingyang/G-7796-2014</t>
  </si>
  <si>
    <t>Liu, Pingyang/0000-0001-5060-5807</t>
  </si>
  <si>
    <t>10.1038/srep03211</t>
  </si>
  <si>
    <t>WOS:000327020700001</t>
  </si>
  <si>
    <t>Strauch, M; Volk, M</t>
  </si>
  <si>
    <t>Strauch, Michael; Volk, Martin</t>
  </si>
  <si>
    <t>SWAT plant growth modification for improved modeling of perennial vegetation in the tropics</t>
  </si>
  <si>
    <t>The Soil and Water Assessment Tool (SWAT) has been used for assessing the impact of land cover and land management changes on water resources for a wide range of scales and environmental conditions across the globe. However, originally designed for temperate regions, SWAT must be critically examined for its appropriate use in tropical watersheds. One major concern is the simulation of perennial tropical vegetation due to the absence of dormancy. While for temperate regions SWAT uses dormancy to terminate growing seasons of trees and perennials, seasonality in the tropics (wet and dry season) can only be represented by defining date or heat unit specific "plant" and "kill" operations which are fixed for every year of simulation. In this paper, we discuss these shortcomings and present an alternative approach to automatically initiate annual growing cycles based on changes in soil moisture. Furthermore, we propose a logistic leaf area index (LAI) decline function which approaches a user-defined minimum LAI instead of using the default function, which is not considering the minimum LAI. The modified SWAT model was tested based on MODIS LAI and evapotranspiration data for the Santa Maria/Torto watershed in Central Brazil, covered mostly by Cerrado (savanna) vegetation. Our model results show that the modified model can reasonably represent seasonal dynamics of the Cerrado biome. However, since the proposed changes are process-based but also allow flexible model settings (e.g. the beginning of growing cycles based on a soil moisture threshold adjustable for plant/land cover types), the modified plant growth module should be useful for large parts of the model community. (C) 2013 Elsevier B.V. All rights reserved.</t>
  </si>
  <si>
    <t>Volk, Martin/F-1172-2010; Strauch, Michael/P-1895-2015</t>
  </si>
  <si>
    <t>Volk, Martin/0000-0003-0064-8133; Strauch, Michael/0000-0002-9872-6904</t>
  </si>
  <si>
    <t>10.1016/j.ecolmodel.2013.08.013</t>
  </si>
  <si>
    <t>WOS:000326428300010</t>
  </si>
  <si>
    <t>Munoz, J; Amat, F; Green, AJ; Figuerola, J; Gomez, A</t>
  </si>
  <si>
    <t>Munoz, Joaquin; Amat, Francisco; Green, Andy J.; Figuerola, Jordi; Gomez, Africa</t>
  </si>
  <si>
    <t>Bird migratory flyways influence the phylogeography of the invasive brine shrimp Artemia franciscana in its native American range</t>
  </si>
  <si>
    <t>Since Darwin's time, waterbirds have been considered an important vector for the dispersal of continental aquatic invertebrates. Bird movements have facilitated the worldwide invasion of the American brine shrimp Artemia franciscana, transporting cysts (diapausing eggs), and favouring rapid range expansions from introduction sites. Here we address the impact of bird migratory flyways on the population genetic structure and phylogeography of A. franciscana in its native range in the Americas. We examined sequence variation for two mitochondrial gene fragments (COI and 16S for a subset of the data) in a large set of population samples representing the entire native range of A. franciscana. Furthermore, we performed Mantel tests and redundancy analyses (RDA) to test the role of flyways, geography and human introductions on the phylogeography and population genetic structure at a continental scale. A. franciscana mitochondrial DNA was very diverse, with two main clades, largely corresponding to Pacific and Atlantic populations, mirroring American bird flyways. There was a high degree of regional endemism, with populations subdivided into at least 12 divergent, geographically restricted and largely allopatric mitochondrial lineages, and high levels of population structure (Phi(ST) of 0.92), indicating low ongoing gene flow. We found evidence of human-mediated introductions in nine out of 39 populations analysed. Once these populations were removed, Mantel tests revealed a strong association between genetic variation and geographic distance (i.e., isolation-by-distance pattern). RDA showed that shared bird flyways explained around 20% of the variance in genetic distance between populations and this was highly significant, once geographic distance was controlled for. The variance explained increased to 30% when the factor human introduction was included in the model. Our findings suggest that bird-mediated transport of brine shrimp propagules does not result in substantial ongoing gene flow; instead, it had a significant historical role on the current species phylogeography, facilitating the colonisation of new aquatic environments as they become available along their main migratory flyways.</t>
  </si>
  <si>
    <t>Figuerola, Jordi/B-7917-2008; Green, Andy J/A-5189-2008; Munoz, Joaquin/B-9938-2009; Gomez, A/L-6505-2014</t>
  </si>
  <si>
    <t>Figuerola, Jordi/0000-0002-4664-9011; Green, Andy J/0000-0002-1268-4951; Munoz, Joaquin/0000-0003-3623-2439; Gomez, A/0000-0002-1297-4502</t>
  </si>
  <si>
    <t>UNSP e200</t>
  </si>
  <si>
    <t>10.7717/peerj.200</t>
  </si>
  <si>
    <t>WOS:000209191200002</t>
  </si>
  <si>
    <t>Branstrator, DK; Shannon, LJ; Brown, ME; Kitson, MT</t>
  </si>
  <si>
    <t>Branstrator, Donn K.; Shannon, Lyle J.; Brown, Meghan E.; Kitson, Marte T.</t>
  </si>
  <si>
    <t>Effects of chemical and physical conditions on hatching success of Bythotrephes longimanus resting eggs</t>
  </si>
  <si>
    <t>Dormant eggs of zooplankton are considered to be tolerant of harsh environmental conditions, yet lethal thresholds of exposure have rarely been determined. We describe 3 yr of dose-response experiments that evaluate hatching success of the resting egg of Bythotrephes longimanus (Cladocera: Cercopagidae) in response to salinity, chlorination, heat, desiccation, and freezing. There was no decline in hatching success in response to salinity (up to 4 weeks at 35 g L-1 salt) or chlorination (including up to 5 min at 3400 mg L-1 chlorine). In response to heat there was an interaction between time and temperature; hatching occurred after exposure to 40 degrees C for 1 min, 5 min, or 10 min but declined with the two longer exposures. Hatching also occurred after exposure to 50 degrees C for 1 min, but no hatching followed exposure to 50 degrees C for 5 min or to higher temperatures for 1 min. In response to desiccation at 17 degrees C, exposure for &lt;= 4 h had no effect on hatching but &gt;= 6 h resulted in no hatching. When frozen, hatching success depended on whether eggs were frozen in water or without water. Collectively, the results are congruent with an evolutionary origin of B. longimanus in permanent, euryhaline basins. The results advance our understanding of dispersal limits of B. longimanus, including vector potential, and may inform management practices for reducing range expansion of B. longimanus by humans.</t>
  </si>
  <si>
    <t>10.4319/lo.2013.58.6.2171</t>
  </si>
  <si>
    <t>WOS:000327395400022</t>
  </si>
  <si>
    <t>Grimm, A; Fogliatto, S; Nick, P; Ferrero, A; Vidotto, F</t>
  </si>
  <si>
    <t>Grimm, Annabelle; Fogliatto, Silvia; Nick, Peter; Ferrero, Aldo; Vidotto, Francesco</t>
  </si>
  <si>
    <t>Microsatellite markers reveal multiple origins for Italian weedy rice</t>
  </si>
  <si>
    <t>Weedy rice (Oryza sativa L.) is one of the major issues of rice cultivation worldwide. In Italy, it infests about 70% of the total rice area. Different Weedy Rice populations can be distinguished based on variable morphological and physiological traits; however, little is known about genetic differentiation and origin of Italian weedy rice populations. The objective of this study was to genetically and morphologically characterize and compare different Italian weedy rice populations selected on the basis of different phenotypes. The main Italian rice territory was divided into 10 geographical areas in which 40 weedy rice populations were collected and grouped according to the awn traits. All the individuals of the populations were morphologically characterized according to plant and seed traits. Genetic characterization was performed using 19 SSR markers on all the collected accessions, and several rice cultivars, including some very old (late 19th century), nowadays are no longer cultivated. ANOVA showed that morphological plant and seed traits were significantly affected by the collection area and awnedness group. The importance of the awn morphology was also reflected in the Bayesian clustering where, despite a relatively low genetic diversity, the clusters displayed different awn types. An UPGMA dendrogram confirmed the clusters detected in STRUCTURE analysis and also revealed a grouping of certain old cultivars with the weedy rice, suggesting a common origin.</t>
  </si>
  <si>
    <t>VIDOTTO, Francesco/G-4558-2018</t>
  </si>
  <si>
    <t>VIDOTTO, Francesco/0000-0002-0971-1445; FERRERO, Aldo/0000-0001-8691-4273; Fogliatto, Silvia/0000-0002-7309-8550</t>
  </si>
  <si>
    <t>10.1002/ece3.848</t>
  </si>
  <si>
    <t>WOS:000327304000014</t>
  </si>
  <si>
    <t>Veselka, N; McGuire, LP; Dzal, YA; Hooton, LA; Fenton, MB</t>
  </si>
  <si>
    <t>Veselka, N.; McGuire, L. P.; Dzal, Y. A.; Hooton, L. A.; Fenton, M. B.</t>
  </si>
  <si>
    <t>Spatial variation in the echolocation calls of the little brown bat (Myotis lucifugus)</t>
  </si>
  <si>
    <t>We studied spatial variation in echolocation call structure of the little brown bat (Myotis lucifugus (LeConte, 1831)) by analysing calls recorded from free-flying individuals at 1 site in Haida Gwaii, British Columbia, 1 site in Chautaqua, New York, and 20 sites along the Hudson River, New York. We controlled for factors that are often thought to lead to interspecific variation in echolocation calls (habitat, ontogeny, presence of conspecifics, recording techniques, ambient conditions), which allowed us to focus on the effect of spatial scale on call structure. As predicted, we found that at small scales (up to 1 km), there was significant geographic variation, likely owing to roost-specific signatures and group foraging activities. At intermediate scales (2-500 km), we found no differences in call structure, suggesting that populations within this area are part of a single hibernating and breeding population. Finally, echolocation call structure differed at the continental scale (&gt;1000 km) likely because of little genetic exchange among sampled populations. Our results highlight the importance of considering the magnitude of spatial scale when examining variation in echolocation call structure.</t>
  </si>
  <si>
    <t>10.1139/cjz-2013-0094</t>
  </si>
  <si>
    <t>WOS:000326467300004</t>
  </si>
  <si>
    <t>Hariton-Shalev, A; Shalev, M; Adir, N; Belausov, E; Altstein, M</t>
  </si>
  <si>
    <t>Hariton-Shalev, Aliza; Shalev, Moran; Adir, Noam; Belausov, Edurad; Altstein, Miriam</t>
  </si>
  <si>
    <t>Structural and functional differences between pheromonotropic and melanotropic PK/PBAN receptors</t>
  </si>
  <si>
    <t>BIOCHIMICA ET BIOPHYSICA ACTA-GENERAL SUBJECTS</t>
  </si>
  <si>
    <t>Background: The pyrokinin/pheromone biosynthesis-activating neuropeptide (PK/PBAN) plays a major role in regulating a wide range of physiological processes in insects. The ubiquitous and multifunctional nature of the PK/PBAN peptide family raises many questions regarding the mechanisms by which these neuropeptides elicit their effects and the nature of the receptors that mediate their functions. Methods: A sex pheromone gland receptor of the PK/PBAN family from Heliothis peltigera female moth and a Spodoptera littoralis larval receptor were cloned and stably expressed, and their structural models, electrostatic potentials and cellular functional properties were evaluated. Results: Homology modeling indicated highly conserved amino-acid residues in appropriate structural positions as experimentally shown for class A G-protein coupled receptors. Structural differences could be proposed and electrostatic potentials of the two receptor models revealed net charge differences. Calcium mobilization assays demonstrated that both receptors were fully functional and could initiate extracellular calcium influx to start PK/PBAN signal transduction. Evaluation of the signaling response of both receptors to PBAN and diapause hormone (DH) revealed a highly sensitive, though differential response. Both receptors responded to PBAN whereas only Spl-PK/PBAN-R exhibited a high response toward DH. Conclusions: The structural, electrostatic and cellular functional differences indicate that different PK/PBAN in vivo functions may be mediated by different PK/PBAN receptors and elicited by different peptide(s). General significance: The results advance our understanding of the mode of action of the PK/PBAN family, and might help in exploring novel high-affinity receptor-specific antagonists that can serve as a basis for the development of new families of insect-control agents. (C) 2013 Elsevier B.V. All rights reserved.</t>
  </si>
  <si>
    <t>0304-4165</t>
  </si>
  <si>
    <t>1872-8006</t>
  </si>
  <si>
    <t>10.1016/j.bbagen.2013.06.041</t>
  </si>
  <si>
    <t>WOS:000326207600007</t>
  </si>
  <si>
    <t>SEASONALITY MAINTAINS ALTERNATIVE LIFE-HISTORY PHENOTYPES</t>
  </si>
  <si>
    <t>Many organisms express discrete alternative phenotypes (polyphenisms) in relation to predictable environmental variation. However, the evolution of alternative life-history phenotypes remains poorly understood. Here, we analyze the evolution of alternative life histories in seasonal environments by using temperate insects as a model system. Temperate insects express alternative developmental pathways of diapause and direct development, the induction of a certain pathway affecting fitness through its life-history correlates. We develop a methodologically novel and holistic simulation model and optimize development time, growth rate, body size, reproductive effort, and adult life span simultaneously in both developmental pathways. The model predicts that direct development should be associated with shorter development time (duration of growth) and adult life span, higher growth rate and reproductive effort, smaller body size as well as lower fecundity compared to the diapause pathway, because the two generations divide the available time unequally. These predictions are consistent with many empirical data. Our analysis shows that seasonality alone can explain the evolution of alternative life histories.</t>
  </si>
  <si>
    <t>10.1111/evo.12181</t>
  </si>
  <si>
    <t>WOS:000325991900006</t>
  </si>
  <si>
    <t>Rosing-Asvid, A; Hedeholm, R; Arendt, KE; Fort, J; Robertson, GJ</t>
  </si>
  <si>
    <t>Rosing-Asvid, A.; Hedeholm, R.; Arendt, K. E.; Fort, J.; Robertson, G. J.</t>
  </si>
  <si>
    <t>Winter diet of the little auk (Alle alle) in the Northwest Atlantic</t>
  </si>
  <si>
    <t>The little auk (Alle alle) is one of the most numerous seabirds in the world, but their winter prey selection has never been thoroughly studied. In the present study, we analyzed the proventricular contents of 205 little auks caught in coastal areas off southwest Greenland during December-February and off Newfoundland in March. Large Calanoid copepods are known to be the main prey during summer. We found krill to become the crucial winter prey in both areas, followed by Themisto spp. and young capelin (Mallotus villosus). No difference was found between the diet of juvenile and adult birds. Copepods constituted around 1 % of the diet and close to all copepods were in birds caught near Cape Farwell in December. These findings provide new and important insight into the forage ecology of the little auk, and they support other studies showing that large Calanoid copepods in the Arctic decent for winter hibernation at depths that are below the diving range of the little auks. More studies to determine offshore diet and annual variation are, however, needed in order to get a more complete picture.</t>
  </si>
  <si>
    <t>Fort, Jerome/F-1157-2016</t>
  </si>
  <si>
    <t>Fort, Jerome/0000-0002-0860-6707; Robertson, Greg/0000-0001-8452-5506</t>
  </si>
  <si>
    <t>10.1007/s00300-013-1379-4</t>
  </si>
  <si>
    <t>WOS:000326049100006</t>
  </si>
  <si>
    <t>Borschig, C; Klein, AM; von Wehrden, H; Krauss, J</t>
  </si>
  <si>
    <t>Boerschig, Carmen; Klein, Alexandra-Maria; von Wehrden, Henrik; Krauss, Jochen</t>
  </si>
  <si>
    <t>Traits of butterfly communities change from specialist to generalist characteristics with increasing land-use intensity</t>
  </si>
  <si>
    <t>Land-use intensification leads to species loss and shifts in community composition, but only few studies examine how these dynamics affect ecological and life-history traits. We thus investigated whether ecological and life-history traits differ between butterfly communities of grasslands with different land-use intensity. We conducted butterfly transect surveys in 137 grassland sites in three regions of Germany and compiled 10 species-specific ecological and life-history traits from the literature. These traits are associated with food plant specialisation, dispersal, distribution, reproduction and development. We calculated a land-use intensity gradient based on the amount of fertilise mowing frequency and grazing intensity. We analysed differences of traits characteristics between butterfly communities along the land-use intensity gradient in a fourth-corner analysis, thus considering correlations between traits. Six ecological and life-history traits changed from characteristics associated with specialists to such associated with generalists with increasing land-use intensity. These traits characteristics in intensified grasslands were: high dispersal propensity, large distribution range, low population density, more than one generation per year, hibernation in a more advanced developmental stage and a long flight period. The functional homogenisation of the butterfly communities with changes from specialist to generalist trait characteristics with increasing land-use intensity may have severe consequences for ecosystem functioning and services.</t>
  </si>
  <si>
    <t>Krauss, Jochen/C-6216-2014; Klein, Alexandra-Maria/J-5871-2016</t>
  </si>
  <si>
    <t>Krauss, Jochen/0000-0003-2304-9117; Klein, Alexandra-Maria/0000-0003-2139-8575</t>
  </si>
  <si>
    <t>10.1016/j.baae.2013.09.002</t>
  </si>
  <si>
    <t>WOS:000325758400003</t>
  </si>
  <si>
    <t>Dhileepan, K; Taylor, DBJ; McCarthy, J; King, A; Shabbir, A</t>
  </si>
  <si>
    <t>Dhileepan, Kunjithapatham; Taylor, Dianne B. J.; McCarthy, Jayd; King, Anthony; Shabbir, Asad</t>
  </si>
  <si>
    <t>Development of cat's claw creeper leaf-tying moth Hypocosmia pyrochroma (Lepidoptera: Pyralidae) at different temperatures: Implications for establishment as a biological control agent in Australia and South Africa</t>
  </si>
  <si>
    <t>The leaf-tying moth Hypocosmia pyrochroma Jones (Lepidoptera: Pyralidae), a native of sub tropical South America, has been introduced as a biological control agent for cat's claw creeper, Dolichandra unguis-cati (L.) Lohman (Bignoniaceae), in Australia and South Africa. So far there has been no evidence of its field establishment in either country. A narrow temperature tolerance is a potential limiting factor for the establishment of weed biological control insects in novel habitats. In this study, we evaluated the effect of seven constant temperatures (12-40 degrees C) on the survival and development of H. pyrochroma in temperature-controlled cabinets. Temperatures between 20 and 30 degrees C were the most favorable for adult survival, oviposition, egg hatching, and larval and pupal development. Adult survival (12-40 degrees C) and egg development (15-35 degrees C) showed tolerance for wider temperature ranges than oviposition, and larval and pupal development, which were all negatively affected by both high (&gt; 30 degrees C) and low (&lt; 20 degrees C) temperatures. The degree-day (DD) requirement to complete a generation was estimated as 877 above a threshold temperature of 12 degrees C. Based on DD requirements and an obligatory winter diapause of pupae from midautumn to mid-spring, the potential number of generations (egg to adult) the leaf-tying moth can complete in a year in Australia or South Africa range from one to three. A climate-matching model predicted that the inland regions of both Australia and South Africa are less favorable for H. pyrochroma than the coastal areas. The study suggested that H. pyrochroma is more likely to establish in the coastal areas of Australia where most of the cat's claw creeper infestations occur, than in South Africa where most of the cat's claw creeper infestations are inland. Crown Copyright (C) 2013 Published by Elsevier Inc. All rights reserved.</t>
  </si>
  <si>
    <t>Shabbir, Asad/AAD-8808-2019</t>
  </si>
  <si>
    <t>Shabbir, Asad/0000-0003-4468-6019; Dhileepan, kunjithapatham/0000-0001-7232-0861</t>
  </si>
  <si>
    <t>10.1016/j.biocontrol.2013.08.008</t>
  </si>
  <si>
    <t>WOS:000325483900016</t>
  </si>
  <si>
    <t>Valimaki, P; Kivela, SM; Maenpaa, MI</t>
  </si>
  <si>
    <t>Valimaki, Panu; Kivela, Sami M.; Maenpaa, Maarit I.</t>
  </si>
  <si>
    <t>Temperature- and density-dependence of diapause induction and its life history correlates in the geometrid moth Chiasmia clathrata (Lepidoptera: Geometridae)</t>
  </si>
  <si>
    <t>The relative roles of genetics and developmental plasticity in creating phenotypes adapted to prevailing conditions are insufficiently understood. In potentially multivoltine temperate insects, individuals that do not enter diapause but develop directly into reproductive adults within the same season are severely time-constrained. Direct development is, however, under selection only if expressed in the wild. Thus, adaptive correlates of the direct development are expected to evolve and persist only in multivoltine populations. We studied the genetic and phenotypic components of variation in juvenile development in the geometrid moth Chiasmia clathrata from univoltine and bivoltine regions. Larvae were reared at two temperatures (14/20 A degrees C) and densities (low/high) in a factorial split-brood experiment. High temperature and low density promoted direct development, the former condition being associated with a short development time, high growth rate and large body size. Genotypes of bivoltine origin had a higher propensity for direct development and seemingly expressed an exaggerated plastic response to increasing temperature compared to the ones from univoltine populations. Alternative life history phenotypes associated with the induced developmental pathway emerged only in the bivoltine region, direct development resulting in a short larval period, high growth rate and small size at 20 A degrees C there. The degree of differentiation between the developmental pathways was insensitive to larval density; high density only decreased both development time and body size to a certain degree. We conclude that the differences between the pathways are not due to the induction of a particular pathway itself, but geographically varying selection pressures shape the correlation structure among life history traits and their pathway-specific expression.</t>
  </si>
  <si>
    <t>Kivela, Sami/0000-0002-6844-9168; Maenpaa, Maarit I./0000-0002-1906-5811</t>
  </si>
  <si>
    <t>10.1007/s10682-013-9657-8</t>
  </si>
  <si>
    <t>WOS:000326897500012</t>
  </si>
  <si>
    <t>Blazewicz, SJ; Barnard, RL; Daly, RA; Firestone, MK</t>
  </si>
  <si>
    <t>Blazewicz, Steven J.; Barnard, Romain L.; Daly, Rebecca A.; Firestone, Mary K.</t>
  </si>
  <si>
    <t>Evaluating rRNA as an indicator of microbial activity in environmental communities: limitations and uses</t>
  </si>
  <si>
    <t>Microbes exist in a range of metabolic states (for example, dormant, active and growing) and analysis of ribosomal RNA (rRNA) is frequently employed to identify the 'active' fraction of microbes in environmental samples. While rRNA analyses are no longer commonly used to quantify a population's growth rate in mixed communities, due to rRNA concentration not scaling linearly with growth rate uniformly across taxa, rRNA analyses are still frequently used toward the more conservative goal of identifying populations that are currently active in a mixed community. Yet, evidence indicates that the general use of rRNA as a reliable indicator of metabolic state in microbial assemblages has serious limitations. This report highlights the complex and often contradictory relationships between rRNA, growth and activity. Potential mechanisms for confounding rRNA patterns are discussed, including differences in life histories, life strategies and non-growth activities. Ways in which rRNA data can be used for useful characterization of microbial assemblages are presented, along with questions to be addressed in future studies.</t>
  </si>
  <si>
    <t>Barnard, Romain/G-8190-2011</t>
  </si>
  <si>
    <t>Barnard, Romain/0000-0002-6440-1159; Daly, Rebecca/0000-0003-2223-7458</t>
  </si>
  <si>
    <t>10.1038/ismej.2013.102</t>
  </si>
  <si>
    <t>WOS:000326090800001</t>
  </si>
  <si>
    <t>RNA-Seq reveals early distinctions and late convergence of gene expression between diapause and quiescence in the Asian tiger mosquito, Aedes albopictus</t>
  </si>
  <si>
    <t>Dormancy is a crucial adaptation allowing insects to withstand harsh environmental conditions. The pre-programmed developmental arrest of diapause is a form of dormancy that is distinct from quiescence, in which development arrests in immediate response to hardship. Much progress has been made in understanding the environmental and hormonal controls of diapause. However, studies identifying transcriptional changes unique to diapause, rather than quiescence, are lacking, making it difficult to disentangle the transcriptional profiles of diapause from dormancy in general. The Asian tiger mosquito, Aedes albopictus, presents an ideal model for such a study, as diapausing and quiescent eggs can be staged and collected for global gene expression profiling using a newly developed transcriptome. Here, we use RNA-Seq to contrast gene expression during diapause with quiescence to identify transcriptional changes specific to the diapause response. We identify global trends in gene expression that show gradual convergence of diapause gene expression upon gene expression during quiescence. Functionally, early diapause A. albopictus show strong expression differences of genes involved in metabolism, which diminish over time. Of these, only expression of lipid metabolism genes remained distinct in late diapause. We identify several genes putatively related to hormonal control of development that are persistently differentially expressed throughout diapause, suggesting these might be involved in the maintenance of diapause. Our results identify key biological differences between diapausing and quiescent pharate larvae, and suggest candidate pathways for studying metabolism and the hormonal control of development during diapause in other species.</t>
  </si>
  <si>
    <t>10.1242/jeb.089508</t>
  </si>
  <si>
    <t>WOS:000325806300024</t>
  </si>
  <si>
    <t>Godbold, JA; Solan, M</t>
  </si>
  <si>
    <t>Godbold, Jasmin A.; Solan, Martin</t>
  </si>
  <si>
    <t>Long-term effects of warming and ocean acidification are modified by seasonal variation in species responses and environmental conditions</t>
  </si>
  <si>
    <t>Warming of sea surface temperatures and alteration of ocean chemistry associated with anthropogenic increases in atmospheric carbon dioxide will have profound consequences for a broad range of species, but the potential for seasonal variation to modify species and ecosystem responses to these stressors has received little attention. Here, using the longest experiment to date (542 days), we investigate how the interactive effects of warming and ocean acidification affect the growth, behaviour and associated levels of ecosystem functioning (nutrient release) for a functionally important non-calcifying intertidal polychaete (Alitta virens) under seasonally changing conditions. We find that the effects of warming, ocean acidification and their interactions are not detectable in the short term, but manifest over time through changes in growth, bioturbation and bioirrigation behaviour that, in turn, affect nutrient generation. These changes are intimately linked to species responses to seasonal variations in environmental conditions (temperature and photoperiod) that, depending upon timing, can either exacerbate or buffer the long-term directional effects of climatic forcing. Taken together, our observations caution against over emphasizing the conclusions from short-term experiments and highlight the necessity to consider the temporal expression of complex system dynamics established over appropriate timescales when forecasting the likely ecological consequences of climatic forcing.</t>
  </si>
  <si>
    <t>Godbold, Jasmin/F-1577-2012; Solan, Martin/E-9338-2012</t>
  </si>
  <si>
    <t>Godbold, Jasmin/0000-0001-5558-8188; Solan, Martin/0000-0001-9924-5574; Calosi, Piero/0000-0003-3378-2603</t>
  </si>
  <si>
    <t>OCT 5</t>
  </si>
  <si>
    <t>UNSP 20130186</t>
  </si>
  <si>
    <t>10.1098/rstb.2013.0186</t>
  </si>
  <si>
    <t>WOS:000331222800010</t>
  </si>
  <si>
    <t>Rowbottom, RM; Allen, GR; Walker, PW; Berndt, LA</t>
  </si>
  <si>
    <t>Rowbottom, Raylea M.; Allen, Geoff R.; Walker, Paul W.; Berndt, Lisa A.</t>
  </si>
  <si>
    <t>Phenology, synchrony and host range of the Tasmanian population of Cotesia urabae introduced into New Zealand for the biocontrol of Uraba lugens</t>
  </si>
  <si>
    <t>The population dynamics of Cotesia urabae (Austin and Allen) (Braconidae: Microgastrinae), a biological control agent from Tasmania, and its eucalypt feeding host, Uraba lugens (Walker) (Lepidoptera: Nolidae) was investigated prior to its introduction to New Zealand in 2011. Previous host range testing on potential New Zealand non-targets determined C. urabae had some potential to attack an endemic species, Nyctemera annulata (Boisduval) (Lepidoptera: Arctiidae). A closely related species in Tasmania, Nyctemera amica, was thus investigated as a potential host along with the native host U. lugens, to better understand the host range of C. urabae and the synchrony with its host in Tasmania. Adult C. urabae emerged from pupal cocoons in the field during January which confirmed a five month window in which its host, the larvae of U. lugens, was absent in the field. Experiments using sentinel N. amica and U. lugens larvae, field collections of N. amica and of larvae of other Lepidopteran species during this five month time window detected no parasitism by C. urabae. In the laboratory, host specificity testing showed reduced attack rates and no resultant C. urabae eggs or developing larvae or any successful pupation of C. urabae larvae from attacked N. amica larvae. It was concluded that N. amica is most unlikely to be a host for C. urabae in Tasmania and no evidence of any other alternative host was found.</t>
  </si>
  <si>
    <t>Walker, Paul/0000-0001-5474-0635</t>
  </si>
  <si>
    <t>10.1007/s10526-013-9524-0</t>
  </si>
  <si>
    <t>WOS:000324109500005</t>
  </si>
  <si>
    <t>Klapwijk, MJ; Csoka, G; Hirka, A; Bjorkman, C</t>
  </si>
  <si>
    <t>Klapwijk, Maartje J.; Csoka, Gyoergy; Hirka, Aniko; Bjorkman, Christer</t>
  </si>
  <si>
    <t>Forest insects and climate change: long-term trends in herbivore damage</t>
  </si>
  <si>
    <t>Long-term data sets, covering several decades, could help to reveal the effects of observed climate change on herbivore damage to plants. However, sufficiently long time series in ecology are scarce. The research presented here analyzes a long-term data set collected by the Hungarian Forest Research Institute over the period 1961-2009. The number of hectares with visible defoliation was estimated and documented for several forest insect pest species. This resulted in a unique time series that provides us with the opportunity to compare insect damage trends with trends in weather patterns. Data were analyzed for six lepidopteran species: Thaumetopoea processionea, Tortrix viridana, Rhyacionia buoliana, Malacosoma neustria, Euproctis chrysorrhoea, and Lymantria dispar. All these species exhibit outbreak dynamics in Hungary. Five of these species prefer deciduous tree species as their host plants, whereas R.buoliana is a specialist on Pinus spp. The data were analyzed using general linear models and generalized least squares regression in relation to mean monthly temperature and precipitation. Temperature increased considerably, especially over the last 25years (+1.6 degrees C), whereas precipitation exhibited no trend over the period. No change in weather variability over time was observed. There was increased damage caused by two species on deciduous trees. The area of damage attributed to R.buoliana decreased over the study period. There was no evidence of increased variability in damage. We conclude that species exhibiting a trend toward outbreak-level damage over a greater geographical area may be positively affected by changes in weather conditions coinciding with important life stages. Strong associations between the geographical extent of severe damage and monthly temperature and precipitation are difficult to confirm, studying the life-history traits of species could help to increase understanding of responses to climate change.</t>
  </si>
  <si>
    <t>klapwijk, maartje johanna/D-8187-2013</t>
  </si>
  <si>
    <t>klapwijk, maartje johanna/0000-0001-7690-045X</t>
  </si>
  <si>
    <t>10.1002/ece3.717</t>
  </si>
  <si>
    <t>WOS:000326286700012</t>
  </si>
  <si>
    <t>Jones, BL; VanLoozen, J; Kim, MH; Miles, SJ; Dunham, CM; Williams, LD; Snell, TW</t>
  </si>
  <si>
    <t>Jones, Brande L.; VanLoozen, Josephine; Kim, Min H.; Miles, Stacey J.; Dunham, Christine M.; Williams, Loren Dean; Snell, Terry W.</t>
  </si>
  <si>
    <t>Stress granules form in Brachionus manjavacas (Rotifera) in response to a variety of stressors</t>
  </si>
  <si>
    <t>Many eukaryotes share a common response to environmental stresses. The responses include reorganization of cellular organelles and proteins. Similar stress responses between divergent species suggest that these protective mechanisms may have evolved early and been retained from the earliest eukaryotic ancestors. Many eukaryotic cells have the capacity to sequester proteins and mRNAs into transient stress granules (SGs) that protect most cellular mRNAs (Anderson and Kedersha, 2008). Our observations extend the phylogenetic range of SGs from trypanosomatids, insects, yeast and mammalian cells, where they were first described, to a species of the lophotrochozoan animal phylum Rotifera. We focus on the distribution of three proteins known to be associated with both ribosomes and SG formation: eukaryotic initiation factors eIF3B, eIF4E and T-cell-restricted intracellular antigen 1. We found that these three proteins co-localize to SGs in rotifers in response to temperature stress, osmotic stress and nutrient deprivation as has been described in other eukaryotes. We have also found that the large ribosomal subunit fails to localize to the SGs in rotifers. Furthermore, the SGs in rotifers disperse once the environmental stress is removed as demonstrated in yeast and mammalian cells. These results are consistent with SG formation in trypanosomatids, insects, yeast and mammalian cells, further supporting the presence of this protective mechanism early in the evolution of eukaryotes. (C). 2013 Elsevier Inc. All rights reserved.</t>
  </si>
  <si>
    <t>10.1016/j.cbpa.2013.07.009</t>
  </si>
  <si>
    <t>WOS:000324013500023</t>
  </si>
  <si>
    <t>Malogolowkin, M; Spreafico, F; Dome, JS; van Tinteren, H; Pritchard-Jones, K; van den Heuvel-Eibrink, MM; Bergeron, C; de Kraker, J; Graf, N</t>
  </si>
  <si>
    <t>Malogolowkin, M.; Spreafico, F.; Dome, J. S.; van Tinteren, H.; Pritchard-Jones, K.; van den Heuvel-Eibrink, M. M.; Bergeron, C.; de Kraker, J.; Graf, N.</t>
  </si>
  <si>
    <t>COG Renal Tumors Comm; SIOP Renal Tumor Study Grp</t>
  </si>
  <si>
    <t>Incidence and outcomes of patients with late recurrence of Wilms' tumor</t>
  </si>
  <si>
    <t>PEDIATRIC BLOOD &amp; CANCER</t>
  </si>
  <si>
    <t>Background Most relapses from Wilms' tumor occur within 2 years from diagnosis. This study aims to describe the incidence and outcome of patients who experienced a late recurrence (LR) more than 5 years after diagnosis across several clinical trials, and to develop evidence-based recommendations for follow-up surveillance. Methods Available records on children with Wilms' tumor enrolled onto 10 national or international cooperative clinical trials were reviewed to identify patients who experienced a LR. Results Seventy of 13,330 (0.5%) patients with Wilms' tumor experienced a LR. No gender bias was observed. Median time elapsing between initial Wilms' tumor diagnosis and first recurrence was 13.2 years (range: 5.1-17.3 years). Initial tumor stage was: stage I (15); stage II (19); stage III (14); stage IV (8); bilateral disease stage V (14). The most frequent sites of relapse wereabdomen: 21, lungs: 20, and contralateral kidney: 15. Thirty-five children died of disease progression. Recurrence in the contralateral kidney was associated with a better outcome (13/15 patients alive), while initial tumor stage did not seem to influence the post-recurrence outcome. Therapies administered at recurrence varied between centers, preventing any conclusion about the best salvage treatment. Conclusions LR of Wilms' tumor is rare and associated with similar outcome to those experiencing earlier recurrence. The low rate of LR does not justify prolonged monitoring. Further study of the biology of these tumors may give us some insights in regards to mechanisms on tumor cell dormancy or cancer stem cell maintenance. Pediatr Blood Cancer 2013;60:1612-1615. (c) 2013 Wiley Periodicals, Inc.</t>
  </si>
  <si>
    <t>Pritchard-Jones, Kathy/F-4286-2014; Graf, Norbert/H-1328-2011; Spreafico, Filippo/K-7813-2016</t>
  </si>
  <si>
    <t>Pritchard-Jones, Kathy/0000-0002-2384-9475; Graf, Norbert/0000-0002-2248-323X; Spreafico, Filippo/0000-0002-5587-3509</t>
  </si>
  <si>
    <t>1545-5009</t>
  </si>
  <si>
    <t>1545-5017</t>
  </si>
  <si>
    <t>10.1002/pbc.24604</t>
  </si>
  <si>
    <t>WOS:000322885200018</t>
  </si>
  <si>
    <t>Sutherland, JS; Lalor, MK; Black, GF; Ambrose, LR; Loxton, AG; Chegou, NN; Kassa, D; Mihret, A; Howe, R; Mayanja-Kizza, H; Gomez, MP; Donkor, S; Franken, K; Hanekom, W; Klein, MR; Parida, SK; Boom, WH; Thiel, BA; Crampin, AC; Ota, M; Walzl, G; Ottenhoff, THM; Dockrell, HM; Kaufmann, SHE</t>
  </si>
  <si>
    <t>Sutherland, Jayne S.; Lalor, Maeve K.; Black, Gillian F.; Ambrose, Lyn R.; Loxton, Andre G.; Chegou, Novel N.; Kassa, Desta; Mihret, Adane; Howe, Rawleigh; Mayanja-Kizza, Harriet; Gomez, Marie P.; Donkor, Simon; Franken, Kees; Hanekom, Willem; Klein, Michel R.; Parida, Shreemanta K.; Boom, W. Henry; Thiel, Bonnie A.; Crampin, Amelia C.; Ota, Martin; Walzl, Gerhard; Ottenhoff, Tom H. M.; Dockrell, Hazel M.; Kaufmann, Stefan H. E.</t>
  </si>
  <si>
    <t>GCGH Biomarkers TB Consortium</t>
  </si>
  <si>
    <t>Analysis of Host Responses to Mycobacterium tuberculosis Antigens in a Multi-Site Study of Subjects with Different TB and HIV Infection States in Sub-Saharan Africa</t>
  </si>
  <si>
    <t>Background: Tuberculosis (TB) remains a global health threat with 9 million new cases and 1.4 million deaths per year. In order to develop a protective vaccine, we need to define the antigens expressed by Mycobacterium tuberculosis (Mtb), which are relevant to protective immunity in high-endemic areas. Methods: We analysed responses to 23 Mtb antigens in a total of 1247 subjects with different HIV and TB status across 5 geographically diverse sites in Africa (South Africa, The Gambia, Ethiopia, Malawi and Uganda). We used a 7-day whole blood assay followed by IFN-gamma ELISA on the supernatants. Antigens included PPD, ESAT-6 and Ag85B (dominant antigens) together with novel resuscitation-promoting factors (rpf), reactivation proteins, latency (Mtb DosR regulon-encoded) antigens, starvation-induced antigens and secreted antigens. Results: There was variation between sites in responses to the antigens, presumably due to underlying genetic and environmental differences. When results from all sites were combined, HIV- subjects with active TB showed significantly lower responses compared to both TST- and TST+ contacts to latency antigens (Rv0569, Rv1733, Rv1735, Rv1737) and the rpf Rv0867; whilst responses to ESAT-6/CFP-10 fusion protein (EC), PPD, Rv2029, TB10.3, and TB10.4 were significantly higher in TST+ contacts (LTBI) compared to TB and TST- contacts fewer differences were seen in subjects with HIV co-infection, with responses to the mitogen PHA significantly lower in subjects with active TB compared to those with LTBI and no difference with any antigen. Conclusions: Our multi-site study design for testing novel Mtb antigens revealed promising antigens for future vaccine development. The IFN-gamma ELISA is a cheap and useful tool for screening potential antigenicity in subjects with different ethnic backgrounds and across a spectrum of TB and HIV infection states. Analysis of cytokines other than IFN-gamma is currently on-going to determine correlates of protection, which may be useful for vaccine efficacy trials.</t>
  </si>
  <si>
    <t>Joosten, Simone/E-4731-2011; Joosten, Simone A/F-1357-2011; Kaufmann, Stefan HE/I-5454-2014; Walzl, Gerhard/N-6371-2016</t>
  </si>
  <si>
    <t>du Plessis, Nelita/0000-0001-7881-925X; Loxton, Andre/0000-0003-0659-9803; Sutherland, Jayne/0000-0002-7083-4997; Joloba, Moses/0000-0002-0334-9983; Kaufmann, Stefan HE/0000-0001-9866-8268; Dockrell, Hazel/0000-0003-1869-9107; Mayanja-Kizza, Harriet/0000-0002-9297-6208; van der Spuy, Gian/0000-0002-9067-5903; Crampin, Amelia/0000-0002-1513-4330; Walzl, Gerhard/0000-0003-2487-125X; Jacobsen, Marc/0000-0002-4703-5652; Kagina, Benjamin/0000-0003-4943-9762; Parida, Shreemanta K/0000-0003-2129-6691; Togun, Toyin/0000-0002-8477-4462</t>
  </si>
  <si>
    <t>e74080</t>
  </si>
  <si>
    <t>10.1371/journal.pone.0074080</t>
  </si>
  <si>
    <t>WOS:000327538600068</t>
  </si>
  <si>
    <t>Wilhelm, EP; Boulton, MI; Al-Kaff, N; Balfourier, F; Bordes, J; Greenland, AJ; Powell, W; Mackay, IJ</t>
  </si>
  <si>
    <t>Wilhelm, Edward P.; Boulton, Margaret I.; Al-Kaff, Nadia; Balfourier, Francois; Bordes, Jacques; Greenland, Andy J.; Powell, Wayne; Mackay, Ian J.</t>
  </si>
  <si>
    <t>Rht-1 and Ppd-D1 associations with height, GA sensitivity, and days to heading in a worldwide bread wheat collection</t>
  </si>
  <si>
    <t>Reduced height (Rht)-1 and Photoperiod (Ppd) have major effects on the adaptability of bread wheat (Triticum aestivum) to specific environments. Ppd-D1a is a photoperiod insensitive allele that reduces time to flowering. The gibberellin (GA) insensitive alleles Rht-B1b and Rht-D1b shorten plant stature and were important components of the 'green revolution'. Two additional Rht-B1 alleles were recently identified that contain a 160 or 197 bp insertion upstream of the coding region and may affect plant height or GA sensitivity Wilhelm et al. (Theor Appl Gen doi:10.1007/s00122-013-2088-7, 2013b). We determined the frequency of the five alleles in a worldwide core collection of 372 wheat accessions (372CC) and estimated their effects on height, days to heading, and GA sensitivity when the collection was grown in pots outdoors or in the glasshouse. This revealed that each allele was widespread geographically with frequencies ranging from 0.12 to 0.25. Ppd-D1a was associated with significant (p &lt;= 0.05) reductions in days to heading and height relative to photoperiod sensitive Ppd-D1b. Relative to wild type, Rht-B1b and Rht-D1b each resulted in significant reductions in height (approximately 30 %) and GA sensitivity. The 160 and 197 bp alleles were associated with significant height reductions of 18 and 12 %, respectively, and with nonsignificant reductions in GA sensitivity relative to wild type. Two statistical methods were developed and used to estimate GA sensitivity of the 372CC accessions, but novel GA insensitive alleles were not identified. Further characterization of the Rht-B1 insertion alleles is required, but our results suggest these may enable fine adjustments in plant height.</t>
  </si>
  <si>
    <t>Powell, Wayne/0000-0002-5612-3398</t>
  </si>
  <si>
    <t>10.1007/s00122-013-2130-9</t>
  </si>
  <si>
    <t>WOS:000323671100003</t>
  </si>
  <si>
    <t>Lister, DL; Jones, H; Jones, MK; O'Sullivan, DM; Cockram, J</t>
  </si>
  <si>
    <t>Lister, Diane L.; Jones, Huw; Jones, Martin K.; O'Sullivan, Donal M.; Cockram, James</t>
  </si>
  <si>
    <t>Analysis of DNA polymorphism in ancient barley herbarium material: Validation of the KASP SNP genotyping platform</t>
  </si>
  <si>
    <t>TAXON</t>
  </si>
  <si>
    <t>The availability of crop specimens archived in herbaria and old seed collections represent valuable resources for the analysis of plant genetic diversity and crop domestication. The ability to extract ancient DNA (aDNA) from such samples has recently allowed molecular genetic investigations to be undertaken in ancient materials. While analyses of aDNA initially focused on the use of markers which occur in multiple copies such as the internal transcribed spacer region (ITS) within ribosomal DNA and those requiring amplification of short DNA regions of variable length such as simple sequence repeats (SSRs), emphasis is now moving towards the genotyping of single nucleotide polymorphisms (SNPs), traditionally undertaken in aDNA by Sanger sequencing. Here, using a panel of barley aDNA samples previously surveyed by Sanger sequencing for putative causative SNPs within the flowering-time gene PPD-H1, we assess the utility of the Kompetitive Allele Specific PCR (KASP) genotyping platform for aDNA analysis. We find KASP to out-perform Sanger sequencing in the genotyping of aDNA samples (78% versus 61% success, respectively), as well as being robust to contamination. The small template size (&gt;= 46 bp) and one-step, closed-tube amplification/genotyping process make this platform ideally suited to the genotypic analysis of aDNA, a process which is often hampered by template DNA degradation and sample cross-contamination. Such attributes, as well as its flexibility of use and relatively low cost, make KASP particularly relevant to the genetic analysis of aDNA samples. Furthermore, KASP provides a common platform for the genotyping and analysis of corresponding SNPs in ancient, landrace and modern plant materials. The extended haplotype analysis of PPD-HI undertaken here (allelic variation at which is thought to be important for the spread of domestication and local adaptation) provides further resolution to the previously identified geographic cline of flowering-time allele distribution, illustrating how KASP can be used to aid genetic analyses of aDNA from plant species. We further demonstrate the utility of KASP by genotyping ten additional genetic markers diagnostic for morphological traits in barley, shedding light on the phenotypic traits, alleles and allele combinations present in these unviable ancient specimens, as well as their geographic distributions.</t>
  </si>
  <si>
    <t>O'Sullivan, Donal/C-8157-2014; Jones, Huw/N-3284-2017</t>
  </si>
  <si>
    <t>O'Sullivan, Donal/0000-0003-4889-056X; Jones, Huw/0000-0003-4307-9030</t>
  </si>
  <si>
    <t>0040-0262</t>
  </si>
  <si>
    <t>1996-8175</t>
  </si>
  <si>
    <t>10.12705/624.9</t>
  </si>
  <si>
    <t>WOS:000335124200009</t>
  </si>
  <si>
    <t>Smith, JA; Erb, LP</t>
  </si>
  <si>
    <t>Smith, Justine A.; Erb, Liesl P.</t>
  </si>
  <si>
    <t>Patterns of Selective Caching Behavior of a Generalist Herbivore, the American Pika (Ochotona princeps)</t>
  </si>
  <si>
    <t>Caching decisions have been studied for many species, but large-scale variation of selective preferences due to environmental heterogeneity has rarely been examined. We investigated large-scale patterns of selective caching behavior in the American pika (Ochotona princeps), a non-hibernating generalist herbivore that caches vegetation in haypiles to serve as winter food. At 13 sites throughout the southern Rocky Mountains, we identified the three most common available and cached plant species and analyzed them for dietary quality. Selectivity at each site was measured as the difference between average quality of the most common cached and available vegetation. Pikas consistently cached materials of higher quality than the most common available vegetation. Selectivity for high nitrogen corresponded to quality of available plants and site summer temperature, whereas selectivity for high water content was negatively correlated with elevation. Our results indicate that pikas cache a variety of plant materials while using different selectivity cues, illustrating the complexity of pika caching behavior across a range of environmental conditions and forage values. Future studies on caching behavior should take into account differential selectivity due to environmental heterogeneity.</t>
  </si>
  <si>
    <t>1938-4246</t>
  </si>
  <si>
    <t>10.1657/1938-4246-45.3.396</t>
  </si>
  <si>
    <t>WOS:000329533200009</t>
  </si>
  <si>
    <t>Kassim, NFA; Webb, CE; Wang, QN; Russell, RC</t>
  </si>
  <si>
    <t>Kassim, Nur Faeza A.; Webb, Cameron E.; Wang, Qinning; Russell, Richard C.</t>
  </si>
  <si>
    <t>Australian distribution, genetic status and seasonal abundance of the exotic mosquito Culex molestus (Forskal) (Diptera: Culicidae)</t>
  </si>
  <si>
    <t>AUSTRALIAN JOURNAL OF ENTOMOLOGY</t>
  </si>
  <si>
    <t>Culex molestus was probably introduced into Australia in the 1940s and represents a potentially important nuisance-biting pest and vector of disease-causing pathogens in urban areas. The aims of this study were to review the literature to determine the current and historical distribution of Cx. molestus in Australia, analyse the genetic similarity of specimens collected from various locations in Australia with reference to specimens from North America, Asia and Europe, and document the seasonal abundance of this mosquito in the Sydney region. Results showed that Cx. molestus is common in southern Australia, but there was no evidence that this mosquito is found north of latitude 28.17 degrees S. Molecular analysis indicated that specimens from various locations throughout Australia shared strong genetic similarity and that it was most likely introduced from Asia, possibly through multiple introductions over the past 70 years. Analysis of the seasonal abundance of Cx. molestus indicated that the species does not display diapause during the cooler months. Consideration should be given to the unique biology and ecology of this species when assessing the public health risk and the surveillance methods required in the management of Cx. molestus within urban areas of Australia.</t>
  </si>
  <si>
    <t>Abu Kassim, Nur Faeza/K-2323-2013</t>
  </si>
  <si>
    <t>Abu Kassim, Nur Faeza/0000-0001-6620-8603; Webb, Cameron/0000-0003-1029-5140</t>
  </si>
  <si>
    <t>1326-6756</t>
  </si>
  <si>
    <t>1440-6055</t>
  </si>
  <si>
    <t>10.1111/aen.12021</t>
  </si>
  <si>
    <t>WOS:000329306800001</t>
  </si>
  <si>
    <t>Wojda, SJ; Weyland, DR; Gray, SK; Mcgee-Lawrence, ME; Drummer, TD; Donahue, SW</t>
  </si>
  <si>
    <t>Wojda, Samantha J.; Weyland, David R.; Gray, Sarah K.; Mcgee-Lawrence, Meghan E.; Drummer, Thomas D.; Donahue, Seth W.</t>
  </si>
  <si>
    <t>Black Bears With Longer Disuse (Hibernation) Periods Have Lower Femoral Osteon Population Density and Greater Mineralization and Intracortical Porosity</t>
  </si>
  <si>
    <t>Intracortical bone remodeling is persistent throughout life, leading to age related increases in osteon population density (OPD). Intracortical porosity also increases with age in many mammals including humans, contributing to bone fragility and fracture risk. Unbalanced bone resorption and formation during disuse (e.g., physical inactivity) also increases intracortical porosity. In contrast, hibernating bears are a naturally occurring model for the prevention of both age-related and disuse osteoporoses. Intracortical bone remodeling is decreased during hibernation, but resorption and formation remain balanced. Black bears spend 0.25-7 months in hibernation annually depending on climate and food availability. We found longer hibernating bears demonstrate lower OPD and higher cortical bone mineralization than bears with shorter hibernation durations, but we surprisingly found longer hibernating bears had higher intracortical porosity. However, bears from three different latitudes showed age-related decreases in intracortical porosity, indicating that regardless of hibernation duration, black bears do not show the disuse- or age-related increases in intracortical porosity which is typical of other animals. This ability to prevent increases in intracortical porosity likely contributes to their ability to maintain bone strength during prolonged periods of physical inactivity and throughout life. Improving our understanding of the unique bone metabolism in hibernating bears will potentially increase our ability to develop treatments for age- and disuse-related osteoporoses in humans. Anat Rec, 2013. (c) 2013 Wiley Periodicals, Inc.</t>
  </si>
  <si>
    <t>McGee-Lawrence, Meghan/0000-0002-2728-5849</t>
  </si>
  <si>
    <t>10.1002/ar.22720</t>
  </si>
  <si>
    <t>WOS:000325813000004</t>
  </si>
  <si>
    <t>Geisert, RW; Meinke, LJ</t>
  </si>
  <si>
    <t>Geisert, Ryan W.; Meinke, Lance J.</t>
  </si>
  <si>
    <t>Frequency and Distribution of Extended Diapause in Nebraska Populations of Diabrotica barberi (Coleoptera: Chrysomelidae)</t>
  </si>
  <si>
    <t>The frequency of extended diapause in populations of the northern corn rootworm, Diabrotica barberi Smith &amp; Lawrence (Coleoptera: Chrysomelidae), was measured in eastern Nebraska. Adult collections were made during late summer in 2008 and 2009 from eight sites each year (seven sites were consistent over years). Eggs were obtained from 12 to 20 females per site and were held on moist soil under appropriate temperature profiles to facilitate egg survival, diapause development, and diapause termination. Percentage egg hatch was recorded after the first and second year for the 2008 and 2009 collections. Additional extended diapause expression was estimated for the 2008 and 2009 collections by counting remaining live eggs after the second-year egg hatch was completed. These data also were used to estimate each site's maximum egg viability. Results collectively indicate that the extended diapause trait was present in all eastern Nebraska populations; however, significant variation in the frequency of extended diapause was observed within and among D. barberi populations (first-year mean percentage egg hatch range: 2008 collections: 4.5-38.6%; 2009 collections: 10.7-42.5%). Geographically, the highest incidence of extended diapause was found along a north-south transect in eastern counties of Nebraska that parallels the Missouri River. In general, the frequency of extended diapause was lower in sites found west of the north-south transect. This study contributes to the knowledge base needed to develop appropriate D. barberi management strategies in Nebraska. These data can be used to pinpoint areas of Nebraska that may have the greatest risk of economic injury in first-year corn (Zea mays L.) when D. barberi densities are high.</t>
  </si>
  <si>
    <t>10.1603/EC12478</t>
  </si>
  <si>
    <t>WOS:000323043000014</t>
  </si>
  <si>
    <t>Czenze, ZJ; Park, AD; Willis, CKR</t>
  </si>
  <si>
    <t>Czenze, Zenon J.; Park, Andrew D.; Willis, Craig K. R.</t>
  </si>
  <si>
    <t>Staying cold through dinner: cold-climate bats rewarm with conspecifics but not sunset during hibernation</t>
  </si>
  <si>
    <t>For temperate endotherms (i.e., mammals and birds) energy costs are highest during winter but food availability is lowest and many mammals depend on hibernation as a result. Hibernation is made up of energy-saving torpor bouts [periods of controlled reduction in body temperature (T (b))], which are interrupted by brief periodic arousals to normothermic T (b). What triggers these arousals in free-ranging hibernators is not well understood. Some temperate bats with intermittent access to flying insects during winter synchronize arousals with sunset, which suggests that, in some species, feeding opportunities influence arousal timing. We tested whether hibernating bats from a cold climate without access to food during winter also maintain a circadian rhythm for arousals or whether cues from conspecifics in the same cluster are more important. We used temperature telemetry to monitor skin temperature (T (sk)) of free-ranging little brown bats (Myotis lucifugus) hibernating in central Manitoba, Canada, where temperatures from 22 October to 22 March were too cold for flying insects. We found no evidence bats synchronized arousals with photoperiod but they did arouse synchronously with other bats in the same cluster. Thus, in the northern part of their range where flying insects are almost never available during winter, little brown bats exhibit no circadian pattern to arousals. Warming synchronously with others could reduce the energetic costs of arousal for individuals or could reflect disturbance of torpid bats by cluster-mates.</t>
  </si>
  <si>
    <t>10.1007/s00360-013-0753-4</t>
  </si>
  <si>
    <t>WOS:000322029200012</t>
  </si>
  <si>
    <t>Beuter, L; Mendes, J</t>
  </si>
  <si>
    <t>Beuter, L.; Mendes, J.</t>
  </si>
  <si>
    <t>Development of Chrysomya albiceps (Wiedemann) (Diptera: Calliphoridae) in Different Pig Tissues</t>
  </si>
  <si>
    <t>Chrysomya albiceps (Wiedemann) has been encountered breeding in animal carcasses and human bodies in many geographical regions. This species is considered an important postmortem indicator for Medical Legal Forensic Entomology. Studies have also demonstrated its capacity to develop in various natural and semi-synthetic substrates. The present study was undertaken to examine the development of immature C. albiceps in four different pig tissues. Eggs of this fly were deposited in flasks containing liver, abdominal fat, meat, and brain tissues. The flasks were maintained in an incubator at 25 +/- 1A degrees C, 70 A +/- 10% humidity, and 12-h/12-h photoperiod until emergence of the imagoes. Samples of the larvae were taken from different tissues/substrates to be weighed and measured. Their respective rates of development were accompanied. Comparisons among data from the different tissues indicated differences in the size and rate of development of larvae of the same age. Males emerged, on average, 1 day before females. Considerations as to the differences encountered for the estimate of postmortem interval were elaborated and consequences for the accuracy of the inferences discussed. The results indicate that such inferences should consider the disparities in the development of larvae presented by this species in different tissues.</t>
  </si>
  <si>
    <t>10.1007/s13744-013-0134-4</t>
  </si>
  <si>
    <t>WOS:000321919300013</t>
  </si>
  <si>
    <t>Johnson, CP; Pypker, TG; Hribljan, JA; Chimner, RA</t>
  </si>
  <si>
    <t>Johnson, C. P.; Pypker, T. G.; Hribljan, J. A.; Chimner, R. A.</t>
  </si>
  <si>
    <t>Open Top Chambers and Infrared Lamps: A Comparison of Heating Efficacy and CO2/CH4 Dynamics in a Northern Michigan Peatland</t>
  </si>
  <si>
    <t>Open top chambers (OTCs) and infrared (IR) lamps have been widely used for experimentally warming ecosystems, especially in high latitude and alpine regions. The efficacy of OTCs and IR lamps is variable, yet there has not been a direct, experimentally controlled comparison of these warming methods. We, therefore, implemented a factorial study in a northern Michigan peatland to test how warming and microtopography interacted to affect micrometeorological parameters and CO2 and CH4 flux rates. IR lamps significantly warmed the soil (5 cm depth; P &lt; 0.05) by 1.4 and 1.9A degrees C in 2009 and 2010, respectively, with the majority of warming occurring during nighttime hours. OTCs did not provide any long-term warming increase compared to control plots, which is contrary to OTC studies at high latitudes. By investigating diurnal heating patterns and micrometeorological variables, we determined that OTCs were not achieving strong daytime heating peaks and were often cooler than controls during nighttime hours. Temperate day-length, cloudy and humid conditions, and latent heat loss were factors that may have inhibited OTC warming. Warming treatments created mixed effects on gas flux components. Within drier, hummock plots, IR lamps significantly increased gross ecosystem production (GEP) but not ecosystem respiration (ER), whereas OTCs had no effect on GEP or ER in hummocks. In wetter, lawn plots, warming treatments had no effect on CO2 flux or CH4 flux. We show here that IR lamps are more effective than OTCs for studying how temperate peatlands may respond to increased temperatures.</t>
  </si>
  <si>
    <t>1435-0629</t>
  </si>
  <si>
    <t>10.1007/s10021-013-9646-3</t>
  </si>
  <si>
    <t>WOS:000321911200003</t>
  </si>
  <si>
    <t>Sato, Y; Sabelis, MW; Mochizuki, A</t>
  </si>
  <si>
    <t>Sato, Yukie; Sabelis, Maurice W.; Mochizuki, Atsushi</t>
  </si>
  <si>
    <t>Asymmetry in male lethal fight between parapatric forms of a social spider mite</t>
  </si>
  <si>
    <t>Closely related species often show adjacent geographic distributions, albeit with some overlap. This contiguity is thought to result from secondary contact between (spatially separated) diverging groups or from parapatric speciation. Fights between males of closely related species will affect their chance to mate with females of the other species, which in turn may promote their spatial segregation and drive their speciation. Stigmaeopsis miscanthi is a social spider mite that lives in a group within self-woven nests on leaves of Chinese silver grass. This mite shows lethal male-male fight as a means to maintain a harem, and has two forms showing differences in the levels of male-male aggression, diapause intensity in females and the relative length of the first to third legs. The two forms show parapatric distributions. We found that males of one form readily engage themselves in lethal fight with males of the other form, thereby acquiring the nests and gaining access to females of this other form. Males of the aggressive form tend to win the fights with males of the other form. Their first legs are longer which may provide them with a better weapon and which also indicate a larger body width. However, another determinant of who wins the fight is the length of the third legs which can be a proxy for body length. Based on these results, we hypothesize that male killing behavior is one of the mechanisms maintaining parapatry (instead of sympatry) of the two spider mite forms apart from difference in diapause attributes.</t>
  </si>
  <si>
    <t>Sato, Yukie/H-9777-2019</t>
  </si>
  <si>
    <t>10.1007/s10493-013-9668-8</t>
  </si>
  <si>
    <t>WOS:000320774500003</t>
  </si>
  <si>
    <t>Pereira, MJR; Palmeirim, JM</t>
  </si>
  <si>
    <t>Ramos Pereira, Maria Joao; Palmeirim, Jorge M.</t>
  </si>
  <si>
    <t>Latitudinal Diversity Gradients in New World Bats: Are They a Consequence of Niche Conservatism?</t>
  </si>
  <si>
    <t>The increase in species diversity from the Poles to the Equator is a major biogeographic pattern, but the mechanisms underlying it remain obscure. Our aim is to contribute to their clarification by describing the latitudinal gradients in species richness and in evolutionary age of species of New World bats, and testing if those patterns may be explained by the niche conservatism hypothesis. Maps of species ranges were used to estimate species richness in a 100 x 100 km grid. Root distances in a molecular phylogeny were used as a proxy for the age of species, and the mean root distance of the species in each cell of the grid was estimated. Generalised additive models were used to relate latitude with both species richness and mean root distance. This was done for each of the three most specious bat families and for all Chiroptera combined. Species richness increases towards the Equator in the whole of the Chiroptera and in the Phyllostomidae and Molossidae, families that radiated in the tropics, but the opposite trend is observed in the Vespertilionidae, which has a presumed temperate origin. In the whole of the Chiroptera, and in the three main families, there were more basal species in the higher latitudes, and more derived species in tropical areas. In general, our results were not consistent with the predictions of niche conservatism. Tropical niche conservatism seems to keep bat clades of tropical origin from colonizing temperate zones, as they lack adaptations to survive cold winters, such as the capacity to hibernate. However, the lower diversity of Vespertilionidae in the Neotropics is better explained by competition with a diverse pre-existing community of bats than by niche conservatism.</t>
  </si>
  <si>
    <t>Palmeirim, Jorge M/A-1323-2014; Ramos Pereira, Maria Joao/P-6221-2014</t>
  </si>
  <si>
    <t>Palmeirim, Jorge M/0000-0003-4734-8162; Ramos Pereira, Maria Joao/0000-0002-9365-5166</t>
  </si>
  <si>
    <t>UNSP e69245</t>
  </si>
  <si>
    <t>10.1371/journal.pone.0069245</t>
  </si>
  <si>
    <t>WOS:000325211000092</t>
  </si>
  <si>
    <t>Miller, CL</t>
  </si>
  <si>
    <t>Miller, Christine L.</t>
  </si>
  <si>
    <t>Evidence for phenotypic plasticity in response to photic cues and the connection with genes of risk in schizophrenia</t>
  </si>
  <si>
    <t>Numerous environmental factors have been identified as influential in the development of schizophrenia. Some are by products of modern life, yet others were present in our evolutionary past and persist to a lesser degree in the current era. The present study brings together published epidemiological data for schizophrenia and data on variables related to photic input for places of residence across geographical regions, using rainfall as an inverse, proxy measure for light levels. Data were gathered from the literature for two countries, the former Yugoslavia and Ireland, during a time in the early 20th century when mobility was relatively limited. The data for Yugoslavia showed a strong correlation between hospital census rates for schizophrenia (by place of birth) and annual rain (r=0.96, p=0.008). In Ireland, the hospital census rates and first admissions for schizophrenia (by place of permanent residence) showed a trend for correlation with annual rain, reaching significance for 1st admissions when the rainfall data was weighted by the underlying population distribution (r=0.71, p=0.047). In addition, across the years 1921-1945, birth-year variations in a spring quarter season-of-birth effect for schizophreniain Ireland showed a trend for correlation with January-March rainfall (r=0.80, p=0.10). The data are discussed in terms of the effect of photoperiod on the gestation and behavior of off spring in animals, and the premiseis put forth that vestigial phenotypic plasticity for such photic cuess till exists in humans. Moreover, genetic polymorphisms of risk identified for psychotic disorders include genes modulated by photoperiod and sunlight intensity. Such a relationship between phenotypic plasticity in response to a particular environmental regime and subsequent natural selection for fixed changes in the environmentally responsive genes, has been well studied in animals and should not be discounted when considering human disease.</t>
  </si>
  <si>
    <t>Miller, Christine L./0000-0002-3997-9215</t>
  </si>
  <si>
    <t>10.3389/fnbeh.2013.00082</t>
  </si>
  <si>
    <t>WOS:000321488800001</t>
  </si>
  <si>
    <t>Nelms, BM; Macedo, PA; Kothera, L; Savage, HM; Reisen, WK</t>
  </si>
  <si>
    <t>Nelms, Brittany M.; Macedo, Paula A.; Kothera, Linda; Savage, Harry M.; Reisen, William K.</t>
  </si>
  <si>
    <t>Overwintering Biology of Culex (Diptera: Culicidae) Mosquitoes in the Sacramento Valley of California</t>
  </si>
  <si>
    <t>At temperate latitudes, Culex (Diptera: Culicidae) mosquitoes typically overwinter as adult females in reproductive arrest and also may serve as reservoir hosts for arboviruses when cold temperatures arrest viral replication. To evaluate their role in the persistence of West Nile virus (WNV) in the Sacramento Valley of California, the induction and termination of diapause were investigated for members of the Culex pipiens (L.) complex, Culex tarsalis Coquillett, and Culex stigmatosoma Dyar under field, seminatural, and experimental conditions. All Culex spp. remained vagile throughout winter, enabling the collection of 3,174 females and 1,706 males from diverse habitats during the winters of 2010-2012. Overwintering strategies included both quiescence and diapause. In addition, Cx. pipiens form molestus Forskal females remained reproductively active in both underground and aboveground habitats. Some blood-fed, gravid, and parous Cx. tarsalis and Cx. pipiens complex females were collected throughout the winter period. Under both field and experimental conditions, Cx. tarsalis and Cx. stigmatosoma females exposed to autumnal conditions arrested primary follicular maturation at previtellogenic stage I, with primary to secondary follicular ratios &lt; 1.5 (indicative of a hormonally induced diapause). In contrast, most Cx. pipiens complex females did not enter reproductive diapause and ovarian follicles matured to &gt;= stage I-II (host-seeking arrest) or were found in various stages of degeneration. Diapause was initiated in the majority of Cx. tarsalis and Cx. stigmatosoma females by mid-late October and was terminated after the winter solstice, but host-seeking seemed limited by temperature. An accrual of 97.52 +/- 30.7 and 162.85 +/- 79.3 degree-days after the winter solstice was estimated to be necessary for diapause termination in Cx. tarsalis under field and seminatural conditions, respectively. An increase in the proportion of blood-fed Culex females in resting collections occurred concurrently with diapause termination in field populations based on ovarian morphometrics. WNV RNA was detected in one pool of 18 males and in a single blood-fed female Cx. tarsalis collected during winter. Therefore, both vertically and horizontally infected Culex females may persist through winter and possibly transmit WNV after diapause termination in late winter or early spring in the Sacramento Valley of California.</t>
  </si>
  <si>
    <t>10.1603/ME12280</t>
  </si>
  <si>
    <t>WOS:000321897300013</t>
  </si>
  <si>
    <t>Diaz, R; Menocal, O; Montemayor, C; Overholt, WA</t>
  </si>
  <si>
    <t>Diaz, Rodrigo; Menocal, Octavio; Montemayor, Cecil; Overholt, William A.</t>
  </si>
  <si>
    <t>Biology and Host Specificity of Anthonomus tenebrosus (Coleoptera: Curculionidae): A Herbivore of Tropical Soda Apple</t>
  </si>
  <si>
    <t>Tropical soda apple (Solanum viarum Dunal) is a major exotic weed in pastures and conservation areas in subtropical regions. Anthonomus tenebrosus Boheman (Coleoptera: Curculionidae) was found feeding on the flowers of tropical soda apple in southern Brazil and was considered a potential biological control agent. The objectives of this study were to examine the life history and host specificity of A. tenebrosus. The development from egg to adult was measured at eight constant temperatures in growth chambers. The presence of reproductive diapause was measured by using a two-way factorial design with three temperatures (20, 22.5, and 25 degrees C) and two photoperiods (14:10 and 10:14 [L:D] h). Temperature influenced the developmental time from egg to adult of A. tenebrosus, which ranged from 49.6 d at 16 degrees C to 13.6 d at 28 degrees C. The longevity of males ranged from 64 to 190 d, whereas females lived from 44 to 204 d. When exposed to 10:14 (L:D) h and 20 degrees C, 35% of females entered reproductive diapause. The fundamental host range of A. tenebrosus-based on several life-history aspects, including adult longevity, oogenesis, and oviposition-and immature development of A. tenebrosus were studied. Under no-choice conditions, approximate to 80% of adults survived for 30 d on several Solanum melongena L. varieties, Solanum capsicoides, S. viarum, and Solanum carolinense L. A. tenebrosus completed development from egg to adult on a number of S. melongena varieties, the native plant S. carolinense, and the exotic plants S. capsicoides All., S. viarum, and Solanum tampicense Dunal. Under paired-choice conditions, adult feeding occurred on all species, whereas oviposition occurred only on S. viarum, S. capsicoides, and S. carolinense. Because of the nontarget attack to S. melongena and a native plant, A. tenebrosus should not be considered for release as a biological control agent of tropical soda apple in the United States.</t>
  </si>
  <si>
    <t>10.1603/AN13020</t>
  </si>
  <si>
    <t>WOS:000321772700013</t>
  </si>
  <si>
    <t>Center, TD; Rayamajhi, M; Dray, FA; Madeira, PM; Witkus, G; Rohrig, E; Mattison, E; Lake, E; Smith, M; Zhang, JL; Purcell, M; Konstantinov, A; Schmitz, D</t>
  </si>
  <si>
    <t>Center, Ted D.; Rayamajhi, Min; Dray, F. Allen; Madeira, Paul M.; Witkus, Gloria; Rohrig, Eric; Mattison, Elizabeth; Lake, Ellen; Smith, Melissa; Zhang, Jialing; Purcell, Matthew; Konstantinov, Alex; Schmitz, Don</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</si>
  <si>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</si>
  <si>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</si>
  <si>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Purcell, Matthew F/C-2098-2008</t>
  </si>
  <si>
    <t>Purcell, Matthew F/0000-0002-0911-7876</t>
  </si>
  <si>
    <t>10.1080/09583157.2013.790931</t>
  </si>
  <si>
    <t>WOS:000321886400001</t>
  </si>
  <si>
    <t>Hinze, A; Rymer, T; Pillay, N</t>
  </si>
  <si>
    <t>Hinze, A.; Rymer, T.; Pillay, N.</t>
  </si>
  <si>
    <t>Spatial dichotomy of sociality in the African ice rat</t>
  </si>
  <si>
    <t>Sociality is environmentally and phylogenetically determined and can vary intraspecifically and interspecifically. We investigated the reasons for group living in the African ice rat Otomys sloggetti robertsi, a diurnal, herbivorous, non-hibernating murid rodent, endemic to the sub-alpine and alpine regions of the southern African Drakensberg and Maluti mountains. We expected ice rats to be group living, nesting communally in underground burrows. We documented the spatial organization and social behaviour of free-living ice rats through direct observations and experimental manipulations. Colonies comprised 4-17 adults of both sexes. Members of a colony had a high degree of spatial home-range overlap but no temporal overlap because interactions between members were rare aboveground. Individuals experimentally displaced within their own colony were attacked by members of their own colony and were treated in the same way as strangers from other colonies. Members of a colony competed aggressively for prized food, particularly in winter. Ice rats displayed a vertical spatial separation in social behaviour, from huddling and tolerance belowground to solitary foraging and mutual avoidance aboveground. Such a dichotomy in sociality reflects the compromise between the benefits of social thermoregulation and burrow sharing on the one hand and the constraints of competing for resources, mainly food, on the other. Such a compromise may ultimately be related to the poor physiological adaptation of ice rats to the cold environments they inhabit.</t>
  </si>
  <si>
    <t>Rymer, Tasmin/P-3555-2019; Rymer, Tasmin L/K-6936-2013</t>
  </si>
  <si>
    <t>Rymer, Tasmin/0000-0002-9963-6345; Rymer, Tasmin L/0000-0002-9963-6345; Pillay, Neville/0000-0002-0778-726X</t>
  </si>
  <si>
    <t>10.1111/jzo.12028</t>
  </si>
  <si>
    <t>WOS:000320620700006</t>
  </si>
  <si>
    <t>Aidam, A; Michel, CL; Bonnet, X</t>
  </si>
  <si>
    <t>Aidam, Aurelie; Michel, Catherine Louise; Bonnet, Xavier</t>
  </si>
  <si>
    <t>Effect of Ambient Temperature in Neonate Aspic Vipers: Growth, Locomotor Performance and Defensive Behaviors</t>
  </si>
  <si>
    <t>The impact of temperature during incubation and gestation has been tested in various reptiles; the postnatal period has been rarely investigated however. Three groups of newborn aspic vipers (Vipera aspis) were placed under contrasted thermal regimes during 7 months: (1) a cool 23 degrees C constant regime, (2) a warm 28 degrees C constant regime, and (3) an optimal regime with free-access to a wide range of temperatures. Later, all the snakes were placed under hibernation conditions (6 degrees C) during 3 months. Finally all the snakes were placed in the optimal thermal regime during 2 additional months. The total duration of the experiment was of 12 months. Body mass and feeding rates were recorded weekly, body size was measured monthly. We also assessed locomotor performance and recorded several behavioral traits (e.g., defensive and predatory behaviors). As expected, snakes raised under cool temperatures exhibited low feeding rate, growth rate, body condition, and they exhibited poor locomotor performance; they also displayed marked defensive behaviors (e.g., high number of defensive bites) whilst hesitating during longer periods to bite a prey. Such behavioral effects were detected at the end of the experiment (i.e., 5 months after exposure to contrasted thermal treatments [3 months of hibernation plus 2 months of optimal regime]), revealing long term effects. Surprisingly, growth rate and locomotor performance were not different between the two other groups, warm constant 28 degrees C versus optimal regimes (albeit several behavioral traits differed), suggesting that the access to a wide range of ambient temperatures was not a crucial factor. J. Exp. Zool. 319A:310-318, 2013. (c) 2013 (c) 2013 Wiley Periodicals, Inc.</t>
  </si>
  <si>
    <t>Bonnet, Xavier/0000-0001-6150-8199</t>
  </si>
  <si>
    <t>319A</t>
  </si>
  <si>
    <t>10.1002/jez.1794</t>
  </si>
  <si>
    <t>WOS:000320136700003</t>
  </si>
  <si>
    <t>Mohring, MB; Kendrick, GA; Wernberg, T; Rule, MJ; Vanderklift, MA</t>
  </si>
  <si>
    <t>Mohring, Margaret B.; Kendrick, Gary A.; Wernberg, Thomas; Rule, Michael J.; Vanderklift, Mathew A.</t>
  </si>
  <si>
    <t>Environmental Influences on Kelp Performance across the Reproductive Period: An Ecological Trade-Off between Gametophyte Survival and Growth?</t>
  </si>
  <si>
    <t>Most kelps (order Laminariales) exhibit distinct temporal patterns in zoospore production, gametogenesis and gametophyte reproduction. Natural fluctuations in ambient environmental conditions influence the intrinsic characteristics of gametes, which define their ability to tolerate varied conditions. The aim of this work was to document seasonal patterns in reproduction and gametophyte growth and survival of Ecklonia radiata (C. Agardh) J. Agardh in south-western Australia. These results were related to patterns in local environmental conditions in an attempt to ascertain which factors explain variation throughout the season. E. radiata was fertile (produced zoospores) for three and a half months over summer and autumn. Every two weeks during this time, gametophytes were grown in a range of temperatures (16-22 degrees C) in the laboratory. Zoospore densities were highly variable among sample periods; however, zoospores released early in the season produced gametophytes which had greater rates of growth and survival, and these rates declined towards the end of the reproductive season. Growth rates of gametophytes were positively related to day length, with the fastest growing recruits released when the days were longest. Gametophytes consistently survived best in the lowest temperature (16 degrees C), yet exhibited optimum growth in higher culture temperatures (20-22 degrees C). These results suggest that E. radiata releases gametes when conditions are favourable for growth, and E. radiata gametophytes are tolerant of the range of temperatures observed at this location. E. radiata releases the healthiest gametophytes when day length and temperature conditions are optimal for better germination, growth, and sporophyte production, perhaps as a mechanism to help compete against other species for space and other resources.</t>
  </si>
  <si>
    <t>Vanderklift, Mathew/B-1003-2008; Wernberg, Thomas/B-4172-2010; Kendrick, Gary Andrew/B-3460-2011</t>
  </si>
  <si>
    <t>Wernberg, Thomas/0000-0003-1185-9745; Kendrick, Gary Andrew/0000-0002-0276-6064</t>
  </si>
  <si>
    <t>e65310</t>
  </si>
  <si>
    <t>10.1371/journal.pone.0065310</t>
  </si>
  <si>
    <t>WOS:000319872300074</t>
  </si>
  <si>
    <t>Rose, AP; Lyon, BE</t>
  </si>
  <si>
    <t>Rose, Alexandra P.; Lyon, Bruce E.</t>
  </si>
  <si>
    <t>Day length, reproductive effort, and the avian latitudinal clutch size gradient</t>
  </si>
  <si>
    <t>Explaining latitudinal patterns in life history traits remains a challenge for ecologists and evolutionary biologists. One such prominent pattern is the latitudinal gradient in clutch size in birds: the number of eggs laid in a reproductive bout increases with latitude in many species. One intuitive hypothesis proposes that the longer days at high latitudes during the breeding season allow parents to spend more time foraging each day, which results in greater total food delivery to the brood each day, and hence more offspring produced. This day length hypothesis is virtually untested, although it was proposed nearly 100 years ago. We developed a conceptual framework for distinguishing between the day length hypothesis and the widely accepted alternative hypothesis that attributes the latitudinal gradient in clutch size to increased per capita food resources at higher latitudes. Using this framework to contrast components of reproductive effort and life history patterns in a mid- and high-latitude Tree Swallow (Tachycineta bicolor) population provided clear evidence for the day length hypothesis, but little evidence for the alternative. Our findings suggest that the length of an animal's workday may be an important, but unappreciated, component of reproductive effort.</t>
  </si>
  <si>
    <t>Lyon, Bruce/E-8491-2011</t>
  </si>
  <si>
    <t>10.1890/12-0953.1</t>
  </si>
  <si>
    <t>WOS:000320714800018</t>
  </si>
  <si>
    <t>Bonsignore, CP; Manti, F</t>
  </si>
  <si>
    <t>Bonsignore, Carmelo Peter; Manti, Francesco</t>
  </si>
  <si>
    <t>Influence of habitat and climate on the capture of male pine processionary moths</t>
  </si>
  <si>
    <t>In the Aspromonte National Park (Calabria, Southern Italy), data were collected over 3 years on the flight of male pine processionary moths (PPM), as determined by pheromone traps, to determine the effect of habitat characteristics and climatic factors on male PPM flight. A variety of parameters, such as tree density, host tree species and the position of the traps, were investigated to analyze, their effect on PPM catches in relation to weekly minimum temperatures and accumulated precipitation. The characteristics of the forest stands had a variable effect on moth catches. The abundance of PPM males caught was related to host Pinus species and to the size of patches, with a noticeable positive effect of temperature and a negative effect of precipitation. The host Pinta nigra, particularly when associated with other host species, such as Pinus sylvestris and Pinus insignis, smaller sized patches and lower density forests, positively affected moth flight. Flying males were caught above a threshold of a mean weekly temperature of 14 C in combination with a photoperiod of &gt;13.5 h of light with the flights in advance at higher altitudes. The relationship between the number of moths caught and nest density was evident in only 1 year, suggesting that the estimate of the population density based on the number of moths caught in the traps is possible only above a certain population density. A logistic model for all years is proposed to describe the relationships between the time scale and the cumulative percentage of flights.</t>
  </si>
  <si>
    <t>Bonsignore, Carmelo Peter/0000-0002-9158-1386</t>
  </si>
  <si>
    <t>WOS:000319310300006</t>
  </si>
  <si>
    <t>Majolo, B; McFarland, R; Young, C; Qarro, M</t>
  </si>
  <si>
    <t>Majolo, Bonaventura; McFarland, Richard; Young, Christopher; Qarro, Mohamed</t>
  </si>
  <si>
    <t>The Effect of Climatic Factors on the Activity Budgets of Barbary Macaques (Macaca sylvanus)</t>
  </si>
  <si>
    <t>Climatic conditions can significantly affect the behavior of animals and constrain their activity or geographic distribution. Barbary macaques (Macaca sylvanus) are one of the few primates that live outside the tropics. Here we analyze if and how the activity budgets of Barbary macaques are affected by climatic variables, i.e., air temperature, relative humidity, rainfall, and snow coverage. We collected scan sampling data on the activity budgets of four groups of macaques living in the Middle Atlas Mountains of Morocco from June 2008 to January 2011. This habitat is characterized by extreme seasonal changes, from cold and snowy winters to hot and dry summers. The activity budgets of the macaques differed across months but not across the time of day (with the exception of time spent feeding). The monkeys spent significantly more time feeding or foraging when there was no snow than when snow coverage was moderate or major. Daily rainfall was positively related to resting time and negatively to time spent moving or in social behavior. Air temperature was negatively related to time spent feeding or foraging. Finally, time spent on social behavior was significantly lower when relative humidity was high. These data indicate that environmental factors significantly affect the time budgets of endangered Barbary macaques, a species that has been little studied in the wild. Our findings support previous studies on temperate primates in showing that snow coverage can have negative consequences on the feeding ecology and survival of these species.</t>
  </si>
  <si>
    <t>Majolo, Bonaventura/0000-0002-0235-3040</t>
  </si>
  <si>
    <t>10.1007/s10764-013-9678-8</t>
  </si>
  <si>
    <t>WOS:000319386800006</t>
  </si>
  <si>
    <t>Zywiec, M; Holeksa, J; Ledwon, M; Seget, P</t>
  </si>
  <si>
    <t>Zywiec, Magdalena; Holeksa, Jan; Ledwon, Mateusz; Seget, Piotr</t>
  </si>
  <si>
    <t>Reproductive success of individuals with different fruit production patterns. What does it mean for the predator satiation hypothesis?</t>
  </si>
  <si>
    <t>The predator satiation hypothesis states that synchronous periodic production of seeds is an adaptive strategy evolved to reduce the pressure of seed predators. The seed production pattern is crucial to the predator satiation hypothesis, but there are few studies documenting the success of individuals that are in synchrony and out of synchrony with the whole population. This study is based on long-term data on seed production of Sorbus aucuparia and specialised pre-dispersal seed predation by Argyresthia conjugella, in a subalpine spruce forest in the Western Carpathians (Poland). At the population level, we tested whether functional and numerical responses of predators to the variation of fruit production operate. At the individual level, we tested whether individuals with higher interannual variability in their own seed crops and higher synchrony with the population have higher percentages of uninfested fruits. The intensity of pre-dispersal seed predation was high (average 70 %; range 19-100 %). There were both functional and numerical responses of predators to the variation of fruit production at the population level. We found that individuals that were expected to be preferred under seed predator pressure had higher reproductive success. With increasing synchrony of fruit production between individual trees and the population, the percentage of infested fruits decreased. There was also a negative relationship between the interannual variation in individual fruit production and the percentage of infested fruits. These results confirm selection for individuals with a masting strategy. However, the population does not seem well adapted to strong seed predation pressure and we suggest that this may be a result of prolonged diapause of A. conjugella.</t>
  </si>
  <si>
    <t>Ledwon, Mateusz/H-7339-2019</t>
  </si>
  <si>
    <t>Ledwon, Mateusz/0000-0003-3017-6376; Zywiec, Magdalena/0000-0002-5992-4051; Holeksa, Jan/0000-0001-5138-484X</t>
  </si>
  <si>
    <t>10.1007/s00442-012-2502-x</t>
  </si>
  <si>
    <t>WOS:000319077100015</t>
  </si>
  <si>
    <t>Vitalis, R; Rousset, F; Kobayashi, Y; Olivieri, I; Gandon, S</t>
  </si>
  <si>
    <t>Vitalis, Renaud; Rousset, Francois; Kobayashi, Yutaka; Olivieri, Isabelle; Gandon, Sylvain</t>
  </si>
  <si>
    <t>THE JOINT EVOLUTION OF DISPERSAL AND DORMANCY IN A METAPOPULATION WITH LOCAL EXTINCTIONS AND KIN COMPETITION</t>
  </si>
  <si>
    <t>Dispersal and dormancy are two strategies that allow recolonization of empty patches and escape from kin competition. Because they presumably respond to similar evolutionary forces, it is tempting to consider that these strategies may substitute for each other. Yet in order to predict the outcome of the evolution of dispersal and dormancy, and to characterize the emerging covariation between both traits, it is necessary to consider models where dispersal and dormancy evolve jointly. Here, we analyze the evolution of dispersal and dormancy as a function of direct fitness costs, environmental variation, and competition among relatives. We consider two scenarios depending on whether the rates of dormancy for philopatric and dispersed individuals are constrained to be the same (unconditional dormancy) or allowed to be different (conditional dormancy). We show that only philopatric individuals should enter dormancy, at a rate increasing with increasing rates of local extinction and decreasing population sizes. When dormancy and dispersal evolve jointly, we observe a wide range of evolutionary outcomes. In particular, we find that the pattern of covariation between the evolutionarily stable rates of dispersal and dormancy is molded by the rate of extinction and the local population size.</t>
  </si>
  <si>
    <t>Olivieri, Isabelle/E-5872-2016; Rousset, Francois/C-7360-2008; Kobayashi, Yutaka/G-5424-2010</t>
  </si>
  <si>
    <t>Rousset, Francois/0000-0003-4670-0371; Vitalis, Renaud/0000-0001-7096-3089</t>
  </si>
  <si>
    <t>10.1111/evo.12069</t>
  </si>
  <si>
    <t>WOS:000319874800013</t>
  </si>
  <si>
    <t>Kiss, T; Pirger, Z</t>
  </si>
  <si>
    <t>Kiss, T.; Pirger, Z.</t>
  </si>
  <si>
    <t>Multifunctional Role of Pacap-Like Peptides in Molluscs</t>
  </si>
  <si>
    <t>PROTEIN AND PEPTIDE LETTERS</t>
  </si>
  <si>
    <t>The purpose of this review is to highlight the role of pituitary adenylate cyclase-activating polypeptide (PACAP) in a range of physiological and behavioral processes of gastropod molluscs, Helix and Lymnaea. Since its discovery in 1989 PACAP has become increasingly recognized for its important and diversified roles in the central and peripheral nervous system and in several peripheral organs of a variety of vertebrate and invertebrate species. Twenty-two years after its discovery, PACAP is now one of the most extensively studied of the neuropeptides. This review surveys the importance of PACAP and PACAP-like peptides in invertebrates, focusing mainly on the gastropod molluscs. The relevance of studies on lower vertebrates and invertebrates, which do not have a pituitary gland, is to contribute to the unraveling of fundamental effects of PACAP or PACAP-like peptides and to provide a comparative view.</t>
  </si>
  <si>
    <t>0929-8665</t>
  </si>
  <si>
    <t>1875-5305</t>
  </si>
  <si>
    <t>10.2174/0929866511320060003</t>
  </si>
  <si>
    <t>WOS:000318155800003</t>
  </si>
  <si>
    <t>Mohandes, MA; Rehman, S</t>
  </si>
  <si>
    <t>Mohandes, Mohamed A.; Rehman, Shafiqur</t>
  </si>
  <si>
    <t>Estimation of sunshine duration in Saudi Arabia</t>
  </si>
  <si>
    <t>JOURNAL OF RENEWABLE AND SUSTAINABLE ENERGY</t>
  </si>
  <si>
    <t>In this paper we propose machine learning algorithms to estimate the sunshine duration at any region in Saudi Arabia using easily obtained parameters that include: maximum possible day length (So), extraterrestrial solar radiation at that particular location (Ho), latitude, longitude, altitude, and month number. Two neural network algorithms, namely, Particle Swarm Optimization (PSO) algorithm and Support Vector Machine (SVM), are used to estimate the sunshine duration (S). Due to the limited number of measurement stations, we use the leave-one-out strategy, where data from 40 measurement stations are used to build the model and data from the remaining 41st station are utilized to assess accuracy of the modeled system. This process is repeated for each of the 41 stations. Minimum mean absolute percent errors (MAPE) of 2.3% and 2.7% were obtained at Al-Madina station using PSO and SVM methods while the respective maximum values of 22.9% and 16.7% were observed at Al-Numas station. In general, higher MAPE values were found during summer time (June-August) and lower in winter time (January-February and November-December). Results indicate the viability of the proposed methods for estimating sunshine duration in Saudi Arabia, and the system is expected to perform similarly in other countries with similar environment. (C) 2013 AIP Publishing LLC.</t>
  </si>
  <si>
    <t>Rehman, Shafiqur/A-9763-2008</t>
  </si>
  <si>
    <t>Rehman, Shafiqur/0000-0002-2209-9617; Mohandes, Mohamed/0000-0002-7897-1275</t>
  </si>
  <si>
    <t>1941-7012</t>
  </si>
  <si>
    <t>10.1063/1.4811284</t>
  </si>
  <si>
    <t>WOS:000321152400053</t>
  </si>
  <si>
    <t>Wall-Scheffler, CM; Myers, MJ</t>
  </si>
  <si>
    <t>Wall-Scheffler, Cara M.; Myers, Marcella J.</t>
  </si>
  <si>
    <t>Reproductive costs for everyone: How female loads impact human mobility strategies</t>
  </si>
  <si>
    <t>JOURNAL OF HUMAN EVOLUTION</t>
  </si>
  <si>
    <t>While mobility strategies are considered important in understanding selection pressures on individuals, testing hypotheses of such strategies requires high resolution datasets, particularly at intersections between morphology, ecology and energetics. Here we present data on interactions between morphology and energetics in regards to the cost of walking for reproductive women and place these data into a specific ecological context of time and heat load. Frontal loads (up to 16% of body mass), as during pregnancy and child-carrying, significantly slow the optimal and preferred walking speed of women, significantly increase cost at the optimal speed, and make it significantly more costly for women to walk with other people. We further show for the first time significant changes in the curvature in the Cost of Transport curve for human walking, as driven by frontal loads. The impact of these frontal loads on females, and the populations to which they belong, would have been magnified by time constraints due to seasonal changes in day length at high latitudes and thermoregulatory limitations at low latitudes. However, wider pelves increase both stride length and speed flexibility, providing a morphological offset for load-related costs. Longer lower limbs also increase stride length. Observed differences between preferred and energetically optimal speeds with frontal loading suggest that speed choices of women carrying reproductive loads might be particularly sensitive to changes in heat load. Our findings show that female reproductive costs, particularly those related to locomotion, would have meaningfully shaped the mobility strategies of the hominin lineage, as well as modern foraging populations. (C) 2013 Elsevier Ltd. All rights reserved.</t>
  </si>
  <si>
    <t>Myers, Marcella/0000-0001-8833-9292</t>
  </si>
  <si>
    <t>0047-2484</t>
  </si>
  <si>
    <t>10.1016/j.jhevol.2013.01.014</t>
  </si>
  <si>
    <t>WOS:000320075700009</t>
  </si>
  <si>
    <t>Tran, A; L'Ambert, G; Lacour, G; Benoit, R; Demarchi, M; Cros, M; Cailly, P; Aubry-Kientz, M; Balenghien, T; Ezanno, P</t>
  </si>
  <si>
    <t>Tran, Annelise; L'Ambert, Gregory; Lacour, Guillaume; Benoit, Romain; Demarchi, Marie; Cros, Myriam; Cailly, Priscilla; Aubry-Kientz, Melaine; Balenghien, Thomas; Ezanno, Pauline</t>
  </si>
  <si>
    <t>A Rainfall- and Temperature-Driven Abundance Model for Aedes albopictus Populations</t>
  </si>
  <si>
    <t>INTERNATIONAL JOURNAL OF ENVIRONMENTAL RESEARCH AND PUBLIC HEALTH</t>
  </si>
  <si>
    <t>The mosquito Aedes (Stegomyia) albopictus (Skuse) (Diptera: Culicidae) is an invasive species which has colonized Southern Europe in the last two decades. As it is a competent vector for several arboviruses, its spread is of increasing public health concern, and there is a need for appropriate monitoring tools. In this paper, we have developed a modelling approach to predict mosquito abundance over time, and identify the main determinants of mosquito population dynamics. The model is temperature-and rainfall-driven, takes into account egg diapause during unfavourable periods, and was used to model the population dynamics of Ae. albopictus in the French Riviera since 2008. Entomological collections of egg stage from six locations in Nice conurbation were used for model validation. We performed a sensitivity analysis to identify the key parameters of the mosquito population dynamics. Results showed that the model correctly predicted entomological field data (Pearson r correlation coefficient values range from 0.73 to 0.93). The model's main control points were related to adult's mortality rates, the carrying capacity in pupae of the environment, and the beginning of the unfavourable period. The proposed model can be efficiently used as a tool to predict Ae. albopictus population dynamics, and to assess the efficiency of different control strategies.</t>
  </si>
  <si>
    <t>Ezanno, Pauline/A-4699-2009</t>
  </si>
  <si>
    <t>Ezanno, Pauline/0000-0002-0034-8950; Tran, Annelise/0000-0001-5463-332X; Lacour, Guillaume/0000-0002-9588-6064</t>
  </si>
  <si>
    <t>1660-4601</t>
  </si>
  <si>
    <t>10.3390/ijerph10051698</t>
  </si>
  <si>
    <t>WOS:000319442000004</t>
  </si>
  <si>
    <t>Brown, JCL; Chung, DJ; Cooper, AN; Staples, JF</t>
  </si>
  <si>
    <t>Brown, Jason C. L.; Chung, Dillon J.; Cooper, Alex N.; Staples, James F.</t>
  </si>
  <si>
    <t>Regulation of succinate-fuelled mitochondrial respiration in liver and skeletal muscle of hibernating thirteen-lined ground squirrels</t>
  </si>
  <si>
    <t>Hibernating ground squirrels (Ictidomys tridecemlineatus) alternate between two distinct metabolic states throughout winter: torpor, during which metabolic rate (MR) and body temperature (T-b) are considerably suppressed, and interbout euthermia (IBE), during which MR and T-b briefly return to euthermic levels. Previous studies showed suppression of succinate-fuelled respiration during torpor in liver and skeletal muscle mitochondria; however, these studies used only a single, saturating succinate concentration. Therefore, they could not address whether mitochondrial metabolic suppression occurs under physiological substrate concentrations or whether differences in the kinetics of mitochondrial responses to changing substrate concentration might also contribute to mitochondrial metabolic regulation during torpor. The present study confirmed that succinate oxidation is reduced during torpor in liver and skeletal muscle at 37 and 10 degrees C over a 100-fold range of succinate concentrations. At 37 degrees C, this suppression resulted from inhibition of succinate dehydrogenase (SDH), which had a greater affinity for oxaloacetate (an SDH inhibitor) during torpor. At 10 degrees C, SDH was not inhibited, suggesting that SDH inhibition initiates but does not maintain mitochondrial suppression during torpor. Moreover, in both liver and skeletal muscle, mitochondria from torpid animals maintained relatively higher respiration rates at low succinate concentrations, which reduces the extent of energy savings that can be achieved during torpor, but may also maintain mitochondrial oxidative capacity above some lower critical threshold, thereby preventing cellular and/or mitochondrial injury during torpor and facilitating rapid recruitment of oxidative capacity during arousal.</t>
  </si>
  <si>
    <t>10.1242/jeb.078519</t>
  </si>
  <si>
    <t>WOS:000317722700032</t>
  </si>
  <si>
    <t>Bogan, MT; Boersma, KS; Lytle, DA</t>
  </si>
  <si>
    <t>Bogan, Michael T.; Boersma, Kate S.; Lytle, David A.</t>
  </si>
  <si>
    <t>Flow intermittency alters longitudinal patterns of invertebrate diversity and assemblage composition in an arid-land stream network</t>
  </si>
  <si>
    <t>1. Temporary streams comprise a large proportion of the total length of most stream networks, and the great majority of arid-land stream networks, so it is important to understand their contribution to biotic diversity at both local and landscape scales. 2. In late winter 2010, we sampled invertebrate assemblages in 12 reaches of a large arid-land stream network (including perennial and intermittent headwaters, intermittent middle reaches and perennial rivers) in south-east Arizona, U.S.A. Intermittent reaches had then been flowing for c.60days, following a dry period of more than 450days. We sampled a subset of the perennial study reaches three more times between 2009 and 2011. Since intermittent reaches were dry during these additional sampling periods, we used assemblage data from two other intermittent streams in the study network (sampled in 200405 and 2010) to explore interannual variability in intermittent stream assemblage composition. 3. Invertebrate richness was lowest in intermittent reaches, despite their often being connected to species-rich perennial reaches. The assemblages of these intermittent reaches were not simply a subset of the species in perennial streams, but rather were dominated by a suite of stoneflies, blackflies and midges with adaptations to intermittency (e.g. egg and/or larval diapause). On average, 86% of individuals in these samples were specialists or exclusive to intermittent streams. Predators were 714 times more abundant in perennial than in intermittent reaches. 4. Despite being separated by long distances (1225km) and having very different physical characteristics, the assemblages of perennial headwaters and rivers were more similar to one another than to intervening intermittent reaches, emphasising the prime importance of local hydrology in this system. 5. The duration and recurrence intervals of dry periods, and the relative importance of dispersal from perennial refuges, probably influence the magnitude of biological differences between neighbouring perennial and temporary streams. Although perennial headwaters supported the highest diversity of invertebrates, intermittent reaches supported a number of unique or locally rare species and as such contribute to regional species diversity and should be included in conservation planning.</t>
  </si>
  <si>
    <t>10.1111/fwb.12105</t>
  </si>
  <si>
    <t>WOS:000317625900014</t>
  </si>
  <si>
    <t>Susset, EC; Ramon-Portugal, F; Hemptinne, JL; Dewhirst, SY; Birkett, MA; Magro, A</t>
  </si>
  <si>
    <t>Susset, Eline C.; Ramon-Portugal, Felipe; Hemptinne, Jean-Louis; Dewhirst, Sarah Y.; Birkett, Michael A.; Magro, Alexandra</t>
  </si>
  <si>
    <t>The Role of Semiochemicals in Short-Range Location of Aggregation Sites in Adalia bipunctata (Coleoptera, Coccinellidae)</t>
  </si>
  <si>
    <t>To survive unfavorable periods, ladybird beetles form conspicuous aggregations in specific microsites, with these locations remaining the same year after year. This constancy of location leads to the hypothesis that semiochemicals are involved in the attraction and aggregation of ladybirds to the microsite. In this study, we identified two types of semiochemicals that could play key roles in the attraction and aggregation formation of the two-spotted ladybird, Adalia bipunctata. We first isolated and identified three alkylmethoxypyrazines from A. bipunctata and tested the behavioral responses of diapausing ladybirds to these chemicals in a four-way olfactometer. This revealed that 2-isobutyl-3-methoxypyrazine, on its own or as part of a two-component mixture with 2-isopropyl-3-methoxypyrazine, elicited a positive behavioral response, causing arrestment of diapausing A. bipunctata. As ladybirds are in contact with each other in aggregations, we investigated the role of cuticular hydrocarbons (CHCs) in driving the cohesion and maintenance of aggregation. When an extract of CHCs from diapausing ladybirds was deposited near an alkylmethoxypyrazine source, ladybirds spent more time in the vicinity of the source. We identified a set of CHCs specific to diapausing A. bipunctata. Alkylmethoxyyrazines and CHCs thus deliver information to diapausing ladybirds searching for an aggregation site, as well as mediating several other behaviors throughout the ladybird's life cycle. Chemical parsimony is discussed.</t>
  </si>
  <si>
    <t>Magro, Alexandra/G-8328-2011</t>
  </si>
  <si>
    <t>Magro, Alexandra/0000-0002-7043-0845; Birkett, Michael/0000-0002-3302-2025</t>
  </si>
  <si>
    <t>10.1007/s10886-013-0285-0</t>
  </si>
  <si>
    <t>WOS:000318657700003</t>
  </si>
  <si>
    <t>Phillimore, AB; Proios, K; O'Mahony, N; Bernard, R; Lord, AM; Atkinson, S; Smithers, RJ</t>
  </si>
  <si>
    <t>Phillimore, Albert B.; Proios, Konstantinos; O'Mahony, Naiara; Bernard, Rodolphe; Lord, Alexa M.; Atkinson, Sian; Smithers, Richard J.</t>
  </si>
  <si>
    <t>Inferring local processes from macro-scale phenological pattern: a comparison of two methods</t>
  </si>
  <si>
    <t>Understanding the processes responsible for macro-scale spatial and temporal phenological patterns is a critical step in developing predictive phenological models. While phenological responses may involve the integration of multiple environmental cues, the spring phenology of many plant and animal species appears to be especially sensitive to temperature. As a result of the success of citizen science schemes in mobilizing amateur naturalists, for some parts of the world, there now exist extensive data sets of phenological timings, spanning many species, locations and years. In macroecology, two types of models time windows and growing degree-days are widely used to predict phenology on the basis of temperature. Here, we compare the performance of the two methods in predicting spatiotemporal variation in the timing of Quercus robur first leafing. The methods agree on the time at which leafing becomes sensitive to temperature and provide weak support for a delay in initiation of thermal sensitivity with increasing latitude due to a day-length requirement. Both methods explain c. 50% of the variation in first dates and identify plasticity, rather than local adaptation, as the major cause of spatial covariation between temperature and phenology. For a 1 degrees C rise in spring temperatures we predict that a plastic response of first leafing will give rise to an advance of about seven days. Synthesis: Time-window and growing degree-day methods provide remarkably congruent insights into the processes underpinning geographic variation in Quercus robur first leafing dates. We find that a spatially invariant plastic response to temperature dominates spatiotemporal phenological variation, which means that it may be reasonable to substitute space for time to project how this species will respond to climate change. This study demonstrates the contribution that top-down macroecological approaches can make to our understanding of the processes that give rise to intraspecific phenological variation.</t>
  </si>
  <si>
    <t>Phillimore, Albert/0000-0002-6553-1553; Smithers, Richard/0000-0003-4795-7013</t>
  </si>
  <si>
    <t>10.1111/1365-2745.12067</t>
  </si>
  <si>
    <t>WOS:000318186800023</t>
  </si>
  <si>
    <t>Rautio, A; Valtonen, A; Kunnasranta, M</t>
  </si>
  <si>
    <t>Rautio, Anni; Valtonen, Anu; Kunnasranta, Mervi</t>
  </si>
  <si>
    <t>The effects of sex and season on home range in European hedgehogs at the northern edge of the species range</t>
  </si>
  <si>
    <t>ANNALES ZOOLOGICI FENNICI</t>
  </si>
  <si>
    <t>Limited data exist on ecology of European hedgehog (Erinaceus europaeus) at the northern edge of the species' range. In our study, spatial analysis using radio-tracking data from Finland showed that sex and season had significant effects on the home-range size of hedgehogs. Although males were heavier than females, body weight had no effect on home-range size. Total home ranges (male 98, female 55 ha) were larger than those in southern areas. Thus, male home ranges were larger than those of females during the mating (male 72, female 21 ha) and post-mating seasons (male 48, female 20 ha), but the differences were small and reversed before hibernation (male 17, female 29 ha). Home ranges of individuals of both sexes overlapped, but females shared core areas with other females only during the mating season. Our results imply possible differences in hedgehog ecology probably due to a less productive and harsh northern habitat.</t>
  </si>
  <si>
    <t>0003-455X</t>
  </si>
  <si>
    <t>1797-2450</t>
  </si>
  <si>
    <t>10.5735/086.050.0110</t>
  </si>
  <si>
    <t>WOS:000317443700010</t>
  </si>
  <si>
    <t>Luis, AD; Hayman, DTS; O'Shea, TJ; Cryan, PM; Gilbert, AT; Pulliam, JRC; Mills, JN; Timonin, ME; Willis, CKR; Cunningham, AA; Fooks, AR; Rupprecht, CE; Wood, JLN; Webb, CT</t>
  </si>
  <si>
    <t>Luis, Angela D.; Hayman, David T. S.; O'Shea, Thomas J.; Cryan, Paul M.; Gilbert, Amy T.; Pulliam, Juliet R. C.; Mills, James N.; Timonin, Mary E.; Willis, Craig K. R.; Cunningham, Andrew A.; Fooks, Anthony R.; Rupprecht, Charles E.; Wood, James L. N.; Webb, Colleen T.</t>
  </si>
  <si>
    <t>A comparison of bats and rodents as reservoirs of zoonotic viruses: are bats special?</t>
  </si>
  <si>
    <t>Bats are the natural reservoirs of a number of high-impact viral zoonoses. We present a quantitative analysis to address the hypothesis that bats are unique in their propensity to host zoonotic viruses based on a comparison with rodents, another important host order. We found that bats indeed host more zoonotic viruses per species than rodents, and we identified life-history and ecological factors that promote zoonotic viral richness. More zoonotic viruses are hosted by species whose distributions overlap with a greater number of other species in the same taxonomic order (sympatry). Specifically in bats, there was evidence for increased zoonotic viral richness in species with smaller litters (one young), greater longevity and more litters per year. Furthermore, our results point to a new hypothesis to explain in part why bats host more zoonotic viruses per species: the stronger effect of sympatry in bats and more viruses shared between bat species suggests that interspecific transmission is more prevalent among bats than among rodents. Although bats host more zoonotic viruses per species, the total number of zoonotic viruses identified in bats (61) was lower than in rodents (68), a result of there being approximately twice the number of rodent species as bat species. Therefore, rodents should still be a serious concern as reservoirs of emerging viruses. These findings shed light on disease emergence and perpetuation mechanisms and may help lead to a predictive framework for identifying future emerging infectious virus reservoirs.</t>
  </si>
  <si>
    <t>Willis, Craig/F-5218-2013; Pulliam, Juliet/A-6516-2008</t>
  </si>
  <si>
    <t>Hayman, David/0000-0003-0087-3015; Pulliam, Juliet/0000-0003-3314-8223; Cryan, Paul/0000-0002-2915-8894</t>
  </si>
  <si>
    <t>10.1098/rspb.2012.2753</t>
  </si>
  <si>
    <t>WOS:000315461500012</t>
  </si>
  <si>
    <t>Shipley, BK; Chiszar, D; Fitzgerald, KT; Saviola, AJ</t>
  </si>
  <si>
    <t>Shipley, Bryon K.; Chiszar, David; Fitzgerald, Kevin T.; Saviola, Anthony J.</t>
  </si>
  <si>
    <t>SPATIAL ECOLOGY OF PRAIRIE RATTLESNAKES (CROTALUS VIRIDIS) ASSOCIATED WITH BLACK-TAILED PRAIRIE DOG (CYNOMYS LUDOVICIANUS) COLONIES IN COLORADO</t>
  </si>
  <si>
    <t>We analyzed movements of three groups of radio-telemetered Prairie Rattlesnakes (Crotalus viridis) hibernating in three Black-tailed Prairie Dog (Cynomys ludovicianus) colonies within short-grass prairie in Arapahoe County, Colorado. Movements were short and frequent, with mean R values (measuring straightness-of-path) not exceeding 0.6. Mean total distance traveled during the entire active season was 3007 m. On average, snakes moved 0.7 times per day, traveling 89 m per movement. Home range sizes varied from 0.3-31.4 ha. All snakes returned in autumn to the same colony in which they hibernated the previous winter. Increased foraging opportunities in our study site may have supported shorter migrations than have been reported for C. viridis in Wyoming. Greater body mass of our rattlesnakes and a Nebraska population of C. viridis relative to a Wyoming population of C. viridis indirectly supports this idea. We discuss conservation implications of these findings.</t>
  </si>
  <si>
    <t>WOS:000327352400022</t>
  </si>
  <si>
    <t>Caro, SP; Schaper, SV; Hut, RA; Ball, GF; Visser, ME</t>
  </si>
  <si>
    <t>Caro, Samuel P.; Schaper, Sonja V.; Hut, Roelof A.; Ball, Gregory F.; Visser, Marcel E.</t>
  </si>
  <si>
    <t>The Case of the Missing Mechanism: How Does Temperature Influence Seasonal Timing in Endotherms?</t>
  </si>
  <si>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</si>
  <si>
    <t>Visser, Marcel E/A-9151-2009; Caro, Samuel P/A-5750-2008; Hut, Roelof A./I-3483-2012; KNAW, NIOO-KNAW/A-4320-2012</t>
  </si>
  <si>
    <t>Visser, Marcel E/0000-0002-1456-1939; Caro, Samuel P/0000-0002-5405-7753; Ball, Gregory/0000-0002-4784-0520; KNAW, NIOO-KNAW/0000-0002-3835-159X</t>
  </si>
  <si>
    <t>1544-9173</t>
  </si>
  <si>
    <t>e1001517</t>
  </si>
  <si>
    <t>10.1371/journal.pbio.1001517</t>
  </si>
  <si>
    <t>WOS:000318687800001</t>
  </si>
  <si>
    <t>Kafer, H; Kovac, H; Stabentheiner, A</t>
  </si>
  <si>
    <t>Kaefer, Helmut; Kovac, Helmut; Stabentheiner, Anton</t>
  </si>
  <si>
    <t>Respiration patterns of resting wasps (Vespula sp.)</t>
  </si>
  <si>
    <t>We investigated investigated the respiration patterns of wasps (Vespula sp.) in their viable temperature range (2.9-42.4 degrees C) by measuring CO2 production and locomotor and endothermic activity. Wasps showed cycles of an interburst-burst type at low ambient temperatures (T-a &lt; 5 degrees C) or typical discontinuous gas exchange patterns with closed, flutter and open phases. At high T-a of &gt;31 degrees C, CO2 emission became cyclic. With rising T-a they enhanced CO2-emission primarily by an exponential increase in respiration frequency, from 2.6 mHz at 4.7 degrees C to 74 mHz at 39.7 degrees C. In the same range of T-a CO2 release per cycle decreased from 38.9 to 26.4 mu l g(-1) cycle(-1). A comparison of wasps with other insects showed that they are among the insects with a low respiratory frequency at a given resting metabolic rate (RMR), and a relatively flat increase of respiratory frequency with RMR. CO2 emission was always accompanied by abdominal respiration movements in all open phases and in 71.4% of the flutter phases, often accompanied by body movements. Results suggest that resting wasps gain their highly efficient gas exchange to a considerable extent via the length and type of respiration movements. (c) 2013 Elsevier Ltd. All rights reserved.</t>
  </si>
  <si>
    <t>10.1016/j.jinsphys.2013.01.012</t>
  </si>
  <si>
    <t>WOS:000317797100012</t>
  </si>
  <si>
    <t>Liu, SL; Gong, SY; Li, JM; Huang, WH</t>
  </si>
  <si>
    <t>Liu, Shengli; Gong, Shiyuan; Li, Jinmei; Huang, Wenhu</t>
  </si>
  <si>
    <t>Effects of Water Temperature, Photoperiod, Eyestalk Ablation, and Non-Hormonal Treatments on Spawning of Ovary-Mature Red Swamp Crayfish</t>
  </si>
  <si>
    <t>This study evaluated the temperature and photoperiod requirements of spawning in ovary-mature red swamp crayfish Procambarus clarkii and examined the feasibility of inducing spawning in them by inexpensive and practical, nonhormonal treatments. In a spawning induction experiment lasting 20 d, four water temperature gradients (1214 degrees C, 1618 degrees C, 2022 degrees C, 2426 degrees C) and four photoperiods (completely light [CL], 16h light: 8h dark [16L:8D], 12h light: 12h dark [12L:12D], and completely dark [CD]) were evaluated. Spawning in ovary-mature red swamp crayfish could be observed in a relatively broad temperature range, from 16 degrees C to 22 degrees C. A period (514 d) of low temperature (1618 degrees C) significantly induced spawning in ovary-mature females (p &lt; 0.01), but hibernation began to occur and spawning could not be observed when the temperature was below 14 degrees C. Spawning occurred in both CD and CL circumstances, but long-period light-groups showed a higher spawning rate68.9 +/- 10.2% (mean +/- SD) for CL and 69.6 +/- 6.4% for 16L:8Dthan that in short-period light-groups53.3 +/- 5.7% for 12L:12D and 33.3 +/- 8.3% for CD (p &lt; 0.05). In another spawning induction experiment lasting 3 d, eyestalk interventional stimulating with a high concentration of Na+ combined with a low concentration of Ca2+ induced spawning with a high survival rate (SR = 95.8 +/- 7.3% [mean +/- SD]) in ovary-mature females. A high concentration of K+ combined with a high concentration of Ca2+ caused no spawning and a high mortality rate (SR = 20.8 +/- 19.0% [mean +/- SD]). In this study we also observed that water removal or removing from water can be a stimulating factor of inducing fast and synchronous spawning in ovary-mature crayfish, inducing 46 (16.0%) of 288 ovary-mature red swamp crayfish spawned in 10185s. Received February 6, 2012; accepted October 29, 2012</t>
  </si>
  <si>
    <t>10.1080/15222055.2012.746247</t>
  </si>
  <si>
    <t>WOS:000317290200011</t>
  </si>
  <si>
    <t>Gienger, CM; Tracy, CR; Zimmerman, LC</t>
  </si>
  <si>
    <t>Gienger, C. M.; Tracy, C. Richard; Zimmerman, Linda C.</t>
  </si>
  <si>
    <t>Thermal responses to feeding in a secretive and specialized predator (Gila monster, Heloderma suspectum)</t>
  </si>
  <si>
    <t>We investigate how a unique dietary specialist, the Gila monster (Heloderma suspectum), uses behavioral thermoregulation to elevate body temperature (T-b) after feeding. Lizards in a laboratory thermal gradient were fed rodent meals of three different sizes (5, 10, or 20% of body mass), or sham fed (meal of 0% body mass), and T(b)s were recorded for three days before feeding and seven days after feeding. Gila monsters selected a mean T-b of 25.2 degrees C while fasting (set-point range 23.6-27.1), and increased T(b)s after feeding. The magnitude and duration of post-prandial T-b increases are positively related to meal size, and Gila monsters selected mean T(b)s up to 3.0 degrees C higher and maintain elevated T(b)s for 3-6 days after feeding. Selection of T-b does not appear to differ between day and night time periods, and because the lizards are both diurnal and nocturnal (at different times of year), photoperiod may not be an important influence on T-b selection. (C) 2012 Elsevier Ltd. All rights reserved.</t>
  </si>
  <si>
    <t>Gienger, C.M./D-1759-2010</t>
  </si>
  <si>
    <t>Gienger, C.M./0000-0001-5045-3321</t>
  </si>
  <si>
    <t>10.1016/j.jtherbio.2012.12.004</t>
  </si>
  <si>
    <t>WOS:000317026100004</t>
  </si>
  <si>
    <t>Burns, CW</t>
  </si>
  <si>
    <t>Burns, Carolyn W.</t>
  </si>
  <si>
    <t>Predictors of invasion success by Daphnia species: influence of food, temperature and species identity</t>
  </si>
  <si>
    <t>Non-indigenous North American Daphnia 'pulex' has recently invaded lakes and reservoirs in South Island, New Zealand, that formerly contained only native Daphnia carinata. New Zealand is characterised by a wide range of freshwater ecosystems and low species diversity of planktonic crustaceans, particularly Cladocera. The potential success of a species to invade and establish in a new community is likely to be predicted more accurately when reproductive response norms and fitness of key resident species, as well as the non-indigenous species, have been established under a range of relevant environmental conditions. Based on the results of experiments to test aspects of reproduction and fitness of the invader, D. 'pulex', and D. carinata when grown together at a range of relevant temperatures (8-23 A degrees C) and related photoperiods, I predict the species-specific potential of D. 'pulex' to be dispersed and colonise New Zealand lentic habitats, and the potential of D. carinata to persist with the invader in these habitats. Larger population densities of D. 'pulex' compared to D. carinata at higher temperatures and food level, and larger densities of D. carinata at low temperatures, imply a potential for both species to coexist in New Zealand lakes, facilitated by seasonal succession; increased water temperature and nutrient input associated with climate and land use changes appear likely to promote the wider establishment of D. 'pulex', with both negative and positive implications for the conservation and management of New Zealand's freshwater ecosystems.</t>
  </si>
  <si>
    <t>10.1007/s10530-012-0335-5</t>
  </si>
  <si>
    <t>WOS:000316200700013</t>
  </si>
  <si>
    <t>Ma, ML; Guan, GQ; Chen, Z; Liu, ZJ; Liu, AH; Gou, HT; Ren, QY; Li, YQ; Niu, QL; Yang, JF; Yin, H; Luo, JX</t>
  </si>
  <si>
    <t>Ma, Miling; Guan, Guiquan; Chen, Ze; Liu, Zhijie; Liu, Aihong; Gou, Huitian; Ren, Qiaoyun; Li, Youquan; Niu, Qingli; Yang, Jifei; Yin, Hong; Luo, Jianxun</t>
  </si>
  <si>
    <t>The life cycle of Haemaphysalis qinghaiensis (Acari: Ixodidae) ticks under laboratory conditions</t>
  </si>
  <si>
    <t>The developmental stages in the life cycle of Haemaphysalis qinghaiensis were investigated under laboratory conditions. The larval, nymphal and adult ticks were fed on sheep at 25-27 A degrees C, 50 % relative humidity (RH) and exposed to daylight. All free-living stages were maintained in an incubator (28 A degrees C with 90 % RH and a 12-h photoperiod). The whole life cycle of H. qinghaiensis was completed in an average of 176 days (range 118-247 days). The average developmental periods were 34.44 days for egg incubation; 5.83, 4.20 and 33.70 days for larval pre-feeding, feeding and pre-molting; and 3.88, 5.30 and 46.50 days for nymphal pre-feeding, feeding and pre-molting. The average times for pre-feeding, feeding, pre-oviposition and oviposition of female adult ticks were 2.60, 11.40, 8.50, and 19.35 days, respectively. The results confirmed the positive correlation between the weight of the engorged female and the egg mass laid (r = 0.557, P &lt; 0.05). The reproductive efficiency index and reproductive fitness index in females were 5.49 and 4.98, respectively. Engorged nymphs moulting to females (4.53 +/- A 0.16 mg) were significantly heavier (P &lt; 0.001) than those moulting to males (3.45 +/- A 0.19 mg). The overall sex ratio of the adult ticks was 1:1.1 (M:F).</t>
  </si>
  <si>
    <t>10.1007/s10493-012-9617-y</t>
  </si>
  <si>
    <t>WOS:000315603000010</t>
  </si>
  <si>
    <t>Masciocchi, M; Corley, J</t>
  </si>
  <si>
    <t>Masciocchi, Maite; Corley, Juan</t>
  </si>
  <si>
    <t>Distribution, dispersal and spread of the invasive social wasp (Vespula germanica) in Argentina</t>
  </si>
  <si>
    <t>We studied the distribution and spread of the invasive social wasp Vespula germanica in Argentina, focusing on the contribution of queen dispersal to territorial expansion. Vespula germanica is native to Eurasia and has invaded several regions of the world, including Southern Argentina. Flight potential of field-collected queens was measured using flight mills. Also, by means of an extensive survey we estimated the rate of spread by analysing the relationship between years since arrival and distance from the introduction locality. The mean distance flown by wasp queens in flight mills was 404.7 +/- 140.8m (mean +/- SE, n=59), while the rate of spread of V.germanica was estimated at 37.2 +/- 2.1kmyear1 (mean +/- SE, n=67), although faster towards the south. The observed spread rate of V.germanica wasps in Argentina confirms the invasive potential shown by several Hymenoptera species worldwide. Still, a stratified geographical expansion pattern does not match observed queen dispersal abilities, suggesting that human-aided transport of hibernating queens is the central driver of the current distribution of these wasps. We suggest that despite several life-history traits known for social insects that contribute to successful invasion, wasp spread must still rely strongly on human mediated pathways. This observation sheds light on those factors that are crucial for managing invasions of this and related pestiferous wasps.</t>
  </si>
  <si>
    <t>Masciocchi, Maite/0000-0002-0095-2170; Corley, Juan/0000-0002-8032-2223</t>
  </si>
  <si>
    <t>10.1111/j.1442-9993.2012.02388.x</t>
  </si>
  <si>
    <t>WOS:000316623400005</t>
  </si>
  <si>
    <t>Jonsson, AM; Pulatov, B; Linderson, ML; Hall, K</t>
  </si>
  <si>
    <t>Jonsson, Anna Maria; Pulatov, Bakhtiyor; Linderson, Maj-Lena; Hall, Karin</t>
  </si>
  <si>
    <t>Modelling as a tool for analysing the temperature-dependent future of the Colorado potato beetle in Europe</t>
  </si>
  <si>
    <t>A warmer climate may increase the risk of attacks by insect pests on agricultural crops, and questions on how to adapt management practice have created a need for impact models. Phenological models driven by climate data can be used for assessing the potential distribution and voltinism of different insect species, but the quality of the simulations is influenced by a range of uncertainties. In this study, we model the temperature-dependent activity and development of the Colorado potato beetle, and analyse the influence of uncertainty associated with parameterization of temperature and day length response. We found that the developmental threshold has a major impact on the simulated number of generations per year. Little is known about local adaptations and individual variations, but the use of an upper and a lower developmental threshold gave an indication on the potential variation. The day length conditions triggering diapause are known only for a few populations. We used gridded observed temperature data to estimate local adaptations, hypothesizing that cold autumns can leave a footprint in the population genetics by low survival of individuals not reaching the adult stage before winter. Our study indicated that the potential selection pressure caused by climate conditions varies between European regions. Provided that there is enough genetic variation, a local adaption at the northern distribution limit would reduce the number of unsuccessful initiations and thereby increase the potential for spreading to areas currently not infested. The simulations of the impact model were highly sensitive to biases in climate model data, i.e. systematic deviations in comparison with observed weather, highlightening the need of improved performance of regional climate models. Even a moderate temperature increase could change the voltinism of Leptinotarsa decemlineata in Europe, but knowledge on agricultural practice and strategies for countermeasures is needed to evaluate changes in risk of attacks.</t>
  </si>
  <si>
    <t>10.1111/gcb.12119</t>
  </si>
  <si>
    <t>WOS:000315900800007</t>
  </si>
  <si>
    <t>Sun, X; Zhou, X; Small, GE; Sterner, R; Kang, HZ; Liu, CJ</t>
  </si>
  <si>
    <t>Sun, Xiao; Zhou, Xuan; Small, Gaston E.; Sterner, Robert; Kang, HongZhang; Liu, Chungjiang</t>
  </si>
  <si>
    <t>Energy storage and C:N:P variation in a holometabolous insect (Curculio davidi Fairmaire) larva across a climate gradient</t>
  </si>
  <si>
    <t>Increasing empirical evidence has documented variability in elemental composition within species. However, the extent, causes, and pattern of variability in consumer stoichiometry across a large geographical scale are not well understood. Here, we investigated this issue using a holometabolous insect, weevils (Curculio davidi Fairmaire). Larvae of this species store energy needed for diapause, and variable energy requirements across the geographic range of this species could lead to differences in body elemental composition. Our results showed that variability was high (assessed as the coefficient of variation (CV)) in larval body nitrogen (N) and phosphorus (P) (CV, 10% for N and 13% for P) compared to emerging adults (CV, 5% for N and 8% for P). Temperature-related factors explained more variation than other climatic factors and food for carbon (C), N and P in weevil. In warmer regions, larval C concentration was higher, while N and P were lower. The high C content of weevil larvae relative to both their food source and their adult stage was attributed to energy storage. Across the climatic gradient of its geographic range, larval body C content increased with mean annual temperature and decreased with average diurnal temperature range. This finding implies that temperature-related C storage drives the high variability in elemental composition of larvae across the climate gradient, and also effectively dampens the stoichiometric imbalance between consumers and food resources while serving as an energy reservoir for overwintering and metamorphosis. (c) 2013 Elsevier Ltd. All rights reserved.</t>
  </si>
  <si>
    <t>Sterner, Robert/0000-0003-2292-6122; Small, Gaston/0000-0002-9018-7555</t>
  </si>
  <si>
    <t>10.1016/j.jinsphys.2013.01.010</t>
  </si>
  <si>
    <t>WOS:000317797100005</t>
  </si>
  <si>
    <t>Kloosterman, B; Abelenda, JA; Gomez, MDC; Oortwijn, M; de Boer, JM; Kowitwanich, K; Horvath, BM; van Eck, HJ; Smaczniak, C; Prat, S; Visser, RGF; Bachem, CWB</t>
  </si>
  <si>
    <t>Kloosterman, Bjorn; Abelenda, Jose A.; Carretero Gomez, Maria del Mar; Oortwijn, Marian; de Boer, Jan M.; Kowitwanich, Krissana; Horvath, Beatrix M.; van Eck, Herman J.; Smaczniak, Cezary; Prat, Salome; Visser, Richard G. F.; Bachem, Christian W. B.</t>
  </si>
  <si>
    <t>Naturally occurring allele diversity allows potato cultivation in northern latitudes</t>
  </si>
  <si>
    <t>Potato (Solanum tuberosum L.) originates from the Andes and evolved short-day-dependent tuber formation as a vegetative propagation strategy. Here we describe the identification of a central regulator underlying a major-effect quantitative trait locus for plant maturity and initiation of tuber development. We show that this gene belongs to the family of DOF (DNA-binding with one finger) transcription factors' and regulates tuberization and plant life cycle length, by acting as a mediator between the circadian clock and the StSP6A mobile tuberization signal(2). We also show that natural allelic variants evade post-translational light regulation, allowing cultivation outside the geographical centre of origin of potato. Potato is a member of the Solanaceae family and is one of the world's most important food crops. This annual plant originates from the Andean regions of South America(3). Potato develops tubers from underground stems called stolons. Its equatorial origin makes potato essentially short-day dependent for tuberization and potato will not make tubers in the long-day conditions of spring and summer in the northern latitudes. When introduced in temperate zones, wild material will form tubers in the course of the autumnal shortening of day-length. Thus, one of the first selected traits in potato leading to a European potato type(4) is likely to have been long-day acclimation for tuberization. Potato breeders can exploit the naturally occurring variation in tuberization onset and life cycle length, allowing varietal breeding for different latitudes, harvest times and markets.</t>
  </si>
  <si>
    <t>Visser, Richard GF/B-3423-2012; Smaczniak, Cezary/K-1774-2014; Abelenda, Jose/L-8315-2017; van Eck, Herman/C-5940-2008; Prat, Salome/L-9240-2014</t>
  </si>
  <si>
    <t>Visser, Richard GF/0000-0002-0213-4016; Smaczniak, Cezary/0000-0002-4663-8275; Abelenda, Jose/0000-0001-7952-4891; van Eck, Herman/0000-0002-6530-0616; Prat, Salome/0000-0003-2684-5485; Bachem, Christian/0000-0002-3077-6833</t>
  </si>
  <si>
    <t>MAR 14</t>
  </si>
  <si>
    <t>10.1038/nature11912</t>
  </si>
  <si>
    <t>WOS:000316652300053</t>
  </si>
  <si>
    <t>Coldness Triggers Northward Flight in Remigrant Monarch Butterflies</t>
  </si>
  <si>
    <t>Each fall, eastern North American monarch butterflies (Danaus plexippus) migrate from their northern range to their overwintering grounds in central Mexico [1-3]. Fall migrants are in reproductive diapause, and they use a time-compensated sun compass to navigate during the long journey south [4-6]. Eye-sensed directional cues from the daylight sky (e.g., the horizontal or azimuthal position of the sun) are integrated in the sun compass in the midbrain central complex region [7, 8]. Sun compass output is time compensated by circadian clocks in the antennae so that fall migrants can maintain a fixed flight direction south [9, 10]. In the spring, the same migrants remigrate northward to the southern United States to initiate the northern leg of the migration cycle. Here we show that spring remigrants also use an antenna-dependent time-compensated sun compass to direct their northward flight. Remarkably, fall migrants prematurely exposed to overwintering-like coldness reverse their flight orientation to the north. The temperature microenvironment at the overwintering site is essential for successful completion of the migration cycle, because without cold exposure, aged migrants continue to orient south. Our discovery that coldness triggers the northward flight direction in spring remigrants solves one of the long-standing mysteries of the monarch migration.</t>
  </si>
  <si>
    <t>10.1016/j.cub.2013.01.052</t>
  </si>
  <si>
    <t>WOS:000315764000026</t>
  </si>
  <si>
    <t>Dixon, A; Haffield, JP</t>
  </si>
  <si>
    <t>Dixon, Andrew; Haffield, J. Paul</t>
  </si>
  <si>
    <t>Seed availability and timing of breeding of Common Crossbills Loxia curvirostra at Sitka Spruce Picea sitchensis dominated forestry plantations</t>
  </si>
  <si>
    <t>In Britain the Common Crossbill Loxia curvirostra population has increased markedly in abundance and range with the maturing of the post-war forestry plantations. However, little published information exists on the breeding ecology of the species in these plantations. Crossbills were more abundant in years of high Sitka Spruce Picea sitchensis cone production in the upland forestry plantations of South Wales. The breeding season began early in the year with a median laying date of 13 February and declined after this peak with few nests initiated after April, when the availability of Sitka Spruce seeds declined. The modal clutch size was 3 eggs and an estimated 35% of nests produced fledged young. Most nest failures were associated with adverse weather. Our observations indicate ephemeral occupancy of Sitka Spruce forests as a consequence of variable seed availability, a peak in breeding activity determined by photoperiod and food supply and a low level of breeding productivity.</t>
  </si>
  <si>
    <t>10.5253/078.101.0104</t>
  </si>
  <si>
    <t>WOS:000320894100005</t>
  </si>
  <si>
    <t>Fitzgerald, D; Tipping, PW</t>
  </si>
  <si>
    <t>Fitzgerald, Danyelle; Tipping, Philip W.</t>
  </si>
  <si>
    <t>EFFECT OF INSECT DENSITY AND HOST PLANT QUALITY ON WING-FORM IN MEGAMELUS SCUTELLARIS (HEMIPTERA: DELPHACIDAE)</t>
  </si>
  <si>
    <t>Megamelus scutellaris Berg (Hemiptera: Delphacidae) is a South American species that feeds on waterhyacinth, Eichhornia crassipes Mart. (Solms). This species exhibits significant wing dimorphism whereby fully winged adults (macropters) are capable of flight while those with reduced wings (brachtypters) are not. The wing form is determined by a developmental switch triggered by environmental factors including crowding, host plant quality, temperature, and photoperiod. This study examined the influences of insect density and host plant quality on M. scutellaris wing dimorphism, development, and biomass as well as their effects on E. crassipes. Two experiments exposed a single generation of M. scutellaris to lower and higher densities of conspecifics on low and high quality plants. The first experiment involved transferring second instars to test plants at loads of 50, 5, or 1 g of fresh weight plant biomass per nymph, which resulted in mean densities of 2, 15, and 69 nymphs, respectively, on both low and high quality plants. A second experiment exposed test plants to 2, 4, or 20 M. scutellaris adults for 7 days and allowed their progeny to develop into adults which ultimately produced densities of 0, 56, and 352 F-1 adults, respectively, per low and high quality plants. No macropterous adults were produced in any treatment combination in either experiment. Several plant variables were affected by insect densities and plant quality including the mean relative growth rate, the change in leaf number, and the percentage of dead leaves on a plant. Megamelus scutellaris appeared to have a relatively high density threshold for macroptery within the range of host quality used in these studies. This may promote more brachyptery which, in turn, may increase the chances of this insect reaching damaging densities in field populations of E. crassipes.</t>
  </si>
  <si>
    <t>10.1653/024.096.0116</t>
  </si>
  <si>
    <t>WOS:000317379200016</t>
  </si>
  <si>
    <t>Turner, SR; Steadman, KJ; Vlahos, S; Koch, JM; Dixon, KW</t>
  </si>
  <si>
    <t>Turner, Shane R.; Steadman, Kathryn J.; Vlahos, Stephen; Koch, John M.; Dixon, Kingsley W.</t>
  </si>
  <si>
    <t>Seed Treatment Optimizes Benefits of Seed Bank Storage for Restoration-Ready Seeds: The Feasibility of Prestorage Dormancy Alleviation for Mine-Site Revegetation</t>
  </si>
  <si>
    <t>RESTORATION ECOLOGY</t>
  </si>
  <si>
    <t>Dormant seeds of 18 species from 9 families covering a diverse range of seed dormancy syndromes and life histories from the southwest Australian biodiversity hotspot were assessed for germinability following storage at 1525 degrees C for 36 months. A total of 10 species with physical dormancy (PY) and 8 with either physiological dormancy (PD) or morphophysiological dormancy (MPD) were assessed as part of the study. Prior to storage, germination from dormant seeds was 127%, rising to 41100% following specific dormancy-breaking treatments. When seed dormancy was removed prior to storage for 36 months seeds from all species were found to maintain a nondormant state and germinate to a similar level to that observed at the beginning of the experiment (44100%). Likewise, seeds that did not receive a prestorage dormancy-breaking treatment maintained a dormant state (050% germination) and subsequently responded well to a dormancy-breaking treatment immediately prior to germination assessment (4999%). There were minimal differences in response to dormancy-breaking treatments before and after 36 months storage (average 46% difference) and in the germination responses observed between both storage environments assessed (15 degrees C/15% eRH or 1525 degrees C air dried). Based on these findings, storing seeds in a nondormant state does not alter germinability and this approach provides significant benefits to current seed-based restoration programs through reduction of double handling and improved seed use efficiency.</t>
  </si>
  <si>
    <t>Steadman, Kathryn/C-3401-2008; Turner, Shane R/A-9950-2011; dixon, kingsley w/A-8133-2016; Dixon, Kingsley W/B-1042-2011</t>
  </si>
  <si>
    <t xml:space="preserve">Steadman, Kathryn/0000-0001-7357-330X; dixon, kingsley w/0000-0001-5989-2929; </t>
  </si>
  <si>
    <t>1061-2971</t>
  </si>
  <si>
    <t>10.1111/j.1526-100X.2012.00879.x</t>
  </si>
  <si>
    <t>WOS:000316075000010</t>
  </si>
  <si>
    <t>Chmielewski, FM; Blumel, K; Scherbaum-Heberer, C; Koppmann-Rumpf, B; Schmidt, KH</t>
  </si>
  <si>
    <t>Chmielewski, Frank-M.; Bluemel, Klaus; Scherbaum-Heberer, Carina; Koppmann-Rumpf, Bettina; Schmidt, Karl-Heinz</t>
  </si>
  <si>
    <t>A model approach to project the start of egg laying of Great Tit (Parus major L.) in response to climate change</t>
  </si>
  <si>
    <t>The aim of this study was to select a phenological model that is able to calculate the beginning of egg laying of Great Tit (Parus major) for both current and future climate conditions. Four models (M1-M4) were optimised on long-term phenological observations from the Ecological Research Centre Schluchtern (Hessen/Germany). Model M1 was a common thermal time model that accumulates growing degree days (GDD) on an optimised starting date t (1). Since egg laying of Great Tit is influenced not only by air temperature but also by photoperiod, model M1 was extended by a daylength term to give M2. The other two models, M3 and M4, correspond to M1 and M2, but t (1) was intentionally set to 1 January, in order to consider already rising temperatures at the beginning of the year. A comparison of the four models led to following results: model M1 had a relatively high root mean square error at verification (RMSEver) of more than 4 days and can be used only to calculate the start of egg laying for current climate conditions because of the relatively late starting date for GDD calculation. The model failed completely if the starting date was set to 1 January (M3). Consideration of a daylength term in models M2 and M4 improved the performance of both models strongly (RMSEver of only 3 days or less), increased the credibility of parameter estimation, and was a precondition to calculate reliable projections in the timing of egg laying in birds for the future. These results confirm that the start of egg laying of Great Tit is influenced not only by air temperature, but also by photoperiod. Although models M2 and M4 both provide comparably good results for current climate conditions, we recommend model M4-with a starting date of temperature accumulation on 1 January-for calculating possible future shifts in the commencement of egg laying. Our regional projections in the start of egg laying, based on five regional climate models (RCMs: REMO-UBA, ECHAM5-CLM, HadCM3-CLM, WETTREG-0, WETTREG-1, GHG emission scenario A1B), indicate that in the near future (2011-2040) no significant change will take place. However, in the mid- (2041-2070) and long-term (2071-2100) range the beginning of egg laying could be advanced significantly by up to 11 days on average of all five RCMs. This result corresponds to the already observed shift in the timing of egg laying by about 1 week, due mainly to an abrupt increase in air temperature at the end of the 1980s by 1.2 K between April and May. The use of five regional climate scenarios additionally allowed to estimate uncertainties among the RCMs.</t>
  </si>
  <si>
    <t>Chmielewski, Frank-M./0000-0001-9747-7494</t>
  </si>
  <si>
    <t>10.1007/s00484-012-0553-7</t>
  </si>
  <si>
    <t>WOS:000314897300007</t>
  </si>
  <si>
    <t>Kriticos, DJ; Maitre, DC; Webber, BL</t>
  </si>
  <si>
    <t>Kriticos, Darren J.; Le Maitre, David C.; Webber, Bruce L.</t>
  </si>
  <si>
    <t>Essential elements of discourse for advancing the modelling of species' current and potential distributions</t>
  </si>
  <si>
    <t>A recent review by Dormann etal. (2012, Journal of Biogeography, 39, 21192131) has proposed that methods for the modelling of species distributions be considered as a continuum. We disagree with this thesis, and contend that attempting to present the diverse range of methods as a continuum is unhelpful and ultimately not convincing. It adds to the confusion about the strengths and weaknesses of the diversity of available modelling methods, what exactly it is that they model, and the most appropriate applications. We highlight variation within and between modelling methods that is obscured by the continuum framework and propose that context of application and clarity of method are critical elements for future discourse on the topic.</t>
  </si>
  <si>
    <t>Webber, Bruce/C-1057-2009; Kriticos, Darren J/A-4170-2008; Le Maitre, David/M-8791-2015</t>
  </si>
  <si>
    <t>Webber, Bruce/0000-0001-5934-6557; Kriticos, Darren J/0000-0003-2599-8105; Le Maitre, David/0000-0003-1037-6637</t>
  </si>
  <si>
    <t>10.1111/j.1365-2699.2012.02791.x</t>
  </si>
  <si>
    <t>WOS:000314922500017</t>
  </si>
  <si>
    <t>Davison, R; Nicole, F; Jacquemyn, H; Tuljapurkar, S</t>
  </si>
  <si>
    <t>Davison, Raziel; Nicole, Florence; Jacquemyn, Hans; Tuljapurkar, Shripad</t>
  </si>
  <si>
    <t>Contributions of Covariance: Decomposing the Components of Stochastic Population Growth in Cypripedium calceolus</t>
  </si>
  <si>
    <t>Although correlations between vital rates can have important effects on evolution and demography, few studies have investigated their effects on population dynamics. Here, we extend life-table response experiments (LTREs) to variable environments, showing how to quantify contributions made by (1) mean vital rates, (2) variability driven by environmental fluctuations, (3) correlations implying demographic trade-offs and reflecting stage transition synchrony, and (4) elasticities reflecting local selection pressures. Applying our methods to the lady's slipper orchid Cypripedium calceolus, we found that mean rates accounted for 77.1% of all effects on the stochastic growth rate, variability accounted for 12.6%, elasticities accounted for 6.6%, and correlations accounted for 3.7%. Stochastic effects accounted for 17.6%, 15.3%, and 35.9% of the total in our three populations. Larger elasticities to transitions between dormancy states and stronger correlations between emergence and survival suggest that one population was under greater pressure to remain active while the other two showed survival payoffs for dormancy in poor years. Strong negative correlations between dormancy, emergence, and stasis balanced opposing contributions, resulting in near stationarity in two populations. These new methods provide an additional tool for researchers investigating stochastic population dynamics and should be useful for a broad range of applications in basic ecology and conservation biology.</t>
  </si>
  <si>
    <t>Jacquemyn, Hans/AAC-4875-2019</t>
  </si>
  <si>
    <t>Jacquemyn, Hans/0000-0001-9600-5794; Florence, Nicole/0000-0002-1853-7055</t>
  </si>
  <si>
    <t>10.1086/669155</t>
  </si>
  <si>
    <t>WOS:000315927900012</t>
  </si>
  <si>
    <t>Gompert, Z; Lucas, LK; Nice, CC; Fordyce, JA; Buerkle, CA; Forister, ML</t>
  </si>
  <si>
    <t>Gompert, Zachariah; Lucas, Lauren K.; Nice, Chris C.; Fordyce, James A.; Buerkle, C. Alex; Forister, Matthew L.</t>
  </si>
  <si>
    <t>Geographically multifarious phenotypic divergence during speciation</t>
  </si>
  <si>
    <t>Speciation is an important evolutionary process that occurs when barriers to gene flow evolve between previously panmictic populations. Although individual barriers to gene flow have been studied extensively, we know relatively little regarding the number of barriers that isolate species or whether these barriers are polymorphic within species. Herein, we use a series of field and lab experiments to quantify phenotypic divergence and identify possible barriers to gene flow between the butterfly species Lycaeides idas and Lycaeides melissa. We found evidence that L.idas and L.melissa have diverged along multiple phenotypic axes. Specifically, we identified major phenotypic differences in female oviposition preference and diapause initiation, and more moderate divergence in mate preference. Multiple phenotypic differences might operate as barriers to gene flow, as shown by correlations between genetic distance and phenotypic divergence and patterns of phenotypic variation in admixed Lycaeides populations. Although some of these traits differed primarily between species (e.g., diapause initiation), several traits also varied among conspecific populations (e.g., male mate preference and oviposition preference).</t>
  </si>
  <si>
    <t>Gompert, Zachariah/0000-0003-2248-2488; Fordyce, James/0000-0002-2731-0418; Buerkle, Alex/0000-0003-4222-8858</t>
  </si>
  <si>
    <t>10.1002/ece3.445</t>
  </si>
  <si>
    <t>WOS:000316124100013</t>
  </si>
  <si>
    <t>Fujino, K; Yamanouchi, U; Yano, M</t>
  </si>
  <si>
    <t>Fujino, Kenji; Yamanouchi, Utako; Yano, Masahiro</t>
  </si>
  <si>
    <t>Roles of the Hd5 gene controlling heading date for adaptation to the northern limits of rice cultivation</t>
  </si>
  <si>
    <t>During the diversification of cultivated rice after domestication, rice was grown in diverse geographic regions using genetic variations attributed to the combination of alleles in loci for adaptability to various environmental conditions. To elucidate the key gene for adaptation in rice cultivars to the northern limit of rice cultivation, we conducted genetic analyses of heading date using extremely early-heading cultivars. The Hd5 gene controlling heading date (flowering time) generated variations in heading date among cultivars adapted to Hokkaido, where is the northernmost region of Japan and one of the northern limits of rice cultivation in the world. The association of the Hd5 genotype with heading date and genetical analysis clearly showed that the loss-of-function Hd5 has an important role in exhibiting earlier heading among a local population in Hokkaido. Distinct distribution of the loss-of-function Hd5 revealed that this mutation event of the 19-bp deletion occurred in a local landrace Bouzu and that this mutation may have been selected as an early-heading variety in rice breeding programs in Hokkaido in the early 1900s. The loss-of-function Hd5 was then introduced into the rice variety Fanny from France and contributed to its extremely early heading under the presence of functional Ghd7. These results demonstrated that Hd5 plays roles not only in generating early heading in variations of heading date among a local population in Hokkaido, but also in extremely early heading for adaptation to northern limits of rice cultivation.</t>
  </si>
  <si>
    <t>10.1007/s00122-012-2005-5</t>
  </si>
  <si>
    <t>WOS:000315441800005</t>
  </si>
  <si>
    <t>Zandian, A; Ashjaee, M</t>
  </si>
  <si>
    <t>Zandian, Arash; Ashjaee, Mehdi</t>
  </si>
  <si>
    <t>The thermal efficiency improvement of a steam Rankine cycle by innovative design of a hybrid cooling tower and a solar chimney concept</t>
  </si>
  <si>
    <t>In the present work, a dry cooling tower and a solar chimney design are recombined in order to increase the thermal efficiency of a steam Rankine cycle. The rejected heat from the condenser into the dry cooling tower supplemented by the solar radiation gained through its transparent cover are the sources of wind energy generation that is captured by a wind turbine which is located at the beginning of the chimney. In this research a case study for a 250 MW steam power plant of Shahid Rajaee in Iran has been performed. A CFD finite volume code is developed to find the generated wind velocity at the turbine entrance for a 250 m dry cooling tower base diameter and a chimney height of 200 m. Calculations have been iterated for different ambient temperatures and solar irradiances, representing temperature gradient within day length. A range of 360 kW to 3 MW power is obtained for the change in the chimney diameter from 10 to 50 m. The results show a maximum of 0.37 percent increase in the thermal efficiency of a 250 MW fossil fuel power plant unit; which proves this design to be a significant improvement in efficiency of thermal power plants, by capturing the heat that is dissipated from dry cooling towers. (C) 2012 Elsevier Ltd. All rights reserved.</t>
  </si>
  <si>
    <t>10.1016/j.renene.2012.09.051</t>
  </si>
  <si>
    <t>WOS:000312922000054</t>
  </si>
  <si>
    <t>Dunbar, MW; Gassmann, AJ</t>
  </si>
  <si>
    <t>Dunbar, Mike W.; Gassmann, Aaron J.</t>
  </si>
  <si>
    <t>Abundance and Distribution of Western and Northern Corn Rootworm (Diabrotica spp.) and Prevalence of Rotation Resistance in Eastern Iowa</t>
  </si>
  <si>
    <t>The western corn rootworm Diabrotica virgifera virgifera LeConte (Coleoptera: Chrysomelidae) and the northern corn rootworm Diabrotica barberi Smith&amp;Lawrence (Coleoptera: Chrysomelidae) are major pests of corn (Zea mays L.). Historically, crop rotation has been an effective management strategy, but both species have adapted to crop rotation in the Midwest. For both species in eastern Iowa, we measured abundance and prevalence of rotation resistance using sticky traps and emergence cages in fields of corn and soybean (Glycine max L.). Based on currently available data, we calculated the economic thresholds for these pests at two Diabrotica spp. per trap per day in cornfields and 1.5 D. v. virgifera per trap per day in soybean fields. The economic injury level of rotation-resistant D. barberi was determined to be 3.5 adult insects per emergence cage per year. Peak abundance of rootworm adults in cornfields was below economic thresholds in the majority of fields sampled, suggesting that management of rootworm larvae in continuous cornfields may not always be necessary. Rotation-resistant D. barberi was found throughout eastern Iowa using emergence cages in first-year cornfields, however, the abundance was below levels expected to impose economic injury in 14 of 17 fields evaluated. The presence of rotation-resistant D. v. virgifera, as measured by the occurrence of this insect in soybean fields, occurred only in northeastern Iowa and was also below the economic threshold. These data suggests that crop rotation remains a viable pest management strategy in eastern Iowa.</t>
  </si>
  <si>
    <t>10.1603/EC11291</t>
  </si>
  <si>
    <t>WOS:000314882200022</t>
  </si>
  <si>
    <t>Metcalf, CJE; McMahon, SM; Salguero-Gomez, R; Jongejans, E</t>
  </si>
  <si>
    <t>Metcalf, C. Jessica E.; McMahon, Sean M.; Salguero-Gomez, Roberto; Jongejans, Eelke</t>
  </si>
  <si>
    <t>IPMpack: an R package for integral projection models</t>
  </si>
  <si>
    <t>Structured demographic models offer powerful methods for addressing important questions in ecology and evolution. Integral Projection Models (IPMs) are related to classic matrix models, but are more appropriate for modelling structured populations when the variable describing individuals' demography is continuous (e.g. size, weight, etc.). We present IPMpack, a free open-source software (R) package for building IPMs. The package estimates key population characteristics from IPMs, such as population growth rate in both deterministic and stochastic environments, age-specific trajectories of survival and reproduction, and sensitivities and elasticities to changes in underlying vital rates. IPMpack can be used for species across a range of life cycle complexity and can include continuous and discrete (e.g. seed bank, hibernation) state variables, as well as environmental covariates of interest. Methods for diagnostics, sensitivity analyses, plotting, model comparison and many other features allow users to move from data input through analysis to inference using an array of internal functions. IPMpack fills a need for readily usable tools for constructing and analysing IPMs and is designed to facilitate their use for experts and open up their use for those researchers who have little experience in the details of population models. A standardized IPM modelling framework will also facilitate cross-study and cross-species comparative demography, encouraging the exploration of broader ecological and evolutionary questions that can be addressed by population models.</t>
  </si>
  <si>
    <t>Salguero-Gomez, Roberto/F-9071-2013; Jongejans, Eelke/B-4832-2008; Salguero-Gomez, Rob/N-6016-2016</t>
  </si>
  <si>
    <t>Salguero-Gomez, Roberto/0000-0002-6085-4433; Jongejans, Eelke/0000-0003-1148-7419; Salguero-Gomez, Rob/0000-0002-6085-4433</t>
  </si>
  <si>
    <t>10.1111/2041-210x.12001</t>
  </si>
  <si>
    <t>WOS:000314974800011</t>
  </si>
  <si>
    <t>Haider, M; Dorn, S; Muller, A</t>
  </si>
  <si>
    <t>Haider, Mare; Dorn, Silvia; Mueller, Andreas</t>
  </si>
  <si>
    <t>Intra- and interpopulational variation in the ability of a solitary bee species to develop on non-host pollen: implications for host range expansion</t>
  </si>
  <si>
    <t>Pollen host choice in bees is in many cases highly conserved, which might partly be due to physiological limitations of bee larvae to digest non-host pollen. These limitations need to be overcome in order to incorporate new pollen hosts; however, the mechanisms underlying such host expansion are poorly understood. In this study, we examined intra- and interpopulational variation in the ability of larvae of the solitary bee species Osmia cornuta (Megachilidae) to develop on a non-host pollen diet of Ranunculus acris (Ranunculaceae) by comparing larval performance within and between five geographically distant European populations. The majority of bee larvae from all tested populations died when reared on the Ranunculus pollen diet. Between 10% and 43.5% of all larvae per population reached the cocoon stage, and 48% of these emerged as viable adults from the cocoons, indicating that the physiological ability to cope with the unfavourable properties of Ranunculus pollen exists in each population. The bee larvae of one population exhibited significantly reduced survival on the Ranunculus pollen diet compared with three of the four other populations. Although bees that successfully developed on the Ranunculus pollen diet showed a distinctly prolonged development time, exhibited higher mortality during diapause and reached a considerably lower adult weight compared with individuals fed the control pollen diet, several of the Ranunculus fed individuals were able to reproduce and to sire viable offspring. This study provides the first evidence for both intra- and interpopulational variation in the physiological ability of solitary bees to digest non-host pollen. This variation might enable host expansion and subsequent host shifts in response to natural selection.</t>
  </si>
  <si>
    <t>10.1111/1365-2435.12021</t>
  </si>
  <si>
    <t>WOS:000314166500027</t>
  </si>
  <si>
    <t>White, CR; Green, JA; Martin, GR; Butler, PJ; Gremillet, D</t>
  </si>
  <si>
    <t>White, C. R.; Green, J. A.; Martin, G. R.; Butler, P. J.; Gremillet, D.</t>
  </si>
  <si>
    <t>Energetic constraints may limit the capacity of visually guided predators to respond to Arctic warming</t>
  </si>
  <si>
    <t>For many polar species, climate change is likely to result in range contractions and negative population trends. For those species whose distribution is limited by sea ice and cold water, however, polar warming could result in population increases and range expansion. Population increases of great cormorants Phalacrocorax carbo in Greenland are associated with warmer sea surface temperatures, but the actual impact of environmental change on cormorant spatial ecology remains unclear. In the present study, we investigate how Arctic warming is likely to influence the distribution of cormorants in Greenland. Using geolocation data, we show that many individuals that breed above the Arctic Circle migrate south and winter at lower latitude. We then couple estimates of migratory flight costs with a model that predicts daily energy expenditure during winter on the basis of water temperature, ambient illumination during diving, dive depth and day length. This model shows that the most energy efficient strategy predicted for any breeding location is to migrate as far south as possible, and that, for a given wintering location, it is more energetically expensive to breed at high latitude. We argue that cormorants currently undertake a winter migration to escape the polar night and reduce winter energy costs and that their wintering grounds in Greenland will remain largely unchanged under Arctic warming. This is because low levels of ambient illumination during the polar night will continue to restrict foraging opportunities at high latitude during winter. Northward expansion of the breeding range will result in increased energy expenditure associated with long migratory flights, and the cost of such flights may ultimately limit the breeding range of cormorants. Such limitations are likely to represent a general constraint on the capacity of visually guided predators to respond to climate warming, and may limit the predicted poleward range shifts of these species.</t>
  </si>
  <si>
    <t>Green, Jonathan A/B-8799-2011; Gremillet, David/W-1946-2018; White, Craig/F-9062-2010</t>
  </si>
  <si>
    <t>Green, Jonathan A/0000-0001-8692-0163; Gremillet, David/0000-0002-7711-9398; White, Craig/0000-0002-0200-2187</t>
  </si>
  <si>
    <t>10.1111/j.1469-7998.2012.00968.x</t>
  </si>
  <si>
    <t>WOS:000313833200006</t>
  </si>
  <si>
    <t>Young, KM; Cramp, RL; Franklin, CE</t>
  </si>
  <si>
    <t>Young, K. M.; Cramp, R. L.; Franklin, C. E.</t>
  </si>
  <si>
    <t>Hot and steady: Elevated temperatures do not enhance muscle disuse atrophy during prolonged aestivation in the ectotherm Cyclorana alboguttata</t>
  </si>
  <si>
    <t>Animals that undergo prolonged dormancy experience minimal muscle disuse atrophy (MDA) compared to animals subjected to artificial immobilisation over shorter timeframes. An association between oxidative stress and MDA suggests that metabolic depression presumably affords dormant animals some protection against muscle disuse. Because aerobic metabolism is temperature sensitive, we proposed that MDA in dormant (aestivating) ectotherms would be enhanced at elevated temperatures. In the green-striped burrowing frog, Cyclorana alboguttata, the thermal sensitivity of skeletal muscle metabolic rate is muscle-specific. We proposed that the degree of atrophy experienced during aestivation would correlate with the thermal sensitivity of muscle metabolic rate such that muscles with a relatively high metabolic rate at high temperatures would experience more disuse atrophy. To test this hypothesis, we examined the effect of temperature and aestivation on the extent of MDA in two functionally different muscles: the M. gastrocnemius (jumping muscle) and M. iliofibularis (non-jumping muscle), in C. alboguttata aestivating at 24 or 30 degrees C for 6 months. We compared a range of morphological parameters from muscle cross-sections stained with succinic dehydrogenase to show that muscle-specific patterns of disuse atrophy were consistent with the relative rates of oxygen consumption of those muscle types. However, despite muscle-specific differences in thermal sensitivity of metabolic rate, aestivation temperature did not influence the extent of atrophy in either muscle. Our results suggest that the muscles of frogs aestivating at high temperatures are defended against additional atrophy ensuring protection of muscle function during long periods of immobilisation. J. Morphol., 2013. (c) 2012 Wiley Periodicals, Inc.</t>
  </si>
  <si>
    <t>Franklin, Craig/G-7343-2012; Cramp, Rebecca L/A-4488-2010</t>
  </si>
  <si>
    <t>Franklin, Craig/0000-0003-1315-3797; Cramp, Rebecca L/0000-0001-9798-2271</t>
  </si>
  <si>
    <t>10.1002/jmor.20080</t>
  </si>
  <si>
    <t>WOS:000313127000003</t>
  </si>
  <si>
    <t>Vandekerkhove, J; Martens, K; Rossetti, G; Mesquita-Joanes, F; Namiotko, T</t>
  </si>
  <si>
    <t>Vandekerkhove, Jochen; Martens, Koen; Rossetti, Giampaolo; Mesquita-Joanes, Francesc; Namiotko, Tadeusz</t>
  </si>
  <si>
    <t>Extreme tolerance to environmental stress of sexual and parthenogenetic resting eggs of Eucypris virens (Crustacea, Ostracoda)</t>
  </si>
  <si>
    <t>1. The freshwater ostracod (Ostracoda), Eucypris virens, is commonly found in European temporary pools, where its long-term persistence completely relies on the build-up of resting egg banks. Extreme tolerance of dormant eggs and seeds is widely assumed, but freshwater ostracod eggs are relatively poorly studied. The study of ostracod resting eggs is of particular relevance as it may yield the key to understanding the distribution of the sexes in many species capable of both sexual and asexual reproduction. 2. We assessed the tolerance of dried resting eggs produced by females originating from three populations with males and three all-female E. virens populations. Hatching time and success was compared between control eggs and eggs exposed to one of seven ecologically relevant stressors: digestive enzymes, high salinity, deep freezing, hydration, UV-B radiation, hypoxia and insecticide treatment. 3. None of the stressors reduced significantly the viability of either sexual or asexual eggs. When compared with the reproductive modespecific controls, exposure to UV-B radiation had a mild impact on the survival of sexual and asexual eggs (-16.8 and -22.4%, respectively), but this was only significant for asexual eggs. These results point to an extreme tolerance of E. virens resting eggs and have important implications for the ecology and evolution of the species. 4. The timing of hatching was not affected by the stress treatment, except for UV-B radiation. A marginally significant delay in hatching response was observed for UV-B-radiated eggs when compared to the overall mean, but this treatment effect was absent when compared with the reproductive modespecific controls. 5. The populations with males produced eggs that hatched on average earlier (-1.5 days at 17 degrees C) and were more successful (+26%) than asexual eggs. Due to the limited number of populations and the population-specific origin and age of the eggs, the possibility due to the differences in age and origin of the resting eggs, or to variations in local conditions, cannot be ruled out.</t>
  </si>
  <si>
    <t>Rossetti, Giampaolo/I-5703-2014; Martens, Koen RLM/A-8171-2010; Mesquita-Joanes, Francesc/F-3200-2011; Namiotko, Tadeusz/I-1916-2019</t>
  </si>
  <si>
    <t>Rossetti, Giampaolo/0000-0002-8136-6965; Mesquita-Joanes, Francesc/0000-0001-7168-1980; Namiotko, Tadeusz/0000-0002-0269-2923</t>
  </si>
  <si>
    <t>10.1111/fwb.12051</t>
  </si>
  <si>
    <t>WOS:000313128300002</t>
  </si>
  <si>
    <t>Sanchez, V; Keena, MA</t>
  </si>
  <si>
    <t>Sanchez, V.; Keena, M. A.</t>
  </si>
  <si>
    <t>Development of the Teneral Adult Anoplophora glabripennis (Coleoptera: Cerambycidae): Time to Initiate and Completely Bore Out of Maple Wood</t>
  </si>
  <si>
    <t>Anoplophora glabripennis (Motschulsky) is an introduced invasive pest with the potential to devastate hardwood forests in North America. Using artificial pupal chambers, we documented the time required by teneral adults at three temperatures (20, 25, and 30 degrees C), 60-80% RH, and a photoperiod of 16:8 (L:D) h to initiate boring after eclosion and subsequently bore completely through a 7-mm (range, 3-11 mm) layer of Norway maple wood (Acer platanoides L.). In total, 218 laboratory-reared pupae from the Chicago, IL, or Inner Mongolia, China, populations were used in the study. Females (1.54 +/- 0.03 g) weighed signi_cantly more than males (1.12 +/- 0.03 g), but the average weights of the beetles emerging in each temperature did not differ. Adult weight was positively correlated with exit hole diameter (diameter[mm] = 2.2 * weight [g] + 7.9). The rate at which beetles bored through the wood (136, 178, and 168 mm(3)/d at 20, 25 and 30 degrees C, respectively) significantly differed between temperatures but did not differ with beetle weight. Temperature had a significant effect on the time it took adults to initiate boring (7, 5, and 4 d at 20, 25, and 30 degrees C, respectively) and subsequently to complete boring to emerge (5, 4, and 4 d at 20, 25, and 30 degrees C, respectively). This suggests that beetles require more than a week to progress from eclosion to emergence in wood, even at summer temperatures. This information on A. glabripennis basic biology is critical for developing phenology models that are used to time exclusion and eradication methodologies.</t>
  </si>
  <si>
    <t>10.1603/EN12225</t>
  </si>
  <si>
    <t>WOS:000314096500001</t>
  </si>
  <si>
    <t>Loncaric, Z; Hackenberger, BK</t>
  </si>
  <si>
    <t>Loncaric, Zeljka; Hackenberger, Branimir K.</t>
  </si>
  <si>
    <t>Stage and age structured Aedes vexans and Culex pipiens (Diptera: Culicidae) climate-dependent matrix population model</t>
  </si>
  <si>
    <t>Aedes vexans and Culex pipiens mosquitoes are potential vectors of many arbovirial diseases. Due to the ongoing climate changes and reappearance of some zoonoses that were considered eradicated, there is a growing concern about potential disease outbreaks. Therefore, the prediction of increased adult population abundances becomes an essential tool for the appropriate implementation of mosquito control strategies. In order to describe the population dynamics of A. vexans and C pipiens mosquitoes in temperate climate regions, a 3-year period (2008-2010) climate-dependent model was constructed. The models represent a combination of mathematical modeling and computer simulations, and include temperature, rainfall, photoperiods, and the flooding dynamics of A. vexans breeding sites. Both models are structured according to the developmental stages, and by individuals' "age" (i.e., time spent in each developmental stage), as we wanted to enable a time delay between the appearances of different developmental stages of mosquitoes. The time delay length is temperature dependent, with temperature being the most important factor influencing morphogenesis rates in immatures and gonotrophic cycle durations in adult mosquitoes. To determine which developmental stages are the most sensitive and are those at which control measures should be aimed, transient elasticities were calculated. The analysis showed that both mosquito species reacted to perturbation of the same matrix elements; however, in the C pipiens model, the stage with greatest proportional sensitivity (i.e., elasticity) during most of the three-year reproduction season contained adults, while in the A. vexans model it contained larvae. The models were validated by comparing 7-day model outputs with data on human bait collection (HBC) obtained from the Public Health Institute of Osijek-Baranja, with both model outputs showing valid compatibility with field data over the three-year period. The proposed models can easily be modified to describe population dynamics of other mosquito species in different geographical areas, as well as for assessing the efficiency and optimization of different mosquito control strategies. (C) 2012 Elsevier Inc. All rights reserved.</t>
  </si>
  <si>
    <t>Hackenberger, Branimir K./H-9738-2018</t>
  </si>
  <si>
    <t>Hackenberger, Branimir K./0000-0003-4317-2067</t>
  </si>
  <si>
    <t>10.1016/j.tpb.2012.08.002</t>
  </si>
  <si>
    <t>WOS:000315060400009</t>
  </si>
  <si>
    <t>Koehler, S; Doubsky, J; Kaltenpoth, M</t>
  </si>
  <si>
    <t>Koehler, Sabrina; Doubsky, Jan; Kaltenpoth, Martin</t>
  </si>
  <si>
    <t>Dynamics of symbiont-mediated antibiotic production reveal efficient long-term protection for beewolf offspring</t>
  </si>
  <si>
    <t>Background: Insects have evolved a wide range of mechanisms to defend themselves and their offspring against antagonists. One of these strategies involves the utilization of antimicrobial compounds provided by symbiotic bacteria to protect the host or its nutritional resources from pathogens and parasites. In the symbiosis of the solitary digger wasp, Philanthus triangulum (Hymenoptera, Crabronidae), the bacterial symbiont 'Candidatus Streptomyces philanthi' defends the developing larvae against pathogens by producing a mixture of at least nine antimicrobial substances on the cocoon surface. This antibiotic cocktail inhibits the growth of a broad range of detrimental fungi and bacteria, thereby significantly enhancing the offspring's survival probability. Results: Here we show that the production of antimicrobial compounds by the beewolf symbionts is confined to the first two weeks after cocoon spinning, leading to a high concentration of piericidins and streptochlorin on the cocoon surface. Expression profiling of housekeeping, sporulation, and antibiotic biosynthesis genes indicates that antibiotic production coincides with morphological differentiation that enables the symbionts to survive the nutrient-limited conditions on the beewolf cocoon. The antibiotic substances remain stable on the cocoon surface for the entire duration of the beewolf's hibernation period, demonstrating that the compounds are resistant against environmental influences. Conclusions: The antibiotic production by the beewolf symbionts serves as a reliable protection for the wasp offspring against pathogenic microorganisms during the long and unpredictable developmental phase in the subterranean brood cells. Thus, the beewolf-Streptomyces symbiosis provides one of the rare examples of antibiotics serving as an efficient defense in the natural environment and may aid in devising new strategies for the utilization of antibiotic combination therapies in human medicine against increasingly resistant bacterial and fungal pathogens.</t>
  </si>
  <si>
    <t>Kaltenpoth, Martin/M-8475-2014</t>
  </si>
  <si>
    <t>10.1186/1742-9994-10-3</t>
  </si>
  <si>
    <t>WOS:000316322900001</t>
  </si>
  <si>
    <t>Voorberg-van der Wel, A; Zeeman, AM; van Amsterdam, SM; van den Berg, A; Klooster, EJ; Iwanaga, S; Janse, CJ; van Gemert, GJ; Sauerwein, R; Beenhakker, N; Koopman, G; Thomas, AW; Kocken, CHM</t>
  </si>
  <si>
    <t>Voorberg-van der Wel, Annemarie; Zeeman, Anne-Marie; van Amsterdam, Sandra M.; van den Berg, Alexander; Klooster, Els J.; Iwanaga, Shiroh; Janse, Chris J.; van Gemert, Geert-Jan; Sauerwein, Robert; Beenhakker, Niels; Koopman, Gerrit; Thomas, Alan W.; Kocken, Clemens H. M.</t>
  </si>
  <si>
    <t>Transgenic Fluorescent Plasmodium cynomolgi Liver Stages Enable Live Imaging and Purification of Malaria Hypnozoite-Forms</t>
  </si>
  <si>
    <t>A major challenge for strategies to combat the human malaria parasite Plasmodium vivax is the presence of hypnozoites in the liver. These dormant forms can cause renewed clinical disease after reactivation through unknown mechanisms. The closely related non-human primate malaria P. cynomolgi is a frequently used model for studying hypnozoite-induced relapses. Here we report the generation of the first transgenic P. cynomolgi parasites that stably express fluorescent markers in liver stages by transfection with novel DNA-constructs containing a P. cynomolgi centromere. Analysis of fluorescent liver stages in culture identified, in addition to developing liver-schizonts, uninucleate persisting parasites that were atovaquone resistant but primaquine sensitive, features associated with hypnozoites. We demonstrate that these hypnozoite-forms could be isolated by fluorescence-activated cell sorting. The fluorescently-tagged parasites in combination with FACS-purification open new avenues for a wide range of studies for analysing hypnozoite biology and reactivation.</t>
  </si>
  <si>
    <t>Sauerwein, Robert/C-8519-2013</t>
  </si>
  <si>
    <t>Kocken, Clemens/0000-0002-4784-1734; Janse, Chris J/0000-0002-6410-6205</t>
  </si>
  <si>
    <t>e54888</t>
  </si>
  <si>
    <t>10.1371/journal.pone.0054888</t>
  </si>
  <si>
    <t>WOS:000314023600129</t>
  </si>
  <si>
    <t>Piiroinen, S; Lindstrom, L; Lyytinen, A; Mappes, J; Chen, YH; Izzo, V; Grapputo, A</t>
  </si>
  <si>
    <t>Piiroinen, Saija; Lindstrom, Leena; Lyytinen, Anne; Mappes, Johanna; Chen, Yolanda H.; Izzo, Victor; Grapputo, Alessandro</t>
  </si>
  <si>
    <t>Pre-invasion history and demography shape the genetic variation in the insecticide resistance-related acetylcholinesterase 2 gene in the invasive Colorado potato beetle</t>
  </si>
  <si>
    <t>Background: Invasive pest species offers a unique opportunity to study the effects of genetic architecture, demography and selection on patterns of genetic variability. Invasive Colorado potato beetle (Leptinotarsa decemlineata) populations have experienced a rapid range expansion and intense selection by insecticides. By comparing native and invasive beetle populations, we studied the origins of organophosphate (OP) resistance-associated mutations in the acetylcholinesterase 2 (AChE2) gene, and the role of selection and demography on its genetic variability. Results: Analysis of three Mexican, two US and five European populations yielded a total of 49 haplotypes. Contrary to the expectations all genetic variability was associated with a point mutation linked to insecticide resistance (S291G), this mutation was found in 100% of Mexican, 95% of US and 71% of European beetle sequences analysed. Only two susceptible haplotypes, genetically very differentiated, were found, one in US and one in Europe. The genetic variability at the AChE2 gene was compared with two other genes not directly affected by insecticide selection, diapause protein 1 and juvenile hormone esterase. All three genes showed reduction in genetic variability indicative of a population bottleneck associated with the invasion. Conclusions: Stochastic effects during invasion explain most of the observed patterns of genetic variability at the three genes investigated. The high frequency of the S291G mutation in the AChE2 gene among native populations suggests this mutation is the ancestral state and thus, either a pre-adaptation of the beetle for OP resistance or the AChE2 is not the major gene conferring OP resistance. The long historical association with host plant alkaloids together with recombination may have contributed to the high genetic variation at this locus. The genetic diversity in the AChE2 locus of the European beetles, in turn, strongly reflects founder effects followed by rapid invasion. Our results suggest that despite the long history of insecticide use in this species, demographic events together with pre-invasion history have been strongly influential in shaping the genetic diversity of the AChE2 gene in the invasive beetle populations.</t>
  </si>
  <si>
    <t>Lindstrom, Leena/B-2326-2012; Chen, Yolanda H./K-6566-2014</t>
  </si>
  <si>
    <t>Lindstrom, Leena/0000-0002-6452-4538; Chen, Yolanda H./0000-0001-9439-5899; Mappes, Johanna/0000-0002-1117-5629; Lyytinen, Anne/0000-0002-1281-1797</t>
  </si>
  <si>
    <t>10.1186/1471-2148-13-13</t>
  </si>
  <si>
    <t>WOS:000313879600001</t>
  </si>
  <si>
    <t>Khodayari, S; Moharramipour, S; Larvor, V; Hidalgo, K; Renault, D</t>
  </si>
  <si>
    <t>Khodayari, Samira; Moharramipour, Saeid; Larvor, Vanessa; Hidalgo, Kevin; Renault, David</t>
  </si>
  <si>
    <t>Deciphering the Metabolic Changes Associated with Diapause Syndrome and Cold Acclimation in the Two-Spotted Spider Mite Tetranychus urticae</t>
  </si>
  <si>
    <t>Diapause is a common feature in several arthropod species that are subject to unfavorable growing seasons. The range of environmental cues that trigger the onset and termination of diapause, in addition to associated hormonal, biochemical, and molecular changes, have been studied extensively in recent years; however, such information is only available for a few insect species. Diapause and cold hardening usually occur together in overwintering arthropods, and can be characterized by recording changes to the wealth of molecules present in the tissue, hemolymph, or whole body of organisms. Recent technological advances, such as high throughput screening and quantification of metabolites via chromatographic analyses, are able to identify such molecules. In the present work, we examined the survival ability of diapausing and non-diapausing females of the two-spotted spider mite, Tetranychus urticae, in the presence (0 or 5 degrees C) or absence of cold acclimation. Furthermore, we examined the metabolic fingerprints of these specimens via gas chromatography-mass spectrophotometry (GC-MS). Partial Least Square Discriminant Analysis (PLS-DA) of metabolites revealed that major metabolic variations were related to diapause, indicating in a clear cut-off between diapausing and non-diapausing females, regardless of acclimation state. Signs of metabolic depression were evident in diapausing females, with most amino acids and TCA cycle intermediates being significantly reduced. Out of the 40 accurately quantified metabolites, seven metabolites remained elevated or were accumulated in diapausing mites, i.e. cadaverine, gluconolactone, glucose, inositol, maltose, mannitol and sorbitol. The capacity to accumulate winter polyols during cold-acclimation was restricted to diapausing females. We conclude that the induction of increased cold hardiness in this species is associated with the diapause syndrome, rather than being a direct effect of low temperature. Our results provide novel information about biochemical events related to the cold hardening process in the two-spotted spider mite.</t>
  </si>
  <si>
    <t>Moharramipour, Saeid/AAB-7252-2019</t>
  </si>
  <si>
    <t>Moharramipour, Saeid/0000-0001-8389-8861; RENAULT, David/0000-0003-3644-1759; Hidalgo, Kevin/0000-0001-5923-3130</t>
  </si>
  <si>
    <t>e54025</t>
  </si>
  <si>
    <t>10.1371/journal.pone.0054025</t>
  </si>
  <si>
    <t>WOS:000313738900032</t>
  </si>
  <si>
    <t>Varcoe, TJ; Boden, MJ; Voultsios, A; Salkeld, MD; Rattanatray, L; Kennaway, DJ</t>
  </si>
  <si>
    <t>Varcoe, Tamara J.; Boden, Michael J.; Voultsios, Athena; Salkeld, Mark D.; Rattanatray, Leewen; Kennaway, David J.</t>
  </si>
  <si>
    <t>Characterisation of the Maternal Response to Chronic Phase Shifts during Gestation in the Rat: Implications for Fetal Metabolic Programming</t>
  </si>
  <si>
    <t>Disrupting maternal circadian rhythms through exposure to chronic phase shifts of the photoperiod has lifelong consequences for the metabolic homeostasis of the fetus, such that offspring develop increased adiposity, hyperinsulinaemia and poor glucose and insulin tolerance. In an attempt to determine the mechanisms by which these poor metabolic outcomes arise, we investigated the impact of chronic phase shifts (CPS) on maternal and fetal hormonal, metabolic and circadian rhythms. We assessed weight gain and food consumption of dams exposed to either CPS or control lighting conditions throughout gestation. At day 20, dams were assessed for plasma hormone and metabolite concentrations and glucose and insulin tolerance. Additionally, the expression of a range of circadian and metabolic genes was assessed in maternal, placental and fetal tissue. Control and CPS dams consumed the same amount of food, yet CPS dams gained 70% less weight during the first week of gestation. At day 20, CPS dams had reduced retroperitoneal fat pad weight (-15%), and time-of-day dependent decreases in liver weight, whereas fetal and placental weight was not affected. Melatonin secretion was not altered, yet the timing of corticosterone, leptin, glucose, insulin, free fatty acids, triglycerides and cholesterol concentrations were profoundly disrupted. The expression of gluconeogenic and circadian clock genes in maternal and fetal liver became either arrhythmic or were in antiphase to the controls. These results demonstrate that disruptions of the photoperiod can severely disrupt normal circadian profiles of plasma hormones and metabolites, as well as gene expression in maternal and fetal tissues. Disruptions in the timing of food consumption and the downstream metabolic processes required to utilise that food, may lead to reduced efficiency of growth such that maternal weight gain is reduced during early embryonic development. It is these perturbations that may contribute to the programming of poor metabolic homeostasis in the offspring.</t>
  </si>
  <si>
    <t>Kennaway, David J/B-8955-2009; Varcoe, Tamara/H-2785-2014; Boden, Michael/L-9884-2013</t>
  </si>
  <si>
    <t xml:space="preserve">Kennaway, David J/0000-0002-5864-3514; </t>
  </si>
  <si>
    <t>e53800</t>
  </si>
  <si>
    <t>10.1371/journal.pone.0053800</t>
  </si>
  <si>
    <t>WOS:000314759400085</t>
  </si>
  <si>
    <t>Geshi, J; Fujisaki, K</t>
  </si>
  <si>
    <t>Geshi, Junya; Fujisaki, Kenji</t>
  </si>
  <si>
    <t>Northward Range Expansion of Nezara viridula in Kinki District, Japan: Expansion Speed</t>
  </si>
  <si>
    <t>Recently, poleward range expansions in association with recent climate warming have been reported in several species around the world. In Japan, Nezara viridula, a serious pest of various crops, has been expanding its range northward, possibly due to climate warming. Data on the current distribution and accurate prediction of range expansion are important for pest management. Here, we show that the current distribution of N. viridula in the Kinki district has been expanded northward. Moreover, comparison of the current distribution with the data from five and fifty years ago reveals that the speed of range expansion has accelerated. In addition, the current distribution cannot be simply explained by temperature, which was previously believed to determine the northern limit of N. viridula, because the temperature in the current northern limit area does not meet the conditions. This suggests that factors other than temperature are also involved in the northward range expansion of N. viridula. To understand the impact of climate warming on the northward range expansion, it is important to consider not only temperature but also other factors, including physiological and/or behavioral adaptations.</t>
  </si>
  <si>
    <t>10.1303/jjaez.2013.151</t>
  </si>
  <si>
    <t>WOS:000339457100003</t>
  </si>
  <si>
    <t>Crawford, R; Shan, FC; McCarthy, A</t>
  </si>
  <si>
    <t>Liu, M; Zhao, Z</t>
  </si>
  <si>
    <t>Crawford, R.; Shan, F. C.; McCarthy, A.</t>
  </si>
  <si>
    <t>Chinese Jujube: a Developing Industry in Australia</t>
  </si>
  <si>
    <t>II INTERNATIONAL JUJUBE SYMPOSIUM</t>
  </si>
  <si>
    <t>2nd International Jujube Symposium</t>
  </si>
  <si>
    <t>SEP 03-07, 2011</t>
  </si>
  <si>
    <t>Xinzheng, PEOPLES R CHINA</t>
  </si>
  <si>
    <t>The Chinese jujube (Ziziphus jujuba Mill.) is highly adaptable, tolerating a range of climatic and soil conditions. Under natural conditions the tree forms a deep and substantial taproot making it drought tolerant. Chinese jujube has a low water requirement and higher salt tolerance than most fruit crops. The Chinese jujube grows best in climates with a long, hot, dry summer after adequate rain early in the season and cool temperature during its dormancy. The tree is adapted to subtropical and warm temperate areas. Trees have grown successfully in Western Australia, South Australia and Victoria for over 15 years. The tree appears to fruit well with little fertiliser and has no serious disease, insect or nematode pests. In Western Australia, Chinese jujubes are currently grown in the Perth hills, the northern goldfields and the south-west region and sold at local markets and some Asian supermarkets in Perth. Western Australia's proximity to South-East Asia and its counter season production to the northern hemisphere provide an opportunity to market product for the increasing demand. A jujube industry has the potential to be a new profitable agricultural industry for Australia to develop to meet the requirements of domestic and overseas markets. The development of a jujube industry will be beneficial in fighting salinity which is a challenge facing sustainable agriculture in WA.</t>
  </si>
  <si>
    <t>978-90-66055-16-2</t>
  </si>
  <si>
    <t>WOS:000332959700003</t>
  </si>
  <si>
    <t>Adamec, L; Kucerova, A</t>
  </si>
  <si>
    <t>Adamec, Lubomir; Kucerova, Andrea</t>
  </si>
  <si>
    <t>Overwintering temperatures affect freezing temperatures of turions of aquatic plants</t>
  </si>
  <si>
    <t>The effect of different overwintering temperatures (2.5 +/- 1 degrees C in a refrigerator or outdoor natural overwintering on wet topsoil with weak frosts) on the freezing temperature and survival rate of turions of 10 aquatic plant species with different ecological traits (free-floating habit or bottom rooting) was studied using mini thermocouples. Dormant, non-hardened turions of 9 species exhibited freezing within a narrow temperature range of -7.0 to -10.2 degrees C, while Hydrocharis morsus-ranae froze at -3.6 degrees C. The survival rate of the turions after the measurements was, however, very low (0-38%). In several species, the freezing temperature of turions at the beginning of germination was not significantly different (at p &lt; 0.05) from the dormant ones. The mean freezing temperature of outdoor hardened turions of 6 species was within a very narrow range of -2.8 to -3.3 degrees C and was thus significantly higher by 4-7 degrees C (p &lt; 0.0002) than that for the non-hardened turions. It is assumed that the freezing temperatures indicate freezing of the extracellular water. The hardened turions of all 7 species were able to survive mild winter frosts under the topsoil conditions at a rate of 76-100%. These characteristics suggest that the turions of aquatic species can be hardened by weak frosts and that their frost hardiness is based on the shift from frost avoidance in non-hardened turions to frost tolerance. (C) 2013 Elsevier GmbH. All rights reserved.</t>
  </si>
  <si>
    <t>Kucerova, Andrea/K-4937-2014; Adamec, Lubomir/G-9970-2011</t>
  </si>
  <si>
    <t>10.1016/j.flora.2013.07.009</t>
  </si>
  <si>
    <t>WOS:000325905600003</t>
  </si>
  <si>
    <t>Jensen, JR; Haskins, CB; DeBoy, CC</t>
  </si>
  <si>
    <t>IEEE</t>
  </si>
  <si>
    <t>Jensen, J. Robert; Haskins, Christopher B.; DeBoy, Christopher C.</t>
  </si>
  <si>
    <t>Regenerative PN Ranging Experience with New Horizons During 2012</t>
  </si>
  <si>
    <t>2013 IEEE AEROSPACE CONFERENCE</t>
  </si>
  <si>
    <t>IEEE Aerospace Conference Proceedings</t>
  </si>
  <si>
    <t>IEEE Aerospace Conference</t>
  </si>
  <si>
    <t>MAR 02-09, 2013</t>
  </si>
  <si>
    <t>Big Sky, MT</t>
  </si>
  <si>
    <t>The New Horizons mission to Pluto is the first deep space mission to include the capability of supporting regenerative PN ranging. During the current phase of the mission, sequential tone ranging supports the mission navigation requirements but regenerative ranging will expand the conditions (antenna selection, integration time, etc.) over which ranging will be successful during any extended mission following the Pluto fly-by, to objects in the Kuiper belt. Experience with regenerative ranging is being obtained now in preparation for its use in an extended mission. During most of 2012, New Horizons was in a hibernation state. Tracking was conducted between late April and early July. Six regenerative ranging passes were performed to bookend this interval; 2 at the beginning and 4 at the end. During that time, the distance between the spacecraft and Earth was in excess of 22 Astronautical Units (AU) and the Pr/No levels were below 15 dB-Hz. A seventh regenerative ranging pass was performed in May at a higher signal level in order to test the acquisition of the ranging code by the spacecraft during a variety of conditions. The consistency of the regenerative range measurements with the adjacent sequential tone ranging measurements has been demonstrated and serves as a check on the calibration of the regenerative ranging system conditions. The range measurement precision has been shown to follow the predictions that are based on the uplink and downlink signal power. The regenerative ranging system has been shown to acquire the uplink ranging code with and without a commanded reset and regardless of the noise bandwidth setting of the system. This paper will present the data that was obtained during 2012 and will describe the analysis results for the regenerative ranging experience during 2012.</t>
  </si>
  <si>
    <t>1095-323X</t>
  </si>
  <si>
    <t>978-1-4673-1811-2</t>
  </si>
  <si>
    <t>WOS:000320123901085</t>
  </si>
  <si>
    <t>Chapman, JW; Lim, KS; Reynolds, DR</t>
  </si>
  <si>
    <t>Chapman, Jason W.; Lim, Ka S.; Reynolds, Don R.</t>
  </si>
  <si>
    <t>The significance of midsummer movements of Autographa gamma: Implications for a mechanistic understanding of orientation behavior in a migrant moth</t>
  </si>
  <si>
    <t>CURRENT ZOOLOGY</t>
  </si>
  <si>
    <t>The silver Y moth Autographa gamma undertakes windborne spring and fall migrations between winter breeding regions around the Mediterranean and summer breeding regions in northern Europe. Flight behaviors facilitating these migrations include: (i) selection of seasonally-favorable tailwinds; (ii) flying at the altitude of the fastest winds; (iii) adopting flight headings that partially counteract crosswind drift; and (iv) seasonal reversal of preferred directions between spring and fall. In the UK, radar measurements indicate that migratory activity is pronounced during the spring and fall, but is usually very low during midsummer (July). However, an atypically intense period of high-altitude flight was recorded during July 2006, and in this study we compare the flight behavior of A. gamma during these midsummer movements with the more typical spring and fall migrations. During July 2006, activity was most intense at significantly lower altitudes than occurred in spring or fall, and was not associated with the height of the fastest winds; consequently displacement speeds were significantly slower. The most striking difference was an absence of tailwind selectivity in July with windborne movements occurring on almost every night of the month and on tailwinds from all directions. Finally, orientation behavior was quantitatively different during July, with significantly greater dispersion of flight headings and displacements than observed in spring and fall. We discuss mechanisms which could have caused these differences, and conclude that a lack of appropriate photoperiod cues during development of the summer generation resulted in randomly-oriented 'dispersive' movements that were strikingly different from typical seasonal migrations.</t>
  </si>
  <si>
    <t>Lim, Ka Sing/B-4480-2012; Reynolds, Donald R/C-7361-2013</t>
  </si>
  <si>
    <t xml:space="preserve">Lim, Ka Sing/0000-0002-9166-2928; </t>
  </si>
  <si>
    <t>1674-5507</t>
  </si>
  <si>
    <t>2396-9814</t>
  </si>
  <si>
    <t>10.1093/czoolo/59.3.360</t>
  </si>
  <si>
    <t>WOS:000320450000011</t>
  </si>
  <si>
    <t>Golshan, H; Saber, M; Majidi-Shilsar, F; Bagheri, M; Mahdavi, V</t>
  </si>
  <si>
    <t>Golshan, Hediyeh; Saber, Moosa; Majidi-Shilsar, Farzad; Bagheri, Mohammad; Mahdavi, Vahid</t>
  </si>
  <si>
    <t>Effects of Common Pesticides Used in Rice Fields on the Conidial Germination of Several Isolates of Entomopathogenic Fungus, Beauveria bassiana (Balsamo) Vuillemin</t>
  </si>
  <si>
    <t>The integration of biological and chemical control approaches is very important for a successful Integrated Pest Management (IPM) program. The entomopathogenic fungus Beauveria bassiana (Balsamo) Vuillemin (sensu lato) is one of the facultative insect pathogens with significant host range and host specificity. In this study, the effects of eight common pesticides used in rice fields were studied on the germination of B. bassiana. The experiments were carried out in the laboratory at 25 +/- 1 degrees C, 80 +/- 5% RH and a 16h-photoperiod. The isolates Mcb 6, EUT 116, IRAN 429C and DEBI 005 of B. bassiana were treated with the field recommended rate of the pesticides. Experiments were performed according to the completely randomized design (CRD). The results showed that fungicides had the highest adverse effect on the germination of the isolates of B. bassiana. So it can be concluded that fungicides are limitation factors for activity of the fungus in the rice fields. The highest germination of fungal isolates was in the herbicide treatments, thus, they can be used in rice IPM programs.</t>
  </si>
  <si>
    <t>Bagheri, Mohammad/K-7615-2019</t>
  </si>
  <si>
    <t>WOS:000320348300003</t>
  </si>
  <si>
    <t>Grill, A; Cerny, A; Fiedler, K</t>
  </si>
  <si>
    <t>Grill, Andrea; Cerny, Andrea; Fiedler, Konrad</t>
  </si>
  <si>
    <t>Hot summers, long life: egg laying strategies of Maniola butterflies are affected by geographic provenance rather than adult diet</t>
  </si>
  <si>
    <t>CONTRIBUTIONS TO ZOOLOGY</t>
  </si>
  <si>
    <t>Maniola butterflies undergo summer dormancy in dry and hot habitats and deposit their eggs only in early autumn when conditions become more favourable for their offspring. Female individuals of this genus are therefore relatively long-lived. For long-lived butterflies adult diet is of particular importance. We tested if added amino acids in nectar substitute fed to the butterflies affected timing of oviposition, fecundity and longevity. A hundred Maniola females were sampled from Mediterranean and Central European populations and made to oviposit under controlled laboratory conditions. Forty individuals were offered sucrose solution with additional amino acids while the remainder were fed with plain sucrose solution. We found that egg-laying strategies and longevity depended on geographic provenance rather than diet. Supplementary amino acids in adult diet did neither prolong lifetime nor increase total egg production. Maniola females from Sardinia started to lay eggs at least 20 days later relative to Central European M. jurtina and lived three times as long. Mediterranean individuals had on average twice the length of reproductive period and lifespan relative to Central European ones, and individuals of Pannonian origin lived longer than Alpine butterflies. Average total egg numbers were 200-350 eggs per female and did not differ significantly between populations. The fact that oviposition strategy could not be altered through diet may indicate that for univoltine butterflies, like Maniola, diet-quality at the adult stage is less important than endogenous factors, or factors the butterflies are exposed to in an earlier developmental stage than the imago. Oviposition strategy closely matched the climatic conditions that prevail in the geographic regions where these butterflies fly.</t>
  </si>
  <si>
    <t>Fiedler, Konrad/H-8788-2019</t>
  </si>
  <si>
    <t>Fiedler, Konrad/0000-0002-4789-3753</t>
  </si>
  <si>
    <t>1383-4517</t>
  </si>
  <si>
    <t>1875-9866</t>
  </si>
  <si>
    <t>10.1163/18759866-08201002</t>
  </si>
  <si>
    <t>WOS:000316778700002</t>
  </si>
  <si>
    <t>Takasuka, K; Tanaka, K</t>
  </si>
  <si>
    <t>Takasuka, Keizo; Tanaka, Kazuhiro</t>
  </si>
  <si>
    <t>Seasonal Life Cycle of Zatypota albicoxa (Hymenoptera: Ichneumonidae), an Ectoparasitoid of Parasteatoda tepidariorum (Araneae: Theridiidae), in Southwestern Japan</t>
  </si>
  <si>
    <t>PACIFIC SCIENCE</t>
  </si>
  <si>
    <t>The seasonal life cycle of Zatypota albicoxa, an ectoparasitoid of the house spider, Parasteatoda tepidariorum, was examined in Toon, in warm-temperate southwestern Japan. The larvae were found all year round, but eggs, pupal cocoons, and adults were found only from March to November. In winter, only the medium second-instar larvae were found, suggesting that they are in diapause state. Seasonal occurrence of each developmental stage in the field indicated that this parasitoid produces more than four generations per year. The life cycle in Toon is substantially similar to that in Hirosaki, in cool-temperate northern Japan, but some of the traits differed geographically. Occurrence of newly formed pupal cocoons was 2 months earlier and length of the season for growth and reproduction was 4 months longer in Toon than in Hirosaki. Appearance of the pupal cocoon is more or less coincident with the period when monthly mean temperatures reach around 10 degrees C. The observed geographical difference in the seasonal life cycle may be due to the difference in local climatic conditions, but not to a difference in seasonal host availability.</t>
  </si>
  <si>
    <t>Takasuka, Keizo/P-1519-2018</t>
  </si>
  <si>
    <t>Takasuka, Keizo/0000-0001-8386-1292</t>
  </si>
  <si>
    <t>0030-8870</t>
  </si>
  <si>
    <t>1534-6188</t>
  </si>
  <si>
    <t>10.2984/67.1.7</t>
  </si>
  <si>
    <t>WOS:000313999700007</t>
  </si>
  <si>
    <t>Haarsma, AJ; Siepel, H</t>
  </si>
  <si>
    <t>Haarsma, Anne-Jifke; Siepel, Henk</t>
  </si>
  <si>
    <t>Macro-evolutionary trade-offs as the basis for the distribution of European bats</t>
  </si>
  <si>
    <t>Bats have a high species diversity and show unique ecological traits. The distribution patterns of European bat species differ between species. In this paper we seek to explain which life history traits, or interrelations between traits, can best explain observed differences in the distribution patterns of bats. Traits are interrelated and sometimes involve trade-offs, implying that a change in one trait may have positive or negative consequences for other traits. We describe the main morphological, physiological and ecological adaptations of insectivorous European bat species. We make pair-wise relations between traits, indicating the interrelations between traits, in terms of possible trade-offs. We relate the consequences of these trade-offs to the distribution maps of the species, focusing on the traits relevant for southern and northern distribution limits. We found coarse patterns that might indicate the distribution of related species are a consequence of their physiological, morphological and ecological adaptations and the interrelations between these adaptations. Hence, we think life-history strategies can be used to explain differences in species distribution. The method presented in this paper might also be useful for other mammal groups with a high species diversity, such as Rodentia and Soricidae.</t>
  </si>
  <si>
    <t>Siepel, Henk/Q-8145-2019; Siepel, Henk/C-2579-2011</t>
  </si>
  <si>
    <t>Siepel, Henk/0000-0003-4503-4485; Siepel, Henk/0000-0003-4503-4485</t>
  </si>
  <si>
    <t>10.1163/15707563-00002424</t>
  </si>
  <si>
    <t>WOS:000328664800005</t>
  </si>
  <si>
    <t>Hudiburg, TW; Law, BE; Thornton, PE</t>
  </si>
  <si>
    <t>Hudiburg, T. W.; Law, B. E.; Thornton, P. E.</t>
  </si>
  <si>
    <t>Evaluation and improvement of the Community Land Model (CLM4) in Oregon forests</t>
  </si>
  <si>
    <t>Ecosystem process models are important tools for determining the interactive effects of global change and disturbance on forest carbon dynamics. Here we evaluated and improved terrestrial carbon cycling simulated by the Community Land Model (CLM4), the land model portion of the Community Earth System Model (CESM1.0.4). Our analysis was conducted primarily in Oregon forests using FLUXNET and forest inventory data for the period 2001-2006. We go beyond prior modeling studies in the region by incorporating regional variation in physiological parameters from &gt; 100 independent field sites in the region. We also compare spatial patterns of simulated forest carbon stocks and net primary production (NPP) at 15 km resolution using data collected from federal forest inventory plots (FIA) from &gt; 3000 plots in the study region. Finally, we evaluate simulated gross primary production (GPP) with FLUXNET eddy covariance tower data at wet and dry sites in the region. We improved model estimates by making modifications to CLM4 to allow physiological parameters (e. g., foliage carbon to nitrogen ratios and specific leaf area), mortality rate, biological nitrogen fixation, and wood allocation to vary spatially by plant functional type (PFT) within an ecoregion based on field plot data in the region. Prior to modifications, default parameters resulted in underestimation of stem biomass in all forested ecoregions except the Blue Mountains and annual NPP was both over-and underestimated. After modifications, model estimates of mean NPP fell within the observed range of uncertainty in all ecoregions (two-sided P value = 0.8), and the underestimation of stem biomass was reduced. This was an improvement from the default configuration by 50% for stem biomass and 30% for NPP. At the tower sites, modeled monthly GPP fell within the observed range of uncertainty at both sites for the majority of the year, however summer GPP was underestimated at the Metolius semi-arid pine site and spring GPP was overestimated at the Campbell River mesic Douglas-fir site, indicating GPP may be an area for further improvement. The low bias in summer maximum GPP at the semi-arid site could be due to seasonal response of V-cmax to temperature and precipitation while overestimated spring values at the mesic site could be due to response of V-cmax to temperature and day length.</t>
  </si>
  <si>
    <t>Thornton, Peter E/B-9145-2012; Hudiburg, Tara/AAG-3134-2019; Law, Beverly/G-3882-2010</t>
  </si>
  <si>
    <t>Thornton, Peter E/0000-0002-4759-5158; Hudiburg, Tara/0000-0003-4422-1510; Law, Beverly/0000-0002-1605-1203</t>
  </si>
  <si>
    <t>10.5194/bg-10-453-2013</t>
  </si>
  <si>
    <t>WOS:000314173700029</t>
  </si>
  <si>
    <t>Valimaki, P; Kivela, SM; Maenpaa, MI; Tammaru, T</t>
  </si>
  <si>
    <t>Vaelimaeki, P.; Kivelae, S. M.; Maeenpaeae, M. I.; Tammaru, T.</t>
  </si>
  <si>
    <t>Latitudinal clines in alternative life histories in a geometrid moth</t>
  </si>
  <si>
    <t>The relative roles of genetic differentiation and developmental plasticity in generating latitudinal gradients in life histories remain insufficiently understood. In particular, this applies to determination of voltinism (annual number of generations) in short-lived ectotherms, and the associated trait values. We studied different components of variation in development of Chiasmia clathrata (Lepidoptera: Geometridae) larvae that originated from populations expressing univoltine, partially bivoltine or bivoltine phenology along a latitudinal gradient of season length. Indicative of population-level genetic differentiation, larval period became longer while growth rate decreased with increasing season length within a particular phenology, but saw-tooth clines emerged across the phenologies. Indicative of phenotypic plasticity, individuals that developed directly into reproductive adults had shorter development times and higher growth rates than those entering diapause. The most marked differences between the alternative developmental pathways were found in the bivoltine region suggesting that the adaptive correlates of the direct development evolve if exposed to selection. Pupal mass followed a complex cline without clear reference to the shift in voltinism or developmental pathway probably due to varying interplay between the responses in development time and growth rate. The results highlight the multidimensionality of evolutionary trajectories of life-history traits, which either facilitate or constrain the evolution of integrated traits in alternative phenotypes.</t>
  </si>
  <si>
    <t>Maenpaa, Maarit I./0000-0002-1906-5811; Kivela, Sami/0000-0002-6844-9168; Tammaru, Toomas/0000-0002-6892-5910</t>
  </si>
  <si>
    <t>10.1111/jeb.12033</t>
  </si>
  <si>
    <t>WOS:000312543700011</t>
  </si>
  <si>
    <t>Toussaint, DC; Brigham, RM; McKechnie, AE</t>
  </si>
  <si>
    <t>Toussaint, Dawn Cory; Brigham, R. Mark; McKechnie, Andrew E.</t>
  </si>
  <si>
    <t>Thermoregulation in free-ranging Nycteris thebaica (Nycteridae) during winter: No evidence of torpor</t>
  </si>
  <si>
    <t>Bats are among the most heterothermic mammals, with nearly all species investigated under free-ranging conditions to date exhibiting some degree of daily torpor and/or hibernation. We investigated thermoregulation during late winter by seven Nycteris thebaica in a warm, semi-arid habitat in northern South Africa, using temperature-sensitive transmitters to measure skin temperature (T-skin). Unexpectedly, we found no evidence for any expression of daily torpor or hibernation based on a total of 86 days of data from 7 bats (one male and six females), despite air temperatures as low as similar to 10 degrees C. Instead, daytime T-skin,10 was distributed unimodally with most values in the 33-35 degrees C range, and a minimum T-skin of 28.4 degrees C at a roost temperature of 24.6 degrees C. There are several possible reasons why N. thebaica may avoid torpor, including predation in roosts, and the long nightly foraging periods of this species compared to many others. (C) 2012 Deutsche Gesellschaft fur Saugetierkunde. Published by Elsevier GmbH. All rights reserved.</t>
  </si>
  <si>
    <t>McKechnie, Andrew/E-4398-2010; Brigham, R. Mark/E-6825-2010</t>
  </si>
  <si>
    <t>McKechnie, Andrew/0000-0002-1524-1021; Brigham, R. Mark/0000-0001-6765-4250</t>
  </si>
  <si>
    <t>10.1016/j.mambio.2012.10.001</t>
  </si>
  <si>
    <t>WOS:000323534000009</t>
  </si>
  <si>
    <t>Abraitiene, J; Marozas, V; Panitauskaite, G</t>
  </si>
  <si>
    <t>Atkociuniene, V</t>
  </si>
  <si>
    <t>Abraitiene, Jolita; Marozas, Vitas; Panitauskaite, Greta</t>
  </si>
  <si>
    <t>Influence of Meteorological Factors on the Phenological Phases of Ephemeroids</t>
  </si>
  <si>
    <t>RURAL DEVELOPMENT 2013: PROCEEDINGS VOL 6, BOOK 3</t>
  </si>
  <si>
    <t>Rural Development</t>
  </si>
  <si>
    <t>6th International Scientific Conference on Rural Development - Innovations and Sustainability</t>
  </si>
  <si>
    <t>NOV 28-29, 2013</t>
  </si>
  <si>
    <t>Akademija, LITHUANIA</t>
  </si>
  <si>
    <t>Aleksandras Stulginskis Univ, Lithuanian Acad Sci, Minist Agr Republic Lithuania, Minist Environm Republic Lithuania, Nordic Assoc Agr Scientists, Assoc Agrarian Economists Lithuania, Assoc Nemumas Valley</t>
  </si>
  <si>
    <t>In the life of live nature certain rhythms are observed - each year plants begin their vegetative growth, followed by flowering, ripening of fruit, then leaves start to yellow and drop, and the plants undergo dormancy. However, depending on meteorological factors, each year calendar dates of seasonal events considerably differ. The aim of the study - to determine the influence of meteorological factors on phenological phases of ephemeroids in Kamsa botanical-zoological reserve. As the research object was chosen a deciduous forest in Kamsa botanical-zoological reserve. Research of phenological phases was conducted in 1991, 2000, 2006-2013. During the growing season, ephemeroids were recorded once a week: their height, projection coverage and phenological phases were recorded. To find out what meteorological factors had the greatest influence on phenological phases of ephemeroids, a multiple statistical method - principal component analysis was applied. Studies show that among meteorological factors the greatest influence on Anemone nemorosa L. had soil surface temperature, while the least - the amount of rainfall and air temperature. Corydalis solida L. was mainly affected by temperature on the soil surface and at 20 cm depth, air temperature, the amount of precipitation. Ficaria verna Huds was influenced by air temperature, but was not affected by the amount of precipitation, soil temperature at a depth of 20 cm, temperature on the surface of the soil. Gagea lutea L. was mainly affected by temperature on the soil surface and at 20 cm depth, air temperature, but was not affected by the amount of precipitation.</t>
  </si>
  <si>
    <t>1822-3230</t>
  </si>
  <si>
    <t>WOS:000357670300029</t>
  </si>
  <si>
    <t>Tusevski, O; Stanoeva, JP; Stefova, M; Simic, SG</t>
  </si>
  <si>
    <t>Tusevski, Oliver; Stanoeva, Jasmina Petreska; Stefova, Marina; Simic, Sonja Gadzovska</t>
  </si>
  <si>
    <t>Phenolic Profile of Dark-Grown and Photoperiod-Exposed Hypericum perforatum L. Hairy Root Cultures</t>
  </si>
  <si>
    <t>SCIENTIFIC WORLD JOURNAL</t>
  </si>
  <si>
    <t>Hypericum perforatum L. is a medicinal plant considered as an important natural source of secondary metabolites with a wide range of pharmacological attributes. Hairy roots (HR) were induced from root segments of in vitro grown seedlings from H. perforatum after cocultivation with Agrobacterium rhizogenes A4. Investigations have been made to study the production of phenolic compounds in dark-grown (HR1) and photoperiod-exposed (HR2) cultures. The chromatographic analysis of phenolic acids, flavonols, flavan-3-ols, and xanthones revealed marked differences between HR1 and HR2 cultures. The production of quinic acid, kaempferol, and seven identified xanthones was increased in HR2. Moreover, HR2 showed a capability for de novo biosynthesis of two phenolic acids (3-p-coumaroylquinic acid and 3-feruloylquinic acid), three flavonol glycosides (kaempferol hexoside, hyperoside, and quercetin acetylglycoside), and five xanthones (tetrahydroxy-one-methoxyxanthone, 1,3,5-trihydroxy-6-methoxyxanthone, 1,3,5,6-tetrahydroxy-2-prenylxanthone, paxanthone, and banaxanthone E). On the other side, HR1 cultures were better producers of flavan-3-ols (catechin, epicatechin, and proanthocyanidin dimers) than HR2. This is the first comparative study on phenolic profile of H. perforatum HR cultures grown under dark and photoperiod conditions.</t>
  </si>
  <si>
    <t>Petreska Stanoeva, Jasmina/0000-0003-0780-0660; Gadzovska Simic, Sonja/0000-0002-4583-5541</t>
  </si>
  <si>
    <t>1537-744X</t>
  </si>
  <si>
    <t>10.1155/2013/602752</t>
  </si>
  <si>
    <t>WOS:000329693600001</t>
  </si>
  <si>
    <t>Yokoya, M; Shimizu, H; Higuchi, Y</t>
  </si>
  <si>
    <t>Yokoya, Masana; Shimizu, Hideyasu; Higuchi, Yukito</t>
  </si>
  <si>
    <t>Geographical Distribution of Adolescent Body Height with Respect to Effective Day Length in Japan: An Ecological Analysis</t>
  </si>
  <si>
    <t>The height of Japanese youth raised in the northern region tends to be greater than that of youth raised in the southern region; therefore, a geographical gradient in youth body height exists. Although this gradient has existed for about 100 years, the reasons for it remain unclear. Consideration of the nutritional improvement, economic growth, and intense migration that has occurred in this period indicates that it is probably the result of environmental rather than nutritional or genetic factors. To identify possible environmental factors, ecological analysis of prefecture-level data on the body size of 8-to 17-year-old youth averaged over a 13-year period (1996 to 2008) and Japanese mesh climatic data on the climatic variables of temperature, solar radiation, and effective day length (duration of photoperiod exceeding the threshold of light intensity) was performed. The geographical distribution of the standardized height of Japanese adolescents was found to be inversely correlated to a great extent with the distribution of effective day length at a light intensity greater than 4000 lx. The results of multiple regression analysis of effective day length, temperature, and weight (as an index of food intake) indicated that a combination of effective day length and weight was statistically significant as predictors of height in early adolescence; however, only effective day length was statistically significant as a predictor of height in late adolescence. Day length may affect height by affecting the secretion of melatonin, a hormone that inhibits sexual and skeletal maturation, which in turn induces increases in height. By affecting melatonin production, regional differences in the duration of the photoperiod may lead to regional differences in height. Exposure to light intensity greater than 4000 lx appears to be the threshold at which light intensity begins to affect the melatonin secretion of humans who spend much of their time indoors. Citation: Yokoya M, Shimizu H, Higuchi Y (2012) Geographical Distribution of Adolescent Body Height with Respect to Effective Day Length in Japan: An Ecological Analysis. PLoS ONE 7(12): e50994. doi:10.1371/journal.pone.0050994</t>
  </si>
  <si>
    <t>e50994</t>
  </si>
  <si>
    <t>10.1371/journal.pone.0050994</t>
  </si>
  <si>
    <t>WOS:000312588200087</t>
  </si>
  <si>
    <t>Rossi, V.; Menozzi, P.</t>
  </si>
  <si>
    <t>Inbreeding and outbreeding depression in geographical parthenogens Heterocypris incongruens and Eucypris virens (Crustacea: Ostracoda)</t>
  </si>
  <si>
    <t>Heterocypris incongruens and Eucypris virens are geographic parthenogens inhabiting temporary ponds. Several authors proposed that, after the last glaciation, asexual lineages would spread throughout Europe more efficiently than sexual ones. The range expansion, that followed metapopulation dynamics characterized by genetic bottlenecks and subsequent inbreeding/outbreeding depression, had strong negative fitness consequences in sexuals. Using controlled crosses we estimated inbreeding and outbreeding depression in the sexual populations of H. incongruens and E. virens and compared the experimental reproduction rate in sexual and asexual females of both species. Inbreeding depression varied according to species and fitness components but, in general, was not significantly different between inbred and outbred crosses. In H. incongruens, inbred crosses produced a higher percentage of resting eggs and had higher fecundity than intrapopulation outbred crosses. Reproduction rate in asexuals of both species was about twice that in sexuals. Our data does not support the hypothesis that sexual populations exhibit inbreeding depression in geographic parthenogens. However, outbreeding depression and the lower efficiency of sexuals in establishing new populations may account for the role of metapopulation dynamics in geographic parthenogenesis of both species.</t>
  </si>
  <si>
    <t>10.1080/11250003.2012.718375</t>
  </si>
  <si>
    <t>WOS:000316010000011</t>
  </si>
  <si>
    <t>Shew, JJ; Greene, BD; Durbian, FE</t>
  </si>
  <si>
    <t>Shew, Justin J.; Greene, Brian D.; Durbian, Francis E.</t>
  </si>
  <si>
    <t>Spatial Ecology and Habitat Use of the Western Foxsnake (Pantherophis vulpinus) on Squaw Creek National Wildlife Refuge (Missouri)</t>
  </si>
  <si>
    <t>Knowledge of movements, habitat use, and resource requirements is critical to designing management strategies for species with a conservation status. For snakes, basic research needed to derive this information is often lacking or insufficient. We used radio telemetry to investigate the spatial ecology and habitat use of 21 adult Western Foxsnakes (Pantherophis vulpinus) during a single activity season at Squaw Creek National Wildlife Refuge in northwest Missouri, near the species' southern range limit. At the landscape level, monitored snakes located their home ranges in lowland areas in association with wet prairies and managed wetlands but avoided agricultural plots and were not observed to occupy upland areas. Snakes were not selective of macrohabitat within their home ranges but selected microhabitats with denser herbaceous vegetation than typically available at random sites, suggesting that snakes were responding mainly to microhabitat features at the home-range level. Unlike many other temperate snake species, P. vulpinus did not exhibit any sexual differences in selection of microhabitats because all snakes appeared to prefer dense vegetative structure. Home-range sizes were relatively large in comparison to many other terrestrial temperate colubrids and seemed to be explained by resource distribution patterns, such as the proximity of hibernacula and oviposition sites to foraging habitat. Movement patterns varied seasonally among sexes with males demonstrating peak movement distances in May and females in July, respectively. Management decisions to minimize habitat manipulations during the snake activity season and protect embankments used for hibernacula and oviposition will likely benefit Foxsnake conservation.</t>
  </si>
  <si>
    <t>10.1670/10-111</t>
  </si>
  <si>
    <t>WOS:000313394400017</t>
  </si>
  <si>
    <t>Andreadis, TG</t>
  </si>
  <si>
    <t>Andreadis, Theodore G.</t>
  </si>
  <si>
    <t>THE CONTRIBUTION OF CULEX PIPIENS COMPLEX MOSQUITOES TO TRANSMISSION AND PERSISTENCE OF WEST NILE VIRUS IN NORTH AMERICA</t>
  </si>
  <si>
    <t>Mosquitoes within the Culex pipiens complex have been implicated as major vectors of West Nile virus (WNV) in North America due to their seasonal abundance, vector competence and high field infection rates. However, the role of Cx. p. pipiens complex mosquitoes in enzootic amplification of WNV among avian hosts and epidemic transmission to humans varies throughout its geographical distribution. In the northeastern United States, Cx. p. pipiens is recognized as the primary enzootic vector responsible for amplification of virus among wild bird populations. However, because this mosquito is strongly ornithophilic, its role in transmission to humans appears to be more limited in this region. In the north central and Mid-Atlantic States by contrast, Cx. p. pipiens shows an increased affinity for human hosts and has been incriminated as a key bridge vector. In southern regions of the United States, Culex p. quinquefasciatus are more opportunistic feeders, and are thought to be principal enzootic and epidemic vectors. In western regions of the United States where Culex tarsalis predominates, especially in rural areas, Cx. p. pipiens and Cx. p. quinquefasciatus play roles that are more limited and are recognized as secondary vectors. In the southwestern United States Cx. p. quinquefusciatus also appears to be the predominant vector in urban habitats, but only a secondary vector in more rural environs. The direct involvement of Cx. p. pipiens form molestus in WNV transmission is largely unknown, but human-biting Cx. p. pipiens are more likely to have a probability of genetic ancestry with Cx. p. pipiens form molestus. The detection of WNV from overwintering populations of diapausing Cx. p. pipiens and non-diapausing Cx. p. quinquefaciatus and their role in local overwintering of WNV are addressed.</t>
  </si>
  <si>
    <t>10.2987/8756-971X-28.4s.137</t>
  </si>
  <si>
    <t>WOS:000312679500019</t>
  </si>
  <si>
    <t>Adrian, M; Jeandet, P</t>
  </si>
  <si>
    <t>Adrian, Marielle; Jeandet, Philippe</t>
  </si>
  <si>
    <t>Effects of resveratrol on the ultrastructure of Botrytis cinerea conidia and biological significance in plant/pathogen interactions</t>
  </si>
  <si>
    <t>FITOTERAPIA</t>
  </si>
  <si>
    <t>Many roles have been ascribed to stilbenes, namely as antimicrobial, deterrent or repellent compounds in plants, protecting them from attacks by fungi, bacteria, nematodes or herbivores, acting both as constitutive and active defense (phytoalexin) compounds. More recently, stilbenes (especially resveratrol and its derivatives) were acclaimed for their wondrous effects and wide range of purported healing and preventive powers as cardioprotective, antitumor, neuroprotective and antioxidant agents. Although there is a huge number of works concerning the role of resveratrol in human health, reports on the antifungal activity of this compound are still scarce. This study was thus conducted in order to investigate the toxicity of resveratrol at an ultrastructural level to dormant conidia of Botrytis cinerea, the causal microorganism for gray mold. In grapevine particularly, this disease can affect all the green organs but is particularly damaging for ripening berries. Observations using transmission electron microscopy showed the occurrence of damages on conidia treated with sub-lethal doses, that is, 60 mu g/mL (2.6 x 10(-4) M) of resveratrol, a concentration usually reached in grapevine leaves and grape berries challenged by this pathogen. These results provide further data about the overall mode of action of this phytoalexin and its role in the B. cinerea/grapevine interaction. (C) 2012 Elsevier B.V. All rights reserved.</t>
  </si>
  <si>
    <t>0367-326X</t>
  </si>
  <si>
    <t>1873-6971</t>
  </si>
  <si>
    <t>10.1016/j.fitote.2012.04.004</t>
  </si>
  <si>
    <t>WOS:000312916400007</t>
  </si>
  <si>
    <t>Robbins, CT; Lopez-Alfaro, C; Rode, KD; Toien, O; Nelson, OL</t>
  </si>
  <si>
    <t>Robbins, Charles T.; Lopez-Alfaro, Claudia; Rode, Karyn D.; Toien, Oivind; Nelson, O. Lynne</t>
  </si>
  <si>
    <t>Hibernation and seasonal fasting in bears: the energetic costs and consequences for polar bears</t>
  </si>
  <si>
    <t>Global warming has the potential to reduce arctic sea ice and thereby increase the length of summer fall fasting when polar bears (Ursus maritimus) lose access to most marine mammals. To evaluate the consequences of such changes, we compared the cost of fasting by polar bears with hibernation by brown bears (U. arctos), American black bears (U. americanus), and polar bears and made projections about tissue reserves polar bears will need to survive and reproduce as fasts become longer. Hibernating polar bears expend energy at the same rate per unit mass as do brown bears and black bears. However, daily mass losses, energy expenditures, and the losses of lean mass are much higher in fasting, active polar bears than in hibernating bears. The average pregnant polar bear living around Hudson Bay during the 1980s and 1990s could fast for 10.0 +/- 2.3 months ((X) over bar +/- SD), and the average lactating female with cubs born during the preceding winter could fast for 4.2 +/- 1.9 months. Thus, some pregnant or lactating females with lower levels of body fat content were already approaching or beyond the constraint of being able to produce cubs and survive the required 8 months of fasting if producing new offspring or 4 months if accompanied by older offspring. Pregnant or lactating females and their dependent offspring have the most tenuous future as global warming occurs. Thus, we predict a significant reduction in productivity with even modest increases in global warming for polar bears living in the very southern part of their range and are concerned about more northern populations depending on their ability to accumulate increasing amounts of fat.</t>
  </si>
  <si>
    <t>Rode, Karyn/0000-0002-3328-8202</t>
  </si>
  <si>
    <t>10.1644/11-MAMM-A-406.1</t>
  </si>
  <si>
    <t>WOS:000312678600008</t>
  </si>
  <si>
    <t>Kassa, D; Ran, L; Geberemeskel, W; Tebeje, M; Alemu, A; Selase, A; Tegbaru, B; Franken, KLMC; Friggen, AH; van Meijgaarden, KE; Ottenhoff, THM; Wolday, D; Messele, T; van Baarle, D</t>
  </si>
  <si>
    <t>Kassa, Desta; Ran, Leonie; Geberemeskel, Wudneh; Tebeje, Mekashaw; Alemu, Amelewerk; Selase, Alemayehu; Tegbaru, Belete; Franken, Kees L. M. C.; Friggen, Annemieke H.; van Meijgaarden, Krista E.; Ottenhoff, Tom H. M.; Wolday, Dawit; Messele, Tsehaynesh; van Baarle, Debbie</t>
  </si>
  <si>
    <t>Analysis of Immune Responses against a Wide Range of Mycobacterium tuberculosis Antigens in Patients with Active Pulmonary Tuberculosis</t>
  </si>
  <si>
    <t>CLINICAL AND VACCINE IMMUNOLOGY</t>
  </si>
  <si>
    <t>Characterizing host immune responses to molecular targets of Mycobacterium tuberculosis is essential to develop effective immunodiagnostics and better vaccines. We investigated the immune response against a large series of M. tuberculosis antigens, including 5 classical and 64 nonclassical (39 DosR regulon-encoded, 4 resuscitation-promoting factor [RPF], and 21 reactivation-associated) antigens in active-pulmonary-tuberculosis (TB) patients. Whole blood from TB patients (n = 34) was stimulated in vitro with M. tuberculosis antigens. Gamma interferon (IFN-gamma) was measured after 7 days of stimulation, using an enzyme-linked immunosorbent assay (ELISA). The majority of the study participants responded to the classical M. tuberculosis antigens TB10.4 (84.8%), early secreted antigenic target-6 kDa (ESAT-6)/CFP-10 (70.6%), and purified protein derivative (PPD) (55.9%). However, only 26.5% and 24.2% responded to HSP65 and Ag85A/B, respectively. Of the 64 nonclassical antigens, 23 (33.3%) were immunogenic (IFN-gamma levels, &gt; 62 pg/ml) and 8 were strong inducers of IFN-gamma (IFN-gamma levels, &gt;= 100 pg/ml). The RPF antigens were the most immunogenic. In addition, we observed distinct cytokine expression profiles in response to several M. tuberculosis antigens by multiplex immunoassay. Tumor necrosis factor alpha (TNF-alpha), interleukin 10 (IL-10), and IL-6 were commonly detected at high levels after stimulation with 4/15 latency antigens (Rv0081, Rv2006, Rv2629, and Rv1733c) and were found especially in supernatants of the three strong IFN-gamma inducers (Rv2629, Rv1009, and Rv2389c). IL-8, IL-6, and IL-17 were exclusively detected after stimulation with Rv0574c, Rv2630, Rv1998, Rv054c, and Rv2028c. In conclusion, in active-pulmonary-TB patients, we identified 23 new immunogenic M. tuberculosis antigens. The distinct expression levels of IFN-gamma, TNF-alpha, IL-6, and IL-10 in response to specific subsets of M. tuberculosis antigens may be promising for the development of immunodiagnostics.</t>
  </si>
  <si>
    <t>1556-6811</t>
  </si>
  <si>
    <t>1556-679X</t>
  </si>
  <si>
    <t>10.1128/CVI.00482-12</t>
  </si>
  <si>
    <t>WOS:000311848400002</t>
  </si>
  <si>
    <t>Spieth, HR; Cordes, R</t>
  </si>
  <si>
    <t>Spieth, Hubert R.; Cordes, Ralf</t>
  </si>
  <si>
    <t>Geographic comparison of seasonal migration events of the large white butterfly, Pieris brassicae</t>
  </si>
  <si>
    <t>1. The multivoltine butterfly Pieris brassicae (Linnaeus) inhabits most climatic zones in Europe and Asia. Its regional populations are adapted to the respective climatic conditions and hibernate in those regions. Yet how these adaptations are stabilised in spite of the species' regular migration events is unclear. 2. In this study, significant differences were found in the preferred flight direction of P. brassicae depending on the season and the butterfly's geographic origin. The individual flight behaviours indicated that flight direction is a heritable character. 3. The bivoltine population from northern Germany undertook a typical return flight in the second generation of the year. This reverse flight was induced by the developmental mode of the caterpillars. A diapause in the pupal stage triggered a northward migration, and a non-diapause a southward migration. 4. In contrast to bivoltine populations, the second generation of multivoltine populations maintained the direction of the hibernating generation. 5. A unique situation was determined for the population from the northern coast of Spain. The North Sea seemed to be a migration barrier that forced an adaptation, with the first generation flying southeastward, and the second generation northeastward. 6. The flight pattern of at least some of the investigated populations suggests that, after their yearly migration, the descendants of a local population are able to reach the home range of their ancestors again.</t>
  </si>
  <si>
    <t>10.1111/j.1365-2311.2012.01385.x</t>
  </si>
  <si>
    <t>WOS:000311697300001</t>
  </si>
  <si>
    <t>Dalin, P; Nylin, S</t>
  </si>
  <si>
    <t>Dalin, Peter; Nylin, Soren</t>
  </si>
  <si>
    <t>Host-plant quality adaptively affects the diapause threshold: evidence from leaf beetles in willow plantations</t>
  </si>
  <si>
    <t>1. Voltinism of herbivorous insects can vary depending on environmental conditions. The leaf beetle Phratora vulgatissima L. is univoltine in Sweden but will sometimes initiate a second generation in short-rotation coppice (SRC) willow plantations. 2. The study investigated whether increased voltinism by P. vulgatissima in plantations can be explained by (i) rapid life-cycle development allowing two generations, or (ii) postponed diapause induction on coppiced willows. 3. In the field, no difference was found in the phenology or development of first-generation broods between plantations (S. viminalis) and natural willow habitats (S. cinerea). However, the induction of diapause occurred 12 weeks later in SRC willow plantations. 4. Laboratory experiments indicated no genetic difference in the critical day-length for diapause induction between beetles originating from plantations and natural habitats. Development time was unaffected by host-plant quality but critical day-length was prolonged by almost an hour when the beetles were reared on a non-preferred willow species (S. phylicifolia). When reared on new leaves from re-sprouting shoots of recently coppiced willow plants, diapause incidence was significantly less than when the beetles were reared on mature leaves from uncoppiced plants. 5. The study suggests that P. vulgatissima has a plastic diapause threshold influenced by host-plant quality. The use of host-plant quality as a diapause-inducing stimulus is likely to be adaptive in cases where food resources are unpredictable, such as when new host-plant tissue is produced after a disturbance. SRC willows may allow two beetle generations due to longer growing seasons of coppiced plants that grow vigorously.</t>
  </si>
  <si>
    <t>10.1111/j.1365-2311.2012.01387.x</t>
  </si>
  <si>
    <t>WOS:000311697300007</t>
  </si>
  <si>
    <t>Tooming, E; Merivee, E; Must, A; Luik, A; Williams, IH</t>
  </si>
  <si>
    <t>Tooming, Ene; Merivee, Enno; Must, Anne; Luik, Anne; Williams, Ingrid H.</t>
  </si>
  <si>
    <t>Antennal sugar sensitivity in the click beetle Agriotes obscurus</t>
  </si>
  <si>
    <t>The occurrence of salt-, sugar-sensitive neurones and a mechanoreceptor neurone in the antennal hair-like gustatory sensilla of the click beetle Agriotes obscurus L. (Coleoptera, Elateridae) is demonstrated using the electrophysiological sensillum tip-recording technique. The stimulating effect of 13 water soluble sugars at 100 mm is tested on the neurones of these sensilla. Sucrose and fructose are the two most stimulating sugars for the sugar-sensitive neurone, evoking almost 30 spikes s-1 at 100 mm. The stimulating effect of arabinose, glucose, mannose, maltose and raffinose is three- to five-fold lower, in the range 5.99.6 spikes s-1. The remaining six sugars, xylose, galactose, rhamnose, cellobiose, trehalose and lactose, have very low (&lt;1 spikes s-1) or no ability to stimulate the sugar-sensitive neurone. Concentration/response curves of the sugar-sensitive neurone to sucrose, fructose and glucose at 0.01100 mm overlap to a large extent in hibernating, cold reactivated and reproductively-active beetles. A remarkable 950% decrease in the number of spikes evoked by 100 mm fructose and 10100 mm sucrose occurs, however, in reproductively-active beetles in June compared with beetles at the beginning of hibernation in October. These findings show that A. obscurus is capable of sensing a wide range sugars via their antennal gustatory sensilla.</t>
  </si>
  <si>
    <t>10.1111/j.1365-3032.2012.00849.x</t>
  </si>
  <si>
    <t>WOS:000311575800008</t>
  </si>
  <si>
    <t>Dong, YB; Pei, XW; Yuan, QH; Wang, F; Wu, HJ; Jia, SR; Peng, YF</t>
  </si>
  <si>
    <t>Dong, Yibo; Pei, Xinwu; Yuan, Qianhua; Wang, Feng; Wu, Hongjin; Jia, Shirong; Peng, Yufa</t>
  </si>
  <si>
    <t>Genetic differentiation of Oryza ruffipogon Griff. from Hainan Island and Guangdong, China Based on Hd1 and Ehd1 genes</t>
  </si>
  <si>
    <t>In this study, we analyze the genetic diversity and phylogeny of photoperiod related genes Hd1 and Ehd1 in Oryza rufipogon populations from Hainan Island and Guangdong province separated by the Qiongzhou Strait. The levels of variations in Hd1 and Ehd1 of O. rufipogon from Hainan Island were higher than those from Guangdong province, although their polymorphism distribution trends were similar. The haplotype phylogenetic analysis showed that the genetic diversity of O. rufipogon from Hainan Island was richer than that from Guangdong province. The phylogenic networks of individuals based on either Hd1 or Ehd1 or the combination of these genes indicated that the differentiation of O. rufipogon did not occur due to geographic isolation. Our findings suggest that different ecological niches seem to have significant impacts on the genetic differentiation of O. rufipogon populations. (C) 2012 Elsevier Ltd. All rights reserved.</t>
  </si>
  <si>
    <t>pei, xinwu/O-7083-2019; Yuan, Qianhua/A-3336-2015; Jia, Shirong/L-8788-2019</t>
  </si>
  <si>
    <t>Yuan, Qianhua/0000-0002-0443-1567; dong, yibo/0000-0002-5264-1382</t>
  </si>
  <si>
    <t>10.1016/j.bse.2012.07.007</t>
  </si>
  <si>
    <t>WOS:000311018100041</t>
  </si>
  <si>
    <t>Parkes, SM; Duggan, IC</t>
  </si>
  <si>
    <t>Parkes, Samantha M.; Duggan, Ian C.</t>
  </si>
  <si>
    <t>Are zooplankton invasions in constructed waters facilitated by simple communities?</t>
  </si>
  <si>
    <t>Aim Constructed water bodies (e.g. water supply and hydroelectricity dams, ornamental ponds) are invaded at faster rates than natural waters, but the mechanisms that lead to this pattern are uncertain. We aimed to determine whether constructed lakes have lower zooplankton species richness or differ in species composition relative to natural waters, which might allow them to be invaded more readily. Location North Island, New Zealand. Methods Sediment cores were collected from 23 natural and 23 constructed lakes, ponds and reservoirs. Zooplankton diapausing eggs were hatched from sediments to assess species composition and richness. Results Average species richness between natural and constructed water bodies was not significantly different. Stepwise linear regression indicated latitude and maximum depth were significant predictors of species richness in natural waters (P = 0.002 and 0.016, respectively). No significant predictors were elucidated for constructed waters. Species in natural waters consisted mainly of planktonic species, while assemblages in constructed waters were more varied, comprising of more littoral and benthic species, and included many species recorded from only single water bodies. Canonical correspondence analysis indicated that trophic state explained the greatest proportion of variation in species composition of natural waters (P = 0.002). Distance to nearest water body and number of water bodies within a 20 km radius (i.e. opportunity) explained the greatest proportion in constructed waters (P = 0.040 and 0.038, respectively). Main conclusions Natural and constructed waters had similar species richness per water body, but community composition varied between them. The core group of species found in natural waters are better adapted to pelagic conditions, and may therefore be better at reducing establishment rates of new arrivals than assemblages in constructed water bodies, which had more varied assemblages. Our study suggests that manipulating new water bodies, so that they develop mature communities faster, may reduce establishment rates of non-indigenous species.</t>
  </si>
  <si>
    <t>Duggan, Ian C/G-2275-2012</t>
  </si>
  <si>
    <t>Duggan, Ian C/0000-0002-6037-9759</t>
  </si>
  <si>
    <t>10.1111/j.1472-4642.2012.00913.x</t>
  </si>
  <si>
    <t>WOS:000310727500005</t>
  </si>
  <si>
    <t>Huseth, AS; Frost, KE; Knuteson, DL; Wyman, JA; Groves, RL</t>
  </si>
  <si>
    <t>Huseth, A. S.; Frost, K. E.; Knuteson, D. L.; Wyman, J. A.; Groves, R. L.</t>
  </si>
  <si>
    <t>Effects of Landscape Composition and Rotation Distance on Leptinotarsa decemlineata (Coleoptera: Chrysomelidae) Abundance in Cultivated Potato</t>
  </si>
  <si>
    <t>Knowledge of the Colorado potato beetle's, Leptinotarsa decemlineata (Say), relationship to previous potato crops has contributed to the development of a pest management strategy focused upon crop rotation. Previous investigations revealed that potato rotations exceeding 0.4 km were effective in reducing colonization in current season potato. The current study examines the relationship between beetle abundance in potato (Solanum tuberosum L.) and distance from multiple, previous year potato fields in Wisconsin, and integrates information about the influence of natural habitats adjacent to previous season potato. Colorado potato beetle count data were collected in 1998 and 2008 and distance to previous potato, field areas, and landscape classes were estimated using maps from 1997 and 2007. Poisson regression was used to relate counts to combinations of distance and local landscape characteristics calculated for all fields within 1,500 m of sampled potato. In 1998, beetle counts measured in current season potato declined significantly with increasing distance from previous potato fields and field size did not influence these counts. However, there was no relationship between beetle abundance and distance to prior year potatoes in 2008. In both years, increased proportions of surrounding habitats, previously described as preferred for diapause sites (e. g., wooded field boundaries), did not relate significantly to counts. However, grassland habitat was negatively correlated with counts. Results indicate that distance from previous potato remains an important factor to reduce the magnitude of colonization. This analysis further suggests that certain landscape components (e. g., grassland) may influence infestation, which may be useful for refining future integrated pest management programs.</t>
  </si>
  <si>
    <t>10.1603/EN12128</t>
  </si>
  <si>
    <t>WOS:000312670000030</t>
  </si>
  <si>
    <t>Sondgerath, D; Rummland, J; Suhling, F</t>
  </si>
  <si>
    <t>Soendgerath, Dagmar; Rummland, Janin; Suhling, Frank</t>
  </si>
  <si>
    <t>Large spatial scale effects of rising temperatures: modelling a dragonfly's life cycle and range throughout Europe</t>
  </si>
  <si>
    <t>. 1. Rising environmental temperature will likely affect life cycle and range of species. To forecast such effects in an odonate, we simulated the continent-wide life cycle distribution pattern and range of a dragonfly applying a dynamic population model. 2. The model was used to investigate how much of the current voltinism patterns and distribution range of the species are correctly predicted by using temperature and day length as the only environmental factors. We forecasted the range and voltinism changes on a European extent for the year 2050 using one GCM (CSIRO) driven by one greenhouse gas emission scenario (b2a) according to the IPCC. 3. The model run lead to 80% correctly predicted distribution range, with a sensitivity of 94% and a specificity of 55%, the latter because of high error in predicting absence in southern Europe. 4. The projected voltinism ranged from 1 to 2 years per generation in southern latitudes to 5 years in the north. A comparison with field data indicated correct predictions in 50% of all cases, while the other 50% were slight over- or underestimates by half a year per generation. 5. We conclude that the model led to sufficient predictions of range as well as of life cycle pattern in central and northern Europe. Wrong predictions of presence for southern Europe may be caused by factors not recognised in the model, likely competition by con generics, while incorrect voltinism was possibly because of habitat effects. 6. Simulations with increased temperature scenarios implied a future northward shift of the fundamental niche and a decreased development duration towards the northern range.</t>
  </si>
  <si>
    <t>10.1111/j.1752-4598.2011.00182.x</t>
  </si>
  <si>
    <t>WOS:000311378200007</t>
  </si>
  <si>
    <t>Obayashi, K; Saeki, K; Iwamoto, J; Okamoto, N; Tomioka, K; Nezu, S; Ikada, Y; Kurumatani, N</t>
  </si>
  <si>
    <t>Obayashi, Kenji; Saeki, Keigo; Iwamoto, Junko; Okamoto, Nozomi; Tomioka, Kimiko; Nezu, Satoko; Ikada, Yoshito; Kurumatani, Norio</t>
  </si>
  <si>
    <t>Positive Effect of Daylight Exposure on Nocturnal Urinary Melatonin Excretion in the Elderly: A Cross-Sectional Analysis of the HEIJO-KYO Study</t>
  </si>
  <si>
    <t>JOURNAL OF CLINICAL ENDOCRINOLOGY &amp; METABOLISM</t>
  </si>
  <si>
    <t>Context: 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 Objective: We aimed to determine the association between daylight exposure in an uncontrolled daily life setting and urinary 6-sulfatoxymelatonin excretion. Design and Participants: A cross-sectional study was conducted in 192 elderly individuals (mean age, 69.9 yr). Measures: We measured ambulatory daylight exposure using a wrist light meter in two 48-h sessions; furthermore, wemeasured overnight urinary 6-sulfatoxymelatonin excretion, an index of melatonin secretion, on the second night of each session. Results: The median duration of daylight exposure of at least 1000 lux was 72 min (interquartile range, 37-124). Univariate linear regression analysis showed marginal to significant associations between log-transformed urinary 6-sulfatoxymelatonin excretionandage, currentsmokingstatus,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mu g). Conclusions: Daylight exposure in an uncontrolled daily life setting is positively associated with urinary 6-sulfatoxymelatonin excretion in the elderly. (J Clin Endocrinol Metab 97: 0000-0000, 2012)</t>
  </si>
  <si>
    <t>0021-972X</t>
  </si>
  <si>
    <t>10.1210/jc.2012-1873</t>
  </si>
  <si>
    <t>WOS:000310710500067</t>
  </si>
  <si>
    <t>Schoene, DHF; Bernier, PY</t>
  </si>
  <si>
    <t>Schoene, Dieter H. F.; Bernier, Pierre Y.</t>
  </si>
  <si>
    <t>Adapting forestry and forests to climate change: A challenge to change the paradigm</t>
  </si>
  <si>
    <t>FOREST POLICY AND ECONOMICS</t>
  </si>
  <si>
    <t>Carbon in forest biomass has historically been the fulcrum for major changes in forestry and forests. Following T.S. Kuhn, these breaks with the past are seen as paradigm changes. We perceive planned adaptation of forestry and forests under climate change as a new paradigm change, precipitated once more by forest carbon. To be sustainable, forest management and conservation must embrace planned adaptation to and mitigation of mitigation of and adaptation to climate change. The current initiative of Reducing Emissions from Deforestation in Developing Countries (REDD) represents, beyond its original mitigation goal, a major facet of planned adaptation of forests and adjoining sectors in developing countries. The initiative is gaining a powerful momentum for enhancing sustainable forest management in developing countries. REDD may also adapt relations between developing and developed countries in another paradigm change. Worldwide observations of climate change impacts on forests and IPCC forecasts project an image of forests and forestry entering a new era. Dealing with this future by relying on autonomous adaptation is unlikely to suffice. Climate change will alter site and ecological conditions, increase risk in many forests, create new gaps in knowledge, increase the value of forest carbon and wood energy, and expand the international and human dimensions of forestry. Ending the proverbial seed dormancy of new developments in forestry, change is underway and appears expedient. We conclude that anticipatory planned adaptation of all facets of forestry to climate change imposes mitigation and adaptation as new boundary conditions for sustainable forest management and conservation, and amounts to a paradigm change. (C) 2011 Elsevier B.V. All rights reserved.</t>
  </si>
  <si>
    <t>1389-9341</t>
  </si>
  <si>
    <t>1872-7050</t>
  </si>
  <si>
    <t>10.1016/j.forpol.2011.04.007</t>
  </si>
  <si>
    <t>WOS:000311069800003</t>
  </si>
  <si>
    <t>Diekmann, ABS; Clemmesen, C; St John, M; Paulsen, M; Peck, MA</t>
  </si>
  <si>
    <t>Diekmann, A. Berenike S.; Clemmesen, Catriona; St John, Michael A.; Paulsen, Matthias; Peck, Myron A.</t>
  </si>
  <si>
    <t>Environmental cues and constraints affecting the seasonality of dominant calanoid copepods in brackish, coastal waters: a case study of Acartia, Temora and Eurytemora species in the south-west Baltic</t>
  </si>
  <si>
    <t>Information on physiological rates and tolerances helps one gain a cause-and-effect understanding of the role that some environmental (bottom-up) factors play in regulating the seasonality and productivity of key species. We combined the results of laboratory experiments on reproductive success and field time series data on adult abundance to explore factors controlling the seasonality of Acartia spp., Eurytemora affinis and Temora longicornis, key copepods of brackish, coastal and temperate environments. Patterns in laboratory and field data were discussed using a metabolic framework that included the effects of 'controlling', 'masking' and 'directive' environmental factors. Over a 5-year period, changes in adult abundance within two south-west Baltic field sites (Kiel Fjord Pier, 54A degrees 19'89N, 10A degrees 09'06E, 12-21 psu, and North/Baltic Sea Canal NOK, 54A degrees 20'45N, 9A degrees 57'02E, 4-10 psu) were evaluated with respect to changes in temperature, salinity, day length and chlorophyll a concentration. Acartia spp. dominated the copepod assemblage at both sites (up to 16,764 and 21,771 females m(-3) at NOK and Pier) and was 4 to 10 times more abundant than E. affinis (to 2,939 m(-3) at NOK) and T. longicornis (to 1,959 m(-3) at Pier), respectively. Species-specific salinity tolerance explains differences in adult abundance between sampling sites whereas phenological differences among species are best explained by the influence of species-specific thermal windows and prey requirements supporting survival and egg production. Multiple intrinsic and extrinsic (environmental) factors influence the production of different egg types (normal and resting), regulate life-history strategies and influence match-mismatch dynamics.</t>
  </si>
  <si>
    <t>Paulsen, Matthias/E-1584-2016; Peck, Myron A/H-6164-2011; Clemmesen, Catriona/B-1480-2014</t>
  </si>
  <si>
    <t>Paulsen, Matthias/0000-0002-7097-2169; Peck, Myron A/0000-0001-7423-1854; Clemmesen, Catriona/0000-0003-4102-7341; St John, Michael/0000-0002-5593-7488</t>
  </si>
  <si>
    <t>10.1007/s00227-012-1955-0</t>
  </si>
  <si>
    <t>WOS:000310586900004</t>
  </si>
  <si>
    <t>Inward, DJG; Wainhouse, D; Peace, A</t>
  </si>
  <si>
    <t>Inward, Daegan J. G.; Wainhouse, David; Peace, Andrew</t>
  </si>
  <si>
    <t>The effect of temperature on the development and life cycle regulation of the pine weevil Hylobius abietis and the potential impacts of climate change</t>
  </si>
  <si>
    <t>1 The pine weevil Hylobius abietis is widely distributed in the Palaearctic region where it is a major pest. Although predominantly semi-voltine, with a 2-year life cycle, the generation time across its range can vary from 1 to 4 years. The duration of the life cycle and the seasonal timing of weevil activity affect the economic impact and management of this pest, all of which are likely to change in a warming climate. 2 To determine the effect of temperature and tree species on weevil growth and development, laboratory experiments were performed with eggs, larvae, prepupae, pupae and adults, using, as appropriate, the host species Scots pine Pinus sylvestris L. and Sitka spruce Picea sitchensis (Bong.) Carr. under constant or alternating temperatures. 3 The development rate was linearly related to temperature, with developmental thresholds for eggs, larvae and pupae of 8, 4.5 and 7.3 degrees C, respectively. Day-degrees were estimated for each life stage. Larval development was affected by tree species, being slower on Sitka spruce than on Scots pine, and was faster under alternating than constant temperatures. 4 The development time for prepupae was highly variable, with an apparent facultative prepupal diapause initiated by temperature. The temperature range 2017.5 degrees C marked the transition between median prepupal development times of approximately 25 and 90 days. The prepupal stage may serve to minimize the risk of overwintering mortality in the pupal stage and help to synchronize the life cycle. 5 Larval and adult mass was positively related to developmental temperature, demonstrating an inverse temperature size rule, and weevils were heavier when developing on Scots pine than Sitka spruce. Development in alternating temperatures reduced weevil mass on Scots pine. The influence of temperature on weevil mass is likely to have a positive effect on fecundity and overwintering survival. The effects of climate change on development, voltinism and weevil mass are discussed.</t>
  </si>
  <si>
    <t>10.1111/j.1461-9563.2012.00575.x</t>
  </si>
  <si>
    <t>WOS:000309917900003</t>
  </si>
  <si>
    <t>Montesinos-Navarro, A; Pico, FX; Tonsor, SJ</t>
  </si>
  <si>
    <t>Montesinos-Navarro, Alicia; Xavier Pico, F.; Tonsor, Stephen J.</t>
  </si>
  <si>
    <t>CLINAL VARIATION IN SEED TRAITS INFLUENCING LIFE CYCLE TIMING IN ARABIDOPSIS THALIANA</t>
  </si>
  <si>
    <t>Early life-history transitions are crucial determinants of lifetime survival and fecundity. Adaptive evolution in early life-history traits involves a complex interplay between the developing plant and its current and future environments. We examined the plant's earliest life-history traits, dissecting an integrated suite of pregermination processes: primary dormancy, thermal induction of secondary dormancy, and seasonal germination response. We examined genetic variation in the three processes, genetic correlations among the processes, and the scaling of germination phenology with the source populations climates. A spring annual life history was associated with genetic propensities toward both strong primary dormancy and heat-induced secondary dormancy, alone or in combination. Lineages with similar proportions of winter and spring annual life history have both weak primary dormancy and weak thermal dormancy induction. A genetic bias to adopt a spring annual strategy, mediated by rapid loss of primary dormancy and high thermal dormancy induction, is associated with a climatic gradient characterized by increasing temperature in summer and rainfall in winter. This study highlights the importance of considering combinations of multiple genetically based traits along a climatic gradient as adaptive strategies differentiating annual plant life-history strategies. Despite the genetic-climatic cline, there is polymorphism for life-history strategies within populations, classically interpreted as bet hedging in an unpredictable world.</t>
  </si>
  <si>
    <t>Navarro, Alicia Montesinos/K-6707-2012; Pico, Xavier/E-5697-2016</t>
  </si>
  <si>
    <t>Navarro, Alicia Montesinos/0000-0003-4656-0321; Pico, Xavier/0000-0003-2849-4922</t>
  </si>
  <si>
    <t>10.1111/j.1558-5646.2012.01689.x</t>
  </si>
  <si>
    <t>WOS:000310477600009</t>
  </si>
  <si>
    <t>Soleno, J; Anguiano, OL; Cichon, LB; Garrido, SA; Montagna, CM</t>
  </si>
  <si>
    <t>Soleno, Jimena; Anguiano, Olga L.; Cichon, Liliana B.; Garrido, Silvina A.; Montagna, Cristina M.</t>
  </si>
  <si>
    <t>Geographic variability in response to azinphos-methyl in field-collected populations of Cydia pomonella (Lepidoptera: Tortricidae) from Argentina</t>
  </si>
  <si>
    <t>BACKGROUND: Resistance to insecticides has been related to application history, genetic factors of the pest and the dynamic within the treated area. The aim of this study was to assess the geographic variation in azinphos-methyl response and the role of esterase and cytochrome P450 monooxygenase enzymes in codling moth populations collected within different areas of the Rio Negro and Neuquen Valley, Argentina. RESULTS: Diapausing field-collected populations showed resistance ratios at the LC50 that were 0.78.7 times higher than that of the susceptible strain. Mean esterase (EST) and cytochrome P450 monooxygenase activities (expressed as a-N min-1 mg-1 prot-1 and pg 7-OHC insect-1 min-1 respectively) were significantly correlated with LD50 values from the field-collected populations. In addition, azinphos-methyl response was associated with the geographic area where the insect population was collected: populations from isolated and more recent productive areas presented significantly lower resistance ratios in comparison with populations from older and more intensive productive areas. CONCLUSION: The populations assayed presented different resistance levels to azinphos-methyl. The response was highly correlated with the orchard's geographic location. EST and ECOD activities were involved in azinphos-methyl response in the given region. Copyright (c) 2012 Society of Chemical Industry</t>
  </si>
  <si>
    <t>Anguiano, Olga/0000-0003-4736-4744</t>
  </si>
  <si>
    <t>10.1002/ps.3327</t>
  </si>
  <si>
    <t>WOS:000310031700004</t>
  </si>
  <si>
    <t>Phillimore, AB; Stalhandske, S; Smithers, RJ; Bernard, R</t>
  </si>
  <si>
    <t>Phillimore, Albert B.; Stalhandske, Sandra; Smithers, Richard J.; Bernard, Rodolphe</t>
  </si>
  <si>
    <t>Dissecting the Contributions of Plasticity and Local Adaptation to the Phenology of a Butterfly and Its Host Plants</t>
  </si>
  <si>
    <t>Phenology affects the abiotic and biotic conditions that an organism encounters and, consequently, its fitness. For populations of high-latitude species, spring phenology often occurs earlier in warmer years and regions. Here we apply a novel approach, a comparison of slope of phenology on temperature over space versus over time, to identify the relative roles of plasticity and local adaptation in generating spatial phenological variation in three interacting species, a butterfly, Anthocharis cardamines, and its two host plants, Cardamine pratensis and Alliaria petiolata. All three species overlap in the time window over which mean temperatures best predict variation in phenology, and we find little evidence that a day length requirement causes the sensitive time window to be delayed as latitude increases. The focal species all show pronounced temperature-mediated phenological plasticity of similar magnitude. While we find no evidence for local adaptation in the flowering times of the plants, geographic variation in the phenology of the butterfly is consistent with countergradient local adaptation. The butterfly's phenology appears to be better predicted by temperature than it is by the flowering times of either host plant, and we find no evidence that coevolution has generated geographic variation in adaptive phenological plasticity.</t>
  </si>
  <si>
    <t>10.1086/667893</t>
  </si>
  <si>
    <t>WOS:000309976800012</t>
  </si>
  <si>
    <t>Widenfalk, O; Solbreck, C; Bergea, HL</t>
  </si>
  <si>
    <t>Widenfalk, Olof; Solbreck, Christer; Bergea, Hanna L.</t>
  </si>
  <si>
    <t>Small-scale resource tracking in a population of a long-lived insect</t>
  </si>
  <si>
    <t>How plant-feeding insects distribute themselves and utilize their host plant resources is still poorly understood. Several processes may be involved, and their relative roles may vary with the spatial scale considered. Herein, we investigate small-scale patterns, namely how population density of a gall midge is affected by individual growth form, phenology, and microsite characteristics of its herb host. The long-lived plant individuals vary much with regard to number of shoots, flower abundance, and flowering phenology. This variation is connected to site characteristics, primarily the degree of sun exposure. The monophagous insect galls the flowers of the host plant - an easily defined food resource. It is a poor disperser, but very long-lived; diapausing larvae can stay in the soil for many years. Galls were censused on individual plants during 5 years; from a peak to a low in gall population density. Only a very small fraction of the flowers produced (&lt;0.5%) were galled even in the peak year. Nevertheless, most plant individuals had galls at least 1 year. In a stepwise multiple regression, plant size (number of shoots) was found to be the most important predictor of gall density (galls/flower). However, gall density decreased more than one order of magnitude over the plant size range observed. There was also a weak effect of plant phenology. Early flowering plants had lower gall densities than those starting later. Sun exposure had no direct effect on gall density, but a path analysis revealed indirect effects via the timing of flowering. Gall population change was highly synchronous in different parts of the study area with no significant decrease in synchrony with distance.</t>
  </si>
  <si>
    <t>10.1002/ece3.378</t>
  </si>
  <si>
    <t>WOS:000312452400003</t>
  </si>
  <si>
    <t>Lee, YJ; Johnson, KR; Hallenbeck, JM</t>
  </si>
  <si>
    <t>Lee, Yang-ja; Johnson, Kory R.; Hallenbeck, John M.</t>
  </si>
  <si>
    <t>Global Protein Conjugation by Ubiquitin-Like-Modifiers during Ischemic Stress Is Regulated by MicroRNAs and Confers Robust Tolerance to Ischemia</t>
  </si>
  <si>
    <t>Hibernation torpor provides an excellent model of natural tolerance to ischemia. We have previously shown that massive global SUMOylation occurs during hibernation torpor in ground squirrels. We have also shown that overexpression of Ubc9, SUMO-1, or SUMO-2/3 provides protection against ischemic damage in cell lines and cortical neurons exposed to oxygen/glucose deprivation, and in mice exposed to middle cerebral artery occlusion. We have now extended our study to other Ubiquitin-Like-Modifiers (ULMs), which have multiple cellular functions during stress, in order to assess the possibility that they also have roles in tolerance to ischemia. We found that not only SUMO conjugation, but also global protein conjugation by other ULMs including NEDD8, ISG15, UFM1 and FUB1 were significantly increased in the brains of hibernating ground squirrels during torpor. By means of miRNA microarrays of ground squirrel brain samples (from active and torpor phase) we found that the miR-200 family (miR-200a,b,c/miR-141/miR-429) and the miR-182 family (miR-182/miR-183/miR-96) were among the most consistently depressed miRNAs in the brain during the torpor phase as compared to active animals. In addition, we showed that these miRNAs are involved in the expression of various ULM proteins and their global conjugation to proteins. We observed that inhibition of the miR-200 family and/or miR-182 family miRNA activities in SHSY5Y cells increases global protein conjugation by the above ULMs and makes these cells more tolerant to OGD-induced cell death. This is the first report to describe that the natural tolerance to brain ischemia in hibernators is linked to regulation by microRNAs of a broad range of ubiquitin-like modifiers.</t>
  </si>
  <si>
    <t>OCT 18</t>
  </si>
  <si>
    <t>e47787</t>
  </si>
  <si>
    <t>10.1371/journal.pone.0047787</t>
  </si>
  <si>
    <t>WOS:000312384500023</t>
  </si>
  <si>
    <t>Mandin, C; Vezina, F</t>
  </si>
  <si>
    <t>Mandin, Clement; Vezina, Francois</t>
  </si>
  <si>
    <t>Daily variation in markers of nutritional condition in wintering Black-capped Chickadees Poecile atricapillus</t>
  </si>
  <si>
    <t>The plasma metabolites triglycerides (TRIG) and beta-hydroxybutyrate (BUTY) are used as indices of nutritional condition in migrating birds during refuelling and can provide a measure of relative fattening rates in individual birds. Because non-migratory birds wintering at northern latitudes also fatten on a daily basis to support their overnight fast, blood metabolites could provide a useful tool to measure individual performance in energy acquisition. However, daily patterns of metabolite change may differ between species and could be affected by thermoregulatory requirements. We studied daily variation in TRIG and BUTY over a complete winter in Black-capped Chickadees to determine the pattern of daily and seasonal change in these markers. We also assessed how short-term variation (up to 7 days) in weather parameters that influence heat exchange may affect TRIG and BUTY levels. In contrast to a linear gain of body mass, TRIG increased non-linearly during the day, with a rapid increase in the morning that levelled off in the afternoon, whereas BUTY did not change significantly. Metabolites varied with sampling time and the seasonal change in day length, suggesting higher fat catabolism and fattening rates in mid-winter. TRIG and BUTY also differed between capture sites, possibly due to differences in shelter quality. Weather variation did not affect TRIG levels and had a significant but marginal effect on BUTY, explaining at best 3% of the variation. Our results suggest that these markers can be used as indicators of energy turnover in resident wintering passerines.</t>
  </si>
  <si>
    <t>10.1111/j.1474-919X.2012.01262.x</t>
  </si>
  <si>
    <t>WOS:000310738900012</t>
  </si>
  <si>
    <t>Guo, YL; Todesco, M; Hagmann, J; Das, S; Weigel, D</t>
  </si>
  <si>
    <t>Guo, Ya-Long; Todesco, Marco; Hagmann, Joerg; Das, Sandip; Weigel, Detlef</t>
  </si>
  <si>
    <t>Independent FLC Mutations as Causes of Flowering-Time Variation in Arabidopsis thaliana and Capsella rubella</t>
  </si>
  <si>
    <t>Capsella rubella is an inbreeding annual forb closely related to Arabidopsis thaliana, a model species widely used for studying natural variation in adaptive traits such as flowering time. Although mutations in dozens of genes can affect flowering of A. thaliana in the laboratory, only a handful of such genes vary in natural populations. Chief among these are FRIGIDA (FRI) and FLOWERING LOCUS C (FLC). Common and rare FRI mutations along with rare FLC mutations explain a large fraction of flowering-time variation in A. thaliana. Here we document flowering time under different conditions in 20 C. rubella accessions from across the species' range. Similar to A. thaliana, vernalization, long photoperiods and elevated ambient temperature generally promote flowering. In this collection of C. rubella accessions, we did not find any obvious loss-of-function FRI alleles. Using mapping-by-sequencing with two strains that have contrasting flowering behaviors, we identified a splice-site mutation in FLC as the likely cause of early flowering in accession 1408. However, other similarly early C. rubella accessions did not share this mutation. We conclude that the genetic basis of flowering-time variation in C. rubella is complex, despite this very young species having undergone an extreme genetic bottleneck when it split from C. grandiflora a few tens of thousands of years ago.</t>
  </si>
  <si>
    <t>Das, Sandip/H-4350-2019; Weigel, Detlef/C-1418-2008; ?, ??/G-4742-2011</t>
  </si>
  <si>
    <t>Das, Sandip/0000-0002-9241-2613; Weigel, Detlef/0000-0002-2114-7963; Todesco, Marco/0000-0002-6227-4096; ?, ??/0000-0002-4643-4889</t>
  </si>
  <si>
    <t>10.1534/genetics.112.143958</t>
  </si>
  <si>
    <t>WOS:000309547400027</t>
  </si>
  <si>
    <t>Batori, E; Pecsenye, K; Toth, JP; Varga, Z</t>
  </si>
  <si>
    <t>Batori, Edit; Pecsenye, Katalin; Toth, Janos Pal; Varga, Zoltan</t>
  </si>
  <si>
    <t>Patterns of genetic and morphometric differentiation in Melitaea (Mellicta) athalia (Lepidoptera: Nymphalidae)</t>
  </si>
  <si>
    <t>Patterns of genetic and morphometric differentiation were surveyed in Melitaea (Mellicta) athalia populations of the Carpathian Basin. This species has a wide distribution and exists under a wide variety of ecological conditions. It has two ecotypes in Hungary: with either one or two broods per year. It is of particular interest to reveal the main factors driving differentiation patterns in this species. Samples in our study were obtained from five Hungarian and one Transylvanian (Romanian) regions. Enzyme polymorphism, wing characters and male external genitalia were analysed using traditional morphometric methods. Statistical methods were optimized to compare morphological and genetic data. The results of genetic surveys revealed a clear regional pattern of differentiation in M. athalia. Moreover, the results of principal component analysis, Bayesian clustering and the dendrogram all suggested that the regions can be classified into two groups corresponding to the East or West zones of the Carpathian Basin. In contrast, differentiation between the two ecotypes was less expressed in the genetic variation of M. athalia. Results of the analyses conducted on phenotypic variation also suggested a regional pattern for both sets of morphometric characters (wings and external genitalia). At the same time, neither EastWest regional division nor ecotype differentiation was detected in the morphometric studies. In sum, our analyses confirmed that both genetic and phenotypic variations of M. athalia exhibit a regional pattern rather than the differentiation between the two ecotypes. (c) 2012 The Linnean Society of London, Biological Journal of the Linnean Society, 2012, , .</t>
  </si>
  <si>
    <t>10.1111/j.1095-8312.2012.01944.x</t>
  </si>
  <si>
    <t>WOS:000308878600012</t>
  </si>
  <si>
    <t>Briski, E; Wiley, CJ; Bailey, SA</t>
  </si>
  <si>
    <t>Briski, Elizabeta; Wiley, Chris J.; Bailey, Sarah A.</t>
  </si>
  <si>
    <t>Role of domestic shipping in the introduction or secondary spread of nonindigenous species: biological invasions within the Laurentian Great Lakes</t>
  </si>
  <si>
    <t>The most effective way to manage invasive species is to prevent their introduction via vector regulation. While progress has been made in the management of transoceanic ballast water, domestic vessels operating within smaller geographic regions such as the Laurentian Great Lakes, Mediterranean Sea, North Sea or Baltic Sea are often exempt from regulations. We randomly surveyed unmanaged ballast water moved by domestic vessels within the Laurentian Great Lakes and compared the results with that of exchanged ballast water from transoceanic vessels to assess invasion risk of zooplankton transported by these two types of vessels. Total abundance and species richness were significantly different between the two vessel types with mean abundance being two magnitudes greater, and species richness being threefold higher in domestic vessels compared with transoceanic vessels. Abundance of restricted taxa cumulatively the Great Lakes' indigenous and nonindigenous species (NIS) which do not occur in all five lakes was also significantly higher in domestic vessels (mean densities were 24 170 and 3421 individuals per m3 for domestic and transoceanic vessels, respectively), whereas the abundance of NIS did not differ between vessels (median densities of 2015 and 850 individuals per m3, respectively). We documented 89 species transported by domestic vessels of which 31 had restricted distribution and eight were NIS. While most NIS were already established in all five lakes, Cercopagis pengoi, a NIS of global concern, and Nitokra hibernica have not been identified from Lake Superior, and both were sampled from ballast water destined for discharge in Lake Superior. Beside the risk of spread of NIS between lakes, domestic shipping can act as a vector for homogenization of indigenous taxa, with at least 21 native species (99 events) being moved outside their historical distribution. Synthesis and applications. Our study indicates that management of invasive species should consider ecological, not geographical or political boundaries. Domestic vessels operating within a limited geographic region have high potential to introduce or spread species with restricted distribution, demonstrating importance of intraregional ballast water management. Results presented here should interest policy makers and environmental managers who seek to reduce invasion risk.</t>
  </si>
  <si>
    <t>Briski, Elizabeta/P-4108-2019; Bailey, Sarah A/E-8356-2010</t>
  </si>
  <si>
    <t>Briski, Elizabeta/0000-0003-1896-3860; Bailey, Sarah A/0000-0003-3635-919X</t>
  </si>
  <si>
    <t>10.1111/j.1365-2664.2012.02186.x</t>
  </si>
  <si>
    <t>WOS:000308932600017</t>
  </si>
  <si>
    <t>Sympatric Drosophilid Species melanogaster and ananassae Differ in Temporal Patterns of Activity</t>
  </si>
  <si>
    <t>The fruit fly Drosophila melanogaster has long served as a model system for circadian rhythm research. Various aspects of its genetic, molecular, and circuit-level properties are the subject of investigation, based on which several circadian behaviors and their neuronal controls have been unraveled. In an attempt to address the question of functional significance of circadian organization using a comparative approach, we studied activity/rest rhythm of wild-caught D. melanogaster (DM) and its close relative, Drosophila ananassae (DA). We compared features of the rhythm such as the ability to anticipate morning and evening transitions, presence or absence of morning-associated or evening-associated activity peaks, and phase of these peaks in both species. We found that these 2 sympatric species are different from each other in several aspects of activity/rest rhythm. Unlike DM, which showed a distinct bimodal activity pattern with both morning and evening peaks and a midday interval of relative inactivity under a 12:12-h light/dark regime, DA exhibited unimodal activity with a predominant morning peak, restricting most of its activity to the light phase with no apparent "siesta" during midday. While daytime sleep levels were not different between the 2 species, DA exhibited significantly lesser nighttime activity and higher, more consolidated sleep. This predominant morning activity of DA was also reflected in persistence and phasing of the morning peak under a range of photoperiods. Both under long and short days, the morning peak was the most dominant and persistent peak of DA, whereas the evening peak was more dominant in DM. In addition, DA had a significantly faster circadian clock and more consolidated activity compared with DM. Hence, we hypothesize that these recently diverged sympatric species of fruit flies occupy distinct temporal niches due to differences in their underlying circadian clocks and speculate that they occupy different spatial microenvironments in the wild.</t>
  </si>
  <si>
    <t>10.1177/0748730412458661</t>
  </si>
  <si>
    <t>WOS:000309127400003</t>
  </si>
  <si>
    <t>Khodayari, S; Moharramipour, S; Kamali, K; Javaran, MJ; Renault, D</t>
  </si>
  <si>
    <t>Khodayari, Samira; Moharramipour, Saeid; Kamali, Karim; Javaran, Mokhtar Jalali; Renault, David</t>
  </si>
  <si>
    <t>Effects of acclimation and diapause on the thermal tolerance of the two-spotted spider mite Tetranychus urticae</t>
  </si>
  <si>
    <t>The two-spotted spider mite, Tetranychus urticae, is a worldwide pest species that overwinters as diapausing females. Cold hardening is presumed to start during diapause development to ensure the successful overwintering of this species. To address this hypothesis, we compared cold tolerance between non-diapausing and diapausing females. We measured supercooling point (SCP) and survival to acute cold stress by exposing the mites at a range of sub-zero temperatures (from -4 to -28 degrees C for 2 h). The mean SCPs of non-diapausing and diapausing females were -19.6 +/- 0.5 and -24.7 +/- 0.3 degrees C respectively, and freezing killed the mites. Diapausing females were significantly more cold tolerant than non-diapausing ones, with LT50 of -19.7 and -13.3 degrees C. respectively. Further, we also examined the effects of cold acclimation (10 d at 0 or 5 degrees C) in non-diapausing and diapausing females. Our findings indicated that diapause decreased SCP significantly, while cold acclimation had no effect on the SCP except for non-diapausing females that were acclimated at 5 degrees C. Acclimation at 5 degrees C enhanced survival to acute cold stress in diapausing and non-diapausing females, with LT50 of -22.0 and -17.1 degrees C, respectively. Altogether, our results indicate that T. urticae is a chill tolerant species, and that diapause and cold acclimation elevate cold hardiness in this species. (c) 2012 Elsevier Ltd. All rights reserved.</t>
  </si>
  <si>
    <t>RENAULT, David/0000-0003-3644-1759; Moharramipour, Saeid/0000-0001-8389-8861</t>
  </si>
  <si>
    <t>10.1016/j.jtherbio.2012.04.005</t>
  </si>
  <si>
    <t>WOS:000305365700003</t>
  </si>
  <si>
    <t>Verant, ML; Boyles, JG; Waldrep, W; Wibbelt, G; Blehert, DS</t>
  </si>
  <si>
    <t>Verant, Michelle L.; Boyles, Justin G.; Waldrep, William, Jr.; Wibbelt, Gudrun; Blehert, David 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</si>
  <si>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</si>
  <si>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</si>
  <si>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Verant, Michelle/0000-0001-6994-6257</t>
  </si>
  <si>
    <t>e46280</t>
  </si>
  <si>
    <t>10.1371/journal.pone.0046280</t>
  </si>
  <si>
    <t>WOS:000309973900124</t>
  </si>
  <si>
    <t>Akman, OE; Watterson, S; Parton, A; Binns, N; Millar, AJ; Ghazal, P</t>
  </si>
  <si>
    <t>Akman, Ozgur E.; Watterson, Steven; Parton, Andrew; Binns, Nigel; Millar, Andrew J.; Ghazal, Peter</t>
  </si>
  <si>
    <t>Digital clocks: simple Boolean models can quantitatively describe circadian systems</t>
  </si>
  <si>
    <t>The gene networks that comprise the circadian clock modulate biological function across a range of scales, from gene expression to performance and adaptive behaviour. The clock functions by generating endogenous rhythms that can be entrained to the external 24-h day-night cycle, enabling organisms to optimally time biochemical processes relative to dawn and dusk. In recent years, computational models based on differential equations have become useful tools for dissecting and quantifying the complex regulatory relationships underlying the clock's oscillatory dynamics. However, optimizing the large parameter sets characteristic of these models places intense demands on both computational and experimental resources, limiting the scope of in silico studies. Here, we develop an approach based on Boolean logic that dramatically reduces the parametrization, making the state and parameter spaces finite and tractable. We introduce efficient methods for fitting Boolean models to molecular data, successfully demonstrating their application to synthetic time courses generated by a number of established clock models, as well as experimental expression levels measured using luciferase imaging. Our results indicate that despite their relative simplicity, logic models can (i) simulate circadian oscillations with the correct, experimentally observed phase relationships among genes and (ii) flexibly entrain to light stimuli, reproducing the complex responses to variations in day-length generated by more detailed differential equation formulations. Our work also demonstrates that logic models have sufficient predictive power to identify optimal regulatory structures from experimental data. By presenting the first Boolean models of circadian circuits together with general techniques for their optimization, we hope to establish a new framework for the systematic modelling of more complex clocks, as well as other circuits with different qualitative dynamics. In particular, we anticipate that the ability of logic models to provide a computationally efficient representation of system behaviour could greatly facilitate the reverse-engineering of large-scale biochemical networks.</t>
  </si>
  <si>
    <t>Parton, Andrew/0000-0002-8562-0975; Millar, Andrew/0000-0003-1756-3654; Ghazal, Peter/0000-0003-0035-2228; Watterson, Steven/0000-0002-2750-6410</t>
  </si>
  <si>
    <t>10.1098/rsif.2012.0080</t>
  </si>
  <si>
    <t>WOS:000306750500031</t>
  </si>
  <si>
    <t>Howze, JM; Stohlgren, KM; Schlimm, EM; Smith, LL</t>
  </si>
  <si>
    <t>Howze, Jennifer M.; Stohlgren, Kevin M.; Schlimm, Elizabeth M.; Smith, Lora L.</t>
  </si>
  <si>
    <t>Dispersal of Neonate Timber Rattlesnakes (Crotalus horridus) in the Southeastern Coastal Plain</t>
  </si>
  <si>
    <t>In colder climates, survival of neonate Timber Rattlesnakes (Crotalus horridus) following dispersal relies heavily on conspecific scent trailing and the ability to locate suitable communal hibernacula. Less is known regarding populations in the southern portion of their range where they are more likely to den solitarily in ephemeral overwintering sites. On 6 August 2009, we captured a post-parturient female Timber Rattlesnake with a litter of 23 neonates in a hardwood thicket within a Longleaf Pine (Pinus palustris) forest in southwestern Georgia. Fourteen of the neonates were radio-tracked to examine their movements and activity range overlap as they dispersed from the natal site. Snakes were tracked for periods of 1-110 days, daily for the first three weeks and at least three times per week thereafter. Dispersal distances increased over time, and overlap of activity ranges was minimal, potentially reducing intraspecific competition between litter mates. Neonates were located predominantly beneath clumps of vegetation or beside coarse woody debris (62.4%), in hardwood tree branches (31.6%), or just off the ground in vegetation or on top of course woody debris (6.0%). Selection of appropriate cover structure may aid in reducing susceptibility to predation.</t>
  </si>
  <si>
    <t>10.1670/10-126</t>
  </si>
  <si>
    <t>WOS:000309617600020</t>
  </si>
  <si>
    <t>Landis, AMG; Mosley, TL; Haag, WR; Stoeckel, JA</t>
  </si>
  <si>
    <t>Landis, Andrew M. Gascho; Mosley, Tyler L.; Haag, Wendell R.; Stoeckel, James A.</t>
  </si>
  <si>
    <t>Effects of temperature and photoperiod on lure display and glochidial release in a freshwater mussel</t>
  </si>
  <si>
    <t>Freshwater mussels use an array of strategies to transfer their parasitic larvae (glochidia) to fish hosts. We examined the effects of temperature, photoperiod, and female gravidity on mantle lure display and conglutinate release by Ligumia subrostrata (Say, 1831) in 2 laboratory experiments. In the 1st experiment, we examined the use of these strategies in 4 temperature treatments (5, 15, 25, 35 degrees C) and 3 photoperiods (10:14, 12:12, and 14:10 h light: dark). In the 2nd experiment, we observed infection strategies under ambient conditions with flow-through pond water. Water temperature appeared to be the primary cue governing use of these strategies. Lure display occurred over a protracted period, but the highest display frequency occurred between similar to 11 and 20 degrees C. Lure display declined rapidly above this range and ceased altogether &gt;28 degrees C. Release of conglutinates increased coincident with the decrease in lure display but, at ambient temperatures, occurred over a protracted period similar in duration to lure display. Females that were not gravid at the beginning of the experiment did not display lures, and gravid females whose gills were flushed of glochidia displayed for only a short period during which frequency of display was much lower than gravid individuals. Ligumia subrostrata exhibits a temperature-mediated switch between alternate host strategies. We present evidence that lure display is a primary strategy for host infection and conglutinate release is a secondary, bet-hedging strategy to reduce wastage of glochidia that ultimately must be cleared from the gills at the end of the reproductive season.</t>
  </si>
  <si>
    <t>10.1899/11-082.1</t>
  </si>
  <si>
    <t>WOS:000309905100008</t>
  </si>
  <si>
    <t>Chan, ER; Menard, D; David, PH; Ratsimbasoa, A; Kim, S; Chim, P; Do, C; Witkowski, B; Mercereau-Puijalon, O; Zimmerman, PA; Serre, D</t>
  </si>
  <si>
    <t>Chan, Ernest R.; Menard, Didier; David, Peter H.; Ratsimbasoa, Arsene; Kim, Saorin; Chim, Pheaktra; Do, Catherine; Witkowski, Benoit; Mercereau-Puijalon, Odile; Zimmerman, Peter A.; Serre, David</t>
  </si>
  <si>
    <t>Whole Genome Sequencing of Field Isolates Provides Robust Characterization of Genetic Diversity in Plasmodium vivax</t>
  </si>
  <si>
    <t>Background: An estimated 2.85 billion people live at risk of Plasmodium vivax transmission. In endemic countries vivax malaria causes significant morbidity and its mortality is becoming more widely appreciated, drug-resistant strains are increasing in prevalence, and an increasing number of reports indicate that P. vivax is capable of breaking through the Duffy-negative barrier long considered to confer resistance to blood stage infection. Absence of robust in vitro propagation limits our understanding of fundamental aspects of the parasite's biology, including the determinants of its dormant hypnozoite phase, its virulence and drug susceptibility, and the molecular mechanisms underlying red blood cell invasion. Methodology/Principal Findings: Here, we report results from whole genome sequencing of five P. vivax isolates obtained from Malagasy and Cambodian patients, and of the monkey-adapted Belem strain. We obtained an average 70-400 X coverage of each genome, resulting in more than 93% of the Sal I reference sequence covered by 20 reads or more. Our study identifies more than 80,000 SNPs distributed throughout the genome which will allow designing association studies and population surveys. Analysis of the genome-wide genetic diversity in P. vivax also reveals considerable allele sharing among isolates from different continents. This observation could be consistent with a high level of gene flow among parasite strains distributed throughout the world. Conclusions: Our study shows that it is feasible to perform whole genome sequencing of P. vivax field isolates and rigorously characterize the genetic diversity of this parasite. The catalogue of polymorphisms generated here will enable large-scale genotyping studies and contribute to a better understanding of P. vivax traits such as drug resistance or erythrocyte invasion, partially circumventing the lack of laboratory culture that has hampered vivax research for years.</t>
  </si>
  <si>
    <t>Menard, Didier/O-3294-2013</t>
  </si>
  <si>
    <t>Menard, Didier/0000-0003-1357-4495; Zimmerman, Peter/0000-0002-5349-4513</t>
  </si>
  <si>
    <t>e1811</t>
  </si>
  <si>
    <t>10.1371/journal.pntd.0001811</t>
  </si>
  <si>
    <t>WOS:000309528100014</t>
  </si>
  <si>
    <t>Hayes, MA</t>
  </si>
  <si>
    <t>Hayes, Mark A.</t>
  </si>
  <si>
    <t>The Geomyces Fungi: Ecology and Distribution</t>
  </si>
  <si>
    <t>White-nose syndrome (WNS) is a devastating disease affecting hibernating bats, first documented in winter 2006 in eastern North America. Over 5.5 million bats of several species may have died as a result of this disease. The fungus Geomyces destructans is now considered the causal agent of WNS, and this species may have been recently introduced into North American bat hibernation habitats. This overview summarizes the ecology and distribution of Geomyces fungi. Species in this genus are common in the soils of temperate and high-latitude ecosystems and are capable of withstanding and thriving in cold, low-nutrient polar environments. These species are dispersed by wind, groundwater, arthropods, birds, and mammals and are carried by humans, their clothing, and their equipment. These characteristics present significant challenges to biologists, managers, and others charged with controlling the spread of WNS and G. destructans in other parts of North America and the biosphere.</t>
  </si>
  <si>
    <t>10.1525/bio.2012.62.9.7</t>
  </si>
  <si>
    <t>WOS:000308849400011</t>
  </si>
  <si>
    <t>Warner, AH; Chakrabortee, S; Tunnacliffe, A; Clegg, JS</t>
  </si>
  <si>
    <t>Warner, Alden H.; Chakrabortee, Sohini; Tunnacliffe, Alan; Clegg, James S.</t>
  </si>
  <si>
    <t>Complexity of the heat-soluble LEA proteome in Artemia species</t>
  </si>
  <si>
    <t>COMPARATIVE BIOCHEMISTRY AND PHYSIOLOGY D-GENOMICS &amp; PROTEOMICS</t>
  </si>
  <si>
    <t>The brine shrimp Artemia is a well known stress tolerant invertebrate found on most continents. Under certain conditions females produce cysts (encysted gastrulae) that enter diapause, a state of obligate dormancy. During developmental formation of diapause embryos several different types of stress proteins accumulate in large amounts, including the late embryogenesis abundant (LEA) proteins. In this study we used a combination of heterologous group 3 LEA antibodies to demonstrate that the heat-soluble proteome of the cysts contains up to 12 distinct putative group 3 LEA proteins that complement the group 1 LEA proteins found previously. Most antibody-positive, heat-soluble proteins were larger than 50 kDa although antibody positive proteins of 20-38 kDa were also detected. Both nuclei and mitochondria had distinct complements of the putative group 3 LEA proteins. A few small group 3 LEA proteins were induced by cycles of hydration-dehydration along with one protein of about 62 kDa. The expression of group 3 LEA proteins, unlike members of group 1, was not restricted to encysted diapause embryos. Three to five putative group 3 LEA proteins were expressed in gravid females and in larvae. Cysts of different species from various geographic locations had distinct complements of group 3 LEA proteins suggesting rapid evolution of the LEA proteins or differences in the type of group 3 Lea genes expressed. Our results demonstrate the potential importance of group 3 LEA proteins in embryos and other life cycle stages of this animal extremophile. (C) 2012 Elsevier Inc. All rights reserved.</t>
  </si>
  <si>
    <t>Tunnacliffe, Alan/0000-0001-8570-125X</t>
  </si>
  <si>
    <t>1744-117X</t>
  </si>
  <si>
    <t>1878-0407</t>
  </si>
  <si>
    <t>10.1016/j.cbd.2012.04.002</t>
  </si>
  <si>
    <t>WOS:000308115900005</t>
  </si>
  <si>
    <t>Blackshaw, RP; Moore, JP</t>
  </si>
  <si>
    <t>Blackshaw, R. P.; Moore, J. P.</t>
  </si>
  <si>
    <t>Within-generation dynamics of leatherjackets (Tipula paludosa Meig.)</t>
  </si>
  <si>
    <t>Larvae of Tipula paludosa (leatherjackets) are pests of grassland and cereals, and important prey items for a range of farmland birds. Their population dynamics from year to year have been the subject of study, but within-generation dynamics have received much less attention. The duration and occurrence of instars and size of the population is important to both pest management and bird conservation. Leatherjackets were collected monthly from four grass fields over five generations (October to September). Count data were analysed for sources of variability and used to estimate the timing and duration of instars and population changes over a single generation. Instar durations were correlated with temperature. From the first to third instars, sample counts were strongly influenced by the location of the site and the generation. Fourth instar larvae showed a similar decline in numbers across all sites and generations. The duration and timing of first to third instars was more variable than that of the fourth instar, but there was limited evidence that this was influenced by temperature. Only the durations of the third and fourth instars were correlated. The population decline from April to September coincided with the onset of the fourth instar. Our results show that the factors influencing leatherjacket numbers change over the life cycle, but by the fourth instar, these are biotically driven. The predictability of its numerical decline indicates defined windows for crop damage and availability as prey. The stability of its timing suggests that day length may synchronize the annual cycle. Fixed timing of the fourth instar will have important consequences for the timing of crop damage and the conservation of farmland birds as climate changes.</t>
  </si>
  <si>
    <t>10.1111/j.1439-0418.2011.01696.x</t>
  </si>
  <si>
    <t>WOS:000307054000006</t>
  </si>
  <si>
    <t>Miyazaki, J; Stiller, WN; Wilson, LJ</t>
  </si>
  <si>
    <t>Miyazaki, Junji; Stiller, Warwick N.; Wilson, Lewis J.</t>
  </si>
  <si>
    <t>Novel cotton germplasm with host plant resistance to twospotted spider mite</t>
  </si>
  <si>
    <t>Host plant resistance to twospotted spider mite (Tetranychus urticae Koch) in cotton is desirable to reduce crop damage, as well as to reduce or eliminate pesticide use targeted at this pest. A range of Gossypium genotypes were evaluated over two crop seasons and their resistance identified in terms of spider mite population development, leaf damage and effect on cotton yield and fibre quality. There were low to moderate numbers of spider mites on Gossypium hirsutum L. race lines and a Gossypium barbadense L. cultivar and extremely low numbers in accessions of Gossypium arboreum L., Gossypium thurberi Tod. and Gossypium trilobum (DC.) Skovst. compared with commercial cultivars. Mites reduced lint yield of the three G. hirsutum genotypes (Sicot 71, Siokra 24 and 81024-15) but had no significant effect on yield of the two G. arboreum genotypes, BM13H and Roseum A(2)56 in either season. Yield loss was related to leaf area damaged by mites. BM13H, Roseum A(2)56 and Sipima 280 were classified as mite-resistant, in terms of low mite numbers, low amount of leaf damage per mite and low yield loss per mite. In addition, the genotypes of G. thurberi (GOS5310), G. trilobum (GOS5332) and G. hirsutum race line (TX111) were also defined as mite-resistant, in terms of low mite numbers, low amount of leaf damage per mite, although there are no yield data because these genotypes are photoperiod sensitive and did not flower during the experiments. These mite-resistant genotypes can be candidates for the development of mite-resistant upland cotton cultivars. (C) 2012 Elsevier B.V. All rights reserved.</t>
  </si>
  <si>
    <t>Miyazaki, Junji/F-1004-2010; Stiller, Warwick/B-9777-2011; Wilson, Lewis/F-3023-2011</t>
  </si>
  <si>
    <t>Miyazaki, Junji/0000-0002-8194-1640; Wilson, Lewis/0000-0002-3532-0309</t>
  </si>
  <si>
    <t>10.1016/j.fcr.2012.05.006</t>
  </si>
  <si>
    <t>WOS:000307479500012</t>
  </si>
  <si>
    <t>Gardarin, A; Durr, C; Colbach, N</t>
  </si>
  <si>
    <t>Gardarin, Antoine; Duerr, Carolyne; Colbach, Nathalie</t>
  </si>
  <si>
    <t>Modeling the dynamics and emergence of a multispecies weed seed bank with species traits</t>
  </si>
  <si>
    <t>Models quantifying the effects of cropping systems on weed life-cycles, in interaction with environmental conditions, are invaluable tools to evaluate and design integrated cropping systems. In the past, we have developed such a model called ALOMYSYS for a single grass weed species. The objective of the present paper was to extend the monospecific emergence model to a multi-specific weed flora, by removing a few non-generic processes (e.g. maternal effects on dormancy and germination) and by adapting the germination sub-model to a larger diversity of species. The model is based on a daily simulation of weed seedbank mortality, seasonal dormancy variations, germination and pre-emergent growth until seedling emergence, in interaction with cropping systems and environmental conditions. In order to parameterize the model for numerous and contrasting species, we developed an innovative approach consisting in estimating 25 parameters from easily accessible species traits or from empirical expert knowledge. Relationships were established between seed traits (e.g. seed coat thickness, mass or shape) and seed mortality rates, dormancy levels, speed of germination as well as pre-emergent mortality. Base temperature for germination and dates of dormancy variations were related to usual dates of the species emergence in fields, obtained from expert knowledge. The generic model structure and the trait-parameter relationships make it possible to simulate a wide diversity of weed species and to predict their response to a large range of cropping systems. Thanks to a daily time-step and the integration of the interactions with soil and climatic conditions, FLORSYS permits to optimize the choice of cultural techniques for weed management, as a function of field characteristics and previous technical operations. For instance, the model was used to compare the emergence of different weed species depending on tillage, in interaction with the preceding technical operations. (C) 2012 Elsevier B.V. All rights reserved.</t>
  </si>
  <si>
    <t>Colbach, Nathalie/C-6677-2014</t>
  </si>
  <si>
    <t>Colbach, Nathalie/0000-0002-3791-037X</t>
  </si>
  <si>
    <t>10.1016/j.ecolmodel.2012.05.004</t>
  </si>
  <si>
    <t>WOS:000306770200012</t>
  </si>
  <si>
    <t>Koizumi, K; Hayashi, T; Wu, S; Gallagher, KL</t>
  </si>
  <si>
    <t>Koizumi, Koji; Hayashi, Tomomi; Wu, Shuang; Gallagher, Kimberly L.</t>
  </si>
  <si>
    <t>The SHORT-ROOT protein acts as a mobile, dose-dependent signal in patterning the ground tissue</t>
  </si>
  <si>
    <t>A key question in developmental biology is how cellular patterns are created and maintained. During the formation of the Arabidopsis root, the endodermis, middle cortex (MC), and cortex are produced by periclinal cell divisions that occur at different positions and at different times in root development. The endodermis and cortex arise continuously from the periclinal divisions of cells that surround the quiescent center (QC) at the tip of the root. The MC arises between days 7 and 14 from periclinal divisions of the endodermis. The divisions that produce the middle cortex begin in the basal region of the root meristem away from the QC and then spread apically and circumferentially around the root. Although the transcription factor SHORT-ROOT (SHR) is required for both of these divisions, the mechanism that determines where and when SHR acts to promote cell division along the longitudinal axis of the root is unknown; SHR is present along the entire length of the root tip, but only promotes periclinal divisions at specific sites. Here we show that the abundance of the SHR protein changes dynamically as the root develops, and that the pattern of cell division within the endodermis is sensitive to the dose of this protein: high levels of SHR prevent the formation of the MC, whereas intermediate levels of SHR promote MC formation. These results provide a mechanism for the longitudinal patterning of the endodermis, and represent the first example in plants of a mobile transcription factor whose function (activator or repressor) depends upon concentration.</t>
  </si>
  <si>
    <t>Wu, Shuang/M-1839-2013</t>
  </si>
  <si>
    <t>10.1073/pnas.1205579109</t>
  </si>
  <si>
    <t>WOS:000307551700040</t>
  </si>
  <si>
    <t>Bonte, J; De Ro, M; Conlong, D; De Clercq, P</t>
  </si>
  <si>
    <t>Bonte, Jochem; De Ro, Madelena; Conlong, Des; De Clercq, Patrick</t>
  </si>
  <si>
    <t>Thermal Biology of the Predatory Bugs Orius thripoborus and O. naivashae (Hemiptera: Anthocoridae)</t>
  </si>
  <si>
    <t>Developmental and reproductive traits of two little studied anthocorid predators from southern Africa, Orius thripoborus (Hesse) and Orius naivashae (Poppius), were examined at several constant temperatures. Development was studied at 12, 15, 23, 25, 29, 33, and 35 degrees C. Eggs of both species did not hatch at 12 degrees C. Nymphal survival was poor at 15 degrees C for O. naivashae, and at 33 degrees C and 35 degrees C for O. thripoborus. Total development time of males and females decreased with increasing temperature. Based on a linear degree-day (DD) model, lower threshold temperatures for egg and nymphal development were estimated to be 9.4 and 10.2 degrees C for O. thripoborus, and 11.3 and 11.8 degrees C for O. naivashae. Thermal requirements for these stages were 73.8 and 191.1 DD, and 65.2 and 168.2 DD, respectively. Adult reproduction was studied at 15, 19, 25, and 33 degrees C. Highest lifetime fecundities for O. thripoborus and O. naivashae were found at 25 degrees C. At 15 degrees C, half of the O. thripoborus females oviposited, whereas O. naivashae females only produced infertile eggs. At 33 degrees C, however, most of the O. naivashae females produced eggs, whereas O. thripoborus females did not oviposit. Our observations suggest that O. thripoborus is adapted to a slightly cooler temperature range as compared with O. naivashae. The complementarity of both predators in terms of their temperature adaptation opens possibilities for their use in biological control programs at different times of the season.</t>
  </si>
  <si>
    <t>De Clercq, Patrick/B-5721-2015</t>
  </si>
  <si>
    <t>De Clercq, Patrick/0000-0003-0664-1602</t>
  </si>
  <si>
    <t>10.1603/EN12089</t>
  </si>
  <si>
    <t>WOS:000309741700030</t>
  </si>
  <si>
    <t>Yaro, AS; Traore, AI; Huestis, DL; Adamou, A; Timbine, S; Kassogue, Y; Diallo, M; Dao, A; Traore, SF; Lehmann, T</t>
  </si>
  <si>
    <t>Yaro, Alpha S.; Traore, Adama I.; Huestis, Diana L.; Adamou, Abdoulaye; Timbine, Seydou; Kassogue, Yaya; Diallo, Moussa; Dao, Adama; Traore, Sekou F.; Lehmann, Tovi</t>
  </si>
  <si>
    <t>Dry season reproductive depression of Anopheles gambiae in the Sahel</t>
  </si>
  <si>
    <t>The African malaria mosquito, Anopheles gambiae, is widespread south of the Sahara including in dry savannahs and semi-arid environments where no surface water exists for several months a year. Adults of the M form of An. gambiae persist through the long dry season, when no surface waters are available, by increasing their maximal survival from 4 weeks to 7 months. Dry season diapause (aestivation) presumably underlies this extended survival. Diapause in adult insects is intrinsically linked to depressed reproduction. To determine if reproduction of the Sahelian M form is depressed during the dry season, we assessed seasonal changes in oviposition, egg batch size, and egg development, as well as insemination rate and blood feeding in wild caught mosquitoes. Results from xeric Sahelian and riparian populations were compared. Oviposition response in the Sahelian M form dropped from 70% during the wet season to 20% during the dry season while the mean egg batch size among those that laid eggs fell from 173 to 101. Correspondingly, the fraction of females that exhibited gonotrophic dissociation increased over the dry season from 5% to 45%, while a similar fraction of the population retained developed eggs despite having access to water. This depression in reproduction the Sahelian M form was not caused by a reduced insemination rate. Seasonal variation in these reproductive parameters of the riparian M form population was less extreme and the duration of reproductive depression was shorter. Blood feeding responses did not change with the season in either population. Depressed reproduction during the dry season in the Sahelian M form of An. gambiae provides additional evidence for aestivation and illuminates the physiological processes involved. The differences between the Sahelian and riparian population suggest an adaptive cline in aestivation phenotypes between populations only 130 km apart. Published by Elsevier Ltd.</t>
  </si>
  <si>
    <t>Huestis, Diana/0000-0001-6649-4785; Lehmann, Tovi/0000-0002-8142-3915</t>
  </si>
  <si>
    <t>10.1016/j.jinsphys.2012.04.002</t>
  </si>
  <si>
    <t>WOS:000307154600003</t>
  </si>
  <si>
    <t>Marchioro, CA; Foerster, LA</t>
  </si>
  <si>
    <t>Marchioro, C. A.; Foerster, L. A.</t>
  </si>
  <si>
    <t>Modelling reproduction of Plutella xylostella L. (Lepidoiptera: Plutellidae): climate change may modify pest incidence levels</t>
  </si>
  <si>
    <t>Temperature is considered to be an important abiotic factor influencing insect reproduction. Despite the importance of Plutella xylostella L. (Lepidoptera: Plutellidae) as a pest of brassicaceous crops worldwide, the effects of temperature on its reproduction are not well understood. We evaluated the effect of constant temperatures ranging from 10 to 32.5 degrees C on the reproduction of P. xylostella and developed an oviposition model for the species. The model combined temperature-dependent parameters of total fecundity, age-specific oviposition rate and age-specific survival. Additionally, we modelled population growth as a function of temperature. The estimated parameters allowed us to discuss the possible consequences of global warming on P. xylostella distribution. Temperature affected the length of pre-oviposition after adult emergence, oviposition period, longevity, total fecundity and egg viability. The model predicted that both daily egg production and length of oviposition period decreased at temperatures below 15 degrees C and above 25 degrees C. Population growth increased linearly with temperature in a range from 10 degrees C to 25 degrees C; however, the model predicted a reduction in population growth at temperatures above 28.6 degrees C. Data suggested that temperature plays a critical role in P. xylostella reproduction, and subtle differences in average temperature could have an impact on its population growth. This is especially important in the context of global climate change, which in turn could alter the distribution and abundance of the pest in some regions of the world.</t>
  </si>
  <si>
    <t>Marchioro, Cesar/G-5695-2016; Foerster, Luis Amilton A./B-9719-2013; Foerster, Luis/B-9719-2013</t>
  </si>
  <si>
    <t>Marchioro, Cesar/0000-0002-7257-8114; Foerster, Luis Amilton A./0000-0002-9348-6438; Foerster, Luis/0000-0002-5235-0614</t>
  </si>
  <si>
    <t>10.1017/S0007485312000119</t>
  </si>
  <si>
    <t>WOS:000306772900013</t>
  </si>
  <si>
    <t>Gutierrez, AP; Ponti, L; Cooper, ML; Gilioli, G; Baumgartner, J; Duso, C</t>
  </si>
  <si>
    <t>Gutierrez, Andrew P.; Ponti, Luigi; Cooper, Monica L.; Gilioli, Gianni; Baumgaertner, Johann; Duso, Carlo</t>
  </si>
  <si>
    <t>Prospective analysis of the invasive potential of the European grapevine moth Lobesia botrana (Den. &amp; Schiff.) in California</t>
  </si>
  <si>
    <t>1 The polyphagous European grapevine moth Lobesia botrana (Den. &amp; Schiff.) is the principal native pest of grape berries in the Palearctic region. It was found in Napa County, California, in 2009, and it has subsequently been recorded in an additional nine counties, despite an ongoing eradication programme. The present study aimed to assess prospectively its potential geographical distribution and relative abundance in California and the continental U.S.A. A subsidiary goal was to provide explanation for timing control measures. 2 Data from the European literature were used to formulate and parameterize a holistic physiologically-based demographic model for L. botrana. This model was linked to an extant mechanistic model of grapevine phenology, growth and development that provides the bottom-up effects of fruiting phenology, age and abundance on L. botrana dynamics. Fruit age affects larval developmental rates, and has carryover effects on pupal development and adult fecundity. Also included in the model were the effects of temperature on developmental, survival and fecundity rates. 3 Observed daily weather data were used to simulate the potential distribution of the moth in California, and the continental U.S.A. The relative total number of pupae per vine per year was used as the metric of favourability at all locations. The simulation data were mapped using grass gis (). 4 The model predicts L. botrana can spread statewide with the highest populations expected in the hotter regions of southern California and the lower half of the Central Valley. In the U.S.A., areas of highest favourability include south Texas, and much of the southeast U.S.A. 5 The effects of a warmer climate on pest abundance were explored by increasing observed mean temperatures 2 degrees and 3 degrees C. L. botrana abundance is expected to increase in northern California and in the agriculturally rich Central Valley but to decrease in the hot deserts of southern California where summer temperatures would approach its upper thermal limit. 6 Analysis of the timing of mating disruption pheromone for control of L. botrana suggests the greatest benefit would accrue by targeting adults emerging from winter diapause pupae and the flight of first summer adults.</t>
  </si>
  <si>
    <t>Ponti, Luigi/0000-0003-4972-8265; Duso, Carlo/0000-0002-2600-2536</t>
  </si>
  <si>
    <t>10.1111/j.1461-9563.2011.00566.x</t>
  </si>
  <si>
    <t>WOS:000306307100001</t>
  </si>
  <si>
    <t>Fedorka, KM; Winterhalter, WE; Shaw, KL; Brogan, WR; Mousseau, TA</t>
  </si>
  <si>
    <t>Fedorka, K. M.; Winterhalter, W. E.; Shaw, K. L.; Brogan, W. R.; Mousseau, T. A.</t>
  </si>
  <si>
    <t>The role of gene flow asymmetry along an environmental gradient in constraining local adaptation and range expansion</t>
  </si>
  <si>
    <t>Theoretically, asymmetric gene flow along an environmental gradient can limit species range expansion by keeping peripheral populations from locally adapting. However, few empirical studies have examined this potentially fundamental evolutionary mechanism. We address this possibility in the cricket Allonemobius socius, which exist along a season-length gradient where the probability of producing a single generation per year (univoltinism) increases with latitude. As the probability of univoltinism increases northwards, populations are expected to hedge their bets by producing a greater proportion of diapause eggs when exposed to a mild diapause cue. However, gene flow from southern populations may disrupt local adaptation in the north by reducing the proportion of diapause eggs (expected to be 100% in pure univoltine environments). This may limit range expansion along the northern periphery where A.socius compete with A.fasciatus, a sister species that exhibits an invariant diapause-only egg-laying strategy. To assess the potential for range limitation, we examined diapause incidence (the proportion of diapause eggs produced under diapause conditions), gene flow symmetry and population structure across nine A.socius populations. We found that gene flow was asymmetric and biased northwards towards the periphery. Furthermore, peripheral populations that inhabited pure univoltine environments produced numerous nondiapause eggs (a southern, bivoltine diapause phenotype), which we assume to be a suboptimal phenotype. These patterns suggest that asymmetric gene flow along the gradient constrains adaptation in peripheral populations, potentially constraining species range expansion.</t>
  </si>
  <si>
    <t>10.1111/j.1420-9101.2012.02552.x</t>
  </si>
  <si>
    <t>WOS:000306402800021</t>
  </si>
  <si>
    <t>Pebsworth, PA; MacIntosh, AJJ; Morgan, HR; Huffman, MA</t>
  </si>
  <si>
    <t>Pebsworth, Paula A.; MacIntosh, Andrew J. J.; Morgan, Hanna R.; Huffman, Michael A.</t>
  </si>
  <si>
    <t>Factors Influencing the Ranging Behavior of Chacma Baboons (Papio hamadryas ursinus) Living in a Human-Modified Habitat</t>
  </si>
  <si>
    <t>The introduction and eradication of alien invasive plant species potentially alters feeding and spatial ecology of wild primates. We investigated whether the removal of an important dietary resource for wild chacma baboons (Papio hamadryas ursinus), black wattle (Acacia mearnsii), from a nature reserve would result in longer daily path lengths (DPLs) and greater movement toward other resources, specifically alternative black wattle stands outside the reserve, agricultural plots, and sleeping and geophagy sites. We fitted a juvenile male baboon with a self-releasing GPS collar to track the focal troop's movements on Wildcliff Nature Reserve and adjacent properties, located in the Western Cape, South Africa, from January 25, 2010 to January 18, 2011. During this time, Working for Water, an environmental conservation initiative of the South African Department of Water Affairs, removed black wattle from the baboons' home range. We estimated monthly home range (5.30-20.58 km(2)) and DPL (1.7-11.7 km) and quantified the baboons' use of five dominant vegetation types. Our vegetation use-availability analysis indicated that the troop preferred black wattle, Afromontane forests, and, to a lesser extent, pasture, but used agricultural plots and fynbos less than expected by availability. With increasing black wattle removal in the core area, the troop traveled further toward distant sources of black wattle, using sleeping sites out of their core area to accommodate such long day journeys. A general linear model indicated that movement to black wattle stands, as well as changing sleeping sites, day length, and both spring and winter seasons all significantly increased DPL. We suggest the influence that alien invasive species and their eradication has on ranging behavior should be a consideration in primate conservation and management policies.</t>
  </si>
  <si>
    <t>MacIntosh, Andrew/B-2242-2013</t>
  </si>
  <si>
    <t>MacIntosh, Andrew/0000-0002-9136-7099; Huffman, Michael A/0000-0002-6166-7795</t>
  </si>
  <si>
    <t>10.1007/s10764-012-9620-5</t>
  </si>
  <si>
    <t>WOS:000306794800012</t>
  </si>
  <si>
    <t>Potdar, S; Sheeba, V</t>
  </si>
  <si>
    <t>Potdar, Sheetal; Sheeba, Vasu</t>
  </si>
  <si>
    <t>Large Ventral Lateral Neurons Determine the Phase of Evening Activity Peak across Photoperiods in Drosophila melanogaster</t>
  </si>
  <si>
    <t>The dual-oscillator model, originally proposed as a mechanism for how vertebrates adapt to seasonal changes, has been invoked to explain circadian entrainment in Drosophila melanogaster. Distinct subsets of neurons have been designated as "morning" and "evening" oscillators that function as regulators of rhythmic activity/rest behavior. Some studies have led to a model in which a subset of 8 "morning" cells (4 bilaterally located small ventral lateral neurons) and another subset of approximately 130 "evening" cells exert different levels of dominance within the circadian circuit in different seasons. However, many studies propose a more integrative neuronal network, with the whole network orchestrating activity/rest rhythms in different seasons, as opposed to hierarchical dominance among neurons. Within the circadian network, our understanding of the role of the large ventral lateral neurons (l-LNv) has thus far been limited to conveying light information to the clocks and as light-activated neurons mediating arousal. In support of the framework of a more distributed model, we report an important circadian clock-related role for the l-LNv in electrical activity-dependent phasing of the evening peak across a range of photoperiods. Further, we propose a model in which l-LNv enable adaptation to seasonal changes by regulating the phase of the evening peak. Additionally, we demonstrate a hitherto unknown role for the small ventral lateral neurons (s-LNv) in the arousal circuit, thus showing that neuronal function is flexible such that certain neurons can play more than one role in distinct circuits.</t>
  </si>
  <si>
    <t>Potdar, Sheetal/0000-0001-5755-3456</t>
  </si>
  <si>
    <t>10.1177/0748730412449820</t>
  </si>
  <si>
    <t>WOS:000307021800001</t>
  </si>
  <si>
    <t>Glickman, G; Webb, IC; Elliott, JA; Baltazar, RM; Reale, ME; Lehman, MN; Gorman, MR</t>
  </si>
  <si>
    <t>Glickman, Gena; Webb, Ian C.; Elliott, Jeffrey A.; Baltazar, Ricardo M.; Reale, Meghan E.; Lehman, Michael N.; Gorman, Michael R.</t>
  </si>
  <si>
    <t>Photic Sensitivity for Circadian Response to Light Varies with Photoperiod</t>
  </si>
  <si>
    <t>The response of the circadian system to light varies markedly depending on photic history. Under short day lengths, hamsters exhibit larger maximal light-induced phase shifts as compared with those under longer photoperiods. However, effects of photoperiod length on sensitivity to subsaturating light remain unknown. Here, Syrian hamsters were entrained to long or short photoperiods and subsequently exposed to a 15-min light pulse across a range of irradiances (0-68.03 mu W/cm(2)) to phase shift activity rhythms. Phase advances exhibited a dose response, with increasing irradiances eliciting greater phase resetting in both conditions. Photic sensitivity, as measured by the half-saturation constant, was increased 40-fold in the short photoperiod condition. In addition, irradiances that generated similar phase advances under short and long days produced equivalent phase delays, and equal photon doses produced larger delays in the short photoperiod condition. Mechanistically, equivalent light exposure induced greater pERK, PER1, and cFOS immunoreactivity in the suprachiasmatic nuclei of animals under shorter days. Patterns of immunoreactivity in all 3 proteins were related to the size of the phase shift rather than the intensity of the photic stimulus, suggesting that photoperiod modulation of light sensitivity lies upstream of these events within the signal transduction cascade. This modulation of light sensitivity by photoperiod means that considerably less light is necessary to elicit a circadian response under the relatively shorter days of winter, extending upon the known seasonal changes in sensitivity of sensory systems. Further characterizing the mechanisms by which photoperiod alters photic response may provide a potent tool for optimizing light treatment for circadian and affective disorders in humans.</t>
  </si>
  <si>
    <t>Lehman, Michael/0000-0002-9076-5108</t>
  </si>
  <si>
    <t>10.1177/0748730412450826</t>
  </si>
  <si>
    <t>WOS:000307021800005</t>
  </si>
  <si>
    <t>Prolonged pupal dormancy is associated with significant fitness cost for adults of Rhagoletis cerasi (Diptera: Tephritidae)</t>
  </si>
  <si>
    <t>In temperate areas, dormancy (diapause and/or quiescence) enables herbivorous insect species to persist and thrive by synchronizing growth and reproduction with the seasonal phenology of their host plants. Within-population variability in dormancy increases survival chances under unpredictable environmental changes. However, prolonged dormancy may be costly, incurring trade-offs in important adult fitness traits such as life span and reproduction. We used the European cherry fruit fly. Rhagoletis cerasi, a stenophagous, univoltine species that overwinters in the pupal stage for usually one or more years to test the hypotheses that prolonged dormancy of pupae has trade-offs with body size, survival and reproduction of the resulting adults. We used two geographically isolated populations of R. cerasi to compare the demographic traits of adults obtained from pupae subjected to one or two cycles of warm-cold periods (annual and prolonged dormancy respectively). Regardless of population, adults from pupae that experienced prolonged dormancy were larger than counterparts emerging within 1 year. Prolonged dormancy did not affect adult longevity but both lifetime fecundity and oviposition were significantly decreased. Extension of the life cycle of some individuals in R. cerasi populations in association with prolonged dormancy is likely a bet-hedging strategy. (C) 2012 Elsevier Ltd. All rights reserved.</t>
  </si>
  <si>
    <t>10.1016/j.jinsphys.2012.05.012</t>
  </si>
  <si>
    <t>WOS:000307154600012</t>
  </si>
  <si>
    <t>The role of host seed size in mediating a latitudinal body size cline in an introduced bruchid beetle in Japan</t>
  </si>
  <si>
    <t>A wide variety of animals show latitudinal cline in body size, which can be caused not only by abiotic factors such as temperature but also by biotic ones such as diet quality. In seed feeding insects, adult body size is affected by seed size. Therefore, seed size may be an important factor to explain the latitudinal cline in body size if the seed size also shows a latitudinal cline. In the present study, we detected a latitudinal cline in body size of an alien bruchid, Acanthoscelides pallidipennis, which was introduced into Japan from North America with its host plant Amorpha fruticosa. In 13 out of 24 populations that we collected in Japan, A. fruticosa seeds were infested with A. pallidipennis. Both body size of A. pallidipennis and host seed weight increased with latitude in the infested populations, but not in the non-infested populations. There was a significant positive correlation between body size and seed weight in both field observation and laboratory experiment. In a common environmental condition, there was no significant difference in body size among three latitudinally different populations. Our results show that the latitudinal cline in adult body size of A. pallidipennis across a non-native range could be explained by the latitudinal cline in seed weight of A. fruticosa, but not by genetic differentiation among populations.</t>
  </si>
  <si>
    <t>10.1111/j.1600-0706.2011.19593.x</t>
  </si>
  <si>
    <t>WOS:000306355700005</t>
  </si>
  <si>
    <t>Vrba, P; Konvicka, M; Nedved, O</t>
  </si>
  <si>
    <t>Vrba, Pavel; Konvicka, Martin; Nedved, Oldrich</t>
  </si>
  <si>
    <t>REVERSE ALTITUDINAL CLINE IN COLD HARDINESS AMONG EREBIA BUTTERFLIES</t>
  </si>
  <si>
    <t>CRYOLETTERS</t>
  </si>
  <si>
    <t>There is strong evidence for a shifting of range boundaries by many temperate butterfly species to higher altitudes and latitudes. Climate change represents a potential threat to mountain fauna. Nevertheless, information on ecophysiological limits of individual species is scarce. We studied the lower thermal limits of four species representing the prevailingly mountain Holarctic butterfly genus Erebia. We measured the cold tolerance of hibernating larvae, namely the supercooling point (SCP) and the lower lethal temperature (LLT). Three mountain species were freeze avoiding, with various levels of SCP (-8 to 22 degrees C), and LLT close to SCP. The only exception was lowland E. medusa, whose caterpillars were freeze tolerant with LLT (-21 degrees C) slightly below its SCP (-17 degrees C). Surprisingly, LLT was highest in the alpine E. tyndarus and lowest in E. medusa inhabiting lower altitudes with higher mean winter temperatures. We explain the observed reversed altitudinal cline in cold hardiness by the buffering function of snow cover in the hibernacula of caterpillars that is strong at high mountains but irregular, unpredictable and thus unreliable in lowlands.</t>
  </si>
  <si>
    <t>Nedved, Oldrich/H-7816-2014</t>
  </si>
  <si>
    <t>0143-2044</t>
  </si>
  <si>
    <t>1742-0644</t>
  </si>
  <si>
    <t>WOS:000311463200001</t>
  </si>
  <si>
    <t>Aalberg Haugen, IM; Berger, D; Gotthard, K</t>
  </si>
  <si>
    <t>Aalberg Haugen, I. M.; Berger, D.; Gotthard, K.</t>
  </si>
  <si>
    <t>The evolution of alternative developmental pathways: footprints of selection on life-history traits in a butterfly</t>
  </si>
  <si>
    <t>Developmental pathways may evolve to optimize alternative phenotypes across environments. However, the maintenance of such adaptive plasticity under relaxed selection has received little study. We compare the expression of life-history traits across two developmental pathways in two populations of the butterfly Pararge aegeria where both populations express a diapause pathway but one never expresses direct development in nature. In the population with ongoing selection on both pathways, the difference between pathways in development time and growth rate was larger, whereas the difference in body size was smaller compared with the population experiencing relaxed selection on one pathway. This indicates that relaxed selection on the direct pathway has allowed life-history traits to drift towards values associated with lower fitness when following this pathway. Relaxed selection on direct development was also associated with a higher degree of genetic variation for protandry expressed as within-family sexual dimorphism in growth rate. Genetic correlations for larval growth rate across sexes and pathways were generally positive, with the notable exception of correlation estimates that involved directly developing males of the population that experienced relaxed selection on this pathway. We conclude that relaxed selection on one developmental pathway appears to have partly disrupted the developmental regulation of life-history trait expression. This in turn suggests that ongoing selection may be responsible for maintaining adaptive developmental regulation along alternative developmental pathways in these populations.</t>
  </si>
  <si>
    <t>10.1111/j.1420-9101.2012.02525.x</t>
  </si>
  <si>
    <t>WOS:000305130800014</t>
  </si>
  <si>
    <t>Reynolds, JA; Poelchau, MF; Rahman, Z; Armbruster, PA; Denlinger, DL</t>
  </si>
  <si>
    <t>Reynolds, Julie A.; Poelchau, Monica F.; Rahman, Zahra; Armbruster, Peter A.; Denlinger, David L.</t>
  </si>
  <si>
    <t>Transcript profiling reveals mechanisms for lipid conservation during diapause in the mosquito, Aedes albopictus</t>
  </si>
  <si>
    <t>The Asian tiger mosquito, Aedes albopictus, is a medically important invasive species whose geographic distribution has expanded dramatically during the past 20 years, and one of the key elements of its success is its capacity to survive long distance transport as a diapausing pharate first instar larva, encased within the chorion of the egg. We report that pharate larvae entering diapause are larger and contain 30% more lipid than their nondiapausing counterparts. To improve our understanding of the molecular regulation of lipid metabolism during diapause, we assessed the relative mRNA abundance of 21 genes using qRT-PCR. Elevated expression of lipid storage droplet protein 2 during embryonic development likely contributes to the higher amounts of lipid we noted in diapausing individuals. The conservation of lipids during diapause is reflected in downregulation of genes involved in lipid catabolism, including lipase 2, lipase 3, lipase 4, acyl-CoA dehydrogenase 4, and isovaleryl-CoA dehydrogenase. Two genes involved in fatty acid synthesis and modification, Delta(9)-desaturase, and fatty acyl-CoA elongase, were both upregulated in diapausing pharate larvae, suggesting roles for their gene products in generating unsaturated fatty acids to enhance membrane fluidity at low temperatures and generating precursors to the surface hydrocarbons needed to resist desiccation, respectively. Together, the results point to substantial distinctions in lipid metabolism within the embryo as a consequence of the diapause program, and these differences occur both before the actual onset of diapause as well as during the diapause state. (C) 2012 Elsevier Ltd. All rights reserved.</t>
  </si>
  <si>
    <t>Poelchau, Monica/0000-0002-4584-6056</t>
  </si>
  <si>
    <t>10.1016/j.jinsphys.2012.04.013</t>
  </si>
  <si>
    <t>WOS:000306767700012</t>
  </si>
  <si>
    <t>Ramirez, AHM; Jhala, AJ; Singh, M</t>
  </si>
  <si>
    <t>Ramirez, Analiza H. M.; Jhala, Amit J.; Singh, Megh</t>
  </si>
  <si>
    <t>Germination and Emergence Characteristics of Common Beggar's-Tick (Bidens alba)</t>
  </si>
  <si>
    <t>Common beggar's-tick is an annual weed commonly found in citrus groves in Florida. A series of laboratory and greenhouse experiments were conducted to determine the germination response of common beggar's-tick to various environmental factors that influence seed survival, germination, and dormancy. The results suggest that common beggar's-tick germinated over a wide range of temperatures (15 to 40 C) and in both alternating light and dark and dark conditions. New seeds (collected in 2010) germinated better than the old seeds (collected in 2007) at 15/10 C; however, at temperatures above 35 C, the old seeds germinated better. The highest germination was 95% at 25 to 30 C with old seeds compared to 78 to 86% at 20 to 30 C with new seeds. Germination of common beggar's-tick was inhibited at osmotic potential above -0.6 MPa and salt concentrations of 320 mM. Highest germination in common beggar's-tick was found under neutral conditions (pH 7); germination decreased sharply under increasing acidity and alkalinity. Emergence decreased as depth of sowing increased, with greatest germination (89 to 91%) occurring when sown at the surface (0 cm) regardless of seed age. No germination was observed when seeds were buried at 10 cm. Results of this study suggest that favorable temperature and soil pH, and adequate moisture in Florida ensures the germination and continued presence of common beggar's-tick.</t>
  </si>
  <si>
    <t>Jhala, Amit/R-6866-2019</t>
  </si>
  <si>
    <t>Jhala, Amit/0000-0001-8599-4996</t>
  </si>
  <si>
    <t>10.1614/WS-D-11-00167.1</t>
  </si>
  <si>
    <t>WOS:000307137300008</t>
  </si>
  <si>
    <t>Herbert, JJ; Toews, MD</t>
  </si>
  <si>
    <t>Herbert, John J.; Toews, Michael D.</t>
  </si>
  <si>
    <t>Seasonal Abundance and Population Structure of Chinavia hilaris and Nezara viridula (Hemiptera: Pentatomidae) in Georgia Farmscapes Containing Corn, Cotton, Peanut, and Soybean</t>
  </si>
  <si>
    <t>Stink bugs are economically important pests that damage a wide range of crops in the southeastern United States. Stink bug feeding on developing cotton (Gossypium hirsutum L.) bolls may result in reduced yield and loss of fiber quality; similarly, feeding on developing soybean [Glycine max (L.) Merr.] pods can reduce yield and seed quality. During 2009 and 2010, the seasonal abundance and reproductive biology of Chinavia hilaris (Say) and Nezara viridula (L.) were investigated in replicated 1.62-2.83-ha farmscapes containing equal proportions of corn (Zea mays L.), cotton, peanut (Arachis hypogaea L.), and soybean. Crops were sampled weekly by using whole plant examinations in corn and sweep net sampling in cotton, peanut, and soybean. In 2010 only, adults were dissected to rate their reproductive development, and nymphs were classified to instar. No C. hilaris adults or nymphs ever were observed in corn; however, nymphs were observed in cotton and soybean during late September with peak abundance occurring just after the autumnal equinox. The peak of late-instar nymphs was followed within 2 wk by a peak of nonreproductive adults. More adults were observed in soybean than cotton. In contrast, N. viridula nymphs and adults were found across all crops and had multiple generations throughout the growing season. Results from this study indicate that C. hilaris and N. viridula are different in voltinism, phenology, and use of hosts. These data provide knowledge of stink bug biology and population ecology at the landscape level and are useful for designing and implementing stink bug management programs.</t>
  </si>
  <si>
    <t>10.1603/AN12008</t>
  </si>
  <si>
    <t>WOS:000306075200010</t>
  </si>
  <si>
    <t>Swab, RM; Regan, HM; Keith, DA; Regan, TJ; Ooi, MKJ</t>
  </si>
  <si>
    <t>Swab, Rebecca M.; Regan, Helen M.; Keith, David A.; Regan, Tracey J.; Ooi, Mark K. J.</t>
  </si>
  <si>
    <t>Niche models tell half the story: spatial context and life-history traits influence species responses to global change</t>
  </si>
  <si>
    <t>Aim While niche models are typically used to assess the vulnerability of species to climate change, they have been criticized for their limited assessment of threats other than climate change. We attempt to evaluate this limitation by combining niche models with life-history models to investigate the relative influence of climate change and a range of fire regimes on the viability of a long-lived plant population. Specifically, we investigate whether range shift due to climate change is a greater threat to an obligate seeding fire-prone shrub than altered fire frequency and how these two threatening processes might interact. Location Australian sclerophyll woodland and heathland. Methods The study species is Leucopogon setiger, an obligate seeding fire-prone shrub. A spatially explicit stochastic matrix model was constructed for this species and linked with a dynamic niche model and fire risk functions representing a suite of average fire return intervals. We compared scenarios with a variety of hypothetical patches, a patch framework based upon current habitat suitability and one with dynamic habitat suitability based on climate change scenarios A1FI and A2. Results Leucopogon setiger was found to be sensitive to fire frequency, with shorter intervals reducing expected minimum abundances (EMAs). Spatial decoupling of fires across the landscape reduced the vulnerability of the species to shortened fire frequencies. Shifting habitat, while reducing EMAs, was less of a threat to the species than frequent fire. Main conclusions Altered fire regime, in particular more frequent fires relative to the historical regime, was predicted to be a strong threat to this species, which may reflect a vulnerability of obligate seeders in general. Range shifts induced by climate change were a secondary threat when habitat reductions were predicted. Incorporating life-history traits into habitat suitability models by linking species distribution models with population models allowed for the population-level evaluation of multiple stressors that affect population dynamics and habitat, ultimately providing a greater understanding of the impacts of global change than would be gained by niche models alone. Further investigations of this type could elucidate how particular bioecological factors can affect certain types of species under global change.</t>
  </si>
  <si>
    <t>Ooi, Mark K J/A-4779-2012</t>
  </si>
  <si>
    <t>Ooi, Mark K J/0000-0002-3046-0417</t>
  </si>
  <si>
    <t>10.1111/j.1365-2699.2012.02690.x</t>
  </si>
  <si>
    <t>WOS:000305452500006</t>
  </si>
  <si>
    <t>Hansen, BW; Drillet, G; Pedersen, MF; Sjogreen, KP; Vismann, B</t>
  </si>
  <si>
    <t>Hansen, Benni Winding; Drillet, Guillaume; Pedersen, Morten F.; Sjogreen, Kristian P.; Vismann, Bent</t>
  </si>
  <si>
    <t>Do Acartia tonsa (Dana) eggs regulate their volume and osmolality as salinity changes?</t>
  </si>
  <si>
    <t>Subitaneous eggs from an euryhaline calanoid copepod Acartia tonsa were challenged by changes in salinity within the range from full strength salinity, down to zero and up to &gt; 70 psu. Egg volume changed immediately, increasing from 2.8 x 10(5) mu m(3) at full strength salinity (35 psu) to 3.8 x 10(5) mu m(3) at 0 psu and back to its initial volume when gradually being returned to full strength salinity. Egg osmolality followed the molality of the surrounding water when challenged within a salinity range from 2 to 50 psu. Egg respiration was not affected when eggs kept at 35 psu was exposed to low salinity (2 psu). These results suggest that eggs are unable to regulate their volume or osmolality when challenged with changes in salinity. Gradual changes in salinity from 35 to 2 psu and back did not harm the eggs (embryos), since the hatching success remained unaffected by such changes in salinity. In contrast, extreme hyper-saline conditions (76 psu) made the eggs implode and killed the embryo. We propose that the embryo is protected from salinity stress by its plasma membrane and that water exchange driven by osmosis is restricted to the perivitelline space of the egg, which acts as a perfect osmometer in the salinity range of 5-35 psu. We hypothesize further that the embryo is able to keep its volume and osmolality constant due to the impermeability of the inner plasma membrane of the egg or by a combination of osmoregulation and reduced permeability of the inner plasma membrane.</t>
  </si>
  <si>
    <t>Hansen, Benni W/K-3299-2015; Vismann, Bent/L-2731-2014</t>
  </si>
  <si>
    <t>Hansen, Benni W/0000-0003-1145-561X; Vismann, Bent/0000-0002-3613-6511; Drillet, Guillaume/0000-0001-5908-0568</t>
  </si>
  <si>
    <t>10.1007/s00360-012-0646-y</t>
  </si>
  <si>
    <t>WOS:000305562500003</t>
  </si>
  <si>
    <t>Felix, MA; Duveau, F</t>
  </si>
  <si>
    <t>Felix, Marie-Anne; Duveau, Fabien</t>
  </si>
  <si>
    <t>Population dynamics and habitat sharing of natural populations of Caenorhabditis elegans and C. briggsae</t>
  </si>
  <si>
    <t>BMC BIOLOGY</t>
  </si>
  <si>
    <t>Background: The nematode Caenorhabditis elegans is a major model organism in laboratory biology. Very little is known, however, about its ecology, including where it proliferates. In the past, C. elegans was mainly isolated from human-made compost heaps, where it was overwhelmingly found in the non-feeding dauer diapause stage. Results: C. elegans and C. briggsae were found in large, proliferating populations in rotting plant material (fruits and stems) in several locations in mainland France. Both species were found to co-occur in samples isolated from a given plant species. Population counts spanned a range from one to more than 10,000 Caenorhabditis individuals on a single fruit or stem. Some populations with an intermediate census size (10 to 1,000) contained no dauer larvae at all, whereas larger populations always included some larvae in the pre-dauer or dauer stages. We report on associated micro-organisms, including pathogens. We systematically sampled a spatio-temporally structured set of rotting apples in an apple orchard in Orsay over four years. C. elegans and C. briggsae were abundantly found every year, but their temporal distributions did not coincide. C. briggsae was found alone in summer, whereas both species co-occurred in early fall and C. elegans was found alone in late fall. Competition experiments in the laboratory at different temperatures show that C. briggsae out-competes C. elegans at high temperatures, whereas C. elegans out-competes C. briggsae at lower temperatures. Conclusions: C. elegans and C. briggsae proliferate in the same rotting vegetal substrates. In contrast to previous surveys of populations in compost heaps, we found fully proliferating populations with no dauer larvae. The temporal sharing of the habitat by the two species coincides with their temperature preference in the laboratory, with C. briggsae populations growing faster than C. elegans at higher temperatures, and vice at lower temperatures.</t>
  </si>
  <si>
    <t>Duveau, Fabien/AAC-5596-2019</t>
  </si>
  <si>
    <t>Duveau, Fabien/0000-0003-4784-0640</t>
  </si>
  <si>
    <t>1741-7007</t>
  </si>
  <si>
    <t>10.1186/1741-7007-10-59</t>
  </si>
  <si>
    <t>WOS:000307349300001</t>
  </si>
  <si>
    <t>Hanula, JL; Ulyshen, MD; Wade, DD</t>
  </si>
  <si>
    <t>Hanula, James L.; Ulyshen, Michael D.; Wade, Dale D.</t>
  </si>
  <si>
    <t>Impacts of Prescribed Fire Frequency on Coarse Woody Debris Volume, Decomposition and Termite Activity in the Longleaf Pine Flatwoods of Florida</t>
  </si>
  <si>
    <t>Longleaf pine (Pinus palustris) ecosystems have been reduced dramatically throughout their range. Prescribed burning is considered the best way to restore and maintain plant communities associated with longleaf pine, but little is known about its effects on coarse woody debris and associated organisms. We conducted a 5-year study on the Osceola National Forest in northeastern Florida to determine how dormant-season prescribed burns at different frequencies (annual, biennial, quadrennial or unburned) applied over a 40-year period affected coarse woody debris volume, decomposition and nitrogen content, and subterranean termite (Reticulitermes spp.) activity. Burn frequency had no effect on standing dead tree or log volumes. However, freshly cut longleaf pine logs placed in the plots for four years lost significantly less mass in annually burned plots than in unburned plots. The annual exponential decay coefficient estimate from all logs was 0.14 yr(-1) (SE = 0.01), with the estimated times for 50 and 95% loss being 5 and 21.4 years, respectively. Termite presence was unaffected by frequent burning, suggesting they were able to survive the fires underground or within wood, and that winter burning did not deplete their food resources.</t>
  </si>
  <si>
    <t>10.3390/f3020317</t>
  </si>
  <si>
    <t>WOS:000315414900010</t>
  </si>
  <si>
    <t>Grevstad, FS; O'Casey, C; Katz, ML</t>
  </si>
  <si>
    <t>Grevstad, F. S.; O'Casey, C.; Katz, M. L.</t>
  </si>
  <si>
    <t>A Comparison of Four Geographic Sources of the Biocontrol Agent Prokelisia marginata (Homoptera: Delphacidae) Following Introduction Into a Common Environment</t>
  </si>
  <si>
    <t>As part of a biological control program against Spartina alterniflora Loisel. (smooth cordgrass), we simultaneously released populations of the planthopper Prokelisia marginata (van Duzee) from four geographic areas in each of five replicate field sites in the Willapa Bay estuary in Washington State. The four sources (California, Georgia, Virginia, and Rhode Island) have varying climate and seasonal regimes. We expected local adaptations would affect performance in the new environment. Using vacuum sampling, we measured population densities in spring and fall for 2 yr after release. In addition, we measured the timing of spring emergence through bi-weekly surveys of the number of nymphs residing in overwintering sites (curled leaves of senesced Spartina culms) versus on live green shoots. The observed sequence of emergence GA&gt;CA&gt;VA&gt;RI was consistent with the hypothesis that this insect responds to a photoperiod cue for emergence timing. The four populations also differed in their reproductive capacity as measured by the increase in population densities over the summer months. Overall, the California and Rhode Island populations had higher population growth than those from Virginia and Georgia. Our results suggest that the climate and seasonal adaptations of biocontrol agents should be carefully considered as they can affect the performance and phenology in the new range. At the same time, it is noteworthy that all four populations were capable of establishing and growing, indicating a degree of resiliency for populations experiencing a rapid change in climate.</t>
  </si>
  <si>
    <t>10.1603/EN11243</t>
  </si>
  <si>
    <t>WOS:000305475600005</t>
  </si>
  <si>
    <t>Nilsson-Ortman, V; Stoks, R; De Block, M; Johansson, F</t>
  </si>
  <si>
    <t>Nilsson-Ortman, Viktor; Stoks, Robby; De Block, Marjan; Johansson, Frank</t>
  </si>
  <si>
    <t>Generalists and specialists along a latitudinal transect: patterns of thermal adaptation in six species of damselflies</t>
  </si>
  <si>
    <t>Tropical organisms colonizing temperate environments face reduced average temperatures and dramatic thermal fluctuations. Theoretical models postulate that thermal specialization should be favored either when little environmental variation is experienced within generations or when among-generation variation is small relative to within-generation variation. To test these predictions, we studied six temperate species of damselflies differing in latitudinal distribution. We developed a computer model simulating how organisms experience environmental variation (accounting for diapause and voltinism) and performed a laboratory experiment assaying thermal sensitivities of growth rates. The computer model showed opposing latitudinal trends in among-and within-generation thermal variability: within-generation thermal variability decreased toward higher latitudes, whereas relative levels of among-generation thermal variability peaked at midlatitudes (where a shift in voltinism occurred). The growth experiment showed that low-latitude species were more thermally generalized than mid- and high-latitude species, supporting the prediction that generalists are favored under high levels of within-generation variation. Northern species had steeper, near-exponential reaction norms suggestive of thermal specialization. However, they had strikingly high thermal optima and grew very slowly over most of the thermal range they are expected to experience in the field. This observation is at present difficult to explain. These results highlight the importance of considering interactions between life history and environmental variation when deriving expectations of thermal adaptation.</t>
  </si>
  <si>
    <t>Stoks, Robby/0000-0003-4130-0459</t>
  </si>
  <si>
    <t>WOS:000305296600012</t>
  </si>
  <si>
    <t>Flory, AR; Kumar, S; Stohlgren, TJ; Cryan, PM</t>
  </si>
  <si>
    <t>Flory, Abigail R.; Kumar, Sunil; Stohlgren, Thomas J.; Cryan, Paul M.</t>
  </si>
  <si>
    <t>Environmental conditions associated with bat white-nose syndrome mortality in the north-eastern United States</t>
  </si>
  <si>
    <t>1. White-nose syndrome (WNS) is an emerging disease of hibernating North American bats that is caused by the cold-growing fungus Geomyces destructans. Since first observed in the winter of 2007, WNS has led to unprecedented mortality in several species of bats and may threaten more than 15 additional hibernating bat species if it continues across the continent. Although the exact means by which fungal infection causes mortality are undetermined, available evidence suggests a strong role of winter environmental conditions in disease mortality. 2. By 2010, the fungus G. destructans was detected in new areas of North America far from the area it was first observed, as well as in eight European bat species in different countries, yet mortality was not observed in many of these new areas of North America or in any part of Europe. This could be because of the differences in the fungus, rates of disease progression and/or in life-history or physiological traits of the affected bat species between different regions. Infection of bats by G. destructans without associated mortality might also suggest that certain environmental conditions might have to co-occur with fungal infection to cause mortality. 3. We tested the environmental conditions hypothesis using Maxent to map and model landscape surface conditions associated with WNS mortality. This approach was unique in that we modelled possible requisite environmental conditions for disease mortality and not simply the presence of the causative agent. 4. The top predictors of WNS mortality were land use/land cover types, mean air temperature of wettest quarter, elevation, frequency of precipitation and annual temperature range. Model results suggest that WNS mortality is most likely to occur in landscapes that are higher in elevation and topographically heterogeneous, drier and colder during winter, and more seasonally variable than surrounding landscapes. 5. Synthesis and applications. This study mapped the most likely environmental surface conditions associated with bat mortality owing to WNS in the north-eastern United Sates; maps can be used for selection of priority monitoring sites. Our results provide a starting point from which to investigate and predict the potential spread and population impacts of this catastrophic emerging disease.</t>
  </si>
  <si>
    <t>Cryan, Paul/0000-0002-2915-8894; KUMAR, SUNIL/0000-0001-7632-7251</t>
  </si>
  <si>
    <t>10.1111/j.1365-2664.2012.02129.x</t>
  </si>
  <si>
    <t>WOS:000304660500018</t>
  </si>
  <si>
    <t>Harkonen, L; Kaitala, A; Kaunisto, S; Repo, T</t>
  </si>
  <si>
    <t>Harkonen, Laura; Kaitala, Arja; Kaunisto, Sirpa; Repo, Tapani</t>
  </si>
  <si>
    <t>High cold tolerance through four seasons and all free-living stages in an ectoparasite</t>
  </si>
  <si>
    <t>Off-host stages of temperate parasites must cope with low temperatures. Cold tolerance is often highest in winter, as a result of diapause and cold acclimation, and low during the active summer stages. In some blood-feeding ectoparasites, offspring provisioning determines cold tolerance through all the non-feeding, off-host stages. Large size increases survival in the cold, but so far seasonal variation in within-female offspring size has not been associated with offspring cold tolerance. The deer ked (Lipoptena cervi) reproduces on cervids from autumn to spring. Newborn pupae drop off the host, facing frosts without any acclimation. We examined cold tolerance through 4 seasons and from birth to adulthood by means of short- and long-term frost exposure. We expected females to produce more tolerant offspring in winter than in spring. Large spring pupae survived prolonged frosts better than did small winter pupae. Thus more tolerant offspring were not produced when the temperature outside the host is at its lowest. Unexpectedly, the freezing points were -20 degrees C or below all year round. We showed that high cold tolerance is possible without acclimation regardless of life stage, which presumably correlates with other survival characteristics, such as the starvation resistance of free-living ectoparasites.</t>
  </si>
  <si>
    <t>Kaunisto, Sirpa/K-2473-2014; Harkonen, Laura/G-4805-2010</t>
  </si>
  <si>
    <t>Harkonen, Laura/0000-0001-5903-3999</t>
  </si>
  <si>
    <t>10.1017/S0031182012000091</t>
  </si>
  <si>
    <t>WOS:000304607200012</t>
  </si>
  <si>
    <t>Scriber, JM; Maher, E; Aardema, ML</t>
  </si>
  <si>
    <t>Scriber, J. Mark; Maher, Emily; Aardema, Matthew L.</t>
  </si>
  <si>
    <t>Differential effects of short term winter thermal stress on diapausing tiger swallowtail butterflies (Papilio spp.)</t>
  </si>
  <si>
    <t>It is generally thought that insects inhabiting lower latitudes are more severely impacted by changes in their thermal environment than are high latitude species. This is attributed to the wider range of temperatures to which high-latitude species are exposed. By contrast, low-latitude species have typically evolved in more thermally stable environments with a narrower range of temperature variation. However, deviation from this pattern can occur and here we report that under variable winter conditions a higher latitude species may be more sensitive to thermal variation than its lower latitude sister species. Using split broods, we examined the survival and adult emergence success of diapausing pupae of Papilio canadensis and P. glaucus, as well as a unique, recombinant hybrid population (late-flight) to short periods of mid-winter cold and heat stress. Our results indicate that the higher latitude, univoltine populations (P. canadensis and late-flights) exhibit lower pupal survival than the lower latitude, facultative diapauser (P. glaucus) for all mid-winter thermal stress treatments, both high and low. Size differences alone do not appear to account for the observed differences in survival or metabolic costs in these three phenotypes, as late-flight individuals are similar in size to P. glaucus. We attribute the observed differences in survival and weight loss to potential metabolic differences and variation in the intensity of diapause, in addition to divergent adaptation to winter precipitation levels (e.g. snow cover) and the influences this may have on microhabitat temperature moderation.</t>
  </si>
  <si>
    <t>10.1111/j.1744-7917.2011.01477.x</t>
  </si>
  <si>
    <t>WOS:000304346200001</t>
  </si>
  <si>
    <t>Lenz, PH; Unal, E; Hassett, RP; Smith, CM; Bucklin, A; Christie, AE; Towle, DW</t>
  </si>
  <si>
    <t>Lenz, Petra H.; Unal, Ebru; Hassett, R. Patrick; Smith, Christine M.; Bucklin, Ann; Christie, Andrew E.; Towle, David W.</t>
  </si>
  <si>
    <t>Functional genomics resources for the North Atlantic copepod, Calanus finmarchicus: EST database and physiological microarray</t>
  </si>
  <si>
    <t>The copepod, Calanus finmarchicus is a keystone species for the North Atlantic. Because of recent changes in the geographic distribution of this species, there are questions as to how this organism responds physiologically to environmental cues. Molecular techniques allow for examination and new understanding of these physiological changes. Here, we describe the development of a microarray for high-throughput studies of the physiological ecology of C. finmarchicus. An EST database was generated for this species using a normalized cDNA library derived from adult and sub-adult individuals. Sequence data were clustered into contigs and annotated using Blastx. Target transcripts were selected, and unique, 50 base-pair, oligomer probes were generated for 995 genes. Blast2GO processing provided detailed information on gene function. The selected targets included broad representation of biological processes, cellular components, and molecular functions. The microarray was tested in two sets of comparisons: adult females maintained at different food concentrations and field-caught sub-adults showing differences in lipid storage. Up-regulated and down-regulated transcripts were identified for both comparisons. Only a small subset of the genes upregulated in low food individuals were also up-regulated in lipid-poor animals; no overlap was seen between the genes down-regulated in the two comparisons. Published by Elsevier Inc.</t>
  </si>
  <si>
    <t>Unal, Ebru/F-7393-2012</t>
  </si>
  <si>
    <t>Bucklin, Ann/0000-0003-3750-9348</t>
  </si>
  <si>
    <t>10.1016/j.cbd.2011.12.001</t>
  </si>
  <si>
    <t>WOS:000303845500004</t>
  </si>
  <si>
    <t>Freitas, SPC; Bonifacio, SF; Junqueira, ACV; Souza, ALB; Goncalves, TCM</t>
  </si>
  <si>
    <t>Freitas, Simone P. C.; Bonifacio, Sandra F.; Junqueira, Angela C. V.; Souza, Ana L. B.; Goncalves, Teresa C. M.</t>
  </si>
  <si>
    <t>Testicular and color variation in the kissing bug, Rhodnius brethesi, in Amazonas, Brazil</t>
  </si>
  <si>
    <t>Because of the morphological and morphometric variation of testicular follicles in different genera of the subfamily Triatominae, it was of interest to associate those parameters with the different medial pronotal band patterns (wide and narrow) found in Rhodnius brethesi (Matta) (Hemiptera: Reduviidae). This is a wild species often associated with Leopoldina piassaba Wallace (Arecales: Arecaceae) palm, with a geographical distribution restricted to the Amazon region. The specimens used were from the state of Amazonas, and were kept under conditions of 29 +/- 1 degrees C, 80 +/- 5% RH, 12:12 L:D photoperiod, and were fed weekly on blood from Swiss mice. Three-day-old fasting males were separated in accordance with the patterns of the medial pronotal band, dissected, and the testicles removed. After removal of the testicular membrane, the follicles were spread, drawn by camera lucida, and measured. The results showed that the testis of R. brethesi consists of seven follicles, divided into two groups by length; two long and five short. In specimens with a wide medial pronotal band, the long follicles were 5.4 mm in length, but in specimens with a narrow medial band, the long follicles were 5.64 mm in length. The difference was significant. The short follicles were not different in length, suggesting the presence of a possible complex "brethesi" in the Amazon region.</t>
  </si>
  <si>
    <t>MAY 21</t>
  </si>
  <si>
    <t>WOS:000305004000001</t>
  </si>
  <si>
    <t>Kamimura, M; Saito, H; Niwa, R; Niimi, T; Toyoda, K; Ueno, C; Kanamori, Y; Shimura, S; Kiuchi, M</t>
  </si>
  <si>
    <t>Kamimura, Manabu; Saito, Hitoshi; Niwa, Ryusuke; Niimi, Teruyuki; Toyoda, Kinuko; Ueno, Chihiro; Kanamori, Yasushi; Shimura, Sachiko; Kiuchi, Makoto</t>
  </si>
  <si>
    <t>Fungal Ecdysteroid-22-oxidase, a New Tool for Manipulating Ecdysteroid Signaling and Insect Development</t>
  </si>
  <si>
    <t>JOURNAL OF BIOLOGICAL CHEMISTRY</t>
  </si>
  <si>
    <t>Steroid hormones ecdysteroids regulate varieties of developmental processes in insects. Although the ecdysteroid titer can be increased experimentally with ease, its artificial reduction, although desirable, is very difficult to achieve. Here we characterized the ecdysteroid-inactivating enzyme ecdysteroid-22-oxidase (E22O) from the entomopathogenic fungus Nomuraea rileyi and used it to develop methods for reducing ecdysteroid titer and thereby controlling insect development. K-m and K-cat values of the purified E22O for oxidizing ecdysone were 4.4 mu M and 8.4/s, respectively, indicating that E22O can inactivate ecdysone more efficiently than other ecdysteroid inactivating enzymes characterized so far. The cloned E22O cDNA encoded a FAD-dependent oxidoreductase. Injection of recombinant E22O into the silkworm Bombyx mori interfered with larval molting and metamorphosis. In the hemolymph of E22O-injected pupae, the titer of hormonally active 20-hydroxyecdysone decreased and concomitantly large amounts of inactive 22-dehydroecdysteroids accumulated. E22O injection also prevented molting of various other insects. In the larvae of the crambid moth Haritalodes basipunctalis, E22O injection induced a diapause-like developmental arrest, which, as in normal diapause, was broken by chilling. Transient expression of the E22O gene by in vivo lipofection effectively decreased the 20-hydroxyecdysone titer and blocked molting in B. mori. Transgenic expression of E22O in Drosophila melanogaster caused embryonic morphological defects, phenotypes of which were very similar to those of the ecdysteroid synthesis deficient mutants. Thus, as the first available simple but versatile tool for reducing the internal ecdysteroid titer, E22O could find use in controlling a broad range of ecdysteroid-associated developmental and physiological phenomena.</t>
  </si>
  <si>
    <t>Niimi, Teruyuki/0000-0003-3981-0177</t>
  </si>
  <si>
    <t>1083-351X</t>
  </si>
  <si>
    <t>10.1074/jbc.M112.341180</t>
  </si>
  <si>
    <t>WOS:000304030900039</t>
  </si>
  <si>
    <t>Choe, A; von Reuss, SH; Kogan, D; Gasser, RB; Platzer, EG; Schroeder, FC; Sternberg, PW</t>
  </si>
  <si>
    <t>Choe, Andrea; von Reuss, Stephan H.; Kogan, Dima; Gasser, Robin B.; Platzer, Edward G.; Schroeder, Frank C.; Sternberg, Paul W.</t>
  </si>
  <si>
    <t>Ascaroside Signaling Is Widely Conserved among Nematodes</t>
  </si>
  <si>
    <t>Background: Nematodes are among the most successful animals on earth and include important human pathogens, yet little is known about nematode pheromone systems. A group of small molecules called ascarosides has been found to mediate mate finding, aggregation, and developmental diapause in Caenorhabditis elegans, but it is unknown whether ascaroside signaling exists outside of the genus Caenorhabditis. Results: To determine whether ascarosides are used as signaling molecules by other nematode species, we performed a mass spectrometry-based screen for ascarosides in secretions from a variety of both free-living and parasitic (plant, insect, and animal) nematodes. We found that most of the species analyzed, including nematodes from several different clades, produce species-specific ascaroside mixtures. In some cases, ascaroside biosynthesis patterns appear to correlate with phylogeny, whereas in other cases, biosynthesis seems to correlate with lifestyle and ecological niche. We further show that ascarosides mediate distinct nematode behaviors, such as retention, avoidance, and long-range attraction, and that different nematode species respond to distinct, but overlapping, sets of ascarosides. Conclusions: Our findings indicate that nematodes utilize a conserved family of signaling molecules despite having evolved to occupy diverse ecologies. Their structural features and level of conservation are evocative of bacterial quorum sensing, where acyl homoserine lactones (AHLs) are both produced and sensed by many species of gram-negative bacteria. The identification of species-specific ascaroside profiles may enable pheromone-based approaches to interfere with reproduction and survival of parasitic nematodes, which are responsible for significant agricultural losses and many human diseases worldwide.</t>
  </si>
  <si>
    <t>Schroeder, Frank/H-5026-2012</t>
  </si>
  <si>
    <t>Gasser, Robin B./0000-0002-4423-1690; von Reuss, Stephan/0000-0003-4325-5495; Sternberg, Paul/0000-0002-7699-0173; Schroeder, Frank/0000-0002-4420-0237</t>
  </si>
  <si>
    <t>MAY 8</t>
  </si>
  <si>
    <t>10.1016/j.cub.2012.03.024</t>
  </si>
  <si>
    <t>WOS:000303967600025</t>
  </si>
  <si>
    <t>Barclay, RMR</t>
  </si>
  <si>
    <t>Barclay, Robert M. R.</t>
  </si>
  <si>
    <t>Variable Variation: Annual and Seasonal Changes in Offspring Sex Ratio in a Bat</t>
  </si>
  <si>
    <t>Many organisms produce offspring with sex-ratios that deviate from equal numbers of males and females, and numerous adaptive explanations have been proposed. In some species, offspring sex-ratio varies across the reproductive season, again with several explanations as to why this might be adaptive. However, patterns for birds and mammals are inconsistent, and multiple factors are likely involved. Long-term studies on a variety of species may help untangle the complexity. I analyzed a long-term data set on the variation in offspring sex-ratio of the big brown bat, Eptesicus fuscus, a temperate-zone, insectivorous species. Sex ratio varied seasonally, but only in some years. Births early in the season were significantly female biased in years in which parturition occurred relatively early, but not in years with late parturition. Survival of female pups increased with earlier median birth date for the colony, and early-born females were more likely to survive and reproduce as one-year olds, compared to later-born pups. I argue that, due to the unusual timing of reproductive activities in male and female bats that hibernate, producing female offspring early in the year increases their probability of reproducing as one year olds, but this is not the case for male offspring. Thus, mothers that can give birth early in the year, benefit most by producing a female pup. The relative benefit of producing female or male offspring varies depending on the length of the growing season and thus the time available for female pups to reach sexual maturity. This suggests that not only does sex-ratio vary seasonally and among years, depending on the condition of the mother and the environment, but also likely varies geographically due to differences in season length.</t>
  </si>
  <si>
    <t>MAY 3</t>
  </si>
  <si>
    <t>e36344</t>
  </si>
  <si>
    <t>10.1371/journal.pone.0036344</t>
  </si>
  <si>
    <t>WOS:000305343400020</t>
  </si>
  <si>
    <t>Sullivan, BW; Dore, S; Montes-Helu, MC; Kolb, TE; Hart, SC</t>
  </si>
  <si>
    <t>Sullivan, Benjamin W.; Dore, Sabina; Montes-Helu, Mario C.; Kolb, Thomas E.; Hart, Stephen C.</t>
  </si>
  <si>
    <t>Pulse Emissions of Carbon Dioxide during Snowmelt at a High-Elevation Site in Northern Arizona, U.S.A.</t>
  </si>
  <si>
    <t>The paradigm that winter is a dormant period of soil biogeochemical activity in high elevation or high latitude ecosystems has been amply refuted by recent research. Carbon dioxide (CO2) released from cold or snow-covered soil is a substantial component of total annual ecosystem carbon fluxes. Recent investigations have shown that the late-winter/early-spring transition is a period of high biogeochemical activity. However, little is known about the temporal dynamics of CO2 from the snowpack itself during periods of snowmelt. We present a case study of three snowmelt events at a high-elevation site in northern Arizona during which we measured changes in CO2 concentrations and fluxes above the snow and within the soil profile, and characterized the soil physical environment and site meteorological variables. We show that large pulses of CO2 were emitted to the atmosphere during snowmelt, and we present evidence that these pulses came from CO2 stored in snowpack. Earlier and more frequent snowmelts worldwide caused by climate change have the potential to alter the timing of release of CO2 from land to atmosphere.</t>
  </si>
  <si>
    <t>10.1657/1938-4246-44.2.247</t>
  </si>
  <si>
    <t>WOS:000304723500010</t>
  </si>
  <si>
    <t>Kotsakiozi, P; Pafilis, P; Giokas, S; Valakos, E</t>
  </si>
  <si>
    <t>Kotsakiozi, Panayiota; Pafilis, Panayiotis; Giokas, Sinos; Valakos, Efstratios</t>
  </si>
  <si>
    <t>A comparison of the physiological responses of two land snail species with different distributional ranges</t>
  </si>
  <si>
    <t>JOURNAL OF MOLLUSCAN STUDIES</t>
  </si>
  <si>
    <t>Land snails usually exhibit cycles of activity and dormancy (aestivation or hibernation). The transition between these two states is accompanied by a range of behavioural and physiological responses to ensure their survival under adverse environmental conditions. Furthermore, aestivation plays an important role in shaping species distribution patterns. We examined the seasonal patterns in biochemical tissue composition in relation to aspects of behavioural ecology in three land snail populations: one mainland and one insular population of the widespread Helix aspersa and a population (sympatric with the latter) of Helix figulina, a congeneric species with a narrow and declining distribution. Helix figulina aestivates in underground borrows, while H. aspersa spends the summer under stones and may interrupt aestivation when conditions become favourable. Prior to aestivation H. figulina accumulates metabolic fuels, which it consumes later during summer, and at the same time loses substantial body water and increases lactate dehydrogenase (LDH) activity. The insular H. aspersa population follows a similar pattern (regarding metabolites and LDH activity), with the difference that water loss is limited. However, the mainland population of H. aspersa deviates from this model with energy metabolites and water levels showing little variation throughout the year, while LDH activity is reduced. These differences probably reflect the particular behavioural and physiological patterns adopted by each species. The specialist and range-restricted H. figulina shows a constant and more predictable seasonal pattern, which may be effective for surviving in its historical biogeographic range, but it seems to be more vulnerable to possibly changing environmental conditions. On the other hand the generalist and cosmopolitan H. aspersa adopts a more flexible pattern that compensates for the effects of adverse conditions during aestivation and permits a more effective exploitation of energy resources.</t>
  </si>
  <si>
    <t>Giokas, Sinos/C-3752-2008</t>
  </si>
  <si>
    <t>Valakos, Efstratios/0000-0002-8970-931X</t>
  </si>
  <si>
    <t>0260-1230</t>
  </si>
  <si>
    <t>10.1093/mollus/eys003</t>
  </si>
  <si>
    <t>WOS:000303330200009</t>
  </si>
  <si>
    <t>Mitton, JB; Ferrenberg, SM</t>
  </si>
  <si>
    <t>Mitton, Jeffry B.; Ferrenberg, Scott M.</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</si>
  <si>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</si>
  <si>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</si>
  <si>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Ferrenberg, Scott/0000-0002-3542-0334</t>
  </si>
  <si>
    <t>E163</t>
  </si>
  <si>
    <t>E171</t>
  </si>
  <si>
    <t>10.1086/665007</t>
  </si>
  <si>
    <t>WOS:000302859600003</t>
  </si>
  <si>
    <t>Augustine, DJ; Derner, JD</t>
  </si>
  <si>
    <t>Augustine, David J.; Derner, Justin D.</t>
  </si>
  <si>
    <t>Disturbance regimes and mountain plover habitat in shortgrass steppe: Large herbivore grazing does not substitute for prairie dog grazing or fire</t>
  </si>
  <si>
    <t>Restoring historical disturbance regimes to enhance habitat for grassland birds can conflict with livestock production goals and has been controversial because of uncertainty in the frequency and pattern of different disturbances prior to European settlement. We studied nesting habitat for the mountain plover (Charadrius montanus) in relation to prescribed fire, grazing by large herbivores (cattle), and grazing by black-tailed prairie dogs (Cynomys ludovicianus) in the shortgrass steppe of northeastern Colorado. Breeding mountain plovers primarily occurred on black-tailed prairie dog colonies or areas burned during the previous dormant season. Vegetation surrounding mountain plover nests and foraging locations was characterized by a fine-scale mosaic of prostrate (&lt;4?cm tall) vegetated patches interspersed with &gt;35% bare soil in a given square meter, with this fine-scale pattern distributed over a broad (&gt;100-m radius) area. Mountain plovers rarely occupied grassland lacking prairie dogs or recent fire, but those that did selected sites with similar vegetation height and bare soil exposure as sites on burns and prairie dog colonies. Vegetation structure at mountain plover-occupied sites was also similar to random sites on burns and prairie dog colonies, but differed substantially from sites managed only with cattle. Intensive cattle grazing at twice the recommended stocking rate during spring (MarMay) or summer (MayOct) for 6 years produced significantly less bare soil than burns and prairie dog colonies, particularly following years with average or above-average precipitation. Thus, intensive cattle grazing did not substitute for prairie dog grazing or fire in terms of effects on vegetation structure and mountain plover habitat. Both prescribed burning and increased size and distribution of black-tailed prairie dog colonies appear to be effective and complementary means to manage for mountain plover breeding habitat in shortgrass steppe. Provision of mountain plover habitat has tradeoffs with traditional management for livestock production. Thus, managers need to clearly define desired outcomes for management to provide multiple ecosystem goods and services. (C) 2012 The Wildlife Society.</t>
  </si>
  <si>
    <t>Augustine, David/0000-0003-3144-0466</t>
  </si>
  <si>
    <t>10.1002/jwmg.334</t>
  </si>
  <si>
    <t>WOS:000302998300007</t>
  </si>
  <si>
    <t>Kivela, SM; Valimaki, P; Maenpaa, MI</t>
  </si>
  <si>
    <t>Kivela, S. M.; Valimaki, P.; Maenpaa, M. I.</t>
  </si>
  <si>
    <t>Genetic and phenotypic variation in juvenile development in relation to temperature and developmental pathway in a geometrid moth</t>
  </si>
  <si>
    <t>Life histories show genetic population-level variation due to spatial variation in selection pressures. Phenotypic plasticity in life histories is also common, facilitating fine-tuning of the phenotype in relation to the prevailing selection regime. In multivoltine (= 2 generations per year) insects, individuals following alternative developmental pathways (diapause/direct development) experience different selection regimes. We studied the genetic and phenotypic components of juvenile development in Cabera exanthemata (Lepidoptera: Geometridae) in a factorial split-brood experiment. F2 offspring of individuals originating from populations in northern and central Finland were divided among manipulations defined by temperature (14 degrees C /20 degrees C ) and day length (24 h/15 h). Short day length invariably induced diapause, whereas continuous light almost invariably induced direct development in both regions, although northern populations are strictly univoltine in the wild. Individuals from northern Finland had higher growth rates, shorter development times and higher pupal masses than individuals from central Finland across the conditions, indicating genetic differences between regions. Individuals that developed directly into adults tended to have higher growth rates, shorter development times and higher pupal masses than those entering diapause, indicating phenotypic plasticity. Temperature-induced plasticity was substantial; growth rate was much higher, development time much shorter and pupal mass higher at 20 degrees C than at 14 degrees C . The degree of plasticity in relation to developmental pathway was pronounced at 20 degrees C in growth rate and development time and at 14 degrees C in pupal mass, emphasizing multidimensionality of reaction norms. The observed genetic variation and developmental plasticity seem adaptive in relation to time-stress due to seasonality.</t>
  </si>
  <si>
    <t>Valimaki, Panu/H-5367-2012</t>
  </si>
  <si>
    <t>10.1111/j.1420-9101.2012.02478.x</t>
  </si>
  <si>
    <t>WOS:000302551000009</t>
  </si>
  <si>
    <t>Orsini, L; Spanier, KI; De Meester, L</t>
  </si>
  <si>
    <t>Orsini, Luisa; Spanier, Katina I.; De Meester, Luc</t>
  </si>
  <si>
    <t>Genomic signature of natural and anthropogenic stress in wild populations of the waterflea Daphnia magna: validation in space, time and experimental evolution</t>
  </si>
  <si>
    <t>Natural populations are confronted with multiple selection pressures resulting in a mosaic of environmental stressors at the landscape level. Identifying the genetic underpinning of adaptation to these complex selection environments and assigning causes of natural selection within multidimensional selection regimes in the wild is challenging. The water flea Daphnia is a renowned ecological model system with its well-documented ecology, the possibility to analyse subfossil dormant egg banks and the short generation time allowing an experimental evolution approach. Capitalizing on the strengths of this model system, we here link candidate genome regions to three selection pressures, known to induce micro-evolutionary responses in Daphnia magna: fish predation, parasitism and land use. Using a genome scan approach in space, time and experimental evolution trials, we provide solid evidence of selection at the genome level under well-characterized environmental gradients in the wild and identify candidate genes linked to the three environmental stressors. Our study reveals differential selection at the genome level in Daphnia populations and provides evidence for repeatable patterns of local adaptation in a geographic mosaic of environmental stressors fuelled by standing genetic variation. Our results imply high evolutionary potential of local populations, which is relevant to understand the dynamics of trait changes in natural populations and their impact on community and ecosystem responses through eco-evolutionary feedbacks.</t>
  </si>
  <si>
    <t>De Meester, Luc/F-3832-2015; Orsini, Luisa/B-6773-2009</t>
  </si>
  <si>
    <t>De Meester, Luc/0000-0001-5433-6843; Spanier, Katina/0000-0002-1375-4157; Orsini, Luisa/0000-0002-1716-5624</t>
  </si>
  <si>
    <t>10.1111/j.1365-294X.2011.05429.x</t>
  </si>
  <si>
    <t>WOS:000302932500010</t>
  </si>
  <si>
    <t>Minch, K; Rustad, T; Sherman, DR</t>
  </si>
  <si>
    <t>Minch, Kyle; Rustad, Tige; Sherman, David R.</t>
  </si>
  <si>
    <t>Mycobacterium tuberculosis Growth following Aerobic Expression of the DosR Regulon</t>
  </si>
  <si>
    <t>The Mycobacterium tuberculosis regulator DosR is induced by multiple stimuli including hypoxia, nitric oxide and redox stress. Overlap of these stimuli with conditions thought to promote latency in infected patients fuels a model in which DosR regulon expression is correlated with bacteriostasis in vitro and a proxy for latency in vivo. Here, we find that inducing the DosR regulon to wildtype levels in aerobic, replicating M. tuberculosis does not alter bacterial growth kinetics. We conclude that DosR regulon expression alone is insufficient for bacterial latency, but rather is expressed during a range of growth states in a dynamic environment.</t>
  </si>
  <si>
    <t>e35935</t>
  </si>
  <si>
    <t>10.1371/journal.pone.0035935</t>
  </si>
  <si>
    <t>WOS:000305336000088</t>
  </si>
  <si>
    <t>Martins, I; Arosa, ML; Ceia, RS; Parejo, S; Ramos, JA; Damgaard, C</t>
  </si>
  <si>
    <t>Martins, Irene; Arosa, Maria L.; Ceia, Ricardo S.; Parejo, Sandra; Ramos, Jaime A.; Damgaard, Christian</t>
  </si>
  <si>
    <t>The winter energetics of the Azores bullfinch and the implications for the restoration of its native laurel forest habitat</t>
  </si>
  <si>
    <t>The Azores bullfinch Pyrrhula murina is an endangered endemic bird species restricted to the east of the island of Sao Miguel, Azores. In the past decades, the native habitat of the bird was gradually invaded by exotic plants and less than 30% of its range is currently occupied by native vegetation. The late winter has been suggested as a critical period for bird survival as a consequence of food shortage. We developed a model to understand how yearly and seasonal variations on the type and abundance of food items affect the winter energetic budget of the Azores bullfinch. The model is at steady-state as it simulates the winter-early spring period, when Azores bullfinches attain maximum weight, with non-significant fluctuations. The costs of basal metabolic rate (BMR), thermoregulation and other activities are included in the model. The potential energy available to Azores bullfinch between January and April in three different years was estimated based on day length, diet, pecking rates on different food items, their energetic content and assimilation efficiency. Simulations were run with probability distributions of the estimated available energy and the energy left for activities of the Azores bullfinch. Results indicate that between January and April, the bird's energetic requirement for BMR and thermoregulation range between 118 and 123 d(-1), peaking in March due to thermoregulation constraints. If the bird's energy with activities represent 36% of the energy spent with BMR plus thermoregulation, the estimated daily energy requirements of the Azores bullfinch fall within 160-167 kJd(-1). Results indicate that January and February are months when the bird may experience some kind of energy constraint due to low density of energy-rich items (&lt;200 kJ feeding area(-1)). However, from March onwards and particularly in warmer years, the Azores bullfinch will have plenty energy for BMR, thermoregulation and activities, mostly due to the increasing consumption of Ilex perado flower buds. In relation to altitude variations, simulations indicate that thermoregulation costs increase 8 and 13% at mid- and high-altitude, respectively, compared to low-altitude. In terms of habitat management, we can infer that removing the exotic tree Clethra arborea should be undertaken with caution because, during winter C arborea seeds constitute an important food item to the bird. Alternatively if C. arborea is replaced by other energetically rich items, particularly at lower altitudes, the Azores bullfinch will potentially benefit from it. (C) 2012 Elsevier B.V. All rights reserved.</t>
  </si>
  <si>
    <t>Ramos, Jaime A./B-6616-2018; Damgaard, Christian/G-2441-2010; Hervias-Parejo, Sandra/K-4917-2017; Ceia, Ricardo/C-3094-2019</t>
  </si>
  <si>
    <t>Ramos, Jaime A./0000-0002-9533-987X; Damgaard, Christian/0000-0003-3932-4312; Hervias-Parejo, Sandra/0000-0002-5377-3619; Ceia, Ricardo/0000-0001-7078-0178; Martins, Irene/0000-0002-8521-2613</t>
  </si>
  <si>
    <t>10.1016/j.ecolmodel.2012.01.015</t>
  </si>
  <si>
    <t>WOS:000303081300008</t>
  </si>
  <si>
    <t>Halsall, AL; Boyles, JG; Whitaker, JO</t>
  </si>
  <si>
    <t>Halsall, Amy L.; Boyles, Justin G.; Whitaker, John O., Jr.</t>
  </si>
  <si>
    <t>Body temperature patterns of big brown bats during winter in a building hibernaculum</t>
  </si>
  <si>
    <t>Hibernating bats display a wide range of thermoregulatory patterns during hibernation, but to date, the majority of research on the topic has been done on cavernicolous bats. Thus, we measured skin temperature of free-living big brown bats (Eptesicus fuscus) during winter in a building hibernaculum in western Indiana. Torpor bouts were considerably shorter than bouts used by cavernicolous bats, lasting a mean of 3.3 days, whereas arousals lasted on average 5.0 h. There was a significant correlation between roost temperature and length of the euthermic period and a larger proportion of bats aroused on warm clays, suggesting big brown bats might be taking advantage of warm nights to forage, although evidence for winter feeding is ambiguous in this population. As has been recorded for other noncavernicolous bats during hibernation, most individuals took advantage of partial passive rewarming during some arousals. We estimate these passive arousals could save bats, on average, 96 mg of fat over the course of a 90-day hibernation period, or enough for 16.5 days of steady-state torpor, and may therefore be crucial to survival through long periods of low temperatures and low insect availability. Overall, our results suggest that hibernation patterns in big brown bats in a building hibernaculum are more similar to those of tree-hibernating bats in the Southern Hemisphere than to cavernicolous bats in North America. Further, it appears that big brown bats display extreme flexibility in hibernating patterns, which is unsurprising given their reputation as a relatively hardy species.</t>
  </si>
  <si>
    <t>10.1644/11-MAMM-A-262.1</t>
  </si>
  <si>
    <t>WOS:000303690700021</t>
  </si>
  <si>
    <t>Illan, JG; Gutierrez, D; Diez, SB; Wilson, RJ</t>
  </si>
  <si>
    <t>Gutierrez Illan, Javier; Gutierrez, David; Diez, Sonia B.; Wilson, Robert J.</t>
  </si>
  <si>
    <t>Elevational trends in butterfly phenology: implications for species responses to climate change</t>
  </si>
  <si>
    <t>1. Impacts of global change on the distribution, abundance, and phenology of species have been widely documented. In particular, recent climate change has led to widespread changes in animal and plant seasonality, leading to debate about its potential to cause phenological mismatches among interacting taxa. 2. In mountainous regions, populations of many species show pronounced phenological gradients over short geographic distances, presenting the opportunity to test for effects of climate on phenology, independent of variation in confounding factors such as photoperiod. 3. Here we show for 32 butterfly species sampled for five years over a 1700 m gradient (560-2260 m) in a Mediterranean mountain range that, on average, annual flight period is delayed with elevation by 15-22 days per kilometre. Species mainly occurring at low elevations in the region, and to some extent those flying earlier in the year, showed phenological delays of 23-36 days per kilometre, whereas the flight periods of species that occupy high elevations, or fly in late summer, were consistently more synchronised over the elevation gradient. 4. Elevational patterns in phenology appear to reflect a narrowing phenological window of opportunity for larval and adult butterfly activity of high elevation and late-flying species. 5. Here, we speculate as to the causes of these patterns, and the consequences for our ability to predict species responses to climate change. Our results raise questions about the use of space-time substitutions in predicting phenological responses to climate change, since traits relating to flight period and environmental associations may influence the capacity of species to adapt to changing climates.</t>
  </si>
  <si>
    <t>Wilson, Robert J/I-8726-2014; Gutierrez Illan, Javier/A-3756-2009; Gutierrez, David/P-4712-2014</t>
  </si>
  <si>
    <t>Wilson, Robert J/0000-0003-4477-7068; Gutierrez Illan, Javier/0000-0002-3815-0536; Gutierrez, David/0000-0002-8059-1239</t>
  </si>
  <si>
    <t>10.1111/j.1365-2311.2012.01345.x</t>
  </si>
  <si>
    <t>WOS:000302061900004</t>
  </si>
  <si>
    <t>Daniels, EV; Mooney, KA; Reed, RD</t>
  </si>
  <si>
    <t>Daniels, Emily V.; Mooney, Kailen A.; Reed, Robert D.</t>
  </si>
  <si>
    <t>Seasonal wing colour plasticity varies dramatically between buckeye butterfly populations in different climatic zones</t>
  </si>
  <si>
    <t>1. In the present study, how seasonal wing colour plasticity in buckeye butterflies (Junonia coenia Hubner) differs between populations in different climatic regions, and whether these differences are explained by regional environmental differences or reflect genetic divergences in plasticity is addressed. 2. Using museum specimen data, it is shown that buckeye wing colour variation is much greater in populations from the humid and subtropical climates of the eastern U. S. A. than in populations from the desert and mediterranean climates of the western U. S. A. 3. Museum specimen data further show that wing colour in eastern populations is strongly correlated with seasonal variation in day length and temperature, whereas wing colour in western populations is only weakly associated with these cues. 4. Controlled incubator experiments comparing Southern California and North Carolina populations suggest that regional differences in wing pattern variation are attributable to dramatically increased robustness to environmental variation in western populations. 5. Together these experiments show that while phenotypic variation can be influenced by environmental cues, the range of this variation can genetically diverge between populations in different regions.</t>
  </si>
  <si>
    <t>Reed, Robert/A-2419-2008</t>
  </si>
  <si>
    <t>Reed, Robert/0000-0002-6065-6728</t>
  </si>
  <si>
    <t>10.1111/j.1365-2311.2012.01342.x</t>
  </si>
  <si>
    <t>WOS:000302061900006</t>
  </si>
  <si>
    <t>Govindan, BN; Kery, M; Swihart, RK</t>
  </si>
  <si>
    <t>Govindan, Byju N.; Kery, Marc; Swihart, Robert K.</t>
  </si>
  <si>
    <t>Host selection and responses to forest fragmentation in acorn weevils: inferences from dynamic occupancy models</t>
  </si>
  <si>
    <t>Prior studies on species-specific responses to habitat alteration have demonstrated that niche breadth is positively associated with patch occupancy rates in landscapes fragmented by agriculture. However, these studies generally have focused on vertebrates and relied upon data collected at a single point in time, neglecting dynamic processes that could alter inferences. We studied the effects of host selection and forest fragmentation on population dynamics of acorn weevils Curculio, the primary insect seed predators of oaks in North America. Detection/non-detection data were collected from 174 red and white oaks in 19 forested fragments from 20052008. We used dynamic multi-season site-occupancy models within a Bayesian framework to explore variation in patch (tree-level) occupancy dynamics of three species of weevils that vary in their specialization, i.e. their relative selection of red and white oak as hosts: C. pardalis (white oak specialist), C. sulcatulus (generalist) and C. proboscideus (generalist). Contrary to expectations, the specialist exhibited greater estimated rates of occupancy than generalists. However, red oak trees occupied by the white oak specialist appeared to function as sink populations maintained by frequent colonization following local extinction. Specialists also exhibited greater relative variation in occupancy and relative abundance on their host trees among years. Generalists exhibited lower local extinction and colonization rates than the specialist. Occupancy and vital rates of weevils on a host tree increased with acorn production and were significantly influenced by neighborhood forest density. Our results suggest that across much of their range in the eastern United States acorn weevils exist in fragmented, temporally dynamic landscapes, with generalists occurring on a lower proportion of usable trees but buffered by access to more suitable patches and greater patch-specific survival. More generally, our results demonstrate that estimates of specialization derived from occupancy data may be misleading in the absence of patch-specific information on vital rates.</t>
  </si>
  <si>
    <t>Swihart, Robert K/D-2787-2016</t>
  </si>
  <si>
    <t>Govindan, Byju/0000-0001-8126-1445</t>
  </si>
  <si>
    <t>10.1111/j.1600-0706.2011.19747.x</t>
  </si>
  <si>
    <t>WOS:000301537200017</t>
  </si>
  <si>
    <t>Larkin, DJ</t>
  </si>
  <si>
    <t>Larkin, Daniel J.</t>
  </si>
  <si>
    <t>Lengths and correlates of lag phases in upper-Midwest plant invasions</t>
  </si>
  <si>
    <t>There are often lag phases in plant invasions, seemingly dormant periods between arrival in a new range and rapid population growth. Lags impede prioritization of invasive-species control efforts: when eradication is most feasible, it is often unclear whether a species is benign or a potentially harmful "sleeper weed." I used herbarium records to estimate lag phases for invasive or potentially invasive plant species in three regions of the upper Midwest. I tested whether factors related to species' invasion epidemiology, traits, or the habitats they invade were correlated with lag lengths. From an initial pool of 151 species, there were sufficient records to test for lags in 76 for northern Wisconsin, 90 for southern Wisconsin, and 91 for the southern Lake Michigan region. Lags were identified in 77% (197) of these 257 datasets and ranged from 3-140 years with a mean of 47.3 +/- A 34.6 (SD). Lags differed by native range, introduction pathway, growth form and habit, dispersal mode, flowering phenology, pollination mode for a subset of species, and breadth, light availability, and water availability of invaded habitats. However, estimated lags were highly variable and tested factors did not have strong explanatory power. Exotic species comprised an increasing proportion of total herbarium records. Of the species with known introduction pathways, 85% were intentionally introduced, mainly as ornamentals. The long durations, high variability, and low predictability of lags, along with human culpability for an increasingly non-native flora, support a cautious approach to species introductions.</t>
  </si>
  <si>
    <t>10.1007/s10530-011-0119-3</t>
  </si>
  <si>
    <t>WOS:000302101800006</t>
  </si>
  <si>
    <t>Williams, CM; Marshall, KE; MacMillan, HA; Dzurisin, JDK; Hellmann, JJ; Sinclair, BJ</t>
  </si>
  <si>
    <t>Williams, Caroline M.; Marshall, Katie E.; MacMillan, Heath A.; Dzurisin, Jason D. K.; Hellmann, Jessica J.; Sinclair, Brent J.</t>
  </si>
  <si>
    <t>Thermal Variability Increases the Impact of Autumnal Warming and Drives Metabolic Depression in an Overwintering Butterfly</t>
  </si>
  <si>
    <t>Increases in thermal variability elevate metabolic rate due to Jensen's inequality, and increased metabolic rate decreases the fitness of dormant ectotherms by increasing consumption of stored energy reserves. Theory predicts that ectotherms should respond to increased thermal variability by lowering the thermal sensitivity of metabolism, which will reduce the impact of the warm portion of thermal variability. We examined the thermal sensitivity of metabolic rate of overwintering Erynnis propertius (Lepidoptera: Hesperiidae) larvae from a stable or variable environment reared in the laboratory in a reciprocal common garden design, and used these data to model energy use during the winters of 1973-2010 using meteorological data to predict the energetic outcomes of metabolic compensation and phenological shifts. Larvae that experienced variable temperatures had decreased thermal sensitivity of metabolic rate, and were larger than those reared at stable temperatures, which could partially compensate for the increased energetic demands. Even with depressed thermal sensitivity, the variable environment was more energy-demanding than the stable, with the majority of this demand occurring in autumn. Autumn phenology changes thus had disproportionate influence on energy consumption in variable environments, and variable-reared larvae were most susceptible to overwinter energy drain. Therefore the energetic impacts of the timing of entry into winter dormancy will strongly influence ectotherm fitness in northern temperate environments. We conclude that thermal variability drives the expression of metabolic suppression in this species; that phenological shifts will have a greater impact on ectotherms in variable thermal environments; and that E. propertius will be more sensitive to shifts in phenology in autumn than in spring. This suggests that increases in overwinter thermal variability and/or extended, warm autumns, will negatively impact all non-feeding dormant ectotherms which lack the ability to suppress their overwinter metabolic thermal sensitivity.</t>
  </si>
  <si>
    <t>Marshall, Katie/A-8200-2013; Williams, Caroline/B-4001-2012; MacMillan, Heath/J-6943-2012; Sinclair, Brent/C-6133-2012</t>
  </si>
  <si>
    <t>Williams, Caroline/0000-0003-3112-0286; MacMillan, Heath/0000-0001-7598-3273; Sinclair, Brent/0000-0002-8191-9910; Marshall, Katie/0000-0002-6991-4957</t>
  </si>
  <si>
    <t>e34470</t>
  </si>
  <si>
    <t>10.1371/journal.pone.0034470</t>
  </si>
  <si>
    <t>WOS:000305339100160</t>
  </si>
  <si>
    <t>Diaz, A; Zikhali, M; Turner, AS; Isaac, P; Laurie, DA</t>
  </si>
  <si>
    <t>Diaz, Aurora; Zikhali, Meluleki; Turner, Adrian S.; Isaac, Peter; Laurie, David A.</t>
  </si>
  <si>
    <t>Copy Number Variation Affecting the Photoperiod-B1 and Vernalization-A1 Genes Is Associated with Altered Flowering Time in Wheat (Triticum aestivum)</t>
  </si>
  <si>
    <t>The timing of flowering during the year is an important adaptive character affecting reproductive success in plants and is critical to crop yield. Flowering time has been extensively manipulated in crops such as wheat (Triticum aestivum L.) during domestication, and this enables them to grow productively in a wide range of environments. Several major genes controlling flowering time have been identified in wheat with mutant alleles having sequence changes such as insertions, deletions or point mutations. We investigated genetic variants in commercial varieties of wheat that regulate flowering by altering photoperiod response (Ppd-B1 alleles) or vernalization requirement (Vrn-A1 alleles) and for which no candidate mutation was found within the gene sequence. Genetic and genomic approaches showed that in both cases alleles conferring altered flowering time had an increased copy number of the gene and altered gene expression. Alleles with an increased copy number of Ppd-B1 confer an early flowering day neutral phenotype and have arisen independently at least twice. Plants with an increased copy number of Vrn-A1 have an increased requirement for vernalization so that longer periods of cold are required to potentiate flowering. The results suggest that copy number variation (CNV) plays a significant role in wheat adaptation.</t>
  </si>
  <si>
    <t>Diaz, Aurora/0000-0001-7297-1699</t>
  </si>
  <si>
    <t>e33234</t>
  </si>
  <si>
    <t>10.1371/journal.pone.0033234</t>
  </si>
  <si>
    <t>WOS:000303909200025</t>
  </si>
  <si>
    <t>Nelson, MW</t>
  </si>
  <si>
    <t>Nelson, Michael W.</t>
  </si>
  <si>
    <t>NOTES ON A RECENTLY DISCOVERED POPULATION OF HADENA ECTYPA (MORRISON, 1875) (NOCTUIDAE: NOCTUINAE: HADENINI) IN MASSACHUSETTS</t>
  </si>
  <si>
    <t>Hadena ectypa (Morrison, 1875) (Noctuidae: Noctuinae: Hadenini) is a rarely encountered moth of conservation concern, inhabiting forest and woodland openings and edges in eastern North America. A population discovered in 2002 in Massachusetts (USA) is the first record of this species in New England. Hadena ectypa larvae from this population were reared in 2003, 2009, and 2010; the immature stages and life history are described. Parasitism by a species of Eulophus Geoffroy, 1762 (Hymenoptera: Eulophidae) and predation by Toxomerus geminatus (Say, 1823) (Diptera: Syrphidae) were observed. The native host plant of Hadena ectypa is Silene stellata (L.) W.T. Aiton (Caryophyllaceae), however, the population in Massachusetts uses introduced Silene vulgaris (Moench) Garcke as the primary larval host. Hadena ectypa could have adopted S. vulgaris as a novel host at any time during the past 200 years. S. vulgaris shares a number of traits with S. stellata that may have facilitated this host shift. Many of these traits are also shared by another introduced species, Silene latifolia Poiret, and while Hadena ectypa will feed on this plant in captivity, is not known to use it in the wild. The adoption of S. vulgaris as a larval host may allow Hadena ectypa to spread to new, weedier habitats, to increase its geographic range, and to increase its propensity for a second annual generation.</t>
  </si>
  <si>
    <t>MAR 19</t>
  </si>
  <si>
    <t>WOS:000301998800001</t>
  </si>
  <si>
    <t>Zakhrabekova, S; Gough, SP; Braumann, I; Muller, AH; Lundqvist, J; Ahmann, K; Dockter, C; Matyszczak, I; Kurowska, M; Druka, A; Waugh, R; Graner, A; Stein, N; Steuernagel, B; Lundqvist, U; Hansson, M</t>
  </si>
  <si>
    <t>Zakhrabekova, Shakhira; Gough, Simon P.; Braumann, Ilka; Muller, Andre H.; Lundqvist, Joakim; Ahmann, Katharina; Dockter, Christoph; Matyszczak, Izabela; Kurowska, Marzena; Druka, Arnis; Waugh, Robbie; Graner, Andreas; Stein, Nils; Steuernagel, Burkhard; Lundqvist, Udda; Hansson, Mats</t>
  </si>
  <si>
    <t>Induced mutations in circadian clock regulator Mat-a facilitated short-season adaptation and range extension in cultivated barley</t>
  </si>
  <si>
    <t>Time to flowering has an important impact on yield and has been a key trait in the domestication of crop plants and the spread of agriculture. In 1961, the cultivar Mari (mat-a. 8) was the very first induced early barley (Hordeum vulgare L.) mutant to be released into commercial production. Mari extended the range of two-row spring barley cultivation as a result of its photoperiod insensitivity. Since its release, Mari or its derivatives have been used extensively across the world to facilitate short-season adaptation and further geographic range extension. By exploiting an extended historical collection of early-flowering mutants of barley, we identified Praematurum-a (Mat-a), the gene responsible for this key adaptive phenotype, as a homolog of the Arabidopsis thaliana circadian clock regulator Early Flowering 3 (Elf3). We characterized 87 induced mat-a mutant lines and identified &gt;20 different mat-a alleles that had clear mutations leading to a defective putative ELF3 protein. Expression analysis of HvElf3 and Gigantea in mutant and wild-type plants demonstrated that mat-a mutations disturb the flowering pathway, leading to the early phenotype. Alleles of Mat-a therefore have important and demonstrated breeding value in barley but probably also in many other day-length-sensitive crop plants, where they may tune adaptation to different geographic regions and climatic conditions, a critical issue in times of global warming.</t>
  </si>
  <si>
    <t>Stein, Nils/F-7507-2017</t>
  </si>
  <si>
    <t>Stein, Nils/0000-0003-3011-8731; Gough, Simon Peter/0000-0002-5223-658X; Steuernagel, Burkhard/0000-0002-8284-7728; Graner, Andreas/0000-0003-3246-6393</t>
  </si>
  <si>
    <t>10.1073/pnas.1113009109</t>
  </si>
  <si>
    <t>WOS:000301426700061</t>
  </si>
  <si>
    <t>Row, JR; Blouin-Demers, G; Lougheed, SC</t>
  </si>
  <si>
    <t>Row, Jeffrey R.; Blouin-Demers, Gabriel; Lougheed, Stephen C.</t>
  </si>
  <si>
    <t>Movements and Habitat Use of Eastern Foxsnakes (Pantherophis gloydi) in Two Areas Varying in Size and Fragmentation</t>
  </si>
  <si>
    <t>Determining how animals respond to habitat loss and fragmentation requires detailed studies of habitat use and behavior in regions that vary in their degree of fragmentation. As predators, snakes are an important component of ecosystems, yet little is known about how they respond behaviorally to habitat loss. Using radiotelemetry at two locations that differ in their habitat patch size, we examined habitat-use patterns at two spatial scales and movement patterns for the endangered Eastern Foxsnake (Phantherophis gloydi). Movement patterns were similar at the two locations, but individuals exhibited greater variation in home-range size, and males and gravid females dispersed further from hibernation sites within the larger natural habitat patch. Individuals from both locations preferred marsh at the home-range scale, but open dry habitat at the location scale. Within the smaller habitat patch, however, these preferences were accentuated with snakes avoiding agricultural fields. At the landscape scale, individual occurrence records were found closer to, and in areas with a higher density of, usable habitat than locations that are distributed randomly.</t>
  </si>
  <si>
    <t>Row, Jeffrey/M-6126-2013</t>
  </si>
  <si>
    <t>10.1670/10-262</t>
  </si>
  <si>
    <t>WOS:000302452100017</t>
  </si>
  <si>
    <t>Mok, HF; Arndt, SK; Nitschke, CR</t>
  </si>
  <si>
    <t>Mok, Hoi-Fei; Arndt, Stefan K.; Nitschke, Craig R.</t>
  </si>
  <si>
    <t>Modelling the potential impact of climate variability and change on species regeneration potential in the temperate forests of South-Eastern Australia</t>
  </si>
  <si>
    <t>The sensitivity of early plant regeneration to environmental change makes regeneration a critical stage for understanding species response to climate change. We investigated the spatial and temporal response of eucalypt trees in the Central Highland region of south eastern Australia to high and low climate change scenarios. We developed a novel mechanistic model incorporating germination processes, TACA-GEM, to evaluate establishment probabilities of five key eucalypt species, Eucalyptus pauciflora, Eucalyptus delegatensis, Eucalyptus regnans, Eucalyptus nitens and Eucalyptus obliqua. Changes to regeneration potential at landscape and site levels were calculated to determine climate thresholds. Model results demonstrated that climate change is likely to impact plant regeneration. We observed increases and decreases in regeneration potential depending on the ecosystem, indicating that some species will increase in abundance in some forest types, whilst other forest types will become inhabitable. In general, the dry forest ecosystems were most impacted, whilst the wet forests were least impacted. We also observed that species with seed dormancy mechanisms, like E. pauciflora and E. delegatensis, are likely to be at higher risk than those without. Landscape- and site-level analysis revealed heterogeneity in species response at different scales. On a landscape scale, a 4.3 degrees C mean temperature increase and 22% decline in precipitation (predicted for 2080) is predicted to be a threshold for large spatial shifts in species regeneration niches across the study region, while a 2.6 degrees C increase and 15% decline in precipitation (predicted for 2050) will likely result in local site-level shifts. Site-level analysis showed that considerable declines in regeneration potential for E. delegatensis, E. pauciflora and E. nitens were modelled to occur in some ecosystems by 2050. While overall model performance and accuracy was good, better understanding of effects from extreme events and other underlying processes on regeneration will improve modelling and development of species conservation strategies.</t>
  </si>
  <si>
    <t>Arndt, Stefan/G-5021-2013</t>
  </si>
  <si>
    <t>Arndt, Stefan/0000-0001-7086-9375; Nitschke, Craig/0000-0003-2514-9744</t>
  </si>
  <si>
    <t>10.1111/j.1365-2486.2011.02591.x</t>
  </si>
  <si>
    <t>WOS:000300671600021</t>
  </si>
  <si>
    <t>Carrascal, LM; Santos, T; Telleria, JL</t>
  </si>
  <si>
    <t>Carrascal, Luis M.; Santos, Tomas; Telleria, Jose L.</t>
  </si>
  <si>
    <t>Does Day Length Affect Winter Bird Distribution? Testing the Role of an Elusive Variable</t>
  </si>
  <si>
    <t>Differences in day length may act as a critical factor in bird biology by introducing time constraints in energy acquisition during winter. Thus, differences in day length might operate as a main determinant of bird abundance along latitudinal gradients. This work examines the influence of day length on the abundance of wintering crested tits (Lophophanes cristatus) in 26 localities of Spanish juniper (Juniperus thurifera) dwarf woodlands (average height of 5 m) located along a latitudinal gradient in the Spanish highlands, while controlling for the influence of food availability, minimum night temperature, habitat structure and landscape characteristics. Top regression models in the AIC framework explained 56% of variance in bird numbers. All models incorporated day length as the variable with the highest magnitude effect. Food availability also played an important role, although only the crop of ripe juniper fruits, but not arthropods, positively affected crested tit abundance. Differences in vegetation structure across localities had also a strong positive effect (average tree height and juniper tree density). Geographical variation in night temperature had no influence on crested tit distribution, despite the low winter temperatures reached in these dwarf forests. This paper demonstrates for the first time that winter bird abundance increases with day length after controlling for the effect of other environmental variables. Winter average difference in day length was only 10.5 minutes per day along the 1 degrees 47' latitudinal interval (190 km) included in this study. This amount of time, which reaches 13.5 h accumulated throughout the winter season, appears to be large enough to affect the long-term energy budget of small passerines during winter and to shape the distribution of winter bird abundance under restrictive environmental conditions.</t>
  </si>
  <si>
    <t>Santos, Tomas/AAA-5412-2019; Carrascal, Luis M./B-8381-2008; Carrascal, Luis M./Q-2190-2016; Telleria, Jose Luis/K-2944-2013</t>
  </si>
  <si>
    <t>Carrascal, Luis M./0000-0003-1288-5531; Carrascal, Luis M./0000-0003-1288-5531; Telleria, Jose Luis/0000-0001-6170-8860</t>
  </si>
  <si>
    <t>e32733</t>
  </si>
  <si>
    <t>10.1371/journal.pone.0032733</t>
  </si>
  <si>
    <t>WOS:000303003500095</t>
  </si>
  <si>
    <t>Colinet, H; Renault, D; Charoy-Guevel, B; Com, E</t>
  </si>
  <si>
    <t>Colinet, Herve; Renault, David; Charoy-Guevel, Blandine; Com, Emmanuelle</t>
  </si>
  <si>
    <t>Metabolic and Proteomic Profiling of Diapause in the Aphid Parasitoid Praon volucre</t>
  </si>
  <si>
    <t>Background: Diapause, a condition of developmental arrest and metabolic depression exhibited by a wide range of animals is accompanied by complex physiological and biochemical changes that generally enhance environmental stress tolerance and synchronize reproduction. Even though some aspects of diapause have been well characterized, very little is known about the full range of molecular and biochemical modifications underlying diapause in non-model organisms. Methodology/Principal Findings: In this study we focused on the parasitic wasp, Praon volucre that exhibits a pupal diapause in response to environmental signals. System-wide metabolic changes occurring during diapause were investigated using GC-MS metabolic fingerprinting. Moreover, proteomic changes were studied in diapausing versus nondiapausing phenotypes using a combination of two-dimensional differential gel electrophoresis (2D-DIGE) and mass spectrometry. We found a reduction of Krebs cycle intermediates which most likely resulted from the metabolic depression. Glycolysis was galvanized, probably to favor polyols biosynthesis. Diapausing parasitoids accumulated high levels of cryoprotective polyols, especially sorbitol. A large set of proteins were modulated during diapause and these were involved in various functions such as remodeling of cytoskeleton and cuticle, stress tolerance, protein turnover, lipid metabolism and various metabolic enzymes. Conclusions/Significance: The results presented here provide some first clues about the molecular and biochemical events that characterize the diapause syndrome in aphid parasitoids. These data are useful for probing potential commonality of parasitoids diapause with other taxa and they will help creating a general understanding of diapause underpinnings and a background for future interpretations.</t>
  </si>
  <si>
    <t>Com, Emmanuelle/E-8656-2011; colinet, herve/K-8768-2019; , Protim/C-4687-2012</t>
  </si>
  <si>
    <t>Com, Emmanuelle/0000-0002-7401-817X; colinet, herve/0000-0002-8806-3107; RENAULT, David/0000-0003-3644-1759</t>
  </si>
  <si>
    <t>e32606</t>
  </si>
  <si>
    <t>10.1371/journal.pone.0032606</t>
  </si>
  <si>
    <t>WOS:000302999600052</t>
  </si>
  <si>
    <t>Cailly, P; Tran, A; Balenghien, T; L'Ambert, G; Toty, C; Ezanno, P</t>
  </si>
  <si>
    <t>Cailly, Priscilla; Tran, Annelise; Balenghien, Thomas; L'Ambert, Gregory; Toty, Celine; Ezanno, Pauline</t>
  </si>
  <si>
    <t>A climate-driven abundance model to assess mosquito control strategies</t>
  </si>
  <si>
    <t>As mosquitoes are vectors of major pathogens worldwide, the control of mosquito populations is one way to fight vector-borne diseases. The objectives of our study were to develop a tool to predict mosquito abundance over time, identify the main determinants of mosquito population dynamics, and assess mosquito control strategies. We developed a generic, mechanistic, climate-driven model of seasonal mosquito population dynamics that can be run over several years because it takes diapause into account. Both aquatic and adult stages are considered, resulting in 10 model compartments: eggs, larvae, and pupae for juveniles; emergent, nulliparous, and parous for adults, the latter two broken down into host-seeking, resting, and ovipositing adults. We then applied the model to Anopheles species of southern France, some of which (nulliparous adults) overwinter. We defined specific transition functions and parameter values for these species and this geographical area based on a literature review. Our model correctly predicted entomological field data. Control points in the model were related to mortality rates of adults, the sex-ratio at emergence, parameters related to development functions and the number of eggs laid by females. Lastly, we used our model to compare the efficiency of mosquito control strategies targeting larvae. We found that a larvicide spraying at regular time intervals acted as a preventive measure against mosquito emergence, and that such a strategy was more efficient than spraying only when the abundance of host-seeking females reached a given threshold. The proposed model can be applied easily to other mosquito species and geographic areas by adapting transition functions and parameter values. (C) 2011 Elsevier B.V. All rights reserved.</t>
  </si>
  <si>
    <t>Ezanno, Pauline/0000-0002-0034-8950; Tran, Annelise/0000-0001-5463-332X</t>
  </si>
  <si>
    <t>10.1016/j.ecolmodel.2011.10.027</t>
  </si>
  <si>
    <t>WOS:000301026000002</t>
  </si>
  <si>
    <t>Pearce, E; Dunbar, R</t>
  </si>
  <si>
    <t>Pearce, Eiluned; Dunbar, Robin</t>
  </si>
  <si>
    <t>Latitudinal variation in light levels drives human visual system size</t>
  </si>
  <si>
    <t>Ambient light levels influence visual system size in birds and primates. Here, we argue that the same is true for humans. Light levels, in terms of both the amount of light hitting the Earth's surface and day length, decrease with increasing latitude. We demonstrate a significant positive relationship between absolute latitude and human orbital volume, an index of eyeball size. Owing to tight scaling between visual system components, this will translate into enlarged visual cortices at higher latitudes. We also show that visual acuity measured under full-daylight conditions is constant across latitudes, indicating that selection for larger visual systems has mitigated the effect of reduced ambient light levels. This provides, to our knowledge, the first support that light levels drive intraspecific variation in visual system size in the human population.</t>
  </si>
  <si>
    <t>Pearce, Eiluned/0000-0002-4347-317X</t>
  </si>
  <si>
    <t>10.1098/rsbl.2011.0570</t>
  </si>
  <si>
    <t>WOS:000299322200027</t>
  </si>
  <si>
    <t>Fraser, EE; McGuire, LP; Eger, JL; Longstaffe, FJ; Fenton, MB</t>
  </si>
  <si>
    <t>Fraser, Erin E.; McGuire, Liam P.; Eger, Judith L.; Longstaffe, Fred J.; Fenton, M. Brock</t>
  </si>
  <si>
    <t>Evidence of Latitudinal Migration in Tri-colored Bats, Perimyotis subflavus</t>
  </si>
  <si>
    <t>Background: Annual movements of tri-colored bats (Perimyotis subflavus) are poorly understood. While this species has been considered a regional migrant, some evidence suggests that it may undertake annual latitudinal migrations, similar to other long distance North American migratory bat species. Methodology/Principal Findings: We investigated migration in P. subflavus by conducting stable hydrogen isotope analyses of 184 museum specimen fur samples and comparing these results (delta D-fur) to published interpolated delta D values of collection site growing season precipitation (delta D-precip). Results suggest that the male molt period occurred between June 23 and October 16 and 33% of males collected during the presumed non-molt period were south of their location of fur growth. For the same time period, 16% of females were south of their location of fur growth and in general, had not travelled as far as migratory males. There were strong correlations between delta D-fur from the presumed molt period and both growing season delta D-precip (males - r(2) = 0.86;p&lt;0.01; females - r(2) = 0.75; p&lt;0.01), and latitude of collection (males - r(2) = 0.85; p&lt;0.01; females - r(2) = 0.73; p&lt;0.01). Most migrants were collected at the northern (&gt;40 degrees N; males and females) and southern (&lt;35 degrees N; males only) extents of the species' range. Conclusions/Significance: These results indicate a different pattern of migration for this species than previously documented, suggesting that some P. subflavus engage in annual latitudinal migrations and that migratory tendency varies with latitude and between sexes. We suggest that this species' hibernation ecology makes it particularly susceptible to long winters, making migration from the northern extent of the species' range to more southern hibernacula preferable for some individuals. Fur delta D values for some of the northern individuals may indicate an increase in the currently accepted northern range of this species. Sex-biased differences in migration may be the result of differences in reproductive pressures.</t>
  </si>
  <si>
    <t>e31419</t>
  </si>
  <si>
    <t>10.1371/journal.pone.0031419</t>
  </si>
  <si>
    <t>WOS:000302875500018</t>
  </si>
  <si>
    <t>Ketmaier, V; Marrone, F; Alfonso, G; Paulus, K; Wiemann, A; Tiedemann, R; Mura, G</t>
  </si>
  <si>
    <t>Ketmaier, Valerio; Marrone, Federico; Alfonso, Giuseppe; Paulus, Kirsten; Wiemann, Annika; Tiedemann, Ralph; Mura, Graziella</t>
  </si>
  <si>
    <t>Mitochondrial DNA Regionalism and Historical Demography in the Extant Populations of Chirocephalus kerkyrensis (Branchiopoda: Anostraca)</t>
  </si>
  <si>
    <t>Background: Mediterranean temporary water bodies are important reservoirs of biodiversity and host a unique assemblage of diapausing aquatic invertebrates. These environments are currently vanishing because of increasing human pressure. Chirocephalus kerkyrensis is a fairy shrimp typical of temporary water bodies in Mediterranean plain forests and has undergone a substantial decline in number of populations in recent years due to habitat loss. We assessed patterns of genetic connectivity and phylogeographic history in the seven extant populations of the species from Albania, Corfu Is. (Greece), Southern and Central Italy. Methodology/Principal Findings: We analyzed sequence variation at two mitochondrial DNA genes (Cytochrome Oxidase I and 16s rRNA) in all the known populations of C. kerkyrensis. We used multiple phylogenetic, phylogeographic and coalescence-based approaches to assess connectivity and historical demography across the whole distribution range of the species. C. kerkyrensis is genetically subdivided into three main mitochondrial lineages; two of them are geographically localized (Corfu Is. and Central Italy) and one encompasses a wide geographic area (Albania and Southern Italy). Most of the detected genetic variation (approximate to 81%) is apportioned among the aforementioned lineages. Conclusions/Significance: Multiple analyses of mismatch distributions consistently supported both past demographic and spatial expansions with the former predating the latter; demographic expansions were consistently placed during interglacial warm phases of the Pleistocene while spatial expansions were restricted to cold periods. Coalescence methods revealed a scenario of past isolation with low levels of gene flow in line with what is already known for other co-distributed fairy shrimps and suggest drift as the prevailing force in promoting local divergence. We recommend that these evolutionary trajectories should be taken in proper consideration in any effort aimed at protecting Mediterranean temporary water bodies.</t>
  </si>
  <si>
    <t>Alfonso, Giuseppe/A-6252-2016; Marrone, Federico/M-3154-2015</t>
  </si>
  <si>
    <t>Alfonso, Giuseppe/0000-0003-0016-7006; Marrone, Federico/0000-0002-4730-0452; Tiedemann, Ralph/0000-0002-2604-6336</t>
  </si>
  <si>
    <t>e30082</t>
  </si>
  <si>
    <t>10.1371/journal.pone.0030082</t>
  </si>
  <si>
    <t>WOS:000302853600012</t>
  </si>
  <si>
    <t>Lyytinen, A; Mappes, J; Lindstrom, L</t>
  </si>
  <si>
    <t>Lyytinen, Anne; Mappes, Johanna; Lindstrom, Leena</t>
  </si>
  <si>
    <t>Variation in Hsp70 Levels after Cold Shock: Signs of Evolutionary Responses to Thermal Selection among Leptinotarsa decemlineata Populations</t>
  </si>
  <si>
    <t>Individuals of widely spread species are expected to show local adaption in temperature tolerance as they encounter a range of thermal conditions. We tracked thermal adaptations of the Colorado potato beetle (Leptinotarsa decemlineata) that invaded Europe within the last 100 years. It has occupied various conditions although, like the majority of invasive species, it lost a measurable amount of neutral genetic variation due to bottleneck effect when it invaded Europe. We exposed diapausing beetles originated from three different latitudes (54 degrees N, 59 degrees N, 60 degrees N) to cold shock (-5 degrees C, 1.5 hrs) in order to test if beetles from the northern populations express differential levels of cold-induced and constitutive Hsp70 compared to the beetles from milder temperature regime. The level of cold-induced Hsp70 was lowest in the northernmost beetle populations while the level of constitutive Hsp70 did not differ with the population. Moreover, the southernmost beetles were more plastic in their response to cold shock than the northernmost beetles. These results suggest that physiological adaptation, like the synthesis of Hsp70, can evolve very quickly.</t>
  </si>
  <si>
    <t>Lindstrom, Leena/0000-0002-6452-4538; Mappes, Johanna/0000-0002-1117-5629; Lyytinen, Anne/0000-0002-1281-1797</t>
  </si>
  <si>
    <t>e31446</t>
  </si>
  <si>
    <t>10.1371/journal.pone.0031446</t>
  </si>
  <si>
    <t>WOS:000301979000028</t>
  </si>
  <si>
    <t>Morey, AC; Hutchison, WD; Venette, RC; Burkness, EC</t>
  </si>
  <si>
    <t>Morey, A. C.; Hutchison, W. D.; Venette, R. C.; Burkness, E. C.</t>
  </si>
  <si>
    <t>Cold Hardiness of Helicoverpa zea (Lepidoptera: Noctuidae) Pupae</t>
  </si>
  <si>
    <t>An insect's cold hardiness affects its potential to overwinter and outbreak in different geographic regions. In this study, we characterized the response of Helicoverpa zea (Boddie) pupae to low temperatures by using controlled laboratory measurements of supercooling point (SCP), lower lethal temperature (LT50), and lower lethal time (LLTime). The impact of diapause, acclimation, and sex on the cold hardiness of the pupae also were evaluated. Sex did not significantly affect the SCP, LT50, or LLTime. However, the mean SCP of diapausing pupae ( -19.3 degrees C) was significantly lower than nondiapausing pupae (-16.4 degrees C). Acclimation of nondiapausing pupae to constant temperatures from 10 to 20 degrees C before supercooling also produced a significantly lower SCP than nondiapausing pupae held at 25 C. The LT(50)s of nondiapausing and diapausing were not significantly different, but confirmed that H. zea pupae are chill-intolerant because these lethal temperatures are warmer than the corresponding mean SCPs. Diapausing pupae survived longer than nondiapausing pupae at the same, constant, cold temperatures, a finding consistent with the SCP results. Both of these results suggest enhanced cold hardiness in diapausing pupae. When laboratory results were compared with field temperatures and observed distributions of H. zea in the contiguous United States, the laboratory results corroborated what is currently perceived to be the northern overwintering limit of H. zea; approximately the 40th parallel. Moreover, our research showed that areas north of this limit are lethal to overwintering pupae not because of low temperature extremes, but rather the length of time spent at near-zero temperatures.</t>
  </si>
  <si>
    <t>10.1603/EN11026</t>
  </si>
  <si>
    <t>WOS:000299804400020</t>
  </si>
  <si>
    <t>Bezerra, CES; Tavares, PKA; Nogueira, CHF; Macedo, LPM; Araujo, EL</t>
  </si>
  <si>
    <t>Souza Bezerra, Carlos Eduardo; Alves Tavares, Patricia Kamyla; Feitosa Nogueira, Carlos Henrique; Medeiros Macedo, Luciano Pacelli; Araujo, Elton Lucio</t>
  </si>
  <si>
    <t>Biology and thermal requirements of Chrysoperla genanigra (Neuroptera: Chrysopidae) reared on Sitotroga cerealella (Lepidoptera: Gelechiidae) eggs</t>
  </si>
  <si>
    <t>Chrysoperla genanigra Freitas is a common green lacewing associated with melon pests in the Northeastern Brazil. All life stages of this recently described species were studied under a range of constant temperature conditions (17, 21, 25, 29, 33, 35 and 37 degrees C), a photoperiod of 12 h: 12 h (L: D) and 70 +/- 10% relative humidity. Adults of C. genanigra were fed on a diet consisting of a 1: 1 (v/v) mixture of brewer's yeast and honey, while larvae were provided with eggs of Sitotroga cerealella (Olivier) ad libitum. The duration of preimaginal development of the species was inversely proportional to temperature and ranged from approximately 63 days at 17 degrees C to 15 days at 35 degrees C. The percentage of adult emergence varied from 6.7% at 17 degrees C to 76.7% at 25 degrees C, although no larvae were able to complete development at 37 degrees C. The lower thermal threshold for total preimaginal development was approximately 10.8 degrees C and the thermal requirement was 336.7 degree-days. Egg production, along with the longevity of both males and females, were significantly affected by temperature. It is concluded that the best temperature for rearing C. genanigra is 25 degrees C, with the lowest preimaginal mortality and the highest egg production (992.7 eggs/female). (C) 2011 Elsevier Inc. All rights reserved.</t>
  </si>
  <si>
    <t>Bezerra, Carlos/H-7661-2014</t>
  </si>
  <si>
    <t>Bezerra, Carlos/0000-0002-5268-5262</t>
  </si>
  <si>
    <t>10.1016/j.biocontrol.2011.11.010</t>
  </si>
  <si>
    <t>WOS:000299427900005</t>
  </si>
  <si>
    <t>Poykko, H; Hyvarinen, M</t>
  </si>
  <si>
    <t>Poykko, Heikki; Hyvarinen, Marko</t>
  </si>
  <si>
    <t>To grow fast or to grow big? Time-limited larvae of Eilema depressum speed up their growth and reduce number of instars</t>
  </si>
  <si>
    <t>According to life-history theory, longer development time may result in bigger adults. However, reaction norms describing age and size at maturity often follow an L-shaped form. This relationship is attributable to the simple notion that slowly growing individuals may not lengthen their development excessively after the maturation decision has been made, for example, when development is time limited in seasonal environments. In arthropods, growth occurs within instars, and thus the optimal growth strategy might be mediated by the phenotypic adjustment of instar numbers. We studied the relationship between age and size at maturity of a lichen-feeding moth, Eilema depressum (Esper) (Lepidoptera: Arctiidae: Lithosiinae), and the variability of instar numbers in relation to achieved adult body mass and time used for maturation. A positive relationship between age and size at maturity was found across developmental pathways and a negative one within the developmental pathways. Directly developing larvae had higher growth rates, attained smaller pupal mass, and passed fewer instars than larvae maturing after overwintering. Host quality did not affect whether larvae matured during the remaining or the next season. High variation in the number of instars together with variable growth rates indicates high plasticity in adaptation to varying environmental conditions. Our results also confirm previous results that instar number variability may be a key characteristic mediating age and size at maturity in insects.</t>
  </si>
  <si>
    <t>Hyvarinen, Marko/0000-0001-8736-0946</t>
  </si>
  <si>
    <t>10.1111/j.1570-7458.2011.01208.x</t>
  </si>
  <si>
    <t>WOS:000298916500008</t>
  </si>
  <si>
    <t>Rawlins, JK; Roundy, BA; Davis, SM; Egget, D</t>
  </si>
  <si>
    <t>Rawlins, Jennifer K.; Roundy, Bruce A.; Davis, Scott M.; Egget, Dennis</t>
  </si>
  <si>
    <t>Predicting germination in semi-arid wildland seedbeds. I. Thermal germination models</t>
  </si>
  <si>
    <t>The key to stopping high-frequency or catastrophic wildfires in the western U.S.A. is the successful restoration of burned lands to functional plant communities. Developing models of seedling establishment for invasive and native species will help in the selection of species for restoration projects that are able to establish and compete with invasive species given the abiotic conditions of specific sites. Modeling germination is the first step in modeling seedling establishment. We developed thermal germination models and compared predicted and measured germination timing in incubators as a precursor to testing germination model prediction in field seedbeds. We incubated 11 revegetation species and three weed (Bromus tectorum L) seedlots at constant temperatures to develop linear and curvilinear regression equations to estimate days to 10, 25, and 50% germination for each seedlot. We compared actual time to germination with predicted time for three field-simulated diurnal temperature regimes representing March, mid-March to mid-April, and May temperatures in a big sagebrush (Artemisia tridentata Nutt. ssp. wyomingensis Beetle &amp; Young) plant community. Bromus tectorum seedlots germinated faster than perennial grasses and forbs, especially at cooler temperatures. However, most of the revegetation species had high and fast germination for a wide range of temperatures. Germination time generally fit constant temperatures well with R(2) values &gt;= 0.85 for 33 of 40 linear equations and &gt;= 0.80 for 40 of 48 curvilinear equations. Models overestimated germination time for field-simulated diurnal temperatures by 1-4 days for most seedlots. Model accuracy was sufficient for most seedlots to encourage subsequent testing of model accuracy under field conditions. (C) 2011 Elsevier B.V. All rights reserved.</t>
  </si>
  <si>
    <t>10.1016/j.envexpbot.2011.10.003</t>
  </si>
  <si>
    <t>WOS:000298976600009</t>
  </si>
  <si>
    <t>Lovegrove, BG</t>
  </si>
  <si>
    <t>Lovegrove, Barry Gordon</t>
  </si>
  <si>
    <t>The evolution of endothermy in Cenozoic mammals: a plesiomorphic-apomorphic continuum</t>
  </si>
  <si>
    <t>The evolution of endothermy in birds and mammals was one of the most important events in the evolution of the vertebrates. Past tests of hypotheses on the evolution of endothermy in mammals have relied largely on analyses of the relationship between basal and maximum metabolic rate, and artificial selection experiments. I argue that components of existing hypotheses, as well as new hypotheses, can be tested using an alternative macrophysiological modeling approach by examining the development of endothermy during the Cenozoic. Recent mammals display a 10 degrees C range in body temperature which is sufficiently large to identify the selective forces that have driven the development of endothermy from a plesiomorphic (ancestral) Cretaceous or Jurassic condition. A model is presented (the Plesiomorphic-Apomorphic Endothermy Model, PAE Model) which proposes that heterothermy, i.e. bouts of normothermy (constant body temperature) interspersed with adaptive heterothermy (e.g. daily torpor and/or hibernation), was the ancestral condition from which apomorphic (derived), rigid homeothermy evolved. All terrestrial mammal lineages are examined for existing data to test the model, as well as for missing data that could be used to test the model. With the exception of Scandentia and Dermoptera, about which little is known, all mammalian orders that include small-sized mammals (&lt;500 g), have species which are heterothermic and display characteristics of endothermy which fall somewhere along a plesiomorphic-apomorphic continuum. Orders which do not have heterothermic representatives ( Cetartiodactyla, Perissodactyla, Pholidota, and Lagomorpha) are comprised of medium-to large-sized mammals that have either lost the capacity for heterothermy, or in which heterothermy has yet to be measured. Mammalian heterothermy seems to be plesiomorphic and probably evolved once in the mammalian lineage. Several categories of endothermy are identified ( protoendothermy, plesioendothermy, apoendothermy, basoendothermy, mesoendothermy, supraendothermy, and reversed mesoendothermy) to describe the evolution of endothermy during the Cenozoic. The PAE Model should facilitate the testing of hypotheses using a range of macrophysiological methods ( e. g. the comparative method and the reconstruction of ancestral states).</t>
  </si>
  <si>
    <t>Lovegrove, Barry/D-1320-2009</t>
  </si>
  <si>
    <t>10.1111/j.1469-185X.2011.00188.x</t>
  </si>
  <si>
    <t>WOS:000298732300007</t>
  </si>
  <si>
    <t>Zhu, WQ; Tian, HQ; Xu, XF; Pan, YZ; Chen, GS; Lin, WP</t>
  </si>
  <si>
    <t>Zhu, Wenquan; Tian, Hanqin; Xu, Xiaofeng; Pan, Yaozhong; Chen, Guangsheng; Lin, Wenpeng</t>
  </si>
  <si>
    <t>Extension of the growing season due to delayed autumn over mid and high latitudes in North America during 1982-2006</t>
  </si>
  <si>
    <t>Aim We intend to characterize and understand the spatial and temporal patterns of vegetation phenology shifts in North America during the period 19822006. Location North America. Methods A piecewise logistic model is used to extract phenological metrics from a time-series data set of the normalized difference vegetation index (NDVI). An extensive comparison between satellite-derived phenological metrics and ground-based phenology observations for 14,179 records of 73 plant species at 802 sites across North America is made to evaluate the information about phenology shifts obtained in this study. Results The spatial pattern of vegetation phenology shows a strong dependence on latitude but a substantial variation along the longitudinal gradient. A delayed dormancy onset date (0.551 days year(-1), P = 0.013) and an extended growing season length (0.683 days year(-1), P = 0.011) are found over the mid and high latitudes in North America during 1982-2006, while no significant trends in greenup onset are observed. The delayed dormancy onset date and extended growing season length are mainly found in the shrubland biome. An extensive validation indicates a strong robustness of the satellite-derived phenology information. Main conclusions It is the delayed dormancy onset date, rather than an advanced greenup onset date, that has contributed to the prolonged length of the growing season over the mid and high latitudes in North America during recent decades. Shrublands contribute the most to the delayed dormancy onset date and the extended growing season length. This shift of vegetation phenology implies that vegetation activity in North America has been altered by climatic change, which may further affect ecosystem structure and function in the continent.</t>
  </si>
  <si>
    <t>Tian, Hanqin/A-6484-2012; Xu, Xiaofeng/Y-3672-2019; Xu, Xiaofeng/B-2391-2008</t>
  </si>
  <si>
    <t>Tian, Hanqin/0000-0002-1806-4091; Xu, Xiaofeng/0000-0002-6553-6514; Xu, Xiaofeng/0000-0002-6553-6514</t>
  </si>
  <si>
    <t>10.1111/j.1466-8238.2011.00675.x</t>
  </si>
  <si>
    <t>WOS:000298912900015</t>
  </si>
  <si>
    <t>Ghannad-Rezaie, M; Wang, X; Mishra, B; Collins, C; Chronis, N</t>
  </si>
  <si>
    <t>Ghannad-Rezaie, Mostafa; Wang, Xing; Mishra, Bibhudatta; Collins, Catherine; Chronis, Nikos</t>
  </si>
  <si>
    <t>Microfluidic Chips for In Vivo Imaging of Cellular Responses to Neural Injury in Drosophila Larvae</t>
  </si>
  <si>
    <t>With powerful genetics and a translucent cuticle, the Drosophila larva is an ideal model system for live imaging studies of neuronal cell biology and function. Here, we present an easy-to-use approach for high resolution live imaging in Drosophila using microfluidic chips. Two different designs allow for non-invasive and chemical-free immobilization of 3rd instar larvae over short (up to 1 hour) and long (up to 10 hours) time periods. We utilized these 'larva chips' to characterize several subcellular responses to axotomy which occur over a range of time scales in intact, unanaesthetized animals. These include waves of calcium which are induced within seconds of axotomy, and the intracellular transport of vesicles whose rate and flux within axons changes dramatically within 3 hours of axotomy. Axonal transport halts throughout the entire distal stump, but increases in the proximal stump. These responses precede the degeneration of the distal stump and regenerative sprouting of the proximal stump, which is initiated after a 7 hour period of dormancy and is associated with a dramatic increase in F-actin dynamics. In addition to allowing for the study of axonal regeneration in vivo, the larva chips can be utilized for a wide variety of in vivo imaging applications in Drosophila.</t>
  </si>
  <si>
    <t>/0000-0003-1928-1909; Collins, Catherine/0000-0002-1608-6692</t>
  </si>
  <si>
    <t>e29869</t>
  </si>
  <si>
    <t>10.1371/journal.pone.0029869</t>
  </si>
  <si>
    <t>WOS:000301570600007</t>
  </si>
  <si>
    <t>Hayano, M; Kanoh, Y; Matsumoto, S; Renard-Guillet, C; Shirahige, K; Masai, H</t>
  </si>
  <si>
    <t>Hayano, Motoshi; Kanoh, Yutaka; Matsumoto, Seiji; Renard-Guillet, Claire; Shirahige, Katsuhiko; Masai, Hisao</t>
  </si>
  <si>
    <t>Rif1 is a global regulator of timing of replication origin firing in fission yeast</t>
  </si>
  <si>
    <t>GENES &amp; DEVELOPMENT</t>
  </si>
  <si>
    <t>One of the long-standing questions in eukaryotic DNA replication is the mechanisms that determine where and when a particular segment of the genome is replicated. Cdc7/Hsk1 is a conserved kinase required for initiation of DNA replication and may affect the site selection and timing of origin firing. We identified rif1 Delta, a null mutant of rif1(+), a conserved telomere-binding factor, as an efficient bypass mutant of fission yeast hsk1. Extensive deregulation of dormant origins over a wide range of the chromosomes occurs in rif1 Delta in the presence or absence of hydroxyurea (HU). At the same time, many early-firing, efficient origins are suppressed or delayed in firing timing in rif1 Delta. Rif1 binds not only to telomeres, but also to many specific locations on the arm segments that only partially overlap with the prereplicative complex assembly sites, although Rif1 tends to bind in the vicinity of the late/dormant origins activated in rif1 Delta. The binding to the arm segments occurs through M to G1 phase in a manner independent of Taz1 and appears to be essential for the replication timing program during the normal cell cycle. Our data demonstrate that Rif1 is a critical determinant of the origin activation program on the fission yeast chromosomes.</t>
  </si>
  <si>
    <t>0890-9369</t>
  </si>
  <si>
    <t>1549-5477</t>
  </si>
  <si>
    <t>10.1101/gad.178491.111</t>
  </si>
  <si>
    <t>WOS:000300157100006</t>
  </si>
  <si>
    <t>Lloyd, JD; Slater, GL; Snyder, JR</t>
  </si>
  <si>
    <t>Lloyd, John D.; Slater, Gary L.; Snyder, James R.</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</si>
  <si>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</si>
  <si>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</si>
  <si>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Lloyd, John/0000-0002-9143-3789</t>
  </si>
  <si>
    <t>10.4996/fireecology.0803018</t>
  </si>
  <si>
    <t>WOS:000319015900004</t>
  </si>
  <si>
    <t>Morrow, GE; Nicol, SC</t>
  </si>
  <si>
    <t>Morrow, Gemma E.; Nicol, Stewart C.</t>
  </si>
  <si>
    <t>Maternal care in the Tasmanian echidna (Tachyglossus aculeatus setosus)</t>
  </si>
  <si>
    <t>Parental care is central to the differences in reproductive behaviour and energy expenditure between males and females, and it is therefore crucial for understanding animal mating systems. Weinvestigated post-gestation maternal care in a wild population of short-beaked echidnas (Tachyglossus aculeatus) in the Tasmanian midlands using a combination of external temperature loggers and motion-triggered infrared cameras. For the first few weeks of early lactation mothers do not leave their nursery burrow, which they keep at a stable and warm temperature, resulting in a greater rate of maternal mass loss during the period of maternal burrow confinement than during hibernation. However, after lactating mothers recommence feeding, they raise a young to similar to 1.5 kg on a diet of their milk while increasing their own body mass by a similar amount. Weaning in our population appears not to be abrupt as there is a period where young echidnas begin exploratory foraging while their mother is still lactating. After young are weaned and abandon the nursery burrow, there appear to be no further associations between mothers and young despite young echidnas remaining within their mother's home range for the first 12 months of their life. Female echidnas time reproductive events with increases in ecosystem productivity, so that young are weaned at a time of maximum food abundance.</t>
  </si>
  <si>
    <t>Morrow, Gemma/0000-0002-4391-0165</t>
  </si>
  <si>
    <t>10.1071/ZO12066</t>
  </si>
  <si>
    <t>WOS:000317419100001</t>
  </si>
  <si>
    <t>Jurc, M; Cerny, M; Jurc, D</t>
  </si>
  <si>
    <t>Jurc, Maja; Cerny, Milos; Jurc, Dusan</t>
  </si>
  <si>
    <t>FIRST RECORD OF ALIEN PEST Ophiomyia kwansonis (DIPTERA: AGROMYZIDAE) IN EUROPE AND ITS PHYTOSANITARY SIGNIFICANCE</t>
  </si>
  <si>
    <t>SUMARSKI LIST</t>
  </si>
  <si>
    <t>The daylily leafminer Ophiomyia kwansom's (Diptera: Agromyzidae) was found in autumn 2011 at 4 localities in Ljubljana (2 private gardens, public park Tivoli and Botanical garden of University of Ljubljana) (locations: X=101090, Y=459525; X=100891, Y=461520; X=101037, Y=461344; X=99737, Y=462774). In 2012 it was found in the next six new locations: two in Ljubljana (Rimska road and Koseze), in the village Veliko Trebeljevo approx. 25 km air distance from Ljubljana, near the village Smihel by Pivka, approx. 50 km from Ljubljana, Podturn near Dolenjske Toplice approx. 54 km from Ljubljana and arboretum Volcji Potok near Radomlje approx. 20 km from Ljubljana (locations: X=100496, Y=461632; X=103238, Y=459190; X=96365, Y=480155; X=56886, Y=436145; X=117053, Y=469814; X=66391, Y=503581). The adults were found on the daylilly plants from the end of May till October, when our observation ceased. This is the first report of O. kwansonis in Slovenia and in Europe as a pest of Hemerocalis spp. Its larvae bore longitudinal, whitish, meandering tunnels in the leaves of Hemerocallis plants (ophionoms), weakening them and reducing their ornamental value. Natural distribution of the species is Japan and Taiwan and in 2006 it was noticed in the United States of America where it is still spreading. The fly was not identified until 2011 and thus no legislative measures to prevent its spread were put in place. According to the observations from the USA O. kwansonis is a pest that causes economic damage in different species and ornamental varieties of Hemerocallis. Our preliminary and unsystematic observations show, that in Slovenia, due to the air distance spread of more than 70 km, the suppression of O. kwansonis is not possible any more. The introduction and the spread of this new pest again confirms the inefficiency of the phytosanitary system of the USA and of the European Union. To the authors knowledge no official measures against the pest were put into force in the EPPO region nor in the European phytosanitary system by the middle of October 2012, although the EPPO and SCPH were informed about the confirmation of the determination by the dipterologist dr. Michael von Tschirnhaus on 6th July 2012. Daylily trade is the probable pathway of the pest since hibernation occurs mostly underground in the lower parts of withered leaves, which are attached to dormant stolons in trade. Pest status of Ophiomyia kwansonis officially declared by the NPPO of Slovenia is: Transient: non-actionable.</t>
  </si>
  <si>
    <t>0373-1332</t>
  </si>
  <si>
    <t>1846-9140</t>
  </si>
  <si>
    <t>WOS:000312058000008</t>
  </si>
  <si>
    <t>Chmielewski, FM; Blumel, K; Palesova, I</t>
  </si>
  <si>
    <t>Chmielewski, Frank-M.; Bluemel, Klaus; Palesova, Ivana</t>
  </si>
  <si>
    <t>Climate change and shifts in dormancy release for deciduous fruit crops in Germany</t>
  </si>
  <si>
    <t>Four different chilling models, the Weinberger-Eggert model (C1), Utah model (C2), Positive Utah model (C3), and Dynamic model (C4), were used to evaluate possible future changes in the date of dormancy release (t(1)) in Germany for deciduous fruit crops with a chilling requirement (C*) ranging from 700 to 1800 chill units. The study was based on gridded air temperature data in a 7 x 11 km horizontal resolution for current and future climate conditions. Currently, dormancy of low chill crops, up to similar to 1000 chill units, is released evenly across Germany. However, for high chill cultivars (1500 to 1800 chill units) the chilling fulfillment occurs later in the colder continental, SE areas than in the mild, maritime NW regions of Germany. For future climate conditions (2071 to 2100), the patterns of t(1) will change, depending on the regional temperature rise. As a result, the areas which currently have a late date of dormancy release could have an advanced date in the future and vice versa, reducing the current differences between the northern and southern areas. Among the models, we found some different results. Model C1 showed a delay of t(1) for all values of C*. The other chilling models (C2-C4), showed a delay in t(1) for low chill varieties (700 to 1000 chill units), only small changes for medium chill varieties (1100 to 1400 chill units), and an earlier timing in the end of winter dormancy for fruit crops with a high C* (1500 to 1800 chill units). If we follow the results of these 3 models, we conclude that dormancy in a wide range of deciduous fruit crops in Germany will be released early enough to ensure a timely start of reproductive development in the future.</t>
  </si>
  <si>
    <t>10.3354/cr01115</t>
  </si>
  <si>
    <t>WOS:000310154500002</t>
  </si>
  <si>
    <t>Eastman, CI; Molina, TA; Dziepak, ME; Smith, MR</t>
  </si>
  <si>
    <t>Eastman, Charmane I.; Molina, Thomas A.; Dziepak, Marissa E.; Smith, Mark R.</t>
  </si>
  <si>
    <t>Blacks (African Americans) Have Shorter Free-Running Circadian Periods Than Whites (Caucasian Americans)</t>
  </si>
  <si>
    <t>The length of the free-running period (tau) affects how an animal re-entrains after phase shifts of the light-dark (LD) cycle. Those with shorter periods adapt faster to phase advances than those with longer periods, whereas those with longer periods adapt faster to phase delays than those with shorter periods. The free-running period of humans, measured in temporal isolation units and in forced desychrony protocols in which the day length is set beyond the range of entrainment, varies from about 23.5 to 26 h, depending on the individual and the experimental conditions (e.g., temporal isolation vs. forced desychrony). We studied 94 subjects free-running through an ultradian LD cycle, which was a forced desychrony with a day length of 4 h (2.5 h awake in dim light, similar to 35 lux, alternating with 1.5 h for sleep in darkness). Circadian phase assessments were conducted before (baseline) and after (final) three 24-h days of the ultradian LD cycle. During these assessments, saliva samples were collected every 30 min and subsequently analyzed for melatonin. The phase shift of the dim light melatonin onset (DLMO) from baseline to final phase assessment gave the free-running period. The mean +/- SD period was 24.31 +/- .23 h and ranged from 23.7 to 24.9 h. Black subjects had a significantly shorter free-running period than Whites (24.18 +/- .23 h, N = 20 vs. 24.37 +/- .22 h, N = 55). We had a greater proportion of women than men in our Black sample, so to check the t difference we compared the Black women to White women. Again, Black subjects had a significantly shorter free-running period (24.18 +/- .23, N = 17 vs. 24.41 +/- .23, N = 23). We did not find any sex differences in the free-running period. These findings give rise to several testable predictions: on average, Blacks should adapt quicker to eastward flights across time zones than Whites, whereas Whites should adjust quicker to westward flights than Blacks. Also, Blacks should have more difficulty adjusting to night-shift work and day sleep, which requires a phase delay. On the other hand, Whites should be more likely to have trouble adapting to the early work and school schedules imposed by society. More research is needed to confirm these results and predictions. (Author correspondence: ceastman@rush.edu)</t>
  </si>
  <si>
    <t>10.3109/07420528.2012.700670</t>
  </si>
  <si>
    <t>WOS:000308654000010</t>
  </si>
  <si>
    <t>Augustaitis, A; Jasineviciene, D; Girgzdiene, R; Kliucius, A; Marozas, V</t>
  </si>
  <si>
    <t>Augustaitis, Algirdas; Jasineviciene, Dalia; Girgzdiene, Rasele; Kliucius, Almantas; Marozas, Vitas</t>
  </si>
  <si>
    <t>Sensitivity of Beech Trees to Global Environmental Changes at Most North-Eastern Latitude of Their Occurrence in Europe</t>
  </si>
  <si>
    <t>The present study aimed to detect sensitivity of beech trees (Fagus sylvatica L.) to meteorological parameters and air pollution by acidifying species as well as to surface ozone outside their north-eastern distribution range. Data set since 1981 of Preila EMEP station enabled to establish that hot Summers, cold dormant, and dry and cold first-half of vegetation periods resulted in beech tree growth reduction. These meteorological parameters explained 57% variation in beech tree ring widths. Acidifying species had no significant effect on beech tree growth. Only ozone was among key factors contributing to beech stand productivity. Phytotoxic effect of this pollutant increased explanation rate of beech tree ring variation by 18%, that is, up to 75%. However, due to climate changes the warmer dormant periods alone are not the basis ensuring favourable conditions for beech tree growth. Increase in air temperature in June-August and decrease in precipitation amount in the first half of vegetation period should result in beech tree radial increment reduction. Despite the fact that phytotoxic effect of surface ozone should not increase due to stabilization in its concentration, it is rather problematic to expect better environmental conditions for beech tree growth at northern latitude of their pervasion.</t>
  </si>
  <si>
    <t>10.1100/2012/743926</t>
  </si>
  <si>
    <t>WOS:000306559400001</t>
  </si>
  <si>
    <t>Williams, CM; Hellmann, J; Sinclair, BJ</t>
  </si>
  <si>
    <t>Williams, Caroline M.; Hellmann, Jessica; Sinclair, Brent J.</t>
  </si>
  <si>
    <t>Lepidopteran species differ in susceptibility to winter warming</t>
  </si>
  <si>
    <t>Predicting assemblage-level impacts of climate change requires knowledge of among-species variation in susceptibility to warming. Increased winter temperatures intuitively reduce cold stress for overwintering ectotherms, but can decrease fitness by increasing consumption of energy reserves. We kept overwintering stages of the butterflies Papilio glaucus, P. troilus (Papilionidae), and Erynnis propertius (Hesperiidae) under current temperatures and conditions simulating a 4 degrees C increase in mean temperature, and compared mass, water, energy reserves (lipid, protein and carbohydrate content), and, in E. propertius and P. troilus, post-winter development time, adult size, and mortality. All 3 species lost mass over winter, more so during warm winters. Erynnis propertius lost more mass than either Papilio. Warm winters increased energy reserve depletion in E. propertius, but had no effect on energy reserves of either Papilio. Warming reduced development time, but did not affect mortality or adult size of P. troilus. Mortality in E. propertius was uniformly high preventing assessment of treatment effects on survival, development, or adult size. The observed overwinter mass loss by E. propertius and P. troilus was predominantly due to water loss; thus we conclude that mass loss is not an appropriate measurement of energy drain in insects, rather body composition should be measured directly. Thus, P. glaucus and P. troilus have low vulnerability to winter warming, while E. propertius shows some vulnerability. Measuring the impact of winter warming on many species will enable the identification of species traits that predict vulnerability, and facilitate identification of clades particularly susceptible to winter warming.</t>
  </si>
  <si>
    <t>Williams, Caroline/B-4001-2012</t>
  </si>
  <si>
    <t>Williams, Caroline/0000-0003-3112-0286; Sinclair, Brent/0000-0002-8191-9910</t>
  </si>
  <si>
    <t>10.3354/cr01100</t>
  </si>
  <si>
    <t>WOS:000305756100003</t>
  </si>
  <si>
    <t>Farazmand, A; Fathipour, Y; Kamali, K</t>
  </si>
  <si>
    <t>Farazmand, Azadeh; Fathipour, Yaghoub; Kamali, Karim</t>
  </si>
  <si>
    <t>Functional response and mutual interference of Neoseiulus californicus and Typhlodromus bagdasarjani (Acari: Phytoseiidae) on Tetranychus urticae (Acari: Tetranychidae)</t>
  </si>
  <si>
    <t>INTERNATIONAL JOURNAL OF ACAROLOGY</t>
  </si>
  <si>
    <t>The two-spotted spider mite, Tetranychus urticae Koch, is one of the most economically important pests on a wide range of crops over the world. This study was carried out to evaluate the efficacies of two predatory mite species, Neoseiulus californicus (McGregor), an introduced species in Iran, and Typhlodromus bagdasarjani Wainstein &amp; Arutunjan, a native species, as biocontrol agents of Te. urticae. The functional response and mutual interference of these two phytoseiid mites were determined under laboratory conditions at 25 degrees C, 65% RH and a photoperiod of 16 h light: 8 h dark. The functional response of the two predator species to eggs or nymphs of Te. urticae was type II. The highest attack rate (0.0936 h(-1)) and the lowest handling time (1.6451 h) were recorded for N. californicus on eggs and the lowest attack rate (0.0473 h(-1)) and the highest handling time (2.399 h) were estimated for T. bagdasarjani on nymphs of Te. urticae. Nicholson's model and linear regression were used to determine the per capita searching efficiency and interference coefficient, respectively. The per capita searching efficiencies of the two predators decreased significantly with increasing predator densities. The interference coefficient for N. californicus was less than that for T. bagdasarjani. In addition, N. californicus had the highest predation potential, particularly on eggs of Te. urticae. Therefore, based on the attack rate and the handling time, N. californicus may be a more efficient biocontrol agent of Te. urticae on cucumber leaves in comparison to T. bagdasarjani.</t>
  </si>
  <si>
    <t>Fathipour, Yaghoub/0000-0002-7963-5409</t>
  </si>
  <si>
    <t>0164-7954</t>
  </si>
  <si>
    <t>10.1080/01647954.2012.655310</t>
  </si>
  <si>
    <t>WOS:000304676700001</t>
  </si>
  <si>
    <t>Kouhjani-Gorji, M; Fathipour, Y; Kamali, K</t>
  </si>
  <si>
    <t>Kouhjani-Gorji, Mina; Fathipour, Yaghoub; Kamali, Karim</t>
  </si>
  <si>
    <t>Life table parameters of Phytoseius plumifer (Phytoseiidae) fed on two-spotted spider mite at different constant temperatures</t>
  </si>
  <si>
    <t>The life table parameters of Phytoseius plumifer Canestrini &amp; Fanzago fed on corn pollen and nymphal stages of Tetranychus urticae Koch were determined at eight constant temperatures (10, 15, 20, 25, 27, 30, 35 and 40 +/- 1 degrees C), 50 +/- 5% relative humidity and a photoperiod of 16:8 h (L:D). Fifty 1-day-old eggs of P. plumifer were kept individually in a growth chamber at each temperature and all events were recorded daily for all immature and adult stages. Adult female longevity decreased from 73.42 days at 15 degrees C to 34.73 days at 35 degrees C. The net reproductive rate (R-0) increased with increasing temperature from 15 degrees C (8.70 females/female) to 27 degrees C (29.6 females/female) and then decreased noticeably. The values of the intrinsic rate of increase (r(m)) and finite rate of increase (lambda) were recorded to be highest at 30 degrees C (0.257 day(-1) and 1.29 day(-1), respectively), which decreased at 35 degrees C (0.244 day(-1) and 1.28 day(-1), respectively). The mean generation time (T) decreased significantly with increasing temperature from 15 degrees C (48.75 days) to 35 degrees C (11.02 days). The shortest doubling time (DT) was observed at 30 degrees C (2.69 days). The highest and lowest values of total fecundity were obtained at 25 degrees C (49.10 eggs/female) and 35 degrees C (19.71 eggs/female), respectively. Our findings revealed that the examined population of P. plumifer can develop and reproduce under a wide range of temperatures (15-35 degrees C), but its potential for control of two-spotted spider mite in the field has yet to be determined.</t>
  </si>
  <si>
    <t>Kouhjani-Gorji, Mina/H-3531-2017</t>
  </si>
  <si>
    <t>Kouhjani-Gorji, Mina/0000-0001-7365-8418; Fathipour, Yaghoub/0000-0002-7963-5409</t>
  </si>
  <si>
    <t>1945-3892</t>
  </si>
  <si>
    <t>10.1080/01647954.2012.657239</t>
  </si>
  <si>
    <t>WOS:000304676700002</t>
  </si>
  <si>
    <t>Sabila, MH; Grey, TL; Webster, TM; Vencill, WK; Shilling, DG</t>
  </si>
  <si>
    <t>Sabila, Mercy H.; Grey, Timothy L.; Webster, Theodore M.; Vencill, William K.; Shilling, Donn G.</t>
  </si>
  <si>
    <t>Evaluation of Factors That Influence Benghal Dayflower (Commelina benghalensis) Seed Germination and Emergence</t>
  </si>
  <si>
    <t>A perennial species in its native range of Asia and Africa, Benghal dayflower in North America establishes annually from seed. This species has the unique ability to produce aerial and subterranean flowers and seeds. Information on how various environmental factors affect Benghal dayflower aerial and subterranean seed germination and emergence in the United States is lacking. Studies were conducted to determine the effect of temperature, planting depth, salt concentration, and pre-emergence herbicides on germination or emergence of aerial and subterranean Benghal dayflower seed. Maximum aerial seed germination occurred at 30 C, whereas maximum subterranean seed germination occurred at 30 and 35 C. Germination at 40 C was delayed relative to optimum temperatures. The seed coats in this study were mechanically disrupted to evaluate the response of seeds to temperature in the absence of physical dormancy. The physical dormancy imposed by the seed coat could require additional study. Benghal dayflower was not tolerant to &gt;= 10 mM NaCl, indicating that this exotic species is not likely to become problematic in brackish marshes and wetlands of coastal plain regions. There was an inverse linear response of Benghal dayflower emergence and planting depth, with no emergence occurring at a planting depth of 12 cm. A field survey of Benghal dayflower emergence revealed that 42% of plants established from a depth of 1 cm in the soil profile, with 7 cm being the maximum depth from which seedlings plants could emerge. This suggests that PRE herbicides must remain in the relatively shallow depths of the soil profile to maximize control of germinating seedlings. Subterranean seeds were less sensitive than aerial seeds to S-metolachlor, the primary means of controlling this species in cotton. There were no differences between the germination of aerial and subterranean seed in response to treatment with diclosulam.</t>
  </si>
  <si>
    <t>Webster, Theodore/A-4468-2009; VENCILL, WILLIAM/K-7748-2015</t>
  </si>
  <si>
    <t>Webster, Theodore/0000-0002-8259-2059; VENCILL, WILLIAM/0000-0001-7233-4534</t>
  </si>
  <si>
    <t>10.1614/WS-D-11-00064.1</t>
  </si>
  <si>
    <t>WOS:000299668200012</t>
  </si>
  <si>
    <t>Bench, ME; White, MM</t>
  </si>
  <si>
    <t>Bench, Molly E.; White, Merlin M.</t>
  </si>
  <si>
    <t>New species and first records of trichomycetes from immature aquatic insects in Idaho</t>
  </si>
  <si>
    <t>MYCOLOGIA</t>
  </si>
  <si>
    <t>Trichomycetes, or gut fungi, are currently recognized as an ecological group of fungi and protists that inhabit the guts of immature insects or other stages and types of arthropods. The geographic distribution of these endosymbionts is worldwide. However trichomycete data from the Pacific Northwest are limited and this is the First account of gut fungi in Idaho. We report on the trichomycetes from a single site, Cottonwood Creek at Military Reserve Park, Boise, Idaho, where periodic surveys for more than a year resulted in the discovery of four newly named, three probably new but unnamed and 15 previously known species. Among the Harpellales three new species, Capniomyces sasquatchoides, Harpella torus and Lancisparomyces lampetriformis, are described, with two possibly new species of Smittium detailed but unnamed at this time pending further collections. A Genistelloides cf. hibernus also is included as a possible new species. One new species of Amoebidiales, Paramoebidium hamatum, is described as well. Hosts in which the gut fungi were recovered include larvae or nymphs of Diptera (Chironomidae and Simuliidae), Ephemeroptera (Baetidae) and Plecoptera (Capniidae and Taeniopterygidae). We hope to demonstrate that future surveys or bioprospecting investigations into the biodiversity of these early-diverging fungi in this region and worldwide remain promising.</t>
  </si>
  <si>
    <t>0027-5514</t>
  </si>
  <si>
    <t>10.3852/11-203</t>
  </si>
  <si>
    <t>WOS:000299352000028</t>
  </si>
  <si>
    <t>Osyczka, P; Mleczko, P; Karasinski, D; Chlebicki, A</t>
  </si>
  <si>
    <t>Osyczka, Piotr; Mleczko, Piotr; Karasinski, Dariusz; Chlebicki, Andrzej</t>
  </si>
  <si>
    <t>Timber transported to Antarctica: a potential and undesirable carrier for alien fungi and insects</t>
  </si>
  <si>
    <t>Antarctica's severe climate and its geographical isolation are the factors that hinder the arrival of non-native species by natural means. However, the movement of people and cargo associated with national scientific programs and tourism render Antarctica much more accessible to exotic organisms. Both the transport routes and carriers are varied. The wide range of uses to which timber is put means that it is readily freighted to Antarctic stations. However, it can harbor numerous alien organisms. All the timber materials transported to the "Arctowski" station for the 32nd Polish Antarctic Expedition in the 2007/2008 season were scanned as a potential vector for alien species. This study focuses on the non-lichenized fungi and insects which were found on the timber. Four species of perithecia-forming Ascomycota, five species of corticioid and polyporoid Basidiomycota, four unidentified basidiomycetes taxa in form of sterile mycelia, and two insects belonging to Cerambycidae, were detected. Most of these 'hitch-hikers' were connected with the untreated parts of the timber. Their enduring survival in harsh Antarctic conditions is regarded as highly improbable. Nevertheless, some ascocarps frequently contained vital spores, and live insect larvae and imago were found in hibernation. The results also emphasize that such organisms can be accidentally transported to Antarctica and that the elementary rules for the eventual safe transport of non-infected goods should be obeyed and respected.</t>
  </si>
  <si>
    <t>Karasinski, Dariusz/0000-0003-0068-5815; Osyczka, Piotr/0000-0003-4999-4897; Chlebicki, Andrzej/0000-0002-7001-2782</t>
  </si>
  <si>
    <t>10.1007/s10530-011-9991-0</t>
  </si>
  <si>
    <t>WOS:000298646200003</t>
  </si>
  <si>
    <t>Llorente, AM; Castillo, CL</t>
  </si>
  <si>
    <t>Llorente, Antolin M.; Castillo, Christine L.</t>
  </si>
  <si>
    <t>Congenital Cytomegalovirus Infection in Fraternal Twins: A Longitudinal Case Study Examining Neurocognitive and Neurobehavioral Correlates</t>
  </si>
  <si>
    <t>APPLIED NEUROPSYCHOLOGY-CHILD</t>
  </si>
  <si>
    <t>Cytomegalovirus (CMV) is the most ubiquitous member of the herpes virus family and is the leading cause of congenital (vertical) infection in newborns (Fowler, Stagno, &amp; Pass, 2003; Llorente, Steigmeyer, Cooper, Rivers, &amp; Gazley, 2011; Noyola et al., 2000; Steigmeyer &amp; Llorente, 2010). CMV is related to the group of viruses capable of causing more pernicious infectious diseases, such as chicken pox (Santos de Barona, 1998). Although the virus generally remains dormant, individuals whose symptoms are clinically apparent often are dramatically affected. Common symptomatic characteristics of the virus include microcephaly, jaundice, liver-spleen infections, pneumonia, cardiac anomalies, chorioretinitis, vision loss, sensory-neural hearing loss, mental retardation, and mononucleosis (Demmler, 1991; Kashden, Frison, Fowler, Pass, &amp; Boll, 1998; Noyola et al., 2000; Pass, 2005; Santos de Barona). The prognosis of individuals with CMV is highly variable, and the prognosis of individuals with congenital CMV can usually be determined based on the extent of infection at birth. The purpose of this investigation is to present longitudinal results of neuropsychological evaluation of two dizygotic twin sets (one twin of each set is asymptomatic CMV-positive and the other is uninfected) who were reared in the same environment. In addition, the present findings are discussed within the context of emerging murine and other animal analogues of CMV as well as within the extant CMV literature.</t>
  </si>
  <si>
    <t>2162-2965</t>
  </si>
  <si>
    <t>2162-2973</t>
  </si>
  <si>
    <t>10.1080/21622965.2012.677605</t>
  </si>
  <si>
    <t>WOS:000208881600010</t>
  </si>
  <si>
    <t>Bywalez, W; Menegazzi, P; Rieger, D; Schmid, B; Helfrich-Forster, C; Yoshii, T</t>
  </si>
  <si>
    <t>Bywalez, Wolfgang; Menegazzi, Pamela; Rieger, Dirk; Schmid, Benjamin; Helfrich-Foerster, Charlotte; Yoshii, Taishi</t>
  </si>
  <si>
    <t>The Dual-Oscillator System of Drosophila melanogaster Under Natural-Like Temperature Cycles</t>
  </si>
  <si>
    <t>Dual-oscillator systems that control morning and evening activities can be found in a wide range of animals. The two coupled oscillators track dawn and dusk and flexibly adapt their phase relationship to seasonal changes. This is also true for the fruit fly Drosophila melanogaster that serves as model organism to understand the molecular and anatomical bases of the dual-oscillator system. In the present study, the authors investigated which temperature parameters are crucial for timing morning and evening activity peaks by applying natural-like temperature cycles with different daylengths. The authors found that the morning peak synchronizes to the temperature increase in the morning and the evening peak to the temperature decrease in the afternoon. The two peaks did not occur at fixed absolute temperatures, but responded flexibly to daylength and overall temperature level. Especially, the phase of the evening peak clearly depended on the absolute temperature level: it was delayed at high temperatures, whereas the phase of the M peak was less influenced. This suggests that the two oscillators have different temperature sensitivities. The bimodal activity rhythm was absent in the circadian clock mutants Clk(Jrk) and cyc(01) and reduced in per(01) and tim(01) mutants. Whereas the activity of Clk(Jrk) mutants just followed the temperature cycles, that of per(01) and tim(01) mutants did not, suggesting that these mutants are not completely clockless. This study revealed new characteristics of the dual-oscillator system in Drosophila that were not detected under different photoperiods. (Author correspondence: yoshii@cc.okayama-u.ac.jp)</t>
  </si>
  <si>
    <t>Rieger, Dirk/X-8583-2019; Menegazzi, Pamela/M-7022-2017; Yoshii, Taishi/C-2766-2015</t>
  </si>
  <si>
    <t>Rieger, Dirk/0000-0001-5597-5858; Menegazzi, Pamela/0000-0001-5232-1920; Yoshii, Taishi/0000-0002-7057-7986; Helfrich-Forster, Charlotte/0000-0002-0859-9092; Schmid, Benjamin/0000-0002-9327-2296</t>
  </si>
  <si>
    <t>10.3109/07420528.2012.668505</t>
  </si>
  <si>
    <t>WOS:000303246400002</t>
  </si>
  <si>
    <t>Fountain, MT; Harris, AL; Xu, XM; Cross, JV</t>
  </si>
  <si>
    <t>Fountain, Michelle T.; Harris, Adrian L.; Xu, Xiangming; Cross, Jerry V.</t>
  </si>
  <si>
    <t>Timing and efficacy of insecticides for control of mussel scale, Lepidosaphes ulmi, on apple using predictive models</t>
  </si>
  <si>
    <t>The timing and pattern of mussel scale (Lepidosaphes ulmi (L.)) crawler emergence was monitored in relation to air and bark-surface temperatures using sticky band traps around branches in apple orchards in Kent, UK in three successive years, 2007-2009. The emergence and migration of the crawlers lasted for over 4 weeks at a high level, much longer than had been previously reported. In all three years, there were clearly two peaks of emergence of the crawlers, possibly because there is a diapausing and non-diapausing form of the insect. A temperature sum model developed in the 1990s in The Netherlands using air temperatures predicted the peak emergence of crawlers to within 5-16 days; however, the model was less accurate when tree bark temperatures for the north or south of the tree were used. We have developed two models to predict the emergence of the crawlers by revising the original Dutch model. The observed emergence period (5-95%) was longer than the predicted in all three years but the two revised models performed better than the original Dutch model. In two experiments, in 2007 and 2008, the efficacy of a wide range of insecticide products at different timings during crawler emergence was evaluated. Of the 7 products compared as single or two sprays (spray volume 500 l ha(-1)) at different emergence timings, or with the addition of adjuvants or as winter treatments, thiacloprid 480 g/l SC (375 ml ha(-1)) and acetamiprid 20% w/w SP (375 g ha(-1)) gave the best and similar control, reducing the percentage of fruits infested by 94%. Two sprays of fenoxycarb 25% w/w WG (600 g ha(-1)) gave the poorest control (28%). Two sprays of spirodiclofen 240 g/l SC (600 g ha(-1)), chlorpyrifos 75% w/w WG (960 g ha(-1)) or flonicamid 50% w/w WG (140 g ha(-1)) gave intermediate results, reducing the percentage infestation by 72% on average. Adjuvants gave no additional value to the treatments when applied in admixture and winter applications of mineral oil (spray volume 1000 l ha-1), alone or in admixture with chlorpyrifos or thiacloprid were not effective at controlling mussel scale the following growing season. Overall, acetamiprid and thiacloprid were the most efficacious insecticides and this study indicates that sprays are best applied in the latter part of the migration (after 50% emergence) with an interval between sprays of at least two weeks to span the long emergence period of the pest. (C) 2011 Elsevier Ltd. All rights reserved.</t>
  </si>
  <si>
    <t>Xu, Xiangming/I-3050-2014</t>
  </si>
  <si>
    <t>Xu, Xiangming/0000-0002-4567-7117</t>
  </si>
  <si>
    <t>10.1016/j.cropro.2011.09.007</t>
  </si>
  <si>
    <t>WOS:000298274500010</t>
  </si>
  <si>
    <t>McLane, SC; Aitken, SN</t>
  </si>
  <si>
    <t>McLane, Sierra C.; Aitken, Sally N.</t>
  </si>
  <si>
    <t>Whitebark pine (Pinus albicaulis) assisted migration potential: testing establishment north of the species range</t>
  </si>
  <si>
    <t>The "translocation of species into habitable locations outside of their current ranges, termed assisted migration, has been proposed as a means of saving vulnerable species from extinction as a result of climate change. We explore the use of this controversial technique using a threatened keystone species in western North America, whitebark pine (Pinus albicaulis), as a case study. Species distribution models predict that whitebark pine will be extirpated from most of its current range as temperatures rise over the next 70 years. However, the same models indicate that a large area within northwestern British Columbia, Canada, is climatically suitable for the species under current conditions and will remain so throughout the 21st century. To test the capacity of whitebark pine to establish relative to Climatic and habitat features within its predicted climatic range, we planted seeds from seven populations in eight locations spanning from 600 km southeast to 800 km northwest of the northern boundary of the current species range. During the first three growing seasons, germination occurred in all locations. Nearly three times as many treated (induced maturation and broken dormancy) than untreated seeds germinated, and most treated seeds germinated a year earlier than the untreated seeds. Germination, survival, and growth were primarily influenced by seed mass, site climate conditions related to the duration of snow cover, and provenance temperature. Our experiment provides a preliminary test of models predicting the existence of climatically suitable whitebark pine habitat north of the current species ranges. More broadly, our techniques and results inform the development of scientific guidelines for assisting the migration of other species that are highly threatened by climate change. Applied case studies of this kind are critical for assessing the utility of species distribution models as conservation planning tools.</t>
  </si>
  <si>
    <t>10.1890/11-0329.1</t>
  </si>
  <si>
    <t>WOS:000301095600011</t>
  </si>
  <si>
    <t>Chanthy, P; Martin, RJ; Gunning, RV; Andrew, NR</t>
  </si>
  <si>
    <t>Chanthy, Pol; Martin, Robert J.; Gunning, Robin V.; Andrew, Nigel R.</t>
  </si>
  <si>
    <t>The effects of thermal acclimation on lethal temperatures and critical thermal limits in the green vegetable bug, Nezara viridula (L.) (Henniptera: Pentatonnidae)</t>
  </si>
  <si>
    <t>According to geographical distribution, Nezara viridula (Heteroptera: Pentatomidae) can be found across tropical, subtropical, and temperate regions and this pattern is assumed to reflect differences in thermal adaptation, particularly in cold tolerance. Here the lethal temperature (LT) and critical thermal limits (CTL) (thermal tolerance) are examined for N. viridula. The upper LT for N. virldula at two contrasting climate locations (Breeza and Grafton, New South Wales, Australia) was 40.3 degrees C with 20% survival under the stress of high temperature. The lower LT did not differ between these two populations and was -8.0 degrees C with 20% survival under low temperature stress. Survival of N. viridula increased after acclimation at high temperature for 7 days. In contrast, when acclimated at lower temperatures (10 and 15 degrees C), survival of Breeza and Grafton N. viridula was lower than 20% at 8.0 degrees C. Control-reared N. viridula adults (25 C) had a mean CTminOnset (cold stupor) of 1.3 +/- 2.1 degrees C and a mean CTMax (heat coma) of 45.9 +/- 0.9 degrees C. After 7 days of acclimation at 10, 20, 30, or 35 degrees C, N. viridula adults exhibited a 1 degrees C change in CTMax and a similar to 1.5 degrees C change in CTMinonset. CTMax and CTMinOnset of Breeza and Grafton N. viridula populations did not differ across acclimation temperatures. These results suggest that short-term temperature acclimation is more important than provenance for determining LTs and CTL in N. viridula.</t>
  </si>
  <si>
    <t>Andrew, Nigel/B-7162-2008</t>
  </si>
  <si>
    <t>Andrew, Nigel/0000-0002-2850-2307</t>
  </si>
  <si>
    <t>10.3389/fphys.2012.00465</t>
  </si>
  <si>
    <t>WOS:000209173000455</t>
  </si>
  <si>
    <t>Bowden, K</t>
  </si>
  <si>
    <t>Bowden, Kirstie</t>
  </si>
  <si>
    <t>Glimpses through the Gates: Gentrification and the Continuing Histories of the Devon County Pauper Lunatic Asylum</t>
  </si>
  <si>
    <t>HOUSING THEORY &amp; SOCIETY</t>
  </si>
  <si>
    <t>This paper considers the continuing histories of the post-asylum landscape of the Devon County Pauper Lunatic Asylum, built between 1842 and 1845 and closed in 1987, with reference to its gentrification into Devington Park, a gated housing community. It begins by considering how disciplinary power has been reconfigured and revalorized by gentrification, including the deployment of "neo-disciplinary power" to control those outside the Devington Park boundary so as to maintain the positional good of security offered by the development. The paper then moves to consider the influence of gentrification on participant psychogeographies, demonstrating how the preservation paradox has engendered a shift from dormant to active participation. In terms of Tuan's (1974) concept of topophilia Devington Park has become nostalgically haunted by "past structures of meaning and material presences from other times and lives" (Till 2005:9)</t>
  </si>
  <si>
    <t>1403-6096</t>
  </si>
  <si>
    <t>1651-2278</t>
  </si>
  <si>
    <t>10.1080/14036096.2011.600773</t>
  </si>
  <si>
    <t>WOS:000209096200011</t>
  </si>
  <si>
    <t>Kneebone, J; Chisholm, J; Skomal, GB</t>
  </si>
  <si>
    <t>Kneebone, Jeff; Chisholm, John; Skomal, Gregory B.</t>
  </si>
  <si>
    <t>Seasonal residency, habitat use, and site fidelity of juvenile sand tiger sharks Carcharias taurus in a Massachusetts estuary</t>
  </si>
  <si>
    <t>The sand tiger shark Carcharias taurus is a large coastal species that has endured marked declines in its western North Atlantic population over the past 30 yr. In the face of these declines, identification of nursery areas for this species is of particular importance to ensure the implementation of protective measures that will maximize survival of young individuals to maturity. Passive acoustic telemetry was used to assess the emergence of Plymouth, Kingston, Duxbury (PKD) Bay, Massachusetts, USA, as a seasonal nursery for juvenile sand tigers that migrate north from southern parturition grounds. Seasonal residency, habitat use, and site fidelity of 73 acoustically tagged juvenile sand tigers (78 to 108 cm fork length) were monitored within PKD Bay during 4 seasonal periods from 2008 to 2011. Eight individuals were tracked in multiple years, with 2 individuals returning to PKD Bay in 3 consecutive years. Sand tigers remained in PKD Bay for periods of 1 to 124 d and displayed a high degree of site fidelity to 2 core habitats during each year of the study. Weekly activity space estimates were relatively constant throughout each yearly monitoring period, with a general increase prior to emigration of sharks from the embayment. Emigration of sharks from PKD Bay was significantly related to both day length and water temperature. Collectively, these results suggest that PKD Bay constitutes a seasonal nursery area for juvenile sand tigers and warrants the extension of juvenile sand tiger essential fish habitat north of Cape Cod, Massachusetts, USA.</t>
  </si>
  <si>
    <t>U186</t>
  </si>
  <si>
    <t>10.3354/meps09989</t>
  </si>
  <si>
    <t>WOS:000312782700014</t>
  </si>
  <si>
    <t>Apenite, I</t>
  </si>
  <si>
    <t>Karklins, A</t>
  </si>
  <si>
    <t>Apenite, Ilze</t>
  </si>
  <si>
    <t>Dynamics of the number of cranberry tipworm in american large-fruited cranberry plantation in the vegetation season in Latvia</t>
  </si>
  <si>
    <t>RESEARCH FOR FUTURE OF LATVIA AGRICULTURE: FOOD, FEED, FIBER AND ENERGY</t>
  </si>
  <si>
    <t>Conference on Research for Future of Lativa Agriculture - Food, Feed, Fiber and Energy</t>
  </si>
  <si>
    <t>FEB 23-24, 2012</t>
  </si>
  <si>
    <t>Latvia Univ Agr, Fac Agr, Jelgava, LATVIA</t>
  </si>
  <si>
    <t>SIA, Latvijas Lauku Konsultaciju Izglitibas Ctr, Lauku Tikls, ELFLA, Projektu Lidzfinanse Eiropas Savieniba, BASF</t>
  </si>
  <si>
    <t>Latvia Univ Agr, Fac Agr</t>
  </si>
  <si>
    <t>Dynamics of cranberry tipworm Dasineura oxycoccana J. (Diptera, Cecidomyiidae) in American large-fruited cranberry (Oxycocccus macrocarpus syn. Vaccinium macrocarpon (Ait.) Pers) was studied in the north-east part of Latvia in 2010. The flying-out of D. oxycoccana occurred over the first ten-day period of Juneat the accumulated effective temperatures (AET) within the range of + 365 448 degrees C, mostly under the influence of maximum temperatures. Rise of air temperature favored both, the growth of cranberry vertical shoots and the flying-out of D. oxycoccana. The largest number of damaged apical buds with eggs, larvae 1st - 3rd stages and pupae was determined during the first ten-day period of July, at AET + 1066 degrees C, influenced by maximum air temperature and amount of precipitation in the previous vegetation period. Due to the reduction of temperature at the end of July and beginning of August, at AET + 1755 degrees C, generative buds formed on the undamaged apical shoots, while egging of D. oxycoccana did not occur and larvae migrated to the topsoil for pupation and dormancy diapauses.</t>
  </si>
  <si>
    <t>978-9984-48-059-6</t>
  </si>
  <si>
    <t>WOS:000395958400035</t>
  </si>
  <si>
    <t>Sun, HB; Jia, Z; Cao, D; Jiang, BJ; Wu, CX; Hou, WS; Liu, YK; Fei, ZH; Zhao, DZ; Han, TF</t>
  </si>
  <si>
    <t>Sun, Hongbo; Jia, Zhen; Cao, Dong; Jiang, Bingjun; Wu, Cunxiang; Hou, Wensheng; Liu, Yike; Fei, Zhihong; Zhao, Dazhong; Han, Tianfu</t>
  </si>
  <si>
    <t>GmFT2a, a Soybean Homolog of FLOWERING LOCUS T, Is Involved in Flowering Transition and Maintenance</t>
  </si>
  <si>
    <t>Background: Flowering reversion can be induced in soybean (Glycine max L. Merr.), a typical short-day (SD) dicot, by switching from SD to long-day (LD) photoperiods. This process may involve florigen, putatively encoded by FLOWERING LOCUS T (FT) in Arabidopsis thaliana. However, little is known about the potential function of soybean FT homologs in flowering reversion. Methods: A photoperiod-responsive FT homologue GmFT (renamed as GmFT2a hereafter) was cloned from the photoperiod-sensitive cultivar Zigongdongdou. GmFT2a gene expression under different photoperiods was analyzed by real-time quantitative PCR. In situ hybridization showed direct evidence for its expression during flowering-related processes. GmFT2a was shown to promote flowering using transgenic studies in Arabidopsis and soybean. The effects of photoperiod and temperature on GmFT2a expression were also analyzed in two cultivars with different photoperiod-sensitivities. Results: GmFT2a expression is regulated by photoperiod. Analyses of GmFT2a transcripts revealed a strong correlation between GmFT2a expression and flowering maintenance. GmFT2a transcripts were observed continuously within the vascular tissue up to the shoot apex during flowering. By contrast, transcripts decreased to undetectable levels during flowering reversion. In grafting experiments, the early-flowering, photoperiod-insensitive stock Heihe27 promotes the appearance of GmFT2a transcripts in the shoot apex of scion Zigongdongdou under noninductive LD conditions. The photothermal effects of GmFT2a expression diversity in cultivars with different photoperiod-sensitivities and a hypothesis is proposed. Conclusion: GmFT2a expression is associated with flowering induction and maintenance. Therefore, GmFT2a is a potential target gene for soybean breeding, with the aim of increasing geographic adaptation of this crop.</t>
  </si>
  <si>
    <t>e29238</t>
  </si>
  <si>
    <t>10.1371/journal.pone.0029238</t>
  </si>
  <si>
    <t>WOS:000298369100168</t>
  </si>
  <si>
    <t>Larson, DL; Bright, JB; Drobney, P; Larson, JL; Palaia, N; Rabie, PA; Vacek, S; Wells, D</t>
  </si>
  <si>
    <t>Larson, Diane L.; Bright, J. B.; Drobney, Pauline; Larson, Jennifer L.; Palaia, Nicholas; Rabie, Paul A.; Vacek, Sara; Wells, Douglas</t>
  </si>
  <si>
    <t>Effects of planting method and seed mix richness on the early stages of tallgrass prairie restoration</t>
  </si>
  <si>
    <t>Tallgrass prairie restoration has been practiced for more than 75 years, yet few studies have systematically tested restoration methods over large geographic regions with the intent of refining methodology. In this study, we used three planting methods (dormant-season broadcast, growing-season broadcast and growing-season drill) fully crossed with three levels of seed species richness (10, 20, and 34 spp). We replicated the study on nine former agricultural fields located from east-central Iowa (Neal Smith National Wildlife Refuge) to northwestern Minnesota (Litchfield, Fergus Falls and Morris Wetland Management Districts), USA, within the northern tallgrass prairie biome. Objectives were to evaluate the relative influences of planting method, seed mix richness, and their interactions, on (1) planted cover (both total and by guild) and richness, (2) exotic species cover, and (3) non-planted native species cover. Optimal techniques varied between the two study areas: the dormant broadcast method produced greater cover of planted species at the Minnesota sites and the growing-season drill method produced greater cover of planted species at Iowa sites. The dormant broadcast method strongly favored establishment of perennial forbs while the growing-season drill favored warm-season grasses. Although increasing richness of the seed mix produced greater planted species richness, this did not result in greater resistance to exotic invasion. We conclude that, if planting during the growing season, drilling seed is preferable to broadcasting, but if the choice is between broadcasting seed in the dormant or growing season, the dormant season is preferred. Published by Elsevier Ltd.</t>
  </si>
  <si>
    <t>Larson, Diane/0000-0001-5202-0634</t>
  </si>
  <si>
    <t>10.1016/j.biocon.2011.10.018</t>
  </si>
  <si>
    <t>WOS:000298521500045</t>
  </si>
  <si>
    <t>Sandhu, HS; Shi, PJ; Kuang, XJ; Xue, FS; Ge, F</t>
  </si>
  <si>
    <t>Sandhu, Hardev S.; Shi, Peijian; Kuang, Xianju; Xue, Fangsen; Ge, Feng</t>
  </si>
  <si>
    <t>APPLICATIONS OF THE BOOTSTRAP TO INSECT PHYSIOLOGY</t>
  </si>
  <si>
    <t>The effect of temperature on development and the effect of photoperiod on diapause incidence of insects are common topics in insect physiology. Related to these topics, are 3 important concepts: the lower and upper developmental thresholds, which represent the lower and upper limits of thermal range for insects to develop, and the critical photoperiod, which causes diapause in 50% of a population. To compare lower or upper developmental thresholds of 2 different developmental stages or of 2 populations at the same developmental stage is difficult because of the lack of a suitable statistical method. Shi et al. (2010) proposed 2 methods for testing whether there is a significant difference between 2 lower developmental thresholds. However, these 2 methods are only applicable to the linear relationship between developmental rate and temperature. There are also many studies on the geographic variation in the critical photoperiods for different populations of an insect species. Also, a method is lacking for testing whether there is a significant difference between 2 critical photoperiods. In this study, we test bootstrap to determine if there is a significant difference between different parameters. Bootstrap can then be used to compare any 2 lower or upper developmental thresholds, or to compare 2 critical photoperiods. It can also provide the confidence interval of a critical photoperiod.</t>
  </si>
  <si>
    <t>10.1653/024.094.0442</t>
  </si>
  <si>
    <t>WOS:000298451200042</t>
  </si>
  <si>
    <t>Kluger, EC; Berlocher, SH; Tooker, JF; Hanks, LM</t>
  </si>
  <si>
    <t>Kluger, Emily C.; Berlocher, Stewart H.; Tooker, John F.; Hanks, Lawrence M.</t>
  </si>
  <si>
    <t>Consequences of Habitat Fragmentation for the Prairie-Endemic Weevil Haplorhynchites aeneus</t>
  </si>
  <si>
    <t>Widespread destruction of tallgrass prairies in the midwestern United States has fragmented plant communities with the result that populations of endemic animal species have become geographically isolated from one another. The goal of the research summarized here was to evaluate the potential for conserving endemic prairie species of herbivorous insects by managing their host plants. Our study species was the weevil Haplorhynchites aeneus (Boehman), adults of which feed on pollen of plants in the genus Silphium (Asteraceae: Heliantheae). The female weevils clip the peduncles of flower heads and oviposit into the heads, where the larvae feed on the ovules. The research was conducted in 12 prairie sites in eastern Illinois. An allozyme analysis revealed that most populations of H. aeneus at the various prairie sites were genetically differentiated from one another, but the degree of differentiation was not associated with geographic distance between sites. Adult H. aeneus fed and oviposited on the plant species Silphium laciniatum L., S. integrifolium Michx., and S. terebinthinaceum Jacq, which differ in bloom phenology. There was no evidence of genetic differentiation of weevil populations with respect to host plant species, and adult weevils strongly preferred S. terebinthinaceum. We conclude that the oligophagous nature of the weevil assures its survival in small prairie remnants even where some of the host plant species are absent. Although H. aeneus can have a significant impact on reproduction of host plants by clipping flower heads, the perennial nature of Silphium species prevents their local extinction.</t>
  </si>
  <si>
    <t>Tooker, John/P-6421-2014</t>
  </si>
  <si>
    <t>Tooker, John/0000-0002-9303-6699</t>
  </si>
  <si>
    <t>10.1603/EN11054</t>
  </si>
  <si>
    <t>WOS:000298714300008</t>
  </si>
  <si>
    <t>Soudi, S; Moharramipour, S</t>
  </si>
  <si>
    <t>Soudi, Sh; Moharramipour, S.</t>
  </si>
  <si>
    <t>Cold Tolerance and Supercooling Capacity in Overwintering Adults of Elm Leaf Beetle Xanthogaleruca luteola (Coleoptera: Chrysomelidae)</t>
  </si>
  <si>
    <t>Elm leaf beetle, Xanthogateruca luteola (Muller) is one of the key pests of elm trees all over the world, and survives winter in reproductive diapause in sheltered locations. Seasonal variation of whole body supercooling points (SCPs), LT50 (temperature at which 50% of the test individuals die) and survival rate after exposure to subzero temperatures were determined in field collected adults during October 2008 to May 2009 and October 2009 to May 2010. The SCP of adults decreased significantly from October (median = -13.8 degrees C) to January (median = -20.7 degrees C) in first year, relatively similar results was observed in the second year. The lowest LT observed in overwintering adults collected in January (-16.81 degrees C) in the first year and December (-15.59 degrees C) in the second year. Mortality at -15 degrees C for 24 h was &gt;70% in early autumn in both years whereas it decreased to lower than 45% in early winter, the highest mortality (100%) was observed in adults collected in May in both years. Cold acclimated adults (30 d, 5 degrees C) in November 2008 exhibited significantly higher SCP (-12.21 +/- 0.64 degrees C) than nonacclimated adults (-15.57 +/- 1.35 degrees C). A 30-d exposure to 5 degrees C caused &gt;20% mortality in November, while &lt;9% mortality was observed in adults collected in December and January 2008. Overwintering adults died upon freezing and the lower lethal temperatures were within the range of SCP, indicating that X. luteola is a freeze intolerant insect.</t>
  </si>
  <si>
    <t>Moharramipour, Saeid/0000-0001-8389-8861</t>
  </si>
  <si>
    <t>10.1603/EN10267</t>
  </si>
  <si>
    <t>WOS:000298714300027</t>
  </si>
  <si>
    <t>Emry, DJ; Alexander, HM; Tourtellot, MK</t>
  </si>
  <si>
    <t>Emry, D. Jason; Alexander, Helen M.; Tourtellot, Michael K.</t>
  </si>
  <si>
    <t>Modelling the local spread of invasive plants: importance of including spatial distribution and detectability in management plans</t>
  </si>
  <si>
    <t>1. The success of locally applied treatments for exotic weed control depends on the effectiveness of the method used and workers' abilities to find plants within infested sites. Detectability of exotic plants, however, depends on aspects of a plant's spatial distribution such as the number and size of patches. We lack an explicit examination of how incomplete detection affects the spread of exotic weeds under a range of realistic field conditions. 2. We developed a model of spatial spread of the exotic plant, Lespedeza cuneata, based on 3 years of data in a Kansas, USA, grassland. We then expanded and generalized the model to study how treatment intensity, spatial distribution of stems and detectability influenced control efforts. 3. When left untreated, occupancy and abundance were higher with randomly distributed infestations than with patchy distributions. Control treatments slowed spread, but only the most intense treatments reduced occupancy and abundance. 4. The greatest spread occurred when low detectability was accompanied with low treatment intensity because many small patches were not treated; this phenomenon was particularly common with random spatial distributions that initially lacked large, easily detectable patches. In contrast, high treatment intensity led to similarly slow spread for both spatial patterns and a range of detectability functions. 5. Synthesis and applications. We developed a model to simultaneously manipulate the spatial distribution of the invading plant, the intensity of control methods used to manage the population and the detectability of occupied areas at a site; different combinations of these three factors led to very different rates of exotic spread. Managers will reasonably try to implement intensive weed control. However, poor timing of treatments, for example, could lead to variation in treatment effectiveness. To maximize success, managers should explicitly consider detectability, especially where small patches are scattered throughout a site. To quantify the probability of detection, managers could perform multiple observer surveys; such information could help to determine the effort needed for effective control. Creating weed maps may increase the detection of existing patches from year to year, but workers would still need to search the entire site for new or previously undetected patches.</t>
  </si>
  <si>
    <t>10.1111/j.1365-2664.2011.02050.x</t>
  </si>
  <si>
    <t>WOS:000297416300009</t>
  </si>
  <si>
    <t>Ugine, TA</t>
  </si>
  <si>
    <t>Ugine, Todd A.</t>
  </si>
  <si>
    <t>The effect of temperature and exposure to Beauveria bassiana on tarnished plant bug Lygus lineolaris (Heteroptera: Miridae) population dynamics, and the broader implications of treating insects with entomopathogenic fungi over a range of temperatures</t>
  </si>
  <si>
    <t>Tarnished plant bugs, Lygus lineolaris (Palisot de Beauvois) (Heteroptera, Miridae) are a major pest of cotton in most cotton growing regions of the Southern US. Studies were conducted to investigate how temperature and Beauveria bassiana (Balsamo) Vuilllemin infection impacted L. lineolaris fecundity and longevity, with the goal of determining what temperatures optimized B. bassiana's control potential. B. bassiana-treated adult females and controls were maintained at constant 18 degrees C, 21 degrees C, 25 degrees C, 30 degrees C or 32 degrees C. The number of eggs laid was determined daily until death. B. bassiana caused large reductions in the total number of eggs laid (45-76%) at all temperatures; however, there was no effect of infection on the daily rate of egg production. There was not a sub-lethal effect of infection on egg production on the last full day of life. Intrinsic rates of natural increase and population doubling times were marginally affected by treatment with B. bassiana; doubling times increased with treatment a mean of 3.5 days (range 0.5-7.7 days). There was a temperature dependent trend in the length of the preoviposition period and the days to death after treatment with B. bassiana. As temperature increased from 18 degrees C to 32 degrees C, the number of days to death converged on the preoviposition period. The maximum difference was observed at 18 degrees C (5.3 days different) compared to 30 degrees C and 32 degrees C (0.3 days). These results strongly suggested that treatment of tarnished plant bugs with B. bassiana should be performed when plant bugs are in diapause or when temperatures are cool to minimize reproduction during the disease incubation period. Published by Elsevier Inc.</t>
  </si>
  <si>
    <t>10.1016/j.biocontrol.2011.08.004</t>
  </si>
  <si>
    <t>WOS:000297328500009</t>
  </si>
  <si>
    <t>Williams, CT; Sheriff, MJ; Schmutz, JA; Kohl, F; Toien, O; Buck, CL; Barnes, BM</t>
  </si>
  <si>
    <t>Williams, Cory T.; Sheriff, Michael J.; Schmutz, Joel A.; Kohl, Franziska; Toien, Oivind; Buck, C. Loren; Barnes, Brian M.</t>
  </si>
  <si>
    <t>Data logging of body temperatures provides precise information on phenology of reproductive events in a free-living arctic hibernator</t>
  </si>
  <si>
    <t>Precise measures of phenology are critical to understanding how animals organize their annual cycles and how individuals and populations respond to climate-induced changes in physical and ecological stressors. We show that patterns of core body temperature (T (b)) can be used to precisely determine the timing of key seasonal events including hibernation, mating and parturition, and immergence and emergence from the hibernacula in free-living arctic ground squirrels (Urocitellus parryii). Using temperature loggers that recorded T (b) every 20 min for up to 18 months, we monitored core T (b) from three females that subsequently gave birth in captivity and from 66 female and 57 male ground squirrels free-living in the northern foothills of the Brooks Range Alaska. In addition, dates of emergence from hibernation were visually confirmed for four free-living male squirrels. Average T (b) in captive females decreased by 0.5-1.0A degrees C during gestation and abruptly increased by 1-1.5A degrees C on the day of parturition. In free-living females, similar shifts in T (b) were observed in 78% (n = 9) of yearlings and 94% (n = 31) of adults; females without the shift are assumed not to have given birth. Three of four ground squirrels for which dates of emergence from hibernation were visually confirmed did not exhibit obvious diurnal rhythms in T (b) until they first emerged onto the surface when T (b) patterns became diurnal. In free-living males undergoing reproductive maturation, this pre-emergence euthermic interval averaged 20.4 days (n = 56). T (b)-loggers represent a cost-effective and logistically feasible method to precisely investigate the phenology of reproduction and hibernation in ground squirrels.</t>
  </si>
  <si>
    <t>Toien, Oivind/0000-0001-5967-2483; Buck, Loren/0000-0001-6008-7257; Williams, Cory/0000-0001-6484-0816</t>
  </si>
  <si>
    <t>10.1007/s00360-011-0593-z</t>
  </si>
  <si>
    <t>WOS:000297250600010</t>
  </si>
  <si>
    <t>McNamara, JM; Barta, Z; Klaassen, M; Bauer, S</t>
  </si>
  <si>
    <t>McNamara, John M.; Barta, Zoltan; Klaassen, Marcel; Bauer, Silke</t>
  </si>
  <si>
    <t>Cues and the optimal timing of activities under environmental changes</t>
  </si>
  <si>
    <t>Organisms time activities by using environmental cues to forecast the future availability of important resources. Presently, there is limited understanding of the relationships between cues and optimal timing, and especially about how this relationship will be affected by environmental changes. We develop a general model to explore the relation between a cue and the optimal timing of an important life history activity. The model quantifies the fitness loss for organisms failing to time behaviours optimally. We decompose the immediate change in fitness resulting from environmental changes into a component that is due to changes in the predictive power of the cue and a component that derives from the mismatch of the old response to the cue to the new environmental conditions. Our results show that consequences may range from negative, neutral to positive and are highly dependent on how cue and optimal timing and their relation are specifically affected by environmental changes.</t>
  </si>
  <si>
    <t>Bauer, Silke/C-3524-2008; Bauer, Silke/M-9811-2019; Klaassen, Marcel/B-4325-2008</t>
  </si>
  <si>
    <t>Bauer, Silke/0000-0002-0844-164X; Bauer, Silke/0000-0002-0844-164X; Klaassen, Marcel/0000-0003-3907-9599; Barta, Zoltan/0000-0002-7121-9865</t>
  </si>
  <si>
    <t>10.1111/j.1461-0248.2011.01686.x</t>
  </si>
  <si>
    <t>WOS:000297147500001</t>
  </si>
  <si>
    <t>Wang, DW; Cong, L; Yue, LF; Huang, BH; Zhang, JX; Wang, Y; Li, N; Liu, XH</t>
  </si>
  <si>
    <t>Wang, Da-Wei; Cong, Lin; Yue, Ling-Fen; Huang, Bao-Huan; Zhang, Jian-Xu; Wang, Yu; Li, Ning; Liu, Xiao-Hui</t>
  </si>
  <si>
    <t>Seasonal variation in population characteristics and management implications for brown rats (Rattus norvegicus) within their native range in Harbin, China</t>
  </si>
  <si>
    <t>The brown rat (Rattus norvegicus) originated in north-eastern China, Siberia and Japan and subsequently spread worldwide. However, despite its importance to agriculture, public health and scientific and medical research, surprisingly few studies have focused on wild brown rat populations. There are four subspecies in China, but little is known about their original distributions. In the present study, we investigated the seasonal biological and ecological characteristics of brown rats in their native range in Harbin, north-eastern China. Trapping campaigns were conducted in June and November 2006 at a farm site and a rice site, and seasonal variation was analysed. The sex ratio was male biased at the farm site and female biased at the rice site in both seasons. Although juvenile, sub-adult and young-adult rats comprised over 80% of the population in both seasons, the age composition displayed seasonal differences, with higher proportions of juvenile rats in the summer and sub-adults in the winter. There were no significant morphological differences between different sexes or seasons, or between sites. Heavy, female and pregnant rats were captured first and heavier male rats maintained relatively higher reproductive activities than lighter ones, reflecting the link between social dominance and feeding priority. Rats had heavier reproductive organs in summer than in winter. The relative masses of the spleen and adrenal glands also showed seasonal and gender differences. This study demonstrates that brown rats in their native region have similar seasonal biological and ecological characteristics to American and European populations. This information on brown rat in north-east China will contribute to the development of management strategies for controlling this agricultural pest.</t>
  </si>
  <si>
    <t>Liu, Xiao-Hui/0000-0002-8674-1787</t>
  </si>
  <si>
    <t>10.1007/s10340-011-0379-9</t>
  </si>
  <si>
    <t>WOS:000297136500002</t>
  </si>
  <si>
    <t>Naumenko, VS; Kondaurova, EM; Popova, NK</t>
  </si>
  <si>
    <t>Naumenko, Vladimir S.; Kondaurova, Elena M.; Popova, Nina K.</t>
  </si>
  <si>
    <t>On the role of brain 5-HT7 receptor in the mechanism of hypothermia: Comparison with hypothermia mediated via 5-HT1A and 5-HT3 receptor</t>
  </si>
  <si>
    <t>NEUROPHARMACOLOGY</t>
  </si>
  <si>
    <t>Intracerebroventricular administration of selective agonist of serotonin 5-HT7 receptor LP44 (4-[2-(methylthio)phenyl]-N-(1,2,3,4-tetrahydro-1-naphthalenyl)-1-pyperasinehexanamide hydrochloride; 10.3, 20.5 or 41.0 nmol) produced considerable hypothermic response in CBA/Lac mice. LP44-induced (20.5 nmol) hypothermia was significantly attenuated by the selective 5-HT7 receptor antagonist SB 269970 (16.1 fmol, i.c.v.) pretreatment. At the same time, intraperitoneal administration of LP44 in a wide range of doses 1.0, 2.0 or 10.0 mg/kg (2.0, 4.0, 20.0 mu mol/kg) did not cause considerable hypothermic response. These findings indicate the implication of central, rather than peripheral 5-HT7 receptors in the regulation of hypothermia. The comparison of LP44-induced (20.5 nmol) hypothermic reaction in eight inbred mouse strains (DBA/2J, CBA/Lac, C57BL/6, BALB/c, ICR, AKR/J, C3H and Asn) was performed and a significant effect of genotype was found. In the same eight mouse strains, functional activity of 5-HT1A and 5-HT3 receptors was studied. The comparison of hypothermic responses produced by 5-HT7 receptor agonist LP44 (20.5 nmol, i.c.v.) and 5-HT1A receptor agonist 8-OH-DPAT 1.0 mg/kg, i.p. (3.0 mu mol/kg), 5-HT3 receptor agonist m-CPBG (40.0 nmol, i.c.v.) did not reveal considerable interstrain correlations between 5-HT7 and 5-HT1A or 5-HT3 receptor-induced hypothermia. The selective 5-HT7 receptor antagonist SB 269970 (16.1 fmol, i.c.v.) failed to attenuate the hypothermic effect of 8-OH-DPAT 1.0 mg/kg, i.p. (3.0 mu mol/kg) and m-CPBG (40.0 nmol, i.c.v.) indicating that the brain 5-HT7 receptor is not involved in the hypothermic effects of 8-OH-DPAT or m-CPBG. The obtained results suggest that the central 5-HT7 receptor plays an essential role in the mediation of thermoregulation independent of 5-HT1A and 5-HT3 receptors. (C) 2011 Elsevier Ltd. All rights reserved.</t>
  </si>
  <si>
    <t>Kondaurova, Elena/I-2294-2014; Naumenko, Vladimir/R-3096-2018</t>
  </si>
  <si>
    <t xml:space="preserve">Kondaurova, Elena/0000-0002-0542-4481; </t>
  </si>
  <si>
    <t>0028-3908</t>
  </si>
  <si>
    <t>10.1016/j.neuropharm.2011.08.022</t>
  </si>
  <si>
    <t>WOS:000297082100022</t>
  </si>
  <si>
    <t>Geoffroy, M; Robert, D; Darnis, G; Fortier, L</t>
  </si>
  <si>
    <t>Geoffroy, Maxime; Robert, Dominique; Darnis, Gerald; Fortier, Louis</t>
  </si>
  <si>
    <t>The aggregation of polar cod (Boreogadus saida) in the deep Atlantic layer of ice-covered Amundsen Gulf (Beaufort Sea) in winter</t>
  </si>
  <si>
    <t>During the Circumpolar Flaw Lead System Study (CFL, 2007-2008), large aggregations of polar cod were detected in winter in the Amundsen Gulf (Western Canadian Arctic) using the EK60 echosounder of the CCGS Amundsen research icebreaker. Biomass estimated over 10 months reached a maximum of 0.732 kg m(-2) in February. Aggregations were encountered only in the presence of an ice cover from December to April. The vertical extent of the aggregations was dictated by temperature and zooplankton prey distribution. In winter, polar cod generally occupied the relatively warm deep Atlantic Layer (&gt; 0A degrees C), but a fraction of the densest aggregations occasionally followed zooplankton prey up into the cold Pacific Halocline (-1.6 to 0A degrees C). The diel vertical migration of polar cod was precisely synchronized with the seasonally increasing photoperiod. Throughout winter, polar cod aggregations migrated to progressively deeper regions (from 220 to 550 m bottom depths) in response to increasing light intensity, presumably to avoid predation by visual predators such as the ringed seal. Comparing Amundsen Gulf and Franklin Bay indicates that the entrapment of polar cod in embayments during winter is an important mechanism to provide marine mammal predators with dense concentrations of their main prey within their diving range.</t>
  </si>
  <si>
    <t>10.1007/s00300-011-1019-9</t>
  </si>
  <si>
    <t>WOS:000297203500013</t>
  </si>
  <si>
    <t>Chung, U; Mack, L; Yun, JI; Kim, SH</t>
  </si>
  <si>
    <t>Chung, Uran; Mack, Liz; Yun, Jin I.; Kim, Soo-Hyung</t>
  </si>
  <si>
    <t>Predicting the Timing of Cherry Blossoms in Washington, DC and Mid-Atlantic States in Response to Climate Change</t>
  </si>
  <si>
    <t>Cherry blossoms, an icon of spring, are celebrated in many cultures of the temperate region. For its sensitivity to winter and early spring temperatures, the timing of cherry blossoms is an ideal indicator of the impacts of climate change on tree phenology. Here, we applied a process-based phenology model for temperate deciduous trees to predict peak bloom dates (PBD) of flowering cherry trees (Prunus x yedoensis 'Yoshino' and Prunus serrulata 'Kwanzan') in the Tidal Basin, Washington, DC and the surrounding Mid-Atlantic States in response to climate change. We parameterized the model with observed PBD data from 1991 to 2010. The calibrated model was tested against independent datasets of the past PBD data from 1951 to 1970 in the Tidal Basin and more recent PBD data from other locations (e.g., Seattle, WA). The model performance against these independent data was satisfactory (Yoshino: r(2) = 0.57, RMSE = 6.6 days, bias = 0.9 days and Kwanzan: r(2) = 0.76, RMSE = 5.5 days, bias = -2.0 days). We then applied the model to forecast future PBD for the region using downscaled climate projections based on IPCC's A1B and A2 emissions scenarios. Our results indicate that PBD at the Tidal Basin are likely to be accelerated by an average of five days by 2050 s and 10 days by 2080 s for these cultivars under a mid-range (A1B) emissions scenario projected by ECHAM5 general circulation model. The acceleration is likely to be much greater (13 days for 2050 s and 29 days for 2080s) under a higher (A2) emissions scenario projected by CGCM2 general circulation model. Our results demonstrate the potential impacts of climate change on the timing of cherry blossoms and illustrate the utility of a simple process-based phenology model for developing adaptation strategies to climate change in horticulture, conservation planning, restoration and other related disciplines.</t>
  </si>
  <si>
    <t>Kim, Soo-Hyung/A-3012-2009</t>
  </si>
  <si>
    <t>Kim, Soo-Hyung/0000-0003-3879-4080</t>
  </si>
  <si>
    <t>e27439</t>
  </si>
  <si>
    <t>10.1371/journal.pone.0027439</t>
  </si>
  <si>
    <t>WOS:000297347700054</t>
  </si>
  <si>
    <t>Jones, H; Civan, P; Cockram, J; Leigh, FJ; Smith, LMJ; Jones, MK; Charles, MP; Molina-Cano, JL; Powell, W; Jones, G; Brown, TA</t>
  </si>
  <si>
    <t>Jones, Huw; Civan, Peter; Cockram, James; Leigh, Fiona J.; Smith, Lydia M. J.; Jones, Martin K.; Charles, Michael P.; Molina-Cano, Jose-Luis; Powell, Wayne; Jones, Glynis; Brown, Terence A.</t>
  </si>
  <si>
    <t>Evolutionary history of barley cultivation in Europe revealed by genetic analysis of extant landraces</t>
  </si>
  <si>
    <t>Background: Understanding the evolution of cultivated barley is important for two reasons. First, the evolutionary relationships between different landraces might provide information on the spread and subsequent development of barley cultivation, including the adaptation of the crop to new environments and its response to human selection. Second, evolutionary information would enable landraces with similar traits but different genetic backgrounds to be identified, providing alternative strategies for the introduction of these traits into modern germplasm. Results: The evolutionary relationships between 651 barley landraces were inferred from the genotypes for 24 microsatellites. The landraces could be divided into nine populations, each with a different geographical distribution. Comparisons with ear row number, caryopsis structure, seasonal growth habit and flowering time revealed a degree of association between population structure and phenotype, and analysis of climate variables indicated that the landraces are adapted, at least to some extent, to their environment. Human selection and/or environmental adaptation may therefore have played a role in the origin and/or maintenance of one or more of the barley landrace populations. There was also evidence that at least some of the population structure derived from geographical partitioning set up during the initial spread of barley cultivation into Europe, or reflected the later introduction of novel varieties. In particular, three closely-related populations were made up almost entirely of plants with the daylength nonresponsive version of the photoperiod response gene PPD-H1, conferring adaptation to the long annual growth season of northern Europe. These three populations probably originated in the eastern Fertile Crescent and entered Europe after the initial spread of agriculture. Conclusions: The discovery of population structure, combined with knowledge of associated phenotypes and environmental adaptations, enables a rational approach to identification of landraces that might be used as sources of germplasm for breeding programs. The population structure also enables hypotheses concerning the prehistoric spread and development of agriculture to be addressed.</t>
  </si>
  <si>
    <t>; Jones, Huw/N-3284-2017</t>
  </si>
  <si>
    <t>Powell, Wayne/0000-0002-5612-3398; Jones, Huw/0000-0003-4307-9030; Civan, Peter/0000-0002-0273-3801</t>
  </si>
  <si>
    <t>10.1186/1471-2148-11-320</t>
  </si>
  <si>
    <t>WOS:000298583200001</t>
  </si>
  <si>
    <t>Herrick, GI; Fox, GA</t>
  </si>
  <si>
    <t>Herrick, Gabriel I.; Fox, Gordon A.</t>
  </si>
  <si>
    <t>Assessing fitness of dormancy from reproductive values of dormant plants</t>
  </si>
  <si>
    <t>Questions: How can the fitness of dormancy as a life-history trait be assessed? Can comparisons of reproductive values between dormant and active plants be used as proxies for fitness comparisons of life histories with dormancy versus without dormancy? Must dormancy be a bet-hedge for it to be adaptive in cases where reproductive values of dormant plants are lower than for active plants? Mathematical methods: Comparison of reproductive values and fitness across a range of variables using demographic population matrix modelling. Key assumptions: Plastic phenotypes include dormancy in their life-history repertoire, while static phenotypes do not. These phenotypes have different fitness. The environment is heterogeneous such that individuals within a population experience different conditions in both deterministic and stochastic environments. Active plants have higher reproductive values in good sites and lower reproductive values in bad sites compared with dormant plants. Environments vary in their proportion of good sites as defined above. Phenotypes that include dormancy vary in the probability that an individual will go dormant when in a bad site. Conclusions: To assess the fitness of dormancy as a life-history trait, one must know the proportion of good sites in the environment and the response accuracy of the plastic phenotype to environmental variation. The fitness of dormancy in a life-history repertoire cannot be determined solely from comparing reproductive values or their components between dormant and vegetative plants. Likewise, dormancy cannot be assessed as a bet-hedging mechanism without knowledge of variation in environmental conditions and plant responses to that variation.</t>
  </si>
  <si>
    <t>Fox, Gordon A./L-4686-2013</t>
  </si>
  <si>
    <t>Fox, Gordon A./0000-0003-0595-1385</t>
  </si>
  <si>
    <t>WOS:000306769300002</t>
  </si>
  <si>
    <t>Schulze, K; Borken, W; Matzner, E</t>
  </si>
  <si>
    <t>Schulze, Kerstin; Borken, Werner; Matzner, Egbert</t>
  </si>
  <si>
    <t>Dynamics of dissolved organic C-14 in throughfall and soil solution of a Norway spruce forest</t>
  </si>
  <si>
    <t>Dissolved organic carbon (DOC) is an important component of the C cycle in forest ecosystems, but dynamics and origin of DOC in throughfall and soil solution are yet poorly understood. In a 2-year study, we analyzed the radiocarbon signature of DOC in throughfall and soil solution beneath the Oa horizon and at 90 cm depth in a Norway spruce forest on a Podzol soil. A two-pool mixing model revealed that throughfall DOC comprised mainly biogenic C, i.e. recently fixed C, from canopy leaching and possibly other sources. The contribution of fossil DOC from atmospheric deposition to throughfall DOC was on average 6% with maxima of 8-11% during the dormant season. In soil solution from the Oa horizon, (DOC)-C-14 signature was highly dynamic (range from -8aEuro degrees to +103aEuro degrees), but not correlated with DOC concentration. Radiocarbon signatures suggest that DOC beneath the Oa horizon originated mainly from occluded and mineral associated organic matter fractions of the Oa horizon rather than from the Oi or Oe horizon. Relatively old C was released in the rewetting phase following a drought period in the late summer of 2006. In contrast, the (DOC)-C-14 signature indicated the release of younger C throughout the humid year 2007. In soil solutions from 90 cm depth, (DOC)-C-14 signatures were also highly dynamic (-127aEuro degrees to +3aEuro degrees) despite constantly low DOC concentrations. Similar to the Oa horizon, the lowest (DOC)-C-14 signature at 90 cm depth was found after the rewetting phase in the late summer of 2006. Because of the variation in the (DOC)-C-14 signatures at this depth, we conclude that DOC was not equilibrated with the surrounding soil, but also originated from overlaying soil horizons. The dynamics of (DOC)-C-14 in throughfall and soil solution suggest that the sources of DOC are highly variable in time. Extended drought periods likely have a strong influence on release and translocation of DOC from relatively old and possibly stabilized soil organic matter fractions. Temporal variations as well as the input of fossil DOC needs to be considered when calibrating DOC models based on (DOC)-C-14 signatures.</t>
  </si>
  <si>
    <t>10.1007/s10533-010-9526-2</t>
  </si>
  <si>
    <t>WOS:000297360300011</t>
  </si>
  <si>
    <t>Gienger, CM; Beck, DD</t>
  </si>
  <si>
    <t>Gienger, C. M.; Beck, Daniel D.</t>
  </si>
  <si>
    <t>Northern Pacific Rattlesnakes (Crotalus oreganus) use thermal and structural cues to choose overwintering hibernacula</t>
  </si>
  <si>
    <t>Hibernacula play an important role in the ecology of high-latitude snakes, and communally denning species may occupy their hibernacula for half the year or more. Because of the long duration spent at hibernacula, such sites can provide multiple benefits to snakes including shelter from lethal overwinter conditions, social opportunities, and basking sites important in thermoregulation. Adequate hibernacula seem to be limited on the landscape and individuals travel several kilometres to use and reuse specific sites. We investigate orientation, physical structure, and thermal properties of sites used as hibernacula by Northern Pacific Rattlesnakes (Crotalus oreganus Holbrook, 1840), and compare them with random sites that appear to be similar but were not used for hibernation. Hibernacula occurred primarily on south-facing talus slopes, were oriented on less-steep slopes, and were composed of rocks that were intermediate in size to randomly occurring sites. Our results suggest that the orientation and physical composition of hibernacula allow them to he stable over time, allowing snakes to repeatedly locate the sites, as well as providing predictable overwinter refuge. Hibernacula were also warmer on the surface than north-facing random sites and provided increased basking opportunities for snakes thermoregulating in early spring after emergence from hibernation.</t>
  </si>
  <si>
    <t>10.1139/Z11-086</t>
  </si>
  <si>
    <t>WOS:000297599400009</t>
  </si>
  <si>
    <t>O'Shea, TJ; Neubaum, DJ; Neubaum, MA; Cryan, PM; Ellison, LE; Stanley, TR; Rupprecht, CE; Pape, WJ; Bowen, RA</t>
  </si>
  <si>
    <t>O'Shea, Thomas J.; Neubaum, Daniel J.; Neubaum, Melissa A.; Cryan, Paul M.; Ellison, Laura E.; Stanley, Thomas R.; Rupprecht, Charles E.; Pape, W. John; Bowen, Richard A.</t>
  </si>
  <si>
    <t>Bat ecology and public health surveillance for rabies in an urbanizing region of Colorado</t>
  </si>
  <si>
    <t>URBAN ECOSYSTEMS</t>
  </si>
  <si>
    <t>We describe use of Fort Collins, Colorado, and nearby areas by bats in 2001-2005, and link patterns in bat ecology with concurrent public health surveillance for rabies. Our analyses are based on evaluation of summary statistics, and information-theoretic support for results of simple logistic regression. Based on captures in mist nets, the city bat fauna differed from that of the adjacent mountains, and was dominated by big brown bats (Eptesicus fuscus). Species, age, and sex composition of bats submitted for rabies testing locally and along the urbanizing Front Range Corridor were similar to those of the mist-net captures and reflected the annual cycle of reproduction and activity of big brown bats. Few submissions occurred November- March, when these bats hibernated elsewhere. In summer females roosted in buildings in colonies and dominated health samples; fledging of young corresponded to a summer peak in health submissions with no increase in rabies prevalence. Roosting ecology of big brown bats in buildings was similar to that reported for natural sites, including colony size, roost-switching behavior, fidelity to roosts in a small area, and attributes important for roost selection. Attrition in roosts occurred from structural modifications of buildings to exclude colonies by citizens, but without major effects on long-term bat reproduction or survival. Bats foraged in areas set aside for nature conservation. A pattern of lower diversity in urban bat communities with dominance by big brown bats may occur widely in the USA, and is consistent with national public health records for rabies surveillance.</t>
  </si>
  <si>
    <t>Cryan, Paul/0000-0002-2915-8894</t>
  </si>
  <si>
    <t>1083-8155</t>
  </si>
  <si>
    <t>10.1007/s11252-011-0182-7</t>
  </si>
  <si>
    <t>WOS:000297670700009</t>
  </si>
  <si>
    <t>Lonard, RI; Judd, FW; Stalter, R</t>
  </si>
  <si>
    <t>Lonard, Robert I.; Judd, Frank W.; Stalter, Richard</t>
  </si>
  <si>
    <t>Biological Flora of Coastal Dunes and Wetlands: Heterotheca subaxillaris (J. de Lamarck) N. Britton &amp; H. Rusby</t>
  </si>
  <si>
    <t>Heterotheca subaxillaris (J. de Lamarck) N. Britton &amp; H. Rusby is a New World aromatic, pioneer species that rapidly colonizes disturbed, xeric habitats on temperate and subtropical coastal dunes. Also known as camphorweed, H. subaxillaris has low moisture requirements, and it tolerates low nutrient levels and high sand temperatures. Dimorphic achenes have a dual germination strategy. Disc achenes are nondormant, and seeds germinate over a wide range of temperature conditions, whereas ray achenes are dormant at maturity and require after-ripening before seed germination. Heterotheca subaxillaris competes well with other species in disturbed sites, but growth and reproduction are inhibited when it is in competition with dominant dune grasses.</t>
  </si>
  <si>
    <t>10.2112/JCOASTRES-D-11-00049.1</t>
  </si>
  <si>
    <t>WOS:000297278300004</t>
  </si>
  <si>
    <t>Grabek, KR; Karimpour-Fard, A; Epperson, LE; Hindle, A; Hunter, LE; Martin, SL</t>
  </si>
  <si>
    <t>Grabek, Katharine R.; Karimpour-Fard, Anis; Epperson, L. Elaine; Hindle, Allyson; Hunter, Lawrence E.; Martin, Sandra L.</t>
  </si>
  <si>
    <t>Multistate proteomics analysis reveals novel strategies used by a hibernator to precondition the heart and conserve ATP for winter heterothermy</t>
  </si>
  <si>
    <t>PHYSIOLOGICAL GENOMICS</t>
  </si>
  <si>
    <t>The hibernator's heart functions continuously and avoids damage across the wide temperature range of winter heterothermy. To define the molecular basis of this phenotype, we quantified proteomic changes in the 13-lined ground squirrel heart among eight distinct physiological states encompassing the hibernator's year. Unsupervised clustering revealed a prominent seasonal separation between the summer homeotherms and winter heterotherms, whereas within-season state separation was limited. Further, animals torpid in the fall were intermediate to summer and winter, consistent with the transitional nature of this phase. A seasonal analysis revealed that the relative abundances of protein spots were mainly winter-increased. The winter-elevated proteins were involved in fatty acid catabolism and protein folding, whereas the winter-depleted proteins included those that degrade branched-chain amino acids. To identify further state-dependent changes, protein spots were re-evaluated with respect to specific physiological state, confirming the predominance of seasonal differences. Additionally, chaperone and heat shock proteins increased in winter, including HSPA4, HSPB6, and HSP90AB1, which have known roles in protecting against ischemia-reperfusion injury and apoptosis. The most significant and greatest fold change observed was a disappearance of phospho-cofilin 2 at low body temperature, likely a strategy to preserve ATP. The robust summer-to-winter seasonal proteomic shift implies that a winter-protected state is orchestrated before prolonged torpor ensues. Additionally, the general preservation of the proteome during winter hibernation and an increase of stress response proteins, together with dephosphorylation of cofilin 2, highlight the importance of ATP-conserving mechanisms for winter cardioprotection.</t>
  </si>
  <si>
    <t>Hunter, Lawrence/0000-0003-1455-3370</t>
  </si>
  <si>
    <t>1094-8341</t>
  </si>
  <si>
    <t>10.1152/physiolgenomics.00125.2011</t>
  </si>
  <si>
    <t>WOS:000297326600002</t>
  </si>
  <si>
    <t>Kerfoot, WC; Yousef, F; Hobmeier, MM; Maki, RP; Jarnagin, ST; Churchill, JH</t>
  </si>
  <si>
    <t>Kerfoot, W. Charles; Yousef, Foad; Hobmeier, Martin M.; Maki, Ryan P.; Jarnagin, S. Taylor; Churchill, James H.</t>
  </si>
  <si>
    <t>Temperature, recreational fishing and diapause egg connections: dispersal of spiny water fleas (Bythotrephes longimanus)</t>
  </si>
  <si>
    <t>The spiny water flea (Bythotrephes longimanus) is spreading from Great Lakes coastal waters into northern inland lakes within a northern temperature-defined latitudinal band. Colonization of Great Lakes coastal embayments is assisted by winds and seiche surges, yet rapid inland expansion across the northern states comes through an overland process. The lack of invasions at Isle Royale National Park contrasts with rapid expansion on the nearby Keweenaw Peninsula. Both regions have comparable geology, lake density, and fauna, but differ in recreational fishing boat access, visitation, and containment measures. Tail spines protect Bythotrephes against young of the year, but not larger fish, yet the unusual thick-shelled diapausing eggs can pass through fish guts in viable condition. Sediment traps illustrate how fish spread diapausing eggs across lakes in fecal pellets. Trillions of diapausing eggs are produced per year in Lake Michigan and billions per year in Lake Michigamme, a large inland lake. Dispersal by recreational fishing is linked to use of baitfish, diapausing eggs defecated into live wells and bait buckets, and Bythothephes snagged on fishing line, anchor ropes, and minnow seines. Relatively simple measures, such as on-site rinsing of live wells, restricting transfer of certain baitfish species, or holding baitfish for 24 h (defecation period), should greatly reduce dispersal.</t>
  </si>
  <si>
    <t>Yousef, Foad/0000-0003-0718-9267</t>
  </si>
  <si>
    <t>10.1007/s10530-011-0078-8</t>
  </si>
  <si>
    <t>WOS:000296352600007</t>
  </si>
  <si>
    <t>Brown, ME; Branstrator, DK</t>
  </si>
  <si>
    <t>Brown, Meghan E.; Branstrator, Donn K.</t>
  </si>
  <si>
    <t>Patterns in the abundance, phenology, and hatching of the resting egg stage of the invasive zooplankter Bythotrephes longimanus: implications for establishment</t>
  </si>
  <si>
    <t>To examine how dormancy contributes to the establishment and persistence of Bythotrephes longimanus, we investigated resting egg production and hatching in relation to the demography of the planktonic stage and environmental conditions in Island Lake Reservoir (USA). During a 3-year study, the largest contribution to the egg bank occurred in autumn and most eggs hatched in spring, but we also detected some resting egg production and hatching in summer. The difference between summer and late autumn densities of eggs in sediments averaged 47% (range 0-98%) for 18 sites throughout the reservoir, which was similar to experimental estimates of in situ hatching fraction of 67% for eggs in the spring and summer following their production. Based on emergence traps, neonates hatch in the field during May and June. We estimated mortality rates of 64% for resting eggs and embryos, and 59% for newly emerged neonates. Although hatching fraction saturated at the same level, eggs incubated offshore hatched later than those nearshore where water temperature was warmer and light was detectable at the sediment surface. Low dissolved oxygen concentration did not significantly reduce hatching fraction but resulted in some eggs that initiated development but failed to hatch. Collectively, our results demonstrate substantial annual turnover in the resting egg bank of B. longimanus and high mortality of resting eggs during recruitment from the egg to the first molt of the planktonic stage. These patterns suggest that propagule pressure in the form of resting eggs requires large numbers for establishment, and that considerable post-establishment resting egg production is necessary for inter-annual persistence.</t>
  </si>
  <si>
    <t>10.1007/s10530-011-0080-1</t>
  </si>
  <si>
    <t>WOS:000296352600009</t>
  </si>
  <si>
    <t>Bjerke, JW; Bokhorst, S; Zielke, M; Callaghan, TV; Bowles, FW; Phoenix, GK</t>
  </si>
  <si>
    <t>Bjerke, Jarle W.; Bokhorst, Stef; Zielke, Matthias; Callaghan, Terry V.; Bowles, Francis W.; Phoenix, Gareth K.</t>
  </si>
  <si>
    <t>Contrasting sensitivity to extreme winter warming events of dominant sub-Arctic heathland bryophyte and lichen species</t>
  </si>
  <si>
    <t>1. Climate change in northern high latitudes is predicted to be greater in winter rather than summer, yet little is known about the effects of winter climate change on northern ecosystems. Among the unknowns are the effects of an increasing frequency of acute, short-lasting winter warming events. Such events can damage higher plants exposed to warm, then returning cold, temperatures after snow melt, and it is not known how bryophytes and lichens, which are of considerable ecological importance in high-latitude ecosystems, are affected by such warming events. However, even physiological adaptations of these cryptogams to winter environments in general are poorly understood. 2. Here we describe findings from a novel field experiment that uses heating from infrared lamps and soil warming cables to simulate acute mid-winter warming events in a sub-Arctic heath. In particular, we report the growing season responses of the dominant lichen, Peltigera aphthosa, and bryophyte, Hylocomium splendens, to warming events in three consecutive winters. 3. While summertime photosynthetic performance of P. aphthosa was unaffected by the winter warming treatments, H. splendens showed significant reductions in net photosynthetic rates and growth rates (of up to 48% and 52%, respectively). Negative effects were evident already during the summer following the first winter warming event. 4. While the lichen develops without going through critical phenological stages during which vulnerable organs are produced, the moss has a seasonal rhythm, which includes initiation of growth of young, freeze-susceptible shoot apices in the early growing season; these might be damaged by breaking of dormancy during warm winter events. 5. Synthesis. Different sensitivities of the bryophyte and lichen species were unexpected, and illustrate that very little is known about the winter ecology of bryophytes and lichens from cold biomes in general. In sharp contrast to summer warming experiments that show increased vascular plant biomass and reduced lichen biomass, these results demonstrate that acute climate events in midwinter may be readily tolerated by lichens, in contrast to previously observed sensitivity of co-occurring dwarf shrubs, suggesting winter climate change may compensate for (or even reverse) predicted lichen declines resulting from summer warming.</t>
  </si>
  <si>
    <t>Bokhorst, Stef/D-1858-2009; Callaghan, Terens/N-7640-2014</t>
  </si>
  <si>
    <t>Phoenix, Gareth/0000-0002-0911-8107; Bjerke, Jarle/0000-0003-2721-1492</t>
  </si>
  <si>
    <t>10.1111/j.1365-2745.2011.01859.x</t>
  </si>
  <si>
    <t>WOS:000296425000019</t>
  </si>
  <si>
    <t>Boyles, JG; Seebacher, F; Smit, B; McKechnie, AE</t>
  </si>
  <si>
    <t>Boyles, Justin G.; Seebacher, Frank; Smit, Ben; McKechnie, Andrew E.</t>
  </si>
  <si>
    <t>Adaptive Thermoregulation in Endotherms May Alter Responses to Climate Change</t>
  </si>
  <si>
    <t>Climate change is one of the major issues facing natural populations and thus a focus of recent research has been to predict the responses of organisms to these changes. Models are becoming more complex and now commonly include physiological traits of the organisms of interest. However, endothermic species have received less attention than have ectotherms in these mechanistic models. Further, it is not clear whether responses of endotherms to climate change are modified by variation in thermoregulatory characteristics associated with phenotypic plasticity and/or adaptation to past selective pressures. Here, we review the empirical data on thermal adaptation and acclimatization in endotherms and discuss how those factors may be important in models of responses to climate change. We begin with a discussion of why thermoregulation and thermal sensitivity at high body temperatures should be co-adapted. Importantly, we show that there is, in fact, considerable variation in the ability of endotherms to tolerate high body temperatures and/or high environmental temperatures, but a better understanding of this variation will likely be critical for predicting responses to future climatic scenarios. Next, we discuss why variation in thermoregulatory characteristics should be considered when modeling the effects of climate change on heterothermic endotherms. Finally, we review some biophysical and biochemical factors that will limit adaptation and acclimation in endotherms. We consider both long-term, directional climate change and short-term (but increasingly common) anomalies in climate such as extreme heat waves and we suggest areas of important future research relating to both our basic understanding of endothermic thermoregulation and the responses of endotherms to climate change.</t>
  </si>
  <si>
    <t>Smit, Ben/D-9466-2011; Vazquez-Dominguez, Guillermo GVD/L-7818-2014; McKechnie, Andrew/E-4398-2010; Boyles, Justin G/A-5152-2010</t>
  </si>
  <si>
    <t>Smit, Ben/0000-0003-4160-8242; McKechnie, Andrew/0000-0002-1524-1021; Seebacher, Frank/0000-0002-2281-9311</t>
  </si>
  <si>
    <t>10.1093/icb/icr053</t>
  </si>
  <si>
    <t>WOS:000296101600004</t>
  </si>
  <si>
    <t>Hubert, P; Julliard, R; Biagianti, S; Poulle, ML</t>
  </si>
  <si>
    <t>Hubert, Pauline; Julliard, Romain; Biagianti, Sylvie; Poulle, Marie-Lazarine</t>
  </si>
  <si>
    <t>Ecological factors driving the higher hedgehog (Erinaceus europeaus) density in an urban area compared to the adjacent rural area</t>
  </si>
  <si>
    <t>LANDSCAPE AND URBAN PLANNING</t>
  </si>
  <si>
    <t>Our objective was to explore the effect of natural food (earthworms and arthropods) and anthropogenic food (pet food) availability and the risk of predation by badgers on the density and recruitment of the European hedgehog in an urban area and the adjacent rural area located in northeastern France. Hedgehog density was estimated from distance sampling surveys applied to 43 line-transects visited monthly in 2006 and 2007. Hedgehogs were detected by using infrared binoculars. They were captured to be sexed, age-classified and marked. Earthworm, arthropod and pet food availability as well as distance to the nearest badger sett were assessed per transect through field sampling. Hedgehog population density, estimated from the detection of 127 hedgehogs, was 4.4 +/- 1.3 individuals km(-2) in the rural area and 36.5 +/- 15.2 individuals km(-2) in the urban area, where transects had lower arthropod biomass, higher pet food availability, and a greater distance from badger setts than in rural area. Adult hedgehog abundance was predicted by earthworm biomass and pet food availability. The number of young per adult female was predicted by arthropod biomass and distance to the nearest badger sett. The high urban hedgehog density did not seem to be mainly induced by an increase in reproductive rate and cannot be fully explained by food resource availability. The effect of variations in road kills and winter mortality factors between urban and rural area are discussed. We concluded that the combination of anthropogenic food and sheltered climatic conditions may provide good situations for hedgehogs and other hibernator species in urbanised environment. (C) 2011 Elsevier B.V. All rights reserved.</t>
  </si>
  <si>
    <t>Poulle, Marie-Lazarine/X-9919-2019</t>
  </si>
  <si>
    <t>0169-2046</t>
  </si>
  <si>
    <t>1872-6062</t>
  </si>
  <si>
    <t>OCT 30</t>
  </si>
  <si>
    <t>10.1016/j.landurbplan.2011.05.010</t>
  </si>
  <si>
    <t>WOS:000295771500004</t>
  </si>
  <si>
    <t>Rodriguez, D; Cure, JR; Cotes, JM; Gutierrez, AP; Cantor, F</t>
  </si>
  <si>
    <t>Rodriguez, Daniel; Ricardo Cure, Jose; Miguel Cotes, Jose; Gutierrez, Andrew Paul; Cantor, Fernando</t>
  </si>
  <si>
    <t>A coffee agroecosystem model: I. Growth and development of the coffee plant</t>
  </si>
  <si>
    <t>This paper is the first of three on the coffee production system consisting of (1) the coffee plant, (2) coffee berry borer (CBB) and (3) the role of CBB parasitoids. A previous simulation model of the coffee plant was developed using data from Brazil where coffee phenology is characterized by distinct seasonal flowering (Gutierrez et al., 1998). In contrast, flowering in Colombia is continuous with low seasonality. To capture the differences in coffee phenology and growth in the two climatic regions, the Gutierrez et al. (1998) model was modified using new data from Colombia. The modifications to the model include: (1) The effect of solar radiation on floral buds initiation; (2) An age structure population model to track the daily input and development of the floral buds; (3) The effect of leaf water potential on breaking dormancy in flower buds, and hence on the timing and intensity of flowering; (4) The incorporation of both the vegetative and the reproductive demands to predict the photosynthetic rate. (5) The effect of low temperature on photosynthesis and defoliation. Other aspects of the model were re-interpreted and refinements made to generalize its structure for use across coffee varieties and geographic areas. The model, without modification, realistically simulates field data from Brazil and two Colombian locations having different varieties, patterns of rainfall and hence flowering phenology. The model will be used as the base trophic level for incorporating CBB and high tropic levels effects, and for the analysis of management options in the coffee production system. (C) 2011 Elsevier B.V. All rights reserved.</t>
  </si>
  <si>
    <t>Cotes Torres, Jose Miguel/0000-0002-2211-846X; Cantor Rincon, Fernando/0000-0001-8529-4025</t>
  </si>
  <si>
    <t>10.1016/j.ecolmodel.2011.08.003</t>
  </si>
  <si>
    <t>WOS:000297089500017</t>
  </si>
  <si>
    <t>Krams, I; Cirule, D; Krama, T; Vrublevska, J</t>
  </si>
  <si>
    <t>Krams, Indrikis; Cirule, Dina; Krama, Tatjana; Vrublevska, Jolanta</t>
  </si>
  <si>
    <t>Extremely low ambient temperature affects haematological parameters and body condition in wintering Great Tits (Parus major)</t>
  </si>
  <si>
    <t>In high latitudes, thermoregulatory and behavioural adjustments of birds allow survival under extreme ambient temperatures, changing day length, and food availability. In such habitats with such fluctuating environmental conditions, dominant individuals in social species often monopolise safe microhabitats and food resources, which may lead to greater levels of stress in subordinates. The results of this study revealed that certain haematological indices of health state and body condition of wintering Great Tits (Parus major) were dependent on their sex and age under conditions of extreme ambient temperature. Heterophil and lymphocyte counts revealed a significant increase in heterophil/lymphocyte ratio (H/L) in female Great Tits during the course of cold spell, where the increase was detected mainly in the first year females. We also found that the condition of pectoral muscle during the cold spells deteriorated only in females, especially in the first year individuals. Since sex appears to be the most important predictor of the dominance rank and survival in Great Tit winter groups, elevated physiological stress in adult and first year females during cold spells may be explained in terms of increased resource monopolisation by dominant individuals.</t>
  </si>
  <si>
    <t>Krams, Indrikis/B-5788-2017</t>
  </si>
  <si>
    <t>Krams, Indrikis/0000-0001-7150-4108</t>
  </si>
  <si>
    <t>10.1007/s10336-011-0672-7</t>
  </si>
  <si>
    <t>WOS:000296073300007</t>
  </si>
  <si>
    <t>Niu, SL; Luo, YQ; Fei, SF; Montagnani, L; Bohrer, G; Janssens, IA; Gielen, B; Rambal, S; Moors, E; Matteucci, G</t>
  </si>
  <si>
    <t>Niu, Shuli; Luo, Yiqi; Fei, Shenfeng; Montagnani, Leonardo; Bohrer, Gil; Janssens, Ivan A.; Gielen, Bert; Rambal, Serge; Moors, Eddy; Matteucci, Giorgio</t>
  </si>
  <si>
    <t>Seasonal hysteresis of net ecosystem exchange in response to temperature change: patterns and causes</t>
  </si>
  <si>
    <t>Understanding how net ecosystem exchange (NEE) changes with temperature is central to the debate on climate change-carbon cycle feedbacks, but still remains unclear. Here, we used eddy covariance measurements of NEE from 20 FLUXNET sites (203 site-years of data) in mid-and high-latitude forests to investigate the temperature response of NEE. Years were divided into two half thermal years (increasing temperature in spring and decreasing temperature in autumn) using the maximum daily mean temperature. We observed a parabolic-like pattern of NEE in response to temperature change in both the spring and autumn half thermal years. However, at similar temperatures, NEE was considerably depressed during the decreasing temperature season as compared with the increasing temperature season, inducing a counter-clockwise hysteresis pattern in the NEE-temperature relation at most sites. The magnitude of this hysteresis was attributable mostly (68%) to gross primary production (GPP) differences but little (8%) to ecosystem respiration (ER) differences between the two half thermal years. The main environmental factors contributing to the hysteresis responses of NEE and GPP were daily accumulated radiation. Soil water content (SWC) also contributed to the hysteresis response of GPP but only at some sites. Shorter day length, lower light intensity, lower SWC and reduced photosynthetic capacity may all have contributed to the depressed GPP and net carbon uptake during the decreasing temperature seasons. The resultant hysteresis loop is an important indicator of the existence of limiting factors. As such, the role of radiation, LAI and SWC should be considered when modeling the dynamics of carbon cycling in response to temperature change.</t>
  </si>
  <si>
    <t>Bohrer, Gil/A-9731-2008; Rambal, Serge/H-5705-2019; Moors, Eddy/J-5165-2012; Montagnani, Leonardo/L-9785-2019; Montagnani, Leonardo/F-1837-2016; Janssens, Ivan A/P-1331-2014; Matteucci, Giorgio/N-3526-2015</t>
  </si>
  <si>
    <t>Bohrer, Gil/0000-0002-9209-9540; Moors, Eddy/0000-0003-2309-2887; Montagnani, Leonardo/0000-0003-2957-9071; Montagnani, Leonardo/0000-0003-2957-9071; Janssens, Ivan A/0000-0002-5705-1787; Matteucci, Giorgio/0000-0002-4790-9540; rambal, serge/0000-0001-5869-8382</t>
  </si>
  <si>
    <t>10.1111/j.1365-2486.2011.02459.x</t>
  </si>
  <si>
    <t>WOS:000294571700008</t>
  </si>
  <si>
    <t>Sandrock, C; Razmjou, J; Vorburger, C</t>
  </si>
  <si>
    <t>Sandrock, Christoph; Razmjou, Jabraeil; Vorburger, Christoph</t>
  </si>
  <si>
    <t>Climate effects on life cycle variation and population genetic architecture of the black bean aphid, Aphis fabae</t>
  </si>
  <si>
    <t>Aphid species may exhibit different reproductive modes ranging from cyclical to obligate parthenogenesis. The distribution of life cycle variation in aphids is generally determined by ecological forces, mainly climate, because only sexually produced diapausing eggs can survive harsh winters or periods of absence of suitable host plants. Aphids are thus interesting models to investigate intrinsic and environmental factors shaping the competition among sexual and asexual lineages. We conducted a Europe-wide sampling of black bean aphids, Aphis fabae, and combined population genetic analyses based on microsatellite data with an experimental determination of life cycle strategies. Aphids were collected from broad beans (Vicia faba) as well as some Chenopodiaceae, but we detected no genetic differentiation between aphids from different host plants. Consistent with model predictions, life cycle variation was related to climate, with aphids from areas with cold winters investing more in sexual reproduction than aphids from areas with mild winters. Accordingly, only populations from mild areas exhibited a clear genetic signature of clonal reproduction. These differences arise despite substantial gene flow over large distances, which was evident from a very low geographic population structure and a lack of isolation-by-distance among 18 sites across distances of more than 1000 km. There was virtually no genetic differentiation between aphids with different reproductive modes, suggesting that new asexual lineages are formed continuously. Indeed, a surprising number of A. fabae genotypes even from colder climates produced some parthenogenetic offspring under simulated winter conditions. From this we predict that a shift to predominantly asexual reproduction could take place rapidly under climate warming.</t>
  </si>
  <si>
    <t>Vorburger, Christoph/A-1650-2008</t>
  </si>
  <si>
    <t>Vorburger, Christoph/0000-0002-3627-0841</t>
  </si>
  <si>
    <t>10.1111/j.1365-294X.2011.05242.x</t>
  </si>
  <si>
    <t>WOS:000295230000018</t>
  </si>
  <si>
    <t>Fadda, A; Markova, S; Kotlik, P; Luglie, A; Padedda, B; Buscarinu, P; Sechi, N; Manca, M</t>
  </si>
  <si>
    <t>Fadda, Amedeo; Markova, Silvia; Kotlik, Petr; Luglie, Antonella; Padedda, Bachisio; Buscarinu, Paola; Sechi, Nicola; Manca, Marina</t>
  </si>
  <si>
    <t>First record of planktonic crustaceans in Sardinian reservoirs</t>
  </si>
  <si>
    <t>BIOLOGIA</t>
  </si>
  <si>
    <t>Sardinian man-made lakes are reservoirs of species richness, hosting zooplankton taxa from the Mediterranean region and North Africa. To provide a first record of the taxa composition and diversity of zooplankton communities, we sampled 15 reservoirs during 2008-2009, from the north of the island to the south, representative of a range of size, depth, renewal time, and trophy. The survey was complemented by seasonal sampling in one of the largest lakes studied. Water samples collected from surface to bottom provided data on hydrochemistry and trophy. Crustacean dormant stages were inspected from sediments of the richest, and most diverse, Lake Sos Canales. RDA suggested that productivity, water depth, renewal time and altitude were the main variables related to taxa composition. The ubiquitous Copidodiaptomus numidicus, and its persistence in the water column, resulted from the production of subitaneous eggs throughout the year, an adaptive strategy in perennial water bodies. Genetic analyses of DNA sequences of the diagnostic gene ND5 placed the Sardinian Daphnia pulex in the North American group. Moreover, the ND5 sequence found in Sardinia was identical with that of an asexual hybrid clone between the American D. pulex and American D. pulicaria that replaced native D. pulex throughout Africa. The presence of this ND5 haplotype in Sardinia shows that this invasive clone also poses an invasive threat to native populations in Europe.</t>
  </si>
  <si>
    <t>Markova, Silvia/G-3875-2014; Luglie, Antonella/M-4321-2015; Kotlik, Petr/B-4633-2009</t>
  </si>
  <si>
    <t>Luglie, Antonella/0000-0001-6382-4208; Kotlik, Petr/0000-0001-9429-0667; Padedda, Bachisio Mario/0000-0002-0988-5613</t>
  </si>
  <si>
    <t>0006-3088</t>
  </si>
  <si>
    <t>10.2478/s11756-011-0092-4</t>
  </si>
  <si>
    <t>WOS:000293632200018</t>
  </si>
  <si>
    <t>Genoud, M; Christe, P</t>
  </si>
  <si>
    <t>Genoud, Michel; Christe, Philippe</t>
  </si>
  <si>
    <t>Thermal energetics and torpor in the common pipistrelle bat, Pipistrellus pipistrellus (Vespertilionidae: Mammalia)</t>
  </si>
  <si>
    <t>37th International Congress of Physiological Sciences (ICPS)</t>
  </si>
  <si>
    <t>JUL 21-26, 2013</t>
  </si>
  <si>
    <t>Birmingham, ENGLAND</t>
  </si>
  <si>
    <t>Rate of metabolism and body temperature were studied between -6 degrees C and 38 degrees C in the common pipistrelle bat Pipistrellus pipistrellus (Vespertilionidae). a European species lying close to the lower end of the mammalian size range (body mass 4.9 +/- 0.8 g, N = 28). Individuals maintained only occasionally a normothermic body temperature averaging 35.4 +/- 1.1 degrees C (N = 4) and often showed torpor during metabolic runs. The thermoneutral zone was found above 33 degrees C, and basal rate of metabolism averaged 7.6 +/- 0.8 mL O-2 h(-1) (N = 28), which is 69% of the value predicted on the basis of body mass. Minimal wet thermal conductance was 161% of the expected value. During torpor, the rate of metabolism was related exponentially to body temperature with a Q(10) value of 2.57. Torpid bats showed intermittent ventilation, with the frequency of ventilatory cycles increasing exponentially with body temperature. Basal rate of metabolism (BMR) varied significantly with season and body temperature, but not with body mass. It was lower before the hibernation period than during the summer. The patterns observed are generally consistent with those exhibited by other vespertilionids of temperate regions. However, divergences occur with previous measurements on European pipistrelles. and the causes of the seasonal variation in BMR, which has only rarely been searched for among vespertilionids, remain to be examined. (C) 2011 Elsevier Inc. All rights reserved.</t>
  </si>
  <si>
    <t>Christe, Philippe/X-4493-2018</t>
  </si>
  <si>
    <t>Christe, Philippe/0000-0002-8605-7002</t>
  </si>
  <si>
    <t>10.1016/j.cbpa.2011.06.018</t>
  </si>
  <si>
    <t>WOS:000293936800019</t>
  </si>
  <si>
    <t>Jakalaniemi, A</t>
  </si>
  <si>
    <t>Jakalaniemi, Anne</t>
  </si>
  <si>
    <t>Narrow climate and habitat envelope affect the survival of relict populations of a northern Arnica angustifolia</t>
  </si>
  <si>
    <t>Many species require certain habitat and climate features, especially at range limits. Because of climate warming, isolated relict southern populations of arctic-alpine species could lose their viability. Arnica angustifolia is a rare, clonal northern plant which has distinct populations far away from its central distribution area. I explored its population viability in relation to habitat properties and local temperature regimes using demographic and temperature data collected during 1996-2009 from six southern populations. The data were analyzed with matrix population modeling. Both projected and stochastic population growth rates showed spatiotemporal variation, and indicated decreasing population trends. The population growth rate was most sensitive to the survival of small sized vegetative rosettes, emphasizing the importance of rosette size for fitness. High temperatures and habitat closure were the main threats to viability of Arnica. First, high temperatures during the previous and current growing seasons had a negative impact on rosette size and survival of ramets. Second, high coverage of deciduous shrubs and tall mosses decreased the survival and size of rosettes. Obviously, the viability of populations can be enhanced by habitat amelioration. Population isolation and restricted recruitment and habitat specificity decrease the possibilities for environmental tracking. Further, overgrowth will decrease the availability of growing space inside the populations. Consequently, the long term survival of southern populations in Arnica largely depends on both the ability of species to adapt consequences of changing temperature regimes and the speed of habitat deterioration. (C) 2011 Elsevier B.V. All rights reserved.</t>
  </si>
  <si>
    <t>10.1016/j.envexpbot.2011.03.013</t>
  </si>
  <si>
    <t>WOS:000293810300010</t>
  </si>
  <si>
    <t>Chaudhuri, J; Kache, V; Pires-daSilva, A</t>
  </si>
  <si>
    <t>Chaudhuri, Jyotiska; Kache, Vikas; Pires-daSilva, Andre</t>
  </si>
  <si>
    <t>Regulation of Sexual Plasticity in a Nematode that Produces Males, Females, and Hermaphrodites</t>
  </si>
  <si>
    <t>The mechanisms by which new modes of reproduction evolve remain important unsolved puzzles in evolutionary biology. Nematode worms are ideal for studying the evolution of mating systems because the phylum includes both a large range of reproductive modes and large numbers of evolutionarily independent switches [1, 2]. Rhabditis sp. SB347, a nematode with sexual polymorphism, produces males, females, and hermaphrodites [3]. To understand how the transition between mating systems occurs, we characterized the mechanisms that regulate female versus hermaphrodite fate in Rhabditis sp. SB347. Hermaphrodites develop through an obligatory nonfeeding juvenile stage, the dauer larva. Here we show that by suppressing dauer formation, Rhabditis sp. SB347 develops into females. Conversely, larvae that under optimal growth conditions develop into females can be respecified toward hermaphroditic development if submitted to dauer-inducing conditions. These results are of significance to understanding the evolution of complex mating systems present in parasitic nematodes.</t>
  </si>
  <si>
    <t>Chaudhuri, Jyotiska/0000-0001-8650-8806; Pires da Silva, Andre/0000-0002-0741-7197</t>
  </si>
  <si>
    <t>10.1016/j.cub.2011.08.009</t>
  </si>
  <si>
    <t>WOS:000295423400029</t>
  </si>
  <si>
    <t>Bron, JE; Frisch, D; Goetze, E; Johnson, SC; Lee, CE; Wyngaard, GA</t>
  </si>
  <si>
    <t>Bron, James E.; Frisch, Dagmar; Goetze, Erica; Johnson, Stewart C.; Lee, Carol Eunmi; Wyngaard, Grace A.</t>
  </si>
  <si>
    <t>Observing copepods through a genomic lens</t>
  </si>
  <si>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</si>
  <si>
    <t>Frisch, Dagmar/F-6363-2012; Frisch, Dagmar/AAE-9499-2019; Bron, James/B-6231-2018</t>
  </si>
  <si>
    <t>Frisch, Dagmar/0000-0001-9310-2230; Bron, James/0000-0003-3544-0519</t>
  </si>
  <si>
    <t>10.1186/1742-9994-8-22</t>
  </si>
  <si>
    <t>WOS:000295470000001</t>
  </si>
  <si>
    <t>Ditrich, T; Papacek, M; Heino, M</t>
  </si>
  <si>
    <t>Ditrich, Tomas; Papacek, Miroslav; Heino, Mikko</t>
  </si>
  <si>
    <t>The latitudinal uniformity of the unique life history of Velia caprai (Heteroptera: Veliidae) and notes to the pre-overwintering period of selected water striders (Heteroptera: Gerridae)</t>
  </si>
  <si>
    <t>ENTOMOLOGICA FENNICA</t>
  </si>
  <si>
    <t>Temperate water striders (Gerridae) overwinter as adults and die after spring reproduction. European water cricket Velia caprai (Veliidae) overwinters concurrently in egg and adult stage in Central Europe. This rare overwintering strategy goes with longevity of this species. Adults can survive two winters in Central Europe, unlike other semiaquatic bugs. Scandinavian populations of V. caprai and water striders Gerris lacustris and G. lateralis were examined at the beginning and end of September to determine their life histories. Both gerrids start to overwinter during September, females prior to males and macropterous individuals prior to brachypterous. All females of G. lacustris and G. lateralis enter reproductive diapause before winter. V. caprai overwinters in both adult and egg stage in Norway, and can probably survive two winters. Central European and Scandinavian populations of V. caprai share the same unusual way of overwintering and probably also the whole life history.</t>
  </si>
  <si>
    <t>Heino, Mikko/C-7241-2009; Ditrich, Tomas/B-2747-2013</t>
  </si>
  <si>
    <t>Heino, Mikko/0000-0003-2928-3940; Ditrich, Tomas/0000-0002-3179-7716</t>
  </si>
  <si>
    <t>0785-8760</t>
  </si>
  <si>
    <t>WOS:000295355900006</t>
  </si>
  <si>
    <t>Roth, TC; LaDage, LD; Pravosudov, VV</t>
  </si>
  <si>
    <t>Roth, Timothy C., II; LaDage, Lara D.; Pravosudov, Vladimir V.</t>
  </si>
  <si>
    <t>Variation in hippocampal morphology along an environmental gradient: controlling for the effects of day length</t>
  </si>
  <si>
    <t>Environmental conditions may create increased demands for memory, which in turn may affect specific brain regions responsible for memory function. This may occur either via phenotypic plasticity or selection for individuals with enhanced cognitive abilities. For food-caching animals, in particular, spatial memory appears to be important because it may have a direct effect on fitness via their ability to accurately retrieve food caches. Our previous studies have shown that caching animals living in more harsh environments (characterized by low temperatures, high snow cover and short day lengths) possess more neurons within a larger hippocampus (Hp), a part of the brain involved in spatial memory. However, the relative role of each of these environmental features in the relationship is unknown. Here, we dissociate the effects of one theoretically important factor (day length) within the environmental severity/Hp relationship by examining food-caching birds (black-capped chickadee, Poecile atricapillus) selected at locations along the same latitude, but with very different climatic regimes. There was a significant difference in Hp attributes among populations along the same latitude with very different climatic features. Birds from the climatically mild location had significantly smaller Hp volumes and fewer Hp neurons than birds from the more harsh populations, even though all populations experienced similar day lengths. These results suggest that variables such as temperature and snow cover seem to be important even without the compounding effect of reduced day length at higher latitudes and suggest that low temperature and snow cover alone may be sufficient to generate high demands for memory and the hippocampus. Our data further confirmed that the association between harsh environment and the hippocampus in food-caching animals is robust across a large geographical area and across years.</t>
  </si>
  <si>
    <t>10.1098/rspb.2010.2585</t>
  </si>
  <si>
    <t>WOS:000293142200015</t>
  </si>
  <si>
    <t>Ball, JR; Lukianchuk, KC; Bayne, EM</t>
  </si>
  <si>
    <t>Ball, Jeffrey R.; Lukianchuk, Katrina C.; Bayne, Erin M.</t>
  </si>
  <si>
    <t>NOCTURNAL PROVISIONING BY SWAINSON'S THRUSH</t>
  </si>
  <si>
    <t>We studied Swainson's Thrush (Catharus ustulatus) at two study areas of different latitudes to examine if parents provisioned their nestlings beyond daylight hours. We viewed 591 hrs of video from 37 nests. All nests were provisioned outside the dawn to dusk period but provisioning also continued through the night at the northern site. Night provisioners made an average (+/- SE) of 1.55 +/- 0.18 fewer provisioning trips/hr during the pre-dawn to late evening periods compared to non-night provisioners. Night provisioners compensated with two additional trips/hr during the postdusk period and 2.11(95% CI: 1.61-2.77) trips/hr during the night period. Night provisioners did not experience improved reproductive success, which supports our conclusion that night provisioning was compensatory rather than 'bonus' energy. Nocturnal provisioning was best explained by increased day length, which corresponded to increased light levels during the night period that enabled parents to navigate and locate food. Swainson's Thrush extend a given provisioning effort over more hours as light levels permit rather than increasing energy delivery to their nestlings, which may provide time and energy for other activities. Received 27 August 2010. Accepted 18 January 2011.</t>
  </si>
  <si>
    <t>Bayne, Erin/0000-0002-0679-4521</t>
  </si>
  <si>
    <t>10.1676/10-137.1</t>
  </si>
  <si>
    <t>WOS:000294795400011</t>
  </si>
  <si>
    <t>Jersakova, J; Malinova, T; Jerabkova, K; Dotterl, S</t>
  </si>
  <si>
    <t>Jersakova, Jana; Malinova, Tamara; Jerabkova, Katerina; Doetterl, Stefan</t>
  </si>
  <si>
    <t>Biological Flora of the British Isles: Pseudorchis albida (L.) A. &amp; D. Love</t>
  </si>
  <si>
    <t>1. This account presents information on all aspects of the biology of Pseudorchis albida (Small White Orchid) that are relevant to understanding its ecological characteristics and behaviour. The main topics are presented within the standard framework of the Biological Flora of the British Isles: distribution, habitat, communities, responses to abiotic and biotic factors, structure and physiology, phenology, floral and seed characters, herbivores and disease, history, and conservation. 2. Pseudorchis albida is a native British herb growing in several plant communities of semi-natural habitats, typically in recently burned heather moorlands, upland well-drained pastures and meadows, and cliff ledges. Although the species is able to tolerate a wide range of ecological conditions from mildly acid to base-rich soils, it is limited mainly to open, short and nutrient-poor stands. Typical British plant communities include Calluna vulgaris heathlands, Anthoxanthum odoratum - Geranium sylvaticum hay meadows, and Nardus grasslands. The species often grows in transitions from heath to grass-dominated communities. The ecology of P. albida in the northern acidic environments is poorly understood. 3. Pseudorchis albida is a perennial geophyte whose populations are maintained predominantly by sexual reproduction, as vegetative spread is limited. The main perennating organ is a highly divided root tuber, which is completely replaced every year. Dormancy - the failure of above-ground parts to appear in a growing season, followed by reappearance of full-sized photosynthetic plants in subsequent seasons - has been observed and typically lasts for one, sometimes 2 years. The adventitious roots and distal parts of the root tuber are colonized by basidiomycetes from the family Tulasnellaceae. 4. The species is pollinated by crepuscular pyralid and pterophorid moths, most likely attracted by the sweet scent. During the day, pollinia can be also transferred by dance flies (Empididae). The breeding system of P. albida is poorly known but high fruit set, often over 90%, raises the possibility of spontaneous autogamy, particularly in arctic-alpine areas. The probability of flowering in consecutive years in P. albida is strongly influenced by cost of flowering and fruiting. 5. Pseudorchis albida has suffered a significant decline in distribution in Britain and other European countries. In Britain, it has been lost from more than 65% of its historical sites, particularly in lowland areas. The main causal factors are the cessation of traditional agricultural practices, habitat fragmentation and disturbance associated with housing and road construction, and agricultural improvement, including reclamation, fertilization and overgrazing. Conservation of remnant populations primarily depends on the maintenance of a short turf by extensive grazing, controlled burning and shrub cutting to promote flowering of adult plants and seedling recruitment.</t>
  </si>
  <si>
    <t>Tesitelova, Tamara/0000-0001-6901-6359; Dotterl, Stefan/0000-0001-5228-1332</t>
  </si>
  <si>
    <t>10.1111/j.1365-2745.2011.01868.x</t>
  </si>
  <si>
    <t>WOS:000294013800021</t>
  </si>
  <si>
    <t>Savolainen, O; Kujala, ST; Sokol, C; Pyhajarvi, T; Avia, K; Knurr, T; Karkkainen, K; Hicks, S</t>
  </si>
  <si>
    <t>Savolainen, Outi; Kujala, Sonja T.; Sokol, Catherina; Pyhajarvi, Tanja; Avia, Komlan; Knurr, Timo; Karkkainen, Katri; Hicks, Sheila</t>
  </si>
  <si>
    <t>Adaptive Potential of Northernmost Tree Populations to Climate Change, with Emphasis on Scots Pine (Pinus sylvestris L.)</t>
  </si>
  <si>
    <t>The adaptive potential of the northernmost Pinus sylvestris L. (and other northern tree) populations is considered by examining first the current patterns of quantitative genetic adaptive traits, which show high population differentiation and clines. We then consider the postglacial history of the populations using both paleobiological and genetic data. The current patterns of diversity at nuclear genes suggest that the traces of admixture are mostly visible in mitochondrial DNA variation patterns. There is little evidence of increased diversity due to admixture between an eastern and western colonization lineage, but no signal of reduced diversity (due to sequential bottlenecks) either. Quantitative trait variation in the north is not associated with the colonizing lineages. The current clines arose rapidly and may be based on standing genetic variation. The initial phenotypic response of Scots pine in the north is predicted to be increased survival and growth. The genetic responses are examined based on quantitative genetic predictions of sustained selection response and compared with earlier simulation results that have aimed at more ecological realism. The phenotypic responses of increased growth and survival reduce the opportunity for selection and delay the evolutionary responses. The lengthening of the thermal growing period also causes selection on the critical photoperiod in the different populations. Future studies should aim at including multiple ecological and genetic factors in evaluating potential responses.</t>
  </si>
  <si>
    <t>Knurr, Timo/K-4241-2013</t>
  </si>
  <si>
    <t>Knurr, Timo/0000-0001-6532-918X; Pyhajarvi, Tanja/0000-0001-6958-5172</t>
  </si>
  <si>
    <t>10.1093/jhered/esr056</t>
  </si>
  <si>
    <t>WOS:000294109400005</t>
  </si>
  <si>
    <t>McKechnie, AE; Mzilikazi, N</t>
  </si>
  <si>
    <t>McKechnie, Andrew E.; Mzilikazi, Nomakwezi</t>
  </si>
  <si>
    <t>Heterothermy in Afrotropical Mammals and Birds: A Review</t>
  </si>
  <si>
    <t>Recent years have seen a rapid increase in the number of Afrotropical endotherms known to avoid mismatches between energy supply and demand by using daily torpor and/or hibernation. Among mammals, heterothermy has been reported in 40 species in six orders, namely Macroscelidea, Afrosoricida, Rodentia, Eulipotyphla, Primates and Chiroptera. These species span a range in body mass of 7-770 g, with minimum heterothermic body temperatures ranging from 1-27 degrees C and bout length varying from 1 h to 70 days. Daily torpor is the most common form of heterothermy, with true hibernation being observed in only seven species, Graphiurus murinus, Graphiurus ocularis, Atelerix frontalis, Cheirogaleus medius, Cheirogaleus major, Microcebus murinus and Microcebus griseorufus. The traditional distinction between daily torpor and hibernation is blurred in some species, with free-ranging individuals exhibiting bouts of &gt; 24 h and body temperatures &lt; 16 degrees C, but none of the classical behaviours associated with hibernation. Several species bask in the sun during rewarming. Among birds, heterothermy has been reported in 16 species in seven orders, and is more pronounced in phylogenetically older taxa. Both in mammals and birds, patterns of heterothermy can vary dramatically among species occurring at a particular site, and even among individuals of a single species. For instance, patterns of heterothermy among cheirogalid primates in western Madagascar vary from daily torpor to uninterrupted hibernation for up to seven months. Other examples of variation among closely-related species involve small owls, elephant shrews and vespertilionid bats. There may also be variation in terms of the ecological correlates of torpor within a species, as is the case in the Freckled Nightjar Caprimulgus tristigma.</t>
  </si>
  <si>
    <t>Mzilikazi, Nomakwezi/K-4964-2012; McKechnie, Andrew/E-4398-2010</t>
  </si>
  <si>
    <t>McKechnie, Andrew/0000-0002-1524-1021</t>
  </si>
  <si>
    <t>10.1093/icb/icr035</t>
  </si>
  <si>
    <t>WOS:000293908300003</t>
  </si>
  <si>
    <t>Blackman, BK; Michaels, SD; Rieseberg, LH</t>
  </si>
  <si>
    <t>Blackman, Benjamin K.; Michaels, Scott D.; Rieseberg, Loren H.</t>
  </si>
  <si>
    <t>Connecting the sun to flowering in sunflower adaptation</t>
  </si>
  <si>
    <t>Species living in seasonal environments often adaptively time their reproduction in response to photoperiod cues. We characterized the expression of genes in the flowering-time regulatory network across wild populations of the common sunflower, Helianthus annuus, that we found to be adaptively differentiated for photoperiod response. The observed clinal variation was associated with changes at multiple hierarchical levels in multiple pathways. Paralogue-specific changes in FT homologue expression and tissue-specific changes in SOC1 homologue expression were associated with loss and reversal of plasticity, respectively, suggesting that redundancy and modularity are gene network characteristics easily exploited by natural selection to produce evolutionary innovation. Distinct genetic mechanisms contribute to convergent evolution of photoperiod responses within sunflower, suggesting regulatory network architecture does not impose strong constraints on the evolution of phenotypic plasticity.</t>
  </si>
  <si>
    <t>Rieseberg, Loren/B-3591-2013; Michaels, Scott/D-5458-2009</t>
  </si>
  <si>
    <t>Rieseberg, Loren/0000-0002-2712-2417; Blackman, Benjamin/0000-0003-4936-6153; Michaels, Scott/0000-0001-5248-3487</t>
  </si>
  <si>
    <t>10.1111/j.1365-294X.2011.05166.x</t>
  </si>
  <si>
    <t>WOS:000294224400005</t>
  </si>
  <si>
    <t>Kunte, K; Shea, C; Aardema, ML; Scriber, JM; Juenger, TE; Gilbert, LE; Kronforst, MR</t>
  </si>
  <si>
    <t>Kunte, Krushnamegh; Shea, Cristina; Aardema, Matthew L.; Scriber, J. Mark; Juenger, Thomas E.; Gilbert, Lawrence E.; Kronforst, Marcus R.</t>
  </si>
  <si>
    <t>Sex Chromosome Mosaicism and Hybrid Speciation among Tiger Swallowtail Butterflies</t>
  </si>
  <si>
    <t>Hybrid speciation, or the formation of a daughter species due to interbreeding between two parental species, is a potentially important means of diversification, because it generates new forms from existing variation. However, factors responsible for the origin and maintenance of hybrid species are largely unknown. Here we show that the North American butterfly Papilio appalachiensis is a hybrid species, with genomic admixture from Papilio glaucus and Papilio canadensis. Papilio appalachiensis has a mosaic phenotype, which is hypothesized to be the result of combining sex-linked traits from P. glaucus and P. canadensis. We show that P. appalachiensis' Z-linked genes associated with a cooler thermal habitat were inherited from P. canadensis, whereas its W-linked mimicry and mitochondrial DNA were inherited from P. glaucus. Furthermore, genome-wide AFLP markers showed nearly equal contributions from each parental species in the origin of P. appalachiensis, indicating that it formed from a burst of hybridization between the parental species, with little subsequent backcrossing. However, analyses of genetic differentiation, clustering, and polymorphism based on molecular data also showed that P. appalachiensis is genetically distinct from both parental species. Population genetic simulations revealed P. appalachiensis to be much younger than the parental species, with unidirectional gene flow from P. glaucus and P. canadensis into P. appalachiensis. Finally, phylogenetic analyses, combined with ancestral state reconstruction, showed that the two traits that define P. appalachiensis' mosaic phenotype, obligatory pupal diapause and mimicry, evolved uniquely in P. canadensis and P. glaucus, respectively, and were then recombined through hybridization to form P. appalachiensis. These results suggest that natural selection and sex-linked traits may have played an important role in the origin and maintenance of P. appalachiensis as a hybrid species. In particular, ecological barriers associated with a steep thermal cline appear to maintain the distinct, mosaic genome of P. appalachiensis despite contact and occasional hybridization with both parental species.</t>
  </si>
  <si>
    <t>Kunte, Krushnamegh/0000-0002-3860-6118</t>
  </si>
  <si>
    <t>1553-7390</t>
  </si>
  <si>
    <t>e1002274</t>
  </si>
  <si>
    <t>10.1371/journal.pgen.1002274</t>
  </si>
  <si>
    <t>WOS:000295419100027</t>
  </si>
  <si>
    <t>Wilson, MT; Mier, KL; Dougherty, A</t>
  </si>
  <si>
    <t>Wilson, Matthew T.; Mier, Kathryn L.; Dougherty, Annette</t>
  </si>
  <si>
    <t>The first annulus of otoliths: a tool for studying intra-annual growth of walleye pollock (Theragra chalcogramma)</t>
  </si>
  <si>
    <t>We quantified the growing season of yearling walleye pollock (Theragra chalcogramma) and related it to annual cycles of water temperature and day length. The study was restricted to members of the 2000 year class and thereby controlled for inter-annual variability. Juveniles were sampled from the year class during 10 cruises in the western Gulf of Alaska (GOA). Fifty percent of juveniles exhibited an annulus on 16 March 2001 (+/- 11 days 95% confidence interval). No regional difference was detected in the timing of annulus formation or in post-annulus growth trajectories. A model, derived from growth trajectories, estimated that the growing season lasted 204 days (22 March to 13 October 2001) and that growth rate peaked at 0.59 mm day(-1) on 2 July 2001. Growth rate increased with day length and water temperature during spring and decreased in late summer possibly due to thermal stress. Secondarily, we explored the utility of otolith size at the first annulus as a natural tag to identify nursery area, but this potential was curtailed by overlap in length among regions. Our results indicate that the first annulus can be used to advance our understanding of climate forcing on marine fish growth by providing fine temporal resolution of the growing season.</t>
  </si>
  <si>
    <t>10.1007/s10641-011-9815-1</t>
  </si>
  <si>
    <t>WOS:000293958000005</t>
  </si>
  <si>
    <t>Geiser, F; Stawski, C</t>
  </si>
  <si>
    <t>Geiser, Fritz; Stawski, Clare</t>
  </si>
  <si>
    <t>Hibernation and Torpor in Tropical and Subtropical Bats in Relation to Energetics, Extinctions, and the Evolution of Endothermy</t>
  </si>
  <si>
    <t>Torpor, the most effective means of energy conservation available to endotherms, is still widely viewed as a specific adaptation in a few high-latitude, cold-climate endotherms with no adaptive function in warm regions. Nevertheless, a growing number of diverse terrestrial mammals and birds from low latitudes (0-30 degrees), including species from tropical and subtropical regions, are heterothermic and employ torpor. Use of torpor is especially important for bats because they are small, expend large amounts of energy when active, rely on a fluctuating food supply, and have only a limited capacity for storage of fat. Patterns of torpor in tropical/subtropical bats are highly variable, but short bouts of torpor with relatively high body temperatures (T-b) are most common. Hibernation (a sequence of multiday bouts of torpor) has been reported for free-ranging subtropical tree-dwelling vespertilionids, cave-dwelling hipposiderids, and house-dwelling molossids. The observed range of minimum T-b is similar to 6-30 degrees C, and the reduction of energy expenditure through the use of torpor, in comparison to normothermic values, ranges from 50 to 99%. Overall, torpor in the tropics/subtropics has been reported for 10 out of the currently recognized 18 bat families, which contain 1079 species, or 96.7% of all bats. Although it is unlikely that all of these are heterothermic, the large majority probably will be. Frequent use of torpor, including hibernation in diverse groups of tropical/subtropical bats, suggests that heterothermy is an ancestral chiropteran trait. Although data especially from the field are still scarce, it is likely that torpor, highly effective in reducing requirements for energy and water even under warm conditions, plays a crucial role in the long-term survival of the majority of small tropical and subtropical bats. Discovering how bats achieve this provides numerous opportunities for exiting new research.</t>
  </si>
  <si>
    <t>Stawski, Clare/E-2284-2011; Geiser, Fritz/O-4175-2018</t>
  </si>
  <si>
    <t>Stawski, Clare/0000-0003-1714-0301; Geiser, Fritz/0000-0001-7621-5049</t>
  </si>
  <si>
    <t>10.1093/icb/icr042</t>
  </si>
  <si>
    <t>WOS:000293908300002</t>
  </si>
  <si>
    <t>Lake, EC; Hough-Goldstein, J; Shropshire, KJ; D'Amico, V</t>
  </si>
  <si>
    <t>Lake, Ellen C.; Hough-Goldstein, Judith; Shropshire, Kimberley J.; D'Amico, Vincent</t>
  </si>
  <si>
    <t>Establishment and dispersal of the biological control weevil Rhinoncomimus latipes on mile-a-minute weed, Persicaria perfoliata</t>
  </si>
  <si>
    <t>Mile-a-minute weed, Persicaria perfoliata (L.) H. Gross (Polygonaceae), is an annual vine from Asia that has invaded the eastern US where it can form dense monocultures and outcompete other vegetation in a variety of habitats. The host-specific Asian weevil Rhinoncomimus latipes Korotyaev (Coleoptera: Curculionidae) was first released in the US in 2004 as part of a classical biological control program. The weevil was intensively monitored in three release arrays over 4 years, and field cages at each site were used to determine the number of generations produced. The weevil established at all three sites and produced three to four generations before entering a reproductive diapause in late summer. Weevils dispersed at an average rate of 1.5-2.9 m wk(-1) through the 50 m diameter arrays, which had fairly contiguous mile-a-minute cover. Weevils dispersing in the broader, more variable landscape located both large monocultures and small isolated patches of mile-a-minute 600-760 m from the release within 14 months. Weevil density ranged from fewer than 10 to nearly 200 weevils m(-2) mile-a-minute weed. Mile-a-minute cover decreased at the site with the highest weevil density. The production of P. perfoliata seed clusters decreased with increasing weevil populations at two sites, and seedling production declined over time at two sites by 75% and 87%. The ability of the weevil to establish, produce multiple generations per season, disperse to new patches, and likelihood of having an impact on plants in the field suggests that R. latipes has the potential to be a successful biological control agent. (C) 2011 Elsevier Inc. All rights reserved.</t>
  </si>
  <si>
    <t>10.1016/j.biocontrol.2011.05.005</t>
  </si>
  <si>
    <t>WOS:000292912500017</t>
  </si>
  <si>
    <t>Bang, HS; Shim, JK; Jung, MP; Kim, MH; Kang, KK; Lee, DB; Lee, KY</t>
  </si>
  <si>
    <t>Bang, Hea-Son; Shim, Jae-Kyoung; Jung, Myung-Pyo; Kim, Myung-Hyun; Kang, Kee-Kyoung; Lee, Deog-Bae; Lee, Kyeong-Yeoll</t>
  </si>
  <si>
    <t>Temperature effects on embryonic development of Paratlanticus ussuriensis (Orthoptera: Tettigoniidae) in relation to its prolonged diapause</t>
  </si>
  <si>
    <t>Paratlanticus ussuriensis eggs overwinter by entering diapause, which can be prolonged to more than 1 year depending on environmental conditions. To determine temperature effects on diapause duration of P. ussuriensis eggs, the rates of embryonic development and hatching were compared at various temperatures conditions by measuring embryonic stages and egg weights. Most eggs stayed in a very young stage (blastoderm formation, stage 4) when reared at 15 and 20 degrees C, 10-30% eggs developed into middle or late stages when reared at 25 degrees C, and most embryos developed fully (stage 23/24) when reared at 30 degrees C. Egg weight at 30 degrees C was 1.5 times higher than those reared at 20 degrees C. Chilling induced hatching in embryos at stage 23/24. Chilling caused stage 4 embryos to develop into stage 24, but they failed to hatch in response to a second warm period. Thus, P. ussuriensis eggs can overwinter either as young embryos (initial diapause) or as fully-developed embryos (final diapause). Eggs that experience an initial diapause oveminter again the second year in a final stage diapause. The post-diapause period was shorter when embryos overwintered in a final stage diapause. The hatching rate was highest in a temperature range of 7.5-15 degrees C. Our results suggest that temperature is an important environmental factor for the control of prolonged diapause in P. ussuriensis and initial diapause plays an important role in the control of its life cycle. (C) Korean Society of Applied Entomology, Taiwan Entomological Society and Malaysian Plant Protection Society, 2011. Published by Elsevier B.V. All rights reserved.</t>
  </si>
  <si>
    <t>10.1016/j.aspen.2011.04.007</t>
  </si>
  <si>
    <t>WOS:000292362900026</t>
  </si>
  <si>
    <t>Darcy, JL; Lynch, RC; King, AJ; Robeson, MS; Schmidt, SK</t>
  </si>
  <si>
    <t>Darcy, John L.; Lynch, Ryan C.; King, Andrew J.; Robeson, Michael S.; Schmidt, Steven K.</t>
  </si>
  <si>
    <t>Global Distribution of Polaromonas Phylotypes - Evidence for a Highly Successful Dispersal Capacity</t>
  </si>
  <si>
    <t>Bacteria from the genus Polaromonas are dominant phylotypes in clone libraries and culture collections from polar and high-elevation environments. Although Polaromonas has been found on six continents, we do not know if the same phylotypes exist in all locations or if they exhibit genetic isolation by distance patterns. To examine their biogeographic distribution, we analyzed all available, long-read 16S rRNA gene sequences of Polaromonas phylotypes from glacial and periglacial environments across the globe. Using genetic isolation by geographic distance analyses, including Mantel tests and Mantel correlograms, we found that Polaromonas phylotypes are globally distributed showing weak isolation by distance patterns at global scales. More focused analyses using discrete, equally sampled distances classes, revealed that only two distance classes (out of 12 total) showed significant spatial structuring. Overall, our analyses show that most Polaromonas phylotypes are truly globally distributed, but that some, as yet unknown, environmental variable may be selecting for unique phylotypes at a minority of our global sites. Analyses of aerobiological and genomic data suggest that Polaromonas phylotypes are globally distributed as dormant cells through high-elevation air currents; Polaromonas phylotypes are common in air and snow samples from high altitudes, and a glacial-ice metagenome and the two sequenced Polaromonas genomes contain the gene hipA, suggesting that Polaromonas can form dormant cells.</t>
  </si>
  <si>
    <t>King, Andrew/C-3810-2012; Robeson, Michael Scott/J-5211-2019; Schmidt, Steven/G-2771-2010</t>
  </si>
  <si>
    <t>King, Andrew/0000-0002-1348-7984; Robeson, Michael Scott/0000-0001-7119-6301; Schmidt, Steven/0000-0002-9175-2085</t>
  </si>
  <si>
    <t>e23742</t>
  </si>
  <si>
    <t>10.1371/journal.pone.0023742</t>
  </si>
  <si>
    <t>WOS:000294676900019</t>
  </si>
  <si>
    <t>Hinckley, ELS; Matson, PA</t>
  </si>
  <si>
    <t>Hinckley, Eve-Lyn S.; Matson, Pamela A.</t>
  </si>
  <si>
    <t>Transformations, transport, and potential unintended consequences of high sulfur inputs to Napa Valley vineyards</t>
  </si>
  <si>
    <t>Unintended anthropogenic deposition of sulfur (S) to forest ecosystems has a range of negative consequences, identified through decades of research. There has been far less study of purposeful S use in agricultural systems around the world, including the application of elemental sulfur (S(0)) as a quick-reacting fungicide to prevent damage to crops. Here we report results from a three-year study of the transformations and flows of applied S0 in soils, vegetation, and hydrologic export pathways of Napa Valley, CA vineyards, documenting that all applied S is lost from the vineyard ecosystem on an annual basis. We found that S0 oxidizes rapidly to sulfate (SO(4)(2-)) on the soil surface where it then accumulates over the course of the growing season. Leaf and grape tissues accounted for only 7-13% of applied S whereas dormant season cover crops accounted for 4-10% of applications. Soil S inventories were largely SO(4)(2-) and ester-bonded sulfates; they decreased from 1,623 +/- 354 kg ha(-1) during the dry growing season to 981 +/- 526 kg ha(-1) (0-0.5 m) during the dormant wet season. Nearly all S applied to the vineyard soils is transported offsite in dissolved oxidized forms during dormant season rainstorms. Thus, the residence time of reactive S is brief in these systems, and largely driven by hydrology. Our results provide new insight into how S use in vineyards constitutes a substantial perturbation of the S cycle in Northern California winegrowing regions and points to the unintended consequences that agricultural S use may have at larger scales.</t>
  </si>
  <si>
    <t>10.1073/pnas.1110741108</t>
  </si>
  <si>
    <t>WOS:000294163500034</t>
  </si>
  <si>
    <t>Woodward, HN; Rich, TH; Chinsamy, A; Vickers-Rich, P</t>
  </si>
  <si>
    <t>Woodward, Holly N.; Rich, Thomas H.; Chinsamy, Anusuya; Vickers-Rich, Patricia</t>
  </si>
  <si>
    <t>Growth Dynamics of Australia's Polar Dinosaurs</t>
  </si>
  <si>
    <t>Analysis of bone microstructure in ornithopod and theropod dinosaurs from Victoria, Australia, documents ontogenetic changes, providing insight into the dinosaurs' successful habitation of Cretaceous Antarctic environments. Woven-fibered bone tissue in the smallest specimens indicates rapid growth rates during early ontogeny. Later ontogeny is marked by parallel-fibered tissue, suggesting reduced growth rates approaching skeletal maturity. Bone microstructure similarities between the ornithopods and theropods, including the presence of LAGs in each group, suggest there is no osteohistologic evidence supporting the hypothesis that polar theropods hibernated seasonally. Results instead suggest high-latitude dinosaurs had growth trajectories similar to their lower-latitude relatives and thus, rapid early ontogenetic growth and the cyclical suspensions of growth inherent in the theropod and ornithopod lineages enabled them to successfully exploit polar regions.</t>
  </si>
  <si>
    <t>Chinsamy-Turan, Anusuya/0000-0002-9786-5080; Ballard, HollyNoelle/0000-0003-0413-0681</t>
  </si>
  <si>
    <t>e23339</t>
  </si>
  <si>
    <t>10.1371/journal.pone.0023339</t>
  </si>
  <si>
    <t>WOS:000293558900076</t>
  </si>
  <si>
    <t>Scriber, JM; Sonke, B</t>
  </si>
  <si>
    <t>Scriber, J. Mark; Sonke, Brittany</t>
  </si>
  <si>
    <t>Effects of diurnal temperature range on adult size and emergence times from diapausing pupae in Papilio glaucus and P. canadensis (Papilionidae)</t>
  </si>
  <si>
    <t>With recent climate warming trends, both the increase in thermal variance (i.e., diurnal temperature range; DTR) as well as increased mean temperature may impact many different organisms, especially poikilothermic invertebrates. Predictions of insect developmental rates using degree-days (thermal unit accumulations above the developmental base threshold of the insect) are based on daily mean temperatures, regardless of DTR. However, non-linearity and variance in the means and extremes are often ignored. The role of thermal variance (e. g., daily temperature extremes and DTR) was evaluated experimentally for two swallowtail butterfly sister species using a common day/night photoperiod of 18 : 6 h photo : scoto-phase and corresponding daytime thermophase and nighttime cryophase periods of 22 : 22 degrees C (constant 22 degrees C), 24 : 16 degrees C, and 26 : 10 degrees C (all three treatments had the same daily mean and the same degree-day accumulations). Although developmental rates of post-diapause pupae were largely unaffected for both species, our results show that sizes in P. canadensis females (but not males) were smaller in the treatments with more variance (26 degrees C : 10 degrees C) compared to constant 22 degrees C. Such potentially significant impacts of size reduction in P. canadensis females were not observed in P. glaucus males or females under the same series of thermo-period treatments.</t>
  </si>
  <si>
    <t>10.1111/j.1744-7917.2011.01432.x</t>
  </si>
  <si>
    <t>WOS:000293455800007</t>
  </si>
  <si>
    <t>Vanschoenwinkel, B; Waterkeyn, A; Nhiwatiwa, T; Pinceel, T; Spooren, E; Geerts, A; Clegg, B; Brendonck, L</t>
  </si>
  <si>
    <t>Vanschoenwinkel, Bram; Waterkeyn, Aline; Nhiwatiwa, Tamuka; Pinceel, Tom; Spooren, Elien; Geerts, Aurora; Clegg, Bruce; Brendonck, Luc</t>
  </si>
  <si>
    <t>Passive external transport of freshwater invertebrates by elephant and other mud-wallowing mammals in an African savannah habitat</t>
  </si>
  <si>
    <t>1. Recent findings hint at the potential importance of mammals affecting the spatial dynamics of aquatic organisms in areas where mammals live in close association with water. Perhaps the most iconic example of such an environment is the African savannah. 2. We investigated dispersal patterns of freshwater organisms among a set of temporary ponds in SE Zimbabwe to test the hypothesis that large mammals, and particularly African elephants (Loxodonta africana), can be important vectors of aquatic organisms. Dispersal kernels were reconstructed by hatching mud collected from 'rubbing' trees located at increasing distances from a set of isolated ponds. To assess the relative importance of other mammalian vectors, the vertical distribution of mud on rubbing trees was mapped and related to the body size of candidate vector species. 3. Laboratory hatching of mud samples revealed large numbers of propagules of 22 invertebrate taxa as well as some aquatic macrophytes. Dispersing communities reflected source communities and diverged with increasing distance from the source. Both dispersal rates and richness of transported taxa decreased significantly with dispersal distance. No indications for differences in dispersal capacity among propagule types were detected. Instead, common propagules were more likely to travel greater distances. Most mud was attached to trees at heights &gt; 1.5 m, implicating elephants as the dominant vector. Vertical distributions of tree mud, however, also revealed clustering at heights up to 50 cm and 90-120 cm corresponding to the height of warthog, rhinoceros and buffalo, respectively. Finally, variation in the vertical distribution of mud on trees in combination with differences in vector vagility suggests that local differences in vector species composition may affect passive dispersal dynamics of aquatic organisms. 4. Based on vagility and vector load, mud-wallowing mammals emerge as highly effective vectors that, in some areas, may be more important in transporting aquatic organisms than traditionally recognised vectors such as waterbirds. Since most large-and medium-sized mammals currently have restricted geographic distributions, it is likely that mammal-mediated dispersal was more important in the past.</t>
  </si>
  <si>
    <t>10.1111/j.1365-2427.2011.02600.x</t>
  </si>
  <si>
    <t>WOS:000292446700012</t>
  </si>
  <si>
    <t>Ebbesson, LOE; Nilsen, TO; Helvik, JV; Tronci, V; Stefansson, SO</t>
  </si>
  <si>
    <t>Ebbesson, L. O. E.; Nilsen, T. O.; Helvik, J. V.; Tronci, V.; Stefansson, S. O.</t>
  </si>
  <si>
    <t>Corticotropin-Releasing Factor Neurogenesis during Midlife Development in Salmon: Genetic, Environmental and Thyroid Hormone Regulation</t>
  </si>
  <si>
    <t>Salmon parr-smolt transformation (smoltification) is a mid-life transitional stage between life in freshwater and seawater that entails a wide range of neural, endocrine and physiological modifications. In salmon, the neuroendocrine corticotropin-releasing factor (CRF) system regulates pituitary adrenocorticotrophic hormone and thyrotrophin release. Four experimental groups of Atlantic salmon, Salmo salar, were used to investigated CRF neurogenesis and its regulation during smoltification. We compared: (i) developmental stages (parr and early-smolt) in anadromous controls; (ii) a developmentally arrested model: anadromous reared under continuous light (LL) with anadromous controls; (iii) a natural hypoendocrine/incomplete smolt development salmon model (landlocked) with anadromous controls; and (iv) landlocked treated with thyroxine to anadromous control smolt levels. CRF neurogenesis between groups was studied with bromodeoxyuradine (BrdU) incorporation followed by double-labelling CRF and BrdU immunhistochemistry. The rate of CRF neurogenesis in the preoptic area (POA) increased from parr to early-smolts in anadromous salmon. By contrast, neurogenesis was inhibited in the LL group and reduced in the landlocked salmon. The administration of thyroxine in landlocked salmon to match anadromous levels increased the rate of CRF neurogenesis to anadromous levels. In conclusion, newly-formed CRF cells in the POA during smoltification are associated with increased retinal innervation to the POA and endocrine responsiveness to increased photoperiod. Both genetic and environmental factors influence the degree of salmon brain development. Thyroid hormones increase CRF neurogenesis during this critical period of development in salmon. We hypothesise that a positive-feedback of thyroid hormones on CRF neurogenesis may be an important event in reaching the developmental climax during critical periods.</t>
  </si>
  <si>
    <t>Ebbesson, Lars/F-9385-2011</t>
  </si>
  <si>
    <t>10.1111/j.1365-2826.2011.02164.x</t>
  </si>
  <si>
    <t>WOS:000292654000008</t>
  </si>
  <si>
    <t>McAlpine, DF; Vanderwolf, KJ; Forbes, GJ; Malloch, D</t>
  </si>
  <si>
    <t>McAlpine, Donald F.; Vanderwolf, Karen J.; Forbes, Graham J.; Malloch, David</t>
  </si>
  <si>
    <t>Consumption of Bats (Myotis spp.) by Raccoons (Procyon lotor) During an Outbreak of White-Nose Syndrome in New Brunswick, Canada: Implications for Estimates of Bat Mortality</t>
  </si>
  <si>
    <t>Across their range, Raccoons (Procyon lotor) will opportunistically exploit bats (Chiroptera) roosting in caves as a source of food. During a significant mortality event associated with white-nose syndrome (WNS) at a cave in eastern Canada, we estimate that Raccoons consumed 3169-3827 dead and dying Little Brown Bats (Myotis lucifugus) and Northern Long-eared Bats (M. septentrionalis) infected with white-nose syndrome, equivalent to 62.0-74.9% of the total bat mortality at this site. However, the generally small dispersal distances of Raccoons and their reduced activity during the period when bats are hibernating suggest that Raccoons are likely not a significant vector for moving the fungus associated with white-nose syndrome, Geomyces destructans, between most caves at this latitude. Nevertheless, since we show that significant numbers of bats can be consumed in hibemacula through opportunistic feeding by Raccoons, estimates of in-cave mortality due to white-nose syndrome should incorporate any evidence of consumption of bats by Raccoons and other predators.</t>
  </si>
  <si>
    <t>10.22621/cfn.v125i3.1231</t>
  </si>
  <si>
    <t>WOS:000304332000011</t>
  </si>
  <si>
    <t>Mazzoccoli, G; Carughi, S; Sperandeo, M; Pazienza, V; Giuliani, F; Greco, A</t>
  </si>
  <si>
    <t>Mazzoccoli, G.; Carughi, S.; Sperandeo, M.; Pazienza, V.; Giuliani, F.; Greco, A.</t>
  </si>
  <si>
    <t>ALTERATION OF CIRCADIAN RHYTHMICITY OF CD3+CD4+LYMPHOCYTE SUBPOPULATION IN HEALTHY AGING</t>
  </si>
  <si>
    <t>JOURNAL OF BIOLOGICAL REGULATORS AND HOMEOSTATIC AGENTS</t>
  </si>
  <si>
    <t>The CD4+ T helper/inducer and the CD8+ T suppressor/cytotoxic are major lymphocyte subsets that play a key role in cell-mediated immunity. Aging-related changes of immune function have been demonstrated. The purpose of this study is to analyze the dynamics of variation of these specific lymphocyte subsets in the elderly. In our study cortisol and melatonin serum levels were measured and lymphocyte subpopulation analyses were performed on blood samples collected every four hours for 24 hours from fifteen healthy young middle-aged subjects (age range 36-55 years) and fifteen healthy elderly male subjects (age range 67-79 years). A clear circadian rhythm was validated for the time-qualified changes of CD3+ and CD4+ cells with acrophase at night and for the time-qualified changes of CD8+ cells with acrophase at noon in young middle-aged subjects and for the time-qualified changes of CD3+ cells with acrophase at night and for the time-qualified changes of CD8+ cells with acrophase at noon in elderly subjects. No clear circadian rhythm was validated for the time-qualified changes of CD4+ cells in elderly subjects. No statistically significant correlation among lymphocyte subsets was found in elderly subjects. In elderly subjects CD3+ lymphocyte percentage was higher in the photoperiod and in the scotoperiod and cortisol serum level were higher in the scotoperiod in respect to young-middle-aged subjects. In the elderly there is an alteration of circadian rhythmicity of T helper/inducer lymphocytes and this phenomenon might contribute to the aging-related changes of immune responses.</t>
  </si>
  <si>
    <t>Pazienza, Valerio/K-5073-2012; Giuliani, Francesco/I-2939-2012; Mazzoccoli, Gianluigi Ubaldo/H-2447-2016</t>
  </si>
  <si>
    <t>Pazienza, Valerio/0000-0002-3492-1153; Giuliani, Francesco/0000-0002-5707-2158; Mazzoccoli, Gianluigi Ubaldo/0000-0003-3535-7635</t>
  </si>
  <si>
    <t>0393-974X</t>
  </si>
  <si>
    <t>1724-6083</t>
  </si>
  <si>
    <t>WOS:000296268200012</t>
  </si>
  <si>
    <t>Lloyd, JD; Slater, GL</t>
  </si>
  <si>
    <t>Lloyd, John D.; Slater, Gary L.</t>
  </si>
  <si>
    <t>Influence of Fire and Water Regimes on Pineland Bird Assemblages</t>
  </si>
  <si>
    <t>NATURAL AREAS JOURNAL</t>
  </si>
  <si>
    <t>At the broadest spatial scales, the distribution of south Florida slash pine (Pinus elliottii var. densa Little and Dorman) is limited by variation in fire and hydrological regimes, occurring only in relatively dry areas and succeeding to hardwood hammocks when fire is absent. These same forces also appear important in driving smaller-scale variation in the structure and composition of slash-pine forests. Important gaps remain, however, in our understanding of how plants and animals in slash-pine ecosystems respond to variation in fire and hydrological regimes. We addressed this issue for one taxon - landbirds - by estimating density at 285 locations in southwest Florida that differed in fire history and water-table elevation. Bird densities during the breeding season and during the winter did not vary appreciably as a function of either fire history or water-table elevation, and neither did vegetation structure at our survey locations. Birds and plants in this fire-climax forest are both resilient and resistant to changes brought about by frequent, low-intensity fire, and we suspect that significant effects of variation in fire history are only observable under extreme conditions (e.g., complete fire suppression) outside of the range of variation that we sampled. Water-table elevation had a stronger, albeit still small, effect on bird densities and vegetation structure, but the effects were difficult to generalize. Sampling across a broader range of hydrological conditions may yield valuable insight into the structure of pineland bird assemblages, especially given the likelihood that ecosystem restoration efforts in south Florida will produce substantial changes in water-table elevation.</t>
  </si>
  <si>
    <t>0885-8608</t>
  </si>
  <si>
    <t>10.3375/043.031.0309</t>
  </si>
  <si>
    <t>WOS:000293309100007</t>
  </si>
  <si>
    <t>Glaudas, X; Rodriguez-Robles, JA</t>
  </si>
  <si>
    <t>Glaudas, Xavier; Rodriguez-Robles, Javier A.</t>
  </si>
  <si>
    <t>Vagabond males and sedentary females: spatial ecology and mating system of the speckled rattlesnake (Crotalus mitchellii)</t>
  </si>
  <si>
    <t>We used radiotelemetric data and behavioural observations to characterize seasonal (mating versus post-mating seasons) and sexual variation in movement patterns, as well as to examine some of the ecological factors contributing to the evolution of the mating system in a venomous predator from the Mojave Desert of North America, the speckled rattlesnake, Crotalus mitchellii. Mating occurs in spring from late April to early June, shortly after emergence from hibernation, when snakes are predictably aggregated around the dens. Males and females travelled further per unit time in the mating season compared to the post-mating season. Males also travelled longer distances per unit time than females in the mating and post-mating seasons, and males with larger home ranges during the mating season had more potential mating partners. The results obtained suggest that males actively locate females during the mating season, and that the drastic increase in distance travelled by males during the mating season may be caused by strong male male competition for access to females, probably because of the limited availability of sexually receptive females. Furthermore, males fight for access to females, and males of larger size are more likely to acquire females. Therefore, sexual selection apparently acts on two different male phenotypic traits: investment in mate-searching activities and male body size. The present study demonstrates that combining quantitative spatial analyses and behavioural observations in an explicit temporal context can significantly advance our understanding of the ecology and evolution of organismal mating systems. (C) 2011 The Linnean Society of London, Biological Journal of the Linnean Society, 2011, 103, 681-695.</t>
  </si>
  <si>
    <t>Rodriguez-Robles, Javier/A-6806-2009</t>
  </si>
  <si>
    <t>Rodriguez-Robles, Javier/0000-0003-4501-9875; Glaudas, Xavier/0000-0002-1333-7791</t>
  </si>
  <si>
    <t>10.1111/j.1095-8312.2011.01677.x</t>
  </si>
  <si>
    <t>WOS:000292857400014</t>
  </si>
  <si>
    <t>Xiang, XL; Xi, YL; Wen, XL; Zhang, G; Wang, JX; Hu, K</t>
  </si>
  <si>
    <t>Xiang, Xian-Ling; Xi, Yi-Long; Wen, Xin-Li; Zhang, Gen; Wang, Jin-Xia; Hu, Ke</t>
  </si>
  <si>
    <t>Genetic differentiation and phylogeographical structure of the Brachionus calyciflorus complex in eastern China</t>
  </si>
  <si>
    <t>Spatio-temporal patterns and processes of genetic differentiation in passively dispersing zooplankton are drawing much attention from both ecologists and evolutionary biologists. Two opposite phylogeographical scenarios have already been demonstrated in rotifers, which consist of high levels of genetic differentiation among populations even on small geographical scales on the one hand and the traditionally known cosmopolitanism that is associated with high levels of gene flow and long-distance dispersal via diapausing stages on the other hand. Here, we analysed the population genetic structure and the phylogeography of the Brachionus calyciflorus species complex in eastern China. By screening a total of 318 individuals from ten locations along a 2320-km gradient and analysing samples from two growing seasons, we aimed at focusing on both small-and large-scale patterns. We identified eight cryptic species and verified species status of two of these by sexual reproduction tests. Samples in summer and winter yielded different cryptic species. The distribution patterns of these genetically distinct cryptic species were diverse across eastern China, from full cosmopolitanism to local endemism. The two most abundant cryptic species BcWIII and BcSW showed a pattern of strong genetic differentiation among populations and no significant isolation by distance. Long-distance colonization, secondary contact and recent range expansion are probably responsible for the indistinct pattern of isolation by distance. Our results suggest that geographical distance is more important than temporal segregation across seasons in explaining population differentiation and the occurrence of cryptic species. We explain the current phylogeographical structure in the B. calyciflorus species complex by a combination of recent population expansion, restricted gene flow, priority effects and long-distance colonization.</t>
  </si>
  <si>
    <t>Xiang, Xian-Ling/Q-6388-2018</t>
  </si>
  <si>
    <t>Xiang, Xian-Ling/0000-0002-1378-5877</t>
  </si>
  <si>
    <t>10.1111/j.1365-294X.2011.05147.x</t>
  </si>
  <si>
    <t>WOS:000292445700014</t>
  </si>
  <si>
    <t>Erfmeier, A; Bohnke, M; Bruelheide, H</t>
  </si>
  <si>
    <t>Erfmeier, Alexandra; Boehnke, Martin; Bruelheide, Helge</t>
  </si>
  <si>
    <t>Secondary invasion of Acer negundo: the role of phenotypic responses versus local adaptation</t>
  </si>
  <si>
    <t>During plant species invasions, the role of adaptive processes is particularly of interest in later stages of range expansion when populations start invading habitats that initially have not been disposed to invasions. The dioecious tree Acer negundo, primarily invasive in Europe in wet habitats along riversides and in floodplains, has increased its abundance in dry habitats of industrial wasteland and ruderal sites during the last decades in Eastern Germany. We chose 21 invasive populations from wet and from dry habitats in the region of Halle, Saxony-Anhalt, Germany, to test whether Acer negundo exhibits a shift in life-history strategy during expansion into more stressful habitats. We analyzed variables of habitat quality (pH, soil moisture, exchangeable cations, total C and N content) and determined density, sex ratio and regeneration of the populations. In addition, we conducted germination experiments and greenhouse studies with seedlings in four different soil moisture environments. Local adaptation was studied in a reciprocal transplant experiment. We found habitat type differentiation with lower nutrient and water supply at the dry sites than at the moist sites and significant differences in the number of seedlings in the field. In accordance, seeds from moist habitats responded significantly faster to germination treatments. In the transplant experiment, leaf life span was significantly larger for populations originating from dry habitat types than from moist habitats. This observed shift in life history strategy during secondary invasion of A. negundo from traits of establishment and rapid growth towards traits connected with persistence might be counteracted by high gene flow among populations of the different habitat types. However, prolonged leaf life span at dry sites contributed remarkably to the invasion of less favourable habitats, and, thus, is a first indication of ongoing adaptation.</t>
  </si>
  <si>
    <t>Erfmeier, Alexandra/L-1986-2016; Bruelheide, Helge/G-3907-2013; Erfmeier, Alexandra/C-3381-2013</t>
  </si>
  <si>
    <t xml:space="preserve">Bruelheide, Helge/0000-0003-3135-0356; </t>
  </si>
  <si>
    <t>10.1007/s10530-010-9917-2</t>
  </si>
  <si>
    <t>WOS:000291164300011</t>
  </si>
  <si>
    <t>Wang, XT; Wu, LJ; Zhang, SF; Wu, LC; Ku, LX; Wei, XM; Xie, LL; Chen, YH</t>
  </si>
  <si>
    <t>Wang, Xintao; Wu, Liuji; Zhang, Shaofang; Wu, Liancheng; Ku, Lixia; Wei, Xiaomin; Xie, Lili; Chen, Yanhui</t>
  </si>
  <si>
    <t>Robust expression and association of ZmCCA1 with circadian rhythms in maize</t>
  </si>
  <si>
    <t>In plants, the circadian clock is an endogenous mechanism that controls a wide range of biological processes. To date, as one of the key world crops, little is known about the molecular mechanism and components of the circadian clock in maize (Zea mays). In this study, we characterized the CIRCADIAN CLOCK ASSOCIATED1 gene of maize (ZmCCA1), an ortholog of CCA1 in Arabidopsis thaliana (AtCCA1). Quantitative real-time PCR analysis revealed that ZmCCA1 was expressed in leaves and stem apex meristems in a rhythmic pattern under long day and short day conditions, and its peak gene expression appeared during the morning. ZmCCA1 transcripts accumulated in all tissues evaluated, with higher levels in tassels and ears. Additionally, the expression of another photoperiod gene ZmTOC1 peaked 12 h after dawn on long days and at 10 h after dawn on short days. Subcellular localization analysis revealed that the ZmCCA1 protein is directed to the cell nucleus. Overexpression of ZmCCA1 in Arabidopsis reduced the expression levels of downstream genes, including GIGANTEA (AtGI), CONSTANS (AtCO), and FLOWERING LOCUST (AtFT), and resulted in longer hypocotyls and delayed flowering. Taken together, our data suggest that ZmCCA1 may be a core component of the circadian clock in maize.</t>
  </si>
  <si>
    <t>10.1007/s00299-011-1036-8</t>
  </si>
  <si>
    <t>WOS:000291604100011</t>
  </si>
  <si>
    <t>Kolokytha, PD; Fantinou, AA; Papadoulis, GT</t>
  </si>
  <si>
    <t>Kolokytha, P. D.; Fantinou, A. A.; Papadoulis, G. Th</t>
  </si>
  <si>
    <t>Effect of Several Different Pollens on the Bio-Ecological Parameters of the Predatory Mite Typhlodromus athenas Swirski and Ragusa (Acari: Phytoseiidae)</t>
  </si>
  <si>
    <t>The development, survivorship, and reproduction of the predacious mite Typhlodromus athenas Swirski and Ragusa were studied in the laboratory by rearing the predator on nine different plant pollens [almond(Prunus amygdalis Batsch), apple (Malus domestica Borkh.), apricot (Prunus armeniaca L.), cherry (Prunus avium L.), pear (Pyrus communis L.), plum (Prunus domestica L.), walnut (Juglans regia L.), olive (Olea europaea L.), Typha sp.], and pollen collected from bee hives. All experiments were conducted in environmental chambers at 20 +/- 1 degrees C, 65% RH, and a photoperiod of 16: 8 (L: D) h. Survival during immature development ranged from 81.1 to 96.0%. The shortest mean developmental time from egg to adult with respect to the range of pollen species was recorded for females and males fed on almond pollen (10.76 +/- 0.18 and 10.45 +/- 0.21 d, respectively), while the longest was on beehive pollen (26.97 +/- 0.23 and 24.00 +/- 0.25 d for females and males, respectively). Female longevity varied from 51.63 +/- 5.52 d (olive pollen) to 102.81 +/- 6.60 d (pear pollen), while fecundity ranged from 5.33 +/- 2.35 eggs per female (beehive pollen) to 26.43 +/- 1.73 eggs per female (almond pollen). The diet consisting of almond pollen resulted in the highest intrinsic rate of natural increase (r(m)) (1.00 d(-1)) and pollen collected from bee hives resulted in the lowest (0.013 d(-1)). These results showed that various pollen could favor the development of T. athenas, and also support the view that alternative food resources may play an important role in the field for sustaining and increasing the predator's population.</t>
  </si>
  <si>
    <t>10.1603/EN10276</t>
  </si>
  <si>
    <t>WOS:000294111700012</t>
  </si>
  <si>
    <t>Salome, PA; Bomblies, K; Laitinen, RAE; Yant, L; Mott, R; Weigel, D</t>
  </si>
  <si>
    <t>Salome, Patrice A.; Bomblies, Kirsten; Laitinen, Roosa A. E.; Yant, Levi; Mott, Richard; Weigel, Detlef</t>
  </si>
  <si>
    <t>Genetic Architecture of Flowering-Time Variation in Arabidopsis thaliana</t>
  </si>
  <si>
    <t>The onset of flowering is an important adaptive trait in plants. The small ephemeral species Arabidopsis thaliana grows under a wide range of temperature and day-length conditions across much of the Northern hemisphere, and a number of flowering-time loci that vary between different accessions have been identified before. However, only few studies have addressed the species-wide genetic architecture of flowering-time control. We have taken advantage of a set of 18 distinct accessions that present much of the common genetic diversity of A. thaliana and mapped quantitative trait loci (QTL) for flowering time in 17 F-2 populations derived from these parents. We found that the majority of flowering-time QTL cluster in as few as five genomic regions, which include the locations of the entire FLC/MAF clade of transcription factor genes. By comparing effects across shared parents, we conclude that in several cases there might be an allelic series caused by rare alleles. While this finding parallels results obtained for maize, in contrast to maize much of the variation in flowering time in A. thaliana appears to be due to large-effect alleles.</t>
  </si>
  <si>
    <t>Salome, Patrice/E-5702-2017; Weigel, Detlef/C-1418-2008</t>
  </si>
  <si>
    <t>Weigel, Detlef/0000-0002-2114-7963; Salome, Patrice/0000-0003-4452-9064; Yant, Levi/0000-0003-3442-0217; Bomblies, Kirsten/0000-0002-2434-3863</t>
  </si>
  <si>
    <t>U313</t>
  </si>
  <si>
    <t>10.1534/genetics.111.126607</t>
  </si>
  <si>
    <t>WOS:000291344900015</t>
  </si>
  <si>
    <t>Rochefort, S; Berthiaume, R; Hebert, C; Charest, M; Bauce, E</t>
  </si>
  <si>
    <t>Rochefort, Sophie; Berthiaume, Richard; Hebert, Christian; Charest, Martin; Bauce, Eric</t>
  </si>
  <si>
    <t>Effect of temperature and host tree on cold hardiness of hemlock looper eggs along a latitudinal gradient</t>
  </si>
  <si>
    <t>The hemlock looper, Lambdina fiscellaria, is an economically important insect pest of Canadian forests which overwinters as eggs. Although the hemlock looper causes extensive damages, no information on the mechanisms related to its cold tolerance is known. The objective of this study was to determine the effect of temperature and exposure duration on hemlock looper winter survival but also to identify seasonal supercooling capacity and cryoprotectant levels of three populations along a latitudinal gradient. As host plant may contribute to offspring overwintering success, cold tolerance of hemlock looper eggs from parents whose larvae were fed on three different tree species was also measured. Mean supercooling point (SCP) of hemlock looper eggs was lower than -30 degrees C from October through the following spring with values being as low as -47 degrees C in February. Trehalose was the most abundant sugar found in hemlock looper eggs with a peak concentration of 0.3 mu g mg(-1) DW(-1). Glycerol, a polyol, was more often absent in eggs of the different populations and tree species tested in the study. When exposed to different temperature regimes for various periods of time, significant mortality of hemlock looper eggs occurred at higher temperatures than the mean SCP. Thus, hemlock looper could be considered as a chill tolerant species. No clear pattern of population and host plant effects on SCP and cryoprotectants was detected in this study. However, when exposed to different winter temperatures and exposure duration, hemlock looper from higher latitudes survived better (survival rates ranging between 0 and 89% at -20 degrees C) than those from lower latitudes (survival rates ranging between 0 and 56% at -20 degrees C). Our results may contribute to a better understanding of hemlock looper winter biology and thus facilitate predictions of outbreaks and range expansion. (C) 2011 Elsevier Ltd. All rights reserved.</t>
  </si>
  <si>
    <t>10.1016/j.jinsphys.2011.02.013</t>
  </si>
  <si>
    <t>WOS:000292120800010</t>
  </si>
  <si>
    <t>Briski, E; Cristescu, ME; Bailey, SA; MacIsaac, HJ</t>
  </si>
  <si>
    <t>Briski, Elizabeta; Cristescu, Melania E.; Bailey, Sarah A.; MacIsaac, Hugh J.</t>
  </si>
  <si>
    <t>Use of DNA barcoding to detect invertebrate invasive species from diapausing eggs</t>
  </si>
  <si>
    <t>The global transhipment of ballast water and associated flora and fauna by cargo vessels has increased dramatically in recent decades. Invertebrate species are frequently carried in ballast water and sediment, although identification of diapausing eggs can be extremely problematic. Here we test the application of DNA barcoding using mitochondrial cytochrome c oxidase subunit I and 16S rDNA to identify species from diapausing eggs collected in ballast sediment of ships. The accuracy of DNA barcoding identification was tested by comparing results from the molecular markers against each other, and by comparing barcoding results to traditional morphological identification of individuals hatched from diapausing eggs. Further, we explored two public genetic databases to determine the broader applicability of DNA barcodes. Of 289 diapausing eggs surveyed, sufficient DNA for barcoding was obtained from 96 individuals (33%). Unsuccessful DNA extractions from 67% of eggs in our study were most likely due to degraded condition of eggs. Of 96 eggs with successful DNA extraction, 61 (64%) were identified to species level, while 36% were identified to possible family/order level. Species level identifications were always consistent between methodologies. DNA barcoding was suitable for a wide range of taxa, including Branchiopoda, Copepoda, Rotifera, Bryozoa and Ascidia. Branchiopoda and Copepoda were respectively the best and worst represented groups in genetic databases. Though genetic databases remain incomplete, DNA barcoding resolved nearly double the number of species identified by traditional taxonomy (19 vs. 10). Notorious invaders are well represented in existing databases, rendering these NIS detectable using molecular methods. DNA barcoding provides a rapid and accurate approach to identification of invertebrate diapausing eggs that otherwise would be very difficult to identify.</t>
  </si>
  <si>
    <t>Bailey, Sarah A/E-8356-2010; Briski, Elizabeta/P-4108-2019</t>
  </si>
  <si>
    <t>Bailey, Sarah A/0000-0003-3635-919X; Briski, Elizabeta/0000-0003-1896-3860; Cristescu, Melania/0000-0002-0854-4040</t>
  </si>
  <si>
    <t>10.1007/s10530-010-9892-7</t>
  </si>
  <si>
    <t>WOS:000290570800006</t>
  </si>
  <si>
    <t>Piiroinen, S; Ketola, T; Lyytinen, A; Lindstrom, L</t>
  </si>
  <si>
    <t>Piiroinen, Saija; Ketola, Tarmo; Lyytinen, Anne; Lindstrom, Leena</t>
  </si>
  <si>
    <t>Energy use, diapause behaviour and northern range expansion potential in the invasive Colorado potato beetle</t>
  </si>
  <si>
    <t>P&gt;1. As organisms expand their range towards northern latitudes they will encounter selective factors like harsh winter conditions. The ability to cope with and adapt to harsh winters may depend on the variability and evolutionary potential of relevant traits. 2. One adaptation in insects is winter diapause. It is characterized by changes in physiology, behaviour or in both. Physiological changes include lowered metabolic rate that enhances survival by saving limited energy reserves during overwintering. Active behavioural changes like burrowing into the soil allow individuals to escape harsh conditions. 3. We examined variation in overwintering body mass, resting metabolic rate (CO(2) production) and diapause behaviour (burrowing into the soil), and their effects on overwintering success in the adult Colorado potato beetles (Leptinotarsa decemlineata). We conducted a full-sib/half-sib rearing experiment to estimate the evolutionary potential (heritability) of these traits. 4. High overwintering body mass and low metabolic rate were phenotypically associated with high diapause propensity (i.e. burrowing), which was linked to high overwintering survival. We found that once beetles had entered the soil, only large body mass of males was associated with high overwintering survival. However, the heritability estimates in all traits examined were low. 5. Our results show that winter conditions impose selection on diapause behaviour, which was linked to lower metabolic rate and larger body mass. If range expansion to higher latitudes requires adaptive genetic changes in diapause behaviour, metabolism, or body mass, the insufficient genetic variation in these traits suggest that the Colorado potato beetle's future potential to respond to selection due to harsher winters could be limited and thus, its range expansion could be hindered. Both physiological and behavioural adaptations are important to consider when assessing range expansion potential.</t>
  </si>
  <si>
    <t>Lindstrom, Leena/B-2326-2012; Ketola, Tarmo/AAD-2609-2019</t>
  </si>
  <si>
    <t>Lindstrom, Leena/0000-0002-6452-4538; Ketola, Tarmo/0000-0001-5151-7980; Lyytinen, Anne/0000-0002-1281-1797</t>
  </si>
  <si>
    <t>10.1111/j.1365-2435.2010.01804.x</t>
  </si>
  <si>
    <t>WOS:000290174500011</t>
  </si>
  <si>
    <t>Signer, C; Ruf, T; Arnold, W</t>
  </si>
  <si>
    <t>Signer, Claudio; Ruf, Thomas; Arnold, Walter</t>
  </si>
  <si>
    <t>Hypometabolism and basking: the strategies of Alpine ibex to endure harsh over-wintering conditions</t>
  </si>
  <si>
    <t>P&gt;1. The extent to which free-ranging large north-temperate mammals seasonally adjust thermoregulation and their energy expenditure under fully natural conditions are unknown. 2. Therefore, using telemetry we measured the heart rate (as a proxy for metabolic rate), rumen temperature (T-r) and locomotor activity (LA) over 2 years for 20 free-ranging Alpine ibex (Capra ibex ibex) living at high altitudes in the Alps. 3. Ibex showed strong seasonal changes in mean daily heart rate with a winter nadir of about 60% below the summer peak. Only 40% of this variation could be attributed to the changes in daily mean T-r, LA, wind chill, body size and snowfall. The unexplained residual variation in heart rate still showed a strong seasonal pattern. 4. The amplitude of daily rhythms in T-r was twice as high during the winter when compared with summer. This was predominantly due to lower daily minimum T-r. Thus, the substantial down-regulation of endogenous heat production during winter - as indicated by heart rate - had surprisingly small effects on T-r, indicating decreased thermal conductance. 5. Rewarming from the daily T-r minimum during the morning hours was independent of heart rate throughout the year, and occurred phase-delayed to the increase in black bulb temperature (BBT). The effects of BBT and LA on the rate of rewarming were maximized within a small range of BBT around 0 degrees C. This suggests that the ibex moved at sunrise to the closest sunny spot to facilitate extensive basking. 6. The energetic benefits of basking can explain the strong residual seasonality of heart rate in Alpine ibex. This partially ectothermic strategy - together with metabolic depression - apparently enables a thrifty use of body fat reserves, the major metabolic fuel during winter, and thus survival of extremely harsh winter conditions despite the virtual absence of food. Therefore, hypometabolism and passive rewarming by basking may be of general importance as a strategy for non-hibernating mammals to survive winter in strongly seasonal habitats.</t>
  </si>
  <si>
    <t>Arnold, Walter/C-3394-2013; Arnold, Walter/Q-5235-2019</t>
  </si>
  <si>
    <t>Arnold, Walter/0000-0001-6785-5685; Arnold, Walter/0000-0001-6785-5685; Ruf, Thomas/0000-0002-9235-7079</t>
  </si>
  <si>
    <t>10.1111/j.1365-2435.2010.01806.x</t>
  </si>
  <si>
    <t>WOS:000290174500012</t>
  </si>
  <si>
    <t>Hagen, M; Wikelski, M; Kissling, WD</t>
  </si>
  <si>
    <t>Hagen, Melanie; Wikelski, Martin; Kissling, W. Daniel</t>
  </si>
  <si>
    <t>Space Use of Bumblebees (Bombus spp.) Revealed by Radio-Tracking</t>
  </si>
  <si>
    <t>Background: Accurate estimates of movement behavior and distances travelled by animals are difficult to obtain, especially for small-bodied insects where transmitter weights have prevented the use of radio-tracking. Methodology/Principal Findings: Here, we report the first successful use of micro radio telemetry to track flight distances and space use of bumblebees. Using ground surveys and Cessna overflights in a Central European rural landscape mosaic we obtained maximum flight distances of 2.5 km, 1.9 km and 1.3 km for Bombus terrestris (workers), Bombus ruderatus (worker), and Bombus hortorum (young queens), respectively. Bumblebee individuals used large areas (0.25-43.53 ha) within one or a few days. Habitat analyses of one B. hortorum queen at the landscape scale indicated that gardens within villages were used more often than expected from habitat availability. Detailed movement trajectories of this individual revealed that prominent landscape structures (e. g. trees) and flower patches were repeatedly visited. However, we also observed long (i.e. &gt;45 min) resting periods between flights (B. hortorum) and differences in flower-handling between bumblebees with and without transmitters (B. terrestris) suggesting that the current weight of transmitters (200 mg) may still impose significant energetic costs on the insects. Conclusions/Significance: Spatio-temporal movements of bumblebees can now be tracked with telemetry methods. Our measured flight distances exceed many previous estimates of bumblebee foraging ranges and suggest that travelling long distances to food resources may be common. However, even the smallest currently available transmitters still appear to compromise flower handling performance and cause an increase in resting behavior of bees. Future reductions of transmitter mass and size could open up new avenues for quantifying landscape-scale space use of insect pollinators and could provide novel insights into the behavior and requirements of bumblebees during critical life stages, e. g. when searching for mates, nest locations or hibernation sites.</t>
  </si>
  <si>
    <t>Kissling, W. Daniel/B-1749-2009; Hagen, Melanie/I-7939-2013</t>
  </si>
  <si>
    <t>e19997</t>
  </si>
  <si>
    <t>10.1371/journal.pone.0019997</t>
  </si>
  <si>
    <t>WOS:000290656300047</t>
  </si>
  <si>
    <t>Lacny, C; Kirk, A; Morgan, DG; Karunanayake, C</t>
  </si>
  <si>
    <t>Lacny, Catherine; Kirk, Andrew; Morgan, Debra G.; Karunanayake, Chandima</t>
  </si>
  <si>
    <t>Does Day Length Affect Cognitive Performance in Memory Clinic Patients?</t>
  </si>
  <si>
    <t>CANADIAN JOURNAL OF NEUROLOGICAL SCIENCES</t>
  </si>
  <si>
    <t>Objective: To determine whether day length affects cognitive performance in rural and remote memory clinic patients. Methods: A rural and remote memory clinic in Saskatoon, Saskatchewan provided an opportunity to examine how cognitive performance on the Mini-Mental State Exam (MMSE) is influenced by clay length. Saskatchewan is an ideal location to test this association as day length varies greatly both seasonally and geographically. Following an initial assessment by the Rural and Remote Memory Clinic (RRMC) team in Saskatoon, patient follow-up appointments were performed either in-person or via telehealth videoconference. At each follow-up appointment the clinic neurologist administered the MMSE. The relationship between day length and MMSE scores at the six-week follow-up appointment was analyzed in 154 patients. The mean daily temperature was controlled for in the analysis. Bivariate correlate and linear regression analyses were conducted. Results: There was no significant association between MMSE scores and either minutes of day length or mean daily temperature. Conclusion: Day length does not appear to have significant effect on cognitive performance of rural and remote memory clinic patients.</t>
  </si>
  <si>
    <t>0317-1671</t>
  </si>
  <si>
    <t>2057-0155</t>
  </si>
  <si>
    <t>10.1017/S0317167100011884</t>
  </si>
  <si>
    <t>WOS:000291379300019</t>
  </si>
  <si>
    <t>Delgado-Petrocelli, L; Camardiel, A; Aguilar, VH; Martinez, N; Cordova, K; Ramos, S</t>
  </si>
  <si>
    <t>Delgado-Petrocelli, Laura; Camardiel, A.; Aguilar, V. H.; Martinez, N.; Cordova, K.; Ramos, Santiago</t>
  </si>
  <si>
    <t>Geospatial tools for the identification of a malaria corridor in Estado Sucre, a Venezuelan north-eastern state</t>
  </si>
  <si>
    <t>GEOSPATIAL HEALTH</t>
  </si>
  <si>
    <t>Landscape ecology research relies on frameworks based on geographical information systems (GIS), geostatistics and spatial-feature relationships. With regard to health, the approach consists of systems analysis using a set of powerful tools aimed at the reduction of community vulnerability through improved public policies. The north-oriental malaria focus, one of five such foci in Venezuela, situated in the north-eastern part of the Estado Sucre state, unites several social and environmental features and functions as an epidemiological corridor, i.e. an endemic zone characterised by permanent interaction between the mosquito vector and the human host allowing a continuous persistence of the malaria lifecycle. A GIS was developed based on official cartography with thematic overlays depicting malaria distribution, socio-economic conditions, basic environmental information and specific features associated with the natural wetlands present in the area. Generally, malaria foci are continuously active but when the malaria situation was modelled in the north-oriental focus, a differential, spatio-temporal distribution pattern situation was found, i.e. a situation oscillating between very active and dormant transmission. This pattern was displayed by spatial and statistical analysis based on the model generated in this study and the results were confirmed by municipal and county malaria records. Control of malaria, keeping the incidence at a permanently low level within the regional population, should be possible if these results are taken into account when designing and implementing epidemiological surveillance policies.</t>
  </si>
  <si>
    <t>1827-1987</t>
  </si>
  <si>
    <t>10.4081/gh.2011.168</t>
  </si>
  <si>
    <t>WOS:000290395700002</t>
  </si>
  <si>
    <t>Shiroto, A; Satoh, T; Hirota, T</t>
  </si>
  <si>
    <t>Shiroto, Akiyoshi; Satoh, Toshiyuki; Hirota, Tadao</t>
  </si>
  <si>
    <t>The Importance of Workers for Queen Hibernation Survival in Camponotus Ants</t>
  </si>
  <si>
    <t>The higher proportion of polygynous ant species in northern areas indicates that cold climates influence queen number per colony. It is unclear, however, what ecological and physiological factors facilitate the dominance of polygynous species in cold climates. This is the case in two common arboreal ants in Japan-Camponotus yamaokai and C. nawai-which are quite similar in morphology, but different in social structure and geographical distribution. Polygynous C. yamaokai inhabits colder areas, whereas monogynyous C. nawai inhabits warmer climates. We compared queen survival in both ants at low temperature to evaluate whether interspecific difference in cold tolerance can explain the geographical distribution. We examined the influence of cohabitation with other individuals, as well as individual cold tolerance. Experimental groups with different caste compositions were prepared and maintained under conditions simulating in the laboratory climates of the northern limit of C. nawai. Wintering experiments revealed that C. yamaokai queens survived longer than C. nawai queens under solitary conditions, although half of the queens died in less than a month, even in C. yamaokai. Queens hibernating with workers survived longer than solitary queens, but queen number did not affect queen survival. Cohabitation with workers allowed 80% of C. yamaokai queens to survive more than two months. Under field conditions, monogynous C. nawai foundresses overwinter without workers, whereas new queens of polygynous C. yamaokai always overwinter with many workers. Thus, the geographical distribution of these ants appears to depend on the overwintering behavior of new queens.</t>
  </si>
  <si>
    <t>Hirota, Tadao/C-8405-2013; Satoh, Toshiyuki/C-8374-2013</t>
  </si>
  <si>
    <t>Hirota, Tadao/0000-0003-4767-7396; Satoh, Toshiyuki/0000-0002-7475-6746</t>
  </si>
  <si>
    <t>10.2108/zsj.28.327</t>
  </si>
  <si>
    <t>WOS:000290048100003</t>
  </si>
  <si>
    <t>Yatabe, T; Arriagada, G; Hamilton-West, C; Urcelay, S</t>
  </si>
  <si>
    <t>Yatabe, T.; Arriagada, G.; Hamilton-West, C.; Urcelay, S.</t>
  </si>
  <si>
    <t>Risk factor analysis for sea lice, Caligus rogercresseyi, levels in farmed salmonids in southern Chile</t>
  </si>
  <si>
    <t>Sea lice, Caligus rogercresseyi, are ectoparasitic copepods, which severely affect the salmon farming industry in southern Chile, reducing the health status of fish and producing both direct and indirect economic losses. Local farmers have reported increasing infestation levels since 2004, reaching a peak in 2007. In response to this situation, the Chilean Fisheries Service (Sernapesca) developed a surveillance programme; the first step of which consisted of a general survey of salmon farms. This survey included documenting counts of parasite burdens on fish and measurements of several husbandry and environmental factors providing an evaluation of risk factors for the observed infestation levels. The information collected was analysed using a linear mixed model technique, which takes into account the clustered structure of data, decomposing the unexplained variation and assigning it to different aggregation levels of the productive system. Geographical zones, fish species, treatment against sea lice performed 1 month before sampling, stocking density, fish weight and water salinity were the variables significantly associated with sea lice burdens. In contrast, treatments performed 2-3 months before sampling, use of photoperiod in sea cages and water temperature, were not significant. There was significant unexplained variation at all aggregation levels, i.e. sub-zone, fish farm and cage level, with the fish farm level showing the greatest variation.</t>
  </si>
  <si>
    <t>Hamilton-West, Christopher/M-7547-2019; Hamilton-West, Christopher/M-4873-2013</t>
  </si>
  <si>
    <t>Hamilton-West, Christopher/0000-0002-5609-2237; Hamilton-West, Christopher/0000-0002-5609-2237; Arriagada, Gabriel/0000-0002-8810-1388</t>
  </si>
  <si>
    <t>10.1111/j.1365-2761.2011.01238.x</t>
  </si>
  <si>
    <t>WOS:000289526700002</t>
  </si>
  <si>
    <t>Raczkowski, JM; Luque, GM</t>
  </si>
  <si>
    <t>Raczkowski, J. M.; Luque, G. M.</t>
  </si>
  <si>
    <t>Colony founding and social parasitism in Lasius (Acanthomyops)</t>
  </si>
  <si>
    <t>INSECTES SOCIAUX</t>
  </si>
  <si>
    <t>We investigated colony foundation behavior of three species of the Lasius claviger group, L. latipes, L. interjectus and L. claviger, using field observations and laboratory experiments. Laboratory studies included observing gyne behavior prior to interaction with host colonies (e.g. grouping, overwintering, feeding) and experiments in which gynes were introduced to putative host colonies. Observations of gyne parasitic behavior immediately after mating flights in the field and the discovery of mixed colonies both confirm the parasitic behavior of these species and point toward a wide host species range including two cases of hyperparasitism. L. interjectus and L. latipes enter the host colony immediately after the nuptial flight, while L. claviger may hibernate and enter in the spring. Laboratory experiments showed that L. interjectus gynes prefer to group and suffer lower mortality when in a group, which is consistent with field observations of L. interjectus gynes entering host colonies in large numbers. Details on behavior of L. latipes alpha and beta form gynes are also given.</t>
  </si>
  <si>
    <t>0020-1812</t>
  </si>
  <si>
    <t>10.1007/s00040-010-0141-y</t>
  </si>
  <si>
    <t>WOS:000288515700013</t>
  </si>
  <si>
    <t>Varcoe, TJ; Wight, N; Voultsios, A; Salkeld, MD; Kennaway, DJ</t>
  </si>
  <si>
    <t>Varcoe, Tamara J.; Wight, Nicole; Voultsios, Athena; Salkeld, Mark D.; Kennaway, David J.</t>
  </si>
  <si>
    <t>Chronic Phase Shifts of the Photoperiod throughout Pregnancy Programs Glucose Intolerance and Insulin Resistance in the Rat</t>
  </si>
  <si>
    <t>Shift work during pregnancy is associated with an increased risk for preterm birth and low birth weight. However, the impact upon the long term health of the children is currently unknown. In this study, we used an animal model to determine the consequences of maternal shift work exposure on the health of the adult offspring. Pregnant rats were exposed to chronic phase shifts (CPS) in their photoperiod every 3-4 days throughout gestation and the first week after birth. Adult offspring were assessed for a range of metabolic, endocrine, circadian and neurobehavioural parameters. At 3 months of age, male pups exposed to the CPS schedule in utero had increased adiposity (+29%) and hyperleptinaemia (+99% at 0700h). By 12 months of age, both male and female rats displayed hyperleptinaemia (+26% and +41% respectively) and hyperinsulinaemia (+110% and +83% respectively). 12 month old female CPS rats displayed poor glucose tolerance (+18%) and increased insulin secretion (+29%) in response to an intraperitoneal glucose tolerance test. In CPS males the glucose response was unaltered, but the insulin response was reduced by 35%. The glucose response to an insulin tolerance test was decreased by 21% in CPS females but unaltered in males. Disruption of circadian rhythmicity during gestation resulted in gender dependent metabolic consequences for the adult offspring. These results highlight the need for a thorough analysis of shift work exposure in utero on the health of the adult offspring in humans.</t>
  </si>
  <si>
    <t>Varcoe, Tamara/H-2785-2014; Kennaway, David J/B-8955-2009</t>
  </si>
  <si>
    <t>Kennaway, David J/0000-0002-5864-3514</t>
  </si>
  <si>
    <t>e18504</t>
  </si>
  <si>
    <t>10.1371/journal.pone.0018504</t>
  </si>
  <si>
    <t>WOS:000289192400033</t>
  </si>
  <si>
    <t>le Grange, A; van der Merwe, M; Bester, M</t>
  </si>
  <si>
    <t>le Grange, Anja; van der Merwe, Mac; Bester, Marthan</t>
  </si>
  <si>
    <t>Reproductive strategy of the Egyptian free-tailed bat, Tadarida aegyptiaca, from a subtropical latitude (25 degrees S) in South Africa</t>
  </si>
  <si>
    <t>AFRICAN ZOOLOGY</t>
  </si>
  <si>
    <t>Free-tailed bats (Molossidae) are widely distributed in Africa and exhibit considerable reproductive flexibility. The Egyptian free-tailed bat, Tadarida aegyptiaca, is one of the most widespread of the molossids and is therefore an excellent model to study the variation in reproduction through latitudinal changes. Bats were collected during 2008 and 2009 from Pretoria (25 degrees S), South Africa. In males, spermatogenesis was already underway in January (summer) and spermatozoa were first noted in the epididymis during May (late autumn), where they are stored until the end of September. From September, the testes showed little spermatogenic activity and possibly remained quiescent until early summer. In females, follicular development started prior to January with large Graafian follicles present in June. Ovulation, copulation and subsequent fertilization occurred in late August (spring). When compared to the same species from a low temperate latitude (33 degrees S) it is apparent that spermatogenesis and follicular development were initiated earlier in the year at 25 degrees S. We propose that the seasonal monoestry displayed by T aegyptiaca at 25 degrees S may be the norm throughout their distributional range and that a latitudinal difference of just eight degrees could influence the timing of events in the reproductive cycle of a free-tailed bat.</t>
  </si>
  <si>
    <t>Bester, Marthan N/E-5387-2010</t>
  </si>
  <si>
    <t>1562-7020</t>
  </si>
  <si>
    <t>10.3377/004.046.0107</t>
  </si>
  <si>
    <t>WOS:000294149100017</t>
  </si>
  <si>
    <t>Wang, JR; Liu, YX; Wang, Y; Chen, ZH; Dai, S; Cao, WG; Fedak, G; Lan, XJ; Wei, YM; Liu, DC; Zheng, YL</t>
  </si>
  <si>
    <t>Wang, Jirui; Liu, Yaxi; Wang, Yan; Chen, Zhenhong; Dai, Shuai; Cao, Wenguang; Fedak, George; Lan, Xiujing; Wei, Yuming; Liu, Dengcai; Zheng, Youliang</t>
  </si>
  <si>
    <t>Genetic variation of Vp1 in Sichuan wheat accessions and its association with pre-harvest sprouting response</t>
  </si>
  <si>
    <t>GENES &amp; GENOMICS</t>
  </si>
  <si>
    <t>Pre-harvest sprouting (PHS) in bread wheat is a major abiotic constraint reducing yield and influencing the production of high quality grain. In China both spring and winter wheat regions are affected by PHS. Sichuan lies in southwest China, where the most of rainfall occurs during April to September when wheat is harvested. The present investigation was conducted to identify the allelic variability of Vp1, a gene that plays a role in maintenance and induction of dormancy, among Sichuan landraces and recent cultivars with different dormancy levels and to find potential sources of PHS resistance for breeding. Sichuan landrace and cultivar wheat accessions had a wide range of dormancy levels. The average germination index (GI) of Sichuan landrace accessions was 0.232, whereas at 0.674 it was much higher for cultivars. The different dormancy levels between landraces and cultivars indicated that pre-harvest sprouting resistance might have been neglected in recent Sichuan wheat breeding programs. The average GI of white grained accessions was higher than for red grained accessions. Particular Vp-1B gene fragments were specific in landraces or cultivars and in white or red grained accessions. The results indicated that Vp-1B markers could be used to distinguish cultivars and landraces. Significant relationships between certain Vp-1B allelesand GI of Sichuan wheat accessions were shown by Spearman's rank correlation analysis.</t>
  </si>
  <si>
    <t>Liu, Dengcai/0000-0001-5508-1125</t>
  </si>
  <si>
    <t>1976-9571</t>
  </si>
  <si>
    <t>10.1007/s13258-010-0125-3</t>
  </si>
  <si>
    <t>WOS:000291538100008</t>
  </si>
  <si>
    <t>Boulton, RL; Baiser, B; Davis, MJ; Virzi, T; Lockwood, JL</t>
  </si>
  <si>
    <t>Boulton, Rebecca L.; Baiser, Ben; Davis, Michelle J.; Virzi, Thomas; Lockwood, Julie L.</t>
  </si>
  <si>
    <t>VARIATION IN LAYING DATE AND CLUTCH SIZE: THE EVERGLADES ENVIRONMENT AND THE ENDANGERED CAPE SABLE SEASIDE SPARROW (AMMODRAMUS MARITIMUS MIRABILIS)</t>
  </si>
  <si>
    <t>When to commence breeding is a fundamental decision made by individuals that inhabit seasonal environments. Although photoperiod determines the timing of breeding in most temperate zones, other abiotic conditions can also play a significant role by influencing food availability and, consequently, reproductive performance throughout a breeding cycle. This study used the multibrooded endangered Cape Sable Seaside Sparrow (Ammodramus maritimus mirabilis) to test whether water conditions (rainfall and groundwater levels) influenced breeding variables in a subtropical environment, the Florida Everglades. Timing of breeding was related to rainfall preceding the breeding season, with females initiating nesting up to 1 month earlier in years with greater rainfall. Clutch size averaged 3.4 eggs, and females showed an increase in clutch size as the breeding season progressed and in response to higher groundwater levels during the laying period. This effect was more apparent for first nesting attempts, with drier conditions limiting clutch size. Although wetter conditions favored earlier breeding and larger clutch sizes, annual nest survival (range: 12-36%) was negatively associated with high average rainfall late in the breeding season. Clutch-size variation and high nest survival in Cape Sable Seaside Sparrows' first nesting attempts suggests that food-mediated processes affect their reproductive decisions early in the breeding season, whereas predator-mediated processes drove overall reproductive output, possibly through increased activity of major nest predators during wetter conditions. Received 23 August 2010, accepted 22 February 2011.</t>
  </si>
  <si>
    <t>10.1525/auk.2011.10201</t>
  </si>
  <si>
    <t>WOS:000290887600018</t>
  </si>
  <si>
    <t>Seki, Y; Koganezawa, M</t>
  </si>
  <si>
    <t>Seki, Yoshikazu; Koganezawa, Masaaki</t>
  </si>
  <si>
    <t>Factors influencing winter home ranges and activity patterns of raccoon dogs Nyctereutes procyonoides in a high-altitude area of Japan</t>
  </si>
  <si>
    <t>Between October 2006 and June 2007, we radio-tracked six adult raccoon dogs Nyctereutes procyonoides (Gray, 1834) in a high-altitude area of Japan to determine which factors influenced home ranges, daily movements, and activity patterns of Japanese raccoon dogs, with an emphasis on the winter season. The home-range sizes for the six individuals were smaller in winter than in autumn. In winter, the daily movement distances significantly decreased in response to decreasing temperature and increasing snow depth, suggesting these environmental factors contributed to a decrease in the home-range sizes during this period. Moreover, during daytime, raccoon dogs were more active in winter than in the snow-free periods (autumn and spring), and the proportion of the daytime movement distances to the total daily movement distances significantly increased as the mean daily air temperatures decreased. Therefore, it appears that the raccoon dogs in our study area passed the winter by minimizing their energy expenditure by restricting their movements when temperatures were at their lowest and snow depth was highest, and by moving more during the daytime when temperatures were higher.</t>
  </si>
  <si>
    <t>10.1007/s13364-010-0020-y</t>
  </si>
  <si>
    <t>WOS:000290689600008</t>
  </si>
  <si>
    <t>Hrasovec, B; Kasumovic, L; Franjevic, M</t>
  </si>
  <si>
    <t>Hrasovec, Boris; Kasumovic, Luka; Franjevic, Milivoj</t>
  </si>
  <si>
    <t>Overwintering of Eight Toothed Spruce Bark Beetle (Ips typographus) in Spruce Forests of North Velebit</t>
  </si>
  <si>
    <t>CROATIAN JOURNAL OF FOREST ENGINEERING</t>
  </si>
  <si>
    <t>The eight toothed spruce bark beetle (Ips typographus) plays an important role in spruce forests of Croatia, in the same way as it does in the rest of Europe wherever spruce grows. The size and intensity of its outbreaks is considerably lower though, and compared with the majority of countries scoring huge timber losses, Croatian forestry in general is much less affected, both economically and ecologically, by this bark beetle. Mixed tree species composition, natural origin and uneven age structure of spruce stands surely adds to the less pronounced and sporadic outbreaks in the Croatian territory. The recent rise of bark beetle populations in general, and above than average attacks of this bark beetle in the central parts of Dinaric mountain chain, initiated some new, targeted research projects. In the northern part of the Velebit Mountain, in the spring of 2008, afield trial was set up aimed at investigating the overwintering strategy of the eight toothed spruce bark beetle on two experimental plots in different elevation zones. The core idea was to test the already described phenomenon of different hibernation niche choice within the northern dwelling populations (predominantly choosing forest litter) and southern populations (staying within their growing niche, under the spruce bark). The general objective of the research and the expected outcomes fall within the area of sanitation felling and mechanical procedures in a wider concept of integrated bark beetle suppression tactics that could be used by Croatian foresters. Each experimental plot was characterized by the freshly attacked group of spruce trees (last summer second generation of spruce bark beetle). The aerial distance between the lower "Stirovaca" plot (1080 meters a.s.l.) and the higher "Zavizan" plot (1404 meters a.s.l.) was 17.5 kilometers ensuring that the two were well separated in space. The altitudinal difference of 324 meters might not seem striking but climatic conditions in the area of experimental plots are quite different, notably in terms of temperature profile and height and duration of snow cover. On each experimental plot a set of forest floor eclectors was set up within the vicinity of standing spruces hit by the last summer bark beetle attack. Also, on each of the plots, one tree mounted cylindrical eclector was wrapped around the lower tree trunk of a standing spruce, collecting beetles emerging from the bark (details in Table 1, Fig. 2). In the close vicinity of the plots a pheromone trap was installed (commonly used Theysohn (R) type trap baited with Pheroprax (R) aggregation lure). The total area under the eclectors varied on the plots and the results of the collected beetles were interpreted accordingly, per unit of covered area. Beetles emerging in the eclectors and those trapped in the pheromone traps were collected on a weekly basis and counted in the laboratory. The trial started on April 19 and ended on June 9 covering fully the flight of the first, spring generation of spruce bark beetle. This statement is backed up by the parallel pheromone monitoring network data, which clearly confirm the onset and decline of the beetles spring swarm. The obtained results confirmed that the eight toothed spruce bark beetle does overwinter in the forest litter. The ratio between adults staying in their developmental sites (spruce bark) and those that entered forest litter varied in the two plots. In the higher plot the ratio was 50:50. The lower plot revealed a ratio of 60:40 in favor of beetles using bark instead of litter as an overwintering niche (Fig. 4). Assuming the altitudinal to zonal conversion concept, at least on a trend level, the obtained results correspond with the described tendency of south-north preference shift towards the forest litter as an overwintering niche. More importantly, the mere fact that after their full development in late summer/early fall, tenure adults of eight toothed spruce bark beetle enter litter, as confirmed by this research in a typical Croatian forest where spruce grows naturally, sheds new light on the efficiency of sanitation felling. The guidance tactics derived by this research dictate early logging operations, before the end of summer and in the period when beetles are still under the bark. This is especially important when stands are at higher elevations or grow in very harsh winter conditions in terms of temperature. Lower elevations, on the other hand, leave more time to sanitation logging, provided that the operations (removal of attacked trees) are finished before the onset of the beetle spring swarming. The efficiency of sanitation logging, as a part of the integrated bark beetle management, therefore, strongly depends on the proportion of the beetles overwintering in the forest litter. This might help to better understand the various efficiency and uneven impact of sanitation felling on bark beetle outbreak foci in the past in the Croatian spruce forests. Phenological data derived from the temporal analysis of bark beetle appearances in eclectors and pheromone lures (Fig. 3) also give some interesting and useful biological and forestry data. The recorded time lag of roughly two weeks between the start of emergence and peak pheromone trapped beetles on the two plots fits within the concept of the known zonal/altitudinal phenological shift. The practical value lies in the fact that it has been firstly recorded in more detail in one of the Croatian most important spruce growing region. Also, the documented time lag between the first emergers (both bark and forest litter) and first pheromone trapped beetles illustrates the known phenomenon of the first flight phase of the spruce bark beetle the dispersal flight. The reason why this time lag was longer in the lower plot and shorter in the higher plot is explained by the possible immigration of earlier emerged beetles in the lower elevations lured to the pheromone trap in the higher elevated plot. Also, the duration and dynamics of beetle emergence on both plots varies significantly and is related to climatic regime in the plot area, which was measured (temperature, dew point, absolute and relative humidity) but not presented in this paper. What is evident from the pheromone trap catches (Fig. 3) is the narrower curve of the flying period of the first generation beetles in the higher plot versus lengthier swarming period in the lower plot (two weeks versus two weeks). In our opinion the most important outcome of this research for the Croatian forestry practice is the confirmation that forest litter is an overwintering niche of the eight toothed spruce bark beetle. In spite of the geographical position, i.e. the south part of the common spruce and spruce bark beetle distribution, the Croatian forestry must take into account that a significant part of beetle population can be missed by early fall or spring during sanitation operations, consequently enabling the beetle outbreaks to continue at an unacceptable pace. From the entomological point of view, it would be interesting to continue the research deeper in terms of within the species variability of Croatian spruce bark beetle populations. Assuming the fact that these populations are genetically old and wide in ecological plasticity, it is reasonable to expect that they can easily adapt to changing climatic conditions, escaping the winter mortal subzero temperatures by shift in ratio of cohorts of beetles choosing bark or litter as their overwintering niche.</t>
  </si>
  <si>
    <t>Kasumovic, Luka/B-2158-2015; Hrasovec, Boris/C-2974-2013</t>
  </si>
  <si>
    <t>Hrasovec, Boris/0000-0003-4172-4593</t>
  </si>
  <si>
    <t>1845-5719</t>
  </si>
  <si>
    <t>WOS:000290369000018</t>
  </si>
  <si>
    <t>Hwang, WB; Shiao, SF</t>
  </si>
  <si>
    <t>Hwang, Wenbe; Shiao, Shiuh-Feng</t>
  </si>
  <si>
    <t>Dormancy and the influence of photoperiod and temperature on sexual maturity in Nicrophorus nepalensis (Coleoptera: Silphidae)</t>
  </si>
  <si>
    <t>Carrion beetles (Nicrophorus spp.) use small vertebrate carcasses for food and reproduction. Their ecology and behaviors are highly affected by the availability of carcasses and the surrounding environmental conditions. Our results revealed that in subtropical Fushan, northern Taiwan, N. nepalensis was mainly active in spring (February to May), and could also be found in autumn (October and November); but there was no capture record in summer (June to September) and winter (December and January). A laboratory temperature tolerance study indicated that N. nepalensis adults become inactive at temperatures above 26 degrees C, and had the highest mortality when the temperature was raised from 27 degrees C to 28 degrees C. Furthermore, N. nepalensis became sexually mature at 20 degrees C, depending on the photoperiod: the longer the day, the lower the percentage of sexually mature 2-week-old females after emergence. In another experiment, N. nepalensis virgins were paired under three possible conditions at Fushan. At 15 degrees C and 20 degrees C, if carcasses were presented to the pairs within 3 days after emergence, all laid eggs in the second week after emergence. If carcasses were presented 1 week after emergence, most began to reproduce at 20 degrees C with 12.5 h of daylight. However, at 15 degrees C with 11 h of daylight, the carrion beetles hibernated first, and reproduced in the ninth week after emergence. At 25 degrees C with 14 h of daylight, carrion beetles did not bury the mouse carcasses, the females did not lay eggs, and the adult lifespan was only one-third of that at 20 degrees C. This study revealed that both photoperiod and temperature influence the time needed to reach the sexual maturity of N. nepalensis; and also implied that the narrow temperature tolerance range and dormancy behavior of carrion beetles are highly regulated by those environmental factors.</t>
  </si>
  <si>
    <t>SHIAO, SHIUH-FENG/0000-0002-4213-0423</t>
  </si>
  <si>
    <t>10.1111/j.1744-7917.2010.01356.x</t>
  </si>
  <si>
    <t>WOS:000288863900011</t>
  </si>
  <si>
    <t>Williard, AS; Harden, LA</t>
  </si>
  <si>
    <t>Williard, Amanda Southwood; Harden, Leigh Anne</t>
  </si>
  <si>
    <t>Seasonal changes in thermal environment and metabolic enzyme activity in the diamondback terrapin (Malaclemys terrapin)</t>
  </si>
  <si>
    <t>Diamondback terrapins experience broad fluctuations in temperature on both a daily and seasonal basis in their estuarine environment. We measured metabolic enzyme activity in terrapin muscle tissue to assess thermal dependence and the role of temperature in seasonal metabolic downregulation in this species. Activity of lactate dehydrogenase (LDH), pyruvate kinase (PK), citrate synthase (CS), and cytochrome c oxidase (CCO) was assayed at 10, 20, 30, and 40 degrees C for tissue collected during summer and winter. The Q(10) for enzyme activity varied between 1.31 and 2.11 within the temperature range at which terrapins were active (20-40 degrees C). The Q(10) for LDH, CS, and CCO varied between 1.39 and 1.76 and between 10 and 20 degrees C, but PK exhibited heightened thermal sensitivity within this lower temperature range, with a Q(10) of 2.90 for summer-collected tissue and 5.55 for winter-collected tissue. There was no significant effect of season on activity of LDH or PK, but activity of CS and CCO was significantly lower in winter-collected tissue compared with summer-collected tissue. Results indicate that temperature effects contribute to seasonal metabolic downregulation and dormancy in terrapins, but other environmental factors (i.e. oxygen availability), as well as seasonal shifts in blood biochemistry and circulating hormones may also play an important role. (C) 2011 Elsevier Inc. All rights reserved.</t>
  </si>
  <si>
    <t>Harden, Leigh Anne/K-8337-2019</t>
  </si>
  <si>
    <t>10.1016/j.cbpa.2010.12.005</t>
  </si>
  <si>
    <t>WOS:000288640700016</t>
  </si>
  <si>
    <t>Gibbs, M; Wiklund, C; Van Dyck, H</t>
  </si>
  <si>
    <t>Gibbs, Melanie; Wiklund, Christer; Van Dyck, Hans</t>
  </si>
  <si>
    <t>Temperature, rainfall and butterfly morphology: does life history theory match the observed pattern?</t>
  </si>
  <si>
    <t>Butterfly distribution and abundance is known to be influenced by temperature and rainfall. What is not clear, however, is how life history and flight morphological traits are affected by changes in local weather conditions. During the period 1989-1999, we explored the effects of ambient temperature and rainfall during larval development on adult phenotypic traits (body mass, forewing loading, forewing surface area and forewing length) in a Swedish population of the speckled wood butterfly Pararge aegeria. As different seasonal cohorts correspond to different developmental pathways (larval hibernating, pupal hibernating and directly developing), we analysed these morphological time series relative to developmental pathway. Phenotypic variation in response to the temperature and rainfall levels experienced during larval development differed in both magnitude and direction depending on the developmental pathway, and hence seasonal cohort, examined (i.e. there was a pathway-specific response). We suggest that through its developmental flexibility P. aegeria may be able to adjust to variation in weather conditions over time. Other less flexible species, however, may not be so fortunately buffered. To truly estimate the impact of climate change on biodiversity more fine-scale, local studies are required that examine the mechanisms underlying the response of species to climate change.</t>
  </si>
  <si>
    <t>Gibbs, Melanie/E-6771-2012</t>
  </si>
  <si>
    <t>Gibbs, Melanie/0000-0002-4091-9789</t>
  </si>
  <si>
    <t>10.1111/j.1600-0587.2010.06573.x</t>
  </si>
  <si>
    <t>WOS:000289150000016</t>
  </si>
  <si>
    <t>Lv, S; Zhang, Y; Steinmann, P; Yang, GJ; Yang, K; Zhou, XN; Utzinger, J</t>
  </si>
  <si>
    <t>Lv, Shan; Zhang, Yi; Steinmann, Peter; Yang, Guo-Jing; Yang, Kun; Zhou, Xiao-Nong; Utzinger, Juerg</t>
  </si>
  <si>
    <t>The emergence of angiostrongyliasis in the People's Republic of China: the interplay between invasive snails, climate change and transmission dynamics</t>
  </si>
  <si>
    <t>P&gt;1. Only few freshwater snail species transmit the rat lungworm Angiostrongylus cantonensis, which is partially explained by the low likelihood of contact between snails and infected rat faeces. The snail Pomacea canaliculata was introduced into China in 1981 and has become the key intermediate host for A. cantonensis. Thus far, the snail has been recorded in 13 provinces of southern China. 2. We developed a biological model and assessed potential impacts of climate change on the distribution of P. canaliculata and hence the transmission of A. cantonensis. Mean January temperature and snail generation intensity (generation number) were identified as the key factors determining P. canaliculata distribution. Our models predict an increase of 56.9% for the 'spread' and a decrease of 40.9% for the 'establishment' regions ('spread' and 'establishment' defined according to a national sampling survey) by the 2030s relative to the present day. 3. Key determinants of A. cantonensis transmission were identified as the generation intensity in the intermediate host, the longevity of A. cantonensis-infected rats and the dormant period of P. canaliculata. Transmission of A. cantonensis occurs only in areas where the snail's dormant period is &lt; 173.2 days. The potential endemic area of A. cantonensis is predicted to double by the 2030s relative to the present day. 4. The tight fit of our model predictions with data derived from a national sampling survey suggests that biological models hold promise for assessing potential impacts of climate change on infectious diseases once key determinants have been established. Geographical variation analysis may offer an approach to identify areas prone to the spread of vectors, intermediate hosts and parasites in a future warmer China and elsewhere.</t>
  </si>
  <si>
    <t>10.1111/j.1365-2427.2011.02579.x</t>
  </si>
  <si>
    <t>WOS:000288019200007</t>
  </si>
  <si>
    <t>Hoffman, TS; O'Riain, MJ</t>
  </si>
  <si>
    <t>Hoffman, Tali S.; O'Riain, M. Justin</t>
  </si>
  <si>
    <t>The Spatial Ecology of Chacma Baboons (Papio ursinus) in a Human-modified Environment</t>
  </si>
  <si>
    <t>23rd Congress of the International-Primatological-Society</t>
  </si>
  <si>
    <t>SEP 12-17, 2010</t>
  </si>
  <si>
    <t>Kyoto Univ, Kyoto, JAPAN</t>
  </si>
  <si>
    <t>Int Primatol Soc</t>
  </si>
  <si>
    <t>Kyoto Univ</t>
  </si>
  <si>
    <t>Anthropogenic habitat alteration can have a dramatic effect on the spatial distribution and ranging patterns of primates. We characterized the spatial ecology of a free-living troop of chacma baboons (Papio ursinus) in a human-modified environment in the Cape Peninsula, South Africa. We used GPS and behavioral observations collected over 1 yr to quantify the troop's home range size, habitat selection, choice of sleeping site, and foraging patterns. The troop comprised 115 individuals living in a home range of 9.50 km(2), giving a density of 12.1 baboons/km(2). Area use correlates positively with exotic vegetation and negatively with indigenous vegetation and altitude. The troop spent significantly more time in low-lying human-modified environments, i.e., plantations, vineyards, and urban habitat, than in indigenous vegetation that was largely restricted to steeper slopes at higher elevations. The troop slept exclusively in exotic trees, 94% of which were located in the plantation, 3% in urban habitat, and 3% in vineyards. The most consumed food items were exotic grasses, subterranean food items, and exotic pine nuts. The survival and persistence of the focal troop in close proximity to the urban edge while &gt;= 3 neighboring troops were previously extirpated suggests that access to low-lying land in conjunction with a land-use practice that does not preclude baboon presence has been fundamental to both their survival and persistence at such a high density. The almost exclusive use of exotic vegetation both as a food source and as a safe refuge for sleeping highlights the ecological flexibility of baboons, but the systematic loss of low-lying productive land poses the single greatest threat to their continued persistence on the Cape Peninsula.</t>
  </si>
  <si>
    <t>10.1007/s10764-010-9467-6</t>
  </si>
  <si>
    <t>WOS:000289989100002</t>
  </si>
  <si>
    <t>Magenau, AJD; Strandwitz, NC; Gennaro, A; Matyjaszewski, K</t>
  </si>
  <si>
    <t>Magenau, Andrew J. D.; Strandwitz, Nicholas C.; Gennaro, Armando; Matyjaszewski, Krzysztof</t>
  </si>
  <si>
    <t>Electrochemically Mediated Atom Transfer Radical Polymerization</t>
  </si>
  <si>
    <t>SCIENCE</t>
  </si>
  <si>
    <t>Atom transfer radical polymerization is a versatile technique for exerting precise control over polymer molecular weights, molecular weight distributions, and complex architectures. Here, we show that an externally applied electrochemical potential can reversibly activate the copper catalyst for this process by a one-electron reduction of an initially added air-stable cupric species (Cu-II/Ligand). Modulation of polymerization kinetics is thereby tunable in real time by varying the magnitude of applied potential. Application of multistep intermittent potentials successfully triggers initiation of polymerization and subsequently toggles the polymerization between dormant and active states in a living manner. Catalyst concentrations down to 50 parts per million are demonstrated to maintain polymerization control manifested in linear first-order kinetics, a linear increase in polymer molecular weight with monomer conversion, and narrow polymer molecular weight distributions over a range of applied potentials.</t>
  </si>
  <si>
    <t>Matyjaszewski, Krzysztof/A-2508-2008</t>
  </si>
  <si>
    <t>Matyjaszewski, Krzysztof/0000-0003-1960-3402</t>
  </si>
  <si>
    <t>0036-8075</t>
  </si>
  <si>
    <t>1095-9203</t>
  </si>
  <si>
    <t>10.1126/science.1202357</t>
  </si>
  <si>
    <t>WOS:000289000000041</t>
  </si>
  <si>
    <t>Wastell, AR; Mackessy, SP</t>
  </si>
  <si>
    <t>Wastell, Andrew R.; Mackessy, Stephen P.</t>
  </si>
  <si>
    <t>Spatial Ecology and Factors Influencing Movement Patterns of Desert Massasauga Rattlesnakes (Sistrurus catenatus edwardsii) in Southeastern Colorado</t>
  </si>
  <si>
    <t>The Massasauga Rattlesnake (Sistrurus catenatus) occurs from extreme southeastern Canada to northern Mexico, and most populations are highly threatened due to habitat loss and fragmentation. Although their range is reduced from historical levels, they may be locally abundant in appropriate habitat. We studied movement patterns, home range and core activity centers, habitat use, and prey abundance in a robust population of Desert Massasauga Rattlesnakes (S. c. edwardsii) in southeastern Colorado by radiotracking 36 snakes over four active seasons (May-October). In the spring, snakes made long-distance directed movements (mean = 1.89 km) from the hibernacula (shortgrass, compacted clay soils) to summer foraging areas (mixed-grass/Sand Sagebrush, sandhills). Summer activity was characterized by short distance non-directional movements, and snakes were most often observed at the base of Sand Sagebrush (Artemisia filifolia). Home ranges and core activity centers were significantly larger for males than for females, but daily movements, total distance moved, and range length did not differ significantly between sexes. Prey base surveys indicated a significantly higher abundance of both rodents and lizards in summer foraging grounds than at hibernation sites. Snakes returned to the hibernaculum area in October and appeared to hibernate individually in rodent burrows. Migration patterns exhibited by S. c. edwardsii are likely resource driven, with the migratory movements observed in the spring resulting in utilization of summer foraging habitat with more abundant prey. Conversely, hibernacula with greater thermal and structural stability in the shortgrass habitat (perhaps due to the compacted clay soils versus loose sandy soils) favor migratory return for torpor in the fall. At present, the main populations in Colorado occur far from developing regions in the state, but due to habitat loss and fragmentation resulting from projected agricultural expansion and urbanization, these populations may be threatened in the future.</t>
  </si>
  <si>
    <t>Mackessy, Stephen/0000-0003-4515-2545</t>
  </si>
  <si>
    <t>10.1643/CE-09-122</t>
  </si>
  <si>
    <t>WOS:000288889400004</t>
  </si>
  <si>
    <t>Wang, D; Jones, LM; Urwin, PE; Atkinson, HJ</t>
  </si>
  <si>
    <t>Wang, Dong; Jones, Laura M.; Urwin, Peter E.; Atkinson, Howard J.</t>
  </si>
  <si>
    <t>A Synthetic Peptide Shows Retro- and Anterograde Neuronal Transport before Disrupting the Chemosensation of Plant-Pathogenic Nematodes</t>
  </si>
  <si>
    <t>Cyst nematodes are a group of plant pathogens each with a defined host range that cause major losses to crops including potato, soybean and sugar beet. The infective mobile stage hatches from dormant eggs and moves a short distance through the soil to plant roots, which it then invades. A novel strategy for control has recently been proposed in which the plant is able to secrete a peptide which disorientates the infective stage and prevents invasion of the pathogen. This study provides indirect evidence to support the mechanism by which one such peptide disrupts chemosensory function in nematodes. The peptide is a disulphide-constrained 7-mer with the amino acid sequence CTTMHPRLC that binds to nicotinic acetylcholine receptors. A fluorescently tagged version of this peptide with both epifluorescent and confocal microscopy was used to demonstrate that retrograde transport occurs from an aqueous environment along bare-ending primary cilia of chemoreceptive sensilla. The peptide is transported to the cell bodies of these neurons and on to a limited number of other neurons to which they connect. It appears to be localised in both neuronal processes and organelles adjacent to nuclei of some neurons suggesting it could be transported through the Golgi apparatus. The peptide takes 2.5 h to reach the neuronal cell bodies. Comparative studies established that similar but less abundant uptake occurs for Caenorhabditis elegans along its well studied dye-filling chemoreceptive neurons. Incubation in peptide solution or root-exudate from transgenic plants that secrete the peptide disrupted normal orientation of infective cyst nematodes to host root diffusate. The peptide probably undergoes transport along the dye-filling non-cholinergic chemoreceptive neurons to their synapses where it is taken up by the interneurons to which they connect. Coordinated responses to chemoreception are disrupted when the sub-set of cholinergic interneurons secrete the peptide at synapses that have post-synaptic nicotinic acetylcholine receptors.</t>
  </si>
  <si>
    <t>e17475</t>
  </si>
  <si>
    <t>10.1371/journal.pone.0017475</t>
  </si>
  <si>
    <t>WOS:000288099800016</t>
  </si>
  <si>
    <t>Mason, PG; Weiss, RM; Olfert, O; Appleby, M; Landry, JF</t>
  </si>
  <si>
    <t>Mason, P. G.; Weiss, R. M.; Olfert, O.; Appleby, M.; Landry, J. -F.</t>
  </si>
  <si>
    <t>Actual and potential distribution of Acrolepiopsis assectella (Lepidoptera: Acrolepiidae), an invasive alien pest of Allium spp. in Canada</t>
  </si>
  <si>
    <t>Acrolepiopsis assectella (Zeller), leek moth, is a widespread and common pest of species of Allium L. (Liliaceae) in the western Palaearctic subregion. The establishment of A. assectella in eastern North America has resulted in economic losses to garlic (Allium sativum L.), leek (Allium porrum L.), and onion (A ilium cepa L.) growers, especially to organic producers in eastern Ontario and southern Quebec. Acrolepiopsis assectella was first recorded in the Ottawa area in 1993. By 2010, A. assectella had expanded its range into eastern Ontario, southwestern Quebec, Prince Edward Island, and New York. A bioclimate model, using CLIM EX simulation software, was developed to produce mapped results that closely approximated known distributions for A. assectella in central Europe. This model was then validated with recorded distribution records in eastern Europe, Asia, and North America. Model output predicted that A. assectella will readily survive in southeastern Canada and the eastern United States of America. Other areas potentially suitable for A. assectella include coastal regions of the Pacific Northwest, the interior of southern British Columbia, and north-central Mexico. The continued range expansion of A. assectella into other Allium-growing areas of eastern North America appears to be inevitable. Establishment in these areas presents the risk of substantial production losses to Allium spp. producers.</t>
  </si>
  <si>
    <t>10.4039/n10-058</t>
  </si>
  <si>
    <t>WOS:000297389900007</t>
  </si>
  <si>
    <t>Marvasti, MH; Chen, W; Eadie, RL</t>
  </si>
  <si>
    <t>Marvasti, M. H.; Chen, W.; Eadie, R. L.</t>
  </si>
  <si>
    <t>Fatigue of steel in air at low cyclic loading frequency</t>
  </si>
  <si>
    <t>SCRIPTA MATERIALIA</t>
  </si>
  <si>
    <t>This investigation was aimed at studying crack growth behaviour at extremely low loading frequencies of steels exhibiting low temperature creep. It was found that crack dormancy at low loading frequency is an intrinsic characteristic of the steels. Frequency can be an independent driving force, like the stress intensity factor range (Delta K) and the maximum stress intensity factor (K(max)), in low cyclic loading frequency regimes. A dormant state or threshold condition can be achieved by reducing loading frequency. (C) 2010 Acta Materialia Inc. Published by Elsevier Ltd. All rights reserved.</t>
  </si>
  <si>
    <t>1359-6462</t>
  </si>
  <si>
    <t>10.1016/j.scriptamat.2010.11.040</t>
  </si>
  <si>
    <t>WOS:000286866200020</t>
  </si>
  <si>
    <t>Anderson, JT; Lee, CR; Mitchell-Olds, T</t>
  </si>
  <si>
    <t>Anderson, Jill T.; Lee, Cheng-Ruei; Mitchell-Olds, Thomas</t>
  </si>
  <si>
    <t>LIFE-HISTORY QTLS AND NATURAL SELECTION ON FLOWERING TIME IN BOECHERA STRICTA, A PERENNIAL RELATIVE OF ARABIDOPSIS</t>
  </si>
  <si>
    <t>Plants must precisely time flowering to capitalize on favorable conditions. Although we know a great deal about the genetic basis of flowering phenology in model species under controlled conditions, the genetic architecture of this ecologically important trait is poorly understood in nonmodel organisms. Here, we evaluated the transition from vegetative growth to flowering in Boechera stricta, a perennial relative of Arabidopsis thaliana. We examined flowering time QTLs using 7920 recombinant inbred individuals, across seven laboratory and field environments differing in vernalization, temperature, and photoperiod. Genetic and environmental factors strongly influenced the transition to reproduction. We found directional selection for earlier flowering in the field. In the growth chamber experiment, longer winters accelerated flowering, whereas elevated ambient temperatures delayed flowering. Our analyses identified one large effect QTL (nFT), which influenced flowering time in the laboratory and the probability of flowering in the field. In Montana, homozygotes for the native allele at nFT showed a selective advantage of 6.6%. Nevertheless, we found relatively low correlations between flowering times in the field and the growth chambers. Additionally, we detected flowering-related QTLs in the field that were absent across the full range of laboratory conditions, thus emphasizing the need to conduct experiments in natural environments.</t>
  </si>
  <si>
    <t>Mitchell-Olds, Thomas/K-8121-2012; Anderson, Jill/F-9965-2012</t>
  </si>
  <si>
    <t>Mitchell-Olds, Thomas/0000-0003-3439-9921; Lee, Cheng-Ruei/0000-0002-1913-9964; Anderson, Jill/0000-0002-3253-8142</t>
  </si>
  <si>
    <t>10.1111/j.1558-5646.2010.01175.x</t>
  </si>
  <si>
    <t>WOS:000287854000014</t>
  </si>
  <si>
    <t>Bouyer, D; Roudier, F; Heese, M; Andersen, ED; Gey, D; Nowack, MK; Goodrich, J; Renou, JP; Grini, PE; Colot, V; Schnittger, A</t>
  </si>
  <si>
    <t>Bouyer, Daniel; Roudier, Francois; Heese, Maren; Andersen, Ellen D.; Gey, Delphine; Nowack, Moritz K.; Goodrich, Justin; Renou, Jean-Pierre; Grini, Paul E.; Colot, Vincent; Schnittger, Arp</t>
  </si>
  <si>
    <t>Polycomb Repressive Complex 2 Controls the Embryo-to-Seedling Phase Transition</t>
  </si>
  <si>
    <t>Polycomb repressive complex 2 (PRC2) is a key regulator of epigenetic states catalyzing histone H3 lysine 27 trimethylation (H3K27me3), a repressive chromatin mark. PRC2 composition is conserved from humans to plants, but the function of PRC2 during the early stage of plant life is unclear beyond the fact that it is required for the development of endosperm, a nutritive tissue that supports embryo growth. Circumventing the requirement of PRC2 in endosperm allowed us to generate viable homozygous null mutants for FERTILIZATION INDEPENDENT ENDOSPERM (FIE), which is the single Arabidopsis homolog of Extra Sex Combs, an indispensable component of Drosophila and mammalian PRC2. Here we show that H3K27me3 deposition is abolished genome-wide in fie mutants demonstrating the essential function of PRC2 in placing this mark in plants as in animals. In contrast to animals, we find that PRC2 function is not required for initial body plan formation in Arabidopsis. Rather, our results show that fie mutant seeds exhibit enhanced dormancy and germination defects, indicating a deficiency in terminating the embryonic phase. After germination, fie mutant seedlings switch to generative development that is not sustained, giving rise to neoplastic, callus-like structures. Further genome-wide studies showed that only a fraction of PRC2 targets are transcriptionally activated in fie seedlings and that this activation is accompanied in only a few cases with deposition of H3K4me3, a mark associated with gene activity and considered to act antagonistically to H3K27me3. Up-regulated PRC2 target genes were found to act at different hierarchical levels from transcriptional master regulators to a wide range of downstream targets. Collectively, our findings demonstrate that PRC2-mediated regulation represents a robust system controlling developmental phase transitions, not only from vegetative phase to flowering but also especially from embryonic phase to the seedling stage.</t>
  </si>
  <si>
    <t>Schnittger, Arp/F-8989-2010; Grini, Paul/H-9471-2016; Grini, Paul/N-5948-2019; Bouyer, Daniel/P-5119-2016</t>
  </si>
  <si>
    <t>Schnittger, Arp/0000-0001-7067-0091; Grini, Paul/0000-0003-3898-6277; Grini, Paul/0000-0003-3898-6277; Bouyer, Daniel/0000-0002-7438-5551; Andersen, Ellen Dehnes/0000-0002-4156-2056; Gey, Delphine/0000-0002-5656-1793; Nowack, Moritz/0000-0001-8918-7577</t>
  </si>
  <si>
    <t>e1002014</t>
  </si>
  <si>
    <t>10.1371/journal.pgen.1002014</t>
  </si>
  <si>
    <t>WOS:000288996600046</t>
  </si>
  <si>
    <t>Baba, K; Karlberg, A; Schmidt, J; Schrader, J; Hvidsten, TR; Bako, L; Bhalerao, RP</t>
  </si>
  <si>
    <t>Baba, Kyoko; Karlberg, Anna; Schmidt, Julien; Schrader, Jarmo; Hvidsten, Torgeir R.; Bako, Laszlo; Bhalerao, Rishikesh P.</t>
  </si>
  <si>
    <t>Activity-dormancy transition in the cambial meristem involves stage-specific modulation of auxin response in hybrid aspen</t>
  </si>
  <si>
    <t>The molecular basis of short-day-induced growth cessation and dormancy in the meristems of perennial plants (e.g., forest trees growing in temperate and high-latitude regions) is poorly understood. Using global transcript profiling, we show distinct stage-specific alterations in auxin responsiveness of the transcriptome in the stem tissues during short-day-induced growth cessation and both the transition to and establishment of dormancy in the cambial meristem of hybrid aspen trees. This stage-specific modulation of auxin signaling appears to be controlled via distinct mechanisms. Whereas the induction of growth cessation in the cambium could involve induction of repressor auxin response factors (ARFs) and down-regulation of activator ARFs, dormancy is associated with perturbation of the activity of the SKP-Cullin-F-box(TIR) (SCFTIR) complex, leading to potential stabilization of repressor auxin (AUX)/indole-3-acetic acid (IAA) proteins. Although the role of hormones, such as abscisic acid (ABA) and gibberellic acid (GA), in growth cessation and dormancy is well established, our data now implicate auxin in this process. Importantly, in contrast to most developmental processes in which regulation by auxin involves changes in cellular auxin contents, day-length-regulated induction of cambial growth cessation and dormancy involves changes in auxin responses rather than auxin content.</t>
  </si>
  <si>
    <t>Hvidsten, Torgeir R/A-3409-2009</t>
  </si>
  <si>
    <t>Hvidsten, Torgeir R/0000-0001-6097-2539; Bhalerao, Rishikesh/0000-0003-4384-7036</t>
  </si>
  <si>
    <t>10.1073/pnas.1011506108</t>
  </si>
  <si>
    <t>WOS:000287580400064</t>
  </si>
  <si>
    <t>Nicol, SC; Vanpe, C; Sprent, J; Morrow, G; Andersen, NA</t>
  </si>
  <si>
    <t>Nicol, Stewart C.; Vanpe, Cecile; Sprent, Jenny; Morrow, Gemma; Andersen, Niels A.</t>
  </si>
  <si>
    <t>Spatial ecology of a ubiquitous Australian anteater, the short-beaked echidna (Tachyglossus aculeatus)</t>
  </si>
  <si>
    <t>The only specialized ant-eating mammal in Australia and New Guinea is the egg-laying short-beaked echidna (Tachyglossus aculeatus), and this single species occurs throughout Australia in a wide range of habitats. Despite the diversity of habitats and density and distribution of prey species, home-range sizes throughout Australia seem remarkably similar. We radiotracked echidnas in a population in Tasmania over a 13-year period and calculated home-range sizes using the fixed kernel method and the minimum convex polygon method. No relationship was found between body mass and home-range size, and mean annual home-range size of males (90% kernels) was 107 ha +/- 48 SD, twice that of females (48 +/- 28 ha). Male home ranges overlapped considerably and also overlapped with those of several females. The echidna follows the pattern seen in many solitary eutherian mammals: both sexes are promiscuous, and males have larger home ranges than females. Echidnas show a high degree of home-range fidelity but can make rare excursions out of their normal area. Hibernating echidnas move between shelters during their periodic arousals, resulting in home-range sizes similar to those of the active period. Consistent with their very low metabolic rate, echidnas have home-range sizes considerably smaller than predicted for carnivorous or omnivorous mammals. Examination of data from other ant-eating mammals shows that as a group anteaters not only have smaller than predicted home ranges but they depart significantly from the normal relationship between home-range size and body mass.</t>
  </si>
  <si>
    <t>Morrow, Gemma/0000-0002-4391-0165; Vanpe, Cecile/0000-0001-8136-1657</t>
  </si>
  <si>
    <t>10.1644/09-MAMM-A-398.1</t>
  </si>
  <si>
    <t>WOS:000287898700011</t>
  </si>
  <si>
    <t>Smith, CS; Epstein, JH; Breed, AC; Plowright, RK; Olival, KJ; de Jong, C; Daszak, P; Field, HE</t>
  </si>
  <si>
    <t>Smith, Craig S.; Epstein, Jonathan H.; Breed, Andrew C.; Plowright, Raina K.; Olival, Kevin J.; de Jong, Carol; Daszak, Peter; Field, Hume E.</t>
  </si>
  <si>
    <t>Satellite Telemetry and Long-Range Bat Movements</t>
  </si>
  <si>
    <t>Background: Understanding the long-distance movement of bats has direct relevance to studies of population dynamics, ecology, disease emergence, and conservation. Methodology/Principal Findings: We developed and trialed several collar and platform terminal transmitter (PTT) combinations on both free-living and captive fruit bats (Family Pteropodidae: Genus Pteropus). We examined transmitter weight, size, profile and comfort as key determinants of maximized transmitter activity. We then tested the importance of bat-related variables (species size/weight, roosting habitat and behavior) and environmental variables (day-length, rainfall pattern) in determining optimal collar/PTT configuration. We compared battery-and solar-powered PTT performance in various field situations, and found the latter more successful in maintaining voltage on species that roosted higher in the tree canopy, and at lower density, than those that roost more densely and lower in trees. Finally, we trialed transmitter accuracy, and found that actual distance errors and Argos location class error estimates were in broad agreement. Conclusions/Significance: We conclude that no single collar or transmitter design is optimal for all bat species, and that species size/weight, species ecology and study objectives are key design considerations. Our study provides a strategy for collar and platform choice that will be applicable to a larger number of bat species as transmitter size and weight continue to decrease in the future.</t>
  </si>
  <si>
    <t>Breed, Andrew C/A-5682-2011; daszak, peter/U-4588-2017</t>
  </si>
  <si>
    <t>Breed, Andrew C/0000-0002-3439-9510; daszak, peter/0000-0002-2046-5695; Olival, Kevin/0000-0003-3211-1875</t>
  </si>
  <si>
    <t>e14696</t>
  </si>
  <si>
    <t>10.1371/journal.pone.0014696</t>
  </si>
  <si>
    <t>WOS:000287392700009</t>
  </si>
  <si>
    <t>Hughes, GE; Sterk, G; Bale, JS</t>
  </si>
  <si>
    <t>Hughes, G. E.; Sterk, G.; Bale, J. S.</t>
  </si>
  <si>
    <t>Thermal biology and establishment potential in temperate climates of the aphid parasitoid, Lysiphlebus testaceipes</t>
  </si>
  <si>
    <t>Lysiphlebus testaceipes (Cresson) (Hymenoptera: Braconidae, Aphidiinae) is a parasitic wasp which plays an important role in the biological control of a number of aphid species. Through assessment of its thermal biology and low temperature tolerance, this study ascertains the establishment potential of L. testaceipes in cool temperate climates typical of northern Europe. The developmental threshold of L. testaceipes was 5.8A degrees C. Rearing of parasitoids at shorter day lengths and lower temperatures indicated no ability to enter a diapause state. The supercooling points (SCP) of non-acclimated and acclimated parasitoid life stages were between -24.6A degrees C and -17.7A degrees C, with LTemp(50) temperatures approaching these values, indicating a high level of cold tolerance in short exposures. At 5A degrees C the LTime(50) of acclimated larvae within parasitized aphids was 42.8 days. Acclimated pupae continued to develop with 54% adult emergence from mummies within 60 days. Acclimated parasitoid larvae and pupae, within living and mummified aphids, continued to develop during 70 days of winter field exposure and emerging adult parasitoids were reproductively viable under field conditions. These data indicate that where suitable host species are available throughout the year, L. testaceipes would be able to establish in northern Europe.</t>
  </si>
  <si>
    <t>10.1007/s10526-010-9314-x</t>
  </si>
  <si>
    <t>WOS:000285874000003</t>
  </si>
  <si>
    <t>Hoglind, M; Hanslin, HM; Mortensen, LM</t>
  </si>
  <si>
    <t>Hoglind, Mats; Hanslin, Hans M.; Mortensen, Leiv M.</t>
  </si>
  <si>
    <t>Photosynthesis of Lolium perenne L. at low temperatures under low irradiances</t>
  </si>
  <si>
    <t>To develop mechanistic models for winter survival of grasses under climate change, more knowledge is needed of photosynthetic activity at low irradiance and temperature. Photosynthetic activity of small stands of Lolium perenne was continuously studied for up to two weeks under low photosynthetic photon flux density (PPFD) in the air temperature range from -3 degrees C to +9 degrees C. The photosynthetic rate of plants growing at 2, 6 and 9 degrees C was similar at 120 mu mol m(-2) s(-1) PPFD but the rate increased with increasing PPFD at all temperatures, particularly 9 degrees C. Light saturation of photosynthesis was reached at approx. 300 mu mol m(-2) s(-1) at 2 and 6 degrees C, and at approx. 600 mu mol m(-2) s(-1) at 9 degrees C. At 300 mu mol m(-2) s(-1), the CO2 exchange rate (CER) at 2 degrees C was approx. 60% of that at 9 degrees C. When the temperature increased gradually from 0 degrees C at start to +5 degrees C at the end of the 8-h photoperiod, CER decreased by about 20% compared with that at constant 5 degrees C. Changing the temperature from constant +5 degrees C to a diurnal variation between -2 and +2 degrees C gradually decreased daytime CER to approx. 10% after five days, partly due to leaf area losses (similar to 50% loss) when the poorly acclimatised plants were exposed to frost. At start of the photoperiod at -2 degrees C CER was negative, but became slightly positive when temperature exceeded -1 degrees C after two hours. Total daily photosynthesis was negative due to night-time respiration in this treatment. Soil heating to avoid freezing when the diurnal air temperature fluctuated between -3 and +3 degrees C had no effect on CER at this low PPFD level (150 mu mol m(-2) s(-1)). In contrast to the -2/+2 degrees C treatment, total daily photosynthesis was slightly positive in the -3/+3 degrees C treatment, where the plants were better acclimatised to frost. Increasing the CO2 concentration from 350 to 600 mu mol mol(-1) had no effect on CER at 2 and 6 degrees C, but increased it by 20% at 9 degrees C. The data indicate that the minimum temperature for photosynthesis in the cultivar studied is about -4 degrees C. The results can be applied in different photosynthesis models. (C) 2010 Elsevier B.V. All rights reserved.</t>
  </si>
  <si>
    <t>Hanslin, Hans Martin/E-3048-2016</t>
  </si>
  <si>
    <t>Hanslin, Hans Martin/0000-0002-3224-2368</t>
  </si>
  <si>
    <t>10.1016/j.envexpbot.2010.10.007</t>
  </si>
  <si>
    <t>WOS:000285814500028</t>
  </si>
  <si>
    <t>Lahann, P; Dausmann, KH</t>
  </si>
  <si>
    <t>Lahann, Petra; Dausmann, Kathrin H.</t>
  </si>
  <si>
    <t>Live fast, die young: flexibility of life history traits in the fat-tailed dwarf lemur (Cheirogaleus medius)</t>
  </si>
  <si>
    <t>The fat-tailed dwarf lemur, Cheirogaleus medius, occurs in ecologically very different habitat types (rainforest and dry forest) across Madagascar. Its extraordinary biological characteristics, such as monogamy and long-term hibernation, allow us to investigate behavioral, ecological, and physiological flexibility of this species in populations across different ecological environments. This study aims to determine whether different life history and physiological traits show variation in adaptation to the differing ambient conditions or are conservative and influenced more by the organism's evolutionary history. We compared body masses, life history traits, social organization, and hibernation duration of two populations of C. medius, one from a littoral rainforest and one from the dry deciduous forest. We revealed clear geographical differences in the length of hibernation duration as well as, more surprisingly, in life history traits. We found that this species' reproductive strategies seem to be highly flexible. Animals in the rainforest can spend more time in the active state due to a shorter hibernation period, but have, in general, a shorter life expectancy due to higher mortality rates. Hence, they seem to maximize their total reproductive output with higher reproductive rates (larger litter sizes, greater number of litters). Home ranges and social organization, on the other hand, did not vary between habitats, suggesting that the general requirements of this species are independent of environmental conditions. In conclusion, some life history traits, formerly assumed to be genetically fixed parameters of primate species, prove in fact to be highly flexible. Different populations of the same species show distinct adaptations according to the prevailing conditions in order to maximize individual reproductive output.</t>
  </si>
  <si>
    <t>Dausmann, Kathrin/E-9270-2017</t>
  </si>
  <si>
    <t>10.1007/s00265-010-1055-4</t>
  </si>
  <si>
    <t>WOS:000286322200027</t>
  </si>
  <si>
    <t>Wang, HH; Lei, ZR; Li, X; Oetting, RD</t>
  </si>
  <si>
    <t>Wang, Haihong; Lei, Zhongren; Li, Xue; Oetting, Ronald D.</t>
  </si>
  <si>
    <t>Rapid Cold Hardening and Expression of Heat Shock Protein Genes in the B-Biotype Bemisia tabaci</t>
  </si>
  <si>
    <t>This paper describes the rapid cold hardening processes of the sweetpotato whitefly, Bemisia tabaci (Gennadius). It was found that all developmental stages of B. tabaci have the capacity of rapid cold hardening and the length of time required to induce maximal cold hardiness at 0 degrees C varies with stage. There was only 18.3% survival when adult whiteflies were transferred directly from 26 degrees C to -8.5 degrees C for 2 h. However, exposure to 0 degrees C for 1 h before transfer to -8.5 degrees C increased the survival to 81.2%. The whiteflies show "prefreeze" mortality when they were exposed to temperatures above the supercooling point (SCP), although the range of SCP of whiteflies is -26 degrees C to -29 degrees C. The rapid cold hardening had no effect on SCP and reduced the lower lethal temperature of adults from -9 degrees C to -11 degrees C. Rapid cold-hardened adults had a similar lifespan as the control group but deposited fewer eggs than nonhardened individuals. The expression profiles during cold hardening and recovery from this process revealed that HSP90 did not respond to cold stress. However, HSP70 and HSP20 were significantly induced by cold with different temporal expression patterns. These results suggest that the rapid cold hardening response is possibly advantageous to whiteflies that are often exposed to drastic temperature fluctuations in spring or autumn in northern China, and the expression of HSP70 and HSP20 may be associated with the cold tolerance of B. tabaci.</t>
  </si>
  <si>
    <t>10.1603/EN09357</t>
  </si>
  <si>
    <t>WOS:000287541700019</t>
  </si>
  <si>
    <t>Stauffer, TW; Hatle, JD; Whitman, DW</t>
  </si>
  <si>
    <t>Stauffer, Timothy W.; Hatle, John D.; Whitman, Douglas W.</t>
  </si>
  <si>
    <t>Divergent Egg Physiologies in Two Closely Related Grasshopper Species: Taeniopoda eques versus Romalea microptera (Orthoptera: Romaleidae)</t>
  </si>
  <si>
    <t>We compared egg survivorship and egg development time at different soil moistures for two closely related grasshopper species from divergent habitats: marsh-inhabiting Roma lea microptera (Beauvois) versus desert-inhabiting Taeniopoda eques (Burmeister). These two species can interbreed and produce viable offspring. In nature, both species have a similar 8-9 mo subterranean egg stage, but their soil environments differ dramatically in water content. We predicted that the eggs of the two species would exhibit differential survivorship and development times under different moisture levels. Our laboratory results show that the eggs of both species survived a wide range of soil moistures (approximate to 0.5 to 90%), maintained for 3 mo. However, the eggs of the marsh grasshopper, R. microptera, better tolerated the highest soil moistures (95 and 100%), whereas the eggs of the desert species, T. eques, better tolerated the lowest soil moistures (0.0 and 0.1%). Sixty-five percent of marsh-inhabiting R. microptera eggs, but no desert T. eques eggs, survived 3 mo submersion under water. In contrast, 49% of desert T. eques eggs, but only 3.5% of R. microptera eggs, survived after being laid into oven-dried sand and then maintained with no additional water until hatch. In the laboratory at 26 degrees C, the two species differed significantly in the mean length of the oviposition-to-hatch interval: 176 d for R. microptera versus 237 d for T. eques. These divergent traits presumably benefit these insects in their divergent habitats. Our results suggest the evolution of physiological divergence that is consistent with adaptations to local environments.</t>
  </si>
  <si>
    <t>10.1603/EN10200</t>
  </si>
  <si>
    <t>WOS:000287541700022</t>
  </si>
  <si>
    <t>Augustine, DJ</t>
  </si>
  <si>
    <t>Augustine, David J.</t>
  </si>
  <si>
    <t>Habitat Selection by Mountain Plovers in Shortgrass Steppe</t>
  </si>
  <si>
    <t>Much of the breeding range for the mountain plover (Charadrius montanus) occurs in shortgrass steppe and mixed-grass prairie in the western Great Plains of North America. Studies of mountain plovers in shortgrass steppe during the 1970s and 1990s were focused in Weld County, Colorado, which was considered a key breeding area for the species. These studies, however, did not include habitats influenced by black-tailed prairie dogs (Cynomys ludovicianus) or prescribed fire. The role of these 2 rangeland disturbance processes has increased substantially over the past 15 years. During 2008-2009, I used radial distance point count surveys to estimate mountain plover densities early in the nesting season in 4 habitats on public lands in Weld County, Colorado. All 4 habitats were grazed by cattle during the growing season at moderate stocking rates but had different additional disturbances consisting of 1) dormant-season prescribed burns, 2) active black-tailed prairie dog colonies, 3) black-tailed prairie dog colonies affected by epizootic plague in the past 1-2 years, and 4) rangeland with no recent history of fire or prairie dogs. Mountain plover densities were similar on active black-tailed prairie dog colonies ((X) over bar = 6.8 birds/km(2), 95% CI = 4.3-10.6) and prescribed burns ((X) over bar = 5.6 birds/km(2), 95% CI = 3.5-9.1). In contrast, no plovers were detected at randomly selected rangeland sites grazed by cattle but lacking recent disturbance by prairie dogs or fire, even though survey effort was highest for this rangeland habitat. Mountain plover densities were intermediate (2.0 birds/km(2), 95% CI = 0.8-5.0) on sites where black-tailed prairie dogs had recently been extirpated by plague. These findings suggest that prescribed burns and active black-tailed prairie dog colonies may enhance breeding habitat for mountain plovers in shortgrass steppe and illustrate the potential for suppressed or altered disturbance processes to influence habitat availability for declining wildlife species. (C) 2011 The Wildlife Society(dagger)</t>
  </si>
  <si>
    <t>Augustine, David/H-6167-2011</t>
  </si>
  <si>
    <t>10.1002/jwmg.57</t>
  </si>
  <si>
    <t>WOS:000289670800006</t>
  </si>
  <si>
    <t>Augustaitis, A; Kliucius, A; Marozas, V; Beniusis, E; Pilkauskas, M; Vitas, A; Girgzdiene, R</t>
  </si>
  <si>
    <t>Aleksandras Stulginskis Univ</t>
  </si>
  <si>
    <t>Augustaitis, Algirdas; Kliucius, Almantas; Marozas, Vitas; Beniusis, Eurelijus; Pilkauskas, Mantas; Vitas, Adomas; Girgzdiene, Rasele</t>
  </si>
  <si>
    <t>Sensitivity of European Beech Trees to Air Pollution and Meteorological Extremes in Lithuania</t>
  </si>
  <si>
    <t>RURAL DEVELOPMENT IN GLOBAL CHANGES, VOL 5, BOOK 2</t>
  </si>
  <si>
    <t>5th International Scientific Conference on Rural Development - In Global Changes</t>
  </si>
  <si>
    <t>NOV 24-25, 2011</t>
  </si>
  <si>
    <t>Aleksandras Stulginskis Univ, Akademija, LITHUANIA</t>
  </si>
  <si>
    <t>European beech (Fagus sylvatica L.) is one of the most widespread and thoroughly investigated European tree species. Despite this, a limited number of studies have examined mature beech tree growth outside their natural distribution range in relation to meteorological parameters and air pollution. The present study aimed to detect sensitivity of beech tree growth not only to meteorological conditions but also one of the most phytotoxic pollutants - surface ozone in Lithuania by using dendrochronological method. Data set since 1980 of surface ozone was available from Preila EMEP station, and enables to analyze integrated effect meteorology and surface ozone on beech growth variation over the last 30 year period. The obtained results revealed that hot summers, dry and cold dormant and first half of vegetation periods resulted in beech tree growth reduction. However, due to climate changes warmer dormant periods and rather stable temperatures of summers should increase the tolerance of beech trees to unfavorable lack of humidity in the first half of vegetation. Surface ozone having negative effect on beech tree growth due to stabilization in its concentration should not decrease beech tree stem increment. If changes in the considered parameters continue following the last 10 year period scenarios, the intensity of Beech tree growth in Lithuania should increase.</t>
  </si>
  <si>
    <t>WOS:000304698500003</t>
  </si>
  <si>
    <t>Pilkauskas, M; Augustaitis, A; Marozas, V</t>
  </si>
  <si>
    <t>Pilkauskas, Mantas; Augustaitis, Algirdas; Marozas, Vitas</t>
  </si>
  <si>
    <t>Growth Peculiarities of European Beech Trees Outside their Natural Distribution Range in Lithuania</t>
  </si>
  <si>
    <t>European beech seems to be a successful tree species outside their distribution range in the north-eastern part of Europe. Prussian foresters promoted European beech in western and south-western parts of Lithuania in the nineteenth century by planting these trees in Scots pine stands. This forest management practice ensured beech migration towards north-east, what resulted in arising of the new issues concerning sensitivity of European beech to current environmental changes, in areas outside their natural distribution range. Dendrochronological analysis of these trees revealed that wormer dormant period and precipitation amount over the entire year positively affected beech tree growth in Lithuania. Only the effect of summer air temperature on beech tree ring formation demonstrated different significance, i.e. on the seaside summer air temperature positively resulted in tree ring width, meanwhile in the central part of Lithuania - negatively. Further investigation in this field will allow explain this difference in beech growth formation and sensitivity to summer heat in Lithuania. Despite this we can conclude that seaside and south-western parts of Lithuania are rather favourable for beech growth under the changing climate conditions in Lithuania.</t>
  </si>
  <si>
    <t>WOS:000304698500019</t>
  </si>
  <si>
    <t>Holden, T; Gadura, N; Dehipawala, S; Cheung, E; Tuffour, M; Schneider, P; Tremberger, G; Lieberman, D; Cheung, T</t>
  </si>
  <si>
    <t>Hoover, RB; Davies, PCW; Levin, GV; Rozanov, AY</t>
  </si>
  <si>
    <t>Holden, Todd; Gadura, N.; Dehipawala, S.; Cheung, E.; Tuffour, M.; Schneider, P.; Tremberger, G., Jr.; Lieberman, D.; Cheung, T.</t>
  </si>
  <si>
    <t>Technologically important extremophile 16S rRNA sequence Shannon entropy and fractal property comparison with long term dormant microbes</t>
  </si>
  <si>
    <t>INSTRUMENTS, METHODS, AND MISSIONS FOR ASTROBIOLOGY XIV</t>
  </si>
  <si>
    <t>Proceedings of SPIE</t>
  </si>
  <si>
    <t>Conference on Instruments, Methods, and Missions for Astrobiology XIV</t>
  </si>
  <si>
    <t>AUG 23-25, 2011</t>
  </si>
  <si>
    <t>San Diego, CA</t>
  </si>
  <si>
    <t>SPIE</t>
  </si>
  <si>
    <t>Technologically important extremophiles including oil eating microbes, uranium and rocket fuel perchlorate reduction microbes, electron producing microbes and electrode electrons feeding microbes were compared in terms of their 16S rRNA sequences, a standard targeted sequence in comparative phylogeny studies. Microbes that were reported to have survived a prolonged dormant duration were also studied. Examples included the recently discovered microbe that survives after 34,000 years in a salty environment while feeding off organic compounds from other trapped dead microbes. Shannon entropy of the 16S rRNA nucleotide composition and fractal dimension of the nucleotide sequence in terms of its atomic number fluctuation analyses suggest a selected range for these extremophiles as compared to other microbes; consistent with the experience of relatively mild evolutionary pressure. However, most of the microbes that have been reported to survive in prolonged dormant duration carry sequences with fractal dimension between 1.995 and 2.005 (N = 10 out of 13). Similar results are observed for halophiles, red-shifted chlorophyll and radiation resistant microbes. The results suggest that prolonged dormant duration, in analogous to high salty or radiation environment, would select high fractal 16S rRNA sequences. Path analysis in structural equation modeling supports a causal relation between entropy and fractal dimension for the studied 16S rRNA sequences (N = 7). Candidate choices for high fractal 16S rRNA microbes could offer protection for prolonged spaceflights. BioBrick gene network manipulation could include extremophile 16S rRNA sequences in synthetic biology and shed more light on exobiology and future colonization in shielded spaceflights. Whether the high fractal 16S rRNA sequences contain an asteroid-like extra-terrestrial source could be speculative but interesting.</t>
  </si>
  <si>
    <t>0277-786X</t>
  </si>
  <si>
    <t>978-0-81948-762-9</t>
  </si>
  <si>
    <t>81520T</t>
  </si>
  <si>
    <t>10.1117/12.893450</t>
  </si>
  <si>
    <t>WOS:000296107200021</t>
  </si>
  <si>
    <t>Tiberti, R</t>
  </si>
  <si>
    <t>Tiberti, Rocco</t>
  </si>
  <si>
    <t>Morphology and ecology of Daphnia middendorffiana, Fisher 1851 (Crustacea, Daphniidae) from four new populations in the Alps</t>
  </si>
  <si>
    <t>JOURNAL OF LIMNOLOGY</t>
  </si>
  <si>
    <t>Daphnia middendorffiana has an arctic, circumpolar distribution, with some isolated southerly populations restricted to mountainous areas, including the Alps. In this paper, new records of Daphnia middendorffiana on the Alps are reported. The species was regularly recorded in several samples collected from 2006 to 2009 in four high altitude lakes in the Gran Paradiso National Park (GPNP) during the ice free period. This is the third finding for the Alps and the described populations are the largest. Chemical and morphometric features of the lakes are provided, the morphology of the Daphnia middendorffiana from GPNP is described as well as some aspects concerning its ecology. The studied lakes are small, oligotrophic (total phosphorus ranged from 0 to 7 mu g L-1) and well preserved from acidification risk (pH ranged from 6.45 to 8.14). D. middendorffiana is the largest zooplanktonic crustacean inhabiting the Alpine lakes in GPNP reaching 3.43 mm in length: the morphological analysis noted some differences within the studied populations: however there is a clear resemblance to the only Alpine population previously described (from Central Alps, Bognanco Valley, Lake Campo IV) and to the arctic populations. D. middendorffiana in GPNP lives at low density levels, reaching higher densities in late August and early September. No males have been found during the sample campaign confirming its ability to produce asexual viable diapauses eggs. This study confirms the attitude of this species for cold and oligotrophic waters and increases the current knowledge on the geographical distribution, morphology and ecology of this species in Alpine environments. The finding of D. middendordorffiana in the GPNP poses interesting issues concerning the phylogeography of Alpine Daphnia middendorffiana, as well as raising need for conservation efforts aimed at keeping the populations safe from several global and local threats, such as climate warming and the ecological impact of alien species.</t>
  </si>
  <si>
    <t>1129-5767</t>
  </si>
  <si>
    <t>1723-8633</t>
  </si>
  <si>
    <t>10.4081/jlimnol.2011.239</t>
  </si>
  <si>
    <t>WOS:000294320400009</t>
  </si>
  <si>
    <t>Michaelsen, TC; Jensen, KH; Hogstedt, G</t>
  </si>
  <si>
    <t>Michaelsen, Tore Christian; Jensen, Knut Helge; Hogstedt, Goran</t>
  </si>
  <si>
    <t>Topography is a limiting distributional factor in the soprano pipistrelle at its latitudinal extreme</t>
  </si>
  <si>
    <t>Climatic conditions such as temperature and seasonality are becoming increasingly harsh towards the latitudinal extreme of the distribution and may limit the occurrence of mammals through decreased food availability or accessibility. For nocturnal bats increasing day length in summer may also limit the range latitudinally. We investigated the effect of long term mean temperature, precipitation, altitude, water affinity, terrestrial habitat, and topography on the summer distribution of the soprano pipistrelle Pipistrellus pygmaeus at its northern limit in western Norway (62 degrees N, 06'E) in a fiord landscape. We recorded presence/absence of the species in 138 sites by means of ultrasound detectors (and an acoustic lure). A binary logistic regression analysis showed that temperature is significant in predicting occurrence of soprano pipistrelles, with no animals in areas of less than 13 degrees C (long term mean July temperature). Further, the model suggests that the species prefers areas where steep mountains to the north shade out the sun before sunset and after sunrise. Here soprano pipistrelles can start hunting up to 2 h earlier than in a flat landscape, thus spending more time on energy consumption. (C) 2010 Deutsche Gesellschaft fur Saugetierkunde. Published by Elsevier GmbH. All rights reserved.</t>
  </si>
  <si>
    <t>10.1016/j.mambio.2010.12.004</t>
  </si>
  <si>
    <t>WOS:000291118200008</t>
  </si>
  <si>
    <t>Dlugos, MJ; Wilcox, RS</t>
  </si>
  <si>
    <t>Dlugos, Michael J.; Wilcox, R. Stimson</t>
  </si>
  <si>
    <t>Altitudinal differentiation of reproductive tactic plasticity despite the close proximity of two Aquarius remigis populations</t>
  </si>
  <si>
    <t>BEHAVIOUR</t>
  </si>
  <si>
    <t>In the water strider (Aquarius remigis), direct and delayed reproductive tactics are largely canalized in southern and northern areas of North America, respectively. A transition zone occurs in upstate New York, defined as the area where lowland striders plastically express either tactic based on photoperiod and food abundance cues. We tested whether these cues similarly influence tactics among higher altitude transition zone populations. We compared the proportion of direct reproducers from a high altitude stream (HAS) and a low altitude stream (LAS) reared under low and high food abundance, as well as a normal and late-solstice photoperiod. With sexes combined, higher proportions of direct reproducers were found among LAS striders, and among striders reared in the late solstice photoperiod and high food abundance treatments. Among males, a food abundance x stream interaction was significant, suggesting greater canalization of reproductive tactics among HAS males. Among females, photoperiod was a significant factor, but did not interact with stream of origin. Field measurements showed that water surface temperatures and food abundance were lower in HAS compared to LAS. These conditions, as well as shorter season lengths, likely select against direct reproduction among HAS striders, possibly resulting in the observed canalization of reproductive tactics.</t>
  </si>
  <si>
    <t>0005-7959</t>
  </si>
  <si>
    <t>10.1163/000579511X555269</t>
  </si>
  <si>
    <t>WOS:000288105500006</t>
  </si>
  <si>
    <t>Schroeter, B; Green, TGA; Pannewitz, S; Schlensog, M; Sancho, LG</t>
  </si>
  <si>
    <t>Schroeter, Burkhard; Green, T. G. Allan; Pannewitz, Stefan; Schlensog, Mark; Sancho, Leopoldo G.</t>
  </si>
  <si>
    <t>Summer variability, winter dormancy: lichen activity over 3 years at Botany Bay, 77 degrees S latitude, continental Antarctica</t>
  </si>
  <si>
    <t>Lichens make up a major component of Antarctic vegetation; they are also poikilohydric and are metabolically active only when hydrated. Logistic constraints have meant that we have little idea of the length, timing or environmental conditions of activity periods of lichens. We present the results of a three-year monitoring of the activity of the lichen Umbilicaria aprina at Botany Bay (77A degrees S latitude) in the Ross Sea region, continental Antarctica. Chlorophyll fluorescence parameters that allowed hydrated metabolic activity to be detected were recorded with a special fluorometer at 2- or 3-h intervals. Air and thallus temperatures and incident PPFD (photosynthetic photon flux density, mu mol photon m(-2) s(-1)) were also recorded at hourly intervals. Activity was extremely variable between months and years and, overall, lichen was active for 7% of the 28-month period. Spring snow cover often delayed the onset of activity. Whereas the period immediately after snow melt was often very productive, the later months, January to March, often showed low or no activity. Mean thallus temperature when active was just above zero degrees and much higher than the annual mean air temperature of -15 to -19A degrees C. Because major snow melts occurred when incident radiation was high, the lichen was also subjected to very high PPFD when active, often more than 2,500 mu mol photon m(-2) s(-1). The major environmental stress appeared to be high light rather than low temperatures, and the variability of early season snow fall means that prediction of activity will be very difficult.</t>
  </si>
  <si>
    <t>Sancho, leopoldo/H-2974-2013; SANCHO, LEOPOLDO/G-9120-2015</t>
  </si>
  <si>
    <t>SANCHO, LEOPOLDO/0000-0002-4751-7475</t>
  </si>
  <si>
    <t>10.1007/s00300-010-0851-7</t>
  </si>
  <si>
    <t>WOS:000286471600002</t>
  </si>
  <si>
    <t>Neele, F; Wu, H; Hendriks, C; Brandsma, R</t>
  </si>
  <si>
    <t>Gale, J; Hendriks, C; Turkenberg, W</t>
  </si>
  <si>
    <t>Neele, Filip; Wu, Hao; Hendriks, Chris; Brandsma, Ruut</t>
  </si>
  <si>
    <t>Planning of CCS development in the Netherlands offshore</t>
  </si>
  <si>
    <t>10TH INTERNATIONAL CONFERENCE ON GREENHOUSE GAS CONTROL TECHNOLOGIES</t>
  </si>
  <si>
    <t>Energy Procedia</t>
  </si>
  <si>
    <t>10th International Conference on Greenhouse Gas Control Technologies</t>
  </si>
  <si>
    <t>Amsterdam, NETHERLANDS</t>
  </si>
  <si>
    <t>The offshore gas fields in The Netherlands provide a storage capacity of about 1 Gt, which will become available over the next few decades. Existing production facilities may be re-used for injection. Uncertainties in storage capacity, injection rates and time of availability require an analysis of the feasibility of storing CO2 at the rates currently projected for the period 2015 - 2050. This paper investigates the availability of storage capacity and the feasibility of injecting CO2 at the rate that current capture scenarios foresee. The cost of storage in depleted gas fields is estimated, assuming either re-use of existing installations or the construction of new platforms and wells. Unit cost of storage, non-discounted, in the range of 10 (sic)/tCO(2) is feasible for larger fields; costs for small fields are estimated to range up to 40 (sic)/tCO(2). Constructing new, dedicated facilities is not always the more expensive option, due to sometimes long hibernation times and higher operational cost of existing facilities. Two capture scenarios are used for the Rotterdam and Amsterdam areas, with captured volumes increasing to 25 Mt/yr or 40 Mt/yr. In both cases, injection rate limitations become apparent when 70 - 75% of the storage capacity is used, which is around 2055 and 2045, respectively. To ensure continuity of storage, alternatives for storage in offshore gas fields need to be in place by then. (C) 2011 Published by Elsevier Ltd.</t>
  </si>
  <si>
    <t>1876-6102</t>
  </si>
  <si>
    <t>10.1016/j.egypro.2011.02.178</t>
  </si>
  <si>
    <t>WOS:000298299703016</t>
  </si>
  <si>
    <t>Bartosik, K; Wisniowski, L; Buczek, A</t>
  </si>
  <si>
    <t>Bartosik, Katarzyna; Wisniowski, Lukasz; Buczek, Alicja</t>
  </si>
  <si>
    <t>Abundance and seasonal activity of adult Dermacentor reticulatus (Acari: Amblyommidae) in eastern Poland in relation to meteorological conditions and the photoperiod</t>
  </si>
  <si>
    <t>Investigations of the abundance and seasonal activity of adult D. reticulatus in relation to the effect of climatic conditions (temperature, humidity) and the photoperiod on host-seeking behaviour were conducted in eastern Poland (51 degrees 25'N) in 1999-2000. D. reticulatus host-seeking activity was observed between the end of March at 5 degrees C temperature and 89% humidity, and the beginning of December at 6 degrees C temperature and 92% humidity. The peak autumn activity found between September - November was more than 2-fold higher than the spring peak, which occurred between April - May. The activity of females, males, and the total number of adult ticks was correlated with the temperature (p&lt;0.01) and photoperiod (p&lt;0.01); additionally, no dependency was found between adult tick activity and humidity of the environment (p&gt;0.05). Females predominated throughout almost the entire activity period, but the ratios between females and males varied in the particular seasons. Males predominated only after the activity of adult ticks ceased between June - second decade of August, which was related to the reproductive processes. The investigations demonstrated that the activity dynamics in D. reticulatus from eastern Poland is similar to that in the southern European population, but different from that in the north-eastern Polish, Russian and West European populations. This indicates a need to monitor the threats of diseases transmitted by D. reticulatus within different regions of its range of geographic distribution.</t>
  </si>
  <si>
    <t>WOS:000298829200031</t>
  </si>
  <si>
    <t>Slama, K</t>
  </si>
  <si>
    <t>Slaninova, J</t>
  </si>
  <si>
    <t>Slama, Karel</t>
  </si>
  <si>
    <t>A MYTH ABOUT THE "POTENT CARDIOSTIMULATING" ACTION OF INSECT NEUROPEPTIDES HAS BEEN UNFOUNDED</t>
  </si>
  <si>
    <t>BIOLOGICALLY ACTIVE PEPTIDES</t>
  </si>
  <si>
    <t>COLLECTION SYMPOSIUM SERIES</t>
  </si>
  <si>
    <t>12th Czech and Slovak National Conference on Biologically Active Peptides</t>
  </si>
  <si>
    <t>APR 27-29, 2011</t>
  </si>
  <si>
    <t>Prague, CZECH REPUBLIC</t>
  </si>
  <si>
    <t>European Peptide Soc, BioTech as, INGOS, spol s r o, MERCK s r o, MGP Zlin s r o, PolyPeptide Labs</t>
  </si>
  <si>
    <t>Chemists and biochemists isolating or synthesizing insect neuropeptides used to create a myth about "potent cardiostimulating" properties of these peptides. The myth was motivated by a tendency to gain professional importance and scientific merit of their work. Crucial arguments in favour of the idea were obtained by simple, largely nonspecific, in vitro bioassays performed on isolated hearts of cockroaches in saline. These assays gave positive responses to a wide range of low molecular compounds as well as to most peptides tested. Our attempts to solve this problem started by development of new touch-free electrocardiographic methods for monitoring the heartbeat of unrestrained insects. Extensive in vivo recordings revealed that the tentatively "cardioactive" neuropeptides had no cardiostimulating activity under physiological conditions. Intimate similarities appeared between regulation of insect and human hearts. Accordingly, a cardioactive peptide does not exist in human medicine as well. Specific electrocardiographic methods were invented for testing new cardioactive pharmacological preparations on easily available insect material.</t>
  </si>
  <si>
    <t>978-80-86241-44-9</t>
  </si>
  <si>
    <t>WOS:000393738100034</t>
  </si>
  <si>
    <t>Zhao, M; Zhang, LM; Zhu, J</t>
  </si>
  <si>
    <t>Zhao, Min; Zhang, Limin; Zhu, Jun</t>
  </si>
  <si>
    <t>Dynamics of a host-parasitoid model with prolonged diapause for parasitoid</t>
  </si>
  <si>
    <t>COMMUNICATIONS IN NONLINEAR SCIENCE AND NUMERICAL SIMULATION</t>
  </si>
  <si>
    <t>In this paper, a host-parasitoid model with prolonged diapause for parasitoid is proposed and analyzed. The asymptotic stability analysis of the system is performed. For a biologically reasonable range of parameter values, the global dynamics of the system have been studied numerically. In particular, the effect of prolonged diapause and parasitism on the system has been investigated. Many forms of complex dynamics are observed. The complexities include: (1) chaotic bands with periodic windows; (2) pitchfork and tangent bifurcations; (3) period-doubling and period-halving cascades; (4) intermittency; (5) supertransients; (6) non-unique dynamics, meaning that several attractors coexist; and (7) attractor crises. Furthermore, the complex dynamic behaviors of the model are confirmed by the largest Lyapunov exponents. (C) 2010 Elsevier B.V. All rights reserved.</t>
  </si>
  <si>
    <t>Zhu, Jun/B-9945-2009</t>
  </si>
  <si>
    <t>1007-5704</t>
  </si>
  <si>
    <t>10.1016/j.cnsns.2010.03.011</t>
  </si>
  <si>
    <t>WOS:000282154900040</t>
  </si>
  <si>
    <t>Kauhala, K; Kowalczyk, R</t>
  </si>
  <si>
    <t>Kauhala, Kaarina; Kowalczyk, Rafal</t>
  </si>
  <si>
    <t>Invasion of the raccoon dog Nyctereutes procyonoides in Europe: History of colonization, features behind its success, and threats to native fauna</t>
  </si>
  <si>
    <t>We aimed to review the history of the introduction and colonization of the raccoon dog Nyctereutes procyonoides in Europe, the features behind its successful expansion and its impact on native fauna. The raccoon dog quickly colonized new areas after being introduced to the European part of the former Soviet Union. Today it is widespread in Northern and Eastern Europe and is still spreading in Central Europe. Features behind its success include its adaptability, high reproductive potential, omnivory, hibernation in northern areas, multiple introductions with &gt; 9000 individuals from different localities, and tendency to wander enabling gene flow between populations. Firm evidence of the raccoon dog's negative impact on native fauna, such as a reduction in bird populations, is still scarce. Raccoon dogs may destroy waterfowl nests, although a nest predation study in Latvia did not confirm this. Predator removal studies in Finland suggested that the raccoon dog's impact on game birds is smaller than expected. However, raccoon dogs may have caused local extinction of frog populations, especially on islands. Raccoon dogs may compete with other carnivores for food, for example for carrion in winter, or for the best habitat patches. In northern Europe potential competitors include the red fox Vulpes vulpes and the badger Meles meles, but studies of their diets or habitat preferences do not indicate severe competition. The raccoon dog is an important vector of diseases and parasites, such as rabies, Echinococcus multilocularis and Trichinella spp. and this is no doubt the most severe consequence arising from the spread of this alien species in Europe [Current Zoology 57 (5): 584-598, 2011].</t>
  </si>
  <si>
    <t>10.1093/czoolo/57.5.584</t>
  </si>
  <si>
    <t>WOS:000293343700004</t>
  </si>
  <si>
    <t>El Taj, HF; Jung, C</t>
  </si>
  <si>
    <t>El Taj, Hasan F.; Jung, Chuleui</t>
  </si>
  <si>
    <t>A KOREAN POPULATION OF NEOSEIULUS CALIFORNICUS (MCGREGOR) (ACARI: PHYTOSEIIDAE) THAT IS NON-DIAPAUSING</t>
  </si>
  <si>
    <t>The predatory mite Neoseiulus californicus (McGregor) has been extensively used as a biological control agent of spider mites under greenhouse and field conditions. Diapause is an important life history trait that should be taken into account when planning biological control in temperate regions. Diapause in N. californicus is highly variable across the global range. However, little is known to the Korean population of N. californicus. We studied the diapause induction of the N. californicus population originated from the southern island of Jeju, which is the only part of the country where N. californicus naturally occurs. Diapause induction was tested under the combination conditions of four constant temperatures (15, 18, 21, and 24 degrees C) and five photoperiods (6:18, 8:16, 10:14, 12:12, and 14:10 (L:D) h) with one or two generation exposures. Results showed that adult females in every treatment oviposited, indicating that diapause was not induced under these conditions. The preoviposition period was longer at lower temperatures (5.7 +/- 0.23 d at 15 degrees C) and gradually shortened as temperature increased (1.1 d +/- 0.04 at 24 degrees C). Reproduction and prey egg consumption were higher as temperature increased. In light of these findings, we discuss the potential use of N. californicus as a biological agent of spider mites in greenhouses and on field crops in temperate climate regions.</t>
  </si>
  <si>
    <t>El Taj, Hasan Fuad/0000-0001-7107-8647</t>
  </si>
  <si>
    <t>10.1080/01647954.2010.521519</t>
  </si>
  <si>
    <t>WOS:000299877200005</t>
  </si>
  <si>
    <t>Papanastasiou, SA; Nestel, D; Diamantidis, AD; Nakas, CT; Papadopoulos, NT</t>
  </si>
  <si>
    <t>Papanastasiou, Stella A.; Nestel, David; Diamantidis, Alexandros D.; Nakas, Christos T.; Papadopoulos, Nikos T.</t>
  </si>
  <si>
    <t>Physiological and biological patterns of a highland and a coastal population of the European cherry fruit fly during diapause</t>
  </si>
  <si>
    <t>Adult emergence of univoltine temperate insect species and its synchronization with specific host phenological stages is mainly regulated by obligatory pupal diapause. Although a few studies have investigated the factors affecting diapause intensity, little attention has been paid to the physiological alterations and metabolic regulation that take place during diapause. Here, we describe differences in diapause between a highland and a coastal Greek population of the European cherry fruit fly Rhagoletis cerasi, a major pest of sweet and sour cherries in many European countries. Pupae of both populations were exposed to the environmental conditions prevailing in the two areas and diapause termination was observed under laboratory conditions. The regulation of energetic metabolites during the long pupae stage was examined under both field and laboratory conditions. Differences in diapause intensity revealed that the two populations have adapted to the local geographical and climatic conditions and have different requirements for low temperatures to terminate diapause. The coastal population undergoes a shorter diapause and adults emerge more rapidly, especially in the highland area. The highland population failed to terminate diapause (&lt;40% adult emergence) in the coastal area. Both populations draw on their major energetic reserves (lipids and protein) similarly during diapause. Nevertheless, regulation of carbohydrate and glycogen reserves seems to vary between the populations: major peaks of these stored nutrients occur on different dates in the two populations, suggesting a differential regulation. Differences in diapause intensity imply a genetic differentiation between the two populations. The importance of our findings in understanding the physiological patterns during obligatory diapause of a univoltine insect species, as well as the practical implications for the development of specific phenological models for the European cherry fruit fly are discussed. (C) 2010 Elsevier Ltd. All rights reserved.</t>
  </si>
  <si>
    <t>Nakas, Christos T/F-3052-2011; Papadopoulos, Nikos/B-9156-2011</t>
  </si>
  <si>
    <t>Nakas, Christos T/0000-0003-4155-722X; Papadopoulos, Nikos/0000-0003-2480-8189</t>
  </si>
  <si>
    <t>10.1016/j.jinsphys.2010.09.008</t>
  </si>
  <si>
    <t>WOS:000286849800011</t>
  </si>
  <si>
    <t>Nunes-Freitas, AF; Rocha, CFD</t>
  </si>
  <si>
    <t>Nunes-Freitas, A. F.; Rocha, C. F. D.</t>
  </si>
  <si>
    <t>Reproductive phenology and flower visitors' guild of Canistropsis microps (Bromeliaceae) in an Atlantic Rainforest of southeastern Brazil</t>
  </si>
  <si>
    <t>The reproductive phenology and guild of the floral visitors of Canistropsis microps in an Atlantic Forest area in Ilha Grande, RJ were studied for 4years. The rates of flowering, fruiting and mortality were related to air temperature, rainfall and photoperiod. To register the flower visitors, observations were carried out for 5days in each reproductive season. The flowering and fruiting occurred in the rainy season and were positively related to the studied climatic variables, whereas the highest mortality rates occurred in the dry season and were negatively related to the climatic variables. The guild of floral visitors of C.microps was composed of Hymenoptera, characterizing the species as a melittophilous plant. These results indicate that the rainy season presents more favourable conditions for investment in sexual reproduction, besides being the period in which potential pollinators have larger population densities and a longer period of activity.</t>
  </si>
  <si>
    <t>Nunes-Freitas, Andre/AAF-7374-2019; Rocha, Carlos Frederico/A-6225-2013</t>
  </si>
  <si>
    <t>Nunes-Freitas, Andre/0000-0002-5149-9070; Rocha, Carlos Frederico/0000-0003-3000-1242</t>
  </si>
  <si>
    <t>17-18</t>
  </si>
  <si>
    <t>PII 936483963</t>
  </si>
  <si>
    <t>10.1080/00222933.2011.552797</t>
  </si>
  <si>
    <t>WOS:000289576500002</t>
  </si>
  <si>
    <t>Fousseyni, T; Diawara, M; Pasquier, E; Andre, N</t>
  </si>
  <si>
    <t>Fousseyni, Traore; Diawara, Maimouna; Pasquier, Eddy; Andre, Nicolas</t>
  </si>
  <si>
    <t>Children Treated With Metronomic Chemotherapy in a Low-income Country: METRO-MALI-01</t>
  </si>
  <si>
    <t>JOURNAL OF PEDIATRIC HEMATOLOGY ONCOLOGY</t>
  </si>
  <si>
    <t>Background: Metronomic chemotherapy (MC) is defined as the frequent administration of chemotherapy at doses below the maximal tolerated dose and with no prolonged drug-free break. As off-patent chemotherapeutic drugs can be used and given the low toxicity profile of this approach, MC seems to be well adapted to low-income countries. Objective: The aim of this study was to assess the efficacy and safety of a vincristine/cyclophosphamide/methotrexate MC regimen given to children with refractory cancer of various tumor types. Methods: This prospective, pilot, single-center study evaluated the use of MC with a first cycle consisting of weekly vincristine (1.5mg/m(2)) on days 1, 8, 15, and 22, daily cyclophosphamide (25 mg/m(2)) on days 1 to 21, and twice weekly methotrexate (15mg/m(2)) on days 21 to 42, followed by a 1-week break. For the following cycles, vincristine was administered only at weeks 1 and 5 of the cycle. This treatment was proposed to children with refractory cancer following treatments with the standard protocols available in our institution and to patients who were not eligible for the protocol. Adverse events were determined through laboratory analyses and investigator observations. Results: From November 2008 to December 2009, 12 children (median age, 3.7 y; range, 2 to 7 y) were included. The most frequent diagnoses were Wilms tumors (6) and retinoblastoma (5). No objective response was observed, but 7 patients experienced disease stabilization (58%) and continued their treatment for 15 to 24 weeks. After a median follow-up of 39 weeks, 6 patients (50%) were alive. Most importantly, in 3 patients (25%), disease remained stable for at least 6 months after completion of treatment. One grade 4 anemia was observed in 1 patient and 1 grade 4 nonfebrile neutropenia in 1 patient. No other grade 3 or 4 toxicities were noted. Conclusion: The MC regimen that we report here was well tolerated and was associated with disease stabilization. Most importantly, stabilization could be maintained for over 6 additional months after completion of treatment in 3 patients. The potential of MC in children and young adults in low-income countries warrants further studies.</t>
  </si>
  <si>
    <t>Pasquier, Eddy/A-8112-2018</t>
  </si>
  <si>
    <t>Pasquier, Eddy/0000-0003-2824-5002</t>
  </si>
  <si>
    <t>1077-4114</t>
  </si>
  <si>
    <t>10.1097/MPH.0b013e3182018ab8</t>
  </si>
  <si>
    <t>WOS:000285543600019</t>
  </si>
  <si>
    <t>Ji, RB</t>
  </si>
  <si>
    <t>Ji, Rubao</t>
  </si>
  <si>
    <t>Calanus finmarchicus diapause initiation: new view from traditional life history-based model</t>
  </si>
  <si>
    <t>Organisms have evolved to optimally align the timing of diapause with the seasonality of environmental conditions in order to maximize their fitness. Observations from the Northwest Atlantic suggest that Calanus finmarchicus diapause initiation date varies significantly by geographic location, inconsistent with patterns of seasonal changes of any single environmental factor such as photoperiod, sea surface temperature, or food availability. In the present study, a life history-based model was used to reconcile the apparent inconsistency. The model results suggest that (1) the induction of diapause involves multiple environmental factors as a result of fitness maximization, and (2) in addition to temperature and food condition, predation pressure is another key factor that could affect diapause initiation process. It is further suggested that phenotypic plasticity is likely to be the major source of variation in the timing of diapause initiation for C. finmarchicus.</t>
  </si>
  <si>
    <t>Ji, Rubao/I-1970-2015</t>
  </si>
  <si>
    <t>Ji, Rubao/0000-0002-8839-5427</t>
  </si>
  <si>
    <t>10.3354/meps09342</t>
  </si>
  <si>
    <t>WOS:000296391900009</t>
  </si>
  <si>
    <t>Watkins-Brandt, KS; Letelier, RM; Spitz, YH; Church, MJ; Bottjer, D; White, AE</t>
  </si>
  <si>
    <t>Watkins-Brandt, Katie S.; Letelier, Ricardo M.; Spitz, Yvette H.; Church, Matthew J.; Boettjer, Daniela; White, Angelicque E.</t>
  </si>
  <si>
    <t>Addition of inorganic or organic phosphorus enhances nitrogen and carbon fixation in the oligotrophic North Pacific</t>
  </si>
  <si>
    <t>We present a spatially extensive record of dinitrogen (N-2) fixation rates and distributions of N-2 fixing microorganisms along with the results of exogenous phosphorus (P) addition experiments conducted during a series of cruises in the North Pacific Subtropical Gyre (NPSG). We measured the N-2 and carbon (C) fixation rates of natural plankton assemblages in response to the addition of methylphosphonate (MPn), a dissolved organic phosphorus (DOP) compound, and dissolved inorganic phosphorus (DIP). Results are compared to parallel unamended controls. These experiments produced 3 major findings: (1) MPn and DIP were utilized with equal metabolic efficiency over a single photoperiod, (2) the bulk of the enhanced N-2 fixation rates were within the range of those previously reported in the NPSG, suggesting that P levels in this region can be saturating but were not at the time of sampling and (3) MPn and DIP additions stimulated C fixation rates beyond estimated contributions by diazotrophs, and hence both DIP and bioavailable DOP additions could lead to enhancement of net primary productivity on short time-scales. Our results suggest that the rate of N-2 fixation in our study region may have been restricted by the availability and/or the composition of the total P pool (inorganic and organic P) during our field season.</t>
  </si>
  <si>
    <t>Letelier, Ricardo/A-6953-2009</t>
  </si>
  <si>
    <t>Letelier, Ricardo/0000-0003-3376-4026; Watkins-Brandt, Katie/0000-0002-3868-8491</t>
  </si>
  <si>
    <t>10.3354/meps09147</t>
  </si>
  <si>
    <t>WOS:000292163200002</t>
  </si>
  <si>
    <t>Morris, KS; Horgan, FG; Downes, MJ; Griffin, CT</t>
  </si>
  <si>
    <t>Morris, Karen S.; Horgan, Finbarr G.; Downes, Martin J.; Griffin, Christine T.</t>
  </si>
  <si>
    <t>The effect of temperature on hatch and activity of second-stage juveniles of the root-knot nematode, Meloidogyne minor, an emerging pest in north-west Europe</t>
  </si>
  <si>
    <t>NEMATOLOGY</t>
  </si>
  <si>
    <t>Meloidogyne minor is a serious threat to turfgrass in north-west Europe, and has a broad host range that includes other economically important plants. The species was described only recently and little is known about its biology. This study examines the effect of temperature on hatch and motility of second-stage juveniles (J2), and records hatching from egg masses collected from golf greens in different seasons. Eggs were present throughout the year and a high percentage hatch (46-88%) was recorded when they were incubated at 20 degrees C. When egg masses were incubated at constant temperatures, J2 hatched between 15 and 25 degrees C, with limited hatch (&lt;1%) at 10 and 30 degrees C. The percentage hatch was lower at 15 degrees C (43%) than at 20-25 degrees C (63-76%). J2 hatched fastest at 23 degrees C, with an average duration to hatching of 7 days compared to 17 days at 15 degrees C. The range of temperatures at which J2 was active was broader than that at which they hatched. J2 were active from 4-30 degrees C, with greatest activity between 15 and 25 degrees C. The addition of grass root extract temporarily increased J2 activity at 10-20 degrees C, but not at lower temperatures.</t>
  </si>
  <si>
    <t>Horgan, Finbarr/0000-0003-3796-667X</t>
  </si>
  <si>
    <t>1388-5545</t>
  </si>
  <si>
    <t>10.1163/138855411X571902</t>
  </si>
  <si>
    <t>WOS:000298162200010</t>
  </si>
  <si>
    <t>Kull, T; Kull, T; Sammul, M</t>
  </si>
  <si>
    <t>Kull, Thea; Kull, Tiiu; Sammul, Marek</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</si>
  <si>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</si>
  <si>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</si>
  <si>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Kull, Tiiu/C-5771-2017</t>
  </si>
  <si>
    <t>Kull, Tiiu/0000-0003-2841-7361</t>
  </si>
  <si>
    <t>10.1111/j.1442-1984.2010.00306.x</t>
  </si>
  <si>
    <t>WOS:000285875400010</t>
  </si>
  <si>
    <t>Gao, F; Zhou, BJ; Li, GY; Jia, PS; Li, H; Zhao, YL; Zhao, P; Xia, GX; Guo, HS</t>
  </si>
  <si>
    <t>Gao, Feng; Zhou, Bang-Jun; Li, Guo-Ying; Jia, Pei-Song; Li, Hui; Zhao, Yun-Long; Zhao, Pan; Xia, Gui-Xian; Guo, Hui-Shan</t>
  </si>
  <si>
    <t>A Glutamic Acid-Rich Protein Identified in Verticillium dahliae from an Insertional Mutagenesis Affects Microsclerotial Formation and Pathogenicity</t>
  </si>
  <si>
    <t>Verticillium dahliae Kleb. is a phytopathogenic fungus that causes wilt disease in a wide range of crops, including cotton. The life cycle of V. dahliae includes three vegetative phases: parasitic, saprophytic and dormant. The dormant microsclerotia are the primary infectious propagules, which germinate when they are stimulated by root exudates. In this study, we report the first application of Agrobacterium tumefaciens-mediated transformation (ATMT) for construction of insertional mutants from a virulent defoliating isolate of V. dahliae (V592). Changes in morphology, especially a lack of melanized microsclerotia or pigmentation traits, were observed in mutants. Together with the established laboratory unimpaired root dip-inoculation approach, we found insertional mutants to be affected in their pathogenicities in cotton. One of the genes tagged in a pathogenicity mutant encoded a glutamic acid-rich protein (VdGARP1), which shared no significant similarity to any known annotated gene. The vdgarp1 mutant showed vigorous mycelium growth with a significant delay in melanized microsclerotial formation. The expression of VdGARP1 in the wild type V529 was organ-specific and differentially regulated by different stress agencies and conditions, in addition to being stimulated by cotton root extract in liquid culture medium. Under extreme infertile nutrient conditions, VdGARP1 was not necessary for melanized microsclerotial formation. Taken together, our data suggest that VdGARP1 plays an important role in sensing infertile nutrient conditions in infected cells to promote a transfer from saprophytic to dormant microsclerotia for long-term survival. Overall, our findings indicate that insertional mutagenesis by ATMT is a valuable tool for the genome-wide analysis of gene function and identification of pathogenicity genes in this important cotton pathogen.</t>
  </si>
  <si>
    <t>Zhou, Bangjun/0000-0003-2986-6310</t>
  </si>
  <si>
    <t>e15319</t>
  </si>
  <si>
    <t>10.1371/journal.pone.0015319</t>
  </si>
  <si>
    <t>WOS:000285041800016</t>
  </si>
  <si>
    <t>Iverson, JB</t>
  </si>
  <si>
    <t>Iverson, John B.</t>
  </si>
  <si>
    <t>Reproduction in the Red-Cheeked Mud Turtle (Kinosternon scorpioides cruentatum) in Southeastern Mexico and Belize, with Comparisons Across the Species Range</t>
  </si>
  <si>
    <t>Reproduction in the red-cheeked mud turtle (Kinosternon scorpioides cruentatum) was studied in southeastern Mexico and Belize (Yucatan Peninsula) on the basis of museum and field-collected specimens. Adult females (mean carapace length [CL] = 110 mm) were not significantly larger than adult males (mean CL = 108 mm). Females matured at 100-105 mm CL and an estimated age of 9-10 years. Annual reproduction by females was apparently continuous for at least 10 months of the year (August-June), with the production of multiple annual clutches (possibly as many as 5) being typical and the number of clutches per year increasing with female size. Eggs exhibit diapause and embryonic estivation and apparently hatch in nature during the wet season (June-August) after up to 9 months in the nest. Modal clutch size was only 2 eggs (mean 2.2; range 1-4), and clutch size increased with female body size. Egg size averaged 31.5 X 16.6 mm and 5.5 g and did not vary with female body size. Relative egg mass (REM = mean egg mass X 100/[body mass 2 clutch mass]) averaged 2.3, was lower in larger clutches, and decreased with increased body size. Relative clutch mass (RCM = REM X clutch size) averaged 4.85, similar to that for the sympatric K. creaseri (4.5), the 2 lowest values reported for any studied Kinosternon population. RCM did not vary with female body size or clutch size. Females devote a relatively constant proportion of body mass to each clutch, and increases in reproductive output with size and age are apparently accomplished by increases in clutch size (but not egg size) and clutch frequency. This unusual suite of reproductive traits (small body size, small clutch size, production of up to 5 clutches per year, reduced relative clutch mass, and embryonic diapause and estivation) may have been instrumental in the success of this species at colonizing more of South America than any other Mesoamerican turtle genus or species and in less than 4 million years.</t>
  </si>
  <si>
    <t>10.2744/CCB-0827.1</t>
  </si>
  <si>
    <t>WOS:000285966500012</t>
  </si>
  <si>
    <t>Sobhy, IS; Sarhan, AA; Shoukry, AA; El-Kady, GA; Mandour, NS; Reitz, SR</t>
  </si>
  <si>
    <t>Sobhy, Islam S.; Sarhan, Awad A.; Shoukry, Ahmed A.; El-Kady, Gamal A.; Mandour, Nasser S.; Reitz, Stuart R.</t>
  </si>
  <si>
    <t>Development, consumption rates and reproductive biology of Orius albidipennis reared on various prey</t>
  </si>
  <si>
    <t>The predatory bug Orius albidipennis (Reuter) (Hemiptera: Anthocoridae) has tremendous potential as a biological control agent, especially in its native range around the Mediterranean Basin and East Africa. The need to exploit native biological control agents is growing in importance as concerns over the introduction of non-native species continue to increase. However, little is known of the effects of different prey on development and reproduction of O. albidipennis compared with other species of Orius. Therefore, we compared the development, survival, reproductive biology, and prey consumption of O. albidipennis when fed eggs of Ephestia kuehniella Zeller, Tetranychus urticae Koch, and Trialeurodes vaporariorum (Westwood), and larvae of Gynaikothrips ficorum (Marchal), under laboratory of 26 +/- 1 degrees C, 60 +/- 10% RH and 16L:8D photoperiod. Individuals were reared from the neonate stage until death on one of the four prey types. The type of prey had profound effects on all measured performance traits. The highest survival rate was recorded for nymphs that were fed on E. kuehniella eggs, while the lowest survival rate was observed for those fed on T. vaporariorum eggs. The shortest nymphal period was recorded for nymphs fed on E. kuehniella eggs, while the longest was measured for those fed on T. urticae eggs. During the nymphal period, O. albidipennis consumed significantly more eggs of T. urticae than other prey types, whereas the lowest number of consumed prey were eggs of E. kuehniella. Adult females and males consumed significantly more T. urticae eggs than other types of prey. However, Orius albidipennis females showed the highest fecundity when fed on E. kuehniella eggs, and the lowest when fed on T. vaporariorum eggs. Adult females and males that fed on G. ficorum larvae had significantly longer life spans compared with those fed other prey. Because of their relatively rapid development and high fecundity, O. albidipennis fed E. kuehniella eggs had a significantly higher net reproductive rate (R-o) and intrinsic rate of increase (r(m)) than O. albidipennis fed other prey types. Overall, eggs of E. kuehniella were the most suitable diet for nymphs and adults of O. albidipennis. Although less suitable, O. albidipennis could survive and reproduce on the other prey types, which is a favourable attribute in biological control agents. These results on the effect of different prey types on development and reproduction of O. albidipennis will also contribute to the development of mass rearing programs for biological control agents in developing countries, such as Egypt.</t>
  </si>
  <si>
    <t>Sobhy, Islam S./R-3575-2019; Reitz, Stuart/B-7667-2008; Reitz, Stuart/AAC-4467-2019</t>
  </si>
  <si>
    <t xml:space="preserve">Sobhy, Islam S./0000-0003-4984-1823; </t>
  </si>
  <si>
    <t>10.1007/s10526-010-9304-z</t>
  </si>
  <si>
    <t>WOS:000285885200006</t>
  </si>
  <si>
    <t>Camper, JD; Chick, LD</t>
  </si>
  <si>
    <t>Camper, Jeffrey D.; Chick, Lacy D.</t>
  </si>
  <si>
    <t>SEASONAL VARIATION IN THE SPATIAL ECOLOGY OF THE BANDED WATERSNAKE (NERODIA FASCIATA FASCIATA)</t>
  </si>
  <si>
    <t>We used radiotelemetry to study the movements and habitat use in a population of Nerodia fasciata fasciata in the upper coastal plain of South Carolina from 2002 to 2006. Snakes that were surgically implanted with radiotransmitters were tracked during late spring of each year and located most days until the onset of hibernation in mid-November. Data were divided into summer and fall for seasonal analysis. Most home-range estimates and associated measures were significantly smaller during fall. Banded watersnakes used shoreline and littoral zone habitats in excess of their availability and used open water and terrestrial habitats relatively infrequently. Shoreline habitats were used more often during the fall, whereas littoral zone habitats were used more in the summer. Movement frequency was high relative to what has been reported for other Nerodia species. Females used shoreline habitats more than males, whereas males used littoral zone habitats more frequently.</t>
  </si>
  <si>
    <t>10.1655/09-029.1</t>
  </si>
  <si>
    <t>WOS:000285568800011</t>
  </si>
  <si>
    <t>Stevens, SR; Frey, DF</t>
  </si>
  <si>
    <t>Stevens, Shawna R.; Frey, Dennis F.</t>
  </si>
  <si>
    <t>Host plant pattern and variation in climate predict the location of natal grounds for migratory monarch butterflies in western North America</t>
  </si>
  <si>
    <t>The breeding grounds of migrant generation monarch butterflies in eastern North America are well known. In stark contrast the location of natal grounds of western migrants has not been delineated. We show that 55% of the area within seven western states was potential breeding range based on: (1) the occurrence of milkweed host plant species with phenology making them available during late-summer and (2) regional thermal conditions supportive of adult reproductive activity and development of immature stages. We next used a series of spatially explicit "bottom-up" regression models to test this first-approximation natal origins distribution. We tested for associations between variation in moisture availability at putative natal habitat and inter-annual variation in monarch abundance at western wintering sites for a 10 year period (1998-2007). Variation in moisture availability, as measured by Palmer's drought severity index (PDSI), across the western region predicted monarch abundance patterns. In contrast and as expected, PDSI across known eastern breeding grounds did not predict variation in western monarch migrant abundance. The pattern of moisture availability was not uniform between states or within states and permitted similar tests of association at a finer geographical level. PDSI for California, Idaho, Nevada, and Oregon (but not Arizona, Utah, or Washington) were each significantly associated with monarch wintering abundance patterns with California exhibiting the strongest relationship. At a more focused spatial scale we tested the local recruitment hypothesis. This is the notion that western coastal wintering monarch populations derive only from nearby coastal breeding habitat and that monarchs do not migrate from more distant natal grounds. Variation in moisture availability within a block of three contiguous central California climate divisions (Sacramento Drainage, San Joaquin Drainage, and Southeast Desert Basin) significantly predicted inter-annual abundance of migrant generation monarchs. In contrast PDSI patterns of three coastal California climate divisions, i.e., ones local to wintering sites, as well as that of climate divisions in western Nevada and Arizona did not predict variation in monarch abundance at this more focused spatial resolution. Our findings suggest that moisture regimes act as a strong bottom-up driver of monarch abundance pattern via resource availability in western USA.</t>
  </si>
  <si>
    <t>10.1007/s10841-010-9303-5</t>
  </si>
  <si>
    <t>WOS:000284073800014</t>
  </si>
  <si>
    <t>Takeda, K; Musolin, DL; Fujisaki, K</t>
  </si>
  <si>
    <t>Takeda, Katsuaki; Musolin, Dmitry L.; Fujisaki, Kenji</t>
  </si>
  <si>
    <t>Dissecting insect responses to climate warming: overwintering and post-diapause performance in the southern green stink bug, Nezara viridula, under simulated climate-change conditions</t>
  </si>
  <si>
    <t>The effect of simulated climate change on overwintering and post-diapause reproductive performance is studied in Nezara viridula (L.) (Heteroptera: Pentatomidae) close to the species' northern range limit in Japan. Insects are reared from October to June under quasi-natural (i.e. ambient outdoor) conditions and in a transparent incubator, in which climate warming is simulated by adding 2.5 degrees C to the ambient temperatures. Despite the earlier assumption that females of N. viridula overwinter in diapause, whereas males do so in quiescence, regular dissections show that the two sexes overwinter in a state of true diapause. During winter, both sexes are dark-coloured and have undeveloped reproductive organs. Resumption of development does not start until late March. During winter, the effect of simulated warming on the dynamics and timing of physiological processes appears to be limited. However, the warming significantly enhances winter survival (from 27-31% to 47-70%), which is a key factor in range expansion of N. viridula. In spring, the effect of simulated warming is complex. It advances the post-diapause colour change and transition from dormancy to reproduction. The earlier resumption of development is more pronounced in females: in April, significantly more females are already in a reproductive state under the simulated warming than under quasi-natural conditions. In males, the tendency is similar, although the difference is not significant. Warming significantly enhances spring survival and percentage of copulating adults, although not the percentage of ovipositing females and fecundity. The results suggest that, under the expected climate-warming conditions, N. viridula will likely benefit mostly as a result of increased winter and spring survival and advanced post-diapause reproduction. Further warming is likely to allow more adults to survive the critical cold season and contribute (both numerically and by increasing heterogeneity) to the post-overwintering population growth, thus promoting the establishment of this species in newly-colonized areas.</t>
  </si>
  <si>
    <t>10.1111/j.1365-3032.2010.00748.x</t>
  </si>
  <si>
    <t>WOS:000284273600006</t>
  </si>
  <si>
    <t>Campbell, TA; Long, DB</t>
  </si>
  <si>
    <t>Campbell, Tyler A.; Long, David B.</t>
  </si>
  <si>
    <t>ACTIVITY PATTERNS OF WILD BOARS (SUS SCROFA) IN SOUTHERN TEXAS</t>
  </si>
  <si>
    <t>Wild boars (Sus scrofa) are increasing in abundance and geographic distribution throughout North America Our objectives were to determine daily and hourly activity patterns We placed global positioning system collars on 25 wild boars from two sites in southern Texas Wild boars at both sites displayed highly nocturnal activity patterns and during the dormant and early growing season activity increased with rising temperatures</t>
  </si>
  <si>
    <t>10.1894/TAL-15.1</t>
  </si>
  <si>
    <t>WOS:000285952100013</t>
  </si>
  <si>
    <t>Skroppa, T; Tollefsrud, MM; Sperisen, C; Johnsen, O</t>
  </si>
  <si>
    <t>Skroppa, Tore; Tollefsrud, Mari Mette; Sperisen, Christoph; Johnsen, Oystein</t>
  </si>
  <si>
    <t>Rapid change in adaptive performance from one generation to the next in Picea abies-Central European trees in a Nordic environment</t>
  </si>
  <si>
    <t>Seedlings of open-pollinated Picea abies families from Norwegian and Central European parent trees standing at three sites in Norway were tested for timing of bud set at the end of the first growth season together with seedlings from control provenances producing seeds at their geographical origin. The parental origins were confirmed with a maternally inherited mitochondrial marker that distinguishes trees of the Northern European range from those of the Central European range. The seedlings from the families of Central European mother trees producing seeds in Norway had on average a bud set more similar to the families of local Norwegian origin producing seeds at the same site than the provenance of the same Central European origin. It is argued that the rapid change in this adaptive trait from one generation to the next can be explained by recent research results demonstrating that day length and temperature conditions during embryo formation and maturation can influence the phenotypic performance of seedlings in Norway spruce. This effect may influence the fitness of naturally regenerated plants produced in plantations of Central European trees in Norway.</t>
  </si>
  <si>
    <t>Sperisen, Christoph/S-1383-2019</t>
  </si>
  <si>
    <t>Sperisen, Christoph/0000-0003-1241-5636</t>
  </si>
  <si>
    <t>10.1007/s11295-009-0231-z</t>
  </si>
  <si>
    <t>WOS:000272180600009</t>
  </si>
  <si>
    <t>Kauffman, JB; Cole, TG</t>
  </si>
  <si>
    <t>Kauffman, J. Boone; Cole, Thomas G.</t>
  </si>
  <si>
    <t>Micronesian Mangrove Forest Structure and Tree Responses to a Severe Typhoon</t>
  </si>
  <si>
    <t>WETLANDS</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</si>
  <si>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</si>
  <si>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0277-5212</t>
  </si>
  <si>
    <t>10.1007/s13157-010-0114-y</t>
  </si>
  <si>
    <t>WOS:000285095400007</t>
  </si>
  <si>
    <t>Frago, E; Guara, M; Pujade-Villar, J; Selfa, J</t>
  </si>
  <si>
    <t>Frago, Enric; Guara, Miguel; Pujade-Villar, Juli; Selfa, Jesus</t>
  </si>
  <si>
    <t>Winter feeding leads to a shifted phenology in the browntail moth Euproctis chrysorrhoea on the evergreen strawberry tree Arbutus unedo</t>
  </si>
  <si>
    <t>The browntail moth Euproctis chrysorrhoea is a highly polyphagous univoltine forest pest. Although its young larvae usually overwinter in diapause from early autumn to the beginning of spring, winter larval feeding has been reported when this species feeds on the evergreen woody shrub strawberry tree Arbutus unedo. The present study investigated life-history traits of four populations of E. chrysorrhoea feeding on A. unedo, including phenology of the different life stages, larval feeding activity and diapause incidence. By modelling the relationship between larval size and host plant leaf persistence, elevation and mean annual temperature, we also studied larval development in ten populations of this species sampled from a range of geographical locations in Spain, from both A. unedo and deciduous hosts. The results obtained revealed that on A. unedo, E. chrysorrhoea phenology has shifted: from October to March, A. unedo larvae doubled their size, whereas, on deciduous Ulmus minor and Quercus faginea, larval size did not change. General linear models demonstrated that such differences were not related to environmental variables. We also found that on A. unedo larval feeding was arrested for 2 months, with this period representing a true diapause. The results obtained in the present study suggest that E. chrysorrhoea populations are phenologically adapted to their local host plants, and that the presence of foliage is a key element in the phenological shift reported on A. unedo. These results may have implications with respect to the formation of E. chrysorrhoea host races.</t>
  </si>
  <si>
    <t>Guara-Requena, Miguel/K-8925-2017; Pujade-Villar, Juli/K-9838-2014</t>
  </si>
  <si>
    <t xml:space="preserve">Guara-Requena, Miguel/0000-0003-0369-6157; </t>
  </si>
  <si>
    <t>10.1111/j.1461-9563.2010.00489.x</t>
  </si>
  <si>
    <t>WOS:000282878500006</t>
  </si>
  <si>
    <t>Burgi, LP; Mills, NJ</t>
  </si>
  <si>
    <t>Buergi, Linda P.; Mills, Nick J.</t>
  </si>
  <si>
    <t>Cold tolerance of the overwintering larval instars of light brown apple moth Epiphyas postvittana</t>
  </si>
  <si>
    <t>The light brown apple moth, Epiphyas postvittana, a leafroller native to southeastern Australia was discovered in California in 2006. The highly polyphagous nature of this pest adds to the importance of being able to predict the potential distribution of this invader across the North American continent. The spread of ectothermic species that lack winter diapause, such as E. postvittana, can be limited by their ability to tolerate cold temperature extremes. In this study we examined the cold hardiness of 4th to 6th instar E. postvittana, the only life stages known to overwinter in California, through a combination of supercooling point (SCP) and mortality at low temperatures. Our results showed that the mean SCP for E. postvittana ranged from -14.1 degrees C for 6th instars to -16.0 degrees C for 4th instars. Lethal time leading to 50% mortality (LT(50)) for the three instars combined were 2.5 h at -10.5 degrees C, 41 h at -6.5 degrees C and 198 h at -0.9 degrees C. At 3 degrees C, the LT(50) of 4th instars was significantly lower at 775 h than that for 5th and 6th instars combined at 1029 h. The cold hardiness characteristics of later-instar E. postvittana larvae were comparable to those of pink bollworm, Pectinophora gossypiella, a diapausing invasive with a geographic distribution restricted to southern California. Slightly greater cold hardiness is shown by the indigenous non-diapausing leafroller Argyrotaenia franciscana, which is restricted to the Pacific Coast of North America. We therefore conclude that the moderate cold hardiness of E. postvittana will substantially limit its spread into northern temperate regions of North America. (C) 2010 Elsevier Ltd. All rights reserved.</t>
  </si>
  <si>
    <t>Mills, Nicholas/0000-0001-8885-8674</t>
  </si>
  <si>
    <t>10.1016/j.jinsphys.2010.06.009</t>
  </si>
  <si>
    <t>WOS:000281929500020</t>
  </si>
  <si>
    <t>Balasuriya, S</t>
  </si>
  <si>
    <t>Balasuriya, Sanjeeva</t>
  </si>
  <si>
    <t>Invasions with density-dependent ecological parameters</t>
  </si>
  <si>
    <t>The speed and the minimum carrying capacity needed for a successful population expansion into new territory are addressed using a reaction-diffusion model. The model is able to encapsulate a rich collection of ecological behaviours, including the Allee effect, resource depletion due to consumption, dispersal adaptation due to population pressure, biological control agents, and a range of breeding suppression mechanisms such as embryonic diapause. delayed development and sperm storage. It is shown how many of these phenomena can be characterised as density-dependence in a few fundamental ecological parameters. With the help of a powerful mathematical technique recently developed by Balasuriya and Gottwald (J. Math. Biol. 61, pp. 377-399. 2010), explicit formulae for the effect on the speed and minimum carrying capacity are obtained. (c) 2010 Elsevier Ltd. All rights reserved.</t>
  </si>
  <si>
    <t>10.1016/j.jtbi.2010.07.035</t>
  </si>
  <si>
    <t>WOS:000282252900018</t>
  </si>
  <si>
    <t>Sedlacek, JD; Friley, KL; Lowe, JD; Pomper, KW</t>
  </si>
  <si>
    <t>Sedlacek, John D.; Friley, Karen L.; Lowe, Jeremiah D.; Pomper, Kirk W.</t>
  </si>
  <si>
    <t>Potential of Ripe Pawpaw Fruit Extract as an Insecticide and Feeding Deterrent for Striped Cucumber Beetle (Coleoptera: Chrysomelidae) on Squash</t>
  </si>
  <si>
    <t>Laboratory experiments were performed to study the effects of pawpaw, Asimina triloba (L.) Dunal, fruit extract on mortality and feeding deterrence of striped cucumber beetle, Acalymma vittatum (F). Recently, fruit tissues of pawpaw were found to contain phenolic and antioxidant compounds, as well as annonaceous acetogenin compounds having insecticidal activity. Ripe pawpaw fruit pulp from a range of pawpaw varieties was extracted with 100% ethyl alcohol to obtain acetogenin compounds. Pulp extracts of 0, 10, 100, 1,000, 10,000 and 50,000 ppm were then used to assess feeding deterrence and mortality of beetles. Buttercup squash leaf disks 3.5 cm in diameter were treated individually with each concentration and placed on water moistened filter paper in plastic Petri dishes (9 cm diam). Five striped cucumber beetles were placed on each leaf disk. All Petri dishes were then placed in an environmental growth chamber at 27 degrees C and a 16:8 h light:dark photoperiod. Feeding activity was recorded 1, 4 and 24 h after beetle introduction. After 24 h the beetles were removed. Beetles did not feed on treated squash leaves at either 1 or 4 h of exposure. However, significant feeding occurred between 4 and 24 h after beetle introduction. Feeding was lowest and feeding damage least on 50,000 ppm pawpaw-treated leaf disks compared with leaf disks treated with &lt; 10,000 ppm dilutions. Pawpaw fruit extract reduced feeding by 89% and 97% in the 10,000 and 50,000 ppm treatments, respectively. The calculated LC50 value was 50,538 ppm whereas the LCF10 (concentration at which only 10% of the leaves were consumed) was 2,033 ppm. At 10,000 ppm 10% of the beetles were killed; however, only 3% of the leaf tissue was consumed. Thus, pawpaw fruit extract may be an effective insect feeding deterrent. The duration of treatment effectiveness and susceptibility of other pest and beneficial insect species to the extracts also needs to be examined.</t>
  </si>
  <si>
    <t>10.18474/0749-8004-45.4.378</t>
  </si>
  <si>
    <t>WOS:000283475200007</t>
  </si>
  <si>
    <t>Gutierrez, JA; Krenz, JD; Ibarguengoytia, NR</t>
  </si>
  <si>
    <t>Gutierrez, Joel A.; Krenz, John D.; Ibargueengoytia, Nora R.</t>
  </si>
  <si>
    <t>Effect of altitude on thermal responses of Liolaemus pictus argentinus in Argentina</t>
  </si>
  <si>
    <t>Reptiles that live in cooler environments hibernate longer and, when active, limit daily activity times, allocate more time and energy toward thermoregulation, and consequently experience life-history constraints such as reduced fecundity and supra-annual reproductive cycles. This pattern becomes more extreme with increasing latitude and altitude. We compared the thermal biology of two populations of Liolaemus pictus argentinus living at two altitudes (771 and similar to 1700 m asl). Environmental, microenvironmental, and operative temperatures were studied in order to describe the capture sites, sources of heat, and availability of microenvironments appropriate for thermoregulation. The body temperatures of L. p. argentinus at capture (T-b) and the preferred temperatures in the laboratory (T-p) were recorded and integrated with operative temperatures to calculate the effectiveness of thermoregulation. The high-altitude population was found to have a lower mean T-b (29 degrees C compared to 33 degrees C), while the T-p values for both populations were similar (36.7 degrees C). The analysis of operative temperatures and T-b in relation to T-p showed that L. p. argentinus behaves as a moderate thermoregulator at high altitude and as a poor thermoregulator at the low-altitude site probably due in part to the avoidance of predation risk. (C) 2010 Elsevier Ltd. All rights reserved.</t>
  </si>
  <si>
    <t>10.1016/j.jtherbio.2010.07.001</t>
  </si>
  <si>
    <t>WOS:000283208300003</t>
  </si>
  <si>
    <t>Christensen, DL; Gorchov, DL</t>
  </si>
  <si>
    <t>Christensen, Deanna L.; Gorchov, David L.</t>
  </si>
  <si>
    <t>Population dynamics of goldenseal (Hydrastis canadensis) in the core of its historical range</t>
  </si>
  <si>
    <t>Goldenseal, Hydrastis canadensis L. (Ranunculaceae), is a perennial woodland herb of eastern North America harvested for the medicinal properties of its rhizome. Although listed in Appendix II of the Convention on Trade in Endangered Species, little is known of its population dynamics in the core of its historical range. We investigated the demography of wild populations at three forest interior sites in Ohio, including both sexual and asexual reproduction, in order to model population dynamics in the core of its historical range. We recognized six life history stages, and parameterized stage-structured (Lefkovich) transition matrices for each population. Marked individuals were monitored and field experiments were conducted to characterize and quantify seed dormancy, seedling establishment, and vegetative reproduction. We found seedling recruitment to be more common than suggested by previous studies, but less common than vegetative reproduction, and less important to projected population growth. The finite rate of increase, lambda, was greater than 1 for each population based on transition matrices for 1998-1999, but much less than 1 for two populations (and a parts per thousand 1 for the third) based on 1999-2000 matrices. This reduction in lambda appears due to lower survival and growth of established (non-seedling) plants, which may have been due to drought in spring 1999. In both year-to-year transitions, fertile plants typically regressed to the large sterile stage. This research provides a basis for exploring the effects of different harvest strategies on the population dynamics of H. canadensis, enabling assessment of sustainability.</t>
  </si>
  <si>
    <t>10.1007/s11258-010-9749-2</t>
  </si>
  <si>
    <t>WOS:000281259700001</t>
  </si>
  <si>
    <t>Noriyuki, S; Matsumoto, T; Nishida, T</t>
  </si>
  <si>
    <t>Noriyuki, Suzuki; Matsumoto, Takashi; Nishida, Takayoshi</t>
  </si>
  <si>
    <t>Phylogenetic Analysis of Ypthima multistriata (Lepidoptera: Satyridae) Showing Nonclinal Geographic Variation in Voltinism</t>
  </si>
  <si>
    <t>In most insects, geographic variations in voltmism exhibit latitudinal elmes, which have been conventionally regarded as a result of climatic adaptation In contrast, Ypthima multistriata Bulter (Lepidoptera. Satyridae) shows enigmatic patterns of voltmism, ranging from one generation a year, with adult emergence in June or midsummer, to two generations, with adults emerging in June and September; to several generations with adults emerging intermittently from spring to autumn. Local populations with different voltimsm patterns are geographically intermingled, suggesting at best a weak relation between voltimsm and climatic factors Y. multistriata populations are highly localized and the species has suffered recent reductions in density, suggesting that the voltimsm differences may be of phylogenetic origin and also leading to the species being classified as endangered. To examine whether the geographic variation in voltimsm is phylogenetically constrained, we constructed genealogical trees and a haplotype network of populations of I multistriata The phylogenetic analyses of the mitochondrial cytochrome oxidase I (COI) region revealed that phylogenetically close populations, despite close geographic proximity, often display different voltimsm The haplotype network showed the same trends Similarly, an analysis of molecular variance revealed that the voltimsm types hardly accounted for the variance Thus, we concluded that geographic variation in voltimsm of multistriata is at best only slightly attributable to phylogenetic constraints and instead may be due mainly to adaptation to the unique ecological selective regime of each population</t>
  </si>
  <si>
    <t>10.1603/AN09125</t>
  </si>
  <si>
    <t>WOS:000281655300004</t>
  </si>
  <si>
    <t>He, XZ; Wang, Q; Walker, JTS; Rogers, DJ; Lo, PL</t>
  </si>
  <si>
    <t>He, Xiong Z.; Wang, Qiao; Walker, Jim T. S.; Rogers, Dave J.; Lo, Peter L.</t>
  </si>
  <si>
    <t>A sophisticated life history strategy in a parasitoid wasp: Producing univoltine and multivoltine phenotypes in a local population</t>
  </si>
  <si>
    <t>Insects may adopt a range of strategies such as diapause, migration and phenotypic plasticity to achieve maximal survival and reproduction in response to the environment. However, the phenotypic plasticity of voltinism in local populations of biological control agents is still poorly understood, making evaluation of biological control efficiency difficult. Here we report our two years' work on a parasitic wasp, Platygaster demades Walker (Hymenoptera: Platygasteridae), a parasitoid of apple leaf-curling midge, Dasineura mali Kieffer (Diptera: Cecidomyiidae). P. demades produces aestivating and non-aestivating phenotypes at the embryonic stage over the season. It regulates the frequency and duration of aestivating phenotypes from the late spring to mid autumn and adjusts the embryonic developmental rate of non-aestivating phenotypes from the early to late autumn, producing univoltine, bivoltine, trivoltine and quadrivoltine phenotypes over the season. The regulation of aestivation frequency and duration is a temporal risk-spreading strategy for maximal survival, i.e., when the future food source is expected to be short the wasp regulates its population by entering aestivation in a frequency and duration concordant with the expected scale and duration of food shortage to avoid massive mortality. This strategy helps maintain a large overwintering population size for the next season. The adjustment of the embryonic developmental rate for the non-aestivating phenotype from the early to late autumn is an adaptive developmental strategy for maximal synchronization with the host, D. mali, i.e., the later the D. mali larvae become mature, the faster the parasitoid embryos develop. This strategy ensures that both aestivated and non-aestivated individuals reach a complete synchronization with the emergence of their hosts in the next spring. (C) 2010 Elsevier Inc. All rights reserved.</t>
  </si>
  <si>
    <t>Rogers, Dave/J-4235-2018; Lo, Peter/J-4265-2018; Wang, Qiao/P-3121-2018; Walker, James/L-5613-2018</t>
  </si>
  <si>
    <t>Rogers, Dave/0000-0003-1976-6930; Lo, Peter/0000-0002-7131-6008; Wang, Qiao/0000-0001-6494-2097; Walker, James/0000-0003-2621-8596; He, Xiong Zhao/0000-0003-3956-4498</t>
  </si>
  <si>
    <t>10.1016/j.biocontrol.2010.05.014</t>
  </si>
  <si>
    <t>WOS:000280602100016</t>
  </si>
  <si>
    <t>Huerta, E; Vidal, O; Jarquin, A; Geissen, V; Gomez, R</t>
  </si>
  <si>
    <t>Huerta, Esperanza; Vidal, Olivia; Jarquin, Aaron; Geissen, Violette; Gomez, Regino</t>
  </si>
  <si>
    <t>Effect of Vermicompost on the Growth and Production Of Amashito Pepper, Interactions with Earthworms and Rhizobacteria</t>
  </si>
  <si>
    <t>COMPOST SCIENCE &amp; UTILIZATION</t>
  </si>
  <si>
    <t>Increasing yield is one of the goals in the tropics Traditional farming is replaced in many cases by agroindustrial production which often leads to environmental pollution due to the marked use of pesticides and fertilizers In Tabasco, Amashito pepper (Capsicum annum var glabriusculcum) is cultivated the traditional way in backyards or cocoa fields with no chemical inputs The germination of these kind of peppers is difficult to achieve, since wild peppers seeds have a large range of dormancy Plant-growth-promoting rhizobacteria (PGPRs) are used as inoculants for biofertilization, phytostimulation and biocontrol Soil fauna has an important function in regulating rhizosphere microbial processes and therefore significantly affects plant growth Earthworms produce indirect effects through changes in the environment of the roots or via interactions with organisms that affect root growth and production Our aim was to study the effects of different fresh organic matter, earthworms (P corethrurus, oligochaeta) and rhizobacteria (A brasiliensis) on plant growth and yield production of amashito pepper (Capsicum annuum var glabriusculum) We established a three factorial outdoors mesocosms experiment We tested the effects of 3 substrates (dry cocoa husks (C), Panicum sp grass-cocoa husks vermicompost (V), cocoa husks with cow manure (CC) (type of germination substrate, factor 1), the presence (E) and absence of P corethrurus (WE) (earthworm, factor 2) and the absence (WB) or presence (B) of A brasiliensis (rizobacteria, factor 3) After 173 days, fruit production was significantly more in plants raised in vermicompost Vermicompost significantly enhanced the highest weight (23 4g), height (26 7 cm) and production of leaves per plant (20 6 leaves per plant) Further studies are required m order to understand the interactions between vermicompost, plants, earthworms and rhizobacteria</t>
  </si>
  <si>
    <t>Gomez Alvarez, Regino/D-1930-2017; Trejo, Yesenia YGTA/D-9257-2012</t>
  </si>
  <si>
    <t xml:space="preserve">Gomez Alvarez, Regino/0000-0001-6127-0344; </t>
  </si>
  <si>
    <t>1065-657X</t>
  </si>
  <si>
    <t>WOS:000285401000009</t>
  </si>
  <si>
    <t>Fedotcheva, NI; Litvinova, EG; Kamzolova, SV; Morgunov, IG; Amerkhanov, ZG</t>
  </si>
  <si>
    <t>Fedotcheva, Nadezhda I.; Litvinova, Elena G.; Kamzolova, Svetlana V.; Morgunov, Igor G.; Amerkhanov, Zarif G.</t>
  </si>
  <si>
    <t>MITOCHONDRIAL METABOLITES IN TISSUES AS INDICATORS OF METABOLIC ALTERATIONS DURING HIBERNATION</t>
  </si>
  <si>
    <t>The decrease in metabolism is one of mechanisms for hibernating animals to resist hypoxia and oxidative stress. Assuming that the inhibition of mitochondria; respiration in torpor and its activation upon arousal are accompanied by changes in the content of mitochondrial substrates, we estimated the levels of endogenous metabolites of the tricarboxylic acid (TCA) cycle in the liver, brown adipose tissue, and the brain of the arctic ground squirrels as possible indicators of mitochondrial processes. The level of lactate in the same tissues and serum was determined as marker of hypoxia. It was found that the isocitrate (ISC) concentration in all tissues was one order of magnitude higher than that of alpha-ketoglutarate (KGL), while succinate was not detected in any of tissues, indicating the inhibition at the initial stages of the TCA cycle. During the torpor, the concentrations of ISC, KGL and lactate predominantly decreased in tissues. Serum lactate decreased five-fold in torpor and was restored in a temperature-dependent manner with a long period of persistence of stable concentration in the range of body temperature between 12 and 27 degrees C upon arousal. The data obtained indicate the development of metabolic depression rather than hypoxia in these tissues.</t>
  </si>
  <si>
    <t>Kamzolova, Svetlana/0000-0003-4326-2345</t>
  </si>
  <si>
    <t>WOS:000284194600004</t>
  </si>
  <si>
    <t>Shintani, Y; Masuzawa, Y; Hirose, Y; Miyahara, R; Watanabe, F; Tajima, J</t>
  </si>
  <si>
    <t>Shintani, Yoshinori; Masuzawa, Yuka; Hirose, Yuzuru; Miyahara, Ryohei; Watanabe, Fumiya; Tajima, Jun-ya</t>
  </si>
  <si>
    <t>Seasonal occurrence and diapause induction of a predatory bug Andrallus spinidens (F.) (Heteroptera: Pentatomidae)</t>
  </si>
  <si>
    <t>The bug Andrallus spinidens (F.) (Heteroptera: Pentatomidae) is a polyphagous predator of insect larvae, which is distributed in tropical and warm temperate zones worldwide. Seasonal occurrence and diapause induction of this bug were studied in a population in Miyazaki, southern Kyushu, Japan. The field research showed that A. spinidens produces three or four generations a year and is most abundant from mid-summer to autumn. Reproductive activity of field-collected adults decreased from late summer to autumn, indicating that this bug enters adult diapause in autumn. Only adults were found in early spring and these were reproductive. Laboratory experiments showed that, irrespective of photoperiod, adult diapause is induced at lower temperatures (&lt; 22.5 degrees C), whereas it is avoided at higher temperatures (&gt;= 25 degrees C). Ambient temperature falls across the critical range from late summer to autumn. Thus, the bug clearly overwinters in adult diapause induced by low temperatures and this diapause is terminated during the course of winter.</t>
  </si>
  <si>
    <t>10.1111/j.1479-8298.2010.00386.x</t>
  </si>
  <si>
    <t>WOS:000282222400001</t>
  </si>
  <si>
    <t>Khatchikian, CE; Dennehy, JJ; Vitek, CJ; Livdahl, TP</t>
  </si>
  <si>
    <t>Khatchikian, Camilo E.; Dennehy, John J.; Vitek, Christopher J.; Livdahl, Todd P.</t>
  </si>
  <si>
    <t>Environmental effects on bet hedging in Aedes mosquito egg hatch</t>
  </si>
  <si>
    <t>We used a path analysis procedure to examine the influence of environmental effects on the egg hatching response of the container breeding mosquito, Aedes triseriatus. A. triseriatus eggs were collected from 22 different sites across the eastern US, and exposed to repeated hatch stimuli in the laboratory. The resulting data were used to construct hatch indexes for each site. Structural equation modeling was used to discriminate among hypotheses relating to the functional relationships between population hatch trait and local climatic conditions. The results suggest that the delayed hatch pattern is an adaptive bet-hedging strategy that allows the species to manage desiccation risks. The selected model indicates that environmental variables differentially affect the immediate and the delayed, long term hatch patterns. High temperatures directly reduce the number of egg hatching on the first stimulus, but only indirectly affect the delayed hatch pattern. Low precipitation and high variability in precipitation directly increase the delaying pattern. The hatch trait appears to be a critical adaptation that allows the species to occupy a broad range in east North America.</t>
  </si>
  <si>
    <t>Dennehy, John/A-9704-2008</t>
  </si>
  <si>
    <t>Dennehy, John/0000-0002-9678-4529</t>
  </si>
  <si>
    <t>10.1007/s10682-010-9359-4</t>
  </si>
  <si>
    <t>WOS:000281072300015</t>
  </si>
  <si>
    <t>Bapary, MA; Takemura, A</t>
  </si>
  <si>
    <t>Bapary, Mohammad Abu Jafor; Takemura, Akihiro</t>
  </si>
  <si>
    <t>Effect of temperature and photoperiod on the reproductive condition and performance of a tropical damselfish Chrysiptera cyanea during different phases of the reproductive season</t>
  </si>
  <si>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</si>
  <si>
    <t>1444-2906</t>
  </si>
  <si>
    <t>10.1007/s12562-010-0272-0</t>
  </si>
  <si>
    <t>WOS:000283964600007</t>
  </si>
  <si>
    <t>Wessels, FJ; Jordan, DC; Hahn, DA</t>
  </si>
  <si>
    <t>Wessels, Frank J.; Jordan, Diana C.; Hahn, Daniel A.</t>
  </si>
  <si>
    <t>Allocation from capital and income sources to reproduction shift from first to second clutch in the flesh fly, Sarcophaga crassipalpis</t>
  </si>
  <si>
    <t>Understanding how resources are allocated between survival and reproduction is fundamental to the study of the evolution of life histories. Reproductive resources can come from two intrinsic resource pools, stored reserves (capital) acquired before reproduction or income acquired during reproduction. The variety of reproductive strategies in insects is remarkable and reproductive allocation encompasses the complete range of allocation strategies from pure capital breeders to pure income breeders. However, most organisms probably use a blend of capital and income and this blend is likely dynamic, changing between reproductive bouts in response to internal and external conditions. We used stable isotopes to quantify the allocation of capital and income resources to reproduction in the flesh fly, Sarcopha crassipalpis and assessed how allocation patterns change over multiple bouts of reproduction. Sarcophaga crassipalpis shifts from a slight investment of capital in the first clutch to an almost pure income breeder in the second clutch. We discuss the relationship between activity and allocation, and the potential for this system to understand how allocation patterns change in response to environmental stress. (C) 2010 Elsevier Ltd. All rights reserved.</t>
  </si>
  <si>
    <t>Jordan, Diana C/0000-0001-9469-9358</t>
  </si>
  <si>
    <t>10.1016/j.jinsphys.2010.03.033</t>
  </si>
  <si>
    <t>WOS:000281087500034</t>
  </si>
  <si>
    <t>Barker, CM; Eldridge, BF; Reisen, WK</t>
  </si>
  <si>
    <t>Barker, Christopher M.; Eldridge, Bruce F.; Reisen, William K.</t>
  </si>
  <si>
    <t>Seasonal Abundance of Culex tarsalis and Culex pipiens omplex Mosquitoes (Diptera: Culicidae) in California</t>
  </si>
  <si>
    <t>Large-scale patterns in the seasonal abundance profiles of the arboviral mosquito vectors Culex tarsalis Coquillett and the species of the Culex pipiens complex were described based on a decade of counts from 868 New Jersey light traps located throughout the urban and agricultural areas of California. Mean seasonal abundance profiles varied markedly among hydrologic regions. For all species, abundance increased earlier and declined later in drier, warmer southern regions, but variation could not be explained fully by latitude. The observed patterns may be driven by temperature, availability of larval habitats, and for the Cx. pipiens complex, the taxonomic composition of local populations.</t>
  </si>
  <si>
    <t>Barker, Christopher/K-1415-2018</t>
  </si>
  <si>
    <t>Barker, Christopher/0000-0002-7941-346X</t>
  </si>
  <si>
    <t>10.1603/ME09139</t>
  </si>
  <si>
    <t>WOS:000281744600006</t>
  </si>
  <si>
    <t>Reintal, M; Tali, K; Haldna, M; Kull, T</t>
  </si>
  <si>
    <t>Reintal, Margit; Tali, Kadri; Haldna, Marina; Kull, Tiiu</t>
  </si>
  <si>
    <t>Habitat preferences as related to the prolonged dormancy of perennial herbs and ferns</t>
  </si>
  <si>
    <t>Prolonged dormancy (hereafter dormancy), a phenomenon in which a perennial herbaceous plant does not sprout for one or more years, is examined. The phenomenon may be more frequent than stated so far and discovery of its role in plant life history and performance is still underway. Data from published papers was reviewed and all known species exhibiting dormancy were analysed from the aspect of species ecological values. Adaptation to environmental factors (light, moisture, pH and nitrogen as estimated by Ellenberg indicator values) influences the maximum duration of dormancy. A higher proportion of plants are dormant in species that prefer to grow in good light conditions, dry sites and infertile soil. The duration of dormant period is longer in species that prefer to grow in dry sites and/or calcareous soils. A range of factors, we believe, control plant behaviour, however, it is suggested that environmental stress is the principal factor inducing dormancy.</t>
  </si>
  <si>
    <t>Kull, Tiiu/C-5771-2017; Tali, Kadri/Q-7096-2019</t>
  </si>
  <si>
    <t xml:space="preserve">Kull, Tiiu/0000-0003-2841-7361; </t>
  </si>
  <si>
    <t>10.1007/s11258-010-9742-9</t>
  </si>
  <si>
    <t>WOS:000280577900009</t>
  </si>
  <si>
    <t>Prendergast, JA; Jensen, WE; Roth, SD</t>
  </si>
  <si>
    <t>Prendergast, Jeffrey A.; Jensen, William E.; Roth, Stanley D.</t>
  </si>
  <si>
    <t>TRENDS IN ABUNDANCE OF HIBERNATING BATS IN A KARST REGION OF THE SOUTHERN GREAT PLAINS</t>
  </si>
  <si>
    <t>We analyzed temporal variation in abundance of hibernating bats from long-term records (1965-2004) in gypsum caves of the Red Hills of Kansas and Oklahoma, a region lying at peripheries of geographic ranges of four species of bats. Nonparametric correlation analyses were used to evaluate variation in abundances of five species among 12 hibernacula. Townsend's big-eared bat (Corynorhinus townsendii) showed no significant change in abundance among most of its hibernacula, but exhibited one increase and one decrease in abundance in two hibernacula. The cave myotis (Myotis velifer) displayed increasing abundance in some hibernacula (27% of hibernacula, n = 3) and one decrease (9% of hibernacula, n = 1). The tri-colored bat (Perimyotis subflavus) exhibited increasing abundance in 60% (n = 6) of its hibernacula. The pallid bat (Antrozons pallidus) and big brown bat (Eptesicus fuscus) exhibited no statistically significant change in size of population in any hibernaculum, although the pallid bat occurred infrequently and in low numbers (&lt;= 11 individuals) in the hibernaculum where it was detected. The changes in abundance we detected may reflect range expansions of some species (e.g., tri-colored bat) or changes in qualities of hibernacula or other aspects of habitats, but underlying mechanisms are unknown.</t>
  </si>
  <si>
    <t>10.1894/MRD-10.1</t>
  </si>
  <si>
    <t>WOS:000282111400003</t>
  </si>
  <si>
    <t>Egli, T</t>
  </si>
  <si>
    <t>Egli, Thomas</t>
  </si>
  <si>
    <t>How to live at very low substrate concentration</t>
  </si>
  <si>
    <t>Availability of carbon/energy sources and temperature are the two environmental factors that severely restrict heterotrophic growth in most ecosystems. DOC concentrations in ground, drinking and surface waters are typically in the range of 0.5-5 mg/L, but most of this is present in a polymeric, inaccessible form for microbes. Concentrations of microbiologically available carbon compounds (so-called assimilable organic carbon, AOC) are usually in the range of 10-100 mu g/L, those of individual sugars or amino acids are not higher than a few mu g/L. Until recently microbiologists assumed that such nutrient-poor (oligotrophic) environments are "deserts" for life, and that the majority of bacterial cells seen in the microscope are dead, dormant or at least severely starved. Nevertheless, despite the low concentrations of available carbon compounds, bacterial cell numbers recorded in these environments typically are in the range of 10(5)-10(6) per mL. Over the last years, we have learnt that most of these microbes are perfectly alive, metabolizing and ready to grow when given the chance. Hence, microbes have adapted and developed strategies to cope with this situation. Laboratory studies with pure cultures suggest that bacterial cells have developed two strategies to live under such conditions. The first strategy is to perform a "multivorous" way of life by taking up and metabolizing dozens of different carbon substrates simultaneously (i.e., they are NOT specializing on a particular substrate, which they can take up with very high affinity). This "mixed substrate growth" equips the cell with a kinetic advantage and metabolic flexibility. Simultaneous utilization of a multitude of carbon substrates allows fast growth at minute concentrations of individual substrates. The second strategy is to minimize maintenance requirements (unfortunately we still know little about how this is achieved). Recently, flow cytometry has been employed to study microbial growth in very dilute, nutrient-poor environments. The technique allows fast and easy quantification of microbial growth of natural bacterial communities, including "uncultivable" members, under environmental conditions. When combined with strain-specific fluorescent immuno-probes, this technique allows investigation of the growth and competition of pathogens with the indigenous microbial flora. This method is particularly suited for studying questions concerning microbial growth and survival in drinking water systems. (C) 2010 Elsevier Ltd. All rights reserved.</t>
  </si>
  <si>
    <t>10.1016/j.watres.2010.07.023</t>
  </si>
  <si>
    <t>WOS:000283910600002</t>
  </si>
  <si>
    <t>Berman, DI; Meshcheryakova, EN; Leirikh, AN; Kurenshankov, DK</t>
  </si>
  <si>
    <t>Berman, D. I.; Meshcheryakova, E. N.; Leirikh, A. N.; Kurenshankov, D. K.</t>
  </si>
  <si>
    <t>GEOGRAPHICAL RANGE AND COLD HARDINESS OF THE EARTHWORM DRAWIDA GHILAROVI (OLIGOCHAETA, MONILIGASTRIDAE)</t>
  </si>
  <si>
    <t>The northern range boundary of the earthworm, Drawida ghilarovi Gates 1969, a typical representative of the Amur fauna and the only species of the tropic Moniligastridae family in the territory of Russia, passes on the west from the Khingan river mainly along the mountain framing of the Priamurye plains to Evoron Lake (and possibly to the Amgun River valley) Drawida ghilarovi is widespread in the Sikhote-Alin, nevertheless, its northern boundary in the northern part of the range, as well as on the left bank of the Amur below Komso-molsk-on-Amur and in its low reaches is not stated Worms lay cocoons in summer in the surface (5-20 cm) soil horizon Being a burrow species (Vsevolodova-Perel, 1997), this worm hibernates in surface soil layers (15-25 cm) LT(50%) of cocoons and worms is about -15 and -12 degrees C, respectively, the absolute temperature minimum tolerable by cocoons is about -20 degrees C, of worms - -16 degrees C A mechanism preventing freezing of cocoons is a decrease of the water content from 71 1 +/- 0 8% (mean value) to 39 8% (minimum), in the worms, this decrease is considerably less from 85 5 +/- 0 8% at feeding worms to 75 3 +/- 0 7% at wintering ones As long as cocoons have enough time to develop before autumn, absolute temperature minimums tolerable by worms appear to be critical (-12 to -16 degrees C) On the treeless territories nearby Khabarovsk, in the soil at a depth of 40 cm, the mean temperature during the coldest month is just by 2-3 degrees C higher than LT(50%), minimal temperatures should be lower (in the forest habitats, this gap is greater) Under the current climatic conditions, Drawida ghilarovi could survive in the territory, including the basin of the Zeya River, and to the north - up to the upper reaches of the left feeders of the middle and low reaches of the Amur (not everywhere, but in the warmest habitats) The boundaries of the present range can be a result of the former climate changes</t>
  </si>
  <si>
    <t>WOS:000283981000001</t>
  </si>
  <si>
    <t>Aliakbarpour, H; Salmah, MRC; Salehi, L</t>
  </si>
  <si>
    <t>Aliakbarpour, Hamaseh; Salmah, Md. Rawi Che; Salehi, Latif</t>
  </si>
  <si>
    <t>Determination of suitable host plant for rearing of Coccus hesperidum (Homoptera:Coccidae)</t>
  </si>
  <si>
    <t>Aliakbarpour, H., Che Salmah, M. R. &amp; Salehi, L. 2010: Determination of suitable host plant for rearing of Coccus hesperidum (Homoptera:Coccidae). Entomol. Fennica 21: 84-89. Brown soft scale, Coccus hesperidum Linnaues (Homoptera: Coccidae) is an economically important pest on wide range of horticultural and agricultural crops. A study was carried out to determine the suitability of three host plants, black nightshade (Solanum nigrum), mandarin (Citrus reticulata) and cotton (Gossypium barbadense), for mass rearing of C. hesperidum under laboratory conditions of 25 +/- 2 degrees C, 65 +/- 5% RH and photoperiod of 14D:10L. C. hesperidum was able to develop and reproduce on all three host plants. However, according to developmental period, longevity and fecundity, mandarin was the best among the three host plants.</t>
  </si>
  <si>
    <t>WOS:000281696800003</t>
  </si>
  <si>
    <t>Ganguly, S; Friedl, MA; Tan, B; Zhang, XY; Verma, M</t>
  </si>
  <si>
    <t>Ganguly, Sangram; Friedl, Mark A.; Tan, Bin; Zhang, Xiaoyang; Verma, Manish</t>
  </si>
  <si>
    <t>Land surface phenology from MODIS: Characterization of the Collection 5 global land cover dynamics product</t>
  </si>
  <si>
    <t>Information related to land surface phenology is important for a variety of applications. For example, phenology is widely used as a diagnostic of ecosystem response to global change. In addition, phenology influences seasonal scale fluxes of water, energy, and carbon between the land surface and atmosphere. Increasingly, the importance of phenology for studies of habitat and biodiversity is also being recognized. While many data sets related to plant phenology have been collected at specific sites or in networks focused on individual plants or plant species, remote sensing provides the only way to observe and monitor phenology over large scales and at regular intervals. The MODIS Global Land Cover Dynamics Product was developed to support investigations that require regional to global scale information related to spatio-temporal dynamics in land surface phenology. Here we describe the Collection 5 version of this product, which represents a substantial refinement relative to the Collection 4 product. This new version provides information related to land surface phenology at higher spatial resolution than Collection 4 (500-m vs. 1-km), and is based on 8-day instead of 16-day input data. The paper presents a brief overview of the algorithm, followed by an assessment of the product. To this end, we present (1) a comparison of results from Collection 5 versus Collection 4 for selected MODIS tiles that span a range of climate and ecological conditions, (2) a characterization of interannual variation in Collections 4 and 5 data for North America from 2001 to 2006, and (3) a comparison of Collection 5 results against ground observations for two forest sites in the northeastern United States. Results show that the Collection 5 product is qualitatively similar to Collection 4. However, Collection 5 has fewer missing values outside of regions with persistent cloud cover and atmospheric aerosols. Interannual variability in Collection 5 is consistent with expected ranges of variance suggesting that the algorithm is reliable and robust, except in the tropics where some systematic differences are observed. Finally, comparisons with ground data suggest that the algorithm is performing well, but that end of season metrics associated with vegetation senescence and dormancy have higher uncertainties than start of season metrics. (C) 2010 Elsevier Inc. All rights reserved.</t>
  </si>
  <si>
    <t>Tan, Bin/G-1331-2012; ganguly, sangram/B-5108-2010; Zhang, Xiaoyang/E-3208-2010</t>
  </si>
  <si>
    <t>10.1016/j.rse.2010.04.005</t>
  </si>
  <si>
    <t>WOS:000278943900016</t>
  </si>
  <si>
    <t>Di Stilio, VS; Kumar, RA; Oddone, AM; Tolkin, TR; Salles, P; McCarty, K</t>
  </si>
  <si>
    <t>Di Stilio, Veronica S.; Kumar, Rachana A.; Oddone, Alessandra M.; Tolkin, Theadora R.; Salles, Patricia; McCarty, Kacie</t>
  </si>
  <si>
    <t>Virus-Induced Gene Silencing as a Tool for Comparative Functional Studies in Thalictrum</t>
  </si>
  <si>
    <t>Perennial woodland herbs in the genus Thalictrum exhibit high diversity of floral morphology, including four breeding and two pollination systems. Their phylogenetic position, in the early-diverging eudicots, makes them especially suitable for exploring the evolution of floral traits and the fate of gene paralogs that may have shaped the radiation of the eudicots. A current limitation in evolution of plant development studies is the lack of genetic tools for conducting functional assays in key taxa spanning the angiosperm phylogeny. We first show that virus-induced gene silencing (VIGS) of a PHYTOENE DESATURASE ortholog (TdPDS) can be achieved in Thalictrum dioicum with an efficiency of 42% and a survival rate of 97%, using tobacco rattle virus (TRV) vectors. The photobleached leaf phenotype of silenced plants significantly correlates with the down-regulation of endogenous TdPDS (P &lt; 0.05), as compared to controls. Floral silencing of PDS was achieved in the faster flowering spring ephemeral T. thalictroides. In its close relative, T. clavatum, silencing of the floral MADS box gene AGAMOUS (AG) resulted in strong homeotic conversions of floral organs. In conclusion, we set forth our optimized protocol for VIGS by vacuum-infiltration of Thalictrum seedlings or dormant tubers as a reference for the research community. The three species reported here span the range of floral morphologies and pollination syndromes present in Thalictrum. The evidence presented on floral silencing of orthologs of the marker gene PDS and the floral homeotic gene AG will enable a comparative approach to the study of the evolution of flower development in this group.</t>
  </si>
  <si>
    <t>Di Stilio, Veronica S./0000-0002-6921-3018</t>
  </si>
  <si>
    <t>e12064</t>
  </si>
  <si>
    <t>10.1371/journal.pone.0012064</t>
  </si>
  <si>
    <t>WOS:000280811900019</t>
  </si>
  <si>
    <t>Lampei, C; Tielborger, K</t>
  </si>
  <si>
    <t>Lampei, Christian; Tielboerger, Katja</t>
  </si>
  <si>
    <t>Evolvability of between-year seed dormancy in populations along an aridity gradient</t>
  </si>
  <si>
    <t>Under global climate change, adaptation to new conditions is crucial for plant species persistence. This requires the ability to evolve in traits that are correlated with changing climatic variables. We studied between-year seed dormancy, which correlates with environmental variability, and tested for clinal trends in its evolvability along an aridity gradient in Israel. We conducted a germination experiment under five irrigation levels with two dryland winter annuals (Biscutella didyma, Bromus fasciculatus) from four sites along the gradient. Species differed in means and evolvability of dormancy. Biscutella had high dormancy, which significantly increased with aridity but decreased with higher irrigation. In Bromus, dormancy was low, similar among populations, and only marginally affected by irrigation. Evolvability in Biscutella was high and varied among populations, without a clinal trend along the gradient. Conversely, in Bromus, trait evolvability was low and declined with increasing aridity. We argue that changes in evolvability along climatic gradients depend on the relative intensity of stabilizing selection. This may be high in Bromus and not only depends on environmental stress, but also on variability. Our findings point to the importance of measuring evolvability of climate-related traits across different natural and artificial environments and for many coexisting species. (C) 2010 The Linnean Society of London, Biological Journal of the Linnean Society, 2010, 100, 924-934.</t>
  </si>
  <si>
    <t>Lampei, Christian/Z-2465-2019</t>
  </si>
  <si>
    <t>Lampei, Christian/0000-0003-2866-2869</t>
  </si>
  <si>
    <t>10.1111/j.1095-8312.2010.01453.x</t>
  </si>
  <si>
    <t>WOS:000281062500016</t>
  </si>
  <si>
    <t>Riek, A; Kortner, G; Geiser, F</t>
  </si>
  <si>
    <t>Riek, Alexander; Koertner, Gerhard; Geiser, Fritz</t>
  </si>
  <si>
    <t>Thermobiology, energetics and activity patterns of the Eastern tube-nosed bat (Nyctimene robinsoni) in the Australian tropics: effect of temperature and lunar cycle</t>
  </si>
  <si>
    <t>Currently, there are no data on the thermal biology of free-ranging pteropodid bats (Chiroptera). Therefore, our aim was to investigate physiological and behavioural strategies employed by the fruit bat Nyctimene robinsoni(body mass similar to 50 g) in winter in tropical Northern Queensland in relation to ambient temperature (T-a) and the lunar cycle. Daily body temperature (T-b) fluctuations in free-ranging bats were measured via radio-telemetry and metabolic rate was measured in captivity via open-flow respirometry (T-a 15-30 degrees C). Free-ranging bats showed a significant 24 h circadian cycle in T-b, with the lowest T-b at the end of the rest phase just after sunset and the highest T-b at the end of the activity phase just before sunrise. Average daily core T-b ranged from 34.7 +/- 0.6 to 37.3 +/- 0.8 degrees C (mean +/- s.d.) over an average daily T-a range of 17.1 +/- 1.1 to 23.5 +/- 1.8 degrees C. T-b never fell below 30 degrees C but T-b was significantly reduced during the full moon period compared with that during the new moon period. T-b was correlated with T-a during the second half of the rest phase (P &lt; 0.001) but not during the active phase. Resting metabolic rate of bats was significantly affected by T-a (P &lt; 0.001, R-2 = 0.856). Our results show that tube-nosed bats exhibit reduced T-b on moonlit nights when they reduce foraging activity, but during our study torpor was not expressed. The energy constraints experienced here by tube-nosed bats with relatively moderate T-a fluctuations, short commuting distances between roosting and feeding locations, and high availability of food were probably not substantial enough to require use of torpor.</t>
  </si>
  <si>
    <t>Riek, Alexander/H-2202-2011; Geiser, Fritz/O-4175-2018</t>
  </si>
  <si>
    <t>Riek, Alexander/0000-0002-1045-6904; Geiser, Fritz/0000-0001-7621-5049</t>
  </si>
  <si>
    <t>10.1242/jeb.043182</t>
  </si>
  <si>
    <t>WOS:000279978500011</t>
  </si>
  <si>
    <t>Cumplido, M; Averbuj, A; Bigatti, G</t>
  </si>
  <si>
    <t>Cumplido, Mariano; Averbuj, Andres; Bigatti, Gregorio</t>
  </si>
  <si>
    <t>REPRODUCTIVE SEASONALITY AND OVIPOSITION INDUCTION IN TROPHON GEVERSIANUS (GASTROPODA: MURICIDAE) FROM GOLFO NUEVO, ARGENTINA</t>
  </si>
  <si>
    <t>JOURNAL OF SHELLFISH RESEARCH</t>
  </si>
  <si>
    <t>The reproductive biology of a population of the edible muricid Trophon geversianus inhabiting an intertidal rocky shore in Golfo Nuevo (Chubut, Argentina) was studied regarding the seasonality of oviposition and oviposition induction under laboratory conditions. Sex ratio in the population differed from 1:1 (female biased). The mean shell length was 22 mm for males and 24 mm for females, although the females presented significantly larger maximum sizes. No external sexual dimorphism was evident, whereas the female snails differed internally by the presence of the albumin and capsule gland and by gonad color. Although the population under study inhabits an area with marine traffic and a concentration of 1.9 ng Sn/g, it did not present signs of imposex, in contrast with other sympatric species. T. geversianus presented a marked reproductive seasonality during the study period. Oviposition started in May and concluded in November, when hatching of crawling embryos was registered up to January. This seasonality coincided with changes in water surface temperature, ambient temperature, and photoperiod. Reproductive activities were registered when the environmental stress was minimum. In the aquarium, each female laid an average of 12 egg capsules (range, 6-26) per oviposition event, and needed a total of 25 h (range,12-57 h) to complete attachment of a single egg capsule. Data presented here could be useful for culture of the species.</t>
  </si>
  <si>
    <t>Averbuj, Andres/0000-0003-2416-2007</t>
  </si>
  <si>
    <t>0730-8000</t>
  </si>
  <si>
    <t>1943-6319</t>
  </si>
  <si>
    <t>10.2983/035.029.0219</t>
  </si>
  <si>
    <t>WOS:000280455700019</t>
  </si>
  <si>
    <t>She, AM; Yao, W; Wei, YQ</t>
  </si>
  <si>
    <t>She Anming; Yao Wu; Wei Yongqi</t>
  </si>
  <si>
    <t>In-situ Monitoring of Hydration Kinetics of Cement Pastes by Low-field NMR</t>
  </si>
  <si>
    <t>JOURNAL OF WUHAN UNIVERSITY OF TECHNOLOGY-MATERIALS SCIENCE EDITION</t>
  </si>
  <si>
    <t>Low field NMR technique was applied to investigate the hydration of cement pastes with different water to cement ratios or addition of superplasticizer As a nondestructive method, this technique can be used to monitor the hydration kinetics process by following the changes of longitudinal relaxation time (T-1) of water constrained in the pastes The experimental results indicate that the T-1 distributions of water in the fresh paste normally exhibite bimodal distribution. where the large peak is corresponding to the free water while the small one is contributed by the water stored in the flocculations Time dependence of the weighted average T-1 has a good agreement with the hydration process and could be divided into four stages, i e, initial period, dormant period, accelerated period and steady period The hydration mechanism of each stage was described based on the theory of cement chemistry In addition, the total signal intensity, which is proportional to the content of the physically bound water in the samples, decrease successively during the hydration reflecting the consumption of physically bound water by hydration reactions</t>
  </si>
  <si>
    <t>1000-2413</t>
  </si>
  <si>
    <t>1993-0437</t>
  </si>
  <si>
    <t>10.1007/s11595-010-0072-5</t>
  </si>
  <si>
    <t>WOS:000281006200033</t>
  </si>
  <si>
    <t>Perret, EV; von Elm, E; Lienert, C; Steinlin, M</t>
  </si>
  <si>
    <t>Perret, Eveline V.; von Elm, Erik; Lienert, Carmen; Steinlin, Maja</t>
  </si>
  <si>
    <t>Infantile Spasms: Does Season Influence Onset and Long-Term Outcome?</t>
  </si>
  <si>
    <t>PEDIATRIC NEUROLOGY</t>
  </si>
  <si>
    <t>To study whether onset of infantile spasms manifests seasonal variation, as previously reported, and whether any such seasonality is associated with treatment response and long-term outcome, data for 57 patients were retrospectively reviewed. The data were collected from hospital files and through a mail survey of children with infantile spasms born from 1980 to 2002 and monitored at the University Children's Hospital of Berne, Switzerland. The mean age at time of onset of infantile spasms was 7 months (range, 0.75-40), at diagnosis 8 months (range, 1-42) and at follow-up 11.3 years (range, 1-23 years). In 77% of participants, the etiology of infantile spasms was known (symptomatic); in the remaining 23% it was not known (nonsymptomatic). In contrast to previous findings, onset of infantile spasms was not associated with calendar month, photoperiod, or global solar radiation. Long-term prognosis was poor: 4 of the 57 (7%) children died; 49 (86%) had cognitive impairment and 40 (70%) had physical impairment; 31 (54%) had cerebral palsy, 37 had (65%) persistent seizures, and 9 (16%) had Lennox-Gastaut syndrome. Symptomatic infantile spasms were associated with worse cognitive outcome (P &lt; 0.001), but treatment modality and overall duration of infantile spasms were not. There was no association of calendar month or photoperiod at onset with cognitive outcome or treatment response. (C) 2010 by Elsevier Inc. All rights reserved.</t>
  </si>
  <si>
    <t>Steinlin, Maja/G-5991-2010</t>
  </si>
  <si>
    <t>von Elm, Erik/0000-0002-7412-0406</t>
  </si>
  <si>
    <t>0887-8994</t>
  </si>
  <si>
    <t>1873-5150</t>
  </si>
  <si>
    <t>10.1016/j.pediatrneurol.2010.03.006</t>
  </si>
  <si>
    <t>WOS:000280032600003</t>
  </si>
  <si>
    <t>Cesaroni, G; Badaloni, C; Romano, V; Donato, E; Perucci, CA; Forastiere, F</t>
  </si>
  <si>
    <t>Cesaroni, Giulia; Badaloni, Chiara; Romano, Valeria; Donato, Eugenio; Perucci, Carlo A.; Forastiere, Francesco</t>
  </si>
  <si>
    <t>Socioeconomic position and health status of people who live near busy roads: the Rome Longitudinal Study (RoLS)</t>
  </si>
  <si>
    <t>ENVIRONMENTAL HEALTH</t>
  </si>
  <si>
    <t>Background: Subjects living close to high traffic roads (HTR) are more likely to suffer from air-pollution related morbidity and mortality. The issue has large public health consequences but few studies have described the main socio-demographic characteristics of people exposed to traffic. Objectives: To characterise a large cohort of residents in Rome according to different measures of traffic exposure, socioeconomic position (SEP), and baseline health status. Methods: Residents of Rome in October 2001 were selected. Individual and area-based SEP indices were available. GIS was used to obtain traffic indicators at residential addresses: distance from HTR (&gt; = 10,000 vehicles/day), length of HTR, average daily traffic count, and traffic density within 150 meters of home. Hospitalisations in the 5-year period before enrolment were used to characterise health status. Logistic and linear regression analyses estimated the association between traffic exposure and socio-demographic characteristics. Results: We selected 1,898,898 subjects with complete SEP information and GIS traffic indicators. A total of 320,913 individuals (17%) lived within 50 meters of an HTR, and 14% lived between 50 and 100 meters. These proportions were higher among 75+ year-old subjects. Overall, all traffic indicators were directly associated with SEP, with people living in high or medium SEP areas or with a university degree more likely to be exposed to traffic than people living in low SEP areas or with a low level of education. However, an effect modification by area of residence within the city was seen and the association between traffic and SEP was reversed in the city centre. Conclusions: A large section of the population is exposed to traffic in Rome. Elderly people and those living in areas of high and medium SEP tend to be more exposed. These findings are related to the historical stratification of the population within the city according to age and socioeconomic status.</t>
  </si>
  <si>
    <t>Forastiere, Francesco/J-9067-2016; Cesaroni, Giulia/K-1500-2016; Badaloni, Chiara/O-9750-2015</t>
  </si>
  <si>
    <t>Forastiere, Francesco/0000-0002-9162-5684; Cesaroni, Giulia/0000-0001-7361-9072; Badaloni, Chiara/0000-0003-3768-8841</t>
  </si>
  <si>
    <t>1476-069X</t>
  </si>
  <si>
    <t>10.1186/1476-069X-9-41</t>
  </si>
  <si>
    <t>WOS:000282289800001</t>
  </si>
  <si>
    <t>Olvido, AE; Fernandes, PR; Mousseau, TA</t>
  </si>
  <si>
    <t>Olvido, Alexander E.; Fernandes, Pearl R.; Mousseau, Timothy A.</t>
  </si>
  <si>
    <t>Relative effects of juvenile and adult environmental factors on mate attraction and recognition in the cricket, Allonemobius socius</t>
  </si>
  <si>
    <t>Finding a mate is a fundamental aspect of sexual reproduction. To this end, specific-mate recognition systems (SMRS) have evolved that facilitate copulation between producers of the mating signal and their opposite-sex responders. Environmental variation, however, may compromise the efficiency with which SMRS operate. In this study, the degree to which seasonal climate experienced during juvenile and adult life-cycle stages affects the SMRS of a cricket, Allonemobius socius (Scudder) (Orthoptera: Gryllidae) was assessed. Results from two-choice behavioral trials suggest that adult ambient temperature, along with population and family origins, mediate variation in male mating call, and to a lesser extent directional response of females for those calls. Restricted maximum-likelihood estimates of heritability for male mating call components and for female response to mating call appeared statistically nonsignificant. However, appreciable "maternal genetic effects" suggest that maternal egg provisioning and other indirect maternal determinants of the embryonic environment significantly contributed to variation in male mating call and female response to mating calls. Thus, environmental factors can generate substantial variation in A. socius mating call, and, more importantly, their marginal effect on female responses to either fast-chirp or long-chirp mating calls suggest negative fitness consequences to males producing alternative types of calls. Future studies of sexual selection and SMRS evolution, particularly those focused on hybrid zone dynamics, should take explicit account of the loose concordance between signal producers and responders suggested by the current findings.</t>
  </si>
  <si>
    <t>10.1673/031.010.9001</t>
  </si>
  <si>
    <t>WOS:000279672500001</t>
  </si>
  <si>
    <t>Lucock, M; Glanville, T; Ovadia, L; Yates, Z; Walker, J; Simpson, N</t>
  </si>
  <si>
    <t>Lucock, Mark; Glanville, Tracey; Ovadia, Liz; Yates, Zoe; Walker, James; Simpson, Nigel</t>
  </si>
  <si>
    <t>Photoperiod at Conception Predicts C677T-MTHFR Genotype: A Novel Gene-Environment Interaction</t>
  </si>
  <si>
    <t>Data is presented, which suggest that the day length a woman experiences during the periconceptional period predicts the C677T-MTHFR genotype of her child. Logistic regression analysis involving 375 neonates born in the same geographical location within a three year period demonstrated that photoperiod (minutes) at conception predicts both genotype (P = 0.0139) and mutant allele carriage (P = 0.0161); the trend clearly showing that the 677T-MTHFR allele frequency increases as photoperiod increases. We propose a number of explanations, including a hypothesis in which a long photoperiod around conception decreases maternal systemic folate because of UVA induced dermal oxidative degradation of 5-methyl-H(4)folate, leading to a lower cellular 5,10-methylene-H(4)folate status. In this scenario, 5,10-methylene-H(4)folate would be more efficiently used for dTMP and DNA synthesis by 677T-MTHFR embryos than wildtype embryos giving the 677T-MTHFR embryos increased viability, and hence increasing mutant T-allele frequency. Alternate hypotheses include: increased seasonal availability of folate rich foods that genetically buffer any negative effect of 677T-MTHFR in embryos; seasonal oxidative stress lowering embryo-toxic homocysteine; an undefined hormonal effect of photoperiod on the neuroendocrine axis, which mediates genotype/embryo selection. The effect of photoperiod on genotype seems clear, but the speculative molecular mechanism underpinning the effect needs careful examination. Am. J. Hum. Biol. 22:484-489, 2010. (C)2010 Wiley-Liss, Inc.</t>
  </si>
  <si>
    <t>Walker, James/0000-0002-8922-083X</t>
  </si>
  <si>
    <t>10.1002/ajhb.21022</t>
  </si>
  <si>
    <t>WOS:000278878300008</t>
  </si>
  <si>
    <t>Speights, JR; Conway, WC</t>
  </si>
  <si>
    <t>Speights, Jason R.; Conway, Warren C.</t>
  </si>
  <si>
    <t>Habitat and Host Tree Selection by Wintering Yellow-bellied Sapsuckers in East Texas</t>
  </si>
  <si>
    <t>Yellow-bellied Sapsucker (Sphyrapicus varius) foraging ecology has long been a focus of study, primarily due to their sap-foraging behavior throughout the year and speculation on how sapsuckers subsist by foraging on dormant host trees during winter. Wintering sapsucker habitat use as related to host tree selection is not clearly defined, particularly in the southwestern portion of its range. We studied Yellow-bellied Sapsucker habitat use and host tree selection in two bottomland hardwood forest sites in eastern Texas during winters, 2005-2006 and 2006-2007. Habitat surrounding overcup oak (Quercus lyrata) host trees was generally characterized by fewer trees/ha, lower species diversity and richness, and taller trees than random plots. Overcup oak host trees tended to be healthier than overcup oak non-host trees, but host trees had thinner, less complex bark than non-host trees, irrespective of tree size and health. Also, digestible cell and protein content was similar between host and non-host trees, irrespective of tree size and health. Selection of host trees with thinner, less complex bark suggest sapsuckers use visual cues to focus host selection upon bark morphology and evidence of previous use. Combined, wintering sapsuckers may increase foraging efficiency and maximize caloric intake by increasing energy gained/unit time foraging on already established, and presumably productive host trees. Despite similarities in habitat, health and cell and protein content between host and non-host trees, Yellow-bellied Sapsuckers selected healthy host trees with thin, less complex bark where stable levels of digestible cell content and protein over time provide a reliable, consistent food source throughout winter.</t>
  </si>
  <si>
    <t>1938-4238</t>
  </si>
  <si>
    <t>10.1674/0003-0031-164.1.107</t>
  </si>
  <si>
    <t>WOS:000279415500011</t>
  </si>
  <si>
    <t>Mizrahi, T; Heller, J; Goldenberg, S; Arad, Z</t>
  </si>
  <si>
    <t>Mizrahi, Tal; Heller, Joseph; Goldenberg, Shoshana; Arad, Zeev</t>
  </si>
  <si>
    <t>Heat shock proteins and resistance to desiccation in congeneric land snails</t>
  </si>
  <si>
    <t>CELL STRESS &amp; CHAPERONES</t>
  </si>
  <si>
    <t>Land snails are subject to daily and seasonal variations in temperature and in water availability and depend on a range of behavioral and physiological adaptations for coping with problems of maintaining water, ionic, and thermal balance. Heat shock proteins (HSPs) are a multigene family of proteins whose expression is induced by a variety of stress agents. We used experimental desiccation to test whether adaptation to different habitats affects HSP expression in two closely related Sphincterochila snail species, a desiccation-resistant, desert species Sphincterochila zonata, and a Mediterranean-type, desiccation-sensitive species Sphincterochila cariosa. We examined the HSP response in the foot, hepatopancreas, and kidney tissues of snails exposed to normothermic desiccation. Our findings show variations in the HSP response in both timing and magnitude between the two species. The levels of endogenous Hsp72 in S. cariosa were higher in all the examined tissues, and the induction of Hsp72, Hsp74, and Hsp90 developed earlier than in S. zonata. In contrary, the induction of sHSPs (Hsp25 and Hsp30) was more pronounced in S. zonata compared to S. cariosa. Our results suggest that land snails use HSPs as part of their survival strategy during desiccation and as important components of the aestivation mechanism in the transition from activity to dormancy. Our study underscores the distinct strategy of HSP expression in response to desiccation, namely the delayed induction of Hsp70 and Hsp90 together with enhanced induction of sHSPs in the desert-dwelling species, and suggests that evolution in harsh environments will result in selection for reduced Hsp70 expression.</t>
  </si>
  <si>
    <t>1355-8145</t>
  </si>
  <si>
    <t>1466-1268</t>
  </si>
  <si>
    <t>10.1007/s12192-009-0150-9</t>
  </si>
  <si>
    <t>WOS:000278681300002</t>
  </si>
  <si>
    <t>Feder, JL; Powell, THQ; Filchak, K; Leung, B</t>
  </si>
  <si>
    <t>Feder, Jeffrey L.; Powell, Thomas H. Q.; Filchak, Ken; Leung, Brian</t>
  </si>
  <si>
    <t>The diapause response of Rhagoletis pomonella to varying environmental conditions and its significance for geographic and host plant-related adaptation</t>
  </si>
  <si>
    <t>The recent shift of Rhagoletis pomonella Walsh (Diptera: Tephritidae) from its ancestral host hawthorn to apple is a model for incipient sympatric speciation in action. Previous studies have shown that changes in the over-wintering pupal diapause are critical for differentially adapting R. pomonella flies to a difference in the fruiting times of apples vs. hawthorns, generating ecologically based reproductive isolation. Here, we exposed pupae of the hawthorn race to various combinations of pre- and over-wintering rearing conditions and analyzed their effects on eclosion time and genetics. We report certain unexpected results in regards to a combination of brief pre-winter and over-wintering periods indicative of gene*environment interactions requiring a reassessment of our current understanding of R. pomonella diapause. We present a hypothesis that involves physiological factors related to stored energy reserves in pupae that influences the depth and duration of Rhagoletis diapause. This 'pupal energy reserve' hypothesis can account for our findings and help clarify the role host plant-related life history adaptation plays in phytophage biodiversity.</t>
  </si>
  <si>
    <t>Powell, Thomas/B-8575-2013</t>
  </si>
  <si>
    <t>Powell, Thomas/0000-0002-4780-5215</t>
  </si>
  <si>
    <t>10.1111/j.1570-7458.2010.01003.x</t>
  </si>
  <si>
    <t>WOS:000278646300004</t>
  </si>
  <si>
    <t>Benoit, JB; Morton, PK; Cambron, SE; Patrick, KR; Schemerhorn, BJ</t>
  </si>
  <si>
    <t>Benoit, Joshua B.; Morton, Philip K.; Cambron, Susan E.; Patrick, Kevin R.; Schemerhorn, Brandon J.</t>
  </si>
  <si>
    <t>Aestivation and diapause syndromes reduce the water balance requirements for pupae of the Hessian fly, Mayetiola destructor</t>
  </si>
  <si>
    <t>We report the water balance of aestivating (summer), diapausing (winter), and non-diapausing pupae of Hessian fly, Mayetiola destructor (Say) (Diptera: Cecidomyiidae). Maintaining water requirements during pupal dormancy is particularly important because water cannot be replenished actively by drinking. Dehydration tolerance (25% loss before succumbing to dehydration) and water content (63-65%) were not different for the three types of pupae. Differences were noted in the net transpiration rates (NTRs, % body water per hour at 0% r.h.) between dormant (0.24-0.28% per hour) and non-diapausing (0.47% per hour) pupae 10 days after pupariation, but not between aestivating (0.28% per hour) and diapausing (0.24% per hour) pupae. These reduced NTRs result in extended pupal survival, indicated by adult eclosion, during exposure to dehydrating conditions. Net transpiration rates for aestivating and diapausing pupae were further reduced as dormancy progressed (up to 130 days) until individuals were moved to conditions that break dormancy. Pupae could not take up water from the atmosphere below vapor saturation (100% r.h. or 1.00 a(v)), and rely upon contact with liquid water or moist plant tissue to replenish their water stores. The critical transition temperatures (CTT) of the aestivating and diapausing pupae were significantly higher than those of non-diapausing pupae, suggesting that modified cuticular lipids are present on aestivating and diapausing pupae. Thus, aestivation and diapause trigger a dormancy specific water balance profile characterized by reduced NTRs and increased CTTs.</t>
  </si>
  <si>
    <t>Schemerhorn, Brandon/0000-0003-0247-478X</t>
  </si>
  <si>
    <t>10.1111/j.1570-7458.2010.01007.x</t>
  </si>
  <si>
    <t>WOS:000278646300010</t>
  </si>
  <si>
    <t>Patot, S; Martinez, J; Allemand, R; Gandon, S; Varaldi, J; Fleury, F</t>
  </si>
  <si>
    <t>Patot, S.; Martinez, J.; Allemand, R.; Gandon, S.; Varaldi, J.; Fleury, F.</t>
  </si>
  <si>
    <t>Prevalence of a virus inducing behavioural manipulation near species range border</t>
  </si>
  <si>
    <t>The densities of conspecific individuals may vary through space, especially at the edge of species range. This variation in density is predicted to influence the diffusion of species-specific horizontally transmitted symbionts. However, to date there is very little data on how parasite prevalence varies around the border of a host species. Using a molecular epidemiology approach, we studied the prevalence of a vertically and horizontally transmitted virus at the edge of the geographic range of its insect host, the Drosophila parasitoid wasp Leptopilina boulardi. L. boulardi is a Mediterranean parasitoid species showing a recent range expansion to the north (in France). The LbFV virus manipulates the behaviour of females, increasing their tendency to lay additional eggs in already parasitized Drosophila larvae (superparasitism). This is beneficial for the virus because it allows the virus to be horizontally transferred during superparasitism. We show that LbFV prevalence is very high in central populations, intermediate in marginal populations and almost absent from newly established peripheral populations of L. boulardi. We failed to detect any influence of temperature and diapause on viral transmission efficiency but we observed a clear relationship between prevalence and parasitoid density, and between parasitoid density and the occurrence of superparasitism, as predicted by our epidemiological model. Viral strains were all efficient at inducing the behavioural manipulation and viral gene sequencing revealed very low sequence variation. We conclude that the prevalence reached by the virus critically depends on density-dependent factors, i.e. superparasitism, underlying the selective pressures acting on the virus to manipulate the behaviour of the parasitoid.</t>
  </si>
  <si>
    <t>Martinez, Julien/0000-0001-8210-2921; varaldi, julien/0000-0002-2100-1542</t>
  </si>
  <si>
    <t>10.1111/j.1365-294X.2010.04686.x</t>
  </si>
  <si>
    <t>WOS:000279751000014</t>
  </si>
  <si>
    <t>Greenberg, CH; Walter, ST</t>
  </si>
  <si>
    <t>Greenberg, Cathryn H.; Walter, Scott T.</t>
  </si>
  <si>
    <t>Fleshy Fruit Removal and Nutritional Composition of Winter-fruiting Plants: a Comparison of Non-native Invasive and Native Species</t>
  </si>
  <si>
    <t>Invasive, non-native plants threaten forest ecosystems by reducing native plant species richness and potentially altering ecosystem processes. Seed dispersal is critical for successful invasion and range expansion by non-native plants; dispersal is likely to be enhanced if they can successfully compete with native plants for disperser services. Fruit production by non-native plants during winter (or dormant season), when native fruits and arthropods are scarce, might enhance chances of fruit consumption and seed dispersal by vertebrates. We compared the proportion and rate of fruit removal among five invasive, non-native and two native plant species that retain fruit during winter to test whether non-native fruits are readily removed and their seeds dispersed by vertebrates even where native fruit is available. We also assessed whether the nutritional content of fruit pulp affects fruit removal rates, and collected bird droppings from fecal traps to examine species and rates of seed dispersal. Most (83% to 93%) fruit was removed from all species except native Smilax rotundifolia L. (55%). Most (92%) seeds collected from bird droppings were from non-native plants (six species); only 8% were from native plants (four species). Mean fruit survival time (across species) was positively correlated with total sugar and negatively correlated with lipid. Total fruit consumed was not correlated with nutrient content. Our results indicate most fruits of tested winter-fruiting, non-native invasive plants are removed, and their seeds are dispersed. In the southern Appalachian Mountains, only a few native plant species, notably greenbriar (Smilax spp.), American holly (Ilex opaca Aiton), and sumac (Rhus spp.) retain abundant, ripe fruit during winter months, and these species tend to be patchy in their distribution. Therefore, winter fruit availability by non-native invasive plants offers an important opportunity for dispersal and range expansion, and is likely key in their successful invasion of ecosystems.</t>
  </si>
  <si>
    <t>10.3375/043.030.0306</t>
  </si>
  <si>
    <t>WOS:000280575500007</t>
  </si>
  <si>
    <t>Kersey, DC; Wildt, DE; Brown, JL; Snyder, RJ; Huang, Y; Monfort, SL</t>
  </si>
  <si>
    <t>Kersey, David C.; Wildt, David E.; Brown, Janine L.; Snyder, Rebecca J.; Huang, Yan; Monfort, Steven L.</t>
  </si>
  <si>
    <t>Unique biphasic progestagen profile in parturient and non-parturient giant pandas (Ailuropoda melanoleuca) as determined by faecal hormone monitoring</t>
  </si>
  <si>
    <t>The luteal phase of the giant panda has been exclusively assessed by studying urinary hormone patterns in a very few individuals. To better understand hormonal dynamics of protracted progestagen excretion in this endangered species, we monitored hormonal metabolites in the fibrous faeces of multiple females in the USA and China. Giant pandas that were anoestrual during the breeding season excreted baseline progestagen throughout the year. In contrast, there were two distinctive periods when progestagen excretion increased in females that experienced behavioural oestrus, the first being modest, lasting for 61-122 days, and likely reflecting presumptive ovulation. This increase was far surpassed by a secondary rise in progestagen excretion associated with a rejuvenated luteal capacity or hormone production from an extra-gonadal source. The duration of this 'secondary' rise in progestagen excretion averaged similar to 45 days and terminated in a decline to baseline coincident with parturition or the end of a non-parturient luteal interval. Data revealed that, even with a complex, biphasic progestagen profile, the longitudinal patterns produced by giant pandas were relatively consistent among animals and across years within individuals. However, progestagen excretion patterns throughout this period could not be used to discriminate among non-pregnant, pregnant or pseudopregnant states. Reproduction (2010) 140 183-193</t>
  </si>
  <si>
    <t>10.1530/REP-10-0003</t>
  </si>
  <si>
    <t>WOS:000279244900019</t>
  </si>
  <si>
    <t>Ailstock, MS; Shafer, DJ; Magoun, AD</t>
  </si>
  <si>
    <t>Ailstock, M. Stephen; Shafer, Deborah J.; Magoun, A. Dale</t>
  </si>
  <si>
    <t>Protocols for Use of Potamogeton perfoliatus and Ruppia maritima Seeds in Large-Scale Restoration</t>
  </si>
  <si>
    <t>Restoration of submerged aquatic vegetation from seed has been hampered by a lack of information on the appropriate conditions for collecting, processing, and storing seeds prior to dispersal. Seeds must be processed and stored under conditions that maintain seed viability, meet dormancy requirements, and prevent premature germination. This study examined the effects of collection date, processing technique, aeration, storage and induction temperature and salinity, and storage period on seed germination of two mesohaline aquatic species, Potamogeton perfoliatus and Ruppia maritima. Collection date and processing technique were significant factors affecting seed yield from donor populations. Seeds of both species remained viable and germinated best when stored at 4 degrees C, and then exposed to freshwater induction conditions. However, their responses to other factors differed. Aeration during storage was necessary in order to maintain viability of P. perfoliatus seeds, whereas it was unnecessary for R. maritima seeds. Storage in freshwater at 4 degrees C prevented germination of P. perfoliatus seeds, while high salinity during cold storage was necessary to minimize premature germination of R. maritima. Mean germination time of P. perfoliatus was dependent on storage salinity; in contrast, mean germination time of R. maritima seeds was dependent on induction salinity. These differences indicate that the methods required to produce large quantities of underwater plant seed amenable to large-scale restoration efforts must be tailored to the specific requirements of individual species and must consider the range of processes from initial harvest through seed testing prior to field establishment.</t>
  </si>
  <si>
    <t>10.1111/j.1526-100X.2010.00696.x</t>
  </si>
  <si>
    <t>WOS:000279670600017</t>
  </si>
  <si>
    <t>Sperry, JH; Blouin-Demers, G; Carfagno, GLF; Weatherhead, PJ</t>
  </si>
  <si>
    <t>Sperry, Jinelle H.; Blouin-Demers, Gabriel; Carfagno, Gerardo L. F.; Weatherhead, Patrick J.</t>
  </si>
  <si>
    <t>Latitudinal variation in seasonal activity and mortality in ratsnakes (Elaphe obsoleta)</t>
  </si>
  <si>
    <t>The ecology of ectotherms should be particularly affected by latitude because so much of their biology is temperature dependent. Current latitudinal patterns should also be informative about how ectotherms will have to modify their behavior in response to climate change. We used data from a total of 175 adult black ratsnakes (Elaphe obsoleta) radio-tracked in Ontario, Illinois, and Texas, a latitudinal distance of &gt; 1500 km, to test predictions about how seasonal patterns of activity and mortality should vary with latitude. Despite pronounced differences in temperatures among study locations, and despite ratsnakes in Texas not hibernating and switching from diurnal to nocturnal activity in the summer, seasonal patterns of snake activity were remarkably similar during the months that snakes in all populations were active. Rather than being a function of temperature, activity may be driven by the timing of reproduction, which appears similar among populations. Contrary to the prediction that mortality should be highest in the most active population, overall mortality did not follow a clinal pattern. Winter mortality did increase with latitude, however, consistent with temperature limiting the northern distribution of ratsnakes. This result was opposite that found in the only previous study of latitudinal variation in winter mortality in reptiles, which may be a consequence of whether or not the animals exhibit true hibernation. Collectively, these results suggest that, at least in the northern part of their range, ratsnakes should be able to adjust easily to, and may benefit from, a warmer climate, although climate-based changes to the snakes' prey or habitat, for example, could alter that prediction.</t>
  </si>
  <si>
    <t>10.1890/09-1154.1</t>
  </si>
  <si>
    <t>WOS:000278859700030</t>
  </si>
  <si>
    <t>Malan, A</t>
  </si>
  <si>
    <t>Malan, Andre</t>
  </si>
  <si>
    <t>Is the Torpor-Arousal Cycle of Hibernation Controlled by a Non-Temperature-Compensated Circadian Clock?</t>
  </si>
  <si>
    <t>During the hibernation season, mammalian hibernators alternate between prolonged bouts of torpor with a reduced body temperature (Tb) and short arousals with a return to euthermy. Evidence is presented here to show that this metabolic-and also physiological and neuroanatomical-rhythm is controlled by a clock, the torpor-arousal (TA) clock. The temperature dependence of torpor bout duration in 3 species of Spermophilus (published data) may be described by assuming that the TA clock is a circadian clock (probably not the suprachiasmatic clock) that has lost its temperature compensation. This loss might result either from a permanent deletion, or more likely from a seasonal epigenetic control at the level of the clock gene machinery. This hypothesis was verified over the full Tb range on published data from 5 other species (a monotreme, a marsupial, and 3 placental mammals). In a hibernation season, instantaneous subjective time of the putative TA clock was summated over each torpor bout. For each animal, torpor bout length (TBL) was accurately predicted as a constant fraction of a subjective day, for actual durations in astronomical time varying between 4 and 13 to 20 days. The resulting temperature dependence of the interval between arousals predicts that energy expenditure over the hibernation season will be minimal when Tb is as low as possible without eliciting cold thermogenesis.</t>
  </si>
  <si>
    <t>10.1177/0748730410368621</t>
  </si>
  <si>
    <t>WOS:000277861500002</t>
  </si>
  <si>
    <t>Forgan, LG; Forster, ME</t>
  </si>
  <si>
    <t>Forgan, Leonard G.; Forster, Malcolm E.</t>
  </si>
  <si>
    <t>Oxygen-dependence of metabolic rate in the muscles of craniates</t>
  </si>
  <si>
    <t>We present evidence that oxygen consumption (VO(2)) is oxygen partial pressure (PO(2)) dependent in striated muscles and PO(2)-independent in the vasculature in representatives of three craniate taxa: two teleost fish, a hagfish and a rat. Blood vessel VO(2) displayed varying degrees of independence in a PO(2) range of 15-95 mmHg, while VO(2) by striated muscle tissue slices from all species related linearly to PO(2) between 0 and 125 mmHg, despite VO(2) rates varying greatly between species and muscle type. In salmon red muscle, lactate concentrations fell in slices incubated at a PO(2) of either 30 or 100 mmHg, suggesting aerobic rather than anaerobic metabolism. Consistent with this finding, potential energy, a proxy of ATP turnover, was PO(2)-dependent. Our data suggest that the reduction in VO(2) with falling PO(2) results in a decrease in ATP demand, suggesting that the hypoxic signal is sensed and cellular changes effected. Viability and diffusion limitation of the preparations were investigated using salmon cardiac and skeletal muscles. Following the initial PO(2) depletion, reoxygenation of the Ringer bathing salmon cardiac muscle resulted in VO(2) s that was unchanged from the first run. VO(2) increased in all muscles uncoupled with p-trifluoromethoxylphenyl-hydrazone (FCCP) and 2,4-dinitrophenol (DNP). Mitochondrial succinate dehydrogenase activity, quantified by reduction of 3-(4,5-dimethylthiazol)-2,5-diphenyl-2H-tetrazolium bromide (MTT) to formazan, was constant over the course of the experiment. These three findings indicate that the tissues remained viable over time and ruled out diffusion-limitation as a constraint on VO(2).</t>
  </si>
  <si>
    <t>10.1007/s00360-010-0455-0</t>
  </si>
  <si>
    <t>WOS:000277789000009</t>
  </si>
  <si>
    <t>Swanson, DL; Burdick, SL</t>
  </si>
  <si>
    <t>Swanson, David L.; Burdick, Seth L.</t>
  </si>
  <si>
    <t>Overwintering Physiology and Hibernacula Microclimates of Blanchard's Cricket Frogs at Their Northwestern Range Boundary</t>
  </si>
  <si>
    <t>Blanchard's Cricket Frogs (Acris crepitans blanchardi) in the central portion of their range show minimal capacities for freezing tolerance and survive overwinter by using terrestrial hibernacula where they avoid freezing. However, frogs may exhibit greater freeze-tolerance capacity at high latitude range limits, where winter climate is more severe. We studied freezing tolerance, glucose mobilization during freezing, and hibernacula microclimates of cricket frogs in southeastern South Dakota, at the northwestern limit of their range. Cricket frogs from South Dakota generally survived freezing exposure at -1.5 to -2.5 degrees C for 6-h periods (80% survival), but uniformly died when exposed to these same temperatures for 24-h freezing bouts. Hepatic glucose levels and phosphorylase a activities increased significantly during freezing, but hepatic glucose levels during freezing remained low, only reaching levels approximating those prior to freezing in freeze-tolerant species. Moreover, muscle glucose and hepatic glycogen levels did not vary with freezing, suggesting little mobilization of glucose from hepatic glycogen stores during freezing, contrasting with patterns in freeze-tolerant frogs. Temperatures in soil cracks and burrows potentially used for hibernacula were variable, with some sites remaining above the freezing point of the body fluids throughout the winter, some sites dropping below the freezing point for only short periods, and some sites dropping below the freezing point for extended periods. These data suggest that cricket frogs in South Dakota, as in other portions of their range, survive overwinter by locating hibernacula that prevent freezing, although their toleration of short freezing bouts may expand the range of suitable hibernacula. These data also suggest that overwinter mortality may be high at the northern range boundary and might limit cricket frogs from expanding their range northward.</t>
  </si>
  <si>
    <t>10.1643/CP-09-121</t>
  </si>
  <si>
    <t>WOS:000278428900009</t>
  </si>
  <si>
    <t>Dowse, H; Umemori, J; Koide, T</t>
  </si>
  <si>
    <t>Dowse, Harold; Umemori, Juzoh; Koide, Tsuyoshi</t>
  </si>
  <si>
    <t>Ultradian components in the locomotor activity rhythms of the genetically normal mouse, Mus musculus</t>
  </si>
  <si>
    <t>Ultradian periodicities in physiological processes have been reported for a wide variety of organisms and may appear as bouts in locomotor activity. In some instances, this temporal organization can be related to some ethological strategy. In mice, however, ultradian rhythms have been reported largely in animals with circadian pacemakers disrupted either by genetic or surgical manipulation. Using analysis techniques capable of resolving periodicities in the ultradian range in the presence of strong diel periodicity, we found unequivocal evidence of ultradian rhythms in mice entrained to an light: dark cycle. We collected locomotor activity data of individuals from 11 genetically disparate strains of mice whose activity was recorded in 12 h:12 h L:D photoperiods for 3 days. Data were subjected to maximum entropy spectral analysis and autocorrelation, both before and after filtering to remove the 24-h periodicity. We found that every strain had a majority of individuals with strong ultradian rhythms ranging from similar to 3 to similar to 5 h. These periodicities were commonly visible in individual animals both in high-pass-filtered and in unfiltered data. Furthermore, when all raw data from a given strain were pooled to get a 24-h ensemble average across all animals and days, the rhythms continued to be discernable. We fitted Fourier series to these form estimates to model the frequency structure of each strain and found significant effects of strain and an interaction between period and strain indicating significant genetic variation for rhythmicity in the ultradian range. The techniques employed in this study should have wider use in a range of organisms and fields.</t>
  </si>
  <si>
    <t>Umemori, Juzoh/W-8283-2019</t>
  </si>
  <si>
    <t>Umemori, Juzoh/0000-0003-2595-7362</t>
  </si>
  <si>
    <t>10.1242/jeb.038877</t>
  </si>
  <si>
    <t>WOS:000277212900026</t>
  </si>
  <si>
    <t>Watt, MS; Xu, V; Bloomberg, M</t>
  </si>
  <si>
    <t>Watt, Michael S.; Xu, Vega; Bloomberg, Mark</t>
  </si>
  <si>
    <t>Development of a hydrothermal time seed germination model which uses the Weibull distribution to describe base water potential</t>
  </si>
  <si>
    <t>Seed germination has been modelled extensively using hydrothermal time (HTT) models, that predict time to germination as a function of the extent to which seedbed temperature, T, and water potential, psi, exceed the base temperature, T(b), and base water potential, psi(b), of each seed percentile, g. Within a seed population the variation in time to germination arises from variation in psi(b)(g) modelled by a normal distribution. We tested the assumption of normality in the distribution of psi(b)(g) by germinating seed of two unrelated species with non-dormant seed (Buddleja davidii (Franch.) and Pinus radiata D. Don) across a range of constant psi at sub-optimal T. When incorporated into a HTT model the Weibull distribution more accurately described both the right skewed distribution of psi(b)(g) and germination time course over sub-optimal T than the HIT based on the normal distribution, for both species. Given the flexibility of the Weibull distribution this model not only provides a useful method for predicting germination but also a means of determining the distribution of psi(b)(g). (C) 2010 Elsevier B.V. All rights reserved.</t>
  </si>
  <si>
    <t>Watt, Michael S/C-3813-2009</t>
  </si>
  <si>
    <t>Watt, Michael/0000-0001-6752-9134</t>
  </si>
  <si>
    <t>10.1016/j.ecolmodel.2010.01.017</t>
  </si>
  <si>
    <t>WOS:000276933200003</t>
  </si>
  <si>
    <t>Andreassen, LD; Kuhlmann, U; Whistlecraft, JW; Soroka, JJ; Mason, PG; Akinremi, OO; Holliday, NJ</t>
  </si>
  <si>
    <t>Andreassen, L. D.; Kuhlmann, U.; Whistlecraft, J. W.; Soroka, J. J.; Mason, P. G.; Akinremi, O. O.; Holliday, N. J.</t>
  </si>
  <si>
    <t>Spring emergence of Canadian Delia radicum and synchronization with its natural enemy, Aleochara bilineata</t>
  </si>
  <si>
    <t>To characterize time of spring emergence following post-diapause development, Delia radicum (L.) (Diptera: Anthomyiidae) from Saskatchewan, Manitoba, and southwestern Ontario were collected in fall, maintained over winter at 1 degrees C, then transferred to higher constant temperatures until adult emergence. At each location there were "early" and "late" phenotypes. Truncated normal models of temperature dependency of development rate were fitted for each phenotype from each location. We provide the first evidence of geographic variation in the criteria separating these phenotypes. Separation criteria and models for early and late phenotypes at the two prairie locations, approximately 700 km apart, were indistinguishable, but differed from those for Ontario. Prairie phenotypes developed more slowly than Ontario phenotypes, and more prairie individuals were of the late phenotype. Poor synchronization of spring emergence could impair predation of D. radicum eggs by adult Aleochara bilineata Gyllenhal (Coleoptera: Staphylinidae). Aleochara bilineata from Manitoba were reared and development rates modelled as for D. radicum. Models of development rates for the two species, when combined with simulated soil temperatures for two prairie locations, suggest that emergence of adult A. bilineata is well synchronized with availability of D. radicum eggs in prairie canola.</t>
  </si>
  <si>
    <t>10.4039/n09-060</t>
  </si>
  <si>
    <t>WOS:000279130400005</t>
  </si>
  <si>
    <t>Zhao, LQ; Zhu, DH; Liu, ZW</t>
  </si>
  <si>
    <t>Zhao, Lu-Quan; Zhu, Dao-Hong; Liu, Zhi-wei</t>
  </si>
  <si>
    <t>GEOGRAPHICAL VARIATION IN DIAPAUSE INTENSITY AND THRESHOLD TEMPERATURE IN THE EGGS OF A CRICKET, TELEOGRYLLUS EMMA (ORTHOPTERA: GRYLLIDAE)</t>
  </si>
  <si>
    <t>ENTOMOLOGICAL NEWS</t>
  </si>
  <si>
    <t>Diapause intensity, threshold temperature and effective temperature of three populations of Teleogryllus emma (Orthoptera: Gryllidae) collected from Jining (35 degrees 10'), Sihong (33 degrees 46') and Changsha (27 degrees 02'), China, were investigated. The results showed that the diapause intensity for eggs or T. emma was stronger for the Changsha population at lower latitude than for the Sihong and Jining populations at higher latitudes, whereas no significant difference in the egg diapause intensity was found between the Sihong and Jining populations. A latitudinal increase in egg threshold temperature was observed for the Changsha, Sihong, and Jining populations at 12.2 degrees C, 14.0 degrees C, and 14.7 degrees C, respectively, while an inverse trend in egg effective temperatures was observed in the three populations at 240.1, 215.6, and 196.1 day-degrees, respectively. The results revealed distinct geographical clines among local populations of T. emma in several key life history characteristics for the egg stage, including diapause intensity, threshold temperature and effective temperature, suggesting that the species has evolved different life history strategies in accordance with local climate conditions.</t>
  </si>
  <si>
    <t>0013-872X</t>
  </si>
  <si>
    <t>WOS:000295426700004</t>
  </si>
  <si>
    <t>Reese, SM; Mossel, EC; Beaty, MK; Beck, ET; Geske, D; Blair, CD; Beaty, BJ; Black, WC</t>
  </si>
  <si>
    <t>Reese, Sara M.; Mossel, Eric C.; Beaty, Meaghan K.; Beck, Eric T.; Geske, Dave; Blair, Carol D.; Beaty, Barry J.; Black, William C.</t>
  </si>
  <si>
    <t>Identification of super-infected Aedes triseriatus mosquitoes collected as eggs from the field and partial characterization of the infecting La Crosse viruses</t>
  </si>
  <si>
    <t>VIROLOGY JOURNAL</t>
  </si>
  <si>
    <t>Background: La Crosse virus (LACV) is a pathogenic arbovirus that is transovarially transmitted by Aedes triseriatus mosquitoes and overwinters in diapausing eggs. However, previous models predicted transovarial transmission (TOT) to be insufficient to maintain LACV in nature. Results: To investigate this issue, we reared mosquitoes from field-collected eggs and assayed adults individually for LACV antigen, viral RNA by RT-PCR, and infectious virus. The mosquitoes had three distinct infection phenotypes: 1) super infected (SI+) mosquitoes contained infectious virus, large accumulations of viral antigen and RNA and comprised 17 of 17,825 (0.09%) of assayed mosquitoes, 2) infected mosquitoes (I+) contained no detectable infectious virus, lesser amounts of viral antigen and RNA, and comprised 3.7% of mosquitoes, and 3) non-infected mosquitoes (I-) contained no detectable viral antigen, RNA, or infectious virus and comprised 96.21% of mosquitoes. SI+ mosquitoes were recovered in consecutive years at one field site, suggesting that lineages of TOT stably-infected and geographically isolated Ae. triseriatus exist in nature. Analyses of LACV genomes showed that SI+ isolates are not monophyletic nor phylogenetically distinct and that synonymous substitution rates exceed replacement rates in all genes and isolates. Analysis of singleton versus shared mutations (Fu and Li's F*) revealed that the SI+ LACV M segment, with a large and significant excess of intermediate-frequency alleles, evolves through disruptive selection that maintains SI+ alleles at higher frequencies than the average mutation rate. A QTN in the LACV NSm gene was detected in SI+ mosquitoes, but not in I+ mosquitoes. Four amino acid changes were detected in the LACV NSm gene from SI+ but not I+ mosquitoes from one site, and may condition vector super infection. In contrast to NSm, the NSs sequences of LACV from SI+ and I+ mosquitoes were identical. Conclusions: SI+ mosquitoes may represent stabilized infections of Ae. triseriatus mosquitoes, which could maintain LACV in nature. A gene-for-gene interaction involving the viral NSm gene and a vector innate immune response gene may condition stabilized infection.</t>
  </si>
  <si>
    <t>1743-422X</t>
  </si>
  <si>
    <t>10.1186/1743-422X-7-76</t>
  </si>
  <si>
    <t>WOS:000278334700001</t>
  </si>
  <si>
    <t>Uhrin, M; Benda, P; Obuch, J; Urban, P</t>
  </si>
  <si>
    <t>Uhrin, Marcel; Benda, Petr; Obuch, Jan; Urban, Peter</t>
  </si>
  <si>
    <t>Changes in abundance of hibernating bats in central Slovakia (1992-2009)</t>
  </si>
  <si>
    <t>An analysis of long-term changes in abundance of hibernating bats as revealed from the annual monitoring programme conducted in four mountain regions of the Western Carpathians (Muranska planina Mts, Revucka vrchovinaMts, Slovensky kras Mts, Stiavnicke vrchy Mts) during the period 1992-2009 is providing in the paper. Data from 52 hibernacula were analysed. Among 18 bat species recorded, an apparent population increase of three most abundant thermophilous and originally cave dwelling species of bats, Rhinolophus hipposideros, R. ferrumequinum, Myotis myotis, was observed. In other bat species (e.g., R. euryale, M. emarginatus, M. mystacinus, M. dasycneme, Barbastella barbastellus), population trends could not be detected and because of data scarcity, they should be evaluated from more extensive datasets obtained from a wide range of hibernacula or from a completely different type of evidence.</t>
  </si>
  <si>
    <t>Uhrin, Marcel/C-7211-2011; Benda, Petr/B-5437-2011</t>
  </si>
  <si>
    <t>1336-9563</t>
  </si>
  <si>
    <t>10.2478/s11756-010-0020-z</t>
  </si>
  <si>
    <t>WOS:000274743500027</t>
  </si>
  <si>
    <t>Dhileepan, K; Bayliss, D; Trevino, M</t>
  </si>
  <si>
    <t>Dhileepan, K.; Bayliss, D.; Trevino, M.</t>
  </si>
  <si>
    <t>Thermal tolerance and potential distribution of Carvalhotingis visenda (Hemiptera: Tingidae), a biological control agent for cat's claw creeper, Macfadyena unguis-cati (Bignoniaceae)</t>
  </si>
  <si>
    <t>The specialist tingid, Carvalhotingis visenda, is a biological control agent for cat's claw creeper, Macfadyena unguis-cati (Bignoniaceae). Cat's claw creeper is an invasive liana with a wide climatic tolerance, and for biological control to be effective the tingid must survive and develop over a range of temperatures. We evaluated the effect of constant temperatures (0-45 degrees C) on the survival and development of C. visetula. Adults showed tolerance for wider temperature ranges (0-45 degrees C), but oviposition, egg hatching and nymphal development were all affected by both high (&gt;30 degrees C) and low (&lt;20 degrees C) temperatures. Temperatures between 20 degrees C and 30 degrees C are the most favourable for adult survival, oviposition, egg hatching and nymphal development. The ability of adults and nymphs to survive for a few days at high (40 degrees C and 45 degrees C) and low (0 degrees C and 5 degrees C) temperatures suggest that extreme temperature events, which usually occur for short durations (hours) in cat's claw creeper infested regions in Queensland and New South Wales states are not likely to affect the tingid population. The potential number of generations (egg to adult) the tingid can complete in a year in Australia ranged from three to eight, with more generations in Queensland than in New South Wales.</t>
  </si>
  <si>
    <t>Dhileepan, kunjithapatham/0000-0001-7232-0861</t>
  </si>
  <si>
    <t>10.1017/S0007485309006932</t>
  </si>
  <si>
    <t>WOS:000276539000005</t>
  </si>
  <si>
    <t>Ghimire, MN; Phillips, TW</t>
  </si>
  <si>
    <t>Ghimire, Mukti N.; Phillips, Thomas W.</t>
  </si>
  <si>
    <t>Suitability of Different Lepidopteran Host Species for Development of Bracon hebetor (Hymenoptera: Braconidae)</t>
  </si>
  <si>
    <t>Bracon hebetor Say (Hymenoptera: Braconidae) is a gregarious larval ectoparasitoid of several species of Lepidoptera that are associated with stored products. The suitability of 12 potential lepidopteran host species representing four families was studied in this study for the development and reproduction of B. hebetor. The Lepidoptera species used were the Indianmeal moth, Mocha inter-punctella (Hubner), Mediterranean flour moth, Ephestia kuehniella (Zeller), almond moth, E. cautella (Walker), rice moth, Corcyra cephalonica (Walker), navel orangeworm, Amyelois transitella (Stainton), greater wax moth (laboratory reared and commercial), Galleria mellonella (Linnaeus) (all Pyralidae); tobacco budworm, Hetiothis virescens (Fabricus), corn earworm, Helicoverpa zea (Boddie), beet armyworm, Spodoptera exigua (Hubner) (all Noctuidae); webbing clothes moth, Tineola bisselliella (Hummel) (Tineidae); and Angoumois grain moth, Sitotroga cerealella (Olivier) (Gelichiidae). Experiments were conducted using petri dishes (100 by 15 mm) as experimental arenas at 29 +/- 1 degrees C, 65 +/- 5% RH, and a photoperiod of 14:10 (L: D) h. B. hebetor females were introduced singly into arenas and given a full-grown host larva every day for 5 consecutive d. Paralysis of the host larvae and oviposition by B. hebetor females were significantly affected by host species. The cumulative fecundity in the 5-d period was highest on A. transitella (106.42 +/- 5.19) and lowest on T. bisselliella (9.64 +/- 1.28). The egg-to-adult survivorship and progeny sex ratio were also significantly affected by the host species. The highest percentage of parasitoid survival to the adult stage was on A. transitella (84.07 +/- 2.26) and zero on T bisselliella. Egg to adult development time was shortest on E. cautella (9.75 +/- 0.25 d) and longest on G. mellonella (12.63 +/- 0.28 d). Results from these studies suggest that B. hebetor females can use a wide range of lepidopteran hosts for paralysis and oviposition. However, B. hebetor cannot necessarily develop and reproduce on all host species that it can paralyze and oviposit on, and optimum reproduction is with the stored-product pyralid hosts.</t>
  </si>
  <si>
    <t>10.1603/EN09213</t>
  </si>
  <si>
    <t>WOS:000276476300023</t>
  </si>
  <si>
    <t>Center, TD; Dray, FA</t>
  </si>
  <si>
    <t>Center, Ted D.; Dray, F. Allen, Jr.</t>
  </si>
  <si>
    <t>Bottom-up control of water hyacinth weevil populations: do the plants regulate the insects?</t>
  </si>
  <si>
    <t>P&gt;1. Nutrient availability varies widely in aquatic systems and is likely to profoundly affect the outcomes of plant-herbivore interactions in aquatic environments. This has implications in programmes aimed at the biological control of water weeds. We hypothesized that nutrient flux seasonally affects ovarian development of two specialist weevil species, Neochetina eichhorniae and Neochetina bruchi, thereby influencing population growth on the floating plant Eichhornia crassipes. 2. We also hypothesized that the weevils differed in their sensitivities to nutritional quality and interacted differently depending on host quality. 3. To test these hypotheses, we cultured E. crassipes plants under 20 fertilizer regimens then introduced reproductively dormant, over-wintering female weevils as single or mixed species populations. They were later retrieved and dissected to ascertain ovarian status. F-1 progeny was extracted biweekly to compare fecundity with population growth. 4. Ovaries regained functionality and the reproductive proportion of the population increased with fertilizer rate as did the fecundity of reproductive individuals. F-1 progeny increased exponentially from 7 to over 300 weevils tank-1 in the highest fertilizer treatment. 5. Mixed species treatments produced more offspring under high fertilizer rates than single species treatments (236 +/- 32 mixed vs. 155 +/- 25 N. bruchi or 170 +/- 33 N. eichhorniae pure). Neochetina eichhorniae was more productive throughout than N. bruchi, but N. bruchi performed nearly as well in high fertilizer treatments. 6. Ratios of the two species remained consistent whether in single or mixed species populations suggesting a lack of interspecific interference. However, N. eichhorniae seemed more adaptable to a wider range of plant quality and more tolerant of lower nutritional circumstances. 7. Synthesis and applications. The coupling of reproductive status of the parental generation with the population response of the F-1 generation indicates that plant quality drives population growth of both weevil species, demonstrating bottom-up regulation. This largely explains the variable performance of these weevils as biological control agents. These results emphasize the importance of considering bottom-up regulation in evaluating host range trials, predicting efficacy and in post-release evaluations. In addition, they suggest that partial herbicide treatments to accomplish phased removal of infestations could enhance the quality of the remaining plants, thereby better integrating biological control into current E. crassipes management systems.</t>
  </si>
  <si>
    <t>10.1111/j.1365-2664.2009.01769.x</t>
  </si>
  <si>
    <t>WOS:000275334400011</t>
  </si>
  <si>
    <t>Chambers, U; Bruck, DJ; Olsen, J; Walton, VM</t>
  </si>
  <si>
    <t>Chambers, Ute; Bruck, Denny J.; Olsen, Jeff; Walton, Vaughn M.</t>
  </si>
  <si>
    <t>Control of Overwintering Filbertworm (Lepidoptera: Tortricidae) Larvae With Steinernema carpocapsae</t>
  </si>
  <si>
    <t>Filbertworm, Cydia latiferreana (Walsingham) (Lepidoptera: Tortricidae), is a key insect pest associated with hazelnuts, Corylus avellana L. (Fagales: Betulaceae), in North America. This study investigated the feasibility of entomopathogenic nematodes as an alternative strategy for filbertworm control. Laboratory and field experiments were conducted between October 2007 and May 2008 in Benton County, OR, to evaluate the ability of the nematode Steinernema carpocapsae (Weiser) (Rhabditida: Steinernematidae) to infect filbertworm larvae and pupae. The susceptibility of larvae with and without hibernacula as well as pupae to S. carpocapsae was tested in laboratory bioassays using nematode concentrations between 40 and 200 infective juveniles (IJs) per cm(2). Percentage of nematode infection was not significantly affected by the presence of hibernacula (infection range, 90-92%) compared with larvae without hibernacula (80-95%), or by pupal stage (50-75%) compared with larvae (65-75%). In additional field trials, the effect of nematode rate, water application rate, and orchard floor cover on nematode efficacy was determined in October 2007 and May/June 2008. Sentinel filbertworm larvae in plots with either bare soil or debris (leaves, twigs, husks, and blank nuts) were treated with S. carpocapsae at rates ranging from 40 to 150 Us per cm2 applied in 75 or 190 ml/m(2) water. Average filbertworm mortality ranged from 2 to 11% and from 50 to 78% in October and May, respectively. Larval mortality increased with increasing nematode concentration, but was not significantly affected by water application rate or orchard floor cover. Our experiments suggest that S. carpocapsae can play a role in the control of filbertworm larvae overwintering on the orchard floor.</t>
  </si>
  <si>
    <t>10.1603/EC09255</t>
  </si>
  <si>
    <t>WOS:000276169800028</t>
  </si>
  <si>
    <t>Huang, XQ; Schmitt, J; Dorn, L; Griffith, C; Effgen, S; Takao, S; Koornneef, M; Donohue, K</t>
  </si>
  <si>
    <t>Huang, Xueqing; Schmitt, Johanna; Dorn, Lisa; Griffith, Converse; Effgen, Sigi; Takao, Shaun; Koornneef, Maarten; Donohue, Kathleen</t>
  </si>
  <si>
    <t>The earliest stages of adaptation in an experimental plant population: strong selection on QTLS for seed dormancy</t>
  </si>
  <si>
    <t>Colonizing species may often encounter strong selection during the initial stages of adaptation to novel environments. Such selection is particularly likely to act on traits expressed early in development since early survival is necessary for the expression of adaptive phenotypes later in life. Genetic studies of fitness under field conditions, however, seldom include the earliest developmental stages. Using a new set of recombinant inbred lines, we present a study of the genetic basis of fitness variation in Arabidopsis thaliana in which genotypes, environments, and geographic location were manipulated to study total lifetime fitness, beginning with the seed stage. Large-effect quantitative trait loci (QTLs) for fitness changed allele frequency and closely approached 90% in some treatments within a single generation. These QTLs colocated with QTLs for germination phenology when seeds were dispersed following a schedule of a typical winter annual, and they were detected in two geographic locations at different latitudes. Epistatically interacting loci affected both fitness and germination in many cases. QTLs for field germination phenology colocated with known QTLs for primary dormancy induction as assessed in laboratory tests, including the candidate genes DOG1 and DOG6. Therefore fitness, germination phenology, and primary dormancy are genetically associated at the level of specific chromosomal regions and candidate loci. Genes associated with the ability to arrest development at early life stages and assess environmental conditions are thereby likely targets of intense natural selection early in the colonization process.</t>
  </si>
  <si>
    <t>Koornneef, Maarten/0000-0002-7759-4869</t>
  </si>
  <si>
    <t>10.1111/j.1365-294X.2010.04557.x</t>
  </si>
  <si>
    <t>WOS:000275761300009</t>
  </si>
  <si>
    <t>Bale, JS; Hayward, SAL</t>
  </si>
  <si>
    <t>Bale, J. S.; Hayward, S. A. L.</t>
  </si>
  <si>
    <t>Insect overwintering in a changing climate</t>
  </si>
  <si>
    <t>Insects are highly successful animals inhabiting marine, freshwater and terrestrial habitats from the equator to the poles. As a group, insects have limited ability to regulate their body temperature and have thus required a range of strategies to support life in thermally stressful environments, including behavioural avoidance through migration and seasonal changes in cold tolerance. With respect to overwintering strategies, insects have traditionally been divided into two main groups: freeze tolerant and freeze avoiding, although this simple classification is underpinned by a complex of interacting processes, i.e. synthesis of ice nucleating agents, cryoprotectants, antifreeze proteins and changes in membrane lipid composition. Also, in temperate and colder climates, the overwintering ability of many species is closely linked to the diapause state, which often increases cold tolerance ahead of temperature-induced seasonal acclimatisation. Importantly, even though most species can invoke one or both of these responses, the majority of insects die from the effects of cold rather than freezing. Most studies on the effects of a changing climate on insects have focused on processes that occur predominantly in summer (development, reproduction) and on changes in distributions rather than winter survival per se. For species that routinely experience cold stress, a general hypothesis would be that predicted temperature increases of 1 degrees C to 5 degrees C over the next 50-100 years would increase winter survival in some climatic zones. However, this is unlikely to be a universal effect. Negative impacts may occur if climate warming leads to a reduction or loss of winter snow cover in polar and sub-polar areas, resulting in exposure to more severe air temperatures, increasing frequency of freeze-thaw cycles and risks of ice encasement. Likewise, whilst the dominant diapause-inducing cue (photoperiod) will be unaffected by global climate change, higher temperatures may modify normal rates of development, leading to a de-coupling of synchrony between diapause-sensitive life-cycle stages and critical photoperiods for diapause induction. In terms of climate warming and potential heat stress, the most recent predictions of summer temperatures in Europe of 40 degrees C or higher in 50-75 years, are close to the current upper lethal limit of some insects. Long-term data sets on insect distributions and the timing of annual migrations provide strong evidence for 'positive' responses to higher winter temperatures over timescales of the past 20-50 years in North America, Europe and Asia.</t>
  </si>
  <si>
    <t>Hayward, Scott/0000-0002-1899-6630</t>
  </si>
  <si>
    <t>10.1242/jeb.037911</t>
  </si>
  <si>
    <t>WOS:000275002600020</t>
  </si>
  <si>
    <t>Coles, ND; McMullen, MD; Balint-Kurti, PJ; Pratt, RC; Holland, JB</t>
  </si>
  <si>
    <t>Coles, Nathan D.; McMullen, Michael D.; Balint-Kurti, Peter J.; Pratt, Richard C.; Holland, James B.</t>
  </si>
  <si>
    <t>Genetic Control of Photoperiod Sensitivity in Maize Revealed by Joint Multiple Population Analysis</t>
  </si>
  <si>
    <t>Variation in maize for response to photoperiod is related to geographical adaptation in the species. Maize possesses homologs of many genes identified as regulators of flowering time in other species, but their relation to the natural variation for photoperiod response in maize is unknown. Candidate gene sequences were mapped in four populations created by crossing two temperate inbred lines to two photoperiod-sensitive tropical inbreds. Whole-genome scans were conducted by high-density genotyping of the populations, which were phenotyped over 3 years in both short- and long-day environments. Joint multiple population analysis identified genomic regions controlling photoperiod responses in flowering time, plant height, and total leaf number. Four key genome regions controlling photoperiod response across populations were identified, referred to as ZmPR1-4. Functional allelic differences within these regions among phenotypically similar founders suggest distinct evolutionary trajectories for photoperiod adaptation in maize. These regions encompass candidate genes CCA/LHY, CONZ1, CRY2, ELF4, GHD7, VGT1, HY1/SE5, TOC1/PRR7/PPD-1, PIF3, ZCN8, and ZCN19.</t>
  </si>
  <si>
    <t>Holland, James/0000-0002-4341-9675; Balint-Kurti, Peter/0000-0002-3916-194X</t>
  </si>
  <si>
    <t>U301</t>
  </si>
  <si>
    <t>10.1534/genetics.109.110304</t>
  </si>
  <si>
    <t>WOS:000281886300017</t>
  </si>
  <si>
    <t>Piiroinen, S; Lindstrom, L; Lyytinen, A</t>
  </si>
  <si>
    <t>Piiroinen, Saija; Lindstrom, Leena; Lyytinen, Anne</t>
  </si>
  <si>
    <t>Resting metabolic rate can vary with age independently from body mass changes in the Colorado potato beetle, Leptinotarsa decemlineata</t>
  </si>
  <si>
    <t>Temperature and mass dependency of insect metabolic rates are well known, while less attention has been given to other factors, such as age. Among insect species that experience seasonal variation in environmental conditions, such as in temperate latitudes, age may also have indirect effects on the metabolic rate. We examined the effect of age on the resting metabolic rate of Leptinotarsa decemlineata during 11 days after adult emergence by using flow-through respirometry. Age had a significant mass-independent effect on metabolic rate of beetles. A twofold increase in metabolic rate occurred during the first 2 days of adult life after which metabolic rate decreased with age relatively slowly. Ten day-old adult beetles had a metabolic rate similar to newly emerged beetles. The beetles have to be able to complete their development and prepare for overwintering during the relatively short favourable summer periods. Therefore, the observed pattern in metabolic rate may reflect physiological changes in the pre-diapause beetles adapted to temperate latitudes. (C) 2009 Elsevier Ltd. All rights reserved.</t>
  </si>
  <si>
    <t>Lindstrom, Leena/0000-0002-6452-4538; Lyytinen, Anne/0000-0002-1281-1797</t>
  </si>
  <si>
    <t>10.1016/j.jinsphys.2009.10.015</t>
  </si>
  <si>
    <t>WOS:000275799700008</t>
  </si>
  <si>
    <t>Chang, C; Zhang, HP; Feng, JM; Yin, B; Si, HQ; Ma, CX</t>
  </si>
  <si>
    <t>Chang, C.; Zhang, H. P.; Feng, J. M.; Yin, B.; Si, H. Q.; Ma, C. X.</t>
  </si>
  <si>
    <t>Identifying alleles of Viviparous-1B associated with pre-harvest sprouting in micro-core collections of Chinese wheat germplasm</t>
  </si>
  <si>
    <t>Wheat pre-harvest sprouting (PHS) is an undesired trait, which often reduces yield and downgrades end-use quality of grain. Viviparous-1B (Vp-1B), a regulator gene located on chromosome 3B, has previously been proved to be involved in inducing grain dormancy of wheat. In order to obtain some new or useful alleles associated with PHS tolerance of white-grained wheat, we developed a gene-specific marker (Vp1-b2) to identify allelic variations of Vp-1B using denaturing PAGE in micro-core collections of Chinese wheat and landraces. As a main component observed genetic variation for PHS, seed dormancy evaluated by germination index (GI) was determined at dough-yellow ripening stage in the present study. The results indicated that six alleles of Vp-1B, in our study, were discovered among 276 Chinese wheat varieties. Of these alleles, two variants were validated to be novel alleles and designated as Vp-1Be and Vp-1Bf, respectively. By investigating the association between allelic variations of Vp-1B and seed dormancy, we found allele of Vp-1Ba always inclined to weak seed dormancy and susceptibility to PHS. Up to 62.2% genotypes carrying the allele had high GI value with a range of 0.51-1.00, only 14.4% genotypes had low GI value under 0.30. On the contrary, other variants such as Vp-1Bb, Vp-1Bc, Vp-1Bd, Vp-1Be and Vp-1Bf mostly occurred in varieties with higher PHS tolerance, which average of GI values were 0.204, 0.227, 0.296, 0.256 and 0.186, respectively. In Chinese wheat germplasms, Vp-1Ba and Vp-1Bc showed the most widespread distribution followed by Vp-1Bb; other alleles fell into less used varieties. Our research confirmed rich allelic variation of Vp-1B occurred in micro-core collections of Chinese wheat and landraces, which may be useful for improving PHS tolerance as breeding parents.</t>
  </si>
  <si>
    <t>10.1007/s11032-009-9346-z</t>
  </si>
  <si>
    <t>WOS:000274853300011</t>
  </si>
  <si>
    <t>Syphard, AD; Franklin, J</t>
  </si>
  <si>
    <t>Syphard, Alexandra D.; Franklin, Janet</t>
  </si>
  <si>
    <t>Species traits affect the performance of species distribution models for plants in southern California</t>
  </si>
  <si>
    <t>Questions: To what extent do plant species traits, including life history, life form, and disturbance response characteristics, affect the degree to which species distributions are determined by physical environmental factors? Is the strength of the relationship between species distribution and environment stronger in some disturbance-response types than in others? Location: California southwest ecoregion, USA. Methods: We developed species distribution models (SDMs) for 45 plant species using three primary modeling methods (GLMs, GAMs, and Random Forests). Using AUC as a performance measure of prediction accuracy, and measure of the strength of species-environment correlations, we used regression analyses to compare the effects of fire disturbance response type, longevity, dispersal mechanism, range size, cover, species prevalence, and model type. Results: Fire disturbance response type explained more variation in model performance than any other variable, but other species and range characteristics were also significant. Differences in prediction accuracy reflected variation in species life history, disturbance response, and rarity. AUC was significantly higher for longer-lived species, found at intermediate levels of abundance, and smaller range sizes. Models performed better for shrubs than sub-shrubs and perennial herbs. The disturbance response type with the highest SDM accuracy was obligate-seeding shrubs with ballistic dispersal that regenerate via fire-cued germination from a dormant seed bank. Conclusions: The effect of species characteristics on predictability of species distributions overrides any differences in modeling technique. Prediction accuracy may be related to how a suite of species characteristics co-varies along environmental gradients. Including disturbance response was important because SDMs predict the realized niche. Classification of plant species into disturbance response types may provide a strong framework for evaluating performance of SDMs.</t>
  </si>
  <si>
    <t>Syphard, Alexandra/0000-0003-3070-0596</t>
  </si>
  <si>
    <t>10.1111/j.1654-1103.2009.01133.x</t>
  </si>
  <si>
    <t>WOS:000273668300017</t>
  </si>
  <si>
    <t>Mendez-Gallegos, SD; Tarango-Arambula, LA; Carnero, A; Tiberi, R; Diaz-Gomez, O</t>
  </si>
  <si>
    <t>de Jesus Mendez-Gallegos, S.; Tarango-Arambula, L. Antonio; Carnero, Aurelio; Tiberi, Riziero; Diaz-Gomez, Ovidio</t>
  </si>
  <si>
    <t>GROWTH PARAMETERS OF COCHINEAL Dactylopius coccus Costa REARED IN FIVE CACTUS PEAR CULTIVARS Opuntia ficus-indica Mill</t>
  </si>
  <si>
    <t>Cochineal (Dactylopius coccus Costa) is considered one of the main sources of natural coloring worldwide; therefore, it has been introduced into several countries for commercial exploitation. Nevertheless, insect behavior and coloring quality obtained from hosts, other than those of the natural habitat where they develop, are not known. To clarify the aforesaid, survival and reproduction of D. coccus and their quality (percentage of carminic acid) in five cactus pear cultivars (Blanco Moscatel, Colorado Moscatel, Offer, Portolano, Sicilia Bianca) of different geographic origin, were assessed. The study was carried out in breeding chambers, at 24 +/- 1 degrees C, 65 +/- 5% HR, and photoperiod 14:10 (Darkness:Light), using the demographic technique of life and fertility tables for obtaining the parameters that characterize D. coccus population dynamics. Cactus pear cultivars provided as nutritional substrate caused differential effect on survival, reproduction, and carminic acid. The highest values of intrinsic rate of increase (r(m)) were achieved in the cohorts developed in the cultivars: Offer, Portolano, and Sicilia Bianca, with 0.025, 0.021, and 0.003 females d(-1). The D. coccus populations reared in cultivars Colorado Moscatel and Blanco Moscatel did not have progeny. However, in the latter cultivar, the highest percentage of carminic acid was obtained (19.1 %). In this study, it was possible to differentiate cultivars which could be used as substrate for generating breeding stock or for carminic acid production, or serving both purposes.</t>
  </si>
  <si>
    <t>Tarango Arambula, Luis Antonio/M-7323-2013</t>
  </si>
  <si>
    <t>Tarango Arambula, Luis Antonio/0000-0002-7662-1319; Tiberi, Riziero/0000-0002-3898-9921; Santiago de Jesus, Mendez-Gallegos/0000-0002-5481-630X</t>
  </si>
  <si>
    <t>FEB-MAR</t>
  </si>
  <si>
    <t>WOS:000276043300011</t>
  </si>
  <si>
    <t>van Doorn, AC; O'Riain, MJ; Swedell, L</t>
  </si>
  <si>
    <t>van Doorn, A. C.; O'Riain, M. J.; Swedell, L.</t>
  </si>
  <si>
    <t>The Effects of Extreme Seasonality of Climate and Day Length on the Activity Budget and Diet of Semi-Commensal Chacma Baboons (Papio ursinus) in the Cape Peninsula of South Africa</t>
  </si>
  <si>
    <t>We examined the effects of extreme seasonality on the activity budget and diet of wild chacnia baboons with access to a high-quality, human-derived food source. The Cape Peninsula of South Africa is unusual among nonhuman primate habitats due to its seasonal extremes in day length and climate. Winter days are markedly shorter and colder than summer days but have higher rainfall and higher primary production of annually flowering plants. This combination of fewer daylight hours but higher rainfall is substantially different from the ecological constraints faced by both equatorial baboon populations and those living in temperate climates with summer rainfall. We sought to understand how these seasonal differences affect time budgets of food-enhanced troops in comparison to both other food-enhanced troops and wild foraging troops at similar latitudes. Our results revealed significant seasonal differences in activity budget and diet, a finding that contrasts with other baboon populations with access to high-return anthropogenic foods. Similar to nonprovisioned troops at similar latitudes, troop members spent more time feeding, socializing, and traveling during the long summer days compared to the short winter days, and proportionately more time feeding and less time resting in summer compared to winter. Summer diets consisted mainly of fynbos and nonindigenous foods, whereas winter diets were dominated by annually flowering plants (mainly grasses) and ostrich pellets raided from a nearby ostrich farm. In this case, food enhancement may have effectively exaggerated seasonal differences in activity budgets by providing access to a high-return food (ostrich pellets) that was spatially and temporally coincident with abundant winter fallback foods (grasses). The frequent use of both alien vegetation and high-return, human-derived foods highlights the dietary flexibility of baboons as a key element of their overall success in rapidly transforming environments such as the South African Cape Peninsula. Am. J. Primatol. 72:104-112, 2010. (C) 2009 Wiley-Liss, Inc.</t>
  </si>
  <si>
    <t>10.1002/ajp.20759</t>
  </si>
  <si>
    <t>WOS:000273847800003</t>
  </si>
  <si>
    <t>Costa-Lima, TC; Geremias, LD; Parra, JRP</t>
  </si>
  <si>
    <t>Costa-Lima, T. C.; Geremias, L. D.; Parra, J. R. P.</t>
  </si>
  <si>
    <t>Reproductive Activity and Survivorship of Liriomyza sativae (Diptera: Agromyzidae) at Different Temperatures and Relative Humidity Levels</t>
  </si>
  <si>
    <t>We studied a population of Liriomyza sativae Blanchard (Diptera: Agromyzidae) identified by morphological and molecular techniques from the semiarid region of the Brazilian northeast. The influence of temperature and relative humidity on the survival and reproductive parameters of L. sativae in cowpeas (Vigna unguiculata L. Walp.) (Fabales: Fabaceae) was evaluated. We used temperatures of 18, 20, 22, 25, 28, 30, and 32 +/- 1 degrees C (50 +/- 10% RH) and relative humidity values of 30,50,70, and 90 +/- 10% (25 +/- 1 degrees C) under a 14 L:10 D photoperiod. Adult longevity decreased as temperature and relative humidity increased and was greater, in general, for females. The preoviposition and oviposition periods also decreased as temperature increased, whereas relative humidity only caused reductions in the oviposition period at higher levels. Fecundity was similar in the range from 18 to 30 degrees C but decreased at 32 degrees C with respect to relative humidity; the best performances of L. sativae occurred at lower levels. The pattern of oviposition rate changed with temperature and relative humidity. Regardless of temperature and relative humidity, L, sativae laid between 75 and 92% of its eggs on the adaxial surface of the cowpea leaves. This information will be highly useful to design a leafminer production system aimed at the multiplication of natural enemies, as well as for pest management in the field.</t>
  </si>
  <si>
    <t>Costa-Lima, Tiago C/I-4392-2013; Parra, Jose Roberto Postali/D-9282-2012; Agricultura, Inct/I-2434-2013</t>
  </si>
  <si>
    <t xml:space="preserve">Costa-Lima, Tiago C/0000-0002-4316-2806; </t>
  </si>
  <si>
    <t>10.1603/EN09209</t>
  </si>
  <si>
    <t>WOS:000274498000023</t>
  </si>
  <si>
    <t>Loy, A; Cianfrani, C</t>
  </si>
  <si>
    <t>Loy, A.; Cianfrani, C.</t>
  </si>
  <si>
    <t>The ecology of Eurotestudo h. hermanni in a mesic area of southern Italy: first evidence of sperm storage</t>
  </si>
  <si>
    <t>ETHOLOGY ECOLOGY &amp; EVOLUTION</t>
  </si>
  <si>
    <t>The daily and annual cycle, the activity pattern, and the spatial behaviour of a population of Eurotestudo h. hermanni were investigated in a mesophilous wooded biotope of southern Italy. A total of eight animals', four males and four females, were fitted with transmitters and monitored for an entire season of activity. Daily activity patterns varied in relation to the season and the daily cycle. Basking activity was dominant in May-June and September, while feeding behaviour peaked in June and October, Mating behaviour was only observed in late summer, while evidence of egg laying was found from late spring, suggesting sperm storage by females. Size of home ranges varied between 1.0 and 3.3 ha for females and from 0.5 and 2.8 ha for males. A wider overlap was observed between home ranges of males and females, Suggesting a higher tolerance toward the other sex. Tortoises monitored for the entire activity period showed homing behaviour towards their hibernation sites, confirming the excellent orientation skills of the species.</t>
  </si>
  <si>
    <t>LOY, ANNA/F-4472-2012</t>
  </si>
  <si>
    <t>LOY, Anna/0000-0002-8934-6694</t>
  </si>
  <si>
    <t>0394-9370</t>
  </si>
  <si>
    <t>10.1080/03949370903515893</t>
  </si>
  <si>
    <t>WOS:000275652100001</t>
  </si>
  <si>
    <t>Barat, M; Vernon, P; Tarayre, M; Atlan, A</t>
  </si>
  <si>
    <t>Barat, Myriam; Vernon, Philippe; Tarayre, Michele; Atlan, Anne</t>
  </si>
  <si>
    <t>Overwintering strategy of two weevils infesting three gorse species: When cold hardiness meets plant-insect interactions</t>
  </si>
  <si>
    <t>The cold hardiness of two closely related weevil species, Exapion ulicis and E. lemovicinum was studied in relation to their life cycles. These two seed-eating weevils reproduce on Ulex plant species with different fruiting phenologies. E. ulicis lays eggs in spring and overwinters as an adult while E. lemovicinum lays eggs in autumn and overwinters as a larva. Adult weevils were collected in natural populations of Brittany (Western France) and characterized with morphological and molecular tools before experiments. We showed that both weevil species exhibited low supercooling points (SCPs) with mean seasonal values below -17 degrees C. Fresh mass, moisture content and sex were not correlated to supercooling ability. Weevils died upon freezing and the lower lethal temperatures (LLT) were within the range of SCP, indicating that both species are freezing intolerant. Comparison between species for SCP, LLT and survival to exposure at -8 degrees C in winter showed a higher cold resistance for E. ulicis than for E. lemovicinum. In addition, the seasonal evolution of cold hardiness differed depending on the species. These features suggest that response to cold of weevils is linked to their life cycles, and thus to the life history of their host plants. (C) 2009 Elsevier Ltd. All rights reserved.</t>
  </si>
  <si>
    <t>Vernon, Philippe/Q-7210-2019</t>
  </si>
  <si>
    <t>10.1016/j.jinsphys.2009.09.016</t>
  </si>
  <si>
    <t>WOS:000274964600008</t>
  </si>
  <si>
    <t>Paaby, AB; Blacket, MJ; Hoffmann, AA; Schmidt, PS</t>
  </si>
  <si>
    <t>Paaby, Annalise B.; Blacket, Mark J.; Hoffmann, Ary A.; Schmidt, Paul S.</t>
  </si>
  <si>
    <t>Identification of a candidate adaptive polymorphism for Drosophila life history by parallel independent clines on two continents</t>
  </si>
  <si>
    <t>Life history traits are critical components of fitness and frequently reflect adaptive responses to environmental pressures. However, few genes that contribute to natural life history variation have been identified. Insulin signalling mediates the determination of life history traits in many organisms, and single gene manipulation in Drosophila melanogaster suggests that individual genes in the pathway have the potential to produce major effects on these quantitative traits. We evaluated allelic variation at two insulin signalling genes, the Insulin-like Receptor (InR) and its substrate, chico, in natural populations of D. melanogaster. We found different patterns of variation: InR shows evidence of positive selection and clines in allele frequency across latitude; chico exhibits neutral patterns of evolution. The clinal patterns at InR are replicated between North America and Australia, showing striking similarity in the distribution of specific alleles and the rate at which allele frequencies change across latitude. Moreover, we identified a polymorphism at InR that appears to be functionally significant and consistent with hypothetical patterns of selection across geography. This polymorphism provides new characterization of genic regions of functionality within InR, and is likely a component in a suite of genes and traits that respond adaptively to climatic variation.</t>
  </si>
  <si>
    <t>Hoffmann, Ary/R-2972-2019; Hoffmann, Ary/C-2961-2011</t>
  </si>
  <si>
    <t>Hoffmann, Ary/0000-0001-9497-7645; Blacket, Mark/0000-0001-7864-5712</t>
  </si>
  <si>
    <t>10.1111/j.1365-294X.2009.04508.x</t>
  </si>
  <si>
    <t>WOS:000273953400012</t>
  </si>
  <si>
    <t>El-Haroun, ER; Bureau, DP; Cant, JP</t>
  </si>
  <si>
    <t>El-Haroun, Ehab R.; Bureau, Dominique P.; Cant, John P.</t>
  </si>
  <si>
    <t>A mechanistic model of nutritional control of protein synthesis in animal tissues</t>
  </si>
  <si>
    <t>Regulation of mRNA translation has been held responsible for effects of diet, age, alcohol, hormones, hibernation, disease and hypoxia on protein synthesis in animal tissues. Dietary effects are due to concentrations of amino acids and insulin in circulation that affect activities of two key translational regulators, eukaryotic initiation factor 2 (172) and eukaryotic initiation factor 4E binding protein I (Bp). To construct a platform for prediction of global protein synthesis to nutritional stimuli, a dynamic, mechanistic model of translational control in whole tissues was developed. The model was composed of a set of differential equations which describe the dynamics of I I state variables: tRNA and acyl-tRNA for leucine (Leu), limiting (Laa) and other amino acids (Oaa), inactivated F2 with GDP (F2d), activated F2 with GTP (F2t), F4e, Bp and its complex with F4e (4eBp), available rnRNA start codons (AUG), and active ribosomes (Arib). Material was assumed to flow from one variable to another according to mass-action kinetics or Michaelis-Menten form. Uncharged tRNA inhibit GTP exchange on eIF2, and free amino acids and insulin inhibit reversible sequestration of F4e by Bp. Initial conditions and parameters were set for a skeletal muscle fractional synthesis rate of 10%/d and ribosome transit time of 80 s. Between amino acid concentrations of 500 and 4000 x 10(3) nM, protein synthesis increased from 0.9 to 11.7%/d at 0 mu U/mL insulin, and from 5.0 to 12.8%/d at 30 mu U/mL insulin. Predicted responses to graded levels of a deficient amino acid were asymptotic. A single parameter accomodated differences between tissues in insulin sensitivity. Seven parameters must be changed to simulate initiation and elongation rates in more active tissues such as liver, or in tissues of older mature animals. An increase in uncharged tRNA during insulin stimulation highlighted the physiological importance of coordinated regulation of amino acid supply by insulin. In conclusion, the regulation of F4e release from Bp by Ins and Leu, and of F2d recycling by uncharged tRNA can be tied together to describe a wide range of FSR values across tissues and physiological states. (C) 2009 Elsevier Ltd. All rights reserved.</t>
  </si>
  <si>
    <t>El-Haroun, Ehab/0000-0002-2848-2561; Bureau, Dominique/0000-0001-8184-9732</t>
  </si>
  <si>
    <t>10.1016/j.jtbi.2009.09.034</t>
  </si>
  <si>
    <t>WOS:000274646700018</t>
  </si>
  <si>
    <t>Mason, MK; Hockman, D; Jacobs, DS; Illing, N</t>
  </si>
  <si>
    <t>Mason, Mandy K.; Hockman, Dorit; Jacobs, David S.; Illing, Nicola</t>
  </si>
  <si>
    <t>Evaluation of maternal features as indicators of asynchronous embryonic development in Miniopterus natalensis</t>
  </si>
  <si>
    <t>The timing of early reproductive events for the Natal long-fingered bat, Miniopterus natalensis, was examined during its breeding season (August to December) in its maternity roost at the De Hoop Nature Reserve (South Africa) This migrating species is monoestrous with copulation occurring around April in South African populations. Embryonic development is stalled during hibernation by delayed implantation of the blastocyst As a result, limb bud stage embryos (CS 13) are first noted in other South African populations in mid-September The timing of these reproductive events for the Dc Hoop population is similar with bats arriving at the maternity roosts in September and embryos at the limb bud stage (CS 13) being noted in this month. Pregnancy was not synchronous in the population with bats dissected on the same day exhibiting differences in the stage of development of their young (CS11 to CS21 being the largest range) Maternal features (progesterone concentration, body mass and abdominal distension) were analysed to determine if they provided a reliable estimate of embryonic stage The progesterone concentrations of pregnant bats showed a similar profile to the Kwa-Zulu Natal and the Eastern Cape populations Though progesterone concentration did increase as pregnancy progressed, it was not an accurate predictor of embryonic stage Maternal body mass did not correlate with the stage of embryonic development However, abdominal distension determined by palpation is an accurate field based predictor of the stages of pregnancy no abdominal distension, small to medium abdominal distension and large abdominal distension distinguished between non-pregnant bats and those carrying either early (CS11-CS15) or mid-developmental stages (CS16-CS21), respectively</t>
  </si>
  <si>
    <t>Jacobs, David Steve/L-9118-2013</t>
  </si>
  <si>
    <t>Jacobs, David Steve/0000-0002-3243-8571</t>
  </si>
  <si>
    <t>10.3161/150811010X504662</t>
  </si>
  <si>
    <t>WOS:000278753700012</t>
  </si>
  <si>
    <t>Lauziere, I; Setamou, M</t>
  </si>
  <si>
    <t>Lauziere, Isabelle; Setamou, Mamoudou</t>
  </si>
  <si>
    <t>Life History Studies of Homalodisca vitripennis (Hemiptera: Cicadellidae), a Vector of Pierce's Disease of Grapevine</t>
  </si>
  <si>
    <t>Homalodisca vitripennis (Germar) (Hemiptera: Cicadellidae) vectors Xylella fastidiosa, a bacterium causing Pierce's disease in grapevine. The development and reproductive biology of this economically important insect species were studied under greenhouse and laboratory conditions during the spring-summer and fall-winter and at different rearing densities. The greenhouse wits heated during the cool months to match summer temperatures and photoperiods were enhanced artificially. Longevity wits affected by sex and season, with winter individuals living significantly longer than summer males (6.5-fold) and females (two-fold). Vitellogenesis was delayed in fall female H. vitripennis and a higher variability in lifetime fecundities wits also observed. Longevity and the factors influencing it such as environmental conditions and availability of food sources are key factors determining fecundity in H. vitripennis. Offspring performance (developmental time, survival) wits moderate during the cool months, although development of nymphs to adulthood was approximate to 13% greater. Rearing densities affected developmental time, survival, and egg production. Egg production per capita was higher in winter adults and the largest egg output was obtained at a rearing density of 100 nymphs per cage. Data presented herein Suggest that nymph and adult H. vitripennis have evolved to ensure that only resistant stages are exposed to seasonal hazards. Captive adult females entered reproductive diapause in the fall as wild females Would and despite warm greenhouse temperatures and long photoperiods and nymphal development decreased three- to six-fold during the fall-winter depending on rearing densities. These traits may be critical for the species to perpetuate in its native range.</t>
  </si>
  <si>
    <t>10.1603/008.103.0108</t>
  </si>
  <si>
    <t>WOS:000273619800008</t>
  </si>
  <si>
    <t>Dixon, AFG; Hopkins, GW</t>
  </si>
  <si>
    <t>Kindlmann, P; Dixon, AFG; Michaud, JP</t>
  </si>
  <si>
    <t>Dixon, Anthony F. G.; Hopkins, Graham W.</t>
  </si>
  <si>
    <t>Temperature, Seasonal Development and Distribution of Insects with Particular Reference to Aphids</t>
  </si>
  <si>
    <t>APHID BIODIVERSITY UNDER ENVIRONMENTAL CHANGE: PATTERNS AND PROCESSES</t>
  </si>
  <si>
    <t>7th International Symposium on Aphids</t>
  </si>
  <si>
    <t>OCT 02-07, 2005</t>
  </si>
  <si>
    <t>Freemantle, AUSTRALIA</t>
  </si>
  <si>
    <t>That several species of aphids can feed and coexist on the leaves of certain trees is puzzling. Of these aphids some only grow and reproduce actively in spring and autumn, and others only in summer. This temporal patterning in reproductive activity is well documented and common. In the past the summer reproductive diapause in the sycamore aphid was attributed to the low quality of the food available during summer to this and other aphids living on the leaves of deciduous trees. However, the fact that another species belonging to the same genus feeds on the same leaves and is reproductively active during summer indicates that it is unlikely that reproductive diapause in the sycamore aphid is mainly a response to poor food quality. The seasonal trend in temperature is the opposite of that in nutrition, low in spring and autumn and high in summer. A study of five species of aphids coexisting on the leaves of birch indicates that the temporal patterns in their reproductive activity are associated with differences in their thermal tolerances. The thermal tolerance range of each species, their thermal window, is approximately 20 degrees C, with some species better adapted to and therefore reproductively active when temperatures are low in spring and autumn and other species when temperatures are high in summer. Thermal windows of 20 degrees C are not specific to aphids as an analysis of similar data for 66 species from eight orders of insects indicates it is a general phenomenon. In addition, temperate species of aphid, like other poikilotherms, do better at low temperatures than subtropical and tropical species and vice versa. This indicates that it is more likely that a physiological constraint, their thermal windows, determines the seasonal dynamics and distribution of aphids, and also enables several species to coexist.</t>
  </si>
  <si>
    <t>978-90-481-8600-6</t>
  </si>
  <si>
    <t>10.1007/978-90-481-8601-3_8</t>
  </si>
  <si>
    <t>WOS:000395360600008</t>
  </si>
  <si>
    <t>Galam, S</t>
  </si>
  <si>
    <t>Martinas, K; Matika, D; Srbljinovic, A</t>
  </si>
  <si>
    <t>Galam, Serge</t>
  </si>
  <si>
    <t>Terrorism and Passive Supporters: An Approach from Physics</t>
  </si>
  <si>
    <t>COMPLEX SOCIETAL DYNAMICS: SECURITY CHALLENGES AND OPPORTUNITIES</t>
  </si>
  <si>
    <t>Nato Science for Peace and Security Series E-Human and Societal Dynamics</t>
  </si>
  <si>
    <t>NATO Advanced Research Workshop on Complex Societal Dynamics - Security Challenges and Opportunities</t>
  </si>
  <si>
    <t>DEC 09-11, 2009</t>
  </si>
  <si>
    <t>Zagreb, CROATIA</t>
  </si>
  <si>
    <t>NATO Sci Peace &amp; Secur Programme</t>
  </si>
  <si>
    <t>While most efforts to curb terrorism concentrated on neutralizing terrorist nets, very little is known about the social space which is open to terrorist moves. Introducing the notion of social permeability to terrorism, we study the role of passive supporters to a terrorist cause using the physical theory of percolation. A passive supporter is a normal citizen who identifies with the terrorist cause but without any direct involvement with either the terrorist group or its activities. It is an individual dormant attitude associated with a personal opinion which characterizes passive support. It does not need to be explicitly claimed. Passive supporters just do not oppose a terrorist act in case they could. Unnoticeable, most of them reject the violent aspects of terrorist acts. They only partly share the terrorist cause. The question of the range of a terrorism threat is then analyzed in terms of a percolation phenomenon within a multi-dimensional social space. Traditional terrorism is found to correspond to non-percolating situations while international terrorism is associated to worldwide percolation. Using only military means to eradicate terrorism is shown to be inefficient. Hints are given on how to diminish the terrorism threat without military destruction.</t>
  </si>
  <si>
    <t>Galam, Serge/B-1105-2019</t>
  </si>
  <si>
    <t>Galam, Serge/0000-0002-9003-5420</t>
  </si>
  <si>
    <t>1879-8268</t>
  </si>
  <si>
    <t>978-1-60750-653-9; 978-1-60750-652-2</t>
  </si>
  <si>
    <t>10.3233/978-1-60750-653-9-175</t>
  </si>
  <si>
    <t>WOS:000350547800013</t>
  </si>
  <si>
    <t>Munoz, J; Pacios, F</t>
  </si>
  <si>
    <t>Munoz, J.; Pacios, F.</t>
  </si>
  <si>
    <t>GLOBAL BIODIVERSITY AND GEOGRAPHICAL DISTRIBUTION OF DIAPAUSING AQUATIC INVERTEBRATES: THE CASE OF THE COSMOPOLITAN BRINE SHRIMP, ARTEMIA (BRANCHIOPODA, ANOSTRACA)</t>
  </si>
  <si>
    <t>The genus Artemia comprises passively dispersed anostracan species with a distribution all around the world, except in Antarctica. We used both published and personal data to assess and update existing knowledge on the diversity and distribution of Artemia, in particular compiling also genetic and geographic information. Our results indicate there are three Artemia complexes, A. franciscana, A. tibetiana and A. salina, suggesting at least three undescribed, and one unidentified to date, highly isolated lineages, to be re-evaluated taxonomically. Additionally, at a global scale, our data set shows two large, poorly explored geographic regions in Central East Asia, which in future studies could provide interesting information on geographic speciation, the origin of parthenogenesis, and range expansion in this group. We also discuss the implications for conservation as derived from knowledge on the biodiversity (native and invasive species) and geographic distribution (i.e., identification of species/lineages, and regions occupied), which have major relevance for conservation management at the level of wetland ecosystems.</t>
  </si>
  <si>
    <t>Munoz, Joaquin/B-9938-2009</t>
  </si>
  <si>
    <t>Munoz, Joaquin/0000-0003-3623-2439</t>
  </si>
  <si>
    <t>U117</t>
  </si>
  <si>
    <t>10.1163/001121610X489449</t>
  </si>
  <si>
    <t>WOS:000277859800007</t>
  </si>
  <si>
    <t>Friberg, M; Wiklund, C</t>
  </si>
  <si>
    <t>Friberg, Magne; Wiklund, Christer</t>
  </si>
  <si>
    <t>Host-plant-induced larval decision-making in a habitat/host-plant generalist butterfly</t>
  </si>
  <si>
    <t>Phenotypic plasticity can be it passive response to fluctuating environmental conditions or an active and presumably adaptive (evolved) response selected for in different environments. Here we ask if the larval decision to enter diapause when reared on a host plant associated with a colder habitat is an active or a passive response to host-plant quality or suitability. We compare plasticity in larval propensity to enter diapause of the habitat generalist butterfly Leptidea sinapis and the meadow specialist Leptidea reali in a range of temperatures and long day length oil a forest plant, Lathyrus linifolius, and a meadow-associated plant, Lathyrus pratensis. The warmer meadow habitat promotes direct development whereas the colder forest habitat is conducive to dispause. Larvae of L. sinapis had a higher propensity to enter diapause when reared on the forest plant L. linifolius across all temperatures. Conversely, the propensity of L. reali to enter diapause was consistently lower and did not differ between host plants. Larval growth rates were similar between and within butterfly species and between host plants. Hence, we conclude that larval pathway decision-making in L. sinapis is an active response mediated by information from their host plants.</t>
  </si>
  <si>
    <t>10.1890/09-0328.1</t>
  </si>
  <si>
    <t>WOS:000275458500004</t>
  </si>
  <si>
    <t>Fleury, D; Mauffette, Y; Methot, S; Vincent, C</t>
  </si>
  <si>
    <t>Fleury, Dominique; Mauffette, Yves; Methot, Steve; Vincent, Charles</t>
  </si>
  <si>
    <t>Activity of Lygus lineolaris (Heteroptera: Miridae) adults monitored around the periphery and inside a commercial vineyard</t>
  </si>
  <si>
    <t>The tarnished plant bug, Lygus lineolaris (Heteroptera: Miridae), is a highly polyphagous pest that feeds on a broad range of economically important crops in North America. Flying L. lineolaris adults can move from crop to crop rapidly and easily. Little is known about the movement of L. lineolaris in or near vineyards. From May to October 2002 and 2003, 39 white sticky traps were positioned inside and at the periphery of a vineyard to study the movements of tarnished plant bug adults. Tarnished plant bug captures were most numerous from the end of July to mid August, with captures of ca. 3000 individuals in one week. During the vegetative season, most individuals were captured flying in and around the vineyard at a height of between 40 and 60 cm. The frequency with which the weeds were mown affected the numbers of adults captured. At the periphery of the vineyard, tarnished plant bug was more abundant near perennial vegetation, which tends to be stable (an apple orchard, a spruce wood), than in the vineyard where agronomic activities changed the availability of food. The tarnished plant bug adults did not hibernate in the vineyard. It is suggested that appropriate weed management will reduce the abundance of tarnished plant bugs in vineyards as it would deprive them of a number of suitable hosts for feeding and oviposition.</t>
  </si>
  <si>
    <t>10.14411/eje.2010.060</t>
  </si>
  <si>
    <t>WOS:000284434300006</t>
  </si>
  <si>
    <t>Vera, LM; Davie, A; Taylor, JF; Migaud, H</t>
  </si>
  <si>
    <t>Vera, L. M.; Davie, A.; Taylor, J. F.; Migaud, H.</t>
  </si>
  <si>
    <t>Differential light intensity and spectral sensitivities of Atlantic salmon, European sea bass and Atlantic cod pineal glands ex vivo</t>
  </si>
  <si>
    <t>Photoperiod is perceived by pineal photoreceptors and transduced into rhythmic melatonin signals. These rhythms can be influenced by light intensity and spectral content. In this study we compared the light sensitivity of Atlantic salmon, European sea bass and Atlantic cod by testing ex vivo the effect of different intensities and narrow bandwidth lights on nocturnal melatonin suppression by isolated pineal glands in a flow-through culture system. Using combinations of neutral density and bandpass interference filters we tested a range of light intensities (ranging from 1.22 x 10(13) to 3.85 x 10(6) photons s(-1) cm(-2)) and three wavelengths of 80 nm width (472, 555 and 661 nm corresponding to blue, green and red, respectively). Results showed clear species specific light intensity and spectral sensitivities, with cod being from 100 to 1000 times more sensitive than sea bass and salmon. Regarding the influence of spectrum, red light was less efficient on suppressing melatonin than blue and green in salmon but results were not as clear in the two other species studied. Finally, the first evidence of relative photoreception in teleosts was obtained in cod suggesting that the definition of illuminance thresholds (day/night perception) would depend on the day intensity. Indeed, a single order of magnitude increase or decrease in day intensity was shown to elicit a significant shift in the intensity response curve of night-time melatonin suppression. Taken together, this study demonstrated species specific light intensity and spectral sensitivities within temperate teleosts. (C) 2009 Elsevier Inc. All rights reserved.</t>
  </si>
  <si>
    <t>Vera, Luisa/L-6972-2014; Migaud, Herve/C-5647-2009; Davie, Andrew/A-2247-2009</t>
  </si>
  <si>
    <t>Vera, Luisa/0000-0003-0999-055X; Davie, Andrew/0000-0002-9524-618X; Taylor, John/0000-0003-4370-7922; Migaud, Herve/0000-0002-5404-7512</t>
  </si>
  <si>
    <t>10.1016/j.ygcen.2009.05.021</t>
  </si>
  <si>
    <t>WOS:000273483900004</t>
  </si>
  <si>
    <t>Too hot to handle? Phenological and life-history responses to simulated climate change of the southern green stink bug Nezara viridula (Heteroptera: Pentatomidae)</t>
  </si>
  <si>
    <t>The effect of simulated climate change on Nezara viridula was studied close to the species' northern range limit in Japan. Insects from the same egg masses were reared for 15 months in 10 consecutive series under quasi-natural (i.e. outdoor) conditions and in a transparent incubator, in which climate warming was simulated by adding 2.5 degrees C to the outdoor temperature. The warming strongly affected all life-history and phenological parameters. In the spring, the simulated warming advanced the timing of postdiapause body colour changes and reproduction. In the early summer, it increased egg production and accelerated nymphal development. In the late summer (the hottest season), the effect of the simulated warming was strongly deleterious: nymphs developed slowly, suffered higher mortality and had difficulties during final moulting; the emerged females were smaller, some exhibited abnormal cuticle, produced fewer eggs and had a decreased life span. In the autumn, the warming accelerated nymphal development, resulted in larger female size, affected the timing of the diapause-associated adult body colour change from green to russet and enhanced preparation for overwintering. Larger females had higher winter survival rate than smaller females. The warming strongly increased survival rate in both size classes and allowed smaller females to reach the same winter survival rate as larger females had under the quasi-natural conditions. The winter survival also differed between the green and dark-coloured females under the quasi-natural, but not under the warming conditions. However, under the warming conditions, green females survived the winter even better than dark-coloured females did under the quasi-natural conditions. The warming also shortened the life span of females from the summer generations and prolonged it in those from the autumn generation. It is concluded that even a moderate temperature increase (+ 2.5 degrees C) in the future is likely to have a complex influence upon insects, strongly affecting many of their life-history and phenological parameters.</t>
  </si>
  <si>
    <t>10.1111/j.1365-2486.2009.01914.x</t>
  </si>
  <si>
    <t>WOS:000274419200007</t>
  </si>
  <si>
    <t>Duman, O; Durmaz, E; Akcurin, S; Serteser, M; Haspolat, S</t>
  </si>
  <si>
    <t>Duman, Ozgur; Durmaz, Erdem; Akcurin, Sema; Serteser, Mustafa; Haspolat, Senay</t>
  </si>
  <si>
    <t>Spontaneous Endogenous Hypermelatoninemia: A New Disease?</t>
  </si>
  <si>
    <t>HORMONE RESEARCH IN PAEDIATRICS</t>
  </si>
  <si>
    <t>Melatonin, a major photoperiod-dependent hormone, regulates circadian rhythms and biological rhythms and acts as a prominent sleep promoter. Symptoms related to hypermelatoninemia have been reported in individuals supplemented with melatonin. However, spontaneous endogenous hypermelatoninemia has not been reported previously. A 6-year-old girl previously diagnosed with Shapiro's syndrome was admitted to our hospital on several occasions during a 1-year period with complaints of altered consciousness, syncope, hypothermia and episodes of sweating. The episodes occurred daily and during sleep and lasted for 1-6 h. During these episodes, she sweated profusely and felt faint and her skin was pale and cool. Other complaints included recurrent abdominal pain, urge incontinence and myopia. She was shown to have hypermelatoninemia (1 1,000 pg/ml, normal range 0-150 pg/ml) during these episodes. The duration of her attacks decreased with phototherapy and she was successfully treated with propranolol. To our knowledge, this is the first case of hypermelatoninemia without any detectable organic pathology. We did not determine the exact mechanism of hypermelatoninemia in this patient; however, it might have been related to irregular control of pinealocytes by the suprachiasmatic nucleus or related pathways. Hypermelatoninemia should be considered in patients with spontaneous periodic hypothermia and hyperhidrosis, and also in patients with Shapiro's syndrome. Copyright (C) 2010 S. Karger AG, Basel</t>
  </si>
  <si>
    <t>Duman, Ozgur/C-1614-2016; haspolat, senay/C-6859-2016; Serteser, Mustafa/F-9130-2015</t>
  </si>
  <si>
    <t>Duman, Ozgur/0000-0002-3313-8052; Serteser, Mustafa/0000-0001-7868-7613</t>
  </si>
  <si>
    <t>1663-2818</t>
  </si>
  <si>
    <t>1663-2826</t>
  </si>
  <si>
    <t>10.1159/000315477</t>
  </si>
  <si>
    <t>WOS:000285298600011</t>
  </si>
  <si>
    <t>Munoz, J</t>
  </si>
  <si>
    <t>Munoz, Joaquin</t>
  </si>
  <si>
    <t>Diversity and distribution of diapausing aquatic invertebrates in inland wetlands: An ecosystem conservation viewpoint</t>
  </si>
  <si>
    <t>JOURNAL FOR NATURE CONSERVATION</t>
  </si>
  <si>
    <t>Inland wetlands are worldwide distributed and have been heavily impacted in recent decades by human activities such as commerce, recreation, and food sources. The direct consequences of these activities on aquatic systems are changes in hydrology and salinity alterations, and the introduction of exotic species. Recent large-scale ecological and genetic studies across several countries and continents indicate that population structure, regional endemism, and geographic speciation patterns are common in passively dispersed aquatic invertebrates contradicting previous predictions of homogeneous genetic distribution. This essay discusses the main processes that shape these patterns and determine the biodiversity and geographic distribution of diapausing aquatic invertebrates in inland wetlands. Large-scale geographical studies to describe general patterns and to understand genetic and ecological processes determining the biogeography of cosmopolitan species are needed. Further knowledge of these issues should provide invaluable information allowing development of appropriate conservation management policies for inland waters across entire ecosystems, landscapes, and geographic regions. (C) 2009 Elsevier GmbH. All rights reserved.</t>
  </si>
  <si>
    <t>1617-1381</t>
  </si>
  <si>
    <t>1618-1093</t>
  </si>
  <si>
    <t>10.1016/j.jnc.2009.02.006</t>
  </si>
  <si>
    <t>WOS:000276645900007</t>
  </si>
  <si>
    <t>Kawakami, Y; Numata, H; Ito, K; Goto, SG</t>
  </si>
  <si>
    <t>Kawakami, Yuko; Numata, Hideharu; Ito, Katsura; Goto, Shin G.</t>
  </si>
  <si>
    <t>Dominant and Recessive Inheritance Patterns of Diapause in the Two-Spotted Spider Mite Tetranychus urticae</t>
  </si>
  <si>
    <t>In this study, we investigated the diapause incidence in 3 geographic strains of the two-spotted spider mite Tetranychus urticae (Acari: Tetranychidae). Under diapause-inducing conditions of 12:12 light:dark at 15 degrees C, the diapause incidence was nearly 100% in a strain from northern Japan (Sapporo), whereas it was nearly 0% in 2 strains from southern Japan (Itoman and Takanabe). Reciprocal crosses clearly showed that the nondiapause phenotype is inherited in a completely dominant manner, and no maternal effect was detected. Backcrosses to the Itoman and Takanabe strains suggested that dominant nondiapause alleles control the nondiapause phenotype. To clarify the genetic basis of nondiapause in the northern population, we also established a nondiapausing variant ("selected nondiapause" abbreviated as snd) from the Sapporo strain. Crossing experiments revealed that a single recessive allele is responsible for the nondiapause phenotype. Thus, both dominant and recessive inheritance patterns of diapause were detected in the T. urticae populations studied here.</t>
  </si>
  <si>
    <t>Goto, Shin G/0000-0002-4431-7531; Numata, Hideharu/0000-0003-3786-0701; Ito, Katsura/0000-0003-4251-8505</t>
  </si>
  <si>
    <t>10.1093/jhered/esp085</t>
  </si>
  <si>
    <t>WOS:000272687700003</t>
  </si>
  <si>
    <t>Lacey, MJ; Lenz, M; Evans, TA</t>
  </si>
  <si>
    <t>Lacey, Michael J.; Lenz, Michael; Evans, Theodore A.</t>
  </si>
  <si>
    <t>Cryoprotection in dampwood termites (Termopsidae, Isoptera)</t>
  </si>
  <si>
    <t>In contrast to the majority of the Order, the dampwood termites of the family Termopsidae found in colder regions can experience frost and snow, either in cool temperate areas at high latitudes (45 degrees), or alpine areas at high elevations (&gt; 1000 m). This suggests that dampwood termites are adapted to cold climates. We investigated this hypothesis in two dampwood termites, Porotermes adamsoni Froggatt and Stolotermes victoriensis Hill. We measured nest temperatures and atmospheric temperatures of their alpine habitat during winter, and measured survival and recovery at subzero temperatures. We also determined the minimum temperature at which these species remain active and the LT50 values. We used a novel gas chromatographic strategy to examine eight metabolites from individuals of both species collected in winter and summer to identify possible cryoprotectants. Both A adamsoni and S. victoriensis had significantly higher levels of trehalose, a known cryoprotectant, in winter than in summer; in addition S. victoriensis also had higher levels of unsaturated fatty acid ligands in winter than in summer, consistent with patterns observed for cold adaptation in other organisms. These results are the first to reveal that dampwood termites are adapted to cold climates and use trehalose and unsaturated lipids as cryoprotectants. (C) 2009 Elsevier Ltd. All rights reserved.</t>
  </si>
  <si>
    <t>Evans, Theodore/A-6020-2008; Lacey, Michael/W-2381-2019</t>
  </si>
  <si>
    <t xml:space="preserve">Evans, Theodore/0000-0002-0558-3036; </t>
  </si>
  <si>
    <t>10.1016/j.jinsphys.2009.07.014</t>
  </si>
  <si>
    <t>WOS:000273924500001</t>
  </si>
  <si>
    <t>Wekesa, VW; Moraes, GJ; Ortega, EMM; Delalibera, I</t>
  </si>
  <si>
    <t>Wekesa, V. W.; Moraes, G. J.; Ortega, E. M. M.; Delalibera, I., Jr.</t>
  </si>
  <si>
    <t>Effect of temperature on sporulation of Neozygites floridana isolates from different climates and their virulence against the tomato red spider mite, Tetranychus evansi</t>
  </si>
  <si>
    <t>The fungal pathogen Neozygites floridana Weiser and Muma has been evaluated as a classical biological candidate for introduction into Africa against the invasive tomato red spider mite Tetranychus evansi Baker and Pritchard. In this study. the effect of temperature on sporulation, germination and virulence of three isolates of N. floridana collected from T. evansi in three climatically distinct regions of Brazil and Argentina was determined. Six constant temperatures of 13 degrees C. 17 degrees C, 21 degrees C, 25 degrees C, 29 degrees C and 33 degrees C were tested for their effect on the ability of the three fungal isolates to sporulate, germinate and kill the mites. Six alternating-temperature regimes of 17-13 degrees C, 21-13 degrees C, 29-13 degrees C, 33-13 degrees C, 33-23 degrees C, 33-28 degrees C under a 12 h photophase were also tested to estimate virulence of the three isolates against T. evansi. The Vipos isolate discharged more conidia than isolates from Recife or Piracicaba at all temperatures and sporulation was strongly temperature dependent. Optimal sporulation rates were observed at 25 degrees C while optimal germination rates were observed at 25 degrees C and 29 degrees C. At 29 degrees C, the shortest mean survival time of T evansi (3.16 days, 95% Cl of 3.05-3.27) was observed for the isolate from Vipos, while the longest LT50 (3.47 days, 95% CI 3.34-3.59) was observed for the isolate from Piracicaba. Mortality of mites increased as the differences between alternating day and night temperatures increased from 8 degrees C (21-13 degrees C), to 10 degrees C (33-23 degrees C), to 16 degrees C (29-13 degrees C), with smallest and highest temperature differences of 4 degrees C (17-13 degrees C) and 20 degrees C (33-13 degrees C), both producing low mortalities. The overall results suggest that the Vipos isolate is better adapted to a wider range of temperatures than the other isolates tested. Crown Copyright (C) 2009 Published by Elsevier Inc. All rights reserved.</t>
  </si>
  <si>
    <t>Delalibera, Italo/D-6186-2012; Wekesa, Vitalis/AAG-3212-2019; Moraes, Gilberto/H-9849-2012; Ortega, Edwin/J-4040-2015</t>
  </si>
  <si>
    <t>Delalibera, Italo/0000-0001-9770-9216; Moraes, Gilberto/0000-0002-5587-1781; Ortega, Edwin/0000-0003-3999-7402</t>
  </si>
  <si>
    <t>10.1016/j.jip.2009.10.003</t>
  </si>
  <si>
    <t>WOS:000273993000006</t>
  </si>
  <si>
    <t>Melis, C; Herfindal, I; Kauhala, K; Andersen, R; Hogda, KA</t>
  </si>
  <si>
    <t>Melis, Claudia; Herfindal, Ivar; Kauhala, Kaarina; Andersen, Reidar; Hogda, Kjell-Arild</t>
  </si>
  <si>
    <t>Predicting animal performance through climatic and plant phenology variables: The case of an omnivore hibernating species in Finland</t>
  </si>
  <si>
    <t>Annual variation in the environment is expected to influence individual performance, e.g. measured as body condition, Such as body mass or fat deposition, through its direct or indirect effects on food abundance and availability. Such environmental variation is traditionally Measured by climatic observation, but recently, measures of environmental phenology obtained from satellite images have been successfully used. We examined the performance of climatic and plant phenology variables in explaining body condition of an invasive omnivore species: the raccoon dog Nyctereutes procyonoides. We collected data on fat deposition of juveniles in southern Finland from the end of June to the beginning of November. A four-parametric logistic model was fitted separately for each province to the data by non-linear regression procedure and the residuals were compared to the expected average as Measure of individual performance. These values were then analysed with respect to the environmental variables. Climatic variables describing spring conditions performed better than plant phenology variables in explaining the variation in fat deposition. Harsh spring conditions negatively affected the amount Of fat deposed during the growing season. Plant phenology variables, effective in explaining life history traits in herbivores, might not reflect variation in food abundance and quality for omnivore species. We propose that in Europe raccoon dogs will benefit from climate warming, because of a longer growing season, but Increased spring precipitation in the form of snow at higher latitudes might compensate for the effect of greater primary productivity and Outline the border of their expansion towards harsher environments. (C) 2009 Deutsche Gesellschaft fur S Sagetierkunde. Published by Elsevier GmbH. All rights reserved.</t>
  </si>
  <si>
    <t>Melis, Claudia/B-5411-2009; Melis, Claudia/AAC-7858-2019; Herfindal, Ivar/A-4609-2015; Melis, Claudia/Y-3538-2019</t>
  </si>
  <si>
    <t xml:space="preserve">Herfindal, Ivar/0000-0002-5860-9252; </t>
  </si>
  <si>
    <t>10.1016/j.mambio.2008.12.001</t>
  </si>
  <si>
    <t>WOS:000275879200007</t>
  </si>
  <si>
    <t>Feng, DQ; Ke, CH; Lu, CY; Li, SJ</t>
  </si>
  <si>
    <t>Feng, Danqing; Ke, Caihuan; Lu, Changyi; Li, Shaojing</t>
  </si>
  <si>
    <t>The influence of temperature and light on larval pre-settlement metamorphosis: a study of the effects of environmental factors on pre-settlement metamorphosis of the solitary ascidian Styela canopus</t>
  </si>
  <si>
    <t>MARINE AND FRESHWATER BEHAVIOUR AND PHYSIOLOGY</t>
  </si>
  <si>
    <t>This study investigated the effects of two environmental factors, temperature and light, on larval settlement and metamorphosis in the solitary ascidian Styela canopus. The results revealed that larval settlement rates decreased with increasing temperature in the range 12-30 degrees C. We also demonstrated for the first time that pre-settlement metamorphosis of ascidian larvae can occur as a function of temperature. We suggest this could be an adaptation to avoid the greater energetic cost of active larval swimming, presumably resulting from the increasing temperature. They are able to metamorphose into passive drifting post-larvae and to continue planktonic life. This finding has implications for larval dispersal, especially under conditions of ocean warming. In addition, the effect of light intensity on larval settlement and metamorphosis was significantly different between photoperiods of 24 L : 0 D and 12 L : 12D. These results provide some insight into the complex cues affecting settlement and metamorphosis of ascidian larvae and ascidian distribution in nature.</t>
  </si>
  <si>
    <t>Lu, CY/G-4638-2010; Ke, CH/G-4635-2010</t>
  </si>
  <si>
    <t>1023-6244</t>
  </si>
  <si>
    <t>1029-0362</t>
  </si>
  <si>
    <t>10.1080/10236240903523204</t>
  </si>
  <si>
    <t>WOS:000276964200002</t>
  </si>
  <si>
    <t>Sahin, E; Nicol, JM; Elekcioglu, IH; Rivoal, R</t>
  </si>
  <si>
    <t>Sahin, Elif; Nicol, Julie M.; Elekcioglu, I. Halil; Rivoal, Roger</t>
  </si>
  <si>
    <t>Hatching of Heterodera filipjevi in controlled and natural temperature conditions in Turkey</t>
  </si>
  <si>
    <t>The effect of different temperatures under both in vitro and in vivo conditions on the hatching behaviour of second-stage juveniles (J2) of the cereal cyst nematode, Heterodera filipjevi, was studied. Cumulative percent hatching was affected significantly by temperature after 290 days of incubation. Hatching was significantly greater at lower temperatures (5, 10 and 15 degrees C) compared with that at the higher temperatures of 20 and 25 degrees C, ranging between 75 and 94% vs 19 and 22%, respectively. The highest cumulative hatch of 94% was obtained at a constant temperature of 15 degrees C at 290 days. However, the lowest cumulative hatch of 33% was obtained after initial exposure to 5 degrees C followed by transfer to 25 degrees C at day 290. In general, incubating the cysts at lower initial temperatures of 10 or 15 degrees C for 58 days gave the highest initial hatching rates 1 week after exposure to the final temperatures. Under natural temperature conditions in the field, J2 emergence started at 17 degrees C in October and continued until the end of April in the temperature range of 2- 17 degrees C. A total hatch of 94% was recorded under field temperature conditions over the course of 1 year. Hatch of most J2 occurred in two peaks; the first in October and the second in February, and, accordingly, the greatest invasion by H. filipjevi is most likely to occur just after these two peaks. Heterodera filipjevi does not seem to have a diapause and could hatch anytime when wheat plants are available.</t>
  </si>
  <si>
    <t>Elekcioglu, Ibrahim Halil/G-3694-2018</t>
  </si>
  <si>
    <t>10.1163/156854109X463738</t>
  </si>
  <si>
    <t>WOS:000277129500005</t>
  </si>
  <si>
    <t>Belozerov, VN</t>
  </si>
  <si>
    <t>Sabelis, MW; Bruin, J</t>
  </si>
  <si>
    <t>Belozerov, Valentin N.</t>
  </si>
  <si>
    <t>Seasonal adaptations in the life cycles of mites and ticks: comparative and evolutionary aspects</t>
  </si>
  <si>
    <t>TRENDS IN ACAROLOGY</t>
  </si>
  <si>
    <t>12th International Congress of Acarology - Trends in Acarology</t>
  </si>
  <si>
    <t>AUG 21-26, 2006</t>
  </si>
  <si>
    <t>Koppert Biol Syst, Nethorlands Genom Inst, Tech Ctr Agr &amp; Rural Cooperat, Indira Publish House, City Council Amsterdam, Inst Biodivers &amp; Ecosyst Dynam</t>
  </si>
  <si>
    <t>Data on seasonal adaptations (in particular on distribution of dormant stages) within the life cycles of the Acari (Chelicerata, Arachnida) are reviewed and compared with similar traits in mandibulate arthropods (insects and crustaceans). They all share responses to photoperiod and temperature, but there are some similarities and essential peculiarities with regard to the ontogenetic distribution of diapausing stages for each of these groups. The main similarity concerns the species-specifity of the dormant stage position, whereas differences concern the number and ontogenetic distribution of these stages within life cycles. Plesiotypic traits of seasonality in the Acari are expressed in the presence of complex 'systems of seasonal control' (SSC) with various dormant stages enabling the control of perennial, semivoltine, and monovoltine development, whereas apotypic traits are characterized by simple SSC with a limited number of dormant stages for control of mono- and polyvoltine development. The Oribatida, a major part of the Prostigmata, and all Ixodida show evolutionary transformations from plesiotypic to apotypic traits of seasonality, but Astigmata, some Prostigmata, and Mesostigmata show fixed apotypic traits only, which pleads for their derived state. Primary adaptations enabling seasonal control of development in arthropods emerged most likely at the earliest steps of the origin of life on earth, and evolved thereafter from the ancestral devices within various taxa of animals according to their organization, manner of life, geographic distribution, and environmental heterogeneity. The evolution of seasonal adaptations in the Acari occurred through transformation of ancestral systems of seasonal control with numerous dormant stages into systems with a reduced number of dormant stages, or even a single dormant stage.</t>
  </si>
  <si>
    <t>978-90-481-9836-8</t>
  </si>
  <si>
    <t>10.1007/978-90-481-9837-5_51</t>
  </si>
  <si>
    <t>WOS:000395947900051</t>
  </si>
  <si>
    <t>Corley, JC; Bruzzone, OA</t>
  </si>
  <si>
    <t>Corley, Juan C.; Bruzzone, Octavio A.</t>
  </si>
  <si>
    <t>Delayed emergence and the success of parasitoids in biological control</t>
  </si>
  <si>
    <t>Delayed emergence, a life history feature of many insects living in unpredictable environments, can have major consequences for the dynamics of host-parasitoid interactions, which vary according to their physiological interactions. We studied, through simple modeling, the significance of prolonged diapause on the suppression levels achieved by parasitoids and illustrate our case with a system involving a major forest pest, the woodwasp Sirex noctilio and two of its parasitoid species that have been introduced into different geographical regions through classical biological control programmes. Our findings suggest that the physiological relationship between parasitoid and host delayed emergence patterns may help understand observed variable success in several bio-control programs. We conclude that for given environments, host delayed emergence and the way in which parasitoids deal with it, should be included in the list of selection criteria of natural enemies of many pests, especially those affecting forests. (C) 2009 Elsevier Inc. All rights reserved.</t>
  </si>
  <si>
    <t>Corley, Juan/0000-0002-8032-2223</t>
  </si>
  <si>
    <t>10.1016/j.biocontrol.2009.08.010</t>
  </si>
  <si>
    <t>WOS:000271476900017</t>
  </si>
  <si>
    <t>Johansen, NS</t>
  </si>
  <si>
    <t>Johansen, Nina Svae</t>
  </si>
  <si>
    <t>Effect of continuous light on the biology of the greenhouse whitefly, Trialeurodes vaporariorum, on roses</t>
  </si>
  <si>
    <t>Continuous light is a promising method to reduce the problems with rose powdery mildew in greenhouse rose production. The effects of such a light regime on the performance of insect pests on roses have so far not been investigated. In the present study, survival, developmental time, and reproduction during one generation of the greenhouse whitefly, Trialeurodes vaporariorum Westwood (Hemiptera: Aleyrodidae), were characterized on roses, Rosaxhybrida cv. Passion, grown in climate chambers with long-day conditions (L20:D4) or continuous light (L24:D0) at 21 degrees C and fluctuating relative humidity (mean 74%, range 47-96%). Whiteflies reared under continuous light had lower immature survival and fecundity and shorter female longevity than whiteflies reared under long-day conditions, but immature developmental time was only slightly affected. Life-table analysis showed that the net reproductive rate (R(o)) and intrinsic rate of natural increase (r(m)) were reduced by 85 and 76%, respectively, and the time for the population to double its size (D) was 4.2 times longer under continuous light. This mean that the whitefly population growth under continuous light was strongly reduced compared with the traditional light regime used in rose production.</t>
  </si>
  <si>
    <t>10.1111/j.1570-7458.2009.00927.x</t>
  </si>
  <si>
    <t>WOS:000271779300004</t>
  </si>
  <si>
    <t>Dzerefos, CM; Witkowski, ETF; Toms, R</t>
  </si>
  <si>
    <t>Dzerefos, C. M.; Witkowski, E. T. F.; Toms, R.</t>
  </si>
  <si>
    <t>Life-history traits of the edible stinkbug, Encosternum delegorguei (Hem., Tessaratomidae), a traditional food in southern Africa</t>
  </si>
  <si>
    <t>Little is known of the life history of the edible stinkbug, Encosternum delegorguei, although it is an important food for people living in north-eastern South Africa and southern Zimbabwe. The present study aimed to establish key elements influencing long-term sustainable harvesting. Outdoor insectaries of two sizes were constructed to observe: daily activity, utilization of plants, copulation, oviposition, eclosion and survival from May 2006 to February 2007. The rest of the annual life cycle was observed in the field in March and April 2007 and identified as univoltine. In autumn (May) E. delegorguei entered reproductive diapause and aggregated within the escarpment mist-belt where it survived the winter on vapour condensation without feeding. Monthly dissections showed that abdominal fat content was highest in June. In spring (September) E. delegorguei fed on sap of the trees Combretum imberbe, Combretum molle, Peltophorum africanum, to a lesser degree on Dodonaea viscosa and the grass Pennisetum clandestinum. Copulation occurred in October and November. An overall total of 1752 E. delegorguei eggs were laid by 103 females and incubation time averaged 18.7 +/- 9.0 days (range 7-37) at outdoor temperature ranging from 11 degrees C to 25 degrees C. The mean number of eggs in 64 egg masses was 27.4 +/- 13.9 (range of 2-56 eggs). Shade cloth (68.8%) was the most commonly used substrate for depositing eggs followed by P. clandestinum (12.5%), C. imberbe (7.8%), P. africanum (6.3%), D. viscosa (1.6%), C. molle (1.6%) and C. erythrophyllum (1.6%). The parasitoid wasp, Anastatus sp. (Hymenoptera: Eupelmidae) infected 57% of the eggs deposited by captive females. Availability of food plants in combination with parasitoid threat may be a reason for seasonal migration between overwintering sites within the mist-belt and summer oviposition sites. Diminishing harvests could be attributed to fuelwood harvesting of food plants in the summer sites.</t>
  </si>
  <si>
    <t>Witkowski, Edward/0000-0001-5453-1390; Dzerefos, Cathy/0000-0001-6158-5039</t>
  </si>
  <si>
    <t>10.1111/j.1439-0418.2009.01425.x</t>
  </si>
  <si>
    <t>WOS:000271957300013</t>
  </si>
  <si>
    <t>Willems, EP; Hill, RA</t>
  </si>
  <si>
    <t>Willems, Erik P.; Hill, Russell A.</t>
  </si>
  <si>
    <t>A critical assessment of two species distribution models: a case study of the vervet monkey (Cercopithecus aethiops)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</si>
  <si>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</si>
  <si>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Hill, Russell/0000-0002-7601-5802</t>
  </si>
  <si>
    <t>10.1111/j.1365-2699.2009.02166.x</t>
  </si>
  <si>
    <t>WOS:000271902200011</t>
  </si>
  <si>
    <t>Rako, L; Poulsen, NA; Shirriffs, J; Hoffmann, AA</t>
  </si>
  <si>
    <t>Rako, L.; Poulsen, N. A.; Shirriffs, J.; Hoffmann, A. A.</t>
  </si>
  <si>
    <t>Clinal variation in post-winter male fertility retention; an adaptive overwintering strategy in Drosophila melanogaster</t>
  </si>
  <si>
    <t>In insects including Drosophila melanogaster, females can overwinter at the adult stage by adopting a shallow reproductive diapause, but almost nothing is known about male reproductive diapause. In this study, we test for the maintenance of fertility in overwintering males from the eastern Australian D. melanogaster cline. Males from southern temperate populations maintained in field cages in temperate Melbourne had a higher fertility in spring compared with males from tropical locations. Temperate males successfully inseminated more females, and there were also more offspring produced per inseminated female. The resulting linear post-winter fertility clines were unrelated to male body size. In contrast, there was no clinal variation for fertility in nonoverwintering males held in the laboratory. The cline in overwintering male fertility is likely to have evolved as an adaptive response to latitudinal climatic variation over the last 100 years.</t>
  </si>
  <si>
    <t>Hoffmann, Ary/0000-0001-9497-7645; Poulsen, Nina/0000-0001-9983-9663</t>
  </si>
  <si>
    <t>10.1111/j.1420-9101.2009.01852.x</t>
  </si>
  <si>
    <t>WOS:000271785800008</t>
  </si>
  <si>
    <t>Hedenstrom, A</t>
  </si>
  <si>
    <t>Hedenstrom, Anders</t>
  </si>
  <si>
    <t>OPTIMAL MIGRATION STRATEGIES IN BATS</t>
  </si>
  <si>
    <t>This paper introduces some theoretical concepts based on optimality theory that may be applied to bat migration. Most predictions are based on flight mechanics and potential flight range. Optimal behavior will depend on the relevant immediate currency, such as safety, time, or energy. Predictions concern optimal flight speeds, stopover duration, fuel load at departure, and the adaptive use of winds. I also consider a criterion for fuel management when bats are migrating between summer and hibernation sites. The overall migration speed is predicted to be 46 km/day for a small (10-g) bat, and banding recoveries in Nathusius's bat (Pipistrellus nathusii) showed a mean speed of 47 km/day. The timing of migration in bats that minimizes the time spent in migration is considered a result of the trade-off between seasonally increased length of the night (decreased in spring) and reduction of aerial insect abundance. Most predictions remains to be tested; the theoretical framework herein offers a point of departure when designing new field or laboratory studies of bat migration.</t>
  </si>
  <si>
    <t>Hedenstrom, Anders/F-5377-2010</t>
  </si>
  <si>
    <t>Hedenstrom, Anders/0000-0002-1757-0945</t>
  </si>
  <si>
    <t>10.1644/09-MAMM-S-075R2.1</t>
  </si>
  <si>
    <t>WOS:000273080600003</t>
  </si>
  <si>
    <t>Orsanic, M; Drvodelic, D; Jemric, T; Anic, I; Mikac, S</t>
  </si>
  <si>
    <t>Orsanic, Milan; Drvodelic, Damir; Jemric, Tomislav; Anic, Igor; Mikac, Stjepan</t>
  </si>
  <si>
    <t>Variability of morphological and biological characteristics of Wild Service Tree (Sorbus torminalis (L.) Crantz) fruits and seeds from different altitudes</t>
  </si>
  <si>
    <t>PERIODICUM BIOLOGORUM</t>
  </si>
  <si>
    <t>Aims and objectives of research: The study aimed to research the influence of altitude on dimensions, i.e. the shape of Wild Service tree fruits (Sorbus torminalis (L.) Crantz). We also wanted to test the variability of major biological characteristics of fruits and seed, the elements of seed quality and their relations. Materials and Methods: In September 2003 we gathered fruits from 24 Wild Service Trees of different ages and positions in the stand structure Oil three sites (Medvednica, Psunj and Juzni Dilj) situated at different altitudes. The altitude of each tree was determined with the GPSmap 60CSx device, after which dendrometric measurements were carried out and fruits were collected. We measured fruit length (FL) and width (FW) and calculated their index (FL/FW). The mass of each fruit was weighted on the laboratory scales Sartorius and the number of fruits per kilo was calculated. The seeds were manually extracted from the fruits and the number of filled (sound) seeds per fruit was counted in line with the ISTA rules. In order to bread the double seed dormancy We applied the stratification ill accordance with the ISTA rules. For the statistical analyst's of the data we used ANOVA, LSD test, correlation analysis tend canonical discriminant multivariate analysis with locality as a grouping variable. All statistical analyses were performed using STATISTICA 8.0 program package. Results: We obtained a positive and strong correlation between fruit length (end altitude (R=0.67), i.e. between fruit shape index and altitude (R=0.71), which means that the higher the altitude of the population of the Wild Service Tree in the Republic of Croatia, the longer the fruits. At higher altitudes the Wild Service Tree seed shows a larger degree of dormancy and requires somewhat longer period of stratification. Conclusion: The observed differences between the three studied locations might be attributed to changed climatic and soil conditions.</t>
  </si>
  <si>
    <t>Jemric, Tomislav/B-2795-2008; Mikac, Stjepan/A-8981-2018; Mikac, Stjepan/H-9009-2018</t>
  </si>
  <si>
    <t xml:space="preserve">Jemric, Tomislav/0000-0002-6672-1834; </t>
  </si>
  <si>
    <t>0031-5362</t>
  </si>
  <si>
    <t>WOS:000273730100013</t>
  </si>
  <si>
    <t>Edillo, F; Kiszewski, A; Manjourides, J; Pagano, M; Hutchinson, M; Kyle, A; Arias, J; Gaines, D; Lampman, R; Novak, R; Foppa, I; Lubelcyzk, C; Smith, R; Moncayo, A; Spielman, A</t>
  </si>
  <si>
    <t>Edillo, Frances; Kiszewski, Anthony; Manjourides, Justin; Pagano, Marcello; Hutchinson, Michael; Kyle, Andrew; Arias, Jorge; Gaines, David; Lampman, Richard; Novak, Robert; Foppa, Ivo; Lubelcyzk, Charles; Smith, Robert; Moncayo, Abelardo; Spielman, Andrew</t>
  </si>
  <si>
    <t>Culex Pipiens Working Grp</t>
  </si>
  <si>
    <t>Effects of Latitude and Longitude on the Population Structure of Culex pipiens s.l., Vectors of West Nile Virus in North America</t>
  </si>
  <si>
    <t>AMERICAN JOURNAL OF TROPICAL MEDICINE AND HYGIENE</t>
  </si>
  <si>
    <t>We assessed the structure and latitudinal selection that might result in sensitivities to critical day-lengths that trigger diapause between Cidex pipiens populations distributed along North-South and East-West axes in eastern North America. Strong Population structure between Cx. p. pipiens and Cx. p. quinquefasciatus existed. Among Cx. p. pipiens, a 100-km increase in the latitudinal change resulted in an increased square root of F-ST by 0.002. A 100-km increase in the longitudinal change caused an increased square root of F-ST by 0.035. A lack of latitudinal influence on the structure between Cx. p. pipiens populations suggests a uniform signal using the 1.2 microsatellite markers, which might increase the risk of West Nile virus (WNV) transmission toward northern areas because of longer breeding season, extend host-seeking period, and larger population size. Northern Cx. p. pipiens may have undergone additional generations before diapause is triggered, magnifying population size when WNV amplification is peaking.</t>
  </si>
  <si>
    <t>0002-9637</t>
  </si>
  <si>
    <t>1476-1645</t>
  </si>
  <si>
    <t>10.4269/ajtmh.2009.08-0605</t>
  </si>
  <si>
    <t>WOS:000271956500020</t>
  </si>
  <si>
    <t>Schwartz, BM; Kenworthy, KE; Engelke, MC; Genovesi, AD; Quesenberry, KH</t>
  </si>
  <si>
    <t>Schwartz, Brian M.; Kenworthy, Kevin E.; Engelke, M. C.; Genovesi, A. Dennis; Quesenberry, Kenneth H.</t>
  </si>
  <si>
    <t>Heritability Estimates for Turfgrass Performance and Stress Response in Zoysia spp.</t>
  </si>
  <si>
    <t>Zoysiagrasses (Zoysia spp.) are widely adapted and highly variable; however, information is lacking regarding the I heritability and potential for improvement of numerous performance characteristics Three individual replicated field studies, which included 90,very fine, 108 fine, and 126 coarse-textured zoyslagrass genotypes, respectively, were conducted near Gainesville, FL, to determine the response and broad-sense heritabilities of 10 turfgrass performance and stress-related characteristics. Genotypic variance largely contributed to the wide range in expressed phenotypic response for plot coverage, turf density, turf quality, genetic color, and seedhead density, which resulted in higher broad-sense heritability estimates (0.62 &lt;= H-2 &lt;= 0.94). Fall dormancy and spring greenup were influenced more by the environment and had lower heritabilities (0.32 &lt;= H-2 &lt;= 0.58). Turf quality was also rated considering the effects of glufosinate [2-amino-4- (hydroxymethylphosphinyl)butanoic acid] herbicide application, Bipolaris incidence, and mole cricket (Scapteriscus spp.) damage. Large error variances and low broad-sense heritabilities were typical for these stress-related traits. Potential exists for improvement of characteristics that exhibited large amounts of genetic variation and were less influenced by the environment. Broad-senses heritability estimates indicate the posibility of combining desirable traits in superior clonally propagated F-1 hybrids.</t>
  </si>
  <si>
    <t>10.2135/cropsci2008.12.0705</t>
  </si>
  <si>
    <t>WOS:000271607300018</t>
  </si>
  <si>
    <t>Di Sabatino, A; Gerecke, R; Gledhill, T; Smit, H</t>
  </si>
  <si>
    <t>Di Sabatino, Antonio; Gerecke, Reinhard; Gledhill, Terence; Smit, Harry</t>
  </si>
  <si>
    <t>On the taxonomy of water mites (Acari: Hydrachnidia) described from the Palaearctic, part 2: Hydryphantoidea and Lebertioidea</t>
  </si>
  <si>
    <t>The paper explains changes which become necessary in water mite taxonomy after revision of material from museum collections and recent field work. Todothyas Cook, 1974, not Acerbitas Ozdikmen, 2006, must replace the preoccupied genus name Thyas Koch, 1836; Acerbitas is ranked as a subgenus of Todothyas. The following synonyms are established: Family Hydryphantidae: Todothyas distincta (Tuzovskij, 2007) = Todothyas colligera (K. Viets, 1923); Todothyas incerta (Lundblad, 1941) = Todothyas barbigera (K. Viets, 1908); Georgella intermedia Walter, 1927 (G. dauphinensis nom. nov. K. O. Viets, 1987) = G. koenikei Maglio, 1906; Hydrobaderia Ozkan, 1985 = Hydryphantes Koch, 1841; Hydrobaderia ilicaensis Ozkan, 1985 = Hydryphantes crassipalpis Koenike, 1914; Hydryphantes algeriensis Walter, 1925 = H. dispar (Schaub, 1888); Hydryphantes bayeri nonundulatus K. Viets, 1919 = H. planus Thon, 1899; Hydryphantes intermedius Daday, 1901 = H. dispar (Schaub, 1888); Hydryphantes spinipes Walter, 1922 = H. ruber (Geer, 1787); Panisus clypeolatus (Maglio, 1909) = P. torrenticolus Piersig, 1898; Panisus sarasini Bader, 1981 = P. michaeli (Koenike, 1896); Protzia multipora Walter, 1922 = P. squamosa Walter, 1908; Protzia macrognatha Walter, 1944 = P. distincta Walter, 1922; Sindacoides Bader, 1992 = Panisopsis K. Viets, 1926; Sindacoides ticinensis Bader, 1992 = Panisopsis setipes (K. Viets, 1911); Thyasella mandibularis torrenticola Schwoerbel, 1958 = T. mandibularis Lundblad, 1924. Hydryphantes pyrenaicus E. Angelier 1985, published as a nomen nudum, refers to H. armentarius Gerecke, 1996. Family Anisitsiellidae: Bandakia bieberi Bader, 1994 = B. concreta Thor, 1913. Family Oxidae: Oxus koenikei Thor, 1899 = O. longisetus (Berlese, 1885). Family Sperchontidae: Mixosperchon K. Viets, 1926 = Hispidosperchon Thor, 1901; Charoelia Bader, 1988 = Sperchon Kramer, 1877; Charoelia schloethi Bader, 1985 = Sperchon mutilus Koenike, 1908; Sperchon sandozi Bader, 1988 = S. hispidus Koenike, 1895; Sperchon monstruosus Bader, 1957 = S. hibernicus Halbert, 1944; Sperchonopsis phreaticus Biesiadka, 1975 = S. procera Laska, 1965 stat. nov. Family Torrenticolidae: Monatractides bicinctus (Laska, 1933), M. parvipalpis (Halbert 1944), M. robustus (Halbert 1944), T. (Monatractides) hibernica Conroy, 1984 = M. madritensis (K. Viets, 1930). Redescriptions are given for numerous further species, redefining diagnostic characters and geographical distributions. Todothyas colligera (K. Viets, 1923) and Wandesia propinqua Walter, 1947 are redefined and newly established as separate species. Parathyas primitiva Lundblad, 1935 is transferred to the genus Todothyas Cook, 1974. Sperchon vaginosus Thor, 1902 is re-established as a distinct species in the 'denticulatus-group'. Torrenticola laskai Di Sabatino spec. nov. is introduced as a new name for Mediterranean populations attributed by several authors to T. lativalvata K. Viets, 1952. Torrenticola amplexa minutivalvata Lundblad, 1956 is elevated to species rank. First records from Spain are given for Torrenticola limula Gerecke &amp; Di Sabatino, 1996, a species previously known only from Sardinia and Corsica. Diagnostic differences between the three European species of the serratipalpis-groups are discussed. The following species are regarded as species incertae: Todothyas extendens (George, 1901); T. pustulosa (Thor, 1901); T. valvata (Thor, 1899); Georgella berlesei (Piersig, 1901); G. imperfecta Bader, 1955; Hydryphantes bayeri Pisaoovic, 1896; H. clypeatus Thor, 1899; H. frici Thon, 1899; H. peroviensis Udalzow, 1907; Oxus integer (Thor, 1901), O. lineatus Walter, 1912; O. halophilus E. Angelier, 1947; Pseudothyas trabecula Thor, 1899; Sperchon carpaticus Biesiadka, 1975; S. hystrix Komarek, 1921; S. ornatus Halbert, 1944; Torrenticola barsica tisialis Szalay, 1953; T. maglioi Koenike, 1909; T. halberti (Thor, 1923); T. procerivalvata K. Viets, 1952; T. sandalensis (Sokolow, 1926); T. spinirostris (Thor, 1897).</t>
  </si>
  <si>
    <t>Di Sabatino, Antonio/K-8015-2016</t>
  </si>
  <si>
    <t>Di Sabatino, Antonio/0000-0002-0302-8645</t>
  </si>
  <si>
    <t>OCT 16</t>
  </si>
  <si>
    <t>WOS:000270820400001</t>
  </si>
  <si>
    <t>Kivela, SM; Valimaki, P; Oksanen, J; Kaitala, A; Kaitala, V</t>
  </si>
  <si>
    <t>Kivela, Sami M.; Valimaki, Panu; Oksanen, Jari; Kaitala, Arja; Kaitala, Veijo</t>
  </si>
  <si>
    <t>Seasonal Clines of Evolutionarily Stable Reproductive Effort in Insects</t>
  </si>
  <si>
    <t>For ectotherms, growth and reproduction are possible only during a limited period of the year in seasonal environments. In insects, fitness is generally maximized by producing as many generations as possible within a season, and in many species, the number of generations produced (voltinism) increases with increasing season length. In this study, we analyzed variation in adult life histories in insects along a climatic gradient. The analyzed trait is reproductive effort (resource allocation to reproduction). We begin by formalizing the trade-off between current reproduction and subsequent survival generated by reproductive effort. It appeared that reproductive effort is correlated positively with early fecundity and negatively with lifetime fecundity and life span. Then, deriving from that trade-off, we analyze the evolutionary stability of different schedules of age-specific fecundity that are generated by divergent reproductive effort. The analysis was carried out in season lengths that promote either univoltine or bivoltine phenology. The evolutionarily stable reproductive effort decreases with increasing season length in both phenologies, with a sudden increase when a change from univoltine to partially bivoltine phenology takes place. Reproductive effort responds strongly to changing phenology when density-dependent mortality occurs during diapause and weakly when juvenile mortality is density dependent.</t>
  </si>
  <si>
    <t>Oksanen, Jari/P-4254-2019; Valimaki, Panu/H-5367-2012; Oksanen, Jari/A-5236-2013</t>
  </si>
  <si>
    <t>Oksanen, Jari/0000-0001-7102-9626; Kivela, Sami/0000-0002-6844-9168</t>
  </si>
  <si>
    <t>10.1086/605371</t>
  </si>
  <si>
    <t>WOS:000269824800010</t>
  </si>
  <si>
    <t>Aguzzi, J; Sanchez-Pardo, J; Garcia, JA; Sarda, F</t>
  </si>
  <si>
    <t>Aguzzi, J.; Sanchez-Pardo, J.; Garcia, J. A.; Sarda, F.</t>
  </si>
  <si>
    <t>Day-night and depth differences in haemolymph melatonin of the Norway lobster, Nephrops norvegicus (L.)</t>
  </si>
  <si>
    <t>DEEP-SEA RESEARCH PART I-OCEANOGRAPHIC RESEARCH PAPERS</t>
  </si>
  <si>
    <t>Few studies have been conducted to quantify and understand the role of melatonin in invertebrates. and particularly in crustaceans and in deep-sea animals. In this study, we examined day-night differences in haemolymph melatonin of the burrowing decapod crustacean Nephrops norvegicus (L.) during exposure to cycles of monochromatic blue light (480 nm) and darkness cycles of 10 and 0.1 lx. These differential intensity conditions simulate illumination at the depth of the shelf (80-100 m) and of the slope (300-400 m), where these lobster populations are chiefly found in the Western Mediterranean Sea. Our objectives were: (a) to verify the presence of melatonin in the haemolymph of this species using liquid chromatography/tandem mass spectrometry (LC-MS/MS) and fluorescence HPLC (HPLC); and (b) to study the relationship between diel variations in melatonin concentration and locomotor rhythms, in order to examine whether the former influences behaviour. Melatonin was identified in LC-MS/MS by Q1 and Q3 mass peaks at an elution time of 3.7 min, and it was also detected by HPLC. Melatonin concentration was found to be two orders of magnitude higher at ION (4.8 +/- 5.3 ng ml(-1)) than at 0.1 lx (0.06 +/- 0.03 ng ml(-1)). Also, the increase at daytime in 10 lx was absent in 0.1 lx. When the locomotor rhythm of animals exposed to both photoperiod regimes was compared, the diel periodicity was found to be preserved, but the timing of activity shifted from night to day. Extrapolating these data to the field, we interpret our results to mean that locomotor activity preserves its diel character, but not its phase and amplitude, in a bathymetric range where haemolymph melatonin reduces its concentration and rhythmic fluctuation. (C) 2009 Elsevier Ltd. All rights reserved.</t>
  </si>
  <si>
    <t>Sarda, Francisco/L-6229-2014; PARDO, JOSE SANCHEZ/L-3095-2014; Garcia, Jose A/K-7740-2014; Fanjul-Moles, Maria Luisa/C-8069-2011; Aguzzi, Jacopo/D-6574-2012; Pardo, Jose Sanchez/O-7289-2019</t>
  </si>
  <si>
    <t xml:space="preserve">Sarda, Francisco/0000-0001-7905-4148; PARDO, JOSE SANCHEZ/0000-0002-8089-6948; Garcia, Jose A/0000-0001-7380-530X; Fanjul-Moles, Maria Luisa/0000-0003-2927-0154; Aguzzi, Jacopo/0000-0002-1484-8219; </t>
  </si>
  <si>
    <t>0967-0637</t>
  </si>
  <si>
    <t>10.1016/j.dsr.2009.06.001</t>
  </si>
  <si>
    <t>WOS:000269469800020</t>
  </si>
  <si>
    <t>Zhu, DH; Yang, YP; Liu, ZW</t>
  </si>
  <si>
    <t>Zhu, Dao-Hong; Yang, Yan-Ping; Liu, Zhiwei</t>
  </si>
  <si>
    <t>Reversible change in embryonic diapause intensity by mild temperature in the Chinese rice grasshopper, Oxya chinensis</t>
  </si>
  <si>
    <t>The effects of temperature on maintenance and termination of embryonic diapause were investigated in Jining (35.4 degrees N, 116.6 degrees E) and Sihong (33.5 degrees N, 118.2 degrees E) strains of the Chinese rice grasshopper, Oxya chinensis Thunberg (Orthoptera: Catantopidae). Eggs of both strains entered diapause when incubated at 30, 25, or 20 degrees C. Chilling at 8 degrees C had an evident effect on diapause termination and almost all eggs chilled for 60 days ended diapause development. Chilling of eggs at 8 degrees C for only 20 days failed to result in any hatching at 20 degrees C, suggesting that such level of chilling was not enough to induce diapause termination. However, the treatment combining incubation of eggs at 30 degrees C for varying lengths of time with subsequent incubation to 20 degrees C had a distinct effect on the completion of diapause of the eggs. The results indicate that there were two temperature optima, that is, low temperature (chilling) and high temperature, for diapause development in this grasshopper species. Incubation of chilled eggs at 20 degrees C for 5-15 days followed by further incubation at 25 degrees C reduced termination of diapause significantly compared with the eggs only chilled at 8 degrees C. Exposure of eggs chilled at 8 degrees C to a pulse of 25 degrees C from 1 to 7 days, separated by a 20-day interval at 8 degrees C, resulted in a decrease in the percentage of successfully hatched eggs as the length of the pulse of 25 degrees C increased. The results suggest that diapause intensity may be restored at moderately high temperatures. This reversible change in diapause intensity would play an important role in maintaining diapause before winter.</t>
  </si>
  <si>
    <t>10.1111/j.1570-7458.2009.00901.x</t>
  </si>
  <si>
    <t>WOS:000269701100001</t>
  </si>
  <si>
    <t>Son, Y; Groves, RL; Daane, KM; Morgan, DJW; Johnson, MW</t>
  </si>
  <si>
    <t>Son, Youngsoo; Groves, Russell L.; Daane, Kent M.; Morgan, David J. W.; Johnson, Marshall W.</t>
  </si>
  <si>
    <t>Influences of Temperature on Homalodisca vitripennis (Hemiptera: Cicadellidae) Survival Under Various Feeding Conditions</t>
  </si>
  <si>
    <t>Survival of the glassy-winged sharpshooter, Homalodisca vitripennis (Germar) (Hemiptera: Cicadellidae), was studied under various constant temperatures and feeding conditions. When provided a host plant (Citrus limon L. Burm. f.) to feed on during a 21-d trial, 100% mortality occurred at 0.1, 3.2, and 40.1 degrees C, whereas an average of 74-76% of adults survived in the 13.2-24.5 degrees C range. When individually confined with moist cotton, adult longevity was greatest (16.3 d) at 13.3 degrees C, but it was &lt; 3 d at -2.4 and 36.2 degrees C. In a companion study comparing the presence versus absence of a host plant, the presence of a host plant was not a significant factor influencing survival at temperatures &lt;= 7.8 degrees C but was at temperatures &gt;= 18.9 degrees C. The relationship between temperature and survival was described by a nonlinear function that estimated the optimum temperature in each feeding regimen: no host plant or moist cotton (5.5 degrees C), moist cotton (9.9 degrees C), and accessible host plant (25.1 degrees C). The model quantitatively predicted that H. vitripennis would survive longer periods at a wider temperature regimen when provided with a host plant than when provided with water alone (moist cotton) or when provided with neither plant host nor water. Our results suggest that continuous exposure to either low (&lt; 5 degrees C) or high (&gt; 30 degrees C) temperatures are detrimental for adult survival. Specifically, low temperatures caused early mortality because of inhibition of feeding activity and presumably this threshold lies between 7.8 and 13.2 degrees C. Furthermore, this study clearly shows that temperature may influence the survival of H. vitripennis adults regardless of feeding regimens, and its implications for population dynamics are discussed.</t>
  </si>
  <si>
    <t>10.1603/022.038.0517</t>
  </si>
  <si>
    <t>WOS:000270610000017</t>
  </si>
  <si>
    <t>Ooi, MKJ; Auld, TD; Denham, AJ</t>
  </si>
  <si>
    <t>Ooi, Mark K. J.; Auld, Tony D.; Denham, Andrew J.</t>
  </si>
  <si>
    <t>Climate change and bet-hedging: interactions between increased soil temperatures and seed bank persistence</t>
  </si>
  <si>
    <t>In order to predict the long-term consequences of climate change, it is necessary to link future environmental changes to mechanisms that control plant population processes. This information can then be incorporated into strategies to more accurately model climate change impacts on species or to estimate future extinction risks. We examined the impact of increased temperatures on the longevity and dynamics of the persistent soil seed banks of eight ephemeral species from arid Australia. We found that the predicted global temperature increases under climate change will be reflected in increased soil temperatures, and that seeds in the soil seed bank will be exposed to long durations of high temperatures over the summer months. Three of the eight species studied had significantly greater levels of germination after exposure to predicted increased soil temperatures. Another species displayed a dramatic decrease in seed viability after such exposure. The capacity of such species to use the seed bank to bet hedge against rainfall events that cause germination but are insufficient to allow plant maturation, is compromised by increased germinability and subsequent loss or reduction of seed bank persistence. These predicted changes in the dynamics of soil seed banks increase the risk of local extinctions of these species, while the composition of the community may be altered by changes in species abundance. Our results show that the risk spreading mechanism provided by persistent seed banks could be compromised by the mechanistic impact of forecast temperature increases in arid habitats, and highlight the need to understand mechanisms that control population dynamics when attempting to address likely future impacts of climate change on biodiversity.</t>
  </si>
  <si>
    <t>Ooi, Mark K J/A-4779-2012; Denham, Andrew/E-3545-2012</t>
  </si>
  <si>
    <t>Ooi, Mark K J/0000-0002-3046-0417; Denham, Andrew/0000-0002-8375-2747; Auld, Tony/0000-0002-8766-2829</t>
  </si>
  <si>
    <t>10.1111/j.1365-2486.2009.01887.x</t>
  </si>
  <si>
    <t>WOS:000269577800003</t>
  </si>
  <si>
    <t>Guo, K; Hao, SG; Sun, OJ; Kang, L</t>
  </si>
  <si>
    <t>Guo, Kun; Hao, Shu-Guang; Sun, Osbert Jianxin; Kang, Le</t>
  </si>
  <si>
    <t>Differential responses to warming and increased precipitation among three contrasting grasshopper species</t>
  </si>
  <si>
    <t>We conducted a field manipulation experiment to investigate developmental and demographic responses to warming and increased precipitation in three Inner Mongolian grasshopper species that differ in phenology (an early-season species Dasyhippus barbipes, a mid-season species Oedaleus asiaticus, and a late-season species Chorthippus fallax). Infrared heaters were used for warming the ground surface by 1-2 degrees C above the ambient condition and periodic irrigations were applied to simulate a 50% increase in annual precipitation. We found that warming advanced the timing for egg hatching and grasshopper eclosion in each of the three species. However, grasshopper diapause and increased precipitation appeared to offset the effect of warming on egg development. Hatching and development were more strongly affected by warming in the mid-season O. asiaticus and the late-season C. fallax relative to the early-season D. barbipes. Warming by similar to 1.5 degrees C advanced the occurrence of the mid-season O. asiaticus by an average of 4.96 days; while warming and increased precipitation interactively affected the occurrence of the late-season C. fallax, which advanced by 5.53 days. Our data and those of others suggest that most grasshopper species in the Inner Mongolian grassland are likely to extend their distribution northward with climate change. However, because of the differential response to warming we demonstrate for these species, the different grasshopper species are predicted to aggregate toward the middle period of the growing season, potentially increasing interspecific competition and grazing pressure on grasslands.</t>
  </si>
  <si>
    <t>Sun, Osbert/0000-0002-8815-5984</t>
  </si>
  <si>
    <t>10.1111/j.1365-2486.2009.01861.x</t>
  </si>
  <si>
    <t>WOS:000269577800014</t>
  </si>
  <si>
    <t>Blanchfield, PJ; Tate, LS; Plumb, JM; Acolas, ML; Beaty, KG</t>
  </si>
  <si>
    <t>Blanchfield, Paul J.; Tate, Lori S.; Plumb, John M.; Acolas, Marie-Laure; Beaty, Ken G.</t>
  </si>
  <si>
    <t>Seasonal habitat selection by lake trout (Salvelinus namaycush) in a small Canadian shield lake: constraints imposed by winter conditions</t>
  </si>
  <si>
    <t>AQUATIC ECOLOGY</t>
  </si>
  <si>
    <t>1st International Winter Limnology Symposium</t>
  </si>
  <si>
    <t>MAY 24-28, 2008</t>
  </si>
  <si>
    <t>Kilpisjarvi Biol Stn, Kilpisjarvi, FINLAND</t>
  </si>
  <si>
    <t>Univ Jyvaskyla, Univ Joensuu, Univ Helsinki</t>
  </si>
  <si>
    <t>Kilpisjarvi Biol Stn</t>
  </si>
  <si>
    <t>The need for cold, well-oxygenated waters significantly reduces the habitat available for lake trout (Salvelinus namaycush) during stratification of small temperate lakes. We examined the spatial and pelagic distribution of lake trout over two consecutive summers and winters and tested whether winter increased habitat availability and access to littoral regions in a boreal shield lake in which pelagic prey fish are absent. In winter, lake trout had a narrowly defined pelagic distribution that was skewed to the upper 3 m of the water column and spatially situated in the central region of the lake. Individual core areas of use (50% Kernel utilization distributions) in winter were much reduced (75%) and spatially non-overlapping compared to summer areas, but activity levels were similar between seasons. Winter habitat selection is in contrast to observations from the stratified season, when lake trout were consistently located in much deeper waters (&gt; 6 m) and widely distributed throughout the lake. Winter distribution of lake trout appeared to be strongly influenced by ambient light levels; snow depth and day length accounted for up to 69% of the variation in daily median fish depth. More restricted habitat use during winter than summer was in contrast to our original prediction and illustrates that a different suite of factors influence lake trout distribution between these seasons.</t>
  </si>
  <si>
    <t>Blanchfield, Paul/0000-0003-0886-5642</t>
  </si>
  <si>
    <t>1386-2588</t>
  </si>
  <si>
    <t>1573-5125</t>
  </si>
  <si>
    <t>10.1007/s10452-009-9266-3</t>
  </si>
  <si>
    <t>WOS:000269837500018</t>
  </si>
  <si>
    <t>Hawkins, BA; DeVries, PJ</t>
  </si>
  <si>
    <t>Hawkins, Bradford A.; DeVries, Philip J.</t>
  </si>
  <si>
    <t>Tropical niche conservatism and the species richness gradient of North American butterflies</t>
  </si>
  <si>
    <t>Aim We explore the potential role of the 'tropical conservatism hypothesis' in explaining the butterfly species richness gradient in North America. Its applicability can be derived from the tropical origin of butterflies and the presumed difficulties in evolving the cold tolerance required to permit the colonization and permanent occupation of the temperate zone. Location North America. Methods Digitized range maps for butterfly species north of Mexico were used to map richness for all species, species with distributions north of the Tropic of Capricorn (Extratropicals), and species that also occupy the tropics (Tropicals). A phylogeny resolved to subfamily was used to map the geographical pattern of mean root distance, a metric of the evolutionary development of assemblages. Regression models and general linear models examined environmental correlates of overall richness and for Extratropicals vs. Tropicals, patterns in summer vs. winter, and patterns in northern vs. southern North America. Results Species in more basal subfamilies dominate the south, whereas more derived clades occupy the north. There is also a 'latitudinal' richness gradient in Canada/Alaska, whereas in the conterminous USA richness primarily varies longitudinally. Overall richness is associated with broad- and mesoscale temperature gradients. The richness of Tropicals is strongly associated with temperature and distance from winter population sources. The richness of Extratropicals in the north is most strongly correlated with the pattern of glacial retreat since the more recent Ice Age, whereas in the south, richness is positively associated with the range of temperatures in mountains and the presence of forests but is negatively correlated with the broad-scale temperature gradient. Main conclusions The tropical conservatism hypothesis provides a possible explanation for the complex structure of the species richness gradient. The Canada/Alaska fauna comprises temperate, boreal and tundra species that are nevertheless constrained by cold climates and limited vegetation, coupled with possible post-Pleistocene recolonization lags. In the USA tropical species are constrained by temperature in winter as well as recolonization distances in summer, whereas temperate-zone groups are richer in cooler climates in mountains and forests, where winter conditions are more suitable for diapause. The evolution of cold tolerance is key to both the evolutionary and ecological patterns.</t>
  </si>
  <si>
    <t>Hawkins, Bradford/A-3510-2011</t>
  </si>
  <si>
    <t>DeVries, Phil/0000-0002-5692-6684</t>
  </si>
  <si>
    <t>10.1111/j.1365-2699.2009.02119.x</t>
  </si>
  <si>
    <t>WOS:000269138000008</t>
  </si>
  <si>
    <t>Guderley, H; Labbe-Giguere, S; Janssoone, X; Bourgeois, M; Perez, HM; Tremblay, I</t>
  </si>
  <si>
    <t>Guderley, Helga; Labbe-Giguere, Stephanie; Janssoone, Xavier; Bourgeois, Melanie; Perez, Hernan Mauricio; Tremblay, Isabelle</t>
  </si>
  <si>
    <t>Thermal sensitivity of escape response performance by the scallop Placopecten magellanicus: Impact of environmental history</t>
  </si>
  <si>
    <t>To examine the impact of environmental history on the thermal sensitivity of escape response performance in juvenile giant scallops, Placopecten magellanicus. we compared animals sampled in late May, when water temperatures and day length were increasing, to animals sampled in late September, when water temperature and day length were decreasing. Habitat temperature was approximately 12 degrees C at both sampling times. For May scallops, performance was better at 6 than at 12 or 18 degrees C whereas September scallops performed better at 6 and 12 degrees C than at 19 degrees C. Regardless of environmental history, the rate of phasic contractions consistently declined at 18-19 degrees C, due to a decrease in the number of phasic contractions. Force measurements during escape responses of May scallops showed that phasic force production and the minimal interval between contractions changed little with temperature, whereas the minimum and mean durations of phasic contractions decreased as temperature rose. Phasic contraction rate in the first series increased with temperature. Reliance upon tonic contractions was higher in scallops tested at 18 degrees C than in those tested at 6 degrees C. Environmental history, more than habitat temperature at the time of sampling, seems to set the thermal sensitivity of phasic contraction rate in P. magellanicus. Phasic force production did not change within the thermal range tested. (C) 2009 Elsevier B.V. All rights reserved.</t>
  </si>
  <si>
    <t>10.1016/j.jembe.2009.07.024</t>
  </si>
  <si>
    <t>WOS:000270048000008</t>
  </si>
  <si>
    <t>Bruyndonckx, N; Henry, I; Christe, P; Kerth, G</t>
  </si>
  <si>
    <t>Bruyndonckx, Nadia; Henry, Isabelle; Christe, Philippe; Kerth, Gerald</t>
  </si>
  <si>
    <t>Spatio-temporal population genetic structure of the parasitic mite Spinturnix bechsteini is shaped by its own demography and the social system of its bat host</t>
  </si>
  <si>
    <t>Information about the population genetic structures of parasites is important for an understanding of parasite transmission pathways and ultimately the co-evolution with their hosts. If parasites cannot disperse independently of their hosts, a parasite's population structure will depend upon the host's spatial distribution. Geographical barriers affecting host dispersal can therefore lead to structured parasite populations. However, how the host's social system affects the genetic structure of parasite populations is largely unknown. We used mitochondrial DNA (mtDNA) to describe the spatio-temporal population structure of a contact-transmitted parasitic wing mite (Spinturnix bechsteini) and compared it to that of its social host, the Bechstein's bat (Myotis bechsteinii). We observed no genetic differentiation between mites living on different bats within a colony. This suggests that mites can move freely among bats of the same colony. As expected in case of restricted inter-colony dispersal, we observed a strong genetic differentiation of mites among demographically isolated bat colonies. In contrast, we found a strong genetic turnover between years when we investigated the temporal variation of mite haplotypes within colonies. This can be explained with mite dispersal occuring between colonies and bottlenecks of mite populations within colonies. The observed absence of isolation by distance could be the result from genetic drift and/or from mites dispersing even between remote bat colonies, whose members may meet at mating sites in autumn or in hibernacula in winter. Our data show that the population structure of this parasitic wing mite is influenced by its own demography and the peculiar social system of its bat host.</t>
  </si>
  <si>
    <t>10.1111/j.1365-294X.2009.04299.x</t>
  </si>
  <si>
    <t>WOS:000269189900003</t>
  </si>
  <si>
    <t>Wang, CL; Guo, C; Zhou, Y; Wang, R</t>
  </si>
  <si>
    <t>Wang, Chang-lin; Guo, Chao; Zhou, Ying; Wang, Rui</t>
  </si>
  <si>
    <t>In vitro and in vivo characterization of opioid activities of C-terminal esterified endomorphin-2 analogs</t>
  </si>
  <si>
    <t>PEPTIDES</t>
  </si>
  <si>
    <t>Previously, we have synthesized a series of endomorphin-2 (EM-2) analogs by the substitution of C-terminal amide group. In the present study, to further our knowledge of the influence of C-terminal esterified modification on the pharmacological activities, we investigated the in vitro and in vivo opioid activities of C-terminal esterified EM-2 analogs 1-3. Our results showed that the ED50 values on contractions of the longitudinal muscle of distal colon induced by analogs 1-3 were about 1.5-fold higher, 2- and 8-fold lower than EM-2, respectively. In addition, intravenous (i.v.) injections of analogs 1 and 2 dose-dependently decreased the system arterial pressure (SAP) and heart rate (HR) in anesthetized rats, but the degree of the hypotension and bradycardia was significantly smaller relative to the parent. Moreover, analog 3 was almost ineffective. Nevertheless, all these analogs produced potent antinociception in the tail-flick test after intracerebroventricular (i.c.v.) injection, and this antinociception was inhibited by naloxone, indicating an opioid mechanism. In summary, these results gave the evidence that the conversion of C-terminal amide to esterified modification may play an important role in the regulation of opioid affinities and pharmacological activities. (C) 2009 Elsevier Inc. All rights reserved.</t>
  </si>
  <si>
    <t>0196-9781</t>
  </si>
  <si>
    <t>1873-5169</t>
  </si>
  <si>
    <t>10.1016/j.peptides.2009.06.003</t>
  </si>
  <si>
    <t>WOS:000269402500015</t>
  </si>
  <si>
    <t>Rinehart, JP; Yocum, GD; Chirumamilla-Chapara, A; Boetel, MA</t>
  </si>
  <si>
    <t>Rinehart, Joseph P.; Yocum, George D.; Chirumamilla-Chapara, Anitha; Boetel, Mark A.</t>
  </si>
  <si>
    <t>Supercooling point plasticity during cold storage in the freeze-tolerant sugarbeet root maggot Tetanops myopaeformis</t>
  </si>
  <si>
    <t>The sugarbeet root maggot Tetanops myopaeformis (Roder) overwinters as a freeze-tolerant third-instar larva. Although most larvae are considered to overwinter for only 1 year, some may exhibit prolonged diapause in the field. In the laboratory, they can live for over 5 years using a combination of diapause and post-diapause quiescence. In the present study, the cold survival strategies of these larvae during storage is investigated by measuring their supercooling points in combination with survival data. Supercooling points (SCPs) change significantly during storage, highlighted by a marked increase in the range of SCPs recorded, although the ability to tolerate freezing is not affected. Additionally, a freezing event 're-focuses' the SCPs of aged larvae to levels similar to those seen at diapause initiation. This change in SCPs is dependant not only on the initial freezing event, but also on the parameters of the incubation period between freezing events. Finally, the temperatures of larval overwintering microhabitats are monitored during the 2007-2008 boreal winter. The results indicate that, although overwintering larva are physiologically freeze-tolerant, they may essentially be freeze avoidant during overwintering via microhabitat selection.</t>
  </si>
  <si>
    <t>10.1111/j.1365-3032.2009.00678.x</t>
  </si>
  <si>
    <t>WOS:000269058600004</t>
  </si>
  <si>
    <t>Hamilton, BT; Nowak, EM</t>
  </si>
  <si>
    <t>Hamilton, Bryan T.; Nowak, Erika M.</t>
  </si>
  <si>
    <t>RELATIONSHIPS BETWEEN INSOLATION AND RATTLESNAKE HIBERNACULA</t>
  </si>
  <si>
    <t>We examined the relationships between insolation, climate, and hibernacula of black-tailed (Crotalus molossus), Great Basin (Crotalus lutosus), and western diamondback (Crotalus atrox) rattlesnakes at 4 sites ill Arizona, Nevada, and Utah. Hibernacula were located through a combination of visual searches and radio telemetry from 1995 to 2003. We used global information systems to calculate and compared hibernaculum insolation values with random points representing available insolation of the surrounding habitat. Insolation reflects soil temperatures, and we predicted that hibernacula ill cool climates, at high elevations, and at high latitudes would have higher insolation relative to their surroundings, while hibernacula in warmer climates would not differ from their surroundings in insolation. Coolest temperatures, highest elevations, and highest latitudes occurred oil the C. lutosus and C. molossus sites, where hibernaculum insolation was higher than surrounding insolation. Temperatures were intermediate oil the high-elevation C. atrox site, where hibernaculum insolation did not differ from random-point insolation. Temperatures were highest on the low-elevation C. atrox site, where hibernaculum insolation was unexpectedly lower than random-point insolation. Our observations suggest that rattlesnakes in cool climates utilize hibernacula with insolation values higher than those of their surroundings. Rattlesnakes in warm climates utilize hibernacula with insolation values lower than or similar to those of their surroundings.</t>
  </si>
  <si>
    <t>Hamilton, Bryan/R-9071-2019</t>
  </si>
  <si>
    <t>10.3398/064.069.0305</t>
  </si>
  <si>
    <t>WOS:000271408700005</t>
  </si>
  <si>
    <t>Currie, J; Goda, T; Wijnen, H</t>
  </si>
  <si>
    <t>Currie, Jake; Goda, Tadahiro; Wijnen, Herman</t>
  </si>
  <si>
    <t>Selective entrainment of the Drosophila circadian clock to daily gradients in environmental temperature</t>
  </si>
  <si>
    <t>Background: Circadian clocks are internal daily time keeping mechanisms that allow organisms to anticipate daily changes in their environment and to organize their behavior and physiology in a coherent schedule. Although circadian clocks use temperature compensation mechanisms to maintain the same pace over a range of temperatures, they are also capable of synchronizing to daily temperature cycles. This study identifies key properties of this process. Results: Gradually ramping daily temperature cycles are shown here to synchronize behavioral and molecular daily rhythms in Drosophila with a remarkable efficiency. Entrainment to daily temperature gradients of amplitudes as low as 4 degrees C persisted even in the context of environmental profiles that also included continuous gradual increases or decreases in absolute temperature. To determine which elements of daily temperature gradients acted as the key determinants of circadian activity phase, comparative analyses of daily temperature gradients with different wave forms were performed. The phases of ascending and descending temperature acted together as key determinants of entrained circadian phase. In addition, circadian phase was found to be modulated by the relative temperature of release into free running conditions. Release at or close to the trough temperature of entrainment consistently resulted in phase advances. Re-entrainment to daily temperature gradients after large phase shifts occurred relatively slowly and required several cycles, allowing flies to selectively respond to periodic rather than anecdotal signals. The temperature-entrained phase relationship between clock gene expression rhythms and locomotor activity rhythms strongly resembled that previously observed for light entrainment. Moreover, daily temperature gradient and light/dark entrainment reinforced each other if the phases of ascending and descending temperature were in their natural alignment with the light and dark phases, respectively. Conclusion: The present study systematically examined the entrainment of clock-controlled behavior to daily environmental temperature gradients. As a result, a number of key properties of circadian temperature entrainment were identified. Collectively, these properties represent a circadian temperature entrainment mechanism that is optimized in its ability to detect the time-of-day information encoded in natural environmental temperature profiles. The molecular events synchronized to the daily phases of ascending and descending temperature are expected to play an important role in the mechanism of circadian entrainment to daily temperature cycles.</t>
  </si>
  <si>
    <t>Wijnen, Herman/N-8391-2019; Wijnen, Herman/B-8860-2013</t>
  </si>
  <si>
    <t>Wijnen, Herman/0000-0002-8710-5176; Wijnen, Herman/0000-0002-8710-5176</t>
  </si>
  <si>
    <t>10.1186/1741-7007-7-49</t>
  </si>
  <si>
    <t>WOS:000270292000001</t>
  </si>
  <si>
    <t>Gardner, KK; McGlynn, BL</t>
  </si>
  <si>
    <t>Gardner, Kristin K.; McGlynn, Brian L.</t>
  </si>
  <si>
    <t>Seasonality in spatial variability and influence of land use/land cover and watershed characteristics on stream water nitrate concentrations in a developing watershed in the Rocky Mountain West</t>
  </si>
  <si>
    <t>In recent decades, the Rocky Mountain West has been one of the fastest growing regions in the United States. Headwater streams in mountain environments may be particularly susceptible to nitrogen enrichment from residential and resort development. We utilized stream water chemistry from six synoptic sampling campaigns combined with land use/land cover (LULC) and terrain analysis in geostatistical modeling to examine the spatial and seasonal variability of LULC impacts on stream water nitrate. Stream water nitrate was spatially correlated for longer distances during the dormant season than during the growing season, suggesting the importance of biological retention. Spatial linear models indicated that anthropogenic sources best predicted stream water nitrate in the dormant season, while variables describing biological processing were the best predictors in the growing season. This work demonstrates the importance of (1) incorporating spatial relationships into water quality modeling and (2) investigating stream water chemistry across seasons to gain a more complete understanding of development impacts on stream water quality.</t>
  </si>
  <si>
    <t>McGlynn, Brian/A-2509-2008</t>
  </si>
  <si>
    <t>McGlynn, Brian/0000-0001-5266-4894</t>
  </si>
  <si>
    <t>W08411</t>
  </si>
  <si>
    <t>10.1029/2008WR007029</t>
  </si>
  <si>
    <t>WOS:000269036900001</t>
  </si>
  <si>
    <t>Corn, JG; Story, JM; White, LJ</t>
  </si>
  <si>
    <t>Corn, Janelle G.; Story, Jim M.; White, Linda J.</t>
  </si>
  <si>
    <t>Comparison of Larval Development and Overwintering Stages of the Spotted Knapweed Biological Control Agents Agapeta zoegana (Lepidoptera: Tortricidae) and Cyphocleonus achates (Coleoptera: Curculionidae) in Montana Versus Eastern Europe</t>
  </si>
  <si>
    <t>Larval development of insects introduced for biological control of invasive weeds may be constrained if the new climate is more extreme than in their native range. We surveyed larval development in Agapeta zoegana L. and Cyphocleonus achates (Fahraeus), two species of biological control insects introduced from eastern Europe against spotted knapweed in western North America. We dissected spotted knapweed roots collected from five sites in western Montana over 6 yr either in late fall or early spring and measured larval head capsule size to determine the overwintering instar stage. Development of A. zoegana was estimated equally well with late fall or early spring root collections, but C. achates rate of development may be underestimated using fall samples. The larvae of neither species entered diapause in as advanced an instar in western Montana as reported for their native range. Most A. zoegana larvae reached the third (26%) or fourth (20%) instar at diapause, with only 15% reaching sixth instars,as they typically do in their native Eurasia. Almost all (94%) C. achates overwintered as first instars, with most of the remaining (4%) being eggs, some of which were viable in the spring. Only a small number (2%) of C. achates larvae overwintered as second instars, the common overwintering stage in their native range. Slower development may explain, in part, why A. zoegana only has one generation per year in Montana compared with two to three generations per year in Europe.</t>
  </si>
  <si>
    <t>10.1603/022.038.0403</t>
  </si>
  <si>
    <t>WOS:000268659500003</t>
  </si>
  <si>
    <t>Goodwin, CE; Picton, BE</t>
  </si>
  <si>
    <t>Goodwin, Claire E.; Picton, Bernard E.</t>
  </si>
  <si>
    <t>Demosponges of the genus Hymedesmia (Poecilosclerida: Hymedesmidae) from Rathlin Island, Northern Ireland, with a description of six new species</t>
  </si>
  <si>
    <t>ZOOLOGICAL JOURNAL OF THE LINNEAN SOCIETY</t>
  </si>
  <si>
    <t>Six new species of Hymedesmia (Hymedesmiidae, Poecilosclerida) are described from Rathlin Island, Northern Ireland: Hymedesmia cohesibacilla sp. nov., Hymedesmia umbelliformis sp. nov., Hymedesmia cratera sp. nov., Hymedesmia rathlinia sp. nov., Hymedesmia stellifera sp. nov., and Hymedesmia crami sp. nov. Additional descriptions are provided of the poorly known species Hymedesmia hibernica Stephens, 1916, Hymedesmia peachii Bowerbank, 1882, and Hymedesmia primitiva Lundbeck, 1910. The specimens were collected by scuba diving, and digital photographs were taken in situ; notes on external morphology are given, in addition to information on internal morphology and ecology. The majority of North-East Atlantic Hymedesmia species have been described from deep water, whereas this study sampled the little-researched circalittoral depths (30-50 m). Using scuba diving allowed us to take specimens from habitats such as crevices and bedrock, which, in this depth range and geographical area, have not previously been extensively sampled. (C) 2009 The Linnean Society of London, Zoological Journal of the Linnean Society, 2009, 156, 896-912.</t>
  </si>
  <si>
    <t>Picton, Bernard/K-2482-2019</t>
  </si>
  <si>
    <t>Goodwin, Claire/0000-0002-2428-1340; Picton, Bernard/0000-0002-1500-2215</t>
  </si>
  <si>
    <t>0024-4082</t>
  </si>
  <si>
    <t>10.1111/j.1096-3642.2008.00498.x</t>
  </si>
  <si>
    <t>WOS:000269395300009</t>
  </si>
  <si>
    <t>Tops, S; Hartikainen, HL; Okamura, B</t>
  </si>
  <si>
    <t>Tops, Sylvie; Hartikainen, Hanna-Leena; Okamura, Beth</t>
  </si>
  <si>
    <t>The effects of infection by Tetracapsuloides bryosalmonae (Myxozoa) and temperature on Fredericella sultana (Bryozoa)</t>
  </si>
  <si>
    <t>INTERNATIONAL JOURNAL FOR PARASITOLOGY</t>
  </si>
  <si>
    <t>The myxozoan, Tetracapsuloides bryosalmonae, exploits freshwater bryozoans as definitive hosts, occurring as cryptic stages in bryozoan colonies during covert infections and as spore-forming sacs during overt infections. Spores released from sacs are infective to salmonid fish, causing the devastating Proliferative Kidney Disease (PKD). We undertook laboratory studies using mesocosm systems running at 10, 14 and 20 degrees C to determine how infection by T bryosalmonae and water temperature influence fitness of one of its most important bryozoan hosts, Fredericella sultana, over a period of 4 weeks. The effects of infection were context-dependent and often undetectable. Covert infections appear to pose very low energetic costs. Thus, we found that growth of covertly infected F. sultana colonies was similar to that of uninfected colonies regardless of temperature, as was the propensity to produce dormant resting stages (statoblasts). Production of statoblasts, however, was associated with decreased growth. Overt infections imposed greater effects on correlates of host fitness by: (i) reducing growth rates at the two higher temperatures: (ii) increasing mortality rates at the highest temperature: (iii) inhibiting statoblast production. Our results indicate that parasitism should have a relatively small effect on host fitness in the field as the negative effects of infection were mainly expressed in environmentally extreme conditions (20 degrees C for 4 weeks). The generally low virulence of T. bryosalmonae is similar to that recently demonstrated for another myxozoan endoparasite of freshwater bryozoans. The unique opportunity for extensive vertical transmission in these colonial invertebrate hosts couples the reproductive interests of host and parasite and may well give rise to the low virulence that characterises these systems. Our study implies that climate change can be expected to exacerbate PKD outbreaks and increase the geographic range of PKD as a result of the combined responses of T. bryosalmonae and its bryozoan hosts to higher temperatures. Crown Copyright (C) 2009 Published by Elsevier Ltd. All rights reserved.</t>
  </si>
  <si>
    <t>0020-7519</t>
  </si>
  <si>
    <t>1879-0135</t>
  </si>
  <si>
    <t>10.1016/j.ijpara.2009.01.007</t>
  </si>
  <si>
    <t>WOS:000267569000007</t>
  </si>
  <si>
    <t>Rowell, JE; Shipka, MP</t>
  </si>
  <si>
    <t>Rowell, J. E.; Shipka, M. P.</t>
  </si>
  <si>
    <t>Variation in gestation length among captive reindeer (Rangifer tarandus tarandus)</t>
  </si>
  <si>
    <t>An estimated 90% of reindeer females are mated in a 10- to 21-d interval and give birth in an equally synchronized manner. Reported gestation length in reindeer is highly variable (range, 203 to 240 d), almost twice the reindeer estrous cycle length. Previously, we identified a significant, negative relationship between gestation length and conception date in a small group of reindeer. In the current study, the negative relationship was investigated in a switchback design, where reindeer were divided into two groups synchronized for early and late mating over a 2-yr trial. Regression analysis of 11 paired observations produced a negative (P &lt; 0.001) association between gestation length and conception date (slope = -0.31). Dam weight at breeding and prior to parturition, calf birth weight, and calf sex were not significant variables in the regression. Regression analysis of a larger data set from two University of Alaska Fairbanks reindeer herds, where conception date (verified by systemic progesterone) and gestation length were recorded (historical data set), supported previous conclusions (n = 70; slope = -0.37; P &lt; 0.001). Although the calf sex ratio did not differ with gestation length, there was a positive relationship (r(2) = 0.19; P = 0.014) between male birth weight and gestation length in the larger data set. The negative relationship between conception date and gestation length enhanced calving synchrony, though the limits of gestation plasticity and underlying mechanisms are not clear. The potential role of photoperiod on early embryonic development is discussed. (C) 2009 Elsevier Inc. All rights reserved.</t>
  </si>
  <si>
    <t>10.1016/j.theriogenology.2009.01.022</t>
  </si>
  <si>
    <t>WOS:000267609200005</t>
  </si>
  <si>
    <t>Whitehorn, PR; Tinsley, MC; Brown, MJF; Darvill, B; Goulson, D</t>
  </si>
  <si>
    <t>Whitehorn, Penelope R.; Tinsley, Matthew C.; Brown, Mark J. F.; Darvill, Ben; Goulson, Dave</t>
  </si>
  <si>
    <t>Impacts of inbreeding on bumblebee colony fitness under field conditions</t>
  </si>
  <si>
    <t>Background: Inbreeding and the loss of genetic diversity are known to be significant threats to small, isolated populations. Hymenoptera represent a special case regarding the impact of inbreeding. Haplodiploidy may permit purging of deleterious recessive alleles in haploid males, meaning inbreeding depression is reduced relative to diploid species. In contrast, the impact of inbreeding may be exacerbated in Hymenopteran species that have a single-locus complementary sex determination system, due to the production of sterile or inviable diploid males. We investigated the costs of brother-sister mating in the bumblebee Bombus terrestris. We compared inbred colonies that produced diploid males and inbred colonies that did not produce diploid males with outbred colonies. Mating, hibernation and colony founding took place in the laboratory. Once colonies had produced 15 offspring they were placed in the field and left to forage under natural conditions. Results: The diploid male colonies had a significantly reduced fitness compared to regular inbred and outbred colonies; they had slower growth rates in the laboratory, survived for a shorter time period under field conditions and produced significantly fewer offspring overall. No differences in success were found between non-diploid male inbred colonies and outbred colonies. Conclusion: Our data illustrate that inbreeding exacts a considerable cost in Bombus terrestris through the production of diploid males. We suggest that diploid males may act as indicators of the genetic health of populations, and that their detection could be used as an informative tool in hymenopteran conservation. We conclude that whilst haplodiploids may suffer less inbreeding depression than diploid species, they are still highly vulnerable to population fragmentation and reduced genetic diversity due to the extreme costs imposed by the production of diploid males.</t>
  </si>
  <si>
    <t>Brown, Mark/E-7644-2010; Tinsley, Matthew/S-9707-2018; Goulson, David/A-2462-2010</t>
  </si>
  <si>
    <t>Tinsley, Matthew/0000-0002-7715-1259; Goulson, David/0000-0003-4421-2876; Whitehorn, Penelope/0000-0001-9852-1012</t>
  </si>
  <si>
    <t>10.1186/1471-2148-9-152</t>
  </si>
  <si>
    <t>WOS:000268674500001</t>
  </si>
  <si>
    <t>Willett, MJ; Neven, L; Miller, CE</t>
  </si>
  <si>
    <t>Willett, Michael J.; Neven, Lisa; Miller, Charles E.</t>
  </si>
  <si>
    <t>The Occurrence of Codling Moth in Low Latitude Countries: Validation of Pest Distribution Reports</t>
  </si>
  <si>
    <t>Phytosanitary restrictions are increasingly a factor in the ability of U.S. tree fruit exporters to gain and maintain access to worldwide markets. Under international trade rules, these restrictions must be based on specific guidelines, including an assessment of whether the proposed quarantine pest is likely to establish and spread under the climatic conditions of the importing country. Given the interest in and growth of temperate fruit production in the tropics, countries in the region (such as Taiwan, Columbia, Indonesia, and Thailand) have begun to impose a range of quarantine restrictions aimed at preventing the introduction of temperate zone pests. Apples (Malus xdomestica) are regulated in certain tropical/subtropical countries, such as Taiwan, for the presence of codling moth (CM; Cydia pomonella) in spite of reports in the literature that the distribution of CM is theoretically limited by daylength and chilling requirements to temperate regions. This work provides background as to why CM has been identified as a potential pest of quarantine concern in some low latitude countries; describes an approach used to validate worldwide CM distribution reports, providing additional information to allow for the revision of CM distribution maps; and demonstrates how accurate information regarding pest species distribution reports can aid in establishing an argument of ecological nonadaptability in the pest risk analysis process. Currently, a report of CM in Peru remains the only account of this pest's presence in low latitude countries that could not be refuted by the approach described here.</t>
  </si>
  <si>
    <t>10.21273/HORTSCI.19.3.633</t>
  </si>
  <si>
    <t>WOS:000279016800024</t>
  </si>
  <si>
    <t>Knight, A; Brower, LP</t>
  </si>
  <si>
    <t>Knight, Amy; Brower, Lincoln P.</t>
  </si>
  <si>
    <t>The Influence of Eastern North American Autumnal Migrant Monarch Butterflies (Danaus plexippus L.) on Continuously Breeding Resident Monarch Populations in Southern Florida</t>
  </si>
  <si>
    <t>In Florida, the eastern North American population of the monarch butterfly exhibits geographic variability in population structure and dynamics. This includes the occurrence of migrants throughout the peninsula during the autumnal migration, occasional overwintering clusters that form along the Gulf Coast, remigrants from Mexico that breed in north-central Florida during the spring, and what have been assumed to be year-round, resident breeding populations in southern Florida. The work reported here focused on two monarch populations west of Miami and addressed four questions: Are there permanent resident populations of monarchs in southern Florida? Do these breed continuously throughout the year? Do they receive northern monarchs moving south during the autumn migration? Do they receive overwintered monarchs returning via Cuba or the Yucatan during the spring remigration from the Mexican overwintering area? Monthly collections and counts of spermatophores in the bursa copulatrices of females established that a resident population of continuously breeding monarchs exists year-round in southern Florida. It was determined through cardenolide fingerprinting that most of the butterflies had bred on the local southern Florida milkweed species, Asclepias curassavica. During the autumn migration period, however, some monarchs had fed on the northern milkweed, Asclepias syriaca. It appears that instead of migrating to Mexico, these individuals travel south through peninsular Florida, break diapause, mate with and become incorporated into the resident breeding populations. None of the monarchs captured in spring had the A. syriaca cardenolide fingerprint, which is evidence against the southern Florida populations receiving overwintered remigrants from Cuba, Central America or Mexico.</t>
  </si>
  <si>
    <t>10.1007/s10886-009-9655-z</t>
  </si>
  <si>
    <t>WOS:000268250600009</t>
  </si>
  <si>
    <t>Chuche, J; Thiery, D</t>
  </si>
  <si>
    <t>Chuche, Julien; Thiery, Denis</t>
  </si>
  <si>
    <t>Cold winter temperatures condition the egg-hatching dynamics of a grape disease vector</t>
  </si>
  <si>
    <t>NATURWISSENSCHAFTEN</t>
  </si>
  <si>
    <t>The leafhopper Scaphoideus titanus is the vector of a major phytoplasma grapevine disease, Flavescence dor,e. The vector's distribution is in Eastern and Northern Europe, and its population dynamics varies as a function of vineyard latitude. We tested the hypothesis that hatching dynamics are cued by cold temperatures observed in winter. We exposed eggs from a natural population to simulated "cold" and "mild" winters and varied the exposure time at 5 A degrees C from 0 to 63 days. We show that temperature cooling mainly affected the onset of hatching and is negatively correlated to the cold time exposure. The majority of hatchings occurred more quickly in cold rather than in mild winter simulated conditions, but there was no significant difference between the duration of hatching of eggs whatever the cold time exposure. In agreement with the Northern American origin of the vector, the diapause termination and thus the timing regulation of egg hatching require cold winters.</t>
  </si>
  <si>
    <t>Chuche, Julien/B-6636-2009; Thiery, Denis/D-1097-2011</t>
  </si>
  <si>
    <t>Chuche, Julien/0000-0002-1547-7587</t>
  </si>
  <si>
    <t>10.1007/s00114-009-0541-x</t>
  </si>
  <si>
    <t>WOS:000267684900009</t>
  </si>
  <si>
    <t>Silva-Torres, CSA; Barros, R; Torres, JB</t>
  </si>
  <si>
    <t>Silva-Torres, Christian S. A.; Barros, Reginaldo; Torres, Jorge B.</t>
  </si>
  <si>
    <t>Effect of Age, Photoperiod and Host Availability on the Parasitism Behavior of Oomyzus sokolowskii Kurdjumov (Hymenoptera: Eulophidae)</t>
  </si>
  <si>
    <t>The high reproduction rate, potential to cause damage, wide geographic distribution and resistance to insecticides of Plutella xylostella (L.) makes difficult its efficient control. However, larvae and pupae of this pest are naturally parasitized by Oomyzus sokolowskii (Kurdjumov), providing opportunities to improve the natural parasitism. This study investigated the effects of the age of adult parasitoids, host availability and time of exposure on O. sokolowskii parasitism behavior. The number of larvae encounters by parasitoid females and the parasitism rate increased with parasitoid age up to 96h. The parasitization was higher when wasps received a constant number of hosts daily in comparison with a random number (13.3 versus 8.9 larvae parasitized). Female parasitization activity was maintained up to the age of 20 days in both treatments and exhibited similar longevity (constant host = 33.5 d; and random host = 34.7 d). The progeny produced per female and the number of parasitoids emerged per host significantly decreased as wasps aged. There was no significant effect of the light regime (12h darkness or 12h light exposure) on the parasitization, although parasitoid was more active after 3h of light exposure. Therefore, further studies on field application of O. sokolowskii should consider the release of 48h- to 72h-old parasitoids at dawn as a way to increase the success of host parasitization.</t>
  </si>
  <si>
    <t>Torres, Jorge/M-8599-2013</t>
  </si>
  <si>
    <t>Torres, Jorge/0000-0002-0717-6493</t>
  </si>
  <si>
    <t>10.1590/S1519-566X2009000400013</t>
  </si>
  <si>
    <t>WOS:000269644500013</t>
  </si>
  <si>
    <t>Nachman, RJ; Wang, XDJ; Etzkorn, FA; Ben Aziz, O; Davidovitch, M; Kaczmarek, K; Zabrocki, J; Strey, A; Pryor, N; Altstein, M</t>
  </si>
  <si>
    <t>Nachman, Ronald J.; Wang, Xiaodong J.; Etzkorn, Felicia A.; Ben Aziz, Orna; Davidovitch, Michael; Kaczmarek, Krzysztof; Zabrocki, Janusz; Strey, Allison; Pryor, Nan; Altstein, Miriam</t>
  </si>
  <si>
    <t>Evaluation of a PK/PBAN analog with an (E)-alkene, trans-Pro isostere identifies the Pro orientation for activity in four diverse PK/PBAN bioassays</t>
  </si>
  <si>
    <t>The pyrokinin/pheromone biosynthesis activating neuropeptide (PK/PBAN) family plays a multifunctional role in an array of important physiological processes in a variety of insects. An active core analog containing an (E)-alkene, trans-Pro isosteric component was evaluated in four disparate PK/PBAN bioassays in four different insect species. These bioassays include pheromone biosynthesis in the moth Heliothis peltigera, melanization in the larval Spodoptera littoralis, pupariation acceleration in the larval fly Neobellieria bullata, and hindgut contraction in the cockroach Leucophaea maderae. The conformationally constrained analog demonstrated activity equivalent to parent PK/PBAN peptides of equal length in all four PK/PBAN bioassays, and matched and/or approached the activity of peptides of natural length in three of them. In the melanization bioassay, the constrained analog exceeded the efficacy (maximal response) of the natural PBAN1-33 by a factor of 2 (at 1 nmol). The results provide strong evidence for the orientation of Pro and the core conformation adopted by PK/PBAN neuropeptides during interaction with receptors associated with a range of disparate PK/PBAN bioassays. The work further identifies a scaffold with which to design mimetic PK/PBAN analogs as potential leads in the development of environmentally favorable pest management agents capable of disrupting PK/PBAN-regulated systems. Published by Elsevier Inc.</t>
  </si>
  <si>
    <t>Kaczmarek, Krzysztof/H-5741-2012</t>
  </si>
  <si>
    <t>Kaczmarek, Krzysztof/0000-0001-8806-7792; Etzkorn, Felicia/0000-0001-5850-3661</t>
  </si>
  <si>
    <t>10.1016/j.peptides.2009.04.017</t>
  </si>
  <si>
    <t>WOS:000268012000007</t>
  </si>
  <si>
    <t>Visser, ME; Holleman, LJM; Caro, SP</t>
  </si>
  <si>
    <t>Visser, Marcel E.; Holleman, Leonard J. M.; Caro, Samuel P.</t>
  </si>
  <si>
    <t>Temperature has a causal effect on avian timing of reproduction</t>
  </si>
  <si>
    <t>Many bird species reproduce earlier in years with high spring temperatures, but little is known about the causal effect of temperature. Temperature may have a direct effect on timing of reproduction but the correlation may also be indirect, for instance via food phenology. As climate change has led to substantial shifts in timing, it is essential to understand this causal relationship to predict future impacts of climate change. We tested the direct effect of temperature on laying dates in great tits (Parus major) using climatized aviaries in a 6-year experiment. We mimicked the temperature patterns from two specific years in which our wild population laid either early ('warm' treatment) or late ('cold' treatment). Laying dates were affected by temperature directly. As the relevant temperature period started three weeks prior to the mean laying date, with a range of just 4 degrees C between the warm and the cold treatments, and as the birds were fed ad libitum, it is likely that temperature acted as a cue rather than lifting an energetic constraint on the onset of egg production. We furthermore show a high correlation between the laying dates of individuals reproducing both in aviaries and in the wild, validating investigations of reproduction of wild birds in captivity. Our results demonstrate that temperature has a direct effect on timing of breeding, an important step towards assessing the implication of climate change on seasonal timing.</t>
  </si>
  <si>
    <t>Holleman, Leonard/C-1865-2008; Caro, Samuel P/A-5750-2008; Visser, Marcel E/A-9151-2009</t>
  </si>
  <si>
    <t>Caro, Samuel P/0000-0002-5405-7753; Visser, Marcel E/0000-0002-1456-1939</t>
  </si>
  <si>
    <t>10.1098/rspb.2009.0213</t>
  </si>
  <si>
    <t>WOS:000265896700024</t>
  </si>
  <si>
    <t>Lopez-Rodriguez, MJ; de Figueroa, JMT; Alba-Tercedor, J</t>
  </si>
  <si>
    <t>Lopez-Rodriguez, Manuel J.; Manuel Tierno de Figueroa, J.; Alba-Tercedor, Javier</t>
  </si>
  <si>
    <t>The life history of Serratella ignita (Poda, 1761) (Insecta: Ephemeroptera) in a temporary and permanent Mediterranean stream</t>
  </si>
  <si>
    <t>In mid latitudes, such as the Mediterranean region, one consequence of global climate change will be a progressive shift of permanent to temporary water courses, altering the life histories of present species or making them disappear. Presented here is a study on the life history of a mayfly species, Serratella ignita, in two Mediterranean streams, one permanent and one temporary. The research focuses on life history parameters such as life cycle, nymphal growth pattern, feeding type, biomass and secondary production. The life cycle was univoltine, showing a fast seasonal nymphal growth during four months in the permanent stream and five months in the temporary stream, with a long egg stage with diapause. The cumulated day-degrees during nymphal growth were similar between streams. Both populations behaved mainly as gatherer-collectors, but the population from the temporary stream also played an important role as a scraper. Animal matter was also consumed by nymphs from both populations. Gut content analysis showed that both S. ignita populations were opportunist/generalists, where changes in diet were correlated with size. Biomass and secondary production were notably higher in the permanent stream, but they were also high in the temporary stream. These data show that S. ignita had a high fitness in both streams. Our results support the idea that species such as this one may cope with future global climate change by maintaining, or even increasing, their populations at the expense of more stenoecic species.</t>
  </si>
  <si>
    <t>Alba-Tercedor, Javier/C-3679-2015; de Figueroa, Jose Manuel Tierno/K-8143-2014; Rodriguez, Manuel Jesus Lopez/A-9296-2011</t>
  </si>
  <si>
    <t>10.1007/s00027-009-9211-5</t>
  </si>
  <si>
    <t>WOS:000267329600009</t>
  </si>
  <si>
    <t>McGuire, LP; Fenton, MB; Guglielmo, CG</t>
  </si>
  <si>
    <t>McGuire, L. P.; Fenton, M. B.; Guglielmo, C. G.</t>
  </si>
  <si>
    <t>Effect of age on energy storage during prehibernation swarming in little brown bats (Myotis lucifugus)</t>
  </si>
  <si>
    <t>At temperate latitudes insectivorous bats face substantial nutritional demands prior to hibernation. As temperature decreases and availability of insect prey declines, bats must deposit nutrient stores for hibernation. The use of torpor allows bats to limit energy expenditures resulting in a net energy gain despite decreased energy intake. However, subadult bats have lower initial fat stores than adults and may have greater difficulty depositing sufficient nutrient stores to survive the winter. We used plasma metabolite analysis to determine the fueling performance of little brown bats (Myotis lucifugus (LeConte, 1831)) during swarming to see if subadults compensated for the increased challenges by increased feeding throughout the swarming period. During the period of our study (August and September), adult bats gained mass, while subadults lost mass. There was, however, no difference in nutrient intake of the age groups as indicated by plasma metabolite concentrations. The number of bats using torpor while roosting in the hibernaculum by day increased exponentially coincident with the onset of mating and a decrease in nutrient intake. The results are consistent with wild bats using torpor to minimize energy expenditure and compensate for lower nutrient intake. The difference in mass change for adults and subadults despite the same nutrient intake indicates that subadults incur greater energetic costs.</t>
  </si>
  <si>
    <t>10.1139/Z09-041</t>
  </si>
  <si>
    <t>WOS:000267075500006</t>
  </si>
  <si>
    <t>Rull, J; Wharton, R; Feder, JL; Guillen, L; Sivinski, J; Forbes, A; Aluja, M</t>
  </si>
  <si>
    <t>Rull, Juan; Wharton, Robert; Feder, Jeffrey L.; Guillen, Larissa; Sivinski, John; Forbes, Andrew; Aluja, Martin</t>
  </si>
  <si>
    <t>Latitudinal Variation in Parasitoid Guild Composition and Parasitism Rates of North American Hawthorn Infesting Rhagoletis</t>
  </si>
  <si>
    <t>Rhagoletis pomonella (Diptera: Tephritidae) populations in North America have diverged by exploiting host plants with varying fruiting phenologies in environments that differ markedly in temperature and humidity. As a result, four genetically and ecologically distinct R. pomonella populations that display partial reproductive isolation have evolved. Host shifting by Rhagoletis and similar evolutionary histories could have had cascading effects across trophic levels, influencing the diversity and distribution of associated parasitoid guilds. To establish the basis for a future understanding of the possible effect of divergence in R. pomonella populations on the parasitoids attacking these flies, we surveyed parasitoids from five different species of hawthorns distributed over 15 states in Mexico and 2 states in the midwestern United States. Emerging parasitoids were identified, parasitism rates were calculated, and regional fly and parasitoid emergence schedules were determined. Parasitism rate, emergence schedules, Shannon-Weiner diversity indexes, and species accumulation curves were compared across three main geographical regions. Parasitism levels varied greatly among regions from an overall high of 27.2% in the United States to 5.5% in the Sierra Madre Oriental (SMO) mountains of Mexico, to as low as 0.19% in the Eje Volcanico Trans Mexicano (EVTM). Shannon-Weiner diversity indexes showed that parasitoid species diversity was similar across the distribution range of R. pomonella in Mexico and the United States because of the fact that total parasitism was dominated by only two species, one of them recovered across the whole North American range of hawthorn infesting Rhagoletis. Nevertheless, eight parasitoids were found attacking R. pomonella in Mexico compared with only four collected in the United States. Only two diapausing parasitoid species were shared between the U.S. and Mexican R. pomonella populations: Utetes canaliculatus and Diachasmimorpha mellea. Interestingly, many subtropical parasitoid species, usually associated to flies in the subtropical genus Anastrepha, were recovered in the SMO in low numbers. The wide distribution of U. canaliculatus and D. mellea offers an ideal opportunity to test for a shared biogeography and co-evolution between fly and parasitoids. In this regard, one factor contributing to the success of U canaliculatus seems to be the wasp's ability to modulate its eclosion time to track regional variation in hawthorn fruiting phenology and host (i.e., fly larvae) availability. Both R. pomonella and U. canaliculatus from southern sites emerged later than insects from northern populations, mirroring seasonal differences in hawthorn fruiting times across Mexico and the United States. These results suggest that molecular studies and crossing experiments could show, as they have for Rhagoletis, recent speciation events for parasitoid species of Nearctic origin that were found to be ecologically tracking environmentally driven divergence of their tephritid hosts.</t>
  </si>
  <si>
    <t>Aluja, Martin/Q-6810-2018; Rull, Juan/M-5706-2019</t>
  </si>
  <si>
    <t xml:space="preserve">Aluja, Martin/0000-0002-2936-3011; </t>
  </si>
  <si>
    <t>10.1603/022.038.0310</t>
  </si>
  <si>
    <t>WOS:000266655800010</t>
  </si>
  <si>
    <t>Masaka, K; Yamada, K</t>
  </si>
  <si>
    <t>Masaka, Kazuhiko; Yamada, Kenji</t>
  </si>
  <si>
    <t>Variation in germination character of Robinia pseudoacacia L. (Leguminosae) seeds at individual tree level</t>
  </si>
  <si>
    <t>To demonstrate the seed dormancy and germination characters of Robinia pseudoacacia L., an exotic tall tree species in Japan, we applied scarification, cold stratification, diurnal thermal regime, heat shock, and/or winter weathering treatments to the seeds. These characters differed markedly among three seed sources (Trees K, B, and I). Scarification revealed that most seeds from Tree K showed physical dormancy, whereas those from Tree B had no physical dormancy. The seeds from Tree I showed weak physical dormancy so that the seeds eventually germinate without any treatments as time goes by. The physical dormancy in Tree K was broken by a long, high heat shock treatment. The results imply that seeds from Tree K respond to fire in natural conditions. Seeds from Tree I responded to a wide range of thermal regimes, except for long, high heat shock. In contrast, most seeds from Tree B absorbed water during cold stratification and some germinated. However, many seeds from Tree B died in the soil during the winter, presumably because of microbial and fungal infections. Seeds from Trees I and B acquired physical dormancy by weathering during the winter, implying that seedpods that remain in the crown function as an aerial seed bank. R. pseudoacacia may be able to produce various levels in dormancy with respect to the winter condition.</t>
  </si>
  <si>
    <t>10.1007/s10310-009-0117-9</t>
  </si>
  <si>
    <t>WOS:000266160200005</t>
  </si>
  <si>
    <t>Khatchikian, CE; Dennehy, JJ; Vitek, CJ; Livdahl, T</t>
  </si>
  <si>
    <t>Khatchikian, Camilo E.; Dennehy, John J.; Vitek, Christopher J.; Livdahl, Todd</t>
  </si>
  <si>
    <t>Climate and geographic trends in hatch delay of the treehole mosquito, Aedes triseriatus Say (Diptera: Culicidae)</t>
  </si>
  <si>
    <t>Eggs of Aedes triseriatus mosquitoes are stimulated to hatch when inundated with water, but only a small fraction of eggs from the same batch will hatch for any given stimulus. Similar hatching or germination patterns are observed in desert plants, copepods, rotifers, insects, and many other species. Bet hedging theory suggests that parents stagger offspring emergence into vulnerable life history stages in order to avoid catastrophic reproductive failures. For Ae. triseriatus, a treehole breeding mosquito, immediate hatching of an entire clutch leaves all of the parent's progeny vulnerable to extinction in the event of a severe drought. Natural selection has likely favored parents that pursued a bet hedging strategy where the risk of reproductive failure is distributed over time. Considering treehole mosquitoes, bet hedging theory could be used to predict that hatch delay would be positively correlated with the likelihood of drought. To test this prediction, we collected Ae. triseriatus from habitats that varied widely in mean annual precipitation and exposed them to several hatch stimuli in the laboratory. Here we report that, as predicted, Ae. triseriatus eggs from high precipitation regions showed less hatch delay than areas of low precipitation. This strategy probably allows Ae. triseriatus to cope with the wide variety of climatic conditions that it faces in its extensive geographical range. Journal of Vector Ecology 34 (1): 119-128. 2009.</t>
  </si>
  <si>
    <t>10.1111/j.1948-7134.2009.00015.x</t>
  </si>
  <si>
    <t>WOS:000272650400015</t>
  </si>
  <si>
    <t>Pavey, CR; Burwell, CJ; Kortner, G; Geiser, F</t>
  </si>
  <si>
    <t>Pavey, Chris R.; Burwell, Chris J.; Koertner, Gerhard; Geiser, Fritz</t>
  </si>
  <si>
    <t>Vertebrate diet decreases winter torpor use in a desert marsupial</t>
  </si>
  <si>
    <t>One of the energetic benefits of daily torpor over prolonged hibernation is that it enables animals to regularly forage and, therefore, replenish food reserves between bouts of torpor. However, little is known about the diet of predators undergoing torpor or whether differences in prey composition among individuals influence torpor characteristics. Here, we test the hypothesis that prey composition affects winter torpor use and patterns of a population of carnivorous marsupial, the brush-tailed mulgara (Dasycercus blythi), in the Great Sandy Desert, Australia. Mulgaras in the study population captured a wide range of prey including vertebrates (mammals, reptiles, birds), seven insect orders, spiders and centipedes. The proportion of vertebrates in the diet was negatively correlated with both frequency of torpor use and maximum bout duration. This variation in torpor use with diet can be explained by the higher energetic content of vertebrates as well as their larger size. Even assuming uniform intake of prey biomass among individuals, those that subsisted on an invertebrate-dominated diet during winter apparently suffered energetic shortages as a result of the scarcity of invertebrate taxa with high energy content (such as insect larvae). Our study is the first to demonstrate a link between diet composition and daily torpor use in a free-ranging mammal.</t>
  </si>
  <si>
    <t>Pavey, Chris/D-7209-2011; Wassmer, Tom/D-7727-2011; Geiser, Fritz/O-4175-2018</t>
  </si>
  <si>
    <t>10.1007/s00114-009-0516-y</t>
  </si>
  <si>
    <t>WOS:000266093000002</t>
  </si>
  <si>
    <t>Yakir, E; Hilman, D; Kron, I; Hassidim, M; Melamed-Book, N; Green, RM</t>
  </si>
  <si>
    <t>Yakir, Esther; Hilman, Dror; Kron, Ido; Hassidim, Miriam; Melamed-Book, Naomi; Green, Rachel M.</t>
  </si>
  <si>
    <t>Posttranslational Regulation of CIRCADIAN CLOCK ASSOCIATED1 in the Circadian Oscillator of Arabidopsis</t>
  </si>
  <si>
    <t>As an adaptation to life in a world with predictable daily changes, most eukaryotes and some prokaryotes have endogenous circadian (approximately 24 h) clocks. In plants, the circadian clock regulates a diverse range of cellular and physiological events from gene expression and protein phosphorylation to cellular calcium oscillations, hypocotyl growth, leaf movements, and photoperiod-dependent flowering. In Arabidopsis (Arabidopsis thaliana), as in other model organisms, such as Drosophila (Drosophila melanogaster) and mice, circadian rhythms are generated by molecular oscillators that consist of interlocking feedback loops involving a number of elements. CIRCADIAN CLOCK ASSOCIATED1 (CCA1) and LATE ELONGATED HYPOCOTYLS (LHY) are closely related single myb transcription factors that have been identified as key elements in the Arabidopsis oscillator. Research in other model organisms has shown that posttranslational regulation of oscillator components plays a critical role in the generation of the approximately 24-h cycles. To examine the role of posttranslational regulation of CCA1 and LHY in the Arabidopsis oscillator, we generated transgenic plants with tagged CCA1 and LHY under the control of their own promoters. We have shown that these tagged proteins are functional and can restore normal circadian rhythms to CCA1- and LHY-null plants. Using the tagged proteins, we demonstrate that CCA1 can form both homodimers and heterodimers with LHY. Furthermore, we also show that CCA1 is localized to the nucleus in vivo and that there is no significant delay between the translation of CCA1 and its translocation to the nucleus. We discuss our findings in the context of the functioning of the Arabidopsis oscillator.</t>
  </si>
  <si>
    <t>10.1104/pp.109.137414</t>
  </si>
  <si>
    <t>WOS:000266663700027</t>
  </si>
  <si>
    <t>Sharma, KK; Wang, Z; Motola, DL; Cummins, CL; Mangelsdorf, DJ; Auchus, RJ</t>
  </si>
  <si>
    <t>Sharma, Kamalesh K.; Wang, Zhu; Motola, Daniel L.; Cummins, Carolyn L.; Mangelsdorf, David J.; Auchus, Richard J.</t>
  </si>
  <si>
    <t>Synthesis and Activity of Dafachronic Acid Ligands for the C-elegans DAF-12 Nuclear Hormone Receptor</t>
  </si>
  <si>
    <t>MOLECULAR ENDOCRINOLOGY</t>
  </si>
  <si>
    <t>The nuclear hormone receptor DAF-12 from Caenorhabditis elegans is activated by dafachronic acids, which derive from sterols upon oxidation by DAF-9, a cytochrome P450. DAF-12 activation is a critical checkpoint in C. elegans for acquisition of reproductive competence and for entry into adulthood rather than dauer diapause. Previous studies implicated the (25S)-Delta(7)- dafachronic acid isomer as the most potent compound, but the (25S)-Delta(4)-isomer was also identified as an activator of DAF-12. To explore the tolerance of DAF-12 for structural variations in the ligand and to enable further studies requiring large amounts of ligands for DAF-12 and homologs in other nematodes, we synthesized (25R)- and (25S)- isomers of five dafachronic acids differing in A/B-ring configurations. Both the (25S)- and (25R)-Delta(7)-dafachronic acids are potent transcriptional activators in a Gal4-transactivation assay using HEK-293 cells, with EC50 values of 23 and 33 nM, respectively, as are (25S)- and (25R)-Delta(4)-dafachronic acids, with EC50 values of 23 and 66 nM, respectively. The (25S)and (25R)-Delta(5)-isomers were much less potent, with EC50 values approaching 1000 nM, and saturated 5 alpha- and 5 Delta-dafachronic acids showed mostly intermediate potencies. Rescue assays using daf-9-null mutants confirmed the results from transactivation experiments, but this in vivo assay accentuated the greater potencies of the (25S)-epimers, particularly for the (25S)-Delta(7)- isomer. We conclude that DAF-12 accommodates a large range of structural variation in ligand geometry, but (25S)-Delta(7)- dafachronic acid is the most potent and probably biologically relevant isomer. Potency derives more from the A/B-ring configuration than from the stereochemistry at C-25. (Molecular Endocrinology 23: 640-648, 2009)</t>
  </si>
  <si>
    <t>Wang, Zhu/H-3844-2013</t>
  </si>
  <si>
    <t>Cummins, Carolyn/0000-0001-7603-6577; Mangelsdorf, David/0000-0002-4355-0796</t>
  </si>
  <si>
    <t>0888-8809</t>
  </si>
  <si>
    <t>1944-9917</t>
  </si>
  <si>
    <t>10.1210/me.2008-0415</t>
  </si>
  <si>
    <t>WOS:000265593100007</t>
  </si>
  <si>
    <t>Cohen, PA; Knoll, AH; Kodner, RB</t>
  </si>
  <si>
    <t>Cohen, Phoebe A.; Knoll, Andrew H.; Kodner, Robin B.</t>
  </si>
  <si>
    <t>Large spinose microfossils in Ediacaran rocks as resting stages of early animals</t>
  </si>
  <si>
    <t>Large (&gt; 100 mu m), profusely ornamented microfossils comprise a distinctive paleontological component of sedimentary rocks deposited during the Ediacaran Period (635-542 million years ago). Smaller spinose fossils in Paleozoic rocks have commonly been interpreted as algal cysts or phycomata, but the Ediacaran populations differ from modern algal analogs in size, shape, ultrastructure, and internal contents. In contrast, cysts formed during the diapause egg-resting stages of many metazoans share features of size, ornamentation, and internal contents with large ornamented Ediacaran microfossils (LOEMs). Moreover, transmission electron microscopic observations of animal-resting cysts reveal a 3-layer wall ultrastructure comparable to that of LOEM taxa. Interpretation of these distinctive Ediacaran microfossils as resting stages in early metazoan life cycles offers additional perspectives on their functional morphology and stratigraphic distribution. Based on comparisons with modern marine invertebrates, the recalcitrant life stage represented by LOEMs is interpreted as an evolutionary response to prolonged episodes of bottom water anoxia in Ediacaran shelf and platform environments. As predicted by this hypothesis, the later Ediacaran disappearance of LOEM taxa coincides with geochemical evidence for a marked decline in the extent of oxygen-depleted waters impinging on continental shelves and platforms. Thus, the form, diversity, and stratigraphic range of LOEMs illuminate life cycle evolution in early animals as influenced by the evolving redox state of the oceans.</t>
  </si>
  <si>
    <t>10.1073/pnas.0902322106</t>
  </si>
  <si>
    <t>WOS:000265506800019</t>
  </si>
  <si>
    <t>Anesio, AM; Hodson, AJ; Fritz, A; Psenner, R; Sattler, B</t>
  </si>
  <si>
    <t>Anesio, Alexandre M.; Hodson, Andrew J.; Fritz, Andreas; Psenner, Roland; Sattler, Birgit</t>
  </si>
  <si>
    <t>High microbial activity on glaciers: importance to the global carbon cycle</t>
  </si>
  <si>
    <t>Cryoconite holes, which can cover 0.1-10% of the surface area of glaciers, are small, water-filled depressions (typically &lt; 1 m in diameter and usually &lt; 0.5 m deep) that form on the surface of glaciers when solar-heated inorganic and organic debris melts into the ice. Recent studies show that cryoconites are colonized by a diverse range of microorganisms, including viruses, bacteria and algae. Whether microbial communities on the surface of glaciers are actively influencing biogeochemical cycles or are just present in a dormant state has been a matter of debate for long time. Here, we report primary production and community respiration of cryoconite holes upon glaciers in Svalbard, Greenland and the European Alps. Microbial activity in cryoconite holes is high despite maximum temperatures seldom exceeding 0.1 degrees C. In situ primary production and respiration in cryoconites during the summer is often comparable with that found in soils in warmer and nutrient richer regions. Considering only glacier areas outside Antarctica and a conservative average cryoconite distribution on glacial surfaces, we found that on a global basis cryoconite holes have the potential to fix as much as 64 Gg of carbon per year (i.e. 98 Gg of photosynthesis minus 34 Gg of community respiration). Most lakes and rivers are generally considered as heterotrophic systems, but our results suggest that glaciers, which contain 75% of the freshwater of the planet, are largely autotrophic systems.</t>
  </si>
  <si>
    <t>Anesio, Alexandre/A-7597-2008</t>
  </si>
  <si>
    <t>Anesio, Alexandre/0000-0003-2990-4014; Hodson, Andrew/0000-0002-1255-7987</t>
  </si>
  <si>
    <t>10.1111/j.1365-2486.2008.01758.x</t>
  </si>
  <si>
    <t>WOS:000263752300015</t>
  </si>
  <si>
    <t>Dare, OK; Forbes, MR</t>
  </si>
  <si>
    <t>Dare, Oluwayemisi K.; Forbes, Mark R.</t>
  </si>
  <si>
    <t>PATTERNS OF INFECTION BY LUNGWORMS, RHABDIAS RANAE AND HAEMATOLOECHUS SPP., IN NORTHERN LEOPARD FROGS: A RELATIONSHIP BETWEEN SEX AND PARASITISM</t>
  </si>
  <si>
    <t>JOURNAL OF PARASITOLOGY</t>
  </si>
  <si>
    <t>We examined a population of northern leopard frogs to determine whether sex biases in investment in immunity, previously reported for this host species under controlled exposures to lung namatodes, is predictive of patterns of parasitism in nature. We examined Rhabdias ranae and Haematoloechus spp. infections in 74 breeding adult, 28 non-breeding adult, and 53 juvenile frogs. Contrary to our predictions, R. ranae prevalence and mean abundance were higher in breeding female frogs (prevalence: 39.4%, abundance: 3.05 +/- 0.85) than on breeding males (prevalence: 26.0%, abundance: 1.17 +/- 0.52), although no sex bias was observed among non-breeding adults or juvenile frogs. Female frogs also carried larger R. ranae worms, on average, than did males (females: 6.407.38 mu m +/- 153.80; males; 5,198 mu m +/- 131.09), regardless of age or breeding condition. We observed no sex-linked patterns of parasitism by Haematoloechus spp. worms in either adult or juvenile frogs. Alternative hypotheses, such as differences among sexes in the selection of thermal clines for hibernation, may explain the observed female bias in parasitism by nematode lungworms in nature and, thus, need to be considered.</t>
  </si>
  <si>
    <t>Forbes, Mark/B-3575-2013</t>
  </si>
  <si>
    <t>Dare, Yemisi/0000-0002-7833-310X</t>
  </si>
  <si>
    <t>0022-3395</t>
  </si>
  <si>
    <t>10.1645/GE-1713.1</t>
  </si>
  <si>
    <t>WOS:000265955800003</t>
  </si>
  <si>
    <t>Sonnante, G; Hammer, K; Pignone, D</t>
  </si>
  <si>
    <t>Sonnante, Gabriella; Hammer, Karl; Pignone, Domenico</t>
  </si>
  <si>
    <t>From the cradle of agriculture a handful of lentils: History of domestication</t>
  </si>
  <si>
    <t>RENDICONTI LINCEI-SCIENZE FISICHE E NATURALI</t>
  </si>
  <si>
    <t>Literature on lentil domestication is reviewed, particularly considering archeobotanical, phylogenetic, and molecular evidence. Lentils are one of the oldest crops cultivated and domesticated by man. Carbonized small lentil seeds have been found in several archaeological remains starting from the Neolithic. It is probable, however, that the most ancient remains refer to wild lentils; this is difficult to ascertain since seed size was probably selected after the establishment of a domesticated lentil. It is general opinion that cultivation occurred before domestication, but for how long is still an open question. It is now well accepted that the domestication of lentils was accomplished in the Near East, in an area called "the cradle of agriculture". The genus Lens is very small, containing only 6 taxa. A wide range of morphological and molecular evidence supports the idea that the lentil wild progenitor is Lens culinaris ssp. orientalis. On the other hand, the most distantly related species within the genus appears to be L. nigricans, whose domestication was also attempted without success. The first characters involved in lentil domestication were pod dehiscence and seed dormancy. These traits are under a simple genetic control, and therefore mutants must have been fixed in a relatively short time. These and other morphological traits possibly involved in lentil domestication have been mapped in several linkage maps. However, generally these maps are not easily integrated since they are based on a limited number of markers. Newer maps, mainly built on different kinds of molecular markers, have been more recently produced. A consensus map is needed to fill the gap in lentil breeding and, at the same time, endow with deeper information on the genetics of lentil domestication, giving new insight into the origins of this crop, which present fragmented knowledge is unable.</t>
  </si>
  <si>
    <t>SONNANTE, GABRIELLA/0000-0003-0993-6828</t>
  </si>
  <si>
    <t>2037-4631</t>
  </si>
  <si>
    <t>1720-0776</t>
  </si>
  <si>
    <t>10.1007/s12210-009-0002-7</t>
  </si>
  <si>
    <t>WOS:000265834900002</t>
  </si>
  <si>
    <t>Takumi, K; Scholte, EJ; Braks, M; Reusken, C; Avenell, D; Medlock, JM</t>
  </si>
  <si>
    <t>Takumi, Katsuhisa; Scholte, Ernst-Jan; Braks, Marieta; Reusken, Chantal; Avenell, David; Medlock, Jolyon M.</t>
  </si>
  <si>
    <t>Introduction, Scenarios for Establishment and Seasonal Activity of Aedes albopictus in The Netherlands</t>
  </si>
  <si>
    <t>VECTOR-BORNE AND ZOONOTIC DISEASES</t>
  </si>
  <si>
    <t>The Asian tiger mosquito Aedes albopictus was detected for the first time in the Netherlands in the summer of 2005. Aedes albopictus is a competent vector of several human viral diseases, and therefore the recent appearance of the vector is a concern to local public health authorities. In 2006 and 2007, the mosquito was found repeatedly and regularly at Lucky bamboo import companies. To assess whether imported Ae. albopictus could establish to produce subsequent generations in the following years or whether the winter conditions in the Netherlands would prove too cold to allow overwintering of diapausing eggs, predictions were made using a Geographic Information Systems (GIS) model based on January average temperature and the annual precipitation recorded in 2006. Seasonal activity of overwintering Ae. albopictus was estimated for temperate strains based on the weekly average temperature and weekly photoperiod using spring egg hatching thresholds of 10.5 degrees C and 11.25 hours, and egg diapause and adult survival thresholds of 9.5 degrees C and 13.5 hours. The analyses indicate that the climate conditions in the Netherlands over the past 10 years were favorable to allow overwintering of diapausing eggs of temperate strains of Ae. albopictus, particularly in the western coastal region. This region was also the area where adult Ae. albopictus were intercepted inside and surrounding plant glasshouses. The estimated number of weeks elapsing between first egg hatching in spring and the production of diapausing eggs in autumn ranged between 17 and 22 weeks in 2006.</t>
  </si>
  <si>
    <t>1530-3667</t>
  </si>
  <si>
    <t>10.1089/vbz.2008.0038</t>
  </si>
  <si>
    <t>WOS:000265416200009</t>
  </si>
  <si>
    <t>Zhu, HS; Gegear, RJ; Casselman, A; Kanginakudru, S; Reppert, SM</t>
  </si>
  <si>
    <t>Zhu, Haisun; Gegear, Robert J.; Casselman, Amy; Kanginakudru, Sriramana; Reppert, Steven M.</t>
  </si>
  <si>
    <t>Defining behavioral and molecular differences between summer and migratory monarch butterflies</t>
  </si>
  <si>
    <t>Background: In the fall, Eastern North American monarch butterflies (Danaus plexippus) undergo a magnificent long-range migration. In contrast to spring and summer butterflies, fall migrants are juvenile hormone deficient, which leads to reproductive arrest and increased longevity. Migrants also use a time-compensated sun compass to help them navigate in the south/southwesterly direction en route for Mexico. Central issues in this area are defining the relationship between juvenile hormone status and oriented flight, critical features that differentiate summer monarchs from fall migrants, and identifying molecular correlates of behavioral state. Results: Here we show that increasing juvenile hormone activity to induce summer-like reproductive development in fall migrants does not alter directional flight behavior or its time-compensated orientation, as monitored in a flight simulator. Reproductive summer butterflies, in contrast, uniformly fail to exhibit directional, oriented flight. To define molecular correlates of behavioral state, we used microarray analysis of 9417 unique cDNA sequences. Gene expression profiles reveal a suite of 40 genes whose differential expression in brain correlates with oriented flight behavior in individual migrants, independent of juvenile hormone activity, thereby molecularly separating fall migrants from summer butterflies. Intriguing genes that are differentially regulated include the clock gene vrille and the locomotion-relevant tyramine beta hydroxylase gene. In addition, several differentially regulated genes (37.5% of total) are not annotated. We also identified 23 juvenile hormone-dependent genes in brain, which separate reproductive from non-reproductive monarchs; genes involved in longevity, fatty acid metabolism, and innate immunity are upregulated in non-reproductive (juvenile-hormone deficient) migrants. Conclusion: The results link key behavioral traits with gene expression profiles in brain that differentiate migratory from summer butterflies and thus show that seasonal changes in genomic function help define the migratory state.</t>
  </si>
  <si>
    <t>Kanginakudru, Sriramana/K-1351-2014</t>
  </si>
  <si>
    <t>Kanginakudru, Sriramana/0000-0001-7247-7439</t>
  </si>
  <si>
    <t>MAR 31</t>
  </si>
  <si>
    <t>10.1186/1741-7007-7-14</t>
  </si>
  <si>
    <t>WOS:000266593300001</t>
  </si>
  <si>
    <t>Ren, BP; Li, M; Long, YC; Wei, FW</t>
  </si>
  <si>
    <t>Ren Baoping; Li Ming; Long Yongcheng; Wei Fuwen</t>
  </si>
  <si>
    <t>Influence of Day Length, Ambient Temperature, and Seasonality on Daily Travel Distance in the Yunnan Snub-Nosed Monkey at Jinsichang, Yunnan, China</t>
  </si>
  <si>
    <t>This article examines the effect of ambient temperature, day length, weather conditions, and seasonality on daily path length (DPL) of a free-ranging group of Yunnan snub-nosed monkeys (Rhinopithecus bieti) using an auto-released GPS collar. Data were collected from December 17, 2003 to October 22, 2004 at Laojunshan in northwestern Yunnan province, China. The average DPL of the monkey group was 909 + 472 m (n = 291), with the shortest distance being 180 m and the longest distance 3,626 m. Ambient temperature and day length were found to affect DPL. Both factors were positively correlated with DPL,, which means that the monkey group traveled greater distances on longer and warmer days. At the study site, three distinct seasons were identified, and DPL did not vary significantly across these periods. The time of sunrise was not correlated with DPL. Nevertheless, we sometimes observed the group starting its daily trip later on cloudy days than on sunny days. Furthermore, weather conditions (e.g. rainy, cloudy, and sunny) did not influence the average DPL of the study group. Overall we found that the primary factors affecting DPL in R. bieti were day length and ambient temperature, especially daily highest temperature. Am. J. Primatol. 71:233-241, 2009. (c) 2008 Wiley-Liss, Inc.</t>
  </si>
  <si>
    <t>10.1002/ajp.20641</t>
  </si>
  <si>
    <t>WOS:000263491400007</t>
  </si>
  <si>
    <t>Hedenstrom, A; Johansson, LC; Spedding, GR</t>
  </si>
  <si>
    <t>Hedenstrom, Anders; Johansson, L. Christoffer; Spedding, Geoffrey R.</t>
  </si>
  <si>
    <t>Bird or bat: comparing airframe design and flight performance</t>
  </si>
  <si>
    <t>BIOINSPIRATION &amp; BIOMIMETICS</t>
  </si>
  <si>
    <t>International Conference on Biological Approaches for Engineering</t>
  </si>
  <si>
    <t>MAR 17-19, 2008</t>
  </si>
  <si>
    <t>Southampton, ENGLAND</t>
  </si>
  <si>
    <t>Birds and bats have evolved powered flight independently, which makes a comparison of evolutionary 'design' solutions potentially interesting. In this paper we highlight similarities and differences with respect to flight characteristics, including morphology, flight kinematics, aerodynamics, energetics and flight performance. Birds' size range is 0.002-15 kg and bats' size range is 0.002-1.5 kg. The wingbeat kinematics differ between birds and bats, which is mainly due to the different flexing of the wing during the upstroke and constraints by having a wing of feathers and a skin membrane, respectively. Aerodynamically, bats appear to generate a more complex wake than birds. Bats may be more closely adapted for slow maneuvering flight than birds, as required by their aerial hawking foraging habits. The metabolic rate and power required to fly are similar among birds and bats. Both groups share many characteristics associated with flight, such as for example low amounts of DNA in cells, the ability to accumulate fat as fuel for hibernation and migration, and parallel habitat-related wing shape adaptations.</t>
  </si>
  <si>
    <t>Spedding, Geoffrey R/A-1860-2010; Johansson, Christoffer/B-2189-2013; tay, wee beng/B-1095-2010; Hedenstrom, Anders/F-5377-2010</t>
  </si>
  <si>
    <t>Spedding, Geoffrey R/0000-0003-3033-7897; Johansson, Christoffer/0000-0002-1851-3635; Hedenstrom, Anders/0000-0002-1757-0945</t>
  </si>
  <si>
    <t>1748-3182</t>
  </si>
  <si>
    <t>1748-3190</t>
  </si>
  <si>
    <t>10.1088/1748-3182/4/1/015001</t>
  </si>
  <si>
    <t>WOS:000265596700002</t>
  </si>
  <si>
    <t>Tougou, D; Musolin, DL; Fujisaki, K</t>
  </si>
  <si>
    <t>Tougou, Daisuke; Musolin, Dmitry L.; Fujisaki, Kenji</t>
  </si>
  <si>
    <t>Some like it hot! Rapid climate change promotes changes in distribution ranges of Nezara viridula and Nezara antennata in Japan</t>
  </si>
  <si>
    <t>We compared past and current limits of the distribution range of the southern green stink bug, Nezara viridula (L.) (Heteroptera: Pentatomidae), in central Japan. In the early 1960s, the northern limit of the range was in Wakayama Prefecture and was limited by a +5 degrees C isothermal line for the mean January temperature. In 2006-2007, a new survey demonstrated that this northern limit had shifted northwards by 85 km (i.e., at a mean rate of 19.0 km per decade). The shift was most likely promoted by milder winter conditions. The mean January to February temperature in the region was 1.03-1.91 degrees C higher in 1998-2007 than in 1960-1969. The number of cold days (with the mean temperature below +5 degrees C) also significantly decreased, while the annual lowest temperature significantly increased. Nezara viridula was found mostly close to those locations where (i) the mean January temperature exceeded +5 degrees C, (ii) the mean number of cold days did not exceed 26 in January to February, and (iii) where the mean annual lowest temperature did not drop below -3.0 degrees C. The general linear model shows that the mean January temperature and number of cold days are the most important factors controlling the northern limit of distribution of N. viridula. All the climatic data suggest that over the last 45 years, environmental conditions have become more favourable for overwintering of N. viridula at many locations in central Japan. This has probably promoted the northward spread of the species, representing a direct response to climate warming. A sympatrically distributed congeneric, Nezara antennata Scott, seems to respond to the warming by a retreat from the ocean coast towards cooler elevated habitats, which might be a complex response to elevated temperature and interspecific mating with N. viridula. It is suggested that the range changes in both species will continue in response to further climate change.</t>
  </si>
  <si>
    <t>10.1111/j.1570-7458.2008.00818.x</t>
  </si>
  <si>
    <t>WOS:000263036100005</t>
  </si>
  <si>
    <t>DeForest, JL; Chen, JQ; McNulty, SG</t>
  </si>
  <si>
    <t>DeForest, Jared L.; Chen, Jiquan; McNulty, Steve G.</t>
  </si>
  <si>
    <t>Leaf litter is an important mediator of soil respiration in an oak-dominated forest</t>
  </si>
  <si>
    <t>The contribution of the organic (O) horizon to total soil respiration is poorly understood even though it can represent a large source of uncertainty due to seasonal changes in microclimate and O horizon properties due to plant phenology. Our objectives were to partition the CO(2) effluxes of litter layer and mineral soil from total soil respiration (SR) and determine the relative importance of changing temperature and moisture mediating the fluxes. We measured respiration in an oak-dominated forest with or without the O horizon for 1 year within the Oak Openings Region of northwest Ohio. Mineral soil and O horizon respiration were subtracted from mineral soil respiration (MSR) to estimate litter respiration (LR). Measurements were grouped by oak phenology to correlate changes in plant activity with respiration. The presence of the O horizon represented a large source of seasonal variation in SR. The timing of oak phenology explained some of the large changes in both SR and LR, and their relationship with temperature and moisture. The contribution to SR of respiration from the mineral soil was greatest during pre-growth and pre-dormancy, as evident by the low LR:MSR ratios of 0.65 +/- 0.10 (mean +/- SE) and 0.69 +/- 0.03, respectively, as compared to the other phenophases. Including moisture increased our ability to predict MSR and SR during the growth phenophase and LR for every phenophase. Temperature and moisture explained 85% of the variation in MSR, but only 60% of the variation in LR. The annual contribution of O horizon to SR was 48% and the ratio of litter to soil respiration was tightly coupled over a wide range of environmental conditions. Our results suggest the presence of the O horizon is a major mediator of SR.</t>
  </si>
  <si>
    <t>Chen, Jiquan/D-1955-2009; DeForest, Jared/E-5777-2011</t>
  </si>
  <si>
    <t>McNulty, Steven/0000-0003-4518-5646; DeForest, Jared/0000-0002-8390-9126</t>
  </si>
  <si>
    <t>10.1007/s00484-008-0195-y</t>
  </si>
  <si>
    <t>WOS:000263378300001</t>
  </si>
  <si>
    <t>Kothera, L; Zimmerman, EM; Richards, CM; Savage, HM</t>
  </si>
  <si>
    <t>Kothera, Linda; Zimmerman, Erin M.; Richards, Christopher M.; Savage, Harry M.</t>
  </si>
  <si>
    <t>Microsatellite Characterization of Subspecies and Their Hybrids in Culex pipiens Complex (Diptera: Culicidae) Mosquitoes Along a North-South Transect in the Central United States</t>
  </si>
  <si>
    <t>Mosquitoes in the Culex pipiens complex, Cx. p. pipiens L. and Cx. p. quinquefasciatus Say are morphologically similar and important vectors of West Nile and St. Louis Encephalitis viruses in the United States. The subspecies differ with respect to overwintering strategies, with Cx. p, pipiens entering diapause in response to winter conditions and Cx. p. quinquefasciatus lacking this ability, yet they hybridize when found in sympatry. Specimens (n = 646) were collected using gravid traps set along a transect from New Orleans, LA, to Chicago, IL. Microsatellite markers were used to: genetically characterize subspecies and hybrids, determine the degree and extent of hybridization to better define the hybrid zone, and examine the efficacy of hybrid detection between microsatellites and a single-gene assay based on the acetylcholinesterase 2 gene (HotAce.2). The results support the presence of two distinct genetic entities, with a broad, stable hybrid zone in between. Admixture analyses classified &gt;40% of individuals as hybrids. Allelic richness was markedly different at the northern and southern ends of the transect, and there was a significant isolation by distance effect. The hybrid zone seems to be wider and extends further to the south than previous work indicated, and as a result, we propose new boundaries compared with those indicated by a previous study. Microsatellites detected more hybrids than the HotAce.2 assay, although the latter assay remains useful as a screening tool. We suggest that the parental subspecies and the hybrid zone are maintained by heterosis combined with selection for diapause at northern latitudes.</t>
  </si>
  <si>
    <t>Richards, Christopher/A-8328-2013</t>
  </si>
  <si>
    <t>Richards, Christopher/0000-0002-9978-6079</t>
  </si>
  <si>
    <t>10.1603/033.046.0208</t>
  </si>
  <si>
    <t>WOS:000264164800008</t>
  </si>
  <si>
    <t>Peter, DH; Harrington, CA</t>
  </si>
  <si>
    <t>Peter, David H.; Harrington, Constance A.</t>
  </si>
  <si>
    <t>Synchronicity and Geographic Variation in Oregon White Oak Acorn Production in the Pacific Northwest</t>
  </si>
  <si>
    <t>NORTHWEST SCIENCE</t>
  </si>
  <si>
    <t>We explored geographic patterns and synchrony of Oregon white oak (Quercus garryana) acorn production over 8 years from Vancouver Island, British Columbia to Medford, Oregon. We divided our data into geographic areas: Puget-Willamette Trough, Columbia Gorge-East Cascades (Eastside) xeric, Eastside mesic, Cascade Mountain foothills, Roseburg, and Medford to compare annual acorn production among areas. We observed high within-area synchrony, but synchrony across areas was only apparent in 2004 and 2006 (high production), and 2005 (low production). Correlogram analysis indicated significant acorn crop correlation throughout the Puget-Willamette Trough, but synchrony was higher over greater distances among stands than among trees. Relationships between acorn production and mean monthly temperature or precipitation were examined with correlation analyses for each month between floral initiation and acorn maturation over 8 years of observations. Acorn production in the Puget-Willamette Trough was negatively correlated with spring precipitation, possibly due to an effect on floral processes, and winter temperature, which might relate to bud chilling requirements. In Eastside uplands, June precipitation positively correlated with current acorn production, but negatively correlated with the following year's production suggesting a climatically mediated depression by one year's production on that in the following year. Eastside production negatively correlated with precipitation in March suggesting precipitation interferes with floral processes at that time. We developed predictive linear regression models for the two analysis areas with largest sample sizes. Oregon white oak masting is similar to that in other white oaks in terms of periodicity and the effects of spring weather, but is also influenced by other weather related factors following floral induction.</t>
  </si>
  <si>
    <t>Harrington, Constance/G-6161-2012</t>
  </si>
  <si>
    <t>0029-344X</t>
  </si>
  <si>
    <t>10.3955/046.083.0203</t>
  </si>
  <si>
    <t>WOS:000266221300003</t>
  </si>
  <si>
    <t>Varpe, O; Jorgensen, C; Tarling, GA; Fiksen, O</t>
  </si>
  <si>
    <t>Varpe, Oystein; Jorgensen, Christian; Tarling, Geraint A.; Fiksen, Oyvind</t>
  </si>
  <si>
    <t>The adaptive value of energy storage and capital breeding in seasonal environments</t>
  </si>
  <si>
    <t>Timing of reproduction in a seasonal cycle is a life history trait with important fitness consequences. Capital breeders produce offspring from stored resources and, by decoupling feeding and reproduction, may bend the constraints caused by seasonality in food or predation. Income breeders, on the other hand, produce offspring from concurrent food intake, with the disadvantage of less flexibility, but with high efficiency and no inventory costs of carrying stores. Here, we assess relative profitability of capital and income breeding in herbivorous zooplankton inhabiting seasonal, high-latitude environments. We apply a state-dependent life history model where reproductive values are used to optimise energy allocation and diapause strategies over the year. Three environmental scenarios were modelled: an early, an intermediate, and a late feeding season. We found that capital breeding was most important in the early season. Capital breeding ranged from 7-9% of the eggs produced but, because of the high reproductive value of early eggs, capital breeding ranged from 9-30% when measured in terms of reproductive value. The main benefit of capital breeding was reproduction prior to the feeding season - when the reproductive value of an egg peaked. In addition, capital breeding was also used to increase egg production rates at times of income breeding. For individuals born late in the season the model predicted a two-year cycle instead of the typical annual life cycle. These individuals could then reap the benefits of early reproduction and capital breeding in their second year instead of income breeding late in the first year. We emphasize the importance of evaluating reproductive strategies such as capital and income breeding from a complete life cycle perspective. In particular, knowing the seasonality in offspring fitness is essential to appreciate evolutionary and population-level consequences of capital breeding.</t>
  </si>
  <si>
    <t>Jorgensen, Christian/B-4453-2009; Fiksen, Oyvind/F-1771-2011; Fiksen, Oyvind/M-4402-2019; Varpe, Oystein/B-9693-2008</t>
  </si>
  <si>
    <t>Jorgensen, Christian/0000-0001-7087-4625; Fiksen, Oyvind/0000-0002-9687-5842; Varpe, Oystein/0000-0002-5895-6983</t>
  </si>
  <si>
    <t>10.1111/j.1600-0706.2008.17036.x</t>
  </si>
  <si>
    <t>WOS:000263967000006</t>
  </si>
  <si>
    <t>Zhang, QR; Nachman, RJ; Zubrzak, P; Denlinger, DL</t>
  </si>
  <si>
    <t>Zhang, Qirui; Nachman, Ronald J.; Zubrzak, Pawel; Denlinger, David L.</t>
  </si>
  <si>
    <t>Conformational aspects and hyperpotent agonists of diapause hormone for termination of pupal diapause in the corn earworm</t>
  </si>
  <si>
    <t>Diapause hormone (DH) is a peptide well known to induce embryonic diapause in the commercial silkmoth Bombyx mori. More recently, this same neuropeptide was reported to break diapause in pupae of the agriculturally important Heliothis/Helicoverpa complex. in this study we examine the efficacy and potency of a select group of structural analogs of the native hormone in Helicoverpa zea and report the structures of several analogs that are considerably more potent than DH in breaking diapause. Among the most potent analogs (PK-Etz, PK-2Abf, 901) were those with structural components that enhance resistance to peptidases that degrade and inactivate the native peptide in vivo, which may account, at least in part, for the observed increase in potency for these analogs. Analog 901 was previously demonstrated to both enhance biostablility and bioavailability properties in adult heliothines and thus may be a potential candidate for topical application as a diapause-terminating agent. The significant activity observed for two restricted conformation analogs is consistent with an active conformation for diapause hormone that features a transPro within a type I beta-turn in the C-terminal region. DH is also known to successfully break diapause only within a fairly narrow temperature range. While DH is effective at 21 degrees C, it is not effective at 18 degrees C. Likewise, the analogs were effective at 21 degrees C but not at 18 degrees C. By contrast, 20-hydroxyecdysone, a steroid hormone that is also capable of breaking diapause is effective at both temperatures, thus suggesting that DH and the ecdysteroids act through different mechanisms to terminate diapause. (c) 2008 Elsevier Inc. All rights reserved.</t>
  </si>
  <si>
    <t>Zhang, Qirui/C-6579-2011</t>
  </si>
  <si>
    <t>Zhang, Qirui/0000-0002-2749-9740</t>
  </si>
  <si>
    <t>10.1016/j.peptides.2008.07.006</t>
  </si>
  <si>
    <t>WOS:000264791300021</t>
  </si>
  <si>
    <t>Stewart, KW; Anderson, NH</t>
  </si>
  <si>
    <t>Stewart, Kenneth W.; Anderson, Norman H.</t>
  </si>
  <si>
    <t>The life history and nymphal generic character development of Sweltsa adamantea Surdick (Plecoptera; Chloroperlidae) in an Oregon summer-dry headwater stream</t>
  </si>
  <si>
    <t>TRANSACTIONS OF THE AMERICAN ENTOMOLOGICAL SOCIETY</t>
  </si>
  <si>
    <t>This is only the second report of the life history, and first on ontogenic nymphal development, for any of the 22 western species of North American Sweltsa. Concurrent monthly collections of nymphs, with bi-weekly collections of adults from emergence traps, from an intermittent Oregon stream over 10 years yielded an interesting assemblage of stoneflies, including Sweltsa adamantea with no congeners. Adults were taken from emergence traps from 2001 to 2007, and the head-capsule widths of 1,159 nymphs from 1999 to 2007 collections were individually measured. Counts of antennal and cereal segments, windpad presence and backward projecting length, presence of dark, thoracic sternocoxal hairs (a diagnostic character in late instar Sweltsa), diameter of compound eyes, general presence and length of body hairs, and sexual dimorphism were determined for 68 nymphs representing an array of 0.27 to 1.86nun head capsule widths from 2004 to 2007 collections. Eggs were studied and photographed with SEM. The life cycle was semivoltine; adult emergence was from late March to late July, with a peak from May I to June 15. The recruitment of a new cohort of nymphs before early emergence indicated an egg diapause for at least much of the first year. Growth of nymphs was slow through the warm, dry summer. accelerated in fall beginning about September, and rapid from December until emergence. Smallest field-sampled nymphs (0.27 to 0.50mm head capsule width) had 16-18 antennal segments, 5-6 cereal segments., 0.03mm diameter compound eyes. and no wingpads, dark sternocoxal hairs or sexual dimorphism. Progressive development of all these and other noted setal characters occurred until pre-emergent size. Antennal and cereal segments more than doubled in number, and win-pads, dark sternocoxal hairs and sexual dimorphism became discernible at specific how sizes. Eggs were oval, measured 234x340 mu m, had no collar, and had a finely punctuate chorion. Numerous nymphs of medium size range 0.51 to 1.08 mm hew had parts of chironomid larvae protruding from their mouthparts indicating that they were important</t>
  </si>
  <si>
    <t>0002-8320</t>
  </si>
  <si>
    <t>2162-3139</t>
  </si>
  <si>
    <t>10.3157/061.135.0203</t>
  </si>
  <si>
    <t>WOS:000267856200003</t>
  </si>
  <si>
    <t>Bateman, HL; Bond, JB; Campbell, M; Barrie, M; Riggs, G; Snyder, B; Swanson, WF</t>
  </si>
  <si>
    <t>Bateman, Helen L.; Bond, Jennifer B.; Campbell, Mark; Barrie, Michael; Riggs, Gary; Snyder, Barb; Swanson, William F.</t>
  </si>
  <si>
    <t>Characterization of Basal Seminal Traits and Reproductive Endocrine Profiles in North American River Otters and Asian Small-Clawed Otters</t>
  </si>
  <si>
    <t>In this Study, fecal samples were collected from 24 North American river (NARO) and 17 Asian small-clawed otters (ASCO) for 6-36 months and semen collected seasonally from NARO males (n = 4/season) via electroejaculation. Our main objectives were to: (1) characterize endocrine parameters by longitudinal monitoring of fecal hormone metabolites and (2) investigate semen collection and basal seminal traits in NARO. NARO demonstrated a distinct seasonality in the spring, with females having a monoestrual estrogen elevation lasting 15.33 +/- 1.98 (mean +/- SEM) days and males peaking in testosterone production for 25.50 +/- 7.51 days. Pregnancy was characterized by 7-9 months of basal fecal progesterone, presumably corresponding to embryonic diapause, followed by a rapid increase over the final 68-73 days to term. Pseudopregnancy exhibited a similar late winter progesterone peak of 68-72 days, which could not be differentiated from pregnancy. Geographic latitude possibly influenced the timing of increased testosterone in males and increased progesterone in pregnant/pseudopregnant females. In ASCO, monitoring of fecal estrogens did not allow consistent detection of peak values associated with behavioral estrus. Both pregnancy and pseudopregnancy were characterized by it moderate rise in fecal progesterone for 14-16 days postovulation followed by a marked increase. Total gestation length was 67-77 days compared with 62-84 days for pseudopregnancy. In NARO, optimal sperm recovery and quality occurred only in the spring, corresponding with seasonal increases in testicular volume and fecal testosterone. These findings represent the first comprehensive information on normative endocrine and seminal traits in freshwater otter species. Zoo Biol 28:107-126, 2009. (C) 2008 Wiley-Liss, Inc.</t>
  </si>
  <si>
    <t>Campbell, Michelle/B-5793-2008</t>
  </si>
  <si>
    <t>10.1002/zoo.20206</t>
  </si>
  <si>
    <t>WOS:000265503400003</t>
  </si>
  <si>
    <t>Wilczek, AM; Roe, JL; Knapp, MC; Cooper, MD; Lopez-Gallego, C; Martin, LJ; Muir, CD; Sim, S; Walker, A; Anderson, J; Egan, JF; Moyers, BT; Petipas, R; Giakountis, A; Charbit, E; Coupland, G; Welch, SM; Schmitt, J</t>
  </si>
  <si>
    <t>Wilczek, Amity M.; Roe, Judith L.; Knapp, Mary C.; Cooper, Martha D.; Lopez-Gallego, Cristina; Martin, Laura J.; Muir, Christopher D.; Sim, Sheina; Walker, Alexis; Anderson, Jillian; Egan, J. Franklin; Moyers, Brook T.; Petipas, Renee; Giakountis, Antonis; Charbit, Erika; Coupland, George; Welch, Stephen M.; Schmitt, Johanna</t>
  </si>
  <si>
    <t>Effects of Genetic Perturbation on Seasonal Life History Plasticity</t>
  </si>
  <si>
    <t>Like many species, the model plant Arabidopsis thaliana exhibits multiple different life histories in natural environments. We grew mutants impaired in different signaling pathways in field experiments across the species' native European range in order to dissect the mechanisms underlying this variation. Unexpectedly, mutational loss at loci implicated in the cold requirement for flowering had little effect on life history except in late- summer cohorts. A genetically informed photothermal model of progression toward flowering explained most of the observed variation and predicted an abrupt transition from autumn flowering to spring flowering in late- summer germinants. Environmental signals control the timing of this transition, creating a critical window of acute sensitivity to genetic and climatic change that may be common for seasonally regulated life history traits.</t>
  </si>
  <si>
    <t>Lopez-Gallego, Cristina/F-5034-2015; Moyers, Brook T./E-1516-2012; Muir, Christopher/V-4461-2017</t>
  </si>
  <si>
    <t>Moyers, Brook T./0000-0003-0340-9488; Muir, Christopher/0000-0003-2555-3878; Petipas, Renee/0000-0002-8712-8183</t>
  </si>
  <si>
    <t>10.1126/science.1165826</t>
  </si>
  <si>
    <t>WOS:000263295400041</t>
  </si>
  <si>
    <t>Roth, TC; Pravosudov, VV</t>
  </si>
  <si>
    <t>Roth, Timothy C., II; Pravosudov, Vladimir V.</t>
  </si>
  <si>
    <t>Hippocampal volumes and neuron numbers increase along a gradient of environmental harshness: a large-scale comparison</t>
  </si>
  <si>
    <t>Environmental conditions may provide specific demands for memory, which in turn may affect specific brain regions responsible for memory function. For food-caching animals, in particular, spatial memory appears to be important because it may have a direct effect on fitness via the accuracy of cache retrieval. Animals living in more harsh environments should rely more on cached food, and thus theoretically should have better memory to support cache retrieval, which may be crucial for survival. Consequently, animals in harsh environments may benefit from more neurons within a larger hippocampus (Hp), a part of the brain involved in spatial memory. Here, we present the first large-scale test of the hypothesis that Hp structure is related to the severity of the environment within a single food-caching species (the black-capped chickadee, Poecile atricapillus) with a large range encompassing a great diversity of climatic conditions. Hp size in birds collected at five locations along a gradient of environmental harshness from Alaska to Kansas ranked perfectly with climatic severity. Birds from more harsh northern climates (defined by lower ambient temperature, shorter day length and more snow cover) had significantly larger Hp volumes and more Hp neurons (both relative to telencephalon volume) than those from more mild southern latitudes. Environmental pressures therefore seem capable of influencing specific brain regions independently, which may result in enhanced memory, and hence survival, in harsh climates.</t>
  </si>
  <si>
    <t>10.1098/rspb.2008.1184</t>
  </si>
  <si>
    <t>WOS:000262002400002</t>
  </si>
  <si>
    <t>Rodda, GH; Jarnevich, CS; Reed, RN</t>
  </si>
  <si>
    <t>Rodda, Gordon H.; Jarnevich, Catherine S.; Reed, Robert N.</t>
  </si>
  <si>
    <t>What parts of the US mainland are climatically suitable for invasive alien pythons spreading from Everglades National Park?</t>
  </si>
  <si>
    <t>The Burmese Python (Python molurus bivittatus) is now well established in southern Florida and spreading northward. The factors likely to limit this spread are unknown, but presumably include climate or are correlated with climate. We compiled monthly rainfall and temperature statistics from 149 stations located near the edge of the python's native range in Asia (Pakistan east to China and south to Indonesia). The southern and eastern native range limits extend to saltwater, leaving unresolved the species' climatic tolerances in those areas. The northern and western limits are associated with cold and aridity respectively. We plotted mean monthly rainfall against mean monthly temperature for the 149 native range weather stations to identify the climate conditions inhabited by pythons in their native range, and mapped areas of the coterminous United States with the same climate today and projected for the year 2100. We accounted for both dry-season aestivation and winter hibernation (under two scenarios of hibernation duration). The potential distribution was relatively insensitive to choice of scenario for hibernation duration. US areas climatically matched at present ranged up the coasts and across the south from Delaware to Oregon, and included most of California, Texas, Oklahoma, Arkansas, Louisiana, Mississippi, Alabama, Florida, Georgia, and South and North Carolina. By the year 2100, projected areas of potential suitable climate extend northward beyond the current limit to include parts of the states of Washington, Colorado, Illinois, Indiana, Ohio, West Virginia, Pennsylvania, New Jersey, and New York. Thus a substantial portion of the mainland US is potentially vulnerable to this ostensibly tropical invader.</t>
  </si>
  <si>
    <t>10.1007/s10530-008-9228-z</t>
  </si>
  <si>
    <t>WOS:000262490100008</t>
  </si>
  <si>
    <t>Christen, DC; Matlack, GR</t>
  </si>
  <si>
    <t>Christen, Douglas C.; Matlack, Glenn R.</t>
  </si>
  <si>
    <t>The habitat and conduit functions of roads in the spread of three invasive plant species</t>
  </si>
  <si>
    <t>Nonnative plant species commonly occur along roadsides, and populations are often assumed to invade by spread along the road axis. To distinguish between the function of roadsides as movement corridors and as habitat, nonnative plant species were surveyed along roads in deciduous forest sites in southeastern Ohio, USA. The importance of road proximity was tested by comparing nonnative species abundance in 100 m transects along roads with transects in undisturbed forest. Nonnative species were most abundant and most frequently observed in roadside sites in valleys. Three common species were chosen for closer scrutiny. In a seed sowing experiment roads and open sites proved to be better locations for the germination and growth of Microstegium vimineum than non-roadside and closed-canopy sites. Tussilago farfara and Rosa multiflora occurred in a small number of disjunct patches suggesting infrequent arrival in the sampled transects. Both species were strongly clustered at scales consistent with diffusive spread by vegetative growth and short-range seed dispersal. Comparisons of distributions parallel and perpendicular to roads showed no evidence for enhanced dispersal along the road axis. Microstegium distributions were correlated with local light availability implying site saturation. Microstegium micro-distributions suggested that spread along the road axis was facilitated by movement of dormant seeds in road maintenance. Thus, roadsides appear to function as both habitat and a conduit for population expansion, with the rate of spread dependent on the life history of the individual species. These results suggest a hierarchical process of regional invasion, with different dispersal mechanisms functioning at different spatial scales.</t>
  </si>
  <si>
    <t>10.1007/s10530-008-9262-x</t>
  </si>
  <si>
    <t>WOS:000262490100028</t>
  </si>
  <si>
    <t>Duffy, KJ; Kingston, NE; Sayers, BA; Roberts, DL; Stout, JC</t>
  </si>
  <si>
    <t>Duffy, Karl J.; Kingston, Naomi E.; Sayers, Brendan A.; Roberts, David L.; Stout, Jane C.</t>
  </si>
  <si>
    <t>Inferring National and Regional Declines of Rare Orchid Species with Probabilistic Models</t>
  </si>
  <si>
    <t>CONSERVATION BIOLOGY</t>
  </si>
  <si>
    <t>Fragmentation of natural habitats can increase numbers of rare species. Conservation of rare species requires experts and resources, which may be lacking for many species. In the absence of regular surveys and expert knowledge, historical sighting records can provide data on the distribution of a species. Numerous models have been developed recently to make inferences regarding the threat status of a taxon on the basis of variation in trends of sightings over time. We applied 5 such models to national and regional (county) data on 3 red-listed orchid species (Cephalanthera longifolia, Hammarbya paludosa, and Pseudorchis albida) and 1 species that has recently come to the attention of conservation authorities (Neotinea maculata) in the Republic of Ireland. In addition, we used an optimal linear estimate to calculate the time of extinction for each species overall and within each county. To account for bias in recording effort over time, we used rarefaction analysis. On the basis of sighting records, we inferred that these species are not threatened with extinction and, although there have been declines, there is no clear geographical pattern of decline in any species. Most counties where these orchid species occurred had a low number of sightings; hence, we were cautious in our interpretation of output from statistical models. We suggest the main drivers of decline in these species in Ireland are modification of habitats for increased agricultural production and lack of appropriate management. Our results show that the application of probabilistic models can be used even when sighting data are scarce, provided multiple models are used simultaneously and rarefaction is used to account for bias in recording effort among species over time. These models could be used frequently when making an initial conservation assessment of species in a region, particularly if there is a relatively constant recording rate and some knowledge of the underlying recording process. Regional-scale analyses, such as ours, complement World Conservation Union criteria for assessment of the extinct category and are useful for highlighting areas of under recording and focusing conservation efforts of rare and endangered species.</t>
  </si>
  <si>
    <t>Stout, Jane C/B-1631-2010</t>
  </si>
  <si>
    <t>Stout, Jane C/0000-0002-2027-0863</t>
  </si>
  <si>
    <t>0888-8892</t>
  </si>
  <si>
    <t>1523-1739</t>
  </si>
  <si>
    <t>10.1111/j.1523-1739.2008.01064.x</t>
  </si>
  <si>
    <t>WOS:000262465500023</t>
  </si>
  <si>
    <t>Jonsson, AM; Appelberg, G; Harding, S; Barring, L</t>
  </si>
  <si>
    <t>Jonsson, Anna Maria; Appelberg, Gustaf; Harding, Susanne; Barring, Lars</t>
  </si>
  <si>
    <t>Spatio-temporal impact of climate change on the activity and voltinism of the spruce bark beetle, Ips typographus</t>
  </si>
  <si>
    <t>The spruce bark beetle Ips typographus is one of the major insect pests of mature Norway spruce forests. In this study, a model describing the temperature-dependent thresholds for swarming activity and temperature requirement for development from egg to adult was driven by transient regional climate scenario data for Sweden, covering the period of 1961-2100 for three future climate change scenarios (SRES A2, A1B and B2). During the 20th century, the weather supported the production of one bark beetle generation per year, except in the north-western mountainous parts of Sweden where the climate conditions were too harsh. A warmer climate may sustain a viable population also in the mountainous part; however, the distributional range of I. typographus may be restricted by the migration speed of Norway spruce. Modelling suggests that an earlier timing of spring swarming and fulfilled development of the first generation will significantly increase the frequency of summer swarming. Model calculations suggest that the spruce bark beetle will be able to initiate a second generation in South Sweden during 50% of the years around the mid century. By the end of the century, when temperatures during the bark beetle activity period are projected to have increased by 2.4-3.8 degrees C, a second generation will be initiated in South Sweden in 63-81% of the years. The corresponding figures are 16-33% for Mid Sweden, and 1-6% for North Sweden. During the next decades, one to two generations per year are predicted in response to temperature, and the northern distribution limit for the second generation will vary. Our study addresses questions applicable to sustainable forest management, suggesting that adequate countermeasures require monitoring of regional differences in timing of swarming and development of I. typographus, and planning of control operations during summer periods with large populations of bark beetles.</t>
  </si>
  <si>
    <t>10.1111/j.1365-2486.2008.01742.x</t>
  </si>
  <si>
    <t>WOS:000262510500016</t>
  </si>
  <si>
    <t>Augustyniak, M; Babczynska, A; Augustyniak, M</t>
  </si>
  <si>
    <t>Augustyniak, Maria; Babczynska, Agnieszka; Augustyniak, Michal</t>
  </si>
  <si>
    <t>Does the grasshopper Chorthippus brunneus adapt to metal polluted habitats ? A study of glutathione-dependent enzymes in grasshopper nymphs</t>
  </si>
  <si>
    <t>Glutathione contents and activity of glutathione-dependent enzymes in the body of insects inhabiting polluted areas depend on toxin kind, concentration and exposure time. Enzymatic response may be modified by gender, age, developmental stage and state of nutrition. Also, chronic exposure to metals in the environment may cause the selection of individuals resistant to some environmental toxins. To assess the degree of adaptation of Chorthippus brunneus to metal-polluted habitats, we measured glutathione contents and the activity of selected glutathione-dependent enzymes in the offspring of aging mothers which differed in time and intensity of exposure to metals in their habitats. We tested whether differences represent temporal shifts in tolerance range or were genetically preserved and inherited by future generations. We investigated insects from three populations. Two live in heavily metal-burdened areas, exposed to metals for 170 (Szopienice) or 50 years (Olkusz) and the third inhabits an unpolluted reference site (Pilica). The most important findings were age-by-site interactions for all biochemical analyses. Nymphs from Szopienice had lower glutathione contents and lower glutathione-dependent enzyme activity in comparison with nymphs from the reference site. This was especially distinct in nymphs hatched from eggs laid by young females. The offspring of aging females from Olkusz, in terms of glutathione contents and glutathione reductase activities, revealed similar patterns to those from the reference site. For the remaining parameters, enzyme activity patterns in nymphs from Olkusz were similar to those of nymphs from Szopienice.</t>
  </si>
  <si>
    <t>Augustyniak, Maria/0000-0003-1960-1669</t>
  </si>
  <si>
    <t>10.1111/j.1744-7917.2009.00251.x</t>
  </si>
  <si>
    <t>WOS:000263246700004</t>
  </si>
  <si>
    <t>Prischmann, DA; Dashiell, KE; Hibbard, BE</t>
  </si>
  <si>
    <t>Prischmann, D. A.; Dashiell, K. E.; Hibbard, B. E.</t>
  </si>
  <si>
    <t>Assessing larval rootworm behaviour after contacting maize roots: impact of germplasm, rootworm species and diapause status</t>
  </si>
  <si>
    <t>Current methods of screening maize (Zea mays L.) germplasm for susceptibility or resistance to corn rootworms (Coleoptera: Chrysomelidae) rely primarily on information from large-scale field experiments. Due to labour and cost constraints associated with field trials, alternative evaluation methods are desirable. We used a previously developed behavioural bioassay to: (1) investigate the host search behaviour of rootworm larvae after contact with 14 maize genotypes, (2) compare the behaviour of non-diapausing Diabrotica virgifera virgifera LeConte, diapausing D. v. virgifera, and diapausing D. barberi Smith &amp; Lawrence and (3) determine if this technique can be used to separate susceptible vs. resistant maize genotypes. The majority of rootworm larvae engaged in intensive (local search) behaviour after exposure to maize roots, whereas larvae continued to exhibit extensive (ranging) behaviour after contact with negative controls. Even though a transgenic hybrid with resistance to D. v. virgifera was included in analyses, quantitative path measurements were similar among genotypes and only differed between specific maize lines and controls. Notably, there were differences in host search behaviour among rootworm groups, with non-diapausing D. v. virgifera having more convoluted paths and engaging in intensive search more frequently than diapausing rootworms. Correlations between larval path measurements and historic root damage ratings were not significant, although there were weak positive correlations between historic adult emergence densities and measures of path linearity. However, due to the lack of significant behavioural differences among maize lines with a range of susceptibility levels, we concluded that this bioassay is not useful in screening maize germplasm for rootworm resistance.</t>
  </si>
  <si>
    <t>Hibbard, Bruce/0000-0001-8067-4416</t>
  </si>
  <si>
    <t>10.1111/j.1439-0418.2008.01313.x</t>
  </si>
  <si>
    <t>WOS:000263255400003</t>
  </si>
  <si>
    <t>Mollenbeck, V; Hermann, G; Fartmann, T</t>
  </si>
  <si>
    <t>Moellenbeck, Verena; Hermann, Gabriel; Fartmann, Thomas</t>
  </si>
  <si>
    <t>Does prescribed burning mean a threat to the rare satyrine butterfly Hipparchia fagi? Larval-habitat preferences give the answer</t>
  </si>
  <si>
    <t>The ecological effects of fire management, especially regarding arthropods are poorly investigated. Burning in winter was assumed to pose a threat to butterfly species hibernating as larvae. To assess the impact of prescribed burning on population viability, we analysed larval-habitat preferences of the highly endangered, xero-thermophilous butterfly Hipparchia fagi in vineyards of the Kaiserstuhl region (southern Germany). Microhabitat preference analyses for mature larvae and egg-laying females revealed a preference of H. fagi for Bromus erectus-dominated communities with sparse vegetation coverage and a distinct tuft growth of the host plant B. erectus on microclimatically benefited slopes. We explain the preference of B. erectus by a preference of vegetation structure. The grass tufts offer a suitable climatically buffered living space for larvae. Egg deposition took place on dry substrate at positions of high solar radiation, thus adapted to hot and dry microclimate. As the larval habitat was sparsely vegetated as well as generally legally protected, fire management was not applicable and therefore not affecting the populations. We think it is conceivable that H. fagi, occurring here at its northern range limit, might expand its larval habitat into denser, combustible B. erectus stands in the course of global warming. A change in habitat preferences would necessitate a re-evaluation of management options.</t>
  </si>
  <si>
    <t>10.1007/s10841-007-9128-z</t>
  </si>
  <si>
    <t>WOS:000262125000008</t>
  </si>
  <si>
    <t>Farnesi, LC; Martins, AJ; Valle, D; Rezende, GL</t>
  </si>
  <si>
    <t>Farnesi, Luana Cristina; Martins, Ademir Jesus; Valle, Denise; Rezende, Gustavo Lazzaro</t>
  </si>
  <si>
    <t>Embryonic development of Aedes aegypti (Diptera: Culicidae): influence of different constant temperatures</t>
  </si>
  <si>
    <t>MEMORIAS DO INSTITUTO OSWALDO CRUZ</t>
  </si>
  <si>
    <t>Despite its vector importance little attention is given to Aedes aegypti embryonic development. In this study, temperature influence on time course of Ae. aegypti larvae hatching and egg viability were evaluated. The dormancy state at the end of embryogenesis could be interrupted with a proper stimulus. Temperatures tested ranged between 12-36 degrees C; the maximum temperature limit is 35 degrees C and the minimum one is below 12 degrees C. Egg viability between 16-31 degrees C was above 80%. The definition of physiological embryonic parameters at this temperature range corroborates Ae. aegypti presence on tropical and subtropical world regions.</t>
  </si>
  <si>
    <t>Martins, Ademir/0000-0001-5739-1215; Rezende, Gustavo/0000-0002-8904-7598</t>
  </si>
  <si>
    <t>0074-0276</t>
  </si>
  <si>
    <t>1678-8060</t>
  </si>
  <si>
    <t>10.1590/S0074-02762009000100020</t>
  </si>
  <si>
    <t>WOS:000264042900020</t>
  </si>
  <si>
    <t>Morel, P; Trehin, C; Breuil-Broyer, S; Negrutiu, I</t>
  </si>
  <si>
    <t>Morel, Patrice; Trehin, Christophe; Breuil-Broyer, Stephanie; Negrutiu, Ioan</t>
  </si>
  <si>
    <t>Altering FVE/MSI4 results in a substantial increase of biomass in Arabidopsis-the functional analysis of an ontogenesis accelerator</t>
  </si>
  <si>
    <t>FVE/MSI4, a highly conserved gene through evolution, is considered a classical flowering time gene from the autonomous pathway in Arabidopsis thaliana. Our work provides complementary, yet distinct, evidence that mutations in FVE/MSI4 have highly pleiotropic effects on plant architecture and organ production and growth, indicating an overall role in reprogramming the genome. First, this is illustrated by the fact that fve mutants and transgenic versions of the gene show no morphological aberrations while living, on average, twice as long and producing more biomass and seeds than the wild type. For example, depending on the photoperiod, the vegetative biomass in the mutants is increased three- to eightfold. FVE/MSI4 can therefore be considered a multifactor component of biomass and yield. Second, the gene functions primarily at the shoot apical meristem, acting to calibrate its overall cell proliferation activity and organ initiation. At the same time, FVE/MSI4 regulates cell growth during organ formation mainly by modulating the timing of proliferation-differentiation transition and that of endoreduplication. FVE/MSI4 is an accelerator of ontogenesis. The function of the gene is to scale-down meristem activities, while accelerating developmental transitions and cellular differentiation. Genes of the kind are ideal tools in biotech for engineering biomass and yield according to geographical or climate constraints. The results enhance our understanding on the role epigenetic components of the genome, such as FVE/MSI4, play in adaptation and biomass calibration. They also illustrate the kind of functional characterization biotech applications might require during the first steps of product development.</t>
  </si>
  <si>
    <t>morel, patrice/0000-0003-1690-8032</t>
  </si>
  <si>
    <t>10.1007/s11032-008-9229-8</t>
  </si>
  <si>
    <t>WOS:000262125600006</t>
  </si>
  <si>
    <t>Host plant preference and performance of the sibling species of butterflies Leptidea sinapis and Leptidea reali: a test of the trade-off hypothesis for food specialisation</t>
  </si>
  <si>
    <t>A large proportion of phytophagous insect species are specialised on one or a few host plants, and female host plant preference is predicted to be tightly linked to high larval survival and performance on the preferred plant(s). Specialisation is likely favoured by selection under stable circumstances, since different host plant species are likely to differ in suitability-a pattern usually explained by the "trade-off hypothesis", which posits that increased performance on a given plant comes at a cost of decreased performance on other plants. Host plant specialisation is also ascribed an important role in host shift speciation, where different incipient species specialise on different host plants. Hence, it is important to determine the role of host plants when studying species divergence and niche partitioning between closely related species, such as the butterfly species pair Leptidea sinapis and Leptidea reali. In Sweden, Leptidea sinapis is a habitat generalist, appearing in both forests and meadows, whereas Leptidea reali is specialised on meadows. Here, we study the female preference and larval survival and performance in terms of growth rate, pupal weight and development time on the seven most-utilised host plants. Both species showed similar host plant rank orders, and larvae survived and performed equally well on most plants with the exceptions of two rarely utilised forest plants. We therefore conclude that differences in preference or performance on plants from the two habitats do not drive, or maintain, niche separation, and we argue that the results of this study do not support the trade-off hypothesis for host plant specialisation, since the host plant generalist Leptidea sinapis survived and performed as well on the most preferred meadow host plant Lathyrus pratensis as did Leptidea reali although the generalist species also includes other plants in its host range.</t>
  </si>
  <si>
    <t>10.1007/s00442-008-1206-8</t>
  </si>
  <si>
    <t>WOS:000262576700012</t>
  </si>
  <si>
    <t>Martynova, DM; Graeve, M; Bathmann, UV</t>
  </si>
  <si>
    <t>Martynova, Daria M.; Graeve, Martin; Bathmann, Ulrich V.</t>
  </si>
  <si>
    <t>Adaptation strategies of copepods (superfamily Centropagoidea) in the White Sea (66A degrees N)</t>
  </si>
  <si>
    <t>Seasonal dynamics of major biochemical features were studied for three abundant egg-diapausing copepods Acartia bifilosa, Centropages hamatus and Temora longicornis, in the White Sea (66A degrees N), between June 2002 and September 2002. Dry weight (DW) and prosome length varied from 0.54 mu g ind(-1) and 0.163 +/- A 0.012 mm (A. bifilosa, CI) to 9.58 +/- A 0.72 mu g ind(-1) and 1.135 +/- A 0.167 mm (C. hamatus, females). C-org and N-org content reached up to 5.91 +/- A 0.44 and 1.23 +/- A 0.09 mu g ind(-1) (C. hamatus, females). Protein and lipid content varied greatly from 31.8 to 67.3% DW and from 8.7 to 42.6% DW, respectively. These species show somewhat different biology compared to species at lower latitudes. The copepods use lipid stores to survive during short-term food shortage (e.g. in autumn) and successfully complete their life cycle. In the isolated White Sea during last post-glacial period, species probably evolved some special biochemical features (especially wax esters presence). Food quality demands and long ice coverage are possible factors limiting early development of species in spring.</t>
  </si>
  <si>
    <t>Martynova, Daria M./B-2783-2008</t>
  </si>
  <si>
    <t>Martynova, Daria M./0000-0001-8279-9896</t>
  </si>
  <si>
    <t>10.1007/s00300-008-0513-1</t>
  </si>
  <si>
    <t>WOS:000262439300001</t>
  </si>
  <si>
    <t>Anderson, LL; Mao, XR; Scott, BA; Crowder, CM</t>
  </si>
  <si>
    <t>Anderson, Lori L.; Mao, Xianrong; Scott, Barbara A.; Crowder, C. Michael</t>
  </si>
  <si>
    <t>Survival from Hypoxia in C-elegans by Inactivation of Aminoacyl-tRNA Synthetases</t>
  </si>
  <si>
    <t>Hypoxia is important in a wide range of biological processes, such as animal hibernation and cell survival, and is particularly relevant in many diseases. The sensitivity of cells and organisms to hypoxic injury varies widely, but the molecular basis for this variation is incompletely understood. Using forward genetic screens in Caenorhabditis elegans, we isolated a hypoxia- resistant reduction- of- function mutant of rrt- 1 that encodes an arginyl- transfer RNA ( tRNA) synthetase, an enzyme essential for protein translation. Knockdown of rrt- 1, and of most other genes encoding aminoacyl- tRNA synthetases, rescued animals from hypoxia- induced death, and the level of hypoxia resistance was inversely correlated with translation rate. The unfolded protein response was induced by hypoxia and was required for the hypoxia resistance of the reduction- of- function mutant of rrt- 1. Thus, translational suppression produces hypoxia resistance, in part by reducing unfolded protein toxicity.</t>
  </si>
  <si>
    <t>10.1126/science.1166175</t>
  </si>
  <si>
    <t>WOS:000262862800042</t>
  </si>
  <si>
    <t>Williams, KD; Sokolowski, MB</t>
  </si>
  <si>
    <t>Williams, Karen D.; Sokolowski, Maria B.</t>
  </si>
  <si>
    <t>Evolution: How Fruit Flies Adapt to Seasonal Stresses</t>
  </si>
  <si>
    <t>Fruit flies inhabit a wide range of latitudes, requiring adaptation to the varying local climates. A recent study reports evidence that the ability of North American flies to endure the winter involves adaptive polymorphism of the couch potato gene.</t>
  </si>
  <si>
    <t>Williams, Karen/B-9958-2011</t>
  </si>
  <si>
    <t>Sokolowski, Marla/0000-0002-7462-8007</t>
  </si>
  <si>
    <t>R63</t>
  </si>
  <si>
    <t>R64</t>
  </si>
  <si>
    <t>10.1016/j.cub.2008.11.035</t>
  </si>
  <si>
    <t>WOS:000263012600009</t>
  </si>
  <si>
    <t>Flaquer, C; Puig-Montserrat, X; Goiti, U; Vidal, F; Curco, A; Russo, D</t>
  </si>
  <si>
    <t>Flaquer, Carles; Puig-Montserrat, Xavier; Goiti, Urtzi; Vidal, Francesc; Curco, Antoni; Russo, Danilo</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</si>
  <si>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</si>
  <si>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</si>
  <si>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Goiti, Urtzi/AAA-4534-2019</t>
  </si>
  <si>
    <t>Russo, Danilo/0000-0002-1934-7130</t>
  </si>
  <si>
    <t>10.3161/150811009X465767</t>
  </si>
  <si>
    <t>WOS:000268072600012</t>
  </si>
  <si>
    <t>Duguma, D; Kring, TJ; Wiedenmann, RN</t>
  </si>
  <si>
    <t>Duguma, Dagne; Kring, Timothy J.; Wiedenmann, Robert N.</t>
  </si>
  <si>
    <t>Seasonal dynamics of Urophora quadrifasciata on spotted knapweed in the Arkansas Ozarks</t>
  </si>
  <si>
    <t>Periodic sweep-net sampling and capitula sampling were conducted between April and October 2007 to determine the seasonal phenology of Urophora quadrifasciata (Meigen) (Diptera: Tephritidae) on spotted knapweed, Centaurea stoebe subsp. micranthos (Gugler) Hayek(Asteraccae), in the Arkansas Ozarks of the United States of America. Urophora quadrifasciata produces up to three generations in Arkansas, rather than being bivoltine as in the northern United States of America. The first, second, and third generations of U. quadrifasciata reached peak adult numbers around 26 May, 29 June, and 27 July, respectively. Males tended to emerge earlier than females but the female:male ratio was approximately 1:1 for most of the season. The majority of the offspring of the three generations emerged between June and October, while approximately 38% entered diapause and emerged as adults in April-June of the following yearn 3.4 +/- 0.1 (mean +/- SE) (range 1-12) flies emerged from each infested capitulum. The absence of other, competing knapweed biological control agents as well as very low rates of: parasitism, mild weather conditions, and a long, er knapweed growing season likely contributed to the adaptation and establishment of U. quadrifasciata on spotted knapweed in Arkansas.</t>
  </si>
  <si>
    <t>Kring, Timothy/0000-0002-4920-8553</t>
  </si>
  <si>
    <t>10.4039/n08-063</t>
  </si>
  <si>
    <t>WOS:000264267300006</t>
  </si>
  <si>
    <t>Pereira, MJB; Berti, E</t>
  </si>
  <si>
    <t>Barbosa Pereira, Monica Josene; Berti-Filho, Evoneo</t>
  </si>
  <si>
    <t>Thermal requirements and estimate of the Annona fruit borer (Cerconota anonella) generations number</t>
  </si>
  <si>
    <t>CIENCIA RURAL</t>
  </si>
  <si>
    <t>Cerconota anonella is the most important pest of the Annonaceae in the Neotropical region. Larval damage can result in 60 to 100% losses in fruit production. The objectives of this research were to study the biology of the Annona fruit borer C. anonella in different temperatures, to determine their thermal requirements and estimate the number of generations to the cities producers of Sao Paulo state. To determine the duration, viability and thermal requirements insects were reared in sugar apple, at different temperatures (18, 21, 25, 28, 30 and 32 degrees C), relative humidity and 90.0 +/- 5.0 photoperiod of 14 hours. The duration of the stages development and the biological cycle (egg-adult) were affected by temperature and were higher in lower temperatures; the viability was higher in the temperature range from 21 to 30 degrees C. The lowest temperature threshold development (Tb) and thermal constant (K) for the egg, caterpillar, pupal and life cycle were 10.20 degrees C and 83.33 GD; 11.72 degrees C and 249.71 GD, 8,69 degrees C and 161.33 GD; 11.05 degrees C e 478.14 GD, respectively. Based on normal climatic l, the number of annual generations of C. anonella ranged from 9 to 10 and from 7 to 8 if it was considered the only fruiting time. These results demonstrate the high potential of this pest in the field.</t>
  </si>
  <si>
    <t>Pereira, Monica/F-4736-2014</t>
  </si>
  <si>
    <t>0103-8478</t>
  </si>
  <si>
    <t>1678-4596</t>
  </si>
  <si>
    <t>10.1590/S0103-84782009005000177</t>
  </si>
  <si>
    <t>WOS:000271424200002</t>
  </si>
  <si>
    <t>Roth, S; Reinhardt, K</t>
  </si>
  <si>
    <t>Roth, Steffen; Reinhardt, Klaus</t>
  </si>
  <si>
    <t>Sexual dimorphism in winter survival rate differs little between damselbug species (Heteroptera: Nabidae)</t>
  </si>
  <si>
    <t>The winter survival of three closely related univoltine heteropterans that overwinter as adults, Nabis rugosus, N. ericetorum and N. pseudoferus was investigated. After 150 days of low temperature treatment (3-5 degrees C, 16L : 8D, r.h. 70-80%) more males than females died. The mortality rate ranged from 88.8 to 93.8% in males and from 54.2 to 60.7% in females. However, these sexual differences in mortality did not differ significantly across the three species and populations of different geographic origin. It remains a general question whether this considerable evolutionary stability in the sex-specific investment into reproduction and survival phylogenetically conserved or frequently evolves anew to similar levels in separated populations and species. In Nabis rugosus, the relative loss of body mass during overwintering was up to 37.8%. This reflects dramatic somatic costs of adult overwintering and indirectly supports the hypothesis that food supply during overwintering is important for some heteropteran predators. However, body mass before overwintering did not significantly explain the survival pattern in N. rugosus in either sex. The similar sex-specific survival rate of overwintering adult nabids regardless of species and geographic origin can be useful for studies on population dynamics of nabids in agroecosystems and biocontrol.</t>
  </si>
  <si>
    <t>10.14411/eje.2009.005</t>
  </si>
  <si>
    <t>WOS:000264479100005</t>
  </si>
  <si>
    <t>Murata, Y; Ideo, S; Watada, M; Mitsui, H; Kimura, MT</t>
  </si>
  <si>
    <t>Murata, Yusuke; Ideo, Shinsuke; Watada, Masayoshi; Mitsui, Hideyuki; Kimura, Masahito T.</t>
  </si>
  <si>
    <t>Genetic and physiological variation among sexual and parthenogenetic populations of Asobara japonica (Hymenoptera: Braconidae), a larval parasitoid of drosophilid flies</t>
  </si>
  <si>
    <t>We studied variations in genetic, physiological, and ecological traits, and the phylogenetic relationship among sexual and parthenogenetic populations of Asobara japonica, a larval parasitoid of drosophilid flies, in order to understand how they adapt to local environments and have differentiated. The strain from Iriomote-jima (IR) differed from other Japanese strains in the nucleotide sequences of its cytochrome oxidase Subunit I (COI) and in not undergoing diapause and having a shorter preimaginal period and a higher adult tolerance of cold. The strains other than IR showed a low level of nucleotide variation in COI but varied in their mode of reproduction; the strains from the Ryukyu Islands were sexual, whereas those from the main islands of Japan and Ogasawara were parthenogenetic. In addition, strains from higher latitudes generally showed a high incidence of diapause, although there were some exceptions. On the other hand, preimaginal period and adult cold tolerance varied little among the strains excluding IR, and pupal cold tolerance, oviposition preference and incidence of parasitism varied little among the strains including IR. Evolution and environmental adaptations in this species are discussed, particularly focusing on parthenogenetic populations.</t>
  </si>
  <si>
    <t>10.14411/eje.2009.020</t>
  </si>
  <si>
    <t>WOS:000265937900003</t>
  </si>
  <si>
    <t>Shama, LNS; Robinson, CT</t>
  </si>
  <si>
    <t>Shama, Lisa N. S.; Robinson, Christopher T.</t>
  </si>
  <si>
    <t>Microgeographic life history variation in an alpine caddisfly: plasticity in response to seasonal time constraints</t>
  </si>
  <si>
    <t>1. Temporally constrained environments, such as habitats with short growth seasons or short hydroperiods, cause potentially strong selection on life histories. Depending on the predictability of these events and the extent of spatial and temporal heterogeneity, local populations could become adapted either via a fixed phenotype or via life history plasticity in response to these environmental cues. 2. We used a common garden experiment to investigate microgeographic variation in life history responses to combined changes in photoperiod (ambient/late) and hydroperiod (constant/drying) time constraint cues in an alpine caddisfly (Trichoptera). We compared six populations (three permanent/three temporary streams) originating from a small, alpine floodplain and which spanned an expected gradient in growth period duration (GPD) with distance from glaciers. 3. We made two main predictions in relation to locally varying selection pressures: (i) populations nearest glaciers (shorter GPD and strongest time constraints) should have the fastest development rates and (ii) populations from permanent streams should be less able to respond to drying hydroperiods than populations from temporary streams. 4. All populations and both sexes accelerated development in response to late season photoperiod cues. However, only permanent stream populations showed an increase in development time with increasing GPD, suggesting that other factors were influencing populations in temporary streams. 5. Permanent stream populations showed countergradient variation (genetic and environmental influences were in opposition) in development time, and under-compensation of growth rates resulted in a converse Bergmann cline in body size (smaller body size along gradients of declining season length). The extent of plasticity in response to hydroperiod, and the combined effects of both time constraints, differed between populations and sexes, but were not consistent among populations. 6. Taken together, our results suggest adaptive plasticity in response to season length. The lack of a predictable pattern in response to hydroperiod may be due to gene flow or weak selection. We conclude that spatially structured populations can strongly differ in phenotypic plasticity even at microgeographic scales.</t>
  </si>
  <si>
    <t>Shama, Lisa N S/K-7469-2017</t>
  </si>
  <si>
    <t>Shama, Lisa N S/0000-0002-9017-9950</t>
  </si>
  <si>
    <t>10.1111/j.1365-2427.2008.02102.x</t>
  </si>
  <si>
    <t>WOS:000261621400013</t>
  </si>
  <si>
    <t>Smith, CF; Schuett, GW; Earley, RL; Schwenk, K</t>
  </si>
  <si>
    <t>Smith, Charles F.; Schuett, Gordon W.; Earley, Ryan L.; Schwenk, Kurt</t>
  </si>
  <si>
    <t>THE SPATIAL AND REPRODUCTIVE ECOLOGY OF THE COPPERHEAD (AGKISTRODON CONTORTRIX) AT THE NORTHEASTERN EXTREME OF ITS RANGE</t>
  </si>
  <si>
    <t>HERPETOLOGICAL MONOGRAPHS</t>
  </si>
  <si>
    <t>We studied the spatial and reproductive ecology of a Population of Copperheads (Agkistrodon contortrix), a North American pitviper, in a basalt trap-rock ecosystem in the central Connecticut River Valley, a region that constitutes the northeastern extreme of this species' geographic range. Adult males (n = 20) and females (n = 15) were surgically implanted with radio-transmitters and tracked every 48 h during the active season (April through October) for three consecutive years (2001 to 2003). From late autumn to early spring (November through March), when snakes were hibernating and thus inactive, tracking was reduced to once per week. We generated data On movement and other spatial parameters for each subject rising GPS coordinates. There were significant sex differences in activity range size and multiple movement parameters. Throughout the active season males had greater activity range sizes and showed greater movement than females. This trend was pronounced during the mating season, which was restricted to late summer and early fall (late July through September). In contrast to most populations of A. contortrix from more southern and western localities, we did not observe any sexual activity (e.g., courtship, coitus, and male-male fighting) in the spring. Individuals of both sexes showed annual fidelity to: W activity range location, (ii) activity, range size, (iii) movement distances, (iv) particular features of their activity ranges (e.g., refuge sites), and (v) hibernation sites. Males and females showed no difference in preferred seasonal I habitats. I n both sexes, shifts in habitat associations (hiring the active season included migrations from over-wintering sites within basalt trap rockslides to upper-elevation, open deciduous forest during the summer foraging and reproductive season. Parturition in the field was recorded in eight instances and was always close to one of the two hibernacula used by the individuals in the study area.</t>
  </si>
  <si>
    <t>0733-1347</t>
  </si>
  <si>
    <t>1938-5137</t>
  </si>
  <si>
    <t>10.1655/08-026.1</t>
  </si>
  <si>
    <t>WOS:000275157500002</t>
  </si>
  <si>
    <t>Meitzen, J; Thompson, CK; Choi, H; Perkel, DJ; Brenowitz, EA</t>
  </si>
  <si>
    <t>Meitzen, John; Thompson, Christopher K.; Choi, Heejung; Perkel, David J.; Brenowitz, Eliot A.</t>
  </si>
  <si>
    <t>Time course of changes in Gambel's white-crowned sparrow song behavior following transitions in breeding condition</t>
  </si>
  <si>
    <t>Seasonal changes in behavior and in its underlying neural substrate are common across animal taxa. These changes are often triggered by steroid sex hormones. Song in seasonally breeding songbirds provides an excellent example of this phenomenon. In these species, dramatic seasonal changes mediated by testosterone and its metabolites occur in adult song behavior and in the neural circuitry controlling song. While song rate can quickly change in response to seasonal breeding cues, it is unknown how quickly other aspects of song change, particularly the stereotypy of song phonology and syntax. In this study we determined whether and how quickly song rate, phonology, and syntax change in response to breeding and non-breeding physiological cues. We asked these questions using Gambel's white-crowned sparrows (Zonotrichia leucophrys gambelii), a closed-ended learner with well-characterized changes in the neural circuitry controlling song behavior. We exposed ten photosensitive sparrows to long-day photoperiod and implanted them with subcutaneous testosterone pellets (day 0) to simulate breeding conditions. We continuously recorded song and found that song rate increased quickly, reaching maximum around day 6. The stereotypy of song phonology changed more slowly, reaching maximum by day 10 or later. Song syntax changed minimally after day 6, the earliest time point examined. After 21 days, we transitioned five birds from breeding to non-breeding condition. Song rate declined precipitously. These results suggest that while song rate changes quickly, song phonology changes more slowly, generally following or in parallel with previously investigated changes in the neural substrate. (C) 2008 Elsevier Inc. All rights reserved.</t>
  </si>
  <si>
    <t>Thompson, Christopher/0000-0002-3177-6042</t>
  </si>
  <si>
    <t>10.1016/j.yhbeh.2008.10.006</t>
  </si>
  <si>
    <t>WOS:000262775500029</t>
  </si>
  <si>
    <t>Gartner, H; Heinrich, I</t>
  </si>
  <si>
    <t>Gaertner, Holger; Heinrich, Ingo</t>
  </si>
  <si>
    <t>THE FORMATION OF TRAUMATIC ROWS OF RESIN DUCTS IN LARIX DECIDUA AND PICEA ABIES (PINACEAE) AS A RESULT OF WOUNDING EXPERIMENTS IN THE DORMANT SEASON</t>
  </si>
  <si>
    <t>IAWA JOURNAL</t>
  </si>
  <si>
    <t>Wounding experiments, imitating the impact of geomorphic processes such as rock fall, were performed on Larix decidua Mill. and Picea abies (L.) Karst., before the beginning and at the end of the growing season. This was done to evaluate the timing and spread of traumatic rows of resin ducts (TDs) as a result of wounding during dormancy, when most mass movements occur. All treatments were successful in inducing TDs. However, a high inter- and intra-species variability concerning the timing and position of the TDs was noted. In larch, TDs were formed as first cells after wounding (immediate reaction) only in the vicinity of the wound. In contrast, none of the spruce trees exhibited immediate reactions. Neither larch nor spruce formed continuous TDs around the stem. TDs in larch were more extensive if, in addition, stems were bent before the growing season. In contrast, spruce showed this reaction when bent at the end of the growing season. The results indicate that the varying lengths of the growing seasons at different geographical locations need to be taken into account before an immediate wound reaction can be clearly defined, if an increase of the reliability and accuracy of process reconstructions is aimed for.</t>
  </si>
  <si>
    <t>Gartner, Holger W/J-7887-2013</t>
  </si>
  <si>
    <t>Gartner, Holger W/0000-0001-6243-9578</t>
  </si>
  <si>
    <t>0928-1541</t>
  </si>
  <si>
    <t>2294-1932</t>
  </si>
  <si>
    <t>10.1163/22941932-90000215</t>
  </si>
  <si>
    <t>WOS:000266258200011</t>
  </si>
  <si>
    <t>Brown, ME</t>
  </si>
  <si>
    <t>Jones, J</t>
  </si>
  <si>
    <t>Brown, Meghan E.</t>
  </si>
  <si>
    <t>Environmental factors influencing invasibility and ecological consequences of persistent invasions of the spiny waterflea</t>
  </si>
  <si>
    <t>INTERNATIONAL ASSOCIATION OF THEORETICAL AND APPLIED LIMNOLOGY, VOL 30, PT 8, PROCEEDINGS: NOW: INTERNATIONAL SOCIETY OF LIMNOLOGY</t>
  </si>
  <si>
    <t>International Association of Theoretical and Applied Limnology Proceedings</t>
  </si>
  <si>
    <t>30th Congress of the International-Association-of-Theoretical-and-Applied-Limnology</t>
  </si>
  <si>
    <t>AUG 12-18, 2007</t>
  </si>
  <si>
    <t>Montreal, CANADA</t>
  </si>
  <si>
    <t>Int Assoc Theoret &amp; Appl Limnol</t>
  </si>
  <si>
    <t>The spiny waterflea, Bythotrephes longimanus (Crustacea: Onychopoda: Cercopagidae), is a predatory zooplankter native to Eurasia that has invaded more than 80 lakes in North America over the last 3 decades. Its inconsistent invasion pattern - high success in some lakes and absence in other proximal lakes (MACISAAC et al. 2000, BRANSTRATOR et al. 2006) - undoubtedly results from variation in regional dispersal and local habitat (SHURIN 2000). However, teasing apart the relative importance of these processes is difficult because dispersal vectors remain poorly defined (BRANSTRATOR et al. 2006), habitat requirements are not fully understood (MACISAAC et al. 2000, BRANSTRATOR et al. 2006), and the invasion record is incomplete. In a series of reservoirs in St. Louis County, Minnesota (USA), local habitat, not regional dispersal, has likely limited establishment. Island Lake Reservoir, Fish Lake Flowage, and Boulder Lake were invaded in the 1990s (FORMAN &amp; WHITESIDE 2000), when presumably planktonic animals and/or diapausing eggs were transported from previously invaded Lake Superior. B. longimanus persisted in Island Lake Reservoir (hereafter Island Lake), but failed to establish in Fish Lake Flowage (hereafter Fish Lake) and Boulder Lake (FORMAN &amp; WHITESIDE 2000, BRANSTRATOR et al. 2006). Insufficient abiotic and/or biotic habitat in Fish Lake and Boulder Lake may have prevented establishment of B. longimanus; the exotic is sensitive to extremes in temperature, salinity, pH, and dissolved oxygen (GRIGOROVICH et al. 1998, BROWN 2008) and also requires abundant crustacean zooplankton prey resources (YURISTA &amp; SCHULZ 1995). Intense fish planktivory has also been proposed to explain establishment failure across the range of B. longimanus (MACISAAC et al. 2000, BRANSTRATOR et al. 2006). I examined whether the abiotic habitat and prey resources in Island Lake during summer were more suitable for B. longimanus than those of Fish Lake or Boulder Lake. Because no pre-invasion data were available, post-invasion conditions were monitored during the summer for 3 years, and results were interpreted as (1) factors contributing to invasion success and (2) ecological consequences of a persistent invasion in Island Lake.</t>
  </si>
  <si>
    <t>0368-0770</t>
  </si>
  <si>
    <t>978-3-510-54079-2</t>
  </si>
  <si>
    <t>WOS:000274244900033</t>
  </si>
  <si>
    <t>Harris, JL</t>
  </si>
  <si>
    <t>Harris, J. Lloyd</t>
  </si>
  <si>
    <t>Development of honey bee colonies on the Northern Great Plains of North America during confinement to winter quarters</t>
  </si>
  <si>
    <t>Honey bee colonies confined to winter quarters were monitored from 5 December until 11 March to assess changes in sealed brood production, colony demographics and adult populations during winter confinement. Small amounts of sealed brood were observed to be continuously present in colonies throughout the winter. Enough brood was reared during the winter to produce a small but temporary increase in the adult bee population and to replace most of the adults that died during the winter. Requeened colonies produced slightly more sealed brood during winter than colonies that had retained their original package queen. Approximately 34 - 50% of the adults in colonies in March had been reared during the winter. In March, the average adult colony was composed of workers that ranged from a few days old to 192 days of age. Average spring adult populations were 13,274 +/- 1,078 (range 5,000 to 20,746).</t>
  </si>
  <si>
    <t>10.3896/IBRA.1.48.2.01</t>
  </si>
  <si>
    <t>WOS:000265703400001</t>
  </si>
  <si>
    <t>Bapary, MAJ; Fainuulelei, P; Takemura, A</t>
  </si>
  <si>
    <t>Bapary, Mohammad Abu Jafor; Fainuulelei, Pouvave; Takemura, Akihiro</t>
  </si>
  <si>
    <t>Environmental control of gonadal development in the tropical damselfish Chrysiptera cyanea</t>
  </si>
  <si>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</si>
  <si>
    <t>10.1080/17451000802644722</t>
  </si>
  <si>
    <t>WOS:000269785900005</t>
  </si>
  <si>
    <t>Sydeman, WJ; Bograd, SJ</t>
  </si>
  <si>
    <t>Sydeman, William J.; Bograd, Steven J.</t>
  </si>
  <si>
    <t>Marine ecosystems, climate and phenology: introduction</t>
  </si>
  <si>
    <t>Mid to high-latitude marine ecosystems are characterized by strong intra-seasonal variability in productivity across multiple trophic levels. It is understood that climate variability, as well as projected climate change, is likely to cause substantial changes in the timing of key seasonal events, such as the spring phytoplankton bloom, dates of diapause for zooplankton, or nesting dates in seabirds. However, it is not well known how changes in timing across multiple trophic levels will impact predator-prey relationships. Several mechanistic hypotheses have been put forth to explain changes in fish production in relation to phenological variability of prey, including Cushing's (1990; Adv Mar Biol 26:249-293) 'match-mismatch' hypothesis, yet there have been few tests of these ideas relative to ongoing oceanographic change. In this Theme Section, we present 9 papers that relate ocean climate variability and climate change to timing of key events for zooplankton, fish, and seabirds from northern hemisphere marine ecosystems. They cover phenological variability and consequences of timing changes for species of the California Current, Gulf of Alaska, NE Atlantic Ocean, Arctic Ocean and northern Japan Sea, all cold-water ecosystems, and highlight the importance of phenology as a key response variable, as well as the complexity of ecological relationships to be impacted by marine climate change. Multi-trophic level changes in phenology of species abundance and productivity are likely to have important consequences to marine ecosystem structure and function.</t>
  </si>
  <si>
    <t>10.3354/meps08382</t>
  </si>
  <si>
    <t>WOS:000272187800015</t>
  </si>
  <si>
    <t>Batten, SD; Mackas, DL</t>
  </si>
  <si>
    <t>Batten, Sonia D.; Mackas, David L.</t>
  </si>
  <si>
    <t>Shortened duration of the annual Neocalanus plumchrus biomass peak in the Northeast Pacific</t>
  </si>
  <si>
    <t>The calanoid copepod Neocalan us plumchrus (Marukawa) is a dominant member of the spring mesozooplankton in the subarctic North Pacific and Bering Sea. Previous studies have shown interdecadal and latitudinal variation in seasonal developmental timing, with peak biomass occurring earlier in years and places with warmer upper ocean temperatures. Because N. plumchrus normally has a single dominant annual cohort, its seasonal timing can be indexed from measurements of total population biomass or by following progressive changes in stage composition. Early studies empirically found that peak upper ocean biomass occurred when about half of the pre-dormant population had reached copepodite stage 5 (C5). However, more recent comparisons derived from recent Continuous Plankton Recorder (CPR) data now show peak biomass when a larger fraction (&gt; 80%) of the population is at C5. CPR samples the surface 10 to 15 m, but comparisons to depth-resolved BIONESS data show that this discrepancy is not an artefact of sampling depth. Other causes are either a prolongation of duration of pre-dormant C5 or a narrowing of the age range making up the annual cohort. We assessed changes in cohort width using a modification of Greve's cumulative percentile method, and found that average cohort widths in the Alaska Gyre were significantly narrower in 2000-2007 than in 1957-1965 (1968-1980 were intermediate). Net tow sampling of Strait of Georgia populations showed a similar significant narrowing of cohorts in the 2003-2005 sampling period. This study provides evidence that in addition to the shift to an earlier occurrence of peak biomass reported previously, the duration of the peak has also decreased in the last decade.</t>
  </si>
  <si>
    <t>Bond, Alexander L/A-3786-2010</t>
  </si>
  <si>
    <t>10.3354/meps08044</t>
  </si>
  <si>
    <t>WOS:000272187800016</t>
  </si>
  <si>
    <t>Jasmine, P; Muraleedharan, KR; Madhu, NV; Devi, CRA; Alagarsamy, R; Achuthankutty, CT; Jayan, Z; Sanjeevan, VN; Sahayak, S</t>
  </si>
  <si>
    <t>Jasmine, P.; Muraleedharan, K. R.; Madhu, N. V.; Devi, C. R. Asha; Alagarsamy, R.; Achuthankutty, C. T.; Jayan, Zeena; Sanjeevan, V. N.; Sahayak, Satish</t>
  </si>
  <si>
    <t>Hydrographic and productivity characteristics along 45 degrees E longitude in the southwestern Indian Ocean and Southern Ocean during austral summer 2004</t>
  </si>
  <si>
    <t>During the austral summer 2004, an intensive multidisciplinary survey was carried out in the Indian Ocean sector of the Southern Ocean to study the main hydrographic features and the associated productivity processes. This sector includes circumpolar zones and fronts with distinct hydrographic and trophic regimes, such as the Subtropical Zone (STZ), Subtropical Frontal Zone (STFZ), Subantarctic Zone (SAZ), Polar Frontal Zone (PFZ), North Subtropical Front (NSTF), Agulhas Retroflection Front (ARF), South Subtropical Front (SSTF), Subantarctic Front, Surface Polar Front (SPF), and Subsurface Polar Front. Seasonal variations in the solar irradiance and day length, stratification, lack of micronutrients like iron and increased grazing pressure are the major factors that influenced or constrained biological production in this region. Even though broad differences in these controlling factors exist in time and space between the zonal regions, the upper 1000 m of the water column of the main zones, STZ, STFZ, SAZ, PFZ, supported almost identical standing stocks of mesozooplankton, 0.43, 0.47, 0.45 and 0.49 ml m(-3), respectively, during the austral summer. This unexpected similarity can be explained either through the functioning of the microbial loop within STZ, STFZ and SAZ and the multivorous food web ecology within the PFZ. Dominance of ciliates in the microzooplankton community may be one factor resulting in the maintenance of a high mesozooplankton standing stock in SAZ. In contrast to the zones, frontal regions showed wide differences in hydrography and biological characteristics. The SSTF and SPF were far more biologically productive than that of NSTF and ARF.</t>
  </si>
  <si>
    <t>10.3354/meps08126</t>
  </si>
  <si>
    <t>WOS:000270673100008</t>
  </si>
  <si>
    <t>Masojc, P; Milczarski, P</t>
  </si>
  <si>
    <t>Masojc, Piotr; Milczarski, Pawel</t>
  </si>
  <si>
    <t>Relationship between QTLs for preharvest sprouting and alpha-amylase activity in rye grain</t>
  </si>
  <si>
    <t>Preharvest sprouting (PHS) and high alpha-amylase activity ( AA) negatively affect quality of rye grain. The objective of this study was to reveal genetic relationship between PHS and AA by developing a consensus map of QTLs controlling each trait. A method of composite interval mapping (CIM) was used to search for QTLs within the 541 9 Ot1-3 and DS2 x RXL10 F-2 mapping populations representing wide variation range of both traits. Sixteen QTLs for AA were detected on chromosomes 1R ( 3), 2R ( 2), 3R ( 2), 4R ( 3), 5R ( 3), 6R ( 2) and 7R ( 1). Their distribution was not random showing a tendency of QTL location in distal regions of chromosomes. Nine QTLs for AA located on chromosome arms 1RS, 2RL, 3RS, 4RL, 5RS, 5RL, 6RS, 6RL and 7RS coincided with QTLs for PHS. Seven QTLs for AA independent from PHS were detected on chromosome arms 1RL ( 2), 2RS, 3RL, 4RS, 4RL and 5RL. Four QTLs for PHS not associated with those for AA were identified on chromosomes 1RL, 2RL, 5RL and 7RL. Partial overlapping of the genetic systems controlling AA and PHS suggests that alpha-amylase found in sound grain of rye could be produced through at least three independent mechanisms i.e. PHS at its initial stage, late maturity alpha-amylase (LMA) and/or retained pericarp alpha-amylase (RPAA). Six QTLs co-located on both maps were found on chromosome arms 1RS, 2RS, 5RS, 5RL, 6RS and 6RL. Valuable features of line Ot1-3 i.e. resistance to preharvest sprouting and low alpha-amylase production in ripening grain can be attributed to seven major QTLs from chromosomes 1RL, 2RL, 5RL ( 2), 6RL and 7R ( 2). This set of QTLs, identified in line Ot1-3, might be useful in breeding sprouting resistant cultivars of rye.</t>
  </si>
  <si>
    <t>Milczarski, Pawel/M-6657-2016; Masojc, Piotr/J-4795-2016</t>
  </si>
  <si>
    <t>Milczarski, Pawel/0000-0003-2622-8938; Masojc, Piotr/0000-0002-3376-5988</t>
  </si>
  <si>
    <t>10.1007/s11032-008-9215-1</t>
  </si>
  <si>
    <t>WOS:000262268700007</t>
  </si>
  <si>
    <t>Lesinski, G</t>
  </si>
  <si>
    <t>Lesinski, Grzegorz</t>
  </si>
  <si>
    <t>BATS AT SMALL SUBTERRANEAN WINTER ROOSTS: EFFECT OF FOREST COVER IN THE SURROUNDING LANDSCAPE</t>
  </si>
  <si>
    <t>The study was carried out in central and north-eastern Poland in order to assess bat occurrence in small winter roosts located in house-cellars, in relation to the share of the surrounding landscape taken by forest cover and the distance separating the different sites from forests of at least 1 km(2). Data from single checks in 2243 cellars in 1990-2007 revealed a positive relationship (R(2) = 0.33, P &lt;0.001) between the percentage of cellars occupied by bats and the forest cover (range: 2-58%) in sections of surrounding landscape covering between 30 and 220 km(2). Forest cover in the landscape within 1 km of the cellar appeared to have a slight influence on the number of species and species diversity (Simpson's index; respectively R(2) = 0.14, P = 0.006 and R(2) = 0.13, P = 0.011). Both number of species and species diversity were progressively lower with increasing distance from the nearest forest covering an area of 1 km(2) or more (for both R(2) = 0.15, P = 0.005). Myotis nattereri (Kuhl, 1817) and Barbastella barbastellus (Schreber, 1774) were significantly more likely to colonise the cellars surrounded by landscape with a higher level of forest cover (P = 0.001 and 0.031), while M. nattereri was also more likely to be found in those at shorter distances from forests (P = 0.005). No such relationships were reported for either Plecotus auritus (Linnaeus, 1758) or Myotis daubentonii (Kuhl, 1817).</t>
  </si>
  <si>
    <t>Lesinski, Grzegorz/0000-0003-3471-4821</t>
  </si>
  <si>
    <t>WOS:000273093000013</t>
  </si>
  <si>
    <t>Sayah, CM; Robin, JP; Pevet, P; Monecke, S; Doumandji, S; Saboureau, M</t>
  </si>
  <si>
    <t>Sayah, Chafika Mouhoub; Robin, Jean-Patrice; Pevet, Paul; Monecke, Stefanie; Doumandji, Salaheddine; Saboureau, Michel</t>
  </si>
  <si>
    <t>ROAD MORTALITY OF THE ALGERIAN HEDGEHOG (ATELERIX ALGIRUS) IN THE SOUMMAM VALLEY (ALGERIA)</t>
  </si>
  <si>
    <t>REVUE D ECOLOGIE-LA TERRE ET LA VIE</t>
  </si>
  <si>
    <t>There are several reasons for mortality in a population of wild animals, but the most important in small animals is the mortality due to the road traffic. Because of the dense road network the hedgehog is in Western Europe one of the species most affected by road kills. In North-African countries and particularly in Algeria, both the road network and the number of cars have considerably increased in the last decades. Thus, the number of Algerian Hedgehogs (Atelerix algirus) victims of the traffic is high and regular. Along a road of ca 100 km with high traffic volume, localized in the Soummam valley (front Bejaia to Bouira), we recorded during 5 years (from 2002 to 2006) the number, places and dates of hedgehogs found killed. The road was surveyed from a car, three times a week, and the overall number of hedgehogs found killed was 459. The distribution of animals respective to their location showed a very high density in suburban areas with their diverse environmental structures such as forests, agricultural areas, hedges, and the woodlands around the wadi El Soummam tributaries. In the course of the year, the hedgehog road kills were maximal in spring and summer (42.92 and 34.64% respectively), decreasing in autumn and reaching a minimum in winter (5.66%). It was possible to determine the age and sex of 404 animals. Every year males were observed first in spring from March onwards. During this period more males than females were found dead (45.30% and 3 1.19% respectively). The strong locomotor activity of males in spring (maximum in May) and summer coincides with the period of reproduction. Additionally, their home range is larger than that of females. Juveniles were found mostly at the end of summer and the beginning of autumn (23.51%). This period corresponds to dispersion and foraging for winter. At the end of autumn, the activity started to decrease and was further reduced in winter in order to save energy during the adverse times of the year. In this period it is likely that the animals reduce their metabolism and hibernate. These road kill data in Algerian hedgehogs reflect precisely the seasonal variations of locomotor activity, and physiological variations such as reproduction (in spring and summer) and hibernation (autumn, winter).</t>
  </si>
  <si>
    <t>0249-7395</t>
  </si>
  <si>
    <t>WOS:000267457700005</t>
  </si>
  <si>
    <t>Spady, TJ; Harlow, HJ; Butterstein, G; Durrant, B</t>
  </si>
  <si>
    <t>Spady, Thomas J.; Harlow, Henry J.; Butterstein, George; Durrant, Barbara</t>
  </si>
  <si>
    <t>Leptin as a surrogate indicator of body fat in the American black bear</t>
  </si>
  <si>
    <t>URSUS</t>
  </si>
  <si>
    <t>We investigated the potential use of leptin as a wildlife management tool to monitor adiposity in American black bears (Ursus americanus). Body mass (BM), body condition index (BCI), serum leptin concentration, and percent of body fat were measured in semi-free ranging (SFR) adult male (South Dakota, Oct 2003-Jun 2004) and free-ranging (FR) adult females (Colorado and Wyoming, 1997-99) in fall, winter, spring, and summer. These variables were analyzed by simple and multiple linear regression models to determine their relative value as predictors of body fat proportion over a wide range of adiposity (7.5-48% of total BM). Log-transformed serum leptin concentration (in leptin) was the most consistent single surrogate predictor of percent body fat when compared with BM and BCI. For both SFR and FR cohorts, In leptin was strongly predictive of percent body fat within the range of adiposity between 7.5-35%. Moreover, the best predictors of body fat were multiple regression models that included In leptin in both SFR males (AIC(c) = 75.97, omega = 0.61) and FR females (AIC(c) = 85.07, omega = 0.54). Therefore, serum leptin markedly improves the resolution and accuracy of common field estimates of body condition in black bears. Because it is strongly associated with and predictive of bioelectrical impedance assay (BIA) estimation of body fat, further investigation of serum leptin as a predictor of adiposity is warranted.</t>
  </si>
  <si>
    <t>1537-6176</t>
  </si>
  <si>
    <t>10.2192/08GR025.1</t>
  </si>
  <si>
    <t>WOS:000272691400007</t>
  </si>
  <si>
    <t>Norouzi, A; Talebi, AA; Fathipour, Y</t>
  </si>
  <si>
    <t>Norouzi, Ali; Talebi, Ali Asghar; Fathipour, Yaghoub</t>
  </si>
  <si>
    <t>Development and demographic parameters of the carob moth Apomyelois ceratoniae on four diet regimes</t>
  </si>
  <si>
    <t>The carob moth, Apomyelois ceratoniae (Zeller) (Lepidoptera Pyralidae), is a serious pest of pomegranate in Iran and a well known pest of many fruits from a wide range of plant families as well as dried fruits during storage. Development and demographic parameters of A. ceratoniae were Studied in a growth chamber at temperature of 30 +/- 1 degrees C, relative humidity of 75 +/- 5% and a photoperiod of 16:8 (L:D) oil fruits of pomegranate, pistachio, fig, and date. The results indicated that mean generation times were 42.38 +/- 0.47, 45.24 +/- 0.42, 57.83 +/- 1.19 and, 89.55 +/- 1.48 days on pomegranate, pistachio, fig and, date, respectively. The gross fecundity rate on pistachio was higher than those on three other diets. The net reproductive rate (r(m)) was calculated to be lowest on date (3.64 +/- 0.59) and highest oil pistachio (45.74 +/- 4.17). The net reproductive rates oil four diets differed significantly. The highest and lowest amounts of the intrinsic rate of increase were observed on pomegranate (0.107 +/- 0.013) and date (0.018 +/- 0.002), respectively. The r(m) values were significantly different among four diets. The highest estimated doubling time was 37.46 +/- 5.82 days on date. Our findings showed that the reproduction and population growth parameters of the carob moth oil fruits of pomegranate and pistachio were higher than those obtained on fig and date.</t>
  </si>
  <si>
    <t>WOS:000261460600008</t>
  </si>
  <si>
    <t>Ebbesson, LOE; Bjoernsson, BT; Ekstroem, P; Stefansson, SO</t>
  </si>
  <si>
    <t>Ebbesson, Lars O. E.; Bjoernsson, Bjoern Th; Ekstroem, Peter; Stefansson, Sigurd O.</t>
  </si>
  <si>
    <t>Daily endocrine profiles in parr and smolt Atlantic salmon</t>
  </si>
  <si>
    <t>To elucidate possible mechanisms behind the endocrine control of parr-smolt transformation, the daily plasma profiles in thyroid hormones (TH; free thyroxine (FT4), total thyroxine (TT4), and total 3,5,3'-triiodothyronine (TT3)), growth hormone (GH) and cortisol were studied in Atlantic salmon parr and smolts under simulated-natural winter (8 L:16D) and spring (16.5 L:7.5D) photoperiods, respectively. Overall, TT4, TT3 and GH levels were higher in smolts than in part, whereas FT4 levels fluctuated within the same range in parr and smolts. Significant diurnal changes in plasma TH were present in parr. Both FT4 and TT4 levels increased during the photophase and decreased during the scotophase, while TT3 levels followed an inverse pattern. Growth hormone showed no significant changes in part. Changes in FT4, TT4, GH, and cortisol, but not TT3, levels, were observed in smolts with peak levels during both the photophase and scotophase for FT4, TT4 and GH. Plasma cortisol was not assayed in parr but in smolts the peaks were associated with dusk and dawn. In addition to the general increases in TH, GH and cortisol, the distinct endocrine differences in nighttime levels between part in the winter and smolts in the spring suggest different interactions between TH, GH, cortisol and melatonin at these different time points. These spring scotophase endocrine profiles may represent synergistic hormone interactions that promote smolt development, similar to the synergistic endocrine interactions shown to accelerate anuran metamorphosis. The variations in these diurnal rhythms between parr and smolts may represent part of the endocrine mechanism for the translation of seasonal information during salmon smoltification. (C) 2008 Elsevier Inc. All rights reserved.</t>
  </si>
  <si>
    <t>Ebbesson, Lars/F-9385-2011; Bjornsson, Bjorn Thrandur/B-9161-2008</t>
  </si>
  <si>
    <t>Bjornsson, Bjorn Thrandur/0000-0002-1310-9756</t>
  </si>
  <si>
    <t>10.1016/j.cbpa.2008.08.017</t>
  </si>
  <si>
    <t>WOS:000261250700031</t>
  </si>
  <si>
    <t>Matern, A; Drees, C; Meyer, H; Assmann, T</t>
  </si>
  <si>
    <t>Matern, Andrea; Drees, Claudia; Meyer, Hartmut; Assmann, Thorsten</t>
  </si>
  <si>
    <t>Population ecology of the rare carabid beetle Carabus variolosus (Coleoptera : Carabidae) in North-west Germany</t>
  </si>
  <si>
    <t>The declining European ground beetle Carabus variolosus, an indicator of undisturbed woodland brooks and swamps, is listed in the EU Species and Habitats Directive. Little is known about this flightless and endangered beetle, apart from its distribution range and habitat stenotopy. We present the results of a 2-year mark-release-recapture study on two neighbouring populations in Germany, which investigated basic parameters of population ecology that may be influential in the persistence of the beetle. Extremely small population sizes were the key findings. Since population densities corresponded to those of typical Carabus species, the size of the habitats was most probably the limiting factor. The risk of heavy losses during offspring development and hibernation may be alleviated by the considerable proportion of C. variolosus reproducing in more than 1 year. The fact that we did not recapture any marked specimens from the neighbouring population suggests a very limited dispersal power. The results imply a high vulnerability of the species, provide basic methodological information for an implementation of the EC Directive and for further research, and highlight the necessity to enlarge populated habitats.</t>
  </si>
  <si>
    <t>Drees, Claudia/D-9353-2017; Assmann, Thorsten/Q-9304-2017</t>
  </si>
  <si>
    <t>Drees, Claudia/0000-0003-2743-395X; Assmann, Thorsten/0000-0002-9203-769X</t>
  </si>
  <si>
    <t>10.1007/s10841-007-9096-3</t>
  </si>
  <si>
    <t>WOS:000259671900002</t>
  </si>
  <si>
    <t>Moriyama, M; Numata, H</t>
  </si>
  <si>
    <t>Moriyama, Minoru; Numata, Hideharu</t>
  </si>
  <si>
    <t>Diapause and prolonged development in the embryo and their ecological significance in two cicadas, Cryptotympana facialis and Graptopsaltria nigrofuscata</t>
  </si>
  <si>
    <t>The seasonal timing mechanism of egg hatching was examined in two cicadas, Cryptotympana facialis and Graptopsaltria nigrofuscata, with different but overlapping geographical distributions. These species lay eggs in summer, and nymphs hatch in the summer of the following year after egg durations of 10-12 months. When eggs were maintained at 25 degrees C from oviposition, both the species entered embryonic diapause within 60 days irrespective of photoperiod, but at different developmental stages between the two species. The optimal temperature for diapause development was approximately 15 degrees C in both the species. The development rate for postdiapause morphogenesis increased linearly with temperature in the range of 20-27.5 degrees C in C. facialis, and of 15-25 degrees C in G. nigrofuscata. The lower development threshold and the sum of effective temperatures were computed as 14.3 degrees C and 715.3 day-degrees in C. facialis and 12.1 degrees C and 566.6 day-degrees in G. nigrofuscata, respectively. The hatching dates predicted by these large thermal constants accorded with the hatching dates observed in the field, i.e., late June and mid-July in G. nigrofuscata and C. facialis, respectively. Therefore, the high thermal requirements for postdiapause development compel the cicadas to hatch in summer. (c) 2008 Elsevier Ltd. All rights reserved.</t>
  </si>
  <si>
    <t>10.1016/j.jinsphys.2008.08.008</t>
  </si>
  <si>
    <t>WOS:000261660800005</t>
  </si>
  <si>
    <t>Estrada-Pena, A</t>
  </si>
  <si>
    <t>Estrada-Pena, Agustin</t>
  </si>
  <si>
    <t>Climate, niche, ticks, and models: what they are and how we should interpret them</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</si>
  <si>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oil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about]low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t>
  </si>
  <si>
    <t>Estrada Pena, Agustin/0000-0001-7483-046X</t>
  </si>
  <si>
    <t>S87</t>
  </si>
  <si>
    <t>S95</t>
  </si>
  <si>
    <t>10.1007/s00436-008-1056-7</t>
  </si>
  <si>
    <t>WOS:000263068200012</t>
  </si>
  <si>
    <t>Tanaka, S; Yukuhiro, F; Yasui, H; Fukaya, M; Akino, T; Wakamura, S</t>
  </si>
  <si>
    <t>Tanaka, Seiji; Yukuhiro, Fumiko; Yasui, Hiroe; Fukaya, Midori; Akino, Toshiharu; Wakamura, Sadao</t>
  </si>
  <si>
    <t>Presence of larval and adult diapauses in a subtropical scarab beetle: graded thermal response for synchronized sexual maturation and reproduction</t>
  </si>
  <si>
    <t>The white grub Dasylepida ishigakiensis has a 2-year life cycle and spends approximately 9 months as a nonfeeding larva, pupa and adult on a subtropical island. Evidence is presented indicating that this beetle has two diapauses that appear to synchronize this long life cycle with the seasons. Larvae exposed to 20, 22.5, 25 and 27.5 degrees C late in the third (last) stadium pupate rapidly except for some individuals kept at the highest temperature. The latter pupate upon transfer to 22.5 degrees C, indicating that larval diapause is maintained at high temperature but terminates upon transfer to a lower temperature. Pupal development is directly temperature-dependent in the range 20-30 degrees C. Adults develop reproductive organs (i.e. the ovary in females and the seminal vesicles and accessory glands in males) rapidly at 15 and 20 degrees C, whereas those kept at 25 degrees C take a long time to do so. Ovarian development is completely suppressed at 30 degrees C but initiated upon transfer to 20 degrees C. In the laboratory, males with well-developed reproductive organs mate even with sexually immature females, whereas females with undeveloped ovaries show no sexual behaviour. Although the two diapauses of this species are thermally regulated (i.e. a characteristic commonly expressed by insects in summer diapause), adults of this beetle emerge from pupae late in the autumn and remain in the soil for 2 months. Adult diapause effectively serves to synchronize the time of sexual maturation with the coldest month of the year.</t>
  </si>
  <si>
    <t>Fukaya, Midori/0000-0002-1127-2859</t>
  </si>
  <si>
    <t>10.1111/j.1365-3032.2008.00640.x</t>
  </si>
  <si>
    <t>WOS:000261105700007</t>
  </si>
  <si>
    <t>Maling, T; Diggle, AJ; Thaccray, DJ; Siddique, KHM; Jones, RAC</t>
  </si>
  <si>
    <t>Maling, T.; Diggle, A. J.; Thaccray, D. J.; Siddique, K. H. M.; Jones, R. A. C.</t>
  </si>
  <si>
    <t>An Epidemiological Model for Externally Sourced Vector-Borne Viruses Applied to Bean yellow mosaic virus in Lupin Crops in a Mediterranean-Type Environment</t>
  </si>
  <si>
    <t>A hybrid mechanistic/statistical model was developed to predict vector activity and epidemics of vector-borne viruses spreading from external virus sources to an adjacent crop. The pathosystem tested was Bean yellow mosaic virus (BYMV) spreading from annually self-regenerating, le,legume-based pastures to adjacent crops of narrow-leafed lupin (Lupinus angustifolius) in the winter-spring growing season in a region with a Mediterranean-type environment where the virus persists over summer within dormant seed of annual clovers. The model uses a combination of daily rainfall and mean temperature during late Summer and early fall to drive aphid population increase, migration of aphids from pasture to lupin crops, and the spread of BYMV. The model predicted time of arrival of aphid vectors and resulting BYMV spread successfully for seven of eight datasets from 2 years of field observations at four sites representing different rainfall and geographic zones of the southwestern Australian grainbelt. Sensitivity analysis was performed to determine the relative importance of the main parameters that describe the pathosystem. The hybrid mechanistic/statistical approach used created a flexible analytical tool for vector-mediated plant pathosystems that made useful predictions even when field data were not available for some components of the system.</t>
  </si>
  <si>
    <t>Jones, Roger A.C./B-1200-2011; Siddique, Kadambot/M-8881-2019; Siddique, Kadambot H.M/B-3462-2011; Thackray, Deborah/V-8765-2019</t>
  </si>
  <si>
    <t>Jones, Roger A.C./0000-0003-3593-3102; Siddique, Kadambot/0000-0001-6097-4235; Siddique, Kadambot H.M/0000-0001-6097-4235; Thackray, Deborah/0000-0002-8229-6372</t>
  </si>
  <si>
    <t>1943-7684</t>
  </si>
  <si>
    <t>10.1094/PHYTO-98-12-1280</t>
  </si>
  <si>
    <t>WOS:000263386200004</t>
  </si>
  <si>
    <t>Monteiro, LB; Doll, A; Boeing, LF</t>
  </si>
  <si>
    <t>Monteiro, Lino Bittencourt; Doll, Aurelie; Boeing, Luis Fernando</t>
  </si>
  <si>
    <t>EFFECT OF Neoseiulus californicus MCGREGOR (ACARI: PHYTOSEIIDAE) DENSITY OF ON THE CONTROL OF RED MITE IN APPLE TREES</t>
  </si>
  <si>
    <t>The applied biological control of Panonychus ulmi in apple orchards in Brazil began in Vacaria (RS), in 1992 by rearing Neoseiulus californicus in greenhouses and releasing them into infested areas. The balance between both mites took place week Is after the release. The aim of this work was to evaluate the effect of N. californicus density to be released in apple orchards for the control of the red mite. A commercial orchard in Fraiburgo (SC) was chosen and populations of 50,000, 100,000 and 150,000 phytoseiidae per ha were released. These populations were from the commercial breeding centre located at Renar Macas, in Fraiburgo. The damage, due to the feeding of P. ulmi was measured in terms of the range of brownish symptoms. The monitoring of hibernating eggs was carried Out in May, July and September. The treatment with 150,000 phytoseiidae reduced the Population of red mite 16 days after the release, while the other treatments required three weeks. The damage to the leaves was less in the treatment with 150,000 phytoseiidae. The monitoring of hibernating eggs using 50,000 and 100,000 phytoseiids/plot took place in May and it was 75% and 69% greater than in the plot using 150,000 phytoseiidae. It can be concluded that the release of 150,000 N. californicus was more efficient in the control of P ulmi in the reproductive phenological stage of the apple tree.</t>
  </si>
  <si>
    <t>Monteiro, Lino/G-6934-2012</t>
  </si>
  <si>
    <t>10.1590/S0100-29452008000400011</t>
  </si>
  <si>
    <t>WOS:000262493700011</t>
  </si>
  <si>
    <t>Drygala, F; Stier, N; Zoller, H; Mix, HM; Bogelsack, K; Roth, M</t>
  </si>
  <si>
    <t>Drygala, Frank; Stier, Norman; Zoller, Hinrich; Mix, Henry M.; Boegelsack, Kathrin; Roth, Mechthild</t>
  </si>
  <si>
    <t>Spatial organisation and intra-specific relationship of the raccoon dog Nyctereutes procyonoides in Central Europe</t>
  </si>
  <si>
    <t>During October 1999 - October 2003, we monitored 26 adult raccoon dogs Nyctereutes procyonoides using radio-telemetry in an area of Germany which has been Occupied by this invasive alien species since the early 1990s. No adult animals dispersed from the area during the study period and home ranges tended to be used for several years, probably for life. The average annual home-range size, calculated using 95% fixed kernel, was 382.2 ha +/- 297.4 SD for females (N = 30 seasonal home ranges) and 352.4 ha +/- 313.3 for males (N = 32 seasonal home ranges). Paired raccoon dogs had home ranges of similar size (P = 0.203), with pairs sharing the same area all year round (P &lt; 0.001). Raccoon dogs occupied large core areas (85% kernel) covering 81.2% of their home ranges. The home ranges were at their smallest during the mating season. The slightly larger size of home ranges in winter suggests that, due to the temperate climate, raccoon dogs do not hibernate in Germany. Males and females formed a long-term (probably lifelong) pair bond. Same-sex neighbours ignored each other and even adjacent males/females showed neither preference nor avoidance. Thus, based on the results of home-range overlap analysis and interaction estimations, it can be assumed that the raccoon dog in Central Europe is monogamous without exclusive territories.</t>
  </si>
  <si>
    <t>10.2981/0909-6396-14.4.457</t>
  </si>
  <si>
    <t>WOS:000263353700006</t>
  </si>
  <si>
    <t>Valimaki, P; Kivela, SM; Jaaskelainen, L; Kaitala, A; Kaitala, V; Oksanen, J</t>
  </si>
  <si>
    <t>Valimaki, P.; Kivela, S. M.; Jaaskelainen, L.; Kaitala, A.; Kaitala, V.; Oksanen, J.</t>
  </si>
  <si>
    <t>Divergent timing of egg-laying may maintain life history polymorphism in potentially multivoltine insects in seasonal environments</t>
  </si>
  <si>
    <t>The length of the favourable season determines voltinism in insect populations. In some insects, there is variation in fecundity and timing of reproduction among females. If the length of the favourable season does not allow all offspring to develop into adults without diapause, the benefits of high early fecundity may outweigh the associated cost of low lifetime fecundity. We tested this by exploring mating frequencies of Pieris napi females along a latitudinal gradient in different generations. Pieris napi is a bivoltine butterfly, and genetically polyandrous females enjoy higher lifetime fecundity than monandrous ones. Polyandry is, however, coupled with a relatively low early fecundity. We found that monandrous females are more likely to produce an additional generation than polyandrous ones under conditions that allow production of only a partial summer generation. Monandrous females were also the first to emerge and slightly over-represented in the summer generation under conditions that allow the development of a complete summer generation. Further, a stochastic model shows that variation in the timing of reproduction between strategies is sufficient to explain the observed patterns. Thus, seasonality may counter-select against polyandry, or more generally against low early reproductive rate, and promote maintenance of polymorphism in life history strategies.</t>
  </si>
  <si>
    <t>Valimaki, Panu/H-5367-2012; Oksanen, Jari/A-5236-2013; Oksanen, Jari/P-4254-2019</t>
  </si>
  <si>
    <t>10.1111/j.1420-9101.2008.01597.x</t>
  </si>
  <si>
    <t>WOS:000260108900025</t>
  </si>
  <si>
    <t>Schmidt, PS; Zhu, CT; Das, J; Batavia, M; Yang, L; Eanes, WF</t>
  </si>
  <si>
    <t>Schmidt, Paul S.; Zhu, Chen-Tseh; Das, Jayatri; Batavia, Mariska; Yang, Li; Eanes, Walter F.</t>
  </si>
  <si>
    <t>An amino acid polymorphism in the couch potato gene forms the basis for climatic adaptation in Drosophila melanogaster</t>
  </si>
  <si>
    <t>Diapause is the classic adaptation to seasonality in arthropods, and its expression can result in extreme lifespan extension as well as enhanced resistance to environmental challenges. Little is known about the underlying evolutionary genetic architecture of diapause in any organism. Drosophila melanogaster exhibits a reproductive diapause that is variable within and among populations; the incidence of diapause increases with more temperate climates and has significant pleiotropic effects on a number of life history traits. Using quantitative trait mapping, we identified the RNA-binding protein encoding gene couch potato (cpo) as a major genetic locus determining diapause phenotype in D. melanogaster and independently confirmed this ability to impact diapause expression through genetic complementation mapping. By sequencing this gene in samples from natural populations we demonstrated through linkage association that variation for the diapause phenotype is caused by a single Lys/Ile substitution in one of the six cpo transcripts. Complementation analyses confirmed that the identified amino acid variants are functionally distinct with respect to diapause expression, and the polymorphism also shows geographic variation that closely mirrors the known latitudinal cline in diapause incidence. Our results suggest that a naturally occurring amino acid polymorphism results in the variable expression of a diapause syndrome that is associated with the seasonal persistence of this model organism in temperate habitats.</t>
  </si>
  <si>
    <t>Zhu, Chen-Tseh (Lei)/A-9761-2014; Yang, Li/G-6555-2014</t>
  </si>
  <si>
    <t>10.1073/pnas.0805485105</t>
  </si>
  <si>
    <t>WOS:000260597400027</t>
  </si>
  <si>
    <t>Terblanche, JS; Marais, E; Hetz, SK; Chown, SL</t>
  </si>
  <si>
    <t>Terblanche, John S.; Marais, Elrike; Hetz, Stefan K.; Chown, Steven L.</t>
  </si>
  <si>
    <t>Control of discontinuous gas exchange in Samia cynthia: effects of atmospheric oxygen, carbon dioxide and moisture</t>
  </si>
  <si>
    <t>The evolution of discontinuous gas exchange (DGE) in insects is highly controversial. Adaptive hypotheses which have obtained experimental support include a water savings mechanism for living in dry environments (hygric hypothesis), a reduction in oxidative damage due to a high-performance oxygen delivery system (oxidative damage hypothesis), and the need for steep intratracheal partial pressure gradients to exchange gases under the hypercapnic and/or hypoxic conditions potentially encountered in subterranean environments (chthonic hypothesis). However, few experimental studies have simultaneously assessed multiple competing hypotheses within a strong inference framework. Here, we present such a study at the species level for a diapausing moth pupa, Samia cynthia. Switching gas conditions from controlled normoxic, normocapnic and intermediate humidity to either high or low oxygen, high or low moisture, elevated carbon dioxide, or some combination of these, revealed that DGE was abandoned under all conditions except high oxygen, and high or low gas moisture levels. Thus, support is found for the oxidative damage hypothesis when scored as maintenance of DGE. Modulation of DGE under either dry or hyperoxic conditions suggested strong support for the oxidative damage hypothesis and some limited support for the hygric hypothesis. Therefore, this study demonstrates that the DGE can be maintained and modulated in response to several environmental variables. Further investigation is required using a strong-inference, experimental approach across a range of species from different habitats to determine how widespread the support for the oxidative damage hypothesis might be.</t>
  </si>
  <si>
    <t>Hetz, Stefan/E-9094-2010; Chown, Steven L/H-3347-2011</t>
  </si>
  <si>
    <t>Chown, Steven L/0000-0001-6069-5105; Hetz, Stefan/0000-0002-4928-8506</t>
  </si>
  <si>
    <t>10.1242/jeb.022467</t>
  </si>
  <si>
    <t>WOS:000259866400011</t>
  </si>
  <si>
    <t>Gultekin, L; Christofaro, M; Tronci, C; Smith, L</t>
  </si>
  <si>
    <t>Gueltekin, L.; Christofaro, M.; Tronci, C.; Smith, L.</t>
  </si>
  <si>
    <t>Natural History Studies for the Preliminary Evaluation of Larinus filiformis (Coleoptera: Curculionidae) as a Prospective Biological Control Agent of Yellow Starthistle</t>
  </si>
  <si>
    <t>We studied the life history, geographic distribution, behavior, and ecology of Larinus filiformis Petri (Coleoptera: Curculionidae) in its native range to determine whether it is worthy of further evaluation as a classical biological control agent of yellow starthistle, Centaurea solstitialis (Asteraceae: Cardueae). Larinus filiformis occurs in Armenia, Azerbaijan, Turkey, adults were well has been reared only from C. sobditiatis. At field sites it) central and eastern Turkey, adults were well synchronized with the plant, being active from mid-May to late July, and ovipositing ill capitula (flowerheads) of C. solstitialis from mid-june to Larvae destroy all the seeds ill a capitulum. The insect is univoltine in Turkey, and addults hibernate from mid-September to mid-May. In the spring, before adults begin ovipositing, they feed on the immature flower buds of C. solstitialis, causing them to die. The weevil destroyed 25-7.5% of capitula at natural field sites, depending on the sample date. Preliminary host specificity experiments oil adult feeding indicate that the weevil seems to be restricted to a relatively small number of plants within the Cardueae. Approximately 57% of larvae or pupae collected late in the summer were parasitized by hymenopterans [Bracon urinator, B. tshitssherini (Braconidae) and Exeristes roborator (Ichneumonidae), Aprostocetus sp. (Eulophidae), and unidentified species of Eurytomidae and Ormyridae]. This weevil may be a better choice than the other capitula insects already established in the United States, particularly in colder parts of the plant's range.</t>
  </si>
  <si>
    <t>10.1603/0046-225X(2008)37[1185:NHSFTP]2.0.CO;2</t>
  </si>
  <si>
    <t>WOS:000260097100017</t>
  </si>
  <si>
    <t>Huang, LL; Wang, GH; He, Z; Ge, F</t>
  </si>
  <si>
    <t>Huang, Li-Li; Wang, Guo-Hong; He, Zhong; Ge, Feng</t>
  </si>
  <si>
    <t>Effect of pine foliage damage on the incidence of larval diapause in the pine caterpillar Dendrolimus punctatus (Lepidoptera : Lasiocampidae)</t>
  </si>
  <si>
    <t>The pine caterpillar Dendrolimus punctatus (Walker) with a larval facultative diapause is one of the most destructive insect pests of the pine tree Pinus massoniana in China. The larvae feeding on pine trees with different damage levels were studied to determine the induction of diapause under both laboratory and field conditions. Developmental duration of larvae before the third instar was the longest when fed with 75%-90% damaged needles, followed by 25%-40% damaged needles and intact pine needles, whereas mortalities did not differ among different treatments under the conditions of 25 degrees C and critical photoperiod 13.5:10.5 L:D. At 25 degrees C, no diapause was induced under 15:9 L:D, whereas 100% diapause occurred under 12:12 L:D regardless of the levels of needle damage. Incidences of larvae entering diapause when they were fed with intact, 25%-40% and 75%-90% damaged pine needles were 51.7%, 70.8% and 81% under 13.5:10.5 L:D, respectively. Similar results were obtained in the field experiment. Incidence of diapause was significantly different among the pine needle damage levels of pine trees when the photoperiod was close to the critical day length, indicating that the effect of host plants on diapause induction was dependent on the range of photoperiod. The content of amino acid and sugar decreased and tannin increased in pine needles after feeding by the pine caterpillars, suggesting that changed levels of nutrients in damaged needles or a particular substance emitted by damaged pine trees was perhaps involved in the diapause induction of the pine caterpillar.</t>
  </si>
  <si>
    <t>10.1111/j.1744-7917.2008.00231.x</t>
  </si>
  <si>
    <t>WOS:000259610800007</t>
  </si>
  <si>
    <t>Kramer, A; Sarnelle, O</t>
  </si>
  <si>
    <t>Kramer, Andrew; Sarnelle, Orlando</t>
  </si>
  <si>
    <t>Limits to genetic bottlenecks and founder events imposed by the Allee effect</t>
  </si>
  <si>
    <t>The Allee effect can result in a negative population growth rate at low population density. Consequently, populations below a minimum (critical) density are unlikely to persist. A lower limit on population size should constrain the loss of genetic variability due to genetic drift during population bottlenecks or founder events. We explored this phenomenon by modeling changes in genetic variability and differentiation during simulated bottlenecks of the alpine copepod, Hesperodiaptomus shoshone. Lake surveys, whole-lake re-introduction experiments and model calculations all indicate that H. shoshone should be unlikely to establish or persist at densities less than 0.5-5 individuals m(-3). We estimated the corresponding range in minimum effective population size using the distribution of habitat (lake) sizes in nature and used these values to model the expected heterozygosity, allelic richness and genetic differentiation resulting from population bottlenecks. We found that during realistic bottlenecks or founder events, &gt; 90% of H. shoshone populations in the Sierra Nevada may be resistant to significant changes in heterozygosity or genetic distance, and 70-75% of populations may lose &lt; 10% of allelic richness. We suggest that ecological constraints on minimum population size be considered when using genetic markers to estimate historical population dynamics.</t>
  </si>
  <si>
    <t>Kramer, Andrew/C-5495-2008</t>
  </si>
  <si>
    <t>Kramer, Andrew/0000-0002-9031-6580</t>
  </si>
  <si>
    <t>10.1007/s00442-008-1105-z</t>
  </si>
  <si>
    <t>WOS:000259191000002</t>
  </si>
  <si>
    <t>Wu, CY; You, CJ; Li, CS; Long, T; Chen, GX; Byrne, ME; Zhang, QF</t>
  </si>
  <si>
    <t>Wu, Changyin; You, Changjun; Li, Caishun; Long, Tuan; Chen, Guoxing; Byrne, Mary E.; Zhang, Qifa</t>
  </si>
  <si>
    <t>RID1, encoding a Cys2/His2-type zinc finger transcription factor, acts as a master switch from vegetative to floral development in rice</t>
  </si>
  <si>
    <t>Transition from the vegetative phase to reproductive phase is a crucial process in the life cycle of higher plants. Although the molecular mechanisms of flowering regulation have been extensively characterized in a number of plant species, little is known regarding how the transition process initiates. Here, we show that the Rice Indeterminate 1 (RID 1) gene acts as the master switch for the transition from the vegetative to reproductive phase. RID1 encodes a Cys-2/His-2-type zinc finger transcription factor that does not have an ortholog in Arabidopsis spp. A RID1 knockout(rid1), mutated by T-DNA insertion, never headed after growing for &gt;500 days under a range of growth conditions and is thus referred to as a never-flowering phenotype. This mutation-suppressed expression of the genes is known to be involved in flowering regulation, especially in the Ehd1/Hd3a pathway and a series of RFT homologs. RID1 seems to be independent of the circadian clock. A model was proposed to place RID1 in the molecular pathways of flowering regulation in rice, for which there are two indispensable elements. In the first, RID1 is controlling the phase transition and initiation of floral induction. In the other, the Hd3a/RFL1/FTL complex acts as the immediate inducer of flowering. Loss of function in either element would cause never-flowering. Once the phase transition is induced with the activation of RID1, flowering signal is transduced and regulated through the various pathways and eventually integrated with FT-like proteins to induce flowering.</t>
  </si>
  <si>
    <t>10.1073/pnas.0806019105</t>
  </si>
  <si>
    <t>WOS:000259343000054</t>
  </si>
  <si>
    <t>Zhang, XY; Zhang, MH; Liu, XM</t>
  </si>
  <si>
    <t>Zhang, Xuyang; Zhang, Minghua; Liu, Xingmei</t>
  </si>
  <si>
    <t>Identification of hotspots for potential pyrethroid runoff: a GIS modeling study in San Joaquin River Watershed of California, USA</t>
  </si>
  <si>
    <t>ENVIRONMENTAL GEOLOGY</t>
  </si>
  <si>
    <t>This paper attempts to identify the high-risk areas for potential runoff of pyrethroid pesticides in the San Joaquin River Watershed. Pyrethroid pesticides have been detected in water and fluvial sediments in this watershed, creating concerns about potential negative impacts on water quality. However, little documentation exists regarding the distributions or the extent of the adverse effects caused by the use of pyrethroids. This study developed a geographic information systems (GIS) model to identify areas with high potential for pyrethroid runoff during the rainy season. The model was then validated using field-monitoring data. Nine factors were identified for the runoff risk assessment: amount of active ingredient used, soil erodibility factor, hydrologic group, surface layer depth, seasonal rainfall, seasonal number of rainy days, seasonal number of storm events, stream density, and land cover. The results indicated that high pyrethroid runoff risks were associated with basins such as the Stanislaus River Sub-basin, Newman Gustine Sub-basin and South Merced Sub-basin. This study demonstrated that the GIS model is capable of predicting high-risk areas of pyrethroid runoff at sub-basin scale. The model can be used to prioritize sites for water quality monitoring and guide implementations of best management practices.</t>
  </si>
  <si>
    <t>0943-0105</t>
  </si>
  <si>
    <t>10.1007/s00254-007-1065-3</t>
  </si>
  <si>
    <t>WOS:000258673500005</t>
  </si>
  <si>
    <t>Richter, O; Suhling, F; Mueller, O; Kern, D</t>
  </si>
  <si>
    <t>Richter, Otto; Suhling, Frank; Mueller, Ole; Kern, Dietrich</t>
  </si>
  <si>
    <t>A model for predicting the emergence of dragonflies in a changing climate</t>
  </si>
  <si>
    <t>1. Precise models for the phenology of different species are essential for predicting the potential effects of any temporal mismatch of life cycles with environmental parameters under different climate change scenarios. Here we investigated the effects of ambient water temperature on the onset and synchrony of emergence for a widespread European riverine dragonfly, Gomphus vulgatissimus. 2. Long-term field data on the annual emergence from two rivers in northern Germany, and additional data from a laboratory experiment with different temperature regimes, were used to develop a model that predicted the onset of emergence by using mainly the temperature sum (degree days) as a parameter. 3. Model predictions of the onset of emergence fitted the observations well and could be transferred between localities. This was particularly so when weighting early winter temperature data by using a day length and a temperature-response function, implying potential additional control mechanisms for the onset of emergence. 4. We simulated effects of different winter temperature regimes on the emergence curves in order to predict the effects of climate change. These indicated an acceleration of emergence by 6-7 days per 1 degrees C temperature increase, which is corroborated by the laboratory data and is in the upper range of data published for other dragonflies.</t>
  </si>
  <si>
    <t>10.1111/j.1365-2427.2008.02012.x</t>
  </si>
  <si>
    <t>WOS:000258402800013</t>
  </si>
  <si>
    <t>Reyes, M; Sauphanor, B</t>
  </si>
  <si>
    <t>Reyes, Maritza; Sauphanor, Benoit</t>
  </si>
  <si>
    <t>Resistance monitoring in codling moth: a need for standardization</t>
  </si>
  <si>
    <t>BACKGROUND: A wide range of methods has been used for monitoring resistance in Cydia pomonella L. However, the results from specific tests are not always concordant and they generate doubts over the extent to which the data represent the field situation. Therefore, the variability in the expression of resistance mechanisms and in resistance ratios between developmental stages and their reliability in a field situation were studied. RESULTS: Neonate larvae showed the highest insecticide resistance, except to spinosad. Resistance ratios were from 2 to 9.5, depending on the insecticide and the strain tested, when compared with the susceptible strain. Spinosad exhibited the highest resistance ratio for diapausing larvae (4.4, 12.2 and 4.4 for Raz, Rdfb and RA strains, respectively). Enzymatic ratios were higher in adults than in neonates or diapausing larvae, and the highest enzymatic ratios were observed for mixed-function oxidases (7.3-36.7 for adults of resistant strains). CONCLUSIONS: The sensitivity of different instars depends on the insecticides used, and there is a differential expression of resistance mechanisms between stages. For the population considered in this study, tests on neonates provided the most consistent results to the field situation, but adult response to chlorpyrifos-ethyl and azinphos-methyl in the laboratory was also consistent with the field results. (C) 2008 Society of Chemical Industry.</t>
  </si>
  <si>
    <t>10.1002/ps.1588</t>
  </si>
  <si>
    <t>WOS:000258564400008</t>
  </si>
  <si>
    <t>Sepulveda, F; Carrillo, R</t>
  </si>
  <si>
    <t>Sepulveda, Francisco; Carrillo, Roberto</t>
  </si>
  <si>
    <t>Functional response of the predatory mite Chileseius camposi (Acarina: Phytoseiidae) on densities of it prey, Panonychus ulmi (Acarina: Tetranychidae)</t>
  </si>
  <si>
    <t>REVISTA DE BIOLOGIA TROPICAL</t>
  </si>
  <si>
    <t>The functional response of the phytoseiid predator Chileseius camposi Gonzalez y Schuster, 1962 (Acarina:Phytoseiidae) on densities of its prey Panonychus ulmi (Koch, 1836) was evaluated under controlled temperature (20 +/- 2 degrees C) relative humidity (75 +/- 15%) and photoperiod (16:8h L:D). A functional type II response was displayed (Holling's disk). Holling, Wolf transformation and Rogers models gave similar values for estimating parameters of the Holling's disk equation; however, estimates produced by the Livdahl and Stiven model were higher. Values of attack rate and handling time can be considered within the normal range for phytosciid generalists. Rev. Biol. Trop. 56 (3): 1255-1260. Epub 2008 September 30.</t>
  </si>
  <si>
    <t>2215-2075</t>
  </si>
  <si>
    <t>WOS:000265268000022</t>
  </si>
  <si>
    <t>Pappas, ML; Broufas, GD; Koveos, DS</t>
  </si>
  <si>
    <t>Pappas, M. L.; Broufas, G. D.; Koveos, D. S.</t>
  </si>
  <si>
    <t>Effect of relative humidity on development, survival and reproduction of the predatory lacewing Dichochrysa prasina (Neuroptera : Chrysopidae)</t>
  </si>
  <si>
    <t>The effect of five constant relative humidity (RH) regimes (12%, 33%, 55%, 75% and 94%) on the preimaginal development and adult longevity and reproduction of Dichochrysa prasina Burmeister was studied at 26 +/- 1 degrees C and a photoperiod of 16:8 (LD) under laboratory conditions. For the experiments, larvae were fed individually on eggs of the flour moth Ephestia kuehniella (Zeller), whereas adults on a liquid diet consisting of water, yeast hydrolysate, sugar and honey. The experimental insects were maintained individually in sealed plastic containers with saturated water salt solutions at the base to control RH. Preimaginal developmental time from egg to adult for females and males was significantly shorter at 75% and 94% RHs than at other RHs in the range from 12% to 55%. Percentages of adult emergence were similar at all RHs tested and varied from 52.5% to 75.0%. Adult females that had no access to water and were maintained at 12%-75% RH lived on average less than two weeks and laid no eggs, whereas at 94% RH they lived longer and each laid on average 201 eggs. When the females had periodic access to a water source a significant increase in both longevity and egg production occurred and the estimated intrinsic rate of increase was high, irrespective of RH. These results could be useful for the mass-rearing of D. prasina and for better understanding its population dynamics under field conditions. (C) 2008 Elsevier Inc. All rights reserved.</t>
  </si>
  <si>
    <t>Broufas, George/G-2032-2010; Pappas, Maria/G-1540-2010; Pappas, Maria L./AAF-1884-2019</t>
  </si>
  <si>
    <t>Pappas, Maria/0000-0003-4563-3023; Pappas, Maria L./0000-0003-4563-3023; Broufas, George/0000-0003-3604-2109</t>
  </si>
  <si>
    <t>10.1016/j.biocontrol.2008.03.015</t>
  </si>
  <si>
    <t>WOS:000257590700020</t>
  </si>
  <si>
    <t>Mercader, RJ; Scriber, JM</t>
  </si>
  <si>
    <t>Mercader, R. J.; Scriber, J. M.</t>
  </si>
  <si>
    <t>Asymmetrical thermal constraints on the parapatric species boundaries of two widespread generalist butterflies</t>
  </si>
  <si>
    <t>1. The sibling species Papilio glaucus and Papilio canadensis meet in a narrow hybrid zone believed to be maintained by temperature thresholds acting independently on both species. The present study tests if this assertion is true for the cold-adapted species, P. canadensis, which is presumed to be limited by the effect of high temperatures in late summer and/or autumn on pupal survival. 2. Three experiments were conducted examining the effects of: (i) short periods of high temperature stress in autumn, (ii) prolonged warm temperatures in autumn, and (iii) temperatures simulating warmer winters/longer springs upon the survival of P. canadensis and P. glaucus. 3. Results indicated that short periods of high temperatures did not induce the high C mortality rates required to be the key factor limiting the range of P canadensis. However, P canadensis did exhibit a considerably lower tolerance to high temperature extremes, prolonged warm temperatures in autumn, and conditions simulating shorter/warmer winters than P glaucus. 4. Differences in temperature tolerance throughout the pupal stage are likely to be a significant factor in maintaining the southern range limit of P. canadensis. Further warming as may occur during climate change, particularly in winter and spring, will likely affect the dynamics of southerly populations of P. canadensis.</t>
  </si>
  <si>
    <t>Mercader, Rodrigo J/L-6550-2015</t>
  </si>
  <si>
    <t>Mercader, Rodrigo J/0000-0002-4904-2805</t>
  </si>
  <si>
    <t>10.1111/j.1365-2311.2008.01001.x</t>
  </si>
  <si>
    <t>WOS:000257882900014</t>
  </si>
  <si>
    <t>Manrique, V; Cuda, JP; Overholt, WA; Diaz, R</t>
  </si>
  <si>
    <t>Manrique, Veronica; Cuda, Jamess P.; Overholt, William A.; Diaz, Rodrigo</t>
  </si>
  <si>
    <t>Temperature-dependent development and potential distribution of Episimus utilis (Lepidoptera : Tortricidae), a candidate biological control agent of Brazilian peppertree (Sapindales : Anacardiaceae) in Florida</t>
  </si>
  <si>
    <t>The invasive Brazilian peppertree (Schinus terebinthifolius Raddi), native to South America, is widely established throughout central and south Florida. The defoliating leaflet-roller Episimus utilis Zimmerman was selected as potential biocontrol agent of this invasive species. The objectives of this study were to determine development rate and survival of E. utilis at seven constant temperatures (10, 15, 20, 25, 30, 33, and 35 degrees C) and generate prediction maps of the number of generations per year this species may exhibit in the United States. The rate of development of E. utilis as a function of temperature was modeled using linear regression to estimate a lower development threshold of 9.6 degrees C and the degree-day requirement of 588. The Logan nonlinear regression model was used to estimate an upper developmental threshold of 33 degrees C. Cold tolerance of E. utilis was examined using all insect stages, and each stage was exposed to three constant temperatures (10, 5, 0 degrees C) for 0.5, 1, 2, 4, and 8 d (or until all insects died). The pupal stage was the most cold tolerant with 100% mortality after 12 d at 0 degrees C. The pupal lethal times at 5 (Ltime(50) = 10 d, Ltime(90) = 28 d) and 0 degrees C (Ltime(50) = 5 d, Ltime(90) = 9 d) were used to generate isothermal lines to predict the number of generations of E. utilis (range, 0.5-9.8) across all Brazilian peppertree range in the United States. The potential for establishment of E. utilis and its probable distribution in the continental United States was examined.</t>
  </si>
  <si>
    <t>Diaz, Rodrigo/A-3482-2011</t>
  </si>
  <si>
    <t>10.1603/0046-225X(2008)37[862:TDAPDO]2.0.CO;2</t>
  </si>
  <si>
    <t>WOS:000258727800004</t>
  </si>
  <si>
    <t>Rambaldini, DA; Brigham, RM</t>
  </si>
  <si>
    <t>Rambaldini, Daniela A.; Brigham, R. Mark</t>
  </si>
  <si>
    <t>Torpor use by free-ranging pallid bats (Antrozous pallidus) at the northern extent of their range</t>
  </si>
  <si>
    <t>Torpor minimizes energy expenditure and water loss during periods of inclement weather, low prey availability, or both, and appears especially important in harsh environments such as deserts. We investigaed use of topor by free-ranging adult male pallid bats (Antrozous pallidus) at the northern limit of their range in teh semiarid Okanagan Valley in British Columbia, Canada. We predicted that males would use torpor frequently during the active season and that ambient temperature (T-a) as well as nutritional condition (body condition index [BCI]) would affect torpor use. We expected roost microclimate to be conducive to daily heterothermy given that roosts had cool morning temperature that increased in the afternoon. We used temperature-sensitive radiotransmitters to measure skin temperature (Tskin) of 8 bats from June to August 2003. Seven individuals used torpor each day (n = 54 tracking days) but not at night. Torpor duration increased as mean daytime T-a decreased albeit the relationship between minimum T-skin during torpor and T-a. BCI was signigicantly and inversely correlated with torpor bout duration. Mean daytime termperatures in rock crevice roosts approached 30 degrees C and fluctuated less than T-a.</t>
  </si>
  <si>
    <t>Wassmer, Tom/D-7727-2011; Brigham, R. Mark/E-6825-2010</t>
  </si>
  <si>
    <t>10.1644/08-MAMM-A-029.1</t>
  </si>
  <si>
    <t>WOS:000258765000015</t>
  </si>
  <si>
    <t>Burmeier, S; Jensen, K</t>
  </si>
  <si>
    <t>Burmeier, Sandra; Jensen, Kai</t>
  </si>
  <si>
    <t>Is the endangered Apium repens (Jacq.) Lag. rare because of a narrow regeneration niche?</t>
  </si>
  <si>
    <t>The conservation of rare plant species is an important aspect of global biodiversity protection, but in many cases these species and the reasons why they are rare are poorly understood. The perennial umbellifer Apium repens is generally regarded to be a rare species all over its European range. We hypothesized that its rarity might be caused by a restricted regeneration niche, that is, highly specific requirements for sexual regeneration, low seed dispersal potential and low endurance capacity of seeds in the ground. We conducted several experimental investigations on its germination ecology, hydrochorous dispersal potential and soil seed bank properties. Apium repens showed high germination success under a variety of abiotic conditions. Either light or cold-wet stratification was necessary to stimulate germination. Seeds were able to float for more than 50 days when protected from precipitation, and soil seed bank sampling revealed that at least some seeds of A. repens were contained in soil depths of up to 10 cm. Overall, our findings do not support the hypothesis that the rarity of A. repens is caused by highly specific requirements for its sexual regeneration. Nonetheless, its germination ecology should be considered when designing conservation measures for this endangered species.</t>
  </si>
  <si>
    <t>Jensen, Kai/L-6657-2015</t>
  </si>
  <si>
    <t>Jensen, Kai/0000-0002-0543-070X</t>
  </si>
  <si>
    <t>10.1111/j.1442-1984.2008.00212.x</t>
  </si>
  <si>
    <t>WOS:000257757900006</t>
  </si>
  <si>
    <t>Post, E; Forchhammer, MC</t>
  </si>
  <si>
    <t>Post, Eric; Forchhammer, Mads C.</t>
  </si>
  <si>
    <t>Climate change reduces reproductive success of an Arctic herbivore through trophic mismatch</t>
  </si>
  <si>
    <t>In highly seasonal environments, offspring production by vertebrates is timed to coincide with the annual peak of resource availability. For herbivores, this resource peak is represented by the annual onset and progression of the plant growth season. As plant phenology advances in response to climatic warming, there is potential for development of a mismatch between the peak of resource demands by reproducing herbivores and the peak of resource availability. For migratory herbivores, such as caribou, development of a trophic mismatch is particularly likely because the timing of their seasonal migration to summer ranges, where calves are born, is cued by changes in day length, while onset of the plant-growing season on the same ranges is cued by local temperatures. Using data collected since 1993 on timing of calving by caribou and timing of plant growth in West Greenland, we document the consequences for reproductive success of a developing trophic mismatch between caribou and their forage plants. As mean spring temperatures at our study site have risen by more than 4 degrees C, caribou have not kept pace with advancement of the plant-growing season on their calving range. As a consequence, offspring mortality has risen and offspring production has dropped fourfold.</t>
  </si>
  <si>
    <t>Forchhammer, Mads/I-7474-2013</t>
  </si>
  <si>
    <t>10.1098/rstb.2007.2207</t>
  </si>
  <si>
    <t>WOS:000256141100012</t>
  </si>
  <si>
    <t>Nygren, GH; Bergstrom, A; Nylin, S</t>
  </si>
  <si>
    <t>Nygren, Georg H.; Bergstrom, Anders; Nylin, Soren</t>
  </si>
  <si>
    <t>Latitudinal body size clines in the butterfly Polyommatus icarus are shaped by gene-environment interactions</t>
  </si>
  <si>
    <t>The study of latitudinal body size clines can illuminate processes of local adaptation, but there is a need for an increased understanding of the relative roles of genetic variation, environmental effects, and interactions between them, in shaping such geographical patterns. For this reason, we combined an investigation of a museum collection of the common blue butterfly Polyommatus icarus (Rottemburg) (Lycaenidae: Polyommatini) from Sweden with a common-garden experiment in the laboratory, using strains reared from individuals collected from three different latitudes. Sizes of the field-collected butterflies tended to smoothly decrease northwards in a latitudinal cline, but suddenly increase at the latitude where the life cycle changes from two to one generations per year, hence allowing more time for this single generation. Further north, the size of the field-collected butterflies again decreased with latitude (with the exception of the northernmost collection sites). This is in accordance with the "converse Bergmann" pattern and with the "saw-tooth model" suggesting that insect size is shaped by season length and number of generations along latitudinal transects. In contrast, under laboratory conditions with a constant long day-length there was a different pattern, with the butterflies pupating at a higher mass when individuals originated from southern populations under time stress to achieve a second generation. This is indirect evidence for field patterns being shaped by end-of-season cues cutting development short, and also suggests counter-gradient variation, as butterflies from the time-stressed populations over-compensated for decreasing larval development time by increasing their growth rates, thus obtaining higher mass. Hence, we found support for both adaptive phenotypic plasticity and local genetic adaptation, with gene-environment interactions explaining the observed field patterns.</t>
  </si>
  <si>
    <t>WOS:000256639600001</t>
  </si>
  <si>
    <t>Pandey, AK; Tripathi, CPM</t>
  </si>
  <si>
    <t>Pandey, Amarendra K.; Tripathi, C. P. M.</t>
  </si>
  <si>
    <t>Effect of temperature on the development, fecundity, progeny sex ratio and life-table of Campoletis chlorideae, an endolarval parasitoid of the pod borer, Helicoverpa armigera</t>
  </si>
  <si>
    <t>Development, survival, fecundity, progeny sex ratio (PSR) and age-specific life-table parameters of the parasitoid Campoletis chlorideae Uchida (Hymenoptera: Ichneumonidae) were examined at six different constant temperatures (12, 17, 22, 27, 32 and 37 degrees C) in the laboratory [70 +/- 10% RH and 10:14 h (light:dark) photoperiod]. Second instar larvae of Helicoverpa armigera (Hubner) (Lepidoptera: Noctuidae) were reared on chickpea (Cicer arietinum L.) and used as the host. Development times shortened as the temperature increased from 12 to 37 degrees C. The estimated lower developmental threshold (tL) was 3.4 degrees C. The thermal summation for total immature stages was 379.97 degree-days. A reciprocal relationship between temperature and longevity was observed in the range of 12-17C. The maximum mortality of pupae (71.8%) occurred at 37 degrees C. At 22 degrees C, the yield of a female parasitoid averaged 137.3 +/- 14.7 (mean +/- SD) progeny, of which 89.6 +/- 7.6 were daughters. The number of daughters produced decreased when the females were kept either above or below 22 degrees C, although the PSR was female biased in the range of 17-27 degrees C. The analyses of life-table parameters, developmental rates, reproduction, mortality and PSR suggest that maximum population growth (r(m) ) is near 27 degrees C. There was little variation observed in most of the desired qualities of C. chlorideae in the range of 17-27 degrees C, and it appears that the parasitoid is adapted to a wide range of temperatures. We suggest that for maximum production the parasitoid should be reared at 22 +/- 4 degrees C and be released in areas where the temperature ranges between 17 degrees and 27 degrees C, as in the plains of northern India.</t>
  </si>
  <si>
    <t>10.1007/s10526-007-9083-3</t>
  </si>
  <si>
    <t>WOS:000255189900004</t>
  </si>
  <si>
    <t>Vandelook, F; de Moer, DV; Van Assche, JA</t>
  </si>
  <si>
    <t>Vandelook, F.; de Moer, D. Van; Van Assche, J. A.</t>
  </si>
  <si>
    <t>Environmental signals for seed germination reflect habitat adaptations in four temperate Caryophyllaceae</t>
  </si>
  <si>
    <t>1. Requirements for dormancy break and seed germination are specific for all species and depend chiefly on phylogeny, geographical distribution, habitat preference and life cycle. Studying germination requirements of closely related species with a similar geographic distribution allows one to attribute variation in germination requirements to differences in habitat preference between the species. 2. We investigated requirements for dormancy break and the effect of environmental signals on induction of germination in seeds of four closely related Caryophyllaceae species growing in a variety of habitats (Moehringia trinervia, Stellaria holostea, S. nemorum and S. graminea). The species studied depend on disturbances in the vegetation for seed germination and subsequent seedling establishment. 3. Seedlings of all four species emerged both in summer and spring. Stellaria nemorum and M. trinervia, both growing in temperate forests, emerged mainly in summer under a closed forest canopy. Seeds of S. graminea, occurring in grasslands, did germinate in summer at an open site, but could not germinate under a closed forest canopy. Seedlings of S. holostea were observed in late summer when buried at an open site or in early spring when sown in a forest patch. 4. Seeds of S. holostea and M. trinervia were completely dormant at dispersal in early summer, while germination was low in fresh seeds of S. graminea and S. nemorum. Dormancy was broken, to a certain extent, during all three after-ripening treatments applied (dry storage, cold and warm stratification). 5. The effect of three gap-detection signals (light, fluctuating temperatures, nitrates) on germination of fresh and dry stored seeds was tested. Seeds of S. holostea only germinated in response to daily fluctuating temperatures. Although light was the most important signal affecting germination of S. graminea and M. trinervia, we also observed a positive effect of fluctuating temperatures and nitrates on germination. The effect of fluctuating temperatures on germination of S. nemorum was small in both light and dark incubated seeds. Seed germination in this species generally occurred in response to addition of light and nitrates. 6. This study on dormancy breaking and germination requirements of the four species enabled us to expose, sometimes subtle, differences in germination requirements. These contrasting germination patterns were related to differences in the species' habitat preferences.</t>
  </si>
  <si>
    <t>10.1111/j.1365-2435.2008.01385.x</t>
  </si>
  <si>
    <t>WOS:000255940400010</t>
  </si>
  <si>
    <t>Curtis, JL; Baird, TA</t>
  </si>
  <si>
    <t>Curtis, Jennifer L.; Baird, Troy A.</t>
  </si>
  <si>
    <t>Within-population variation in free-living adult and ectoparasitic larval trombiculid mites on collared lizards</t>
  </si>
  <si>
    <t>We quantified within-population variation in the seasonal abundance of free-living adult trombiculid mites and infestation of collared lizards by parasitic mite larvae at the Arcadia Lake Dam in Edmond, OK, U.S.A. Lizards oil one of two habitat patches (front) harbored many more larval mites, and were more rapidly re-infested after mites were removed experimentally. Although female and male lizards and males displaying alternative social tactics had different activity rates, they harbored similar numbers of parasites, which is inconsistent with the hypothesis that the degree of ectoparasitism is positively related to host activity. Heavy mite infestation of front patch lizards was related to greater exposure to vegetation/soil surrounding this habitat patch, and perhaps more favorable physical conditions there for mite reproduction and development. The abundance of free-living adult mites on the rock substrata occupied by collared lizards was temporally dissociated from infestation of lizards by mite larvae. Free-living adult mites were abundant in May, but demand precipitously in June shortly after larvae began to appear oil lizards. Larval parasites remained until lizards entered hibernacula in late summer. There was no effect of marked differences ill larval mite load oil any of the behavioral, and most of the life-historical variables that we measured. The exception was growth rate. First-year males grow faster than all), of the other social classes in this population, and their rates were reduced oil the front habitat patch suggesting a growth cost of heavy parasitism at a time when lizards exhibit maximal growth.</t>
  </si>
  <si>
    <t>10.1655/07-052.1</t>
  </si>
  <si>
    <t>WOS:000257417000006</t>
  </si>
  <si>
    <t>Martins, MJF; Vandekerkhove, J; Namiotko, T</t>
  </si>
  <si>
    <t>Fernandes Martins, Maria Joao; Vandekerkhove, Jochen; Namiotko, Tadeusz</t>
  </si>
  <si>
    <t>Environmental stability and the distribution of the sexes: insights from life history experiments with the geographic parthenogen Eucypris virens (Crustacea : Ostracoda)</t>
  </si>
  <si>
    <t>In many species with mixed reproduction, parthenogens cover a wider geographic range than sexuals. In freshwater ostracods this pattern referred to as geographic parthenogenesis is traditionally explained by ascribing a higher potential for dispersal to parthenogens. For example, the postglacial invasion hypothesis states that the lack of males in northern Europe is caused by the relatively slow range expansion of sexual lineages after deglaciation. An alternative explanation for the contemporary distribution of the sexes is based on spatial and temporal variations in ecological habitat stability. To test this hypothesis, we compared life history data of Eucypris virens individuals originating from bisexual and all-female populations. Populations with males are only found around the Mediterranean, whereas parthenogens cover most of Europe. The animals were hatched and grown in environments mimicking temperature and photoperiod conditions observed in Belgium and Spain. The data confirm the higher potential for population growth in parthenogens. In particular their faster hatching response, possibly higher fecundity (as derived from a difference in body height) and the absence of a cost of males should allow them to out-compete sexuals under stable conditions. However, the comparison of the hatchling accumulation curves of bisexual and all-female populations suggests that sexuals have an advantage in highly unpredictable environments. Indeed, under conditions mimicking those in southern Europe, bisexual populations exhibit a bet-hedging strategy, while parthenogenetic resting eggs hatch on average earlier and more synchronously. Overall, the life history data stress the importance of short term environmental fluctuations for the distribution of the sexes in E virens, and probably many other inhabitants of ephemeral water bodies.</t>
  </si>
  <si>
    <t>Martins, M. Joao Fernandes/A-6948-2013; Namiotko, Tadeusz/I-1916-2019</t>
  </si>
  <si>
    <t>Martins, M. Joao Fernandes/0000-0002-9118-7397; Namiotko, Tadeusz/0000-0002-0269-2923</t>
  </si>
  <si>
    <t>10.1111/j.2008.0030-1299.16557.x</t>
  </si>
  <si>
    <t>WOS:000256839300003</t>
  </si>
  <si>
    <t>Cervo, R; Dapporto, L; Beani, L; Strassmann, JE; Turillazzi, S</t>
  </si>
  <si>
    <t>Cervo, R.; Dapporto, L.; Beani, L.; Strassmann, J. E.; Turillazzi, S.</t>
  </si>
  <si>
    <t>On status badges and quality signals in the paper wasp Polistes dominulus: body size, facial colour patterns and hierarchical rank</t>
  </si>
  <si>
    <t>To establish a dominance order, social animals often rely on indicators of fighting to avoid costly aggressive encounters. In some species, individuals use colour patterns to signal their social status. Recent studies claimed that facial markings in the eusocial paper wasp Polistes dominulus are status badges that allow co-foundresses to form a linear hierarchy based on individual quality. Here, we evaluated facial patterns in natural populations of P. dominulus, in its native range, to observe whether the marks reflect overall wasp quality in different contexts. We used the same measures of clypeus patterns used by earlier studies, but did not find that they functioned as status badges. Our analyses showed no evidence that visual markers are related to: (i) size, (ii) probability of surviving winter, (iii) social rank in spring associations, or (iv) health status (assessed by the presence of strepsipteran endoparasites). Size, however, is important. Larger wasps are more likely to survive the winter and to acquire the dominant position in spring associations. Larvae infected with endoparasites become smaller adult wasps. These findings suggest that body size is a reliable quality indicator on which wasps build their social networks, and that clypeus patterning is not involved.</t>
  </si>
  <si>
    <t>Dapporto, Leonardo/E-5752-2010; CERVO, Rita/B-5441-2018</t>
  </si>
  <si>
    <t>Dapporto, Leonardo/0000-0001-7129-4526; CERVO, Rita/0000-0002-0405-6402; Strassmann, Joan/0000-0003-0638-8440</t>
  </si>
  <si>
    <t>10.1098/rspb.2007.1779</t>
  </si>
  <si>
    <t>WOS:000254464000012</t>
  </si>
  <si>
    <t>Nahrung, HF; Schutze, MK; Clarke, AR; Duffy, MP; Dunlop, EA; Lawson, SA</t>
  </si>
  <si>
    <t>Nahrung, Helen F.; Schutze, Mark K.; Clarke, Anthony R.; Duffy, Michael P.; Dunlop, Elizabeth A.; Lawson, Simon A.</t>
  </si>
  <si>
    <t>Thermal requirements, field mortality and population phenology modelling of Paropsis atomaria Olivier, an emergent pest in subtropical hardwood plantations</t>
  </si>
  <si>
    <t>Paropsis atomaria is a recently emerged pest of eucalypt plantations in subtropical Australia. Its broad host range of at least 20 eucalypt species and wide geographical distribution provides it the potential to become a serious forestry pest both within Australia and, if accidentally introduced, overseas. Although populations of A atomaria are genetically similar throughout its range, population dynamics differ between regions. Here, we determine temperature-dependent developmental requirements using beetles sourced from temperate and subtropical zones by calculating lower temperature thresholds, temperature-induced mortality, and day-degree requirements. We combine these data with field mortality estimates of immature life stages to produce a cohort-based model, ParopSys, using DYMEX(TM) that accurately predicts the timing, duration, and relative abundance of life stages in the field and number of generations in a spring-autumn (September-May) field season. Voltinism was identified as a seasonally plastic trait dependent upon environmental conditions, with two generations observed and predicted in the Australian Capital Territory, and up to four in Queensland. Lower temperature thresholds for development ranged between 4 and 9 degrees C, and overall development rates did not differ according to beetle origin. Total immature development time (egg-adult) was approximately 769.2 +/- S.E. 127.8 DD above a lower temperature threshold of 6.4 +/- S.E. 2.6 degrees C. ParopSys provides a basic tool enabling forest managers to use the number of generations and seasonal fluctuations in abundance of damaging life stages to estimate the pest risk of P. atomaria prior to plantation establishment, and predict the occurrence and duration of damaging life stages in the field. Additionally, by using local climatic data the pest potential of P. atomaria can be estimated to predict the risk of it establishing if accidentally introduced overseas. Improvements to ParopSys' capability and complexity can be made as more biological data become available. Crown Copyright (C) 2008 Published by Elsevier B.V. All rights reserved.</t>
  </si>
  <si>
    <t>Lawson, Simon/L-6095-2019; Lawson, Simon/D-6482-2012; Schutze, Mark/I-9962-2012; Clarke, Anthony R/B-5143-2011</t>
  </si>
  <si>
    <t>Schutze, Mark/0000-0002-0442-1844; Clarke, Anthony R/0000-0002-8165-3032; Nahrung, Helen/0000-0002-3351-306X</t>
  </si>
  <si>
    <t>10.1016/j.foreco.2008.02.033</t>
  </si>
  <si>
    <t>WOS:000256288800046</t>
  </si>
  <si>
    <t>Zalamea, M; Gonzalez, G</t>
  </si>
  <si>
    <t>Zalamea, Marcela; Gonzalez, Grizelle</t>
  </si>
  <si>
    <t>Leaffall phenology in a subtropical wet forest in Puerto Rico: From species to community patterns</t>
  </si>
  <si>
    <t>BIOTROPICA</t>
  </si>
  <si>
    <t>Leaffall phenology is an important periodical event in forests, contributing to mobilization of organic matter from primary producers to soil. For seasonal forests, leaffall periodicity has been related to rainfall regime and dry season length. In weakly seasonal forests, where there is no marked dry season, other climatic factors could trigger leafshed. In this study, we aimed to determine if other climatic variables (wind speed, solar radiation, photosynthetic photon flux density [PPFD], day length, temperature, and relative humidity) could be better correlated with patterns of litter and leaffall in a weakly seasonal subtropical wet forest in,Puerto Rico. Leaffall patterns were correlated mainly with solar radiation, PPFD, day length, and temperature; and secondarily with rainfall. Two main peaks of leaffall were observed: April-June and August-September, coinciding with the periods of major solar radiation at this latitude. Community leaffall patterns were the result of overlapping peaks of individual species. Of the 32 species analyzed, 21 showed phenological patterns, either unimodal (16 species), bimodal (three species), or multimodal (two species). Lianas also presented leaffall seasonality suggesting that they are subject to the same constraints and triggering factors affecting trees. In addition to solar radiation as a main determinant of leaffall timing in tropical forests, our findings highlight the importance of interannual variation and asynchrony, suggesting that leaffall is the result of a complex interaction between environmental and physiological factors.</t>
  </si>
  <si>
    <t>Gonzalez, Grizelle/0000-0003-3007-5540</t>
  </si>
  <si>
    <t>0006-3606</t>
  </si>
  <si>
    <t>10.1111/j.1744-7429.2007.00389.x</t>
  </si>
  <si>
    <t>WOS:000255986600005</t>
  </si>
  <si>
    <t>Schmidt, PS; Paaby, AB</t>
  </si>
  <si>
    <t>Schmidt, Paul S.; Paaby, Annalise B.</t>
  </si>
  <si>
    <t>Reproductive diapause and life-history clines in North American populations of Drosophila melanogaster</t>
  </si>
  <si>
    <t>Latitudinal clines are widespread in Drosophila melanogaster, and many have been interpreted as adaptive responses to climatic variation. However, the selective mechanisms generating many such patterns remain unresolved, and there is relatively little information regarding how basic life-history components such as fecundity, life span and mortality rates vary across environmental gradients. Here, it is shown that four life-history traits vary predictably with geographic origin of populations sampled along the latitudinal gradient in the eastern United States. Although such patterns are indicative of selection, they cannot distinguish between the direct action of selection on the traits in question or indirect selection by means of underlying genetic correlations. When independent suites of traits covary with geography, it is therefore critical to separate the widespread effects of population source from variation specifically for the traits under investigation. One trait that is associated with variation in life histories and also varies with latitude is the propensity to express reproductive diapause; diapause expression has been hypothesized as a mechanism by which D. melanogaster adults overwinter, and as such may be subject to strong selection in temperate habitats. In this study, recently derived isofemale lines were used to assess the relative contributions of population source and diapause genotype in generating the observed variance for life histories. It is shown that although life span, fecundity and mortality rates varied predictably with geography, diapause genotype explained the majority of the variance for these traits in the sampled populations. Both heat and cold shock resistance were also observed to vary predictably with latitude for the sampled populations. Cold shock tolerance varied between diapause genotypes and the magnitude of this difference varied with geography, whereas heat shock tolerance was affected solely by geographic origin of the populations. These data suggest that a subset of life-history parameters is significantly influenced by the genetic variance for diapause expression in natural populations, and that the observed variance for longevity and fecundity profiles may reflect indirect action of selection on diapause and other correlated traits.</t>
  </si>
  <si>
    <t>10.1111/j.1558-5646.2008.00351.x</t>
  </si>
  <si>
    <t>WOS:000255532900016</t>
  </si>
  <si>
    <t>Donaldson-Matasci, MC; Lachmann, M; Bergstrom, CT</t>
  </si>
  <si>
    <t>Donaldson-Matasci, Matina C.; Lachmann, Michael; Bergstrom, Carl T.</t>
  </si>
  <si>
    <t>Phenotypic diversity as an adaptation to environmental uncertainty</t>
  </si>
  <si>
    <t>Question: What is the general quantitative relationship between adaptive phenotypic diversity, or bet-hedging, and the environmental uncertainty that selects for it? Mathematical methods: Building on the fitness set approach introduced by Levins, we develop a graphical heuristic for determining the optimal amount of diversity in a fluctuating environment. We use as our optimality criterion the expected long-term growth rate of a lineage. Key insights: Each of the phenotypes in a polyphenic population may be seen as investing a certain proportion of its reproductive effort in each of the possible environments. A bet-hedging lineage that produces the phenotypes in just the right proportions-so that the overall reproductive investment in each environment matches the environmental frequencies-grows faster on average than other lineages. How much faster it grows than the resident population, and thus the strength of selection towards the optimal bet-hedging strategy, depends on how far the residents are from the optimal investment profile. Predictions: A rigorous empirical demonstration that bet-hedging is adaptive requires a comparison of the degree of phenotypic diversification in similar populations subject to varying levels of environmental uncertainty. We confirm that bet-hedging should be observed only within a certain range of environmental variation; when the environment is more predictable than this, a phenotypic generalist would do better. We furthermore provide a simple method to calculate this range, based on the shape of the fitness trade-offs. Within this range, we predict a linear relationship between the frequency of phenotypes and the frequency of environments, independent of the shape of the trade-offs.</t>
  </si>
  <si>
    <t>Bergstrom, Carl T./H-2299-2011</t>
  </si>
  <si>
    <t>Bergstrom, Carl T./0000-0002-2070-385X</t>
  </si>
  <si>
    <t>WOS:000257277300002</t>
  </si>
  <si>
    <t>Pearl, S; Gabay, C; Kishony, R; Oppenheim, A; Balaban, NQ</t>
  </si>
  <si>
    <t>Pearl, Sivan; Gabay, Chana; Kishony, Roy; Oppenheim, Amos; Balaban, Nathalie Q.</t>
  </si>
  <si>
    <t>Nongenetic individuality in the host-phage interaction</t>
  </si>
  <si>
    <t>Isogenic bacteria can exhibit a range of phenotypes, even in homogeneous environmental conditions. Such nongenetic individuality has been observed in a wide range of biological processes, including differentiation and stress response. A striking example is the heterogeneous response of bacteria to antibiotics, whereby a small fraction of drug-sensitive bacteria can persist under extensive antibiotic treatments. We have previously shown that persistent bacteria enter a phenotypic state, identified by slow growth or dormancy, which protects them from the lethal action of antibiotics. Here, we studied the effect of persistence on the interaction between Escherichia coli and phage lambda. We used long-term time-lapse microscopy to follow the expression of green fluorescent protein (GFP) under the phage lytic promoter, as well as cellular fate, in single infected bacteria. Intriguingly, we found that, whereas persistent bacteria are protected from prophage induction, they are not protected from lytic infection. Quantitative analysis of gene expression reveals that the expression of lytic genes is suppressed in persistent bacteria. However, when persistent bacteria switch to normal growth, the infecting phage resumes the process of gene expression, ultimately causing cell lysis. Using mathematical models for these two host-phage interactions, we found that the bacteria's nongenetic individuality can significantly affect the population dynamics, and might be relevant for understanding the coevolution of bacterial hosts and phages.</t>
  </si>
  <si>
    <t>Balaban, Nathalie/0000-0001-8018-0766; Pearl Mizrahi, Sivan/0000-0001-5093-8361</t>
  </si>
  <si>
    <t>e120</t>
  </si>
  <si>
    <t>10.1371/journal.pbio.0060120</t>
  </si>
  <si>
    <t>WOS:000256850100008</t>
  </si>
  <si>
    <t>Wright, JD</t>
  </si>
  <si>
    <t>Wright, Jonathan D.</t>
  </si>
  <si>
    <t>Bullsnake, Pituophis catenifer sayi, Nesting Biology in Alberta</t>
  </si>
  <si>
    <t>Bullsnakes were opportunistically observed at a site on Alberta's Red Deer River at the northern extreme of their range near the town of Drumheller. This site is significant for its importance to the local nesting ecology of this snake. Data were collected from captured snakes, and individuals were marked and photographed to enable identification upon subsequent recapture. A minimum of 39 adult Bullsnakes were known to utilize a single bluff over a period spanning five years from 1998 to 2002. Fifteen gravid females were found over this span nesting in a single borrow complex. Bullsnakes were found to excavate their own nesting burrows at the site, and to show nest site fidelity. The congregation of numbers of these snakes at localized sites of importance to nesting biology renders them potentially Vulnerable, and may present conservation challenges.</t>
  </si>
  <si>
    <t>10.22621/cfn.v122i2.572</t>
  </si>
  <si>
    <t>WOS:000272674300005</t>
  </si>
  <si>
    <t>Demont, M; Blanckenhorn, WU</t>
  </si>
  <si>
    <t>Demont, Marco; Blanckenhorn, Wolf U.</t>
  </si>
  <si>
    <t>Genetic differentiation in diapause response along a latitudinal cline in European yellow dung fly populations</t>
  </si>
  <si>
    <t>1. Seasonality is a prime selective factor expected to result in local adaptation of life cycles and dormancy. Genetic differentiation in diapause response was investigated along a European latitudinal cline in the dung fly Scathophaga stercoraria (Diptera: Scathophagidae). Such differentiation may be mediated by additive or dominance genetic and/or maternal effects, which need to be distinguished. 2. Replicate sibships from five European populations (Lugano, Switzerland: 46.00 degrees N; Zurich, Switzerland: 47.37 degrees N; Oxford, U.K.: 51.75 degrees N; Lund, Sweden: 55.70 degrees N; Reykjavik, Iceland: 64.15 degrees N) were raised in a common laboratory environment known to induce pupal winter diapause (12 degrees C and 12 h light), revealing a genetic latitudinal cline in both the proportion of individuals entering diapause and diapause duration in response to winter length estimated from weather data. 3. Populations from the extremes of the cline (Lugano and Reykjavik) were further reciprocally crossed to investigate the underlying genetics. This experiment revealed evidence for diapause induction at 12 degrees C being dominant (i.e. not merely additive) and clearly rejected maternal effects as the primary source of this between-population variation.</t>
  </si>
  <si>
    <t>10.1111/j.1365-2311.2007.00951.x</t>
  </si>
  <si>
    <t>WOS:000253710000006</t>
  </si>
  <si>
    <t>Lefko, SA; Nowatzki, TM; Thompson, SD; Binning, RR; Pascual, MA; Peters, ML; Simbro, EJ; Stanley, BH</t>
  </si>
  <si>
    <t>Lefko, S. A.; Nowatzki, T. M.; Thompson, S. D.; Binning, R. R.; Pascual, M. A.; Peters, M. L.; Simbro, E. J.; Stanley, B. H.</t>
  </si>
  <si>
    <t>Characterizing laboratory colonies of western corn rootworm (Coleoptera : Chrysomelidae) selected for survival on maize containing event DAS-59122-7</t>
  </si>
  <si>
    <t>Event DAS-59122-7 is a novel transgenic trait designed to protect the roots and yield potential of maize from the insect pest corn rootworm Diabrotica spp. (Col.: Chrysomelidae). The increased pest status of corn rootworm, exceptional efficacy of this trait, and anticipated increases in farm efficiency and grower and environmental safety will drive adoption of this trait. Strong grower acceptance of this trait highlights the importance of science-based and practical resistance management strategies. A non-diapause trait was introgressed into two laboratory colonies of Diabrotica virgifera virgifera collected from geographically distinct locations: Rochelle, IL and York, NE. Both colonies were divided and each reared on maize containing event DAS-59122-7 or its near isoline. Selected and unselected colonies were evaluated for phenotypic change in larval development, injury potential and survival to adulthood during 10 and 11 generations. The Fl generation of both selected colonies displayed increased larval development, survivorship and measurable, but economically insignificant increases in injury potential on DAS-59122-7 maize. Survival rates of 0.4 and t.3% in Fl generations of both selected colonies corroborate field estimates of survival on DAS-59122-7 maize. Over later generations, total phenotypic variation declined gradually and irregularly. Despite the absence of random mating, the tolerance trait could not be fixed in either population after 10 or 11 generations of selection. An allele conferring major resistance to DAS-59122-7 was not identified in either selected colony. The assessment also concluded that major resistance gene(s) are rare in Populations of D. v. virgifera in the United States, and that a minor trait(s) conferring a low level of survival on DAS-59122-7 maize was present. The tolerance trait identified in this study was considered minor with respect to its impact on DAS-59122-7 maize efficacy, and the role this trait may play in total effective refuge for major resistance genes with recessive inheritance is the basis of future work.</t>
  </si>
  <si>
    <t>10.1111/j.1439-0418.2008.01279.x</t>
  </si>
  <si>
    <t>WOS:000254703300002</t>
  </si>
  <si>
    <t>Ivanter, EV; Kukhareva, AV</t>
  </si>
  <si>
    <t>Ivanter, E. V.; Kukhareva, A. V.</t>
  </si>
  <si>
    <t>To ecology of the northern birch mouse (Sicista betulina) at the northern margin of its range</t>
  </si>
  <si>
    <t>The state and dynamics of the Sicista betulina Pall. population in Karelia, at the northern margin of its range, are characterized on the basis of long-term studies. Specific features of the biotopic distribution, dynamics of the S. betulina number, and factors responsible for them are analyzed. S. betulina is distributed to 64 degrees 30'N. Among the small mammals caught, this animal was on the second place (3.4%) with the mean number 0.03 ind./100 traps per day and 0.75 ind./10 trench per day. S. betulina is drawn to deciduous and mixed forests, overgrowing clearings and burns, forest edges and areas of sparse forests with rich herbage. Under conditions of the northern periphery of the range, the period of high activity in the animals is shifted to daytime. The hibernation lasts 7.0-7.5 months, from late September to mid-May. Insects, mainly their larvae (94% of the contents in the guts observed), arachnids (65%), and plant residues (seeds, green parts of plants, and berries; 31%) predominate in the diet of the animals. Adults breed from June to early August (3-11 young, average is 5.1 ind.). This year's brood comprises about one-third of the population, 1-, 2- 3-, and 4-year-old animals - 53, 11, 2, and &gt;1 %, respectively. The dynamics of the mouse number is not rhythmic, with the high amplitude of fluctuations, long-term and deep depressions, short-term and low rises. The main limiting factor is conditions of hibernation, particularly the depth of soil freezing related to the thickness of the snow cover.</t>
  </si>
  <si>
    <t>WOS:000255994200010</t>
  </si>
  <si>
    <t>Mahdjoub, T; Menu, F</t>
  </si>
  <si>
    <t>Mahdjoub, Tewfik; Menu, Frederic</t>
  </si>
  <si>
    <t>Prolonged diapause: A trait increasing invasion speed?</t>
  </si>
  <si>
    <t>Invasive species are considered to be the second cause of biodiversity erosion, and one challenge is to determine the life history traits that cause an increased invasion capacity. Prolonged diapause is a major trait in evolution and insect population dynamics, but its effects on invasion speed remain unknown. From a recently developed mathematical approach (integro-difference equations) applied to the insect dormancy, we show that despite a dispersal cost, bet-hedging diapause strategies with low (0.1-0.2) prolonged diapause frequency (emergence after I or 2 years) can have a higher invasion speed than a simple diapause strategy (emergence after I year) when the environmental stochasticity is sufficiently high. In such conditions, prolonged diapause is a trait supporting invasion capacity by increasing population stochastic growth rate. This conclusion, which applies to a large range of demographic parameters, is in opposition to the usual view that prolonged dormancy is an alternative strategy to dispersal. However, prolonged diapause does not support invasion if the level of environmental stochasticity is low. Therefore, conclusion about its influence on invasion ability needs a good knowledge of environmental stochasticity in the introduction area of considered species. (C) 2008 Elsevier Ltd. All rights reserved.</t>
  </si>
  <si>
    <t>Mahdjoub, Tewfik/F-4805-2013; MENU, Frederic/C-3107-2016</t>
  </si>
  <si>
    <t>Mahdjoub, Tewfik/0000-0002-2268-7347</t>
  </si>
  <si>
    <t>10.1016/j.jtbi.2007.12.002</t>
  </si>
  <si>
    <t>WOS:000254636100011</t>
  </si>
  <si>
    <t>Gutierrez, AP; Ponti, L; d'Oultremont, T; Ellis, CK</t>
  </si>
  <si>
    <t>Gutierrez, Andrew Paul; Ponti, Luigi; d'Oultremont, Thibaud; Ellis, C. K.</t>
  </si>
  <si>
    <t>Climate change effects on poikilotherm tritrophic interactions</t>
  </si>
  <si>
    <t>Species of plants and animals have characteristic climatic requirements for growth, survival and reproduction that limit their geographic distribution, abundance and interactions with other species. To analyze this complexity requires the development of models that include not only the effects of biotic factors on species dynamics and interactions, but also the effects of abiotic factors including weather. The need for such capacity has appreciably increased as we face the threat of global climate change. In this paper, bi- and tri-trophic physiologically based demographic models of alfalfa, cotton, grape, olive and the noxious weed yellow starthistle systems are used to explore some of the potential effects of climate change. A general model that applies to all species in all trophic levels (including the economic one) is used to simulate the effects of observed and projected weather on system dynamics. Observed daily weather and that of climate model scenarios were used as forcing variables in our studies. Geographic information system (GRASS GIS) is used to map the predicted effects on species across the varied ecological zones of California. The predictions of the geographic distribution and abundance of the various species examined accords well with field observations. Furthermore, the models predict how the geographic range and abundance of the some species would be affected by climate change. Among the findings are: (1) The geographic range of tree species such as olive that require chilling to break dormancy (i.e. vernalization) may be limited in some areas due to climate warming, but their range may expand in others. For example, olive phenology and yield will be affected in the southern part of California due to high temperature, but may expand in northern areas until limited by low winter temperatures. Pest distribution and abundance will also be affected. For example, climate warming would allow the cold intolerant pink bollworm in cotton to expand its range into formerly inhospitable heavy frost areas of the San Joaquin Valley, and damage rates will increase throughout its current range. The distribution and abundance of other cold intolerant pests such as olive fly, the Mediterranean fruit fly and others could be similarly affected. In addition, species dominance and existence in food webs could change (e.g. in alfalfa), and the biological control of invasive species might be adversely affected (e.g. vine mealybug in grape). The distribution and abundance of invasive weeds such as yellow starthistle will be altered, and its control by extant and new biological control agents will be difficult to predict because climate change will differentially affects each. (2) Marginal analysis of multiple regression models of the simulation data provides a useful way of analyzing the efficacy of biological control agents. Models could be useful as guides in future biological control efforts on extant and new exotic pest species. (3) Major deficiencies in our capacity to predict the effects of climate change on biological interactions were identified: (1) There is need to improve existing models to better forecast the effects of climate change on crop system components; (2) The current system for collecting daily weather data consists of a patchwork of station of varying reliability that often record different variables and in different units. Especially vexing, is the dearth of solar radiation data at many locations. This was an unexpected finding as solar energy is an important driving variable in biological systems.</t>
  </si>
  <si>
    <t>S167</t>
  </si>
  <si>
    <t>S192</t>
  </si>
  <si>
    <t>10.1007/s10584-007-9379-4</t>
  </si>
  <si>
    <t>WOS:000254987600012</t>
  </si>
  <si>
    <t>Braune, E; Richter, O; Sondgerath, D; Suhling, F</t>
  </si>
  <si>
    <t>Braune, Erik; Richter, Otto; Sondgerath, Dagmar; Suhling, Frank</t>
  </si>
  <si>
    <t>Voltinism flexibility of a riverine dragonfly along thermal gradients</t>
  </si>
  <si>
    <t>Potential effects of future warming should be reflected in life history patterns of aquatic organisms observed in warmer climates or in habitats that are different in ambient temperature. In the special case of the dragonfly Gomphus vulgatissimus (L.) (Odonata: Gomphidae) previous research suggests that voltinism decreases from south to north. We analysed data on voltinism from 11 sample sites along a latitudinal gradient from about 44 degrees N to 53 degrees N, comprising small streams to medium-sized rivers. Furthermore, to simulate different conditions and to allow projections for future climate change scenarios, we developed a population dynamic model based on a projection matrix approach. The parameters of the model are dependent on temperature and day length. Our field results indicate a decrease in voltinism along the latitudinal gradient from southern to northern Europe and a corresponding increase of voltinism with higher temperatures. An increase in voltinism with width of the running water implies an effect of varying habitat temperature. Under the impact of global warming, our model predicts an increased development speed, particularly in the northern part of the latitudinal gradient, an extension of the northern range limit and changes in phenology of G. vulgatissimus, leading to an extension of the flight season in certain regions along the gradient.</t>
  </si>
  <si>
    <t>10.1111/j.1365-2486.2007.01525.x</t>
  </si>
  <si>
    <t>WOS:000252929900003</t>
  </si>
  <si>
    <t>Ogundiran, OO; Afolabi, TA</t>
  </si>
  <si>
    <t>Ogundiran, O. O.; Afolabi, T. A.</t>
  </si>
  <si>
    <t>Assessment of the physicochemical parameters and heavy metals toxicity of leachates from municipal solid waste open dumpsite</t>
  </si>
  <si>
    <t>INTERNATIONAL JOURNAL OF ENVIRONMENTAL SCIENCE AND TECHNOLOGY</t>
  </si>
  <si>
    <t>Heavy metals and physicochemical characteristics of the different sites of the municipal solid waste dumpsite at Olusosun Landfill, Lagos, Nigeria, were investigated. The dormant site of the landfill has the potential of being a source of immediate environmental risk compared to the active and abandoned site, with the active site exhibiting tendency to be a likely source of Pb, Cd and Zn pollution. Zn was the most abundant metal in the area (0.264-0.947 mg/L) while Cd concentration was the lowest (0.001-0.022 mg/L). Pb, Cd, Zn were from anthropogenic sources and correlated significantly with chemical oxygen demand and oil and grease. Cu and Cr were more abundant in the dormant site and are attached to the solids as indicated by their significant correlation with TS and SS. The physicochemical characteristic of the leachate from the landfill indicate that they were more alkaline in nature, with TA range of 2354 to 7946 mg/L while the chemical oxygen demand values was also high 518.14 to 725.01 mg/L. The comparative analysis of the dormant site with other dormant site reveal a moderate concentration of the parameters measured but could contaminate the neighboring groundwater if not checked.</t>
  </si>
  <si>
    <t>Afolabi, T. Adeniyi/0000-0002-2422-2113</t>
  </si>
  <si>
    <t>1735-1472</t>
  </si>
  <si>
    <t>1735-2630</t>
  </si>
  <si>
    <t>10.1007/BF03326018</t>
  </si>
  <si>
    <t>WOS:000254582100012</t>
  </si>
  <si>
    <t>Lee, J; Lee, IY; Yong, TS; Il Ree, H</t>
  </si>
  <si>
    <t>Lee, Jongweon; Lee, In Yong; Yong, Tai-Soon; Il Ree, Han</t>
  </si>
  <si>
    <t>Preliminary observation on the gradient distribution of hibernating females of Anopheles sinensis and Aanopheles pullus in the Republic of Korea</t>
  </si>
  <si>
    <t>Hibernating females of the Anopheles hyreanus complex were collected at 4 different latitudes at the end of the hibernation period in March of 2005 and 2006, and species were confirmed by polymerase chain reaction (PCR) identification. At Paju (37.8 degrees N; average temperature in December-February = -3.5 degrees C) 74.6% of the females collected were An. pullus and 22.4% were An. sinensis. At Seosan (36.8 degrees N; December-February average temperature = -1.0 degrees C) and Buan (35.7 degrees N; December-February average temperature = 0.4 degrees C) 14.7% and 14.8% were An. pullus, and 85.3% and 85.2% were An. sinensis, respectively. At Haenam (34.6 degrees N; December-February average temperature = 3.1 degrees C) only An. sinensis was found. Our preliminary results indicate that An. sinensis, unlike An. pullus, is not adapted to survive in cold weather.</t>
  </si>
  <si>
    <t>10.2987/5601.1</t>
  </si>
  <si>
    <t>WOS:000254410300021</t>
  </si>
  <si>
    <t>Williams, LJ; Bunyavejchewin, S; Baker, PJ</t>
  </si>
  <si>
    <t>Williams, Laura J.; Bunyavejchewin, Sarayudh; Baker, Patrick J.</t>
  </si>
  <si>
    <t>Deciduousness in a seasonal tropical forest in western Thailand: interannual and intraspecific variation in timing, duration and environmental cues</t>
  </si>
  <si>
    <t>Seasonal tropical forests exhibit a great diversity of leaf exchange patterns. Within these forests variation in the timing and intensity of leaf exchange may occur within and among individual trees and species, as well as from year to year. Understanding what generates this diversity of phenological behaviour requires a mechanistic model that incorporates rate-limiting physiological conditions, environmental cues, and their interactions. In this study we examined long-term patterns of leaf flushing for a large proportion of the hundreds of tree species that co-occur in a seasonal tropical forest community in western Thailand. We used the data to examine community-wide variation in deciduousness and tested competing hypotheses regarding the timing and triggers of leaf flushing in seasonal tropical forests. We developed metrics to quantify the nature of deciduousness (its magnitude, timing and duration) and its variability among survey years and across a range of taxonomic levels. Tree species varied widely in the magnitude, duration, and variability of leaf loss within species and across years. The magnitude of deciduousness ranged from complete crown loss to no crown loss. Among species that lost most of their crown, the duration of deciduousness ranged from 2 to 21 weeks. The duration of deciduousness in the majority of species was considerably shorter than in neotropical forests with similar rainfall periodicity. While the timing of leaf flushing varied among species, most (similar to 70%) flushed during the dry season. Leaf flushing was associated with changes in photoperiod in some species and the timing of rainfall in other species. However, more than a third of species showed no clear association with either photoperiod or rainfall, despite the considerable length and depth of the dataset. Further progress in resolving the underlying internal and external mechanisms controlling leaf exchange will require targeting these species for detailed physiological and microclimatic studies.</t>
  </si>
  <si>
    <t>Bunyavejchewin, Sarayudh/P-1529-2017</t>
  </si>
  <si>
    <t>Bunyavejchewin, Sarayudh/0000-0002-1976-5041; Baker, Patrick/0000-0002-6560-7124</t>
  </si>
  <si>
    <t>10.1007/s00442-007-0938-1</t>
  </si>
  <si>
    <t>WOS:000254238500016</t>
  </si>
  <si>
    <t>Taylor, FJR; Hoppenrath, M; Saldarriaga, JF</t>
  </si>
  <si>
    <t>Taylor, F. J. R.; Hoppenrath, Mona; Saldarriaga, Juan F.</t>
  </si>
  <si>
    <t>Dinoflagellate diversity and distribution</t>
  </si>
  <si>
    <t>Dinoflagellates are common to abundant in both marine and freshwater environments. They are particularly diverse in the marine plankton where some cause "red tides" and other harmful blooms. More than 2,000 extant species have been described, only half of which are photosynthetic. They include autotrophs, mixotrophs and grazers. They are biochemically diverse, varying in photosynthetic pigments and toxin production ability. Some are important sources of bioluminescence in the ocean. They can host intracellular symbionts or be endosymbionts themselves. Most of the photosynthetic "zooxanthellae" of invertebrate hosts are mutualistic dinoflagellate symbionts, including all those essential to reef-building corals. Roughly 5% are parasitic on aquatic organisms. The fossil record, consisting of more than 2,500 species, shows a rapid radiation of cysts, starting in the Triassic, peaking in the Cretaceous, and declining throughout the Cenozoic. Marine species with a benthic, dormant cyst stage are confined to the continental shelf and fossil cysts can be used as markers of ancient coastlines. Northern and southern hemispheres contain virtually identical communities within similar latitudes, separated by a belt of circumtropical species. A few endemics are present in tropical and polar waters. Some benthic dinoflagellates are exclusively tropical, including a distinct phycophilic community, some of which are responsible for ciguatera fish poisoning. In lakes chemical and grazing effects can be important. Predatory dinoflagellates co-occur with their prey, often diatoms.</t>
  </si>
  <si>
    <t>10.1007/s10531-007-9258-3</t>
  </si>
  <si>
    <t>WOS:000252689400013</t>
  </si>
  <si>
    <t>Wiegand, T; Naves, J; Garbulsky, MF; Fernandez, N</t>
  </si>
  <si>
    <t>Wiegand, Thorsten; Naves, Javier; Garbulsky, Martin F.; Fernandez, Nestor</t>
  </si>
  <si>
    <t>Animal habitat quality and ecosystem functioning: Exploring seasonal patterns using NDVI</t>
  </si>
  <si>
    <t>Many animal species have developed specific evolutionary adaptations to survive prolonged periods of low energy availability that characterize seasonal environments. The seasonal course of primary production, a major aspect of ecosystem functioning, should therefore be an important factor determining the habitat quality of such species. We tested this hypothesis by analyzing the relationship between habitat quality and ecosystem functioning for brown bears (Ursus arctos), a species showing hyperphagia and hibernation as evolutionary adaptation to seasonal peaks and bottlenecks in ecosystem productivity, respectively. Our unique long-term data set comprised data from two brown bear populations in northern Spain on historical presence, current presence, and reproduction. The data were classified on a grid of 5 3 5 km pixels into five classes: frequent reproduction, sporadic reproduction, frequent presence, sporadic presence, and recent extinction. We used the long-term average of the seasonal course of NDVI (normalized difference vegetation index) as a proxy for ecosystem functioning and investigated the relationship between habitat quality and ecosystem functioning with methods borrowed from statistical point-pattern analysis. We found that brown bears indeed selected habitat with specific ecosystem functioning (i.e., the variance in all habitat classes was smaller than in the landscape overall) and the relationship between habitat quality and ecosystem functioning was ordered. First, the average distance in ecosystem functioning between two habitat classes was larger if the difference in habitat quality was larger. Second, habitat for which there was the greatest need (i.e., breeding habitat) occupied the narrowest niche regarding ecosystem functioning and showed the most pronounced seasonality. Progressively poorer classes occupied wider niches that partly overlapped those of better classes. This indicated that nonbreeding animals are less selective. Our methodology provided new insight into the relationship between ecosystem functioning and habitat quality and could be widely applied to animal species living in seasonal environments. Because NDVI data are continuously collected, our methodology allows for continuous monitoring of changes in habitat quality due to global change.</t>
  </si>
  <si>
    <t>Fernandez, Nestor/N-5802-2014; Wiegand, Thorsten/H-5877-2016</t>
  </si>
  <si>
    <t>Fernandez, Nestor/0000-0002-9645-8571; Wiegand, Thorsten/0000-0002-3721-2248; GARBULSKY, MARTIN/0000-0001-8411-3413</t>
  </si>
  <si>
    <t>10.1890/06-1870.1</t>
  </si>
  <si>
    <t>WOS:000253944400006</t>
  </si>
  <si>
    <t>Development, survivorship, and reproduction of Helicoverpa armigera (Lepidoptera : Noctuidae) under constant and alternating temperatures</t>
  </si>
  <si>
    <t>Laboratory studies were conducted to assess the effect of temperature on the survival, development, fecundity, and longevity of Helicoverpa armigera (Hubner) at 11 constant temperatures ranging from 12.5 to 40 degrees C, as well as at five alternating temperature regimes (25-10, 30-15, 32.5-17.5, 35-20, and 35-27.5 degrees C) and under a photoperiod of 16:8 (L.D) h. H. armigera reared at constant temperatures did not develop from egg to adult (emergence) outside the temperature range of 17.5-32.5 degrees C. The alternating conditions expanded this range from 10 to 35 degrees C. The lowest developmental thresholds of the immature stages were estimated by a linear model and ranged from 10.17 (pupal stage) to 11.95 degrees C (egg stage) at constant temperature regimes and from 1.1 to 5.5 degrees C, respectively at alternating temperatures. The values of developmental thresholds estimated using the nonlinear (Lactin-2) model were lower than those estimated by the linear model for constant and alternating temperature regimes except for larval and pupal stages at constant temperatures. Mean adult longevity fluctuated from 34.4 d at 15 degrees C to 7.6 d at 35 degrees C. Females reared under all alternating temperature regimes laid more eggs than females reared at any, except the 25 degrees C, constant temperature treatment. The intrinsic rate of increase was highest at 27.5 degrees C, at both the constant and the corresponding alternating temperature regimes (0.147 and 0.139, respectively). Extreme temperatures had a negative effect on life table parameters.</t>
  </si>
  <si>
    <t>10.1603/0046-225X(2008)37[16:DSAROH]2.0.CO;2</t>
  </si>
  <si>
    <t>WOS:000253183300003</t>
  </si>
  <si>
    <t>Song, J; Clemens, J; Jameson, PE</t>
  </si>
  <si>
    <t>Song, Jiancheng; Clemens, John; Jameson, Paula Elizabeth</t>
  </si>
  <si>
    <t>Quantitative expression analysis of the ABC genes in Sophora tetraptera, a woody legume with an unusual sequence of floral organ development</t>
  </si>
  <si>
    <t>Sophora is a woody genus of the Leguminosae in which an unusual order and process of. oral organ development is often observed. The SEM results for Sophora tetraptera revealed precocious initiation of the carpel, delayed development of petals, and. oral organ development interrupted by an unusual prolonged summer-autumn dormant period which occurred between organ initiation and organ differentiation. These observations provided an opportunity to track key. oral identity genes over an extended developmental period. Homologues of LEAFY, APETALA1, PISTILLATA, and AGAMOUS were isolated from S. tetraptera. Real-time PCR enabled a simultaneous and quantitative analysis of both the temporal and spatial expression patterns of these four genes. Expression differences in the range of three to five orders of magnitude were detected between different genes and between different stages of flower development for the same gene. Although not functionally tested, the spatial expression patterns of the genes were consistent with expectations based on the ABC model of. oral development. Their temporal expression patterns were consistent with the timing of flower initiation and the unusual order of organ development. Quantitatively, while the expression levels of the LFY homologue and the A-class gene were high during the periods of organ initiation and organ differentiation and low during the summer-autumn dormant period, high expression levels of the B- and C-class genes were detected only during the rapid, albeit delayed, phase of organ differentiation. Additionally, the sustained expression of the floral organ identity genes after differentiation reflects on-going roles for these genes during subsequent organ development.</t>
  </si>
  <si>
    <t>Bhutta, Zulfiqar/L-7822-2015</t>
  </si>
  <si>
    <t>Bhutta, Zulfiqar/0000-0003-0637-599X</t>
  </si>
  <si>
    <t>10.1093/jxb/erm305</t>
  </si>
  <si>
    <t>WOS:000254006500013</t>
  </si>
  <si>
    <t>Ricci, C; Caprioli, M; Fontaneto, D; Melone, G</t>
  </si>
  <si>
    <t>Ricci, Claudia; Caprioli, Manuela; Fontaneto, Diego; Melone, Giulio</t>
  </si>
  <si>
    <t>Volume and morphology changes of a bdelloid rotifer species (Macrotrachela quadricornifera) during anhydrobiosis</t>
  </si>
  <si>
    <t>Following a study on the changes occurring in a bdelloid species (Macrotrachela quadricornifera, Rotifera, Bdelloidea) when entering anhydrobiosis, we investigated the changes in morphology, including weight and volume during the transition from the active hydrated to the dormant anhydrobiotic state by scanning electron microscopy, confocal microscopy and light microscopy. We compared sizes and morphologies of hydrated extended, hydrated contracted and anhydrobiotic specimens. Bdelloid musculature is defined: longitudinal muscles are contracted in the hydrated contracted animal (head and foot are retracted inside the trunk), but appear loose in the anhydrobiotic animal. When anhydrobiotic, M. quadricornifera appears much smaller in size, with a volume reduction of about 60% of the hydrated volume, and its internal organization undergoes remarkable modifications. lnternal body cavities, clearly distinguishable in the hydrated extended and contracted specimens, are no longer visible in the anhydrobiotic specimen. Concomitantly, M. quadricornifera loses more than 95% of its weight when anhydrobiotic; this is more than expected from the volume reduction data and could indicate the presence of space-filling molecular species in the dehydrated animal. We estimate that the majority of body mass loss and volume reduction can be ascribed to the water loss from the body cavity during desiccation.</t>
  </si>
  <si>
    <t>Fontaneto, Diego/B-9710-2008</t>
  </si>
  <si>
    <t>Fontaneto, Diego/0000-0002-5770-0353</t>
  </si>
  <si>
    <t>10.1002/jmor.10579</t>
  </si>
  <si>
    <t>WOS:000252825300008</t>
  </si>
  <si>
    <t>Clark, RW; Brown, WS; Stechert, R; Zamudio, KR</t>
  </si>
  <si>
    <t>Clark, Rulon W.; Brown, William S.; Stechert, Randy; Zamudio, Kelly R.</t>
  </si>
  <si>
    <t>Integrating individual behaviour and landscape genetics: the population tructure of timber rattlesnake hibernacula</t>
  </si>
  <si>
    <t>Individuals of many species show high levels of fidelity to natal populations, often due to reliance on patchily distributed habitat features. In many of these species, the negative impacts of inbreeding are mitigated through specialized behaviours such as seasonal mating dispersal. Quantifying population structure for species with these characteristics can potentially elucidate social and environmental factors that interact to affect mating behaviour and population connectivity. In the northern part of their range, timber rattlesnakes are communal hibernators with high natal philopatry. Individuals generally recruit to the same hibernaculum as their mother and remain faithful to that hibernaculum throughout their lives. We examined the genetic structure of Crotalus horridus hibernacula in the northeastern USA using microsatellite loci. Sampled hibernacula exhibited only modest levels of differentiation, indicating a significant level of gene flow among them. We found no significant correlation between genetic differentiation and geographical distance, but did find significant positive correlation between genetic differentiation and a cost-based distance metric adjusted to include the amount of potential basking habitat between hibernacula. Therefore, thermoregulation sites may increase gene flow by increasing the potential for contact among individuals from different populations. Parentage analyses confirmed high levels of philopatry of both sexes to their maternal hibernaculum; however, approximately one-third of paternity assignments involved individuals between hibernacula, confirming that gene flow among hibernacula occurs largely through seasonal male mating dispersal. Our results underscore the importance of integrating individual-level behaviours and landscape features with studies of fine-scale population genetics in species with high fidelity to patchily distributed habitats.</t>
  </si>
  <si>
    <t>Zamudio, Kelly/R-3533-2016</t>
  </si>
  <si>
    <t>Zamudio, Kelly/0000-0001-5107-6206</t>
  </si>
  <si>
    <t>WOS:000252558500003</t>
  </si>
  <si>
    <t>Zhang, Q; Zdarek, J; Nachman, RJ; Denlinger, DL</t>
  </si>
  <si>
    <t>Zhang, Qirui; Zdarek, Jan; Nachman, Ronald J.; Denlinger, David L.</t>
  </si>
  <si>
    <t>Diapause hormone in the corn earworm, Helicoverpa zea: Optimum temperature for activity, structure-activity relationships, and efficacy in accelerating flesh fly pupariation</t>
  </si>
  <si>
    <t>Invertebrate Neuropeptide Conference (INC 2007)</t>
  </si>
  <si>
    <t>Luang Prabang, LAOS</t>
  </si>
  <si>
    <t>Diapause hormone (DH) effectively terminated pupal diapause in Helicoverpa zea. This effect was temperature-dependent, with an optimum of 21 degrees C. The dose-response curve indicated an ED50 of DH for diapause termination of approximately 100 pmol. The core sequence and essential amino acids were determined by bioassays using modified and truncated DH analogs. A C-terminal hepta-peptide, LWFGPRLa, was the core sequence required for diapause termination. Activity was lost when Alanine was substituted for any of the amino acids in the hepta-peptide, with the exception of Glycine. A fragment series of analogs suggested that the amide and Arginine were the most important components needed for terminating diapause. Leucine, Tryptophan, and Phenylalanine at the N-terminus of the hepta-peptide were also critical for activity. The C-terminal Leucine was less important: deletion resulted in decreased activity, although it could not be substituted by Alanine. The fact that a portion of the DH sequence is similar to the pyrokinin that accelerates fly pupariation prompted us to also evaluate the capability of DH to accelerate development in the flesh fly, Sarcophaga bullata. The threshold dose of DH essential to accelerate fly pupariation was 5 pmol for immobilization/retraction and longitudinal contraction and 10 pmol for tanning, approximately one or two orders of magnitude lower than the effective dose required for diapause termination in H. zea. Tensiometric measurements revealed that DH affected neuromuscular patterns of pupariation behavior and associated cuticular changes in a manner similar to that of the fly pyrokinins and their analogs. (c) 2007 Elsevier Inc. All rights reserved.</t>
  </si>
  <si>
    <t>10.1016/j.peptides.2007.08.032</t>
  </si>
  <si>
    <t>WOS:000253848400007</t>
  </si>
  <si>
    <t>Bonnin, I; Rousset, M; Madur, D; Sourdille, P; Dupuits, L; Brunel, D; Goldringer, I</t>
  </si>
  <si>
    <t>Bonnin, Isabelle; Rousset, Michel; Madur, Delphine; Sourdille, Pierre; Dupuits, Line; Brunel, Dominique; Goldringer, Isabelle</t>
  </si>
  <si>
    <t>FT genome A and D polymorphisms are associated with the variation of earliness components in hexaploid wheat</t>
  </si>
  <si>
    <t>The transition from vegetative to floral meristems in higher plants is determined by the coincidence of internal and environmental signals. Contrary to the photoperiod pathway, convergent evolution of the cold-dependent pathway has implicated different genes between dicots and monocots. Whereas no association between natural variation in vernalization requirement and Flowering time locus T (FT) gene polymorphism has been described in Arabidopsis, recent studies in Triticeae suggest implication of orthologous copies of FT in the cold response. In our study, we show that nucleotide polymorphisms on A and D copies of the wheat FT gene were associated with variations for heading date in a collection of 239 lines representing diverse geographical origins and status (landraces, old or recent cultivars). Interestingly, polymorphisms in the non-coding intronic region were strongly associated to flowering variation observed on plants grown without vernalization. But differently from VRN1, no epistatic interaction between FT homeologous copies was revealed. In agreement with the results of association study, the A and D copies of FT were mapped in regions including major QTLs for earliness traits in hexaploid wheat. This work, by identifying additional homeoalleles involved in wheat vernalization pathway, will contribute to a better understanding of the control of flowering, hence providing tools for the breeding of varieties with enhanced adaptation to changing environments.</t>
  </si>
  <si>
    <t>Sourdille, Pierre/0000-0002-1027-2224</t>
  </si>
  <si>
    <t>10.1007/s00122-007-0676-0</t>
  </si>
  <si>
    <t>WOS:000252542400008</t>
  </si>
  <si>
    <t>Yang, J; Wang, ZL; Zhao, XQ; Wang, DP; Qi, DL; Xu, BH; Ren, YH; Tian, HF</t>
  </si>
  <si>
    <t>Yang, Jie; Wang, Zhen Long; Zhao, Xin Quan; Wang, De Peng; Qi, De Lin; Xu, Bao Hong; Ren, Yong Hong; Tian, Hui Fang</t>
  </si>
  <si>
    <t>Natural Selection and Adaptive Evolution of Leptin in the Ochotona Family Driven by the Cold Environmental Stress</t>
  </si>
  <si>
    <t>Background. Environmental stress can accelerate the evolutionary rate of specific stress-response proteins and create new functions specialized for different environments, enhancing an organism's fitness to stressful environments. Pikas (order Lagomorpha), endemic, non-hibernating mammals in the modern Holarctic Region, live in cold regions at either high altitudes or high latitudes and have a maximum distribution of species diversification confined to the Qinghai-Tibet Plateau. Variations in energy metabolism are remarkable for them living in cold environments. Leptin, an adipocyte-derived hormone, plays important roles in energy homeostasis. Methodology/Principal Findings. To examine the extent of leptin variations within the Ochotona family, we cloned the entire coding sequence of pika leptin from 6 species in two regions (Qinghai-Tibet Plateau and Inner Mongolia steppe in China) and the leptin sequences of plateau pikas (O. curzonia) from different altitudes on Qinghai-Tibet Plateau. We carried out both DNA and amino acid sequence analyses in molecular evolution and compared modeled spatial structures. Our results show that positive selection (PS) acts on pika leptin, while nine PS sites located within the functionally significant segment 85-119 of leptin and one unique motif appeared only in pika lineages-the ATP synthase a and b subunit signature site. To reveal the environmental factors affecting sequence evolution of pika leptin, relative rate test was performed in pikas from different altitudes. Stepwise multiple regression shows that temperature is significantly and negatively correlated with the rates of non-synonymous substitution (Ka) and amino acid substitution (Aa), whereas altitude does not significantly affect synonymous substitution (Ks), Ka and Aa. Conclusions/Significance. Our findings support the viewpoint that adaptive evolution may occur in pika leptin, which may play important roles in pikas' ecological adaptation to extreme environmental stress. We speculate that cold, and probably not hypoxia, may be the primary environmental factor for driving adaptive evolution of pika leptin.</t>
  </si>
  <si>
    <t>e1472</t>
  </si>
  <si>
    <t>10.1371/journal.pone.0001472</t>
  </si>
  <si>
    <t>WOS:000260503900017</t>
  </si>
  <si>
    <t>Sabu, TK; Vinod, KV; Jobi, MC</t>
  </si>
  <si>
    <t>Sabu, Thomas K.; Vinod, K. V.; Jobi, M. C.</t>
  </si>
  <si>
    <t>Life history, aggregation and dormancy of the rubber plantation litter beetle, Luprops tristis, from the rubber plantations of moist south Western Ghats</t>
  </si>
  <si>
    <t>Life history, aggregation and dormancy of rubber plantation litter beetle Luprops tristis Fabricius, (Tenebrionidae: Coleoptera) is described from rubber plantation belts in the western slopes of Western Ghats from the south Indian state of Kerala. The life cycle lasted 12 months, including the 5 larval instars lasting 1 month, the 3 day pupal stage, and the adult stage that can last 11 months. The adult stage includes an inactive dormancy phase of 9 months in shelters and 1 month each of active pre-dormancy (feeding) and post-dormancy (feeding and reproduction) phases that occur in rubber plantation litter. Reproductive activities are confined to the post-dormancy phase. With the onset of summer rains, huge aggregations of adults invade residential buildings and enter into a state of dormancy for 9 months. Beetle aggregations were in the range of 0.5 million to 4.5 million individuals per residential building. Dormancy in L. tristis is best classified as oligopause, which is intermediate between quiescence and diapause. Adults and larvae feed preferentially on wilted rubber tree leaves. Age-specific variation in mortality during dormancy is distinct with higher survivability for adults that have a longer pre-dormancy period. Generations are non-overlapping.</t>
  </si>
  <si>
    <t>WOS:000253056600001</t>
  </si>
  <si>
    <t>Bartlett-Healy, K; Crans, W; Gaugler, R</t>
  </si>
  <si>
    <t>Bartlett-Healy, Kristen; Crans, Wayne; Gaugler, Randy</t>
  </si>
  <si>
    <t>Phonotaxis to amphibian vocalizations in Culex territans (Diptera : Culicidae)</t>
  </si>
  <si>
    <t>Culex territans Walker (Diptera: Culicidae) acquires bloodmeals from amphibian hosts. Females overwinter as inseminated adults and exit diapause in New Jersey when spring peepers (Pseudacris crucifer) are calling. We tested the hypothesis that Cx. territans uses amphibian vocalizations as a long-distance attractant. Two thirds of females oriented toward sound across all experiments. Females allowed to orient toward or away from a frog call, bird song, live frog, or control (a plugged in compact disc player) exhibited positive phonotaxis only to the frog call. Females exhibited positive phonotaxis to calls of P. crucifer, Hyla versicolor (northern gray tree frog), Bufo americanus (American toad), and Rana clamitans (green frog), but they were not attracted to calls of R. catesbeiana (bullfrog), R. sylvatica (wood frog), or control, Multiple regression analysis showed that call frequency is the best predictor for phonotaxis, with pulse duration and call amplitude increasing the attractiveness of the source. When exposed to P. crucifer calls at increasing sound intensity levels, females oriented to calls in the range of 50-75 dB, with particle velocities of 0.02-0.3 mm/s, indicating that phonotaxis occurs at distances &gt; 5 m from the source.</t>
  </si>
  <si>
    <t>Gaugler, Randy/K-3898-2013</t>
  </si>
  <si>
    <t>Healy, Kristen/0000-0002-3208-6537</t>
  </si>
  <si>
    <t>10.1603/0013-8746(2008)101[95:PTAVIC]2.0.CO;2</t>
  </si>
  <si>
    <t>WOS:000252510000011</t>
  </si>
  <si>
    <t>Matalin, AV</t>
  </si>
  <si>
    <t>Penev, L; Erwin, T; Assmann, T</t>
  </si>
  <si>
    <t>Matalin, Andrey V.</t>
  </si>
  <si>
    <t>Evolution of biennial life cycles in ground beetles (Coleoptera, Carabidae) of the Western Palaearctic</t>
  </si>
  <si>
    <t>BACK TO THE ROOTS AND BACK TO THE FUTURE: TOWARDS A NEW SYNTHESIS AMONGST TAXONOMIC, ECOLOGICAL AND BIOGEOGRAPHICAL APPROACHES IN CARABIDOLOGY, PROCEEDINGS</t>
  </si>
  <si>
    <t>Pensoft Series Faunistica</t>
  </si>
  <si>
    <t>13th European Carabidologists Meeting</t>
  </si>
  <si>
    <t>AUG 20-24, 2007</t>
  </si>
  <si>
    <t>Blagoevgrad, BULGARIA</t>
  </si>
  <si>
    <t>Information about the life cycles of 400 Palaearctic carabid species was acquired on the basis of field study and analysis of literature. Five types of biennial development were defined: a biennial life cycle of spring-summer species; a biennial life cycle of summer-autumn species which developed as facultative (only part of the population develops within two years) or obligatory (biennial development occurs in the whole population); biennial life cycle of autumn species which may have appeared in two similar variants facultative and obligatory. So, biennial life cycles have independently evolved in carabid beetles by at least three means: among spring breeders (type 1, according to Thiele, 1977) with gonad dormancy during hibernation and gonad maturation; males in SD, females after changing SD to LD; among autumn breeders (type 3) without gonad dormancy but with temperature controlled larval dormancy during hibernation; among autumn breeders (type 4) with gonad dormancy during aestivation and gonad maturation after changing LD to SD. The similarity and differences between latitudinal and altitudinal trends in biennial development of Carabidae are discussed. In similar, extreme conditions, the parallel variants of biennial development are observed. However even in favorable environments, some individuals may develop over two years. According to the assimilated data for this study, the proportion of species with biennial life cycles in different habitats within the temperate zone is rather high and biennial development is not unusual.</t>
  </si>
  <si>
    <t>Matalin, Andrey V./T-7699-2017</t>
  </si>
  <si>
    <t>1312-0174</t>
  </si>
  <si>
    <t>978-954-642-325-2</t>
  </si>
  <si>
    <t>WOS:000275086200013</t>
  </si>
  <si>
    <t>Matalin, AV; Makarov, KV</t>
  </si>
  <si>
    <t>Matalin, Andrey V.; Makarov, Kirill V.</t>
  </si>
  <si>
    <t>Life cycles in the ground-beetle tribe Pogonini (Coleoptera, Carabidae) from the Lake Elton region, Russia</t>
  </si>
  <si>
    <t>In 2006-2007, the main features of life cycles in seven species of the tirbe Pogonini in the semi-desert Lake Elton region, Russia were studied. Six species, Cardiaderus chloroticus, Pogonus transfuga, P. meridianalis, Pogonistes rufoaeneus, P. angustus and P. convexicollis, are spring breeders. Among them, P. transfuga, P. meridionalis and P. rufoaeneus are iteroparous while C. chloroticus, P angustus and P convexicollis are semelparous. The life cycles of all these species are monovariant monovoltine with spring or spring-summer reproduction and adult (immature or both immature and spent) hibernation. However, the life cycle in C. chloroticus is possibly bivoltine. In contrast, P. cumanus is an autumn-breeding iteroparous species, its life cycle being monovariant monovoltine with obligate larval hibernation and obligate adult aestivation, parapause. This is a surprising finding, because previously all Pogonini were considered to be "spring breeders" or "imaginal hibernators". Among the species studied, P transfuga and P meridionalis can be characterized as halophiles, because they live in habitats with moderate salinity All the other species are pronounced halobionts because, with rare exceptions only, they are restricted to high-salinity habitats. Parasitic mites of the family Podapolipidae were found on P. transfuga, P meridionalis, P cumanus and P rufoaeneus adults. Survival over winter and reproduction during a second season, together with the new generation specimens, is an important precondition for dispersal of Podapohpidae. On the other hand, this greatly restricts the range of their possible hosts.</t>
  </si>
  <si>
    <t>Макаров, Кирилл Владимирович/N-4662-2019; Makarov, Kirill/T-9270-2017; Matalin, Andrey V./T-7699-2017</t>
  </si>
  <si>
    <t xml:space="preserve">Макаров, Кирилл Владимирович/0000-0002-9184-7869; Makarov, Kirill/0000-0002-9184-7869; </t>
  </si>
  <si>
    <t>WOS:000275086200015</t>
  </si>
  <si>
    <t>Bellairs, SM; Franklin, DC; Hogarth, NJ</t>
  </si>
  <si>
    <t>Bellairs, Sean M.; Franklin, Donald C.; Hogarth, Nicholas J.</t>
  </si>
  <si>
    <t>A tropical, gregariously semelparous bamboo shows no seed dormancy</t>
  </si>
  <si>
    <t>Seed dormancy may be disadvantageous for gregariously semelparous plants because it disrupts the high levels of reproductive synchrony necessary for success. Alternately, it may provide a bet-hedging option for an otherwise 'all eggs in the one basket' reproductive strategy. Rapid germination of seeds upon hydration has been demonstrated for a range of tropical, semelparous bamboos, but the fate of seeds that failed to germinate promptly has been inadequately investigated. We demonstrate prompt germination of seeds upon hydration and the absence of a dormant seedbank in a long-lived, gregariously semelparous bamboo, Bambusa arnhemica, from monsoonal northern Australia. However, we refute the suggestion that seed dormancy is necessarily maladaptive in a gregariously semelparous plant. Rather, caryopsis dormancy may not be possible in a seasonally moist tropical climate. Given an inability to adjust or bet-hedge their germination, bamboo germinants must cope with the vagaries of the monsoonal climate, a factor that may contribute to the general restriction of bamboos to regions with higher rainfall.</t>
  </si>
  <si>
    <t>10.1111/j.1744-7429.2007.00336.x</t>
  </si>
  <si>
    <t>WOS:000252319600006</t>
  </si>
  <si>
    <t>Hodek, I; Michaud, JP</t>
  </si>
  <si>
    <t>Hodek, Ivo; Michaud, J. P.</t>
  </si>
  <si>
    <t>Why is Coccinella septempunctata so successful? (A point-of-view)</t>
  </si>
  <si>
    <t>Factors were examined that could be responsible for the predominance of Coccinella septempunctala (C7) in most habitats of the Palaearctic and for its successful invasion of the Nearctic Region. C7 is euryphagous, but less polyphagous than Harmonia axyridis or Coleomegilla maculata in that it cannot develop or reproduce on non-aphid food. The intraguild status of C7 is intermediate. Although adult size is large, preimaginal stages are palatable to those of H. axyridis and Adalia bipunctata, whereas it is not an intraguild predator of these species. Although these traits appear to be neutral or negative, many aspects of population plasticity are advantageous for C7, often acting in concert with a bet-hedging strategy. Given its high mobility and eurytopy, the inhibition of oviposition in the presence of conspecific larval trails represents an adaptive advantage that favors increased egg dispersal and lowers the risk of offspring mortality due to cannibalism. The ability to temporarily suspend oviposition, combined with heterogenous voltinism and diapause tendencies, enable a portion of C7 populations to feed and reproduce on unpredictably occurring aphid populations. An absence of reproductive diapause in males and pre-hibernation mating are other significant adaptations, along with the tendency to produce offspring in excess of the carrying capacity of local food resources. We suggest that one explanation for the broad geographic success of C7 resides in an ecological plasticity that is based on both genetic and phenotypic polymorphisms.</t>
  </si>
  <si>
    <t>10.14411/eje.2008.001</t>
  </si>
  <si>
    <t>WOS:000253519400001</t>
  </si>
  <si>
    <t>Friberg, M; Bergman, M; Kullberg, J; Wahlberg, N; Wiklund, C</t>
  </si>
  <si>
    <t>Friberg, Magne; Bergman, Martin; Kullberg, Jaakko; Wahlberg, Niklas; Wiklund, Christer</t>
  </si>
  <si>
    <t>Niche separation in space and time between two sympatric sister species - a case of ecological pleiotropy</t>
  </si>
  <si>
    <t>We investigate the niche separation in space and time between the Palearctic sister species Leptidea sinapis and L. reali (Lepidoptera, Pieridae) in central Sweden. Using field sampling, we show that L. reali is a habitat specialist confined to meadows, whereas L. sinapis is a habitat generalist also inhabiting forests. This difference in habitat utilization was corroborated by experimental release of laboratory-reared L. sinapis and L. reali in two adjacent forest and meadow habitats during their natural flight period; virtually all recaptured L. reali that were released in the forest were later caught in the meadow, whereas L. sinapis shifted equally often from meadow to forest as in the opposite direction. In the field, both species fly in May-June, but L. reali appears on average a week earlier in spring and has a substantial second generation in July, whereas L. sinapis is practically univoltine. When overwintered pupae were incubated under identical conditions in the laboratory, females did, however, not differ in phenology, and L. sinapis males actually emerged earlier than L. reali males. When larvae were reared at 23 degrees C on the host plant Lotus corniculatus at a range of daylengths, both species produced a substantial proportion of directly developing individuals at an 18.5 h daylength or longer. When reared at 23 degrees C and a 22 h daylength, L. reali showed an overall higher propensity to develop directly than L. sinapis on plant species originating from both the meadow and the forest habitat. Both Leptidea species showed a lower propensity to enter direct development on forest associated plants than on meadow associated plants. Hence, we suggest that the difference in phenology and voltinism between L. sinapis and L. reali is largely the result of environmentally implemented ecological pleiotropic effects caused by the between-species difference in habitat preference.</t>
  </si>
  <si>
    <t>Wahlberg, Niklas/B-7765-2008</t>
  </si>
  <si>
    <t>Wahlberg, Niklas/0000-0002-1259-3363</t>
  </si>
  <si>
    <t>10.1007/s10682-007-9155-y</t>
  </si>
  <si>
    <t>WOS:000251651100001</t>
  </si>
  <si>
    <t>Abreu, AG; Solferini, VN</t>
  </si>
  <si>
    <t>Abreu, A. G.; Solferini, V. N.</t>
  </si>
  <si>
    <t>Genetic population structure and hybridization in two sibling species, Tomoplagia reticulata and Tomoplagia pallens (Diptera: Tephritidae)</t>
  </si>
  <si>
    <t>GENETICS AND MOLECULAR RESEARCH</t>
  </si>
  <si>
    <t>Tomoplagia reticulata and T. pallens are sibling species that are specialists on Eremanthus glomerulatus. Besides adult terminalia, they show slight morphological differences and distinct geographic distributions. Once, however, they were found sympatrically. Using data from allozyme and mtDNA, we examined patterns of intra- and interspecific genetic structure, and investigated the possible occurrence of gene flow between them. Both species showed low diversity and high genetic structure, which can be linked to their high degree of specialization. Larval development occurs within flower heads, tissues that are available only during a short period of the year. Afterward, as they do not hibernate, they probably suffer a great reduction in population size, which leads to low genetic diversity. As monophagous insects, their population structure may correspond to the fragmented distribution of E. glomerulatus, which could isolate fly populations and increase inbreeding within them. One population exhibited a mixed genetic composition, compatible with one hybridization season when species were sympatric. This hybridization seems to be a rare event, due to T. pallens unusual range expansion.</t>
  </si>
  <si>
    <t>Solferini, Vera/E-9121-2012; Abreu, Aluana G/L-7772-2013</t>
  </si>
  <si>
    <t>Solferini, Vera/0000-0001-6582-1449; Abreu, Aluana G/0000-0003-2765-3741</t>
  </si>
  <si>
    <t>1676-5680</t>
  </si>
  <si>
    <t>10.4238/vol7-4gmr534</t>
  </si>
  <si>
    <t>WOS:000267218200019</t>
  </si>
  <si>
    <t>Pritchard, G</t>
  </si>
  <si>
    <t>Pritchard, Gordon</t>
  </si>
  <si>
    <t>The life history of a temperate zone dragonfly living at the edge of its range with comments on the colonization of high latitudes by Neotropical genera of Zygoptera (Odonata)</t>
  </si>
  <si>
    <t>Of the many Zygopteran genera that occur in the Neotropics, only five (Hetaerina, Archilestes, Lestes, Argia, and Ischnura) are represented north of 40 degrees N in North America, and only three of these (Hetaerina, Ambilestes, and Argia) probably had a tropical origin. In the two genera of Lestidae (Arcbilestes and Lestes) the life history of temperate-zone populations is usually regulated by an egg diapause, whereas in the two genera of Coenagrionidae (Argia and Ischnura) larval diapause synchronizes life histories with seasonal temperature changes. This paper presents data on the life history of a northern population of a species in the first genus, Hetaerina americana living in a geothermally influenced stream near to the northern edge of the species' range in western North America. Larval growth is affected by temperature and differs between warmer and cooler years, but generally larvae appear to grow very rapidly during summer and even grow over winter. Two peaks of larval recruitment each year and a decrease in final stadium size over the summer may be evidence for bi-voltinism, and the absence of final stadium larvae in October, November, and December indicates a short-day regulatory diapause in F-I larvae. A long-day diapause which prevents autumnal metamorphosis of larvae appears not to be present. It is not known whether the tactics that allow New World species of Zygoptera to survive at mid- to high-temperate latitudes are also present in their tropical congeneric relatives, but it does appear that diapause expression has been associated with speciation in the temperate zone.</t>
  </si>
  <si>
    <t>10.1080/13887890.2008.9748324</t>
  </si>
  <si>
    <t>WOS:000259479200006</t>
  </si>
  <si>
    <t>Garin, I; Aihartza, J; Agirre-Mendi, PT; Alcalde, JT; De Lucas, J; De Paz, O; Goiti, U; Artazcoz, A</t>
  </si>
  <si>
    <t>Garin, I.; Aihartza, J.; Agirre-Mendi, P. T.; Alcalde, J. T.; De Lucas, J.; De Paz, O.; Goiti, U.; Artazcoz, A.</t>
  </si>
  <si>
    <t>Seasonal movements of the Schreibers' bat, Miniopterus schreibersii, in the northern Iberian Peninsula</t>
  </si>
  <si>
    <t>The movements of the Schreibers' bat, Miniopterus schreibersii, in the regions of Navarre, La Rioja, and the western Basque Country were studied on a seasonal basis by means of ringing and recapture data. A total of 3014 bats were ringed in the study area, with recaptures accounting for 198. We found only three breeding colonies and no hibernacula in the study area. Distances between capture sites averaged 77km (range 0-258km) and varied seasonally. Distances between spring colonies and between autumn colonies were the shortest, whereas distances between spring and breeding colonies and between breeding and autumn colonies were the longest, as many bats moved to and from nursery roosts located outside of and far from the study area. The bats in the study area are part of a larger population that, at a minimum, extends over the central northern half of the Iberian Peninsula. Presumably individuals from different subpopulations mixed in the nursery roosts, returning to their respective quarters from autumn to spring. Both males and females joined the common breeding colonies, although a high proportion of males remained sedentary.</t>
  </si>
  <si>
    <t>Goiti, Urtzi/AAA-4534-2019; Aihartza, Joxerra/Z-3061-2019; Garin, Inazio/B-8115-2009</t>
  </si>
  <si>
    <t xml:space="preserve">Aihartza, Joxerra/0000-0003-0882-8964; </t>
  </si>
  <si>
    <t>10.1080/11250000801927850</t>
  </si>
  <si>
    <t>WOS:000257051500006</t>
  </si>
  <si>
    <t>Burges, HD</t>
  </si>
  <si>
    <t>Burges, H. D.</t>
  </si>
  <si>
    <t>Development of the khapra beetle, Trogoderma granarium, in the lower part of its temperature range</t>
  </si>
  <si>
    <t>JOURNAL OF STORED PRODUCTS RESEARCH</t>
  </si>
  <si>
    <t>The lower temperature limit for breeding of the khapra beetle, Trogoderma granarium,, was determined at constant temperatures in the laboratory. The length of female adult life, oviposition, egg incubation period and duration of larval plus pupal development were observed at 25, 22.5, 20 and 17.2 degrees C, respectively, at 70% r.h. The results show that breeding is slow at 25 degrees, very slow at 22.5 degrees and populations decline at 20 degrees C and below. Thus cooling of produce to 20 degrees C and retention at or below this temperature is a sound, safe, environmental friendly method for control of this pest. For newly dried malted barley, the results indicate that cooling to 25 degrees C would be sufficient to prevent T granarium populations from reaching levels of economic importance. (c) 2006 Published by Elsevier Ltd.</t>
  </si>
  <si>
    <t>0022-474X</t>
  </si>
  <si>
    <t>1879-1212</t>
  </si>
  <si>
    <t>10.1016/j.jspr.2005.12.003</t>
  </si>
  <si>
    <t>WOS:000252514300004</t>
  </si>
  <si>
    <t>Cardwell, MD</t>
  </si>
  <si>
    <t>Cardwell, M. D.</t>
  </si>
  <si>
    <t>The reproductive ecology of Mohave rattlesnakes</t>
  </si>
  <si>
    <t>The reproductive ecology of Mohave rattlesnakes Crotalus scutulatus was investigated in the western Mohave Desert using radiotelemetry from August 2001 to November 2004. This paper documents reproductive behavior across successive seasons in the context of seasonal timing, mean daily movement, home range, body temperature and relationship with abiotic factors such as time of day, temperature, precipitation, photoperiod and microhabitat. This population of C. scutulatus used a bimodal mating system, with reproductive behavior occurring in late summer/fall (21 August to 7 October), interrupted by 4 months of cold weather, and concluding in the spring (16 March to 16 May). Drought apparently curtailed courtship and copulation during the 2002 activity season, but the pregnancy rates in 2002 and 2003 were not significantly affected. Communal denning was not detected and there was no indication of seasonal migration. Autumnal and vernal movements appeared to be driven by reproductive effort, predominantly males engaged in prolonged mate searching. Sexual maturity was achieved at 2.0 years/600 mm snout-vent length (SVL) for females, and 1.5 years/400 mm SVL for males.</t>
  </si>
  <si>
    <t>10.1111/j.1469-7998.2007.00358.x</t>
  </si>
  <si>
    <t>WOS:000251739900011</t>
  </si>
  <si>
    <t>Schardt, M; Gruppe, A; Schopf, R</t>
  </si>
  <si>
    <t>Haendel, J</t>
  </si>
  <si>
    <t>Schardt, Markus; Gruppe, Axel; Schopf, Reinhard</t>
  </si>
  <si>
    <t>Niche protection of a specialist against a generalist</t>
  </si>
  <si>
    <t>MITTEILUNGEN DER DEUTSCHEN GESELLSCHAFT FUR ALLGEMEINE UND ANGEWANDTE ENTOMOLOGIE, VOL 16</t>
  </si>
  <si>
    <t>MITTEILUNGEN DER DEUTSCHEN GESELLSCHAFT FUER ALLGEMEINE UND ANGEWANDTE ENTOMOLOGIE</t>
  </si>
  <si>
    <t>Conference of the Deutschen-Gesellschaft-fur-Allgemeine-und-Angewandte-Entomologie</t>
  </si>
  <si>
    <t>FEB 26-MAR 01, 2007-2008</t>
  </si>
  <si>
    <t>Innsbruck, AUSTRIA</t>
  </si>
  <si>
    <t>Deutsch Gesell Allgemeine &amp; Angewandte Entomol</t>
  </si>
  <si>
    <t>The beech weevil (Rhynchaenus fagi) and larvae of the gypsy moth (Lymantria dispar) share the same food resource, the leaves of beech. Whereas beech is the only host plant for R. fagi, the polyphagous defoliator L. dispar can switch to a wide range of plant species in case a resource is exhausted or less suited. In the present study we address the issue whether or not the induced response of beech leaves caused by R. fagi will decrease their nutritional quality for gypsy moth larvae. R. fagi adults perform typical feeding holes of about 2-3 mm in diameter at two terms in the season: (1) after hibernation and prior to oviposition in early spring and (2) as new generation weevils at the end of May. Larvae mine the leaves starting with a gallery close to a leaf nerve. The mine is enlarged when it reaches the leaf edge where pupation occurs. The intact part of the leaf remains turgescent and vital. The wide range of host plants of gypsy moth includes Fagus sylvatica, too. R. fagi-mined leaves of beech were fed to larvae of L. dispar in two experiments. (1) L4-larvae of L. dispar forced to feed R. fagi-mined leaves in no-choice experiments showed a reduced weight gain compared to conspecifics on control leaves. (2) In choice experiments gypsy moth larvae of the same stage preferred control (non-mined) leaves over R. fagi-mined leaves. The results are discussed as a strategy of specialists to protect its ecological niche against a generalist mediated by the induced response elicited by the specialist.</t>
  </si>
  <si>
    <t>WOS:000262472800043</t>
  </si>
  <si>
    <t>Baack, EJ; Sapir, Y; Chapman, MA; Burke, JM; Rieseberg, LH</t>
  </si>
  <si>
    <t>Baack, Eric J.; Sapir, Yuval; Chapman, Mark A.; Burke, John M.; Rieseberg, Loren H.</t>
  </si>
  <si>
    <t>Selection on domestication traits and quantitative trait loci in crop-wild sunflower hybrids</t>
  </si>
  <si>
    <t>The strength and extent of gene flow from crops into wild populations depends, in part, on the fitness of the crop alleles, as well as that of alleles at linked loci. Interest in crop-wild gene flow has increased with the advent of transgenic plants, but nontransgenic crop-wild hybrids can provide case studies to understand the factors influencing introgression, provided that the genetic architecture and the fitness effects of loci are known. This study used recombinant inbred lines (RILs) generated from a cross between crop and wild sunflowers to assess selection on domestication traits and quantitative trait loci (QTL) in two contrasting environments, in Indiana and Nebraska, USA. Only a small fraction of plants (9%) produced seed in Nebraska, due to adverse weather conditions, while the majority of plants (79%) in Indiana reproduced. Phenotypic selection analysis found that a mixture of crop and wild traits were favoured in Indiana (i.e. had significant selection gradients), including larger leaves, increased floral longevity, larger disk diameter, reduced ray flower size and smaller achene (seed) mass. Selection favouring early flowering was detected in Nebraska. QTLs for fitness were found at the end of linkage groups six (LG6) and nine (LG9) in both field sites, each explaining 11-12% of the total variation. Crop alleles were favoured on LG9, but wild alleles were favoured on LG6. QTLs for numerous domestication traits overlapped with the fitness QTLs, including flowering date, achene mass, head number, and disk diameter. It remains to be seen if these QTL clusters are the product of multiple linked genes, or individual genes with pleiotropic effects. These results indicate that crop trait values and alleles may sometimes be favoured in a noncrop environment and across broad geographical regions.</t>
  </si>
  <si>
    <t>Chapman, Mark A/E-5260-2011; Burke, John M/A-3502-2013; Rieseberg, Loren/B-3591-2013; Sapir, Yuval/H-1494-2011</t>
  </si>
  <si>
    <t>Chapman, Mark A/0000-0002-7151-723X; Burke, John M/0000-0002-1412-5539; Rieseberg, Loren/0000-0002-2712-2417; Sapir, Yuval/0000-0001-9685-8076</t>
  </si>
  <si>
    <t>10.1111/j.1365-294X.2007.03596.x</t>
  </si>
  <si>
    <t>WOS:000252398300015</t>
  </si>
  <si>
    <t>Vanschoenwinkel, B; Gielen, S; Seaman, M; Brendonck, L</t>
  </si>
  <si>
    <t>Vanschoenwinkel, Bram; Gielen, Saidja; Seaman, Maitland; Brendonck, Luc</t>
  </si>
  <si>
    <t>Any way the wind blows - frequent wind dispersal drives species sorting in ephemeral aquatic communities</t>
  </si>
  <si>
    <t>Despite an upsurge of interest in spatial interactions between communities and in the impact of dispersal on ecological and evolutionary processes, dispersal patterns and dynamics in natural metacommunities remain poorly understood. Although passive aerial dispersal of freshwater invertebrates is generally accepted, the frequency and relative importance of wind as a vector is still subject of considerable debate. We assessed the importance of wind dispersal in an invertebrate metacommunity in a cluster of 36 temporary rock pools on an isolated mountaintop in South Africa. Wind dispersal was quantified every four days using nine windsocks (about 1.5 m above rock base), placed in the field during one month. Distance to the nearest pool varied from 2 up to 16 m. Wind direction and speed were monitored for the entire period. About 850 propagules (mostly resting eggs) of 17 taxa were captured. The presence of water in the pools (level of exposure of the dormant propagule bank) and the dominant wind direction were the key factors affecting the yield. Wind speed was much less important. Our results suggest that wind dispersal of propagules from temporary aquatic systems is more frequent than previously thought. This may stabilise the metacommunity by mediating gene flow among populations and facilitating rapid (re)colonisation of patches. On the other hand, wind erosion of the dormant propagule bank may lead to egg bank depletion and local extinction. The measured frequent wind dispersal most likely fuels strong species sorting processes ultimately shaping the structure of the local communities as observed in an earlier study. To elucidate the link between local dispersal rates and their contribution to long range dispersal is a major challenge for future research on aerial dispersal of aquatic invertebrates.</t>
  </si>
  <si>
    <t>Vanschoenwinkel, Bram/I-9021-2019; Vanschoenwinkel, Bram/C-6349-2008</t>
  </si>
  <si>
    <t xml:space="preserve">Vanschoenwinkel, Bram/0000-0002-8973-6297; </t>
  </si>
  <si>
    <t>10.1111/j.2007.0030-1299.16349.x</t>
  </si>
  <si>
    <t>WOS:000251387000015</t>
  </si>
  <si>
    <t>Devisetty, BN; Warrior, P; Menendez, R; Beach, M; Heiman, D</t>
  </si>
  <si>
    <t>Martin, C; Lindner, G; Rohde, A</t>
  </si>
  <si>
    <t>Devisetty, Bala N.; Warrior, Prem; Menendez, Ricardo; Beach, Mark; Heiman, Daniel</t>
  </si>
  <si>
    <t>Development of fast dissolving concentrated Gibberellin water soluble granular formulations</t>
  </si>
  <si>
    <t>PESTICIDE FORMULATIONS AND DELIVERY SYSTEMS, 27TH VOLUME: TRADITIONAL AND NON-TRADITIONAL DEVELOPMENTS</t>
  </si>
  <si>
    <t>American Society for Testing and Materials Selected Technical Papers</t>
  </si>
  <si>
    <t>27th Symposium on Pesticide Formulations and Delivery Systems</t>
  </si>
  <si>
    <t>OCT 24-26, 2006</t>
  </si>
  <si>
    <t>Atlanta, GA</t>
  </si>
  <si>
    <t>Gibberellins, a major group of naturally occurring plant hormones, are diterpenoid acids, known to influence a range of plant developmental processes including stem elongation, germination, dormancy, flowering, sex expression, enzyme induction, fruit size and quality, and leaf and fruit senescence. Gibberellins are commercially produced by fermentation of natural fungus, Gibberella fujikuroi. The most commonly used Gibberellic acid, GA(3), is primarily formulated as solutions (2 to 5% in isopropyl alcohol, 10% in methyl alcohol), as 5 to 20% wettable or soluble powders, or both, as 3.1% soluble granules or as 1 to 10-g effervescent tablets. The other frequently used gibberellins, GA(41.7), are primarily formulated as 1 to 4% solutions either in tetrahydrofurfuryl alcohol (THFA) or in propylene glycol. Of the solvents currently used, isopropyl alcohol and methyl alcohol offer severe disadvantages such as flammability, toxicity, and restrictions in manufacturing, packaging, labeling, transportation, and warehousing. The THFA used in some of the formulations is considered corrosive to the eye and skin. Low solubility of gibberellins in propylene glycol does not permit solution formulations with greater than 2% wt/wt gibberellins. The powder formulations are not user friendly and require quite a long time to achieve true solubility of the active component in tank mixes. Due to low solubility and undesirable hydrolysis, it has not been possible to formulate gibberellins in aqueous systems. This paper will present formulation studies leading to the development of stable, high potency (GA(3) at 40% wt/wt and higher; GA(41.7) at 10% wt/wt and higher), dust free, instantly water wettable, dispersible, and soluble Gibberellin plant growth regulator granular formulations by low pressure extrusion methodology. Field biological efficacy studies on grapes showed concentrated water soluble granular formulation either equivalent or superior to the standard powder formutation.</t>
  </si>
  <si>
    <t>0066-0558</t>
  </si>
  <si>
    <t>978-0-8031-4498-9</t>
  </si>
  <si>
    <t>10.1520/STP47500S</t>
  </si>
  <si>
    <t>WOS:000257884000001</t>
  </si>
  <si>
    <t>Grenha, V; de Macedo, MV; Monteiro, RF</t>
  </si>
  <si>
    <t>Grenha, Viviane; de Macedo, Margarete V.; Monteiro, Ricardo F.</t>
  </si>
  <si>
    <t>Seed predation on Allagoptera arenaria (Gomes) O'Kuntze (Arecaceae) by Pachymerus nucleorum Fabricius (Coleoptera, Chrysomelidae, Bruchinae)</t>
  </si>
  <si>
    <t>REVISTA BRASILEIRA DE ENTOMOLOGIA</t>
  </si>
  <si>
    <t>Seed predation on Allagoptera arenaria (Gomes) O'Kuntze (Arecaceae) by Pachymerus nucleorum Fabricius (Coleoptera, Chrysomelidae, Bruchinae). Seed predation on Allagoptera arenaria (Gomes) O'Kuntze, 1891(Arecaceae) palm by Pachymerus nucleorum Fabricius, 1972 was evaluated from September 2003 to September 2005 at the Parque Nacional da Restinga de Jurubatiba (PNRJ), Rio de Janeiro, Brazil. The biology and behaviour of P nucleorum on A. arenaria and predation rates were described. Fruits found beneath 50 palms were collected, monthly, for each one of the two sampled areas at PNRJ (ridge forest and Clusia Sclthdl (Clusiaceae) open shrubland formation). The evaluation of preyed fruits was done by counting exit holes of Bruchinae in the field, the emergence of these insects in the laboratory and from fruits dissected. It was verified that Pachymerus nucleorum oviposit on young developing infrutescences, different from literature records for other palm species, for which oviposition takes place on the fruit already on the ground. Fruit predation by R nucleorum was 29.3% at ridge forest and 20.6% at Clusia open shrubland formation. The life cycle of P. nucleorum was long and with wide range of variation within samples, what suggests a possible diapause in some stage of life cycle.</t>
  </si>
  <si>
    <t>Monteiro, Ricardo/J-3974-2012</t>
  </si>
  <si>
    <t>0085-5626</t>
  </si>
  <si>
    <t>1806-9665</t>
  </si>
  <si>
    <t>10.1590/S0085-56262008000100009</t>
  </si>
  <si>
    <t>WOS:000254448900009</t>
  </si>
  <si>
    <t>Jellen, BC; Kowalski, MJ</t>
  </si>
  <si>
    <t>Jellen, Benjamin C.; Kowalski, Matthew J.</t>
  </si>
  <si>
    <t>Movement and growth of Neonate Eastern Massasaugas (Sistrurus catenatus)</t>
  </si>
  <si>
    <t>Throughout the geographic range, adult Eastern Massasaugas (Sistrurus catenatus) exhibit plasticity in movement, fecundity, diet, and activity range size; however, the ecology of subadults remains unknown. We attached radio transmitters to 16 free-ranging neonate S. catenatus and monitored their movements and growth for up to 56 days prior to their initial hibernation. Neonate movement frequency (70%) was consistent with values reported for adults throughout the geographic range, but activity range size (0.36 ha) and mean daily distance moved (5.3 m) were smaller. Males gained significantly more mass than females over the first 50 days, but no difference in length was detected. Neonate S. catenatus returned to their general birthing area to overwinter. Because of ontogenetic shifts and differences in the spatial distribution of resources, regionally-specific management plans based on data for all age classes are essential in providing effective conservation measures.</t>
  </si>
  <si>
    <t>DEC 28</t>
  </si>
  <si>
    <t>10.1643/0045-8511(2007)7[994:MAGONE]2.0.CO;2</t>
  </si>
  <si>
    <t>WOS:000252100300021</t>
  </si>
  <si>
    <t>Frye, MJ; Hough-Goldstein, J; Sun, JH</t>
  </si>
  <si>
    <t>Frye, Matthew J.; Hough-Goldstein, Judith; Sun, Jiang-Hua</t>
  </si>
  <si>
    <t>Biology and preliminary host range assessment of two potential kudzu biological control agents</t>
  </si>
  <si>
    <t>Two insect species from China, Gonioctena tredecimmaculata (Jacoby) (Coleoptera: Chrysomelidae) and Ornatalcides (Mesalcidodes) trifidus (Pascoe) (Coleoptera: Curculionidae), were studied in quarantine in the United States as potential biological control agents for kudzu, Pueraria montana variety lobata (Willd.) Maesen and S. Almeida. Adults of G. tredecimmaculata were ovoviviparous and reproduced throughout the summer, producing offspring that had an obligate adult diapause. In no-choice tests, adult and larval G. tredecimmaculata rejected most of the plant species tested, but consumed foliage and completed their life cycle on soybean (Glycine max L. Merr.) and on a native woodland plant, hog-peanut (Amphicarpaea bracteata L. Fernald), which are in the same subtribe as kudzu (Glycininae). Insects showed similar responses to field- and greenhouse-grown soybean and kudzu foliage, despite measurable differences in leaf traits: field-grown foliage of both plants had greater leaf toughness, higher total carbon content, higher trichome density, and lower water content than greenhouse foliage. O. trifidus adults also rejected most of the plants tested but fed on and severely damaged potted soybean and hog-peanut plants in addition to kudzu. Further tests in China are needed to determine whether these species will accept nontarget host plants under open-field conditions.</t>
  </si>
  <si>
    <t>sun, jianghua/0000-0002-9465-3672</t>
  </si>
  <si>
    <t>10.1603/0046-225X(2007)36[1430:BAPHRA]2.0.CO;2</t>
  </si>
  <si>
    <t>WOS:000252060700015</t>
  </si>
  <si>
    <t>Hall, D; Luquez, V; Garcia, VM; St Onge, KR; Jansson, S; Ingvarsson, PK</t>
  </si>
  <si>
    <t>Hall, David; Luquez, Virginia; Garcia, Victoria M.; St Onge, Kate R.; Jansson, Stefan; Ingvarsson, Par K.</t>
  </si>
  <si>
    <t>Adaptive population differentiation in phenology across a latitudinal gradient in European Aspen (Populus tremula, L.): A comparison of neutral markers, candidate genes and phenotypic traits</t>
  </si>
  <si>
    <t>A correct timing of growth cessation and dormancy induction represents a critical ecological and evolutionary trade-off between survival and growth in most forest trees (Rehfeldt et al. 1999; Horvath et al. 2003; Howe et al. 2003). We have studied the deciduous tree European Aspen (Populus tremula) across a latitudinal gradient and compared genetic differentiation in phenology traits with molecular markers. Trees from 12 different areas covering 10 latitudinal degrees were cloned and planted in two common gardens. Several phenology traits showed strong genetic differentiation and clinal variation across the latitudinal gradient, with Q(ST) values generally exceeding 0.5. This is in stark contrast to genetic differentiation at several classes of genetic markers (18 neutral SSRs, 7 SSRs located close to phenology candidate genes and 50 SNPs from five phenology candidate genes) that all showed F-ST values around 0.015. We thus find strong evidence for adaptive divergence in phenology traits across the latitudinal gradient. However, the strong population structure seen at the quantitative traits is not reflected in underlying candidate genes. This result fit theoretical expectations that suggest that genetic differentiation at candidate loci is better described by F-ST at neutral loci rather than by Q(ST) at the quantitative traits themselves.</t>
  </si>
  <si>
    <t>Jansson, Stefan/0000-0002-7906-6891; St.Onge, Kate R/0000-0002-1877-6531; Ingvarsson, Par/0000-0001-9225-7521; Hall, David/0000-0001-8152-2713; LUQUEZ, VIRGINIA/0000-0002-8433-909X</t>
  </si>
  <si>
    <t>10.1111/j.1558-5646.2007.00230.x</t>
  </si>
  <si>
    <t>WOS:000251250600011</t>
  </si>
  <si>
    <t>Blouin-Demers, G; Bjorgan, LPG; Weatherhead, PJ</t>
  </si>
  <si>
    <t>Blouin-Demers, Gabriel; Bjorgan, Laura P. G.; Weatherhead, Patrick J.</t>
  </si>
  <si>
    <t>Changes in habitat use and movement patterns with body size in black ratsnakes (Elaphe obsoleta)</t>
  </si>
  <si>
    <t>Many animals exhibit pronounced shifts in ecology (e.g., habitat use, diet) as they grow. The central goal of this study was to determine whether habitat use and movement patterns of juvenile black ratsnakes (Elaphe obsoleta) differed from patterns previously documented for adult ratsnakes and to determine the conservation implications of any changes identified. We found a shift in habitat rise by black ratsnakes with body size; juveniles used macrohabitats and microhabitats in proportion to their availability, unlike adult black ratsnakes that have been shown to prefer forest edges at both scales. Frequency of movement declined with body size, whereas distance traveled per move increased with body size. Habitat selection and movement patterns may be a result of ontogenetic shifts in thermoregulatory behaviour associated with changes in body size, or alternatively, may reflect size-related variation in predation risk. Home range size and fidelity, and fidelity to hibernacula all increased with body size. Despite ontogenetic changes in habitat use and movement by ratsnakes, recommendations regarding critical habitat for adults of this species should be adequate to protect juveniles.</t>
  </si>
  <si>
    <t>10.1655/0018-0831(2007)63[421:CIHUAM]2.0.CO;2</t>
  </si>
  <si>
    <t>WOS:000252203700002</t>
  </si>
  <si>
    <t>Leese, HJ; Sturmey, RG; Baumann, CG; McEvoy, TG</t>
  </si>
  <si>
    <t>Leese, Henry J.; Sturmey, Roger G.; Baumann, Christoph G.; McEvoy, Tom G.</t>
  </si>
  <si>
    <t>Embryo viability and metabolism: obeying the quiet rules</t>
  </si>
  <si>
    <t>It has been proposed that preimplantation embryo viability during culture and following embryo transfer is associated with a 'quiet' metabolism. Viable embryos may be better equipped to contend with damage to the genome, transcriptome and proteome, or they may possess less damage than non-viable embryos. METHODS: Much of the data for the quiet embryo hypothesis was obtained in the human and mouse. In this article, evidence is reviewed suggesting that the quiet hypothesis may equally be applied to reproduction in livestock, which can provide good models for the human. RESULTS: Data, particularly for the sheep and cow, suggest that a quiet metabolism during early embryo development is consistent with successful embryo development. Conversely, an 'active' metabolism is associated with sub-optimal outcomes in later life. CONCLUSIONS: The challenge is to identify the range of values for a given marker within which an embryo has a high chance of giving rise to healthy offspring. We also speculate on the ways in which such a metabolic profile might be encouraged and the implications for weight loss in obese women prior to conception.</t>
  </si>
  <si>
    <t>Sturmey, Roger/0000-0003-4423-5058</t>
  </si>
  <si>
    <t>10.1093/humrep/dem253</t>
  </si>
  <si>
    <t>WOS:000252151500001</t>
  </si>
  <si>
    <t>Son, Y; Lee, JH; Chung, YJ</t>
  </si>
  <si>
    <t>Son, Y.; Lee, J. -H.; Chung, Y. -J.</t>
  </si>
  <si>
    <t>Temperature-dependent post-diapause development and prediction of spring emergence of the pine needle gall midge (Dipt., Cecidomyiidae)</t>
  </si>
  <si>
    <t>We determined the influence of temperature on post-diapause development of overwintered Thecodiplosis japonensis Uchida et Inouye (Dipt., Cecidomyiidae) under various treatments (12, 15, 18, 21, 24, 27 and 30 degrees C) in an effort to predict its spring emergence. Survival and developmental period for the overwintered larvae and pupae were significantly influenced by temperature. Linear and nonlinear regression models quantitatively described temperature-dependent development and survival of T. japonensis. The survival models exhibited right-skewed bell shape patterns for all stages, indicating a more detrimental impact on survival at high temperatures. Theoretical optimum temperatures with highest survival were 22.3, 24.0 and 24.0 degrees C for the overwintered larvae, pupae and total post-diapause development (the larvae to adults) respectively. Pupal mortality was higher at all temperatures than larval mortality and the suitable range of temperature for pupae was narrower than that of larvae. The nonlinear Briere model estimated that optimum temperatures with the fastest development were 29.1 degrees C for larvae, 27.6 degrees C for pupae and 27.0 degrees C for larvae to adults. In a linear model, the lower threshold temperatures were 5.1, 7.1 and 5.9 degrees C for larvae, pupae, and larvae to adults respectively. A predictive degree-day model was developed using trap catches of T. japonensis adult emergence during 1991-1995. The model accounted for 84.6% of year-to-year variation in adult emergence and predicted accurately the median emergence time in 1996.</t>
  </si>
  <si>
    <t>10.1111/j.1439-0418.2007.01214.x</t>
  </si>
  <si>
    <t>WOS:000251193300012</t>
  </si>
  <si>
    <t>Beaty, RM; Taylor, AH</t>
  </si>
  <si>
    <t>Beaty, R. Matthew; Taylor, Alan H.</t>
  </si>
  <si>
    <t>Fire disturbance and forest structure in old-growth mixed conifer forests in the northern Sierra Nevada, California</t>
  </si>
  <si>
    <t>Question: This study evaluates how fire regimes influence stand structure and dynamics in old-growth mixed conifer forests across a range of environmental settings. Location: A 2000-ha area of mixed conifer forest on the west shore of Lake Tahoe in the northern Sierra Nevada, California. Methods: We quantified the age, size, and spatial structure of trees in 12 mixed conifer stands distributed across major topographic gradients. Fire history was reconstructed in each stand using fire scar dendrochronology. The influence of fire on stand structure was assessed by comparing the fire history with the age, size, and spatial structure of trees in a stand. Results: There was significant variation in species composition among stands, but not in the size, age and spatial patterning of trees. Stands had multiple size and age classes with clusters of similar aged trees occurring at scales of 113-254 m(2). The frequency and severity of fires was also similar, and stands burned with low to moderate severity in the dormant season on average every 9 - 17 years. Most fires were not synchronized among stands except in very dry years. No fires have burned since ca. 1880. Conclusions: Fire and forest structure interact to perpetuate similar stand characteristics across a range of environmental settings. Fire occurrence is controlled primarily by spatial variation in fuel mosaics (e.g. patterns of abundance, fuel moisture, forest structure), but regional drought synchronizes fire in some years. Fire exclusion over the last 120 years has caused compositional and structural shifts in these mixed conifer forests.</t>
  </si>
  <si>
    <t>Beaty, Robert/B-5504-2011</t>
  </si>
  <si>
    <t>10.1658/1100-9233(2007)18[879:FDAFSI]2.0.CO;2</t>
  </si>
  <si>
    <t>WOS:000250089400012</t>
  </si>
  <si>
    <t>Johnston, DB; Cooper, DJ; Hobbs, NT</t>
  </si>
  <si>
    <t>Johnston, Danielle B.; Cooper, David J.; Hobbs, N. Thompson</t>
  </si>
  <si>
    <t>Elk browsing increases aboveground growth of water-stressed willows by modifying plant architecture</t>
  </si>
  <si>
    <t>In the northern elk wintering range of Yellowstone National Park, USA, wolf (Canis lupus) removal allowed elk (Cervus elaphus) to overbrowse riparian woody plants, leading to the exclusion of beaver (Castor canadensis) and a subsequent water table decline in many small stream valleys. Reduced elk browsing following wolf reintroduction may or may not facilitate willow (Salix sp.) recovery in these areas. To determine if the effect of elk browsing on willow interacts with that of beaver abandonment, we manipulated elk browsing and the water table in a factorial experiment. Under the condition of an ambient (low) water table, elk browsing increased shoot water potential (psi(s)), photosynthesis per unit leaf area (A), stomatal conductance per unit leaf area (g(s)), and aboveground current annual growth (CAG) by 50%. Elk browsing occurred entirely during dormancy and did not affect total plant leaf area (L). Improved water balance, photosynthetic rate, and annual aboveground productivity in browsed willows appeared to be due to morphological changes, such as increased shoot diameter and decreased branching, which typically increase plant hydraulic conductivity. An elevated water table increased psi(s), A, g(s), CAG, and L, and eliminated or lessened the positive effect of browsing on CAG for most species. Because low water tables create conditions whereby high willow productivity depends on the morphological effects of annual elk browsing, removing elk browsing in areas of water table decline is unlikely to result in vigorous willow stands. As large willow standing crops are required by beaver, a positive feedback between water-stressed willow and beaver absence may preclude the reestablishment of historical conditions. In areas with low water table, willow restoration may depend on actions to promote the re-establishment of beaver in addition to reducing elk browsing.</t>
  </si>
  <si>
    <t>Johnston, Danielle/D-1754-2013</t>
  </si>
  <si>
    <t>Johnston, Danielle/0000-0002-6885-5369</t>
  </si>
  <si>
    <t>10.1007/s00442-007-0854-4</t>
  </si>
  <si>
    <t>WOS:000251146900003</t>
  </si>
  <si>
    <t>Chatterjee, M; Banerjee, AK; Hannapel, DJ</t>
  </si>
  <si>
    <t>Chatterjee, Mithu; Banerjee, Anjan K.; Hannapel, David J.</t>
  </si>
  <si>
    <t>A BELL1-like gene of potato is light activated and wound inducible(1[C][OA])</t>
  </si>
  <si>
    <t>BELL1-like transcription factors interact with their protein partners from the KNOTTED1 family to bind to target genes and regulate numerous developmental and metabolic processes. In potato (Solanum tuberosum), the BELL1 transcription factor StBEL5 and its protein partner POTH1 regulate tuber formation by affecting hormone levels. Overexpression of StBEL5 in transgenic lines produces plants that consistently exhibit enhanced tuber formation, and the mRNA of this gene moves through phloem cells in a long-distance signaling pathway regulated by photoperiod. Whereas photoperiod mediates the movement of StBEL5 RNA, activation of transcription of the StBEL5 gene in leaves is regulated by white light, regardless of photoperiod or light intensity. Illumination with either redor blue light induces the StBEL5 promoter, whereas far-red light had no effect. As expected, the StBEL5 promoter harbors numerous conventional light-responsive cis-acting elements like GT1, GATA, and AT1 motifs. Deletion constructs were analyzed to determine what sequences are involved in light activation. Transcriptional activity was also mediated by wounding on stems, insect predation on leaves, and photoperiod in stolons. These results demonstrate that StBEL5 gene activity in the leaf is correlated with wavelengths optimal for photosynthesis. The number of factors that affect the StBEL5 promoter supports the premise that the BELL1-like genes play a role in a wide range of functions.</t>
  </si>
  <si>
    <t>10.1104/pp.107.105924</t>
  </si>
  <si>
    <t>WOS:000251396300034</t>
  </si>
  <si>
    <t>Simmons, MT; Windhager, S; Power, P; Lott, J; Lyons, RK; Schwope, C</t>
  </si>
  <si>
    <t>Simmons, Mark T.; Windhager, Steve; Power, Paula; Lott, Jason; Lyons, Robert K.; Schwope, Carl</t>
  </si>
  <si>
    <t>Selective and non-selective control of invasive plants: The short-term effects of growing-season prescribed fire, herbicide, and mowing in two Texas prairies</t>
  </si>
  <si>
    <t>Conservation of North American grasslands is hampered by the impact of invasive herbaceous species. Selective control of these plants, although desirable, is complicated by the shared physiology and phenology of the invader and the native components of the invaded plant community. Fortunately, there is evidence that some management practices, such as prescribed fire, herbicide, and mowing, can cause differential responses in native and invasive grassland species. However, timing of treatment is critical, and fire has been shown to increase rates of invasion when implemented during the dormant season. Bothriochloa ischaemum, an introduced C4 Eurasian grass is an increasing problem in grasslands, particularly in southern and central regions of North America. To date, there has been little success in effective selective control. Two invaded grassland sites representative of Blackland Prairie and Edwards Plateau ecoregions were subjected to two growing-season prescribed fire treatments, single and double herbicide applications, and single and double mowing treatments. Mowing had no effect on either B. ischaemum or other dominant species at either site one-year posttreatment. However, growing-season fire and herbicide were both effective at reducing the abundance of B. ischaemum, with other codominant species responding either negatively to herbicide or neutrally or positively to fire. The vulnerability of B. ischaemum to growing-season fire may be associated with the ecology of its native range. The negative growth response to growing-season fire, combined with its lower implementation costs, indicates that this method warrants further investigation as a selective management tool for other problematic species in invaded grasslands.</t>
  </si>
  <si>
    <t>10.1111/j.1526-100X.2007.00278.x</t>
  </si>
  <si>
    <t>WOS:000251555300009</t>
  </si>
  <si>
    <t>Wilson, RS; Condon, CHL; Johnston, IA</t>
  </si>
  <si>
    <t>Wilson, Robbie S.; Condon, Catriona H. L.; Johnston, Ian A.</t>
  </si>
  <si>
    <t>Consequences of thermal acclimation for the mating behaviour and swimming performance of female mosquito fish</t>
  </si>
  <si>
    <t>The mating system of eastern mosquito fish ( Gambusia holbrooki) is dominated by male sexual coercion, where all matings are forced and females never appear to cooperate and actively avoid all attempts. Previous research has shown that male G. holbrooki offer a model system for examining the benefits of reversible thermal acclimation for reproductive success, but examining the benefits to female avoidance behaviour has been difficult. In this study, we examined the ability of non-male-deprived female G. holbrooki to avoid forced-coercive matings following acclimation to either 18 or 30 degrees C for six weeks ( 12 h light : 12 h dark photoperiod). Thermal acclimation of burst and sustained swimming performance was also assessed, as these traits are likely to underlie their ability to avoid forced matings. There was no influence of thermal acclimation on the burst swimming performance of female G. holbrooki over the range 18-30 degrees C; however, sustained swimming performance was significantly lower in the warm-than the cool-acclimation group. For mating behaviour, we tested the hypothesis that acclimation would enhance the ability of female G. holbrooki to avoid forced matings at their host acclimation temperature relative to females acclimated to another environment. However, our hypothesis was not supported. The rate of copulations was almost three times greater for females acclimated to 30 degrees C than 18 degrees Cwhen tested at 30 degrees C, indicating that they possess the ability to alter their avoidance behaviour to 'allow' more copulations in some environments. Coupled with previous studies, female G. holbrooki appear to have greater control on the outcome of coercive mating attempts than previously considered and can alter their propensity to receive forced matings following thermal acclimation. The significance of this change in female mating-avoidance behaviours with thermal acclimation remains to be explored.</t>
  </si>
  <si>
    <t>Wilson, Robbie/F-1463-2011; Johnston, Ian A./AAE-2044-2019; Johnston, Ian/D-6592-2013</t>
  </si>
  <si>
    <t>Johnston, Ian/0000-0002-7796-5754</t>
  </si>
  <si>
    <t>10.1098/rstb.2007.2106</t>
  </si>
  <si>
    <t>WOS:000250224500015</t>
  </si>
  <si>
    <t>Koch, MS; Schopmeyer, SA; Nielsen, OI; Kyhn-Hansen, C; Madden, CJ</t>
  </si>
  <si>
    <t>Koch, M. S.; Schopmeyer, S. A.; Nielsen, O. I.; Kyhn-Hansen, C.; Madden, C. J.</t>
  </si>
  <si>
    <t>Conceptual model of seagrass die-off in Florida Bay: Links to biogeochemical processes</t>
  </si>
  <si>
    <t>Seagrasses are recognized as important plant communities in coastal estuaries and lagoons across both tropical and temperate climes; thus, large-scale seagrass die-off events worldwide are of general concern. In Florida Bay, at the southern terminus of the Florida peninsula, seagrass die-off events up to 4000 ha have been reported and smaller scale mortality events are noted annually. In the present study, we examined several hypothesized causative factors (high temperature, hypersalinity, sulfide toxicity) of seagrass (Thalassia testudinum) mortality in Florida Bay. To test sulfide effects, in situ sulfide production was stimulated by applying a labile carbon source (glucose) to sulfate reducers in the sediment at five sites across the bay (northeastern, northcentral, and southwestern basins). During the one year study, high temperature (32-36 degrees C) and salinity (&gt;50 psu) were recorded in the bay associated with a regional drought. We also experienced major seagrass die-off events at two of our southwestern bay sites. These field conditions provided an excellent opportunity to closely examine cause-effect relationships among stressors and die-off events in the field, and verify results of our previous mesocosm experiments. Even though glucose amendments stimulated porewater sulfides in bay sediments (4-8 mmol L-1), no significant differences in biomass, short shoot density or final growth rates were found between control and glucose plots. In addition, the highest growth rates and shoot densities were concomitant with maximum water column salinity (&gt;50 psu) and temperature (32-36 degrees C, when porewater sulfides were also in the millimolar range. Large-scale seagrass mortality events, encompassing similar to 50% of the entire meadow at one site, occurred at southwestern bay sites when plants were down regulating (slower growth and shoot density), probably in response to shorter day length and lower temperature (30-34 to 23-26 degrees C) from October, 2004 to January, 2005. Sulfate reduction rates (SRR) were also 2-fold higher in the southwestern (214-488 nmol cm(-3) d(-1)) versus northcentral and northeastern (97-240 nmol cm(-3) d(-1)) bay sites, possibly limited by labile carbon, which we found to stimulate SRR 3-fold in northeastern and northcentral bay sites (461-708 nmol cm(-3) d(-1)) and 4-fold at southwestern bay sites (1211-2036 nmol cm(-3) d(-1)). Based on a synthesis of the field data reported herein, our mesocosm experiments to date, and contributions by others, we present a conceptual model of seagrass die-off in Florida Bay outlining a cascade of stressors, stimulated by P enrichment, which leads to high 02 consumption in the system triggering a seagrass die-off event. (C) 2007 Published by Elsevier B.V.</t>
  </si>
  <si>
    <t>10.1016/j.jembe.2007.05.031</t>
  </si>
  <si>
    <t>WOS:000249831300005</t>
  </si>
  <si>
    <t>Giokas, S; Karkoulis, P; Pafilis, P; Valakos, E</t>
  </si>
  <si>
    <t>Giokas, Sinos; Karkoulis, Panayiotis; Pafilis, Panayiotis; Valakos, Efstratios</t>
  </si>
  <si>
    <t>Relictual physiological ecology in the threatened land snail Codringtonia helenae: A cause for decline in a changing environment?</t>
  </si>
  <si>
    <t>Land snails often exhibit intra-annual cycles of activity interspersed by periods of dormancy (hibernation/aestivation), accompanied by a range of behavioural and physiological adaptations to ensure their survival under adverse environmental conditions. These adaptations are useful to understand species-specific habitat requirements and to predict their response to environmental changes. We examined the seasonal physiological and biochemical composition patterns of the threatened land snail Codringtonia helenae, endemic to Greece, in relation to its behavioural ecology and climatic conditions. Fuel reserves (glycogen, lipids, proteins) and water were accumulated prior to aestivation, but subsequently were rapidly depleted. LDH exhibited substantial rise during aestivation, suggesting that anaerobic pathways may provide additional energy. The major outcome of our study was the unambiguous discrimination of the four life-cycle periods. Most remarkable was the clear distinction of the aestivation period, with hibernation, the other dormancy period, showing similarity with the two active periods but not with aestivation. We observed disassociation between behavioural and physiological responses and climatic conditions. The physiological responses of C. helenae were effective during hibernation, but only partly compensate the effect of adverse conditions during aestivation, since its aestivating behaviour is occasional and time limited. Perhaps, the behavioural ecology of Codringtonia is relictual and shaped during past environmental conditions. This constitutes an important extinction threat considering the current climatic trends and the deterioration of the habitat of that species due to human activities. (c) 2007 Elsevier Masson SAS. All rights reserved.</t>
  </si>
  <si>
    <t>10.1016/j.actao.2007.05.008</t>
  </si>
  <si>
    <t>WOS:000251686200003</t>
  </si>
  <si>
    <t>Grenz, JH; Sauerborn, J</t>
  </si>
  <si>
    <t>Grenz, J. H.; Sauerborn, J.</t>
  </si>
  <si>
    <t>Mechanisms limiting the geographical range of the parasitic weed Orobanche crenata</t>
  </si>
  <si>
    <t>Factors and mechanisms limiting the geographical range of the root parasitic plant Orobanche crenata (crenate broomrape) were investigated and the risk of a spread beyond its current distribution area was assessed. Information on distribution and ecophysiology of O. crenata was gathered from literature and laboratory studies. A simulation model of seedbank dynamics served to test hypotheses and identify risk areas. The geographical range of O. crenata is strongly affected by mechanisms acting on the seedbank. Relevant processes include seed conditioning, germination, loss of viability, and dormancy induction and release. These are driven by the dynamics of soil temperature and moisture, and the presence or absence of hosts. Populations of O. crenata can only establish where a distinct precipitation seasonality prevails, with a warm and dry period being followed by warm and wet conditions, and where the presence of conditioned seeds coincides with that of a host. Climatically suitable regions include all Mediterranean climate areas and part of the monsoon, savanna and winter-dry climate regions of Central America, Africa, Australia and South Asia. In humid areas, both temperate and tropical, preponderance of dormancy-inducing wet conditions and lack of a warm-dry period facilitating dormancy release prevent the completion of the O. crenata life cycle and thus establishment of the species. (C) 2007 Elsevier B.V. All rights reserved.</t>
  </si>
  <si>
    <t>10.1016/j.agee.2007.01.014</t>
  </si>
  <si>
    <t>WOS:000248072500001</t>
  </si>
  <si>
    <t>Smith, AC; Knogge, C; Huck, M; Loettker, P; Buchanan-Smith, HM; Heyman, EW</t>
  </si>
  <si>
    <t>Smith, Andrew C.; Knogge, Christoph; Huck, Maren; Loettker, Petra; Buchanan-Smith, Hannah M.; Heyman, Eckhard W.</t>
  </si>
  <si>
    <t>Long-term patterns of sleeping site use in wild saddleback (Saguinus fuscicollis) and Mustached Tamarins (S-mystax): Effects of foraging, thermoregulation, predation, and resource defense constraints</t>
  </si>
  <si>
    <t>Sleeping sites are an important aspect of an animal's ecology given the length of time that they spend in them. The sleep ecology of wild saddleback and mustached tamarins is examined using a long-term data set covering three mixed-species troops and 1,300+ tamarin nights. Seasonal changes in photoperiod accounted for a significant amount of variation in sleeping site entry and exit times. Time of exit was more closely correlated with sunrise than time of entry was with sunset. Both species entered their sleeping sites when light levels were significantly higher than when they left them in the morning. Troops of both species used &gt;80 individual sites, the majority being used once. Mustached tamarins never used the same site for more than two consecutive nights, but saddlebacks reused the same site for up to four consecutive nights. Mustached tamarins slept at significantly greater heights than saddleback tamarins. There were consistent interspecific differences in the types of sites used. Neither the presence of infants, season, nor rainfall affected the types or heights of sites chosen. Sleeping sites were located in the central area of exclusive use more often than expected, and their position with respect to fruiting trees indicated a strategy closer to that of a multiple central place forager than a central place forager. These findings are discussed in light of species ecology, with particular reference to predation risk, which is indicated as the major factor influencing the pattern of sleeping site use in these species.</t>
  </si>
  <si>
    <t>Buchanan-Smith, Hannah/A-5350-2009; Heymann, Eckhard W./I-2422-2014</t>
  </si>
  <si>
    <t>Buchanan-Smith, Hannah/0000-0002-2516-7734; Heymann, Eckhard W./0000-0002-4259-8018; Smith, Andrew/0000-0002-8521-5558</t>
  </si>
  <si>
    <t>10.1002/ajpa.20676</t>
  </si>
  <si>
    <t>WOS:000250132700004</t>
  </si>
  <si>
    <t>McFalls, EO; Kelly, RF; Hu, Q; Mansoor, A; Lee, J; Kuskowski, M; Sikora, J; Ward, HB; Zhang, J</t>
  </si>
  <si>
    <t>McFalls, Edward O.; Kelly, Rosemary F.; Hu, Qingsong; Mansoor, Abdul; Lee, Joseph; Kuskowski, Michael; Sikora, Joseph; Ward, Herbert B.; Zhang, Jianyi</t>
  </si>
  <si>
    <t>The energetic state within hibernating myocardium is normal during dobutamine despite inhibition of ATP-dependent potassium channel opening with glibenclamide</t>
  </si>
  <si>
    <t>AMERICAN JOURNAL OF PHYSIOLOGY-HEART AND CIRCULATORY PHYSIOLOGY</t>
  </si>
  <si>
    <t>The energetic state within hibernating myocardium is normal during dobutamine despite inhibition of ATP-dependent potassium channel opening with glibenclamide. Am J Physiol Heart Circ Physiol 293: H2945-H2951, 2007. First published August 24, 2007; doi:10.1152/ajpheart.00012.2007. - Within hibernating myocardium, it is uncertain whether a normal energetic state is present at baseline and whether maintaining that energy state during a catecholamine challenge is dependent on ATP-dependent potassium channel opening. In this study, 16 swine underwent a thoracotomy with placement of an external constrictor on the left anterior descending coronary artery ( LAD) ( hibernation model). Seven additional swine underwent a sham operation. At 10 wk, the myocardial energetic state in the LAD region was assessed by P-31-NMR spectroscopy, and the ratio of phosphocreatine to ATP (PCr/ATP) was determined at baseline, during glibenclamide treatment (0.5 mg/kg bolus with 50 mu g/min iv), and during addition of dobutamine ( 40 mu g (.) kg(-1) (.) min(-1) iv). At baseline, transmural blood flow in the LAD and remote region was 0.75 +/- 0.11 and 0.88 +/- 0.09 ml (.) min(-1) mu g(-1), respectively ( P &lt; 0.01), in hibernating hearts and 0.83 +/- 0.12 and 0.88 +/- 0.15 ml (.) min(-1) (.) g(-1), respectively ( not significant), in sham-operated hearts. Under basal conditions, PCr/ATP in the LAD region of hibernating and sham pigs was 2.15 +/- 0.04 and 2.11 +/- 0.05, respectively ( not significant). In sham pigs, addition of dobutamine to glibenclamide increased the double product from 10.4 +/- 0.8 to 23.9 +/- 4.0 mmHg (.) beats (.) min(-1) x 1,000 ( P &lt; 0.05) and decreased transmural PCr/ATP from 2.06 +/- 0.06 to 1.69 +/- 0.06 ( P &lt; 0.05). Dobutamine increased the double product in hibernating pigs in a similar fashion and, despite a 40% lower blood flow response, induced an equivalent decrease in PCr/ATP from 2.04 +/- 0.04 to 1.73 +/- 0.08 ( P &lt; 0.05). In conclusion, we found that, in chronic hibernating swine myocardium with reduced basal blood flow and perfusion reserve, the transmural energetic state, defined by PCr/ATP, is normal during addition of dobutamine, despite inhibition of ATP-dependent potassium channel opening with glibenclamide. These data suggest that important adaptations other than the ATP-dependent potassium channel opening allow hibernating myocardium to operate over a lower range of the oxygen supply-demand relationship to protect against myocardial ischemia.</t>
  </si>
  <si>
    <t>Zhang, Jianyi/N-1949-2018</t>
  </si>
  <si>
    <t>Zhang, Jianyi/0000-0002-3955-6554</t>
  </si>
  <si>
    <t>0363-6135</t>
  </si>
  <si>
    <t>H2945</t>
  </si>
  <si>
    <t>H2951</t>
  </si>
  <si>
    <t>10.1152/ajpheart.00012.2007</t>
  </si>
  <si>
    <t>WOS:000251400100039</t>
  </si>
  <si>
    <t>Dosdall, LM; Gibson, GAP; Olfert, O; Keddie, BA; Ulmer, BJ</t>
  </si>
  <si>
    <t>Dosdall, L. M.; Gibson, G. A. P.; Olfert, O.; Keddie, B. A.; Ulmer, B. J.</t>
  </si>
  <si>
    <t>Contributions to the life history, host range, and distribution of Necremnus tidius (Hymenoptera : Eulophidae)</t>
  </si>
  <si>
    <t>Field and laboratory studies investigated the preimaginal developmental time, adult emergence phenology, mating behavior, and weevil hosts of Necremnus tidius (Walker) (Hymenoptera: Eulophidae), a solitary ectoparasitoid of coleopteran larvae. In addition, changes in parasitism levels of the cabbage seedpod weevil, Ceutorhynchus obstrictus (Marsham) (Coleoptera: Curculionidae), by N. tidius were determined during 2003-2005 in commercial fields of canola (Brassica rapa L. and Brassica napus L.) in southern Alberta and Saskatchewan, Canada. Mean +/- SE developmental time from egg to adult was 18.3 +/- 0.23d for specimens reared at 21 degrees C and a photoperiod of 12:12 (L:D) h. Emergence began in late July in commercial fields near Lethbridge, AB, and 20 d later 81% of the population bad emerged. Emergence was completed by the end of August. Mating was preceded by a complex courtship behavior with the male standing on the dorsum of the mesosoma and gaster of the female, flapping its wings without flight, leaning forward and stroking its antennae over the antennae of the female, leaning back, and repeating the sequence several times. The native weevil Ceutorhynchus neglectus Blatchley was determined to be an alternate host of N. tidius in central and northern Alberta. N. tidius was found in few commercial canola fields in 2003, but in 2004, it occurred over hundreds of thousands of hectares of canola cropland, reaching peak parasitism levels of 45%. In 2005, N. tidius was still common, but parasitism declined relative to that observed in 2004.</t>
  </si>
  <si>
    <t>Keddie, Andrew/A-2654-2014</t>
  </si>
  <si>
    <t>Keddie, Andrew/0000-0002-0131-4306</t>
  </si>
  <si>
    <t>10.1603/0013-8746(2007)100[861:CTTLHH]2.0.CO;2</t>
  </si>
  <si>
    <t>WOS:000250933400008</t>
  </si>
  <si>
    <t>Scott, A; Harrison, P</t>
  </si>
  <si>
    <t>Scott, Anna; Harrison, Peter</t>
  </si>
  <si>
    <t>Broadcast spawning of two species of sea anemone, Entacmaea quadricolor and Heteractis crispa, that host anemonefish</t>
  </si>
  <si>
    <t>As the sea anemones, Entacmaea quadricolor and Heteractis crispa, provide essential habitat for obligate symbiotic anemonefish, knowledge of their reproductive biology is crucial to their effective management and conservation. This paper provides the first detailed information on the spawning times, behaviour and mode of gamete release for these host anemone species. Anemones were collected from subtropical reefs in the Solitary Islands Marine Park, eastern Australia, and monitored in outdoor flow-through seawater tanks from 2003 to 2005. Sexually reproductive anemones were either male or female, releasing their gametes into the water column for external fertilisation and development. Spawning of both sexes was predominately synchronous and was restricted to a few nights each year during the austral summer and autumn. Males generally began to release gametes prior to females, suggesting that sperm or some associated product may trigger the females to spawn. Sperm were commonly released in milky white streams or clouds, whereas eggs were released singly or in large masses. Reproductive seasonality and synchrony of gamete release suggests that spawning in both species is coordinated by similar responses of individuals to a range of environmental factors such as seawater temperature, photoperiod and lunar cycles. Incorporating knowledge of the sexual reproductive biology of host sea anemones into management and conservation programs could help ensure the viability of their populations and their resident anemonefish.</t>
  </si>
  <si>
    <t>Scott, Anna/S-6141-2017; Harrison, Peter/B-4763-2011</t>
  </si>
  <si>
    <t>Scott, Anna/0000-0001-6894-8808; Harrison, Peter/0000-0002-4048-2409</t>
  </si>
  <si>
    <t>10.1080/07924259.2007.9652241</t>
  </si>
  <si>
    <t>WOS:000251773300007</t>
  </si>
  <si>
    <t>Dambroski, HR; Feder, JL</t>
  </si>
  <si>
    <t>Dambroski, H. R.; Feder, J. L.</t>
  </si>
  <si>
    <t>Host plant and latitude-related diapause variation in Rhagoletis pomonella: a test for multifaceted life history adaptation on different stages of diapause development</t>
  </si>
  <si>
    <t>Variation in the overwintering pupal diapause of Rhagoletis pomonella appears to adapt sympatric populations of the fly to seasonal differences in the fruiting times of their host plants, generating ecological reproductive isolation. Here, we investigate what aspects of diapause development are differentially affected (1) by comparing the propensities of apple vs. hawthorn-infesting host races of R. pomonella to forgo an initially deep diapause and directly develop into adults, and (2) by determining the chronological order that R. pomonella races and sibling species break diapause and eclose when reared under standardized environmental conditions. The results imply that factors affecting initial diapause depth (and/or differential mortality during the prewintering period) and those determining the timing of diapause termination or rates of post-diapause development are both under differential selection and are to some degree genetically uncoupled in flies. The modular nature of diapause life history adaptation in Rhagoletis suggests that phenology may involve multiple genetic changes and represent a stronger ecological barrier separating phytophagous specialists than is generally appreciated.</t>
  </si>
  <si>
    <t>10.1111/j.1420-9101.2007.01435.x</t>
  </si>
  <si>
    <t>WOS:000250298300003</t>
  </si>
  <si>
    <t>Cockram, J; Chiapparino, E; Taylor, SA; Stamati, K; Donini, P; Laurie, DA; O'Sullivan, DM</t>
  </si>
  <si>
    <t>Cockram, James; Chiapparino, Elena; Taylor, Scott A.; Stamati, Konstantina; Donini, Paolo; Laurie, David A.; O'Sullivan, Donal M.</t>
  </si>
  <si>
    <t>Haplotype analysis of vernalization loci in European barley germplasm reveals novel VRN-H1 alleles and a predominant winter VRN-H1/VRN-H2 multi-locus haplotype</t>
  </si>
  <si>
    <t>In barley, variation in the requirement for vernalization (an extended period of low temperature before flowering can occur) is determined by the VRN-H1, -H2 and -H3 loci. In European cultivated germplasm, most variation in vernalization requirement is accounted for by alleles at VRN-H1 and VRN-H2 only, but the range of allelic variation is largely unexplored. Here we characterise VRN-H1 and VRN-H2 haplotypes in 429 varieties representing a large portion of the acreage sown to barley in Western Europe over the last 60 years. Analysis of genotype, intron I sequencing data and growth habit tests identified three novel VRN-H1 alleles and determined the most frequent VRN-H1 intron I rearrangements. Combined analysis of VRN-H1 and VRN-H2 alleles resulted in the classification of seventeen VRN-H1/VRN-H2 multi-locus haplotypes, three of which account for 79% of varieties. The molecular markers employed here represent powerful diagnostic tools for prediction of growth habit and assessment of varietal purity. These markers will also allow development of germplasm to test the behaviour of individual alleles with the aim of understanding the relationship between allelic variation and adaptation to specific agri-environments.</t>
  </si>
  <si>
    <t>O'Sullivan, Donal/C-8157-2014</t>
  </si>
  <si>
    <t>O'Sullivan, Donal/0000-0003-4889-056X</t>
  </si>
  <si>
    <t>10.1007/s00122-007-0626-x</t>
  </si>
  <si>
    <t>WOS:000250071900010</t>
  </si>
  <si>
    <t>Homeny, RH; Juliano, SA</t>
  </si>
  <si>
    <t>Homeny, Rachel H.; Juliano, Steven A.</t>
  </si>
  <si>
    <t>Developmental response to a seasonal time constraint: the effects of photoperiod on reproduction in the grasshopper Romalea microptera</t>
  </si>
  <si>
    <t>1. Some organisms respond adaptively to seasonal time constraints by altering development time to life-history transitions (e.g. metamorphosis, oviposition). Such life-history changes may have costs (e.g. reduced fecundity, mass, offspring quality). 2. The hypothesis that a northern population of the grasshopper Romalea microptera (Beauvois) would show adaptive plasticity in oviposition timing in response to seasonal time constraints was tested by manipulating photoperiod to simulate the middle of the active season (Long photoperiod), the end of the active season (Short photoperiod), and seasonal change (photoperiod Declining from long to short). Females received either high or low food rations. Short or Declining photoperiod were predicted to induce early oviposition with costs of reduced egg number, post-oviposition mass, or egg size, particularly in low-food females. 3. Effects of food ration and photoperiod, but not interaction, were significant in failure time analysis of age at oviposition. MANCOVA on age at oviposition, egg number, and post-oviposition mass yielded similar effects. The multivariate effect of photoperiod resulted primarily from reduced time to oviposition in Short or Declining photoperiod. No costs in egg number or post-oviposition mass were associated with this photoperiod-induced reduction in time to oviposition. The multivariate effect of food ration resulted mainly from lower egg number with low food. Food ration affected egg size, but photoperiod and interaction did not. In all cases, Short and Declining photoperiod produced similar effects. 4. In its northern range, R. microptera accelerates reproduction in response to seasonal constraints, a response that may be adaptive. How R. microptera avoids costs associated with this reduced pre-oviposition period remains unknown.</t>
  </si>
  <si>
    <t>Juliano, Steven/0000-0002-6178-4553</t>
  </si>
  <si>
    <t>10.1111/j.1365-2311.2007.00905.x</t>
  </si>
  <si>
    <t>WOS:000249824500016</t>
  </si>
  <si>
    <t>Panov, VE; Rodionova, NV; Bolshagin, PV; Bychek, EA</t>
  </si>
  <si>
    <t>Panov, Vadim E.; Rodionova, Natalie V.; Bolshagin, Pavel V.; Bychek, Eugene A.</t>
  </si>
  <si>
    <t>Invasion biology of ponto-caspian onychopod cladocerans (Crustacea : Cladocera : Onychopoda)</t>
  </si>
  <si>
    <t>6th International Crustacean Congress (ICC6)</t>
  </si>
  <si>
    <t>JUL 18-22, 2005</t>
  </si>
  <si>
    <t>Univ Glasgow, Glasgow, SCOTLAND</t>
  </si>
  <si>
    <t>Crustacean Soc, Soc Expt Biol, Glasgow City Council, Glasgow City Marketing Bureau, Young Bluecrest Seafoods Ltd, Marine Biodivers &amp; Ecoyst, Glasgow Nat His Soc</t>
  </si>
  <si>
    <t>Univ Glasgow</t>
  </si>
  <si>
    <t>We review the patterns of recent range expansions and the biology of the invasive Ponto-Caspian predatory onychopod cladocerans: Cercopagis pengoi, Evadne anonyx, Podonevadne trigona, Cornigerius maeoticus and Cornigerius bicornis. Recent invasions of C. pengoi, E. anonyx and C. maeoticus into the Baltic Sea can be attributed to the climate change, facilitating invasibility of the eastern Baltic Sea coastal ecosystems by the warm water Ponto-Caspian species and intensive shipping activities via the Volga-Baltic waterway (European "northern invasion corridor"). All three species can be considered to be established in pelagic communities of the eastern Gulf of Finland. Only one onychopod species, C. pengoi has invaded the North American Great Lakes via an existing invasion corridor between the eastern Baltic and the Great Lakes. Invasive onychopods may possess adaptive life cycles, switching to early gamogenetic reproduction which enables their establishment in recipient ecosystems and further dispersal. Analysis of temperature and salinity ranges of the Ponto-Caspian onychopod species in native and invaded habitats, indicates that they are potentially able to form populations in a wide range of inland and coastal water ecosystems in temperate zones. Ponto-Caspian onychopods can be considered as "high risk" invasive species, in terms of their potential for range expansion and impact on recipient ecosystems.</t>
  </si>
  <si>
    <t>Rodionova, Nataliya/L-3382-2016</t>
  </si>
  <si>
    <t>10.1007/s10750-007-0752-0</t>
  </si>
  <si>
    <t>WOS:000248763200002</t>
  </si>
  <si>
    <t>Cook, EJ; Willis, KJ; Lozano-Fernandez, M</t>
  </si>
  <si>
    <t>Cook, Elizabeth J.; Willis, Kate J.; Lozano-Fernandez, M.</t>
  </si>
  <si>
    <t>Survivorship, growth and reproduction of the non-native Caprella mutica Schurin, 1935 (Crustacea : Amphipoda)</t>
  </si>
  <si>
    <t>Caprella mutica Schurin is an epifaunal amphipod crustacean which originates in north-east Asia and has spread throughout the world, yet very little is known about fundamental aspects of this species biology. This paper examined the survivorship of C. mutica reared under laboratory conditions at 13-14 degrees C, 14 h light: 10 h dark photoperiod and fed commercial salmon feed, the diatom Cylindrotheca fusiformis Reumann and Lewin, the macroalgae, Fucus vesiculosus L. and given no additional feed. In addition, growth, maturation and reproduction of C. mutica fed C. fusiformis were assessed. No significant difference in survivorship of C. mutica was observed for the diet types over the experimental period. C. mutica was able to survive for upto 20 days without additional food. Average survival time of males and females fed the diatom, C. fusiformis was 68.8 d (range = 62-73 d) and 82.0 d (range = 76-92 d). Juvenile C. mutica emerged from the brood pouch at a body length of 1.33 mm and moulted at 5.0-11.0 day intervals. Males exhibited faster growth rates than females after Instar VII. Females produced their first brood at Instar VII, 24-26 days post-hatching and with an average body length of 8.5 mm. Each female had an average of two broods sequentially and these were released at 20.2 day intervals. Brood size for a single female increased from 11.3 (+/- 9.9) hatchlings at Instar VII to 25.5 (+/- 11.5) at Instar IX and the maximum number of hatchlings produced by a single female was 82. The results suggest that C. mutica exhibits a number of life-history traits that would potentially enable it to withstand global transportation and to rapidly become established in an introduced region, if environmental conditions are suitable.</t>
  </si>
  <si>
    <t>Cottier-Cook, Elizabeth/0000-0002-1466-6802</t>
  </si>
  <si>
    <t>10.1007/s10750-007-0757-8</t>
  </si>
  <si>
    <t>WOS:000248763200007</t>
  </si>
  <si>
    <t>Sellers, WI; Hill, RA; Logan, BS</t>
  </si>
  <si>
    <t>Sellers, W. I.; Hill, R. A.; Logan, B. S.</t>
  </si>
  <si>
    <t>An agent-based model of group decision making in baboons</t>
  </si>
  <si>
    <t>Workshop on Modelling Natural Action Selection</t>
  </si>
  <si>
    <t>JUL, 2005</t>
  </si>
  <si>
    <t>Edinburgh, SCOTLAND</t>
  </si>
  <si>
    <t>UK Biotechnol &amp; Biol Sci Res Council</t>
  </si>
  <si>
    <t>We present an agent- based model of the key activities of a troop of chacma baboons ( Papio hamadryas ursinus) based on the data collected at De Hoop Nature Reserve in South Africa. We analyse the predictions of the model in terms of how well it is able to duplicate the observed activity patterns of the animals and the relationship between the parameters that control the agent's decision procedure and the model's predictions. At the current stage of model development, we are able to show that across a wide range of decision parameter values, the baboons are able to achieve their energetic and social time requirements. The simulation results also show that decisions concerning movement ( group action selection) have the greatest influence on the outcomes. Those cases where the model's predictions fail to agree with the observed activity patterns have highlighted key elements that were missing from the field data, and that would need to be collected in subsequent fieldwork. Based on our experience, we believe group decision making is a fertile field for future research, and agent- based modelling offers considerable scope for understanding group action selection.</t>
  </si>
  <si>
    <t>Hill, Russell/D-9113-2013; Sellers, William Irvin/Q-3843-2019</t>
  </si>
  <si>
    <t>Hill, Russell/0000-0002-7601-5802; Sellers, William Irvin/0000-0002-2913-5406</t>
  </si>
  <si>
    <t>10.1098/rstb.2007.2064</t>
  </si>
  <si>
    <t>WOS:000248887900014</t>
  </si>
  <si>
    <t>Heim, I; Nickel, M; Picton, B; Brummer, F</t>
  </si>
  <si>
    <t>Heim, Isabel; Nickel, Michael; Picton, Bernard; Bruemmer, Franz</t>
  </si>
  <si>
    <t>Description and molecular phylogeny of Tethya hibernica sp nov (Porifera, Demospongiae) from Northern Ireland with remarks on the European species of the genus Tethya</t>
  </si>
  <si>
    <t>A new species of the genus Tethya ( Porifera, Demospongiae, Hadromerida) from the North European Sea is described, T. hibernica n. sp. from Rathlin Island in Northern Ireland. Tethya hibernica has a spherical body with tubercles on the surface. The colour in life is ochreous to yellow and shows in alcohol a white colour with greyish core. The oxyspherasters are evenly and densely scattered throughout the whole cortex. Their diameter is about 31-60 mu m and the R/C value range between 0.40 and 0.78. Micrasters form a discrete layer allocated to the exopinacoderm surface and support the endopinacoderm of the lacunae. Both the main and the auxiliary megascleres are strongyloxeas. Tethya hibernica possesses in contrast to the closely related T. norvegica auxiliary megascleres. In addition to the morphological description we analysed a fragment of the cytochrome oxidase subunit I (COI) mtDNA gene for T. hibernica and the other European species T. aurantium, T. citrina and T. norvegica to check for differences in nucleotide and amino acid sequence between the species. We found that T. hibernica is more closely related to the North-West Atlantic species T. norvegica and T. citrina than to T. aurantium or other non-European species. In conclusion, it is possible to differentiate the new species T. hibernica clearly from all other European species both by morphological and molecular methods.</t>
  </si>
  <si>
    <t>Picton, Bernard/K-2482-2019; Nickel, Michael/D-1005-2010</t>
  </si>
  <si>
    <t>Nickel, Michael/0000-0003-2982-7805</t>
  </si>
  <si>
    <t>WOS:000249775600001</t>
  </si>
  <si>
    <t>Stillwell, RC; Morse, GE; Fox, CW</t>
  </si>
  <si>
    <t>Stillwell, R. Craig; Morse, Geoffrey E.; Fox, Charles W.</t>
  </si>
  <si>
    <t>Geographic variation in body size and sexual size dimorphism of a seed-feeding beetle</t>
  </si>
  <si>
    <t>Body size of many animals varies with latitude: body size is either larger at higher latitudes (Bergmann's rule) or smaller at higher latitudes ( converse Bergmann's rule). However, the causes underlying these patterns are poorly understood. Also, studies rarely explore how sexual size dimorphism varies with latitude. Here we investigate geographic variation in body size and sexual size dimorphism of the seed-feeding beetle Stator limbatus, collected from 95 locations along a 38 degrees range in latitude. We examine 14 variables to test whether clines in environmental factors are adequate to explain geographic patterns of body size. We found that body size and sexual size dimorphism of S. limbatus varied considerably with latitude; beetles were smaller but more dimorphic at lower latitudes. Body size was not correlated with a gradient in mean temperature, contrary to the commonly accepted hypothesis that clines are produced by latitudinal gradients in temperature. Instead, we found that three factors were adequate to explain the cline in body size: clinal variation in host plant seed size, moisture ( humidity), and seasonality ( variance in humidity, precipitation, and temperature). We also found that the cline in sexual size dimorphism was partially explainable by a gradient in moisture, though moisture alone was not sufficient to explain the cline. Other ecological or environmental variables must necessarily contribute to differences in selection on male versus female body size. The main implications of our study are that the sexes differ in the magnitude of clinal variation in body size, creating latitudinal variation in sexual size dimorphism, and that clines in body size of seed beetles are likely influenced by variation in host seed size, water availability, and seasonality.</t>
  </si>
  <si>
    <t>Fox, Charles W/I-5274-2012</t>
  </si>
  <si>
    <t>Fox, Charles W/0000-0002-7545-7967</t>
  </si>
  <si>
    <t>10.1086/520118</t>
  </si>
  <si>
    <t>WOS:000248964000006</t>
  </si>
  <si>
    <t>Wang, XP; Xue, FS; Zhou, XM; Lei, CL</t>
  </si>
  <si>
    <t>Wang, Xiao-Ping; Xue, Fang-Sen; Zhou, Xing-Miao; Lei, Chao-Liang</t>
  </si>
  <si>
    <t>Thermoperiodic response and effect of photoperiod on thermoperiodic induction of diapause in Colaphellus bowringi</t>
  </si>
  <si>
    <t>The effects of thermoperiods on diapause induction under continuous darkness (DD), continuous light (LL), and an L12:D12 photoperiod were investigated in the cabbage beetle, Colaphellus bowringi Baly (Coleoptera: Chrysomelidae), a short-day species. Diapause could be induced by thermoperiod under both LL and DD; however, in the range of 24-30 degrees C, lower incidences of diapause were observed under LL than under DD. The critical cryophase was found to be dependent on the mean temperature of the thermoperiod applied. Although the thermoperiodic response pattern was similar under LL and DD, the incidence of diapause was higher under LL when the duration of the cryophase did not exceed 12 h. In contrast, when the duration of the cryophase was longer than 12 h, the incidence of diapause under LL was lower or equal to that under DD. When a thermoperiod of 24 degrees C (cryophase) and 28 degrees C (thermophase) was applied, the incidence of diapause was higher under LL than under DD, regardless of the duration of the cryophase. Thermoperiodic responses under a photoperiod of L12:D12 and under DD further revealed that induction of diapause was strongly influenced by the photophase temperature. Moreover, the incidence of diapause was lower when the thermophase coincided with the photophase than when the cryophase coincided with the photophase.</t>
  </si>
  <si>
    <t>10.1111/j.1570-7458.2007.00581.x</t>
  </si>
  <si>
    <t>WOS:000248964600009</t>
  </si>
  <si>
    <t>Gotoh, T; Shida, T</t>
  </si>
  <si>
    <t>Gotoh, Tetsuo; Shida, Teruo</t>
  </si>
  <si>
    <t>Life cycles and interactions in spider mites (Acari : Tetranychidae) on dwarf bamboo, Sasa senanensis (F. &amp; S.) (Poaceae), in Japan</t>
  </si>
  <si>
    <t>To clarify the interactions among mite species coexisting on the same plant, we determined the population dynamics of five spider mites (Acari: Tetranychidae) and their predators (Phytoseiidae, Stigmaeidae) appearing on dwarf bamboo, Sasa senanensis (Franchet and Savatier) (Poaceae), which has a high degree of structural heterogeneity in leaf pubescence. Tetranychid mites, Aponychus corpuzae Rimando, Panonychus bambusicola Ehara and Gotoh and Stigniaeopsis longus (Saito) preferred glabrous leaves, whereas Schizotetranychus recki Ehara and Yezonychus sapporensis Ehara, and the predators Agistemus summersi Ehara (Stigmaeidae) and Phytoseius tenuiformis Ehara (Phytoseiidae) preferred hirsute leaves. Species living on glabrous leaves tended to avoid species living on hirsute leaves. However, three species that prefer glabrous leaves sometimes coexisted with and sometimes avoided species that prefered hirsute leaves. Each species probably has some range of leaf hairiness that they tolerate and prefer. The presence of leaf hairs along the midvein of the lower surfaces of the leaves are especially important because they increase the acceptable range for coexistence of species preferring glabrous or hirsute leaves. Stigniaeopsis longus coexisted with Typhlodromus bainbusae Ehara, which is a species-specific predator of St. longus. Yezonychus sapporensis coexisted with Ag. summersi, which is a predator of Y. sapporensis and Sc. recki. The population density of each spider mite species produced one to three peaks in spring, autumn and/or early winter depending on the species and the census periods. Phytoseius tenuiformis accounted for most of the phytoseiid mites on Sasa leaves and occurred on the most hirsute leaves. Almost all phytoseiid mites collected in the nests of the spider mite St. longus were T bambusae. The critical photoperiods of five spider mite species ranged from 13.5 to 14.5 h at 18 degrees C, which occured between late August and mid-September in Sapporo. The dates by which 50% or more individuals entered diapause were between late August and late September, roughly corresponding with timing predicted by the critical photoperiods. The maximum number of generations that could be produced in a year was estimated as four or five based on the total degree-days accumulated above the lower temperature threshold (10.2-12.1 degrees C) of five spider mite species and the thermal constant (164.5-217.7 DD) of these mite species.</t>
  </si>
  <si>
    <t>10.1080/01647950708684531</t>
  </si>
  <si>
    <t>WOS:000249162400008</t>
  </si>
  <si>
    <t>Augustine, DJ; Cully, JF; Johnson, TL</t>
  </si>
  <si>
    <t>Augustine, David J.; Cully, Jack F., Jr.; Johnson, Tammi L.</t>
  </si>
  <si>
    <t>Influence of fire on black-tailed prairie dog colony expansion in shortgrass steppe</t>
  </si>
  <si>
    <t>Factors influencing the distribution and abundance of black-tailed prairie dog (Cynomys ludovicianus) colonies are of interest to rangeland managers because of the significant influence prairie dogs can exert on both livestock and biodiversity. We examined the influence of 4 prescribed burns and one wildfire on the rate and direction of prairie dog colony expansion in shortgrass steppe of southeastern Colorado. Our study was conducted during 2 years with below-average precipitation, when prairie dog colonies were expanding throughout the study area. Under these dry conditions, the rate of black-tailed prairie dog colony expansion into burned grassland ((X) over bar = 2.6 ha . 100-m perimeter(-1) . y(-1); range = 0.8-5.9 ha . 100-m perimeter(-1). y(-1); N = 5 colonies) was marginally greater than the expansion rate into unburned grassland ((X) over bar = 1.3 ha . 100-m perimeter(-1) y(-1); range = 0.2-4.9 ha . 100-m perimeter(-1) . y(-1); N = 23 colonies; P = 0.066). For 3 colonies that were burned on only a portion of their perimeter, we documented consistently high rates of expansion into the adjacent burned grassland (38%-42% of available burned habitat colonized) but variable expansion rates into the adjacent unburned grassland (2%-39% of available unburned habitat colonized). While our results provide evidence that burning can increase colony expansion rate even under conditions of low vegetative structure, this effect was minor at the scale of the overall colony complex because some unburned colonies were also able to expand at high rates. This result highlights the need to evaluate effects of fire on colony expansion during above-average rainfall years, when expansion into unburned grassland may be considerably lower.</t>
  </si>
  <si>
    <t>Johnson, Tammi/0000-0002-0752-0012; Augustine, David/0000-0003-3144-0466</t>
  </si>
  <si>
    <t>10.2111/1551-5028(2007)60[538:IOFOBP]2.0.CO;2</t>
  </si>
  <si>
    <t>WOS:000249961600012</t>
  </si>
  <si>
    <t>Ortiz, D; Capllonch, P</t>
  </si>
  <si>
    <t>Ortiz, Diego; Capllonch, Patricia</t>
  </si>
  <si>
    <t>Distribution and migration of Sporophila c. caerulescens in South America</t>
  </si>
  <si>
    <t>REVISTA BRASILEIRA DE ORNITOLOGIA</t>
  </si>
  <si>
    <t>Distribution and migration of Sporophila c. caerulescens in South America. We studied the populations of the Doble-collared Seedeater in northwestern and northeastern Argentina. We found that populations from the East arrive two months earlier than those from the west. Adult males arrived at least two weeks before females and youngs and fly in migration one month earlier than females. Flight feather molt occurs immediately after reproduction and before starting the migration. This species breeds from 15 degrees to 40 degrees and hibernates to about 5 degrees South Latitude.</t>
  </si>
  <si>
    <t>0103-5657</t>
  </si>
  <si>
    <t>WOS:000208353000004</t>
  </si>
  <si>
    <t>Beales, J; Turner, A; GriYths, S; Snape, JW; Laurie, DA</t>
  </si>
  <si>
    <t>Beales, James; Turner, Adrian; GriYths, Simon; Snape, John W.; Laurie, David A.</t>
  </si>
  <si>
    <t>A Pseudo-Response Regulator is misexpressed in the photoperiod insensitive Ppd-D1a mutant of wheat (Triticum aestivum L.)</t>
  </si>
  <si>
    <t>Ppd-D1 on chromosome 2D is the major photoperiod response locus in hexaploid wheat (Triticum aestivum). A semi-dominant mutation widely used in the "green revolution" converts wheat from a long day (LD) to a photoperiod insensitive (day neutral) plant, providing adaptation to a broad range of environments. Comparative mapping shows Ppd-D1 to be colinear with the Ppd-H1 gene of barley (Hordeum vulgare) which is a member of the pseudo-response regulator (PRR) gene family. To investigate the relationship between wheat and barley photoperiod genes we isolated homologues of Ppd-H1 from a Chinese Spring' wheat BAC library and compared them to sequences from other wheat varieties with known Ppd alleles. Varieties with the photoperiod insensitive Ppd-D1a allele which causes early flowering in short (SD) or LDs had a 2 kb deletion upstream of the coding region. This was associated with misexpression of the 2D PRR gene and expression of the key floral regulator FT in SDs, showing that photoperiod insensitivity is due to activation of a known photoperiod pathway irrespective of day length. Five Ppd-D1 alleles were found but only the 2 kb deletion was associated with photoperiod insensitivity. Photoperiod insensitivity can also be conferred by mutation at a homoeologous locus on chromosome 2B (Ppd-B1). No candidate mutation was found in the 2B PRR gene but polymorphism within the 2B PRR gene cosegregated with the Ppd-B1 locus in a doubled haploid population, suggesting that insensitivity on 2B is due to a mutation outside the sequenced region or to a closely linked gene.</t>
  </si>
  <si>
    <t>Snape, john/0000-0002-9241-3931</t>
  </si>
  <si>
    <t>10.1007/s00122-007-0603-4</t>
  </si>
  <si>
    <t>WOS:000249019700012</t>
  </si>
  <si>
    <t>Daunt, F; Afanasyev, V; Adam, A; Croxall, JP; Wanless, S</t>
  </si>
  <si>
    <t>Daunt, F.; Afanasyev, V.; Adam, A.; Croxall, J. P.; Wanless, S.</t>
  </si>
  <si>
    <t>From cradle to early grave: juvenile mortality in European shags Phalacrocorax aristotelis results from inadequate development of foraging proficiency</t>
  </si>
  <si>
    <t>In most long-lived animal species, juveniles survive less well than adults. A potential mechanism is inferior foraging skills but longitudinal studies that follow the development of juvenile foraging are needed to test this. We used miniaturized activity loggers to record daily foraging times of juvenile and adult European shags Phalacrocorax aristotelis from fledging to the following spring. Juveniles became independent from their parents 40 days post-fledging. They compensated for poor foraging proficiency by foraging for approximately 3 h d(-1) longer than adults until constrained by day length in early November. Thereafter, juvenile foraging time tracked shortening day length up to the winter solstice, when foraging time of the two age classes converged and continued to track day length until early February. Few individuals died until midwinter and mortality peaked in January-February, with juvenile mortality (including some of the study birds) five times that of adults. In their last two weeks of life, juveniles showed a marked decline in foraging time consistent with individuals becoming moribund. Our results provide compelling evidence that juveniles compensate for poor foraging proficiency by increasing foraging time, a strategy that is limited by day length resulting in high winter mortality.</t>
  </si>
  <si>
    <t>Wanless, Sarah/K-2338-2012; Daunt, Francis/K-6688-2012</t>
  </si>
  <si>
    <t>Wanless, Sarah/0000-0002-2788-4606; Daunt, Francis/0000-0003-4638-3388</t>
  </si>
  <si>
    <t>10.1098/rsbl.2007.0157</t>
  </si>
  <si>
    <t>WOS:000247907000006</t>
  </si>
  <si>
    <t>Hall, MC; Dworkin, I; Ungerer, MC; Purugganan, M</t>
  </si>
  <si>
    <t>Hall, Megan C.; Dworkin, Ian; Ungerer, Mark C.; Purugganan, Michael</t>
  </si>
  <si>
    <t>Genetics of microenvironmental canalization in Arabidopsis thaliana</t>
  </si>
  <si>
    <t>Canalization is a fundamental feature of many developmental systems, yet the genetic basis for this property remains elusive. We examine the genetic basis of microenvironmental canalization in the model plant Arabidopsis thaliana, focusing on differential developmental stability between genotypes in one fitness and four quantitative morphological traits. We measured developmental stability in genetically identical replicates of two populations of recombinant inbred (RI) lines and one population of geographically widespread accessions of A. thaliana grown in two different photoperiod-controlled environments. We were able to map quantitative trait loci associated with developmental stability. We also identified a candidate gene, ERECTA, that may contribute to microenvironmental canalization in rosette leaf number under long-day photoperiods, and analysis of mutant lines indicates that the er-105 allele results in increased canalization for this trait. ERECTA, which encodes a signaling protein, appears to act as an ecological amplifier by transducing developmental noise (e.g., microenvironmental variation) into phenotypic differentiation. We also measured genotypic selection on four plant architecture traits and find evidence for selection for both increased and decreased canalization at various traits.</t>
  </si>
  <si>
    <t>Dworkin, Ian/0000-0002-2874-287X</t>
  </si>
  <si>
    <t>10.1073/pnas.0701936104</t>
  </si>
  <si>
    <t>WOS:000249064700036</t>
  </si>
  <si>
    <t>Ahmed, UAM; Shi, ZH; Guo, YL; Zou, XF; Hao, ZP; Pang, ST</t>
  </si>
  <si>
    <t>Ahmed, Umsalama A. M.; Shi, Zu-hua; Guo, Yu-ling; Zou, Xiang-fei; Hao, Zhong-ping; Pang, Shu-ting</t>
  </si>
  <si>
    <t>Maternal photoperiod effect on and geographic variation of diapause incidence in Cotesia plutellae (Hymenoptera : Braconidae) from China</t>
  </si>
  <si>
    <t>Effects of maternal photoperiod on the diapause trait of Cotesia plutellae in two populations, one from Hangzhou (30 degrees 14 ' N), Zhejiang Province, and the other from Changchun (43 degrees 52 ' N), Jilin Province, China, were examined in the laboratory by exposing the mother generation (G0) to 3 day-lengths (8L-16D, 12L-12D, and 16L-8D) at 25 degrees C, and exposing their offspring (G1) to 2 day-lengths (8L-16D, 11L-13D) at 4 temperatures (13, 15, 17, 20 degrees C). All three diapause-inducing factors had a significant influence on the incidence of diapause. Both populations could be induced to enter diapause under pertinent conditions. Long day length in G0 decreased the incidence of diapause and lowered the critical temperature for diapause-induction in G1. There were significant differences in the incidence of diapause between the two populations in almost all combinations. Compared to the southern Hangzhou population, the northern Changchun population produced a higher proportion of diapause individuals, and had higher critical temperatures for diapause-induction in all 6 photoperiod combinations used in G0 and G1 except for the one in which short day length (8L-16D) was used in both generations.</t>
  </si>
  <si>
    <t>10.1303/aez.2007.383</t>
  </si>
  <si>
    <t>WOS:000249835200006</t>
  </si>
  <si>
    <t>Volney, WJA; Fleming, RA</t>
  </si>
  <si>
    <t>Volney, W. Jan A.; Fleming, Richard A.</t>
  </si>
  <si>
    <t>Spruce budworm (Choristoneura spp.) biotype reactions to forest and climate characteristics</t>
  </si>
  <si>
    <t>The spruce budworm (Choristoneura fumiferana) is the most destructive insect defoliator of forests in North America. Climatic influences on this species' life history are considered a major factor in restricting the extent and intensity of outbreaks. We examine the life history traits of the spruce budworm and related Choristoneura populations with respect to forecasting the conifer-feeding responses of these insects in changing environments. Analysis of the evolutionary relationships between Choristoneura entities, including their hybridization, genetic distances, and their degree of sympatry leads us to distinguish 15 possible Choristoneura 'biotypes'. Population trend has been associated with recruitment to the feeding stage, and two indicators of recruitment, egg weights and phenological development, are both 'biotype' and climate dependent. Among Abietoid feeding 'biotypes' and among spruce budworm populations, those from locations with extreme winters tend to have heavier eggs than those from the more benign environments. In spruce budworm, this genetically based adaptation allows populations to increase their potential recruitment substantially where winters are mild. All biotypes feed on the newly developed shoots of their host trees in spring, and are thus vulnerable to the uncertain timing of budbreak. Genetic control of spring emergence is weak so larvae from a single family typically exit from hibernacula over a prolonged period. This guarantees some synchronization with budburst. However, hybrid populations have high heritabilities. This allows rapid adaptation to new conditions (e.g. mixed host-species stands). Geographic variation in phenological development after establishing feeding sites is largely genetically controlled. The importance of variation in these traits is examined with respect to competing population dynamics theories to evaluate their utility in forecasting future trends in defoliation. We finish with a plea for jointly using alternative approaches in forecasting spatiotemporal patterns of defoliation.</t>
  </si>
  <si>
    <t>10.1111/j.1365-2486.2007.01402.x</t>
  </si>
  <si>
    <t>WOS:000248959400008</t>
  </si>
  <si>
    <t>Lahann, P</t>
  </si>
  <si>
    <t>Lahann, P.</t>
  </si>
  <si>
    <t>Biology of Cheirogaleus major in a littoral rain forest in southeast madagascar</t>
  </si>
  <si>
    <t>Greater dwarf lemurs (Cheirogaleus major) are small nocturnal primates from the rain forests of eastern Madagascar. I investigated a population of Cheirogaleus major in a littoral rain forest of Southeast Madagascar during 2 rainy seasons to supplement the sparse information available for the species. I collected data on morphology, group composition, sleeping behavior, home range, and social organization via mark/recapture, radio telemetry, and focal individual observations. I identified 2 presumed family groups, and my data from radiotracking revealed a monogamous social organization. In each group, I found an adult pair and its presumed offspring sharing home ranges and sleeping sites together. I also observed gregarious behavior of group members during their nocturnal activity. I found no difference in body measurements between sexes, but body mass and tail circumference increased significantly from November to February, indicating a fatting period before hibernating.</t>
  </si>
  <si>
    <t>10.1007/s10764-007-9163-3</t>
  </si>
  <si>
    <t>WOS:000249624500011</t>
  </si>
  <si>
    <t>Kelm, DH; von Helversen, O</t>
  </si>
  <si>
    <t>Kelm, Detlev H.; von Helversen, Otto</t>
  </si>
  <si>
    <t>How to budget metabolic energy: torpor in a small Neotropical mammal</t>
  </si>
  <si>
    <t>Neotropical nectar-feeding bats (Glossophaginae) are highly specialized in the exploitation of floral nectar and have one of the highest mass-specific metabolic rates among mammals. Nevertheless, they are distributed throughout the tropics and subtropics over a wide elevational range, and thus encounter many extreme and energetically challenging environmental conditions. Depressing their otherwise high metabolic rate, e.g., in situations of food restriction, might be an important adaptive physiological strategy in these dietary specialists. We investigated the thermoregulatory behavior of captive 10-g nectar feeding bats (Glossophaga soricina; Chiroptera, Phyllostomidae) under variable ambient temperatures (T (a)) and feeding regimes and predicted that bats would use torpor as an energy-conserving behavior under energetic constraints. All tested animals entered torpor in response to energetic restrictions and the depth of torpor was dependent on the body condition of the animals and hence on their degree of physiological constraints. Periods of torpor with body temperatures (T-b) below 34 degrees C were precisely adjusted to the photoperiod. The median length of diurnal torpor was 11.43 h. The lowest T (b) measured was 21 degrees C at a T-a of 19 degrees C. Estimated energy savings due to torpor were considerable, with reductions in metabolic rate to as low as 5% of the metabolic rate of normothermic bats at the same T (a). However, contrary to temperate zone bats that also employ diurnal torpor, G. soricina regulated their T (b) to the highest possible levels given the present energetic supplies. To summarize, G. soricina is a precise thermoregulator, which strategically employs thermoregulatory behavior in order to decrease its energy expenditure when under energetic restrictions. This adaptation may play a crucial role in the distribution and the assembly of communities of nectar-feeding bats and may point to a general capacity for torpor in tropical bats.</t>
  </si>
  <si>
    <t>10.1007/s00360-007-0164-5</t>
  </si>
  <si>
    <t>WOS:000248301500007</t>
  </si>
  <si>
    <t>Buschini, MLT</t>
  </si>
  <si>
    <t>Tunes Buschini, Maria Luisa</t>
  </si>
  <si>
    <t>Life-history and sex allocation in Trypoxylon (syn. Trypargilum) lactitarse (Hymenoptera; Crabronidae)</t>
  </si>
  <si>
    <t>JOURNAL OF ZOOLOGICAL SYSTEMATICS AND EVOLUTIONARY RESEARCH</t>
  </si>
  <si>
    <t>Hymenopterans have become a model for the study of factors that govern sex allocation. In 1983, Seger proposed a model to study Sphecidae wasps with a strong prediction that sex ratio for univoltine wasps should be I : I (female : male), and for partially bivoltine species it should be male-biased. The present study investigates if Trypoxylon lactitarse (Saussure, 1867) is a univoltine or a bivoltine species and if Seger's model prediction fits the pattern of sex ratio found in this species. The study was carried Out at Parque Municipal das Araucarias, in the municipality of Guarapuava, state of Paran, southern Brazil, from December 2001 to December 2004. Nests of T. lactitarse were obtained using trap-nests drilled longitudinally to a depth to 80 turn with 7.0, 10.0 and 13.0 mm opening diameter. They were placed in a very heterogeneous site filled with araucaria forests, swamps and grasslands. Trypoxylon lactitarse showed two alternative life histories: either they pupated immediately and emerged as adults later in the same season (direct development), or they entered diapause, overwintering and pupating the following spring (delayed development). Its annual sex ratios were not significantly different from 1 : 1, and both sex ratio of overwintering and sex ratio of direct-developing wasps were also not significantly different from 1 : 1, in all years of this study. By examining these results, it was possible to conclude that although T. lactitarse is a multivoltine species, with four generations per year and two alternative life histories, its sex ratio did not support Seger's model.</t>
  </si>
  <si>
    <t>0947-5745</t>
  </si>
  <si>
    <t>1439-0469</t>
  </si>
  <si>
    <t>10.1111/j.1439-0469.2006.00405.x</t>
  </si>
  <si>
    <t>WOS:000249010800005</t>
  </si>
  <si>
    <t>Gomez, A; Montero-Pau, J; Lunt, DH; Serra, M; Campillo, S</t>
  </si>
  <si>
    <t>Gomez, Africa; Montero-Pau, Javier; Lunt, David H.; Serra, Manuel; Campillo, Sergi</t>
  </si>
  <si>
    <t>Persistent genetic signatures of colonization in Brachionus manjavacas rotifers in the Iberian Peninsula</t>
  </si>
  <si>
    <t>Recent phylogeographical assessments have consistently shown that continental zooplankton display high levels of population subdivision, despite the high dispersal capacity of their diapausing propagules. As such, there is an apparent paradox between observed cosmopolitanism in the zooplankton that is associated with long-distance dispersal, and strong phylogeographical structures at a regional scale. Such population dynamics, far from migration-drift equilibrium, have been shown in the rotifer species complex Brachionus plicatilis, a group of over a dozen species inhabiting salt lakes and coastal lagoons worldwide. Here we present the mitochondrial DNA phylogeography of one of these species, Brachionus manjavacas, in the Iberian Peninsula, where it often co-occurs with the morphologically similar species B. plicatilis sensu stricto. We obtained sequences from 233 individuals from diapausing eggs and clonal cultures from 16 lakes in the Iberian Peninsula, and a Tunisian lake. Two strongly supported deep mitochondrial DNA clades were found (A and B). Phylogenetic and nested clade analysis showed that clade A has a strong phylogeographical structure, with a strong similarity of phylogeographical patterns between B. manjavacas clade A and B. plicatilis s.s. These include (i) signatures of allopatric fragmentation between central and southern populations, and (ii) range expansions in the Iberian Peninsula, both likely to have occurred during the Pleistocene. We find evidence for a glacial refugium in the Guadiana basin. Clades A and B co-occurred in several of these lakes because of range expansion and secondary contact between both clades. The co-occurrence between B. plicatilis s.s. and B. manjavacas is not recent, and both species might have experienced similar environmental challenges during the Pleistocene. The strong correlation of genetic and geographical distance found suggests that historical events can lead to such correlation, mirroring the effects of 'isolation by distance' in equilibrium populations.</t>
  </si>
  <si>
    <t>Gomez, A/L-6505-2014; Lunt, David/B-2100-2009; Montero-Pau, Javier/H-6711-2015; Serra, Manuel/H-7817-2015</t>
  </si>
  <si>
    <t>Gomez, A/0000-0002-1297-4502; Lunt, David/0000-0002-9000-7470; Montero-Pau, Javier/0000-0002-0864-8157; Serra, Manuel/0000-0003-1731-1529</t>
  </si>
  <si>
    <t>10.1111/j.1365-294X.2007.03372.x</t>
  </si>
  <si>
    <t>WOS:000248847600014</t>
  </si>
  <si>
    <t>Swenson, JE; Adamic, M; Huber, D; Stokke, S</t>
  </si>
  <si>
    <t>Swenson, Jon E.; Adamic, Miha; Huber, Djuro; Stokke, Sigbjorn</t>
  </si>
  <si>
    <t>Brown bear body mass and growth in northern and southern Europe</t>
  </si>
  <si>
    <t>We tested six hypotheses to explain expected geographical differences in body masses of 1,771 brown bears (Ursus arctos) from northern and southern Europe (Sweden and Norway compared with Slovenia and Croatia): Bergmann's rule, the fasting endurance hypothesis, and the dietary meat hypothesis, which predicted larger bears in the north; and hypotheses stressing the role of high primary productivity, high population density, low seasonality, and length of the growing season, which predicted larger bears in the south. Although brown bear populations in North America vary greatly in body mass, we found no significant difference in body mass between the two European populations using a new analytical approach incorporating modeled age-standardized body masses in linear models, when correcting for sex and season. The greater variation in North America may be due primarily to the presence of large bears that feed on salmon (Oncorhynchus spp.), which does not occur in Europe. Asymptotic body masses were 115 +/- 9 (SE) kg in spring and 141 +/- 9 kg in autumn for southern females, 248 +/- 25 and 243 +/- 24 kg for southern males, 96 +/- 2 and 158 +/- 4 kg for northern females, and 201 +/- 4 and 273 +/- 6 kg for northern males, respectively. Northern bears gained more body mass before hibernation and lost more during hibernation than southern bears, probably because hibernation was twice as long in the north. Northern bears gained and southern bears lost mass during the spring, perhaps due to the greater availability and use of protein-rich food in spring in the north. As reproductive success in bears is correlated with adult female body mass in interpopulation comparisons, brown bears may have relatively similar reproductive rates throughout Europe, although minimum age at primiparity and litter interval are lower in the south.</t>
  </si>
  <si>
    <t>Huber, Djuro/P-3493-2016; Swenson, Jon/AAE-2890-2019; Swenson, Jon/E-2883-2013</t>
  </si>
  <si>
    <t>Huber, Djuro/0000-0002-3912-3812</t>
  </si>
  <si>
    <t>10.1007/s00442-007-0715-1</t>
  </si>
  <si>
    <t>WOS:000248172800005</t>
  </si>
  <si>
    <t>Early is better: seasonal egg fitness and timing of reproduction in a zooplankton life-history model</t>
  </si>
  <si>
    <t>Timing of reproduction influences future prospects of offspring and therefore the reproductive value of parents. Early offspring are often more valuable than later ones when food availability and predation risk fluctuate seasonally. Marine zooplankton have evolved a diversity of life history strategies in response to seasonality. We present a state-dependent life history model for the annual and herbivorous high-latitude copepod Calanoides acutus. Individuals are characterised by four states; developmental stage, structural size, energy reserves and vertical location. There are two habitats, a surface habitat with seasonal predation risk and food availability, and a safer deep habitat with no food and low metabolism (diapause). Optimal life histories (diapause and energy allocation strategies) are found by dynamic programming. Seasonal egg fitness (reproductive value) emerges from the model and peak values are typically before the feeding season. Disentangling the fitness components, we conclude that seasonality in egg fitness is caused both by environmental seasonality in food and predation risk and by time-constraints on development and diapause preparation. Realised egg production, as predicted from population simulations, does not match the seasonal peak in offspring fitness but is delayed relative to peak egg fitness. We term this an 'internal life history mismatch' as constraints and tradeoffs cause sub-optimal bird dates for most eggs whereas mothers maximise their reproductive value by high number of eggs rather than few and optimally timed eggs. The earliest eggs have a disproportionately high contribution to population recruitment, emphasising the importance of early eggs and the need to understand seasonal patterns in offspring fitness.</t>
  </si>
  <si>
    <t>Fiksen, Oyvind/M-4402-2019; Jorgensen, Christian/B-4453-2009; Varpe, Oystein/B-9693-2008; Fiksen, Oyvind/F-1771-2011</t>
  </si>
  <si>
    <t>Jorgensen, Christian/0000-0001-7087-4625; Varpe, Oystein/0000-0002-5895-6983; Fiksen, Oyvind/0000-0002-9687-5842</t>
  </si>
  <si>
    <t>10.1111/j.2007.0030-1299.15893.x</t>
  </si>
  <si>
    <t>WOS:000248681100008</t>
  </si>
  <si>
    <t>Miller, MT; Antos, JA; Allen, GA</t>
  </si>
  <si>
    <t>Miller, Michael T.; Antos, Joseph A.; Allen, Geraldine A.</t>
  </si>
  <si>
    <t>Demographic differences between two sympatric lilies (Calochortus) with contrasting distributions, as revealed by matrix analysis</t>
  </si>
  <si>
    <t>Related species of similar morphology can differ greatly in distribution and abundance. Elucidating reasons for such differences can contribute to an understanding of intrinsic limiting factors and the causes of rarity. We studied sympatric populations of two terrestrial lilies with contrasting distributions: Calochortus lyallii, which is geographically restricted but locally abundant, and C. macrocarpus, which is widespread but locally sparse. Marked plants of each species were monitored for 5 years in British Columbia, Canada. Matrix projection models were used to estimate annual and stochastic population growth rates (lambda and lambda(s)) and to compare demographic traits. Annual lambda-values ranged from 0.89 to 1.04 in C. lyallii and from 0.89 to 1.01 in C. macrocarpus. Stochastic projections yielded a long-term growth rate near 1 for C. lyallii, but indicated a decline for C. macrocarpus. Elasticity analysis indicated that over the 5-year period of the study, survival of flowering plants made a larger proportional contribution to lambda in C. lyallii than in C. macrocarpus. LTRE analysis showed that temporal variation in lambda was driven primarily by the dynamics of flowering individuals in C. lyallii, and by the dynamics of vegetative individuals in C. macrocarpus. Similarly, higher flowering rates in C. lyallii and greater vegetative stasis in C. macrocarpus made the largest contribution to the difference in lambda between species. Thus, local persistence in these two morphologically similar species appears to be achieved via different demographic pathways. Our analyses show that extrapolations about demographic processes and population dynamics based on taxonomic relatedness, morphological similarity or habitat overlap may often not be justified.</t>
  </si>
  <si>
    <t>Allen, Geraldine/D-9254-2013</t>
  </si>
  <si>
    <t>Allen, Geraldine/0000-0001-7138-9090</t>
  </si>
  <si>
    <t>10.1007/s11258-006-9241-1</t>
  </si>
  <si>
    <t>WOS:000247931700009</t>
  </si>
  <si>
    <t>Sweeney, MT; Thomson, MJ; Cho, YG; Park, YJ; Williamson, SH; Bustamante, CD; McCouch, SR</t>
  </si>
  <si>
    <t>Sweeney, Megan T.; Thomson, Michael J.; Cho, Yong Gu; Park, Yong Jin; Williamson, Scott H.; Bustamante, Carlos D.; McCouch, Susan R.</t>
  </si>
  <si>
    <t>Global dissemination of a single mutation conferring white pericarp in rice</t>
  </si>
  <si>
    <t>Here we report that the change from the red seeds of wild rice to the white seeds of cultivated rice ( Oryza sativa) resulted from the strong selective sweep of a single mutation, a frame-shift deletion within the Rc gene that is found in 97.9% of white rice varieties today. A second mutation, also within Rc, is present in less than 3% of white accessions surveyed. Haplotype analysis revealed that the predominant mutation originated in the japonica subspecies and crossed both geographic and sterility barriers to move into the indica subspecies. A little less than one Mb of japonica DNA hitchhiked with the rc allele into most indica varieties, suggesting that other linked domestication alleles may have been transferred from japonica to indica along with white pericarp color. Our finding provides evidence of active cultural exchange among ancient farmers over the course of rice domestication coupled with very strong, positive selection for a single white allele in both subspecies of O. sativa.</t>
  </si>
  <si>
    <t>Thomson, Michael/0000-0003-1868-6867</t>
  </si>
  <si>
    <t>e133</t>
  </si>
  <si>
    <t>10.1371/journal.pgen.0030133</t>
  </si>
  <si>
    <t>WOS:000249767600010</t>
  </si>
  <si>
    <t>Winterhalter, WE; Mousseau, TA</t>
  </si>
  <si>
    <t>Winterhalter, Wade E.; Mousseau, Timothy A.</t>
  </si>
  <si>
    <t>Patterns of phenotypic and genetic variation for the plasticity of diapause incidence</t>
  </si>
  <si>
    <t>Phenotypic plasticity describes an organism's ability to produce multiple phenotypes in direct response to its environmental conditions. Over the past 15 years empiricists have found that this plasticity frequently exhibits geographic variation and often possesses a significant heritable genetic basis. However, few studies have examined both of these aspects of plasticity simultaneously. Here, we examined both the geographic and genetic variations of the plasticity for diapause incidence (the proportion of eggs that enter an arrested state of development capable of surviving over the winter) relative to temperatures and photoperiods associated with long and short season environments across six populations of the striped ground cricket, Allonemobius socius, using a half-sibling split brood quantitative genetic design. We found that plasticity, as measured by the slope of the reaction norm, was greater in the southern-low altitude region (where populations are bivoltine) relative to the southern-high and northern-low altitude regions (where populations are univoltine). However, the heritability of plasticity was only significantly different from zero in univoltine populations that experienced "intermediate" natal season lengths. These patterns suggest that selection may favor the plasticity of diapause incidence in bivoltine regions, but act against plasticity in regions in which populations are univoltine. Furthermore, our data suggest that under "intermediate" natal season length conditions, the interplay between local adaptation and gene flow may keep the plasticity of diapause incidence low (but still significant) while maintaining its genetic variation. As such, this study not only provides a novel observation into the geographic variation of phenotypic plasticity, but also provides much needed groundwork for tests of its adaptive significance.</t>
  </si>
  <si>
    <t>Mousseau, Timothy/0000-0002-2235-4868</t>
  </si>
  <si>
    <t>10.1111/j.1558-5646.2007.00127.x</t>
  </si>
  <si>
    <t>WOS:000247576400002</t>
  </si>
  <si>
    <t>Rouget, PA; Terhune, JM; Burton, HR</t>
  </si>
  <si>
    <t>Rouget, P. A.; Terhune, J. M.; Burton, H. R.</t>
  </si>
  <si>
    <t>Weddell seal underwater calling rates during the winter and spring near Mawson Station, Antarctica</t>
  </si>
  <si>
    <t>Underwater vocalization monitoring and surveys, both on ice and underwater, were used to determine if Weddell seals (Leptonychotes weddellii) near Mawson Station, Antarctica, remain under the fast ice during winter within close range of breeding sites. Daytime and nighttime underwater calling rates were examined at seven breeding sites during austral winter and spring to identify seasonal and diel patterns. Seals rarely hauled out at any of the sites during winter, although all cohorts (adult males, females, and juveniles) were observed underwater and surfacing at breathing holes throughout winter (June-September) and spring (October-December). Seal vocalizations were recorded during each sampling session throughout the study (n = 102 daytime at seven sites collectively, and n = 5 24-h samples at each of two sites). Mean daytime calling rate was low in mid-winter (July) (mean = 18.9 +/- 7.1 calls/min) but increased monthly, reaching a peak during the breeding season (November) (mean = 62.6 +/- 15.7 calls/min). Mean nighttime calling rate was high throughout the winter and early spring (July-October) with mean nocturnal calling rate in July (mean = 61.8 +/- 35.1 calls/min) nearly equal to mean daytime calling rate in November (during 24-h daylight). Reduced vocal behavior during winter daylight periods may result from animals utilizing the limited daylight hours for nonvocal activities, possibly feeding.</t>
  </si>
  <si>
    <t>Terhune, John/0000-0002-2661-7389</t>
  </si>
  <si>
    <t>10.1111/j.1748-7692.2007.00129.x</t>
  </si>
  <si>
    <t>WOS:000247205900003</t>
  </si>
  <si>
    <t>Michel, AP; Rull, J; Aluja, M; Feder, JL</t>
  </si>
  <si>
    <t>Michel, Andrew P.; Rull, Juan; Aluja, Martin; Feder, Jeffrey L.</t>
  </si>
  <si>
    <t>The genetic structure of hawthorn-infesting Rhagoletis pomonella populations in Mexico: implications for sympatric host race formation</t>
  </si>
  <si>
    <t>The genetic origins of species may not all trace to the same time and place as the proximate cause(s) for population divergence. Moreover, inherent gene-flow barriers separating populations may not all have evolved under the same geographical circumstances. These considerations have lead to a greater appreciation of the plurality of speciation: that one geographical mode for divergence may not always be sufficient to describe a speciation event. The apple maggot fly, Rhagoletis pomonella, a model system for sympatric speciation via host-plant shifting, has been a surprising contributor to the concept of speciation mode plurality. Previous studies have suggested that past introgression of inversion polymorphism from a hawthorn-fly population in the trans-Mexican volcanic belt (EVTM) introduced diapause life-history variation into a more northern fly population that subsequently contributed to sympatric host race formation and speciation in the United States (US). Here, we report results from a microsatellite survey implying (i) that volcanic activity in the eastern EVTM may have been responsible for the initial geographical isolation of the Mexican and northern hawthorn-fly populations c. 1.57 mya; and (ii) that flies in the Sierra Madre Oriental Mountains (SMO) likely served as a conduit for past gene flow from the EVTM into the US. Indeed, the microsatellite data suggest that the current US population may represent a range expansion from the northern SMO. We discuss the implications of these findings for sympatric race formation in Rhagoletis and speciation theory.</t>
  </si>
  <si>
    <t>Rull, Juan/M-5706-2019; Michel, Andrew P./B-5329-2012</t>
  </si>
  <si>
    <t>10.1111/j.1365-294X.2007.03263.x</t>
  </si>
  <si>
    <t>WOS:000247757200008</t>
  </si>
  <si>
    <t>Jones, TA; Redinbaugh, MG; Larson, SR; Zhang, Y; Dow, BD</t>
  </si>
  <si>
    <t>Jones, T. A.; Redinbaugh, M. G.; Larson, S. R.; Zhang, Y.; Dow, B. D.</t>
  </si>
  <si>
    <t>Polymorphic Indian ricegrass populations result from overlapping waves of migration</t>
  </si>
  <si>
    <t>Indian ricegrass (Achnatherum hymenoides [Roem. &amp; Schult.] Barkworth) is a rangeland species native to western North America with populations that may exhibit distinct seed-size morphs borne on separate plants. These morphs are often associated with very different levels of seed dormancy. We compared RAN) profiles of the relatively infrequent and highly dormant jumbo seed morph to its more germinable small or large (non-jumbo) companion seed morphs collected front 9 sites where they were sympatric. Jumbo seed accessions from 9 additional sites that did not exhibit seed polymorphism were included to better sample this seed morph across the species range. Sympatric seed morphs were consistently distinguishable by their RAPD profiles, and sympatric seed morphs were no more likely to cluster together than nonsympatric seed morphs. The ability of sympatric seed morplis to maintain their genetic identity is compatible with the hypothesis of a predominately autogamous breeding system. Furthermore, these; data support the hypothesis that local polymorphic populations result from overlapping waves of migration with distinct geographical origins. The jumbo seed morphs exhibited moderate correlation between genetic distance and geographic distance, but the non-jumbo seed morplis exhibited no such correlation. Jumbo seed morphs that were collected at or cast of the Continental Divide in New Mexico and Colorado are more genetically homogeneous than those west of the Continental Divide, and non-jumbo seed morphs from the east are more genetically variable than jumbo seed morphs from the same location,. This suggests that gene flow eastward across the Rocky Mountains has been more. frequent for the noel-jumbo seed morphs than for the jumbo seed morphs.</t>
  </si>
  <si>
    <t>Redinbaugh, Margaret/A-3611-2013</t>
  </si>
  <si>
    <t>10.3398/1527-0904(2007)67[338:PIRPRF]2.0.CO;2</t>
  </si>
  <si>
    <t>WOS:000250161600002</t>
  </si>
  <si>
    <t>Sandrelli, F; Tauber, E; Pegoraro, M; Mazzotta, G; Cisotto, P; Landskron, J; Stanewsky, R; Piccin, A; Rosato, E; Zordan, M; Costa, R; Kyriacou, CP</t>
  </si>
  <si>
    <t>Sandrelli, Federica; Tauber, Eran; Pegoraro, Mirko; Mazzotta, Gabriella; Cisotto, Paola; Landskron, Johannes; Stanewsky, Ralf; Piccin, Alberto; Rosato, Ezio; Zordan, Mauro; Costa, Rodolfo; Kyriacou, Charalambos P.</t>
  </si>
  <si>
    <t>A molecular basis for natural selection at the timeless locus in Drosophila melanogaster</t>
  </si>
  <si>
    <t>Diapause is a protective response to unfavorable environments that results in a suspension of insect development and is most often associated with the onset of winter. The ls-tim mutation in the Drosophila melanogaster clock gene timeless has spread in Europe over the past 10,000 years, possibly because it enhances diapause. We show that the mutant allele attenuates the photosensitivity of the circadian clock and causes decreased dimerization of the mutant TIMELESS protein isoform to CRYPTOCHROME, the circadian photoreceptor. This interaction results in a more stable TIMELESS product. These findings reveal a molecular link between diapause and circadian photoreception.</t>
  </si>
  <si>
    <t>Tauber, Eran/0000-0003-4018-6535; Stanewsky, Ralf/0000-0001-8238-6864; SANDRELLI, FEDERICA/0000-0002-5631-7467; MAZZOTTA, GABRIELLA MARGHERITA/0000-0001-5461-6837; Rosato, Ezio/0000-0001-7297-4697</t>
  </si>
  <si>
    <t>10.1126/science.1138426</t>
  </si>
  <si>
    <t>WOS:000247602700040</t>
  </si>
  <si>
    <t>Norstrom, RJ; Clark, TP; Enright, M; Leung, B; Drouillard, KG; MacDonald, CR</t>
  </si>
  <si>
    <t>Norstrom, Ross J.; Clark, Thomas P.; Enright, Michael; Leung, Brian; Drouillard, Ken G.; MacDonald, Colin R.</t>
  </si>
  <si>
    <t>ABAM, a model for bioaccumulation of POPs in birds: Validation for adult herring gulls and their eggs in Lake Ontario</t>
  </si>
  <si>
    <t>An Avian BioAccumulation Model (ABAM) of persistent organic pollutant (POP) uptake and elimination in adult life-stage of birds was validated by simulation of concentrations of DDE, dieldrin, mirex, and HCB in herring gull eggs in Lake Ontario for the years 1985, 1990, and 1992. These chemicals represented a range of whole-body half-lives of 82-265 days in the gull. Dietary intake of POPs by a female gull was simulated by a dynamic bioenergetics model which included dependence on temperature, photoperiod, egg production, and feeding chicks. Concentrations in the two main prey fish of the gull in Lake Ontario were used for POP exposure. Clearance from the female was based on a two compartment toxicokinetic model. Egg concentrations were estimated from egg/whole body female concentration ratios. Simulated concentrations were compared to measured concentrations in gull eggs from 4 different colonies in the northern part of Lake Ontario. Simulations using a diet of 81% fish and 19% uncontaminated food resulted in the best fit with least variance among predicted and measured data. The mean ratio of predicted to measured concentrations in eggs was 1.0 +/- 0.27 among chemicals, years, and colonies for this exposure scenario. This result was in excellent agreement with field assessments of herring gull diet composition in Lake Ontario of 80-82% fish. The ability to perform accurate a priori simulations for the range of test conditions employed in the validation constituted a rigorous test of the soundness of the model's structure and parameterization. With species-specific adjustments, ABAM can be regarded as a general model for lipophilic POPs bioaccumulation in birds.</t>
  </si>
  <si>
    <t>10.1021/es062205z</t>
  </si>
  <si>
    <t>WOS:000247187600022</t>
  </si>
  <si>
    <t>Kalaitzaki, AP; Lykouressis, DP; Perdikis, DC; Alexandrakis, VZ</t>
  </si>
  <si>
    <t>Kalaitzaki, Argyro P.; Lykouressis, Dionyssios P.; Perdikis, Dionyssios Ch.; Alexandrakis, Venizelos Z.</t>
  </si>
  <si>
    <t>Effect of temperature on development and survival of the parasitoid Pnigalio pectinicornis (Hymenoptera : Eulophidae) reared on Phyllocnistis citrella (Lepidoptera : Gracillariidae)</t>
  </si>
  <si>
    <t>Laboratory studies were conducted to assess the effect of temperature on the development and survival of the indigenous parasitoid Pnigalio pectinicornis L. on the citrus leaf miner Phyllocnistis citrella Stainton as host, fed on leaves of Citrus sinensis L. Osbek cultivar Washington navel and Citrus reticulata Blanco cultivar Clementine. Experiments were conducted at five constant temperatures ranging from 15 to 32.5 degrees C, with 60 +/- 10% RH and a photoperiod of 14:10 (L:D) h. The relationship between the developmental rate and temperature was determined using both linear and nonlinear (Lactin's formula) models. Developmental time of immature stages tended to be shorter as the temperature increased the range from 15 to 30 degrees C. Mortality was greater at the temperatures extreme tested. Both linear and nonlinear models provided a reliable fit of developmental rates versus temperature for all immature stages. Developmental thresholds that were estimated by the linear model for eggs were higher than those estimated by the nonlinear model. However, higher values of the low developmental threshold for larva and pupa stage of P. pectinicornis were estimated by the Lactin-2 model than that by the linear model. The potential of these models to predict the phenology of this parasitoid and its biological characteristics found in this study are discussed for its proper use as a biological control agent.</t>
  </si>
  <si>
    <t>10.1603/0046-225X(2007)36[497:EOTODA]2.0.CO;2</t>
  </si>
  <si>
    <t>WOS:000246917100001</t>
  </si>
  <si>
    <t>Schroder, T; Howard, S; Arroyo, ML; Walsh, EJ</t>
  </si>
  <si>
    <t>Schroder, T.; Howard, S.; Arroyo, M. L.; Walsh, E. J.</t>
  </si>
  <si>
    <t>Sexual reproduction and diapause of Hexarthra sp (Rotifera) in short-lived ponds in the Chihuahuan Desert</t>
  </si>
  <si>
    <t>1. In the life cycle of monogonont rotifers it is generally assumed that diapausing eggs invariably hatch into amictic stem females which produce female offspring parthenogenetically. Diapausing eggs are only produced by later generations after sexual reproduction has been induced by environmental cues. 2. We show that populations of an undescribed Hexarthra species inhabiting small temporary ponds in the Chihuahuan Desert deviate from this life cycle pattern. These ponds may dry within days and up to 85% of females were mictic. Females producing male offspring and diapausing eggs were observed 1 or 2 days, respectively, after ponds had filled with water. 3. Under laboratory conditions, 7-46% of females hatching from re-hydrated sediments were sexual. Male offspring of these females can fertilise other mictic stem females leading to diapausing egg formation. In laboratory experiments, females produced fully developed diapausing eggs within 1.9 days at 20 degrees C and 1.2 days at 30 degrees C. 4. In addition, embryonic development time (1.1-0.3 days at temperatures between 12 and 30 degrees C) and juvenile period (2.1-0.5 days for the same temperature range) are shorter than those of other rotifer species. In short-lived habitats, the potential for rapid population development and production of new diapausing eggs may be crucial in the long-term survival of populations.</t>
  </si>
  <si>
    <t>Walsh, Elizabeth/0000-0002-6719-6883</t>
  </si>
  <si>
    <t>10.1111/j.1365-2427.2007.01751.x</t>
  </si>
  <si>
    <t>WOS:000246904500006</t>
  </si>
  <si>
    <t>Papadopoulou, MV; Bloomer, WD; McNeil, MR</t>
  </si>
  <si>
    <t>Papadopoulou, Maria V.; Bloomer, William D.; McNeil, Michael R.</t>
  </si>
  <si>
    <t>NLCQ-1 and NLCQ-2, two new agents with activity against dormant Mycobacterium tuberculosis</t>
  </si>
  <si>
    <t>4-[3-(2-Nitro-1-imidazolyl)-propylamino]-7-chloroquinoline hydrochloride (NLCQ-1; NSC 709257) and 4-[4-(2-nitro-1-imidazolyl)butylamino]-7-chloroquinoline hydrochloride (NLCQ-2), two weak DNA-intercalating nitroimidazole-based bioreductive prodrugs, have been tested against dormant Mycobacterium tuberculosis and demonstrated a significant activity comparable with that of the nitroimidazopyran PA-824. Minimum bactericidal concentrations (MBCs) of 3.1-18.4 and 4.9-9.8 mu g/mL were obtained for NLCQ-I and NLCQ-2, respectively. In the same test setting; the corresponding MBC range for PA-824 was 6.4-12.8 mu g/mL. For rifampicin, isoniazid, minocycline, streptomycin, clarithromycin and capreomycin, the corresponding MBC values were 2.5, &gt; 100, &gt; 156.25, &gt; 12.5, &gt; 312.5 and 37.5 mu g/mL, respectively. Toxicity against Vero cells provided 50% inhibitory concentrations (IC50) of 146.7, &gt; 640 and &gt; 640 mu g/mL for NLCQ-1, NLCQ-2 and PA-824, respectively. Therefore, the selectivity index (SI) was 8-47.3, &gt; 65.3-130.6 and &gt; 50-100 for NLCQ-1, NLCQ-2 and PA-824, respectively. These results suggest the potential usefulness of these compounds in the therapy of the latent form of tuberculosis. (c) 2007 Elsevier B.V. and the International Society of Chemotherapy. All rights reserved.</t>
  </si>
  <si>
    <t>McNeil, Michael/G-3325-2019</t>
  </si>
  <si>
    <t>10.1016/j.ijantimicag.2007.01.015</t>
  </si>
  <si>
    <t>WOS:000247110300017</t>
  </si>
  <si>
    <t>Loetti, MV; Burroni, NE; Schweigmann, N; de Garin, A</t>
  </si>
  <si>
    <t>Loetti, M. Veronica; Burroni, Nora E.; Schweigmann, Nicolas; de Garin, Alicia</t>
  </si>
  <si>
    <t>Effect of different thermal conditions on the pre-imaginal biology of Culex apicinus (Philippi, 1865) (Diptera : Culicidae)</t>
  </si>
  <si>
    <t>The time of development and survival of the pre-imaginal period and the adult body size of Culex apicinus were analyzed in individuals reared from the 1(st) instar larva to adult emergence under laboratory and field conditions. In the laboratory, insects were exposed to three constant temperatures 15, 20, and 25 degrees C and a photoperiod of 14: 10 (L:D). In the field, temperature and photoperiod were not manipulated; during the study period water temperature ranged between 15.5 and 24.2 degrees C, and photoperiod changed from 13:11 to 14:10 (L:D). Survival to the imaginal stage at 15 degrees C (85.4%) and in the field (88.8%) was higher than that at 20 degrees C (45.8%) and 25 degrees C (8.3%). Based on femur and wing length measurements, the mosquitoes reared under field conditions mean water temperature = 20.5 degrees C were smaller than those laboratory-reared, even when the time of development in the field (29.5 - 36 days) was longer than that observed at 15 degrees C (24 days), 20 degrees C (15 days), and 25 degrees C (11 days). Male emergence was earlier than that of females (protandry) only in the field. Although laboratory conditions included a photoperiod and temperature range comparable with the observed values in the field, the disagreements between field and laboratory results suggest that the characteristics examined in this work could be affected by the joint variation of several factors not controlled in field conditions, such as photoperiod, temperature regime, and/or food quality of larval habitat.</t>
  </si>
  <si>
    <t>10.3376/1081-1710(2007)32[106:EODTCO]2.0.CO;2</t>
  </si>
  <si>
    <t>WOS:000247711500014</t>
  </si>
  <si>
    <t>Mora, R; Ibarra, JE; Espinoza, AM</t>
  </si>
  <si>
    <t>Mora, Rebeca; Ibarra, Jorge E.; Espinoza, Ana M.</t>
  </si>
  <si>
    <t>A reliable bioassay procedure to evaluate per os toxicity of Bacillus thuringiensis strains against the rice delphacid, Tagosodes orizicolus (Homoptera : Delphacidae)</t>
  </si>
  <si>
    <t>A reliable bioassay procedure was developed to test ingested Bacillus thuringiensis (Bt) toxins on the rice delphacid T(Tagosodes orizicolus. Initially, several colonies were established under greenhouse conditions, using rice plants to nurture the insect. For the bioassay, an in Vitro feeding system was developed for third to fourth instar nymphs, Insects were fed through Parafilm membranes on sugar (10 % sucrose) and honey bee (1:48 vol/vol) solutions, observing a natural mortality of 10-15 % and 0-5 %, respectively. Results were reproducible under controlled conditions during the assay (18 +/- 0.1 degrees C at night and 28 +/- 0.1 degrees C during the day, 80 % RH and a 12:12 day:light photoperiod). In addition, natural mortality was quantified on insect colonies, collected from three different geographic areas of Costa Rica, with no significant differences between colonies under controlled conditions. Finally, bioassays were performed to evaluate the toxicity of a Bt collection on T orizicolus. A preliminary sample of twenty-seven Bl strains was evaluated on coarse bioassays using three loops of sporulated colonies in 9 ml of liquid diet, the strains that exhibited higher percentages of T orizicolus mortality were further analyzed in bioassays using lyophilized spores and crystals (1 mg/ml). As a result, strains 26-O-to, 40-X-m, 43-S-d and 23-O-to isolated from homopteran insects showed mortalities of 74, 96, 44 and 82 % respectively while HD-137, HD-1 and Bti showed 19, 83 and 95 % mortalities. Controls showed mortalities between 0 and 10 % in all bioassays. This is the first report of a reliable bioassay procedure to evaluate per os toxicity for a homopteran Species using Bacillus thuringiensis strains.</t>
  </si>
  <si>
    <t>WOS:000250013300003</t>
  </si>
  <si>
    <t>Abbott, LB; Lepak, D; Daniel, DL</t>
  </si>
  <si>
    <t>Abbott, Laurie B.; Lepak, Domininka; Daniel, David L.</t>
  </si>
  <si>
    <t>Vegetative and reproductive phenology of African rue (Peganum harmala) in the northern Chihuahuan Desert</t>
  </si>
  <si>
    <t>African rue (Peganum harmala) is an herbaceous perennial plain native to arid and semiarid regions of northern Africa and Asian deserts that has spread to parts of the Southwestern United States arid northern Mexico. Despite its occurrence in many geographic regions, little is known about the biology and ecology of this invasive species. We conducted field studies on 2 populations of African rue in the northern Chihuahuan Desert to describe its vegetative and reproductive phenology. Overwintering. dormant plants in both populations commenced growth in mid March, grew through May and June, and initially senesced during June and July. Shoot development was synchronous between the 2 populations, but was not related to ambient or soil temperatures or precipitation. Onset of senescence was not related to calendar date or accumulated temperature. Flower production commenced at both sites in mid April, and fruit maturation Occurred in June and July. Fruit maturation was related to calendar date and ambient temperature. In one population, senescent plants initiated new shoots in August and produced a second cohort of flowers. This renewed growth was not related to temperature, but likely triggered by midsummer precipitation. Therefore, African rue exhibits characteristic ''drought evader" growth and reproduction strategies. This fundamental description of African rue phenology, provides knowledge needed to manage this invasive species.</t>
  </si>
  <si>
    <t>10.1894/0038-4909(2007)52[209:VARPOA]2.0.CO;2</t>
  </si>
  <si>
    <t>WOS:000247606900003</t>
  </si>
  <si>
    <t>Lopardo, L; Ramirez, MJ</t>
  </si>
  <si>
    <t>Lopardo, Lara; Ramirez, Martin J.</t>
  </si>
  <si>
    <t>The combing of cribellar silk by the prithine Misionella mendensis, with notes on other filistatid spiders (Araneae : Filistatidae)</t>
  </si>
  <si>
    <t>We present the first observations of the combing and attaching behavior in the subfamily Prithinae (Filistatidae), taken from Misionella mendensis. We compare its web architecture with that of other prithines (Pritha nana and Pikelinia sp. from Chile) and filistatines (Kukulcania hibernalis and Filistata insidiatrix). The combing behavior of M. mendensis corresponds to the stereotyped type I combing behavior, as is known for other filistatids. However, M. mendensis attaches the cribellar segments in a unique way, splitting the cribellar segment longitudinally and pushing each half to the substrate, attaching the silk with the tarsi of both legs IV simultaneously. These stereotyped movements result in web units of a very characteristic structure. We report the same split attachment behavior in the prithine Pikelinia tambilloi. We scored these observations into a previous dataset for filistatid relationships. Because of the missing observations on attachment behavior in the North American basal genus Filistatinella, the sister group of all other prithines, the evolution of split cribellar strands is a potential synapomorphic characteristic for the Prithinae, or at least the subgroup excluding its basal taxon.</t>
  </si>
  <si>
    <t>10.1206/0003-0082(2007)529[1:TCOCSB]2.0.CO;2</t>
  </si>
  <si>
    <t>WOS:000246683700001</t>
  </si>
  <si>
    <t>Larios, GLB; Ohno, K; Fukuhara, F</t>
  </si>
  <si>
    <t>Larios, Gustavo L. Baeza; Ohno, Kazuro; Fukuhara, Fumiki</t>
  </si>
  <si>
    <t>Effects of photoperiod and temperature on preimaginal development and summer diapause of Chrysocharis pubicornis (Zetterstedt) (Hymenoptera : Eulophidae), a pupal parasitoid of leafminers (Diptera : Agromyzidae)</t>
  </si>
  <si>
    <t>The preimaginal development of Chrysocharis pubicornis was studied at different temperatures and 14L:10D photoperiod. The lower developmental threshold was 7.4 and 7.2 degrees C, and the thermal constant was 297.4 and 307.5 degree-days for males and females, respectively. The effects of combinations of different temperatures and photoperiods on larval diapause induction and termination were also examined. Larval development showed a short-day type response affected by temperature. The percentage of individuals entering diapause increased with the temperature and photoperiod. The critical photoperiod for diapause induction was between 12 and 14 h at 25 degrees C, whereas at 15 h and 20 degrees C the diapause rate did not reach 50% within the photoperiod range tested. Regardless of the photoperiod, diapause terminated at 15 degrees C but was maintained at 25 degrees C. At 20 degrees C, 90% of individuals terminated diapause at 12 h photoperiod but only 16% at 16 h photoperiod. A significant effect of the photoperiod on the post-diapause emergence pattern of wasps was observed at 15 degrees C. From these results, it is considered that summer diapause enables C. pubicornis to synchronize its occurrence with that of the garden pea leafminer, Chromatomyia horticola.</t>
  </si>
  <si>
    <t>10.1303/aez.2007.189</t>
  </si>
  <si>
    <t>WOS:000247866300004</t>
  </si>
  <si>
    <t>Yukawa, J; Kiritani, K; Gyoutoku, N; Uechi, N; Yamaguchi, D; Kamitani, S</t>
  </si>
  <si>
    <t>Yukawa, Junichi; Kiritani, Keizi; Gyoutoku, Naohisa; Uechi, Nami; Yamaguchi, Daisuke; Kamitani, Satoshi</t>
  </si>
  <si>
    <t>Distribution range shift of two allied species, Nezara viridula and N-antennata (Hemiptera : Pentatomidae), in Japan, possibly due to global warming</t>
  </si>
  <si>
    <t>Intensive and successive field surveys on the relative abundance of Nezara viridula (Hemiptera: Pentatomidae) and N. antennata at various localities in northern Kyushu, Japan, together with scattered collection records of N. viridula in Kyushu and Honshu, clearly showed that N. viridula has been expanding its range northward since the 1960s. The present range of N. viridula in Kyushu coincided well with the areas where the mean temperature of the coldest month exceeds 5 degrees C that has been suggested to be the lowest thermal limit for N. viridula to overwinter successfully. The future range of N. viridula is predicted to cover a large area of Kyushu if the temperature rises by 1.4 to 5.8 degrees C by 2100. In some places, N. antennata seemed to have been replaced by N. viridula as a result of their interspecific mating that prevented N. antennata from intraspecific mating. This is because N. antennata was overwhelmed, in abundance, by N. viridula, which has a higher reproductive potential than N. antennata under warm conditions with a sufficient amount of food resources. Conversely, N. antennata populations recovered in a few places where N. viridula had replaced N. antennata in the 1950s, probably due to the shortage of rice plants on which N. viridula preferably reproduces.</t>
  </si>
  <si>
    <t>10.1303/aez.2007.205</t>
  </si>
  <si>
    <t>WOS:000247866300006</t>
  </si>
  <si>
    <t>Xie, XF; Rull, J; Michel, AP; Velez, S; Forbes, AA; Lobo, NF; Aluja, M; Feder, JL</t>
  </si>
  <si>
    <t>Xie, Xianfa; Rull, Juan; Michel, Andrew P.; Velez, Sebastian; Forbes, Andrew A.; Lobo, Neil F.; Aluja, Martin; Feder, Jeffrey L.</t>
  </si>
  <si>
    <t>Hawthorn-infesting populations of Rhagoletis pomonella in Mexico and speciation mode plurality</t>
  </si>
  <si>
    <t>Categorizing speciation into dichotomous allopatric versus nonallopatric modes may not always adequately describe the geographic context of divergence for taxa. If some of the genetic changes generating inherent barriers to gene flow between populations evolved in geographic isolation, whereas others arose in sympatry, then the mode of divergence would be mixed. The apple maggot fly, Rhagoletis pomonella, has contributed to this emerging concept of a mixed speciation mode "plurality." Genetic studies have implied that a source of diapause life-history variation associated with inversions and contributing to sympatric host race formation and speciation for R. pomonella in the United States may have introgressed from the Eje Volcanico Trans Mexicano (EVTM; a.k.a. the Altiplano) in the past. A critical unresolved issue concerning the introgression hypothesis is how past gene flow occurred given the current 1200-km disjunction in the ranges of hawthorn-infesting flies in the EVTM region of Mexico and the southern extreme of the U.S. population in Texas. Here, we report the discovery of a hawthorn-infesting population of R. pomonella in the Sierra Madre Oriental Mountains (SMO) of Mexico. Sequence data from 15 nuclear loci and mitochondrial DNA imply that the SMO flies are related to, but still different from, U.S. and EVTM flies. The host affiliations, diapause characteristics, and phylogeography of the SMO population are consistent with it having served as a conduit for gene flow between Mexico and the United States. We also present evidence suggesting greater permeability of collinear versus rearranged regions of the genome to introgression, in accord with recent models of chromosomal speciation. We discuss the implications of the results in the context of speciation mode plurality. We do not argue for abandoning the terms sympatry or allopatry, but caution that categorizing divergence into either/or geographic modes may not describe the genetic origins of all species. For R. pomonella in the United States, the proximate selection pressures triggering race formation and speciation stem from sympatric host shifts. However, some of the phenological variation contributing to host-related ecological adaptation and reproductive isolation in sympatry at the present time appears to have an older history, having originated and become packaged into inversion polymorphism in allopatry.</t>
  </si>
  <si>
    <t>Rull, Juan/M-5706-2019; Michel, Andrew P./B-5329-2012; Velez, Sebastian/B-4348-2008</t>
  </si>
  <si>
    <t>10.1111/j.1558-5646.2007.00091.x</t>
  </si>
  <si>
    <t>WOS:000246200800009</t>
  </si>
  <si>
    <t>Hassall, C; Thompson, DJ; French, GC; Harvey, IF</t>
  </si>
  <si>
    <t>Hassall, Christopher; Thompson, David J.; French, Graham C.; Harvey, Ian F.</t>
  </si>
  <si>
    <t>Historical changes in the phenology of British Odonata are related to climate</t>
  </si>
  <si>
    <t>Responses of biota to climate change take a number of forms including distributional shifts, behavioural changes and life history changes. This study examined an extensive set of biological records to investigate changes in the timing of life history transitions (specifically emergence) in British Odonata between 1960 and 2004. The results show that there has been a significant, consistent advance in phenology in the taxon as a whole over the period of warming that is mediated by life history traits. British odonates significantly advanced the leading edge (first quartile date) of the flight period by a mean of 1.51 +/- 0.060 (SEM, n=17) days per decade or 3.08 +/- 1.16 (SEM, n=17) days per degree rise in temperature when phylogeny is controlled for. This study represents the first review of changes in odonate phenology in relation to climate change. The results suggest that the damped temperature oscillations experienced by aquatic organisms compared with terrestrial organisms are sufficient to evoke phenological responses similar to those of purely terrestrial taxa.</t>
  </si>
  <si>
    <t>Hassall, Christopher/H-2469-2013; Thompson, David/C-3520-2008</t>
  </si>
  <si>
    <t xml:space="preserve">Hassall, Christopher/0000-0002-3510-0728; </t>
  </si>
  <si>
    <t>10.1111/j.1365-2486.2007.01318.x</t>
  </si>
  <si>
    <t>WOS:000245987300002</t>
  </si>
  <si>
    <t>Braschler, B; Hill, JK</t>
  </si>
  <si>
    <t>Braschler, Brigitte; Hill, Jane K.</t>
  </si>
  <si>
    <t>Role of larval host plants in the climate-driven range expansion of the butterfly Polygonia c-album</t>
  </si>
  <si>
    <t>1. Some species have expanded their ranges during recent climate warming and the availability of breeding habitat and species' dispersal ability are two important factors determining expansions. The exploitation of a wide range of larval host plants should increase an herbivorous insect species' ability to track climate by increasing habitat availability. Therefore we investigated whether the performance of a species on different host plants changed towards its range boundary, and under warmer temperatures. 2. We studied the polyphagous butterfly Polygonia c-album, which is currently expanding its range in Britain and apparently has altered its host plant preference from Humulus lupulus to include other hosts (particularly Ulmus glabra and Urtica dioica). We investigated insect performance (development time, larval growth rate, adult size, survival) and adult flight morphology on these host plants under four rearing temperatures (18-28.5 degrees C) in populations from core and range margin sites. 3. In general, differences between core and margin populations were small compared with effects of rearing temperature and host plant. In terms of insect performance, host plants were generally ranked U. glabra U. dioica &gt; H. lupulus at all temperatures. Adult P. c-album can either enter diapause or develop directly and higher temperatures resulted in more directly developing adults, but lower survival rates (particularly on the original host H. lupulus) and smaller adult size. 4. Adult flight morphology of wild-caught individuals from range margin populations appeared to be related to increased dispersal potential relative to core populations. However, there was no difference in laboratory reared individuals, and conflicting results were obtained for different measures of flight morphology in relation to larval host plant and temperature effects, making conclusions about dispersal potential difficult. 5. Current range expansion of P. c-album is associated with the exploitation of more widespread host plants on which performance is improved. This study demonstrates how polyphagy may enhance the ability of species to track climate change. Our findings suggest that observed differences in climate-driven range shifts of generalist vs. specialist species may increase in the future and are likely to lead to greatly altered community composition.</t>
  </si>
  <si>
    <t>Hill, Jane/G-5151-2011; Braschler, Brigitte/N-6953-2017</t>
  </si>
  <si>
    <t>Braschler, Brigitte/0000-0003-0088-3651</t>
  </si>
  <si>
    <t>10.1111/j.1365-2656.2007.01217.x</t>
  </si>
  <si>
    <t>WOS:000245608900001</t>
  </si>
  <si>
    <t>Jaastad, G</t>
  </si>
  <si>
    <t>Jaastad, G.</t>
  </si>
  <si>
    <t>Late dormant rapeseed oil treatment against black cherry aphid and cherry fruit moth in sweet cherries</t>
  </si>
  <si>
    <t>Black cherry aphid [Myzus cerasi (Fabricius)] and cherry fruit moth [Argyresthia pruniella (Clerck)] are the main insect pests on sweet cherries in Norway. In this study, application of rapeseed oil alone and rapeseed oil mixed with pesticides were tested as a control method against overwintering eggs of both black cherry aphid and cherry fruit moth. Results showed that rapeseed oil applied at the late dormant stage significantly reduced damage by black cherry aphid. Efficiency of oil mixed with pesticides was higher, but only significant in three of seven trials. The efficiency of rapeseed oil against cherry fruit moth was low compared with what was achieved for black cherry aphid, but within the range that has been reported for other botanical pesticides. As for the black cherry aphid, adding pesticides to oil decreased damage by the cherry fruit moth. Timing of treatment and effect of temperature were discussed.</t>
  </si>
  <si>
    <t>10.1111/j.1439-0418.2007.01155.x</t>
  </si>
  <si>
    <t>WOS:000245609100008</t>
  </si>
  <si>
    <t>Farnsworth, EJ</t>
  </si>
  <si>
    <t>Farnsworth, Elizabeth J.</t>
  </si>
  <si>
    <t>Plant life history traits of rare versus frequent plant taxa of sandplains: Implications for research and management trials</t>
  </si>
  <si>
    <t>I apply a comparative, functional group approach to coastal sandplain grassland taxa in order to examine whether rare plant species share certain aspects of rarity and life history characters that are distinct from their more common, co-occurring congeners in these habitats. I compiled a comparative data set containing 16 variables describing biogeographic distributions, level of imperilment, habitat specialization, vegetative versus sexual reproduction, seed dispersal, and dormancy of 27 closely-related pairs of plant species that contrast in their abundance (infrequent versus common) in coastal sandplain grasslands. Frequent and infrequent species were paired within genera (or closely related genera) and thus distributed equivalently across families to control for phylogenetic bias. Paired comparisons revealed that infrequent species were intrinsically rarer range-wide, and exhibited a narrower range and more habitat specialization than their common relatives. A classification tree distinguished infrequent species from common species on the basis of higher habitat specialization, larger seed size, smaller plant height, less reliance less on vegetative (colonial) reproduction, and tendency toward annual or biennial life history. Research and management steps to reduce competition from larger-satured, colonial, perennial species are recommended for these infrequent species. Basic research involving more species and more data on ecophysiological characters, demography, and competitive interactions are needed to identify critical life history traits that will influence responses to particular management regimes. (C) 2006 Elsevier Ltd. All rights reserved.</t>
  </si>
  <si>
    <t>10.1016/j.biocon.2006.10.045</t>
  </si>
  <si>
    <t>WOS:000246333400005</t>
  </si>
  <si>
    <t>Simelane, DO</t>
  </si>
  <si>
    <t>Simelane, D. O.</t>
  </si>
  <si>
    <t>Influence of temperature, photoperiod and humidity on oviposition and egg hatch of the root-feeding flea beetle Longitarsus bethae (Chrysomelidae : Alticinae), a natural enemy of the weed Lantana camara (Verbenaceae)</t>
  </si>
  <si>
    <t>The root-feeding flea beetle Longitarsus bethae Savini &amp; Escalona, was introduced into South Africa as a candidate biological control agent for the noxious and invasive weed, Lantana camara L. As part of the study to predict the beetles' survival in its new range, the influence of climatic conditions on its egg development and reproductive performance were investigated in the laboratory. The threshold temperature (T degrees) and degree-days (DD) required for egg hatch were determined after exposing the eggs to various constant temperatures (12, 17, 22, 27 and 32 degrees C) in separate growth chambers. The DD required for egg hatch was 178.6, and the temperature threshold required for egg hatch was 11.3 degrees C. Survival of eggs varied from 27 to 56% at 32 and 17 degrees C, respectively, and was optimum between 17 and 25 degrees C. Oviposition was examined under high and low relative humidity (RH) regimes while egg hatch was determined at six RH levels, each maintained in a separate controlled growth chamber set at a constant temperature (25 degrees C). Whilst RH had no influence on oviposition, eggs were highly susceptible to aridity, and continuous exposure to relative humidity below 63% for more than three days was wholly lethal at 25 degrees C. Optimum egg hatch occurred at RH between 85 and 95% for up to 12 days. The effect of day length on oviposition and subsequent egg hatch was investigated under two photoperiod regimes. Neither oviposition nor subsequent egg hatch was influenced by photoperiod. The knowledge obtained will be useful for mass rearing as well as field release programmes for L. bethae.</t>
  </si>
  <si>
    <t>10.1017/S0007485307004713</t>
  </si>
  <si>
    <t>WOS:000246153700001</t>
  </si>
  <si>
    <t>Merivee, E; Must, A; Millus, M; Luik, A</t>
  </si>
  <si>
    <t>Merivee, Enno; Must, Anne; Millus, Marit; Luik, Anne</t>
  </si>
  <si>
    <t>Electrophysiological identification of the sugar cell in antennal taste sensilla of the predatory ground beetle Pterostichus aethiops</t>
  </si>
  <si>
    <t>By single sensillum tip recording technique, in addition to the salt and pH cells found in antennal taste sensilla of some ground beetles earlier, the third chemosensory cell of four innervating these large sensilla was electrophysiologically identified as a sugar cell in the ground beetle Plerostichus aethiops. This cell generated action potentials of considerably smaller amplitude than those of the salt and pH cells, and phasic-tonically responded to sucrose and glucose over the range of 1-1000 mM tested. Responses were concentration dependent, with sucrose generating more spikes than glucose. During the first second of the response, maximum rates of firing of the sugar cell reached up to 19 and 37 imp/s when stimulated with 1000 mM glucose and Sucrose, respectively. Three to four seconds later, the responses decreased close to zero. Both sugars are important in plant carbohydrate metabolism. These ground dwelling insects may come into contact with live and decayed plant material everywhere in their habitat including their preferred overwintering sites in brown-rot decayed wood. In conclusion, we hypothesize that high content of Soluble sugars in their overwintering sites and refugia is unfavourable for these ground beetles, most probably to avoid contact with dangerous fungi. (c) 2007 Elsevier Ltd. All rights reserved.</t>
  </si>
  <si>
    <t>10.1016/j.jinsphys.2006.12.012</t>
  </si>
  <si>
    <t>WOS:000246243200010</t>
  </si>
  <si>
    <t>Doxey, AC; Yaish, MWF; Moffatt, BA; Griffith, M; McConkey, BJ</t>
  </si>
  <si>
    <t>Doxey, Andrew C.; Yaish, Mahmoud W. F.; Moffatt, Barbara A.; Griffith, Marilyn; McConkey, Brendan J.</t>
  </si>
  <si>
    <t>Functional divergence in the Arabidopsis beta-1,3-glucanase gene family inferred by phylogenetic reconstruction of expression states</t>
  </si>
  <si>
    <t>Plant beta-1,3-glucanases (beta-1,3-Gs) (E.C. 3.2.1.39) comprise large, highly complex gene families involved in pathogen defense as well as a wide range of normal developmental processes. In spite of previous phylogenetic analyses that classify beta-1,3-Gs by sequence relatedness, the functional evolution of beta-1,3-Gs remains unclear. Here, expression and phylogenetic analyses have been integrated in order to investigate patterns of functional divergence in the Arabidopsis beta-1,3-G gene family. Fifty beta-1,3-G genes were grouped into expression classes through clustering of microarray data, and functions were inferred based on knowledge of coexpressed genes and existing literature. The resulting expression classes were mapped as discrete states onto a phylogenetic tree and parsimony reconstruction of ancestral expression states was performed, providing a model of expression divergence. Results showed a highly nonrandom distribution of developmental expression states in the phylogeny (P = 0.0002) indicating a significant degree of coupling between sequence and developmental expression divergence. A weaker, yet significant level of coupling was found using stress response data, but not using hormone-response or pathogen-response data. According to the model of developmental expression divergence, the ancestral function was most likely involved in cell division and/or cell wall remodeling. The associated expression state is widely distributed in the phylogeny, is retained by over 25% of gene family members, and is consistent with the known functions of beta-1,3-Gs in distantly related species and gene families. Consistent with previous hypotheses, pathogenesis-related (PR) beta-1,3-Gs appear to have evolved from ancestral developmentally regulated beta-1,3-Gs, acquiring PR function through a number of evolutionary events: divergence from the ancestral expression state, acquisition of pathogen/stress-responsive expression patterns, and loss of the C-terminal region including the glycosylphosphatidylinisotol (GPI)-anchoring site thus allowing for extracellular secretion.</t>
  </si>
  <si>
    <t>Yaish, Mahmoud/F-7168-2014</t>
  </si>
  <si>
    <t>Yaish, Mahmoud/0000-0002-5171-3014; Doxey, Andrew/0000-0003-2015-099X</t>
  </si>
  <si>
    <t>10.1093/molbev/msm024</t>
  </si>
  <si>
    <t>WOS:000245353200018</t>
  </si>
  <si>
    <t>Hansson, LA; Becares, E; Fernandez-Alaez, M; Fernandez-Alaez, C; Kairesalo, T; Miracle, MR; Romo, S; Stephen, D; Vakkilainen, K; van de Bund, W; van Donk, E; Balayla, D; Moss, B</t>
  </si>
  <si>
    <t>Hansson, Lars-Anders; Becares, Eloy; Fernandez-Alaez, Margarita; Fernandez-Alaez, Camino; Kairesalo, Timo; Miracle, Maria Rosa; Romo, Susana; Stephen, Deborah; Vakkilainen, Kirsi; van de Bund, Wouter; van Donk, Ellen; Balayla, David; Moss, Brian</t>
  </si>
  <si>
    <t>Relaxed circadian rhythm in zooplankton along a latitudinal gradient</t>
  </si>
  <si>
    <t>To test whether aquatic invertebrates are able to adjust their diel migratory cycle to different day length and presence of predators, we performed standardized enclosure experiments in shallow lakes at four different latitudes from southern Spain, with strong night-day cycles, to Finland where daylight is almost continuous during summer. We show here that nearly continuous daylight at high latitudes causes a relaxation in diel migratory behaviour in zooplankton irrespective of predation risk. At lower latitudes, however, similar conditions lead to pronounced diel rhythms in migration. Hence, zooplankton may show local behavioural adaptations in their circadian rhythm. They are also able to make risk assessments as to whether diel migration is beneficial or not, manifested in a lack of diel migration at near constant daylight, irrespective of predator presence. Our results provide an additional explanation to previous knowledge regarding diel migrations among aquatic invertebrates by showing that both physical (light) and biological (predation) factors may affect the migratory behaviour.</t>
  </si>
  <si>
    <t>Fernandez-Alaez, Margarita/L-7321-2014; Kuoppamaki, Kirsi/E-8699-2015; Miracle, Maria/G-3482-2016; Becares, Eloy/H-6361-2015; van Donk, Ellen/B-7272-2008; Fernandez-Alaez, Camino/K-5292-2014</t>
  </si>
  <si>
    <t>Fernandez-Alaez, Margarita/0000-0001-9385-1354; Kuoppamaki, Kirsi/0000-0002-6703-4024; van Donk, Ellen/0000-0003-3279-4936; Hansson, Lars-Anders/0000-0002-3035-1317; Becares, Eloy/0000-0002-7123-3579; Fernandez-Alaez, Margarita/0000-0003-3847-6613</t>
  </si>
  <si>
    <t>10.1111/j.2007.0030-1299.15754.x</t>
  </si>
  <si>
    <t>WOS:000245313500005</t>
  </si>
  <si>
    <t>van der Merwe, M; Stirnemann, RL</t>
  </si>
  <si>
    <t>van der Merwe, M.; Stirnemann, R. L.</t>
  </si>
  <si>
    <t>Reproduction of the banana bat, Neoromicia nanus, in Mpumalanga Province, South Africa, with a discussion on sperm storage and latitudinal effects on reproductive strategies</t>
  </si>
  <si>
    <t>The banana bat, Neoromicia nanus, is characterized by seasonal monoestrous breeding. This study examined the reproductive timing and strategies used by N. nanus in the Province of Mpumalanga, South Africa. Male and female bats were histologically examined to determine their reproductive condition throughout the year. Spermatogenesis in the banana bat began in late September and spermatozoa were released into the caudae epididymides from late April to late July. Spermatozoa remained present in the caudae epididymides throughout August. Mating was initiated in May and ovulation and fertilization occurred at the beginning of August. Implantations first occurred during early August and parturition followed from late October to the end of November. Lactating females were found until mid January. In contrast to the same species in Malawi, it appears that in Mpumalanga no sperm storage takes place in females and occurs for only a short period in males. Reproductive timing was approximately one month earlier in Mpumalanga than in Malawi.</t>
  </si>
  <si>
    <t>1996-8477</t>
  </si>
  <si>
    <t>10.3957/0379-4369-37.1.53</t>
  </si>
  <si>
    <t>WOS:000246475200006</t>
  </si>
  <si>
    <t>Frank, AA</t>
  </si>
  <si>
    <t>Frank, Andrew A.</t>
  </si>
  <si>
    <t>Plug-in hybrid vehicles for a sustainable future</t>
  </si>
  <si>
    <t>AMERICAN SCIENTIST</t>
  </si>
  <si>
    <t>The idea of a hybrid vehicle-one that propels itself using both a conventional engine and an electric motor-is not new. Indeed, some hybrid automobiles were produced more than a century ago, when the internal combustion engine was still in its infancy These cars were designed to address the limited range of existing electric vehicles and the difficulty of starting the early engines, which had to be cranked by hand (a procedure that resulted in not a few broken arms). The early hybrid vehicles, and the purely electric cars that dominated the fledgling automobile industry early in the 20th century, eventually gave way to a proliferation of cars based on the now-ubiquitous internal combustion engine, a development made possible by the relatively low cost and widespread availability of gasoline. As a result the hybrid concept remained dormant until the 1970s, a decade during which the price of a gallon of gas tripled. The higher cost brought to light an inherent problem of using internal combustion engines in cars: inefficiency. For example, until recently it's been universal practice to keep the engine running at all times, even when the car comes to a stop, because having to restart the engine was viewed as problematical. So the engines in our cars are simply idled, which uses fuel to do essentially nothing. Even when the car is moving, much energy is wasted because the engine is usually throttled the amount of air it is allowed to take in is restricted, which lowers power to an appropriate level but also acts to diminish efficiency. What's more, fuel is even consumed in slowing the car, because this is normally done by throttling back the engine after running at speed. Such inefficiencies are not so worrisome for aircraft or ships, which seldom idle and infrequently run at anything other than an optimal speed. But automobiles typically operate at very low power levels. In the city, the average speed of a car is just 19 miles per hours which requires around 9 kilowatts (equivalent to 12 horsepower). Yet the driving public demands rapid acceleration from its cars, which requires something like 150 kilowatts or 200 horsepower. Thus our cars usually operate with their engines throttled way back so as to use only a small fraction of their available power. With highway driving, which uses 12 kilowatts or about 16 horsepower (for a medium-sized sedan cruising at 65 miles per hour), somewhat better fuel economy can be realized. But even at highway speeds, the efficiency is far from what could be achieved were automobile engines not throttled so much.</t>
  </si>
  <si>
    <t>0003-0996</t>
  </si>
  <si>
    <t>10.1511/2007.64.1021</t>
  </si>
  <si>
    <t>WOS:000244195600024</t>
  </si>
  <si>
    <t>Atanassova, PA; Angelova, E; Tzvetanov, P; Semerdjieva, M; Dimitrov, BD</t>
  </si>
  <si>
    <t>Atanassova, Penka A.; Angelova, Evgeniya; Tzvetanov, Plamen; Semerdjieva, Maria; Dimitrov, Borislav D.</t>
  </si>
  <si>
    <t>Modelling of increased homocysteine in ischaemic stroke - Post-hoc cross-sectional matched case-control analysis in young patients</t>
  </si>
  <si>
    <t>ARQUIVOS DE NEURO-PSIQUIATRIA</t>
  </si>
  <si>
    <t>Background &amp; Purpose: Hyperhomocysteinaemia has been postulated to participate in pathogenesis of ischaemic stroke (IS). However, especially in young adults, there is possibility of significantly increased IS risk due to increased 'normal' homocysteinaemia, i.e., 'hidden' ('pathologically dormant') prevalence within a healthy, normally-defined range. We performed a post-hoc modelling investigation on plasma total homocysteinaemia (THCY) in gender- and age-matched young patients in the acute IS phase. We evaluated relationships between THCY and prevalence of other potential risk factors in 41 patients vs. 41 healthy controls. Method: We used clinical methods, instrumental and neuroimmaging procedures, risk factors examination, total plasma homocysteine measurements and other laboratory and statistical modelling techniques. Results: IS patients and healthy controls were similar not only for matching variables, but also for smoking, main vitamin status, serum creatinine and lipid profile. Patients with IS, however, had lower vitamin 86 levels and higher THCY, fibrinogen and triglycerides (TGL). At multivariate stepwise logistic regression only increased THCY and TGL were significantly and independently associated with the risk for stroke (72% model accuracy, p(model)=0.001). An increase of THCY with 1.0 mu mol/L was associated with 22% higher risk of ischaemic stroke [adjusted OR=1.22 (95%Cl 1.03=1.44)]. In this way, novel lower cut-off value for HCY of 11.58 mu mol/L in younger patients has been revealed (ROCAUC=0.67, 95Cl% 0.55-0.78, p=0.009). Conclusion: The new THCY cut-off clearly discriminated between absence and presence of IS (sensitivity &gt; 63%, specificity &gt; 68%) irrespectively of age and gender and may be applied to better evaluate and more precisely define, as earlier as possible, the young patients at increased IS risk.</t>
  </si>
  <si>
    <t>Dimitrov, Borislav D/A-1246-2010</t>
  </si>
  <si>
    <t>Dimitrov, Borislav D/0000-0002-5896-2072</t>
  </si>
  <si>
    <t>0004-282X</t>
  </si>
  <si>
    <t>10.1590/S0004-282X2007000100007</t>
  </si>
  <si>
    <t>WOS:000245040400006</t>
  </si>
  <si>
    <t>Rodriguez, C; Naves, J; Fernandez-Gil, A; Obeso, JR; Delibes, M</t>
  </si>
  <si>
    <t>Rodriguez, C.; Naves, J.; Fernandez-Gil, A.; Obeso, J. R.; Delibes, M.</t>
  </si>
  <si>
    <t>Long-term trends in food habits of a relict brown bear population in northern Spain: the influence of climate and local factors</t>
  </si>
  <si>
    <t>ENVIRONMENTAL CONSERVATION</t>
  </si>
  <si>
    <t>Relict endangered populations may be especially vulnerable to the effects of climate change. A data series for the period 1974-2003 was used to examine shifts in brown bear Ursus arctos food habits in its south-westernmost European population. This focused on the hyperphagic season, when bears gain the fat that is essential for winter dormancy and reproduction. General climatic indicators were predictors of diet trends. Other variables potentially able to modify brown bear food habits at the local scale were accounted for by considering two areas where local conditions changed in different ways during the study period. General climatic indicators such as temperature and the winter North Atlantic Oscillation index were good predictors of some diet trends, although local factors seemed to modulate the potential response of food habits to recent climate change. Boreal and temperate food items decreasingly contributed to brown bear diet, replaced by increasing contributions of southern foods, which suggested that warmer temperatures might determine the occurrence of some food items in the diet of Cantabrian brown bears through effects on plant distribution and phenology. At the local scale, high cattle density in one of the study areas limited food sources available for brown bears. Important food sources for brown bears, such as heath-like Vaccinium formations and old-growth oak forest in the Cantabrian Mountains, require increased levels of protection.</t>
  </si>
  <si>
    <t>Delibes, Miguel/K-2744-2014</t>
  </si>
  <si>
    <t>Delibes, Miguel/0000-0002-3569-567X; Obeso-Suarez, Jose Ramon/0000-0001-7157-6478</t>
  </si>
  <si>
    <t>0376-8929</t>
  </si>
  <si>
    <t>10.1017/S0376892906003535</t>
  </si>
  <si>
    <t>WOS:000246796700005</t>
  </si>
  <si>
    <t>Pitt, JPW; Regniere, J; Worner, S</t>
  </si>
  <si>
    <t>Pitt, Joel Peter William; Regniere, Jacques; Worner, Sue</t>
  </si>
  <si>
    <t>Risk assessment of the gypsy moth, Lymantria dispar (L), in New Zealand based on phenology modelling</t>
  </si>
  <si>
    <t>The gypsy moth is a global pest that has not yet established in New Zealand despite individual moths having been discovered near ports. A climate-driven phenology model previously used in North America was applied to New Zealand. Weather and elevation data were used as inputs to predict where sustainable populations could potentially exist and predict the timing of hatch and oviposition in different regions. Results for New Zealand were compared with those in the Canadian Maritimes (New Brunswick, Nova Scotia, and Prince Edward Island) where the gypsy moth has long been established. Model results agree with the current distribution of the gypsy moth in the Canadian Maritimes and predict that the majority of New Zealand's North Island and the northern coastal regions of the South Island have a suitable climate to allow stable seasonality of the gypsy moth. New Zealand's climate appears more forgiving than that of the Canadian Maritimes, as the model predicts a wider range of oviposition dates leading to stable seasonality. Furthermore, we investigated the effect of climate change on the predicted potential distribution for New Zealand. Climate change scenarios show an increase in probability of establishment throughout New Zealand, most noticeably in the South Island.</t>
  </si>
  <si>
    <t>Worner, Susan/I-1690-2013</t>
  </si>
  <si>
    <t>Worner, Susan/0000-0002-9004-6357</t>
  </si>
  <si>
    <t>10.1007/s00484-006-0066-3</t>
  </si>
  <si>
    <t>WOS:000244681400005</t>
  </si>
  <si>
    <t>Parker, JM; Anderson, SH</t>
  </si>
  <si>
    <t>Parker, Joshua M.; Anderson, Stanley H.</t>
  </si>
  <si>
    <t>Ecology and behavior of the Midget Faded Rattlesnake (Crotalus oreganus concolor) in Wyoming</t>
  </si>
  <si>
    <t>We conducted a three-year study to describe the ecology and behavior of the Midget Faded Rattlesnake, Crotalus organus concolor. We encountered 426 and telemetered 50 C. o. concolor between 2000 and 2002. We found that their primary diet was lizards (associated with rock outcrops), though they will consume small mammals and birds. They den in aggregations, although in low numbers when compared to other subspecies. Movements and activity ranges were among the largest reported for rattlesnakes. Minimum convex polygon area was 117.8 ha for males, 63.9 ha for nongravid females, and 4.8 ha for gravid females. Mean distances traveled per year were 2122.0 m for males, 1956.0 m for nongravid females, and 296.7 m for gravid and postpartum females. Following emergence from hibernation, they spent several weeks shedding, often in aggregations before migration, and migrations occurred in early summer. Most snakes made straight-line movements to and from discrete summer activity ranges where short, multidirectional movements ensued, although others made multidirectional movements throughout the active season. We observed mating behavior between 21 July and 12 August. Gravid females gave birth during the third week of August. Mean clutch size was 4.17 (range 2-7). We found that the sex ratio was skewed favoring females 1:1.24, and they were sexually dimorphic in size (males SVL = 44.1 cm; females SVL = 40.8 cm). Our data further illustrate the diversity within the large group of Western Rattlesnakes (Crotalus viridis).</t>
  </si>
  <si>
    <t>10.1670/0022-1511(2007)41[41:EABOTM]2.0.CO;2</t>
  </si>
  <si>
    <t>WOS:000245261700006</t>
  </si>
  <si>
    <t>Hulsmans, A; Moreau, K; De Meester, L; Riddoch, BJ; Brendonck, L</t>
  </si>
  <si>
    <t>Hulsmans, Ann; Moreau, Kelle; De Meester, Luc; Riddoch, Bruce J.; Brendonck, Luc</t>
  </si>
  <si>
    <t>Direct and indirect measures of dispersal in the fairy shrimp Branchipodopsis wolfi indicate a small-scale isolation-by-distance pattern</t>
  </si>
  <si>
    <t>We compared dispersal rates and patterns using both spatial genetic structure as well as direct measures of dispersal in Branchipodopsis wolfi, a freshwater anostracan inhabiting clusters of spatially fragmented and temporally unpredictable ephemeral rock pools in southeastern Botswana. For a total of 29 populations from three rock pool sites, the active population component was subjected to allozyme analysis for four loci and gene flow between populations was estimated. For a subset of the pools, we quantified the number of viable floating dormant eggs and larvae dispersing into overflow traps during flood events. Genetic and geographic distances were significantly correlated within each site. Gene flow estimates indicated from 0.6 to 227 migrants per generation. This relatively high effective dispersal rate corresponds with our direct observation of peak dispersal between pools during floods. Up to 784 viable dormant eggs and 301 larvae were trapped at one overflow during one single rainfall event. We determined that a distance of 50 m is already an effective barrier to gene flow for this species. There is ample effective genetic communication between different populations within each rock pool site, but this communication is limited by distance.</t>
  </si>
  <si>
    <t>10.4319/lo.2007.52.2.0676</t>
  </si>
  <si>
    <t>WOS:000245145200017</t>
  </si>
  <si>
    <t>Tigabu, M; Fjellstrom, J; Oden, PC; Teketay, D</t>
  </si>
  <si>
    <t>Tigabu, Mulualem; Fjellstrom, Joakim; Oden, Per Christer; Teketay, Demel</t>
  </si>
  <si>
    <t>Germination of Juniperus procera seeds in response to stratification and smoke treatments, and detection of insect-damaged seeds with VIS plus NIR spectroscopy</t>
  </si>
  <si>
    <t>Seeds of Juniperus procera collected from five provenances across its geographic range in Ethiopia were subjected to cold-moist stratification at 5 degrees C or 10 degrees C for 6-12 weeks. The effect of aqueous smoke solution in overcoming the light requirement for germination, and the potential of visible (VIS) and near infrared reflectance (NIR) spectroscopy for sorting sound and insect-damaged seeds were also investigated. Highly significant differences in germination were detected among provenances (P &lt; 0.0001) and stratification periods (P &lt; 0.0001), but not between temperature regimes (P = 0.111). Seeds from the south and southeast distribution ranges had higher percentage germination after 6 weeks of stratification than seeds collected from north, northwest and central ranges of distribution. The smoke treatment did not affect germination regardless of whether the seeds were exposed to light. Exposure to light increased germination capacity three fold. Sound and damaged seeds were distinguished with 90% accuracy using VIS + NIR spectroscopy. It can be concluded that dormancy in juniper seeds varies with provenances, and cold stratification for 6 weeks alleviates dormancy in some seed lots. Tentatively, smoke treatment seems ineffective in overcoming photo-dormancy in juniper seeds. VIS + NIR spectroscopy has demonstrated a great potential for sorting damaged seeds, thereby upgrading seed lot purity.</t>
  </si>
  <si>
    <t>Tigabu, Mulualem/0000-0003-2471-1168</t>
  </si>
  <si>
    <t>1573-5095</t>
  </si>
  <si>
    <t>10.1007/s11056-006-9020-9</t>
  </si>
  <si>
    <t>WOS:000244200000004</t>
  </si>
  <si>
    <t>Nicol, SC; Andersen, NA</t>
  </si>
  <si>
    <t>Nicol, Stewart C.; Andersen, Niels A.</t>
  </si>
  <si>
    <t>Cooling rates and body temperature regulation of hibernating echidnas (Tachyglossus aculeatus)</t>
  </si>
  <si>
    <t>Echidnas (Tachyglossus aculeatus) are amongst the largest deep hibernators, but it is difficult to get them to hibernate normally under laboratory conditions. We measured body temperature (T-b) in 14 free-ranging echidnas using implanted data-loggers. Cooling during entry into hibernation bouts followed a Newtonian cooling curve, and conductances calculated from cooling curves were identical to those observed in cold exposed euthermic echidnas. Comparison with a reference soil temperature demonstrated that echidnas showed behavioural thermoregulation during hibernation; early in the hibernation season echidnas preferred to hibernate in cool areas, while during the coldest months they moved to warmer hibernacula, giving a preferred T-b in the range 8-10 degrees C. Thermal buffering against excessive variation in T-b may be as important as maintaining a low T-b.</t>
  </si>
  <si>
    <t>10.1242/jeb.02701</t>
  </si>
  <si>
    <t>WOS:000244632700009</t>
  </si>
  <si>
    <t>Chen, XY; Mulder, J</t>
  </si>
  <si>
    <t>Chen, Xi Yun; Mulder, Jan</t>
  </si>
  <si>
    <t>Indicators for nitrogen status and leaching in subtropical forest ecosystems, South China</t>
  </si>
  <si>
    <t>The deposition of nitrogen (N) is high in subtropical forest in South China and it is expected to increase further in the coming decades. To assess effects of increasing deposition on N cycling, we investigated the current N status of two selected 40-45-year-old masson pine-dominated Chinese subtropical forest stands at Tieshanping (TSP, near Chongqing City) and Caijiatang (CJT in Shaoshan, Hunan province), and explored the applicability of several indicators for N status and leaching, suggested for temperate and boreal forest ecosystems. Current atmospheric N deposition to the systems is from 25 to 49 kg ha(-1) year(-1). The concentration of total N in the upper 15 cm of the soil is from as low as 0.05% in the B-2 horizon to as high as 0.53% in the O/A horizon. The concentration of organic carbon (C) varies from 0.74 (B-2) to 9.54% (O/A). Pools of N in the upper 15 cm of the soils range from 1460 to 2290 kg N ha(-1), where 25-55% of the N pool is in the O/A horizon (upper 3 cm of the soil). Due to a lack of a well-developed continuous O horizon (forest floor), the C/N ratio of this layer cannot be used as an indicator for the N status, as is commonly done in temperate and boreal forests. The net N mineralization rate (mg N g(-1) C year(-1)) in individual horizons correlates significantly with the C/N ratio, which is from as high as 18.2 in the O/A horizon to as low as 11.2 in the B-2 horizon. The N2O emission flux from soil is significantly correlated with the KCl extractable NH4+-N in the O/A horizon and with the net nitrification in the upper 15 cm of the soil. However, the spatial and temporal variation of the N2O emission rate is high and rates are small and often difficult to detect in the field. The soil flux density of mineral N, defined as the sum of the throughfall N input rate and the rate of in situ net N mineralization in the upper 15 cm of the soil, i.e., the combination of deposition input and the N status of the system, explains the NO3- leaching potential at 30 cm soil depth best. The seasonality of stream water N concentration at TSP and CJT is climatic and hydrologically controlled, with highest values commonly occurring in the wet growing season and lowest in the dry dormant season. This is different from temperate forest ecosystems, where N saturation is indicated by elevated NO3- leaching in stream water during summer.</t>
  </si>
  <si>
    <t>10.1007/s10533-006-9061-3</t>
  </si>
  <si>
    <t>WOS:000243554400005</t>
  </si>
  <si>
    <t>Yu, SL; Sternberg, M; Kutiel, P; Chen, HW</t>
  </si>
  <si>
    <t>Yu, Shunli; Sternberg, Marcelo; Kutiel, Pua; Chen, Hongwei</t>
  </si>
  <si>
    <t>Seed mass, shape, and persistence in the soil seed bank of Israeli coastal sand dune flora</t>
  </si>
  <si>
    <t>Question: Are seed mass and shape related to persistence in the soil seed bank among 54 species of the Israeli flora? Search method: Persistence was determined by soil seed bank investigations in which the fraction of non-germinated viable seeds was regarded as the persistent soil seed bank. When seedling emergence had ceased but before new seeds were shed, all soil from the upper 5 cm of 120 quadrats was removed to the laboratory. At that time, the seeds sampled were those from previous seed rains. Data description: Plant species with persistent and transient seeds were widely scattered across the range of seed mass or dimension and variances. A significant relationship was found between seed mass (or dimension) and seed persistence with persistent seeds tending to have larger mass. However, no significant relationship was found between seed shape and seed persistence. Species with persistent seeds had significantly higher seed mass than those with transient seeds (one-tailed t-test = 1.68, n = 48, P = 0.007), but there was no significant difference in shape between them (one-tailed t-test = 1.68, n = 48, P = 0.076; t-test = 1.68, n = 45, P = 0.124). Species with persistent seeds yielded significantly higher seed dimensions than those with transient seeds (one-tailed t-test = 1.95, n = 48, P = 0.029). In this study, there was no threshold in seed mass (or dimension) and shape that distinguished transient from persistent seeds. Conclusions: Species with persistent seeds have significantly larger seeds than species with transient seeds. However, species with small and/or round persistent seeds were relatively common. The underlying mechanism proposed for the observed pattern is a high proportion of large-seeded, persistent species with hard seed coat dormancy and abundant litter on the surface of the soil. Data from all eight floras studied to date suggest that significant differences in climate may determine diverse patterns in the relationships between seed mass and shape and persistence. Small and compact seeds are likely to occur in soil seed banks in humid climates, whereas large-seeded species with persistent seed banks are more likely to be abundant in arid climates. In addition, the importance of the spatial scale of investigations (or the range of habitats) is emphasized for studying the relationships between seed mass and shape and persistence.</t>
  </si>
  <si>
    <t>WOS:000245084600008</t>
  </si>
  <si>
    <t>Mtambo, J; Madder, M; Van Bortel, W; Chaka, G; Berkvens, D; Backeljau, T</t>
  </si>
  <si>
    <t>Mtambo, Jupiter; Madder, Maxime; Van Bortel, Wim; Chaka, George; Berkvens, Dirk; Backeljau, Thierry</t>
  </si>
  <si>
    <t>Further evidence for geographic differentiation in R-appendiculatus (Acari : Ixodidae) from Eastern and Southern provinces of Zambia</t>
  </si>
  <si>
    <t>Studies in the biology, ecology and behaviour of R. appendiculatus in Zambia have shown considerable variation within and between populations often associated with their geographical origin. We studied variation in the mitochondrial COI (mtCOI) gene of adult R. appendiculatus ticks originating from the Eastern and Southern provinces of Zambia. Rhipicephalus appendiculatus ticks from the two provinces were placed into two groups on the mtCOI sequence data tree. One group comprised all haplotypes of specimens from the Eastern province plateau districts of Chipata and Petauke. The second group consisted of a single haplotype of specimens from the Southern province districts and Nyimba, an Eastern province district on the fringes of the valley. This variation provides additional evidence to the earlier observations in the 12S rDNA and ITS2 data for the geographic subdivision of R. appendiculatus from Southern province and Eastern province plateau. The geographic subdivision further corresponds with differences in body size and diapause between R. appendiculatus from these geographic areas. The possible implications of these findings on the epidemiology of East Coast fever (ECF) the disease for which R. appendiculatus is one of the vectors are discussed.</t>
  </si>
  <si>
    <t>Van Bortel, Wim/0000-0002-6644-518X</t>
  </si>
  <si>
    <t>10.1007/s10493-007-9049-2</t>
  </si>
  <si>
    <t>WOS:000244951500012</t>
  </si>
  <si>
    <t>Lopatina, EB; Balashov, SV; Kipyatkov, VE</t>
  </si>
  <si>
    <t>Lopatina, Elena B.; Balashov, Serge V.; Kipyatkov, Vladilen E.</t>
  </si>
  <si>
    <t>First demonstration of the influence of photoperiod on the thermal requirements for development in insects and in particular the linden-bug, Pyrrhocoris apterus (Heteroptera : Pyrrhocoridae)</t>
  </si>
  <si>
    <t>The influence of photoperiod on the thermal requirements for development was discovered for the first time in insects during experiments on the linden-bug, Pyrrhocoris apterus. The effect of photoperiod on the duration of linden-bug development at five constant temperatures (20, 22, 24, 26 and 28 degrees C) was measured and the thermal requirements for development at three photoperiods (14, 17 and 20 h light per day) were calculated. Bugs from four geographic populations were used in these experiments: Pyatigorsk (44 degrees 02'N, 43 degrees 04'E), Borisovka (50 degrees 36'N, 36 degrees 01'E), Mikhailov (54 degrees 15'N, 39 degrees 0'E) and Ryazan (54 degrees 36'N, 39 degrees 42'E). From the values of individual development times at different temperatures the coefficient of linear regression of development rate (the inverse of the duration) on temperature and the thermal threshold for development were calculated. Both these parameters were found to decrease significantly with decrease in day-length for all four populations studied. It means that at shorter day-lengths nymphal development is less dependent on temperature compared to the development at longer day-lengths. These effects seem to be adaptive. The development times of nymphs at relatively high temperatures (above 24-25 degrees C) are shorter under long-days than under short days which should be advantageous at the height of summer when the days are long and the weather is warm. In the contrast, at relatively low temperatures (below 24-25 degrees C) the nymphs develop significantly faster under short-days than under long days, which is advantageous at the end of summer as it allows the nymphs to reach the adult stage, the only stage capable of overwintering. The influence of photoperiod on the thermal reaction norm appeared to be more or less gradual, i.e. the shorter the day-length the shallower the slope of the regression line of development rate on temperature and the lower the thermal threshold for development. An analysis of the literature shows that this effect of photoperiod on the thermal requirements for development is widespread among insects but has been overlooked by previous authors. The authors conclude that the variation in the development time observed in insects at different seasons, photoperiods or food regimes, or from different populations, etc., are generally due to some modification of the thermal reaction norms and more specifically to differences in the thermal requirements for development.</t>
  </si>
  <si>
    <t>Balashov, Sergey/B-1250-2015; Lopatina, Elena B./N-1084-2013</t>
  </si>
  <si>
    <t>Balashov, Sergey/0000-0002-0392-7317; Lopatina, Elena B./0000-0003-0267-5266</t>
  </si>
  <si>
    <t>10.14411/eje.2007.004</t>
  </si>
  <si>
    <t>WOS:000243077100004</t>
  </si>
  <si>
    <t>Sparks, JC; Masters, RE; Engle, DM; Bukenhofer, GA; Payton, ME</t>
  </si>
  <si>
    <t>Masters, RE; Galley, KEM</t>
  </si>
  <si>
    <t>Sparks, Jeffrey C.; Masters, Ronald E.; Engle, David M.; Bukenhofer, George A.; Payton, Mark E.</t>
  </si>
  <si>
    <t>COMPARISON OF BEHAVE: FIRE BEHAVIOR PREDICTION AND FUEL MODELING SYSTEM PREDICTIONS WITH OBSERVED FIRE BEHAVIOR VARYING BY SEASON AND FREQUENCY</t>
  </si>
  <si>
    <t>23RD TALL TIMBERS FIRE ECOLOGY CONFERENCE: FIRE IN GRASSLAND AND SHRUBLAND ECOSYSTEMS</t>
  </si>
  <si>
    <t>Tall Timbers Fire Ecology Conference Proceedings</t>
  </si>
  <si>
    <t>23rd Tall Timbers Fire Ecology Conference</t>
  </si>
  <si>
    <t>OCT 17-20, 2005</t>
  </si>
  <si>
    <t>Bartlesville, OK</t>
  </si>
  <si>
    <t>Tall Timbers Res Stn, Joint Fire Sci Program, Nat Conservancy, Rangeland Ecol &amp; Management Program, Oklahoma State Univ, SE Fire Ecol Partnership, USDI Bur Land Management, USDI Natl Pk Serv, US Fish &amp; Wildlife Serv, USDA Forest Serv, Assoc Fire Ecol, Natl Interagency Prescribed Fire Training Ctr, Soc Range Management, Oklahoma Chapter, Soc Range Management</t>
  </si>
  <si>
    <t>Managers are increasingly using computer models to predict prescribed fire behavior in various seasons and under different fuel conditions. Because fire behavior is related to fire effects on vegetation, validation of computer models will help understand possible outcomes and increase planning efficacy. Better predictions of fire behavior also will aid in management of risk associated with prescribed burning. We compared fire behavior predicted with BEHAVE, fire behavior and fuel modeling system, using standard and site-specific customized fuel models with observed fire behavior of strip headfires. These fires were observed in shortleaf pine (Pinus echinata)-dominated stands managed as pine-grassland stands for the endangered red-cockaded woodpecker (Picoides borealis). We evaluated the accuracy of fuel models across different seasons and fire return intervals. Fuels in all stands tended to be heterogeneous and discontinuous, with fuel loads differing considerably between growing and dormant seasons and time since burned both in weight and composition. Fuel models varied in accuracy depending on fuel loading and season of fire. Therefore, multiple fuel models were required to more accurately characterize fire behavior across fire seasons and fire return intervals. All fuel models failed to produce accurate predictions for fireline intensity and rate of spread. All fuel models tended to overpredict fireline intensity on low-intensity fires and underpredict fireline intensity on high-intensity fires. The firing pattern we chose may have influenced the accuracy of predictions, but we were unable to detect appreciable changes in wind speed due to presumed convective influences of backing and headfires approaching each other. Additional BEHAVE fuel models for a wider range of fuel conditions show some promise in providing managers with more realistic predictions of fire behavior under variable fuel conditions. However, field validation for specific sites is imperative.</t>
  </si>
  <si>
    <t>0082-1527</t>
  </si>
  <si>
    <t>WOS:000274198800035</t>
  </si>
  <si>
    <t>Satralkar, MK; Khare, PV; Keny, VL; Chhakchhuak, V; Kasture, MS; Shivagaje, AJ; Iyyer, SB; Joshi, DS</t>
  </si>
  <si>
    <t>Satralkar, Moses K.; Khare, Padmakar V.; Keny, Vanlalhriatpuia L.; Chhakchhuak, Vanlalnghaka; Kasture, Mahesh S.; Shivagaje, Ashok J.; Iyyer, Sunder B.; Joshi, Dilip S.</t>
  </si>
  <si>
    <t>Effect of light intensity on the oviposition rhythm of the altitudinal strains of Drosophila ananassae</t>
  </si>
  <si>
    <t>The sensitivity of the circadian photoreceptors mediating entrainment of the eclosion rhythm and phase shifts of oviposition rhythm of the high altitude (HA) strain of Drosophila ananassae originating from Badrinath (5123 m above sea level) in the Himalayas was compared with the low altitude (LA) strain from Firozpur (179 m above sea level). Reduced photic sensitivity of the HA strain is regarded as the result of natural selection, which led to the weakening of the coupling mechanism between the circadian pacemaker and light at the high altitude of origin. The present study was designed to determine whether or not the photic entrainment of the oviposition rhythm of the HA strain of D. ananassae is also altered by the high altitude of its origin, and the results are compared with those of the LA strain. The effects of light intensity on the phase angle difference (psi), degree of rhythmicity (R), the percent oviposition in photophase, the threshold light intensity (i.e., the intensity at which stable entrainment occurred), and the saturation light intensity (i.e., the intensity beyond which the values of 41 or amplitude of rhythm remained unaltered) were determined. Entrainment was studied in light-dark cycles in which the light intensity of 12 h of photophase varied from 1 to 1000 lux, and complete darkness prevailed in all scotophases. The oviposition rhythm of the HA strain was arrhythmic from 1 to 90 lux, weakly rhythmic at 95 lux, but rhythmic at or above 100 lux, while that of the LA strain was weakly rhythmic at I lux but rhythmic at or above 2 lux. Oviposition of the HA strain occurred mostly in the photophase, while that of the LA strain occurred in the scotophase; as a result, the oviposition medians of the HA strain were around the subjective forenoons while those of the LA strain were around the subjective evenings. The percent of oviposition in photophase increased from 68 to 98 in the HA strain and from 5 to 33 in the LA strain as light intensity increased from 1 to 1000 lux. In the HA strain, the psi values were significantly less and values of R and percent oviposition in photophase were significantly more than those of the 1A strain at each level of light intensity. Threshold and saturation intensities for psi were 100 and 700 lux, respectively, for the HA strain, but just 2 and 45 lux, respectively, for the LA strain. The saturation intensity for R was 650 and 700 lux for the HA and LA strains, respectively. These results extend the confirmation that the reduced photic sensitivity of the HA</t>
  </si>
  <si>
    <t>10.1080/07420520601139813</t>
  </si>
  <si>
    <t>WOS:000244143700003</t>
  </si>
  <si>
    <t>Merrow, M; Roenneberg, T</t>
  </si>
  <si>
    <t>Merrow, M.; Roenneberg, T.</t>
  </si>
  <si>
    <t>Circadian entrainment of Neurospora crassa</t>
  </si>
  <si>
    <t>COLD SPRING HARBOR SYMPOSIA ON QUANTITATIVE BIOLOGY</t>
  </si>
  <si>
    <t>72nd Cold Spring Harbor Symposium on Quantitative Biology</t>
  </si>
  <si>
    <t>MAY   30, 2007</t>
  </si>
  <si>
    <t>Cold Spring Harbor, NY</t>
  </si>
  <si>
    <t>NCI, Pfizer, Abbott Labs, Appl Biosyst, BioVentures, Bristol Myers Squibb, Diagnost Prod Corp, Forest Labs, GE Healthcare Bio Sci, Genetech, Hoffmann La Rouche, Amgen, GlaxoSmithKline, Merck Res Labs, Novartis Inst BioMed Res, Johnson &amp; Johnson Pharmaceut Res &amp; Dev, LLC, Kyowa Hakko Kogyo Co Ltd, New England BioLabs, OSI Pharmaceut, Pall Corp, Sanofi Aventis Schering Plough Res Inst</t>
  </si>
  <si>
    <t>The circadian clock evolved under entraining conditions, yet most circadian experiments and much circadian theory are built around free-running rhythms. The interpretation of entrainment experiments is certainly more complex than that of free-running rhythms due to the relationship between exogenous and endogenous cycles. Here, we systematically describe entrainment in the simplest of the traditional eukaryotic model systems in circadian research, Neurospora crassa. This fungus forms a mass of spores (bands of conidia) each day. Over a wide range of photoperiods, these bands begin to appear at midnight, Suggesting integration of neither dawn nor dusk signals alone. However, when symmetrical light/dark cycles (T cycles, each with 50% light) are applied, dusk determines the time of conidiation with a uniform, period-dependent delay in phase. This "forced" synchronization appears to be specific for the zeitgeber light because similar experiments, but using temperature, result in systematic entrainment, with bands appearing relatively later in shorter cycles and earlier in longer cycles. We find that the molecular mechanism of entrainment primarily concerns posttranscriptional regulation. Finally, we have used Neurospora to investigate acute effects of zeitgeber Stimuli known as "masking."</t>
  </si>
  <si>
    <t>0091-7451</t>
  </si>
  <si>
    <t>10.1101/sqb.2007.72.032</t>
  </si>
  <si>
    <t>WOS:000257193300030</t>
  </si>
  <si>
    <t>Nicol, S; Andersen, NA</t>
  </si>
  <si>
    <t>Nicol, Stewart; Andersen, Niels A.</t>
  </si>
  <si>
    <t>The life history of an egg-laying mammal, the echidna (Tachyglossus aculeatus)</t>
  </si>
  <si>
    <t>ECOSCIENCE</t>
  </si>
  <si>
    <t>Symposium on Marsupials as Models for Research held at the 9th International Mammalogical Congress</t>
  </si>
  <si>
    <t>AUG, 2005</t>
  </si>
  <si>
    <t>Sapporo, JAPAN</t>
  </si>
  <si>
    <t>Australian Mammal Soc</t>
  </si>
  <si>
    <t>Echidnas have a low metabolic rate, and energy expenditure is reduced even further by the use of torpor and hibernation. Thus, echidnas appear to lie at the slow extreme of the fast-slow continuum, and this is reflected in many aspects of echidna life history: a long life, a long lactation period, and a single young that matures late. Reproductive activity occurs in mid-winter, shortly after arousal from hibernation. After a pregnancy of about 3 weeks the female lays a single egg into her pouch that hatches after 10-11 d. Initially, the young is incubated in the pouch. Later, it is left in the nursery burrow while the mother forages for ants, termites, and other invertebrates. Lactation lasts for 150-200 d, the duration differing significantly between geographic regions. Growth rates during late lactation are very high, and, when weaned, the young has reached about 40% of adult mass. The young loses mass before entering its first hibernation, which extends from early autumn to late spring. The young echidna reaches adult mass after about 3-5 years.</t>
  </si>
  <si>
    <t>1195-6860</t>
  </si>
  <si>
    <t>2376-7626</t>
  </si>
  <si>
    <t>10.2980/1195-6860(2007)14[275:TLHOAE]2.0.CO;2</t>
  </si>
  <si>
    <t>WOS:000250040400002</t>
  </si>
  <si>
    <t>Area, LP; Watson, DM</t>
  </si>
  <si>
    <t>Barea, Laurence P.; Watson, David M.</t>
  </si>
  <si>
    <t>Temporal variation in food resources determines onset of breeding in an Australian mistletoe specialist</t>
  </si>
  <si>
    <t>EMU</t>
  </si>
  <si>
    <t>Temporal variation in the onset of breeding has been described for various species in a range of systems. Many of these studies have found a relationship between the timing of breeding and resource levels leading to a matching of life-history stages to resource abundance. However, most of this work has been conducted in northern hemisphere temperate zones - highly regular systems where temperature and other climatic factors have a predictable influence over food abundance. We present data gathered over two years on the timing of breeding in a nomadic mistletoe specialist, the Painted Honeyeater (Grantiella picta), relative to temporal variation in the abundance of its main food resource, fruit of the Grey Mistletoe (Amyema quandang), in an Australian semi-arid environment. Arrival and departure of the breeding population occurred either side of peak mistletoe fruiting in both years. Clutches were initiated on average on Day 66 of the breeding season (assigned as 1 October for both years) in 2004 (5 December) and Day 49 (18 November) during 2005, i.e. 17 days earlier in 2005. Abundance of mistletoe fruit peaked in January in both years but increased significantly earlier in 2005. Abundance of fruit was almost identical at the mean clutch initiation dates in both years, reaching comparable levels 19 days earlier in 2005. The timing of life-history stages followed the progression of fruiting phenology and was closely matched to resource levels despite marked differences in the temporal availability of fruit between years. Painted Honey-eaters appear similar to northern hemisphere passerines that use photoperiod to time their overall breeding season and then incorporate information from the local environment to fine-tune initiation of breeding. By cuing directly on the food resource, Painted Honeyeaters may avoid temporal mismatching in this highly unpredictable environment.</t>
  </si>
  <si>
    <t>David, Watson/0000-0003-1821-4632</t>
  </si>
  <si>
    <t>0158-4197</t>
  </si>
  <si>
    <t>10.1071/MU07003</t>
  </si>
  <si>
    <t>WOS:000249274700006</t>
  </si>
  <si>
    <t>Shefferson, RP; Tali, K</t>
  </si>
  <si>
    <t>Shefferson, Richard P.; Tali, Kadri</t>
  </si>
  <si>
    <t>Dormancy is associated with decreased adult survival in the burnt orchid, Neotinea ustulata</t>
  </si>
  <si>
    <t>1 Prolonged dormancy, a condition in which herbaceous perennial plants do not sprout for more than a year, has only been described to any great extent in long-lived clonal species, particularly in the family Orchidaceae. However, some short-lived, partly clonal or non-clonal perennials also experience dormancy, and their shorter life spans and reduced or absent clonality may change the life history costs and benefits of this phenomenon. 2 We explored the life history context of dormancy in one such plant, Neotinea ustulata. A total of 1013 plants were monitored in five populations across Estonia between 1993 and 2005. Cormack-Jolly-Seber (CJS) and multistate analyses, two statistical methods to estimate demographic parameters in open populations, were conducted to estimate the probabilities of survival, dormancy and state transition among flowering, vegetative and dormant states among the populations. 3 The best-fit CJS model suggested that dormancy varied among populations unpredictably, while survival varied in parallel among populations across time. Mean survival was 0.727 +/- 0.115 (+/- SE) and mean dormancy was 0.543 +/- 0.129. 4 Multi-state analyses suggested that survival varied in parallel with life history state across all populations, with flowering plants surviving almost completely (0.999 +/- 0.007) and dormant plants being the least likely to survive (0.684 +/- 0.042). Vegetative plants were found to be intermediate (0.793 +/- 0.051). All plants were likely to revert to a dormant state (range 0.451 +/- 0.085-0.812 +/- 0.053). 5 Dormancy appears to be maladaptive in N. ustulata, although we suggest that it may still be adaptive as a bet-hedging trait if it results in substantially lower variability in survival and fitness over the long term. We suggest that conservation measures aimed at preserving populations of dormancy-prone plants be linked to censuses focusing on detecting and estimating dormancy levels because high levels of dormancy indicate a low annual survival.</t>
  </si>
  <si>
    <t>Shefferson, Richard/M-7115-2015; Tali, Kadri/Q-7096-2019</t>
  </si>
  <si>
    <t xml:space="preserve">Shefferson, Richard/0000-0002-5234-3131; </t>
  </si>
  <si>
    <t>10.1111/j.1365-2745.2006.01195.x</t>
  </si>
  <si>
    <t>WOS:000242791300021</t>
  </si>
  <si>
    <t>Lapenta, MJ; de Oliveira, PP; Nogueira-Neto, P</t>
  </si>
  <si>
    <t>Lapenta, Marina J.; de Oliveira, Paula Procpio; Nogueira-Neto, Paulo</t>
  </si>
  <si>
    <t>Daily activity period, home range and sleeping sites of golden lion tamarins (Leontopithecus rosalia) translocated to the Uniao Biological Reserve, RJ-Brazil</t>
  </si>
  <si>
    <t>MAMMALIA</t>
  </si>
  <si>
    <t>Golden lion tamarins (Leontopithecus rosalia) are known to sleep in tree holes as a means of protection against predators. The aim of this study was to compare the activity period of the diurnal golden lion tamarins with the home range of each group, and the sleeping sites used by tamarins in the Uniao Biological Reserve. Two groups (Geni and SJ2) were followed monthly from April 2003 to March 2004, for a total of 712 h. The daily distance and the home range of the groups were estimated, the trees used as sleeping sites were marked with numbered tags, and the habitat and the positions of the trees were mapped. During the study, the mean daily activity period was 10.30 h. The SJ2 group had a home range of 96.22 ha and 21 different sleeping sites, and the Geni group had a home range of 72.52 ha and nine different tree hole sleeping sites. The daily activity of golden lion tamarins varied seasonally and was associated with photoperiod and temperature. The size of the home range may be influenced by the occurrence and interaction with neighboring groups.</t>
  </si>
  <si>
    <t>0025-1461</t>
  </si>
  <si>
    <t>1864-1547</t>
  </si>
  <si>
    <t>10.1515/MAMM.2007.027</t>
  </si>
  <si>
    <t>WOS:000250699300005</t>
  </si>
  <si>
    <t>Kauhala, K; Holmala, K; Schregel, J</t>
  </si>
  <si>
    <t>Kauhala, Kaarina; Holmala, Katja; Schregel, Julia</t>
  </si>
  <si>
    <t>Seasonal. activity patterns and movements of the raccoon dog, a vector of diseases and parasites, in southern Finland</t>
  </si>
  <si>
    <t>Activity patterns and movements of raccoon dogs (Nyctereutes procyonoides) were studied in Virolahti, southeast Finland, in 2000-2003. Activity data were compared to those collected from Evo, south-central Finland, in 1990-1993. Activity in winter was compared to weather (temperature and snow depth), day Length and moon. Also circadian activity rhythm was studied in Evo. Raccoon dogs moved fastest in Late winter after winter dormancy and slowest in autumn before settling in their winter dens. In March, males were moving more often than females. Raccoon dogs stayed usually in their dens in mid-winter (December-February) but were sometimes wandering around also during the harshest months of the year and changed their winter den on average three times. Both day Length and weather affected the activity of raccoon dogs in winter. Animals usually stayed in their dens, when temperature was below -10 degrees C, snow depth &gt; 35 cm and day Length &lt; 7 h and were moving around, when temperature was &gt; 0 degrees C, there was no snow and day Length was &gt; 10 h. Day length and snow depth together predicted rather well the probability of animals being active during winter. Although raccoon dogs were more often active at night than during the light hours, they also showed rather much diurnal activity. (c) 2006 Deutsche Gesellschaft fur Saugetierkunde. Published by Elsevier GmbH. All rights reserved.</t>
  </si>
  <si>
    <t>10.1016/j.mambio.2006.10.006</t>
  </si>
  <si>
    <t>WOS:000251323200003</t>
  </si>
  <si>
    <t>Dimond, J; Carrington, E</t>
  </si>
  <si>
    <t>Dimond, J.; Carrington, E.</t>
  </si>
  <si>
    <t>Temporal variation in the symbiosis and growth of the temperate scleractinian coral Astrangia poculata</t>
  </si>
  <si>
    <t>Seasonal variation in the algal symbiosis and growth of Astrangia poculata, a facultatively symbiotic temperate scleractinian, was explored in Rhode Island, USA. Coral pigmentation and growth were measured simultaneously and repeatedly in both zooxanthellate (corals with symbionts) and azooxanthellate (symbiont free) colonies at 2 sites (similar to 10 km apart) over a 15 mo period using non-destructive digital image analysis methods. A chlorophyll density proxy based on coral pigmentation was derived from multivariate analysis of color data from coral images, and polyps were enumerated to measure colony growth. Among zooxanthellate corals, predicted chlorophyll density exhibited significant seasonal fluctuations that were positively related to temperature, with maxima occurring (luring late summer and early autumn. Pigmentation dynamics in azooxanthellate corals were more variable, although many of these corals displayed temporal fluctuations in pigmentation. Growth also exhibited seasonal fluctuations positively related to temperature, and ceased during the coldest 3 to 4 mo of the year. Corals lost live polyps during the winter as a result of tissue thinning and dormancy, which rendered the colony unable to fend off settling organisms. Although zooxanthellate colonies were able to grow faster than azooxanthellate colonies, coral pigmentation explained only 23 % of the variation in growth rate, emphasizing the importance of heterotrophy as the primary source of nutrition for A. poculata at this northern margin of its range.</t>
  </si>
  <si>
    <t>10.3354/meps07050</t>
  </si>
  <si>
    <t>WOS:000251203500013</t>
  </si>
  <si>
    <t>Johnson, CL</t>
  </si>
  <si>
    <t>Johnson, Catherine L.</t>
  </si>
  <si>
    <t>Retention of dormant copepods in deep basins of the Southern California Bight</t>
  </si>
  <si>
    <t>The vertical distribution and abundance of dormant Calanus pacificus were described in deep basins and at deep, non-basin locations in waters off Southern California in October 1999 and 2000 and January 1999. Dormant C. pacificus were present in deep water at all stations sampled. In each month, Vertical distributions were similar across the region sampled. The abundance of dormant C. pacificus was higher and their depth range was broader and deeper in October than in January. There was no difference in the abundance of dormant C. pacificus in basins and at deep, non-basin locations in October. Except for the Santa Barbara Basin, Southern California Bight basins were too deep relative to the vertical distribution of dormant C. pacificus to trap dormant copepods. Migration to deep water during dormancy in this region removes copepods from equatorward flow in surface waters. Dormant copepods are exposed either to poleward flow at the shallow end of their depth range in the continental borderlands of Southern California, or to very low current velocities in deeper water, both at basin and non-basin locations. The broad horizontal distribution of dormant C. pacificus in this region implies that non-point sources are dominant in re-seeding surface waters at the end of the dormant season.</t>
  </si>
  <si>
    <t>Johnson, Catherine/0000-0001-5291-3141</t>
  </si>
  <si>
    <t>10.3354/meps336203</t>
  </si>
  <si>
    <t>WOS:000246980400018</t>
  </si>
  <si>
    <t>Rudel, E; Matzarakis, A; Koch, E</t>
  </si>
  <si>
    <t>Oxley, L; Kulasiri, D</t>
  </si>
  <si>
    <t>Rudel, E.; Matzarakis, A.; Koch, E.</t>
  </si>
  <si>
    <t>Summer Tourism in Austria and Climate Change</t>
  </si>
  <si>
    <t>MODSIM 2007: INTERNATIONAL CONGRESS ON MODELLING AND SIMULATION: LAND, WATER AND ENVIRONMENTAL MANAGEMENT: INTEGRATED SYSTEMS FOR SUSTAINABILITY</t>
  </si>
  <si>
    <t>International Congress on Modelling and Simulation (MODSIM07)</t>
  </si>
  <si>
    <t>DEC 10-13, 2007</t>
  </si>
  <si>
    <t>Christchurch, NEW ZEALAND</t>
  </si>
  <si>
    <t>Lincoln Univ, HEMA Consulting Pty Ltd, Modelling and Simulat Soc Australia &amp; New Zealand (MSSANZ), Univ Canterbury, SGI, Lincoln Ventures Ltd, Hoare Res Software Ltd, IMACS, IEMSS, Environm Modelling &amp; Software, IBM</t>
  </si>
  <si>
    <t>Weather and climate as well as topographical and orographical conditions, vegetation and fauna play a prominent part in the assessment of tourism and leisure facilities. However, they are limiting and controlling factors, too. Therefore climate change will have considerable consequences on summer tourism in Austria. But of course additionally, several other factors for tourism play a significant role: starting from the weather conditions at home and the weather experience of the last holidays to the variety of activities, advertising campaigns and last but not least costs and prices. Some existing studies take into account all the influencing factors. In the present contribution the main issue was set on the variability of weather and climate conditions of specific destination areas and secondly on a subjective assessment of the climate sensitivity of different kind of holidays. An analysis of relevant meteorological and climatological parameters for tourism climatology and human biometeorology is based on climate conditions for 1961 - 1990 and scenarios of the period 2021 - 2050 calculated by the Max-Planck-Institute for Meteorology in Hamburg. We used the A1B emission scenario. The contribution is focussed on the thermal - bioclimate and on precipitation conditions, because these parameters represent the most important factors for tourism and recreation. Instead of the often used monthly average values, the frequencies of these parameters are calculated in the high temporal resolution of 10 days - each month is divided into three time intervals. To describe the thermal facet of the climate for tourism purposes we used the physiologically equivalent temperature PET, which considers the influence of the complete thermal environment (i.e. air temperature, air humidity, wind velocity as well as short and long-wave radiation) on humans. The frequency of certain PET classes quantifies thermal suitable conditions for leisure and recreation and gives information about cold and heat stress. Additionally the term, "Sultriness" is calculated with the classical criterion of the excess of a certain water vapour pressure. For qualifying the aesthetic facet we used factors such as duration of sunshine, cloudiness and fog, range of visibility and day length. We integrated this aspect with the amount of cloudless or bright days as well as with the number of days with fog. The factors high wind velocity and precipitation (days with few or no rain as well as long lasting precipitation events) specify the physical facet, which comprises influences such as wind, rain, snow conditions, air quality and extreme weather situations. For Austria it can be expected that in the future (2021-2050) the summer tourism period will start earlier and end later in the year than now. The period for recreation and leisure will be extended, also the spring and fall months will offer comfortable thermal conditions for outdoor activities. However, this positive trend is opposed by an increase of frequency and intensity of heat stress and by an increase of days with sultriness in areas below 1000 m above sea level. It is also likely that there will occur a slight increase of days with longer rain events. The decrease of the amount of days with light or no rain will not be able to compensate that. The Climatic Tourism Information Scheme CTIS which we developed gives an overall view on the climatic conditions on a certain location and makes it also possible to compare the present situation with the future.</t>
  </si>
  <si>
    <t>Matzarakis, Andreas/E-4738-2012</t>
  </si>
  <si>
    <t>Matzarakis, Andreas/0000-0003-3076-555X</t>
  </si>
  <si>
    <t>978-0-9758400-4-7</t>
  </si>
  <si>
    <t>WOS:000290030701144</t>
  </si>
  <si>
    <t>Wund, MA; Torocc, ME; Zappalorti, RT; Reinert, HK</t>
  </si>
  <si>
    <t>Wund, Matthew A.; Torocc, Michael E.; Zappalorti, Robert T.; Reinert, Howard K.</t>
  </si>
  <si>
    <t>Activity ranges and habitat use of Lampropeltis getula getula (Eastern Kingsnakes)</t>
  </si>
  <si>
    <t>The habitat use and activity range of Lampropeltis getula getula (Eastern Kingsnake) in the New Jersey Pine Barrens were studied from 1996-1998. Five male and four non-gravid female Eastern Kingsnakes were routinely radiotracked during daylight hours during one or two active seasons. Habitat and climatic conditions at snake locations were characterized using 9 climatic and 14 structural habitat features. Multivariate statistical comparisons with randomly selected locations indicated that Eastern Kingsnakes use available habitat in a non-random fashion with respect to microhabitat features (Wilks' lambda = 0.511; df = 28, 1066; P &lt; 0.01). Eastern Kingsnakes preferred sites with thick leaf litter and dense shrub-layer foliage. They used a broad range of macrohabitats that spanned both wetland and pine-dominated upland areas. Moist areas were used for hibernation. Snakes exhibited a largely fossorial lifestyle, spending a great proportion of their time concealed under the cover of soil and/or leaf litter (79% of observations). Climatic conditions at selected sites did not differ between males and females. Analysis of movements revealed an affinity for specific locations within their established activity ranges. Males and females did not differ with respect to their activity ranges or measured movement patterns (e.g., mean distance traveled/day, total distance moved, range length).</t>
  </si>
  <si>
    <t>10.1656/1092-6194(2007)14[343:ARAHUO]2.0.CO;2</t>
  </si>
  <si>
    <t>WOS:000249907200003</t>
  </si>
  <si>
    <t>Damsteegt, VD; Scorza, R; Stone, AL; Schneider, WL; Webb, K; Demuth, M; Gildow, FE</t>
  </si>
  <si>
    <t>Damsteegt, V. D.; Scorza, R.; Stone, A. L.; Schneider, W. L.; Webb, K.; Demuth, M.; Gildow, F. E.</t>
  </si>
  <si>
    <t>Prunus host range of Plum pox virus (PPV) in the United States by aphid and graft inoculation</t>
  </si>
  <si>
    <t>PLANT DISEASE</t>
  </si>
  <si>
    <t>Plum pox (Sharka) is a serious virus disease of stone fruits caused by the Plum pox virus (PPV). To determine which species could function as potential hosts and virus reservoirs, we used aphid transmission and bud or chip grafting to evaluate the susceptibility of commercial, ornamental, and wild Prunus species to isolates of PPV found in Pennsylvania, USA. Following inoculation, test trees were observed for symptoms, analyzed by enzyme-linked immunosorbent assay (ELISA) and polymerase chain reaction (PCR), back-assayed to healthy peach, and followed through at least four cold-induced dormancy (CID) cycles over 4 years. Thirty-one of 33 Prunus species and cultivars were systemically infected following aphid transmission. Systemic infection could not be detected in P. cerasus (sour cherry) and P. x 'Snofozam' (Snow Fountains) despite repeated aphid inoculation attempts. Following grafting of PPV-infected budwood, all 40 species and varieties became infected, although species differed in their susceptibility. Within most species, some individual plants remained PPV negative throughout the study despite repeated inoculations. Infection in some species could be detected only through quantitative reverse transcription (RT)-PCR. Most species displayed clear symptoms, were highly positive by ELISA and RT-PCR, and could be back-inoculated into peach seedlings following CID. Our results indicate that a wide range of native and ornamental Prunus species are susceptible to U.S. isolates of PPV-D.</t>
  </si>
  <si>
    <t>0191-2917</t>
  </si>
  <si>
    <t>10.1094/PD-91-0018</t>
  </si>
  <si>
    <t>WOS:000243011800002</t>
  </si>
  <si>
    <t>Zhang, XY; Friedl, MA; Schaaf, CB</t>
  </si>
  <si>
    <t>Zhang, Xiaoyang; Friedl, Mark A.; Schaaf, Crystal B.</t>
  </si>
  <si>
    <t>Global vegetation phenology from Moderate Resolution Imaging Spectroradiometer (MODIS): Evaluation of global patterns and comparison with in situ measurements</t>
  </si>
  <si>
    <t>In the last two decades the availability of global remote sensing data sets has provided a new means of studying global patterns and dynamics in vegetation. The vast majority of previous work in this domain has used data from the Advanced Very High Resolution Radiometer, which until recently was the primary source of global land remote sensing data. In recent years, however, a number of new remote sensing data sources have become available that have significantly improved the capability of remote sensing to monitor global ecosystem dynamics. In this paper, we describe recent results using data from NASA's Moderate Resolution Imaging Spectroradiometer to study global vegetation phenology. Using a novel new method based on fitting piecewise logistic models to time series data from MODIS, key transition dates in the annual cycle(s) of vegetation growth can be estimated in an ecologically realistic fashion. Using this method we have produced global maps of seven phenological metrics at 1- km spatial resolution for all ecosystems exhibiting identifiable annual phenologies. These metrics include the date of year for ( 1) the onset of greenness increase ( greenup), ( 2) the onset of greenness maximum ( maturity), ( 3) the onset of greenness decrease ( senescence), and ( 4) the onset of greenness minimum ( dormancy). The three remaining metrics are the growing season minimum, maximum, and summation of the enhanced vegetation index derived from MODIS. Comparison of vegetation phenology retrieved from MODIS with in situ measurements shows that these metrics provide realistic estimates of the four transition dates identified above. More generally, the spatial distribution of phenological metrics estimated from MODIS data is qualitatively realistic, and exhibits strong correspondence with temperature patterns in mid- and high-latitude climates, with rainfall seasonality in seasonally dry climates, and with cropping patterns in agricultural areas.</t>
  </si>
  <si>
    <t>Zhang, Xiaoyang/E-3208-2010</t>
  </si>
  <si>
    <t>Schaaf, Crystal/0000-0002-9150-2975</t>
  </si>
  <si>
    <t>G4</t>
  </si>
  <si>
    <t>G04017</t>
  </si>
  <si>
    <t>10.1029/2006JG000217</t>
  </si>
  <si>
    <t>WOS:000243345100001</t>
  </si>
  <si>
    <t>Kielland, K; Olson, K; Ruess, RW; Boone, RD</t>
  </si>
  <si>
    <t>Kielland, Knut; Olson, Karl; Ruess, Roger W.; Boone, Richard D.</t>
  </si>
  <si>
    <t>Contribution of winter processes to soil nitrogen flux in taiga forest ecosystems</t>
  </si>
  <si>
    <t>We measured annual net nitrogen (N) mineralization, nitrification, and amino acid production in situ across a primary successional sequence in interior Alaska, USA. Net N mineralization per gram dry soil increased across the successional sequence, but with a sharp decline in the oldest stage (black spruce). Net N mineralization expressed per gram soil organic matter exhibited the opposite pattern, suggesting that soil organic matter quality decreases significantly across succession. Net N mineralization rates during the growing season from green-up (early May) through freeze-up (late September-early October) accounted for approximately 60% of the annual inorganic N flux, whereas the remaining N was released during the apparent dormant season. Nitrogen release during winter occurred primarily during October-January with only negligible N mineralization during early spring in stands of willow, alder, balsam poplar and white spruce. By contrast, black spruce stands exhibited substantial mineralization after snow melt during early spring. The high rates of N mineralization in late autumn through early winter coincide with high turnover of fine root biomass in these stands, suggesting that labile substrate production, rather than temperature, is a major controlling factor over N release in these ecosystems. We suggest that the convention of restricting measurements of soil processes to the growing season greatly underestimate annual flux rates of inorganic nitrogen in these high-latitude ecosystems.</t>
  </si>
  <si>
    <t>10.1007/s10533-006-9045-3</t>
  </si>
  <si>
    <t>WOS:000241747600006</t>
  </si>
  <si>
    <t>Shimizu, K; Fujisaki, K</t>
  </si>
  <si>
    <t>Shimizu, Ken; Fujisaki, Kenji</t>
  </si>
  <si>
    <t>Geographic variation in diapause induction under constant and changing conditions in Helicoverpa armigera</t>
  </si>
  <si>
    <t>Variation in the incidence of diapause in local populations of Helicoverpa armigera (Hubner) and Helicoverpa assulta (Guenee) (Lepidoptera: Noctuidae) was examined in relation to changes in photoperiod and/or temperature during the larval period. Temperate zone populations of H. assulta, a native species in temperate Japan, showed a high incidence of diapause induction when only the photoperiod was decreased during the larval period, even at favorable temperatures. This photoperiod-dependent response may allow H. assulta to foresee the beginning of autumn well in advance in the temperate zone, where temperature conditions are severe. In contrast, temperate zone populations of H. armigera, an invasive and polyphagous species mainly distributed in the subtropics, showed a high incidence of diapause only when both photoperiod and temperature decreased, whereas subtropical populations showed a very low incidence of diapause under the same conditions. Furthermore, both temperate zone and subtropical populations of H. armigera enter diapause under constant low temperatures at short-day photoperiod. Thus, there is geographic variation in sensitivity to diapause-inducing stimuli (changes in photoperiod and temperature) in H. armigera. This variation may be a part of the climatic adaptation achieved by H. armigera in Japan.</t>
  </si>
  <si>
    <t>10.1111/j.1570-8703.2006.00483.x</t>
  </si>
  <si>
    <t>WOS:000241954100008</t>
  </si>
  <si>
    <t>Waldron, JL; Lanham, JD; Bennett, SH</t>
  </si>
  <si>
    <t>Waldron, Jayme L.; Lanham, Joseph D.; Bennett, Stephen H.</t>
  </si>
  <si>
    <t>Using behaviorally-based seasons to investigate canebrake rattlesnake (Crotalus horridus) movement patterns and habitat selection</t>
  </si>
  <si>
    <t>Both abiotic factors and behavioral patterns may influence snake activity. However, other than reproductive activities, behavioral patterns have rarely been incorporated into studies of snake habitat selection. We investigated seasonal differences in canebrake rattlesnake (Crotalus horridus) movement patterns and habitat selection. We modeled habitat selection in two ways, with and without regard to behaviorally-based seasons, and compared the two models to determine which yielded the most informative results. Behaviorally-based seasons (foraging, breeding, and hibernation) were determined from field observations of study animals. Habitat selection was modeled as habitat use versus availability using a case control sampling design for males and nongravid females using logistic regression. Males had significantly larger home ranges, moved more often, and traveled greater distances between successive locations during the breeding season as compared to nongravid females. The male no-season habitat model lacked significance, and the nongravid female no-season model revealed a positive association with pine savannas. When behaviorally-based seasons were included in the models, both sexes showed distinct seasonal variation in habitat selection, with males and nongravid females using similar habitat for breeding and hibernation, but partitioning habitat during the foraging season. Our results indicate that behaviorally-based seasons provide important details about intraspecific canebrake rattlesnake habitat selection and movement patterns, and that future research should benefit from the inclusion of snake behavior in habitat studies.</t>
  </si>
  <si>
    <t>10.1655/0018-0831(2006)62[389:UBSTIC]2.0.CO;2</t>
  </si>
  <si>
    <t>WOS:000243331800005</t>
  </si>
  <si>
    <t>Richardson, ML; Weatherhead, PJ; Brawn, JD</t>
  </si>
  <si>
    <t>Richardson, Matthew L.; Weatherhead, Patrick J.; Brawn, Jeffrey D.</t>
  </si>
  <si>
    <t>Habitat use and activity of Prairie Kingsnakes (Lampropeltis calligaster calligaster) in Illinois</t>
  </si>
  <si>
    <t>The natural history of Prairie Kingsnakes (Lampropeltis calligaster calligaster) is largely unknown because of their secretive nature. We radio-tracked 10 adult Prairie Kingsnakes (six males, four females) for one complete active season to determine activity patterns and habitat use in an area in Illinois that included forest, grassland, agricultural fields, and roads. The active season extended from approximately April to mid-October. Home ranges of males averaged over four times larger than those of females and usually included the individual's hibernation site. Males and females had similar activity levels throughout the season, with no differences in frequency of movement or distance traveled per move. Snakes were underground at least 73% of the 574 times they were relocated, suggesting most activity is nocturnal. Collectively, kingsnakes completely avoided agricultural fields and showed a preference for grasslands, but females were strongly associated with grassland edges along roads. This association with roadside edges, and failure of Prairie Kingsnakes to cross roads, suggests that roads may be barriers to movement-an observation consistent with recent evidence that roads can be barriers to movement, negatively affecting snakes in ways other than via direct mortality.</t>
  </si>
  <si>
    <t>10.1670/0022-1511(2006)40[423:HUAAOP]2.0.CO;2</t>
  </si>
  <si>
    <t>WOS:000243034100002</t>
  </si>
  <si>
    <t>Maistrello, L; Lombroso, L; Pedroni, E; Reggiani, A; Vanin, S</t>
  </si>
  <si>
    <t>Maistrello, Lara; Lombroso, Luca; Pedroni, Elena; Reggiani, Alberto; Vanin, Stefano</t>
  </si>
  <si>
    <t>Summer raids of Arocatus melanocephalus (Heteroptera, Lygaeidae) in urban buildings in Northern Italy: Is climate change to blame?</t>
  </si>
  <si>
    <t>Starting in 1999, repeated massive intrusions of the bug Arocatus melanocephalus inside urban buildings have been reported every summer in different locations in Northern Italy. This investigation, performed in the town of Modena, where the problem was particularly intense, by means of a survey and meteorological data series, showed a significant positive correlation between the intensity of insect outbreaks and the daily mean temperature increase. These findings suggest that current climatic warming might have affected the behaviour and/or population dynamics of A. melanocephalus and that building intrusions might represent an attempt to escape exceptionally high summer temperatures. (c) 2006 Elsevier Ltd. All rights reserved.</t>
  </si>
  <si>
    <t>Maistrello, Lara/I-9452-2012</t>
  </si>
  <si>
    <t>Maistrello, Lara/0000-0002-2996-8993; Vanin, Stefano/0000-0003-1676-5916</t>
  </si>
  <si>
    <t>10.1016/j.jtherbio.2006.08.002</t>
  </si>
  <si>
    <t>WOS:000242567600003</t>
  </si>
  <si>
    <t>Tatarenko, IV; Kondo, K</t>
  </si>
  <si>
    <t>Tatarenko, Irina V.; Kondo, Katsuhiko</t>
  </si>
  <si>
    <t>Population biology of Pogonia japonica in Russia and Japan</t>
  </si>
  <si>
    <t>Pogonia japonica (Orchidaceae) is a clonal plant forming numerous adventitious shoots on long perennial roots. Seeds remained dormant for 3 years or more and rarely germinated. Populations consisted of ramets of different ages. Each ramet was a partial shoot growing vertically and monopodially before changing to sympodial growth after the first flowering. Annual growth consisted of two internodes making it easy to determine the shoot age. Three to 12 ramets were connected by a common root system. This might provide rapid development of ramets. In favorable habitats, vigorous ramets started flowering in the second or third year, and flowering lasted for another 3-4 years. In unfavorable habitats, preflowering shoot development took 3-5 years, or it died before or just after the first flowering. Ramets remained alive but senescent for 1-2 years after the last flowering. Disconnection of 2-4-year-old shoots was a normal process of vegetative reproduction. Some isolated mature shoots stayed dormant for 1-2 years. Young shoots disconnected within the first year usually died. Vegetative mature shoots predominated in the Russian populations, whereas young ramets were more numerous in the Japanese populations. The proportion of flowering to vegetative shoots averaged 15%, but reached as high as 55% in one Japanese population. Fruiting was high (80%) in Russian populations, but in some Japanese populations it dropped to zero after all fruits were damaged by insects. Differences in plant size and population structure reflected differences in ecological conditions more than geographic difference.</t>
  </si>
  <si>
    <t>10.1111/j.1442-1984.2006.00164.x</t>
  </si>
  <si>
    <t>WOS:000241500500007</t>
  </si>
  <si>
    <t>Mergeay, J; Verschuren, D; De Meester, L</t>
  </si>
  <si>
    <t>Mergeay, Joachim; Verschuren, Dirk; De Meester, Luc</t>
  </si>
  <si>
    <t>Invasion of an asexual American water flea clone throughout Africa and rapid displacement of a native sibling species</t>
  </si>
  <si>
    <t>The huge ecological and economic impact of biological invasions creates an urgent need for knowledge of traits that make invading species successful and factors helping indigenous populations to resist displacement by invading species or genotypes. High genetic diversity is generally considered to be advantageous in both processes. Combined with sex, it allows rapid evolution and adaptation to changing environments. We combined paleogenetic analysis with continent-wide survey of genetic diversity at nuclear and mitochondrial loci to reconstruct the invasion history of a single asexual American water flea clone (hybrid Daphnia pulex X Daphnia pulicaria) in Africa. Within 60 years of the original introduction of this invader, it displaced the genetically diverse, sexual population of native D. pulex in Lake Naivasha (Kenya), despite a formidable numerical advantage of the local population and continuous replenishment from a large dormant egg bank. Currently, the invading clone has spread throughout the range of native African D. pulex, where it appears to be the only occurring genotype. The absence of genetic variation did not hamper either the continent-wide establishment of this exotic lineage or the effective displacement of an indigenous and genetically diverse sibling species.</t>
  </si>
  <si>
    <t>Mergeay, Joachim/E-7670-2011; De Meester, Luc/F-3832-2015</t>
  </si>
  <si>
    <t>Mergeay, Joachim/0000-0002-6504-0551; De Meester, Luc/0000-0001-5433-6843</t>
  </si>
  <si>
    <t>10.1098/rspb.2006.3661</t>
  </si>
  <si>
    <t>WOS:000241858800006</t>
  </si>
  <si>
    <t>Gutierrez, AP; D'Oultremont, T; Ellis, CK; Ponti, L</t>
  </si>
  <si>
    <t>Gutierrez, Andrew Paul; D'Oultremont, Thibaud; Ellis, C. K.; Ponti, Luigi</t>
  </si>
  <si>
    <t>Climatic limits of pink bollworm in Arizona and California: effects of climate warming</t>
  </si>
  <si>
    <t>The distribution and abundance of pink bollworm (Pectinophora gossypiella Saunders (PBW)) in cotton in Arizona and California was examined using a validated weather-driven, physiologically based demographic model of cotton and PBW integrated into a geographic information system (GIS). Survival of diapause larvae during winter as affected by low temperatures is a key factor determining the range of PBW Winter survival was estimated using data from Gutierrez et al. (Can. Entomol. 109 (1977) 1457) and Venette et al. (Environ. Entomol. 29 (5) (2000) 1018). The model was run continuously over the period 1 January 1995 to 31 December 2003 using observed weather data from 121 locations. Three output variables were mapped as measures of PBW persistence: over-winter survival of diapause PBW larvae, cumulative daily PBW larval densities over the season, and the number of diapause larvae produced during the season. The distribution of pink bollworm is predicted to be restricted to the relatively frost-free cotton growing areas of Arizona and Southern California where it currently reaches pest status. The model predicts that extension of PBW's range into the Central Valley of California is unlikely The analysis questions the efficacy of an ongoing area-wide effort to prevent the establishment of PBW in the Central Valley of California. Four global warming scenarios were examined to estimate the effects on the potential geographic range of PBW Average observed daily temperatures were increased 1.0, 1.5, 2.0 or 2.5 degrees C, respectively, in the four scenarios. Scenarios with average increases of 1.5-2.5 degrees C predicted that the range of PBW would expand into the Central Valley of California and the severity of the pest would greatly increase in areas of current infestation. (c) 2006 Elsevier Masson SAS. All rights reserved.</t>
  </si>
  <si>
    <t>10.1016/j.actao.2006.06.003</t>
  </si>
  <si>
    <t>WOS:000243308700008</t>
  </si>
  <si>
    <t>Freese, A; Benes, J; Bolz, R; Cizek, O; Dolek, M; Geyer, A; Gros, P; Konvicka, M; Liegl, A; Stettmer, C</t>
  </si>
  <si>
    <t>Freese, A.; Benes, J.; Bolz, R.; Cizek, O.; Dolek, M.; Geyer, A.; Gros, P.; Konvicka, M.; Liegl, A.; Stettmer, C.</t>
  </si>
  <si>
    <t>Habitat use of the endangered butterfly Euphydryas maturna and forestry in Central Europe</t>
  </si>
  <si>
    <t>ANIMAL CONSERVATION</t>
  </si>
  <si>
    <t>The knowledge of ecological requirements of declining butterflies of European woodlands remains limited, which hinders conservation management of their localities. This also applies for continentally threatened scarce fritillary Euphydryas maturna. On the basis of the largest data set on its habitat use ever collected in Central Europe, we analyse habitat requirements of its populations in Austria (A), the Czech Republic (Cz) and Germany (D). All studied populations inhabit open-canopy sites within woodlands, but larval survival decreases under full sun and preferred sites are relatively humid and sheltered. Nests of pre-hibernation larvae occur at terminal branches of Fraxinus excelsior, 1.5-3 m above the ground. Pre-hibernation mortality reaches 70% (Cz, D). Another limiting factor is quality of woodland vegetation: post-hibernation larvae consume a wide range of herbs and shrubs, and adult distribution is linked to nectar availability. The butterfly thus depends on highly heterogeneous early successional stages of deciduous woods, historically maintained by coppicing (Cz, D) and forest pasture (A). Restoration of these traditional methods offers the only chance for survival of E. maturna in Central Europe, and the butterfly may become a flagship for other threatened organisms of open-canopy woodlands.</t>
  </si>
  <si>
    <t>1367-9430</t>
  </si>
  <si>
    <t>10.1111/j.1469-1795.2006.00045.x</t>
  </si>
  <si>
    <t>WOS:000241386700008</t>
  </si>
  <si>
    <t>Valimaki, P; Kaitala, A; Kokko, H</t>
  </si>
  <si>
    <t>Valimaki, Panu; Kaitala, Arja; Kokko, Hanna</t>
  </si>
  <si>
    <t>Temporal patterns in reproduction may explain variationin mating frequencies in the green-veined white butterfly Pieris napi</t>
  </si>
  <si>
    <t>There is genetic variation in the female mating rate in the green-veined white butterfly (Pieris napi), and females benefit from male ejaculates that contain both sperm and accessory gland substances. Although polyandry corresponds to higher lifetime fecundity than monandry, some females abstain from remating irrespective of the number of available mates. Explaining genetic variation in mating rates requires that monandrous females perform better than polyandrous ones under some conditions. We experimentally explored the reproductive performance of females either with a low or high intrinsic mating rate by allowing them to mate, feed, and lay eggs freely in a laboratory. Individual females followed different life histories: during the early days of reproduction, females with a low mating rate produced more eggs than females with a high mating rate. Hence, refraining from the benefits of multiple mating may be beneficial, if the time for reproduction is limited, or other female traits associated with polyandry are traded off against longevity. Given the day length of 10 h, a model shows that even if polyandrous females enjoy higher lifetime reproductive success, changeable and unpredictable weather will favor monandry if each period of suitable weather lasts, on average, less than 5 days. Thus, a combination of life history cost and unpredictability of fitness may explain the maintenance of monandry in the wild. Our results are also consistent with the observation that frequency of monandry increases with latitude.</t>
  </si>
  <si>
    <t>Valimaki, Panu/H-5367-2012; Kokko, Hanna/C-7861-2009</t>
  </si>
  <si>
    <t>10.1007/s00265-006-0240-y</t>
  </si>
  <si>
    <t>WOS:000241105100010</t>
  </si>
  <si>
    <t>Ghislain, M; Andrade, D; Rodriguez, F; Hijmans, RJ; Spooner, DM</t>
  </si>
  <si>
    <t>Ghislain, M.; Andrade, D.; Rodriguez, F.; Hijmans, R. J.; Spooner, D. M.</t>
  </si>
  <si>
    <t>Genetic analysis of the cultivated potato Solanum tuberosum L. Phureja Group using RAPDs and nuclear SSRs</t>
  </si>
  <si>
    <t>The Solanum tuberosum L. Phureja Group consists of potato landraces widely grown in the Andes from western Venezuela to central Bolivia, and forms an important breeding stock due to their excellent culinary properties and other traits for developing modern varieties. They have been distinguished by short-day adaptation, diploid ploidy (2n = 2x = 24), and lack of tuber dormancy. This nuclear simple sequence repeat (nSSR or microsatellite) study complements a prior random amplified polymorphic DNA (RAPD) study to explore the use of these markers to form a core collection of cultivar groups of potatoes. Like this prior RAPD study, we analyzed 128 accessions of the Phureja Group using nuclear microsatellites (nSSR). Twenty-six of the 128 accessions were invariant for 22 nSSR markers assayed. The nSSR data uncovered 25 unexpected triploid and tetraploid accessions. Chromosome counts of the 102 accessions confirmed these nSSR results and highlighted seven more triploids or tetraploids. Thus, these nSSR markers (except 1) are good indicators of ploidy for diploid potatoes in 92% of the cases. The nSSR and RAPD results: (1) were highly discordant for the remaining 70 accessions that were diploid and variable in nSSR, (2) show the utility of nSSRs to effectively uncover many ploidy variants in cultivated potato, (3) support the use of a cultivar-group (rather than a species) classification of cultivated potato, (4) fail to support a relationship between genetic distance and geographic distance, (5) question the use of any single type of molecular marker to construct core collections.</t>
  </si>
  <si>
    <t>Hijmans, Robert/N-3299-2016</t>
  </si>
  <si>
    <t>Hijmans, Robert/0000-0001-5872-2872</t>
  </si>
  <si>
    <t>10.1007/s00122-006-0399-7</t>
  </si>
  <si>
    <t>WOS:000241798000013</t>
  </si>
  <si>
    <t>Johnson, L; Camp, RJ; Brinck, KW; Banko, PC</t>
  </si>
  <si>
    <t>Johnson, Luanne; Camp, Richard J.; Brinck, Kevin W.; Banko, Paul C.</t>
  </si>
  <si>
    <t>Long-term population monitoring: Lessons learned from an endangered passerine in Hawai'i</t>
  </si>
  <si>
    <t>WILDLIFE SOCIETY BULLETIN</t>
  </si>
  <si>
    <t>Obtaining reliable population estimates is crucial to monitoring endangered species and developing recovery strategies. The palila (Loxioides bailleui) is an endangered seed-eating Hawaiian honeycreeper restricted to the subalpine forests of Mauna Kea, a volcano on the island of Hawaii, USA. The species is vulnerable to extinction primarily because &gt; 90% of the population is concentrated in &lt; 30 km(2) of habitat on the western slope of this high, dormant volcano. Annual surveys of the palila population have been conducted for ecological, legal, and other purposes since 1980. Because refinements to sampling protocols and analytical methods have evolved, we examined means of adapting the monitoring program to produce comparable estimates of abundance over the past 25-year period and into the future. We conducted variable circular plot surveys during the nonbreeding season (Jan-Mar) and this used data to obtain estimates of effective detection radius and annual density with Distance 4.0, Release 2. For comparability over the time-series, we excluded from analysis the data from new transects. We partitioned the 25-year data set (1980-1996 and 1997-2004) into 2 separate analyses because, beginning in 1997, observers received more training to reduce their tendency to estimate distances to 5-m intervals. We used geographic strata in the analysis of recent surveys because changes in habitat may have invalidated the density-based strata used previously. By adding observer and year and observer and time of day as co-variables, we improved the model fit to the 2 data sets, respectively. Annual estimates were confounded by changes in sampling methodology and analytical procedures over time. However, the addition of new transects, increased training for observers, and use of exact distance estimates instead of rounding also improved model fit. Habitat characteristics and behavior of palila that potentially influenced detection probability, sampling, analysis, and interpretation were regeneration of trees in response to reduced numbers of introduced browsing mammals, seasonally variable rates of vocalization, non-territoriality, and resource-tracking along an elevation gradient. We believe our adaptive approach to analysis and interpretation of 25 years of annual variable circular plot data could help guide similar long-term monitoring efforts.</t>
  </si>
  <si>
    <t>Camp, Richard/0000-0001-7008-923X</t>
  </si>
  <si>
    <t>1938-5463</t>
  </si>
  <si>
    <t>10.2193/0091-7648(2006)34[1055:LPMLLF]2.0.CO;2</t>
  </si>
  <si>
    <t>WOS:000243173600021</t>
  </si>
  <si>
    <t>Smith, CR; Tschinkel, WR</t>
  </si>
  <si>
    <t>Smith, C. R.; Tschinkel, W. R.</t>
  </si>
  <si>
    <t>The sociometry and sociogenesis of reproduction in the Florida harvester ant, Pogonomyrmex badius</t>
  </si>
  <si>
    <t>The colony is the functional unit of natural selection for most social insects including the Florida harvester ant, Pogonomyrmex badius. To address reproduction in the species variables were evaluated relevant to the colony-level (sociometry), and social growth ( sociogenesis). Colonies become reproductively mature when the worker population reaches similar to 700 individuals. The production of males and gynes ( reproductive females) occurs only in spring, and is highly synchronized from its onset, which in turn allows synchronization of mating in early summer. Worker production follows sexual production, and continues until colonies go dormant in winter. Once mature, colony investment into reproduction is a constant proportion of colony size ( isometric), regardless of the sex ratio produced. As individual male body size increases, they become leaner, whereas the amount of fat stored by gynes is highly variable. Larger colonies produce larger males, but gyne size is a constant across the range of colony sizes. As colony size increases, investment into males increases faster than investment into gynes. Therefore, there is a trend of increasing male bias in the sex ratio with increasing colony size ( although a single outlier complicates this conclusion). We interpret our results in the light of sexual and natural selection as documented in related species. We also report the first documentation of male production by workers in the genus Pogonomyrmex.</t>
  </si>
  <si>
    <t>Smith, Chris/0000-0003-4667-9509</t>
  </si>
  <si>
    <t>OCT 23</t>
  </si>
  <si>
    <t>WOS:000243273500002</t>
  </si>
  <si>
    <t>Flisak, Z; Ziegler, T</t>
  </si>
  <si>
    <t>Flisak, Zygmunt; Ziegler, Tom</t>
  </si>
  <si>
    <t>Dormant secondary metal-alkyl complexes are not omnipresent</t>
  </si>
  <si>
    <t>This theoretical study was inspired by the perpetual debate over the so-called "dormancy" of the active sites in propylene polymerization, i.e., a drop in their activity after a regioerror (2,1-insertion), which was reported to occur in many (although not all) catalytic systems. To explore the range of possible situations, we have selected two homogeneous systems of fundamentally different structure: an octahedral system Of C-2 symmetry with a tetradentate -O-N-N-O- ligand and a bridged indenyl catalyst. This choice was not accidental; it is in these two systems where the experimentalists cannot reach a consensus about dormancy. Our density-functional theory calculations explain why in certain catalytic systems both primary and secondary alkyl complexes can be equally reactive toward propylene polymerization, despite the intuitive concept of dormancy. To understand such a behavior, it was imperative to build an extensive model, including the counteranion and solvent effects. The discussion is also supplemented by our latest calculations on the classical second-generation Ziegler-Natta system.</t>
  </si>
  <si>
    <t>Flisak, Zygmunt/E-9866-2015; Ziegler, Tom/D-7863-2012</t>
  </si>
  <si>
    <t xml:space="preserve">Flisak, Zygmunt/0000-0003-1419-1656; </t>
  </si>
  <si>
    <t>10.1073/pnas.0602091103</t>
  </si>
  <si>
    <t>WOS:000241476200013</t>
  </si>
  <si>
    <t>Borger, L; Franconi, N; Ferretti, F; Meschi, F; De Michele, G; Gantz, A; Coulson, T</t>
  </si>
  <si>
    <t>Borger, Luca; Franconi, Novella; Ferretti, Francesco; Meschi, Fiora; De Michele, Giampiero; Gantz, Alberto; Coulson, Tim</t>
  </si>
  <si>
    <t>An integrated approach to identify spatiotemporal and individual-level determinants of animal home range size</t>
  </si>
  <si>
    <t>Animal home range use is a central focus of ecological research. However, how and why home range size varies between individuals is not well studied or understood for most species. We develop a hierarchical analytical approach-using generalized linear mixed-effects modeling of time series of home range sizes- that allows variance in home range size to be decomposed into components due to variation in temporal, spatial, and individual-level processes, also facilitating intra-and interspecific comparative analyses. We applied the approach to data from a roe deer population radiotracked in central Italy. Over multiple timescales, temporal variation is explained by photoperiod and climate and spatial variation by the distribution of habitat types and spatial variance in radio-tracking error. Differences between individuals explained a substantial amount of variance in home range size, but only a relatively minor part was explained by the individual attributes of sex and age. We conclude that the choice of temporal scale at which data are collected and the definition of home range can significantly influence biological inference. We suggest that the appropriate choice of scale and definition requires a good understanding of the ecology and life history of the study species. Our findings contrast with several common assumptions about roe deer behavior.</t>
  </si>
  <si>
    <t>Borger, Luca/C-6003-2008</t>
  </si>
  <si>
    <t>Borger, Luca/0000-0001-8763-5997; Ferretti, Francesco/0000-0002-0414-1615; Coulson, Tim/0000-0001-9371-9003</t>
  </si>
  <si>
    <t>10.1086/507883</t>
  </si>
  <si>
    <t>WOS:000240855500004</t>
  </si>
  <si>
    <t>Ulmer, BJ; Jacas, JA; Pena, JE; Duncan, RE; Castillo, J</t>
  </si>
  <si>
    <t>Ulmer, B. J.; Jacas, J. A.; Pena, J. E.; Duncan, R. E.; Castillo, J.</t>
  </si>
  <si>
    <t>Effect of temperature on life history of Aprostocetus vaquitarum (Hymenoptera : Eulophidae), an egg parasitoid of Diaprepes abbreviatus (Coleoptera : Curculionidae)</t>
  </si>
  <si>
    <t>The effect of temperatures ranging from 5 to 40 degrees C on Aprostocetus vaquitarum Wolcott (Hymenoptera: Eulophidae) oviposition and development were investigated. There were significant differences in the rate of development among the temperatures for all life stages. The egg stage lasted approximately 7 times longer at 15 than at 25 or 30 degrees C and the larval stage, consisting of 4 instars, took significantly less time at each increasing temperature from 15 to 30 degrees C. A. vaquitarum development from egg to adult took 16.3 days at 30 degrees C, significantly faster than the other temperatures tested. At 15 degrees C A. vaquitarum reached the pupal stage after a mean of 41.6 days but did not successfully complete pupation. A. vaquitarum eggs hatched on 66% of the parasitized egg masses at 35 degrees C but did not survive past the first instar. A. vaquitarum did not develop past the egg stage at 5 or 40 degrees C. Host Diaprepes abbreviatus L. (Coleoptera: Curculionidae) eggs also did not survive at temperatures of 35 and 40 degrees C on live plants. Upper and lower temperature thresholds for A. vaquitarum development were calculated to be 33.0 and 16.0 degrees C, respectively. Maximum development rate occurred at 30.9 degrees C and a thermal constant of 494.2 DD was calculated. Photoperiods ranging from 10L:14D to 16L:8D did not significantly affect development time from egg to adult at 25 degrees C. Oviposition was significantly higher at 30 degrees C than at the other temperatures tested; oviposition was also relatively high at 25 and 35 degrees C and several eggs were laid at 20 degrees C. Relatively cool winter temperatures in central Florida may be contributing to the limited range of A. vaquitarum in the state. (c) 2006 Elsevier Inc. All rights reserved.</t>
  </si>
  <si>
    <t>Jaques, Josep A./B-8352-2009</t>
  </si>
  <si>
    <t>Jaques, Josep A./0000-0003-1353-1727</t>
  </si>
  <si>
    <t>10.1016/j.biocontrol.2006.03.002</t>
  </si>
  <si>
    <t>WOS:000240905700003</t>
  </si>
  <si>
    <t>Kleszczynska, A; Vargas-Chacoff, L; Gozdowska, M; Kalamarz, H; Martinez-Rodriguez, G; Mancera, JM; Kulczykowska, E</t>
  </si>
  <si>
    <t>Kleszczynska, Agnieszka; Vargas-Chacoff, Luis; Gozdowska, Magdalena; Kalamarz, Hanna; Martinez-Rodriguez, Gonzalo; Mancera, Juan Miguel; Kulczykowska, Ewa</t>
  </si>
  <si>
    <t>Arginine vasotocin, isotocin and melatonin responses following acclimation of gilthead sea bream (Sparus aurata) to different environmental salinities</t>
  </si>
  <si>
    <t>Gilthead sea bream (Sparus aurata) is a euryhaline species with a capacity to cope with demands in a wide range of salinities and thus is a perfect model-fish to study osmoregulatory responses to salinity-adaptive processes and their hormonal control. Immature sea bream acclimated to different salinities, i.e. SW (38 parts per thousand), LSW (5 parts per thousand) and HSW (55 parts per thousand), were kept at 18 degrees C under natural photoperiod. Arginine vasotocin (AVT) and isotocin (IT) in plasma and pituitary were determined by HPLC. Plasma melatonin (Mel) was assayed by RIA. Plasma osmolality, ion concentrations (Na+, K+, Ca2+, Cl-) and Na+,K+-ATPase activity in gill were measured. A steady increase in plasma AVT, along with increasing water salinity was observed. Pituitary IT concentration in HSW-acclimated fish was significantly higher than that in LSW group. AVT/IT secretory system of sea bream does appear to be involved in the mechanism of long-term acclimation to different salinities. The distinct roles and control mechanisms of both nonapeptides are suggested. Plasma Mel was significantly higher in LSW compared with both HSW and SW groups. Data indicate that the changes in Met level are linked to osmoregulation. Further studies are required to elucidate a complex role of AVT, IT and Mel in sea bream osmoregulation. (c) 2006 Elsevier Inc. All rights reserved.</t>
  </si>
  <si>
    <t>Kulczykowska, Ewa/X-2879-2019; Mancera, Juan M/A-8132-2014; Gozdowska, Magdalena/A-4169-2018; MARTINEZ-RODRIGUEZ, GONZALO/A-2564-2009</t>
  </si>
  <si>
    <t>Kulczykowska, Ewa/0000-0002-3979-9310; Mancera, Juan M/0000-0003-0751-5966; Gozdowska, Magdalena/0000-0002-7927-2230; MARTINEZ-RODRIGUEZ, GONZALO/0000-0003-3379-580X; Kalamarz-Kubiak, Hanna/0000-0002-1904-7146</t>
  </si>
  <si>
    <t>10.1016/j.cbpa.2006.06.037</t>
  </si>
  <si>
    <t>WOS:000241222500015</t>
  </si>
  <si>
    <t>Population differences in emergence of Brassica root flies (Diptera : Anthomyiidae)</t>
  </si>
  <si>
    <t>Accurate timing of pest control measures requires a good understanding of the emergence pattern of the specific pest populations. In 1999-2000, pupae of the cabbage maggot, Delia radicum L., and the turnip maggot, D. floralis Fallen, were collected in the autumn from nine widespread locations in Norway (58-70 degrees N). After diapause development during winter, emergence was studied in a climate chamber at 18 degrees C. The time to 50% emergence was &lt; 2 wk for all populations of D. radicum, and the emergence period (time elapsed between 10 and 90% emergence) was similar to 4 d on average. The results indicated uniform and early emerging populations of this species. D. floralis, however, had much later emergence, with a wide range of emerging biotypes. The time to 50% emergence of D.floralis varied from 5 to 10 wk between populations. Moreover, the emergence period varied between 2 and 7 wk for the different populations, indicating mixtures of differently emerging biotypes. The ecological basis for the diverging emergence patterns is discussed.</t>
  </si>
  <si>
    <t>10.1603/0046-225X(2006)35[1161:PDIEOB]2.0.CO;2</t>
  </si>
  <si>
    <t>WOS:000241170600003</t>
  </si>
  <si>
    <t>Dudai, N; Putievsky, E; Chaimovitch, D; Ben-Hur, M</t>
  </si>
  <si>
    <t>Dudai, N.; Putievsky, E.; Chaimovitch, D.; Ben-Hur, M.</t>
  </si>
  <si>
    <t>Growth management of vetiver (Vetiveria zizanioides) under Mediterranean conditions</t>
  </si>
  <si>
    <t>JOURNAL OF ENVIRONMENTAL MANAGEMENT</t>
  </si>
  <si>
    <t>In spite of the advantages of Vetiver grass in light of environmental aspects, this plant is not used in the Mediterranean region. The objectives of the present study were: (i) to elucidate growth parameters and establishment of Vetiver under Mediterranean conditions suitable for its various environmental applications; and (ii) to develop management practices for growing vetiver under Mediterranean conditions. In greenhouse experiments conducted under controlled conditions it was found that, in general, increasing the minimum/maximum temperatures to 21-29 degrees C significantly increased plant height. In the Mediterranean region, this range of air temperatures is obtained mainly during the summer, from June to September. For air temperatures up to 15-23 degrees C the effect of day length on plant height was insignificant, whereas in air temperature &gt; 15-23 degrees C, the plant heights under long day conditions were significantly higher than under short day. The number of sprouts per plant increased exponentially with increasing air temperature, and was not significantly affected by the day length at any air temperature range. In open fields, the heights of irrigated vetiver plants were significantly higher than those of rain-fed plants. It was concluded that, once they were established, vetiver plants could survive the dry slimmer of the Mediterranean region under rain-fed conditions, but they would be shorter than under irrigation. Cutting or burning of the plant foliage during the spring did not improve the survival of vetiver during the dry summer. In order to obtain fast growth of vetiver and to increase the possibility of its using the rainwater, the plants should be planted in the winter, during February and March. However, under this regime, the vetiver plant cannot be used as a soil stabilizer during the first winter, because the plant is still small. In contrast, under irrigation it is advantageous to plant vetiver at the beginning of the summer; the plant then has sufficient time to grow and develop before the beginning of the winter, so that its effect as a soil stabilizer in the following wet winter could be maximal. It was found that vetiver could grow in a wide range of substrates, such as: sandy soil, loamy sand, clay soil, crushed limestone, sandy clay loam, and tuff/peat mixture. (c) 2006 Elsevier Ltd. All rights reserved.</t>
  </si>
  <si>
    <t>0301-4797</t>
  </si>
  <si>
    <t>1095-8630</t>
  </si>
  <si>
    <t>10.1016/j.jenvman.2005.10.014</t>
  </si>
  <si>
    <t>WOS:000240768600008</t>
  </si>
  <si>
    <t>Morera, AL; Abreu, P</t>
  </si>
  <si>
    <t>Morera, A. L.; Abreu, P.</t>
  </si>
  <si>
    <t>Seasonality of psychopathology and circannual melatonin rhythm</t>
  </si>
  <si>
    <t>The association of seasonal changes in health and disease has been known for centuries. The prevalence of psychopathological symptoms with seasonal fluctuations and the use of melatonin as a biological marker of circadian and circannual rhythms is well documented. The aim of this work was to study the variability of melatonin secretion between summer and winter in our geographical area (28 degrees N, 16 degrees W) and relate the changes to the level of psychopathology. Ten drug-free, nonsmoker, healthy subjects were studied in summer (August) and winter (December). Blood samples for melatonin assays were collected every hour at night for 5 hr, from 22:00 to 02:00 hr, and next day at noon. Melatonin was assayed by an ELISA technique. Psychopathology was evaluated by means of the 28-item version of the General Health Questionnaire (GHQ-28). All subjects had a circadian rhythm of melatonin secretion in summer and winter. There was a seasonal rhythm with melatonin levels being significantly higher at night in winter than in summer. Melatonin levels at 22:00, 23:00, 24:00 and 01:00 hr and mean melatonin area under the curve (AUC) were significantly higher in winter than in summer. Melatonin AUC increased 80% in winter compared with summer. The GHQ-28 somatic and anxiety subscales and the total GHQ-28 score were significantly higher in winter than summer. Psychopathology scores were significantly and negatively correlated with melatonin production in summer and winter. Our data strongly suggest that melatonin production and psychopathology levels present seasonal fluctuations and these variations should be taken into account when conducting research in this field.</t>
  </si>
  <si>
    <t>Morera-Fumero, Armando/D-2775-2013; Fumero, Armando Morera/M-3394-2019</t>
  </si>
  <si>
    <t>Morera-Fumero, Armando/0000-0002-7663-1154; Fumero, Armando Morera/0000-0002-7663-1154</t>
  </si>
  <si>
    <t>10.1111/j.1600-079X.2006.00365.x</t>
  </si>
  <si>
    <t>WOS:000240292100012</t>
  </si>
  <si>
    <t>Knox, KJE; Clarke, PJ</t>
  </si>
  <si>
    <t>Knox, K. J. E.; Clarke, P. J.</t>
  </si>
  <si>
    <t>Fire season and intensity affect shrub recruitment in temperate sclerophyllous woodlands</t>
  </si>
  <si>
    <t>The season in which a fire occurs may regulate plant seedling recruitment because of: (1) the interaction of season and intensity of fire and the temperature requirements for seed release, germination and growth; (2) post-fire rainfall and temperature patterns affecting germination; (3) the interaction of post-fire germination conditions and competition from surrounding vegetation; and (4) the interaction of post-fire germination conditions and seed predators and/or seedling herbivores. This study examined the effects of different fire intensities and fire seasons on the emergence and survival of shrubs representing a range of fire response syndromes from a summer rainfall cool climate region. Replicated experimental burns were conducted in two seasons (spring and autumn) in 2 consecutive years and fuel loads were increased to examine the effects of fire intensity (low intensity and moderate intensity). Post-fire watering treatments partitioned the effects of seasonal temperature from soil moisture. Higher intensity fires resulted in enhanced seedling emergence for hard-seeded species but rarely influenced survival. Spring fires enhanced seedling emergence across all functional groups. Reduced autumn recruitment was related to seasonal temperature inhibiting germination rather than a lack of soil moisture or competition. In Mediterranean-type climate regions, seedling emergence has been related to post-fire rainfall and exposure of seeds to seed predators. We think a similar model may operate in temperate summer rainfall regions where cold-induced dormancy over winter exposes seeds to predators for a longer time and subsequently results in recruitment failure. Our results support the theory that the effect of fire season is more predictable where there are strong seasonal patterns in climate. In this study seasonal temperature rather than rainfall appears to be more influential.</t>
  </si>
  <si>
    <t>Clarke, Peter/D-6403-2012</t>
  </si>
  <si>
    <t>10.1007/s00442-006-0480-6</t>
  </si>
  <si>
    <t>WOS:000240799700017</t>
  </si>
  <si>
    <t>Moser, JC</t>
  </si>
  <si>
    <t>Moser, John C.</t>
  </si>
  <si>
    <t>Complete excavation and mapping of a Texas leakutting ant nest</t>
  </si>
  <si>
    <t>A medium-sized nest of the Texas leafcutting ant, Atta texana (Buckley), in northern Louisiana was excavated completely, and a three-dimensional model of its external and subterranean features was constructed. In total, 97 fungus gardens, 27 dormancy cavities, and 45 detritus cavities were located. At the lower center of the funnel-shaped nest was a large central cavity, which in winter functions as a domicile for the colony and where the alate brood is reared. Vertical tunnels, possibly as deep as 32 in, may serve as wells leading to the water table. Winter mean annual temperatures within the central cavity may limit the northern geographical range of A. texana to approximate to 33 degrees N latitude. The inquilines Attaphila fungicola Wheeler, Pholeomyia comans Sabrosky, Ceuthophilm sp., Lobopoda subcuneatus Campbell, Geomysaprinus nr. formicus (Hinton), species of Aleocharinae, and a species of Annelida were seen in nest cavities and galleries.</t>
  </si>
  <si>
    <t>10.1603/0013-8746(2006)99[891:CEAMOA]2.0.CO;2</t>
  </si>
  <si>
    <t>WOS:000240607100019</t>
  </si>
  <si>
    <t>Bohonak, AJ; Holland, MD; Santer, B; Zeller, M; Kearns, CM; Hairston, NG</t>
  </si>
  <si>
    <t>Bohonak, Andrew J.; Holland, Matthew D.; Santer, Barbara; Zeller, Martina; Kearns, Colleen M.; Hairston, Nelson G., Jr.</t>
  </si>
  <si>
    <t>The population genetic consequences of diapause in Eudiaptomus copepods</t>
  </si>
  <si>
    <t>ARCHIV FUR HYDROBIOLOGIE</t>
  </si>
  <si>
    <t>Prolonged diapause (extended dormancy) is thought to greatly influence evolution in freshwater invertebrates by lengthening generation time, promoting higher levels of dispersal among populations by wind or animal vectors, and increasing effective population size. However, empirical tests of these predictions are relatively rare. Comparative studies can be informative in this regard, if the comparisons involve sympatric, closely related species that differ only in the presence or absence of a dormant life history stage. We built upon a previous study by ZELLER et al. (2006), which used this approach to study patterns of microsatellite variation in Eudiaptomus copepods from northern Europe. E. graciloides possesses diapausing eggs and adults, whereas the closely related species E. gracilis is ecologically and trophically similar but lacks diapause. To separate further historical processes from recent anthropogenic influences, we examined mitochondrial DNA sequence variation in these species from three lakes in northern Germany where they are sympatric. Biotic and abiotic variation among contemporary and historical populations was minimized by focusing on hydrologically linked lakes separated by less than 10 km. E. gracilis and E. graciloides possess very different patterns of mtDNA variation. Both species possess significant population structure on small spatial scales, but E. graciloides has far fewer alleles despite a larger average divergence. Phylogeographic analyses and Bayesian skyline plots revealed evidence for historic population expansions in both species, with the growth phase beginning thousands of generations earlier in E. gracilis than in E. graciloides. Levels of genetic diversity suggest that effective population size may be an order of magnitude larger in E. gracifis than in E. graciloides, even though E. graciloides possesses a diapausing egg bank. Although this would seem to be an ideal system for quantifying the genetic role of diapause, we found no support for the assumption that freshwater invertebrates with diapause categorically possess larger effective population sizes and higher rates of gene flow than closely related species that lack diapause.</t>
  </si>
  <si>
    <t>0003-9136</t>
  </si>
  <si>
    <t>10.1127/0003-9136/2006/0167-0183</t>
  </si>
  <si>
    <t>WOS:000241402800013</t>
  </si>
  <si>
    <t>Branstrator, DK; Brown, ME; Shannon, LJ; Thabes, M; Heimgartner, K</t>
  </si>
  <si>
    <t>Branstrator, Donn K.; Brown, Meghan E.; Shannon, Lyle J.; Thabes, Marte; Heimgartner, Katie</t>
  </si>
  <si>
    <t>Range expansion of Bythotrephes longimanus in North America: Evaluating habitat characteristics in the spread of an exotic zooplankter</t>
  </si>
  <si>
    <t>Sedimentary and water column evidence from 45 boat-accessible and eight backcountry lakes was used to investigate the distribution of Bythotrephes longimanus in northeast Minnesota, USA, and adjacent Ontario, Canada. The results expand the documented range of Bythotrephes in Minnesota from Lake Superior, Island Lake, and Saganaga Lake to Flour Lake, Greenwood Lake, McFarland Lake, Pine Lake, and Caribou Lake as well as to Saganagons Lake in Ontario. The latter three lakes are located in roadless landscapes without motorized boat access. Results confirm that Bythotrephes is no longer present in Boulder Lake or Fish Lake (St. Louis County, Minnesota), providing the first evidence of range compression (extinction following introduction) of this species in North America. Distributional expansion was confined to a corridor along the international border between northeast Minnesota and Ontario. Lakes along the invasion corridor were deeper, more transparent, and had lower chlorophyll concentration, on average, compared to other lakes studied. The pattern of range expansion provided an opportunity to test the predictions of a forecasting model for Bythotrephes occurrence (MacIsaac et al. 2000 Archiv fur Hydrobiologie 149: 1-21) based on habitat characteristics. The model predicted 51% of the surveyed inland lakes to be susceptible to invasion, however, only 13% were actually invaded, implying strong dispersal constraints. Application of the forecasting model to a broader set of 179 Minnesota lakes predicted that 41% may be vulnerable to establishment by Bythotrephes based on habitat characteristics, offering an estimate of the state's overall lake susceptibility (i.e., fundamental niche) to invasion. The results of this study provide evidence for the importance of a low-light refuge where Bythotrephes can minimize vulnerability to fish predation as a key habitat feature not considered by the forecasting model.</t>
  </si>
  <si>
    <t>10.1007/s10530-005-5278-7</t>
  </si>
  <si>
    <t>WOS:000241377700015</t>
  </si>
  <si>
    <t>Suazo, A; Pacheco, DP; Cave, RD; Frank, JH</t>
  </si>
  <si>
    <t>Suazo, Alonso; Pacheco, Diego Pu; Cave, Ronald D.; Frank, J. H.</t>
  </si>
  <si>
    <t>Longevity and fecundity of Metamasius quadrilineatus Champion (Coleoptera : Dryophthoridae) on a natural bromeliad host in the laboratory</t>
  </si>
  <si>
    <t>COLEOPTERISTS BULLETIN</t>
  </si>
  <si>
    <t>The bromeliad-eating weevil Metamasius quadrilineatus Champion is the native host of the tachinid Lixadmontia franki Wood and Cave, which is being studied as a candidate biological control agent of the Mexican bromeliad weevil, Metamasius callizona (Chevrolat), a pest of native bromeliads in Florida. Information on the reproductive biology of M. quadrilineatus was gathered in order to produce sufficient quantities of the weevil and L. franki for biological and non-target testing studies. Longevity, fecundity, and egg viability of M quadrilineatus females on Catopsis hahnii (Baker) were studied under laboratory conditions at 21 degrees C temperature, 70% relative humidity, and a 12 : 12 hr light:dark photoperiod. Females lived an average of 17.0 +/- 1.3 weeks (range = 3-29 weeks). Survivorship decreased significantly starting in week 11 and reached 48% in week 19. Females initiated oviposition 3.3 +/- 0.2 weeks (mean +/- standard error) after emergence. In total, 593 eggs were produced by 30 caged females in a 22-week oviposition period. Most of the egg production (83%) was obtained during weeks 3-13 after emergence. Maximum egg production of 3.3 eggs/female/week was reached at week S. Average egg viability was 33%. The highest percent egg hatch (77%) was obtained in week 8, followed by weeks 7 and 9 with approximately 67% and 61% viability, respectively. Mean egg length and width were 0.72 +/- 0.003 and 0.31 +/- 0.002 mm (+/- standard error, sample size = 458).</t>
  </si>
  <si>
    <t>0010-065X</t>
  </si>
  <si>
    <t>1938-4394</t>
  </si>
  <si>
    <t>10.1649/903.1</t>
  </si>
  <si>
    <t>WOS:000241975500012</t>
  </si>
  <si>
    <t>Wallisdevries, MF; Van Swaay, CAM</t>
  </si>
  <si>
    <t>Wallisdevries, Michiel F.; Van Swaay, Chris A. M.</t>
  </si>
  <si>
    <t>Global warming and excess nitrogen may induce butterfly decline by microclimatic cooling</t>
  </si>
  <si>
    <t>Global warming may explain the current poleward shift of species distributions. However, paradoxically, climatic warming can lead to microclimatic cooling in spring by advancing plant growth, an effect worsened by excess nitrogen. We suggest that spring-developing but thermophilous organisms, such as butterflies hibernating as egg or larva, are particularly sensitive to the cooling of microclimates. Using published data on butterfly trends in distribution, we report a comparatively greater decline in egg-larva hibernators in European countries with oceanic climates and high nitrogen deposition, which supports this explanation. Furthermore, trends in abundance from a nationwide butterfly monitoring scheme reveal a 63% decrease over 13 years (1992-2004) for egg-larva hibernators in the Netherlands, contrasting with a nonsignificant trend in adult-pupa hibernators. This evidence supports the hypothesis that these environmental changes pose new threats to spring-developing, thermophilous species. We underline the threat of climate change to biodiversity, as previously suggested on the basis of mobility, habitat fragmentation and evolutionary adaptation, but we here emphasize a different ecological axis of change in habitat quality.</t>
  </si>
  <si>
    <t>10.1111/j.1365-2486.2006.01202.x</t>
  </si>
  <si>
    <t>WOS:000240005300004</t>
  </si>
  <si>
    <t>Davy, AJ; Bishop, GF; Mossman, H; Redondo-Gomez, S; Castillo, JM; Castellanos, EM; Luque, T; Figueroa, ME</t>
  </si>
  <si>
    <t>Davy, A. J.; Bishop, G. F.; Mossman, H.; Redondo-Gomez, S.; Castillo, J. M.; Castellanos, E. M.; Luque, T.; Figueroa, M. 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</si>
  <si>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</si>
  <si>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</si>
  <si>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Redondo-Gomez, Susana/E-6783-2010; Castellanos Verdugo, Eloy Manuel/S-1820-2016; Davy, Anthony/E-1542-2011; Castellanos, Eloy/I-6599-2019; Figueroa Clemente, Manuel Enrique/L-7577-2014; Castillo, Jesus M/L-7071-2014</t>
  </si>
  <si>
    <t>Redondo-Gomez, Susana/0000-0002-5280-9325; Castellanos Verdugo, Eloy Manuel/0000-0001-6182-9689; Davy, Anthony/0000-0002-7658-7106; Figueroa Clemente, Manuel Enrique/0000-0002-8806-4054; Luque Palomo, Teresa/0000-0001-8512-3584; Castillo, Jesus M/0000-0003-1949-4349; Mossman, Hannah/0000-0001-5958-5320</t>
  </si>
  <si>
    <t>10.1111/j.1365-2745.2006.01156.x</t>
  </si>
  <si>
    <t>WOS:000239510400015</t>
  </si>
  <si>
    <t>Putra, NS; Yasuda, H</t>
  </si>
  <si>
    <t>Putra, Nugroho Susetya; Yasuda, Hironori</t>
  </si>
  <si>
    <t>Effects of prey species and its density on larval performance of two species of hoverfly larvae, Episyrphus balteatus de Geer and Eupeodes corollae Fabricius (Diptera : Syrphidae)</t>
  </si>
  <si>
    <t>Functional response and effects of prey species, Acyrfosiphon pisum (Harris) and Aphis craccivora Koch, and its density on larval performance such as survival rate and development time in addition to adult weight gain of the two predatory hoverflies, Episyrphus balteatus de Geer and Eupeodes corollae Fabricius, were examined in the laboratory. Our study revealed that prey density positively influences larval performance and the adult weight of the two hoverfly species. However, the effects of prey species on survival rate and development time differed: A. pisum was better food for E. balteatus, while the larval performance of E. corollae was enhanced by A. craccivora. In addition, the effect of prey density differed with development stage, since voracity increased with larval development. Both hoverfly species tended to eat a larger number of preys with lower quality, which in turn resulted in lower performance. The functional response differed between species involved and among development stages. During the third-instar stage, both species showed linear relationships as a functional response, while Holling's Type II response was observed during the young instar phase. E. balteatus tended to have linear relationships than E. corollae, and this would be caused by the larger size of E. balteatus, which in turn consumed more aphids than did E. corollae. This study suggests that the differences in the effects of prey species and its density on the larval performance of the two hoverflies, are attributable to the differences in the range of food habit and body size.</t>
  </si>
  <si>
    <t>10.1303/aez.2006.389</t>
  </si>
  <si>
    <t>WOS:000241342100002</t>
  </si>
  <si>
    <t>Raven, JA; Cockell, CS</t>
  </si>
  <si>
    <t>Raven, J. A.; Cockell, C. S.</t>
  </si>
  <si>
    <t>Influence on photosynthesis of starlight, moonlight, planetlight, and light pollution (reflections on photosynthetically active radiation in the universe)</t>
  </si>
  <si>
    <t>ASTROBIOLOGY</t>
  </si>
  <si>
    <t>Photosynthesis on Earth can occur in a diversity of organisms in the photosynthetically active radiation (PAR) range of 10 nmol of photons m(-2) s(-1) to 8 mmol of photons m(-2) s(-1). Similar considerations would probably apply to photosynthetic organisms on Earth-like planets (ELPs) in the continuously habitable zone of other stars. On Earth, starlight PAR is inadequate for photosynthetically supported growth. An increase in starlight even to reach the minimum theoretical levels to allow for photosynthesis would require a universe that was approximately ten million times older, or with a ten million times greater density of stars, than is the case for the present universe. Photosynthesis on an ELP using PAR reflected from a natural satellite with the same size as our Moon, but at the Roche limit, could support a low rate of photosynthesis at full Moon. Photosynthesis on an ELP-like satellite of a Jupiter-sized planet using light reflected from the planet could be almost 1% of the rate in full sunlight on Earth when the planet was full. These potential contributions to photosynthesis require that the contribution is compared with the rate of photosynthesis driven by direct radiation from the star. Light pollution on Earth only energizes photosynthesis by organisms that are very close to the light source. However, effects of light pollution on photosynthesis can be more widespread if the photosynthetic canopy is retained for more of the year, caused by effects on photoperiodism, with implications for the influence of civilizations on photosynthesis.</t>
  </si>
  <si>
    <t>1531-1074</t>
  </si>
  <si>
    <t>1557-8070</t>
  </si>
  <si>
    <t>10.1089/ast.2006.6.668</t>
  </si>
  <si>
    <t>WOS:000240070800012</t>
  </si>
  <si>
    <t>Mason, DD; Barboza, PS; Ward, DH</t>
  </si>
  <si>
    <t>Mason, Danielle D.; Barboza, Perry S.; Ward, David H.</t>
  </si>
  <si>
    <t>Nutritional condition of Pacific Black Brant wintering at the extremes of their range</t>
  </si>
  <si>
    <t>Endogenous stores of energy allow birds to survive periods of severe weather and food shortage during winter. We documented changes in lipid, protein, moisture, and ash in body tissues of adult female Pacific Black Brant (Branta bernicla nigricans) and modeled the energetic costs of wintering. Birds were collected at the extremes of their winter range, in Alaska and Baja California, Mexico. Body lipids decreased over winter for birds in Alaska but increased for those in Baja California. Conversely, body protein increased over winter for Brant in Alaska and remained stable for birds in Baja California. Lipid stores likely fuel migration for Brant wintering in Baja California and ensure winter survival for those in Alaska. Increases in body protein may support earlier reproduction for Brant in Alaska. Predicted energy demands were similar between sites during late winter but avenues of expenditure were different. Birds in Baja California spent more energy on lipid synthesis while those in Alaska incurred higher thermoregulatory costs. Estimated daily intake rates of eelgrass were similar between sites in early winter; however, feeding time was more constrained in Alaska because of high tides and short photoperiods. Despite differences in energetic costs and foraging time, Brant wintering at both sites appeared to be in good condition. We suggest that wintering in Alaska may be more advantageous than long-distance migration if winter survival is similar between sites and constraints on foraging time do not impair body condition.</t>
  </si>
  <si>
    <t>10.1650/0010-5422(2006)108[678:NCOPBB]2.0.CO;2</t>
  </si>
  <si>
    <t>WOS:000239827500016</t>
  </si>
  <si>
    <t>Moretti, M; Conedera, M; Moresi, R; Guisan, A</t>
  </si>
  <si>
    <t>Moretti, Marco; Conedera, Marco; Moresi, Ruben; Guisan, Antoine</t>
  </si>
  <si>
    <t>Modelling the influence of change in fire regime on the local distribution of a Mediterranean pyrophytic plant species (Cistus salviifolius) at its northern range limit</t>
  </si>
  <si>
    <t>Aims: To assess the potential distribution of an obligate seeder and active pyrophyte, Cistus salviifolius, a vulnerable species in the Swiss Red List; to derive scenarios by changing the fire return interval; and to discuss the results from a conservation perspective. A more general aim is to assess the impact of fire as a natural factor influencing the vegetation of the southern slopes of the Alps. Locations: Alps, southern Switzerland. Methods: Presence-absence data to fit the model were obtained from the most recent field mapping of C. salviifolius. The quantitative environmental predictors used in this study include topographic, climatic and disturbance (fire) predictors. Models were fitted by logistic regression and evaluated by jackknife and bootstrap approaches. Changes in fire regime were simulated by increasing the time-return interval of fire (simulating longer periods without fire). Two scenarios were considered: no fire in the past 15 years; or in the past 35 years. Results: Rock cover, slope, topographic position, potential evapotranspiration and time elapsed since the last fire were selected in the final model. The Nagelkerke R-2 of the model for C. salviifolius was 0.57 and the Jackknife area under the curve evaluation was 0.89. The bootstrap evaluation revealed model robustness. By increasing the return interval of fire by either up to 15 years, or 35 years, the modelled C. salviifolius population declined by 30-40%, respectively. Main conclusions: Although fire plays a significant role, topography and rock cover appear to be the most important predictors, suggesting that the distribution of C. salviifolius in the southern Swiss Alps is closely related to the availability of supposedly competition-free sites, such as emerging bedrock, ridge locations or steep slopes. Fire is more likely to play a secondary role in allowing C. salviifolius to extend its occurrence temporarily, by increasing germination rates and reducing the competition from surrounding vegetation. To maintain a viable dormant seed bank for C. salviifolius, conservation managers should consider carrying out vegetation clearing and managing wild fire propagation to reduce competition and ensure sufficient recruitment for this species.</t>
  </si>
  <si>
    <t>Moretti, Marco/B-7257-2013; Guisan, Antoine/A-1057-2011</t>
  </si>
  <si>
    <t>Moretti, Marco/0000-0002-5845-3198; Guisan, Antoine/0000-0002-3998-4815; Conedera, Marco/0000-0003-3980-2142</t>
  </si>
  <si>
    <t>10.1111/j.1365-2699.2006.01535.x</t>
  </si>
  <si>
    <t>WOS:000238887900015</t>
  </si>
  <si>
    <t>Lalonde, RG; Roitberg, BD</t>
  </si>
  <si>
    <t>Lalonde, R. G.; Roitberg, B. D.</t>
  </si>
  <si>
    <t>Chaotic dynamics can select for long-term dormancy</t>
  </si>
  <si>
    <t>Extended dormancy in a population is evolutionarily costly unless some variance in season-to-season fitness (usually driven by variance in environmental quality) makes bet hedging useful. Consequently, dormancy in a population is usually accepted as evidence of environmental variance. Using a Ricker-type model with heritable variation in dormancy, we show that this need not be so. Intrinsic population dynamics can generate chaotic fluctuations in the absence of environmental variance. Chaotic dynamics increase the frequency of a range of dormant strategists under natural selection, even when mortality during dormancy is relatively high. The buffering effect of dormant individuals then eliminates chaotic dynamics or generates periodic orbits of relatively low amplitude. These stabilized populations harbor a high frequency of dormant individuals that express a range of propensities to enter dormancy.</t>
  </si>
  <si>
    <t>10.1086/505155</t>
  </si>
  <si>
    <t>WOS:000239040800012</t>
  </si>
  <si>
    <t>Richardson, AD; Bailey, AS; Denny, EG; Martin, CW; O'Keefe, J</t>
  </si>
  <si>
    <t>Phenology of a northern hardwood forest canopy</t>
  </si>
  <si>
    <t>While commonplace in other parts of the world, long-term and ongoing observations of the phenology of native tree species are rare in North America. We use 14 years of field survey data from the Hubbard Brook Experimental Forest to fit simple models of canopy phenology for three northern hardwood species, sugar maple (Acer saccharum), American beech (Fagus grandifolia), and yellow birch (Betula alleghaniensis). These models are then run with historical meteorological data to investigate potential climate change effects on phenology. Development and senescence are quantified using an index that ranges from 0 (dormant, no leaves) to 4 (full, green canopy). Sugar maple is the first species to leaf out in the spring, whereas American beech is the last species to drop its leaves in the fall. Across an elevational range from 250 to 825 m ASL, the onset of spring is delayed by 2.7 +/- 0.4 days for every 100 m increase in elevation, which is in reasonable agreement with Hopkin's law. More than 90% of the variation in spring canopy development, and just slightly less than 90% of the variation in autumn canopy senescence, is accounted for by a logistic model based on accumulated degree-days. However, degree-day based models fit to Hubbard Brook data appear to overestimate the rate at which spring development occurs at the more southerly Harvard Forest. Autumn senescence at the Harvard Forest can be predicted with reasonable accuracy in sugar maple but not American beech. Retrospective modeling using five decades (1957-2004) of Hubbard Brook daily mean temperature data suggests significant trends (P &lt;= 0.05) towards an earlier spring (e.g. sugar maple, rate of change=0.18 days earlier/yr), consistent with other studies documenting measurable climate change effects on the onset of spring in both North America and Europe. Our results also suggest that green canopy duration has increased by about 10 days (e.g. sugar maple, rate of change=0.21 days longer/yr) over the period of study.</t>
  </si>
  <si>
    <t>10.1111/j.1365-2486.2006.01164.x</t>
  </si>
  <si>
    <t>WOS:000238352800004</t>
  </si>
  <si>
    <t>Fontaneto, D; Ricci, C</t>
  </si>
  <si>
    <t>Fontaneto, Diego; Ricci, Claudia</t>
  </si>
  <si>
    <t>Spatial gradients in species diversity of microscopic animals: the case of bdelloid rotifers at high altitude</t>
  </si>
  <si>
    <t>Aim Organisms smaller than 2 mm appear not to follow the spatial patterns in richness and diversity commonly observed in macroscopic organisms. We describe spatial patterns in species diversity in a group of microscopic organisms, bdelloid rotifers, living in moss and lichen patches, in order to test the hypotheses of no relationship between species richness and composition and spatial gradients, suggested by previously published patterns in microscopic organisms. Location Moss and lichen patches as habitats for bdelloids, on high-elevation peaks at altitudes between 2984 and 4527 m a.s.l. across the Italian, French and Swiss Alps, with distances among sample sites ranging from 1 m to 420 km, in comparison with lower-elevation samples at altitudes from 850 to 1810 m a.s.l. Methods We sampled species assemblages of bdelloid rotifers living in isolated moss and lichen patches in 47 sites. We described the observed alpha, beta and gamma diversities; the heterogeneity of species assemblages; and the estimated number of species (incidence-based coverage estimator). Patterns in species distribution were analysed at three different levels: (1) habitat, comparing species richness on moss and lichen substrates, testing differences in alpha diversity and heterogeneity (ANOVA), species composition (analysis of similarities test), and gamma diversity (rarefaction curves); (2) altitude, comparing the observed richness with previously published data from locations well below 2000 m; and (3) distances between sites, correlating the matrix of Jaccard dissimilarities and the matrix of geographical distances with a Mantel test. Results Both species richness and species composition of bdelloid rotifers differed significantly between mosses and lichens at high elevations, but no difference was found in the heterogeneity of species assemblages. Alpha diversity was significantly lower at high-elevation than at low-elevation sites, but the estimated number of species was not reduced when compared with sites at low elevations. Geographical distance between sites had no effect on species composition in either mosses or lichens. The distribution of species was highly heterogeneous, with a low similarity among assemblages. Main conclusion As expected, bdelloids appear to occupy habitats selectively. The altitudinal gradient in species richness for bdelloid rotifers is limited to a decrease in alpha diversity only; such a decrease is not caused by a lower number of species (low gamma diversity) being able to tolerate harsh conditions, and high-altitude species are not a subset of species living at lower elevations. The observed values of alpha, beta and gamma diversity at high altitudes in the Alps are compatible with the scenario of a very low number of available propagules because of the low density of patches of favourable habitat. Our results suggest that the geographical distribution of animals, and therefore biodiversity patterns, may be strongly influenced by animal size, as small organisms such as bdelloids appear to show spatial patterns that differ from those known in larger animals. Differences in body size should be taken into account carefully in future studies of biodiversity patterns.</t>
  </si>
  <si>
    <t>10.1111/j.1365-2699.2006.01502.x</t>
  </si>
  <si>
    <t>WOS:000238104700017</t>
  </si>
  <si>
    <t>Rakhshaee, R; Khosravi, M; Ganji, MT</t>
  </si>
  <si>
    <t>Rakhshaee, Roohan; Khosravi, Morteza; Ganji, Masoud Taghi</t>
  </si>
  <si>
    <t>Kinetic modeling and thermodynamic study to remove Pb(II), Cd(II), Ni(II) and Zn(II) from aqueous solution using dead and living Azolla filiculoides</t>
  </si>
  <si>
    <t>JOURNAL OF HAZARDOUS MATERIALS</t>
  </si>
  <si>
    <t>Dead Azolla filiculoides can remove Ph(2+) Cd(2+), Ni(2+) and Zn(2+) corresponding to second-order kinetic model. The maximum adsorption capacity (Q(max)) to remove these metal ions by the alkali and CaCl(2)/MgCl(2)/NaCl (2: 1: 1, molar ratio) activated Azolla from 283 to 313 K was 1.431-1.272, 1.173-0.990, 1.365-1.198 and 1.291-0.981 mmol/g dry biomass, respectively. Q(max) to remove these heavy metals by the non-activated Azolla at the mentioned temperature range was obtained 1.131-0.977, 1.092-0.921, 1.212-0.931 and 1.103-0.923 mmol/g dry biomass, respectively. In order to remove these metal ions by the activated Azolla, the enthalpy change (Delta H) was -4.403, -4.495, -4.557 and -4.365 kcal/mol and the entropy change (AS) was 2.290, 1.268, 1.745 and 1.006 cal/mol K, respectively. While, to remove these metal ions by the non-activated Azolla, Delta H was -3.685, -3.766, -3.967 and -3.731 kcal/mol and AS was 2.440, 1.265, 1.036 and 0.933 cal/mol K, respectively. On the other hand, the living Azolla removed these heavy metals corresponding to first-order kinetic model. It was also shown that pH, temperature and photoperiod were effective both on the rate of Azolla growth and the rate of heavy metals uptake during 10 days. It was appeared the use of Ca(NO(3))(2) increased both Azolla growth rate and the rate of heavy metals uptake while the using KNO(3) although increased Azolla growth rate but decreased the rate of heavy metals uptake. (c) 2005 Elsevier B.V. All rights reserved.</t>
  </si>
  <si>
    <t>0304-3894</t>
  </si>
  <si>
    <t>10.1016/j.jhazmat.2005.10.042</t>
  </si>
  <si>
    <t>WOS:000238110300017</t>
  </si>
  <si>
    <t>Angeler, DG; Sanchez, B; Garcia, G; Moreno, JM</t>
  </si>
  <si>
    <t>Angeler, David G.; Sanchez, Beatriz; Garcia, Gregorio; Moreno, Jose M.</t>
  </si>
  <si>
    <t>Community ecotoxicology: Invertebrate emergence from Fire Trol 934 contaminated vernal pool and salt marsh sediments under contrasting photoperiod and temperature regimes</t>
  </si>
  <si>
    <t>Fire retardant chemicals are being used increasingly throughout the world to effectively manage wildland fires. The widespread use and high volume of retardant products being applied increase the potential for contamination of temporary wetlands that represent critical habitat for numerous species. This study aimed at assessing the emergence response of invertebrates from fire-retardant-contaminated sediments derived from two temporary wetlands, a vernal pool and a salt marsh, which differ distinctly in their invertebrate resting egg bank structure. Two application rates (1 and 3 L m(-2)) of the commercially available fire retardant, Fire Trol 934, were used to simulate environmentally realistic contamination scenarios for wetlands situated in Mediterranean grasslands and shrublands, respectively. Two contrasting emergence conditions (winter versus spring flooding conditions) were simulated to take into account the high inter- and intra-annual variability of pond filling in Mediterranean areas. Results showed a decrease in abundance (p &lt; 0.001), taxonomic richness (p &lt; 0.001) and biodiversity based on Shannon-Weaver diversity indices (p &lt; 0.001) in both wetlands and under both emergence conditions with increased retardant application rate. This was due to the loss of chydorids, daphnids, ostracods, and rotifers in the vernal pool, and rotifers, nematodes, protozoa and aquatic fungi in the salt marsh. The observed patterns were similar for many taxa and community metrics at either retardant level irrespective of hatching regime, suggesting that the timing of pond filling was generally not an important influence in community response to Fire Trol. A multivariate approach to characterize community structure suggests that wetlands that undergo periodic drying are resilient to perturbations by chemicals and that community responses to anthropogenic stressors may be well within the range of response to natural disturbances. (c) 2006 Elsevier B.V. All rights reserved.</t>
  </si>
  <si>
    <t>Moreno, Jose M./M-5578-2015</t>
  </si>
  <si>
    <t>Moreno, Jose M./0000-0002-3729-9523; Garcia, Gregorio/0000-0001-6686-9903</t>
  </si>
  <si>
    <t>10.1016/j.aquatox.2006.02.030</t>
  </si>
  <si>
    <t>WOS:000238110100007</t>
  </si>
  <si>
    <t>Frank, JH; Cooper, TM; Larson, BC</t>
  </si>
  <si>
    <t>Frank, J. H.; Cooper, T. M.; Larson, B. C.</t>
  </si>
  <si>
    <t>Metamasius callizona (Coleoptera : Dryophthoridae): Longevity and fecundity in the laboratory</t>
  </si>
  <si>
    <t>Metamasius callizona (Chevrolat) is native to southern Mexico and Guatemala. It was detected in Broward County, Florida, in 1989 and has spread to 20 counties in southern Florida, where it devastates populations of native epiphytic bromeliads and also attacks cultivated bromeliads. Larvae mine into stems of larger bromeliads, killing them. New data were obtained at approximate to 25 degrees C and a photoperiod of 14:10 L:D to optimize cultures of this insect to serve as hosts for the production of biological control agents. After pairing with males, it took an average of 28.9 d (+/- 17.8, range 8-89 d) for females to begin laying eggs; thereafter, each female laid eggs for the remainder of her life, or within just a few days of her death. The total duration of life of 75 ovipositing females averaged 156.4 d (+/- 96.7, range 26-387 d); their lifetime egg production averaged 39.6 eggs (+/- 40.0, range 2-188 eggs).</t>
  </si>
  <si>
    <t>10.1653/0015-4040(2006)89[208:MCCDLA]2.0.CO;2</t>
  </si>
  <si>
    <t>WOS:000238771000015</t>
  </si>
  <si>
    <t>Schonbrunner, IM; Eder, E</t>
  </si>
  <si>
    <t>Schoenbrunner, Iris Maria; Eder, Erich</t>
  </si>
  <si>
    <t>pH-related hatching success of Triops cancriformis (Crustacea : Branchiopoda : Notostraca)</t>
  </si>
  <si>
    <t>Six different pH ranges were tested for the hatching rate of Triops cancriformis cysts. Cumulative hatching numbers approach to approximately 50% of cysts. The highest hatching rates, co-occurring with the shortest hatching times, were recorded in the neutral range. No hatching took place at pH values 9 and above. This corresponds with the most frequent habitats of this species, snowmelt pools of river flood plains as well as aestival pools caused by heavy rainfalls. Occurrences in sodic alkaline pans can be explained by relatively low pH values at the time of inundation.</t>
  </si>
  <si>
    <t>10.1007/s10750-006-0018-2</t>
  </si>
  <si>
    <t>WOS:000237552100040</t>
  </si>
  <si>
    <t>Govindarajulu, P; Price, WS; Anholt, BR</t>
  </si>
  <si>
    <t>Govindarajulu, Purnima; Price, Wm Stephen; Anholt, Bradley R.</t>
  </si>
  <si>
    <t>Introduced bullfrogs (Rana catesbeiana) in western Canada: Has their ecology diverged?</t>
  </si>
  <si>
    <t>Organisms can diverge in life history when introduced outside their native range due to release from predators, competitors, and parasites, and also due to genetic drift and local adaptation. We studied the ecology of the American Bullfrog (Rana catesbeiana) in its introduced range in British Columbia (BC). To assess differences between introduced and native populations, we compared the population ecology of BC bullfrogs to published life-history parameters from the bullfrog's extensive native range in eastern North America. In BC, bullfrogs emerged from hibernation in late April and early May. Breeding choruses developed fully when air temperatures exceeded 20 degrees C. Eggs were laid from mid-June to mid-July when the mean water temperature was 20 degrees C. Mean egg mass size was 13,014 +/- 7,296 eggs (mean standard deviation). Tadpoles hatched in 3 to 5 days and overwintered the first year as tadpoles. Approximately 68% of the tadpoles metamorphosed at the end of the following summer, but the remaining spent a second winter in the pond. Bullfrogs were large enough to attain sexual maturity 2 yr after metamorphosis. Bullfrog population density among ponds varied from 4.1 to 530 frogs/ha. Terrestrial insects were the primary prey item of bullfrogs &lt; 150 g, whereas frogs were the primary prey item of larger bullfrogs. The life-history parameter values estimated for BC bullfrogs were within the range observed for bullfrogs in their native habitats. Due to milder weather conditions in southwestern BC, the seasonal pattern and growth rate of bullfrogs were similar to lower latitude populations in Kentucky and Missouri. We found no evidence to support the hypothesis that when released from native predators and parasites bullfrogs build up to unusually high population densities or attain significantly larger sizes in their introduced range.</t>
  </si>
  <si>
    <t>10.1670/68-05A.1</t>
  </si>
  <si>
    <t>WOS:000238621400014</t>
  </si>
  <si>
    <t>Bohlenius, H; Huang, T; Charbonnel-Campaa, L; Brunner, AM; Jansson, S; Strauss, SH; Nilsson, O</t>
  </si>
  <si>
    <t>CO/FT regulatory module controls timing of flowering and seasonal growth cessation in trees</t>
  </si>
  <si>
    <t>Forest trees display a perennial growth behavior characterized by a multiple-year delay in flowering and, in temperate regions, an annual cycling between growth and dormancy. We show here that the CO/FT regulatory module, which controls flowering time in response to variations in daylength in annual plants, controls flowering in aspen trees. Unexpectedly, however, it also controls the short-day-induced growth cessation and bud set occurring in the fall. This regulatory mechanism can explain the ecogenetic variation in a highly adaptive trait: the critical daylength for growth cessation displayed by aspen trees sampled across a latitudinal gradient spanning northern Europe.</t>
  </si>
  <si>
    <t>Jansson, Stefan/A-1119-2009</t>
  </si>
  <si>
    <t>Jansson, Stefan/0000-0002-7906-6891; Nilsson, Ove/0000-0002-1033-1909</t>
  </si>
  <si>
    <t>MAY 19</t>
  </si>
  <si>
    <t>10.1126/science.1126038</t>
  </si>
  <si>
    <t>WOS:000237628800042</t>
  </si>
  <si>
    <t>Dinesh, R; Chaudhuri, SG; Sheeja, TE</t>
  </si>
  <si>
    <t>ATP levels and adenylate energy charge in soils of mangroves in the Andamans</t>
  </si>
  <si>
    <t>Adenosine 5'-triphosphate (ATP) is considered to be a useful indicator of life in soil and the adenylate energy charge (AEC) indicates the energetic status of soil microorganisms. ATP concentration and AEC levels have been extensively studied in a diverse group of soils. However, little knowledge is available on the levels of ATP and AEC in soils, of mangroves. We report here the levels of adenylates ATP, adenosine di-phosphate (ADP) and adenosine monophosphate (AMP)) and AEC in soils of undisturbed mangroves of South-, Middle-, North- and Little-Andamans. Relevant soil physico-chemical and microbial parameters and their relationship to ATP and AEC were also examined. Averaged across various mangrove sites, total N level was 1.44 +/- 0.13 g kg l, organic C 15.6 +/- 1.5 g kg(-1), microbial biomass C 410 +/- 35 mu g kg(-1), microbial biomass N 34 +/- 2 mu g kg(-1) and qCO(2) 41.1 +/- 4.4 mg CO2 (g biomass, C)(-1) d(-1). Among the adenylates, ATP ranged from 2.32 to 3.22 nmol g(-1) (mean 2.87 +/- 0.29), AMP from 0.21 to 0.29 nmol g(-1) (mean 0.25 +/- 0.03) and ADP from 0.41 to 0.48 nmol g(-1) mean 0.44 +/- 0.03). Across sites, the average microbial biomass C/organic C ratio was 2.6 +/- 0.2% and microbial biomass C/N ratio at the Mangrove sites was wider and ranged from 11.2 to 14.5 with a mean of 12.0 +/- 0.9. The ATP/microbial biomass C ratio ranged from 6.0 to 8.2 mu mol g(-1) with a mean of 7.0 +/- 0.6 mu mol g(-1), markedly lower than the worldwide average of 10-12 mu mol g(-1) reported in a wide range of soils. Lower ATP/microbial biomass C ratio in our mangrove soils is most likely due to a changed microbial community structure indicating a decomposition pathway dominated by fungi and microorganisms with large microbial biomass C/N ratio. The AEC levels were consistently &gt; 8.0 (mean 0.87) at all the sites, suggesting that the majority of microorganisms in these mangrove soils are probably dormant.</t>
  </si>
  <si>
    <t>r, dinesh/A-9771-2019</t>
  </si>
  <si>
    <t>r, dinesh/0000-0002-4020-4599</t>
  </si>
  <si>
    <t>WOS:000237837500025</t>
  </si>
  <si>
    <t>Toyama, M; Ihara, F; Yaginuma, K</t>
  </si>
  <si>
    <t>Toyama, Masatoshi; Ihara, Fumio; Yaginuma, Katsuhiko</t>
  </si>
  <si>
    <t>Formation of aggregations in adults of the brown marmorated stink bug, Halyomorpha halys (St(a)over-circle-l) (Heteroptera : Pentatomidae): The role of antennae in short-range locations</t>
  </si>
  <si>
    <t>We examined whether stimuli among one another are involved in the short-range locations of the Halyomorpha halys adult, which often forms aggregations when overwintering. Ten diapausing adults were released into a clear container at 10 degrees C. After a certain time period, their distribution was compared with a random distribution, and a tendency for a strong concentrated distribution with crowding was observed under both light and dark conditions. However, antennectomy prevented bugs from aggregating and this clarified the role of antenna in short-range locations. This finding suggests that overwintering aggregation in H. halys is guided by a chemical or tactile interaction among individuals, at least within a narrow range. In addition, the relationship between this aggregation habit and temperature was examined. Although temperatures of 15 degrees C and 20 degrees C caused bugs to become active, the habit of settling close to one another was not reduced. Based on these results, we inferred that the aggregation habit of H. halys adults itself is not temperature dependent, and that the overwintering aggregation is caused by an increase in opportunity for contact with each other, such as from a mutual preference for the overwintering environment, and a decrease in behavioral activity resulting from a decrease in temperature.</t>
  </si>
  <si>
    <t>10.1303/aez.2006.309</t>
  </si>
  <si>
    <t>WOS:000238903300015</t>
  </si>
  <si>
    <t>Ghajar, F; Holford, P; Alhussaen, K; Beattie, A; Cother, E</t>
  </si>
  <si>
    <t>Ghajar, Feridon; Holford, Paul; Alhussaen, Khalaf; Beattie, Andrew; Cother, Eric</t>
  </si>
  <si>
    <t>Optimising sporulation and virulence in Drechslera avenacea</t>
  </si>
  <si>
    <t>Studies were conducted on agar media to optimise sporulation of Drechslera avenacea, a fungal pathogen being evaluated as a biological control agent for Avena species (wild oats). Conidium production was affected by nutrition, pH, temperature and light conditions. Of the agar media tested, Czapek Dox agar (CZA) and half-strength oatmeal agar (OMA) were the only media where sporulation occurred at all temperatures tested under a 12-h light: 12-h dark photoperiod (L/D). The optimum temperature for conidium production was 20 degrees C on (2)\(1) OMA, whereas there was no optimum temperature on CZA. Under a 12-h near-ultraviolet (NUV): 12-h dark photoperiod (NUV/D), similar numbers of conidia were produced on CZA at 6.66, 14.56, and 22.78 W m(-2), whereas on OMA conidium production was the highest at 14.56 W m(-2). When NUV/D and L/D conditions were compared, similar numbers of conidia where produced on CZA, whereas OMA conidium production was superior under the NUV/D photoperiod. Considerable variation in sporulation and degree of virulence of D. avenacea was detected among isolates from different geographic areas. The most virulent conidia were obtained on OMA at 20 degrees C incubated under continuous illumination NUV light. Therefore, the most suitable conditions for conidium production of D. avenacea were growth for 1 week on OMA at 20 degrees C under continuous NUV at an intensity of 14.56 W m(-2). Under these conditions, 1.1 x 10(5) conidia mL(-1) were produced which is the highest sporulation yet reported for any Drechslera spp., which are traditionally poor sporulators.</t>
  </si>
  <si>
    <t>Holford, Paul/G-2820-2010</t>
  </si>
  <si>
    <t>10.1080/09583150500532659</t>
  </si>
  <si>
    <t>WOS:000238156700003</t>
  </si>
  <si>
    <t>Dahms, HU; Li, XD; Zhang, G; Qian, PY</t>
  </si>
  <si>
    <t>Dahms, Hans-Uwe; Li, Xiangdong; Zhang, Gan; Qian, Pei-Yuan</t>
  </si>
  <si>
    <t>Resting stages of Tortanus forcipatus (Crustacea, Calanoida) in sediments of Victoria Harbor, Hong Kong</t>
  </si>
  <si>
    <t>The distribution and abundance of viable and non-viable (so-called resting eggs) embryos of the calanoid copepod Tortanus forcipatus were determined in the laboratory by the enumeration of nauplii that emerge from sediments collected in Victoria Harbor (Hong Kong). Sediment cores sliced down to a depth of 37 cm showed the highest number of viable resting eggs near the surface layer (0-5 cm). The number of viable eggs sharply decreased with sediment depth, particularly at the inner harbor stations, although diapause eggs remained viable as deep as 25 cm. Pb-210 analyses of the sediments indicated that the mean egg age was 4.9 years. The egg mortality of T. forcipatus in the sediments was 0.135 year(-1), or 78.22% annual egg survival, calculated by regressing In (egg density) from sediment age. The range of horizontal distribution of viable resting eggs was 24.25 x 10(3)-58.90 x 10(3) m(-2), with a mean value of 36.8 x 10(3) m(-2) over all stations. The accumulation of viable resting eggs that can persist for an extended period of time provided evidence for the existence of an egg bank of T. forcipatus in the sediments of Victoria Harbor.</t>
  </si>
  <si>
    <t>Zhang, Gan/C-3528-2012; Li, Xiangdong/B-2211-2008</t>
  </si>
  <si>
    <t>Li, Xiangdong/0000-0002-4044-2888</t>
  </si>
  <si>
    <t>10.1016/j.ecss.2005.12.011</t>
  </si>
  <si>
    <t>WOS:000237617000003</t>
  </si>
  <si>
    <t>Thompson, R; Clark, RM</t>
  </si>
  <si>
    <t>Spatio-temporal modelling and assessment of within-species phenological variability using thermal time methods</t>
  </si>
  <si>
    <t>Phenological observations of flowering date, budding date or senescence provide very valuable time series. They hold out the prospect for relating plant growth to environmental and climatic factors and hence for engendering a better understanding of plant physiology under natural conditions. The statistical establishment of associations between time series of phenological data and climatic factors provides a means of aiding forecasts of the biological impacts of future climatic change. However, it must be kept in mind that plant growth and behaviour vary spatially as well as temporally. Environmental, climatic and genetic diversity can give rise to spatially structured variation on a range of scales. The variations extend from large-scale geographical (clinal) trends, through medium-scale population and sub-population fluctuations, to micro-scale differentiation among neighbouring plants, where spatially close individuals are found to be genetically more alike than those some distance apart. We developed spatio-temporal phenological models that allow observations from multiple locations to be analysed simultaneously. We applied the models to the first-flowering dates of Prunus padus and Tilia cordata from localities as far apart as Norway and the Caucasus. Our growing-degree-day approach yielded a good fit to the available phenological data and yet involved only a small number of model parameters. It indicated that plants should display different sensitivities to temperature change according to their geographical location and the time of year at which they flower. For spring-flowering plants, we found strong temperature sensitivities for islands and archipelagos with oceanic climates, and low sensitivities in the interiors of continents.</t>
  </si>
  <si>
    <t>10.1007/s00484-005-0017-4</t>
  </si>
  <si>
    <t>WOS:000237291800008</t>
  </si>
  <si>
    <t>Barrett, K; Goldsmith, W; Silva, M</t>
  </si>
  <si>
    <t>Barrett, K.; Goldsmith, W.; Silva, M.</t>
  </si>
  <si>
    <t>Integrated bioengineering and geotechnical treatments for streambank restoration and stabilization along a landfill</t>
  </si>
  <si>
    <t>JOURNAL OF SOIL AND WATER CONSERVATION</t>
  </si>
  <si>
    <t>Vegetative-based bioengineering treatments were integrated with geotechnical treatments to provide effective, affordable and en vironmentally sound restoration and stabilization of an eroding streambank [8 m (27 ft) high and 145 m (470 ft) long] along a sanitary landfill adjacent to Mill Creek in Cincinnati, Ohio. Bank stabilization design featured the use of dormant live brush in several configurations: live poles installed through interstices in a rock toe; brush layers laid between geogrid-wrapped soil lifts; live stakes through a coir blanket, and a brush fascine staked in a trench near the top of bank. Vegetation has grown vigorously and no erosion problems have been observed. Bank stability was confirmed by a topographic survey in 2004 showing no observable difference from a post-construction survey in 1999. A quantitative vegetation survey in April 2004 determined essentially 100 percent grass coverage on the banks. Seventy-four percent of stakes/poles installed in the upper bank survived, white 39 percent in the lower bank survived. Overall, percent coverage by the shrub/tree layer was visually estimated at about 75 percent.</t>
  </si>
  <si>
    <t>0022-4561</t>
  </si>
  <si>
    <t>WOS:000239080600010</t>
  </si>
  <si>
    <t>Dumont, C; Pearce, CM; Stazicker, C; An, YX; Keddy, L</t>
  </si>
  <si>
    <t>Can photoperiod manipulation affect gonad development of a boreo-arctic echinoid (Strongylocentrotus droebachiensis) following exposure in the wild after the autumnal equinox?</t>
  </si>
  <si>
    <t>A laboratory experiment was conducted in the winter of 2003-2004 to assess the effect of varying photoperiod regime on consumption rate, assimilation rate, absorption efficiency, and gonad development of the green sea urchin, Strongylocentrotus droebachiensis. Adult individuals were collected from the wild after they had been exposed to the ambient autumn photoperiod cue (which is the extraneous trigger thought to elicit gametogenesis in this species) and placed at ambient temperature for 12 weeks under five different photoperiod regimes: (1) 24 h light:0 h dark="0D", (2) 16 h light:8 h dark="8D", (3) 8 h light:16 h dark="16D", (4) 0 h light:24 h dark="24D", and (5) ambient photoperiod (range: 10.50-15.25 h dark). Urchins in these five treatments were fed ad libitum with bull kelp, Nereocystis luetkeana. A sixth treatment consisted of starved individuals held under 0D conditions. Various gonad factors including gonad index, percent gonad water, gonad colour (CIE lightness or L*, CIE hue or a*, and CIE chroma or b*), percent area occupation of the gonad by various cell types (nutritive phagocytes, spermatozoa, and secondary oocytes/ova), and stage of development were assessed at the beginning of the experiment and at weeks 4, 8, and 12 of the study. Consumption and assimilation rates were assessed at weeks 4 and 12 and absorption efficiency at week 12 of the experiment. Urchins were predominantly in the growing and premature stages at the beginning of the experiment, but by week 4 at least 20% of individuals in all treatments receiving food were classified as mature. Spawning occurred during all these treatments between weeks 4 and 8, as evidenced by significant decreases in spermatozoa and secondary oocytes/ova and a significant decrease in percent gonad water, but was not accompanied by major declines in gonad indices. Greater than 90% of individuals in all five of the fed treatments were in the recovering and growing stages at the end of the experiment. The 16D treatment had by far the greatest percentage of urchins in the growing stage. In contrast, individuals that were starved were predominantly in the mature stage at weeks 4, 8, and 12, with only similar to 30% reaching the spawning stage by the end of the experiment. Photoperiod significantly affected gonad indices at the termination of the experiment with gonad index being the highest in the 16D treatment; this was significantly greater than in the 8D and ambient treatments. Photoperiod did not significantly affect gonad percent water, gonad lightness, or gonad hue. Gonad chroma was significantly affected by photoperiod, urchins held under ambient conditions having significantly lower b* readings than individuals in any other treatment. Photoperiod had little or no affect on consumption rate, assimilation rate, or absorption efficiency. Thus, differences among treatments in regards to gonad index, gonad chroma, and stage of development cannot be attributed to variations in feeding, absorption, or assimilation. The results of this experiment indicate that once gametogenesis is initiated, photoperiod manipulation cannot prevent ultimate spawning. However, photoperiod regime can affect the rate at which urchins move through the various stages of the gametogenic cycle. Urchins placed on short days under artificial lighting (16D) moved through the spawning stage into recovering and growing stages the fastest. This photoperiod regime also produced the highest gonad index at the end of the experiment. Since the commercial urchin market prefers large gonads in the growing and premature stags (i.e. before the mature stage is reached and gonads start leaking sperm and eggs), short day-lengths under artificial lighting (16D) appear to be the best photoperiod conditions for optimizing marketability.</t>
  </si>
  <si>
    <t>10.1007/s00227-005-0203-2</t>
  </si>
  <si>
    <t>WOS:000237190200023</t>
  </si>
  <si>
    <t>Babiak, I; Ottesen, O; Rudolfsen, G; Johnsen, S</t>
  </si>
  <si>
    <t>Quantitative characteristics of Atlantic halibut, Hippoglossus hippoglossus L., semen throughout the reproductive season</t>
  </si>
  <si>
    <t>The overall objective of the study was to investigate changes in quantitative parameters of Atlantic halibut (Hippoglossus hippoglossus L.) semen throughout the reproductive season in order to systematize the knowledge about biology of Atlantic halibut spermatozoa. Semen samples were collected from February to May from broodstock males kept under either a natural or 3-month advanced photoperiod regime. Spermatozoa concentration, semen pH and osmolality, as well as spermatozoa motility parameters were investigated. The use of catheterization of sperm was examined. Also, fertilization tests were performed. We found that spermatozoa concentration increases in a linear-like mode towards the end of the spawning season, which correlated with a decrease in a number of spermatozoa motility parameters, including actual percentage of motile spermatozoa (MOT), curvilinear velocity (VCL) and straight-line velocity (VSL) of spermatozoa. A breakpoint in MOT occurred when spermatozoa reached I concentration in the range of 17-20 x 10(9) spermatozoa/mL. The fertilization ability of sperm from males kept under natural photoperiod decreased in April. Survival of embryos at 80 degrees days produced by fertilizing eggs of single female with sperm from natural photoperiod males was 88, 76 and 41 % oil April 09 and 17, and May 01. respectively, whereas using sperm from 3-month delayed photoperiod males for fertilizing eggs from the same female on April 27 resulted in 80% of surviving embryos, not differing significantly from the data from April 09. Physical decomposition of spermatozoa was observed towards the end of the season and it was related to an increase in the whole semen osmolality. Catheterization of semen did not improve spermatozoa motility parameters, however, it reduced the variation in recorded values, especially in the case of pH, caused by contamination with feces or urine. Post-seasonal decrease in spermatozoa concentration was likely related to intensive ageing processes. Based on the present study and available data by other researchers, a model of changes of quantitative parameters in Atlantic halibut semen throughout the reproductive season is proposed. (C) 2005 Elsevier Inc. All rights reserved.</t>
  </si>
  <si>
    <t>Babiak, Igor/0000-0002-1462-2690; Rudolfsen, Geir/0000-0001-7984-8458</t>
  </si>
  <si>
    <t>10.1016/j.theriogenology.2005.09.004</t>
  </si>
  <si>
    <t>WOS:000236872600011</t>
  </si>
  <si>
    <t>Kamimoto, S; Nohara, R; Ichikawa, T</t>
  </si>
  <si>
    <t>Kamimoto, Satoshi; Nohara, Rika; Ichikawa, Toshio</t>
  </si>
  <si>
    <t>Coordination between the electrical activity of developing indirect flight muscles and the firing activity of a population of neurosecretory cells in the silkmoth, Bombyx mori</t>
  </si>
  <si>
    <t>The developing indirect flight muscles of pharate moths are characterized by a rhythmic discharge of a long bout of flight-pattern-like muscle potentials in the absence of contractions. The electrical activity of the dorsal longitudinal flight muscles (DLMs) in the silkmoth, Bombyx mori, was discernible as a cluster of many series of muscle potentials that last for several minutes on day 4 of the pupal period. The duration of the active phases and the period of rhythmic activity gradually increased to a peak value on day 7 or 8 and then declined until the end of the pupal period. Mean duration of the active phases ( SD) and the mean period of the rhythmic activity ( SD) at the peak were 38.7 +/- 8.7 min and 74.5 +/- 7.3 min, respectively. The rhythmic electrical activity of immature DLMs was closely coordinated with the rhythmic (bursting) activity of a population of neurosecretory cells that are known to produce pheromone-biosynthesis activating neuropeptide (PBAN) and its related peptides, which belong to the multifunctional peptide family, pyrokinin/PBAN. The DLMs always became active a few minutes after the neurosecretory cells, and the timing of onset of these two activities appeared to be strictly regulated by a neural mechanism. The implication of the coordinated activity for development and maturation of imaginal tissues, including the flight motor system, and possible functions of the neuropeptides in this development are discussed.</t>
  </si>
  <si>
    <t>10.2108/zsj.23.449</t>
  </si>
  <si>
    <t>WOS:000240086800006</t>
  </si>
  <si>
    <t>Geographic variability of the life cycle in Pterostichus melanarius (Coleoptera, Carabidae)</t>
  </si>
  <si>
    <t>The seasonal dynamics of the Pterostichus melanarius (Ill.) activity has two peaks: in mid-June - early July and in late July - mid-August. In southwestern Moldova, such peaks were registered two decades later than in Moscow region. In both regions, larvae and imagoes hibernate. The hibernated immature and individuals that bread formerly start breeding at the same time. The mean number of eggs per female was 1.5 times higher in the hibernated immature individuals than in the postgenerative ones. In the steppe zone, the total number of eggs in breeding immature and spent females was equal, while in the southern taiga, it was higher in hibernated immature beetles. In Moldova, the mean number of eggs in immature females of the new generation was hardly lower that in hibernated immature ones, but the total number of eggs was much higher. In the southern taiga, both these characteristics did not differ in hibernated and nonhibernated immature females. In Moldova, most beetles of the new generation were reproduced during the current season, whereas in Moscow region, about half of them were hibernated without breeding. In the most part of the natural habitat, the life cycle of P. melanarius is realized as polyvariant one. The population consists of both individuals that develop during one year (hibernated larvae) and those that develop during two years (hibernated immature and spent imagoes). Two subpopulations that hibernate at different stages of ontogenesis are distinguished at the northern boundary of their range. The development of individuals in each of the subpopulations proceeds during two years. So. under these conditions, the polyvariant life cycle is substituted for the monovariant one. Such a life cycle is proposed to name a compensatory monovariant, and the populations composed of individuals with this life cycle are named bysidian.</t>
  </si>
  <si>
    <t>WOS:000238527100002</t>
  </si>
  <si>
    <t>Fielding, D</t>
  </si>
  <si>
    <t>Fielding, Dennis</t>
  </si>
  <si>
    <t>Optimal diapause strategies of a grasshopper, Melanoplus sanguinipes</t>
  </si>
  <si>
    <t>Previous analyses of diapause in insects have most often focused on the timing of the switch from non-diapausing to diapausing offspring in bivoltine populations and have assumed that diapause is irreversible or that the insect cannot survive winter if not in diapause. Many insects exhibit more flexibility in their life cycles, such as the age at which diapause begins, and facultative diapause, that may influence the evolution of different diapause strategies in different environments. The grasshopper Melanoplus sanguinipes F. (Orthoptera: Acrididae), has a very wide geographic range over which diapause characteristics vary greatly. Embryonic diapause in this species may be under maternal control, may be obligate or facultative (i.e., may be averted by cold temperature treatment of pre-diapause embryos), and embryos may enter diapause at different ages. Diapause traits were examined in two populations of M. sanguinipes from very different environments. In the population from a temperate climate (Idaho, USA), diapause was facultative, i.e., pre-diapause embryos averted diapause when held at 5 degrees C for 90 days at all ages tested (7 days and older). The Idaho embryos entered diapause in late stage of development if held at 22 degrees C for 30 days or more. In populations from subarctic Alaska, USA, embryos also entered diapause in a late stage of development, but diapause was obligate and could not be averted by chilling in the pre-diapause stages. Simulated evolution of these traits over a wide range of season-lengths showed that late stage diapause is an essential trait in very short season environments, resulting in early hatching, and a semivoltine life-cycle. Facultative diapause enabled bivoltinism to be a viable strategy in shorter seasons than when diapause was obligate. At transitions from semivoltine to univoltine, and from univoltine to bivoltine life cycles, populations with obligate diapause adopted a strategy of no diapause (via maternal effects) to enable univoltine life cycles.</t>
  </si>
  <si>
    <t>WOS:000239694200001</t>
  </si>
  <si>
    <t>Whigham, DF; O'Neill, JP; Rasmussen, HN; Caldwell, BA; McCormick, MK</t>
  </si>
  <si>
    <t>Seed longevity in terrestrial orchids - Potential for persistent in situ seed banks</t>
  </si>
  <si>
    <t>Terrestrial orchids typically produce numerous small seeds that contain very small nutrient reserves. The seeds are structurally adapted for wind dispersal but little is known about their fate after dispersal. Some studies of seed viability in situ indicate survival for up to two years in temperate orchid species. Seeds stored in the laboratory may last much longer. We investigated seed viability of seven North American orchid species with seed packets buried in a range of soil and wood substrates within their natural habitats. In Goodyera pubescens most seeds germinated within one year. Four other species continued to germinate sparsely during the observation period, but after almost seven years many seeds were still viable. In one species, Liparis liliifolia, seeds that had been in situ for four years had germination rates as high as 68% when sown in vitro with a compatible fungus. The remaining two species did not germinate during the observation period but the seeds were judged to be intact and tested positively for viability after four years in the ground. These observations are interpreted as different species-specific strategies for in situ germination and their seed bank potential is discussed. (c) 2005 Elsevier Ltd. All rights reserved.</t>
  </si>
  <si>
    <t>Rasmussen, Hanne N/P-5485-2014</t>
  </si>
  <si>
    <t>Rasmussen, Hanne N/0000-0002-0181-9304; Whigham, Dennis/0000-0003-1488-820X</t>
  </si>
  <si>
    <t>10.1016/j.biocon.2005.10.029</t>
  </si>
  <si>
    <t>WOS:000236261000004</t>
  </si>
  <si>
    <t>Pfenning, B; Poethke, HJ</t>
  </si>
  <si>
    <t>Variability in the life history of the water strider Gerris lacustris (Heteroptera : Gerridae) across small spatial scales</t>
  </si>
  <si>
    <t>1. Variability in life-history traits of the common pond skater Gerris lacustris (L.) (Heteroptera: Gerridae) was investigated on a small geographical scale in Bavaria, Germany (approximate to 49 degrees N). In an area of approximately 3.5 x 3.0 km, voltinism and wing length data of G. lacustris were recorded from 65 ponds located either in an open field or surrounded by forest. 2. Life history differed significantly between populations in the two habitat types. Gerris lacustris showed a bivoltine life-cycle in most of the field ponds with a high proportion of long-winged individuals in the diapause generation and a large increase of the short-winged morph in the midsummer generation. In contrast, almost all populations inhabiting forest ponds were univoltine. Only a few forest populations produced any second generation larvae. The long-winged morph dominated during the whole season in forest ponds. 3. The appearance of first-instar larvae was delayed by 3-4 weeks in forest ponds compared with field ponds. Presumably, low temperatures led to this reduction in the developmental rate of eggs and larvae. Consequently, 'field larvae' of the first generation developed under increasing daylight conditions (triggering direct reproduction and brachyptery) but 'forest larvae' developed under a shortening photoperiod (triggering diapause and macroptery). 4. Offspring raised from 'forest parents' in the laboratory showed the same variability in life history when reared in a cool (16.9 +/- 2.4 degrees C) or warm (23.1 +/- 1.8 degrees C) temperature regime. 5. Given the small spatial scale of the study, it is concluded that the variability in the life history of G. lacustris has a strong phenotypic component.</t>
  </si>
  <si>
    <t>10.1111/j.0307-6946.2006.00763.x</t>
  </si>
  <si>
    <t>WOS:000236799800004</t>
  </si>
  <si>
    <t>Tsoukanas, VI; Papadopoulos, CD; Fantinou, AA; Papadoulis, GT</t>
  </si>
  <si>
    <t>Temperature-dependent development and life table of Iphiseius degenerans (Acari : Phytoseiidae)</t>
  </si>
  <si>
    <t>The effect of temperature on the development of immature stages of the predator Iphiseius degenerans (Berlese) was studied at 15, 20, 25, 27.5, 30, and 32.5 degrees C with 60% RH and photoperiod of 16:8 (L:D) h when feeding on Tetranychus urticae. The data obtained were used for the estimation of the thermal requirements of this predator by a linear and nonlinear model (Lactin 2-model). Developmental thresholds that were estimated by the linear model for immature stages of egg, protonymph, and deutonymph were approximately the same and found to be 11.71, 10.11, and 11.28 degrees C, respectively, whereas that of the larval stage was found to be lower (7 degrees C). The Lactin-2 model was also applied, and lower values were estimated for all immature stages than those by the linear model. Biological characteristics and life table parameters of the predator were also studied at 15, 20, 25, 30, and 32.5 degrees C. Preoviposition period was shortest at high temperatures of 30 and 32.5 degrees C (1.18 and 1.08 d, respectively), whereas fecundity was highest at 30 degrees C. Longevity of adults and mean generation time was longest at 15 degrees C. The intrinsic rate of increase was highest at 25 and 30 degrees C (0.22 and 0.23 d(-1), respectively), whereas doubling time was found to be shortest at 30 degrees C. The results show that this predator develops effectively at a broad range of temperatures. Moreover, it can increase at relatively high temperatures and is well adapted to the high temperatures that occur in Mediterranean region.</t>
  </si>
  <si>
    <t>10.1603/0046-225X-35.2.212</t>
  </si>
  <si>
    <t>WOS:000236865500004</t>
  </si>
  <si>
    <t>Turbill, C</t>
  </si>
  <si>
    <t>Thermoregulatory behavior of tree-roosting chocolate wattled bats (Chalinolobus morio) during summer and winter</t>
  </si>
  <si>
    <t>The thermal physiology of tree-roosting bats has been rarely studied in the wild. I used temperature telemetry to locate and record the skin temperature (T,kin) of chocolate wattled bats (Chalinolobus morio, Vespertilionidae) roosting in tree cavities. In summer, male C. morio (n = 4) used torpor on 88% (15 of 17) of days. Bats entered torpor before or near sunrise, remained torpid for 7.3 h +/- 3.8 SD (range: 0.8-13.2 h), and aroused midmorning. Torpor bout duration was negatively related to minimum torpid T-skin (R-2 = 0.94, P &lt; 0.001). In winter, a female bat employed prolonged torpor lasting 13.5 and 15 days, during which T,kin fluctuated passively by 5.7 degrees C +/- 2.5 degrees C, following the daily temperature cycle. At the same time of year, a male bat used torpor repeatedly but aroused on most evenings, possibly to find and copulate with females and also forage on warmer nights. These data shows that male C. morio frequently enter torpor in summer and provides the 1st direct evidence of winter hibernation by tree-roosting bats.</t>
  </si>
  <si>
    <t>10.1644/05-MAMM-A-167R1.1</t>
  </si>
  <si>
    <t>WOS:000237125800016</t>
  </si>
  <si>
    <t>Crepinsek, Z; Kajfez-Bogataj, L; Bergant, K</t>
  </si>
  <si>
    <t>Modelling of weather variability effect on fitophenology</t>
  </si>
  <si>
    <t>4th International Workshop on Environmental Applications of Machine Learning (EAML)</t>
  </si>
  <si>
    <t>SEP 27-OCT 01, 2004</t>
  </si>
  <si>
    <t>Bled, SLOVENIA</t>
  </si>
  <si>
    <t>Phenology models are useful tools for various sectors of human activity, particularly for all environmental studies. An historical, 46-year phenological record, and meteorological data set for period 1955-2000 were used to analyse the abilities of the statistical models to predict flowering and leaf unfolding time for a set of wild and cultivated plants in Slovenia. With single phenological model, we have predicted timing of phenophase for particular plant on the base of previous phenological data of the same plant or on the base of previous phenological data of the other plants. The most frequently included independent variables in such models were common silver birch, dandelion and horse-chestnut. It was stated that these plants may be used as phenological indicators in given conditions. Correlation analysis and linear multiple regression were applied to establish the relationship among phenological development and climatic variables (temperature, rainfall, North Atlantic Oscillation, day length). Different thresholds temperatures have been selected for eight different locations with the smallest standard deviation in growing degree day's method to calculate thermal time. Various plant species responded differently to the same climatic factors and were best fitted to certain geographic region. The timings of spring phenophases strongly correlated with temperature of the precedent months, on the other hand rainfall and North Atlantic Oscillation explained smaller part of phenological variability. Photothermal time significantly improved results of phenoclimatic models when taken into account instead of thermal time. The validity of the results was tested with cross validation method and using independent data set for the year 2000, respectively Considering the high year-to-year variability of phenological events, the models presented provide satisfactory estimations of the leaf unfolding and flowering dates. Formal equations presented in this study could be powerfully extended and applied to other sites and plants, provided that a sufficiently long time series of phenological and meteorological data were available. (c) 2005 Elsevier B.V. All rights reserved.</t>
  </si>
  <si>
    <t>10.1016/j.ecolmodel.2005.10.020</t>
  </si>
  <si>
    <t>WOS:000236211600025</t>
  </si>
  <si>
    <t>Escher, SA; Ekenstedt, J; Elberg, K; Saura, A</t>
  </si>
  <si>
    <t>The Drosophilidae (Diptera) of Estonia</t>
  </si>
  <si>
    <t>Until recently, no published records on drosophilids from the Baltic countries existed, except for an unpublished species list for Estonia. We made two collecting trips through the three Baltic countries in the summer of 2000. The first trip was made in early Summer to get spring species and the second in late August to get the fungivorous species. We used baiting methods for collecting Drosophila, while the earlier results were obtained e.g. using net sweeping. In general, the drosophilid fauna of Estonia resembles the well-known fauna of the Nordic countries. The single most interesting result was that Chymomyza amoena, a recent American invader of central Europe, was found. Another interesting finding was the relative rarity of D. subobscura and the Virtual absence of D. virilis group species.</t>
  </si>
  <si>
    <t>MAR 3</t>
  </si>
  <si>
    <t>10.33338/ef.84283</t>
  </si>
  <si>
    <t>WOS:000235962900003</t>
  </si>
  <si>
    <t>Speybroeck, N; Lindsey, PJ; Billiouw, M; Madder, M; Lindsey, JK; Berkvens, DL</t>
  </si>
  <si>
    <t>Modeling diapause termination of Rhipicephalus appendiculatus using statistical tools to detect sudden behavioral changes and time dependencies</t>
  </si>
  <si>
    <t>ENVIRONMENTAL AND ECOLOGICAL STATISTICS</t>
  </si>
  <si>
    <t>This paper presents statistical methodology to analyze longitudinal binary responses for which a sudden change in the response occurs in time. Probability plots, transition matrices, and change-point models and more advanced techniques such as generalized auto-regression models and hidden Markov chains are presented and applied on a study on the activity of Rhipicephalus appendiculatus, the major vector of Theileria parva, a fatal disease in cattle. This study presents individual measurements on female R. appendiculatus, which are terminating their diapause (resting status) and become active. Comprehending activity patterns is very important to better understand the ecology of R. appendiculatus. The model indicates that activity and non-activity act in an absorbing way meaning that once a tick becomes active it shows a tendency to remain active. The change-point model estimates that the sudden change in activity happens on December 10. The reaction of ticks on acceleration and changes in rainfall and temperature indicates that ticks can sense climatic changes. The study revealed the underlying not visually observable states during diapause development of the adult tick of R. appendiculatus. These states could be related to phases during the dynamic event of diapause development and post-diapause activity in R. appendiculatus.</t>
  </si>
  <si>
    <t>1352-8505</t>
  </si>
  <si>
    <t>10.1007/s10651-005-5691-1</t>
  </si>
  <si>
    <t>WOS:000235461900005</t>
  </si>
  <si>
    <t>Mergeay, J; Declerck, S; Verschuren, D; De Meester, L</t>
  </si>
  <si>
    <t>Daphnia community analysis in shallow Kenyan lakes and ponds using dormant eggs in surface sediments</t>
  </si>
  <si>
    <t>1. Water fleas of the genus Daphnia are considered rare in tropical regions, and information on species distribution and community ecology is scarce and anecdotal. This study presents the results of a survey of Daphnia species distribution and community composition in 40 standing waterbodies in southern Kenya. The study sites cover a wide range of tropical standing aquatic habitats, from small ephemeral pools to large permanent lakes between approximately 700 and 2800 m a.s.l. Our analysis combines data on Daphnia distribution and abundance from zooplankton samples and dormant eggs in surface sediments. 2. Nearly 70% (27 of 40) of the sampled waterbodies were inhabited by Daphnia. Although their abundance in the active community was often very low, this high incidence shows that Daphnia can be equally widespread in tropical regions as in temperate regions. 3. Analysis of local species assemblages from dormant eggs in surface sediments was more productive than snapshot sampling of zooplankton communities. Surface-sediment samples yielded eight Daphnia species in total, and allowed the detection of Daphnia in 25 waterbodies; zooplankton samples revealed the presence of only four Daphnia species in 16 waterbodies. 4. Daphnia barbata, D. laevis, and D. pulex were the most frequently recorded and most abundant Daphnia species. Canonical correspondence analysis of species-environment relationships indicates that variation in the Daphnia community composition of Kenyan waters was best explained by fish presence, temperature, macrophyte cover and altitude. Daphnia barbata and D. pulex tended to co-occur with each other and with fish. Both species tended to occur in relatively large (&gt; 10 ha) and deeper (&gt; 2 m) alkaline waters (pH 8.5). Daphnia laevis mainly occurred in cool and clear, macrophyte-dominated lakes at high altitudes.</t>
  </si>
  <si>
    <t>Declerck, Steven/E-4338-2010; De Meester, Luc/F-3832-2015; Mergeay, Joachim/E-7670-2011</t>
  </si>
  <si>
    <t>Declerck, Steven/0000-0001-6179-667X; De Meester, Luc/0000-0001-5433-6843; Mergeay, Joachim/0000-0002-6504-0551</t>
  </si>
  <si>
    <t>10.1111/j.1365-2427.2005.01494.x</t>
  </si>
  <si>
    <t>WOS:000235331600001</t>
  </si>
  <si>
    <t>Harvey, DS; Weatherhead, PJ</t>
  </si>
  <si>
    <t>Hibernation site selection by eastern Massasauga Rattlesnakes (Sistrurus catenatus catenatus) near their northern range limit</t>
  </si>
  <si>
    <t>Hibernation sites at higher latitudes must protect snakes from colder conditions for longer periods of time. Because fewer locations are likely to be suitable, hibernation site availability may restrict the northern distribution of snakes. We considered overwinter mortality, hibernation site fidelity, and the abundance of suitable hibernation sites based on surface features to assess whether Massasauga Rattlesnakes are likely to be limited by hibernation site availability on the Bruce Peninsula, Ontario, Canada. We used three years of radio telemetry to locate 46 hibernation sites of 32 individual snakes. Snakes hibernated individually in old root systems, rodent burrows, and rock crevices in forested areas. Hibernation sites could be differentiated frown forested areas generally available to snakes but not from locations with holes and crevices in the immediate vicinity of hibernation sites. Few snakes hibernated in the same location in consecutive years, although most (&gt; 70%) hibernated within 100 m of their previous location. Overwinter mortality over three years (23%) was similar to mortality during the active season (21%). Our results suggest that Massasauga Rattlesnakes may be limited by the availability of suitable hibernation sites, but sites of similar quality to those used by overwintering snakes are locally abundant. The location of hibernation sites within forests could not be predicted reliably based on surface features. Therefore, efforts to conserve habitat for this threatened species should consider all forested areas on the Bruce Peninsula as potential hibernation habitat.</t>
  </si>
  <si>
    <t>10.1670/89-05A.1</t>
  </si>
  <si>
    <t>WOS:000236714500008</t>
  </si>
  <si>
    <t>Rica, E; Lacey, LA; Guerra, N; Headrick, HL</t>
  </si>
  <si>
    <t>Rica, E.; Lacey, L. A.; Guerra, N.; Headrick, H. L.</t>
  </si>
  <si>
    <t>Control of the oriental fruit moth, Grapholita molesta, using entomopathogenic nematodes in laboratory and fruit bin assays</t>
  </si>
  <si>
    <t>JOURNAL OF NEMATOLOGY</t>
  </si>
  <si>
    <t>The oriental fruit moth (OFM), Grapholita molesta (Busck), which is among the most important insect pests of peaches and nectarines, has developed resistance to a wide range of insecticides. We investigated the ability of the entomopathogenic nematodes (EPN) Steinernema carpocapsae (Weiser), S. feltiae (Filipjev), S. riobrave (Cabanillas et al.), and Heterorhabditis marelatus (Liu and Berry) to control OFM under laboratory and fruit bin conditions. At a dosage of 10 infective juveniles (IJ)/cm(2) in the laboratory, S. carpocapsae caused 63%, S. feltiae 87.8%, S. riobrave 75.6%, and H. marelatus 67.1% OFM mortality. All four nematode species caused significant OFM larval mortality in comparison to the non treated controls. Steinernema feltiae was used for the bin assays due to the higher OFM mortality it caused than the other tested EPN species and to its ability to find OFM under cryptic environments. Diapausing cocooned OFM larvae in miniature fruit bins were susceptible to IJ of S. feltiae in infested corner supports and cardboard strips. Treatment of bins with suspensions of 10 or 25 S. feltiae IJ/ml water with wetting agent (Silwet L77) resulted in 33.3 to 59% and 77.7 to 81.6% OFM mortality in corner supports and cardboard strips, respectively. This paper presents new information on the use of EPN, specifically S. feltiae, as nonchemical means of OFM control.</t>
  </si>
  <si>
    <t>0022-300X</t>
  </si>
  <si>
    <t>WOS:000240273200021</t>
  </si>
  <si>
    <t>Donovan, SE; Hall, MJR; Turner, BD; Moncrieff, CB</t>
  </si>
  <si>
    <t>Larval growth rates of the blowfly, Calliphora vicina, over a range of temperatures</t>
  </si>
  <si>
    <t>Blowfly larvae (Diptera: Calliphoridae) fulfil an important ecological function in the decomposition of animal remains. They are also used extensively in forensic entomology, predominantly to establish a minimum time since death, or a minimum post-mortem interval, using the larval length as a 'biological clock'. This study examined the larval growth rate of a forensically important fly species, Calliphora vicina Robineau-Desvoidy (Diptera: Calliphoridae) at temperatures of between 4 degrees C and 30 degrees C, under controlled laboratory conditions. The laboratory flies had been trapped initially in London, U.K. The minimum developmental temperature was estimated to be 1 degrees C and 4700 accumulated degree hours (ADH) were required for development from egg hatch to the point of pupariation. Lines fitted to the laboratory larval growth data were found to adequately explain the growth of larvae in the field. The nature of variation in growth rates from geographically isolated populations is discussed.</t>
  </si>
  <si>
    <t>Hall, Martin/0000-0002-8917-9646</t>
  </si>
  <si>
    <t>1365-2915</t>
  </si>
  <si>
    <t>10.1111/j.1365-2915.2006.00600.x</t>
  </si>
  <si>
    <t>WOS:000236174700011</t>
  </si>
  <si>
    <t>Jenkins, EJ; Veitch, AM; Kutz, SJ; Hoberg, EP; Polley, L</t>
  </si>
  <si>
    <t>Climate change and the epidemiology of protostrongylid nematodes in northern ecosystems: Parelaphostrongylus adocoilei and Protostrongylus stilesi in Dall's sheep (Ovis d. dalli)</t>
  </si>
  <si>
    <t>We describe the epidemiology of the protostrongylid parasites Parelaphostrongylus odocoilei and Protostrongylus stilesi in Dall's sheep (Ovis dalli dalli) from the Mackenzie Mountains, Northwest Territories, Canada (65 degrees N; 128 degrees,V). Peak numbers of I st-stage larvae of both parasites were shed by Dall's sheep on their winter range from March until May. In larval development experiments in the Mackenzie Mountains, peak numbers of infective 3rd-stage larvae of P. odocoilei were available in gastropod intermediate hosts in August-September. For both protostrongylids, the majority of transmission likely Occurs on the winter range, with infection of gastropods when they emerge from hibernation in spring, and infection Of Dall'S Sheep upon their return in fall. We validated a degree-day model for temperature-dependent development of larval P. odocoilei in gastropods, and applied degree-day models to describe and predict spatial and temporal patterns in development of P. odocoilei and P. stilesi in northern North America. Temperature-dependent larval development may currently limit northward range expansion of P. odocoilei into naive populations of Dall's sheep in the Arctic, but climate warming may soon eliminate Such constraints. In Subarctic regions where both P. odocoilei and P. stilesi are endemic, the length of the parasite 'growing season' (when temperatures were above the threshold for larval development) and amount of warming available for parasite development has increased over the last 50 years. Further climate warming and extension of the seasonal window for transmission may lead to amplification of parasite populations and disease Outbreaks in host populations.</t>
  </si>
  <si>
    <t>kutz, susan/0000-0003-2352-8687; Jenkins, Emily/0000-0002-5820-8918</t>
  </si>
  <si>
    <t>10.1017/S0031182005009145</t>
  </si>
  <si>
    <t>WOS:000236473400010</t>
  </si>
  <si>
    <t>Nachman, RJ; Strey, A; Zubrzak, P; Zdarek, J</t>
  </si>
  <si>
    <t>A comparison of the pupariation acceleration activity of pyrokinin-like peptides native to the flesh fly: Which peptide represents the primary pupariation factor?</t>
  </si>
  <si>
    <t>Five native pyrokinin-like peptides (Neb-PK-1, Neb-PK-2, Neb-PVK-1, [L-9]Neb-PVK-2, [I-9]Neb-PVK-2) identified in the neuropeptidome of the flesh fly Neobellieria bullata were compared for their quantitative and/or qualitative effects on puparium formation (pupariation). In a standard pupariation bioassay, both Neb-PVK-1 and [I-9]Neb-PVK-2 proved inactive, whereas [L-9]Neb-PVK-2 demonstrated only weak activity. In contrast, both Neb-PK-1 and Neb-PK-2 demonstrated potent threshold doses, with Neb-PK-2 about 10-fold more active than Neb-PK-1. Analysis of neuromuscular activity during pupariation using a tensiometric technique demonstrates that the two native Neb-PKs accelerate the onset of immobilization and cuticular shrinkage more than motor programs associated with retraction of the anterior segments and longitudinal body contraction. It was further determined that the sensitivity of various components of the pupariation process to these peptides decreases in the following order: immobilization &gt; cuticular shrinkage &gt; motor program for anterior retraction &gt; motor program for longitudinal contraction congruent to tanning of cuticle of the newly formed puparium. A paradoxical situation was observed whereby the motor programs of pupariation are temporally dissociated from actual morphogenesis of the puparium. The tensiometric data suggest that the most likely candidate for a primary pupariation factor is Neb-PK-2, rather than Neb-PK-1. Published by Elsevier Inc.</t>
  </si>
  <si>
    <t>10.1016/j.peptides.2005.08.023</t>
  </si>
  <si>
    <t>WOS:000236230200007</t>
  </si>
  <si>
    <t>Koehn, JD; Harrington, DJ</t>
  </si>
  <si>
    <t>Environmental conditions and timing for the spawning of Murray cod (Maccullochella peelii peelii) and the endangered trout cod (Maccullochella macquariensis) in southeastern Australian rivers</t>
  </si>
  <si>
    <t>RIVER RESEARCH AND APPLICATIONS</t>
  </si>
  <si>
    <t>The environmental conditions and timing of spawning of Murray cod and trout cod were investigated over three successive years in the regulated Murray River and in the nearby, unregulated Ovens River. Larvae were collected in drift samples from early November. Murray cod larvae were present for up to ten weeks, but trout cod larvae were present for only about two weeks. Cod larvae were collected in both rivers in each year sampled, despite a range of flow conditions. Spawning periods, estimated by back-calculating larval ages and egg incubation times, were in part, concurrent for the two species, beginning in October when water temperatures had exceeded 15 degrees C, allowing the occasional hybridization that has been noted between these two species. Trout cod larvae (10.0-18.2 mm) were significantly larger than Murray cod larvae (9.5-14.8 mm) in both years and the larvae of both species were significantly larger in 1995/6 than in 1994/5 in the Murray River. There was no relationship between larval size and water temperature, but later spawning times at the upper Murray River site coincided with lower water temperatures. Larval abundance varied significantly between sites, samples and years, with peak larval abundances occurring in November. Murray cod larval abundance was best explained by the explanatory variables of year, day length and change in flow over the previous 7 d. Environmental conditions for the spawning of Murray cod and trout cod are similar, and both species exhibit a similar larval dispersal strategy by emergence into the drift. Spawning occurred regularly under a range of flow conditions and it is likely that recruitment of these species in these rivers is driven by the subsequent survival of larvae and juveniles. Copyright (c) 2005 John Wiley &amp; Sons, Ltd.</t>
  </si>
  <si>
    <t>1535-1459</t>
  </si>
  <si>
    <t>10.1002/rra.897</t>
  </si>
  <si>
    <t>WOS:000236694900004</t>
  </si>
  <si>
    <t>Effects of photoperiod and temperature on the induction of adult diapause in Dolycoris baccarum (L.) (Heteroptera : Pentatomidae) from Osaka and Hokkaido, Japan</t>
  </si>
  <si>
    <t>Effects of photoperiod and temperature on the induction of adult diapause were examined in Dolycoris baccarum (L.) collected in Osaka and Hokkaido, Japan. Adults started reproduction soon after adult emergence under long-day conditions, while they entered diapause under short-day conditions. The critical photoperiod for the induction of diapause was between 13 and 14 h and between 15 and 16 h in insects of the Osaka and Hokkaido populations, respectively. Under long-day conditions, most insects of the Osaka population emerged as reproductive adults at any temperature used, whereas those in the Hokkaido population tended to show lower incidence of diapause as the temperature increased. Preoviposition periods in females of the Osaka population were shorter than those of the Hokkaido population. The duration of diapause in the Osaka population was shorter at 30 degrees C than at 25 degrees C under short-day conditions. In Osaka, D. baccarum is assumed to produce three generations a year, like several other seed-sucking bugs. In Hokkaido, a greater proportion of adults produces the second generation in summer under long daylengths.</t>
  </si>
  <si>
    <t>10.1303/aez.2006.105</t>
  </si>
  <si>
    <t>WOS:000236831900013</t>
  </si>
  <si>
    <t>Cross, JV; Hall, DR; Innocenzi, PJ; Hesketh, H; Jay, CN; Burgess, CM</t>
  </si>
  <si>
    <t>Exploiting the aggregation pheromone of strawberry blossom weevil Anthonomus rubi (Coleontera : Curculionidae): Part 2. Pest monitoring and control</t>
  </si>
  <si>
    <t>This study was the second part of a project to assess the applicability of the male-produced, aggregation pheromone of the strawberry blossom weevil, Anthonomus rubi, for commercial monitoring and control. Following optimisation of pheromone lure and trap in previous work, the potential of the pheromone traps for monitoring and control of the pest was investigated. There was no obvious relationship between total pheromone trap catches and numbers of weevils on the crop determined by beating. However, good correlations were obtained at five sites during two seasons between the cumulative numbers of weevils and the amount of severing damage on the crop. Early catches of weevils preceded the first Occurrence of damage by at least I week in several instances, providing useful information for timing the application of insecticide sprays against the adults to prevent occurrence of damage. The number of flowers severed was usually in the range of 0.5-2.0 times the cumulative number of weevils captured per trap. Adult weevil catches started at a low level in April or early May with similar numbers of males and females. The catches showed a marked increase in mid June coinciding with the emergence of new adults from the damaged flower buds, even though these are in reproductive diapause. Male weevils predominated in catches beyond this date by a factor of approximately 2:1. Two field experiments investigated the interference between traps and the effects of the traps on populations and crop damage by this pest. There was no evidence for interference between traps at spacings as close as 1.7 m, and no effect on weevil damage or distribution was observed. Replicated trials were carried Out of three approaches to exploit the pheromone for control of strawberry blossom weevil damage in 0.5 ha plots in commercial strawberry crops. These involved Surrounding the crop with a perimeter of lures, the same method but with a boarder spray of the pyrethroid insecticide bifenthrin or by mass trapping with sticky stake pheromone traps at a density of 1000 per ha. None of these showed any reduction in crop damage compared to untreated plots. Possible reasons for this lack of success are discussed. (c) 2005 Elsevier Ltd. All rights reserved.</t>
  </si>
  <si>
    <t>Hesketh, Helen/E-9124-2010</t>
  </si>
  <si>
    <t>10.1016/j.cropro.2005.04.004</t>
  </si>
  <si>
    <t>WOS:000234532300008</t>
  </si>
  <si>
    <t>Makarieva, AM; Gorshkov, VG; Li, BL; Chown, SL</t>
  </si>
  <si>
    <t>Size- and temperature-independence of minimum life-supporting metabolic rates</t>
  </si>
  <si>
    <t>1. Mass-specific metabolic rates of 173 animal species under various conditions of prolonged food deprivation (aestivation, hibernation, sit-and-wait existence) and/or living at temperatures near the freezing point of water were analysed. 2. These minimum life-supporting metabolic rates are independent of body mass over a nearly 80-million-fold body mass range and independent of temperature over a range of -1.7 to 30 degrees C, with a mean value of 0.1 W kg(-1) and 95% CI from 0.02 to 0.67 W kg(-1). 3. Additionally, 66 measurements of anoxic metabolic rates in 32 species capable of surviving at least 1 h of anoxia were analysed. While similarly mass-independent, anoxic metabolic rates are significantly more widely scattered (1200-fold 95% CI); they are on average one order of magnitude lower than during normoxia and depend on temperature with Q(10) = 2.8. 4. Energy losses at the time of 50% mortality during anoxia are 30-300 times smaller than the energy losses tolerated by normoxic organisms in the various energy-saving regimes studied. 5. These principal differences form the basis for proposing two alternative strategies by which organisms survive environmental stress: the regime of abandoned metabolic control ('slow death'), when, as in anoxic obligate aerobes, measured rates of energy dissipation can predominantly reflect chaotic processes of tissue degradation rather than meaningful biochemical reactions; and the regime of minimum metabolic control, when biochemical order is sustained at the expense of ordered metabolic reactions. Death or survival in the regime of abandoned metabolic control is dictated by the amount of accumulated biochemical damage and not by the available energy resources, as it is in the regime of minimum metabolic control.</t>
  </si>
  <si>
    <t>Chown, Steven L/H-3347-2011; Makarieva, Anastassia/O-4660-2016</t>
  </si>
  <si>
    <t>Chown, Steven L/0000-0001-6069-5105; Gorshkov, Victor/0000-0002-0596-4576; Makarieva, Anastassia/0000-0002-8598-5851</t>
  </si>
  <si>
    <t>10.1111/j.1365-2435.2006.01070.x</t>
  </si>
  <si>
    <t>WOS:000236175600011</t>
  </si>
  <si>
    <t>Zhou, ZJ; Togashi, K</t>
  </si>
  <si>
    <t>Oviposition and larval performance of Monochamus alternatus (Coleoptera : Cerambycidae) on the Japanese cedar Cryptomeria japonica</t>
  </si>
  <si>
    <t>To determine whether Monochamus alternatus can use, the Japanese cedar (Cryptomeria japonica) as a host tree, experiments were conducted in a laboratory using three insect populations of different localities. Adult females chose Pinus densiflora bolts as oviposition substrate when supplied with cedar and pine bolts simultaneously, whereas some females from one locality oviposited on cedar bolts when supplied with them exclusively. Seventy-three percent of 40 eggs hatched in cedar bolts. When the first instar larvae were inoculated on cedar bolts, the development was stunted greatly and all died during the larval stage. Two of 20 larvae that were inoculated on cedar bolts at the third instar entered the diapause and one larva developed into an adult female, which produced viable eggs but was much smaller than those obtained from pine bolts. The results did not exclude the possibility that M. alternatus can use recently killed C japonica trees as a host.</t>
  </si>
  <si>
    <t>10.1007/s10310-005-0184-5</t>
  </si>
  <si>
    <t>WOS:000235285400005</t>
  </si>
  <si>
    <t>Fabre, A; Gauquelin, T; Vilasante, F; Ortega, A; Puig, H</t>
  </si>
  <si>
    <t>Phosphorus content in five representative landscape units of the Lomas de Arequipa (Atacama Desert-Peru)</t>
  </si>
  <si>
    <t>CATENA</t>
  </si>
  <si>
    <t>Phosphorus forms and content were studied in soils of the Lomas de Arequipa (Atacama desert, Peru) using a fractionation method. These Lomas are small hills periodically submitted to the El Nino-Southern Oscillation (ENSO) which causes heavy rainfall. Sample soils were randomly selected in five landscape types characterized by vegetation: cactaceae (Cac), cactaceae and herbaceous (CacHerb), shrubs (Shr), trees with cover &lt; 60% (Tree) and shrubs or trees with cover &gt; 60%) (ShrTree). All the soils were strongly acidic and classified as loamy sand, sandy loam or silt loam. Organic carbon content was under 1% in Cac or CacHerb, then increased strongly in ShrTree (6.50%). Considering phosphorus, all the forms (labile as well resistant forms) increased markedly from Cac soils to ShrTree soils. In all the soils, the labile forms (Resin-P: range 45-105 mu g g(-1); NaHCO3-Pi: 23-123 mu g g(-1); or NaHCO3-Po: 10- 122 mu g g(-1)) were very high. These high phosphorus contents were attributed to the specific climatic conditions of the Lomas that feature a long period of vegetation dormancy (very dry period) and a short period of growth, following ENSO-associated precipitation. We suggested that during the dry period, plant decay and microbial cells death lead to release and accumulation of labile P in the soil, the rainfall wetting the soil, permitting vegetation growth. In this respect, the Lomas climatic conditions contribute to soil fertility, especially as labile forms of phosphorus are chiefly concerned. (C) 2005 Elsevier B.V. All rights reserved.</t>
  </si>
  <si>
    <t>Villasante, Francisco/0000-0002-6577-3122</t>
  </si>
  <si>
    <t>0341-8162</t>
  </si>
  <si>
    <t>10.1016/j.catena.2005.10.004</t>
  </si>
  <si>
    <t>WOS:000235583200008</t>
  </si>
  <si>
    <t>Andrews, MM; Andrews, PT; Wills, DF; Bevis, SM</t>
  </si>
  <si>
    <t>Andrews, Margaret M.; Andrews, Peter T.; Wills, David F.; Bevis, Sylvia M.</t>
  </si>
  <si>
    <t>Ultrasound social calls of greater horseshoe bats (Rhinolophus ferrumequinum) in a hibernaculum</t>
  </si>
  <si>
    <t>Ultrasound calls made by adult lit a hibernaculum in early October were recorded using, a time expansion detector during, two 24 hrs periods. In addition to echolocation calls (83-84 kHz), ultrasound social calls were recorded, similar to those recorded previously in a nursery roost. The recordings also included social calls not found in the repertoire of the nursery roost colony from late April until early October. These were multiple component ultrasound social calls with six or seven components and prolonged trill calls. The trill call frequency varied periodically over a range of 2.9 +/- 1.7 kHz about the mean with a period of 8.0 +/- 3.1 ms. The trill calls and very long ultrasound social calls have not been reported previously. The possibility that the trill calls may be used by male bats as advertisement calls in the cave is discussed.</t>
  </si>
  <si>
    <t>10.3161/1733-5329(2006)8[197:USCOGH]2.0.CO;2</t>
  </si>
  <si>
    <t>WOS:000237933100014</t>
  </si>
  <si>
    <t>Daunt, F; Afanasyev, V; Silk, JRD; Wanless, S</t>
  </si>
  <si>
    <t>Extrinsic and intrinsic determinants of winter foraging and breeding phenology in a temperate seabird</t>
  </si>
  <si>
    <t>In temperate regions, winter presents animals with a number of challenges including depressed food abundance, increased daily energy requirements, higher frequency of extreme weather events and shortened day length. Overcoming these constraints is critical for overwintering survival and scheduling of future breeding of long-lived species and is likely to be state dependent, associated with intrinsic abilities such as food acquisition rates. We examined the relationship between environmental and intrinsic factors on overwintering foraging and subsequent breeding phenology of the European shag Phalacrocorax aristotelis, a diurnal marine predator. We tested a range of hypotheses relating to overwintering foraging time and location. We found that individuals greatly increased their foraging time in winter to a peak of more than 90% of available daylight at the winter solstice. The seasonal patterns of foraging time appear to be driven by a combination of light levels and weather conditions and may be linked to the availability of the shag's principal prey, the lesser sandeel Ammodytes marinus. There was no evidence that shags dispersed south in winter to increase potential foraging time. Foraging time decreased after the winter solstice and, crucially, was correlated with subsequent breeding phenology, such that individuals that spent less time foraging in February bred earlier. The relationship was much stronger in females than males, in line with their more direct control of timing of breeding. Our results demonstrate that pre-breeding intrinsic foraging ability is critical in determining breeding phenology.</t>
  </si>
  <si>
    <t>10.1007/s00265-005-0061-4</t>
  </si>
  <si>
    <t>WOS:000234600500006</t>
  </si>
  <si>
    <t>Fischer, S; Strutzberg-Minder, K; Muller, G; Homuth, M</t>
  </si>
  <si>
    <t>Molecularbiological diagnosis of herpes virus infection of a juvenile Russian tortoise (Agrionemys horsfieldii) with skin and lung lesions</t>
  </si>
  <si>
    <t>BERLINER UND MUNCHENER TIERARZTLICHE WOCHENSCHRIFT</t>
  </si>
  <si>
    <t>Herpesvirus infections are significant in the care of turtles and tortoises. Clinical signs range from unspecific symptoms, due to the variety of organ manifestations, to the "classical" picture of rhinitis-stomatitis. The presented case study showed the typical disease only with respect to clinical symptoms following hibernation, but lacks stomatitis, erosions or plaques in the oral mucosa. On the other hand, skin lesions on the extremeties, causative with herpesvirus infection, could be diagnosed. In this case study, various symptoms, sampling procedures and diagnostics using two different PCR methods are presented. Following hibernation, samples from a Russian tortoise (Agrionemys horsfieldii) were taken ante mortem and postmortem and screened with respect to virology, pathology, bacteriology and parasitology. DNA-fragments specific for tortoise herpesvirus were detected in various organs and body liquids. Furthermore basophilic intranuclear inclusion bodies were found. The bacteriological examination showed a high level of Pasteurella testunis in the lungs. By parasitological examination nematodes (Oxyridae) were diagnosed. A potential prophylaxis for tortoise herpesvirus is discussed.</t>
  </si>
  <si>
    <t>0005-9366</t>
  </si>
  <si>
    <t>WOS:000234575400005</t>
  </si>
  <si>
    <t>Arneth, A; Veenendaal, EM; Best, C; Timmermans, W; Kolle, O; Montagnani, L; Shibistova, O</t>
  </si>
  <si>
    <t>Arneth, A.; Veenendaal, E. M.; Best, C.; Timmermans, W.; Kolle, O.; Montagnani, L.; Shibistova, O.</t>
  </si>
  <si>
    <t>Water use strategies and ecosystem-atmosphere exchange of CO2 in two highly seasonal environments</t>
  </si>
  <si>
    <t>We compare assimilation and respiration rates, and water use strategies in four divergent ecosystems located in cold-continental central Siberia and in semi-arid southern Africa. These seemingly unrelated systems have in common a harsh and highly seasonal environment with a very sharp transition between the dormant and the active season, with vegetation facing dry air and soil conditions for at least part of the year. Moreover, the northern high latitudes and the semi-arid tropics will likely experience changes in key environmental parameters (e.g., air temperature and precipitation) in the future; indeed, in some regions marked climate trends have already been observed over the last decade or so. The magnitude of instantaneous or daily assimilation and respiration rates, derived from one to two years of eddy covariance measurements in each of the four ecosystems, was not related to the growth environment. For instance, respiration rates were clearly highest in the two deciduous systems included in the analysis (a Mopane woodland In northern Botswana and a Downy birch forest in Siberia; &gt; 300mmol m(-2) d(-1)), while assimilation rates in the Mopane woodland were relatively similar to a Siberian Scots pine canopy for a large part of the active season (ca. 420 mmol m(-2) d(-1)). Acknowledging the limited number of ecosystems compared here, these data nevertheless demonstrate that factors like vegetation type, canopy phenology or ecosystem age can override larger-scale climate differences in terms of their effects on carbon assimilation and respiration rates. By far the highest rates of assimilation were observed in Downy birch, an early successional species. These were achieved at a rather conservative water use, as indicated by relatively low levels of lambda the marginal water cost of plant carbon gain. Surprisingly, the Mopane woodland growing in the semi-arid environment had significantly higher values of lambda However, its water use strategy included a very plastic response to intermittently dry periods, and values of lambda were much more conservative overall during a rainy season with low precipitation and high air saturation deficits. Our comparison demonstrates that forest ecosystems can respond very dynamically in terms of water use strategy, both on interannual and much shorter time scales. But it remains to be evaluated whether and in which ecosystems this plasticity is mainly due to a short-term stomatal response, or alternatively goes hand in hand with changes in canopy photosynthetic capacity.</t>
  </si>
  <si>
    <t>Timmermans, Wim/D-3850-2009; Montagnani, Leonardo/F-1837-2016; Arneth, Almut/B-2702-2013; Veenendaal, Elmar/B-4628-2009</t>
  </si>
  <si>
    <t xml:space="preserve">Montagnani, Leonardo/0000-0003-2957-9071; </t>
  </si>
  <si>
    <t>10.5194/bg-3-421-2006</t>
  </si>
  <si>
    <t>WOS:000243785300003</t>
  </si>
  <si>
    <t>Ionita, M; Mitrea, IL; Onofrei, O; Stan, M</t>
  </si>
  <si>
    <t>Sestras, R</t>
  </si>
  <si>
    <t>Ionita, Mariana; Mitrea, I. L.; Onofrei, O.; Stan, M.</t>
  </si>
  <si>
    <t>The age-related structure of some ixodide populations from different geographic areas in North-East and South-East of Romania</t>
  </si>
  <si>
    <t>BULLETIN OF THE UNIVERSITY OF AGRICULTURAL SCIENCES AND VETERINARY MEDICINE, VOL 63, 2006: VETERINARY MEDICINE</t>
  </si>
  <si>
    <t>BULETINUL UNIVERSITATII DE STIINTE AGRICOLE SI MEDICINA VETERINARIA CLUJ-NAPOCA SERIA MEDICINA VETERINARA SERIES</t>
  </si>
  <si>
    <t>Symposium on Prospects for the 3rd Millenium Agriculture</t>
  </si>
  <si>
    <t>OCT 05-06, 2006</t>
  </si>
  <si>
    <t>Cluj Napoca, ROMANIA</t>
  </si>
  <si>
    <t>The age-related structure of some ixodid populations from different geographic areas in northeast and south-east of Romania was released. The studies included the unfed and live nymphs and females of Ixodes ricinus and Dermacentor marginatus collected from environment by Nutall method. In both species, were detected, based on lipid reserves, four different age groups. The young age, with a big amount of lipids, was dominant in March, September and October, and the old age, without nutritional reserves, was found in summer and November. The study confirms the presence of two cohorts for each stadium one is active in spring, and the other one, in autumn, each of them with different mechanism of diapause, but starting and maximum of ticks activity depending on the local ecological factors (abiotic, especially microclimat, and biotic factors).</t>
  </si>
  <si>
    <t>Ionita, Mariana/C-2514-2011</t>
  </si>
  <si>
    <t>1454-2390</t>
  </si>
  <si>
    <t>WOS:000245240300057</t>
  </si>
  <si>
    <t>Insect adaptations to cold and changing environments</t>
  </si>
  <si>
    <t>Symposium on Adaptations and Constraints in honor of Richard Ring held at the Annual Meeting of the Entomological-Society-of-Canada</t>
  </si>
  <si>
    <t>NOV 03, 2003</t>
  </si>
  <si>
    <t>Kelowna, CANADA</t>
  </si>
  <si>
    <t>Entomol Soc Canada</t>
  </si>
  <si>
    <t>A review of insect adaptations for resistance to cold and for life-cycle timing reveals the complexity of the adaptations and their relationships to features of the environment. Cold hardiness is a complex and dynamic state that differs widely among species. Surviving cold depends on habitat choice, relationships with ice and water, and synthesis of a variety of cryoprotectant molecules. Many aspects are time-dependent and are integrated with other factors such as taxonomic affinity, resource availability, natural enemies, and diapause. Timing adaptations reflect the fact that all environments change over many different time frames, from days to thousands of years. Environments differ in severity and in the extent, nature, variability, and predictability of change, as well as in how reliably cues indicate probable conditions in the future. These differences Lire reflected by a wide range of insect life-cycle systems, life-cycle delays, levels of responsiveness to various environmental signals, genetic systems, and circadian responses. In particular, the degree of environmental change, its predictability on different time frames, and whether it can be monitored effectively dictate the balance between fixed and flexible timing responses. These same environmental features have to be characterized to understand cold hardiness, but this has not yet been done. Therefore, the following key questions must be answered in order to put cold hardiness into the necessary ecological context: How much do conditions change? How consistent is the change? How reliable are environmental signals?</t>
  </si>
  <si>
    <t>WOS:000237124200003</t>
  </si>
  <si>
    <t>Baker, PJ; Costanzo, JP; Herlands, R; Wood, RC; Lee, RE</t>
  </si>
  <si>
    <t>Inoculative freezing promotes winter survival in hatchling diamondback terrapin, Malaclemys terrapin</t>
  </si>
  <si>
    <t>We investigated the hibernation ecology and cold hardiness of hatchling diamondback terrapins, Malaclemys terrapin (Schoepf, 1793), an estuarine species that reaches 42 degrees N along the Atlantic Ocean. During 3 years of study, about 50% of the nests we monitored harboured hatchlings during winter, and the majority (87%) of these individuals survived despite being intermittently exposed to subfreezing temperatures. Most such exposures were brief (ca. 12 h) and mild (minimum temperature: ca. -1.2 degrees C); however, turtles were occasionally subjected to longer chilling episodes and lower temperatures. In laboratory experiments, hatchlings supercooled extensively, attaining ca. -15 degrees C before spontaneously freezing. However, they were highly susceptible to inoculative freezing through contact with external ice and (or) ice-nucleating agents, which occur in nesting soil. Therefore, freeze avoidance through supercooling does not appear to be a viable cold-hardiness strategy in these turtles. Hatchlings subjected to experimental freezing survived exposure to temperatures as low as -3.0 degrees C suggesting that freeze tolerance may account for the high winter survival observed in natural nests. We conclude that freeze tolerance in hatchling M. terrapin is promoted by high susceptibility to inoculation, which is known to moderate freezing, allowing cells time to adapt to the attendant physical and osmotic stresses.</t>
  </si>
  <si>
    <t>10.1139/Z05-183</t>
  </si>
  <si>
    <t>WOS:000236285900014</t>
  </si>
  <si>
    <t>Pajuste, K; Frey, J; Asi, E</t>
  </si>
  <si>
    <t>Interactions of atmospheric deposition with coniferous canopies in Estonia</t>
  </si>
  <si>
    <t>ENVIRONMENTAL MONITORING AND ASSESSMENT</t>
  </si>
  <si>
    <t>Throughfall and open field bulk precipitation were measured at three coniferous sites during 1995-2002 in the framework of ICP Integrated Monitoring and at five coniferous sites during 1996-2002 in the framework of ICP Forests (Level II). The coniferous canopies acted as a sink for nitrate and ammonium and as a source for base cations: Ca2+, Mg2+ and K+. The estimated share of SO4-S dry deposition from total deposition was 1.5-4 times higher for dormant period compared to growing period. During the study period average annual throughfall and bulk deposition of SO4-S decreased significantly, 2.8 and 2.3 times, respectively. Throughfall enrichment with base cations increased in the order Mg &lt; Na &lt; Ca &lt; K. Using Na as a tracer ion, average dry deposition and canopy leaching were calculated. Leaching was the dominant process for TF enrichment by potassium. Leaching of base cations occurred during growing as well as dormant period. The calculated internal flux of Ca2+ and Mg2+ varied in the range of 0.6-2.0 and 0.6-1.2 kg ha(-1) per year in spruce and pine stands, respectively. The internal circulation of K+ was significantly higher (8.9-10.9 kg ha(-1) per year) in spruce stands than in pine stands (2.7-4.4 kg ha(-1) per year).</t>
  </si>
  <si>
    <t>0167-6369</t>
  </si>
  <si>
    <t>10.1007/s10661-006-0360-x</t>
  </si>
  <si>
    <t>WOS:000234571500010</t>
  </si>
  <si>
    <t>Milonas, PG; Savopoulou-Soultani, M</t>
  </si>
  <si>
    <t>Seasonal abundance and population dynamics of Adoxophyes orana (Lepidoptera : Tortricidae) in northern Greece</t>
  </si>
  <si>
    <t>The phenology and population dynamics of the tortricid moth Adoxophyes orana were studied using pheromone traps and periodic sampling of shoots and fruits sampling in peach orchards in northern Greece ( latitude 40.3 degrees North). We combined diapause and development in a day- degree model of A. orana phenology. Each year adult activity occurred in early May or after 418 day- degrees had been accumulated from 1 February, when diapause development is completed. Larval activity began in early spring ( March). According to larval instar distribution, by October diapause course is irreversible. Combining data on trap captures and larval activity reveals three distinct generations in the area. Larval densities increased at the end of summer when also fruit damage is possible. Three parasitoids were identified, Colpoclypeus florus being the most abundant. Applying the Weibull function and a logistic distribution to cumulative percentage of trap captures and larval development, respectively, the phenology of A. orana is forecasted with the accumulated day- degrees. The prediction of the models agrees well with the observed flight curves of A. orana males. The practical implications concerning population dynamics and use of the models for control of this pest are discussed.</t>
  </si>
  <si>
    <t>10.1080/09670870600552562</t>
  </si>
  <si>
    <t>WOS:000235803300005</t>
  </si>
  <si>
    <t>Aufderheide, J; Warbritton, R; Pounds, N; File-Emperador, S; Staples, C; Caspers, N; Forbes, V</t>
  </si>
  <si>
    <t>Effects of husbandry parameters on the life-history traits of the apple snail, Marisa cornuarietis: effects of temperature, photoperiod, and population density</t>
  </si>
  <si>
    <t>These experiments are part of a larger study designed to investigate the influence of husbandry parameters on the life history of the apple snail, Marisa cornuarietis. The overall objective of the program is to identify suitable husbandry conditions for maintaining multi-generation populations of this species in the laboratory for use in ecotoxicological testing. In this article, we focus on the effects of photoperiod, temperature, and population density on adult fecundity and juvenile growth. Increasing photoperiod from 12 to 16 h of light per day had no effect on adult fecundity or egg hatching and relatively minor effects on juvenile growth and development. Rearing snails at temperatures between 22 degrees C and 28 degrees C did not influence the rates of egg production or egg clutch size. However, the rates of growth and development (of eggs and juveniles) increased with increasing temperature in this range, and when temperatures were reduced to 22 degrees C egg-hatching success was impaired. Juvenile growth and development were more sensitive to rearing density than adult fecundity traits. On the basis of the present results, we conclude that rearing individuals of M. cornuarietis at a temperature of 25 degrees C, a photoperiod of 12L:12D, and a density of &lt; 0.8 snails L-1 (with lower densities for juvenile snails) should provide favorable husbandry conditions for maintaining multi-generation populations of this species.</t>
  </si>
  <si>
    <t>Forbes, Valery/P-9360-2019; Forbes, Valery/K-6763-2012</t>
  </si>
  <si>
    <t xml:space="preserve">Forbes, Valery/0000-0001-9819-9385; </t>
  </si>
  <si>
    <t>10.1111/j.1744-7410.2006.00035.x</t>
  </si>
  <si>
    <t>WOS:000236606800002</t>
  </si>
  <si>
    <t>Hassall, M; Walters, RJ; Telfer, M; Hassall, MRJ</t>
  </si>
  <si>
    <t>Why does a grasshopper have fewer, larger offspring at its range limits?</t>
  </si>
  <si>
    <t>Analysis of size of offspring reared through three laboratory generations from populations of the field grasshopper Chorthippus brunneus from 27 sites around the British Isles showed that offspring were larger towards the cooler-wetter conditions in the western and northern limits of the range. This variation had a significant genetic component. There was a trade-off between clutch size and offspring size between and within populations. Under favourable thermal and feeding conditions maternal fitness was optimal when individuals produced the largest clutches of the smallest eggs, but under poor conditions maternal fitness was optimal when individuals produced small clutches of very large offspring. Calculation of geometric mean fitness over time indicated that having larger offspring near to the edge of the range could be advantageous as a conservative risk-spreading strategy. As well as geographic variation in egg size, significant environment-genotype interactions in egg size in relation to temperature were observed.</t>
  </si>
  <si>
    <t>Walters, Richard/0000-0002-9653-8512</t>
  </si>
  <si>
    <t>10.1111/j.1420-9101.2005.00967.x</t>
  </si>
  <si>
    <t>WOS:000234543600027</t>
  </si>
  <si>
    <t>Zeller, M; Reusch, TBH; Lampert, W</t>
  </si>
  <si>
    <t>A comparative population genetic study on calanoid freshwater copepods: Investigation of isolation-by-distance in two Eudiaptomus species with a different potential for dispersal</t>
  </si>
  <si>
    <t>We examined patterns of genetic isolation-by-distance in two sister species of freshwater copepods, Eudiaptomus graciloides and Eudiaptomus gracilis, using the polymorphism of microsatellite markers. We assumed an enhanced dispersal potential of the species possessing diapausing eggs (E. graciloides) compared with E. gracilis with no diapause. On a longitudinal gradient spanning from northern Germany to Russia, we sampled 17 E. graciloides populations and 16 E. gracilis populations in order to investigate the scale dependence of isolation-by-distance from 0.4 to 1,340 km distance. In the 100-1,000 km range, no isolation could be detected in either Eudiaptomus species, suggesting either similar moderate gene flow over large geographic distances or persistence of historic patterns after postglacial recolonization. Our hypothesis was partly supported at the small-scale level (100 km range) where differences in population structure among species existed. We found isolation-by-distance in E. graciloides, the species with resting eggs, whereas E. gracilis exhibited a pattern of persistent founder effects. Further, in E. graciloides we found significant isolation-by-distance in the 1,340 km range with significantly reduced gene flow at distances &gt; 1,000 km. In E. gracilis, isolation-by-distance at distances &gt; 1,000 km could not be detected with our data because this species was not found in the Russian lakes. Our results suggest that short- and long-distance dispersal in Eudiaptomus are due to different processes, with diapausing eggs only being advantageous for short-distance dispersal. We also argue that different spatial scales must be sampled to understand the geographic partitioning of genetic variance at marker loci.</t>
  </si>
  <si>
    <t>Reusch, Thorsten/B-9311-2019; Reusch, Thorsten/G-4141-2011</t>
  </si>
  <si>
    <t>10.4319/lo.2006.51.1.0117</t>
  </si>
  <si>
    <t>WOS:000237399700013</t>
  </si>
  <si>
    <t>Duggan, IC; Bailey, SA; van Overdijk, CDA; MacIsaac, HJ</t>
  </si>
  <si>
    <t>Duggan, Ian C.; Bailey, Sarah A.; van Overdijk, Colin D. A.; MacIsaac, Hugh J.</t>
  </si>
  <si>
    <t>Invasion risk of active and diapausing invertebrates from residual ballast in ships entering Chesapeake Bay</t>
  </si>
  <si>
    <t>We examined the invasion risk posed by active invertebrates and their diapausing stages (e.g. resting eggs, quiescent adults) carried in residual sediment and water of non-ballasted ships to Chesapeake Bay. Many taxa were recorded that are not native to Chesapeake Bay, supporting the contention that residual ballast represents an invasion vector of some risk to marine systems. Composition and propagule supply differed relative to that in ships entering the Laurentian Great Lakes (e.g. marine taxa dominated in Chesapeake Bay ships), indicating that risk varies geographically. Average abundances of active invertebrates in residual sediment (1002.1 ind. kg(-1)) and water (2.7 ind. 1(-1)), and diapausing eggs in sediments (779.4 eggs kg(-1)), were typically low relative to those in ships entering the Great Lakes (1322.5 ind. kg(-1), 10.9 ind. 1(-1) and 3650.0 eggs kg(-1), respectively). However, due to high variability among ships, differences were not statistically significant. The major cause of composition and abundance differences is dissimilar trade routes between each system, with vessels entering Chesapeake Bay primarily originating from marine rather than freshwater ports, and because diapausing stages are less commonly found among marine invertebrates. Low propagule supplies, predominant intra-continental ship movements, and salinity disparity between the upper (20 to 28 parts per thousand) and lower (3 to 8 parts per thousand) regions of Chesapeake Bay (where ballast water is loaded and offloaded) may greatly reduce invasion risk and be a contributing factor to the bay's low invasion rate: invasion risk from non-ballasted ships here may be low relative to hull fouling or ballast water discharge. Other marine coastal areas may be at greater risk from this vector.</t>
  </si>
  <si>
    <t>Duggan, Ian C/G-2275-2012; Bailey, Sarah A/E-8356-2010</t>
  </si>
  <si>
    <t>Duggan, Ian C/0000-0002-6037-9759; Bailey, Sarah A/0000-0003-3635-919X</t>
  </si>
  <si>
    <t>10.3354/meps324057</t>
  </si>
  <si>
    <t>WOS:000242376800004</t>
  </si>
  <si>
    <t>Speirs, DC; Gurney, WSC; Heath, MR; Horbelt, W; Wood, SN; de Cuevas, BA</t>
  </si>
  <si>
    <t>Speirs, Douglas C.; Gurney, William S. C.; Heath, Michael R.; Horbelt, Werner; Wood, Simon N.; de Cuevas, Beverly A.</t>
  </si>
  <si>
    <t>Ocean-scale modelling of the distribution, abundance, and seasonal dynamics of the copepod Calanus finmarchicus</t>
  </si>
  <si>
    <t>The copepod Calanus finmarchicus is widely distributed over the sub-polar Atlantic and dominates the mesozooplanktonic biomass in that region. Despite this, all previous C. finmarchicus population modelling studies have been spatially and temporally limited. In this paper we present results from a fully stage-resolved model in a domain spanning the entire geographic range of the species (30 to 80 degrees N and 80 degrees W to 90 degrees E. The model was driven by temperature and transport from the Ocean Circulation and Climate Advanced Modelling project (OCCAM) and phytoplankton food derived from satellite (SeaWiFS) sea-surface colour observations. The resulting quasi-stationary yearly cycle was assessed against seasonally resolved maps of continuous plankton recorder observations, winter cruise data on the distribution of diapausers, and time series from locations distributed over the North Atlantic. The model's high computational efficiency permitted its free parameters to be selected to yield a good correspondence with the field data. We were also able to explore the effects of changing the assumptions regarding diapause and mortality. By falsifying alternative models we conclude that (1) a fixed fraction of each surface generation enters diapause, (2) overwintering individuals enter diapause at the end of the fifth copepodite stage, and (3) mortality is an increasing function of temperature. Finally, we demonstrate that the demographic impact of transport is limited, except in shelf seas and at the edges of the distribution; nevertheless, there is a very high level of population connectivity over the whole domain.</t>
  </si>
  <si>
    <t>10.3354/meps313173</t>
  </si>
  <si>
    <t>WOS:000238837300015</t>
  </si>
  <si>
    <t>Colburn, EA; Clapp, FMG</t>
  </si>
  <si>
    <t>Colburn, Elizabeth A.; Clapp, Frances M. Garretson</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</si>
  <si>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</si>
  <si>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</si>
  <si>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10.1656/1092-6194(2006)13[537:HALHOA]2.0.CO;2</t>
  </si>
  <si>
    <t>WOS:000243845400008</t>
  </si>
  <si>
    <t>Huestis, DL; Marshall, JL</t>
  </si>
  <si>
    <t>Interaction between maternal effects and temperature affects diapause occurrence in the cricket Allonemobius socius</t>
  </si>
  <si>
    <t>The induction of diapause can be adaptive for egg survival during unfavorable conditions, while direct development can be advantageous under favorable conditions by allowing additional generations to exploit abundant resources. Therefore, the physiological capability of a female to respond to environmental cues indicative of habitat quality by producing eggs of the appropriate developmental phenotype should be under strong selection. Additionally, developing embryos may alter the developmental trajectory initiated by the female in response to changing environmental conditions. In this study, we used a cross-fostering approach to isolate the maternal effects of parental diapause history (not previously studied) and egg-laying temperature from the influence of the incubation environment experienced by the developing embryo on the proportion of diapause eggs produced by the striped ground cricket, Allonemobius socius. We found that an interaction between egg-incubation temperature and parental diapause history strongly affected the proportion of diapause eggs produced and the proportion of eggs that hatched within a 16-18 day incubation period, while egg-laying temperature and all other interactions did not. These novel results indicate that embryos can respond directly to the environmental conditions they experience during development, but that their ability to do so is influenced by maternal effects such as parental diapause history. The results of this study not only provide evidence, for the first time, of parental diapause history affecting diapause proportions, but also raise additional questions about the mechanism by which environmental information is transmitted from parent to offspring and how offspring are able to respond to conditions experienced during their own development.</t>
  </si>
  <si>
    <t>Huestis, Diana/0000-0001-6649-4785</t>
  </si>
  <si>
    <t>10.1007/s00442-005-0232-z</t>
  </si>
  <si>
    <t>WOS:000234145300002</t>
  </si>
  <si>
    <t>Covich, AP</t>
  </si>
  <si>
    <t>Covich, Alan P.</t>
  </si>
  <si>
    <t>Dispersal - Limited biodiversity of tropical insular streams</t>
  </si>
  <si>
    <t>4th Symposium for European Freshwater Science (SEFS 4)</t>
  </si>
  <si>
    <t>Jagiellonian Univ, Cracow, POLAND</t>
  </si>
  <si>
    <t>Jagiellonian Univ</t>
  </si>
  <si>
    <t>Numerous species are adapted for colonization of insular fresh waters by using different mechanisms of active and passive dispersal, especially among oceanic islands at low latitudes. Over time, similar animal communities have assembled in many tropical streams and rivers on isolated islands. These freshwater communities are characterized by a relatively low number of species of fishes, decapods, gastropods and insects that typically have complex life cycles including passive, long-distance dispersal. These species often disperse during marine phases with drifting larvae or by rafting and aerial transport of resistant, dormant stages. Active dispersal is sometimes effective for relatively short-distance movements from one island's streams to another island's nearby drainage basin within an archipelago (a "stepping-stones" dispersal pattern). Identifying distinct differences among aquatic communities on "true oceanic" islands of different ages and geologic histories requires a long-term biogeographic perspective including the degree of spatial isolation of populations and differences in rates of speciation. Consequently, the total biodiversity of insular streams is a complex combination of dispersal from multiple sources of species from continents and other islands, as well as evolution of new endemics. Recolonization of streams following natural disturbances and the impacts of introduced species result in dynamic changes in species accumulation and turnover in these insular freshwater ecosystems. Analysis of dispersal to islands provides general perspectives on managing fragmented habitats, especially the effects of invasive species that also shed light on factors affecting the equilibrium composition of animal communities in island-like ecosystems on continents.</t>
  </si>
  <si>
    <t>WOS:000243236300002</t>
  </si>
  <si>
    <t>Pietrzak, B; Slusarczyk, M</t>
  </si>
  <si>
    <t>Pietrzak, Barbara; Slusarczyk, Miroslaw</t>
  </si>
  <si>
    <t>The fate of the ephippia - Daphnia dispersal in time and space</t>
  </si>
  <si>
    <t>When conditions deteriorate, freshwater cladocerans from the genus Daphnia switch to production of diapausing eggs encased in chitinous shells called ephippia. Ephippia may serve for temporal escape and recolonisation of the habitat or for geographical dispersal and colonisation of other habitats. While dormancy and dispersal of ephippia have been well studied, initial factors determining the fate of the ephippia have remained unknown. We first consider the fate of an ephippium that sinks to the bottom of the water body, where it enriches the egg bank present in the sediments. We then discuss the potential and evidence for dispersal of ephippia, which is probably facilitated by their flotation on the water surface. Finally, we concentrate on the moment of the release of the ephippium showing a likely mechanism that determines its further fate - temporal or spatial dispersal - and we demonstrate it to be accomplished through maternal behaviour.</t>
  </si>
  <si>
    <t>Slusarczyk, Miroslaw/Q-3958-2018; Pietrzak, Barbara/C-3421-2013</t>
  </si>
  <si>
    <t>Slusarczyk, Miroslaw/0000-0002-2311-5033; Pietrzak, Barbara/0000-0001-5446-6277</t>
  </si>
  <si>
    <t>WOS:000243236300017</t>
  </si>
  <si>
    <t>Chikumba, N; Mapiye, C; Poshiwa, X</t>
  </si>
  <si>
    <t>Chikumba, N.; Mapiye, C.; Poshiwa, X.</t>
  </si>
  <si>
    <t>Breaking seed coat dormancy in Macrotyloma daltonii</t>
  </si>
  <si>
    <t>RANGELAND JOURNAL</t>
  </si>
  <si>
    <t>Methods for breaking hard seed to allow germination of 2 seedlots of Macrotyloma daltonii (Webb) Verdc., were investigated. Treatments included soaking, application of dry heat, hot water, acid scarification, sand paper scarification, pre-chilling, alone and in combination with acid and dry heat. The treated seeds were tested for germination over 21 days in an incubator with 12 h of light and 12 h of darkness and temperatures of 25 and 18 degrees C during the light and dark phases, respectively. A 20-min exposure to 98% concentrated sulphuric acid was most effective in increasing germination from 10 to 80% in seedlot 1. The 10-min acid treatment increased germination from 21 to 38% in seedlot 2, but 20 min reduced germination and increased the number of dead seeds. Seedlot 1 had greater levels of hard seed (88%) than seedlot 2 (61%). Soaking, hot water, dry heating, pre-chilling, or sandpaper scarification were not effective in breaking hard seed in either seedlot 1 or 2. Combining pre-chilling with 10 min of acid treatment damaged seed and impaired germination across the 2 seedlots. The range of pre-sowing seed treatments that indicated positive effects on germination, particularly acid treatments need to be further investigated in the field under different pedo-climatic conditions to allow appropriate rangeland management options to be developed.</t>
  </si>
  <si>
    <t>Mapiye, Cletos/K-9309-2016</t>
  </si>
  <si>
    <t>Mapiye, Cletos/0000-0002-1474-8648</t>
  </si>
  <si>
    <t>1036-9872</t>
  </si>
  <si>
    <t>1834-7541</t>
  </si>
  <si>
    <t>10.1071/RJ06012</t>
  </si>
  <si>
    <t>WOS:000241880400010</t>
  </si>
  <si>
    <t>Siman, EM; Massiotti, RA; Meneses, JAC; Villanueva, LB; Kunz, SE</t>
  </si>
  <si>
    <t>Preliminary observations on the seasonal fluctuation of Haematobia irritans in Central Mexico</t>
  </si>
  <si>
    <t>REVISTA CIENTIFICA-FACULTAD DE CIENCIAS VETERINARIAS</t>
  </si>
  <si>
    <t>The objective of this study was to determine the seasonal fluctuation of Haematobia irritans (L) in a temperate area of Mexico. It was carried out by weekly counts of horn flies on grazing Holstein cows from September 6, 1997 to August 29, 1998. Horn fly counts were correlated with seven weather variables for the four previous weeks to counts. Flies were recorded at a density of more than two flies per cow through the year, with the exception of the second and third week of January. Adult flies never disappeared from the cows indicating that if diapause occurs at this latitude, it does not affect the whole fly population. The highest level of abundance (392 flies/cow) was registered on May, 1998. A clear decrease in fly numbers took place between November 15, 1997 and January 3, 1998, and fly numbers clearly increased between March 14, and May 23, 1998. The weather variable that best correlated with fly counts throughout the year was minimum outdoors temperature (r=0.76). Fly numbers were better correlated with weather data from one week prior to counts. It may be concluded that high values in pest population might be registered, whilst minimum outdoor temperature lower than 0 degrees C performed best as weather variable to be used as predictor in horn fly population changes in this area located in the highlands of Central Mexico.</t>
  </si>
  <si>
    <t>0798-2259</t>
  </si>
  <si>
    <t>WOS:000235576500005</t>
  </si>
  <si>
    <t>Matos, CT; Velizarov, S; Crespo, JG; Reis, MAM</t>
  </si>
  <si>
    <t>Simultaneous removal of perchlorate and nitrate from drinking water using the ion exchange membrane bioreactor concept</t>
  </si>
  <si>
    <t>This work evaluates the feasibility of the ion exchange membrane bioreactor (IEMB) concept for the simultaneous removal of perchlorate and nitrate from drinking water, when nitrate is present in the ppm range and Perchlorate in the ppb range. The IEMB concept combines Dorman dialysis and simultaneous biological degradation of both pollutants. Membrane transport studies showed that Dorman dialysis is suitable for obtaining water with concentrations of Perchlorate and nitrate below the recommended levels. However, the pollutants were accumulated in a receiving stream, thus requiring additional treatment before disposal. on the other hand, the IEMB process operated with hydraulic retention times ranging from 1.4 to 8.3h in the water compartment, proved to remove effectively Perchlorate and nitrate while preserving the water composition with respect to other ions, thus avoiding secondary contamination of the treated water. For a polluted water stream containing 100 ppb of ClO4- and 60 ppm of NO3-, the concentrations of both ions in the treated stream were kept below the recommended levels of 4ppb for ClO4- and 25ppm for NO3-. The IEMB system was operated under ethanol limitation, but even under these conditions, an increase of the perchlorate and nitrate concentrations in the treated water was not observed for up to 6 days. (c) 2005 Elsevier Ltd. All rights reserved.</t>
  </si>
  <si>
    <t>Reis, Maria A. M./D-8303-2013; Velizarov, Svetlozar/A-2753-2009; Velizarov, Svetlozar/O-2398-2019; Crespo, Joao/D-8719-2013; Matos, Cristina/K-1897-2012</t>
  </si>
  <si>
    <t>Reis, Maria A. M./0000-0003-4000-1836; Velizarov, Svetlozar/0000-0002-9446-0897; Crespo, Joao/0000-0001-8714-3781; Matos, Cristina/0000-0002-9890-5371</t>
  </si>
  <si>
    <t>10.1016/j.watres.2005.10.022</t>
  </si>
  <si>
    <t>WOS:000235088400006</t>
  </si>
  <si>
    <t>Gremillet, D; Kuntz, G; Gilbert, C; Woakes, AJ; Butler, PJ; le Maho, Y</t>
  </si>
  <si>
    <t>Cormorants dive through the Polar night</t>
  </si>
  <si>
    <t>Most seabirds are visual hunters and are thus strongly affected by light levels. Dependence on vision should be problematic for species wintering at high latitudes, as they face very low light levels for extended periods during the Polar night. We examined the foraging rhythms of male great cormorants (Phalacrocorax carbo) wintering north of the Polar circle in West Greenland, conducting the first year-round recordings of the diving activity in a seabird wintering at high latitudes. Dive depth data revealed that birds dived every day during the Arctic winter and did not adjust their foraging rhythms to varying day length. Therefore, a significant proportion of the dive bouts were conducted in the dark (less than 1 lux) during the Polar night. Our study underlines the stunning adaptability of great cormorants and raises questions about the capacity of diving birds to use non-visual cues to target fish.</t>
  </si>
  <si>
    <t>Gremillet, David/W-1946-2018</t>
  </si>
  <si>
    <t>Gremillet, David/0000-0002-7711-9398</t>
  </si>
  <si>
    <t>10.1098/rsbl.2005.0356</t>
  </si>
  <si>
    <t>WOS:000233911600024</t>
  </si>
  <si>
    <t>Hodgson, EW; Venette, RC; Abrahamson, M; Ragsdale, DW</t>
  </si>
  <si>
    <t>Alate production of soybean aphid (Homoptera : Aphididae) in Minnesota</t>
  </si>
  <si>
    <t>The soybean aphid, Aphis glycines Matsumura, is a serious pest in Midwestern soybean, Glycine max L. Merrill, and has the potential to colonize a large geographic range throughout a single growing season, Our objectives were to describe colonization patterns on a statewide spatial and temporal scale, examine the changing proportion of winged forms throughout a season, and assess photoperiod as a potential trigger for alate production. In Minnesota, we define initial colonization as the period of time during the early vegetative growth when alates were present and alatoid nymphs were absent on soybean. Initial colonization during 2002 and 2003 was similar to 2 wk. On average across Minnesota, summer migrants were first produced when most fields were at the initial flowering stages in 2002. In 2003, an outbreak year, initial detection of summer migrants occurred earlier during vegetative stages before flowering. The significant increase in the proportion of all potential migratory forms (i.e., alatoid nymphs and adults) occurred during the beginning of seed set for both years. During seed set, the mean proportion of alate A. glycines was 0.15 +/- 0.04 (SE) in 2002 and 0.16 +/- 0.06 in 2003. The mean proportion of alatoid nymph A. glycines was 0.14 +/- 0.04 in 2002 and 0.29 +/- 0.04 in 2003 during seed set. The total mean proportion of migratory fort-as was higher when the critical L:D photoperiod was 14.5:9.5 b/d. A regression analysis also indicated the proportion of winged A. glycines increased with decreasing photoperiod.</t>
  </si>
  <si>
    <t>Hodgson, Erin/M-9115-2019</t>
  </si>
  <si>
    <t>Hodgson, Erin/0000-0003-2492-3558</t>
  </si>
  <si>
    <t>10.1603/0046-225X-34.6.1456</t>
  </si>
  <si>
    <t>WOS:000234031400011</t>
  </si>
  <si>
    <t>DuBey, R; Caldwell, C; Gould, WR</t>
  </si>
  <si>
    <t>Effects of temperature, photoperiod, and Myxobolus cerebralis infection on growth, reproduction, and survival of Tubifex tubifex lineages</t>
  </si>
  <si>
    <t>JOURNAL OF AQUATIC ANIMAL HEALTH</t>
  </si>
  <si>
    <t>Tubifex tubifex is the definitive host for Myxobolus cerebralis, the causative agent of whirling disease in salmonid fish. Several mitochondrial lineages of T. tubifex exhibit resistance to M. cerebralis infection. Release of the triactinomyxon form of the parasite from T. tubifex varies with water temperature; however, little is known about the interactive effects of temperature and photoperiod on the susceptibility of T. tubifex lineages to M. cerebralis infection. In addition, the environmental effects on the growth, reproduction, and survival of T. tubifex lineages are unknown. Monocultures of lineages III and VI were subjected to infection (0 and 500 myxospores per worm), a range of temperatures (5, 17, and 27 degrees C), and various diurnal photoperiods (12:12, 14:10, and 16:8 dark : light) over a 70-d period by using a split-split plot experimental design. Lineage VI resisted infection by M. cerebralis at all temperatures, whereas lineage III exhibited infection levels of 4.3% at 5 degrees C, 3.3% at 17 degrees C, and 0% at 27 degrees C. Lineage VI exhibited significantly higher adult survival, weighed more initially, gained more weight, and had higher natality (production of immature tubificids) than did lineage III regardless of temperature, photoperiod, or infection treatment. There was no detectable effect of lineage, infection, or photoperiod on cysting. Both lineages III and VI cysted at 5 degrees C but not at 17 degrees C or 27 degrees C. Competition between lineage VI and other lineages for resources may serve to decrease the overall infection levels among T. tubifex populations, thereby reducing both triactinomyxon production and the occurrence of whirling disease among susceptible salmonids.</t>
  </si>
  <si>
    <t>0899-7659</t>
  </si>
  <si>
    <t>10.1577/H04-061.1</t>
  </si>
  <si>
    <t>WOS:000234103800005</t>
  </si>
  <si>
    <t>Samuels, R</t>
  </si>
  <si>
    <t>After-dark design, night animation, and interpersonal interaction: Toward a community-security paradigm</t>
  </si>
  <si>
    <t>JOURNAL OF ARCHITECTURAL AND PLANNING RESEARCH</t>
  </si>
  <si>
    <t>This paper addresses issues relative to evaluating the effectiveness of a community-security approach to reducing crime, with a critical analysis of after-dark design, night animation, and interpersonal interaction as key components. The construct linking these factors is an attitude that assumes responsibility for places and emerges as congruent spatial behavior. The community-security paradigm proposed here as a strategy in the generation of habitable (thus safe) and socially sustainable urban environments has as its antithesis the realm of the dormant domain - isolating and ambiguous public open spaces, alienating parks, blind carparks, silent suburbs and shopping malls, and railway stations and city centers deserted at night. The approach involves a range of spatial design and place management issues, all of which are mutually interdependent.</t>
  </si>
  <si>
    <t>0738-0895</t>
  </si>
  <si>
    <t>WOS:000234544900004</t>
  </si>
  <si>
    <t>Nadkarni, NA; Weale, ME; von Schantz, M; Thomas, MG</t>
  </si>
  <si>
    <t>Evolution of a length polymorphism in the human PER3 gene, a component of the circadian system</t>
  </si>
  <si>
    <t>Period homologue 3 (PER3) is a component of the mammalian circadian system, although its precise role is unknown. A biallelic variable number tandem repeat (VNTR) polymorphism exists in human PER3, consisting of 4 or 5 repeats of a 54-bp sequence in a region encoding a putative phosphorylation domain. This polymorphism has previously been reported to associate with diurnal preference ("morningness" and "eveningness") and delayed sleep-phase syndrome. We have investigated the global allele frequencies of this variant in ethnically distinct indigenous populations. All populations were polymorphic, with the shorter (4-repeat) allele ranging in frequency from 0.19 (Papua New Guinea) to 0.89 (Mongolia). To investigate if allele frequency has been influenced by natural selection, the authors 1) tested for a correlation with latitude and mean annual insolation (incident sunlight energy), using classical markers to correct for historical population differentiation; and they 2) compared allele-frequency difference between European American, African American, and East Asian populations, as measured using F(ST), to an empirical null distribution of F(ST) values based on a genome-wide dataset of single nucleotide polymorphisms (SNPs) of presumed neutral loci that were previously typed by The SNP Consortium. The variation in allele frequencies between indigenous populations did not show a pattern that would indicate selective pressure on PER3 resulting from day-length variation or mean annual insolation, and the allele-frequency difference between European Americans, African Americans, and East Asians was not an outlier when compared to the distribution for presumed neutral SNPs. We therefore find no evidence for differential or balancing selection in the contemporary pattern of global PER3 allele frequencies.</t>
  </si>
  <si>
    <t>Weale, Michael E/F-2587-2010; von Schantz, Malcolm/C-5962-2014; Thomas, Mark G/A-2219-2012</t>
  </si>
  <si>
    <t>Weale, Michael E/0000-0003-4593-1186; von Schantz, Malcolm/0000-0002-9911-9436; Thomas, Mark G/0000-0002-2452-981X</t>
  </si>
  <si>
    <t>10.1177/0748730405281332</t>
  </si>
  <si>
    <t>WOS:000233402400002</t>
  </si>
  <si>
    <t>Handley, RJ; Davy, AJ</t>
  </si>
  <si>
    <t>Temperature effects on seed maturity and dormancy cycles in an aquatic annual, Najas marina, at the edge of its range</t>
  </si>
  <si>
    <t>1 Najas marina is a summer annual of shallow lakes that reaches its distributional limit in the Norfolk Broads of eastern England. Seeds are shed in autumn and overwinter in lake sediments. 2 We investigated the influence of growing-season length on seed maturity and germinability and the cumulative effects of winter temperatures on patterns of germinability. Seeds were stratified for up to 1 year and tested for germinability at 4-week intervals. Data-loggers recorded temperatures simultaneously at the field site and in the cold room. Cumulative temperature below a threshold (thermal time) was used to relate behaviour in cold storage to phenology. 3 Most seeds were dormant at collection. Cold storage of imbibed seed resulted in loss of dormancy. The proportion of non-dormant seeds peaked after a cold treatment equivalent to one winter, i.e. coinciding with favourable temperatures for germination in the field. Continued cold stratification resulted in a cycle of secondary dormancy and its subsequent relief; the thermal time characterizing the second, lower, peak in germinability coincided approximately with that attained in the field in the second spring after collection. 4 Shortening the growing season of Najas marina, by collecting material before natural senescence was complete, reduced the proportion of mature seeds, lowered average germinability and increased germination times. 5 The thermal capacity of water bodies causes a lag in spring warming, whereas declining light becomes limiting in autumn. Najas marina is crucially dependent on the length of growing season to produce sufficient viable seed. A low-temperature requirement to break seed dormancy prevents inappropriate autumn germination. In a prolonged winter (necessarily followed by a shorter growing season), a significant proportion of seed would go into secondary dormancy and remain in the seed bank until the second spring. 6 In annual plants, such requirements for warm summers and cold winters could contribute to a continental-climate distribution in northern Europe. In the case of Najas marina this might explain its limit at the eastern extremity of England and thus its rarity.</t>
  </si>
  <si>
    <t>Davy, Anthony/E-1542-2011</t>
  </si>
  <si>
    <t>Davy, Anthony/0000-0002-7658-7106</t>
  </si>
  <si>
    <t>10.1111/j.1365-2745.2005.01062.x</t>
  </si>
  <si>
    <t>WOS:000233287500015</t>
  </si>
  <si>
    <t>Kemp, WP; Bosch, J</t>
  </si>
  <si>
    <t>Effect of temperature on Osmia lignaria (Hymenoptera : Megachilidae) prepupa-adult development, survival, and emergence</t>
  </si>
  <si>
    <t>The solitary bee Osmia lignaria Say continues to be developed as an orchard pollinator in the United States and southern Canada. Female bees are active during the early spring and construct nests consisting of a linear series of unlined cells delimited by mud partitions. Cells are provisioned with a pollen/nectar mass on which an egg is deposited, and nests are sealed with a mud plug. In 1997, we initiated two experiments on the development, mortality, and emergence of O. lignaria at selected laboratory temperature regimes and outdoors. In the first experiment (published previously), we compared temperature treatments for their adequacy in maintaining healthy O. lignaria populations. In a second experiment (reported here), we determined the relationship between rearing temperatures and prepupa-adult development rates as well as emergence time and longevity after wintering and incubation the following spring. We observed important differences in O. lignaria prepupa versus pupa responses to selected temperature treatments. The relationship between temperature and days to pupa was U-shaped, with additional time to transit the prepupa-pupa interval at temperatures above and below 26 degrees C. The negative relationship between temperature and the length of the pupa to adult interval contrasts with the U-shaped thermal response observed for prepupae. Thus, with each increase in thermal beat units over the range of temperature treatments tested, we observed an additional reduction in the pupa-adult interval. Individuals reared at constant 18 degrees C required 2.4 times as many days to transit the pupa-adult interval compared with those at constant 32 degrees C. Our results suggest that there is a need for the development of regionally adapted, latitude-specific breeding populations of this outstanding orchard crop pollinator.</t>
  </si>
  <si>
    <t>Bosch, Jordi/K-8752-2016</t>
  </si>
  <si>
    <t>Bosch, Jordi/0000-0002-8088-9457</t>
  </si>
  <si>
    <t>10.1093/jee/98.6.1917</t>
  </si>
  <si>
    <t>WOS:000233999500024</t>
  </si>
  <si>
    <t>Chaisuekul, C; Riley, DG</t>
  </si>
  <si>
    <t>Host plant, temperature, and photoperiod effects on ovipositional preference of Frankliniella occidentalis and Frankliniella fusca (Thysanoptera : Thripidae)</t>
  </si>
  <si>
    <t>Host plant effects of tomato, Lycopersicon esculentum Mill., and chickweed, Stellaria media (L.) Vill., foliage infected and uninfected with Tomato spotted wilt virus (family Bunyaviridae, genus Tospovirus, TSWV) on the ovipositional preferences of western flower thrips, Frankliniella occidentalis (Pergande), and tobacco thrips, Frankliniella fusca (Hinds), were investigated for whole plants in the greenhouse. In addition, the preference for leaf disks from the same host plants was investigated under a range of temperatures, 15-30 degrees C at a photoperiod of 12:12 (L:D) h, and at three photoperiods, 6:18, 12:12, and 18:6, at 20 degrees C in no-choice and choice studies conducted in growth chambers. In a choice test, F. fusca oviposited significantly more eggs per whole plant foliage over a 7-d period than E occidentalis by an average ratio of 3:1 over both tomato and chickweed. The optimum temperature for oviposition of F. occidentalis and E fusca was 24.5 and 24.9 degrees C, respectively. Both species laid significantly more eggs under the longest daylight hours tested, 18:6, in the choice study. Temperature and photoperiod did not significantly interact in terms of thrips ovipositional preference. Ovipositional preference for chickweed or tomato foliage was different for each thrips species in the choice and no-choice tests. However, both thrips species laid significantly more eggs per square centimeter of leaf area in chickweed than in tomato in the whole plant choice test.</t>
  </si>
  <si>
    <t>Chaisuekul, Chatchawan/V-9246-2019</t>
  </si>
  <si>
    <t>10.1093/jee/98.6.2107</t>
  </si>
  <si>
    <t>WOS:000233999500049</t>
  </si>
  <si>
    <t>Bennett, VA; Sformo, T; Walters, K; Toien, O; Jeannet, K; Hochstrasser, R; Pan, QF; Serianni, AS; Barnes, BM; Duman, JG</t>
  </si>
  <si>
    <t>Comparative overwintering physiology of Alaska and Indiana populations of the beetle Cucujus clavipes (Fabricius): roles of antifreeze proteins, polyols, dehydration and diapause</t>
  </si>
  <si>
    <t>The beetle Cucujus clavipes is found in North America over a broad latitudinal range from North Carolina (latitude similar to 35 degrees N) to near tree line in the Brooks Range in Alaska (latitude, similar to 67 degrees 30' N). The cold adaptations of populations from northern Indiana (similar to 41 degrees 45' N) and Alaska were compared and, as expected, the supercooling points (the temperatures at which they froze) of these freeze-avoiding insects were significantly lower in Alaska insects. Both populations produce glycerol, but the concentrations in Alaska larvae were much higher than in Indiana insects (similar to 2.2 and 0.5 mol l(-1), respectively). In addition, both populations produce antifreeze proteins. Interestingly, in the autumn both populations have the same approximate level of hemolymph thermal hysteresis, indicative of antifreeze protein activity, suggesting that they synthesize similar amounts of antifreeze protein. A major difference is that the Alaska larvae undergo extreme dehydration in winter wherein water content decreases from 63-65% body water (1.70-1.85 g H2O g(-1) dry mass) in summer to 28-40% body water (0.40-0.68 g H2O g(-1) dry mass) in winter. These 2.5-4.6-fold reductions in body water greatly increase the concentrations of antifreeze in the Alaska insects. Glycerol concentrations would increase to 7-10 mol l(-1) while thermal hysteresis increased to nearly 13 degrees C (the highest ever measured in any organism) in concentrated hemolymph. By contrast, Indiana larvae do not desiccate in winter. The Alaska population also undergoes a diapause while insects from Indiana do not. The result of these, and likely additional, adaptations is that while the mean winter supercooling points of Indiana larvae were approximately -23 degrees C, those of Alaska larvae were -35 to -42 degrees C, and at certain times Alaska C. clavipes did not freeze when cooled to -80 degrees C.</t>
  </si>
  <si>
    <t>Toien, Oivind/0000-0001-5967-2483; Sformo, Todd/0000-0003-4833-2007</t>
  </si>
  <si>
    <t>10.1242/jeb.01892</t>
  </si>
  <si>
    <t>WOS:000234414800021</t>
  </si>
  <si>
    <t>Angeler, DG; Garcia, G</t>
  </si>
  <si>
    <t>Using emergence from soil propagule banks as indicators of ecological integrity in wetlands: advantages and limitations</t>
  </si>
  <si>
    <t>JOURNAL OF THE NORTH AMERICAN BENTHOLOGICAL SOCIETY</t>
  </si>
  <si>
    <t>Wetland soils contain a reservoir of dormant plant seeds and invertebrate eggs, collectively termed the seed or propagule bank, which integrate spatiotemporal variation at various levels of biology (genetic, phenotypic, species, and community). Several recent studies suggest that anthropogenic physical or chemical stressors may disrupt the process of emergence from propagule banks. This process is often the single most important colonization process in wetlands isolated geographically from other water bodies. The potential for disruption of emergence can be exploited as a useful indicator of anthropogenic stress. The aim of our paper is to provide a conceptual framework that shows the advantages and limitations of wetland propagule banks as indicators of anthropogenic stress or ecological integrity. This framework describes mechanistic responses of propagule banks to stressors and makes recommendations on experimental approaches for the evaluation of cause-effect relationships between stressors and propagule bank responses. This indicator could help bridge the current gap between basic and applied wetland ecology and could find application in future wetland management and restoration strategies.</t>
  </si>
  <si>
    <t>Garcia, Gregorio/0000-0001-6686-9903</t>
  </si>
  <si>
    <t>0887-3593</t>
  </si>
  <si>
    <t>10.1899/05-025.1</t>
  </si>
  <si>
    <t>WOS:000233839300002</t>
  </si>
  <si>
    <t>Suarez, JL; Scala, A; Romero, JA; Paz-Silva, A; Pedreira, J; Arias, M; Diaz, P; Morrondo, P; Diez-Banos, P; Sanchez-Andrade, R</t>
  </si>
  <si>
    <t>Analysis of the humoral immune response to Oestrus ovis in ovine</t>
  </si>
  <si>
    <t>VETERINARY PARASITOLOGY</t>
  </si>
  <si>
    <t>Antibody responses (IgG, IgM and IgA) against Oestrus ovis were analyzed in sheep and in first year grazing lambs from Sardinia (Italy) by an indirect-enzyme-linked immunoassay test and L2 O. ovis excretory/secretory antigens. Serum samples from 208 sheep were obtained prior to be slaughtered, and then heads were removed and cut open along their longitudinal axis to collect the parasites from the nasal cavities, turbinates and sinus. Besides this, blood samples were monthly collected from the lambs of G-1 (maintained under field conditions) and the lambs of G-2 (kept housed since birth to avoid Oestrus infestations) throughout a year. In the sheep, a positive significant correlation was observed between the number of first instar O. ovis larvae and the values of IgM, and between the second instar larvae and the IgG optical densities. In the lambs, all classes of antibodies increased significantly from July in G-1. The highest values of IgG were reached in September (IgG) and decreased in November-December. The IgM response peaked in November, and very low values of IgA were observed during the study. Matching these data with chronobiology of O. ovis in this region, we conclude that the first infection occurs on May, stimulating the production of humoral antibodies. The reduction of the IgG antibody levels starting from October means the beginning of the diapause while the IgM response seems to be associated to the presence of L 1 in the nasal cavities. The data obtained led us to forecast an early treatment of the ovine on June-July, which should keep away from the maturation of O. ovis L I larvae, avoiding the development of clinical lesions and interrupting the life cycle of this parasite. (c) 2005 Elsevier B.V. All rights reserved.</t>
  </si>
  <si>
    <t>Morrondo, Patrocinio/D-9956-2012; Silva, Adolfo APS Paz/I-2788-2015; Diez Banos, Pablo/E-1467-2012; Suarez, Jose Luis/I-3673-2015; Pedreira, Jose/AAA-6741-2019; Arias Vazquez, Maria Sol/I-1241-2015; Sanchez-Andrade, Rita/I-3513-2015; Fernandez, Pablo Diaz/J-8631-2012</t>
  </si>
  <si>
    <t>Morrondo, Patrocinio/0000-0001-7171-7162; Silva, Adolfo APS Paz/0000-0002-0208-3861; Diez Banos, Pablo/0000-0002-5236-5680; Suarez, Jose Luis/0000-0001-6744-8588; Pedreira, Jose/0000-0002-2799-5752; Arias Vazquez, Maria Sol/0000-0002-2682-9015; Sanchez-Andrade, Rita/0000-0002-1212-8250; Fernandez, Pablo Diaz/0000-0003-2445-1095; Scala, Antonio/0000-0002-7200-1278</t>
  </si>
  <si>
    <t>0304-4017</t>
  </si>
  <si>
    <t>1873-2550</t>
  </si>
  <si>
    <t>10.1016/j.vetpar.2005.06.009</t>
  </si>
  <si>
    <t>WOS:000233317500021</t>
  </si>
  <si>
    <t>Pieri, D; Abrams, M</t>
  </si>
  <si>
    <t>ASTER observations of thermal anomalies preceding the April 2003 eruption of Chikurachki volcano, Kurile Islands, Russia</t>
  </si>
  <si>
    <t>Chikurachki volcano (Northern Kurile Islands Chain, Paramushir Island 50 degrees 20'N, 155 degrees 27'E; elevation 1816 m, stratovolcano) has been in a state of unrest for over twenty years. Its most recent eruption that began in April 2003 was preceded by an eruption between January and May 2002. Thermal infrared images from the Japanese-United States' Advanced Spaceborne Thermal Emission and Reflection radiometer (ASTER-5 TIR channels, 8-12 mu m, 90 m/pixel, Noise Equivalent Delta Temperature [NE Delta T] similar to 0.1-0.3 K; onboard the U.S. National Aeronautics and Space Administration's Terra polar-orbiting spacecraft) of a snow-covered Chikurachki Volcano taken in January 2003 show muted evidence of thermal activity. ASTER thermal infrared (TIR) images from February 2003, however, indicate warmer areas within the summit crater. Average whole-pixel temperatures of adjacent summit slopes are in the range of 250-252 K, while many summit-crater whole pixel temperatures are similar to 2-6 K greater. A two component Planck solution for the warmer pixels yields a solution of 275-277 K for 10-15% of the Chikurachki summit crater and 285-295 K for 25-35% of a prominent "botspot" on its flank. An interpretation of this enhanced pre-eruption beat flow is the presence of surface melt water. The detection in ASTER data of such subtle precursory heat-flow enhancement, even retrospectively, raises important issues for remote monitoring of "dormant" snow-capped volcanoes, especially those that threaten nearby populations, like Mt. Rainier. (C) 2005 Elsevier Inc. All rights reserved.</t>
  </si>
  <si>
    <t>10.1016/j.rse.2005.06.012</t>
  </si>
  <si>
    <t>WOS:000233286200009</t>
  </si>
  <si>
    <t>Preatoni, D; Mustoni, A; Martinoli, A; Carlini, E; Chiarenzi, B; Chiozzini, S; Van Dongen, S; Wauters, LA; Tosi, G</t>
  </si>
  <si>
    <t>Conservation of brown bear in the Alps: space use and settlement behavior of reintroduced bears</t>
  </si>
  <si>
    <t>Large carnivores typically need large home ranges containing habitats patches of different quality. Consequently, their conservation requires habitat protection and management at the landscape scale. In some cases. reintroduction might be used to support remnant or restore extinct populations. This is the case for the brown bear (Ursus arctos) in the Italian Alps. We monitored spacing behavior and settlement of reintroduced brown bears in Adamello-Brenta Natural Park, North-Italy, using radio-tracking. Habitat use, dispersion and survival were studied to evaluate the success of reintroduction and possible conflicts with man. All three males and five of seven females settled in the study area. Most bears roamed widely the first months after release, exploring the new habitat. Patterns of home range overlap between seasons and years revealed that home range use stabilized the year after first hibernation. Home ranges were larger in the mating season (May-July) than in spring or autumn. Home ranges varied between 34 and 1813 km(2) the year after release. but core-areas. where feeding activity was concentrated, were much smaller. Some bears had exclusive core-areas in summer and autumn, but most showed considerable core-area overlap with animals of the same and/or the opposite sex. Bears selected deciduous forests, mixed and conifer forests were used according to availability, and areas with anthropogenic disturbance were avoided. Most bears settled and some reproduced successfully at the release site, causing high initial population growth, suggesting that reintroduction call help to re-establish a brown bear Population in the Italian Alps. (c) 2005 Elsevier SAS. All rights reserved.</t>
  </si>
  <si>
    <t>Wrbka, Thomas/A-5699-2010; Preatoni, Damiano G./A-8621-2010; Martinoli, Adriano/L-4924-2016</t>
  </si>
  <si>
    <t>Wrbka, Thomas/0000-0002-1451-9108; Preatoni, Damiano G./0000-0001-8760-1316; Martinoli, Adriano/0000-0003-0298-0869</t>
  </si>
  <si>
    <t>10.1016/j.actao.2005.04.002</t>
  </si>
  <si>
    <t>WOS:000234427400001</t>
  </si>
  <si>
    <t>Marshall, K; Wyatt, A; Stone, N; Hazel, W</t>
  </si>
  <si>
    <t>Interspecific comparison of pupation site preference in swallowtail butterflies (Lepidoptera : Papilionidae): Implications for evolution of plasticity in pupal color</t>
  </si>
  <si>
    <t>Variation in pupation site preference is hypothesized to drive the evolution of environmentally cued pupal color dimorphism in swallowtail butterflies. Support for this hypothesis comes from comparisons of natural pupation sites of species monomorphic and dimorphic for pupal color. Here, we show that interspecific differences in pupation site preferences in nature are to a large extent mimicked in a controlled common garden experiment, suggesting that these differences are genetic. We gave larvae of three swallowtail species a choice of yellow and blue surfaces for pupation. Given the absorption spectra of green vegetation and the spectral sensitivities of the larval eyes, yellow and blue surfaces should be strong indicators of green and brown pupation sites, respectively. Papilio glaucus L., which produces only brown pupae and pupates near the ground in nature, chose to pupate near the bottom of the blue surfaces. In contrast, Battus philenor (L.) and Eurytides marcellus (Cramer), which produce dimorphic pupae, chose to pupate on both yellow and blue surfaces. B. philenor typically chose sites on blue surfaces that were significantly higher than were those of P. glaucus. We also found no differences between geographic populations of B. philenor. The distribution of pupation heights for E. marcellus was bimodal, possibly indicating a genetic polymorphism in pupation site preference. In a separate experiment, we asked whether rearing photoperiod affected pupation site preferences in Papilio polyxenes F. as suggested by observations in the field. Our results showed a clear effect, with larvae choosing only brown pupation sites when reared on an autumnal photoperiod.</t>
  </si>
  <si>
    <t>10.1603/0013-8746(2005)098[0996:ICOPSP]2.0.CO;2</t>
  </si>
  <si>
    <t>WOS:000233210400027</t>
  </si>
  <si>
    <t>Nakahira, K; Nakahara, R; Arakawa, R</t>
  </si>
  <si>
    <t>Effect of temperature on development, survival, and adult body size of two green lacewings, Mallada desjardinsi and Chrysoperla nipponensis (Neuroptera : Chrysopidae)</t>
  </si>
  <si>
    <t>To search for a useful biological control agent and to determine the optimal rearing conditions for the green lacewings Mallada desjardinsi and Chrysoperla nipponensis, thermal effects on development,. survival, and adult body size were examined at seven constant temperatures (15.0, 17.5, 20.0, 22.5, 25.0, 27.5, and 30.0 degrees C) with a photoperiod regime of 16L: 8D (h). The developmental zero of M. desjardinsi larvae was higher than that of C. nipponensis larvae. The developmental zeros of C. carnea and C. nipponensis in earlier reports were similar to that of C. nipponensis in the present study. On the other hand, that of M. desjardinsi in earlier studies was somewhat higher than that of U. desjardinsi in the present study. A lower survival rate of C. nipponensis was observed in the cocoon stage at 15.0 degrees C. On the other hand, lower survival rates of A4. desjardinsi were observed in the egg stage at 30.0 degrees C and in the cocoon stage at 15.0, 27.5 and 30.0 degrees C. The body size of both green lacewings was affected by temperature throughout the range tested. Smaller body sizes of M. desjardinsi and C. nipponensis adults were observed at 15.0. 27.5 and 30.0 degrees C. These results indicate that C. nipponensis has a wider optimum range of temperature for immature development than A4. desjardinsi.</t>
  </si>
  <si>
    <t>10.1303/aez.2005.615</t>
  </si>
  <si>
    <t>WOS:000234584400010</t>
  </si>
  <si>
    <t>Yamashita, K; Sudo, K; Adachi, T; Miura, K</t>
  </si>
  <si>
    <t>Estimation of number of annual generations using effective heat unit of development for the rice bug, Leptocorisa chinensis (Dallas) (Hemiptera : Alydidae)</t>
  </si>
  <si>
    <t>We investigated the effects of a range of constant temperatures (18-30 degrees C) on the development of eggs, nymphs and the pre-oviposition period of adult females in Leptocorisa chinensis (Dallas). The duration of all stages decreased as the temperature increased from 18 to 30 degrees C. Developmental thresholds of 8.1, 10.1 and 9.6 degrees C were estimated for the eggs, nymphs and pre-oviposition period, respectively. Thermal constants of 147 and 370 d-degrees above thresholds of 8.1 and 10.1 degrees C were required for the development of the eggs and nymphs, respectively. The pre-oviposition period required 256 d-degrees above the developmental threshold of 9.6 degrees C. After placing individuals collected in November and February in an incubator in the laboratory, 469.7 d-degrees above 9.6 degrees C, a threshold for nondiapause female adults that was assumed to be equal to that of diapause female adults, were estimated to be required for the pre-oviposition period of individuals that had overwintered. The present results were useful to predict the field population, phenology of L. chinensis in Flyogo Prefecture.</t>
  </si>
  <si>
    <t>10.1303/aez.2005.621</t>
  </si>
  <si>
    <t>WOS:000234584400011</t>
  </si>
  <si>
    <t>Dussault, C; Courtois, R; Ouellet, JP; Girard, I</t>
  </si>
  <si>
    <t>Space use of moose in relation to food availability</t>
  </si>
  <si>
    <t>We assessed the influence of temporal and spatial changes in food availability on home-range size and movements of moose (Alces alces (L., 1758)). Ten adult moose were radio-collared and monitored with GPS telemetry collars during two contrasting time periods based on food quality and availability: summer (growing period) and winter (dormant and snowy period). According to the habitat productivity - home-range size hypothesis, we expected home-range size and movement rate to be negatively correlated with the proportion of food-rich habitat types in home ranges. Food availability influenced space use, but the effect was more pronounced at the small scale (i.e., movement rates) than at the large scale (i.e., home-range sizes) and during winter than summer. The negative relationship between food availability and home-range size only existed in winter, but movement rates were lower in food-rich habitat types in both time periods. Our results suggested that body size was not the primary factor governing sex-related differences in space use which were likely more related to specific needs of females with regard to the feeding and protection of calves. We suggest that the habitat productivity - home-range size hypothesis may not always be supported when forage is widely distributed and that movement rates can be a better index of forage availability than home-range sizes in such situations.</t>
  </si>
  <si>
    <t>10.1139/Z05-140</t>
  </si>
  <si>
    <t>WOS:000234416400005</t>
  </si>
  <si>
    <t>Anisimov, AP; Dentovskaya, SV; Titareva, GM; Bakhteeva, IV; Shaikhutdinova, RZ; Balakhonov, SV; Lindner, B; Kocharova, NA; Senchenkova, SN; Holst, O; Pier, GB; Knirel, YA</t>
  </si>
  <si>
    <t>Intraspecies and temperature-dependent variations in susceptibility of Yersinia pestis to the bactericidal action of serum and to polymyxin B</t>
  </si>
  <si>
    <t>INFECTION AND IMMUNITY</t>
  </si>
  <si>
    <t>Lipopolysaccharide (LPS) structure impacts the bactericidal action of cationic peptides, such as polymyxin B (PMB), and sensitivity to killing by normal human serum (NHS). Cultivation of different subspecies strains of Yersinia pestis isolated from unrelated geographic origins at various temperatures (mammals, 37 degrees C; fleas, 25 degrees C; or winter hibernation, 6 degrees C) affects LPS composition and structure. We tested the susceptibilities of various strains of Y. pestis grown at these different temperatures to PMB and serum bactericidal killing. Both properties varied significantly in response to temperature changes. In Y. pestis subsp. pestis (the main subspecies causing human plague), high levels of resistance to PMB and NHS were detected at 25 degrees C. However, at the same temperature, Y. pestis subsp. caucasica was highly sensitive to PMB. At both of the extreme temperatures, all strains were highly susceptible to PMB. At 25 degrees C and 37 degrees C, Y. pestis subsp. caucasica strain 1146 was highly susceptible to the bactericidal activity of 80% NHS. All Y. pestis strains studied were able to grow in heat-inactivated human serum or in 80% normal mouse serum. At VC, all strains were highly sensitive to NHS. Variations in the PMB resistance of different bacterial cultures related to both the content of cationic components (4-amino-4-deoxyarabinose in lipid A and glycine in the core) and a proper combination of terminal monosaccharides in the LPS. The NHS resistance correlated with an elevated content of N-acetyl-glucosamine in the LPS. Structural variation in the LPS of Y. pestis correlates with the organism's ability to resist innate immunity in both fleas and mammals.</t>
  </si>
  <si>
    <t>Anisimov, Andrey P/D-2217-2009; Anisimov, Andrey/W-9390-2019; Dentovskaya, Svetlana/F-4623-2017; Lindner, Buko/G-9731-2014; Knirel, Yuriy A/E-2058-2014; Anisimov, Andrey P./H-5257-2012; Shaykhutinova, Rima/T-2526-2017</t>
  </si>
  <si>
    <t>Anisimov, Andrey P/0000-0002-5499-7999; Anisimov, Andrey/0000-0002-5499-7999; Dentovskaya, Svetlana/0000-0002-1996-8949; Anisimov, Andrey P./0000-0002-5499-7999; Pier, Gerald/0000-0002-9112-2331; Shaykhutinova, Rima/0000-0002-6985-6822</t>
  </si>
  <si>
    <t>0019-9567</t>
  </si>
  <si>
    <t>1098-5522</t>
  </si>
  <si>
    <t>10.1128/IAI.73.11.7324-7331.2005</t>
  </si>
  <si>
    <t>WOS:000232833800030</t>
  </si>
  <si>
    <t>Togo, F; Watanabe, E; Park, H; Shephard, RJ; Aoyagi, Y</t>
  </si>
  <si>
    <t>Meteorology and the physical activity of the elderly: the Nakanojo Study</t>
  </si>
  <si>
    <t>Seasonal changes in ambient temperature and day length are thought to modify habitual physical activity. However, relationships between such environmental factors and the daily physical activity of older populations remain unclear. The present study thus examined associations between meteorological variables and the number of steps taken per day by elderly Japanese. Continuous pedometer counts over a 450-day period were collected from 41 healthy subjects (age 71 +/- 4 years), none of whom engaged in any specific occupational activity or exercise programs. An electronic physical activity monitor was attached to a belt worn on the left side of the body throughout the day. Daily values for mean ambient temperature, duration of bright sunshine, mean wind speed, mean relative humidity, and precipitation were obtained from local meteorological stations. The day length was calculated from times of sunrise and sunset. Based on the entire group of 41 subjects (ensemble average), a subject's step count per day decreased exponentially with increasing precipitation (r(2)=0.19, P &lt; 0.05). On days when precipitation was &lt; 1 mm, the step count increased with the mean ambient temperature over the range of -2 to 17 degrees C, but decreased over the range 17-29 degrees C. The daily step count also tended to increase with day length, but the regression coefficient of determination attributable to step count and mean ambient temperature (r(2)=0.32, P &lt; 0.05) exceeded that linking the step count and day length (r(2)=0.13, P &lt; 0.05). The influence of other meteorological factors was small (r(2)&lt;= 0.03) and of little practical significance. On days when precipitation is &lt; 1 mm, physical activity is associated more strongly with ambient temperature than with day length, duration of bright sunshine, wind speed, or relative humidity. Our findings have practical implications for health promotion efforts designed to increase the physical activity of elderly people consistently in the face of seasonal variations in environmental conditions.</t>
  </si>
  <si>
    <t>Park, Hyuntae/AAE-4672-2019; Park, Hyuntae/H-4797-2012</t>
  </si>
  <si>
    <t xml:space="preserve">Park, Hyuntae/0000-0002-1976-0005; </t>
  </si>
  <si>
    <t>10.1007/s00484-005-0277-z</t>
  </si>
  <si>
    <t>WOS:000233350800003</t>
  </si>
  <si>
    <t>Saavedra, C; Amat, F</t>
  </si>
  <si>
    <t>Maternal effects on encystment in crosses between two geographic strains of Artemia franciscana</t>
  </si>
  <si>
    <t>Saavedra, Carlos/L-1928-2017</t>
  </si>
  <si>
    <t>Saavedra, Carlos/0000-0003-3798-3226</t>
  </si>
  <si>
    <t>10.1093/jhered/esi120</t>
  </si>
  <si>
    <t>WOS:000233414800011</t>
  </si>
  <si>
    <t>Hafliger, P; Schwarzlaender, M; Blossey, B</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</si>
  <si>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</si>
  <si>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</si>
  <si>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10.1016/j.biocontrol.2005.05.016</t>
  </si>
  <si>
    <t>WOS:000231772700009</t>
  </si>
  <si>
    <t>Achouri, MS; Charfi-Cheikhrouha, F</t>
  </si>
  <si>
    <t>Morphological and reproductive variability in Porcellionides pruinosus (Brandt, 1833) from Tunisia (Isopoda, Oniscidea)</t>
  </si>
  <si>
    <t>Six populations of Porcellionides pruinosus from different geographical localities, belonging to five bioclimatic areas in Tunisia, showed a variable reproductive behaviour. Some populations presented seasonal reproduction while other ones exhibited continuous reproduction. Populations with seasonal reproduction showed two distinct breeding peaks. The first peak in spring was characterized by large gravid females with the greatest fecundity and fertility, the second one, in autumn by small females, exhibiting low fecundity and fertility. Females are able to produce two or three broods per reproductive cycle in populations showing seasonal reproduction, and between four and five in continuously breeding populations. Although oscillating throughout the year, the sex ratio was female-biased in most populations, and differences were highly significant in populations with continuous reproduction. Analysis with the scanning electron microscope showed important phenotypic variation between the populations studied in the form of the pleotelson and its lateral borders that seem to exhibit reliable differences between the specimens examined. These features can be used as discriminating characters between populations of Porcellionides pruinosus.</t>
  </si>
  <si>
    <t>10.1163/156854005775197325</t>
  </si>
  <si>
    <t>WOS:000234239600001</t>
  </si>
  <si>
    <t>Hopp, U; Maier, G</t>
  </si>
  <si>
    <t>Survival and development of five species of cyclopoid copepods in relation to food supply: experiments with algal food in a flow-through system</t>
  </si>
  <si>
    <t>1. Cyclops spp. generally develop and grow during favourable food conditions in spring and undergo a diapause in summer, while Acanthocyclops robustus, Mesocyclops leuckarti and Thermocyclops crassus develop and grow in summer when they face poorer food conditions and more competition from Cladocera. Since nauplii are the bottleneck in copepod development, we tested the hypothesis that Cyclops abyssorum and C. vicinus nauplii have higher food requirements for survival and development than the nauplii of A. robustus, M. leuckarti and T. crassus. We also tested survivorship and development from hatching to adulthood. 2. Survivorship and development of the copepods was studied in a flow-through system using five concentrations of the phytoflagellate Chlamydomonas reinhardtii in the range from 1 x 10(4) to 4.5 x 10(5) cells mL(-1) (approximately 0.5-22.5 mg C L-1). 3. Nauplii of both species of Cyclops died at intermediate to low (C. abyssorum) and low (C. vicinus) food concentrations, while nauplii of A. robustus, M. leuckarti and T. crassus survived at all concentrations. 4. The negative effects of low food concentration were also reflected in development. In C. abyssorum and C. vicinus, development duration increased at low food concentration while development was much less affected in A. robustus and T. crassus. Mesocyclops leuckarti was intermediate between Cyclops spp. and A. robustus/T. crassus, with an increase in development duration at the lowest food concentration. 5. Our results support the hypothesis that summer diapause in Cyclops spp. has developed as a strategy to avoid a food bottleneck for nauplii.</t>
  </si>
  <si>
    <t>10.1111/j.1365-2427.2005.01417.x</t>
  </si>
  <si>
    <t>WOS:000231224500002</t>
  </si>
  <si>
    <t>Perfito, N; Meddle, SL; Tramontin, AD; Sharp, PJ; Wingfield, JC</t>
  </si>
  <si>
    <t>Seasonal gonadal recrudescence in song sparrows: Response to temperature cues</t>
  </si>
  <si>
    <t>Day length predicts changing of seasons at mid-latitudes, but additional environmental cues (e.g., temperature, rainfall) give more precise information about timing of food peaks critical for offspring survival. We tested the effects of temperature on seasonal reproductive development of male song sparrows (Melospiza melodia morphna) from two populations: the Western Washington coast (3 m) and Cascade Mountains (500-1220 m). Previous work has shown that the timing of gonadal recrudescence can differ between the two sites in the field by as much as two months. However, in the laboratory under identical controlled conditions, testes grow at the same rate. To test whether temperature alone could account for a portion of the variation we measured in the field, we captured birds from each site and held them in temperature controlled environmental chambers that mimicked temperatures experienced either in the mountains or on the coast. We increased day length on a natural schedule, and measured testis volume, levels of circulating androgens and prolactin, and song rates. Increasing day length stimulated gonadal growth in all groups. We found only modest effects of temperature on reproductive development. In the mountain birds colder, montane temperatures slowed rates of growth, delaying the onset of growth by one month. Since temperature changes more markedly during the early winter months in the mountains than on the coast, increasing temperature may be a more relevant cue in timing of reproduction in the mountain population. These data suggest that while temperature helps to explain some of the variation in reproductive timing of free living sparrows, another as yet untested cue in the field may play a more important role. Furthermore, our data suggest that individuals within the same species may rely on different proximate cues for reproductive timing depending on the specific habitat in which they live. (c) 2005 Elsevier Inc. All rights reserved.</t>
  </si>
  <si>
    <t>10.1016/j.ygcen.2005.03.004</t>
  </si>
  <si>
    <t>WOS:000231178400004</t>
  </si>
  <si>
    <t>Agusti, N; Bourguet, D; Spataro, T; Delos, M; Eychenne, N; Folcher, L; Arditi, R</t>
  </si>
  <si>
    <t>Detection, identification and geographical distribution of European corn borer larval parasitoids using molecular markers</t>
  </si>
  <si>
    <t>Biological control requires specific tools for the accurate detection and identification of natural enemies, and to detect unusual variations in their density, which may follow changes in agricultural practices. Here we have developed specific molecular markers to detect Lydella thompsoni (Herting) and Pseudoperichaeta nigrolineata (Walker) (Diptera: Tachinidae) within the European corn borer, Ostrinia nubilalis (Hubner) (Lepidoptera: Crambidae). Primers amplifying fragments of the mitochondrial COI gene were designed following alignment of comparable sequences for a range of parasitoid and host species. Each of the primer pairs proved to be species specific to a tachinid species, amplifying DNA fragments of 191 and 91 bp in length for L. thompsoni and P. nigrolineata, respectively. This DNA-based technique allowed molecular evaluation of parasitism in O. nubilalis natural populations. In order to study the geographical distribution of both species in France, O. nubilalis diapausing larvae in maize stalks were collected from 12 locations over the whole country. The molecular evaluation of parasitism was compared with the traditional method of maintaining O. nubilalis populations in controlled conditions before breaking off the diapause. The percentage parasitism found in both species of tachinids was higher - approximately three times - using the molecular method, suggesting an underestimation by the traditional rearing protocol. Tachinid parasitism on O. nubilalis was not significantly different between geographical areas (south, central and north France) for both species. This study shows that molecular methods are very promising for the correct detection and identification of tachinid parasitoids in natural field populations.</t>
  </si>
  <si>
    <t>Agusti, Nuria/Q-3431-2019; Arditi, Roger/E-4927-2010; Agusti, Nuria/C-8318-2011</t>
  </si>
  <si>
    <t>Agusti, Nuria/0000-0002-5908-4873; Arditi, Roger/0000-0002-5209-8754; Agusti, Nuria/0000-0002-5908-4873; Spataro, Thierry/0000-0003-3373-6527</t>
  </si>
  <si>
    <t>10.1111/j.1365-294X.2005.02650.x</t>
  </si>
  <si>
    <t>WOS:000231223000030</t>
  </si>
  <si>
    <t>Dziock, F</t>
  </si>
  <si>
    <t>Evolution of prey specialization in aphidophagous syrphids of the genera Melanostoma and Platycheirus (Diptera : Syrphidae) - 1. Body size, development and prey traits</t>
  </si>
  <si>
    <t>9th International Symposium on Ecology of Aphidophaga</t>
  </si>
  <si>
    <t>SEP, 2004</t>
  </si>
  <si>
    <t>Ceske Budejovice, CZECH REPUBLIC</t>
  </si>
  <si>
    <t>Acad Sci, Inst Entomol, Univ S Bohemia, Biol Fac</t>
  </si>
  <si>
    <t>Interactions between syrphid predators and their prey are poorly known. The adaptations of syrphids to aphid defences and the consequences for the evolution of life history traits in these predators especially are mostly unstudied. This is the first of two papers investigating the evolution of prey specialization in aphidophagous hoverflies. The study focuses on two questions: (1) Are differences in the body size of syrphid predators reflected in differences in the size of their prey? (2) Are differences in body size, body mass and development time of the syrphid predators correlated with the defence strategies of their aphid prey (e.g. mobility, toxicity)? Platycheirus clypeatus (Meigen, 1822), Platycheirus fulviventris (Macquart, 1829), Melanostoma mellinum (Linnaeus, 1758), and Melanostoma scalare (Fabricius, 1794), which differ considerably in their prey specialization, but are closely related, were chosen as model species. Life history data for these syrphids came from a laboratory study, and that for the aphids from a literature survey. These syrphid species can be arranged on a gradient of increasing prey specialization, from 32 prey species for the generalist M mellinum and only 3 for the specialist P. fulviventris. Differences in prey specialization were even more evident when the defence ability of the various species of aphid prey was considered. For instance, the specialization on ant-attended aphids in M scalare. Larvae exhibited a one or two weeks diapause which made the determination of developmental time imprecise. Body size of the predators was not reflected in that of their aphid prey. The postulated relationship between body size of the predator and the defence strategies of their prey was not supported by our data. A comparison of a wider range of syrphid species from different taxonomic groupings together with a phylogenetic correction procedure might reveal clearer trends. The second part of this paper (Dziock, in prep.) will investigate the correlation between prey specialization and reproductive strategies (i.e. clutch size, egg size and number) and will put the results into a broader framework.</t>
  </si>
  <si>
    <t>10.14411/eje.2005.059</t>
  </si>
  <si>
    <t>WOS:000231353100012</t>
  </si>
  <si>
    <t>Trayhurn, P</t>
  </si>
  <si>
    <t>Endocrine and signalling role of adipose tissue: new perspectives on fat</t>
  </si>
  <si>
    <t>ACTA PHYSIOLOGICA SCANDINAVICA</t>
  </si>
  <si>
    <t>11th International Symposium on Thermogenesis and Uncoupling Proteins</t>
  </si>
  <si>
    <t>NOV   08, 2004</t>
  </si>
  <si>
    <t>Oulu, FINLAND</t>
  </si>
  <si>
    <t>Scandinavian Physiol Soc</t>
  </si>
  <si>
    <t>White adipose tissue (WAT) is now recognized as a major endocrine and secretory organ, releasing a wide range of protein factors and signals termed adipokines - in addition to fatty acids and other lipid moieties. A paradigm shift came with the discovery of leptin, a pleiotropic hormone which is a critical signal to the hypothalamus in the control of appetite and energy balance. A number of adipokines, including adiponectin, tumour necrosis factor-alpha, interleukin (IL)-1 beta, IL-6, IL-8, IL-10, monocyte chemoattractant protein-1, macrophage migration inhibitory factor, nerve growth factor, vascular endothelial growth factor, plasminogen activator inhibitor-1 and haptoglobin, are linked to inflammation and the inflammatory response. Obesity is characterized by a state of mild inflammation, and the expression and release of inflammation-related adipokines generally rises as adipose tissue expands; a notable exception is adiponectin, with its anti-inflammatory action, the levels of which fall. WAT may be the main site of inflammation in obesity, increased circulating levels of inflammatory markers reflecting spillover from an 'inflamed' tissue, leading to the obesity-associated pathologies of type 2 diabetes and the metabolic syndrome. From the wide range of adipokines now identified, it is evident that WAT is highly integrated into overall physiological regulation, involving extensive crosstalk with other organs and multiple metabolic systems. Whether major changes in adipokine production in obesity, particularly of those factors linked to inflammation, are unique to this condition, or are a feature of all situations in which there are substantial increases in adipose mass (such as pregnancy, and pre-hibernatory and pre-migratory fattening) requires consideration.</t>
  </si>
  <si>
    <t>e-, a/F-9947-2012</t>
  </si>
  <si>
    <t>0001-6772</t>
  </si>
  <si>
    <t>10.1111/j.1365-201X.2005.01468.x</t>
  </si>
  <si>
    <t>WOS:000230891200004</t>
  </si>
  <si>
    <t>Schnitzer, SA</t>
  </si>
  <si>
    <t>A mechanistic explanation for global patterns of liana abundance and distribution</t>
  </si>
  <si>
    <t>One of the main goals in ecology is determining the mechanisms that control the abundance and distribution of organisms. Using data from 69 tropical forests worldwide, I demonstrate that liana (woody vine) abundance is correlated negatively with mean annual precipitation and positively with seasonality, a pattern precisely the opposite of most other plant types. I propose a general mechanistic hypothesis integrating both ecological and ecophysiological approaches to explain this pattern. Specifically, the deep root and efficient vascular systems of lianas enable them to suffer less water stress during seasonal droughts while many competitors are dormant, giving lianas a competitive advantage during the dry season. Testing this hypothesis in central Panama, I found that lianas grew approximately seven times more in height than did trees during the dry season but only twice as much during the wet season. Over time, this dry season advantage may allow lianas to increase in abundance in seasonal forests. In aseasonal wet forests, however, lianas gain no such advantage because competing plants are rarely limited by water. I extend this theory to account for the local, within-forest increase in liana abundance in response to disturbance as well as the conspicuous decrease in liana abundance at high latitudes.</t>
  </si>
  <si>
    <t>Schnitzer, Stefan/0000-0002-2715-9455</t>
  </si>
  <si>
    <t>10.1086/431250</t>
  </si>
  <si>
    <t>WOS:000230721200011</t>
  </si>
  <si>
    <t>Lewis, TL; Esler, D; Boyd, WS; Zydelis, R</t>
  </si>
  <si>
    <t>Nocturnal foraging behavior of wintering surf scoters and White-winged Scoters</t>
  </si>
  <si>
    <t>We studied the nocturnal foraging behavior of Surf Scoters (Melanitta perspicillata) and White-winged Scoters (Melanitta fusca) during winter in coastal British Columbia, Canada. Using radio telemetry, we collected nocturnal and diurnal data documenting the frequency of foraging dives and the location of scoters in relation to their intertidal foraging grounds. We found that dive foraging rarely occurred during nocturnal periods for either species. Only 2% of nocturnal observation blocks for both scoter species contained diving, compared with 98% of diurnal observation blocks. This corresponded to an average of only 0.1 min spent underwater per half-hour observation block during the night and over 7 min during the day. Both species of scoters were located farther offshore and in deeper waters during nocturnal hours, indicating that they were not using intertidal foraging areas at night. Our results suggest that Surf Scoters and White-winged Scoters face daylight-imposed limits on the amount of available foraging time. These potential day-length restrictions should be considered when reviewing human activities that potentially alter the amount of available foraging time or food supplies in winter habitats.</t>
  </si>
  <si>
    <t>Zydelis, Ramunas/A-8992-2008</t>
  </si>
  <si>
    <t>1938-5129</t>
  </si>
  <si>
    <t>10.1650/0010-5422(2005)107[0637:NFBOWS]2.0.CO;2</t>
  </si>
  <si>
    <t>WOS:000231194500014</t>
  </si>
  <si>
    <t>Cooper, CB; Hochachka, WM; Butcher, G; Dhondt, AA</t>
  </si>
  <si>
    <t>Seasonal and latitudinal trends in clutch size: Thermal constraints during laying and incubation</t>
  </si>
  <si>
    <t>Explaining patterns of latitudinal and seasonal trends in clutch size are two of the oldest and most fundamental endeavors in avian life history research. Underlying the majority of studies regarding any type of clutch size variation (i.e., individual, seasonal, latitudinal) of altricial birds is the premise that the primary cost of reproduction stems from feeding offspring. However, both altricial and precocial species of birds display latitudinal and seasonal variation in clutch size. Additionally, individual variation in costs of laying and incubation, recently demonstrated, indicates that understanding latitudinal and seasonal clutch size trends will require increased attention to earlier phases of reproduction. Given the strength and ubiquity of the clutch size patterns, many environmental factors, such as food supply and predation, have been proposed to account for the patterns, but temperature has been largely overlooked. Gradients in many variables may be important because the primacy of selection pressures may also vary in space and time. Furthermore, physiological systems may constrain responses to selection pressures. Thus, it is possible that intraspecific geographic and seasonal patterns in clutch size are at least partially influenced by temperature-dependent physiological processes. Therefore, we suggest that it is important to examine physiological responses of birds (e.g., embryo development, incubation energetics) directly influenced by physical properties of the environment, which exhibit predictable types of spatial and temporal variation (e.g., temperature, humidity, day length). We review two recently proposed, complementary hypotheses that are excellent candidates for this approach. By one mechanism, the thermal inertia of large clutches makes them favorable in cooler weather (the clutch-cooling hypothesis of J.M. Reid et al.). By the other, the reduction in egg viability under warm temperatures favors small clutches (the egg-viability hypothesis of S. H. Stoleson and S. R. Beissinger). Using general linear mixed models, we found that large-scale nesting patterns of Eastern Bluebirds and Red-winged Blackbirds are consistent with the egg-viability hypothesis in that females appear to initiate incubation before clutch completion when they lay large clutches at low latitudes. Although attempts have been made to overcome the logistical obstacles associated with studying large-scale phenomena through meta-analyses and multiple small-scale study sites, we demonstrate the significant potential of new technologies combined with volunteer-based studies to validate these hypotheses as we outline directions for future research.</t>
  </si>
  <si>
    <t>10.1890/03-8028</t>
  </si>
  <si>
    <t>WOS:000231075400007</t>
  </si>
  <si>
    <t>Diamond, SA; Trenham, PC; Adams, MJ; Hossack, BR; Knapp, RA; Stark, SL; Bradford, D; Corn, PS; Czarnowski, K; Brooks, PD; Fagre, D; Breen, B; Detenbeck, NE; Tonnessen, K</t>
  </si>
  <si>
    <t>Estimated ultraviolet radiation doses in wetlands in six national parks</t>
  </si>
  <si>
    <t>Ultraviolet-B radiation (UV-B, 280-320-nm wavelengths) doses were estimated for 1024 wetlands in six national parks: Acadia (Acadia), Glacier (Glacier), Great Smoky Mountains (Smoky), Olympic (Olympic), Rocky Mountain (Rocky), and Sequoia/Kings Canyon (Sequoia). Estimates were made using ground-based UV-B data (Brewer spectrophotometers), solar radiation models, GIS tools, field characterization of vegetative features, and quantification of DOC concentration and spectral absorbance. UV-B dose estimates were made for the summer solstice, at a depth of 1 cm in each wetland. The mean dose across all wetlands and parks was 19.3 W-h m(-2) (range of 3.4-32.1 W-h m(-2)). The mean dose was lowest in Acadia (13.7 W-h m(-2)) and highest in Rocky (24.4 W-h m(-2)). Doses were significantly different among all parks. These wetland doses correspond to UV-B flux of 125.0 mu W cm(-2) (range 21.4-194.7 mu W cm(-2)) based on a day length, averaged among all parks, of 15.5 h. Dissolved organic carbon (DOC), a key determinant of water-column UV-B flux, ranged from 0.6 (analytical detection limit) to 36.7 mg C L-1 over all wetlands and parks, and reduced potential maximal UV-B doses at 1-cm depth by 1%-87%. DOC concentration, as well as its effect on dose, was lowest in Sequoia and highest in Acadia (DOC was equivalent in Acadia, Glacier, and Rocky). Landscape reduction of potential maximal UV-B doses ranged from zero to 77% and was lowest in Sequoia. These regional differences in UV-B wetland dose illustrate the importance of considering all aspects of exposure in evaluating the potential impact of UV-B on aquatic organisms.</t>
  </si>
  <si>
    <t>Knapp, Roland/B-1337-2009</t>
  </si>
  <si>
    <t>Knapp, Roland/0000-0002-1954-2745; Brooks, Paul/0000-0001-9201-1062</t>
  </si>
  <si>
    <t>10.1007/s10021-003-0030-6</t>
  </si>
  <si>
    <t>WOS:000231988900002</t>
  </si>
  <si>
    <t>Haviland, DR; Bentley, WJ; Daane, KM</t>
  </si>
  <si>
    <t>Hot-water treatments for control of Planococcus ficus (Homoptera: Pseudococcidae) on dormant grape cuttings</t>
  </si>
  <si>
    <t>Hot-water immersions were tested for control of mealybug Planococcus ficus (Signoret), on dormant grape cuttings used for nursery stock. A range of hot-water temperatures (47-58 degrees C) were evaluated at immersion periods of 2, 5, 10, or 20 min, by using a total of 353,720 mealybugs across all treatments, A 5-min immersion at 51 degrees C is effective in killing &gt; 99% of P.ficus. At or above this immersion period and temperature, there was no difference in mealybug stage mortality. We evaluated a commercial operation, which used a 5-min immersion in each of three water tanks: preheating (30.0 +/- 3 degrees C), hot-water (52.8 +/- 0.3 degrees C), and cooling (23 +/- 3 degrees C). The commercial procedure provided 99.8-100% mealybug control in each of three separate trials.</t>
  </si>
  <si>
    <t>10.1603/0022-0493-98.4.1109</t>
  </si>
  <si>
    <t>WOS:000231056100006</t>
  </si>
  <si>
    <t>Barari, H; Ferguson, AW; Piper, RW; Smith, E; Quicke, DLJ; Williams, IH</t>
  </si>
  <si>
    <t>Barari, H.; Ferguson, A. W.; Piper, R. W.; Smith, E.; Quicke, D. L. J.; Williams, I. H.</t>
  </si>
  <si>
    <t>The separation of two hymenopteran parasitoids, Tersilochus obscurator and Tersilochus microgaster (Ichneumonidae), of stem-mining pests of winter oilseed rape using DNA, morphometric and ecological data</t>
  </si>
  <si>
    <t>Tersilochus obscurator Aubert and Tersilochus microgaster (Szepligeti) are larval endoparasitoids of economically-important stem-mining pests of winter oilseed rape (Brassica napus L.) in Europe. They are difficult to separate morphologically. Their hosts are Ceutorhynchus pallidactylus (Marsham) and Psylliodes chrysocephala Linnaeus, respectively. The parasitoids' taxonomic status, identification, host range and phenology were studied using genetic, morphometric and ecological data. The study used 527 female parasitoids from the UK and Germany, either field-collected in emergence traps or reared from field-collected host larvae. Two morphometric characters, the ovipositor sheath to first metasomal tergite ratio and the percentage of the mesopleuron spanned by the sternaulus, were measured. A 440 bp section of mitochondrial DNA cytochrome oxidase subunit I (COI) gene was sequenced from 35 parasitoids reared from C. pallidactylus, 20 reared from P. chrysocephala and individuals from two outgroups, Tersilochus heterocerus Thomson and Phradis interstitialis Thomson. Distinct and invariable COI sequences corresponded exclusively to each parasitoid group, confirming that T. obscurator and T. microgaster are discrete species. Measurements of host-reared and COI-sequenced specimens indicated that the ranges of both morphometric characters overlapped between species. Using these ranges as criteria, all but 3.6% of UK specimens and 2% of German specimens were identifiable to species without reference to host or phenology. There were differences in emergence phenology in the UK, adult T. microgaster emerging from winter diapause by 29 March 2000, T. obscurator emerging between 12 April and 24 May 2000. The value of molecular techniques in the identification of closely-related parasitoid species is discussed.</t>
  </si>
  <si>
    <t>Quicke, Donald LJ/I-5948-2012</t>
  </si>
  <si>
    <t>Quicke, Donald/0000-0003-4471-6775</t>
  </si>
  <si>
    <t>10.1079/BER2005360</t>
  </si>
  <si>
    <t>WOS:000207741200002</t>
  </si>
  <si>
    <t>Daphnia species diversity in Kenya, and a key to the identification of their ephippia</t>
  </si>
  <si>
    <t>The distribution of Daphnia species in tropical Africa is poorly known and understood. Daphnia are assumed rare in tropical regions, but systematic studies covering large areas are sparse. We sampled the active community (live zooplankton) and/or the dormant community (diapausing egg banks in the sediment) of 41 standing water bodies in Kenya in search for Daphnia. Overall the dormant communities yielded 11 species of Daphnia, a species richness more than twice the species richness found in the active communities. Dormant community species diversity better reflects the spatial, and particularly the temporal (multi-annual) variation in environmental conditions available to Daphnia in these tropical standing waters. Hence, we suggest that the dormant community be taken into account when assessing local zooplankton diversity, especially in fluctuating tropical lake ecosystems, where the presence of each local Daphnia species in the active community may be strongly seasonal or erratic. Geographic distribution data from this study are supplemented with previous records of Daphnia in East Africa to provide an overview of the known distribution of Daphnia in Kenya and neighbouring countries. We also present a detailed key for morphological identification of the ephippia of the 11 Daphnia species encountered, complemented with photographs and drawings of diagnostic characters.</t>
  </si>
  <si>
    <t>De Meester, Luc/F-3832-2015; Mergeay, Joachim/E-7670-2011</t>
  </si>
  <si>
    <t>De Meester, Luc/0000-0001-5433-6843; Mergeay, Joachim/0000-0002-6504-0551</t>
  </si>
  <si>
    <t>10.1007/s10750-004-4952-6</t>
  </si>
  <si>
    <t>WOS:000231879200026</t>
  </si>
  <si>
    <t>Mehrnejad, MR; Copland, MJW</t>
  </si>
  <si>
    <t>The seasonal forms and reproductive potential of the common pistachio psylla, Agonoscena pistaciae (Hem., Psylloidea)</t>
  </si>
  <si>
    <t>Two distinct seasonal forms were found for the common pistachio psylla, Agonoscena pistaciae, the most serious insect pest of cultivated pistachio trees, Pistacia vera in Iran. The two forms are different morphologically as well as biologically. The summer form is of light colour and readily mates and starts egg laying 1-2 days after emergence, whereas, the winter form is larger, generally darker and in reproductive diapause. The first form is observed under long photoperiod, while the second form is induced under a combination of short photoperiod and low temperature. The combination of long photoperiod and warm temperature enhanced post-emergence ovarian development in the winter form, showing a close inverse correlation between pre-oviposition period and increasing temperatures. Both forms of A. pistaciae are adapted to a wide temperature range of 20-30 degrees C for reproduction, and the fecundity of psyllid adults of either summer- or winter forms was found to be very high under experimental conditions.</t>
  </si>
  <si>
    <t>Mehrnejad, M. Reza/0000-0002-5822-5355</t>
  </si>
  <si>
    <t>10.1111/j.1439-0418.2005.00974.x</t>
  </si>
  <si>
    <t>WOS:000230432300010</t>
  </si>
  <si>
    <t>Lauga, B; Cagnon, C; D'Amico, F; Karama, S; Mouches, C</t>
  </si>
  <si>
    <t>Phylogeography of the white-throated dipper Cinclus cinclus in Europe</t>
  </si>
  <si>
    <t>Cytochrome b gene sequence variation (902 bp) was used to investigate phylogenetic relationships and genetic differentiation among the four subspecies of European white-throated dipper Cinclus cinclus (Aves; Cinclidae). Six cytochrome b haplotypes were revealed, the most common one (H 13-4) was shared by all seven populations studied. Central European C. c. aquaticus was genetically more diverse than the other subspecies (although not significantly so, due to small sample sizes), whereas our sample of the nominate subspecies from the French Pyrenees showed no haplotype variation. Pairwise comparisons of the four subspecies showed significant genetic differentiation between the taxa except for a lack of differentiation of C. c. hibernicus versus C. c. aquaticus and C. c. cinclus. The genetic structure and the phylogeographic pattern were not related to the geographic distribution of the four subspecies thus disputing the validity of the current infraspecific taxonomy of C. cinclus at least in Europe.</t>
  </si>
  <si>
    <t>Cagnon, Christine/B-8874-2013; Lauga, Beatrice/K-4849-2012</t>
  </si>
  <si>
    <t>Cagnon, Christine/0000-0003-0622-8754; Lauga, Beatrice/0000-0001-5997-1176</t>
  </si>
  <si>
    <t>10.1007/s10336-005-0087-4</t>
  </si>
  <si>
    <t>WOS:000230719700009</t>
  </si>
  <si>
    <t>Tracy, CR; Diamond, J</t>
  </si>
  <si>
    <t>Regulation of gut function varies with life-history traits in chuckwallas (Sauromalus obesus : Iguanidae)</t>
  </si>
  <si>
    <t>We examined the effects of hibernation and fasting on intestinal glucose and proline uptake rates of chuckwallas (Sauromalus obesus) and on the size of organs directly or indirectly related to digestion. These lizards show geographic variation in body size and growth rate that parallels an elevational gradient in our study area. At low elevation, food is available only for a short time during the spring; at high elevation, food may also be available during summer and autumn, depending on rainfall conditions in a given year. We hypothesized that low-elevation lizards with a short season of food availability would show more pronounced regulation of gut size and function than high-elevation lizards with prolonged or bimodal food availability. Hibernating lizards from both elevations had significantly lower uptake rates per milligram intestine for both nutrients, and lower small intestine mass, than active lizards. The combination of these two effects resulted in significantly lower total nutrient uptake in hibernating animals compared to active ones. The stomach, large intestine, and cecum showed lower masses in hibernators, but these results were not statistically significant. The heart, kidney, and liver showed no difference in mass between hibernating and nonhibernating animals. Lizards from low elevations with a short growing season also showed a greater increase in both uptake rates and small intestine mass from the hibernating to the active state, compared to those from high elevations with longer growing seasons. Thus, compared to those from long growing season areas, lizards from short growing season areas have equal uptake capacity during hibernation but much higher uptake capacity while active and feeding. This pattern of regulation of gut function may or may not be an adaptive response, but it is consistent with variation in life-history characteristics among populations. In areas with a short season, those lizards that can extract nutrients quickly and then reduce the gut will be favored; in areas where food may be available later in the year, those lizards that maintain an active gut would be favored. While other researchers have found much greater magnitudes of gut regulation when making comparisons among species, we find the different patterns of change in gut function between different populations of chuckwallas particularly intriguing because they occur within a single species.</t>
  </si>
  <si>
    <t>Tracy, Christopher/E-5619-2011</t>
  </si>
  <si>
    <t>10.1086/430232</t>
  </si>
  <si>
    <t>WOS:000229979300001</t>
  </si>
  <si>
    <t>Lempe, J; Balasubramanian, S; Sureshkumar, S; Singh, A; Schmid, M; Weigel, D</t>
  </si>
  <si>
    <t>Diversity of flowering responses in wild Arabidopsis thaliana strains</t>
  </si>
  <si>
    <t>Although multiple environmental cues regulate the transition to flowering in Arabidopsis thaliana, previous studies have suggested that wild A. thaliana accessions fall primarily into two classes, distinguished by their requirement for vernalization (extended winter-like temperatures), which enables rapid flowering under long days. Much of the difference in vernalization response is apparently due to variation at two epistatically acting loci, FRI and FLC. We present the response of over 150 wild accessions to three different environmental variables. In long days, FLC is among those genes whose expression is most highly correlated with flowering. In short days, FRI and FLC are less important, although their contribution is still significant. In addition, there is considerable variation not only in vernalization response, but also in the response to differences in day length or ambient growth temperature. The identification of accessions that flower relatively early or late in specific environments suggests that many of the flowering-time pathways identified by mutagenesis, such as those that respond to day length, contribute to flowering-time variation in the wild. In contrast to differences in vernalization requirement, which are mainly mediated by FRI and FLC, it seems that variation in these other pathways is due to allelic effects at several different loci.</t>
  </si>
  <si>
    <t>Schmid, Markus/I-4384-2015; Weigel, Detlef/C-1418-2008</t>
  </si>
  <si>
    <t>Schmid, Markus/0000-0002-0068-2967; Weigel, Detlef/0000-0002-2114-7963; Lempe, Janne/0000-0002-3890-6997; Balasubramanian, Sureshkumar/0000-0002-1057-2606</t>
  </si>
  <si>
    <t>e6</t>
  </si>
  <si>
    <t>10.1371/journal.pgen.0010006</t>
  </si>
  <si>
    <t>WOS:000234295900012</t>
  </si>
  <si>
    <t>Higaki, M; Ando, Y</t>
  </si>
  <si>
    <t>Effects of temperature during chilling and pre-chilling periods on diapause and post-diapause development in a katydid, Eobiana engelhardti subtropica</t>
  </si>
  <si>
    <t>In Eobiana engelhardti subtropica, early laid eggs reach the diapause stage in early autumn. For long periods before winter, the eggs are exposed to temperatures higher than their theoretical lower threshold for development. In contrast, late-laid eggs cannot reach their diapause stage before winter. Our study showed that E. e. subtropica copes with these difficulties via the thermal response involving embryonic diapause. In this katydid, the almost fully developed embryo undergoes an obligatory diapause. When diapause eggs were maintained at a temperature of 20 degrees C or higher, diapause persisted for a long time. Diapause was effectively terminated by temperatures ranging from 1 to 11 degrees C, and hatching occurred successfully at temperatures from 11 to 15 degrees C. In addition to the chilling temperature, pre-chilling temperature modified diapause intensity and hatching time. Diapause eggs hatched earlier after chilling when the pre-chilling temperature was lower, within a range of 14.5-25 degrees C. Thus, the low-temperature requirement for diapause termination prevents early laid eggs from untimely hatching in autumn, and low temperatures before and during winter decrease diapause intensity and shorten the hatching time in the following spring. When eggs were chilled before diapause, they tolerated chilling and averted diapause. Thus, even if eggs encounter low temperatures before diapause, they can hatch in the following spring. (c) 2005 Elsevier Ltd. All rights reserved.</t>
  </si>
  <si>
    <t>10.1016/j.jinsphys.2005.01.010</t>
  </si>
  <si>
    <t>WOS:000230605500014</t>
  </si>
  <si>
    <t>Ridsdill-Smith, J; Pavri, C; De Boer, E; Kriticos, D</t>
  </si>
  <si>
    <t>Predictions of summer diapause in the redlegged earth mite, Halotydeus destructor (Acari : Penthaleidae), in Australia</t>
  </si>
  <si>
    <t>A prediction for the onset of a summer diapause in the eggs of the redlegged earth mite, Halotydeus destructor, was developed for Australia. In this species diapause eggs pass the summer in the cadavers of adult female mites. Adult female mites were collected for several weeks from pastures in spring at 18 sites in south-western Australia and dissected to determine the timing of the production of diapause eggs. Some sites were sampled for several years between 1990 and 1997. A model was developed to predict the time for onset of diapause. The week at which 90% of eggs were in diapause was predicted best by daylength (80.1% of the variability), then by duration of the long-term plant growing season (10.4%, of variability), leaving 9.5% due to other factors. A single chemical spray in spring 2 weeks before the production of 90% diapause eggs resulted in 99% fewer mites present in autumn 7-8 months later at three sites. The timing of the spring spray was the factor leading to successful control. This model was tested at 17 sites across the whole geographical distribution of the redlegged earth mite in Australia between 1998 and 2001. The observed week of 90% diapause was within 1 week of the predicted week on 81% of occasions, and 2 weeks earlier on 15% of occasions. A database was created for the predicted date of onset of 90% diapause for the whole distribution of the redlegged earth mite in southern Australia on a 10 km(2) grid. Australian farmers are using this for timing a spring spray to control mites in the following autumn. (c) 2005 Elsevier Ltd. All rights reserved.</t>
  </si>
  <si>
    <t>Kriticos, Darren J/A-4170-2008</t>
  </si>
  <si>
    <t>Kriticos, Darren J/0000-0003-2599-8105; Ridsdill-Smith, James/0000-0003-0660-1934</t>
  </si>
  <si>
    <t>10.1016/j.jinsphys.2005.04.014</t>
  </si>
  <si>
    <t>WOS:000230605500015</t>
  </si>
  <si>
    <t>Harada, T</t>
  </si>
  <si>
    <t>Geographical distribution of three oceanic Halobates spp. and an account of the behaviour of H-sericeus (Heteroptera : Gerridae)</t>
  </si>
  <si>
    <t>Halobates spp. are the only insects inhabiting the open sea. One sea skater species, Halobates sericeus, was collected at 18 locations in the East China Sea area (27 degrees 10'N-33 degrees 24'N, 124 degrees 57'E-129 degrees 30'E), and H. micans and/or H. germanus at only 8 locations in the area south of 29 degrees 47'N, where water temperatures were more than 25 degrees C. At three locations, where the water temperature was less than 23 degrees C, neither H. micans nor H. germanus were caught. The effect of photoperiod on the aggregation and mating behaviour of the sea skater, H. sericeus, was studied under laboratory conditions during a one-month cruise. Adults and 5(th) instar larvae of H. sericeus, collected between 29 degrees 02'N and 30 degrees 29'N, were kept under long (14.5L : 9.5D) or short-day (10.5L : 13.5D) conditions at 23 +/- 2 degrees C for 20 days. Aggregation and mating behaviour of these sea skaters were recorded over a period of 150 min during the daytime. To analyze the data, the observation period of 150 min was divided into 50 intervals of 3 min. Aggregation was observed more under short than long-days. Duration of a group was much longer under the short (mean +/- SD : 43.0 +/- 108.1 see) than long-days (7.6 +/- 3.1 sec).</t>
  </si>
  <si>
    <t>10.14411/eje.2005.043</t>
  </si>
  <si>
    <t>WOS:000229497100022</t>
  </si>
  <si>
    <t>Feder, JL; Xie, XF; Rull, J; Velez, S; Forbes, A; Leung, B; Dambroski, H; Filchak, KE; Aluja, M</t>
  </si>
  <si>
    <t>Mayr, Dobzhansky, and Bush and the complexities of sympatric speciation in Rhagoletis</t>
  </si>
  <si>
    <t>Colloquium on Systematics and the Origin of Species</t>
  </si>
  <si>
    <t>DEC 16-18, 2004</t>
  </si>
  <si>
    <t>Irvine, CA</t>
  </si>
  <si>
    <t>Natl Acad Sci &amp; Engn</t>
  </si>
  <si>
    <t>The Rhagoletis pomonella sibling species complex is a model for sympatric speciation by means of host plant shifting. However, genetic variation aiding the sympatric radiation of the group in the United States may have geographic roots. Inversions on chromosomes 1-3 affecting diapause traits adapting flies to differences in host fruiting phenology appear to exist in the United States because of a series of secondary introgression events from Mexico. Here, we investigate whether these inverted regions of the genome may have subsequently evolved to become more recalcitrant to introgression relative to collinear regions, consistent with new models for chromosomal speciation. As predicted by the models, gene trees for six nuclear loci mapping to chromosomes other than 1-3 tended to have shallower node depths separating Mexican and U.S. haplotypes relative to an outgroup sequence than nine genes residing on chromosomes 1-3. We discuss the implications of secondary contact and differential introgression with respect to sympatric host race formation and speciation in Rhagoletis, reconciling some of the seemingly dichotomous views of Mayr, Dobzhansky, and Bush concerning modes of divergence.</t>
  </si>
  <si>
    <t>Velez, Sebastian/B-4348-2008; Rull, Juan/M-5706-2019; Aluja, Martin/Q-6810-2018</t>
  </si>
  <si>
    <t>Aluja, Martin/0000-0002-2936-3011</t>
  </si>
  <si>
    <t>10.1073/pnas.0502099102</t>
  </si>
  <si>
    <t>WOS:000229023700010</t>
  </si>
  <si>
    <t>Nabeta, FH; Nakai, M; Kunimi, Y</t>
  </si>
  <si>
    <t>Effects of temperature and photoperiod on the development and reproduction of Adoxophyes honmai (Lepidoptera : Tortricidae)</t>
  </si>
  <si>
    <t>The effects of constant temperature and photoperiod on the development and reproduction of Adoxophyes honmai Yasuda (Lepidoptera: Tortricidae) were investigated. The durations of the larval and pupal stages decreased in the range from 15 to 28 degrees C, but the developmental periods were longer at 30 degrees C than at 28 degrees C. The developmental zero and the thermal constants were calculated to be 9.8 degrees C and 104.1 degree-days for eggs, 9.3 degrees C and 232.6 degree-days for larvae, 11.5 degrees C and 76.3 degree-days for pupae, and 10.3 degrees C and 417.0 degree-days from egg to adult emergence. The temperature significantly affected the number of eggs deposited by a single female, the proportion of eggs hatched, and the longevity of adult females. At both 15 and 20 degrees C, larval and pupal developmental periods were significantly shorter for the long-day length of 16L:8D than for the short-day length of 10L:14D.</t>
  </si>
  <si>
    <t>Kunimi, Yasuhisa/C-8350-2013; NAKAI, Madoka/G-1088-2013</t>
  </si>
  <si>
    <t>NAKAI, Madoka/0000-0003-1929-9543</t>
  </si>
  <si>
    <t>10.1303/aez.2005.231</t>
  </si>
  <si>
    <t>WOS:000230665700004</t>
  </si>
  <si>
    <t>Wearing, CH; Harris, AC</t>
  </si>
  <si>
    <t>Evaluation of the predatory wasp, Ancistrocerus gazella, for biological control of leafrollers in Otago fruit crops. II. Wasp phenology and seasonal changes in prey composition</t>
  </si>
  <si>
    <t>The phenology of the predatory wasp, Ancistrocerus gazella ( Panzer), colonising artificial nests was studied over 3 years in seven Study Areas in or adjacent to mixed pome and stonefruit orchards in Otago, New Zealand. Each Study Area had three to four nest sites comprising groups of wooden blocks drilled with 6 mm diameter nest tubes 75 - 150 mm in length. The timing of nest tube colonisation was recorded by observing the presence of nest closures ( mud plugs) and their subsequent opening during adult emergence. The nest tubes from some entire nest sites were dissected to determine the stages of development of the wasps and their subsequent emergence, and samples of nest tubes were dissected weekly from a range of nest sites to determine changes in prey composition over the season. A. gazella was found to be primarily bivoltine, but part of each generation entered diapause and a small number of second generation wasps also emerged before winter in warm sites. The adult foraging of each generation was well synchronised with late larval instars of the two generations of three pest leafroller species. However, very low numbers of leafroller larvae were collected because A. gazella was highly polyphagous, predominantly exploiting a sequence of other lepidopterous species. It was concluded that management of A. gazella for leafroller control would be uneconomic but it provides a useful component of the natural enemy complex of pest leafroller species.</t>
  </si>
  <si>
    <t>10.1080/09583150400016993</t>
  </si>
  <si>
    <t>WOS:000229552400006</t>
  </si>
  <si>
    <t>Bailey, SA; Duggan, IC; Jenkins, PT; MacIsaac, HJ</t>
  </si>
  <si>
    <t>Invertebrate resting stages in residual ballast sediment of transoceanic ships</t>
  </si>
  <si>
    <t>Ballast water has been the primary vector of nonindigenous species (NIS) to the Laurentian Great Lakes over the past 45 years. Although ballast water exchange regulations were implemented in 1993 to reduce propagule loads, new NIS continue to be discovered. A possible explanation for this trend is the importance of alternative vectors, such as residual ballast of ships claiming "no ballast on board". We investigate resting stages of invertebrates in residual ballast sediments of transoceanic ships as a possible vector of NIS to the Great Lakes. To model the introduction effort potentially associated with this vector, we collected sediment samples from 39 ships entering the Great Lakes and measured the density, viability, and species richness of resting stages contained therein. Viable resting stages of NIS were found in 32% of ships, at a mean density of 3.0 x 10(5 center dot)ship(-1). Temperature, salinity, and removal of eggs from sediment during incubation had a significant impact on total abundance and species richness of hatched taxa. A total of 21 NIS were identified, consisting exclusively of rotifers and cladocerans. Salinity of residual ballast water and geographic region of ballast uptake were predictive variables for profiling invasion risk due to ships, although explained variability was low.</t>
  </si>
  <si>
    <t>1205-7533</t>
  </si>
  <si>
    <t>10.1139/F05-024</t>
  </si>
  <si>
    <t>WOS:000229594600013</t>
  </si>
  <si>
    <t>Liu, JZ; Liu, ZN; Zhang, Y; Yang, XL; Gao, ZH</t>
  </si>
  <si>
    <t>Biology of Dermacentor silvarum (Acari : Ixodidae) under laboratory conditions</t>
  </si>
  <si>
    <t>The minimum life cycle of Dermacentor silvarum Olenev had a mean duration of 87.5 days (range 74-102 days) under laboratory conditions [(27 +/- 1 degrees C), 70% RH, 6 L: 18 D]. The mean time in (days) for the different stages of its cycle was as follows: incubation period of eggs was 15.3 days; prefeeding, feeding and premoulting periods of larvae and nymphs averaged 5.5, 4.0 and 7.3 days, and 5.2, 5.0 and 14.6 days, respectively; prefeeding, feeding, preoviposition and oviposition periods of female adults lasted for 7.8, 4.5, 4.3 and 14.0 days, respectively. There existed a highly significant correlation between engorged body weight of females and egg masses laid (r=0.9877, p &lt; 0.001). The reproductive efficiency index (REI) and reproductive fitness index (RFI) in females were 11.09 and 9.58, respectively. No relationship between nymphal engorged body weight and resultant sexes was observed. Delayed feeding and non-oviposition (in June and July) existed in females, and low temperature (-10 degrees C) treatment for 45 days could terminate oviposition diapause. However, the egg masses laid by post-diapause females were significantly smaller than those laid by females engorged in March, April and May.</t>
  </si>
  <si>
    <t>10.1007/s10493-005-1271-1</t>
  </si>
  <si>
    <t>WOS:000229895600012</t>
  </si>
  <si>
    <t>Seitz, R; Vilpoux, K; Hopp, U; Harzsch, S; Maier, G</t>
  </si>
  <si>
    <t>Ontogeny of the Marmorkrebs (marbled crayfish): a parthenogenetic crayfish with unknown origin and phylogenetic position</t>
  </si>
  <si>
    <t>Development, growth, and egg production of the Marmorkrebs (marbled crayfish), a crayfish with parthenogenetic reproduction, uncertain geographic origin, and taxonomic position, was studied under laboratory conditions. Length and weight increments strongly depended on temperature being highest at 30 degrees C, and lowest at 15 degrees C. At 25 degrees C, cephalothorax length and weight increased by 17.5 mm and 1700 mg, respectively, in the course of 150 d, whereas at 15 degrees C these parameters increased by only 7 mm and 100 mg during the same period of time. Photoperiod slightly affected growth at 25'C. During growth experiments, mortality was lower at 20 degrees C compared to higher (25 degrees, 30 degrees C) or lower temperatures (15 degrees C), and lower under short-day than under long-day conditions. Females matured early (at an age of 141-255 d, a cephalothorax length of 14-21.5 mm, and a weight of 0.63-2 g) compared to other crayfish species. Reproductive females with a cephalothorax length of between 25-35 mm produced large clutches (up to 416 eggs) and brooding periods varied between 22 and 42 d. In order to establish a staging scheme for Marmorkrebs embryos, embryos were photographed, externally visible ontogenetic events charted, and dissected embryos stained with a nuclear dye. These experiments indicate that their development is virtually identical to that of other crayfish. In conclusion, these results and others show that the Marmorkrebs may be taken as a representative valid model organism for future developmental studies on Crustacea. (c) 2005 Wiley-Liss, Inc.</t>
  </si>
  <si>
    <t>Harzsch, Steffen/I-3816-2019</t>
  </si>
  <si>
    <t>Harzsch, Steffen/0000-0002-8645-3320</t>
  </si>
  <si>
    <t>10.1002/jez.a.143</t>
  </si>
  <si>
    <t>WOS:000228938200007</t>
  </si>
  <si>
    <t>Layne, JR</t>
  </si>
  <si>
    <t>Freeze tolerance and cryoprotection in caterpillars of the giant leopard moth (Ecpantheria scribonia Lepidoptera : Arctiidae)</t>
  </si>
  <si>
    <t>1. The giant leopard moth (Ecpantheria scribonia) caterpillars were collected during October in Pennsylvania (USA) in order to measure indicators of cold hardiness. 2. The supercooling point rose 2-4 degrees C with cold acclimation (3 degrees C) but this change missed statistical significance (P = 0.0653). Hemolymph osmolality and glycerol also rose over 50% and 4.5 x, respectively. 3. All caterpillars initially survived freezing at -3 degrees C for 5 days but just under 30% survived to adulthood. 4. Ecpantheria scribonia may have a lower level of cold hardiness than other arctiid moth caterpillars (e.g. Pyrrharctia isabella), reflecting interspecific latitudinal distribution patterns. (c) 2005 Elsevier Ltd. All rights reserved.</t>
  </si>
  <si>
    <t>10.1016/j.jtherbio.2004.12.006</t>
  </si>
  <si>
    <t>WOS:000229392100002</t>
  </si>
  <si>
    <t>Hulden, L; Hulden, L; Heliovaara, K</t>
  </si>
  <si>
    <t>Endemic malaria: an 'indoor' disease in northern Europe. Historical data analysed</t>
  </si>
  <si>
    <t>Background: Endemic northern malaria reached 68 degrees N latitude in Europe during the 19(th) century, where the summer mean temperature only irregularly exceeded 16 degrees C, the lower limit needed for sporogony of Plasmodium vivax. Because of the available historical material and little use of quinine, Finland was suitable for an analysis of endemic malaria and temperature. Methods: Annual malaria death frequencies during 1800 - 1870 extracted from parish records were analysed against long- term temperature records in Finland, Russia and Sweden. Supporting data from 1750 - 1799 were used in the interpretation of the results. The life cycle and behaviour of the anopheline mosquitoes were interpreted according to the literature. Results: Malaria frequencies correlated strongly with the mean temperature of June and July of the preceding summer, corresponding to larval development of the vector. Hatching of imagoes peaks in the middle of August, when the temperature most years is too low for the sporogony of Plasmodium. After mating some of the females hibernate in human dwellings. If the female gets gametocytes from infective humans, the development of Plasmodium can only continue indoors, in heated buildings. Conclusion: Northern malaria existed in a cold climate by means of summer dormancy of hypnozoites in humans and indoor transmission of sporozoites throughout the winter by semiactive hibernating mosquitoes. Variable climatic conditions did not affect this relationship. The epidemics, however, were regulated by the population size of the mosquitoes which, in turn, ultimately was controlled by the temperatures of the preceding summer.</t>
  </si>
  <si>
    <t>Heliovaara, Kari/0000-0003-0657-8885</t>
  </si>
  <si>
    <t>10.1186/1475-2875-4-19</t>
  </si>
  <si>
    <t>WOS:000228925600001</t>
  </si>
  <si>
    <t>Benson, AM; Winker, K</t>
  </si>
  <si>
    <t>Fat-deposition strategies among high-latitude passerine migrants</t>
  </si>
  <si>
    <t>We studied fat stores in passerine migrants at a high-latitude site in Fairbanks, Alaska (64 degrees 50 ' N, 147 degrees 50 ' W). We examined fat-deposition strategies during the final (spring) and initial (autumn) stages of long-distance migration, 1992-1998, to (1) improve understanding of geographic fat-deposition patterns by adding a high-latitude perspective; (2) determine whether there are age-related differences in fat-deposition strategies in autumn; and (3) test the "spring fatter" hypothesis of seasonal fat-deposition, which suggests that migrants should carry more fat in spring when they near their breeding areas than in autumn when they depart. Our analyses examined factors affecting daily fat scores during migration and compared between-season differences in fat stores among a total of 18,685 individuals of 16 migrant species. In autumn, adults had higher visible subcutaneous fat scores than immatures in It of 16 species. However, in all but two species, those differences were attributable to the effects of overnight low temperature, day length, and time of day, rather than age, probably because of later departures by adults. Fat scores were higher in autumn than in spring in 6 of 16 species, and body-condition indices were higher in autumn in 5 of 16 species. Only one species showed higher fat scores in spring, but that difference was not reflected in a seasonal comparison of body-condition indices. No species arrived with high fat loads in spring, and generally low fat levels in autumn suggest that high-latitude passerine migrants in North America are paying most of the energetic costs of long-distance migration with resources obtained en route to their wintering grounds. Among passerine migrants near these high-latitude breeding grounds, seasonal fat-deposition strategies appear to be responding to energetic needs at the level of daily maintenance, rather than to hypothesized insurance needs in spring or to the forthcoming needs of a long-distance migration in autumn.</t>
  </si>
  <si>
    <t>Winker, Kevin/M-2042-2014</t>
  </si>
  <si>
    <t>Winker, Kevin/0000-0002-8985-8104</t>
  </si>
  <si>
    <t>10.1642/0004-8038(2005)122[0544:FSAHPM]2.0.CO;2</t>
  </si>
  <si>
    <t>WOS:000229005600012</t>
  </si>
  <si>
    <t>Scriber, JM; Ording, GJ</t>
  </si>
  <si>
    <t>Ecological speciation without host plant specialization; possible origins of a recently described cryptic Papilio species</t>
  </si>
  <si>
    <t>12th International Symposium on Insect-Plant Relationships (SIP 12)</t>
  </si>
  <si>
    <t>Berlin, GERMANY</t>
  </si>
  <si>
    <t>North American Papilio canadensis and P. glaucus (Lepidoptera: Papilionidae, these Papilio = Pterourus) have previously been described as having allopatric distributions separated by a narrow hybrid zone running from Minnesota to southern New England, and southward in the Appalachian Mountains (possibly to northern Georgia). Recent patterns of hybridization and introgression suggest a more complex interaction between the two, possibly even resulting in the formation of a new species (Pterourus appalachiensis Pavulaan &amp; Wright, 2002). Recently, extensive northward interspecific introgression of P. glaucus-diagnostic traits has been observed in the hybrid zone. These include wing bands and other color patterns, the ability to feed on tulip tree leaves, and Hk-100 allozymes; all are autosomally encoded. However, there has been little northward introgression of certain other P. glaucus traits (such as facultative diapause and bivoltinism, and Ldh-100 allozymes, both X-linked; and the Y-linked melanic mimicry gene in females). Interspecific recombination of the X-chromosome has evidently occurred, as shown by discordant patterns of X-linked markers. The P. glaucus X-linked Pgd-100 and Pgd-50 alleles have introgressed 200-400 km north of the historical hybrid zone, yet the P. glaucus X-linked Ldh-100 allele has not. The allele frequency shift for both genes is more closely related to the 'thermal landscape' (i.e., accumulated degree-days above a developmental base threshold of 50 degrees F (=10 degrees C)) than to latitude. Delayed post-diapause eclosion of cohorts within the hybrid zone, e.g., the New York/Vermont border area, has produced a natural 'false-second generation' flight (a hybrid swarm of synchronous males and females, where 2300-2700 degrees F degree-days have accumulated each year since 1998) that is reproductively isolated from flights of both parental species. Moreover, the newly described P. appalachiensis exhibits a unique combination of traits. These include obligate diapause, a univoltine habit, and the Ldh-80 or Ldh-40 alleles (as for P. canadensis), the Pgd-100 or Pgd-50 alleles (as for P. glaucus), and a delayed 'false-second generation' reproductive flight period (as observed in the hybrid zone). Since 2001, a rare allele or 'hybrizyme' (Ldh-20) has appeared in this false second generation at high frequencies (40-50%). We hypothesize that strong selection against the facultative diapause (od-)trait (and the linked Ldh-100 allele) in regions with 2800 degrees F degree-days or less, and divergent selection in favor of Pgd-100 (or a closely linked trait) combined with allochronic reproductive isolation, has resulted in recombinational, parapatric, hybrid speciation. There is no evidence at present that host-plant shifts or changes in sex pheromones have driven this process, in contrast to many other speciation events in the Lepidoptera.</t>
  </si>
  <si>
    <t>10.1111/j.1570-7458.2005.00285.x</t>
  </si>
  <si>
    <t>WOS:000228560200030</t>
  </si>
  <si>
    <t>Ruggiero, MV; Reusch, TBH; Procaccini, G</t>
  </si>
  <si>
    <t>Local genetic structure in a clonal dioecious angiosperm</t>
  </si>
  <si>
    <t>We used seven microsatellite loci to characterize genetic structure and clonal architecture at three different spatial scales (from meters to centimetres) of a Cymodocea nodosa population. C. nodosa exhibits both sexual reproduction and vegetative propagation by rhizome elongation. Seeds remain buried in the sediment nearby the mother plant in a dormant stage until germination. Seed dispersal potential is therefore expected to be extremely restricted. High clonal diversity (up to 67% of distinct genotypes) and a highly intermingled configuration of genets at different spatial scales were found. No significant differences in genetic structure were found among the three spatial scales, indicating that genetic diversity is evenly distributed along the meadow. Autocorrelation analyses of kinship estimates confirmed the absence of spatial clumping of genets at small spatial scale and the expectations of a very restricted seed dispersal (observed dispersal range 1-21 m) in this species.</t>
  </si>
  <si>
    <t>Procaccini, Gabriele/A-6618-2010; Reusch, Thorsten/G-4141-2011; Procaccini, Gabriele/AAA-7040-2019; Reusch, Thorsten/B-9311-2019; Ruggiero, Maria Valeria/J-4723-2012</t>
  </si>
  <si>
    <t>Procaccini, Gabriele/0000-0002-6179-468X; Procaccini, Gabriele/0000-0002-6179-468X; Reusch, Thorsten B. H./0000-0002-8961-4337</t>
  </si>
  <si>
    <t>10.1111/j.1365-294X.2005.02477.x</t>
  </si>
  <si>
    <t>WOS:000227721900005</t>
  </si>
  <si>
    <t>Baskin, JM; Baskin, CC; Tyndall, RW</t>
  </si>
  <si>
    <t>Natural Areas Journal - Introduction</t>
  </si>
  <si>
    <t>Dormancy in seeds of Aeschynomene virginica is caused by a water-impermeable ("hard") seed coat. In the laboratory, dormancy was broken by mechanical scarification, dry heat, wet heat (boiling), dry storage, incubation on a moist substrate for several months, and (to a lesser extent) freezing. Wetting/drying cycles were ineffective in breaking dormancy. Nondormant seeds germinated over a wide range of temperatures in both white light and darkness, in far-red light, at salinities (NaCl, Na2SO4, MgSO4) of 0-1%, and while flooded or buried in soil. Fewer seedlings emerged from nondormant seeds buried &gt; 3 cm in soil than from those buried 1 or 2 cm; emergence was 93% at 1 cm and 19% at 5 cm. Germination of only a few of the dormant seeds sown on the soil surface in a nonheated greenhouse in autumn 1995 was delayed until spring 1997, while 44% of those buried 7 cm deep in soil were still dormant ("hard") in spring 1999. Thus, it seems likely that A. virginica has the potential to form a persistent seed bank in its natural habitat.</t>
  </si>
  <si>
    <t>2162-4399</t>
  </si>
  <si>
    <t>WOS:000228816700007</t>
  </si>
  <si>
    <t>Dzialak, MR; Lacki, MJ; Carter, KM</t>
  </si>
  <si>
    <t>Characterization of potential release sites for peregrine falcon reintroduction</t>
  </si>
  <si>
    <t>As part of an effort to recover the peregrine falcon (Falco peregrinus) in southeastern cliff habitats, we implemented a pre-release habitat evaluation designed to characterize cliffs in Kentucky and identify those suited as reintroduction sites. The evaluation included field and Geographic Information System (GIS) analyses of available habitat and estimation of available prey and predation risk. We evaluated 32 sites in three physiographic regions in Kentucky. Cliff habitats reflected differences in land use and physiography among regions. Features that distinguished central Kentucky sites (Bluegrass) from eastern Kentucky sites (Cumberland Plateau and Cumberland Mountains) included a greater (x) over bar +/- SD proportion of adjacent non-forested habitat (0.5 +/- 0.01 and 0.08 +/- 0.05, respectively), a better estimated prey base, and higher estimated relative abundance of great horned owls (Bubo virginianus; 0.5 and 0.0 owl detections/hr survey effort, respectively). Two natural areas, the Red River Gorge Geologic Area and the Tom Dorman State Nature Preserve, emerged well suited for the program. These sites were characterized by large cliffs, historic occurrence of peregrine falcons, adequate prey availability, and other features relevant to conservation, research, and educational considerations in raptor reintroduction such as site accessibility and public land. An implicit objective of pre-release research in wildlife reintroduction should be to establish conservation and research objectives and to generate information that can be applied in a retrospective assessment of specific factors affecting program outcome.</t>
  </si>
  <si>
    <t>WOS:000228816700012</t>
  </si>
  <si>
    <t>Doyon, J; Boivin, G</t>
  </si>
  <si>
    <t>The effect of development time on the fitness of female Trichogramma evanescens</t>
  </si>
  <si>
    <t>Trichogramma are facultative gregarious egg parasitoids that attack a wide range of lepidopterous eggs. Because hosts in which parasitoids develop vary in terms of available food, the progeny produced by parasitoid females vary in size and fitness. While one might expect that the developmental rate and emergence rhythm should be similar for all individuals reared under the same environmental conditions, variations in the duration of development of individuals reared under uniform conditions have been found in several insect species. In the Hymenopteran egg parasitoid Trichogramma evanescens Westwood ( Hymenoptera: Trichogrammatidae) adults emerge at the beginning of the photoperiod on two consecutive days. Longer development may influence the fitness of adults and have an impact on mating opportunities. Size, longevity and daily and lifetime fecundity were measured for female T. evanescens that developed in nine and ten days. We observed a significant relationship between size and both longevity and lifetime fecundity. While early emerging females did not live longer and did not produce progeny with a different sex-ratio than females that emerged later, they were larger and produced more progeny than late females. We conclude that early emerging females have a higher fitness than late emerging females T. evanescens.</t>
  </si>
  <si>
    <t>10.1093/jis/5.1.4</t>
  </si>
  <si>
    <t>WOS:000228141400002</t>
  </si>
  <si>
    <t>Svensson, BW</t>
  </si>
  <si>
    <t>Seasonal fat content fluctuations in a gyrinid beetle: comparison between an arctic and a temperate zone population (Coleoptera : Gyrinidae)</t>
  </si>
  <si>
    <t>Seasonal fluctuations in fat content ( percentage of dry body weight) of adult Gyrinus opacus were compared between a lake population at the northern range limit of the species in Greenland ( G) and a rock pool population in south-central Sweden ( S) near its southern range limit. From equally low values at emergence in summer, beetles of both populations accumulated substantial fat reserves, especially during their first weeks as adults. Hardened S-beetles were fatter than G-beetles at time of onset of hibernation. For late emerging ( soft) G-beetles, however, the situation was severe because of an immediate freeze-up of the lake. There was a similar winter fat decline in both populations. During the first month after hibernation there was a significant decrease in fat content of the S-beetles, because they were still utilizing their fat deposits from the previous autumn. This trend was broken at the first emergence peak of chironomids in spring. Hibernating G-beetles used their lesser fat storage to the same extent, and led to some reproductive females reaching extremely low levels of fat. Still lower fat content and smaller body size of beetles in a closely situated small lake to G in early spring shows a between locality variation related to differences in habitat quality at the northern range limit.</t>
  </si>
  <si>
    <t>10.1080/01650420400000304</t>
  </si>
  <si>
    <t>WOS:000231567900002</t>
  </si>
  <si>
    <t>Lopez-Garcia, MC; Maillet, J</t>
  </si>
  <si>
    <t>Biological characteristics of an invasive south African species</t>
  </si>
  <si>
    <t>Senecio inaequidens, a south African species that has recently invaded parts of Europe, especially human disturbed habitats, was examined under laboratory and glasshouse conditions to assess the germination of achenes, soil seed banks, growth of seedlings and its breeding system. These observations allowed identification of ecological characteristics that may contribute to the invasiveness of the species. Achenes derived from three populations of S. inaequidens were germinated over a wide temperature range ( from 14/6 degrees C day/night temperatures to a constant temperature of 30 degrees C). They exhibited a rapid achene germination especially when temperatures reached 20 degrees C. Germination of seeds from soil samples also exhibited a prolonged germination over time suggesting therefore different types of dormancy. Growth response was studied along a nitrogen gradient from 0.33 to 16.0 mmol l(-1) and data were interpreted using growth analysis. Seedlings of S. inaequidens exhibited a slow growth in low nutrient availability and a rapid growth rate when exposed to high nutrient availability, which contributed to producing a large leaf area and biomass. Four types of pollination were studied in S. inaequidens. Hand-pollinations showed that S. inaequidens was mostly self-incompatible. Self-pollinated capitula only showed 7.6% viable achenes, significantly lower than insect-pollinated and cross-pollinated capitula. Some individuals were more self-fertile than others ensuring the production of some offspring in a situation of colonisation. Natural pollination occurred with generalist insects. Most of these results confirm the invasive ability of S. inaequidens.</t>
  </si>
  <si>
    <t>10.1007/s10530-004-8978-5</t>
  </si>
  <si>
    <t>WOS:000227957800004</t>
  </si>
  <si>
    <t>Anderson, KJ; Jetz, W</t>
  </si>
  <si>
    <t>The broad-scale ecology of energy expenditure of endotherms</t>
  </si>
  <si>
    <t>Energy expenditure in animals scales allometrically with body mass, but residual variation is not well understood. We examine the existing data on field metabolic rates (FMR) in endotherms for the potential role of environmental conditions. Across latitude, mass-corrected FMR of 248 bird and mammal populations fall between two constraint lines: a lower bound that increases towards the poles and is driven by environmental factors and an upper bound that is invariant with latitude and may represent physiological limitations. This triangular pattern can be explained statistically with a multipredictor model that combines environmental conditions and species biology (including phylogeny). Lower environmental temperature and longer day length increase FMR, while taxonomy and diet explain much of the remaining variation. Combined, these effects appear to form a diversity of 'metabolic niches' that overall decreases from the tropics to the poles. The potential of factors related to latitude acting as constraints on the ecology and evolution of metabolic strategies in endotherms is discussed.</t>
  </si>
  <si>
    <t>Jetz, Walter/0000-0002-1971-7277</t>
  </si>
  <si>
    <t>10.1111/j.1461-0248.2005.00723.x</t>
  </si>
  <si>
    <t>WOS:000227249400009</t>
  </si>
  <si>
    <t>Kalberer, NM; Turlings, TCJ; Rahier, M</t>
  </si>
  <si>
    <t>An alternative hibernation strategy involving sun-exposed 'hotspots', dispersal by flight, and host plant finding by olfaction in an alpine leaf beetle</t>
  </si>
  <si>
    <t>Oreina cacaliae (Schrank) (Coleoptera: Chrysomelidae) has a 2-year life cycle that it has to complete within the short warm seasons of the harsh alpine environment. Three years of field observations and experiments revealed that not all beetles overwintered in the soil next to their principal host Adenostyles alliariae (Asteraceae), as was previously assumed, but that many O. cacaliae left their host in autumn and flew to overwintering sites that were extensively sun-exposed. In spring, these individuals became active 2 months earlier than their conspecifics that had remained in the soil close to the host plant. These early beetles flew from their hibernation sites against the direction of the prevailing wind. After a random landing in snow, they walked to the spring host Petasites paradoxus (Asteraceae) and fed on its floral stalks, the only plant parts present at that time. A few weeks later, they took flight again to locate newly emerging A. alliariae on which they would feed and deposit larvae as did individuals that had overwintered close to A. alliariae. Leaves of A. alliariae contain pyrrolizidine alkaloids (PAs), which the beetles sequester for their own defence. The dominating PA (seneciphylline) was also found to be present in the floral stalks of P. paradoxus. With additional behavioural assays in the field and laboratory, we demonstrated the importance of plant odours in the short-range host location process. This study reveals a unique hibernation behaviour in which part of the beetle population uses exceptionally warm locations from which they emerge in spring, long before all the snow has melted. This early, but risky emergence allows them to exploit a second, highly suitable host plant, which they locate first by wind-guided flight and then by odour-guided walking. The well-fed beetles then use odour again to move to their principal host plant, on which they reproduce.</t>
  </si>
  <si>
    <t>Turlings, Ted CJ/E-8671-2012</t>
  </si>
  <si>
    <t>Turlings, Ted CJ/0000-0002-8315-785X</t>
  </si>
  <si>
    <t>10.1111/j.1570-7458.2005.00244.x</t>
  </si>
  <si>
    <t>WOS:000227388400004</t>
  </si>
  <si>
    <t>Macleod, R; Barnett, P; Clark, JA; Cresswell, W</t>
  </si>
  <si>
    <t>Body mass change strategies in blackbirds Turdus merula: the starvation-predation risk trade-off</t>
  </si>
  <si>
    <t>1. It is theoretically well established that body mass in birds is the consequence of a trade-off between starvation risk and predation risk. There are, however, no studies of mass variation from sufficiently large wild populations to model in detail the range of diurnal and seasonal mass change patterns in natural populations and how these are linked to the complex environmental and biological variables that may affect the trade-off. 2. This study used data on 17 000 individual blackbirds Turdus merula to model how mass changes diurnally and seasonally over the whole year and over a wide geographical area. Mass change was modelled in respect of temperature, rainfall, day length, geographical location, time of day and time of year and the results show how these mass changes vary with individual size, age and sex. 3. The hypothesis that seasonal mass is optimized over the year and changes in line with predictors of foraging uncertainty was tested. As theory predicts, reduced day length and reduced temperature result in increased mass and the expected seasonal peak of mass in midwinter. 4. The hypothesis that diurnal mass gain is optimized in terms of starvation-predation risk trade-off theory was also tested. The results provide the first empirical evidence for intraspecies seasonal changes in diurnal mass gain patterns. These changes are consistent with shifts in the relative importance of starvation risk and predation risk and with the theory of mass-dependent predation risk. 5. In winter most mass was gained in the morning, consistent with reducing starvation risk. In contrast, during the August-November non-breeding period a bimodal pattern of mass gain, with increases just after dawn and before dusk, was adopted and the majority of mass gain occurred at the end of the day consistent with reducing mass-dependent predation risk. The bimodal diurnal mass gain pattern described here is the first evidence that bird species in the wild gain mass in this theoretically predicted pattern.</t>
  </si>
  <si>
    <t>10.1111/j.1365-2656.2005.00923.x</t>
  </si>
  <si>
    <t>WOS:000227593600011</t>
  </si>
  <si>
    <t>Doganlar, M; Yigit, A</t>
  </si>
  <si>
    <t>Parasitoids of Apiomyia bergenstammi (Wachtl) (Dipt., Cecidomyiidae), a new pest on pears, in Hatay province, Turkey</t>
  </si>
  <si>
    <t>Studies were carried out on the galls formed by Apiomyia bergenstammi (Wa.) on buds and/or twigs of pear trees, in Yayladagi, Senkoy, and Belen, Hatay province, Turkey in 2003. The pest was introduced into Hatay province at least 5 years ago. It produces one generation a year and hibernates as larvae in the galls. In Yayladagi, Senkoy and Belen, 20, 18 and 5%, respectively, of buds/twigs of pear trees were attacked by A. bergenstammi. Each of the galls contained on average 9.6 +/- 0.5 (range: 6-11) larval chambers. Adults were reared from galls collected at the beginning of spring, viz. A. bergenstammi emerged in the first half of April 2003, Oxyglypta rugosa Ruschka (Hym., Pteromalidae) and Torymus apiomyiae Boucek &amp; Mihajlovic (Hym., Torymidae) (a new record for Turkey) emerged in the second half of April. Other chambers contained unemerged adults of Platygaster sp. (Hym., Platygasteridae). Natural parasitism rates obtained by dissecting 10 galls from Yayladagi and Senkoy in 2003 were: 26.6 +/- 4.4% by O. rugosa and 10.0 +/- 3.2% by Platygaster sp. The parasitism rate by T. apiomyiae was 16.6% as determined from the galls collected from Belen.</t>
  </si>
  <si>
    <t>10.1111/j.1439-0418.2005.00940.x</t>
  </si>
  <si>
    <t>WOS:000227672900009</t>
  </si>
  <si>
    <t>Bakhmet, IN</t>
  </si>
  <si>
    <t>Electrophysiological study of effects of environmental factors on respiration and cardiac activity in the fry of the Atlantic salmon Salmo salar</t>
  </si>
  <si>
    <t>Effects of temperature and level of illumination on cardiac and respiratory rhythms have been analyzed in the juvenile Atlantic salmon Salmo salar L. at different stages of ontogenesis. The study was carried out under field conditions, which allowed avoiding to a considerable degree the effect of artifacts due to chemical and physical properties of water and to fish transposition. The "handling" reaction of the fry cardiac and respiratory activities was examined. A statistically significant decrease of the respiration rate (RR) by the 30th min and of the heart rate (HR) by the 15th min of experiment was revealed. A more expressed reaction of the decrease of cardiac and respiratory activities after transfer to the working chamber was found in juvenile salmons at early stages of their development. A linear dependence of frequency characteristics of electrocardiograms and electropneumograms (ECG and EPG) was shown in parrs and smolts on temperature in the range from 4 to 24 degrees C. According to reaction of the respiratory system of smolts; there was identified a signaling significance of the illumination level in the range of 10-20 kLx, which is confirmed by data on fish behavior in nature. Study of the changes in EEG and EPG allowed suggesting the presence of correlation of frequency characteristics of cardiac and respiratory activities of juvenile salmons with the metabolic level. However, moments of fundamental organism rearrangement in smolts are to be identified, which complicates the use of RR and HR as the measure of the metabolic level at this stage of the Atlantic salmon development.</t>
  </si>
  <si>
    <t>Bakhmet, Igor/AAE-7995-2019</t>
  </si>
  <si>
    <t>10.1007/s10893-005-0052-0</t>
  </si>
  <si>
    <t>WOS:000229864100008</t>
  </si>
  <si>
    <t>Hausmann, C; Samietz, J; Dorn, S</t>
  </si>
  <si>
    <t>Thermal orientation of Anthonomus pomorum (Coleoptera : Curculionidae) in early spring</t>
  </si>
  <si>
    <t>The selection of habitats with favourable temperature by the apple blossom weevil Anthonomus pomorum (L.) is investigated in a temperature gradient arena with a range of approximately 0-15 degreesC. Single female and male weevils are tested in the arena 2, 4 and 6 days after termination of diapause, during photophase and during scotophase. During photophase, weevils of both sexes choose the warmest part of the temperature gradient arena, irrespective of the time elapsed after diapause. During scotophase, high temperature is favoured by male weevils, as well as by females 2 and 4 days after diapause. However, 6 days after termination of diapause, females show no thermal preference in the temperature gradient arena during scotophase, indicating that thermal choice of female A. pomorum in the scotophase changes with time after the termination of diapause. The results suggest that both sexes benefit from thermoregulation by habitat choice during photophase when the weevils are flight active and colonize apple trees.</t>
  </si>
  <si>
    <t>Samietz, Joerg/A-2278-2011</t>
  </si>
  <si>
    <t>10.1111/j.0307-6962.2005.00427.x</t>
  </si>
  <si>
    <t>WOS:000226789000007</t>
  </si>
  <si>
    <t>Williams, PR; Congdon, RA; Grice, AC; Clarke, PJ</t>
  </si>
  <si>
    <t>Germinable soil seed banks in a tropical savanna: seasonal dynamics and effects of fire</t>
  </si>
  <si>
    <t>The germinable soil seed bank of a tropical eucalypt savanna of north-eastern Australia was found to be dominated by grasses and forbs, with seed bank density ranging from 58 to 792 seeds per square metre, from a total of 53 species. Late dry season fires and the fire-related cues, heat shock and smoke, broke the seed dormancy of a range of tropical savanna species. Heat shock promoted the germination of the species groups natives, exotics, subshrubs, ephemeral and twining perennial forbs, and the common species Indigofera hirsuta, Pycnospora lutescens and Triumfetta rhomboidea. Exposure to smoke at ambient temperature promoted germination from the soil seed bank of the species groups combined natives, upright perennial forbs and grasses, as well as the common grasses Digitaria breviglumis and Heteropogon triticeus. The germinable soil seed bank varied seasonally, increasing from the mid wet season (February) and early dry season (May) to a maximum in the late dry season (October). The effect of recent fire history on soil seed bank dynamics was limited to the immediate release of some seed from dormancy; a reduction in seed densities of subshrubs and monocots, other than grasses, in recently burnt savanna; and enhanced seed density of the ephemeral I. hirsuta in the year following fire. The seed banks of most savanna species were replenished in the year following burning.</t>
  </si>
  <si>
    <t>Clarke, Peter/D-6403-2012; Grice, Anthony/D-7449-2011</t>
  </si>
  <si>
    <t>10.1111/j.1442-9993.2004.01426.x</t>
  </si>
  <si>
    <t>WOS:000227062400008</t>
  </si>
  <si>
    <t>Rizzolo, DJ; Esler, D; Roby, DD; Jarvis, RL</t>
  </si>
  <si>
    <t>Do wintering Harlequin Ducks forage nocturnally at high latitudes?</t>
  </si>
  <si>
    <t>We monitored radio-tagged Harlequin Ducks (Histrionicus histrionicus) to determine whether nocturnal feeding was part of their foraging strategy during winter in south-central Alaska. Despite attributes of our study site (low ambient temperatures, harsh weather, short day length) and study species (small body size, high daytime foraging rates) that would be expected to favor nocturnal foraging, we found no evidence of nocturnal dive-feeding. Signals from eight radio-tagged Harlequin Ducks never exhibited signal loss due to diving during a total of 780 minutes of nocturnal monitoring. In contrast, the same eight birds exhibited signal loss during 62 +/- 7% (SE) of 5-minute diurnal monitoring periods (total of 365 minutes of monitoring). Our results suggest that Harlequin Ducks in south-central Alaska face a stringent time constraint on daytime foraging during midwinter. Harlequin Ducks wintering at high latitudes, therefore, may be particularly sensitive to factors that increase foraging requirements or decrease foraging efficiency.</t>
  </si>
  <si>
    <t>Rizzolo, Daniel J./0000-0002-4571-271X</t>
  </si>
  <si>
    <t>10.1650/7611</t>
  </si>
  <si>
    <t>WOS:000226960300021</t>
  </si>
  <si>
    <t>Teixeira, LAF; Polavarapu, S</t>
  </si>
  <si>
    <t>Diapause development in the blueberry maggot Rhagoletis mendax (Diptera : Tephritidae)</t>
  </si>
  <si>
    <t>Pupal diapause in the blueberry maggot was studied to characterize the relationship between temperature and development during different phases of diapause and determine the traits responsible for the late adult emergence period in some populations present in blueberry fields in southern New Jersey. Pupae in the refractory phase of diapause were exposed to 1, 4, or VC for 45, 90, or 135 d, and in a separate experiment, to 11 or 15degreesC for similar periods of time, to determine temperature thresholds and rates of diapause development at constant temperature. Results showed that pupae took much longer to reach the activated phase of diapause when exposed to IT than 4 or VC and were able to reach the activated phase when exposed to up to 15degreesC. In the range of 4-15degreesC, diapause development was largely independent from temperature. Pupae in the activated phase of diapause were exposed to 7,15,20,25,30,25:35 (12:12 h), and 35degreesC for 10 d. There was a linear increase in the development rate in the range of 7-30degreesC, and the development rate was similar at 30, 25:35 (12:12 h), and 35degreesC. The proportion of pupae reaching the activated phase of diapause from August to February in a normal early population and front October to February in a late population was compared by keeping pupae in the refractory phase outdoors in a screenhouse and bringing samples to 20degreesC monthly. Data showed that pupae of both early and late populations reached the activated phase from October to January. The duration of the activated phase of diapause in pupae of early and late populations kept at 20degreesC after exposure to cold was compared by measuring changes in their respiration rates. Results showed that the activated phase lasted 10-20 d in the early population versus 60-70 d in the late population. In the blueberry maggot, and possibly in other Rhagoletis species, adaptation of the adult emergence period to the fruiting period of different host plants seems to be mediated by changes in the duration of the activated phase of diapause.</t>
  </si>
  <si>
    <t>10.1603/0046-225X-34.1.47</t>
  </si>
  <si>
    <t>WOS:000226895100007</t>
  </si>
  <si>
    <t>Yamanaka, N; Watanabe, S; Toda, K; Hayashi, M; Fuchigami, H; Takahashi, R; Harada, K</t>
  </si>
  <si>
    <t>Fine mapping of the FT1 locus for soybean flowering time using a residual heterozygous line derived from a recombinant inbred line</t>
  </si>
  <si>
    <t>Fine-mapping of loci related to complex quantitative traits is essential for map-based cloning. A residual heterozygous line (RHL) of soybean ( Glycine max) derived from a recombinant inbred line (RIL) was used for. fine-mapping FT1, which is a major quantitative trait locus (QTL) responsible for soybean flowering time. The residual heterozygous line RHL1-156 was selected from the RILs that were derived from two distantly related varieties, Misuzudaizu and Moshidou Gong503. The genome of RHL1-156 contains a heterozygous segment (approximately 17 cM) surrounding the FT1 locus but is homozygous in other regions, including three other loci affecting flowering time. A large segregating population of 1,006 individuals derived by selfing of RHL1-156 included two homozygous genotypes for the nearest marker of FT1 whose flowering time differed by 26 days. No continuous range of phenotypes was observed, in contrast to the F-2 population, suggesting that a single FT1 locus affected the flowering time in the RHL1-156 line. Linkage analysis revealed that the FT1 locus mapped as a single Mendelian factor between two tightly linked DNA markers, Satt365 and GM169, at distances of approximately 0.1 cM and 0.4 cM, respectively. Our results show that a RHL derived from RILs can be used to fine-map a QTL and that RHLs can be an efficient tool for a systematic. fine-mapping of QTLs.</t>
  </si>
  <si>
    <t>10.1007/s00122-004-1886-3</t>
  </si>
  <si>
    <t>WOS:000227714400005</t>
  </si>
  <si>
    <t>Avery, DE</t>
  </si>
  <si>
    <t>Induction of embryonic dormancy in the calanoid copepod Acartia hudsonica: heritability and phenotypic plasticity in two geographically separated populations</t>
  </si>
  <si>
    <t>The planktonic copepod Acartia hudsonica apparently requires summer diapause or dormancy to persist in Narragansett Bay, RI. In estuaries to the north, however, active A. hudsonica populations are present year-round and may not express dormancy. Using a full-sibling rearing design and analysis of variance (ANOVA), I assessed the importance of phenotypic and genetic sources of variation in two geographically separate populations, one from Maine and one from Rhode Island. Both populations showed phenotypic plasticity in the percentage of dormant eggs produced. Moreover, experiments revealed significant sibship-environment interactions in both populations, indicating that the phenotypic plasticity has a genetic component. Both populations also revealed a significant amount of genetic variation in the percentage of dormant eggs produced. For the Maine population, broad sense heritability was high (0.91, 1.10) in two short-day (12L:12D) treatments and near zero (0.08) in the long-day treatment (15L:9D). For a Rhode Island population, broad sense heritability was higher (0.95) in a low-temperature short-day treatment (13.5 degreesC, 12L: 12D) than in a high-temperature short-day treatment (17.5 degreesC, 12L: 12D; h(2)=0.25). (C) 2004 Elsevier B.V. All rights reserved.</t>
  </si>
  <si>
    <t>10.1016/j.jembe.2004.09.005</t>
  </si>
  <si>
    <t>WOS:000227104500008</t>
  </si>
  <si>
    <t>Zhang, MH; Wilhoit, L; Geiger, C</t>
  </si>
  <si>
    <t>Assessing dormant season organophosphate use in California almonds</t>
  </si>
  <si>
    <t>Organophosphate (OP) pesticides were recommended during the dormant season to control overwintering insects such as peach twig borer, San Jose scale, European red mite, and brown mite in California almond and stone fruit orchards. However, since 1990, dormant OP use had fallen under increased scrutiny due to surface water contamination concerns. Studies have shown positive correlation between OP use and residue load in surface water. The purpose of this study is to assess the trends and regional patterns of OP use in almond orchards, and to identify factors that may have influenced those trends, including weather, pest pressure. and use of alternatives to OP such as pyrethroid, dormant oils, and Bacillus thuringiensis (Bt) for the assessment of the impacts to surface water quality. Pesticide use data from the California Department of Pesticide Regulation were analyzed. Regression analyses were used to assess trends front 1992 to 2000, and a geographic information system (GIS) was used to visualize the spatial variation in pesticide use. Results from this study indicated that, statewide, dormant OP use decreased while the use of some alternatives, such as dormant pyrethroid, no dormant insecticides, and in-season pyrethroid, oil alone, and Bt. increased in the last 9 years. The significant decreasing trend of OP use was observed for the measures of kilogram per hectare crop planted, percentage of total planted hectare treated, and numbers of growers who applied dormant OP. The reduction of dormant OP use appeared in all major almond-growing counties. Correlation analyses revealed that more rain was associated with less dormant OP use. A higher percent of almond damage, or rejects, was related to higher OP use in the following dormant season and in-season periods. However, the effects of weather and percent of nut rejects can only explain small portion of the variations in dormant OP use. Therefore, in addition to weather and pest pressures, economic pressures and various outreach and extension programs may also have played a role in encouraging farmers to reduce their use of dormant OP. (C) 2004 Elsevier B.V. All rights reserved.</t>
  </si>
  <si>
    <t>10.1016/j.agee.2004.05.005</t>
  </si>
  <si>
    <t>WOS:000225843500005</t>
  </si>
  <si>
    <t>Frisch, D; Libman, BS; D'Surney, SJ; Threlkeld, ST</t>
  </si>
  <si>
    <t>Diversity of floodplain copepods (Crustacea) modified by flooding: species richness, diapause strategies and population genetics</t>
  </si>
  <si>
    <t>We examined the impact of lateral and longitudinal hydrological connectivity on copepod diversity (local species richness, diapause strategies and population genetics) in ponds of a North American floodplain. Results of a General Linear Model (GLM) which included three environmental pond variables showed that species richness in these ponds was significantly influenced only by pond type (permanent ponds, temporary ponds with connections to other waterbodies during floods, isolated temporary ponds). Local species richness in connected temporary ponds had significantly higher scores of local richness compared to isolated temporary ponds (means 7.4 and 2.7, respectively). Such enhancement of species diversity in connected ponds appears to be facilitated by increased dispersal during floods and also pertains to the diversity of diapause strategies in the ponds studied. Species with and without diapause were present in connected temporary ponds, but absent from isolated temporary ponds, which contained only species capable of diapausing during the dry season. To explore the significance of hydrological connectivity of longitudinal dispersal between upstream and downstream sites, we used RAPD markers in populations of a calanoid copepod. The increase of average heterozygosity H (0.301 to 0.477) in an upstream-downstream direction and generally low genetic distances (Nei's D &lt; 0.05) suggested maintenance of gene flow by flood-mediated dispersal between connected ponds. Lower heterozygosity (0.289) of the population in a downstream pond protected by levees suggested the interruption of gene flow when dispersal by flooding is blocked.</t>
  </si>
  <si>
    <t>Frisch, Dagmar/F-6363-2012; Frisch, Dagmar/AAE-9499-2019</t>
  </si>
  <si>
    <t>Frisch, Dagmar/0000-0001-9310-2230</t>
  </si>
  <si>
    <t>10.1127/0003-9136/2005/0162-0001</t>
  </si>
  <si>
    <t>WOS:000226937800001</t>
  </si>
  <si>
    <t>Vivian-Smith, G; Panetta, FD</t>
  </si>
  <si>
    <t>Seedling recruitment, seed persistence and aspects of dispersal ecology of the invasive moth vine, Araujia sericifera ( Asclepiadaceae)</t>
  </si>
  <si>
    <t>We investigated germination, seedling emergence and seed persistence of the invasive moth vine (Araujia sericifera Brot.) under controlled and field conditions in south-eastern Queensland. Fresh seed showed high viability (99.5%) and germinated readily, with 97.2% of all recorded germinations occurring within 14 days. Mean germination rates ranged from 74 to 100% across the range of temperature (10/20 degrees C, 15/25 degrees C and 20/30 degrees C alternating 12-h thermoperiods) and light (0- and 12-h photoperiods) treatments. Germination was significantly reduced only under cool, dark conditions. In a 24-month field experiment, seedling emergence was greatest for seeds buried at 1 cm (mean = 96.3%), intermediate for seeds buried at 5 cm (mean = 62.7%) and least for surface-sown seeds (mean = 30.7%). Seed persistence under field conditions was low, declining rapidly to 3.9% at 6 months and to 0.67% at 24 months. Moth vine's capacity to germinate readily and the rapid depletion of seeds under field conditions indicate that the species has a transient seed bank in south-eastern Queensland. In an additional experiment testing the capacity of seeds for secondary dispersal by water, the mean floating time of seeds was 15.4 days, suggesting that water could act as a secondary dispersal vector, contributing to long-distance dispersal. We recommend that surveillance methods for detecting moth-vine populations should consider both water-flow patterns and wind direction.</t>
  </si>
  <si>
    <t>10.1071/BT04118</t>
  </si>
  <si>
    <t>WOS:000229339400005</t>
  </si>
  <si>
    <t>Halliday, RB</t>
  </si>
  <si>
    <t>Systematics and biology of Penthaleus tectus sp n. (Acari : Penthaleidae), a recently discovered pest of grain crops in eastern Australia</t>
  </si>
  <si>
    <t>A new species of pest mite, Penthaleus tectus sp. n. (Acari: Penthaleidae) is described from south-eastern Australia, where it attacks several grain crops including wheat, in which it can cause significant damage. It has previously been confused with the blue oat mite Penthaleus major (Duges). Penthaleus tectus differs from P. major morphologically and genetically, and in geographical distribution, response to pesticides, and the timing of diapause. Previous records of 'P. major' from Australia and other countries probably include a mixture of several species. Penthaleus minor (Canestrini) is recorded from South Africa for the first time.</t>
  </si>
  <si>
    <t>10.1111/j.1440-6055.2005.00454.x</t>
  </si>
  <si>
    <t>WOS:000228752200008</t>
  </si>
  <si>
    <t>Goodwin, S</t>
  </si>
  <si>
    <t>A new strategy for the chemical control of fig longicorn, Acalolepta vastator (Newman) (Coleoptera : Cerambycidae), infesting grapevines</t>
  </si>
  <si>
    <t>Difficulties in controlling the grapevine borer pest fig longicorn, Acalolepta vastator, were experienced. Variable results with azinphos-methyl, chlorpyrifos and methidathion applied as seasonal sprays at 2-weekly or monthly intervals, coupled with inconsistent grower spraying practices, provided unreliable control. Pest resurgence resulted in a range of new chemicals and usage strategies being tested to overcome the problem. After extensive trialling an effective strategy for control of A. vastator was developed. This involved a single application of insecticide at dormancy, and after vineyard pruning, at a much higher rate than that normally registered for crop use. Bifenthrin (Talstar 100 EC) at 1000 mL/100 L, fipronil (Regent 200 SC) at 100 mL/100 L and imidacloprid (Confidor 350 SC) at 200 mL/100 L controlled emerging adults and young. This strategy overcomes a number of problems experienced with the previous chemical application method for this pest.</t>
  </si>
  <si>
    <t>10.1111/j.1440-6055.2005.00439.x</t>
  </si>
  <si>
    <t>WOS:000228752200013</t>
  </si>
  <si>
    <t>Vera, LM; Lopez-Olmeda, JF; Bayarri, MJ; Madrid, JA; Sanchez-Vazquez, FJ</t>
  </si>
  <si>
    <t>Influence of light intensity on plasma melatonin and locomotor activity rhythms in tench</t>
  </si>
  <si>
    <t>Melatonin production by the pineal organ is influenced by light intensity, as has been described in most vertebrate species, in which melatonin is considered a synchronizer of circadian rhythms. In tench, strict nocturnal activity rhythms have been described, although the role of melatonin has not been clarified. In this study we investigated daily activity and melatonin rhythms under 12: 12 light-dark (LD) conditions with two different light intensities (58.6 and 1,091 mu W/cm(2)), and the effect of 1 h broad spectrum white light pulses of different intensities (3.3, 5.3, 10.5, 1,091.4 mu W/cm(2)) applied at middarkness (MD) on nocturnal circulating melatonin. The results showed that plasma melatonin in tench under LD 12: 12 and high light conditions displayed rhythmic variation, where values at MD (255.8 +/- 65.9 pg/ml) were higher than at midlight (ML) (70.7 +/- 31.9pg/ml). Such a difference between MD and ML values was reduced in animals exposed to LD 12: 12 and low light intensity. The application of 1 h light pulses at MD lowered plasma melatonin to 111.6 +/- 3.2 pg/ml (in the 3.3-10.5 mu W/cm(2) range) and to 61.8 +/- 18.3 pg/ml (with the 1,091.4 mu W/cm(2) light pulse) and totally suppressed nocturnal locomotor activity. These results show that melatonin rhythms persisted in tench exposed to low light intensity although the amplitude of the rhythm is affected. In addition, it was observed that light pulses applied at MD affected plasma melatonin content and locomotor activity. Such a low threshold suggests that the melatonin system is capable of transducing light even under dim conditions, which may be used by this nocturnal fish to synchronize to weak night light signals (e.g., moonlight cycles).</t>
  </si>
  <si>
    <t>Vera, Luisa/L-6972-2014; Lopez-Olmeda, Jose Fernando/K-3848-2014; Sanchez Vazquez, Francisco Javier/J-7712-2016</t>
  </si>
  <si>
    <t>Vera, Luisa/0000-0003-0999-055X; Lopez-Olmeda, Jose Fernando/0000-0003-4920-5704; Sanchez Vazquez, Francisco Javier/0000-0002-2366-9714; Madrid, Juan Antonio/0000-0002-9286-1371</t>
  </si>
  <si>
    <t>10.1081/CBI-200038157</t>
  </si>
  <si>
    <t>WOS:000228815300006</t>
  </si>
  <si>
    <t>Roques, A; El Fels, MAE</t>
  </si>
  <si>
    <t>Lieutier, F; Ghaioule, D</t>
  </si>
  <si>
    <t>Overview of the arthropod fauna that colonises seed cones in the Mediterranean region</t>
  </si>
  <si>
    <t>ENTOMOLOGICAL RESEARCH IN MEDITERRANEAN FOREST ECOSYSTEMS</t>
  </si>
  <si>
    <t>SCIENCE UPDATE</t>
  </si>
  <si>
    <t>International Symposium on Entomological Research in Mediterranean Forest Ecosystems</t>
  </si>
  <si>
    <t>MAY 06-11, 2002</t>
  </si>
  <si>
    <t>Rabat, MOROCCO</t>
  </si>
  <si>
    <t>Minist Water &amp; Forests, INRA, DREF, IUFRO</t>
  </si>
  <si>
    <t>A total of 62 insect and three mite species colonise the seed cones of conifer species in the genera Abies, Cedrus, Cupressus, Juniperus, Pinus and Tetraclinis, native to the Mediterranean Basin. These arthropod species show a high level of Mediterranean endemism. The proportion of specialists (i.e., which feed or develop only in seed cones) is greater than in Western Europe (77 vs. 70%). Moreover, a larger proportion of species spend their entire pre-imaginal development within the cone in the Mediterranean conifers while the occurrence of prolonged diapause is less prevalent than in Western Europe. Species richness varies between 1 (Juniperus drupacea) and 13 (J. thurifera) but does not seem to depend on cone size. Significant differences in cone fauna can be observed between the different parts of the conifer range with a patchy distribution, but the differences are limited in conifers with a continuous, wide range. A severe decrease in the number of potentially-germinating seeds was observed for species with a limited distribution range such as J. thurifera and Cupressus atlantica in Morocco and J. cedrus in the Canary Islands, and for C sempervirens in both its native and introduction range. In contrast, cone pests had limited effects on the other juniper species as well as on the Pinus species. Seed bugs, Orsillus spp., also play a major part in cypress decline all over the Mediterranean because they disseminate the spores of pathogenic fungi responsible for bark canker disease.</t>
  </si>
  <si>
    <t>1159-554X</t>
  </si>
  <si>
    <t>2-7380-1194-2</t>
  </si>
  <si>
    <t>WOS:000230647300006</t>
  </si>
  <si>
    <t>Nishimura, S; Hinomoto, N; Takafuji, A</t>
  </si>
  <si>
    <t>Gene flow and spatio-temporal genetic variation among sympatric populations of Tetranychus kanzawai (Acari : Tetranychidae) occurring on different host plants, as estimated by microsatellite gene diversity</t>
  </si>
  <si>
    <t>We investigated spatio-temporal genetic variation in allele frequency and estimated gene flow among sympatric populations of Tetranychus kanzauvai on different host plants by the use of microsatellite markers. In the analysis of spatial genetic variation, no isolation by distance was detected among the populations. Gene flow between populations on Hydrangea rnacrophylla and those on other host plants was relatively restricted, whereas the populations on Akebia guinata and Clerodendrum trichotontum were almost panmictic. Our study on temporal genetic variation showed (1) that population differentiation was slightly reduced during the period from April to May owing to frequent gene flow among populations; and (2) that population differentiation was greatly enhanced from May to October because of bottleneck effects. Genetic differentiation among T. kanzarvai populations was caused by the effect of host plants rather than by the effect of geographic distance among populations, suggesting possibility of sympatric host race formation in this species.</t>
  </si>
  <si>
    <t>HINOMOTO, Norihide/K-8828-2012</t>
  </si>
  <si>
    <t>HINOMOTO, Norihide/0000-0001-9767-3225</t>
  </si>
  <si>
    <t>10.1007/s10493-004-2005-5</t>
  </si>
  <si>
    <t>WOS:000229185900005</t>
  </si>
  <si>
    <t>Caro, SP; Balthazart, J; Thomas, DW; Lacroix, A; Chastel, O; Lambrechts, MM</t>
  </si>
  <si>
    <t>Endocrine correlates of the breeding asynchrony between two corsican populations of blue tits (Parus caeruleus)</t>
  </si>
  <si>
    <t>Analyses of the development of the reproductive system in seasonally breeding birds in the framework of long-term ecological studies are rare. Here, we present the first results of such a study in two Corsican populations of a European passerine bird, the blue tit (Parus caeruleus). The two study populations occupy different oak habitats and are separated by only 25 km. Despite their close proximity, they show a one-month difference in onset of egg laying, even after controlling for altitude. This micro-geographic difference in breeding date appears adaptive because both study populations raise chicks when food is most plentiful. In our study, males reached their maximum song activity during the egg-laying stage while maximal testosterone levels and testes sizes were reached 2-3 weeks before egg laying. The rate of development of the reproductive system in males was much faster in the earlier population, in spite of a similar onset of gonad development and song activity for the two study populations. No change in the volume of the song-control nuclei (HVC and RA) could be detected during the study period. Development of brain nuclei was completed 2-3 months before the beginning of intense sexual activity. (C) 2004 Elsevier Inc. All rights reserved.</t>
  </si>
  <si>
    <t>10.1016/j.ygcen.2004.09.016</t>
  </si>
  <si>
    <t>WOS:000226170800006</t>
  </si>
  <si>
    <t>Arora, VK; Boer, GJ</t>
  </si>
  <si>
    <t>A parameterization of leaf phenology for the terrestrial ecosystem component of climate models</t>
  </si>
  <si>
    <t>Leaf phenology remains one of the most difficult processes to parameterize in terrestrial ecosystem models because our understanding of the physical processes that initiate leaf onset and senescence is incomplete. While progress has been made at the molecular level, for example by identifying genes that are associated with senescence and flowering for selected plant species, a picture of the processes controlling leaf phenology is only beginning to emerge. A variety of empirical formulations have been used with varying degrees of success in terrestrial ecosystem models for both extratropical and tropical biomes. For instance, the use of growing degree-days (GDDs) to initiate leaf onset has received considerable recognition and this approach is used in a number of models. There are, however, limitations when using GDDs and other empirically based formulations in global transient climate change simulations. The phenology scheme developed for the Canadian Terrestrial Ecosystem Model (CTEM), designed for inclusion in the Canadian Centre for Climate Modelling and Analysis coupled general circulation model, is described. The representation of leaf phenology is general enough to be applied over the globe and sufficiently robust for use in transient climate change simulations. Leaf phenology is functionally related to the (possibly changing) climate state and to atmospheric composition rather than to geographical boundaries or controls implicitly based on current climate. In this approach, phenology is controlled by environmental conditions as they affect the carbon balance. A carbon-gain-based scheme initiates leaf onset when it is beneficial for the plant, in carbon terms, to produce new leaves. Leaf offset is initiated by unfavourable environmental conditions that incur carbon losses and these include shorter day length, cooler temperatures, and dry soil moisture conditions. The comparison of simulated leaf onset and offset times with observation-based estimates for temperate and boreal deciduous, tropical evergreen, and tropical deciduous plant functional types at selected locations indicates that the phenology scheme performs satisfactorily. Model simulated leaf area index and stem and root biomass are also compared with observational estimates to illustrate the performance of CTEM.</t>
  </si>
  <si>
    <t>10.1111/j.1365-2486.2004.00890.x</t>
  </si>
  <si>
    <t>WOS:000225791300005</t>
  </si>
  <si>
    <t>Luciani, F; Gresta, F; Consoli, P; Avola, G; Patane, C</t>
  </si>
  <si>
    <t>Lillak, R; Viiralt, R; Linke, A; Geherman, V</t>
  </si>
  <si>
    <t>Influence of some physical and biological factors on seed germination of Scorpiurus subvillosus L.</t>
  </si>
  <si>
    <t>Integrating Efficient Grassland Farming and Biodiversity</t>
  </si>
  <si>
    <t>GRASSLAND SCIENCE IN EUROPE</t>
  </si>
  <si>
    <t>13th International Occasional Symposium of the European-Grassland-Federation</t>
  </si>
  <si>
    <t>AUG 29-31, 2005</t>
  </si>
  <si>
    <t>Tartu, ESTONIA</t>
  </si>
  <si>
    <t>European Grassland Federat</t>
  </si>
  <si>
    <t>Prickly scorpion's tail (Scorpiurus subvillosus L.) is a forage plant, with a high quality for animal husbandry, spontaneous in grass pastures of Mediterranean basin. It exhibits seed coat dormancy, that delays and reduces germination. With the aim of studying the influence of physical and biological factors upon germination of its seeds, the effects of two seed treatments (control and scarification), eight germination temperatures (from 5 to 40 degrees C, with steps of 5 degrees C) and three storage periods (35, 137, 200 days after seed harvest) were evaluated in the laboratory. Seed germination increased gradually as temperature was raised. It peaked at 20 degrees C (50% for control and 100% for scarified seeds), then declined with further increases of temperatures over 25 degrees C. Seed scarification enhanced germination percentage with values up to 100% within a wider temperature range (10-30 degrees C) than untreated seed. Storage time affected seed germination in both untreated and scarified seeds.</t>
  </si>
  <si>
    <t>Patane, Cristina/H-4627-2012; Gresta, Fabio/B-5575-2015; Avola, Giovanni/V-3558-2019; Avola, Giovanni/C-3827-2009</t>
  </si>
  <si>
    <t>Avola, Giovanni/0000-0002-8353-1784; Avola, Giovanni/0000-0002-8353-1784</t>
  </si>
  <si>
    <t>9985-9611-3-7</t>
  </si>
  <si>
    <t>WOS:000235293800067</t>
  </si>
  <si>
    <t>Baur, A; Baur, B</t>
  </si>
  <si>
    <t>Interpopulation variation in the prevalence and intensity of parasitic mite infection in the land snail Arianta arbustorum</t>
  </si>
  <si>
    <t>The parasitic mite Riccardoella limacum sucks blood in the lung of its host, the land snail Arianta arbustorum. The infection of various host populations was examined in Switzerland. In a lowland snail population, prevalence of infection did not vary among seasons. However, intensity of mite infection in dissected individuals of A. arbustorum was high in autumn, but low in winter and spring when &lt;= 100 mite eggs were found attached to the lung epithelium. A novel, non-invasive parasite screening method was used to estimate the number of mites on living host snails. An analysis of repeatability revealed that 92.9% of the snails were correctly classified as infected or non-infected with this non-invasive method. Prevalence of mite infection was examined in 997 adults of A. arbustorum from 11 natural populations distributed over an altitudinal gradient ranging 335-2360 m. No infected snails were found in 7 populations, while in the remaining 4 populations the prevalence of mite infection ranged 45.8-77.8%. Intensity of infection also differed among the 4 host populations. No geographic pattern in prevalence of infection was found. However, parasitic mites did not occur in snail populations situated at elevations of 1290 m or higher. A possible explanation for this finding could be that the host's hibernation period may be too long at high elevations for mites and their eggs to survive. At low elevations, other factors may affect the presence of R. limacum in the lung of A. arbustorum.</t>
  </si>
  <si>
    <t>10.1111/j.1744-7410.2005.00019.x</t>
  </si>
  <si>
    <t>WOS:000231668100002</t>
  </si>
  <si>
    <t>Jenssen, PD; Maehlum, T; Krogstad, T; Vrale, L</t>
  </si>
  <si>
    <t>High performance constructed wetlands for cold climates</t>
  </si>
  <si>
    <t>JOURNAL OF ENVIRONMENTAL SCIENCE AND HEALTH PART A-TOXIC/HAZARDOUS SUBSTANCES &amp; ENVIRONMENTAL ENGINEERING</t>
  </si>
  <si>
    <t>International Conference on Constructed and Riverine Wetlands for Optimal Control of Wastewater at Catchment Scale</t>
  </si>
  <si>
    <t>SEP 29-OCT 02, 2003</t>
  </si>
  <si>
    <t>Norwegian Ctr Soil Environm Res</t>
  </si>
  <si>
    <t>In 1991, the first subsurface flow constructed wetland for treatment of domestic wastewater was built in Norway Today, this method is rapidly becoming a popular method for wastewater treatment in rural Norway. This is due to excellent performance even during winter and low maintenance. The systems can be constructed regardless of site conditions. The Norwegian concept for small constructed wetlands is based on the use of a septic tank followed by an aerobic vertical down-flow biofilter succeeded by a subsurface horizontal-flow constructed wetland. The aerobic biofilter, prior to the subsurface flow stage, is essential to remove BOD and achieve nitrification in a climate where the plants are dormant during the cold season. When designed according to present guidelines a consistent P-removal of &gt; 90% can be expected for 15 years using natural iron or calcium rich sand or a new manufactured lightweight aggregate with P-sorption capacities, which exceeds most natural media. When the media is saturated with P it can be used as soil conditioner and P-fertilizer. Nitrogen removal in the range of 40-60% is achieved. Removal of indicator bacteria is high and &lt; 1000 thermotolerant coliforms/100 ml is normally achieved.</t>
  </si>
  <si>
    <t>1093-4529</t>
  </si>
  <si>
    <t>10.1081/ESE-200055846</t>
  </si>
  <si>
    <t>WOS:000229287500019</t>
  </si>
  <si>
    <t>Archer, ZA; Rayner, DV; Duncan, JS; Bell, LM; Mercer, JG</t>
  </si>
  <si>
    <t>Introduction of a high-energy diet acutely up-regulates hypothalamic cocaine and amphetamine-regulated transcript, Mc4R and brown adipose tissue uncoupling protein-1 gene expression in male Sprague-Dawley rats</t>
  </si>
  <si>
    <t>Obesity is an escalating problem in Western societies. Susceptibility to weight gain within an obesogenic environment is variable. It remains unclear how the range of weight gain responses are generated. It is possible that an individual's immediate and/or sustained appetite for apparently palatable foods, or metabolic adaptations to a new diet could be important. The present study therefore examined the short- to medium-term effects of a high-energy (HE) diet on bodyweight, food intake, and energy balance-related signalling systems. Sprague-Dawley rats were fed either chow or an HE diet for 12 h, 24 h, 48 h or 14 days. Blood hormones and metabolites were assayed, and expression of uncoupling protein-1 (UCP-1) and hypothalamic energy-balance related genes were determined by Northern blotting or in situ hybridisation, respectively. Short-term exposure (12 h, 24 h, 48 h) to the HE diet had no effect on grams of food consumed, but caloric intake was increased. Exposure to HE diet for 14 days (medium term) established a bodyweight differential of 7.7 g, and animals exhibited a transient increase in caloric intake of 5 days duration. Terminal levels of leptin, insulin, glucose and non-esterified fatty acids (NEFAs) were all increased in HE-fed animals. UCP-1 mRNA was elevated in interscapular brown adipose tissue from HE-fed rats only at 12 h. Cocaine and amphetamine-regulated transcript (CART) and Mc4R gene expression in the hypothalamus were increased after 12 h and 24 h on an HE diet, respectively. The rats appear to passively over-consume calories as a result of consuming a similar weight of a more energy dense food. This evokes physiological responses, which adjust caloric intake over several days. Circulating NEFA and insulin concentrations, UCP-1, Mc4R and CART gene expression are increased as an immediate consequence of consuming HE diet, and may be involved in countering hypercaloric intake. Circulating leptin is increased in the HE-fed animals after 48 h, reflecting their increasing adiposity.</t>
  </si>
  <si>
    <t>10.1111/j.1365-2826.2005.01269.x</t>
  </si>
  <si>
    <t>WOS:000227133300002</t>
  </si>
  <si>
    <t>Milhaud, D; Thouvenot, E; Heroum, C; Escuret, E</t>
  </si>
  <si>
    <t>Prolonged moderate hypothermia in massive hemispheric infarction - Clinical experience</t>
  </si>
  <si>
    <t>JOURNAL OF NEUROSURGICAL ANESTHESIOLOGY</t>
  </si>
  <si>
    <t>Malignant cerebral infarction (MaCI) treated with mechanical ventilation, mannitol, or barbiturates has a mortality of about 80% and survivors show severe disability. When applied for 48 to 72 hours, moderate hypothermia seems to reduce the mortality rate of MaCI. However, even after 72 hours, cerebral edema is still present, and the patient's condition often worsens during rewarming. We here report, as a case series, our experience with the use of prolonged moderate hypothermia to treat patients with MaCl. Twelve MaCl patients 27 to 64 years of age were treated. All presented with middle cerebral artery occlusion and all but one with internal carotid artery occlusion. A cooling blanket was used to lower the patient's core temperature to 32degreesC to 33degreesC. Hypothermia was induced within 24 hours of infarction onset and was discontinued when the CT scan showed a subsiding mass effect and was followed by slow rewarming (2-5 days). Patients were mechanically ventilated while sedated with high doses of gamma-hydroxybutyrate, a naturally occurring metabolite of gamma-aminobutyric acid (GABA), which acts on the GABA(B) receptor. Seven patients survived for 6 months, and 6 were able to walk without assistance; the other 5 died due to early cerebral herniation (2) or progression of infarct size (3). The mean duration of hypothermia for the survivors was 19 days (range, 11 22 days). Side effects observed in all patients were systemic hypotension, thrombocytopenia, and hyperfibrinogenemia. Prolonged hypothermia with gamma-hydroxybutyrate can be used to treat MaCl patients, with a fairly good clinical outcome for survivors.</t>
  </si>
  <si>
    <t>0898-4921</t>
  </si>
  <si>
    <t>WOS:000226154900011</t>
  </si>
  <si>
    <t>Carrillo, MA; Cannon, CA</t>
  </si>
  <si>
    <t>Supercooling point variability in the Indian meal moth, Plodia interpunctella (Hubner) (Lepidoptera : Pyralidae)</t>
  </si>
  <si>
    <t>Factors affecting the supercooling point (SCP) of the Indian meal moth, Plodia interpunctella (Hilbner), were investigated under various conditions. The effects of geographic origin, time under laboratory conditions, laboratory diet, stage of development, age within stage, and season on P. interpunctella SCP were examined. Overall, SCPs ranged from -28.6 to -2.4 degrees C. At the times of collection, differences in SCP between field-collected individuals and individuals from laboratory sources were negligible. The minimum observed SCP for most of the cultures tested soon after collection was below -20 degrees C. After 7 months under laboratory conditions, the mean SCP of field-collected and laboratory-reared cultures remained unchanged. No particular trend in SCP was observed when comparing cultures from northern and southern regions. Differences in laboratory diets did not affect mean SCP. Mean SCP for 1- and 4-d-old eggs was similar. Eggs (-24.4 degrees C), first instars (-23.5 degrees C), pupae (-22.2 degrees C), and adults (-22.4 degrees C) had lower mean SCPs than later instar larvae (-14.4 to -11.6 degrees C). When confined in the laboratory for 8 months under conditions which were not controlled, monthly mean SCP for the same culture varied by as much as 5.7 degrees C. Plodia interpunctella appeared to regulate its SCP as the season changed, with a relatively high mean SCP during summer and a marked decline of more than 10 degrees C in fall. The SCPs obtained in this study suggest that very low temperatures may be needed for disinfestation of P. interpunctella at all stages of development. (c) 2004 Elsevier Ltd. All rights reserved.</t>
  </si>
  <si>
    <t>10.1016/j.jspr.2004.10.002</t>
  </si>
  <si>
    <t>WOS:000231271400006</t>
  </si>
  <si>
    <t>Browning, DM; Beaupre, SJ; Duncan, L</t>
  </si>
  <si>
    <t>Using partitioned Mahalanobis D(2)(K) to formulate a GIS-based model of timber rattlesnake hibernacula</t>
  </si>
  <si>
    <t>Mahalanobis Distance (D(2)) Statistic is a multivariate statistical method that has been used to model habitars occupied by wildlife and plant species. The output, whether standardized squared distance or probability values, represents the similarity of a given set of values with those of an optimum habitat configuration defined exclusively by sites where the species of interest is known to occur. Typically, all principal components with nonzero eigenvalues are used to calculate D(2) values. We partitioned D(2) into contributions from individual principal components (PCs) and selected PCs corresponding to relatively invariant aspects of the environment across all Use Sites to formulate D(2)(k). Partitioned Malialanobis D(2)(k) represents the similarity of a given set Of Values With those Of "mininum" habitat requirements of the species as defined by occupied Sites using the k subset of principal components. We created a GIS-based model of the habitat surrounding 39 confirmed timber rattlesnake hibernacula on the Madison County Wildlife Management Area in northwest Arkansas, USA, using slope, aspect, elevation, and 11 physical soil attributes. We retained 4 of 15 principal components in D(2)(k = 4) calculations, and minimum habitat requirements corresponded to a combination of moderate Slope, South to southwest facing slopes, and medium to high elevations. We used bootstrap and cross-validation techniques to examine the stability of the correlation matrix and the effect of each site on overall D(2)(k) values. The D(2)(k = 4) model specifically highlighted habitats similar to known rattlesnake hibernacula. We present a method to translate the probability surface into a qualitative data layer useful in making management decisions by examining the cumulative distributions of the percentages of (1) hibernacula correctly classified and (2) the study area predicted. We selected the probability threshold that maximized the predictive gain by including the greatest number of hibernacula in the smallest area. The probability threshold 0.2 captured 82% of the known hibernacula in 25% of the 5,666-ha study area. Partitioned Malialanobis D(2)(k) requires only data for where species are known to occur, thus circumventing costly errors in misclassifying habitat use with commonly used classification algorithms that require dichotomous data sets.</t>
  </si>
  <si>
    <t>Browning, Dawn M./0000-0002-1252-6013</t>
  </si>
  <si>
    <t>10.2193/0022-541X(2005)069&lt;0033:UPMDTF&gt;2.0.CO;2</t>
  </si>
  <si>
    <t>WOS:000228650600004</t>
  </si>
  <si>
    <t>Dunn, AM; Hogg, JC; Kelly, A; Hatcher, MJ</t>
  </si>
  <si>
    <t>Two cues for sex determination in Gammarus duebeni: Adaptive variation in environmental sex determination?</t>
  </si>
  <si>
    <t>In the crustacean Gammarus duebeni, sex is determined by the interaction of a number of environmental, genetic and parasitic factors, which may, in turn, influence sex ratios and population dynamics. We produce novel evidence that environmental sex determination (ESD) in G. duebeni depends primarily on the interaction of two environmental cues: day length and temperature. Whereas previous work found that male-biased sex ratios were produced under long day conditions and female biases under short days, we show that, at the lower temperatures normally experienced by this species at northern latitudes, the reverse pattern can occur. We measured ESD in four U.K. populations and found among-population variation in the level of ESD and in the cues that determined sex. In the light of these findings, we conclude that patterns of ESD across the four populations may reflect selection based on differences in breeding season and discrete/overlapping generations.</t>
  </si>
  <si>
    <t>Dunn, Alison/0000-0002-4855-1077</t>
  </si>
  <si>
    <t>10.4319/lo.2005.50.1.0346</t>
  </si>
  <si>
    <t>WOS:000226406800032</t>
  </si>
  <si>
    <t>Shreeve, RS; Tarling, GA; Atkinson, A; Ward, P; Goss, C; Watkins, J</t>
  </si>
  <si>
    <t>Relative production of Calanoides acutus (Copepoda : Calanoida) and Euphausia superba (Antarctic krill) at South Georgia, and its implications at wider scales</t>
  </si>
  <si>
    <t>Antarctic krill are often described as the major species in Southern Ocean food webs, but there have been no direct site-specific comparisons between their production and that of copepods that dominate mesozooplankton biomass. Here, we compare biomass, growth and production of Euphausia superba (Antarctic krill) and the copepod Calanoides acutus at South Georgia, in the Atlantic sector of the Southern Ocean. Average acoustically derived krill biomass across the 5 study years was 2.6 g C m(-2), 4 to 5 times that of Stages CIV and CV of C. acutus. Mean length of krill was 41 +/- 4 mm, and the average growth rate was 0.10 mm d(-1), giving an average mass-specific growth rate of 0.0084 d(-1). This equated to a daily gross production of krill of 0.022 g C m(-2) d(-1). Gross production of Stages CIV and CV of C. acutus was similar, around 0.026 g C m(-2) d-1. These stages of C. acutus represent about 25% of the total copepod biomass around South Georgia, so total copepod production here may exceed that of krill by a factor of 4 during the productive summer months. Biomass of copepods and krill in other parts of the Southern Ocean differ by similar orders of magnitude, whilst growth rates are likely to remain within the range measured in this study. Therefore, our finding has relevance outside the local South Georgia system. All of the krill production is likely to be rapidly consumed by higher predators within the surface layers, whilst it is estimated that around 17% of copepod production may be sequestered at depth during winter diapause.</t>
  </si>
  <si>
    <t>10.3354/meps298229</t>
  </si>
  <si>
    <t>WOS:000231905600020</t>
  </si>
  <si>
    <t>Hirst, AG; Peterson, WT; Rothery, P</t>
  </si>
  <si>
    <t>Errors in juvenile copepod growth rate estimates are widespread: problems with the Moult Rate method</t>
  </si>
  <si>
    <t>The 'Moult Rate' (MR) method has been used widely to derive stage-specific growth rates in juvenile copepods. It is the most common field-based method. Unfortunately, the equation underlying the method is wrong and, consequently, large errors in juvenile growth rate estimates are widespread. The equation derives growth from the mean weight of 2 consecutive stages (i and i + 1) and the duration of stage i. The weight change and the period to which this change is attributed are, therefore, offset. We explore this potential source of error in the MR method critically. Errors arise as a result of 2 primary factors: (1) unequal durations of successive stages and (2) unequal rates of growth of successive stages. The method of deriving the mean weight (arithmetic or geometric) also has an impact and is examined. Using a steady-state assumption, a range of scenarios and the errors that arise are examined. The literature is then reviewed and the size of errors resulting from MR method application in both field and laboratory situations is estimated. Our results suggest that the MR method can lead to large errors in growth estimation in any stage, but some stages are particularly prone. Errors for the C5 stage are often large because the following stage (the adult) does not moult, and has a different rate of body weight increase. For the same reason, errors are also great where the following stage is not actively moulting (e.g. when diapausing). In these circumstances, published work has commonly greatly underestimated growth. For example, MR growth ranges from 11 to 47 % of the value derived correctly for this stage, g(i)_(corr) (calculated assuming the non-moulting stage does not grow). In late stages that are followed by actively moulting stages, the MR method has commonly given values in excess of 150% of g(i_corr) but underestimation also occurs, with values &lt; 90 % of g(i_corr) We propose new methods and equations that overcome these problems. These equations are written with and without within-stage mortality included. The equations are relatively insensitive to mortality rates within the range found in the field, but only provided that the stage duration is not determined from moult rate. Stage duration estimates obtained from measuring moulting rates of field-collected animals are very sensitive to mortality rates of the animals prior to capture, and field mortality rates are often high enough to produce dramatic over-estimation of stage duration.</t>
  </si>
  <si>
    <t>Hirst, Andrew/A-6296-2013</t>
  </si>
  <si>
    <t>10.3354/meps296263</t>
  </si>
  <si>
    <t>WOS:000231365700023</t>
  </si>
  <si>
    <t>Niehoff, B; Hirche, HJ</t>
  </si>
  <si>
    <t>Reproduction of Calanus glacialis in the Lurefjord (western Norway): indication for temperature-induced female dormancy</t>
  </si>
  <si>
    <t>The reproductive activity of Calanus glacialis was studied during the winter-spring transition 1996 in the Lurefjord, western Norway, focussing on the impact of phytoplankton development and temperature. Depth-stratified samples were taken at weekly intervals to determine female abundance, vertical distribution and gonad development stage. Single live females were incubated to measure in situ egg production rate, clutch size and spawning frequency. These field observations were combined with feeding and starvation experiments to study the importance of food supply in greater detail. The depth distribution of the females changed during the investigation period. On February 28, most females were located between the surface and 100 m. During March, the majority of the females inhabited the upper 50 m, and by mid-April, most females had migrated to depths below 100 m. The reproductive activity of C. glacialis was uncoupled to the phytoplankton bloom. Females were already mature at the beginning of March and egg production began. Maximum reproduction was recorded on March 28 before the beginning of the spring bloom; thereafter, gonad maturity and egg production rates declined rapidly before the end of the bloom, and by April 11 the majority of females had migrated to depths &gt;100 m. No faecal pellets were produced when these females were offered food, and gonads became equally depleted in females starving or feeding for 5 d, indicating a deep physiological change such as dormancy. The descent of the females to lower depths and the arrest of their reproductive activity were apparently related to a temperature increase in the surface layer, similar to earlier observations in the White Sea.</t>
  </si>
  <si>
    <t>Niehoff, Barbara/0000-0002-7483-9373</t>
  </si>
  <si>
    <t>10.3354/meps285107</t>
  </si>
  <si>
    <t>WOS:000227185300010</t>
  </si>
  <si>
    <t>Matias-Peralta, H; Yusoff, FM; Shariff, M; Arshad, A</t>
  </si>
  <si>
    <t>Effects of some environmental parameters on the reproduction and development of a tropical marine harpacticoid cove-pod Nitocra affinis f. californica Lang</t>
  </si>
  <si>
    <t>MARINE POLLUTION BULLETIN</t>
  </si>
  <si>
    <t>4th International Conference on Marine Pollution and Ecotoxicology</t>
  </si>
  <si>
    <t>JUN, 2004</t>
  </si>
  <si>
    <t>Hong Kong, PEOPLES R CHINA</t>
  </si>
  <si>
    <t>The effects of salinity, temperature, and light conditions on the reproduction and development of harpacticoid copepod, Nitocra affinis f. californica under controlled laboratory conditions were determined. Seven different salinity levels (5, 10, 15, 20, 25, 30, 35 ppt), four temperatures (20, 25, 30, 35 degrees C), three different light intensities (25, 56, 130 mu mol m(-2) s(-1)) and photoperiods (24 h:0 h, 1 h:23 h, 12 h:12 h LD cycle) were employed in this study. The highest (p &lt; 0.05) overall reproduction and fastest development time were achieved by copepods reared under 30-35 ppt salinity. The optimum temperature required for the maximum reproduction was 30 degrees C while under 30 degrees C and 35 degrees C the copepod development time was shortest (p &lt; 0.05) compared to other temperature levels. The overall reproduction was highest (p &lt; 0.05) and development rate of N. affinis was shortest (P &lt; 0.05) under lowest light intensity (25 mu mol m(-2) s(-1)). Continuous light (24 h:0 h LD) inhibited the egg production while, continuous darkness (1 h:23 h LD) and 12 h:12 h LD significantly favoured the overall reproductive activity of the female. Photoperiods 1 h:23 h and 12 h: 12 h LD yielded highest total (p &lt; 0.05) offspring female(-1) coupled with highest (p &lt; 0.05) survival percentage. This study illustrated that although N. affinis can tolerate wide range of environmental conditions, prolonged exposure to subnormal environments affect its reproduction and development. This study showed that this species can be mass cultured for commercial purposes and has a potential to be used for toxicity studies due to its high reproductive performance fast development and a wide range of tolerance to environmental conditions. (c) 2005 Elsevier Ltd. All rights reserved.</t>
  </si>
  <si>
    <t>Matias-Peralta, Hazel Monica/AAE-4378-2019; Shariff, Mohamed/E-8780-2012; Arshad, Aziz/M-2431-2016</t>
  </si>
  <si>
    <t>Matias-Peralta, Hazel Monica/0000-0001-8810-4864; Shariff, Mohamed/0000-0003-2828-4773; Arshad, Aziz/0000-0002-8305-0833; Matias Peralta, Hazel Monica/0000-0001-9594-5899</t>
  </si>
  <si>
    <t>0025-326X</t>
  </si>
  <si>
    <t>1879-3363</t>
  </si>
  <si>
    <t>10.1016/j.marpolbul.2005.02.047</t>
  </si>
  <si>
    <t>WOS:000234079700012</t>
  </si>
  <si>
    <t>Richter, O; Sondgerath, D; Suhling, F; Braune, E</t>
  </si>
  <si>
    <t>Zerger, A; Argent, RM</t>
  </si>
  <si>
    <t>Richter, O.; Soendgerath, D.; Suhling, F.; Braune, E.</t>
  </si>
  <si>
    <t>Impact of climate change on population dynamics and temporal patterns of benthic assemblages of rivers</t>
  </si>
  <si>
    <t>MODSIM 2005: INTERNATIONAL CONGRESS ON MODELLING AND SIMULATION: ADVANCES AND APPLICATIONS FOR MANAGEMENT AND DECISION MAKING: ADVANCES AND APPLICATIONS FOR MANAGEMENT AND DECISION MAKING</t>
  </si>
  <si>
    <t>International Congress on Modelling and Simulation (MODSIM05)</t>
  </si>
  <si>
    <t>DEC 12-15, 2005</t>
  </si>
  <si>
    <t>Melbourne, AUSTRALIA</t>
  </si>
  <si>
    <t>Seasonal cycles of temperature, water regime and day length act as "Zeitgeber" (timer) triggering stage transitions in the life cycle of organisms provoking temporal patterns of communities at different levels of organization. Climate change is both affecting temperature forcings and water regime. Mathematical models are set up to investigate the mechanisms for the change of temporal patterns in aquatic invertebrates as brought about by climate change. Based on temperature data from rivers in Northern Germany a stochastic time series model was set up. This model combines a deterministic seasonal trend, a long term linear trend and an ARMA model for the stochastic component. The model is used to generate input temperature data for population dynamic models. Based on the scenarios for climate change of the IPCC, both an elevation of temperature and alterations of parameters of the stochastic process were taken into account. Biological populations are structured by age, size and stage. Two mathematical approaches were employed. For the simulation of long term time patterns in dragonfly populations, a projection matrix model is devised, i.e. the life cycle graph is mapped into a population matrix. The model yields emergence curves of larvae and adults. Figure 1 shows a simulation example of the projection matrix model. For the simulation of the time course of length density distributions of Gammarus pulex, a partial differential equation was employed. Transition probabilities and growth rates were devised as a function of temperature. The models are applied to the population dynamics of two common lotic invertebrates, a dragonfly (Gomphus vulgatissimus) and an amphipod (Gammarus pulex). Most global change scenarios predict temperature rises especially in higher latitudes affecting the north-south temperature gradient. The model predicts that indications of global change should imply both a shift of geographical extension of G. vulgatissimus and a shift to longer cycle lengths to higher latitudes. [GRAPHICS] The emergence of temporal patterns and the synchronizing effect of temperature forcing are studied in a model system comprising a predator and a prey population which are under the control of different timers. If the development of the prey is controlled by day length and temperature and the development of the predator only by temperature a desynchronisation occurs.</t>
  </si>
  <si>
    <t>978-0-9758400-2-3</t>
  </si>
  <si>
    <t>WOS:000290114100077</t>
  </si>
  <si>
    <t>Kahraman, D; Lomas, J; Oden, O; Mandel, M; Gurbuz, M; Ozsoy, U; Kayam, Y</t>
  </si>
  <si>
    <t>Cano, AF; Silla, RO; Mermut, AR</t>
  </si>
  <si>
    <t>Analysis of some management practices and climate on wheat performance in the Aegean region of Turkey</t>
  </si>
  <si>
    <t>SUSTAINABLE USE AND MANAGEMENT OF SOILS - ARID AND SEMIARID REGIONS</t>
  </si>
  <si>
    <t>Advances in Geoecology</t>
  </si>
  <si>
    <t>International Symposium on Sustainable Use and Management of Soils in Arid and Semiarid Regions</t>
  </si>
  <si>
    <t>SEP 22-26, 2002</t>
  </si>
  <si>
    <t>Tech Univ, Muralla del Mar Campus, Cartagena, SPAIN</t>
  </si>
  <si>
    <t>Tech Univ, Muralla del Mar Campus</t>
  </si>
  <si>
    <t>This paper is based on the Turkish-Israel joint research project entitled "The Impact of Climate, Technology, Soil and Socio-Economic Factors on Wheat Yields". The objective is to integrate knowledge about the Impact of climate, agricultural technology, and soil on variability of the wheat yields in the Aegean region of Turkey. A data bank was established consisting of 140 wheat yields measurements (5 provinces x 28 years), daily and monthly climatic data, and the relevant independent input variables representing province physical conditions. The data batik also consisted of 298 experimental wheat plots (1970-1998) from the General Directorate of Rural Services Agricultural Experimental Institutes. The integration of the relationship between wheat yield and independent variables was achieved by using step-wise regression models, simulation of available soil-moisture from November to July for a period of 29 years (19701998), and re-analysis of 298 experimental results representing a range of climatic and management conditions. The results show that 80% of the inter-annual variability of the wheat yields is explained with a standard error of +/- 230 kg ha(-1). The most significant variables, which explained yield variability, are rainfall (during December, May and June), soil moisture stress (following the reproductive stage of wheat) in the province, and soils. Timely sowing of wheat (mid-November) seems to be critical. The available soil moisture in March can be used as a guide to determine the amount of nitrogen fertilizer application for wheat.</t>
  </si>
  <si>
    <t>0722-0723</t>
  </si>
  <si>
    <t>3-923381-49-2</t>
  </si>
  <si>
    <t>WOS:000235640900013</t>
  </si>
  <si>
    <t>Kiss, J; Komaromi, J; Bayar, K; Edwards, CR; Hatala-Zseller, I</t>
  </si>
  <si>
    <t>Kuhlmann, U; Edwards, CR</t>
  </si>
  <si>
    <t>Western corn rootworm (Diabrotica virgifera virgifera LeConte) and the crop rotation systems in Europe</t>
  </si>
  <si>
    <t>WESTERN CORN ROOTWORM: ECOLOGY AND MANAGEMENT</t>
  </si>
  <si>
    <t>International Symposium on Western Corn Rootworm</t>
  </si>
  <si>
    <t>Gottingen, GERMANY</t>
  </si>
  <si>
    <t>0-85199-817-8</t>
  </si>
  <si>
    <t>10.1079/9780851998176.0189</t>
  </si>
  <si>
    <t>WOS:000231853200010</t>
  </si>
  <si>
    <t>Taylor, AH</t>
  </si>
  <si>
    <t>Identifying forest reference conditions on early cut-over lands, Lake Tahoe Basin, USA</t>
  </si>
  <si>
    <t>Pre-Euro-American settlement forest structure and fire regimes for Jeffrey pine-white fir, red fir-western white pine, and lodgepole pine forests in the Lake Tahoe Basin (California and Nevada, USA) were identified using stand structural analysis and fire scars based on measurements of stumps of trees that were cut in the 19th century. Comparisons of the presettlement reference with contemporary conditions were then used to determine how and why contemporary conditions deviate from presettlement conditions and to guide ecological restoration. Contemporary forests varied in different ways compared to the presettlement reference. Contemporary Jeffrey pine-white fir forests have more and smaller trees, more basal area, less structural variability, and trees with a more clumped spatial distribution than presettlement forests. The mean presettlement fire-return interval for Jeffrey pine-white fir forests was 11.4 yr, and most (&gt;90%) fires burned in the dormant season; no fire was recorded in the study area after 1871. Similar differences were identified in the structural characteristics of contemporary and presettlement red fir-western white pine and lodgepole pine forests. However, 19th-century logging changed the composition of red fir-western white pine forests, and these forests now have more lodgepole pine than red fir or western white pine. Comparison of contemporary forests with the presettlement reference suggests that restoration treatments in Jeffrey pine-white fir forests should include: (1) density and basal-area reduction, primarily of smaller diameter trees; (2) reintroduction of frequent fire as a key regulating disturbance process; and (3) increasing structural heterogeneity by shifting clumped tree distributions to a more random pattern. Restoration treatments in red fir-western white pine forests should include: (1) a shift in species composition by a density and basal-area reduction of lodgepole pine; and (2) increasing structural heterogeneity by shifting tree distributions to a more random pattern. In lodgepole pine forests the restoration emphasis should be: (1) a density and basal-area reduction of small-diameter trees; and (2) an increase in structural heterogeneity that shifts tree spatial patterns from clumped to a more random distribution. Reintroduction of fire as a regulating process into high-elevation red fir-western white pine and lodgepole pine forests can be viewed as a longer-term restoration goal. The method for quantifying presettlement reference conditions from stumps complements, or is an alternative to, methods based on dendroecology or repeat photography.</t>
  </si>
  <si>
    <t>10.1890/02-5257</t>
  </si>
  <si>
    <t>WOS:000225858000023</t>
  </si>
  <si>
    <t>French, BW; Beckler, AA; Chandler, LD</t>
  </si>
  <si>
    <t>Landscape features and spatial distribution of adult northern corn rootworm (Coleoptera : Chrysomelidae) in the south Dakota Areawide management site</t>
  </si>
  <si>
    <t>The northern corn rootworm, Diabrotica barberi Smith &amp; Lawrence (Coleoptera: Chrysomelidae), creates economic and environmental concerns in the Corn Belt. To supplement the population control tactics of the Areawide Pest Management Pro-rwn in Brookings, SD, geographic information systems were used front 1997 to 2001 to examine the spatial relationships between D. barberi population dynamics and habitat structure. soil texture and elevation. Using the inverse distance weighted interpolation technique, D. barberi population density maps were created from georeferenced emergence and postemergence traps placed in maize, Zea mays L. fields. For each year. these maps were overlaid with vegetation, soil, and elevation maps to search for quantitative relationships between pest numbers and landscape structure. Through visual interpretation and correlation analysis, shifts in landscape structure, such as size, number, and arrangement of patches were shown to associate with D. barberi population abundance and distribution in varying degrees. D. barberi were found in greater proportions than expected on lown mid silty clay lown soils and oil elevations between 500 and 509 in. An understanding of the interactions between D. barlwri popuation dynamics and landscape variables provides information to pest managers, which can be used to identify patterns in the landscape that promote high insect population density patches to improve 'pest management strategies.</t>
  </si>
  <si>
    <t>WOS:000225907800023</t>
  </si>
  <si>
    <t>Speybroeck, N; Madder, M; Thulke, HH; Mtambo, J; Tirry, L; Chaka, G; Marcotty, T; Berkvens, D</t>
  </si>
  <si>
    <t>Variation in body size in the tick complex Rhipicephalus appendiculatus Rhipicephalus zambeziensis</t>
  </si>
  <si>
    <t>We examined the relationship between body size and the phenology of the tick complex Rhipicephalus appendictilatus/Rhipicephalus zambeziensis. These ticks transmit Theileria parva in cattle. In Africa. the body Size of R. appendiculatus increases with latitude while the body size of the morphologically similar Rhipicephalus zambeziensis is constant at two different latitudes. A larger body size is necessary once survival becomes a constraint. The most plausible explanation for the smaller R. appendiculatus in equatorial Africa is the cost to produce a larger egg. The consequences of these findings for the introduction of R. appendiculatus in new environments are discussed. New field observations from southern Zambia indicate that R. appendiculatus body size does not vary seasonally as compared to eastern Zambia. This is an additional indication of the presence of a single diapausing population of larger ticks.</t>
  </si>
  <si>
    <t>Thulke, Hans-Hermann/I-6923-2013</t>
  </si>
  <si>
    <t>Thulke, Hans-Hermann/0000-0002-7670-2231</t>
  </si>
  <si>
    <t>WOS:000226589200017</t>
  </si>
  <si>
    <t>Estrada-Pena, A; Martinez, JM; Acedo, CS; Quilez, J; Del Cacho, E</t>
  </si>
  <si>
    <t>Phenology of the tick, Ixodes ricinus, in its southern distribution range (central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</si>
  <si>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6degreesC),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</si>
  <si>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10.1111/j.0269-283X.2004.00523.x</t>
  </si>
  <si>
    <t>WOS:000225869100011</t>
  </si>
  <si>
    <t>Asano, W; Munyiri, FN; Shintani, Y; Ishikawa, Y</t>
  </si>
  <si>
    <t>Interactive effects of photoperiod and temperature on diapause induction and termination in the yellow-spotted longicorn beetle, Psacothea hilaris</t>
  </si>
  <si>
    <t>The interactive effects of temperature (20degreesC or 25degreesC) and photoperiod (LD 12:12 h or LD 15:9 h) on diapause induction and termination are investigated in the west-Japan type yellow-spotted longicorn beetle, Psacothea hilaris (Pascoe) (Coleoptera: Cerambycidae). Larval diapause of P. hilaris is induced under three diapause-inducing conditions (20degreesC-SD, 20degreesC-LD and 25degreesC-SD), and the diapause larvae are transferred to one of four conditions (20degreesC-SD, 20degreesC-LD, 25degreesC-SD or 25degreesC-LD) for observation of pupation, which indicates termination of diapause. The intensity of diapause induced under the three conditions increases in the order 20degreesC-SD&lt;25 degrees C-SD&lt;20degreesC-LD, when assessed by the time course of pupation after the transfer. On the other hand, the effectiveness of the temperature-photoperiod combinations to terminate diapause is in the order 25degreesC-SD (ineffective)&lt;&lt;20degreesC-LD&lt;25 degrees C-LD&lt;20degreesC-SD. Among the temperatures (5, 10, 15 and 20degreesC) examined, 15degreesC is the most effective in terminating diapause under the short day; diapause in most larvae appears to have been completed in 15 days.</t>
  </si>
  <si>
    <t>10.1111/j.0307-6962.2004.00417.x</t>
  </si>
  <si>
    <t>WOS:000225768000007</t>
  </si>
  <si>
    <t>Dorken, ME; Neville, KJ; Eckert, CG</t>
  </si>
  <si>
    <t>Evolutionary vestigialization of sex in a clonal plant: selection versus neutral mutation in geographically peripheral populations</t>
  </si>
  <si>
    <t>The loss of traits that no longer contribute to fitness is widespread; however, the causative evolutionary mechanisms are poorly understood. Vestigialization could proceed through the fixation of selectively neutral degenerative mutations via genetic drift. Alternatively, selection may facilitate vestigialization if trait loss results in enhanced fitness. We tested these hypotheses using Decodon verticillatus, a clonal plant in which sexual sterility has arisen repeatedly in populations across the northern geographical range limit. We compared growth and survival of replicated genotypes from 7 sexually fertile and 18 sterile populations, over 3 years in a common environment. Survival of sterile genotypes was 53% greater than for fertile genotypes, but there was no difference in biomass accumulation. Almost all mortality, and hence increased performance of sterile genotypes, occurred during simulated overwinter dormancy. These observations suggest that selection has facilitated the vestigialization of sex, and thus do not support the neutral mutation hypothesis. The selective mechanism probably involves the relaxation of a genetic trade-off between sexual reproduction and survival: alleles that increase vegetative performance at the expense of sexual fertility are selected in geographically peripheral populations where sexual reproduction is suppressed by adverse environmental conditions.</t>
  </si>
  <si>
    <t>10.1098/rspb.2004.2875</t>
  </si>
  <si>
    <t>WOS:000225645500009</t>
  </si>
  <si>
    <t>Jiang, MX; Zhang, WJ; Cheng, JA</t>
  </si>
  <si>
    <t>Termination of reproductive diapause in the rice water weevil with particular reference to the effects of temperature</t>
  </si>
  <si>
    <t>The period of diapause termination in adults (collected in Yueqing 120.94 degrees E, 28.14 degrees N, Zhejiang) of the rice water weevil, Lissorhoptrus oryzophilus Kuschel (Coleoptera: Curculionidae), were determined by initially exposing diapausing adults to various constant temperatures (25-5 degrees C) as well as to room temperatures (33 - -1 degrees C), and then transferring them at intervals to a climatically controlled chamber (26 +/- 1 degrees C, using rice seedlings as adult hosts) where the dynamics of oviposition onset and the numbers of eggs deposited were observed. Under room temperature, the diapause in 1st- and 2nd-generation adults terminated around late September and early December, respectively, i.e. at ca. 2.5 and 2.0 months after collection. Diapause in both 1st- and 2nd-generation adults was significantly affected by temperature. When exposed to 10, 15 and 20 degrees C, the diapause in most 1st-generation adults terminated after 75, 25 and 50 days, respectively, while in 2nd-generation adults it terminated after 50 days at each of these temperatures. The associated adaptive significance and geographical variation of diapause termination in this insect are discussed.</t>
  </si>
  <si>
    <t>Jiang, Mingxing/D-3577-2009</t>
  </si>
  <si>
    <t>10.1303/aez.2004.683</t>
  </si>
  <si>
    <t>WOS:000228905200017</t>
  </si>
  <si>
    <t>Godfree, RC; Young, AG; Lonsdale, WM; Woods, MJ; Burdon, JJ</t>
  </si>
  <si>
    <t>Ecological risk assessment of transgenic pasture plants: a community gradient modelling approach</t>
  </si>
  <si>
    <t>The extension of transgene technology to pasture species presents new challenges for ecological risk assessment because, unlike most crops, pasture plants are well adapted for persistence in mixed plant communities and are an important source of invasive species worldwide. Despite this, the impact of transgenic pasture plants on native ecosystems remains relatively unstudied. Here we use a community gradient modelling approach to investigate the performance of subterranean clover containing a nutrition-enhancing transgene over a range of ecologically important grassland communities at a study site in south-eastern Australia. Our data, which were collected over a full annual growing season, show that the transgenic clover line has different seedling survival and seed dormancy breakdown rates than the commercial non-transgenic line, which suggests that transgenic populations will decline faster than non-transgenic ones in perennial native grassland communities but could, under optimal climatic conditions, have potentially higher growth rates in grazed annual grasslands. These results demonstrate that changes to ecologically important demographic parameters can occur in plants containing transgenes that are not typically considered fitness enhancing, and that genotype by environment interactions and management regimes that impact on these parameters may influence the invasiveness of transgenic plants. Our study also demonstrates the utility of incorporating plant community gradient modelling into ecological risk assessment protocols designed for transgenic pasture plants.</t>
  </si>
  <si>
    <t>Lonsdale, Mark/C-1403-2008; Burdon, Jeremy/B-9913-2009; Godfree, Robert C/J-8363-2012; Young, Andrew/J-8111-2012</t>
  </si>
  <si>
    <t xml:space="preserve">Lonsdale, Mark/0000-0002-6163-3691; </t>
  </si>
  <si>
    <t>10.1111/j.1461-0248.2004.00664.x</t>
  </si>
  <si>
    <t>WOS:000224399400008</t>
  </si>
  <si>
    <t>Elgmork, K</t>
  </si>
  <si>
    <t>Life cycles of the freshwater, planktonic copepod Cyclops scutifer Sars on a north-south gradient in North America</t>
  </si>
  <si>
    <t>A seasonal cycle longer than one year is exceptional both among marine and freshwater zooplankton, but occurs widely in the freshwater cyclopoid Cyclops scutifer Sars. This paper presents the life cycle of this species in eight North American populations in lakes from 42degrees to 69degrees N. Five of the populations had life cycles showing a combination of a one and two year cycle. Two populations had a 1-year cycle, and the southernmost had a combination of a 0.5-year and a 1-year cycle. Lengths of cycles increased with latitude and thus inversely with the temperature. Populations in all lakes were divided into a direct and a delayed line of development. Diapause was not documented in any of the lakes.</t>
  </si>
  <si>
    <t>WOS:000225042200004</t>
  </si>
  <si>
    <t>Schleucher, E</t>
  </si>
  <si>
    <t>Torpor in birds: Taxonomy, energetics, and ecology</t>
  </si>
  <si>
    <t>6th International Congress of Comparative Physiology and Biochemistry</t>
  </si>
  <si>
    <t>FEB 02-07, 2003</t>
  </si>
  <si>
    <t>MT BULLER, AUSTRALIA</t>
  </si>
  <si>
    <t>Recent reports on patterns and occurrence of torpor and other natural hypothermic states in birds have prompted a revision of many longstanding opinions. For instance, a larger assortment of birds covering a wider range of body mass than previously recognized uses energy-conserving mechanisms in the face of abundant food supplies. Thus, although acute energetic stress triggers the occurrence of hypometabolic states in many birds, energy deficits can no longer be regarded as the sole stimulus for avian torpor. Additionally, the phenology of this phenomenon ( phases, duration, depth) shows more interspecific variation than previously appreciated, and traditional concepts of the phases of torpor are not always adequate. Hence, inclusive definitions of torpor based on physiological and/or behavioral criteria have become more difficult to formulate. However, average nighttime body temperature, which is highly consistent throughout the class Aves (38.54degrees +/- 0.96degreesC, n = 202), provides a convenient reference for detecting natural hypothermic states. Of the putative ecological factors associated with avian torpor, food specialization seems a prime candidate as an ultimate factor in the occurrence of this state in birds. With few exceptions, all of these animals capable of torpor are either frugivorous, nectarivorous, or insectivorous, suggesting a correlation between thermoregulatory pattern and predictability of food supply. To date, no clear answer exists as to whether the variety of thermoregulatory patterns evident in birds involves discrete mechanisms or merely steps in a physiological continuum. However, I suggest that the occurrence of differences in torpor patterns among closely related species (e.g., within families) favors the latter interpretation.</t>
  </si>
  <si>
    <t>10.1086/423744</t>
  </si>
  <si>
    <t>WOS:000226862800008</t>
  </si>
  <si>
    <t>Kurota, H</t>
  </si>
  <si>
    <t>Overwintering strategies depending on high cold hardiness in nondiapause stages in Bruchidius dorsalis (Coleoptera : Bruchidae)</t>
  </si>
  <si>
    <t>Bruchidius dorsalis Fahraeus (Coleoptera: Bruchidae) enters winter diapause in either the fourth (final) instar or during the adult stage (Kurota and Shimada 2001, 2003b). In the middle part of Japan, it overwinters in several developmental stages: nondiapausing young instars, diapausing instars, and adults (Kurota and Shimada 2002). TO understand the relationship between the complex overwintering stages and the adaptive diapause strategy of B. dorsalis, I investigated (1) overwintering survivorship in developmental stages observed in the field and (2) cold hardiness at all stages including nonoverwintering ones Such as eggs and pupae after enduring a controlled chilling experiment at 5degreesC for 100 d. The following results were obtained: (1) survivorship of nondiapausing larvae under natural conditions was almost as high as that of diapausing larvae and adults, and (2) cold hardiness in eggs and pupae was much lower than the other developmental stages in terms of survivorship and reproductive ability after the chilling treatment. From these results, I concluded that larval and adult diapause of this species would be induced at the most appropriate time to avoid overwintering in developmental stages with low cold hardiness. The complex overwintering stages in species that inhabit the middle part of Japan are likely to result from the adaptive timing of diapause induction at the two stages.</t>
  </si>
  <si>
    <t>10.1603/0046-225X-33.5.1163</t>
  </si>
  <si>
    <t>WOS:000224606000006</t>
  </si>
  <si>
    <t>Hummer, K; Sabitov, A</t>
  </si>
  <si>
    <t>Genetic resistance to currant borer in Ribes cultivars</t>
  </si>
  <si>
    <t>JOURNAL OF THE AMERICAN POMOLOGICAL SOCIETY</t>
  </si>
  <si>
    <t>The larvae of the currant borer (Synanthedon tipuliformis Clerck), a clearwing moth, are pests of cultivated black, red, and white currants (Ribes L.) throughout the world. While broad-spectrum insecticides are the standard control, more environmentally friendly techniques, such as mating disruption using synthetic pheromones, can be successful. Genetic resistance is not extensively reported or employed as a pest control strategy. We screened 150 diverse black (Ribes subgenus: Ribes section: Botrycarpum), red and white currants (Ribes subgenus: Ribes section: Ribes) at the U. S. Department of Agriculture, Agricultural Research Service, National Clonal Germplasm Repository-Corvallis (NCGR), for natural infestation by currant borer. Dependent on stem availability 130 dormant canes (about 20 cm) were collected. Canes were cut transversely, and dissected longitudinally. In highly infested black currant cultivars, such as R. nigrum L. 'Silvergeters Zwarte,' 2 or 3 larvae were observed within one cane. The R. nigrum 'Black Naples' derivatives, 'Saunders' and 'Kerry', had low larval counts, although 'Neosypaushayasya' was highly infested. Some black currant cultivars from Northern Sweden, Russia, and England had low counts. Cane borer larvae were not observed in any of the pink or white flowering currants, Ribes sanguineum Pursh or in golden currants, R. aureum var. villosa cvs. Crandall, Idaho or Gwens. Red currant hybrid cultivars with a complex pedigree containing R. rubrum with R. multiflorum Kit. ex Schult. cvs. Detvan, Mulka, Redstart, Rolan, Rosetta, Rondom, and Rovada, had low larval counts, although others of similar background, such as 'Blanka', were highly infested. The infestation frequency of the samples described a negative exponential function rather than a normal distribution.</t>
  </si>
  <si>
    <t>Hummer, Kim/0000-0003-4110-7501</t>
  </si>
  <si>
    <t>1527-3741</t>
  </si>
  <si>
    <t>WOS:000224758700005</t>
  </si>
  <si>
    <t>Spiegel, M; Haim, A</t>
  </si>
  <si>
    <t>Daily rhythms of nonshivering thermogenesis and responses to photoperiod manipulations in Apodemus mystacinus from two different ecosystems</t>
  </si>
  <si>
    <t>Comparative physiology is an important tool for understanding adaptation to environment. Regulatory nonshivering thermogenesis (NST) is an essential mechanism in small mammals for coping with low ambient temperatures. Because of its geographical location and its sharp climatic changes across short distances, Israel offers conducting comparative studies between different populations of the same species. The aims of this study were: (1) to compare NST-capacity daily rhythms, between the two populations of the broad-toothed field mouse Apodemus Mystacinus-that of Mount Carmel (Mediterranean) and that of Mount Hermon (Subalpinic), (2) to compare the thermoregulatory daily rhythms response to photoperiod manipulations of mice from the two populations. Mice were acclimated for at least 3 weeks to long scotophase (1613: 8L-LS) and then to long photophase (16L:8D-LP) at a constant ambient temperature (T-a) of 24 +/- 1 degreesC. The following variables were compared at four different times of the day (06, 12, 18, 24 h): minimal body temperature (T(b)Min), minimal oxygen consumption (VO(2)Min) measured at the lower critical point and their response to noradrenaline (NA), 1.5 mg/1 kg. W-b injected s.c., (VO(2)NA and T(b)NA). NST-capacity was calculated as the ratio between VO(2)NA and VO(2)Min. The measurements were carried out at T-a of 28 degreesC and in light conditions matching those of acclimation. NA was injected after establishing VO(2)Min and T(b)Min. The values mean +/- SD are given for each measurement for n = 6. A three-way ANOVA revealed a significant difference between the two populations. Significant differences were revealed at different hours within populations under the different photoperiod regimes for different measured variables. (C) 2004 Elsevier Ltd. All rights reserved.</t>
  </si>
  <si>
    <t>10.1016/j.jtherbio.2004.08.037</t>
  </si>
  <si>
    <t>WOS:000224446400042</t>
  </si>
  <si>
    <t>Lucas, RW; Baker, TT; Wood, MK; Allison, CD; Vanleeuwen, DM</t>
  </si>
  <si>
    <t>Riparian vegetation response to different intensities and seasons of grazing</t>
  </si>
  <si>
    <t>JOURNAL OF RANGE MANAGEMENT</t>
  </si>
  <si>
    <t>Sustainable management of riparian ecosystems depends on our understanding of these complex systems. Thus far, the scientific literature has not adequately addressed the effects of livestock grazing on riparian areas in the American southwest. Most available information is observational, anecdotal, based on unreplicated experiments, or compares heavily grazed areas to areas from which livestock have been completely excluded. This study, in the Black Range of western New Mexico, compared effects of different seasons of use (cool season, warm season, and dormant season) and grazing intensities (light, moderate, and none) of cattle on young narrowleaf cottonwood (Populus angustifolia James) populations, and herbaceous vegetation in 2 adjacent southwestern riparian areas. Cottonwoods in lightly grazed and moderately grazed plots received significantly greater use than cottonwoods in ungrazed plots which experienced negligible grazing pressure. Increased grazing pressure did not have significant impacts on cottonwood populations. Effects of season of use were significant on both herbaceous species richness and diversity. We conclude that no single riparian area management approach is best in all situations, but the grazing treatments used in this study appear to have been successful at maintaining riparian communities.</t>
  </si>
  <si>
    <t>0022-409X</t>
  </si>
  <si>
    <t>10.2307/4003975</t>
  </si>
  <si>
    <t>WOS:000223962200006</t>
  </si>
  <si>
    <t>Figueroa, JA; Castro, SA; Marquet, PA; Jaksic, FM</t>
  </si>
  <si>
    <t>Exotic plant invasions to the mediterranean region of Chile: causes, history and impacts</t>
  </si>
  <si>
    <t>We review the literature on patterns, causes, processes and impacts of exotic plants, primarily in the mediterranean region of Chile, considering three major non-independent drivers of the invasion process: (a) Availability of exotic species propagules, (b) attributes of the local communities in which exotic species establish and through which they will eventually spread out, and (c) attributes of exotic species that either facilitate or constraint their spread into new sites. Regarding availability of propagules, central Chile matorral presents the Communities with the greatest incidence of naturalized herbs, followed by the sclerophyllous forest and the espinal scrubland in the coastal range. In contrast, north-central communities have lower numbers and proportions of naturalized species of herbs in their seed banks. Availability and persistence of naturalized herbs do not differ between aboveground vegetation and seed bank. Regarding attributes of local communities associated with the establishment and the spread of exotics, grazing regime and land use emerge as the most prominent causes that render them more prone to invasion by exotics. Evidence on the effect of the fire regime is contradictory and native species richness does not seem to be an important factor. Regarding attributes of exotic species seeds, results Suggest that naturalized annuals germinate within a wide temperature range, are highly resistant to cold and dry conditions, and show some degree of physiological dormancy. Additionally, naturalized annuals are highly tolerant to poor soils, but are generally intolerant to shade. These general attributes have largely determined the invasion process in the mediterranean region of Chile. Historical data indicate that an important number of exotic species were intentionally introduced, and that the spread of exotic is uncontrolled. It has been demonstrated that arrival time of exotics is of great relevance to understand present day spread of exotics in Chile, independent of their biogeographic origin. Exotic species may cause strong disruptions of ecosystem processes and functions in Chile, as exemplified by exotic tree plantations, which have altered soil chemistry, nutrient cycling, water cycle, hydrology, microclimate, and fire frequency and intensity.</t>
  </si>
  <si>
    <t>Marquet, Pablo A/B-7732-2009; jaksic, Fabian m/G-1705-2014; Figueroa, Javier A/I-3451-2019</t>
  </si>
  <si>
    <t xml:space="preserve">Marquet, Pablo A/0000-0001-6369-9339; </t>
  </si>
  <si>
    <t>WOS:000224114200006</t>
  </si>
  <si>
    <t>Gray, DR</t>
  </si>
  <si>
    <t>The gypsy moth life stage model: landscape-wide estimates of gypsy moth establishment using a multi-generational phenology model</t>
  </si>
  <si>
    <t>A multi-generational model of gypsy moth phenology was developed from existing literature and used to assess the risk of establishment of this exotic pest across North America based on the suitability of 4457 locations in satisfying the temperature requirements for seasonal development. Approximately 595 million hectares of North America is estimated to be climatically suitable for gypsy moth establishment. Limits to the potential range exist in the southern United States because of limits to diapause development, and in northern Canada because of slower prediapause and larval development. A 1.5 degreesC increase in mean daily maximum and minimum temperatures, as might occur with global climate change, would result in a range expansion in the north, a range contraction in the south, and a net increase in range of approximately 16%. The model is described and the probable limitations to establishment are discussed. Crown Copyright (C) 2004 Published by Elsevier B.V. All rights reserved.</t>
  </si>
  <si>
    <t>10.1016/j.ecolmodel.2003.11.010</t>
  </si>
  <si>
    <t>WOS:000222233100011</t>
  </si>
  <si>
    <t>Grover, JP; Chrzanowski, TH</t>
  </si>
  <si>
    <t>Limiting resources, disturbance, and diversity in phytoplankton communities</t>
  </si>
  <si>
    <t>Phytoplankton diversity, limiting resources, and disturbance were studied in two reservoirs, Eagle Mountain Lake (EML) and Joe Pool Lake (JPL), in north Texas, USA, for three summer growing seasons and two winters. Availabilities of phosphorus, nitrogen, and silicon were measured as chemical concentrations, and availability of light was measured as irradiance during the photoperiod, averaged over the depth of the surface mixed layer. A resource was defined as limiting whenever its availability fell below a threshold, treated as a parameter to be fitted. Depth of the surface mixed layer and wind speed were taken as indices of disturbance associated with episodic mixing. Hydrological disturbance was gauged by rainfall, inflow, and the variation of lake level. We found that diversity was strongly and significantly correlated with the number of limiting resources in one lake (JPL), but not the other (EML). The onset of nitrogen and phosphorus limitation during the summer growing season is associated with increased phytoplankton diversity in JPL. Regression modeling detected decreasing relationships between diversity and disturbance indices in one lake (JPL), but concave-down relationships in the other (EML), though the peaks of these relationships did not lie within the usual range of disturbance. Predictive regressions for diversity incorporating both limiting resources and disturbance were partitioned into unique and shared effects of these factors. There was a large unique effect of the number of limiting resources in JPL, but otherwise the shared effects were large relative to unique effects.</t>
  </si>
  <si>
    <t>10.1890/03-4073</t>
  </si>
  <si>
    <t>WOS:000223455600007</t>
  </si>
  <si>
    <t>Kimura, MT</t>
  </si>
  <si>
    <t>Cold and heat tolerance of drosophilid flies with reference to their latitudinal distributions</t>
  </si>
  <si>
    <t>The relation between thermal tolerance and latitudinal distribution was studied with 30 drosophilid species collected from the cool-temperate region (Sapporo), the warm-temperate region (Tokyo and Kyoto) and the subtropical region (Iriomote island) in Japan. In addition, intraspecific variation was examined for five species collected from two localities. The subtropical strains of Scaptodrosophila coracina, Drosophila bizonata and D. daruma were less tolerant to cold than their temperate strains. However, the difference of cold tolerance between these two geographic strains was much smaller than the difference between the species restricted to the subtropical region and those occurring in the temperate region. In D. auraria and D. suzukii, no difference was observed in thermal tolerance between their cool- and warm-temperate strains. Thus, geographic variation in thermal tolerance within species was low or negligible. Interspecific comparisons by phylogenetic independent contrasts revealed that species which had the northern boundaries of their distributions at higher latitudes were generally more tolerant to cold than those which had their boundaries at lower latitudes. However, the data for some species did not agree with this trend. The use of man-protected warm places for overwintering, competition or predation would also affect their distributions. It also appeared that species which had their southern boundaries at higher latitudes were generally more cold-tolerant. The acquisition of cold tolerance may lower a fly's capacity to compete, survive or reproduce in warmer climates. On the other hand, no relation was observed between heat tolerance and latitudinal distribution. Heat tolerance was higher in species inhabiting openlands or the forest canopy than in those inhabiting the forest understorey.</t>
  </si>
  <si>
    <t>10.1007/s00442-004-1605-4</t>
  </si>
  <si>
    <t>WOS:000223008700008</t>
  </si>
  <si>
    <t>Adis, J; Lhano, M; Hill, M; Junk, WJ; Marques, MI; Oberholzer, H</t>
  </si>
  <si>
    <t>What determines the number of juvenile instars in the tropical grasshopper Cornops aquaticum (Leptysminae : Acrididae : Orthoptera)?</t>
  </si>
  <si>
    <t>Cornops aquaticum (Brunei) is host specific on Eichhornia spp. and Pontederia spp. (Pontederiacae). Its present distribution ranges from Mexico to Argentina. The number of juvenile instars (5-7) apparently mirrors the photoperiod and temperature pulses of different climatical conditions in the respective geographical regions. Based on life-history data, three working hypotheses are proposed for forthcoming studies. These will test whether the varying number of juvenile instars represents a phenotypic plasticity of a single genotype or an adaptation that is genetically fixed, due to an evolutionary relationship of the host with its host-plant.</t>
  </si>
  <si>
    <t>Marques, Marinez/I-1368-2015; Junk, Wolfgang J/A-6172-2017; Lhano, Marcos/M-2342-2013; Hill, Martin/G-9423-2017</t>
  </si>
  <si>
    <t>Lhano, Marcos/0000-0002-2760-5718; Hill, Martin/0000-0003-0579-5298</t>
  </si>
  <si>
    <t>10.1080/01650520412331271729</t>
  </si>
  <si>
    <t>WOS:000226208600006</t>
  </si>
  <si>
    <t>Ruang-areerate, T; Kittayapong, P; McGraw, EA; Baimai, V; O'Neill, SL</t>
  </si>
  <si>
    <t>Wolbachia replication and host cell division in Aedes albopictus</t>
  </si>
  <si>
    <t>CURRENT MICROBIOLOGY</t>
  </si>
  <si>
    <t>Wolbachia pipientis is an obligate intracellular endosymbiont of a range of arthropod species. The microbe is best known for its manipulations of host reproduction that include inducing cytoplasmic incompatibility, parthenogenesis, feminization, and male-killing. Like other vertically transmitted intracellular symbionts, Wolbachia's replication rate must not outpace that of its host cells if it is to remain benign. The mosquito Aedes albopictus is naturally infected both singly and doubly with different strains of Wolbachia pipientis. During diapause in mosquito eggs, no host cell division is believed to occur. Further development is triggered only by subsequent exposure of the egg to water. This study uses diapause in Wolbachia-infected Aedes albopictus eggs to determine whether symbiont replication slows or stops when host cell division ceases or whether it continues at a low but constant rate. We have shown that Wolbachia densities in eggs are greatest during embryonation and then decline throughout diapause, suggesting that Wolbachia replication is dependent on host cell replication.</t>
  </si>
  <si>
    <t>O'Neill, Scott/R-9560-2019; O'Neill, Scott/B-3568-2009; McGraw, Elizabeth/A-6658-2012</t>
  </si>
  <si>
    <t>O'Neill, Scott/0000-0002-4131-3615; O'Neill, Scott/0000-0002-4131-3615; McGraw, Elizabeth/0000-0001-7973-088X</t>
  </si>
  <si>
    <t>0343-8651</t>
  </si>
  <si>
    <t>1432-0991</t>
  </si>
  <si>
    <t>10.1007/s00284-003-4245-8</t>
  </si>
  <si>
    <t>WOS:000222607500003</t>
  </si>
  <si>
    <t>Blanckenhorn, WU; Heyland, A</t>
  </si>
  <si>
    <t>The quantitative genetics of two life history trade-offs in the yellow dung fly in abundant and limited food environments</t>
  </si>
  <si>
    <t>The trade-offs between body size and development time and between egg size and egg number ( clutch size) are central to life history theory, but evidence for them, particularly in terms of genetic correlations, is equivocal. For the yellow dung fly Scathophaga stercoraria ( Diptera: Scathophagidae), we investigated variation in phenotypic and genetic variances and covariances, i.e. heritabilities and genetic correlations, of these life history traits ( plus diapause) in benign and stressful larval field or adult laboratory food environments. We found both trade-offs to be weak, as evidenced by low phenotypic and genetic correlations, but stronger in the food limited environments. Broad sense heritabilities were generally significant for all traits considered, whereas the narrow sense heritabilities for egg and clutch size were nil. With regard to the question of how environmental stress affects heritabilities, we found a whole range of responses within one single species depending on the traits considered. All three possible patterns occurred, i.e. increased h(2) due to increased V-G or decreased V-P, decreased h(2) due to increased V-P, and no change in h(2) due to increased V-G and V-P. These can be explained by the particular ecological circumstances yellow dung flies face in their natural environment. Nevertheless, the majority of patterns was consistent with the idea that stressful conditions amplify phenotypic differences between genotypes. Such variable responses of traits even within one organism underscores the complexity of this issue and may well explain the multiple patterns found in various organisms.</t>
  </si>
  <si>
    <t>Heyland, Andreas/0000-0002-7592-4473</t>
  </si>
  <si>
    <t>10.1007/s10682-004-2680-z</t>
  </si>
  <si>
    <t>WOS:000228530300006</t>
  </si>
  <si>
    <t>Zhang, XY; Friedl, MA; Schaaf, CB; Strahler, AH</t>
  </si>
  <si>
    <t>Climate controls on vegetation phenological patterns in northern mid- and high latitudes inferred from MODIS data</t>
  </si>
  <si>
    <t>Recent studies using both field measurements and satellite-derived-vegetation indices have demonstrated that global warming is influencing vegetation growth and phenology. To accurately predict the future response of vegetation to climate variation, a thorough understanding of vegetation phenological cycles and their relationship to temperature and precipitation is required. In this paper, vegetation phenological transition dates identified using data from the moderate-resolution imaging spectroradiometer (MODIS) in 2001 are linked with MODIS land surface temperature (LST) data from the northern hemisphere between 35degreesN and 70degreesN. The results show well-defined patterns dependent on latitude, in which vegetation greenup gradually migrates northward starting in March, and dormancy spreads southward from late September. Among natural vegetation land-cover types, the growing-season length for forests is strongly correlated with variation in mean annual LST. For urban areas, the onset of greenup is 4-9 days earlier on average, and the onset of dormancy is about 2-16 days later, relative to adjacent natural vegetation. This difference (especially for urban vs. forests) is apparently related to urban heat island effects that result in both the average spring temperature and the mean annual temperature in urban areas being about 1-3degreesC higher relative to rural areas. The results also indicate that urban heat island effects on vegetation phenology are stronger in North America than in Europe and Asia. Finally, the onset of forest greenup at continental scales can be effectively described using a thermal time-chilling model, which can be used to infer the delay or advance of greenup onset in relation to climatic warming at global scale.</t>
  </si>
  <si>
    <t>10.1111/j.1529-8817.2003.00784.x</t>
  </si>
  <si>
    <t>WOS:000222206300008</t>
  </si>
  <si>
    <t>Dahms, HU; Qian, PY</t>
  </si>
  <si>
    <t>Life histories of the Harpacticoida (Copepoda, Crustacea): a comparison with meiofauna and macrofauna</t>
  </si>
  <si>
    <t>The Harpacticoida reside in a wide range of habitats--from all marine situations to most freshwater habitats, and even moist terrestrial substrata like moss and litter. They exhibit free-living to parasitic life-styles and larval development with plankto- and lecithotrophy. Harpacticoid life cycles as a rule comprise six nauplius larvae and six copepodids, the sixth being the adult. Harpacticoid life history traits known from the field or from cohort analyses include differential fecundity, stage duration and survival, sex ratio, development and life span. Understanding life history traits, i.e. assessing the importance of various biotic and abiotic factors in regulating life cycle patterns, is essential for the interpretation of seasonal variations of population size. Evolutionary stable strategies (EES) of reproductive resource allocation and timing are determined by trade-offs between environmental conditions as well as by intrinsic factors. The latter are the genetic base, depending on the evolutionary history and relatedness of the taxa under consideration which determine their phenotypic plasticity. Most interesting are ontogenetic niche shifts, especially in habitat, food and stage duration, including dormancy phenomena. Harpacticoid life history traits will be discussed in the light of meio- and macrofauna life cycles in general. It seems as if small meiofaunal taxa are not able to proliferate pelagic larvae of sufficient quantity, because larvae need a certain size to become functional. Instead, meiofaunal taxa switch to a trait of direct development and even brood care in some cases. It is hypothesized that the Harpacticoida are the only meiofaunal taxa to develop larval stages because their nauplii share the same habitat as the adults and no risky habitat transition will occur as in the pelagic larvae of the macrofauna.</t>
  </si>
  <si>
    <t>10.1080/0022293031000156321</t>
  </si>
  <si>
    <t>WOS:000186929300001</t>
  </si>
  <si>
    <t>Fargallo, JA</t>
  </si>
  <si>
    <t>Latitudinal trends of reproductive traits in the blue tit Parus caeruleus</t>
  </si>
  <si>
    <t>ARDEOLA</t>
  </si>
  <si>
    <t>Aims: Geographical variation in laying date, clutch size and proportion of second clutches was studied in the Blue Tit Parus caeruleus in order to test current predictions about latitudinal trends of these reproductive traits. The effects of latitude, altitude, habitat type (deciduous, evergreen and mixed) and year of study were taken into account. Location: Data were obtained from 87 populations of the western Palaearctic along a latitudinal range of 27 degrees (33 to 60degreesN). Methods: General Linear Models (GLM) were performed on mean laying date, clutch size and proportion of second clutches of Blue Tit populations. Habitat type was included as a factor and the rest of variables as co-variates. Results: Laying date was later in evergreen than in deciduous habitats, was positively correlated with altitude and showed a quadratic relationship with latitude. Blue Tits laid smaller clutch sizes in evergreen habitats compared with mixed or deciduous habitats. Clutch size was negatively correlated with altitude. The variation of clutch size on latitude was curvilinear. The proportion of second clutches was higher in mixed and deciduous than in evergreen habitats and its variation along the latitudinal cline also was better fitted to a quadratic than to a linear model. Conclusions: The latitudinal variation found in all these life history traits can not be only explained by classical hypotheses about latitudinal reproductive variation. As recent studies have shown, factors other than day-length, seasonality of resources and predation appear to operate in the determination of the reproductive parameters of passerine birds in a geographic context. Mixed forests appear to be the habitat where Blue Tits are more productive (large clutch sizes and high proportion of second breeding attempts). Habitat quality associated with the position (peripheral and central) of the distribution of a bird species in combination with other factors, namely ambient temperature and energy requirements, probably contribute to explain the curvilinear pattern found in reproductive traits of this species.</t>
  </si>
  <si>
    <t>0570-7358</t>
  </si>
  <si>
    <t>WOS:000222277000009</t>
  </si>
  <si>
    <t>Renault, D; Vernon, P; Vannier, G</t>
  </si>
  <si>
    <t>Comparing the freezing susceptibility of third-instar larvae of Gnorimus variabilis (Cetoniidae : Trichiinae) from three distant geographical regions</t>
  </si>
  <si>
    <t>We compared the freezing susceptibility of three populations of Gnorimus variabilis (L., 1758) (Coleoptera: Cetoniidae) sampled from three distant locations in France. To separate the effects of habitat quality from those of genetics, we reared imagos from all field populations in a common garden experiment until the emergence of the third-instar larvae. The local climate appeared to determine the cold hardiness of the third-instar larvae, which live exclusively in cold seasons. The geographical location had an effect on the frost resistance (supercooling point) of the third-instar larvae of G. variabilis. We found no significant differences between the supercooling points of the populations originating from separate latitudes but from the same longitude, Sare (-10.9 +/- 4.1 degreesC) and Husson (-11.5 +/- 3.8 degreesC). Nonetheless, significant differences occurred between the larvae originating from the same northern latitude but from separate longitudes, Husson and La Robertsau (-17.8 +/- 2.9 degreesC). It is the first time that a highly significant difference in the supercooling point of one stage within a single species has been observed along geographical gradients. Moreover, 19 of the 24 larvae originating from La Robertsau were alive after they were kept for 22 h at -10 degreesC compared with only 7 of the 24 larvae originating from Sare. When the three populations were reared in the laboratory under the same experimental conditions, the differential cryoresistance was preserved. It is likely that the greater freezing resistance found in the third-instar larvae of G. variabilis from La Robertsau could have a genetic component.</t>
  </si>
  <si>
    <t>RENAULT, David/0000-0003-3644-1759</t>
  </si>
  <si>
    <t>10.1139/Z04-062</t>
  </si>
  <si>
    <t>WOS:000223983200005</t>
  </si>
  <si>
    <t>Grissino-Mayer, HD; Romme, WH; Floyd, ML; Hanna, DD</t>
  </si>
  <si>
    <t>Climatic and human influences on fire regimes of the southern San Juan Mountains, Colorado, USA</t>
  </si>
  <si>
    <t>Fire severity, frequency, and extent are expected to change dramatically in coming decades in response to changing climatic conditions, superimposed on the adverse cumulative effects of various human-related disturbances on ecosystems during the past 100 years or more. To better gauge these expected changes, knowledge of climatic and human influences on past fire regimes is essential. We characterized the temporal and spatial properties of fire regimes in ponderosa pine forests of the southern San Juan Mountains of southwestern Colorado by collecting 175 fire-scarred tree samples from nine sites across a wide range of topographic settings. All tree rings and fire scars were dated using standard dendrochronological techniques. Fire-free intervals were statistically modeled using the Weibull distribution to provide quantitative measures that characterized the historical range of variation in pre-EuroAmerican fire regimes. Fires during our reference period were more frequent in the low elevation ponderosa pine forests (6-10 yr) than in the high elevation, mixed conifer forests (18 28 yr). Fires at lower elevations were predominantly low-severity, isolated fires. Fires during some years (e.g., 1748) were spatially extensive throughout the entire mountain range. Intervals that delimited significantly long fire-free periods ranged from 10-19 yr (low elevation) to 2750 yr (high elevation). Fire histories were similar between the eastern and western portions of the mountain range, although we found significant evidence of topographic isolation on fire regimes at one site. Pre-1880 fires primarily occurred in the dormant season, and we found no temporal changes in past fire seasonality. We found no compelling evidence that Native Americans influenced fire regimes in our study sites. We found a hiatus in fire occurrence between 1750 and 1770 that we believe was likely related to weakened El Nino-Southern Oscillation activity, an extended series of cool-phase Pacific Decadal Oscillation events, and weakened monsoonal moisture, all possibly entrained in an invasive air mass typical of locations that are more northerly. In addition, pre-1880 fires occurred during years of severe drought, conditioned by above average moisture conditions in preceding years. The 20th century is characterized by a near complete absence of fires (fire-free interval of &gt;100 yr), suggesting future wildfires may be more widespread and ecologically severe compared to pre-1880 fires.</t>
  </si>
  <si>
    <t>Romme, William/C-7317-2016</t>
  </si>
  <si>
    <t>Grissino-Mayer, Henri/0000-0003-1088-2927</t>
  </si>
  <si>
    <t>10.1890/02-0425</t>
  </si>
  <si>
    <t>WOS:000222727500030</t>
  </si>
  <si>
    <t>Wang, R; Bai, Y; Tanino, K</t>
  </si>
  <si>
    <t>Effect of seed size and sub-zero imbibition-temperature on the thermal time model of winterfat (Eurotia lanata (Pursh) Moq.)</t>
  </si>
  <si>
    <t>Thermal time has been widely used to quantify and model seed germination. However, several assumptions in the thermal time model remain untested. The purpose of this study was to test variations in parameters of the thermal time model among seed size classes and sub-zero imbibition-temperature treatments using two non-dormant seed collections of winterfat (Eurotia lanata). Seeds originating from Utah, USA, were imbibed at sub-zero temperature for 0, 1, 3 and 5 days and then were germinated at 2, 5, 10, 15, 20, and 25 degreesC. Estimated base temperature (T(b)) was lower in the large seed class (-4.48 degreesC) than the small seed class (-3.53 degreesC). Thermal time for 50% germination (theta(T(50))) and the standard deviation of thermal times (sigma(thetaT)) were not significantly different between seed collections and seed size classes. Seeds germinated faster after imbibition at sub-zero temperature, but the enhanced germination rate was mainly attributed to thermal time accumulation during imbibition rather than the often speculated physiological changes. A thermal germination rate index (TGRI) was proposed, which successfully accounted for the thermal time accumulation during imbibition. Sub-zero imbibition-temperature treatments did, however, alter T(b), theta(T(50)) and sigma(thetaT), for both collections and seed size classes as evidenced by the higher model fit of the modified model than the original model. Base temperature in the thermal time model of winterfat was lower for larger seeds, which enables large seeds to accumulate more thermal time at a given temperature. This is particularly important for species such as winterfat because seeds of this species germinate early in the season. (C) 2003 Elsevier B.V. All rights reserved.</t>
  </si>
  <si>
    <t>10.1016/j.envexpbot.2003.10.001</t>
  </si>
  <si>
    <t>WOS:000221632300001</t>
  </si>
  <si>
    <t>Harlow, HJ; Lohuis, T; Anderson-Sprecher, RC; Beck, TDI</t>
  </si>
  <si>
    <t>Body surface temperature of hibernating black bears may be related to periodic muscle activity</t>
  </si>
  <si>
    <t>Temperature sensors were placed in the abdominal cavity, on the neck, and outside the dens of 5 hibernating black bears (Ursus americanus) during early winter and removed at the end of winter before emergence of bears from their dens. Bears did not arouse from torpor throughout the winter test period. Abdominal temperature remained within a 1.5degreesC temperature range and did not appear to exhibit circadian rhythmicity. However, neck surface temperature of bears demonstrated elevated spikes from 2 to 30degreesC about 4 times each day. Adult students wearing the same neck sensors as bears exhibited similar spikes in body surface temperature when vigorously exercising in the cold. We suggest that bears engage in bouts of muscle activity during the winter denning period that may result in the retention of muscle strength without elevating their core body temperature and without arousing from torpor.</t>
  </si>
  <si>
    <t>10.1644/1545-1542(2004)085&lt;0414:BSTOHB&gt;2.0.CO;2</t>
  </si>
  <si>
    <t>WOS:000221896600006</t>
  </si>
  <si>
    <t>Bayarri, MJ; Munoz-Cueto, JA; Lopez-Olmeda, JF; Vera, LM; de Lama, MAR; Madrid, JA; Sanchez-Vazquez, FJ</t>
  </si>
  <si>
    <t>Daily locomotor activity and melatonin rhythms in Senegal sole (Solea senegalensis)</t>
  </si>
  <si>
    <t>The daily locomotor and melatonin rhythms of the Senegal sole, a benthonic species of increasing interest in aquaculture, are still unknown, despite the fact that such knowledge is of prime importance for optimising its production. The aim of the present research was therefore to investigate the daily rhythms of locomotor activity and melatonin in the Senegal sole. For this purpose, the individual locomotor activity rhythms of fish were registered using a photocell. Plasma and ocular melatonin rhythms were studied in animals reared in circular tanks placed in earth under an LD 12:12 light regime and 16-18 degreesC temperature range (spring equinox). Blood and eye samples were taken every 3 h during a complete 24-h cycle. The impact of a light pulse in the middle of the dark period (MID) on plasma melatonin was also studied. Locomotor activity was mainly nocturnal, with 84.3% of the total activity occurring during darkness. The levels of plasma melatonin were higher at night (55 pg/ml) than during the day (2 pg/ml), while ocular melatonin levels appeared to be arrhythmic. Both weight and melatonin content were found to be significantly higher in the left eye in relation to the right eye. A light pulse in MD provoked a significant decrease in plasma melatonin levels. In summary, photoperiod is a key factor in synchronising locomotor activity and melatonin rhythms in the Senegal sole, whose nocturnal habits should be taken into account for their rearing by aquaculture. (C) 2004 Elsevier Inc. All rights reserved.</t>
  </si>
  <si>
    <t>Munoz-Cueto, Jose A./E-1889-2014; Lopez-Olmeda, Jose Fernando/K-3848-2014; ROL, ANGELES/C-6718-2009; Vera, Luisa/L-6972-2014; Sanchez Vazquez, Francisco Javier/J-7712-2016</t>
  </si>
  <si>
    <t>Munoz-Cueto, Jose A./0000-0002-8597-5506; Lopez-Olmeda, Jose Fernando/0000-0003-4920-5704; ROL, ANGELES/0000-0002-9343-3918; Vera, Luisa/0000-0003-0999-055X; Madrid, Juan Antonio/0000-0002-9286-1371; Sanchez Vazquez, Francisco Javier/0000-0002-2366-9714</t>
  </si>
  <si>
    <t>10.1016/j.physbeh.2004.02.001</t>
  </si>
  <si>
    <t>WOS:000222130700004</t>
  </si>
  <si>
    <t>Huang, C; Xiong, CJ; Kornfeld, K</t>
  </si>
  <si>
    <t>Measurements of age-related changes of physiological processes that predict lifespan of Caenorhabditis elegans</t>
  </si>
  <si>
    <t>Aging is characterized by progressive, degenerative changes in many tissues. To elucidate the relationships among degenerative changes in Caenorhabditis elegans, we developed methods to measure age-related changes quantitatively and analyzed correlations among these changes by using a longitudinal study. The age-related declines of pharyngeal pumping and body movement were positively correlated with each other and lifespan. These findings suggest that the declines of pharyngeal pumping and body movement cause a decline in survival probability or that a shared regulatory system mediates the declines in pharyngeal pumping, body movement, and survival probability. Furthermore, measurements of these processes can be used to predict lifespan and detect premature aging. The declines of physiological processes were measured in daf-2, age-1, daf-16, eat-2, and clk-1 mutants that have altered lifespans. Each mutant strain displayed changes in one or more age-related declines, but the correlations among age-related changes were similar to WT. These measurements were used to generate a system of four stages that describes the aging process and is useful for the analysis of genetic and environmental effects on aging.</t>
  </si>
  <si>
    <t>10.1073/pnas.0400848101</t>
  </si>
  <si>
    <t>WOS:000221652000045</t>
  </si>
  <si>
    <t>Sabharwal, R; Coote, JH; Johns, EJ; Egginton, S</t>
  </si>
  <si>
    <t>Effect of hypothermia on baroreflex control of heart rate and renal sympathetic nerve activity in anaesthetized rats</t>
  </si>
  <si>
    <t>The present study investigated the effect of acute hypothermia on baroreflex control of heart rate (HR) and renal sympathetic nerve activity (RSNA) by generating baroreflex logistic function curves, using bolus doses of phenylephrine and sodium nitroprusside, in anaesthetized male Wistar rats at a core temperature (T-b) of 37degreesC, during acute severe hypothermia at T-b = 25degreesC and on rewarming to 37degreesC. Comparisons were made between rats without (euthermic, n = 6) and with (acclimated, n = 7) prior exposure to lower ambient temperatures and shorter photoperiod, simulating adaptation to winter conditions. In both groups of rats, acute hypothermia to T-b = 25degreesC shifted the baroreflex-RSNA curve slightly leftwards and downwards with decreases in the setpoint pressure and maximal gain, whereas it markedly impaired the baroreflex-HR curve characterized by decreases in response range by similar to90% (P &lt; 0.001), minimum response by, similar to10% (P &lt; 0.05) and maximum gain by similar to95% (P &lt; 0.001), from that at T-b = 37degreesC. All parameters were restored to precooling levels on rewarming. Electrical stimulation of cardiac vagal efferents induced a voltage-related bradycardia, the magnitude of which was partially reduced during acute hypothermia, and there was a significant prolongation of the electrocardiogram intervals indicating a delay in cardiac conduction. Mild suppression of baroreflex control of RSNA could contribute to hypothermic hypotension and may primarily reflect an effect of T-b on central drive. The marked attenuation of the baroreflex control of HR during hypothermia was likely to be due to an impairment of both the central and peripheral components of the reflex arc. Baroreflex control of RSNA and HR was similar between both groups of rats, which implied that the control was non-adaptive on chronic cold exposure.</t>
  </si>
  <si>
    <t>Egginton, Stuart/0000-0002-3084-9692; Johns, Edward/0000-0001-8344-7059; Sabharwal, Rasna/0000-0001-7256-5359</t>
  </si>
  <si>
    <t>10.1113/jphysiol.2003.059444</t>
  </si>
  <si>
    <t>WOS:000221649000018</t>
  </si>
  <si>
    <t>Repina, SV; Nardid, OA; Marchenko, VS; Shilo, AV</t>
  </si>
  <si>
    <t>Temperature-dependent changes in erythrocytes' cytosol state during natural and artificial hypobiosis</t>
  </si>
  <si>
    <t>BIOELECTROCHEMISTRY</t>
  </si>
  <si>
    <t>14th Meeting of the European-Association-for-Red-Cell-Research</t>
  </si>
  <si>
    <t>APR 24-28, 2003</t>
  </si>
  <si>
    <t>Roscoff, FRANCE</t>
  </si>
  <si>
    <t>European Assoc Red Cell Res</t>
  </si>
  <si>
    <t>At present, the question of how the structural state of the erythrocyte cytosol is arranged to maintain essential permeabilities successfully both at normal temperature and during periods with a significant body temperature reduction during hypobiosis remains unanswered. In the present work, we performed comparative investigations of temperature-dependent changes in the cytosol state of erythrocytes from animals subjected to natural (winter hibernating ground squirrels) or artificial hypobiosis. The cytosol state was evaluated by the ESR method of spin probes (TEMPON) within the temperature range of 0-50 degreesC. Erythrocyte resistance to acid hemolysis, which is limited by the permeability of membranes for protons and the state of the anion channel, were determined using the method described by Terskov and Getelson [Biofizika 2 (1957) 259]. A change in cytosol microviscosity of erythrocytes was found as well as a temperature-dependent increase in acid resistance of erythrocytes. Our investigations allow us to conclude that physiological changes occurring in a mammalian organism during natural and artificial hypobiosis are accompanied by structural modifications of the erythrocyte cytosol. The temperature range where these modifications are observed (8, 15, 40 degreesC) suggests that the most probable modifying link is spectrin and/or the sites of its interaction with membrane. The interaction of cytoskeletal components with the cell membrane plays a key role in regulation of membrane permeability, suggesting an important role of this interaction in the adaptive reactions of erythrocytes. (C) 2003 Elsevier B.V. All rights reserved.</t>
  </si>
  <si>
    <t>Shylo, Oleksandr/AAA-9588-2019</t>
  </si>
  <si>
    <t>Shylo, Oleksandr/0000-0001-7494-8070</t>
  </si>
  <si>
    <t>1567-5394</t>
  </si>
  <si>
    <t>10.1016/j.bioelechem.2003.09.007</t>
  </si>
  <si>
    <t>WOS:000221786600016</t>
  </si>
  <si>
    <t>Fedenko, EP; Koksharova, TA; Agamalova, SR; Belyaeva, EV</t>
  </si>
  <si>
    <t>Effect of vernalization and red light illumination of seedlings of bread wheat (Triticum aestivum L.) on the temperature profile of cAMP phosphodiesterase activity</t>
  </si>
  <si>
    <t>Phenotypic manifestations of Vrn (vernalization) and Ppd (photoperiod) genes responsible for transition of bread wheat Triticum aestivum L. to generative growth (flowering) are mutually related. Since the mechanism of phytochrome-induced photoperiodism involves the enzymes of cyclic adenosine monophosphate metabolism, and phosphodiesterase in particular, we tested involvement of phosphodiesterase in the process of winter wheat vernalization and formation of flowering competence in alternate wheat requiring a long photoperiod but no vernalization for its transition to flowering. We studied temperature dependence of phosphodiesterase activity in vernalized and unvernalized winter wheat on the one hand and in etiolated and red light illuminated seedlings of alternate wheat on the other hand. Short-term experiments demonstrated that red light illumination is similar to long photoperiod by the effect on the long-day plants. Both influences induced a pronounced inversion of the temperature profile of phosphodiesterase activity in the 28-45degreesC range. We propose that phosphodiesterase is involved in vernalization and can serve as a receptor of low temperature in winter wheat. Changed temperature profile is a radical control mechanism of phosphodiesterase activity in response to the influences (red light and vernalizing temperatures) responsible for competence of various bread wheat forms for generative growth.</t>
  </si>
  <si>
    <t>10.1023/B:BIBU.0000030143.02309.69</t>
  </si>
  <si>
    <t>WOS:000222307300005</t>
  </si>
  <si>
    <t>Zarattini, P; Mui-A, G</t>
  </si>
  <si>
    <t>The effects of food type on length-weight growth, sexual differentiation, and survival in Chirocephalus ruffoi (Anostraca) cultured under standard conditions</t>
  </si>
  <si>
    <t>Nauplii of the anostracan Chirocephalus ruffoi were grown until Sexual differentiation under standard laboratory conditions (18 +/- 1degreesC temperature; 12L/12D photoperiod; 1600 lux intensity; 200 individuals L-1 density) and fed algae (Selenastrum capricornutum), baker's yeast (Saccharomyces cerevisiae), or a lipid-enriched yeast (Lansy PZ). In parallel experiments, we evaluated survival, development, and increase in body length and weight (wet and dry). Differences among the treatments were analyzed by ANCOVA and Newman-Keuls multiple range tests. The length-weight growth data, log-transformed, were fitted using an orthogonal least squares method. The results show that food type has marked effects on the growth rate and survival of the animals. As previously shown in terms of nutritional effectiveness, enriched yeast produces the best culture results.</t>
  </si>
  <si>
    <t>10.1651/C-2421</t>
  </si>
  <si>
    <t>WOS:000222068600001</t>
  </si>
  <si>
    <t>Zerm, M; Zinkler, D; Adis, J</t>
  </si>
  <si>
    <t>Oxygen uptake and local Po-2 profiles in submerged larvae of Phaeoxantha klugii (Coleoptera : Cicindelidae), as well as their metabolic rate in air</t>
  </si>
  <si>
    <t>We studied whether oxygen uptake from the surrounding water might enhance survival in submerged third instar larvae of Phaeoxantha klugii, a tiger beetle from the central Amazonian floodplains. Local oxygen partial pressures (Po-2) were measured with microcoaxial needle electrodes close to larvae submerged in initially air-saturated still water. The Po-2 profiles showed that the larvae exploit oxygen from the aquatic medium. Metabolism in the air of more or less resting larvae was determined by measuring the rate of CO2 production (s(V) over dot CO2) with an infrared gas analyzer at 29 degreesC. The s(V) over dot Co-2 was around 1.8 muL g(-1) min(-1), equivalent to an oxygen consumption rate (s(V) over dot O-2) of 1.8-2.6 muL g(-1) min(-1). Oxygen consumption ((V) over dot O-2) of individually submerged larvae measured in closed respiration chambers at 19 - 10.3 kPa Po-2 (initially air saturated, 29 degreesC) ranged between 0.05 and 0.2 muL min(-1) and was not correlated with body mass. The s(V) over dot O-2 ranged between 0.1 and 0.4 muL min(-1). that is, 4% - 22% of the metabolic rate measured in air. Mean (V) over dot o(2) decreased with declining Po-2; however, some individuals showed contrary patterns. (V) over dot o(2) was additionally measured in dormant larvae, in larvae submerged for 1 - 2 d in open water or for 30 - 49 d within sediment, as well as in larvae exposed to anoxia before the measurements. The range of (V) over dot O-2 was similar in all groups, indicating that the larvae exploit oxygen from the water whenever available. Similar (V) over dot o(2) across the whole range of body mass investigated (0.31 - 0.76 g) suggests that oxygen uptake occurs by spiracular uptake. Assuming that larvae survive for some time at rates comparable to depressed metabolic rates reported for other insect species, it can be concluded that oxygen uptake from water can sustain aerobic metabolism even under quite severe hypoxia. It might therefore play an important role for survival during inundation periods.</t>
  </si>
  <si>
    <t>10.1086/383504</t>
  </si>
  <si>
    <t>WOS:000223403300004</t>
  </si>
  <si>
    <t>Urbaneja, A; Stansly, PA</t>
  </si>
  <si>
    <t>Host suitability of different instars of the whitefly Bemisia tabaci 'biotype Q' for Eretmocerus mundus</t>
  </si>
  <si>
    <t>Eretmocerus mundus Mercet is a parasitoid of Bemisia tabaci (Genn.) indigenous to the Mediterranean and is used commercially for augmentative biological control in Spain and elsewhere. A better understanding of the suitability of different host instars would help optimize production and field application. Incidence of parasitism, development time, survivorship and sex ratio were evaluated when different nymphal instars of the sweetpotato whitefly Bemisia tabaci biotype 'Q' were offered for parasitization. Experiments were conducted on sweet pepper at 25 degreesC, 75% RH and 16: 8 (L: D) photoperiod. E. mundus oviposited in all nymphal instars of B. tabaci except the mature 4th instar or pharate adult (previously designated, 'pupa'). Incidence of parasitism was greatest (33.8 +/- 5.1 parasitized nymphs) and development time shortest (14.1 +/- 0.1 d) when oviposition occurred under 2nd and 3rd instar nymphs compared to 1st or 4th instars. Survivorship (85%) and offspring sex ratio (39.8% female) did not differ statistically for parasitoids developing in whiteflies that were parasitized as different instars. Although 2nd and 3rd instars were clearly the most favorable host stage for E. mundus, its capacity to parasitize and develop on a wide range of host stages is a favorable characteristic for both rearing and field application.</t>
  </si>
  <si>
    <t>Urbaneja, Alberto/C-9071-2011</t>
  </si>
  <si>
    <t>Urbaneja, Alberto/0000-0001-5986-3685</t>
  </si>
  <si>
    <t>10.1023/B:BICO.0000017365.37010.e0</t>
  </si>
  <si>
    <t>WOS:000189207700003</t>
  </si>
  <si>
    <t>Clapham, WM; Fedders, JM</t>
  </si>
  <si>
    <t>Modeling vegetative development of berseem clover (Trifolium alexandrinum L.) as a function of growing degree days using linear regression and neural networks</t>
  </si>
  <si>
    <t>Accurate models of berseem clover (Trifolium alexandrinum L.) development in relation to growing degree-days (GDD) would be useful to both producers and researchers. Predictive ability of linear regression models of plant development may be limited by choice of threshold temperature and the non-linear nature of plant development. Neural networks provide a robust approach to dealing with non-linearity, and may therefore be useful for modeling plant development. In exp. 1, a numerical scale of plant development was created and used to describe growth of four cultivars of berseem clover (Bigbee, Joe Burton, Saidi and Tabor) under controlled environmental conditions (constant temperature of 12, 18 or 24degreesC per 12-h photoperiod) for up to 18 wk of vegetative growth. Simple linear regression and neural networks were used to model plant development in relation to GDD using a range of threshold temperatures. Predictive ability of the models was compared with the results from a second controlled environment study (exp. 2). The r(2) of the linear and neural models produced in exp. I were maximized at GDD threshold temperatures of 0 to 2degreesC. Results from exp. 2 indicated that the predictive ability of neural models matched or exceeded that of the linear models for all threshold temperatures evaluated. Results of the current study suggests that neural network models are relatively insensitive to base temperatures across the range tested and may therefore be preferable when a priori knowledge of temperature thresholds is not available.</t>
  </si>
  <si>
    <t>10.4141/P02-143</t>
  </si>
  <si>
    <t>WOS:000222139300011</t>
  </si>
  <si>
    <t>Late-season induction of diapause in Nezara viridula and its effect on adult coloration and post-diapause reproductive performance</t>
  </si>
  <si>
    <t>Nezara viridula (L.) (Heteroptera: Pentatomidae) recently expanded its distribution range in Japan and reached Osaka. In the southern temperate zone, the species overwinters in the adult stage and reproductive diapause is associated with a body colour change from green to russet. In Osaka, the reproductive diapause is only induced in September-October and nymphs from late egg masses are destined to die during winter. However, the fate of adults emerging late in the season remained unknown. Survival, body colour change, and post-diapause reproduction were studied under quasi-natural conditions in Osaka in 1999-2000 in those adults that attained adulthood as late as in November. Two experimental cohorts were used: in the Outdoor cohort, insects were reared outdoors starting in their second instar (28 September); in the Laboratory cohort, nymphs and subsequently adults were reared from the same day under diapause-inducing conditions (L10:D14 at 25 degreesC), then acclimatized (5 days at 20 degreesC and 5 days at 15 degreesC; L10:D14) and transferred outdoors on 1 December. Adults in both cohorts did not reproduce in autumn and survived the winter with a low mortality. More than 20% of adults in the Outdoor cohort failed to change body colour from green to russet during winter, apparently because of the low ambient temperature, suggesting that the environmental conditions required for colour change do not completely coincide with those required for diapause induction, and that the colour of the adults is not always a reliable indicator of diapause in this species. After overwintering, females from the Outdoor cohort produced significantly fewer egg masses and eggs and had a significantly shorter period of oviposition than females that entered diapause under short-day conditions in the Laboratory cohort. Thus, if progeny from the late egg masses attain adulthood late in the autumn, these adults have high chances of successful overwintering, but their reproductive output after the winter diapause is significantly reduced.</t>
  </si>
  <si>
    <t>10.1111/j.0013-8703.2004.00137.x</t>
  </si>
  <si>
    <t>WOS:000220425900001</t>
  </si>
  <si>
    <t>Vila, M; Bjorklund, M</t>
  </si>
  <si>
    <t>Testing biennialism in the butterfly Erebia palarica (Nymphalidae : Satyrinae) by mtDNA sequencing</t>
  </si>
  <si>
    <t>The montane butterfly Erebia palarica has an unconfirmed life-cycle length. The genus Erebia shows variability in length of diapause depending on latitude and altitude, which may lead to allochronic differentiation. To test for biennialism and possible asynchronous differentiation, we sequenced the most variable fragments of the mitochondrial control region and the cytochrome oxidase I in forty individuals from the same population, from two consecutive years. No differentiation between cohorts could be detected and therefore the idea of a current annual cycle is supported. We conclude that a biennial cycle may never have been important in this population and we further discuss adaptive strategies this species may have used to confront colder climates.</t>
  </si>
  <si>
    <t>Vila, Marta/F-6118-2016</t>
  </si>
  <si>
    <t>Vila, Marta/0000-0002-8803-9174</t>
  </si>
  <si>
    <t>10.1111/j.0962-1075.2004.00472.x</t>
  </si>
  <si>
    <t>WOS:000220522500013</t>
  </si>
  <si>
    <t>Seasonal adaptations in arctic insects</t>
  </si>
  <si>
    <t>JAN 04-08, 2003</t>
  </si>
  <si>
    <t>Many insect species live in the arctic and show a wide range of adaptations to its extreme severity and seasonality. Long, cold winters are met, for example, by cold hardiness and choice of protected sites. Cold hardiness includes both widespread tolerance to freezing and extreme supercooling ability, as well as unusual responses in a few species, such as lack of typical cryoprotectants. Adaptations to short, cool summers include activity at low temperatures, selection of warm habitats and microhabitats, melanism and hairiness coupled with basking behaviour, and prolonged or abbreviated life cycles. Diapause ensures that many species emerge early in summer, with brief synchronized reproduction that maximizes the time for offspring development before winter returns. Some species overwinter in sites that thaw earliest in spring, even if they are relatively exposed in winter. Other adaptations respond to year-to-year variability: for example, prolonged diapause can provide insurance against unsuitable summers. All of these adaptations are co-ordinated. For example, cold hardiness relies on physiological and biochemical adaptations but also on habitat choice and timing. Because the adaptations are complex, predicted climatic warming probably will have unexpected effects. In particular, an increase in temperature that increases summer cloud when sea ice melts would likely reduce temperatures for insect development and activity, because sunshine provides critical warmth to insects and their microhabitats. Changes in moisture will also be important. Moreover, responses differ among species, depending especially on their microhabitats. The complexity of the responses of insects to arctic conditions reinforces the need for research that is sufficiently detailed.</t>
  </si>
  <si>
    <t>10.1093/icb/44.2.85</t>
  </si>
  <si>
    <t>WOS:000222909700002</t>
  </si>
  <si>
    <t>Vexler, D; Bertram, M; Kapur, A; Spatari, S; Graedel, TE</t>
  </si>
  <si>
    <t>The contemporary Latin American and Caribbean copper cycle: 1 year stocks and flows</t>
  </si>
  <si>
    <t>Substance flow cycles can provide a picture of resource uses and losses through a geographic region, thus allowing the evaluation of approaches to regional resource management and the estimation of gross environmental impacts. This paper traces the flow of copper as it enters and leaves the Latin American and the Caribbean (LAC) economy over 1 year. A regional material flow model was developed to estimate patterns of copper use in the early 1990s throughout LAC. Material balance calculations were used to determine copper flows, including the amount of metal that enters use in society and in waste repositories. A database and modeling tool that records temporal and spatial boundary conditions and data quality was developed for continental substance flow analysis. The result provides a numerical accounting of copper from ore, to product, to potential secondary resource. The modeling also shows how materials are transformed and processed, recovered, and stored at each stage in the life cycle of copper. LAC is a significant global producer of primary copper through its mining, smelting, and refining operations; about three-fourths of this output is exported from the continent. The remainder is fabricated within LAC and enters the societal use reservoir in infrastructure, buildings, industry, private households, and other uses. Chile is the dominant producer and exporter of copper in the region. The majority of copper in finished products is contained in pure form (70%, 212 Gg out of 305 Gg), the remainder in alloy form. Copper from post-consumer waste is roughly 10 times smaller than tailings and slag waste. This research shows that there is a significant stock of copper both in use and hibernating in retired electronic products. There is also an informal recycling system and secondary market that is not quantified, but estimated to be up to 80% of recovered post-consumer copper. (C) 2003 Elsevier B.V. All rights reserved.</t>
  </si>
  <si>
    <t>Spatari, Sabrina/C-2343-2012</t>
  </si>
  <si>
    <t>Graedel, Thomas E/0000-0002-4007-3189</t>
  </si>
  <si>
    <t>10.1016/j.resconrec.2003.08.002</t>
  </si>
  <si>
    <t>WOS:000220819300003</t>
  </si>
  <si>
    <t>Bossier, P; Wang, XM; Catania, F; Dooms, S; Van Stappen, G; Naessens, E; Sorgeloos, P</t>
  </si>
  <si>
    <t>An RFLP database for authentication of commercial cyst samples of the brine shrimp Artemia spp. (International Study on Artemia LXX)</t>
  </si>
  <si>
    <t>Artemia cysts, originating from a variety of locations, are currently commercially exploited. The overall quality of the cysts depends on a lot of features including their intrinsic nutritional quality, harvesting and processing conditions, diapause characteristics and size, all influencing their commercial value. In order to mediate authentication of commercial Artemia cyst samples, a database containing eight RFLP patterns of a 1500 bp mitochondrial rDNA fragment was constructed. The database contains 53 samples, covering most of the geographical distribution of Artemia. On the basis of a band sharing index these 53 samples could be clustered into five groups. These groups coincide to a great extent with the currently accepted species or species complexes. Within each cluster diversity between samples is still considerable, reflecting the genetic diversity within each species. The developed method allows to assign samples to these clusters, facilitating their authentication at the species level. (C) 2004 Elsevier B.V. All rights reserved.</t>
  </si>
  <si>
    <t>MAR 5</t>
  </si>
  <si>
    <t>10.1016/j.aquaculture.2003.11.001</t>
  </si>
  <si>
    <t>WOS:000189223600009</t>
  </si>
  <si>
    <t>Kark, S; Lens, L; Van Dongen, S; Schmidt, E</t>
  </si>
  <si>
    <t>Asymmetry patterns across the distribution range: does the species matter?</t>
  </si>
  <si>
    <t>An important question in evolutionary ecology is whether different populations across a species range, from core to periphery, experience different levels of stress. The estimation of developmental instability has been proposed as a useful tool for quantifying the degree of environmental and genetic stress that individuals experience during their development. Fluctuating asymmetry, the unsigned difference between the two sides of a bilaterally symmetrical trait, has been suggested to reflect the levels of developmental instability in a population. As such, it has been proposed as a useful tool for estimating changes in developmental instability and in stress response in populations across a range of environmental conditions. Recent studies focusing mostly on birds have detected increasing fluctuating asymmetry from core to periphery across the distribution range, suggesting that peripheral populations may experience higher levels of environmental and/or genetic stress. Most of these comparisons were done for single taxa across a single gradient. However, different species are predicted to respond differently to environmental shifts across the range. We compared asymmetry patterns in wing morphology in populations of two Euchloe butterfly species across their opposing ranges in Israel. Contrary to the patterns observed in birds across the same gradient, bilateral asymmetry did not increase or shift towards the periphery in either of the butterfly species. If fluctuating asymmetry in these traits reflects levels of stress, these results may partly reflect the fact that the range of these two butterfly species is limited by the distribution of their host plant, rather than by abiotic environmental variables. In addition, developing pierids can diapause during harsh seasons and can persist in resource-rich patches, thus minimizing the environmental stress perceived by developing individuals. We conclude that accounting for differences in species' life histories and range-limiting factors is necessary in order to better predict patterns of developmental instability across spatial and environmental gradients. (C) 2004 The Linnean Society of London,</t>
  </si>
  <si>
    <t>Kark, Salit/I-7123-2013; Kark, Salit/C-6795-2016</t>
  </si>
  <si>
    <t>Kark, Salit/0000-0002-7183-3988; Kark, Salit/0000-0002-7183-3988; Lens, Luc/0000-0002-0241-2215</t>
  </si>
  <si>
    <t>10.1111/j.1095-8312.2004.00296.x</t>
  </si>
  <si>
    <t>WOS:000220505200001</t>
  </si>
  <si>
    <t>Hao, SG; Kang, L</t>
  </si>
  <si>
    <t>Effects of temperature on the post-diapause embryonic development and the hatching time in three grasshopper species (Orth., Acrididae)</t>
  </si>
  <si>
    <t>A study was conducted to determine the effects of six constant temperatures (15, 20, 25, 30, 35 and 40degreesC) on the post-diapause embryonic development and the hatching time in three grasshopper species -Omocestus haemorrhoidalis (Charp.), Calliptamus abbreviatus Ikonn. and Chorthippus fallax (Zub.) - from the Inner Mongolian steppe. The results indicate that the species differ in the developmental rates, survival curves and cumulative hatching probabilities. The eggs of O. haemorrhoidalis had the fastest developmental rate with a low developmental threshold temperature of 9.9degreesC and the sum of effective temperature (SET) 211.2 degree-days (DD). The corresponding values were 10.9degreesC and 210.6 DD for C. abbreviatus, 10.5degreesC and 240.2 DD for Ch. fallax respectively. The SET at which 50% of post-diapause eggs hatched were 252.0 DD for O. haemorrhoidalis, 262.8 DD for C. abbreviatus, and 273.3 DD for Ch. fallax. The predicted maximal hatch ability of O. haemorrhoidalis (91.17%), C. abbreviatus (75.67%) and Ch. fallax (94.07%) occurred at 23.7, 29.0 and 31.3degreesC, respectively. The thermal death points of each species were reached at 43.3, 45.0 and 48.6degreesC. The optimal temperature ranges were 12.2-35.2degreesC for O. haemorrhoidalis, 21.7-36.3degreesC for C. abbreviatus and 20.9-41.7degreesC for Ch. fallax respectively. These results suggest that O. haemorrhoidalis adapt to hatch at a lower temperature range, C. abbreviatus adapt to mid-temperature range, while Ch. fallax adapt to hatch at a higher temperature range. Although the SET of Ch. fallax is more than that of the other two species, it is not sufficient to explain the hatching sequence of the species in springtime. The results also indicate that Ch. fallax and O. haemorrhoidalis have wider adaptive temperature range than C. abbreviatus.</t>
  </si>
  <si>
    <t>10.1046/j.1439-0418.2003.00810.x</t>
  </si>
  <si>
    <t>WOS:000220175600003</t>
  </si>
  <si>
    <t>Kipyatkov, VE; Lopatina, EB; Imamgaliev, AA; Shirokova, LA</t>
  </si>
  <si>
    <t>Effect of temperature on rearing of the first brood by the founder females of the ant Lasius niger (Hymenoptera, Formicidae): Latitude-dependent variability of the response norm</t>
  </si>
  <si>
    <t>It has been established that duration of brood development and success of rearing of the first worker individuals by founder females of the ant Lasius niger from the northern population (St. Petersburg) depend on temperature conditions to a larger extent than of individuals from the southern a real (Borisovka Village, Belgorod Region) The development rate of individuals from the northern population is lower as compared with individuals from the southern population in the low temperature range (17-20degreesC), but is higher at elevated temperatures (22-27degreesC). This leads to a greater slope of the temperature regression line of the development rate on the temperature, to lower values of the sum of effective temperatures, and to a higher temperature threshold of development in the northern population. Lower temperatures have a stronger effect on development of larvae from the northern population by inducing diapause in the greater number of individuals as compared with larvae from the southern population. The L. niger founder females require, on average, higher temperatures than the females from the southern populations of this species for rearing the first worker ants during the same summer season (i.e., without winter diapause). Thus, ants of the southern populations, when rearing the first brood, use a strategy of faster development at higher temperatures, while low temperatures restrict to the greater extent the development of their brood as compared with ants from the southern populations. It is concluded that one of the ways of physiological adaptation of ants for inhabitance on the North is such change of the norm of response to temperature, at which development becomes more temperature-dependent, the physiological response to higher temperatures increasing at the cost of its decrease at lower temperatures.</t>
  </si>
  <si>
    <t>Lopatina, Elena B./N-1084-2013</t>
  </si>
  <si>
    <t>Lopatina, Elena B./0000-0003-0267-5266</t>
  </si>
  <si>
    <t>10.1023/B:JOEY.0000033808.45455.75</t>
  </si>
  <si>
    <t>WOS:000223378500008</t>
  </si>
  <si>
    <t>Sommer, AM; Portner, HO</t>
  </si>
  <si>
    <t>Mitochondrial function in seasonal acclimatization versus latitudinal adaptation to cold in the lugworm Arenicola marina (L.)</t>
  </si>
  <si>
    <t>Previous studies in marine ectotherms from a latitudinal cline have led to the hypothesis that eurythermal adaptation to low mean annual temperatures is energetically costly. To obtain more information on the trade-offs and with that the constraints of thermal adaptation, mitochondrial functions were studied in subpolar lugworms (Arenicola marina L.) adapted to summer cold at the White Sea and were compared with those in boreal specimens from the North Sea, either acclimatized to summer temperatures or to winter cold. During summer, a comparison of mitochondria from subpolar and boreal worms revealed higher succinate oxidation rates and reduced Arrhenius activation energies (E-a) in state 3 respiration at low temperatures, as well as higher proton leakage rates in subpolar lugworms. These differences reflect a higher aerobic capacity in subpolar worms, which is required to maintain motor activity at low but variable environmental temperatures-however, at the expense of an elevated metabolic rate. The lower activity of citrate synthase (CS) found in subpolar worms may indicate a shift in metabolic control within mitochondria. In contrast, acclimatization of boreal lugworms to winter conditions elicited elevated mitochondrial CS activities in parallel with enhanced mitochondrial respiration rates. With falling acclimation temperatures, the significant Arrhenius break temperature in state 3 respiration (11degreesC) became insignificant (5degreesC) or even disappeared (0degreesC) at lower levels of Arrhenius activation energies in the cold, similar to a phenomenon known from hibernating vertebrates. The efficiency of aerobic energy production in winter mitochondria rose as proton leakage in relation to state 3 decreased with cold acclimation, indicated by higher respiratory control ratio values and increased adenosine diphosphate/oxygen (ADP/O) ratios. These transitions indicate reduced metabolic flexibility, possibly paralleled by a loss in aerobic scope and metabolic depression during winter cold. Accordingly, these patterns contrast those found in summer-active, cold-adapted eurytherms at high latitudes.</t>
  </si>
  <si>
    <t>Portner, Hans-O./K-9429-2016</t>
  </si>
  <si>
    <t>Portner, Hans-O./0000-0001-6535-6575</t>
  </si>
  <si>
    <t>10.1086/381468</t>
  </si>
  <si>
    <t>WOS:000221070500002</t>
  </si>
  <si>
    <t>Mzilikazi, N; Lovegrove, BG</t>
  </si>
  <si>
    <t>Daily torpor in free-ranging rock elephant shrews, Elephantulus myurus: A year-long study</t>
  </si>
  <si>
    <t>Under laboratory conditions, rock elephant shrews, Elephantulus myurus, use daily torpor under both short and long photoperiod acclimation. However, use of heterothermy often differs under field and laboratory conditions. We investigated the use of torpor in free-ranging elephant shrews from May 2001 to May 2002. The elephant shrews were capable of daily torpor throughout the year, with torpor most prevalent during winter. We recorded two torpor bouts during early summer (November). We recorded a total of 467 torpor bouts during the year. The mean torpor minimum body temperature (T(b)min) for the whole year was 15.3degreesC +/- 4.4degreesC, and the mean bout length was 8.6 +/- 3.5 h. These values were in the range expected for daily heterotherms. However, there was some marginal overlap with hibernation characteristics; a few torpor bouts were longer than 24 h in duration, and T(b)min decreased below 10degreesC. Torpor was highly correlated with low ambient temperature and photoperiod. Torpor was also correlated with invertebrate abundance after controlling for photoperiod effects. During the year in which this study was conducted, the rainfall was 14% below long-term average. Historical rainfall records show that summer rainfall during strong El Nino years is up to 40% below the long-term average. During these drought years, the frequency of summer torpor may be higher, highlighting the need for long-term physiological data in free-ranging animals.</t>
  </si>
  <si>
    <t>Lovegrove, Barry/D-1320-2009; Mzilikazi, Nomakwezi/K-4964-2012</t>
  </si>
  <si>
    <t>10.1086/381470</t>
  </si>
  <si>
    <t>WOS:000221070500012</t>
  </si>
  <si>
    <t>Goto, SG; Kimura, MT</t>
  </si>
  <si>
    <t>Heat-shock-responsive genes are not involved in the adult diapause of Drosophila triauraria</t>
  </si>
  <si>
    <t>Although the molecular regulation of diapause remains largely unknown, there is an accumulation of data suggesting the involvement of heat-shock proteins in the expression of diapause or dormancy. However, Goto et al. [J. Insect Physiol. 44 (1998) 1009] reported that Drosophila triauraria does not express Hsp70 transcripts at normal temperatures, regardless of the diapause state. Here, we investigated the transcriptional regulation of other heat-shock-responsive genes (Hsp23, Hsp26, Hsp83 and Hsrw) in D. triauraria with relation to diapause. The results revealed that these genes are not regulated as a function of diapause, suggesting that they are not involved in the expression of diapause in this species. (C) 2003 Elsevier B.V. All rights reserved.</t>
  </si>
  <si>
    <t>Goto, Shin G/0000-0002-4431-7531</t>
  </si>
  <si>
    <t>10.1016/j.gene.2003.10.017</t>
  </si>
  <si>
    <t>WOS:000188818600012</t>
  </si>
  <si>
    <t>Van Driesche, RG; Nunn, C; Pasquale, A</t>
  </si>
  <si>
    <t>Life history pattern, host plants, and habitat as determinants of population survival of Pieris napi oleracea interacting with an introduced braconid parasitoid</t>
  </si>
  <si>
    <t>Pieris napi oleracea Harris is a native pierid butterfly whose range in New England has decreased since the 1869 invasion of an exotic congener, Pieris rapae (L.). Populations have disappeared from all but a few locations in western Massachusetts, but persist more widely in northern Vermont. Parasitism by the introduced braconid wasp Cotesia glomerata (L.) has been postulated as responsible for this decline. Field exposures of cohorts of P. napi larvae in 2002 showed that, on the summer host plant Sisymbrium officinale (L.) Scoop., parasitism rates of second generation butterfly larvae were very high (100% in Massachsusetts and 66% in Vermont). Direct observations of host plant and habitat use patterns by P. napi females in northern Vermont in 2000 showed that this species changes habitats between the first and second generation, with over 95% of eggs of the first generation of P. napi being laid in wooded habitats on the crucifer Cardamine. (formerly Dentaria) diphylla (Michx.) Wood. Second generation butterflies fly in meadows and oviposit on S. officinale and other crucifers in full-sun habitats. The second flight of P. napi is, however, only a partial generation, with many first generation pupae entering diapause. The proportion of butterflies entering diapause increases if eggs are laid on C diphylla plants at or past the flower bud stage. Of first instar P. napi reared outdoors on pre-flower-bud C diphylla, 63% (n = 64) entered diapause in Massachusetts, but 86% (n = 119) did so in northern Vermont. Higher rates of diapause in early larval groups in northern Vermont, plus lower rates of parasitism of second generation larvae in meadows, as compared to Massachusetts, indicate that the impact of C glomerata on total population survival is lower in Vermont and is likely the reason P. napi has persisted in northern Vermont, but not in western Massachusetts. This case illustrates how non-target effects of parasitoids may be mediated by habitat and life history features of populations of affected insects, which may differ geographically. (C) 2003 Elsevier Inc. All rights reserved.</t>
  </si>
  <si>
    <t>10.1016/S1049-9644(03)00152-X</t>
  </si>
  <si>
    <t>WOS:000187678600014</t>
  </si>
  <si>
    <t>Braby, MF; Douglas, F</t>
  </si>
  <si>
    <t>The taxonomy, ecology and conservation status of the Golden-rayed Blue: a threatened butterfly endemic to western Victoria, Australia</t>
  </si>
  <si>
    <t>The Golden-rayed Blue, Candalides noelkeri sp. nov. (Lepidoptera: Lycaenidae), from the Wimmera of western Victoria, Australia, is described and illustrated. The male and female genitalia and immature stages are figured, described and compared with those of Candalides heathi and C: xanthospilos. Candalides noelkeri sp. nov. is placed in the C. xanthospilos species-group, being most closely allied to and allopatric with C. heathi. It is predominantly univoltine, with adults usually present from late November to early February. However, it has a facultative pupal diapause that gives rise to a partial overlapping second generation in mid-summer. The species is ecologically specialized, monophagous and has a narrow geographical range, currently known only from two localities in a restricted area near Natimuk. Within this limited area it is restricted to flood plains bordering natural salt-lakes where the larval food plant, a prostrate form of Myoporum paruifolium (Myoporaceae), grows as a low spreading ground cover plant. Morphological and geological evidence suggest a recent (late Pleistocene) allopatric speciation event between C. noelkeri sp. nov. and C. heathi. The small, peripheral spatial distribution of C. noelkeri sp. nov. implies that differentiation has been achieved by the founder effect, either through peripheral isolates speciation (peripatric speciation) or postspeciation dispersal, possibly as a result of a barrier created by the volcanic plains in western Victoria. Available information indicates that C. noelkeri sp. nov., Victoria's only endemic species of butterfly, is facing a high risk of extinction and accordingly its conservation status should be considered as Endangered. The most serious threat at the type locality is habitat change or succession caused by invasion of Melaleuca halmaturorum, which is creating a dense shaded paperbark forest that is reducing both the preferred open sunny microhabitat and the extent of the larval food plant. Recognition of C. noelkeri sp. nov. as a flagship taxon is likely to enhance the conservation of biodiversity in remnant flood plain/salt-lake ecosystems of temperate south-eastern Australia. (C) 2004 The Linnean Society of London.</t>
  </si>
  <si>
    <t>10.1111/j.1095-8312.2003.00291.x</t>
  </si>
  <si>
    <t>WOS:000189091700010</t>
  </si>
  <si>
    <t>Chmura, GL; Hung, GA</t>
  </si>
  <si>
    <t>Controls on salt marsh accretion: A test in salt marshes of Eastern Canada</t>
  </si>
  <si>
    <t>ESTUARIES</t>
  </si>
  <si>
    <t>We used Cs-137-dating to determine vertical accretion rates of 15 salt marshes on the Bay of Fundy, the Gulf of St. Lawrence, and the Atlantic coast of Nova Scotia. Accretion rates are compared to a number of factors assumed to influence vertical marsh accretion: rates of relative sea-level rise, climatic parameters (average daily temperatures and degree days) and latitude (related to insolation and day length), sediment characteristics (organic matter inventory, bulk, mineral, and organic matter density), distance of the core site from the nearest source of tidal waters, and the tidal range. Unique to our study is a consideration of climatic parameters and latitude, which should influence organic matter production, and thus vertical accretion rates. Significant predictors of accretion rates (in order of importance) were found to be organic matter inventory, distance from a creek, and range of mean tides. Contrary to conclusions from previous studies, we found that accretion rates decreased with increasing tidal range, probably because we considered a wider span of tidal ranges, from micro- to macrotidal. Although four marshes with low organic matter inventories also show a deficit in accretion with respect to relative sea-level rise, organic matter is not limiting in two-thirds of the marshes studied, despite shorter growing seasons.</t>
  </si>
  <si>
    <t>Chmura, Gail/0000-0001-7163-3903</t>
  </si>
  <si>
    <t>0160-8347</t>
  </si>
  <si>
    <t>10.1007/BF02803561</t>
  </si>
  <si>
    <t>WOS:000221048900006</t>
  </si>
  <si>
    <t>Weber, JM; Haman, F</t>
  </si>
  <si>
    <t>Morris, S; Vosloo, A</t>
  </si>
  <si>
    <t>Oxidative fuel selection: adjusting mix and flux to stay alive</t>
  </si>
  <si>
    <t>ANIMALS AND ENVIRONMENTS</t>
  </si>
  <si>
    <t>INTERNATIONAL CONGRESS SERIES</t>
  </si>
  <si>
    <t>3rd International Conference of Comparative Physiology and Biochemistry</t>
  </si>
  <si>
    <t>AUG 07-13, 2004</t>
  </si>
  <si>
    <t>KwaZulu Natal, SOUTH AFRICA</t>
  </si>
  <si>
    <t>To be able to match ATP supply with demand, animals must ensure adequate delivery of metabolic fuels and oxygen to tissue mitochondria. Therefore, the mixture of fuels provided and their individual flux must be tightly orchestrated to cope with changing physiological needs. In exercising mammals, metabolic rate-expressed relatively to the aerobic maximum: %VO2 max-determines what mixture of oxidative fuels is being used. This simple model of fuel selection accurately predicts the relative contributions of lipids and carbohydrates to total metabolism, and it applies widely across body sizes, aerobic capacities, and even to exercise in hypoxic environments. However, it is also becoming obvious that significant exceptions to this pattern exist in other vertebrates that rely more heavily on lipids (e.g., migrating birds) or proteins (e.g., migrating salmonids), or for stresses other than exercise (e.g., cold exposure in mammals). Instantaneous fuel use is determined by multiple interacting mechanisms involving fuel availability, storage location, muscle recruitment, fiber recruitment within each muscle, and metabolic pathway selection within each fiber. These various mechanisms are being characterized in more detail to try designing a general model of fuel selection applicable to a wider range of animals and physiological stresses. (c) 2004 Elsevier B.V. All rights reserved.</t>
  </si>
  <si>
    <t>Weber, Jean-Michel/0000-0003-2218-2952</t>
  </si>
  <si>
    <t>0531-5131</t>
  </si>
  <si>
    <t>0-444-51763-4</t>
  </si>
  <si>
    <t>10.1016/j.ics.2004.09.043</t>
  </si>
  <si>
    <t>WOS:000228291600004</t>
  </si>
  <si>
    <t>Legrand, MA; Colinet, H; Vernon, P; Hance, T</t>
  </si>
  <si>
    <t>Autumn, winter and spring dynamics of aphid Sitobion avenae and parasitoid Aphidius rhopalosiphi interactions</t>
  </si>
  <si>
    <t>The potential of parasitoids for aphid control during summer has been well documented. Few results are available on the impact of parasitoid populations on aphid hosts during autumn and winter and on the dynamics of their interactions during this period. The population development of Sitobion avenae, in Belgium, is analysed, from October to April, in the presence and absence of the parasitoid Aphidius rhopalosiphi. In the presence of parasitoids in winter, aphid populations decreased markedly and remained low at the beginning of spring. Induction of winter diapause in A. rhopalosiphi was observed during November at a mean temperature of 6.3 degreesC and a decreasing photoperiod from 9.5-8.5 h of day light. A large range of A. rhopalosiphi mummy colourations, between dark and light, was noticed. This range of colouration did not allow a clear-cut distinction between diapausing and non-diapausing individuals of A. rhopalosiphi. The influence of seasonal weather and particularly temperature conditions on parasitoid mortality, strategy for overwintering and aphid population dynamics are discussed.</t>
  </si>
  <si>
    <t>Vernon, Philippe/Q-7210-2019; Colinet, herve/B-3677-2019; colinet, herve/K-8768-2019</t>
  </si>
  <si>
    <t>Colinet, herve/0000-0002-8806-3107; colinet, herve/0000-0002-8806-3107</t>
  </si>
  <si>
    <t>10.1111/j.1744-7348.2004.tb00369.x</t>
  </si>
  <si>
    <t>WOS:000224481800001</t>
  </si>
  <si>
    <t>Chinwada, P; Overholt, WA; Omwega, CO; Mueke, JM</t>
  </si>
  <si>
    <t>Biology of Sturmiopsis parasitica (Diptera : Tachinidae) and suitability of three cereal stem borers (Lepidoptera : Crambidae, Noctuidae) for its development</t>
  </si>
  <si>
    <t>The development of Sturmiopsis parasitica (Curran) (Diptera: Tachinidae) and levels of parasitism of its hosts, Busseola fusca Fuller, Sesamia calamistis Hampson (Lepidoptera: Noctuidae), and Chilo partellus (Swinhoe) (Lepidoptera: Crambidae), were studied. The highest rates of parasitism were 83.3 and 15% of B. fusca and C. partellus, respectively. No development occurred on S. calamistis due to maggot encapsulation. At 25 +/- 0.5degreesC, S. parasitica larval development on non-diapausing B. fusca larvae took 14.2 d (range 10-34) and the pupal period 13.7 d for males and 15.8 d for females. Adult females that developed on C. partellus were smaller than those from B. fusca but had a similar lifespan (approximate to4 wk). Although first observed at 6 d after mating, maggot production peaked at 848 per female after a 12-d gestation period. Inoculation of diapausing B. fusca larvae resulted in an extended larval period of the tachinids, indicating that the seasonal carryover of S. parasitica in diapausing B. fusca larvae in Zimbabwe could be a hormone-induced physiological response. The potential of S. parasitica as a biological control agent is discussed.</t>
  </si>
  <si>
    <t>10.1603/0013-8746(2004)097[0153:BOSPDT]2.0.CO;2</t>
  </si>
  <si>
    <t>WOS:000189001600015</t>
  </si>
  <si>
    <t>Volis, S; Mendlinger, S; Ward, D</t>
  </si>
  <si>
    <t>Demography and role of the seed bank in Mediterranean and desert populations of wild barley</t>
  </si>
  <si>
    <t>We compared the demography of two populations of wild barley, Hordeum spontaneum, that occupy environments of different aridity (desert and Mediterranean) and represent distinct parts of the species' distribution (periphery and core) in Israel. Our demographic study included a survey of survival and fecundity of adults in quadrate plots marked at two sites in natural vegetation (one site per population), and the creation of experimental seed banks examined over three years. We measured variability in population growth rate and investigated the role of the seed bank in the demography of two populations. The latter employed construction of two-stage, three age-class transition matrices and usage of elasticity analysis. At both sites, population dynamics appear to be transient with high fluctuations of population growth rate due to variability in annual rainfall and, most likely, intra- and inter-specific density dependence. The importance of the seed bank differed among two populations. Seed dormancy had almost no demographic effect on the Mediterranean population, while it was of paramount importance in the desert population. The two populations also differed in seed and seedling survival and per adult fecundity, presumably due to the difference between two sites in (i) relative impact of seed predation, (ii) effects of density dependence on population demography, and (iii) lower vigor of seeds of desert vs. Mediterranean origin. Our study highlights the importance of life history adaptations that may evolve under specific selective forces in different parts of a species' range, which, in certain circumstances, may be critical for the persistence of a species.</t>
  </si>
  <si>
    <t>Ward, David/E-9814-2010</t>
  </si>
  <si>
    <t>10.1078/1439-1791-00192</t>
  </si>
  <si>
    <t>WOS:000220195400007</t>
  </si>
  <si>
    <t>Wise, IL; Lamb, RJ</t>
  </si>
  <si>
    <t>Diapause and emergence of Sitodiplosis mosellana (Diptera : Cecidomyiidae) and its parasitoid Macroglenes penetrans (Hymenoptera : Pteromalidae)</t>
  </si>
  <si>
    <t>The requirements for successful diapause of field-collected larvae and emergence of the adult wheat midge, Sitodiplosis mosellana (Gehin), and its egg parasitoid Macroglenes penetrans (Kirby) were investigated in the laboratory. Both species showed little decline in survival for up to 5 weeks at 20 degreesC in dry wheat spikes and could successfully diapause in wheat spikes at 0 degreesC for at least 200 d, although larvae usually drop to the soil to diapause. Both species diapaused successfully in clay loam and fine quartz sand, but survival was lower in vermiculite or coarse activated clay. Diapause was completed successfully at soil temperatures of -5 to 2.5 degreesC, and both species survived for at least 500 d at 2.5 degreesC with no increase in mortality. Larval survival declined after 120 d at -10 degreesC. Usually more than 95% of all surviving wheat midges emerged as adults after a single diapause period of 100 d or more, but up to 5% of wheat midges and 12%-57% of parasitoids did not emerge until they were exposed to a second cold period. Postdiapausal larvae pupated and adult wheat midges emerged at constant temperatures of 16, 20, 26, and 28 degreesC with no differences in mortality, although none emerged at 10 degreesC. The timing of wheat midge emergence was temperature dependent, requiring 306 degree-days above a threshold of 9 degreesC. Degree-day requirements and soil temperatures from a nearby weather station accurately predicted the average timing of emergence in the field, but not the year-to-year variation in date of 50% emergence. The wheat midge and its parasitoid are well adapted to the conditions they encounter in their range in western Canada. Methods for rearing both species through diapause and adult emergence are described.</t>
  </si>
  <si>
    <t>WOS:000220109400004</t>
  </si>
  <si>
    <t>Clua, A; Castro, AM; Ramos, S; Gimenez, DO; Vasicek, A; Chidichimo, HO; Dixon, AFG</t>
  </si>
  <si>
    <t>The biological characteristics and distribution of the greenbug, Schizaphis graminum, and Russian wheat aphid, Diuraphis noxia (Hemiptera : Aphididae), in Argentina and Chile</t>
  </si>
  <si>
    <t>The aphids Schizaphis graminum (Rondani) (greenbug) and Diuraphis noxia (Mordvilko) (Russian wheat aphid, RWA) were collected from several localities in Argentina and Southern Chile. Clones were established from aphids collected at each location. The host preferences were studied in free choice tests. Biotypes were characterized on the basis of aphid antibiosis and host plant tolerance. The production of sexuals was assessed under natural conditions, from March to November in 1997-2001, at La Plata (34degrees55' S, 57degrees57' W). The greenbug distribution ranged from 24degrees40' to 43degrees28' S, and was bounded between isothermals 18-20degreesC and 8-10degreesC, and isohyets 400-600 mm and greater than 1200 mm. The aphids at all localities were collected from a wide range of cultivated and wild hosts. The biotypes in ten out of thirty-four populations were identified. One population was obligatorily parthenogenetic, the remainder cyclically parthenogenetic. No correlation was found between the region they came from and the period required for the induction of sexuals. RWA was found between 26degrees50' and 43degrees28'S, bounded by the isothermals 20-22degreesC and 8-10degreesC, and isohyets 400-600 mm and 2000 mm. In Chile, this aphid was only found in Osorno County, which lies on isothermal 8-10degreesC and is bounded by the isohyets 1000 mm and 2000 mm. Only a few RWA genotypes (clones) produced sexuals irrespective of the host they were collected from, period of the year, region, current host, or the day length and average temperature of the rearing conditions. For the first time, RWA was found infesting Cultivated as well as wild oats in South America. At low latitudes, populations of both aphid species were found only infesting wild Sorghum halepensis (L).</t>
  </si>
  <si>
    <t>10.14411/eje.2004.024</t>
  </si>
  <si>
    <t>WOS:000220657200019</t>
  </si>
  <si>
    <t>Wang, S; Yin, X; Tang, J; Hansen, JD</t>
  </si>
  <si>
    <t>Thermal resistance of different life stages of codling moth (Lepidoptera : Tortricidae)</t>
  </si>
  <si>
    <t>Phytosanitation regulations in several international markets require postharvest treatments to control codling moth, Cydia pomonella (L.) (Lepidoptera: Tortricidae), in various commodities. Thermal treatments are gaining acceptance to replace chemical fumigation. Determining the most thermal-tolerant life stage is essential in the development of effective postharvest insect control protocols based on thermal energy. A heating block system was used to evaluate relative heat resistance of five different life stages of codling moth: white-ring eggs, black-head eggs, third-instar, fifth-instar, and diapausing larvae, at a heating rate of 15degreesC/min. The fifth-instar was the most heat-resistant life stage in the tested temperature range of 50-52degreesC except for diapausing larvae. Thermal death kinetic data of diapausing fifth-instar larvae were determined and also compared with the published TDT curve of non-diapausing larvae using the same heating block system. Both diapausing and non-diapausing larvae were dead after treatments at 50degreesC for 5 min and 52degreesC for 2 min. However, at the lower temperatures or shorter times, diapausing larvae had lower mortality than non-diapausing larvae. (C) 2004 Elsevier Ltd. All rights reserved.</t>
  </si>
  <si>
    <t>Wang, Shaojin/C-4968-2012; Tang, Juming/A-4027-2009</t>
  </si>
  <si>
    <t>Tang, Juming/0000-0001-9449-1004</t>
  </si>
  <si>
    <t>10.1016/j.jspr.2003.09.002</t>
  </si>
  <si>
    <t>WOS:000223810800009</t>
  </si>
  <si>
    <t>Wagner, DM; Drickamer, LC</t>
  </si>
  <si>
    <t>Abiotic habitat correlates of Gunnison's prairie dog in Arizona</t>
  </si>
  <si>
    <t>Prairie dog (Cynomys spp.) populations have been reduced by 98% compared to historical levels because of widespread poisoning, habitat loss, recreational shooting, and outbreaks of sylvatic plague (Yersinia pestis). Our objectives were to identify habitat correlates of Gunnison's prairie dog (C. gunnisoni) colonies and to develop a predictive logistic regression model to identify potential reintroduction sites for this species. During 2000 and 2001, we examined habitat features at 50 Gunnison's prairie dog colonies and 50 paired random sites in northern Arizona, USA. When compared to random sites, Gunnison's prairie dog colonies had deeper soils, less variability in slope, and less rock ground cover. Our results suggest the importance of deep soils for allowing Gunnison's prairie dogs to establish hibernacula below the frost line. Our model allows prediction of the probability of Gunnison's prairie dog presence at a site based on soil depth, standard deviation of slope, and surface rock cover, and should aid managers in reestablishing this species throughout its historical range.</t>
  </si>
  <si>
    <t>Wagner, David M/A-5125-2010</t>
  </si>
  <si>
    <t>10.2193/0022-541X(2004)068[0188:AHCOGP]2.0.CO;2</t>
  </si>
  <si>
    <t>WOS:000188243400018</t>
  </si>
  <si>
    <t>Cowan, A; Crompton, RM</t>
  </si>
  <si>
    <t>Smithers, R</t>
  </si>
  <si>
    <t>Bats in the United Kingdom, a landscape scale perspective: considering the importance of habitat connectivity and the threats posed by fragmentation</t>
  </si>
  <si>
    <t>LANDSCAPE ECOLOGY OF TREES AND FORESTS</t>
  </si>
  <si>
    <t>12th Annual Conference of the International-Association-for-Landscape-Ecology</t>
  </si>
  <si>
    <t>JUN 21-24, 2004</t>
  </si>
  <si>
    <t>Royal Agr Coll, Cirencester, ENGLAND</t>
  </si>
  <si>
    <t>Int Assoc Landscape Ecol, UK Chapter</t>
  </si>
  <si>
    <t>Royal Agr Coll</t>
  </si>
  <si>
    <t>Bats are a diverse group of nocturnal, insectivorous, flying mammals, occupying a variety of habitats although showing strong preferences to certain landscape types. They make unique use of connective landscape features for navigation, using echo-location to find their way in the dark and hunt their insect prey. Species' populations are spread across a wide area of countryside using favoured roost sites and foraging areas, the knowledge of which is passed down through generations. Swarming sites, used for mating, are utilised only once a year, but could be essential for the genetic sustainability of large populations or entire species. Hibernation sites are equally important and it is thought that some have been used for thousands of years. Summer roost locations may be more disparate and their locations often transitory, but a range of suitable sites close to good foraging areas will increase their value to bats.</t>
  </si>
  <si>
    <t>0-9547130-1-X</t>
  </si>
  <si>
    <t>WOS:000226029800038</t>
  </si>
  <si>
    <t>Riday, H; Brummer, EC</t>
  </si>
  <si>
    <t>Hopkins, A; Wang, ZY; Mian, R; Sledge, M; Barker, RE</t>
  </si>
  <si>
    <t>Dissection of heterosis in alfalfa hybrids</t>
  </si>
  <si>
    <t>MOLECULAR BREEDING OF FORAGE AND TURF, PROCEEDINGS</t>
  </si>
  <si>
    <t>3rd International Symposium on Molecular Breeding of Forage and Turf</t>
  </si>
  <si>
    <t>MAY 18-22, 2003</t>
  </si>
  <si>
    <t>Dallas, TX</t>
  </si>
  <si>
    <t>Samuel Roberts Nobel Fdn, Natl Sci Fdn, USDA ARS, US Golf Assoc, Texas A&amp;M, Texas Turfgrass Assoc, Conviron, PhytoTechnol Lab, Scotts, Qiagen Inc, Monsanto, Forage &amp; Grassland Fdn</t>
  </si>
  <si>
    <t>Progenies of Medicago sativa subsp. sativa by subsp. falcata crosses show hybrid vigor for biomass yield. Sativa-falcata hybrids represent a possible solution to current yield stagnation in alfalfa. In this study we characterized sativa-falcata hybrid biomass yield based on testcrosses of falcata germplasm from throughout its geographic range to elite sativa germplasm tester populations. Morphological, geographic, climate of origin, and molecular marker variables of the falcata parents were used to determine which were most predictive of hybrid biomass yield. European falcata and falcata with good autumn growth were consistent predictors of improved sativa-falcata hybrid performance. Molecular markers clearly separated the two subspecies; however, within falcata no clear genetic structure was found that correlated with geography or biomass yield heterosis. Based on this study, germplasm could be pre-selected before testcrossing based on geography and fall growth. This would alleviate some of the need for falcata-sativa testcrossing and evaluation, the most expensive and time-consuming part of hybrid cultivar development. In conjunction with this study, efforts are underway to dissect and map components of autumn growth and dormancy and determine their relationship with biomass yield. Mapping individual yield components could lead to QTL or candidate gene discovery, which would be useful in a marker assisted selection program.</t>
  </si>
  <si>
    <t>1-4020-1867-3</t>
  </si>
  <si>
    <t>WOS:000189462500027</t>
  </si>
  <si>
    <t>Logan, JA; Powell, JA</t>
  </si>
  <si>
    <t>Shore, TL; Brooks, JE; Stone, JE</t>
  </si>
  <si>
    <t>Modelling mountain pine beetle phenological response to temperature</t>
  </si>
  <si>
    <t>MOUNTAIN PINE BEETLE SYMPOSIUM: CHALLENGES AND SOLUTIONS</t>
  </si>
  <si>
    <t>PACIFIC FORESTRY CENTRE CANADA INFORMATION REPORT</t>
  </si>
  <si>
    <t>Mountain Pine Beetle Symposium</t>
  </si>
  <si>
    <t>OCT 30-31, 2003</t>
  </si>
  <si>
    <t>Nat Resources Canada, Canadian Forest Serv, Pacific Forestry Ctr, Govt Canada</t>
  </si>
  <si>
    <t>Maintaining an adaptive seasonality, with life cycle events occurring at appropriate times of year and in synchrony with ephemeral resources, is a basic ecological requisite. For poikilothermic organisms, phenology is largely determined through adaptive evolution with the prevailing climate, and in particular, annual temperature cycles. In addition to the direct effect of temperature, most temperate region insects have physiological mechanisms (e.g., diapause) that help to maintain an adaptive seasonality. The mountain pine beetle (Dendroctonus ponderosae Hopkins), however, exhibits no obvious manifestations of diapause. This has led to the ecologically important question: How is an appropriate seasonality maintained in the mountain pine beetle without the synchronizing influence of diapause? In answer to this basic question, we briefly review the mathematical relationship between environmental temperatures and developmental timing and discuss the consequences of viewing these models as circle maps from the cycle of oviposition dates and temperatures of one year to oviposition dates for subsequent generations. Univoltinism, associated with reproductive success for the mountain pine beetle, is related to stable fixed points of the developmental circle map. Univoltine fixed points are stable and robust in broad temperature bands, but lose stability suddenly to maladaptive cycles at the edges of these bands. This leads to the obvious observation that temperatures (weather) can be too cold for the mountain pine beetle to thrive, as well as the less obvious implication that it can also be too warm. These results are placed in an ecological and management context by relating adaptive seasonality to outbreak potential. The relationship between outbreak potential and temperature is further considered in view of climate change (i.e., global warming). We briefly note the potential for global warming to intensify outbreak characteristics in the current range of mountain pine beetle, as well as promote invasion into new habitats, such as the high elevation pines and northern range expansion into Canadian jack pine.</t>
  </si>
  <si>
    <t>0830-0453</t>
  </si>
  <si>
    <t>0-662-38389-3</t>
  </si>
  <si>
    <t>WOS:000226974200023</t>
  </si>
  <si>
    <t>Brown, IM; Wharton, DA; Millar, RB</t>
  </si>
  <si>
    <t>The influence of temperature on the life history of the Antarctic nematode Panagrolaimus davidi</t>
  </si>
  <si>
    <t>Panagrolaimus davidi is a free-living microbivore, associated with moss and algal patches in coastal regions around Ross Island, Antarctica. In laboratory experiments, temperature had a major influence on P. davidi life history parameters. The optimal temperature occurred between 25 and 30 degrees C and the temperature at which population growth ceased was estimated at 6.8 degrees C. Threshold temperatures for developmental processes were in the range 4.1 degrees C (for egg incubation) to 7.6 degrees C (for generation time). The life history strategy of P. davidi shows r-selected features and is more similar to temperate free-living nematodes than to other polar species, which show K-selected features. In the Antarctic, P. davidi is forced to remain dormant for long periods and growth occurs intermittently when conditions allow, suggesting A selection. The life history of P. davidi thus exhibits both A and r-selected features.</t>
  </si>
  <si>
    <t>Millar, Russell/D-3528-2009</t>
  </si>
  <si>
    <t>Wharton, David/0000-0001-6369-4984</t>
  </si>
  <si>
    <t>10.1163/1568541044038641</t>
  </si>
  <si>
    <t>WOS:000230386600009</t>
  </si>
  <si>
    <t>Taveras, R; Hilje, L; Carballo, M</t>
  </si>
  <si>
    <t>Development of Hypsipyla grandella (Zeller) (Lepidoptera : Pyralidae) in response to constant temperatures</t>
  </si>
  <si>
    <t>Developmental response of the mahogany shootborer, Hypsipyla grandella (Zeller), to temperature was determined in laboratory trials in Turrialba, Costa Rica. Two hundred fresh eggs (less than 24h old) were placed individually inside glass flasks, and exposed to seven constant temperatures (10, 12.5, 15,20,25,30 and 35degreesC), in separate experiments. These were carried out in environmental chambers, at 80-90% relative humidity and 8L:16D photoperiod. After hatch, larvae were fed tender foliage of Spanish cedar (Cedrela odorata) and were inspected every 24h to determine larval and pupal duration, and adult emergence, at each temperature. Relationships between these variables and temperature were analyzed by means of ANOVA, regression and correlation procedures. Temperature greatly influenced development of H. grandella immature stages and adult emergence; development time varied between 30 days (30degreesC) and 104 days (15degreesC). Larval mortality was high at those temperatures, reaching values of 90% (15degreesC) and 45% (30degreesC). Also, mortality of the first larval instar was relatively high (51-75%) at all temperatures in the range 15-30degreesC, except at 25degreesC (14%). Pupal weight was lower at extreme temperatures (15degreesC and 30degreesC). Estimation of a common lower thermal threshold for all immature stages (8.5degreesC) allowed calculation of a general thermal constant (1320 degree-days), which could be used to predict population peaks in the field.</t>
  </si>
  <si>
    <t>10.1590/S1519-566X2004000100002</t>
  </si>
  <si>
    <t>WOS:000224741800002</t>
  </si>
  <si>
    <t>Martin, GB; Rodger, J; Blache, D</t>
  </si>
  <si>
    <t>Nutritional and environmental effects on reproduction in small ruminants</t>
  </si>
  <si>
    <t>Animals live in environments that are both complex and continually changing, so they have to respond to short- and long-term variations in a wide range of factors, such as photoperiod, nutrition and sociosexual signals. Before they were domesticated, animals developed reproductive strategies that coped with these changes and often took advantage of them. The physiological processes that implement these strategies have been modified to some extent during several millennia of controlled breeding, but most persist. Thus, many genotypes still exhibit profound responses to external inputs, such as the induction of ovulation by sociosexual signals and the doubling of litter size by a change in nutrition. The complexity in these responses is now becoming clearer. For example, with sociosexual signals, we now need to consider the stimulatory effects of males on females, of females on males and of females on females. Similarly, the impact of nutrition has been extended beyond the control of puberty and the production of gametes to include phenomena such as 'fetal programming', with its potentially profound effects on the life-long performance of the animals. Fortunately, our capacity to research these phenomena has been greatly enhanced by technical improvements in hormone assays, molecular and cellular biology, and real-time ultrasound. This has brought us a better understanding of several of the environmental influences on reproduction, including: the cellular processes within ovarian follicles that mediate the effect of nutrition on ovulation rate; the neuroendocrine pathways through which nutritional inputs affect the brain centres that control appetite and reproduction; and the intracerebral pathways through which sociosexual signals ( olfactory and non-olfactory) stimulate the reproductive axis. Importantly, we are now beginning to realise that, as well as considering interactions between environmental inputs and genotype, we need to take into account interactions between the environmental factors themselves, just as the animals do. We still have a long way to go for a complete understanding, but we are nevertheless in a position where we can begin to use this information to develop new management systems for our animals to improve their productivity.</t>
  </si>
  <si>
    <t>Blache, Dominique/H-4991-2014; Martin, Graeme B/A-2618-2008; Rodger, Jennifer/H-5735-2014</t>
  </si>
  <si>
    <t>Blache, Dominique/0000-0003-3476-3068; Martin, Graeme B/0000-0002-1905-7934; Rodger, Jennifer/0000-0003-3413-4229</t>
  </si>
  <si>
    <t>10.1071/RD04035</t>
  </si>
  <si>
    <t>WOS:000222390500013</t>
  </si>
  <si>
    <t>Chamorro-Moreno, S; Rosua-Campos, JL</t>
  </si>
  <si>
    <t>The relationships between lengthening capacity of seedlings and the post-fire germinative behaviour of six Cistus species</t>
  </si>
  <si>
    <t>Several thermal treatments simulating forest-fire effects were applied to the seeds of six Cistus species to ascertain both the maximum temperature endured, and the temperature interval needed to break their dormancy. The greatest lengthening capacity of the hypocotyls was also determined. Taking into account the typical temperatures reached in the soil profile during several forest-fire regimes, together with both the lengthening capacity of the hypocotyls, and the germinative behaviour after different thermal pulses of the seeds, we established a theoretical range of burying depth at which these seeds endure the pyrogenic heat pulse, break their dormancy, germinate, and emerge from the soil. For buried seeds, the data revealed three groups with different tolerance to forest fires: the cluster of C. crispus, C. ladanifer and C. monspeliensis, and the cluster of C. albidus and C. populifolius, which withstood thermal Pulses of low and high intensity, respectively and C. salvifolius, which withstood moderate-intensity heat pulses. The data analysis indicated that elongation capacity of the hypocotyls accounted for the above interspecific differences. In addition, some traits of the seeds as size, and capacity of dissemination away the mother-plant, together with soil texture and fire regime are discussed to in terms of the interspecific differences in post-fire colonization behaviour of these species.</t>
  </si>
  <si>
    <t>Rosua-Campos, Jose Luis/0000-0001-8749-7985</t>
  </si>
  <si>
    <t>WOS:000223780700001</t>
  </si>
  <si>
    <t>Walsh, GC; Athanas, MM; Salles, LAB; Schroder, REW</t>
  </si>
  <si>
    <t>Distribution, host range, and climatic constraints on Centistes gasseni (Hymenoptera : Braconidae), a South American parasitoid of cucumber beetles, Diabrotica spp.</t>
  </si>
  <si>
    <t>The genus Diabrotica includes a large number of pest species, including some of the most important crop pests of the Americas. The parasitoid Centistes gasseni Shaw is the first braconid to be described parasitizing Diabrotica in South America, and high natural infestations are reported. Field and experimental observations on the host range, distribution and biology of this parasitoid are described. Centistes gasseni was collected in southern Brazil, eastern Paraguay and northeastern Argentina, in a region comprising humid lowlands and highlands, and cool temperate to warm subtropical climates, with regular rainfall in excess of 1300 mm. Three Diabrotica species, D. limitata (Sahlberg), D. speciosa (Germar) and D. viridula (Fabricius) were found to host the parasitoid, with mean percent parasitism of 5.4, 2.0 and 1.0%, respectively. Diabrotica speciosa and D. viridula are the two most important pest Diabrotica species in South America. Laboratory experiments with field-collected beetles and parasitoid cocoons indicated that C. gasseni overwinters in adult host beetles, remaining dormant in its live host below developmental temperatures. A potential distribution of C. gasseni in North America is proposed based on its known climatic range and the distribution of the main pest species of adult overwintering North American Diabrotica.</t>
  </si>
  <si>
    <t>10.1079/BER2003263</t>
  </si>
  <si>
    <t>WOS:000187925300010</t>
  </si>
  <si>
    <t>Schmid, J; Andersen, NA; Speakman, JR; Nicol, SC</t>
  </si>
  <si>
    <t>Field energetics of free-living, lactating and non-lactating echidnas (Tachyglossus aculeatus)</t>
  </si>
  <si>
    <t>We measured daily energy expenditure (DEE) and water turnover rates in lactating and non-lactating short beaked echidnas (Tachyglossus aculeatus) using the doubly labelled water technique during the lactation period in spring. Reproductively inactive echidnas were on average significantly heavier (median: 3354 g; range: 2929-3780 g; N=4) than lactating females (median: 2695 g; range: 2690-2715 g; N=3) during the equivalent time period. The median water flux rate of lactating echidnas (152 ml day(-1); range: 120-198 ml day(-1)) did not differ significantly from that of non-lactating females (170 ml day(-1); range: 128-227 ml day(-1)). The median DEE of echidnas that were lactating was 645 kJ day(-1) (range: 581-850 kJ day(-1)), which was not different from the median DEE of non-reproductive control females (763 kJ day(-1); range: 720-766 kJ day(-1)). Lactating females somehow compensate for the energy costs of milk production, resulting in a daily energy budget that is not different from that of non-reproductive females. At least part of their energy minimising strategy could involve the use of moderate heterothermy, allowing a greater proportion of daily energy expenditure to diverted to milk production. (C) 2003 Elsevier Inc. All rights reserved.</t>
  </si>
  <si>
    <t>PII S1095-6433(03)00240-X</t>
  </si>
  <si>
    <t>10.1016/S1095-6433(03)00240-X</t>
  </si>
  <si>
    <t>WOS:000187462700010</t>
  </si>
  <si>
    <t>Control of breathing in the echidna (Tachyglossus aculeatus) during hibernation</t>
  </si>
  <si>
    <t>Resting non-hibernating echidnas are characterised by low metabolic rates, but also have a very low respiratory frequency and a variable respiratory minute volume, often resulting in low levels of arterial 02 and high CO, As the echidna lies at one physiological extreme among the hibernators, in terms of its large size and low metabolism and ventilatory requirement when not hibernating, a study of control of breathing during hibernation in echidnas should provide a useful test of the generality of various models. We used non-invasive techniques to study breathing patterns and the control of ventilation in 6 echidnas. Hibernating echidnas (T-b range 7-10 degreesC) showed episodic breathing with bursts of breaths (average 36+/-16 breaths in 24+/-5 min) followed by a period of apnea (76+/-17 min) then a series (8+/-4) of slow breaths at 14+/-1 min intervals leading up to the next burst. Increasing CO2 levels in the inspired air increased the number of breaths in a burst, eventually leading to continuous breathing. Inter burst breaths were controlled by 0,: hypoxia increased inter burst breaths, and decreased burst length, while hyperoxia abolished inter burst breaths and increased the apneic period. Overall, while CO2 was a strong respiratory stimulus in hibernating echidnas, O-2 had little effect on total ventilation, but did have a strong effect on the breathing pattern. (C) 2003 Elsevier Inc. All rights reserved.</t>
  </si>
  <si>
    <t>10.1016/S1095-6433(03)00213-7</t>
  </si>
  <si>
    <t>WOS:000187462700012</t>
  </si>
  <si>
    <t>Hirano, Y; Matsuda, T; Kawaguchi, S</t>
  </si>
  <si>
    <t>Breeding Antarctic krill in captivity</t>
  </si>
  <si>
    <t>International Workshop on Understanding Living Krill for Improved Management and Stock Assessment</t>
  </si>
  <si>
    <t>OCT 01-04, 2002</t>
  </si>
  <si>
    <t>NAGOYA, JAPAN</t>
  </si>
  <si>
    <t>Antarctic krill were maintained in large aquaria at Port of Nagoya Aquarium, Japan, under controlled photoperiod and were fed on phytoplankton and enriched animal feed. Maturation and spawning were induced after the light : dark (L : D) cycle was increased from 8 : 16 or 12 : 12 to 24 : 0, or when the L : D cycle was held constant at 14 : 10. This study is one of the first studies that demonstrate initiation of maturation and spawning events of krill under controlled photoperiod. Out of three experimental batches of krill, a total of 28 spawning events were observed. The mean number of eggs per event was 1424 with a range between 139 and 3458. The mean hatching success per batch was 19.1%. The relation between photoperiod and maturity/spawning is discussed. Furthermore, hatching is compared to previous studies and the reason for the low success is discussed.</t>
  </si>
  <si>
    <t>Kawaguchi, So/N-1795-2017</t>
  </si>
  <si>
    <t>0091-181X</t>
  </si>
  <si>
    <t>10.1080/10236240310001614448</t>
  </si>
  <si>
    <t>WOS:000187994400007</t>
  </si>
  <si>
    <t>Matalin, AV; Budilov, PV</t>
  </si>
  <si>
    <t>Geographical variability of sexual and age structure of populations and life cycle in Broscus cephalotes (Coleoptera, Carabidae)</t>
  </si>
  <si>
    <t>Seasonal dynamics of the activity, life cycle, and sexual and age structure of Broscus cephalotes populations was studied in southwestern Moldova (1990) and northwestern Mordovia (1999-2000). The dynamics of seasonal activity in this species is characterized by two peaks - in early July and early or mid-August. In Moldova, the B. cephalotes abundance maximums are equal, but in Mordovia, the first peak is twice higher that the second. In both regions, B. cephalotes larva and adult hibernate. The hibernated individuals start breeding earlier than nonhibernated beetles do. However, the maximal and mean number of eggs per female in hibernated and nonhibernated individuals were almost equal. Two seasonal rhythms were observed in B. cephalotes reproduction. The rhythm characteristic of the individuals hibernating at the larva stage provides a one-year life cycle. The other rhythm observed in hibernating imago results in the two-year development of the species. Thus, the B. cephalotes life cycle is polyvariant with summer-autumn breeding period, multiseasonal activity of imago and spring-autumn activity of larvae. Geographical variability of the seasonal activity of B. cephalotes, its similarity and differences from that in other related species is discussed.</t>
  </si>
  <si>
    <t>Budilov, Pavel/J-6229-2018; Matalin, Andrey V./T-7699-2017</t>
  </si>
  <si>
    <t>Matalin, Andrey/0000-0002-7790-8709</t>
  </si>
  <si>
    <t>WOS:000188637300005</t>
  </si>
  <si>
    <t>Kestemont, P; Jourdan, S; Houbart, M; Melard, C; Paspatis, M; Fontaine, P; Cuvier, A; Kentouri, M; Baras, E</t>
  </si>
  <si>
    <t>Size heterogeneity, cannibalism and competition in cultured predatory fish larvae: biotic and abiotic influences</t>
  </si>
  <si>
    <t>International Fish and Shellfish Larviculture Symposium</t>
  </si>
  <si>
    <t>SEP 03-06, 2001</t>
  </si>
  <si>
    <t>Growth heterogeneity is a central problem in larviculture and especially in predatory species. It can be influenced by a wide range of intrinsic and environmental factors, of which the respective influences are largely unknown. The role of non-interactive (temperature, day length, light intensity, food availability and composition) and interactive factors (stocking density, initial size heterogeneity, hatching time) on growth, survival and size heterogeneity was measured in larvae and post-larvae of the European seabass Dicentrarchus labrax and Eurasian perch Perca fluviatilis. Embryos hatching later than others were found less competitive than those hatching earlier in both species, but to a greater extent in perch. By contrast, the final size heterogeneity in both species was independent from the initial size heterogeneity or recurrent size sorting. High stocking density had a positive effect on perch larvae, no effect on seabass larvae and a negative impact on the post-larvae of both species, owing principally to density-dependent access to food. Day length and light intensity produced contrasting results in larvae and post-larvae. Larvae of both species performed better under bright light and continuous day length. Post-larvae of seabass performed equally well at different light levels but did better under short day lengths, whereas post-larvae of perch were unaffected by day length but performed better under reduced light levels. Increasing food availability resulted in increasing performance of perch larvae, although cannibalism was higher for submaximal than for maintenance rations. The similarity between the two species at the larval stage, and differences at the post-larval stage can be accounted for by the increasing specialisation towards specific environments and niches. Regarding the impact of rearing factors on growth, survival and size heterogeneity, interactive variables impacted essentially on growth and survival, whereas size heterogeneity was chiefly influenced by non-interactive variables, either directly or indirectly via interactive mechanisms such as cannibalism and size-dependent mortality. (C) 2003 Elsevier B.V. All rights reserved.</t>
  </si>
  <si>
    <t>Baras, Etienne/K-1894-2016; Kentouri, Maroudio/G-3551-2010</t>
  </si>
  <si>
    <t>Baras, Etienne/0000-0002-3541-6597</t>
  </si>
  <si>
    <t>10.1016/S0044-8486(03)00513-1</t>
  </si>
  <si>
    <t>WOS:000186296600024</t>
  </si>
  <si>
    <t>Michael, TP; Salome, PA; Yu, HJ; Spencer, TR; Sharp, EL; McPeek, MA; Alonso, JM; Ecker, JR; McClung, CR</t>
  </si>
  <si>
    <t>Enhanced fitness conferred by naturally occurring variation in the circadian clock</t>
  </si>
  <si>
    <t>Natural variation in clock parameters is necessary for the circadian clock to contribute to organismal fitness over a broad geographic range. Considerable variation is evident in the period, phase, and amplitude of 150 Arabidopsis accessions, and the period length is correlated with the day length at the latitude of origin, implying the adaptive significance of correctly regulated circadian timing. Quantitative trait loci analysis of recombinant inbred lines indicates that multiple loci interact to determine period, phase, and amplitude. The loss-of-function analysis of each member of the ARABIDOPSIS PSEUDO-RESPONSE REGULATOR family suggests that they are candidates for clock quantitative trait loci.</t>
  </si>
  <si>
    <t>Alonso, Jose M/K-6826-2014; Salome, Patrice/E-5702-2017; Ecker, Joseph/B-9144-2008</t>
  </si>
  <si>
    <t>Alonso, Jose M/0000-0001-7087-1571; McClung, C. Robertson/0000-0002-7875-3614; Ecker, Joseph/0000-0001-5799-5895; Michael, Todd/0000-0001-6272-2875</t>
  </si>
  <si>
    <t>10.1126/science.1082971</t>
  </si>
  <si>
    <t>WOS:000186396300050</t>
  </si>
  <si>
    <t>Williams, L; Logarzo, GA; Shaw, SR; Price, LD; Manrique, V</t>
  </si>
  <si>
    <t>Leiophron argentinensis Shaw (Hymenoptera : Braconidae): A new species of parasitoid from Argentina and Paraguay - Information on life history and potential for controlling Lygus bugs (Hemiptera : Miridae)</t>
  </si>
  <si>
    <t>We discovered an undescribed species of Leiophron parasitizing mirid nymphs in Argentina and Paraguay; this euphorine braconid is described as Leiophron argentinensis Shaw n. sp. Wasps were reared from several mirid species collected on numerous host plants, but most parasitoids (&gt;85%) were reared from Taylorilygus apicalis (Fieber), which was the most abundant mirid. Parasitism rates ranged from 0 to 37% and averaged approximate to7% for the entire study. Excluding samples where parasitism was not observed, parasitism rates averaged approximate to9%. Parasitism levels were highest in the summer. Host plant species significantly influenced parasitism levels of T apicalis; nymphs on Conyza spp. suffered approximate to16% parasitism, significantly more than nymphs on other host plants. L. argentinensis was collected throughout the study area (approximate to22-35degreesS), although the entire geographic range of this species is not yet known. We observed a transition from a male-biased sex ratio in the summer to a female-biased sex ratio in the fall. L. argentinensis has several generations per year and apparently produces some diapausing individuals in each generation. The incidence of diapause was lowest in the summer (approximate to40%). In laboratory trials, L. argentinensis readily parasitized Lygus lineolaris (Palisot de Beauvois) and Lygus hesperus Knight, suggesting that L. argentinensis has potential as a biological control agent for these pests in the United States.</t>
  </si>
  <si>
    <t>10.1603/0013-8746(2003)096[0834:LASHBA]2.0.CO;2</t>
  </si>
  <si>
    <t>WOS:000187454900016</t>
  </si>
  <si>
    <t>Gerrish, GA; Caceres, CE</t>
  </si>
  <si>
    <t>Genetic versus environmental influence on pigment variation in the ephippia of Daphnia pulicaria</t>
  </si>
  <si>
    <t>1. The dormant eggs of Daphnia (Crustacea: cladocera) are encased in a protective, chitonous casing known as an ephippium. Ephippia are pigmented with melanin, and the degree of pigmentation ranges from transparent to opaque. Variation in pigmentation exists within and across populations and species, raising questions about the factors that influence the natural distribution of pigmentation. 2. We used image analysis to quantify pigmentation in ephippial casings of Daphnia pulicaria that were produced both in the field and in the laboratory. The percentage of the surface area of ephippia that is darkly pigmented ranged from 0.5 to 99.5%. The range, mean and variance of ephippial pigmentation varied across our 11 study lakes. 3. Laboratory experiments compared clonal variation (five clones/lake) and population variation (five lakes) at three temperatures (15 degreesC, 20 degreesC and 25 degreesC). The degree of pigment variation between clones was much greater than pigment variation between temperatures, indicating that there is a genetic component to pigmentation in the ephippia which is stronger than the effect of temperature. 4. Comparisons of pigment levels and lake characteristics were used to identify physical and biological factors associated with ephippial pigmentation. Investment in ephippial production was the strongest predictor with darker ephippia occurring more often in lakes with the highest ephippial production.</t>
  </si>
  <si>
    <t>10.1046/j.1365-2427.2003.01136.x</t>
  </si>
  <si>
    <t>WOS:000186119300004</t>
  </si>
  <si>
    <t>Benson, J; Van Driesche, RG; Pasquale, A; Elkinton, J</t>
  </si>
  <si>
    <t>Introduced braconid parasitoids and range reduction of a native butterfly in New England</t>
  </si>
  <si>
    <t>Pieris napi oleracea Harris is a native pierid butterfly that has suffered a range reduction in New England that began after the invasion of its range by the non-native congener Pieris rapae L. and one of its braconid parasitoids, Cotesia glomerata (L.). P. napi has nearly disappeared from Massachusetts, but remains common in northern Vermont. We investigated food plant abundance and Cotesia spp. larval parasitism as possible factors to explain the historical changes in P. napi's distribution. We found that the current range of P. napi was not explained by the abundance of its key first generation food plant (two-leafed toothwort, Cardamine diphylla [Michx.]). We also found that levels of Cotesia spp. parasitism in meadows in the second generation were similar in Vermont and Massachusetts. Further, we found that both C glomerata and the related introduced Pieris spp. parasitoid Cotesia rubecula (Marshall) forage for hosts predominantly in sunny meadows and not in woods, where the first generation of P. napi occurs. We found that under field conditions in meadow habitats, C glomerata parasitizes P. napi at higher rates than P. rapae. We postulate that the persistence of P. napi in Vermont and its disappearance in Massachusetts is caused by high parasitism of the second generation by C glomerata in meadow habitats, coupled with a north-south cline in the rate of commitment of first generation P. napi pupae to diapause, such that northern populations act functionally as univoltine species developing in a parasitoid free habitat (woods), while southern populations acted as a bivoltine species and went extinct due to low survival in the second generation in meadows due to C glomerata parasitism. (C) 2003 Elsevier Science (USA). All rights reserved.</t>
  </si>
  <si>
    <t>10.1016/S1049-9644(03)00058-6</t>
  </si>
  <si>
    <t>WOS:000185593700006</t>
  </si>
  <si>
    <t>Stefanescu, C; Penuelas, J; Filella, I</t>
  </si>
  <si>
    <t>Effects of climatic change on the phenology of butterflies in the northwest Mediterranean Basin</t>
  </si>
  <si>
    <t>Phenological changes in response to climatic warming have been detected across a wide range of organisms. Butterflies stand out as one of the most popular groups of indicators of climatic change, given that, firstly, they are poikilothermic and, secondly, have been the subject of thorough monitoring programmes in several countries for a number of decades. Here we provide for the first time strong evidence of phenological change as a consequence of recent climatic warming in butterflies at a Spanish site in the northwest Mediterranean Basin. By means of the widely used Butterfly Monitoring Scheme methodology, three different phenological parameters were analysed for the most common species to test for trends over time and relationships with temperature and precipitation. Between 1988 and 2002, there was a tendency for earlier first appearance dates in all 17 butterfly species tested, and significant advances in mean flight dates in 8 out of 19 species. On the other hand, the shape of the curve of adult emergence did not show any regular pattern. These changes paralleled an increase of 1 - 1.5 degreesC in mean February, March and June temperatures. Likewise, a correlation analysis indicated the strong negative effect of spring temperature on phenological parameters (i.e. higher temperatures tended to produce phenological advances), and the opposite effect of precipitation in certain months. In addition, there was some evidence to indicate that phenological responses may differ between taxonomic lineages or species with similar diets. We discuss the consequences that these changes may have on species' population abundances, especially given the expected increase in aridity in the Mediterranean Basin caused by current climatic warming. We predict that varying degrees of phenological flexibility may account for differences in species' responses and, for multivoltine species, predict strong selection favouring local seasonal adaptations such as diapause phenomena or migratory behaviour.</t>
  </si>
  <si>
    <t>Filella, Iolanda/A-2860-2015; Penuelas, Josep/D-9704-2011</t>
  </si>
  <si>
    <t>Penuelas, Josep/0000-0002-7215-0150; Filella, Iolanda/0000-0001-6262-5733</t>
  </si>
  <si>
    <t>10.1046/j.1365-2486.2003.00682.x</t>
  </si>
  <si>
    <t>WOS:000185841900013</t>
  </si>
  <si>
    <t>Almeida, RPP; Purcell, AH</t>
  </si>
  <si>
    <t>Homalodisca coagulata (Hemiptera, Cicadellidae) transmission of Xylella fastidiosa to almond</t>
  </si>
  <si>
    <t>Almond leaf scorch (ALS) is caused by the bacterium Xylella fastidiosa, transmitted by sharpshooter leafhoppers and spittlebugs. The recent invasion of a X. fastidiosa vector, Homalodisca coagulata (Hemiptera, Cicadellidae), into California may have major consequences to the spread of ALS because this insect feeds readily on trees, including stone fruit species. We found that, under laboratory conditions, H. coagulata acquired X. fastidiosa from symptomatic almond plants with low efficiency relative to grape (3.3 to 10% per individual per day). Inoculation efficiency also was low, approximately 4% per insect per day. H. coagulata inoculated 1-year-old woody tissues of almond plants at similar rates as green shoots. H. coagulata transmitted two fastidiosa grape strains from grape source plants to grape and almond. We also observed X. fastidiosa transmission to dormant almond plants. X. fastidiosa populations in the petioles of field-collected symptomatic almond leaves were not higher than 10(7) CFU/g of tissue, suggesting that low bacterial populations within almond are partially responsible for the lower acquisition rates observed from diseased almond compared with diseased grape, which are usually within the range of 10(8) to 10(9) CFU/g. The relevance of our findings to ALS epidemiology, considering H. coagulata as a vector, is discussed.</t>
  </si>
  <si>
    <t>Almeida, Rodrigo/0000-0003-2888-9617</t>
  </si>
  <si>
    <t>10.1094/PDIS.2003.87.10.1255</t>
  </si>
  <si>
    <t>WOS:000185404200016</t>
  </si>
  <si>
    <t>Zonneveld, BJM; Grimshaw, JM; Davis, AP</t>
  </si>
  <si>
    <t>The systematic value of nuclear DNA content in Galanthus</t>
  </si>
  <si>
    <t>PLANT SYSTEMATICS AND EVOLUTION</t>
  </si>
  <si>
    <t>Genome size (Cx-value) was applied as a new criterion to investigate the relationships within the genus Galanthus L. (Amaryllidaceae). More than 150 samples representing all species, from wild and cultivated material, were investigated. Most species of Galanthus have the same basic chromosome number (2n=2x=24). However, the somatic nuclear DNA contents (2C), as measured by flow cytometry with propidium iodide was shown to range from 48.6 to 90.4 pg for the diploids. This implies that the largest genome contains roughly 4x10(10) more base pairs than the smallest and has chromosomes that are nearly twice as large. On this basis we assumed that nuclear DNA content as measured using flow cytometry may be used to produce easily obtainable systematic data. Triploidy in G. rizehensis and G. alpinus var. bortkewitschianus, tetraploidy in G. elwesii and hexaploidy in G. lagodechianus were confirmed by flow cytometry. In addition, as well as a number of polyploid cultivars, triploids were also found in G. nivalis and tetraploids and hexaploids in G. transcaucasicus and G. elwesii, respectively. DNA content confirmed the close relationships in some species pairs, including: G. nivalis and G. reginae-olgae, G. krasnovii and G. platyphyllus, G. gracilis and G. elwesii. Further investigation of the taxonomic status of these pairs is suggested. As a rapid diagnostic tool, applicable even in the case of dormant bulbs or sterile plants, flow cytometry has applications for conservation and in particular the monitoring of the trade in bulbous plants.</t>
  </si>
  <si>
    <t>0378-2697</t>
  </si>
  <si>
    <t>10.1007/s00606-003-0016-z</t>
  </si>
  <si>
    <t>WOS:000186375300008</t>
  </si>
  <si>
    <t>Feder, JL; Berlocher, SH; Roethele, JB; Dambroski, H; Smith, JJ; Perry, WL; Gavrilovic, V; Filchak, KE; Rull, J; Aluja, M</t>
  </si>
  <si>
    <t>Allopatric genetic origins for sympatric host-plant shifts and race formation in Rhagoletis</t>
  </si>
  <si>
    <t>Tephritid fruit flies belonging to the Rhagoletis pomonella sibling species complex are controversial because they have been proposed to diverge in sympatry (in the absence of geographic isolation) by shifting and adapting to new host plants. Here, we report evidence suggesting a surprising source of genetic variation contributing to sympatric host shifts for these flies. From DNA sequence data for three nuclear loci and mtDNA, we infer that an ancestral, hawthorn-infesting R. pomonella population became geographically subdivided into Mexican and North American isolates approximate to1.57 million years ago. Episodes of gene flow from Mexico subsequently infused the North American population with inversion polymorphism affecting key diapause traits, forming adaptive clines. Sometime later (perhaps +/-1 million years), diapause variation in the latitudinal clines appears to have aided North American flies in adapting to a variety of plants with differing fruiting times, helping to spawn several new taxa. Thus, important raw genetic material facilitating the adaptive radiation of R. pomonella originated in a different time and place than the proximate ecological host shifts triggering sympatric divergence.</t>
  </si>
  <si>
    <t>Rull, Juan/M-5706-2019; Aluja, Martin/Q-6810-2018</t>
  </si>
  <si>
    <t>10.1073/pnas.1730757100</t>
  </si>
  <si>
    <t>WOS:000185119300034</t>
  </si>
  <si>
    <t>De Block, M; Stoks, R</t>
  </si>
  <si>
    <t>Adaptive sex-specific life history plasticity to temperature and photoperiod in a damselfly</t>
  </si>
  <si>
    <t>We investigated four predictions about how temperature, photoperiod and sex affect the life history plasticity and foraging activity of a damselfly. (i) As predicted, increased temperatures increased foraging activity and growth rates, but in contrast with the prediction, late photoperiod (high time stress) did not affect foraging activity and growth rate. (ii) Unexpectedly, the increase in growth rate at increasing temperatures was not larger under high time stress. (iii) As predicted, age and size at emergence decreased at higher temperatures and at the late photoperiod. Temperature-induced life history shifts were direct or the result of behavioural growth mediation depending on the temperature range. Photoperiod-induced life history shifts were direct. (iv) As predicted, males emerged before females but at a smaller size. The degree of sexual size dimorphism was influenced by the joint effects of temperature and photoperiod. We could only detect genetic variation in size plasticity to photoperiod. The match between the sex-specific life history responses to temperature and photoperiod and predictions by relevant optimality models suggests adaptive life history plasticity to these variables.</t>
  </si>
  <si>
    <t>10.1046/j.1420-9101.2003.00581.x</t>
  </si>
  <si>
    <t>WOS:000185203300022</t>
  </si>
  <si>
    <t>Perles, SJ; Christian, AD; Berg, DJ</t>
  </si>
  <si>
    <t>Vertical migration, orientation, aggregation, and fecundity of the freshwater mussel Lampsilis siliquoidea</t>
  </si>
  <si>
    <t>OHIO JOURNAL OF SCIENCE</t>
  </si>
  <si>
    <t>The decline in freshwater mussels makes it imperative that more information be gathered on their population status, behavior, and habitat requirements. We examined vertical migration, aggregation, and reproductive potential of captive and field populations of Lampsilis siliquoidea. Both captive populations and a field population exhibited vertical migration. This movement was strongly correlated with day length, and somewhat less strongly correlated with water temperature. While captive mussels tended to orient their siphons into the current, no pattern of orientation was detected in the field population. The field population was significantly aggregated in the fall and winter. The spatial patterning of captive mussels was random in the fall and winter, but this result may have been an artifact of the small size of the artificial streams. Weather conditions prevented data collection in the spring and, therefore, no conclusions could be drawn about the relationship between aggregation and glochidia release. The average number of glochidia (parasitic larvae) produced by individuals across a limited size range was not correlated with any maternal or marsupial properties. These results are useful for implementing qualitative sampling methods under optimum conditions and for information on the reproductive potential of Lampsilis siliquoidea.</t>
  </si>
  <si>
    <t>0030-0950</t>
  </si>
  <si>
    <t>WOS:000186051400002</t>
  </si>
  <si>
    <t>Staples, JF; Webber, DM; Boutilier, RG</t>
  </si>
  <si>
    <t>Environmental hypoxia does not constrain the diurnal depth distribution of free-swimming Nautilus pompilius</t>
  </si>
  <si>
    <t>The behaviour of Nautilus pompilius swimming freely in a controlled mesocosm (tower tank, 4 m diameter x 10.5 m deep) was monitored using ultrasonic depth telemetry. Initially depths were monitored in water equilibrated with air. Then the bottom 3.5 m were rendered hypoxic (PO2 &lt;20 mmHg) and depths monitored again. A thermocline at 7-m depth (17&amp;DEG;C below, 20&amp;DEG;C above) prevented mixing with the top, normoxic water. Mean depth was significantly greater during the light phase (8.9 m) of the 12L : 12D photoperiod than the dark phase (5.6 m), but this was not affected by hypoxia. During the light phase animals preferred the bottom 2.5 m of the tank but showed no specific preference for any depth range during the dark phase. Hypoxia did not alter these patterns of depth preference, though one animal made regular excursions toward normoxic water during the light phase. Vertical swimming activity was almost twofold greater during the dark phase and was not affected by hypoxia. These data suggest that, at least over the short term, Nautilus are not constrained from entering areas with low dissolved oxygen. This hypoxia tolerance may be attributed to the large onboard oxygen stores and suppressed metabolism during hypoxia.</t>
  </si>
  <si>
    <t>10.1086/376428</t>
  </si>
  <si>
    <t>WOS:000187514400005</t>
  </si>
  <si>
    <t>Kawazu, K; Adati, T; Tatsuki, S</t>
  </si>
  <si>
    <t>Effects of photoregime on the timing of male responses to sex pheromones in male Cnaphalocrocis medinalis (Lepidoptera : Crambidae)</t>
  </si>
  <si>
    <t>We examined the effect of moth age and photoregime on the timing of male response to sex pheromones in male Cnaphalocrocis medinalis. The responsiveness of males varied with age, increasing up to 3-days and then remaining constant to 7-days. In male responses to the pheromone throughout the scotophase tinder five different photoregimes, it was shown that the time to reach the maximal response level after lights-off was rather constant (ca. 4 h), regardless of the duration of the scotophase in a range from 6 to 18 h. The maximal response level in every case appeared to be maintained until the end of the scotophase. Furthermore, in the experiment involving +/-3 h shifts of lights-off or lights-on timing from the usual 15L:9D, the male responsiveness increased within 4 h after lights-off, and the maximal level extended throughout the remaining dark period. These results suggest that, at least under the present experimental conditions, only lights-off and lights-on cues are critical for the timing of the increase and decrease in responsiveness. No responsiveness was observed under light conditions, showing that light inhibits the responsiveness of males to sex pheromones.</t>
  </si>
  <si>
    <t>ADATI, TARO/I-7240-2016</t>
  </si>
  <si>
    <t>ADATI, TARO/0000-0003-2146-7016</t>
  </si>
  <si>
    <t>10.1303/aez.2003.327</t>
  </si>
  <si>
    <t>WOS:000186850800008</t>
  </si>
  <si>
    <t>Freeland, JR; May, M; Lodge, R; Conrad, KF</t>
  </si>
  <si>
    <t>Genetic diversity and widespread haplotypes in a migratory dragonfly, the common green darner Anax junius</t>
  </si>
  <si>
    <t>1. Species that undertake regular two-way migration may be expected, through population connectivity, to exhibit some level of genetic similarity over broad spatial scales. Although seldom following two-way migration, highly mobile insect species tend to exhibit either low haplotype diversity and no phylogeographic structuring, or relatively high haplotype diversity and pronounced phylogeographic structuring. 2. This study reveals the first wide-scale genetic characterisation of a migratory dragonfly, the common green darner Anax junius Drury. Unusually for insects, north-south two-way migration is common in this species, although not obligatory. In at least part of its range, some individuals follow an extended developmental period and overwinter in a state of diapause. 3. Mitochondrial sequence data were obtained from 92 A. junius individuals collected from 35 sites across Canada, U.S.A., and Mexico. These revealed 38 haplotypes, some of which were extremely widespread, although the majority (27 haplotypes) was found in only one individual. In contrast to previous studies on mobile insects, the overall pattern was of relatively high haplotype diversity in the absence of phylogeographic structuring. 4. Migrants and non-migrants, which sometimes shared haplotypes, were distributed across multiple genetic lineages. This suggests that, contrary to some earlier assertions, developmental pathways in this species may be plastic. Such plasticity would allow highly mobile species to adapt to a range of environmental conditions, and may be key to the widespread distribution of multiple haplotypes.</t>
  </si>
  <si>
    <t>10.1046/j.1365-2311.2003.00521.x</t>
  </si>
  <si>
    <t>WOS:000184460700004</t>
  </si>
  <si>
    <t>Herzog, ED; Huckfeldt, RM</t>
  </si>
  <si>
    <t>Circadian entrainment to temperature, but not light, in the isolated suprachiasmatic nucleus</t>
  </si>
  <si>
    <t>JOURNAL OF NEUROPHYSIOLOGY</t>
  </si>
  <si>
    <t>The suprachiasmatic nucleus (SCN) is the master pacemaker that drives circadian rhythms in mammalian physiology and behavior. The abilities to synchronize to daily cycles in the environment and to keep accurate time over a range of physiologic temperatures are two fundamental properties of circadian pacemakers. Recordings from a bioluminescent reporter (Per1-luc) of Period1 gene activity in rats showed that the cultured SCN entrained to daily, 1.5degreesC cycles of temperature, but did not synchronize to daily light cycles. Temperature entrainment developed by 1 day after birth. Light cycles failed to affect the isolated SCN of rats aged 2 to 339 days. Entrainment to a 3-h shift in the warm-cool cycle was possible in &lt;3 days with 3 degrees C cycles. Importantly, Per1-luc expression in vitro was similar to that seen in vivo where peak expression occurs approximately 1 h prior to the daily increase in temperature. In addition, the firing rate of individual mouse SCN neurons continued to express near 24-h rhythms from 24 - 37 degrees C. At lower temperatures, the percentage of rhythmic cells was reduced, but periodicity was temperature compensated. The results indicate that normal rhythms in brain temperature may serve to stabilize rhythmicity of the circadian system in vivo and that temperature compensation of this period is determined at the level of individual SCN cells.</t>
  </si>
  <si>
    <t>Herzog, Erik/0000-0001-7209-5174; Huckfeldt, Rachel/0000-0002-9220-2261</t>
  </si>
  <si>
    <t>0022-3077</t>
  </si>
  <si>
    <t>1522-1598</t>
  </si>
  <si>
    <t>10.1152/jn.00129.2003</t>
  </si>
  <si>
    <t>WOS:000184565300024</t>
  </si>
  <si>
    <t>Relina, LI; Gulevsky, AK</t>
  </si>
  <si>
    <t>A possible role of molecular chaperones in cold adaptation</t>
  </si>
  <si>
    <t>A brief history of molecular chaperones is presented in relation to low temperature stresses across a range of species. The recent knowledge of participation of chaperones in cold adaptive mechanisms is reviewed. Possible applications of molecular chaperones and directions of future investigations are discussed.</t>
  </si>
  <si>
    <t>Gulevskyy, Oleksandr/0000-0002-4676-3375</t>
  </si>
  <si>
    <t>WOS:000185476600001</t>
  </si>
  <si>
    <t>Brock, MA; Nielsen, DL; Shiel, RJ; Green, JD; Langley, JD</t>
  </si>
  <si>
    <t>Drought and aquatic community resilience: the role of eggs and seeds in sediments of temporary wetlands</t>
  </si>
  <si>
    <t>1. A long-lived bank of propagules consisting of eggs, seeds and spores is one mechanism that allows aquatic communities to survive drought. A drying (drought) event is, for aquatic organisms in a temporary wetland, a phase from which communities must recover. Such a dry phase is often considered a disturbance but should not be considered adverse or catastrophic for the organisms that have evolved to live in temporarily wet habitats. 2. This paper explores the parallels between the egg bank of zooplankton and the seed bank of aquatic plants as means of survival in temporary wetlands. The resilience of communities in temporary wetland ecosystems is assessed by examining dormancy, hatching, germination, establishment and reproduction of animals and plants from the egg and seed banks of wetlands with a range of wetting and drying regimes. 3. Both the zooplankton and aquatic plants of the temporary wetlands studied rely on their egg and seed banks as a means for surviving drying. These communities recover after the disturbance of drying by means of specific patterns of dormancy, dormancy breakage, hatching, germination, establishment and reproduction. Spatial and temporal patterns of species richness allow resilience through dormancy, as not all species are present at all sites and not all species hatch and germinate at the same time. Multiple generations in the egg and seed bank and complexity of environmental cues for dormancy breakage also contribute to the ecosystem's ability to recover after a drying event. A persistent egg and seed bank allows species-rich communities to hatch, germinate and develop rapidly once dormancy is broken. Rapid establishment of species-rich communities that reproduce rapidly and leave many propagules in the egg and seed bank also facilitates community recovery on flooding of a temporary wetland after a drying event. 4. To maintain the diversity of temporary wetland communities through droughts and floods we need to manage the dry and wet phases of wetlands. To conserve a wide range of wetland types, we need to maintain a variety of hydrological patterns across the landscape.</t>
  </si>
  <si>
    <t>Nielsen, Daryl/E-7378-2011; Nielsen, Daryl/J-3429-2015</t>
  </si>
  <si>
    <t>Nielsen, Daryl/0000-0003-2581-1582; Nielsen, Daryl/0000-0003-2581-1582</t>
  </si>
  <si>
    <t>10.1046/j.1365-2427.2003.01083.x</t>
  </si>
  <si>
    <t>WOS:000183640900007</t>
  </si>
  <si>
    <t>Willis, CKR; Brigham, RM</t>
  </si>
  <si>
    <t>Defining torpor in free-ranging bats: experimental evaluation of external temperature-sensitive radiotransmitters and the concept of active temperature</t>
  </si>
  <si>
    <t>A variety of definitions involving body temperature (T-b), metabolic rate and behavior have been used to define torpor in mammals and birds. This problem is confounded in some studies of free-ranging animals that employ only skin temperature (T-sk), a measure that approximates but may not precisely reflect T-b. We assess the accuracy of T-sk in the context of a recent definition for torpor called active temperature. We compared the active temperatures of individual big brown bats (Eptesicus fuscus), which aggregate in cavities, with solitary, foliage-roosting hoary bats (Lasiurus cinereus). In captive big brown bats, we compared T-sk and core T-b at a range of ambient temperatures for clustered and solitary roosting animals, compared T-sk and T-b during arousal from torpor, and quantified the effect of flight on warming from torpor. Hoary bats had significantly lower active temperatures than big brown bats despite having the same normothermic T-sk. T-sk was significantly lower than T-b during normothermia but often greater than T-b during torpor. Flight increased the rate of warming from torpor. This effect was more pronounced for T-sk than T-b. This suggests that bats could rely on heat generated by flight muscles to complete the final stages of arousal. Using active temperature to define torpor may underestimate torpor due to ambient cooling of external transmitters or animals leaving roosts while still torpid. Conversely, active temperature may also overestimate shallow torpor use if it is recorded during active arousal when shivering and non-shivering thermogenesis warm external transmitters. Our findings illuminate the need for laboratory studies that quantify the relationship between metabolic rate and T-sk over a range of ambient temperatures.</t>
  </si>
  <si>
    <t>Brigham, R. Mark/E-6825-2010; Willis, Craig/F-5218-2013; Wassmer, Tom/D-7727-2011</t>
  </si>
  <si>
    <t xml:space="preserve">Brigham, R. Mark/0000-0001-6765-4250; </t>
  </si>
  <si>
    <t>10.1007/s00360-003-0343-y</t>
  </si>
  <si>
    <t>WOS:000184298100002</t>
  </si>
  <si>
    <t>Bogen, AD; Bork, EW; Willms, WD</t>
  </si>
  <si>
    <t>Defoliation impacts on Festuca campestris (Rydb.) plants exposed to wildfire</t>
  </si>
  <si>
    <t>Wildfires commonly occur in the Fescue Prairie of Alberta, but little information exists to provide a basis for making grazing recommendations after burning. A wildfire in April 1999 provided an opportunity to study the effect of season and intensity of post-burn defoliation on foothills rough fescue (F. campestris Rydb.) in southwestern Alberta. A 3 (date of defoliation) x 2 (defoliation intensity) factorial experiment with 10 replicates (plants) was established in both a burned and a non-burned grassland and analyzed as a nested design. Plants were defoliated once during active vegetative growth (17 May), inflorescence development (2 July), or dormancy (30 September), at either 5 or 15-cm clipped stubble heights in the first growing season after fire. Burning increased tiller numbers by 54% compared to non-burned plants but reduced plant ANPP by 51% in the second growing season. While a single defoliation of burned plants, particularly early in the year, had little effect on growth, delaying defoliation into July decreased tillers 1 year later. Increasing defoliation intensity had the greatest impact on non-burned plants, reducing plant height (15%) as well as tiller (21%) and plant (32%) ANPP in the second year. May defoliation reduced etiolated growth 1 year later regardless of burn treatment. A single grazing event after wildfire does not necessarily appear to detrimentally affect rough fescue; however, the low herbage available immediately after fire may not justify the increased risk to the plant with subsequent grazing.</t>
  </si>
  <si>
    <t>10.2307/4004042</t>
  </si>
  <si>
    <t>WOS:000184011400011</t>
  </si>
  <si>
    <t>Abbott, RJ; James, JK; Milne, RI; Gillies, ACM</t>
  </si>
  <si>
    <t>Plant introductions, hybridization and gene flow</t>
  </si>
  <si>
    <t>Meeting on Mechanisms Regulating Gene Flow in Flowering Plants</t>
  </si>
  <si>
    <t>DEC 04-05, 2002</t>
  </si>
  <si>
    <t>ROYAL SOC, LONDON, ENGLAND</t>
  </si>
  <si>
    <t>ROYAL SOC</t>
  </si>
  <si>
    <t>Many regional floras contain a high proportion of recently introduced plant species. Occasionally, hybridization between an introduced species and another species (introduced or native) can result in interspecific gene flow. This may occur even in instances where the F, hybrid shows very high sterility, but occasionally produces a few viable gametes. We provide examples of gene flow occurring between some rhododendrons recently introduced to the British flora, and between an introduced and native Senecio species. Neutral molecular markers have normally been employed to obtain evidence of interspecific gene flow, but the challenge now is to isolate and characterize functional introgressed genes and to determine how they affect the fitness of introgressants and whether they improve adaptation to novel habitats allowing introgressants to expand the range of a species. We outline a candidate gene approach for isolating and characterizing an allele of the PAY gene in Senecio vulgaris, which is believed to have introgressed from S. squalidus, and which causes the production of ray florets in flower heads. We discuss the effects of this introgressed allele on individual fitness, including those that originate directly from the production of ray florets plus those that may arise from pleiotropy and/or linkage.</t>
  </si>
  <si>
    <t>James, Juliet/0000-0002-4339-3583</t>
  </si>
  <si>
    <t>10.1098/rstb.2003.1289</t>
  </si>
  <si>
    <t>WOS:000183891600024</t>
  </si>
  <si>
    <t>Zaidan, F; Kreider, DL; Beaupre, SJ</t>
  </si>
  <si>
    <t>Testosterone cycles and reproductive energetics: Implications for northern range limits of the Cottonmouth (Agkistrodon piscivorus leucostoma)</t>
  </si>
  <si>
    <t>To assess the possibility of thermal effects on reproductive function as a range-limiting mechanism in cottomnouths, we investigated the effects of temperature/ photoperiod regimes on monthly male testosterone levels in three groups. The first was a field group, the second was a lab control group that received natural temperature/photoperiod conditions, and the third was an experimental lab group that received temperature/photoperiod conditions of a region north of the current range limit. The field and lab control groups exhibited a single testosterone peak in August (34.4 and 14.1 ng ml(-1), respectively) that coincided with observed reproductive activities in Northwestern Arkansas. The experimental group also exhibited a single peak (11.7 ng ml(-1)), but the peak was delayed by one month. We coupled energetic calculations with environmental temperature, the timing of reproductive events, and the time available for foraging to demonstrate how pre- and postcopulation reproductive failure may serve as a sublethal range-limiting mechanism. North of their current range limit, the reduced time for energy acquisition may not allow for sufficient juvenile recruitment into the population to replace losses. Therefore, cottonmouths may be prevented from establishing a more northern range limit due to their reproductive physiology.</t>
  </si>
  <si>
    <t>10.1643/0045-8511(2003)003[0231:TCAREI]2.0.CO;2</t>
  </si>
  <si>
    <t>WOS:000183817700001</t>
  </si>
  <si>
    <t>Babendreier, D; Kuske, S; Bigler, F</t>
  </si>
  <si>
    <t>Overwintering of the egg parasitoid Trichogramma brassicae in Northern Switzerland</t>
  </si>
  <si>
    <t>As part of a general risk assessment study we investigated the overwintering abilities of Trichogramma brassicae Bezd. (Hym.: Trichogrammatidae) in Northern Switzerland. Eggs of six host species parasitized by T. brassicae were exposed under outdoor conditions every two weeks between 26 September and 7 November 1998. We found that T. brassicae is able to overwinter successfully on six lepidopteran species in the families Tortricidae, Noctuidae, Plutellidae, Pyralidae and Crambidae. Between 75 and 100% emergence was observed in the following spring for all of the six tested host species exposed on 26 September. On later exposure dates, spring emergence decreased significantly and no development of T. brassicae offspring occurred from host eggs parasitized on 7 November. Emergence of T. brassicae from eggs of Ephestia kuehniella Zeller parasitized at weekly intervals in autumn 1999 occurred in the same year until the end of October if the eggs were parasitized by 10 September. All offspring from eggs that were parasitized from 17 September onwards went into diapause. Spring emergence of T. brassicae adults was observed between end of April and beginning of May both in 1999 and 2000. Fecundity of T. brassicae females that overwintered on E. kuehniella was not significantly different from the fecundity of control females that were reared without diapause under optimal conditions at 25degreesC. Our results demonstrate that the egg parasitoid T. brassicae is able to overwinter successfully in Northern Switzerland and has the potential to establish in Switzerland. As a result, potential non-target effects are not locally restricted but may occur on a large geographical scale.</t>
  </si>
  <si>
    <t>10.1023/A:1023661420247</t>
  </si>
  <si>
    <t>WOS:000182608200002</t>
  </si>
  <si>
    <t>Zilahi-Balogh, GMG; Salom, SM; Kok, LT</t>
  </si>
  <si>
    <t>Development and reproductive biology of Laricobius nigrinus, a potential biological control agent of Adelges tsugae</t>
  </si>
  <si>
    <t>Biological studies on Laricobius nigrinus Fender (Coleoptera: Derodontidae) were conducted in the laboratory to obtain basic information on this little known predator. Laricobius nigrinus is a candidate biological control agent of the hemlock woolly adelgid, Adelges tsugae Annand (Homoptera: Adelgidae), an exotic pest on eastern (Tsuga canadensis (L.) Carriere) and Carolina (T. caroliniana Engelmann) hemlocks in the eastern United States. It is univoltine and undergoes an aestival diapause. Post-aestivation activity period was 36.6 and 30.8 weeks for males and females, respectively. Adult activity and oviposition are well synchronized with the over-wintering generation of A. tsugae. Mean lifetime fecundity was 100.8 eggs over a mean duration of 13.2 weeks oviposition period. Within the temperature range (12-18 degreesC) studied, development was fastest at 18 degreesC. Mean development time from egg to adult was 88.8, 64.8 and 46.6 days at 12, 15 and 18 degreesC, respectively. Laricobius nigrinus has four larval instars. Mean larval consumption was 225.9 and 252.3 A. tsugae eggs at 12 and 18 degreesC, respectively. These findings provide essential data on the rate of development and feeding capacity of L. nigrinus at temperatures typical of ambient conditions during late winter/early spring in Virginia. Its rapid development at 18 degreesC indicates that it has potential as a biological control agent of A. tsugae because of its synchrony with the development of the over-wintering generation of A. tsugae in eastern United States.</t>
  </si>
  <si>
    <t>Kok, Loke/G-9922-2016</t>
  </si>
  <si>
    <t>Kok, Loke/0000-0002-5734-3472</t>
  </si>
  <si>
    <t>10.1023/A:1023613008271</t>
  </si>
  <si>
    <t>WOS:000182608200004</t>
  </si>
  <si>
    <t>Lewis, PA; DeLoach, CJ; Knutson, AE; Tracy, JL; Robbins, TO</t>
  </si>
  <si>
    <t>Biology of Diorhabda elongata deserticola (Coleoptera : Chrysomelidae), an Asian leaf beetle for biological control of saltcedars (Tamarix spp.) in the United States</t>
  </si>
  <si>
    <t>Adults and larvae of Diorhabda elongata Brulle subspecies deserticola Chen feed on the foliage of saltcedars (Tamarix spp.). All three instars are black, the 2nd with an indistinct, and the 3rd with a distinct yellowish lateral stripe; full-grown larvae reach ca. 9 mm in length and pupate in cells in litter on the ground or a few cm below the soil surface. Adults are yellowish with two dark brown stripes on each elytron. Duration of the egg averaged 5 days, 1st instar 4.9 days, 2nd instar 4.8 days, 3rd instar 7.4 days, prepupa 4.8 days, and pupa 7.1 days at 24.1 degreesC. Preoviposition averaged 3.9 days and an average female oviposited over a 12-day period and laid 194 eggs. Degree-day accumulations for development were 234.2 for the three larval instars and 91.3 for the pupa above a developmental threshold of 12.5degreesC. Net reproductive rate (R(0)) in the laboratory at 28.6degreesC and on the best Tamarix accession was calculated at 88, generation time at 37 days, and innate capacity of increase (r(m)) at 0.112, giving a population doubling time of 6.2 days. In field cages in Colorado, Wyoming, Utah, Nevada, and California, overwintering adults emerged from late April to early May. Adults of the first generation emerged in early to mid-July, and 2nd generation adults emerged from mid-August to early September and overwintered. High populations of larvae developing in field cages caused defoliation, dieback, and sometimes death of the Tamarty trees. At the three study sites in Texas, maximum daylength was 14h 21 min and larvae exposed to these conditions produced adults in reproductive diapause early in the season and subsequently failed to overwinter. North of 38degrees latitude in the United States, populations of D. e. deserticola originating from Fukang, China and Chilik, Kazakhstan are active throughout the growing season, successfully overwinter, and are potentially a highly effective control agent for saltcedar. Published by Elsevier Science (USA).</t>
  </si>
  <si>
    <t>10.1016/S1049-9644(03)00002-1</t>
  </si>
  <si>
    <t>WOS:000182789600001</t>
  </si>
  <si>
    <t>Nava, DE; Parra, JRP</t>
  </si>
  <si>
    <t>Biology of Cerotoma arcuatus (Coleoptera : Chrysomelidae) and field validation of a laboratory model for temperature requirements</t>
  </si>
  <si>
    <t>Cerotoma arcuatus Olivier is a polyphagous pest of legumes [soybean, Glycine max (L.); dry beans, Phaseolus vulgaris (L.); and cowpeas, Vigna unguiculata (L.) ], all of which are considered important protein sources for humans and domestic animals. Studies on the biology and temperature requirements of C. arcuatus were made under laboratory and field (cage) conditions. In the laboratory, insects were reared on soybean plants in incubators held at 18, 20, 22, 25, 28, 30, or 32degreesC, 70 +/- 10% RH, and a photoperiod of 14:10 (L:D) h. A degree-days (DD) model developed based on the incubator data were validated in the field based on air and soil temperatures. The duration of the egg, larva-to-adult, and egg-to-adult period was inversely correlated with the temperature within the range of 18-32degreesC, with the highest viability found from 20 to 30degreesC. The temperature threshold for development and the thermal constant for the egg phase and the larva-to-adult periods were 13.6degreesC and 106.7 DD, 8.3degreesC and 399.4 DD, and 10.7degreesC and 489.0 DD, respectively. The DD model for the egg-to-adult period, calculated using constant temperatures in the laboratory, was found to be valid for populations of C. arcuatus in the field, based on the fluctuating air and soil temperatures, although air temperatures provided more precise predictions. These data provide support for the rational control of this pest through population predictions based on their temperature requirements.</t>
  </si>
  <si>
    <t>Nava, Dori E/F-6915-2014; Parra, Jose Roberto Postali/D-9282-2012</t>
  </si>
  <si>
    <t>10.1603/0022-0493-96.3.609</t>
  </si>
  <si>
    <t>WOS:000183648000016</t>
  </si>
  <si>
    <t>Lissoni, P; Malugani, F; Brivio, F; Piazza, A; Vintimilla, C; Giani, L; Tancini, G</t>
  </si>
  <si>
    <t>Total pineal endocrine substitution therapy (TPEST) as a new neuroendocrine palliative treatment of untreatable metastatic solid tumor patients: A phase II study</t>
  </si>
  <si>
    <t>NEUROENDOCRINOLOGY LETTERS</t>
  </si>
  <si>
    <t>OBJECTIVES: It is known since many years that the pineal gland plays an anticancer role, and melatonin (MLT) , the most investigated pineal hormone, has been proven to exert antitumor activity. However, MLT would not be the only hormone responsible for the antitumor action of the pineal gland. In fact, recent advances in the pineal investigations have shown that pineal indoles other than MLT may also exert anticancer activity, namely the three main indoles, consisting of 5-methoxytriptamine (5-MTT), 5-methoxytryptophol (5-MTP) and 5-methoxy-indole acetic acid (5-MIA). Cancer progression has appeared to be associated with a concomitant decline in the pineal endocrine function. Therefore, the replacement of a complete pineal function in the advanced cancer patients would required the exogenous administration of the overall four pineal indoles. Several clinical studies have shown that MLT alone at pharmacological doses may induce a control of the neoplastic progression in about 30% of untreatable metastatic solid tumor patients. The present study was performed in an attempt to evaluate the therapeutic of a total pineal endocrine substitution therapy with its four indole hormones in cancer patients, for whom no other conventional therapy was available. METHODS: The study included 14 metastatic solid tumor patients, who had failed to respond to the conventional anticancer therapies. The pineal indoles were given orally according to a schedule elaborated in an attempt to reproduce their physiological circadian secretion during the daily photoperiod. MLT was given at 20 mg/day during the night, whereas the other indoles were given at 1 mg/day, by administering 5-MIA in the morning, 5-MTP at noon and 5-MTT in the afternoon. RESULTS: A disease-control was achieved in 9/14 (64%) patients, consisting of partial response (PR) in one patient and stable disease (SD) in the other 8 patients. The median time of disease-control (PR + SD) was 6 months (range: 4-10). CONCLUSIONS: This preliminary study shows that a total pineal endocrine replacement therapy by an exogenous administration of the overall four pineal indoles may induce a disease-control in about 60% of untreatable metastatic solid tumor patients. Then, these results would be clearly superior with respect to those described with MLT alone, by confirming in humans that MLT is not the only hormone responsible for the anticancer property of the pineal gland. Since Cartesius was the first author who suggested the fundamental role of the pineal in the connection between consciousness and biological life, this therapy could be defined as a Cartesian therapy.</t>
  </si>
  <si>
    <t>0172-780X</t>
  </si>
  <si>
    <t>JUN-AUG</t>
  </si>
  <si>
    <t>PII NEL243403A18</t>
  </si>
  <si>
    <t>WOS:000185124100024</t>
  </si>
  <si>
    <t>Karanam, S; Goossens, H; Klumperman, B; Lemstrat, P</t>
  </si>
  <si>
    <t>Controlled synthesis and characterization of model methyl methacrylate/tert-butyl methacrylate triblock copolymers via ATRP</t>
  </si>
  <si>
    <t>MACROMOLECULES</t>
  </si>
  <si>
    <t>The heterogeneous atom transfer radical polymerization (ATRP) of tert-butyl methacrylate (tBMA) using CuX/N,N,N',N",N'"-pentamethyldiethylenetriamine (PMDETA) catalytic system with various initiators R-X (X = Br, Cl) was investigated. The importance of the structure of the initiator on the polymerization of tBMA was briefly examined. Polymerization of tBMA with ethyl 2-bromoisobutyrate resulted in uncontrolled polymerization due to slow initiation because of the low back strain effect and relatively high propagation rate constant of tBMA. Well-controlled polymers were obtained with p-toluenesulfonyl chloride and 2,2,2-trichloroethanol initiators. This can be explained by the fast initiation coupled with the rapid establishment of the equilibrium between the active and dormant species in the polymerization. Poly(methyl methacrylate) macroinitiators were used to synthesize poly(tBMA-b-MMA-b-tBMA) triblock copolymers in a range of tBMA compositions. The use of a mixed halogen system in the block copolymer synthesis leads to fast initiation and fast deactivation, resulting in controlled molecular weights and a low polydispersity index. Gradient polymer elution chromatography was used to confirm the block copolymer structure. The retention time of the block copolymers lie in between the retention times of the two homopolymers, indicating the existence of a (block) copolymer structure. This technique was successfully used to identify the influence of the ATRP reaction conditions on the final block copolymer structure.</t>
  </si>
  <si>
    <t>Klumperman, Bert/0000-0003-1561-274X</t>
  </si>
  <si>
    <t>0024-9297</t>
  </si>
  <si>
    <t>MAY 6</t>
  </si>
  <si>
    <t>10.1021/ma021399+</t>
  </si>
  <si>
    <t>WOS:000182646600012</t>
  </si>
  <si>
    <t>Ohashi, K; Kawauchi, SE; Sakuratani, Y</t>
  </si>
  <si>
    <t>Geographic and annual variation of summer-diapause expression in the ladybird beetle, Coccinella septempunctata (Coleoptera : Coceinellidae), in Japan</t>
  </si>
  <si>
    <t>Variation in the summer-diapause expression of the ladybird beetle, Coccinella septempunctata, among local populations and years was investigated by field observation and dissection of sampled specimens, in Japan. Only non-diapausing adults were found in Hokkaido, northern Japan, whereas diapausing adults were observed at most sites in Honshu and southward in summer. However, the non-diapausing adults were also observed in northern Honshu and at high-altitudinal sites of central Honshu. The frequency of diapause expression in northern Honshu varied greatly among populations and years. The frequency of non-diapausing adults was significantly higher when average daily mean air temperature for July was relatively low. This indicated that the populations inhabiting northern Honshu have plasticity in diapause induction, primarily in response to temperature conditions. Moreover, the coexistence of diapausing adults and non-diapausing adults at the same site was often observed. This suggested that there might be genetic variation in diapause tendency within a local population.</t>
  </si>
  <si>
    <t>WOS:000183990500004</t>
  </si>
  <si>
    <t>Takafuji, A; Santoso, S; Hinomoto, N; Shih, CIT; Ho, CC; Gotoh, T</t>
  </si>
  <si>
    <t>Diapause characteristics of two species of tetranychid mites (Acari : Tetranychidae) in southern Japan and Taiwan</t>
  </si>
  <si>
    <t>As in other Tetranychus species, both T kanzawai and T urticae undergo reproductive diapause induced by short-days and low temperatures. This study compares the diapause characteristics of populations of these two species from Taiwan with those from Kagoshima (southern Japan) and the Okinawa islands (southwestern islands). Our previous study (Takafuji et al., 2001, Appl. Entomol. Zool. 36: 177-184) showed that most T kanzawai populations from Kagoshima exhibited more than 90% diapause at 15degreesC-9L15D, but the incidence of diapause in populations from the Okinawa islands was very low, and some exhibited no diapause even at 15degreesC. The present study shows that populations from central Taiwan, including those from the lowlands, exhibited a lower incidence of diapause than populations from Kagoshima, but a higher incidence than populations from the Okinawa islands. These results imply that the gene flow among populations in the lowlands and mountains maintains a higher incidence of diapause in Taiwan, but the diapause characteristic may have been eliminated by warm temperatures on the Okinawa islands, on which there are no high mountains. On the other hand, all populations of T urticae from Kagoshima, Okinawa and Taiwan similarly exhibited a very low incidence of diapause.</t>
  </si>
  <si>
    <t>WOS:000183990500009</t>
  </si>
  <si>
    <t>Bennett, VA; Lee, RE; Nauman, JS; Kukal, O</t>
  </si>
  <si>
    <t>Selection of overwintering microhabitats used by the Arctic woollybear caterpillar, Gynaephora groenlandica</t>
  </si>
  <si>
    <t>In extreme envirorments such as the High Arctic, climatic conditions challenge physiological tolerance of insects resulting in prolonged dormancy and extended life cycles. Therefore, the selection of suitable microhabitats for overwintering is crucial. At two field sites on Ellesmere Island, we located hibernacula (silk overwintering structures) used by the Arctic woollybear caterpillar, Gynaephora groenlandica (Wocke) (Lepidoptera: Lymantriidae) during their 11 month dormancy. All hibernacula found were anchored to the base of rocks and were not associated with vegetation. Rocks may function to absorb solar radiation and re-radiate heat, accelerating localized snowmelt, thus allowing caterpillars to emerge as early as possible in spring to begin foraging. Temperatures experienced by G. groenlandica in hibernacula throughout the winter were well within their physiological tolerance range. During late summer aestivation, hibernaculum temperatures were similar to, but more stable than, nearby soil surface temperatures. Lower maximum daily hibernaculum temperatures during the warmest month (July) may reduce metabolic rates and provide some energy savings. Since hibernacula were not randomly distributed around rocks, this suggests that G. groenlandica key in on some feature of the hibernaculum site. The northeast orientation of hibernacula at Eastwind Lake corresponds to the leeward side of rocks. Therefore wind patterns may be important in hibernaculum site selection. Other potential cues that may guide selection of hibernacula sites remain unclear: no seasonal changes in preference for light or soil moisture were observed between active and dormant caterpillars, and thermotaxis could not be distinguished from thigmotaxis.</t>
  </si>
  <si>
    <t>WOS:000184349000008</t>
  </si>
  <si>
    <t>Cope, DR</t>
  </si>
  <si>
    <t>Variation in daily and seasonal foraging routines of non-breeding barnacle geese (Branta leucopsis): working harder does not overcome environmental constraints</t>
  </si>
  <si>
    <t>This study describes the changes in stored body fat in Svalbard barnacle geese Branta leucopsis over the non-breeding period, and uses behavioural patterns to explain the variation in body fat stores. It was predicted that foraging effort would: (1) increase at low food densities; (2) increase when days were short; (3) decrease in smaller flocks; (4) be bimodally distributed throughout the day for long days, but constant for short days. Time constraints were found to be the major driving force behind foraging decisions during the shortest days of mid-winter, whereas food density was found to drive decisions during longer days. Field observations of fat stores showed that fat was rapidly accumulated at the start and end of the non-breeding period, but that fat stores remained constant during mid-winter. It is suggested that day length prevented a positive fat storage rate in mid-winter through the limitation of foraging time, even though foraging effort was high during this period. During a single day, evidence for a bimodal foraging routine was found, where feeding activity was concentrated in the early morning and late afternoon periods. This pattern was found in the full range of day lengths, which suggests that even for short days, feeding must be interrupted so that other essential activities can be conducted. It is concluded that the behavioural choices of barnacle geese were constrained by environmental conditions, and that these behavioural patterns allow the variation in fat stores to be explained.</t>
  </si>
  <si>
    <t>10.1017/S0952836903003509</t>
  </si>
  <si>
    <t>WOS:000183462900007</t>
  </si>
  <si>
    <t>Day length, latitude and behavioural (in)flexibility in baboons (Papio cynocephalus ursinus)</t>
  </si>
  <si>
    <t>Annual cycles in day length are an important consideration in any analysis of seasonal behaviour patterns, since they determine the period within which obligate diurnal or nocturnal animals must conduct all of their essential activities. As a consequence, seasonal variation in day length may represent an ecological constraint on behaviour, since short winter days restrict the length of the time available for foraging in diurnal species (with long summer days, and thus short nights, a potential constraint for nocturnal species). This paper examines monthly variation in activity patterns over a 4-year study of chacma baboons (Papio cynocephalus ursinus) at De Hoop Nature Reserve, South Africa. Time spent feeding, moving, grooming and resting are all significant positive functions of day length, even before chance events such as disease epidemics and climatically mediated home range shifts have been accounted for. These results provide strong support for the idea that day length acts as an ecological constraint by limiting the number of daylight hours and thus restricting the active period at certain times of year. Day length variation also has important implications across populations. Interpopulation variation in resting time, and non-foraging activity in general, is a positive function of latitude, with long summer days at temperate latitudes apparently producing an excess of time that cannot profitably be devoted to additional foraging or social activity. However, it is the short winter days that are probably of greatest importance, since diurnal animals must still fulfil their foraging requirements despite the restricted number of daylight hours and elevated thermoregulatory requirements at this time of year. Ultimately this serves to restrict the maximum ecologically tolerable group sizes of baboon populations with increasing distance from the equator. Seasonal variation in day length is thus an important ecological constraint on animal behaviour that has important implications both within and between populations, and future studies at non-equatorial latitudes must clearly be mindful of its importance.</t>
  </si>
  <si>
    <t>Payne, Hallam/B-4074-2009; Hill, Russell/D-9113-2013; Dixon, Philip Michael/I-4843-2019</t>
  </si>
  <si>
    <t>10.1007/s00265-003-0590-7</t>
  </si>
  <si>
    <t>WOS:000182461400003</t>
  </si>
  <si>
    <t>Jing, XH; Kang, L</t>
  </si>
  <si>
    <t>Geographical variation in egg cold hardiness: a study on the adaptation strategies of the migratory locust Locusta migratoria L.</t>
  </si>
  <si>
    <t>1. For many species of insect, cold hardiness is an important trait that enables a population to develop in the next season and to extend its range. To elucidate the role of cold hardiness of the migratory locust Locusta migratoria L. in its outbreak and distribution areas, egg cold hardiness was examined in locusts derived from four locations from latitude 18degrees23'N to latitude 41degrees10'N in eastern China. 2. The supercooling points of eggs from different geographic populations did not differ significantly for the first development stage, with an average +/- SE of -24.5 +/- 0.51degreesC, or for the second stage, -22.06 +/- 0.68 degreesC, however there was a significant difference for the embryonic development phase among the four geographical populations. The egg supercooling point increased gradually from neonatal egg to old egg; eggs prior to hatching always had a much higher supercooling point. 3. Comparisons of the cold hardiness of four populations were carried out by validating the close correlation between latitude and the effects of cold on hatching, low lethal temperature (Ltemp(50)), and low lethal time (Ltime(50)). There were significant differences among the four populations; the northern population was more cold hardy than the southern population, and the two mid-latitude populations were intermediately cold hardy. 4. The cold hardiness of all populations was enhanced to various degrees by short-term cold acclimation at 0 degreesC and 5 degreesC. For most populations, a 2-day acclimation period seemed to be optimal.</t>
  </si>
  <si>
    <t>10.1046/j.1365-2311.2003.00497.x</t>
  </si>
  <si>
    <t>WOS:000181831600004</t>
  </si>
  <si>
    <t>Walsh, GC</t>
  </si>
  <si>
    <t>Host range and reproductive traits of Diabrotica speciosa (Germar) and Diabrotica viridula (F.) (Coleoptera : Chrysomelidae), two species of South American pest rootworms, with notes on other species of Diabroticina</t>
  </si>
  <si>
    <t>The reproductive biology, and larval and adult host rant e of Diabrotica speciosa (Germar), Diabrotica viridula (F.), Acalymma spp. (Coleoptera: Chrysomelidae: Galerucinae), and other Diabroticina are described. These Diabroticina are pests of several crops in South and Central America. The adult feeding hosts are compared, among species, and within species in different seasons, Laboratory oviposition and larval development tests oil several hosts, provided the basis to construct a table of putative hosts, and general reproductive traits related to two species groups of Diabrotica (virgifera and fucata). Eggs of D. speciosa and D. viridula. were exposed to low temperatures to detect the ability to be dormant. Multivoltinism and lack of egg diapause was demonstrated for the three species, and field data suggest other South American species present the same traits. Diabrotica speciosa (fucata group) larvae developed well on maize (Zea mays I.). peanuts (Arachis hypogaea L.), and soybeans (Glycine max (L.) Merrill) roots, and not so well oil pumpkin (Cucurbita maxima Duchesne and Cucurbita andreana Naudin), beaus (Phaseolus spp.) and potato (Solanum tuberosum L.) roots. Oviposition preferences roughly paralleled larval suitability. but there was a clear preference for cucurbits as adult food, when a available pigweed (Amaranthus quitensis Knuth), sunflower (Ikhanthus annuus. L.), and alfalfa (Medicago sativa L.) were in second place. Diabrotica viridula (virgifera group), preferred maize as adult and larval food, and for oviposition. Acalymma spp.. were associated in every respect to cucurbits, Other species showed varying degrees of preference for oviposition and feeding, but in general. cucurbits were the preferred adult feeding hosts. Followed by several wild plants, and maize the preferred oviposition host. Whereas cucurbits A were consistently visited by the adults of every species, the virgifera group species ovipositioned and developed exclusively on Mono-cotyledonae, However, D, speciosa. as expected for a fucata group species ovipositcd and developed oil a wide range of hosts. This new knowledge oil South American Diabroticina is discussed in the context of the current knowledge oil North American Diabroticina, Differences and similarities are discussed in connection with their pestiferous status, and their potential for adaptation to new hosts.</t>
  </si>
  <si>
    <t>10.1603/0046-225X-32.2.276</t>
  </si>
  <si>
    <t>WOS:000182354100006</t>
  </si>
  <si>
    <t>Henry, CS; Brooks, SJ; Duelli, P; Johnson, JB</t>
  </si>
  <si>
    <t>A lacewing with the wanderlust: the European song species 'Maltese', Chrysoperla agilis, sp.n., of the carnea group of Chrysoperla (Neuroptera : Chrysopidae)</t>
  </si>
  <si>
    <t>SYSTEMATIC ENTOMOLOGY</t>
  </si>
  <si>
    <t>A fifth European member of the Holarctic carnea sibling species group, Chrysoperla agilis , sp.n. is described. This species was initially recognized because of its unique song phenotype. Both sexes produce one type of song, characterized by a single very long volley averaging 4.5 s in duration and repeated every 9.5 s. The unit of exchange during heterosexual duets (the shortest repeated unit) is the single volley. The carrier frequency is upwardly, then downwardly, modulated during each volley. The maximum frequency is higher (around 110 Hz) than in other members of the carnea group. Each volley ends with an audible, percussive 'rattle'. Song features vary only slightly over a large geographical range that extends from northern Iran westward to the Azores and northward to southern Switzerland. Discriminant function analysis confirms the uniqueness of the C. agilis song in comparison with nine other song species. Morphologically, the adult of C. agilis is very similar to C. carnea and C. pallida and is generally intermediate between them with respect to the size of the pretarsal basal dilation, the shape of the genital lip and chin, the colour and type of setae on the abdomen, and colour markings on the head and mouthparts. No single feature will distinguish C. agilis from either C. carnea or C. pallida , but a suite of physical attributes can be used with reasonable success. Larval morphology fails to distinguish clearly C. agilis from other song species. Ecologically, C. agilis shares an affinity for low vegetation with C. lucasina and C. carnea , and a preference for milder, Mediterranean climates with C. mediterranea . Adults undergo a colour change to pale yellowish brown during winter diapause, and eggs are laid singly rather than in groups. Based on its ecological characteristics, C. agilis may prove to be an effective agent of biological control in the agricultural fields of warmer, drier parts of southern Europe and the Middle East, where other members of the carnea group are less common or absent.</t>
  </si>
  <si>
    <t>0307-6970</t>
  </si>
  <si>
    <t>10.1046/j.1365-3113.2003.00208.x</t>
  </si>
  <si>
    <t>WOS:000181968100001</t>
  </si>
  <si>
    <t>Photoperiod-dependent adult diapause within a geographical cline in the multivoltine bruchid Bruchidius dorsalis</t>
  </si>
  <si>
    <t>The bruchid beetle Bruchidius dorsalis Fahraeus ( Coleoptera: Bruchidae) has been known to undergo larval diapause during the final instar under short photoperiods ( Kurota &amp; Shimada, 2001). This species has a multivoltine life cycle and the overwintering stages show a geographical variation across Japan ( Kurota &amp; Shimada, 2002). In cooler areas, overwintering occurs during the final instar, whereas in warmer climates overwintering can occur during several developmental stages: non-diapausing young instars, diapausing instars, and adults. In this study, we investigated the adult reproductive diapause in three populations from different geographical regions to clarify the role of geographical variation on overwintering strategies. We found that: ( 1) B. dorsalis entered reproductive diapause in addition to larval diapause under short photoperiods, ( 2) diapause propensity was higher and the critical photoperiod was longer in populations from cooler regions, and ( 3) the sensitive photoperiod range was the first 5 days after emergence. Predictions of the overwintering stage, derived from critical photoperiods, were consistent with actual overwintering stages observed in each population. The geographical variation in diapause induction is likely to reflect the adaptive overwintering strategy in each local environment.</t>
  </si>
  <si>
    <t>10.1046/j.1570-7458.2003.00023.x</t>
  </si>
  <si>
    <t>WOS:000182709300003</t>
  </si>
  <si>
    <t>Brito, JC</t>
  </si>
  <si>
    <t>Seasonal variation in movements, home range, and habitat use by male Vipera latastei in northern Portugal</t>
  </si>
  <si>
    <t>Snakes usually exhibit seasonal variations in movement patterns, home-range size and habitat use. This study evaluates the seasonal variation in movement rates, home-range size, habitat use, and microhabitat use by male Lataste's Vipers (Vipera latastei) in northern Portugal using radio-telemetry. Estimates of movement rate revealed short movements (5.4 m/day) and small home range size (0.24 ha) throughout the year, except in September when there was an increase in both movement rates (21.5 m/day) and home-range size (1.52 ha). Male vipers used different habitats and microhabitats during the year: forested areas for hibernation, open forest with bushes for foraging, and in the proximity of water in the summer.</t>
  </si>
  <si>
    <t>Brito, Jose C./A-7831-2010</t>
  </si>
  <si>
    <t>Brito, Jose C./0000-0001-5444-8132</t>
  </si>
  <si>
    <t>10.1670/0022-1511(2003)037[0155:SVIMHR]2.0.CO;2</t>
  </si>
  <si>
    <t>WOS:000185910400020</t>
  </si>
  <si>
    <t>Ruthven, DC; Braden, AW; Knutson, HJ; Gallagher, JF; Synatzske, DR</t>
  </si>
  <si>
    <t>Woody vegetation response to various burning regimes in South Texas</t>
  </si>
  <si>
    <t>Responses of woody plant communities on native rangelands in the western South Texas Plains to fire are not clearly understood. Our objective was to compare woody plant cover, density, and diversity on burned and nontreated rangelands. Five rangeland sites that received 2 dormant-season burns, 5 rangeland sites that received a combination of 1 dormant-season and 1 growing-season burn, and 5 sites of nontreated rangeland were selected on the Chaparral Wildlife Management Area, Dimmit and La Salle Counties, Tex. Woody plant cover was estimated using the line intercept method, and stem density was estimated in 25-x 1.5-m plots. Species richness did not differ among treatments. Percent woody plant cover was reduced by 50 and 41% on winter and winter-summer combination burned sites, respectively. Honey mesquite (Prosopis glandulosa Torr.), twisted acacia (Acacia schaffneri S. Wats.), Texas persimmon (Diospyros texana Scheele), lotebush [Ziziphus obtusifolia (Hook.) T.&amp;G.], wolfberry (Lycium berlandieri Dunal), and tasajillo (Opuntia leptocaulis Cand.) canopy cover was greatest on nontreated sites. Woody plant density declined by 29 and 23% on winter and winter-summer combination burned sites, respectively. Density of guayacan (Guajacum angustifolium Engelm.), wolfberry, and tasajillo was less on all burning treatments. Percent cover of spiny hackberry (Celtis pallida Torr.) and density of Texas pricklypear (Opuntia engelmannii Salm-Reif.-Dyck) declined on winter burned sites. Inclusion of summer fire into the burning regime did not increase declines in woody plants. Fire created a post-fire environment which resulted in the decline of many woody plant species. It is unclear to what degree other environmental factors such as herbivory and competition between woody plants and among woody and herbaceous vegetation may have interacted with fire in producing woody plant declines. Fire may be a useful tool in managing woody vegetation on native south Texas rangelands, while maintaining woody plant diversity.</t>
  </si>
  <si>
    <t>10.2307/4003900</t>
  </si>
  <si>
    <t>WOS:000181520400008</t>
  </si>
  <si>
    <t>Rosner, LS; Harrington, JT; Dreesen, DR; Murray, L</t>
  </si>
  <si>
    <t>Overcoming dormancy in New Mexico mountain mahogany seed collections</t>
  </si>
  <si>
    <t>Mountain mahogany (Cercocarpus montanus Raf) is a useful reclamation species because it can occupy and improve poor soils. Literature regarding seed propagation of this species is varied and often contradictory, recommending stratification durations of 14 to 90 days, and sulfuric acid scarification durations of none to 60 minutes. To assess variability in propagation requirements among seed sources, 8 New Mexico seed sources were tested with factorial combinations of scarification and stratification treatments. Sources were selected to encompass both a range of latitudes throughout New Mexico and a range of elevations at Questa, N. M. Seeds were scarified 5 or 10 minutes in concentrated sulfuric acid, tumbled 5 or 10 days in course grit, or unscarified (control). Seeds underwent subsequent stratification for 0 (control), 30, or 60 days. Averaged across scarification treatments, the 2 southernmost sources lacked a stratification requirement, while northern seed sources achieved their highest germination following the longest stratification duration (60 days). Improvement in germination due to stratification was greatest for the 2 highest elevation Questa sources. Scarification treatments were less effective in improving germination than stratification treatments, and produced more variable results. A 5-minute soak in sulfuric acid was the most effective scarification treatment, but for 2 sources, this treatment reduced germination. Variability in the stratification requirement appears to be an adaptation to macroclimatic differences among seed sources, whereas differential response to scarification may be a response to microclimatic differences.</t>
  </si>
  <si>
    <t>10.2307/4003905</t>
  </si>
  <si>
    <t>WOS:000181520400013</t>
  </si>
  <si>
    <t>Hoang, T; Barchiesis, M; Lee, SY; Keenan, CP; Marsden, GE</t>
  </si>
  <si>
    <t>Influences of light intensity and photoperiod on moulting and growth of Penaeus merguiensis cultured under laboratory conditions</t>
  </si>
  <si>
    <t>The effects of light intensity (1, 750 and 75 1x) and photoperiod (P, 12L/12D and X/5D) on moulting and growth of Penaeus merguiensis were investigated over 12 weeks under laboratory conditions. Both light intensity and photoperiod significantly (P&lt;0.05) influenced the percentage weight gain (PWG), but did not influence moult frequency or moult interval. Mean PWG of prawns cultured at 750 1x was 198.4%, significantly (P&lt;0.01) higher than those cultured at 75 1x (168.1%). Imposing two light/dark cycles (7L/5D) in 24 h resulted in a significantly higher growth of prawns (P&lt;0.05) than the normal photoperiod (12L/12D). Prawns cultured at 750 Ix had a lower food conversion ratio (FCR, 1.485) than those cultured at 75 1x (1.590, P&lt;0.05). The effect of light intensity on prawn growth was found to be stronger and more immediate than that of photoperiod. There was no interaction between light intensity and photoperiod. Although not significantly different (P&gt;0.05), prawns cultured at 750 1x tended to moult more frequently. Sexual dimorphism was not observed within the range of tested prawns. (C) 2003 Elsevier Science B.V. All rights reserved.</t>
  </si>
  <si>
    <t>Lee, Joe S. Y./B-9185-2008</t>
  </si>
  <si>
    <t>Lee, Joe S. Y./0000-0001-9336-2323</t>
  </si>
  <si>
    <t>PII S0044-8486(02)00460-X</t>
  </si>
  <si>
    <t>10.1016/S0044-8486(02)00460-X</t>
  </si>
  <si>
    <t>WOS:000180140800028</t>
  </si>
  <si>
    <t>Geiser, F; Drury, RL</t>
  </si>
  <si>
    <t>Radiant heat affects thermoregulation and energy expenditure during rewarming from torpor</t>
  </si>
  <si>
    <t>The high expenditure of energy required for endogenous rewarming is one of the widely perceived disadvantages of torpor. However, recent evidence demonstrates that passive rewarming either by the increase of ambient temperature or by basking in the sun appears to be common in heterothermic birds and mammals. As it is presently unknown how radiant heat affects energy expenditure during rewarming from torpor and little is known about how it affects normothermic thermoregulation, we quantified the effects of radiant heat on body temperature and metabolic rate of the small (body mass 25 g) marsupial Sminthopsis macroura in the laboratory. Normothermic resting individuals exposed to radiant heat were able to maintain metabolic rates near basal levels (at 0.91 ml O-2 g(-1) h(-1)) and a constant body temperature down to an ambient temperature of 12 degreesC. In contrast, metabolic rates of individuals without access to radiant heat were 4.5-times higher at an ambient temperature of 12 degreesC and body temperature fell with ambient temperature. During radiant heat-assisted passive rewarming from torpor, animals did not employ shivering but appeared to maximise uptake of radiant heat. Their metabolic rate increased only 3.2-times with a 15-degreesC rise of body temperature (Q(10) = 2.2), as predicted by Q10 effects. In contrast, during active rewarming shivering was intensive and metabolic rates showed an 11.6-times increase. Although body temperature showed a similar absolute change between the beginning and the end of the rewarming process, the overall energetic cost during active rewarming was 6.3-times greater than that during passive, radiant heat-assisted rewarming. Our study demonstrates that energetic models assuming active rewarming from torpor at low ambient temperatures can substantially over-estimate energetic costs. The low energy expenditure during passive arousal provides an alternative explanation as to why daily torpor is common in sunny regions and suggests that the prevalence of torpor in low latitudes may have been under-estimated in the past.</t>
  </si>
  <si>
    <t>10.1007/s00360-002-0311-y</t>
  </si>
  <si>
    <t>WOS:000181647900007</t>
  </si>
  <si>
    <t>Coleman, M; Abbott, RJ</t>
  </si>
  <si>
    <t>Possible causes of morphological variation in an endemic Moroccan groundsel (Senecio leucanthemifolius var. casablancae): evidence from chloroplast DNA and random amplified polymorphic DNA markers</t>
  </si>
  <si>
    <t>Genetic variation was assessed in Senecio leucanthemifolius var. casablancae (Compositae), a Moroccan Atlantic coast endemic, in order to examine possible causes of atypical leaf morphology in three populations south of the known range. Evidence for introgression from S. glaucus ssp. coronopifolius and/or divergence was investigated with molecular markers. Both random amplified polymorphic DNA (RAPD) and chloroplast (cp) DNA restriction fragment length polymorphism (RFLP) differentiated the species well. Some evidence that hybridization may have occurred between the two species was provided by cpDNA markers. However, biparentally inherited RAPD markers failed to provide any support for the hypothesis that intermediate leaf morphologies in atypical populations arose through hybridization. Consequently, they are most likely to have arisen via divergence caused by drift and/or selection. Genetic distances among populations of S. leucanthemifolius were significant in all but one case. Isolation by distance was indicated by a significant positive correlation between genetic and geographical distances (r=0.68, P=0.01, Mantel test). These results suggest that long-distance achene dispersal is rare, despite the presence of a well-developed pappus. The observed loss of pappus at achene maturity may explain this unexpected result. Due to the morphological distinction of var. casablancae from other varieties of S. leucanthemifolius , we suggest elevation to species rank and treatment of the atypical material at infraspecific rank.</t>
  </si>
  <si>
    <t>10.1046/j.1365-294X.2003.01729.x</t>
  </si>
  <si>
    <t>WOS:000180421000011</t>
  </si>
  <si>
    <t>Hasan, MM; Reichmuth, C</t>
  </si>
  <si>
    <t>Credland, PF; Armitage, DM; Bell, CH; Cogan, PM; Highley, E</t>
  </si>
  <si>
    <t>Phosphine tolerance in two bruchid beetles, Callosobruchus chinensis (L.) and C-maculatus (F.) (Coleoptera : Bruchidae)</t>
  </si>
  <si>
    <t>ADVANCES IN STORED PRODUCT PROTECTION</t>
  </si>
  <si>
    <t>8th International Working Conference on Stored Product Protection (IWCSPP)</t>
  </si>
  <si>
    <t>JUL 22-26, 2002</t>
  </si>
  <si>
    <t>York, ENGLAND</t>
  </si>
  <si>
    <t>Dept Environm, Food &amp; Rural Affairs, Cent Sci Lab, CABI Biosci, Cytec, Detia Degesch, Dow Agrosci, UK Home Grown Cereals Author, Insects Ltd, IGROX Ltd, NEstle, Russel IPM, Sci City York</t>
  </si>
  <si>
    <t>The mortality response of two bruchid beetles, Callosobruchus chinensis (L.) and C maculatus (F.) to phosphine was examined over a range of fixed concentrations (0.01-6.0 mg/L) and exposures (0.25-48 h) at 25 degrees C and 65% r.h. C. maculatus was slightly more tolerant to phosphine than C. chinensis. Increases in gas concentration were more effective than increases in exposure time in achieving complete mortality. The concentrations for 50% and 99% mortality in C. maculatus were higher than the corresponding values for C chinensis, except at 0.25 mg/L and I mg/L concentrations and at the 48 h exposure period for 99% mortality. Results also showed the dose-dependent mortality in both species. The response of the bruchids tested generally followed the relationship c(n)t = k.</t>
  </si>
  <si>
    <t>0-85199-691-4</t>
  </si>
  <si>
    <t>WOS:000232369200121</t>
  </si>
  <si>
    <t>Pigliucci, M; Pollard, H; Cruzan, MB</t>
  </si>
  <si>
    <t>Comparative studies of evolutionary responses to light environments in Arabidopsis</t>
  </si>
  <si>
    <t>In this article, we compare the reaction norms to foliage shade (changes in light quality, spatially fine-grained environmental variation) and photoperiod (day length, spatially coarse-grained environmental variation) in several haplotypes of Arabidopsis thaliana from Scandinavia. We found that both across-environment means and phenotypic plasticities evolved continuously and very rapidly within this group. Both character means and trait plasticities were highly integrated, in part as predicted by the adaptive plasticity hypothesis for response to foliage shade (the so-called shade-avoidance syndrome). We found that a significant but small fraction of the variance in across-treatment trait means and plasticities in response to one environmental factor is explained by variation of the same traits in response to the other factor. Genetic relatedness based on chloroplast DNA sequence variation among haplotypes was not associated with variation in across-treatment character means or their plasticities, suggesting that evolution of these characters has occurred on a local geographic scale via reticulation (outcrossing) among maternal lines rather than by the differential survival of selfing lineages.</t>
  </si>
  <si>
    <t>10.1086/345460</t>
  </si>
  <si>
    <t>WOS:000180186600006</t>
  </si>
  <si>
    <t>Brandel, M; Schutz, W</t>
  </si>
  <si>
    <t>Seasonal dormancy patterns and stratification requirements in seeds of Verbena officinalis L.</t>
  </si>
  <si>
    <t>14th Annual Meeting of the Gesellschafr-fur-Okologie</t>
  </si>
  <si>
    <t>MAY, 2001</t>
  </si>
  <si>
    <t>UNIV AGR SCI, INST BOT, VIENNA, AUSTRIA</t>
  </si>
  <si>
    <t>Gesell Okol</t>
  </si>
  <si>
    <t>UNIV AGR SCI, INST BOT</t>
  </si>
  <si>
    <t>Dormancy patterns and germination responses to incremental stratification were investigated in Verbena officinalis L. (Verbenaceae), a widely-distributed ruderal, but considered as an originally mediterranean plant. In an initial experiment, samples of seeds buried in the field were exhumed at monthly intervals over a period of 38 months and tested for germination in light and darkness at 25/15 degreesC and 1515 degreesC. Seeds were strongly dormant when fresh and mature and came out of dormancy during winter. Seeds entered conditional dormancy in spring, while main dormancy relief occurred in winter. There was no seed mortality, and no germination occurred in the soil during burial. The results imply, that V officinalis germinates preferably in late spring and has the potential to accumulate a persistent seed bank. The effects of stratification temperature and duration on dormancy were investigated in a second experiment. Dry-stored seeds were stratified wet at a range of temperatures from 3-18 degreesC in darkness for periods of up to 28 weeks, and tested over a range of constant temperatures (3-25 degreesC) and at 1515 degreesC in light, and at 25 degreesC and 1515 degreesC in the dark. Seeds came out of primary dormancy when kept at temperatures between 3-12 degreesC, while higher temperatures were ineffective in breaking dormancy. There was no induction of secondary dormancy during the stratification period of 28 weeks. We conclude that a gradual increase of the ambient temperatures and/or an increase in amplitude size is required for dormancy induction. Weakly dormant seeds required either high constant mean (&gt; 15 degreesC), or fluctuating temperatures for germination. Only a small fraction of the seeds acquired the ability to germinate in darkness with incremental stratification. There is no indication of germination and dormancy traits that can be interpreted as relict adaptations to mediterranean conditions.</t>
  </si>
  <si>
    <t>10.1078/1439-1791-00164</t>
  </si>
  <si>
    <t>WOS:000184879400006</t>
  </si>
  <si>
    <t>Purse, BV; Thompson, DJ</t>
  </si>
  <si>
    <t>Emergence of the damselflies, Coenagrion mercuriale and Ceriagrion tenellum (Odonata : Coenagrionidae), at their northern range margins, in Britain</t>
  </si>
  <si>
    <t>Emergence of Coenagrion mercuriale and Ceriagrion tenellum was examined in a mixed population at their northern range margin in Britain. Mortality at emergence was quantified in C. mercuriale. Consistent with their larval diapause characteristics, both species had an asynchronous emergence pattern, typical of "summer" species. Daily emergence of C. mercuriale was positively correlated with the duration of sunlight on the previous day (controlling for season) and its emergence period was found to be shorter than that observed in its core populations in Central and Mediterranean Europe. No differences were found between the patterns of emergence of the sexes in either species. Sex ratio at emergence differed significantly from 1: 1 (at 1.35 : 1 - mates : females) in C. mercuriale but not in Ceriagrion tenellum (at 1.04 : 1). Body size at emergence declined more steeply with time in females than in males of C. mercuriale because large size may confer a greater reproductive advantage in females (larger females may be more fecund) than males in non-territorial odonates. Percentage mortality of C mercuriale at emergence was low (4.9% including deformed individuals), the main cause of mortality being deformity.</t>
  </si>
  <si>
    <t>Thompson, David/C-3520-2008; Purse, Bethan/I-6640-2012</t>
  </si>
  <si>
    <t>10.14411/eje.2003.018</t>
  </si>
  <si>
    <t>WOS:000182570700015</t>
  </si>
  <si>
    <t>Topp, W</t>
  </si>
  <si>
    <t>Phenotypic plasticity and development of cold-season insects (Coleoptera : Leiodidae) and their response to climatic change</t>
  </si>
  <si>
    <t>Acad Sci Czech Republ, Inst Entomol, Univ S Bohemia, Fac Biol Sci</t>
  </si>
  <si>
    <t>Cold-season beetles, Catops nigricans Spence, Choleva agilis Illiger and Choleva elongata Payk., i.e. beetles which start to lay eggs in autumn, which are active during the winter in the adult stage and develop from the egg stage to the adult stage mainly during the winter months, were collected from various locations in north-western Europe and reared in the laboratory at varying temperatures and photoperiods. Reproduction of all species started in autumn and continued during the winter months. Highest reproductive and survival rates occurred at low temperatures and within a small thermal window ranging from 5degrees to 10degreesC: The fitness of individuals decreased at higher and lower temperatures. The lower thermal threshold for all developmental stages was in the range from -5degreesC to +2degreesC. The metabolisms of the species were independent of temperature in both dormant and non-dormant stages and were elevated in the low temperature range in comparison to other species which show a temperature-dependent reaction pattern. Optimal dates for reproduction were determined by the duration of an obligatory adult summer diapause. In C. nigricans, which favours the litter layer of deciduous forests, this duration was fine-tuned by exogenic factors, such as photoperiod and temperature. In contrast, the soil-inhabiting species Ch. elongata showed a homeostatic response pattern, independent of temperature and photoperiod. Heritability (h 2) of the duration of diapause was approximately 0.26 in C. nigricans, less pronounced in Ch. agilis (ca. 0.12) and not evident in the subterranean species Ch. elongata. All three species compensated for the vagaries of climate through bet-hedging tactics. Bet-hedging is so pervasive that a recent substantial increase in temperature seems to have a negligible effect on the distribution pattern of all three species. Based on life-history data it is conceivable that both soil-inhabiting Choleva species, which require a relatively low thermal sum for their development, were already present in western Europe during the sub-arctic conditions when ice shields reached their maximum extension during glacial periods by shifting their activity from the cold to the warm season. The Atlantic fringe north of the Pyrenees, where the climate was not cold enough for permafrost during glacial stages, was probably the only refuge where Ch. elongata might have survived. In contrast, the Mediterranean region should have been the northernmost refuge for C. nigricans during glacial periods. This species has relatively high day-degree requirements (= 1150 ddegrees) for individual development when compared to both Choleva species (= 700 ddegrees).</t>
  </si>
  <si>
    <t>10.14411/eje.2003.038</t>
  </si>
  <si>
    <t>WOS:000183997500003</t>
  </si>
  <si>
    <t>Konvicka, M; Hula, V; Fric, Z</t>
  </si>
  <si>
    <t>Habitat of pre-hibernating larvae of the endangered butterfly Euphydryas aurinia (Lepidoptera : Nymphalidae): What can be learned from vegetation composition and architecture?</t>
  </si>
  <si>
    <t>Habitats of pre-hibernating gregarious larvae of the endangered Marsh Fritillary butterfly (Euphydryas aurinia) were studied in field in Western Bohemia, Czech Republic. The species inhabits moist seminatural meadows managed by light grazing and haymaking; the only local host plant is Succisa pratensis. The redundancy analyses of the vegetation composition (around 166 nest-bearing and 381 unoccupied host plants) showed that nest presence was positively associated with short cushion-forming grasses (esp. Nardus stricta). It was negatively associated with competitively superior tall grasses (e.g., Deschampsia caespitosa) and tall herbs. Comparison of Ellenberg's indicator values of vegetation in occupied vs. unoccupied plots revealed that the nests were more often found in drier, nitrogen-poorer and more acidic conditions than unoccupied plants. Multiple regressions of nest presence against architecture of the host plants (170 occupied, 1280 unoccupied) revealed that the nests were associated with densely clumped host plants, low to medium height of sward and mechanical disturbance. The patterns agree with our knowledge of the biology of the larvae: short sward (related to low nitrogen, humidity, and low pH) facilitates larval basking; high host density reduces the likelihood of starvation. Sod disturbance facilitates host plant germination. The conditions favourable for the nests were also favourable for the host plant, but the plants grew in broader range of conditions than that occupied by the nests. The abandoning of a site results into a situation when the conditions first become intolerable for the butterfly, and ultimately for the plant. Since grazing and mowing have a different impact on vegetation composition and architecture, we propose that the studied populations have persisted in a semi-dynamic state in the two modes of management. Conservation management should mimic the dynamics of traditional land use on the smaller scales of extant colonies.</t>
  </si>
  <si>
    <t>FALTYNEK, FRIC ZDENEK/H-1468-2014; Hula, Vladimir/B-9726-2014</t>
  </si>
  <si>
    <t xml:space="preserve">FALTYNEK, FRIC ZDENEK/0000-0002-3611-8022; </t>
  </si>
  <si>
    <t>10.14411/eje.2003.050</t>
  </si>
  <si>
    <t>WOS:000184932700002</t>
  </si>
  <si>
    <t>Rodrigues, L; Zahn, A; Rainho, A; Palmeirim, JM</t>
  </si>
  <si>
    <t>Contrasting the roosting behaviour and phenology of an insectivorous bat (Myotis myotis) in its southern and northern distribution ranges</t>
  </si>
  <si>
    <t>The availability of new roosts in buildings may have allowed Myotis myotis to expand northward from Southern Europe. This project identified differences in its biology related to this expansion, comparing southern (Portuguese) and northern (German) populations. In the south, nurseries were found in underground roosts, which have a very stable temperature (median = 15circleC); the temperatures of the northern roosts, mostly attics, showed daily and seasonal fluctuations. In the southern cool underground roosts, nursing bats formed tight clusters and remained in the same location for long periods. In the northern roosts, density and location of clusters frequently changed in response to temperature variations over the day. Thermoregulation needs may also explain why in the south many males joined the nursery clusters, a rare event in the north. These males tended to be younger and had smaller epididymes than those remaining isolated. Southern nurseries were in general larger than those in the north (median = 500 vs 80), and often associated with other species. The nursing season ended two months later in the north, but the onset of the mating season was synchronous; development of testes and epididymes began at the same time in both regions, and females also joined the males synchronously. However, in the south these signs of sexual activity remained through autumn and winter, whereas in the north they ceased earlier, with hibernation. Hibernation lasted about two months in the south, but up to five months in the north. In the south births took place mostly in early April and in the north in June. This delay, coupled with the earlier onset of hibernation, leaves the northern young with just five months for their development before the winter, instead of the eight months available in the original range. This postpones sexual maturation of young animals. In the south far more males showed signs of sexual maturity before hibernation than in the north (84% vs 9%). While in the south most females gave birth in their first spring (95%), this did not occur in the north. Most observed differences may be explained either by (i) dissimilarities in the thermal characteristics of the roosts, or (ii) by the different relative lengths of the hibernation and activity seasons.</t>
  </si>
  <si>
    <t>Rainho, Ana/K-5474-2014; Palmeirim, Jorge M/A-1323-2014</t>
  </si>
  <si>
    <t>Rainho, Ana/0000-0001-8826-9458; Palmeirim, Jorge M/0000-0003-4734-8162</t>
  </si>
  <si>
    <t>10.1515/mamm.2003.67.3.321</t>
  </si>
  <si>
    <t>WOS:000187934300001</t>
  </si>
  <si>
    <t>McCarthy, DA; Young, CM; Emson, RH</t>
  </si>
  <si>
    <t>Influence of wave-induced disturbance on seasonal spawning patterns in the sabellariid polychaete Phragmatonoma lapidosa</t>
  </si>
  <si>
    <t>The effect of wave-induced disturbance on seasonal spawning patterns of the opportunistic polychaete Phragmatopoma lapidosa (Kinberg, 1867) was investigated by comparing seasonal fecundity, egg size and adult size between intertidal and subtidal worms at Boynton Beach, Florida. Fecundity patterns showed spawning peaks in summer and fall in both habitats, with reduced spawning in late fall and early winter. Subtidal females averaged 1015.2 eggs mm(-1) body length (range 0 to 2000 eggs mm(-1)), while intertidal females averaged 607.4 eggs mm(-1) (range 0 to 1520 eggs mm(-1)). Mean egg diameters were not significantly different between worms from the 2 habitats, ranging between 90.4 mum (SD = 3.7) and 89.5 mum (SD = 4.3) for intertidal and subtidal worms respectively. Inter- and intra-census comparisons of egg diameter, fecundity and adult length revealed few statistically significant relationships, suggesting that intertidal and subtidal worms were the same age. Adult lengths in both habitats did change seasonally. The smallest adult worms were found shortly after massive fall recruitment replaced a large percentage of individuals in both intertidal and subtidal populations. Stepwise multiple regression indicated that 76.2 % of the variance in intertidal fecundity was explained by a negative correlation with wave height (40.4 %), and a positive correlation with day length (34.7 %). In contrast, 85.5 % of the variance in subtidal fecundity was explained by a positive correlation with day length (77.4 %), and a negative correlation with chlorophyll a concentration (8.1 %). While habitat-specific differences in energy available for gametogenesis probably contribute towards the observed fecundity trends, the force of crashing waves could also influence fecundity, as it may affect frequency of spawning in intertidal but not subtidal habitats.</t>
  </si>
  <si>
    <t>10.3354/meps256123</t>
  </si>
  <si>
    <t>WOS:000184808900011</t>
  </si>
  <si>
    <t>Lewis, C; Olive, PJW; Bentley, MG</t>
  </si>
  <si>
    <t>Pre-emptive competition as a selective pressure for early reproduction in the polychaete Nereis virens</t>
  </si>
  <si>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</si>
  <si>
    <t>Bentley, Matt/0000-0002-6494-2545</t>
  </si>
  <si>
    <t>10.3354/meps254199</t>
  </si>
  <si>
    <t>WOS:000183887600018</t>
  </si>
  <si>
    <t>Sims, DW; Southall, EJ; Richardson, AJ; Reid, PC; Metcalfe, JD</t>
  </si>
  <si>
    <t>Seasonal movements and behaviour of basking sharks from archival tagging: no evidence of winter hibernation</t>
  </si>
  <si>
    <t>Habitat selection processes in highly migratory animals such as sharks and whales are important to understand because they influence patterns of distribution, availability and therefore catch rates. However, spatial strategies remain poorly understood over seasonal scales in most species, including, most notably, the plankton-feeding basking shark Cetorhinus maximus. It was proposed nearly 50 yr ago that this globally distributed species migrates from coastal summerfeeding areas of the northeast Atlantic to hibernate during winter in deep water on the bottom of continental-shelf slopes. This view has perpetuated in the literature even though the 'hibernation theory' has not been tested directly. We have now tracked basking sharks for the first time over seasonal scales (1.7 to 6.5 mo) using 'pop-up' satellite archival transmitters. We show that they do not hibernate during winter but instead undertake extensive horizontal (up to 3400 km) and vertical (&gt;750 m depth) movements to utilise productive continental-shelf and shelf-edge habitats during summer, autumn and winter. They travel long distances (390 to 460 km) to locate temporally discrete productivity 'hotspots' at shelf-break fronts, but at no time were prolonged movements into open-ocean regions away from shelf waters observed. Basking sharks have a very broad vertical diving range and can dive beyond the known range of planktivorous whales. Our study suggests this species can exploit shelf and slope-associated zooplankton communities in mesopelagic (200 to 1000 m) as well as epipelagic habitat (0 to 200 m).</t>
  </si>
  <si>
    <t>Richardson, Anthony J/B-3649-2010</t>
  </si>
  <si>
    <t>Richardson, Anthony J/0000-0002-9289-7366</t>
  </si>
  <si>
    <t>10.3354/meps248187</t>
  </si>
  <si>
    <t>WOS:000181769500014</t>
  </si>
  <si>
    <t>Hermes-Lima, M; Zenteno-Savin, T</t>
  </si>
  <si>
    <t>Animal response to drastic changes in oxygen availability and physiological oxidative stress</t>
  </si>
  <si>
    <t>COMPARATIVE BIOCHEMISTRY AND PHYSIOLOGY C-TOXICOLOGY &amp; PHARMACOLOGY</t>
  </si>
  <si>
    <t>Workshop on Comparative Aspects of Oxidative Stress in Biological Systems</t>
  </si>
  <si>
    <t>OCT, 2001</t>
  </si>
  <si>
    <t>LA PAZ, MEXICO</t>
  </si>
  <si>
    <t>Oxygen is essential for most life forms, but it is also inherently toxic due to its biotransformation into reactive oxygen species (ROS). In fact, the development of many animal and plant pathological conditions, as well as natural aging, is associated with excessive ROS production and/or decreased antioxidant capacity. However, a number of animal species are able to tolerate, under natural conditions, situations posing a large potential for oxidative stress. Situations range from anoxia in fish, frogs and turtles, to severe hypoxia in organs of freeze-tolerant snakes, frogs and insect larvae, or diving seals and turtles, and mild hypoxia in organs of dehydrated frogs and toads or estivating snails. All situations are reminiscent of ischemia/reperfusion events that are highly damaging to most mammals and birds. This article reviews the responses of anoxia/hypoxia-tolerant animals when subjected to environmental and metabolic stresses leading to oxygen limitation. Abrupt changes in metabolic rate in ground squirrels arousing from hibernation, as well as snails arousing from estivation, may also set up a condition of increased ROS formation. Comparing the responses from these diverse animals, certain patterns emerge. The most commonly observed response is an enhancement of the antioxidant defense. The increase in the baseline activity of key antioxidant enzymes, as well as 'secondary' enzymatic defenses, and/or glutathione levels in preparation for a putative oxidative stressful situation arising from tissue reoxygenation seem to be the preferred evolutionary adaptation. Increasing the overall antioxidant capacity during anoxia/hypoxia is of relevance for species such as garter snakes (Thamnophis sirtalis parietalis) and wood fogs (Rana sylvatica), while diving freshwater turtles (Trachemys scripta elegans) appear to rely mainly upon high constitutive activities of antioxidant enzymes to deal with oxidative stress arising during tissue reoxygetiation. The possibility that some animal species might control post-anoxic ROS generation cannot be excluded. (C) 2002 Elsevier Science Inc. All rights reserved.</t>
  </si>
  <si>
    <t>1532-0456</t>
  </si>
  <si>
    <t>1878-1659</t>
  </si>
  <si>
    <t>PII S1532-0456(02)00080-7</t>
  </si>
  <si>
    <t>10.1016/S1532-0456(02)00080-7</t>
  </si>
  <si>
    <t>WOS:000180245100009</t>
  </si>
  <si>
    <t>Zheng, Y; Zheng, S; Cheng, X; Ladd, T; Lingohr, EJ; Krell, PJ; Arif, BM; Retnakaran, A; Feng, Q</t>
  </si>
  <si>
    <t>A molt-associated chitinase cDNA from the spruce budworm, Choristoneura fumiferana</t>
  </si>
  <si>
    <t>Chitinase (CfChitinase) cDNA from the spruce budworm, Choristoneura fumiferana, was cloned using reverse transcription PCR and cDNA library screening. The CfChitinase cDNA was determined to be 2856 nucleotides long with the longest open reading frame made up of 1671 nucleotides that encoded a protein that was 557 amino acid long with a predicted molecular mass of 62 kDa. The deduced amino acid sequence showed 76-79% identity with other lepidopteran chitinases. Northern blots revealed that transcripts of CfChitinase appeared prior to each molt and peaked on the day of ecdysis from the second instar to the pupal stage but disappeared immediately after the molt. No transcripts could be detected in the early first instar prior to the spinning of the hibernaculum or in the diapausing second instars or during the intermolt periods of the other instars. Western blot analysis revealed that the protein appeared 12 h prior to ecdysis and disappeared 12 h after ecdysis from the sixth instar to pupal stage. The 20-hydroxyecdysone analog, tebufenozide (RH5992), induced expression of CfChitinase in the early stage of the sixth instar and caused a precocious and incomplete molt into an extra larval stage. During the sixth instar to the pupal molt, transcripts could be detected only in the epidermis and fat bodies, but not in the midgut. Western blots showed that the protein was present in the epidermis and midgut, but not in the fat bodies. The recombinant protein expressed in Autographa californica multicapsid nucleopolyhedrovirus (AcMNPV) showed high levels of chitinolytic activity with an optimal pH range 6-9. Glycosylation appeared to be necessary for the chitinolytic activity and secretion of the recombinant protein. (C) 2002 Elsevier Science Ltd. All rights reserved.</t>
  </si>
  <si>
    <t>PII S0965-1748(02)00166-2</t>
  </si>
  <si>
    <t>10.1016/S0965-1748(02)00166-2</t>
  </si>
  <si>
    <t>WOS:000179694100023</t>
  </si>
  <si>
    <t>Nakamura, K</t>
  </si>
  <si>
    <t>Effect of photoperiod on the size-temperature relationship in a pentatomid bug, Dolycoris baccarum</t>
  </si>
  <si>
    <t>(1) The effects of photoperiod and temperature on nymphal growth, development and adult size in a pentatomid bug, Dolycoris baccarum, were examined. (2) The temperature-size relationship was not stable but was highly affected by the photoperiod, and showed a geographical variation. (3) There were variations also in the developmental period and the growth rate. (4) The responses to temperature and photoperiod can explain the seasonal and geographical adaptations of the insect, and thus are considered to be important seasonal adaptations in D. baccarum. (C) 2002 Elsevier Science Ltd. All rights reserved.</t>
  </si>
  <si>
    <t>PII S0306-4565(02)00028-1</t>
  </si>
  <si>
    <t>10.1016/S0306-4565(02)00028-1</t>
  </si>
  <si>
    <t>WOS:000179457800011</t>
  </si>
  <si>
    <t>Gilg, O</t>
  </si>
  <si>
    <t>The summer decline of the collared lemming, Dicrostonyx groenlandicus, in high arctic Greenland</t>
  </si>
  <si>
    <t>I studied the population structure and dynamics of the collared lemming, Dicrostonyx groenlandicus Traill, on Traill Island (NE Greenland) in 1998 to 2000. This is the first comprehensive study of a Greenlandic collared lemming population. During this period, population density continuously declined (&gt; 100 fold-decrease) from more than 10 ind/ha (peak year 1998) to less than 0.1 ind/ha (low year 2000), with the exception of one period of increase in the winter 1998-99. Several population parameters were correlated with these changes in density. Average body mass was greater in the peak year than in the intermediate year (1999) and greater in August than in July in both years. Growth rates were only positive in 1998 and only for young lemmings. Females had unexpectedly larger home ranges than males and were more mobile than males during the decline phase (1999). Poor recruitment and high predation rates (up to 3.4% per day for females in 1998) were the proximate causes of the summer declines in the study area. A simple calculation shows that even with a maximal rate of increase, this lemming population would not have been able to compensate for the high predation rate, and hence it necessarily faced a predation-induced summer decline during the part of population oscillation studied.</t>
  </si>
  <si>
    <t>GILG, Olivier/C-2588-2008</t>
  </si>
  <si>
    <t>GILG, Olivier/0000-0002-9083-4492</t>
  </si>
  <si>
    <t>10.1034/j.1600-0706.2002.11989.x</t>
  </si>
  <si>
    <t>WOS:000180428700009</t>
  </si>
  <si>
    <t>Saito, Y; Sakagami, T; Sahara, K</t>
  </si>
  <si>
    <t>Differences in diapause attributes between two clinal forms distinguished by male-to-male aggression in a subsocial spider mite, Schizotetranychus miscanthi Saito</t>
  </si>
  <si>
    <t>The nest-weaving spider mite Schizotetranychus miscanthi Saito showed a cline in male-to-male aggression intensity with minimum winter temperature. The altered kin structure in spring nests, which might be caused by winter harshness, was hypothesized to be a key factor responsible for the cline in male-to-male aggression. In Japan, we found two forms (high- and low-aggression forms) that showed different clinal trends with similar regression slopes and different intercepts. The former is characteristic of local populations from milder climates, whereas the latter occurs in harsher climates. We hypothesized that the intensity of female diapause, which may determine whether males are produced during late winter, was one of the factors separating these two clinal forms. In the four populations studied, short day length during the developmental period (egg to adult emergence) induced diapause in females. Diapause intensity varied greatly among populations, and particularly between the high-aggression and low-aggression forms. These data, together with data on winter harshness between the localities, led us to believe that female diapause is one of the factors affecting relatedness between interacting males in nests and can explain why the two forms of S. miscanthi have different clinal trends in male aggression in Japan.</t>
  </si>
  <si>
    <t>Saito, Yutaka/B-7740-2012; Sahara, Ken/A-4266-2012</t>
  </si>
  <si>
    <t>10.1046/j.1440-1703.2002.00522.x</t>
  </si>
  <si>
    <t>WOS:000178538400004</t>
  </si>
  <si>
    <t>Gerten, D; Adrian, R</t>
  </si>
  <si>
    <t>Species-specific changes in the phenology and peak abundance of freshwater copepods in response to warm summers</t>
  </si>
  <si>
    <t>1. Climate warming is now widely recognised as a major factor influencing ecological processes in terrestrial, marine and freshwater habitats. Here, we investigated how a recent period of warm springs and summers has affected the population dynamics of various cyclopoid copepods in a central European lake. We compared (i) the duration of the period when the species were present in the water column, and (ii) their annual peak density in a period dominated by cool summers (1980-91) and one dominated by warm summers (1992-99). 2. The copepods under investigation were (i) Thermocyclops oithonoides, (ii) Mesocyclops leuckarti and (iii) Acanthocyclops robustus. These species differ in their thermal demand and seasonal phenology. Therefore, we hypothesised that enhanced summer warming would produce species-specific responses. 3. The active phase of the copepods was usually prolonged both in spring and autumn. The earlier emergence of T. oithonoides (May in the warm years, July in the cool years) was probably related to high water temperature in late spring. The later onset of winter diapause in all species may have been coupled to raised temperature in late summer and autumn. 4. The annual peak abundance of the two thermophiles M. leuckarti and T. oithonoides increased significantly in the warm period. In the latter case, the increase was probably because of the early start to population growth. In contrast, M. leuckarti probably responded primarily to mid-summer heat waves, in that its development time was likely to be short. We speculate that the increase in population size of both species resulted from the development of an additional generation (three instead of two cohorts per year). In contrast to these thermophiles, the coexisting A. robustus, which is adapted to a broader temperature range, did not respond noticeably to the warming trend. 5. In general, the nature of these responses to summer warming varied substantially among species, and depended on the detailed seasonal patterning of the warming. Our findings thus support the hypotheses that single species are sensitive indicators of climate change, and that the seasonal timing of warming is crucial in the context of climate-ecosystem relationships. 6. Moreover, our results add to the body of evidence that climate warming produces shifts in the seasonal phenology of aquatic and terrestrial organisms.</t>
  </si>
  <si>
    <t>Gerten, Dieter/B-2975-2013</t>
  </si>
  <si>
    <t>Gerten, Dieter/0000-0002-6214-6991</t>
  </si>
  <si>
    <t>10.1046/j.1365-2427.2002.00970.x</t>
  </si>
  <si>
    <t>WOS:000178848300011</t>
  </si>
  <si>
    <t>Boulter, JI; Boland, GJ; Trevors, JT</t>
  </si>
  <si>
    <t>Assessment of compost for suppression of Fusarium Patch (Microdochium nivale) and Typhula Blight (Typhula ishikariensis) snow molds of turfgrass</t>
  </si>
  <si>
    <t>Two composts were evaluated for suppression of Fusarium Patch (Microdochhium nivale) and Typhula Blight (Typhula ishikariensis) snow molds in field experiments, conducted in 1998-1999 in two distinct areas of turf management. One plot was on a creeping bentgrass green (mowing height 4 mm) and the second plot was a creeping bentgrass range (mowing height 25 mm). Fall applications of compost applied at either 48.7 or 97.4 kg/100 m(2) reduced snow mold severity to levels not significantly different (P &lt; 0.05) from fungicide controls. In addition, a significant increase in green-up of turf (recovery from disease and/or winter dormancy) compared to fertilizer and fungicide controls (P &lt; 0.05) was observed. The two composts showed no significant differences in their capacities to suppress disease. However, most plots that received a higher application rate of compost had significantly less disease for most ratings (P &lt; 0.05) than those that received the lower application rate. At both turf management locations, there were significant increases in green-up in compost-treated plots (&amp;SIM; 85%) compared to the fungicide plots (&amp;SIM; 30%) and fertilizer treatments on a field range (P &lt; 0.05). These differences in green-up among treatments diminished over a four-week-rating period, after which the controls approached or were not significantly different from the compost-treated plots (P &lt; 0.05). There were no significant differences between composts at either experimental location on any rating date (P &lt; 0.05). (C) 2002 Elsevier Science (USA). All rights reserved.</t>
  </si>
  <si>
    <t>PII S1049-9644(02)00060-9</t>
  </si>
  <si>
    <t>10.1016/S1049-9644(02)00060-9</t>
  </si>
  <si>
    <t>WOS:000178115000009</t>
  </si>
  <si>
    <t>Hoback, WW; Clark, TL; Meinke, LJ; Higley, LG; Scalzitti, JM</t>
  </si>
  <si>
    <t>Immersion survival differs among three Diabrotica species</t>
  </si>
  <si>
    <t>Soil dwelling invertebrates including insects and their larvae are subjected to severe oxygen limitations when the soil becomes saturated or covered by water. Differential survival of this stress may in part explain ecological range of a species and could lead to cultural control methods for economically important species. We tested immersion survival for larvae of three species of Diabrotica (viz., D. balteata LeConte, D. undecimpunctata undecimpunctata Mannerheim, and D. virgifera virgifera LeConte). Groups of larvae were submersed in conditioned, hypoxic (dissolved oxygen &lt; 0.3 ppm) tap water, held at 10, 15, 20, or 25 &amp;DEG;C, and periodically removed and assayed for survivorship. We found that time to 50% mortality (LT50) differed significantly between species. Third instar D. u. undecimpunctata were most sensitive to immersion at 25 &amp;DEG;C (LT50 = 9 h), D. balteata were intermediate (LT50 = 15 h) and D. v. virgifera larvae were least sensitive (LT50 = 23 h). Second instar D. v. virgifera were significantly more tolerant of immersion than the other species (LT50 = 56 h versus 15 h for D. u. undecimpunctata and 11 h for D. balteata). Mortality during immersion corresponds with the build up of lactic acid. Survivorship for all species increased with decreasing temperature. The use of flooding in rootworm management is briefly discussed.</t>
  </si>
  <si>
    <t>10.1046/j.1570-7458.2002.01029.x</t>
  </si>
  <si>
    <t>WOS:000180046200003</t>
  </si>
  <si>
    <t>Girling, JE; Jones, SM; Swain, R</t>
  </si>
  <si>
    <t>Induction of parturition in snow skinks: Can low temperatures inhibit the actions of AVT?</t>
  </si>
  <si>
    <t>The influence of environmental factors on the timing of parturition has not been investigated in viviparous squamates. We investigated the interaction between temperature and parturition in two viviparous skink species, the southern snow skink (Niveoscincus microlepidotus) and the metallic skink (N. metallicus). In these species, the timing of parturition is separated from the completion of embryonic development; the delay is attributed to their cool and variable habitats. We examined whether the neurohypophyseal hormone arginine vasotocin (AVT) stimulated parturition in southern snow skinks with late stage embryos in autumn (approximate to6-7 months prior to parturition) and in metallic skinks with late stage embryos in summer (approximate to2-3 weeks prior to parturition). The experiments were conducted at a range of environmentally relevant temperatures (6degreesC, 15degreesC, 22degreesC, and 28degreesC). AVT induced parturition in both species at all temperatures; time until birth, however, occurred more quickly at warmer temperatures (22degreesC and 28degreesC), whereas cooler temperatures delayed parturition. We hypothesize that if cool temperatures are preventing parturition, then temperature must act at some level within the brain to prevent or slow the secretion of AVT. Future experiments will need to determine how temperature influences AVT production. Further research is also required to determine how the timing of parturition is influenced by interactions between temperature, photoperiod, and seasonal hormone patterns. (C) 2002 Wiley-Liss, Inc.</t>
  </si>
  <si>
    <t>Girling, Jane/0000-0002-8154-2068</t>
  </si>
  <si>
    <t>10.1002/jez.90007</t>
  </si>
  <si>
    <t>WOS:000177744900009</t>
  </si>
  <si>
    <t>Chaui-Berlinck, JG; Bicudo, JEPW; Monteiro, LHA; Navas, CA</t>
  </si>
  <si>
    <t>Oscillatory pattern in oxygen consumption of hummingbirds</t>
  </si>
  <si>
    <t>Mammals and birds offer the most conspicuous example of homeothermic endothermy, a metabolic feature that implies maintenance of a constant body temperature along broad ranges of ambient temperature. The concept of homeothermic endothermy has been developed in close association with the terms thermoneutral zone and basal metabolic rate. These two metabolic parameters, however, are not easily estimated in micro-endotherms, a difficulty that might emerge from intrinsic aspects of endothermy in minute animals. To address this issue, we used empirical work derived from theoretical considerations. Our theoretical analysis is based on a model of body temperature control by shifts in metabolic rate, and assumes that micro-endotherms lose heat very quickly due to body size, and exhibit a remarkable capacity to rapidly increase metabolic output. We found that these two metabolic traits can lead to non-equilibrium metabolic rate and body temperature. We then measured metabolic rate and body temperature during euthermia in two species of hummingbirds, and analyzed data using the chi(2) periodogram statistic and a power spectral analysis. We found long-range correlation in both oxygen consumption and body temperature during euthermia, a finding that suggests non-random 1/f oscillations. A similar pattern was not found in the rat, a much larger endotherm. Hummingbirds, then, do not appear to maintain steady-state metabolic conditions during euthermia. If, as we suggest, this pattern applies to micro-endotherms in general, the traditional concepts of thermoneutral zone and basal rate of metabolism might not apply to these animals. (C) 2002 Elsevier Science Ltd. All rights reserved.</t>
  </si>
  <si>
    <t>Monteiro, Luiz/K-3664-2016; Navas, Carlos/B-2138-2013</t>
  </si>
  <si>
    <t>Monteiro, Luiz/0000-0002-2309-1254; Navas, Carlos/0000-0002-9859-0568</t>
  </si>
  <si>
    <t>PII S0306-4565(02)00005-0</t>
  </si>
  <si>
    <t>10.1016/S0306-4565(02)00005-0</t>
  </si>
  <si>
    <t>WOS:000177739300007</t>
  </si>
  <si>
    <t>Shelton, PP; Hartmann, AM; Allen, J</t>
  </si>
  <si>
    <t>Seasonal photoperiod, gender, and P300</t>
  </si>
  <si>
    <t>BIOLOGICAL PSYCHOLOGY</t>
  </si>
  <si>
    <t>The photoperiod model of seasonal affective disorder (SAD) suggests that SAD is caused by abnormal responses to seasonal changes in day length. Clarifying the utility of event-related brain potentials (ERPs) as diagnostic aids or measures of therapeutic efficacy in SAD requires understanding the range of naturally occurring seasonal patterns of variation in human responses. This investigation studied ERPs from non-patients (402 from men, 415 from women) during the pronounced photoperiod variation of the Alaskan subarctic where light availability ranges from 3.20 It in winter to 21.98 h in summer. ANOVA showed significant (P = 0.03) main effect of photoperiod in the amplitude and latency of P300 responses, as well as a main effect of sensory modality (P = 0.002). There was neither a main effect of gender, nor any significant gender-interactive effect in ERP responses. In clients with SAD, the ERP variability attributed to seasonal photoperiod remains to be clarified. (C) 2002 Elsevier Science B.V. All rights reserved.</t>
  </si>
  <si>
    <t>Allen, James/B-1349-2013</t>
  </si>
  <si>
    <t>Allen, James/0000-0002-5567-6302</t>
  </si>
  <si>
    <t>0301-0511</t>
  </si>
  <si>
    <t>1873-6246</t>
  </si>
  <si>
    <t>PII S0301-0511(02)00046-7</t>
  </si>
  <si>
    <t>10.1016/S0301-0511(02)00046-7</t>
  </si>
  <si>
    <t>WOS:000178405300005</t>
  </si>
  <si>
    <t>Wieber, AM; Webb, RE; Reardon, RC; Tatman, KM; Thorpe, KW</t>
  </si>
  <si>
    <t>Temporal patterns of hyperparasitoid emergence from Cotesia melanoscelus (Hymenoptera : Braconidae) cocoons</t>
  </si>
  <si>
    <t>Cotesia melanoscelus is an important parasitoid of the gypsy moth whose effectiveness is reduced by a complex of hyperparasitoids. The hyperparasitoid complex of C. melanoscelus is characterized in the three different geographic provinces of Maryland, and the pattern of progeny adult emergence from parasitized C. melanoscelus cocoons as a function of month of attack is compared for the more prominent hyperparasitoid species. Several strategies for apportioning progeny adult emergence to meet the challenges and opportunities of within-season (horizontal) and overwinter (vertical) propagation were found and elucidated. The Simplest strategy was that of Ooencyrtus kuvanae, a species that produced new broods all year long without any obvious need for diapause. A more typical strategy used by several species was to produce a series of new broods until late summer, and then to produce a brood that undergoes diapause with adult emergence in the spring. A more complex strategy was used by Gelis tenellus, which, beginning in late spring, partitioned its progeny so that sonic progeny emerged as an immediate summer generation, while others from the same attack cohort entered diapause and emerged in the spring. The most complex strategy was that used by G. apantelis and G. obscurus. Beginning in late spring, the progeny from these two species were partitioned so that Some progeny would emerge as adults for an immediate summer generation and others from the same attack cohort would emerge in September to bolster the adult population that then produced the diapausing generation. This pattern persisted as the summer progressed, leading to a continuous emergence of multiple generations while simultaneously building up a fall generation upon which the overwintering survival of the species largely depends.</t>
  </si>
  <si>
    <t>WOS:000182073400007</t>
  </si>
  <si>
    <t>Frutiger, A; Buergisser, GM</t>
  </si>
  <si>
    <t>Life history variability of a grazing stream insect (Liponeura cinerascens minor; Diptera : Blephariceridae)</t>
  </si>
  <si>
    <t>1. Fourteen populations of Liponeura cinerascens minor from different sites in the Swiss Alps were investigated. Our goals were to describe the life history of this blepharicerid species and to analyse how it was influenced by temperature and food availability. 2. Temperature regimes and periphyton density at the sampling sites varied considerably. Mean annual temperature ranged from 3.8 to 6.5 degreesC, with annual amplitudes (i.e. the difference between the mean of the coldest and the warmest month) between 3.7 and 12.0 degreesC. Averaged periphyton density, which was assessed semiquantitatively on a scale from 0 to 5, ranged from 1.1 to 3.3. 3. Larvae or pupae of L. c. minor were found between January and October. Presence of larvae or pupae at individual sites ranged from 100 to 224 days and appeared to be mainly a result of hatching patterns. Individual larval development required between 7 and 20 weeks. Our findings suggest that L. c. minor is univoltine and undergoes an extended (greater than or equal to4 months) egg dormancy during late summer, autumn and winter. 4. Development of L. c. minor was observed from &lt;1 to 15.8 degreesC, indicating it is a cold-stenotherm. Its geographical distribution seems to be constrained by high summer temperatures. Within the tolerated temperature range (0-16 degreesC), however, temperature had no apparent effect on hatching, larval growth rate or pupal size. 5. Larval growth rate and size of pupae were significantly correlated with food availability. Completion of larval development required 300-400 degree-days at sites where periphyton was readily available, but &gt;800 degree-days where periphyton availability was low. 6. No evidence for intraspecific food competition was found, whereas food competition by other blepharicerid species, mainly Hapalothrix lugubris, appeared to be a major reason for the observed food limitation. However, as L. c. minor is much more widespread than H. lugubris , food competition between these two species is likely to occur infrequently. We therefore contend that variations in the life history of L. c. minor are mainly a consequence of its thermal constraints.</t>
  </si>
  <si>
    <t>10.1046/j.1365-2427.2002.00899.x</t>
  </si>
  <si>
    <t>WOS:000177546100005</t>
  </si>
  <si>
    <t>Mingarro, M; de Celis, SVR; Astola, A; Pendon, C; Valdivia, MM; Perez-Sanchez, J</t>
  </si>
  <si>
    <t>Endocrine mediators of seasonal growth in gilthead sea bream (Sparus aurata): the growth hormone and somatolactin paradigm</t>
  </si>
  <si>
    <t>Regulation of somatolactin (SL) and the somatotropic axis was examined year-around at three different stocking times (spring, summer, and autumn) in a Mediterranean fish, the gilthead sea bream (Sparus aurata). The overall timing of plasma growth hormone (GH) increase was similar among trials (late spring-early summer), but the range of variation year-around was different and followed changes in food intake. Total plasma insulin-like growth factor-I primarily followed changes on growth rates, and a close positive correlation between IGF-I and thermal-unit growth coefficient (TGC) was found irrespective of fish stocking time. Thus, the activation of the somatotropic axis preceded always warm growth spurts, whereas the rise of SL in concurrence with low plasma cortisol levels was found at late autumn. This up-regulation of circulating SL titres preceded the winter inhibition of feeding, and it was more severe in big fish (spring and summer stocking times) than in small fish (autumn stocking time), growing with a relative high efficiency during the cold season despite of a severe hypertriglyceridemia, and a high hepatosomatic index. These new insights provide good evidence for a different timing of GH and SL increases, and it is likely that the dominant role of SL in energy homeostasis is to be a mediator of the adaptation to fasting after replenishment of body fat stores, whereas GH and IGF-I are perceived as growth-promoting signals in times of food intake and increasing temperature and day-length. (C) 2002 Elsevier Science (USA). All rights reserved.</t>
  </si>
  <si>
    <t>Pendon, Carlos/I-2438-2012; sanchez, jaume perez/K-3231-2014; Astola, Antonio/M-6413-2014</t>
  </si>
  <si>
    <t>Pendon, Carlos/0000-0001-7456-5651; sanchez, jaume perez/0000-0003-2506-1523; Astola, Antonio/0000-0002-2290-0937; Martinez Valdivia, Manuel Jesus/0000-0002-2888-849X</t>
  </si>
  <si>
    <t>PII S0016-6480(02)00042-4</t>
  </si>
  <si>
    <t>10.1016/S0016-6480(02)00042-4</t>
  </si>
  <si>
    <t>WOS:000178785900002</t>
  </si>
  <si>
    <t>Newman, TJ; Antonovics, J; Wilbur, HM</t>
  </si>
  <si>
    <t>Population dynamics with a refuge: Fractal basins and the suppression of chaos</t>
  </si>
  <si>
    <t>We consider the effect of coupling an otherwise chaotic population to a refuge. A rich set of dynamical phenomena is uncovered. We consider two forms of density dependence in the active population: logistic and exponential. In the former case, the basin of attraction for stable population growth becomes fractal, and the bifurcation diagrams for the active and refuge populations are chaotic over a wide range of parameter space. In the case of exponential density dependence, the dynamics are unconditionally stable (in that the population size is always positive and finite), and chaotic behavior is completely eradicated for modest amounts of dispersal. We argue that the use of exponential density dependence is more appropriate, theoretically as well as empirically, in a model of refuge dynamics. (C) 2002 Elsevier Science (USA).</t>
  </si>
  <si>
    <t>10.1006/tpbi.2002.1584</t>
  </si>
  <si>
    <t>WOS:000177739700003</t>
  </si>
  <si>
    <t>Kawazu, K; Nagata, K; Zhang, Z; Sugie, H; Tatsuki, S</t>
  </si>
  <si>
    <t>Comparison of attractiveness in Japan and China of three synthetic pheromone blends based on geographic variations in the rice leaffolder, Cnaphalocrocis medinalis (Lepidoptera : Pyralidae)</t>
  </si>
  <si>
    <t>Field bioassays using three different synthetic sex pheromone blends (Indian, Philippine and Japanese) based on geographic variations of Cnaphalocrocis medinalis Guenee were carried out at 11 sites in Japan and in Hangzhou, China. In all of the tests, only the Japanese pheromone blend attracted a significant number of male moths, while the Indian and Philippine pheromone blends showed no marked activity. The findings in Japan showed no evidence that moths of Philippine or Indian origin were able to migrate to Japan. The results from China also showed that most populations of C. medinalis in the Hangzhou region responded to the Japanese blend. This is consistent with the current hypothesis that most populations of C. medinalis in Japan are migrants from areas to the south of the Yangzhe Valley, including the region surrounding Hangzhou, China. Furthermore, populations in the Hangzhou region can not hibernate, but are considered migrants from the southernmost parts of China and southeast Asian countries such as Vietnam where they breed continuously. Consequently, at least some populations in these areas may respond to the Japanese pheromone blend.</t>
  </si>
  <si>
    <t>10.1079/BER2002171</t>
  </si>
  <si>
    <t>WOS:000177120100004</t>
  </si>
  <si>
    <t>Kraushaar, U; Goudet, J; Blanckenhorn, WU</t>
  </si>
  <si>
    <t>Geographical and altitudinal population genetic structure of two dung fly species with contrasting mobility and temperature preference</t>
  </si>
  <si>
    <t>Local adaptation of populations requires some degree of spatio-temporal isolation. Previous studies of the two dung fly species Scathophaga stercoraria and Sepsis cynipsea have revealed low levels of geographic and altitudinal genetic differentiation in quantitative life history and morphological traits, but instead high degrees of phenotypic plasticity. These patterns suggest that gene flow is extensive despite considerable geographic barriers and large spatio-temporal variation in selection on body size and related traits. In this study we addressed this hypothesis by investigating genetic differentiation of dung fly populations throughout Switzerland based on the same 10 electrophoretic loci in each species. Overall, we found no significant geographic differentiation of populations for either species. This is inconsistent with the higher rates of gene flow expected due to better flying capacity of the larger S. stercoraria. However, heterozygote deficiencies within populations indicated structuring on a finer scale, seen for several loci in S. cynipsea, and for the locus PGM (Phosphoglucomutase) in S. stercoraria. Additionally, S. cynipsea showed a tendency towards a greater gene diversity at higher altitudes, mediated primarily by the locus MDH (malate dehydrogenase), at which a second allele was only present in populations above 1000 m. This may be caused by increased environmental stress at higher altitudes in this warm-adapted species. MDH might thus be a candidate locus subject to thermal selection in this species, but this remains to be corroborated by direct evidence. In S. stercoraria, no altitudinal variation was found.</t>
  </si>
  <si>
    <t>Goudet, Jerome/A-9730-2012</t>
  </si>
  <si>
    <t>Goudet, Jerome/0000-0002-5318-7601</t>
  </si>
  <si>
    <t>10.1038/sj.hdy.6800097</t>
  </si>
  <si>
    <t>WOS:000177330300003</t>
  </si>
  <si>
    <t>Rose, RM; Warne, MS; Lim, RP</t>
  </si>
  <si>
    <t>Some life history responses of the cladoceran Ceriodaphnia cf. dubia to variations in population density at two different food concentrations</t>
  </si>
  <si>
    <t>The combined effects of food concentration and population density on some life history characteristics of the small-bodied cladoceran Ceriodaphnia cf. dubia were studied by examining animals maintained at densities of 100-3000 individuals l(-1) for 8 days that had been fed either abundant (30 x 10(4) algal cells ml(-1) ind(-1)) or limited (5 x 10(4) algal cells ml(-1) ind(-1)) food. The amount of food provided significantly (p&lt; 0.05) affected the density at which the cladocerans produced fewer neonates. Cladocerans maintained at 1000 ind l(-1) produced significantly (p&lt; 0.05) fewer neonates than those at 100 or 200 ind l(-1) when fed abundant food, while cladocerans fed limited food showed a statistically significant (p&lt; 0.05) reduction in fecundity at 500 ind l(-1) compared to those at 100 or 200 ind l(-1). There was a general trend towards decreased age at sexual maturity with increased cladoceran density, and a significant (p&lt; 0.05) decrease in the age at sexual maturity for cladocerans maintained at 3000 ind l(-1) was observed in some experiments. Sexual reproduction, as indicated by the presence of resting eggs, was observed in animals maintained at 2000 and 3000 ind l(-1) and fed limited food. This indicated that, for the range of densities and food concentrations tested, a combination of crowding and limited food was required to induce sexual reproduction. Increasing the food concentration while maintaining a constant cladoceran density lead to significantly (p&lt; 0.05) increased reproduction, and no significant (p&gt; 0.05) effect on the age at sexual maturity. This indicated that the effects observed in crowded animals were not the result of negative effects due to the increased food concentrations, but were an adaptive response to crowding.</t>
  </si>
  <si>
    <t>Warne, Michael/F-2942-2010</t>
  </si>
  <si>
    <t>Warne, Michael/0000-0003-1804-7889; Lim, Richard/0000-0002-4916-5688</t>
  </si>
  <si>
    <t>10.1023/A:1021225423730</t>
  </si>
  <si>
    <t>WOS:000179387400013</t>
  </si>
  <si>
    <t>Stephens, PA; Frey-Roos, F; Arnold, W; Sutherland, WJ</t>
  </si>
  <si>
    <t>Sustainable exploitation of social species: a test and comparison of models</t>
  </si>
  <si>
    <t>1. Overexploitation is a major threat to the persistence of many species. A wide variety of approaches to setting 'sustainable' quotas for exploitation exist but there are major discrepancies between theory and practice, and only limited integration between different branches of exploitation literature. Here, we bring together and compare the efficacy of a range of different approaches to estimating sustainability. 2. A simulated population of a social mammal was used to provide data for, and compare the recommendations of, 10 widely used estimators for setting levels of sustainable exploitation. Estimators tested included four methods for setting sustainable levels of constant-effort harvesting, two approaches to assessing the sustainability of constant-yield harvesting, and four systems for setting thresholds below which harvesting should cease. 3. The method used to fit catch per unit effort data to a stock dynamic model had an important influence on the variance of recommendations. Recommendations were also affected by the length of data set available and the frequency of changes in exploitation effort. Observation-error estimators were more consistent and more conservative than equilibrium, effort-averaging and process-error approaches. Harvesting at the point of maximum productivity was found to be unstable in a noisy system, suggesting the need for considerable caution when using any of these estimators. 4. Constant-yield indices, developed for use in the bush meat trade, overestimated the point at which exploitation was likely to become highly unsustainable. Sociality was an important factor underlying this finding and the assessment of sustainability in constant-yield systems should give consideration to the effects of different social systems. 5. Overall, threshold-harvesting systems provided the highest mean yields in relation to extinction risk. However, the introduction of error into these systems, particularly in the form of less frequent censuses, greatly increased both variance in yields and risk of extinction.</t>
  </si>
  <si>
    <t>Arnold, Walter/C-3394-2013; Wassmer, Tom/D-7727-2011; Arnold, Walter/Q-5235-2019; Stephens, Philip/B-8397-2008; Sutherland, William/B-1291-2013</t>
  </si>
  <si>
    <t>Arnold, Walter/0000-0001-6785-5685; Arnold, Walter/0000-0001-6785-5685; Stephens, Philip/0000-0001-5849-788X; Sutherland, William/0000-0002-6498-0437</t>
  </si>
  <si>
    <t>UNSP JPE_740.fm</t>
  </si>
  <si>
    <t>10.1046/j.1365-2664.2002.00740.x</t>
  </si>
  <si>
    <t>WOS:000177255000008</t>
  </si>
  <si>
    <t>Holycross, AT; Fawcett, JD</t>
  </si>
  <si>
    <t>Observations on neonatal aggregations and associated behaviors in the prairie rattlesnake, Crotalus viridis viridis</t>
  </si>
  <si>
    <t>In August and September of 1991 we observed three groups of neonatal prairie rattlesnakes (Crotalus viridis viridis) near a prairie dog town in the Sand Hills (Cherry County, Nebraska). One of these groups included at least 31 neonates and 2 postpartum females. In addition to spatio-temporal association of neonates and putative mothers, we observed a radio-tagged male prairie rattlesnake consecutively visit two natal sites,just before and just after parturition. Mean mass of neonates in two groups was below the range previously reported for this subspecies. Young-of-the-year (YOY) captured during ingress were longer and weighed more than neonates captured at birth. Feces collected from nine YOY captured at hibernacula contained pocket mouse (Perognathus spp.) remains. In contrast to other intensively studied Populations, most YOY in the Sand Hills appear to feed and grow before first hibernation.</t>
  </si>
  <si>
    <t>Holycross, Andrew/E-1824-2018</t>
  </si>
  <si>
    <t>10.1674/0003-0031(2002)148[0181:OONAAA]2.0.CO;2</t>
  </si>
  <si>
    <t>WOS:000176839400018</t>
  </si>
  <si>
    <t>Randolph, SE; Green, RM; Hoodless, AN; Peacey, MF</t>
  </si>
  <si>
    <t>An empirical quantitative framework for the seasonal population dynamics of the tick Ixodes ricinus</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</si>
  <si>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(C) 2002 Australian Society for Parasitology Inc. Published by Elsevier Science Ltd. All rights reserved.</t>
  </si>
  <si>
    <t>PII S0020-7519(02)00030-9</t>
  </si>
  <si>
    <t>10.1016/S0020-7519(02)00030-9</t>
  </si>
  <si>
    <t>WOS:000177087500005</t>
  </si>
  <si>
    <t>van Breukelen, F; Martin, SL</t>
  </si>
  <si>
    <t>Reversible depression of transcription during hibernation</t>
  </si>
  <si>
    <t>Mammalian hibernators downregulate processes of energy production and consumption while maintaining cellular homeostasis. Energetic costs of transcription must be balanced with demands for gene products. Data from nuclear run-on assays indicate transcriptional initiation is reduced two fold in torpid golden-mantled ground squirrels (Spermophilus lateralis) as compared to euthermic animals between bouts of torpor. In addition, elongation rates across the temperature range experienced by hibernators indicate a virtual arrest of transcription at the low body temperatures of torpor. Finally, there is no seasonal compensation or species-specific adaptation for increased elongational capacity in the cold. Thus, it appears that hibernators are not specifically adapted to continue transcription during torpor. Taken together, these data indicate that transcription arrests during torpor because of a moderate depression of initiation and a more severe inhibition of elongation, largely due to temperature effects. Restoration of euthermic body temperatures during the interbout arousals reverses this transcriptional depression and permits gene expression.</t>
  </si>
  <si>
    <t>10.1007/s00360-002-0256-1</t>
  </si>
  <si>
    <t>WOS:000177201800001</t>
  </si>
  <si>
    <t>Erren, TC</t>
  </si>
  <si>
    <t>Does light cause internal cancers? The problem and challenge of an ubiquitous exposure</t>
  </si>
  <si>
    <t>International Symposium on Light, Endocrine Systems and Cancer</t>
  </si>
  <si>
    <t>MAY 02-03, 2002</t>
  </si>
  <si>
    <t>UNIV COLOGNE, COLOGNE, GERMANY</t>
  </si>
  <si>
    <t>UNIV COLOGNE</t>
  </si>
  <si>
    <t>Visible light of sufficient intensity and duration inhibits melatonin biosynthesis, and experimental studies suggest that melatonin may protect against cancer. From a public health point of view it is important to verify or falsify the hypothesis that artificial light - or even sunlight itself - suppresses melatonin production sufficiently to increase the risk of developing cancers of internal organs in man. Epidemiology is a discipline that can contribute to in-vivo verification of experimental findings. But when attempting to study the effects of light on man, epidemiologists are faced with a major problem: the ubiquitous nature of natural and anthropogenic light, which renders everyone, everywhere exposed. The challenge is to identify populations with demonstrable varying exposures to light. This paper summarizes how recent epidemiological investigations have sought to tackle the problem by studying shift-workers, blind people and Arctic residents. It is suggested that future studies should test the underlying assumptions regarding endocrine responses to light, i.e., that melatonin levels are reduced among shift-workers, and that they are increased among the blind and those who live in the Arctic. A systematic investigation of exposure-response relationships could be based on "light dosimetry by geography". Such a study is envisaged by European researchers who aim to study melatonin and other hormones in samples from healthy general populations that are differentially exposed to light by virtue of varying ambient photoperiods. Further methodologic options for prospective and retrospective epidemiologic studies are suggested. It is concluded that the biologically plausible link between ubiquitous light, hormones and the development of very frequent malignancies such as breast cancer and prostate cancer should be investigated rigorously by additional well-designed epidemiological research.</t>
  </si>
  <si>
    <t>PII NEL230802A05</t>
  </si>
  <si>
    <t>WOS:000177323200012</t>
  </si>
  <si>
    <t>Nagasaka, K; Ohsaki, N</t>
  </si>
  <si>
    <t>Differences in host plant selection among three Athalia sawflies feeding on crucifers in Japan</t>
  </si>
  <si>
    <t>1. The ways of using host plants were compared among the three Athalia sawflies [A. japonica (Klug), A. rosae ruficornis Jakovlev, and A. infumata (Marlatt)] feeding on crucifers in Japan to determine whether host specialisation can explain the difference in their life-history traits. The occurrence of their larvae was examined on each crucifer species in the field, and the suitability of each crucifer species for the three successive steps of host use by the sawflies was evaluated: microhabitat selection by adult females, female oviposition, and larval growth. 2. There were 11 species of crucifer in the study area, and A. japonica , A. rosae , and A. infumata used nine, seven, and eight species respectively. Thus, sawfly host ranges overlapped. 3. Adult females of A. japonica , A. rosae , and A. infumata preferred shady clumps of crucifers, sunny clumps of crucifers, and disturbed areas respectively. 4. Unsuitable hosts for larval performance such as Brassica oleracea and Arabis plants were eliminated from the host ranges of the three sawflies. 5. Once they chose microhabitats, the suitability of each host plant for female oviposition and larval growth was similar. 6. Because of the divergent preferences for microhabitats, the host plants that were suitable for all the three steps were restricted to different sets of plants among the sawflies: Cardamine for A. japonica , cultivated crucifers (Raphanus and Brassica ) for A. rosae , and Rorippa for A. infumata . These plants could be recognised as the respective primary host plants. 7. The spatio-temporal distributions of primary hosts were consistent with and explained the pattern of diapause and migration of each sawfly, suggesting that host specialisation caused their life-history traits to differentiate.</t>
  </si>
  <si>
    <t>10.1046/j.1365-2311.2002.00413.x</t>
  </si>
  <si>
    <t>WOS:000175841800009</t>
  </si>
  <si>
    <t>Geographical variation in the seasonal population dynamics of Bruchidius dorsalis (Coleoptera : Bruchidae): Constraints of temperature and host plant phenology</t>
  </si>
  <si>
    <t>We investigated the seasonal population dynamics of the bruchid beetle, Bruchidius dorsalis Fahraeus, in relation to the phenology of its host plant Gleditsia japonica Miq. (Fabaceae: Caesalpinoidea) in two geographically distinct areas of Japan. We compared life cycles to clarify influences of seasonal variation in temperature and host plant availability on insect life cycles. Results from a 4-yr study indicated that in Sagamihara (warmer climate): (1) B. dorsalis has a trivoltine life cycle, (2) it cannot reproduce during a period of more than I mo until new seeds become available in early or mid-August, and (3) it overwinters in several different developmental stages (young and old instars, and adults). However, studies over 3 yr in Tatsuno (cooler climate) indicated the following: (1) B. dorsalis has a bivoltine life cycle, (2) G. japonica phenology lags several weeks behind that in Sagamihara, and (3) B. dorsalis overwinters as diapausing larvae (late fourth instar) or as adults. Thus, the life cycles of B. dorsalis are more constrained in cooler areas, not only because of the direct effects of lower temperature on insect development, but also because of the phenological delay in host plant development.</t>
  </si>
  <si>
    <t>10.1603/0046-225X-31.3.469</t>
  </si>
  <si>
    <t>WOS:000178326000006</t>
  </si>
  <si>
    <t>Tauber, MJ; Tauber, CA</t>
  </si>
  <si>
    <t>Prolonged dormancy in Leptinotarsa decemlineata (Coleoptera : Chrysomelidae): A ten-year field study with implications for crop rotation</t>
  </si>
  <si>
    <t>This 10-yr field study examined prolonged dormancy (dormancy of more than 1 yr) in Colorado potato beetles, Leptinotarsa decemlineata (Say), from Upstate New York. The research focused on whether the life cycle of the Colorado potato beetle could reduce the effectiveness of crop rotation as a pest management tactic. One set of experiments quantified variation in the occurrence and duration of prolonged dormancy in a natural population. A second set of experiments tested the effect of artificial selection for increased incidence of prolonged dormancy. Of the approximate to12,600 unselected beetles in the field cages overall survival (= % emergence) averaged 56.5 +/- 18.4% (mean +/- SD, range = 23.5-84.3%, n = 19 cages). Most (97.7%) of the emerging beetles surfaced after one winter; the remainder (2.3%) emerged after more than one winter in dormancy. The range of variation in the incidence of prolonged dormancy among the experimental cages during the 10-yr period was 0-7.2%. The incidence of emergence from prolonged dormancy was higher among beetles from the first summer-generation [mean +/-SD = 3.0 +/- 2.0% (10 cages)] than from the second [1.0 +/- 1.5 (7 cages)], and significantly more females than males emerged from prolonged dormancy (female:male = 97:64). Most (approximate to70%) of the beetles that underwent prolonged dormancy emerged after two winters in diapause; the majority of the remainder (approximate to29%) emerged after 3-7 yr in diapause; and, one beetle (approximate to1%) emerged after 9 yr. Artificial selection for prolonged dormancy over three generations did not result in a significant increase in the incidence of delayed emergence, nor did it result in incidences of prolonged dormancy greater than those in the controls (unselected field-reared beetles and lines selected for 1-yr dormancy). From our results, we conclude that the Colorado potato beetle has considerable variation in both the incidence and duration of prolonged dormancy, and that this variation has strong environmental and genetic determinants. Viewed in the context of the beetle's life history, these findings lead us to suggest that the evolution of resistance to crop rotation would require strong and sustained selection over large areas.</t>
  </si>
  <si>
    <t>10.1603/0046-225X-31.3.499</t>
  </si>
  <si>
    <t>WOS:000178326000010</t>
  </si>
  <si>
    <t>Li, YP; Oguchi, S; Goto, M</t>
  </si>
  <si>
    <t>Physiology of diapause and cold hardiness in overwintering pupae of the apple leaf miner Phyllonorycter ringoniella in Japan</t>
  </si>
  <si>
    <t>The apple leaf miner Phyllonorycter ringoniella (Matsumura) (Lepidoptera: Gracillariidae) overwinters as a diapausing pupa. The diapause rate reaches 100% in early October. Diapause intensity decreases gradually from early October and diapause terminates in early February. The fresh body weight of diapausing pupae is 1.6 times that of non-diapausing pupae. The main cryoprotectant in P. ringoniella pupae is trehalose. Three stages are distinguishable as indicated by the correlations between diapause intensity, levels of cold hardiness and the trehalose content: diapause induction occurred in October, diapause development from November to December, and post-diapause quiescence from January to April. During diapause induction, the pupae accumulate low levels of trehalose and do not survive exposure to -15 degreesC. During diapause development, the pupae gradually accumulate more trehalose and show some ability to survive exposure to -15 degreesC, but not to -20 degreesC. During post-diapause quiescence, the pupae accumulate relatively more trehalose and cold hardiness fully develops, but decreases quickly in April. The trehalose content in pupae sampled in December is unaffected by acclimation temperatures in the range 0-30 degreesC, but decreases in pupae sampled in March after acclimation at temperatures from 5 to 15 degreesC. These results suggest that overwintering pupae of P. ringoniella have the ability to accumulate trehalose and develop a high level of cold hardiness during diapause development.</t>
  </si>
  <si>
    <t>10.1046/j.1365-3032.2002.00273.x</t>
  </si>
  <si>
    <t>WOS:000175861800002</t>
  </si>
  <si>
    <t>de Silva, P; Riley, IT</t>
  </si>
  <si>
    <t>Aspects of the survival and reproduction of Anguina microlaenae (Nematoda : Anguinidae)</t>
  </si>
  <si>
    <t>TRANSACTIONS OF THE ROYAL SOCIETY OF SOUTH AUSTRALIA</t>
  </si>
  <si>
    <t>Leafgalls formed by Anguina microlaenae in Microlaena stipoides were found. upon rehydration from natural desiccation, to contain adults, eggs and juveniles that had survived anhydrobiotically. The sex ratio of adults in galls, excluding a proportion of galls that contained only females, was 1:1. Females in galls containing only females ere apparently sterile as eggs were not present, Rehydrated eggs hatched over a temperature range 8-25degrees C with an optimum of about 20degrees C. Only limited egg production and deposition were observed in rehydrated females incubated after removal from their galls.</t>
  </si>
  <si>
    <t>Riley, Ian Timothy/0000-0002-3592-0785</t>
  </si>
  <si>
    <t>0085-5812</t>
  </si>
  <si>
    <t>WOS:000175989200005</t>
  </si>
  <si>
    <t>Toepfer, S; Gu, HN; Dorn, S</t>
  </si>
  <si>
    <t>Phenological analysis of spring colonisation of apple trees by Anthonomus pomorum</t>
  </si>
  <si>
    <t>Adult apple blossom weevils, Anthonomus pomorum (L.) (Coleoptera: Curculionidae), leave their overwintering sites within and outside orchards to colonise apple trees in early spring. This study was conducted to characterize the temporal pattern of spring colonization of apple trees by overwintered weevils in relation to climatic conditions and apple bud stages, based on multiple mark-release-recapture experiments and field observations of foraging activities of weevils. The process of spring colonization of apple trees by overwintered weevils was related to thermal time totals above 0 degreesC. The dispersal into orchards initiated when the thermal time totals reached 161+/-27 (s.d.) degree-days (DD) calculated from January 1, or 117+/-16 DD from February 1. The daily dispersal speed of individual weevils within orchards was determined primarily by the maximum daily temperature, whereas crawling, feeding, and mating activities of weevils on apple trees were influenced by the mean evening temperature between 18:00 and 22:00 hours. On the other hand, the spring colonization of overwintered weevils was not synchronized with any specific apple bud stage, though the level of female foraging and reproductive activities on apple trees was related to apple bud stages. The overwintered weevils initiated dispersal into orchards over a wide range of bud developmental stages from little silver greenish tip B (51) to the mouse-ear stage C3 (54). These findings are discussed in relation to the ecology and pest management of this insect.</t>
  </si>
  <si>
    <t>10.1046/j.1570-7458.2002.00969.x</t>
  </si>
  <si>
    <t>WOS:000178097000006</t>
  </si>
  <si>
    <t>Tanaka, S</t>
  </si>
  <si>
    <t>Temperature acclimation in overwintering nymphs of a cockroach, Periplaneta japonica: walking on ice</t>
  </si>
  <si>
    <t>Nymphs of the Yamato cockroach, Periplaneta japonica, showed a seasonal change in the ability to move at low temperature. Laboratory-reared nymphs buried in ice for 15 min-3 h took about 600 s to get up at 25 degreesC after being placed with their dorsal surface on the floor of a Petri dish. The mean time to get up at 25 degreesC (recovering time) after 15 or 60-min burial in ice was relatively long in early autumn, decreased rapidly in autumn, reached a minimal level in winter (&lt;100 s) and increased in spring. Temperature was responsible for this seasonal change in physiology, and neither photoperiod nor diapause status was important. Recovering time depended on the acclimation temperature and its duration. For a 10-day exposure in a range of 0-25 &amp;DEG;C, the lower the temperature the shorter the recovering. Longer periods of acclimation at these temperatures tended to shorten recovering time. The acquisition of the ability to move on ice is a seasonal phenomenon unique to P. japonica. No comparable response was found in three other cockroaches including two sub-tropical species (Periplaneta americana and Opisthoplatia orientalis) and a temperate species (Blattela nipponica). (C) 2002 Elsevier Science Ltd. All rights reserved.</t>
  </si>
  <si>
    <t>PII S0022-1910(02)00077-X</t>
  </si>
  <si>
    <t>10.1016/S0022-1910(02)00077-X</t>
  </si>
  <si>
    <t>WOS:000177103000008</t>
  </si>
  <si>
    <t>Krapu, GL; Sargeant, GA; Perkins, AEH</t>
  </si>
  <si>
    <t>Does increasing daylength control seasonal changes in clutch sizes of Northern Pintails (Anas acuta)?</t>
  </si>
  <si>
    <t>We evaluated spatiotemporal variation ill Clutch sizes of Northern Pintails (pintails; Anas actua) nesting in California (1985 to 1996),North Dakota (1982 to 1985),Saskatchewan (1982 to 1985) and Alaska (1991 to 1993) to determine whether seasonal declines in Clutch size varied in ways that were consistent with a controlling influence of increasing day length. Pintails began nesting in mid-March in California, mid-April in North Dakota and Saskatchewan, and mid-May in Alaska. Observed durations of nesting were 70 +/- 2.6 days (SE) in California, 60 +/- 6.3 days in North Dakota, 66 +/- 1.3 days in Saskatchewan, and 42 +/- 0.7 days in Alaska. Annual differences were the principal source of variation in mean clutch sizes ((&amp;sigma;) over cap (2)(Y) = 0.15, SE = 0.049), which varied little among Study locations ((&amp;sigma;) over cap (2)(A) = 0.002, SE = 0.013). Predicted rates of seasonal decline in Clutch sizes increased with latitude early in the nesting season, but declined as the nesting season progressed, except in California. Rates of decline in clutch sizes thus were not directly related to rates of increase in day length. Predicted declines in numbers of eggs per clutch over the nesting season were similar for all four locations (range, 3.05-3.12) despite wide variation ill durations of nesting. Evidence suggests that reduced nutrient availability during nesting contributes to a higher rate of decline in clutch sizes in Alaska than in temperate regions. Pintails that nest early lay large initial clutches, but thereafter clutch sizes decline rapidly and breeding terminates early. This reproductive strategy is adaptive because young that hatch earliest exhibit the highest survival rates; however, the conversion of grassland to cropland oil the primary prairie breeding grounds has reduced hatching rates Of Clutches laid early in the nesting season Under these conditions, the limited capacity to renest in late spring on their prairie breeding grounds Probably has contributed to Pintail population declines. Received 28 September 2000, accepted 29 October 2001.</t>
  </si>
  <si>
    <t>10.1642/0004-8038(2002)119[0498:DIDCSC]2.0.CO;2</t>
  </si>
  <si>
    <t>WOS:000175709400017</t>
  </si>
  <si>
    <t>Scriber, JM; Keefover, K; Nelson, S</t>
  </si>
  <si>
    <t>Hot summer temperatures may stop movement of Papilio canadensis butterflies and genetic introgression south of the hybrid zone in the North American Great Lakes Region</t>
  </si>
  <si>
    <t>The reasons that the northern tiger swallowtail butterfly Papilio canadensis does not move south of the Great Lakes hybrid zone, where it meets P. glaucus, may be largely due to natural temperature-induced stress on diapausing pupae, Temperatures of 36degreesC for only four days killed all P. canadensis (from northern Michigan) and most of the Papilio troilus, a species that lives south of the hybrid zone (sympatrically with P. glaucus). In contrast, interspecific hybrids (P. glaucus mother x P. canadensis father) had significant adult eclosion or pupal survival at both 30degrees and 36degreesC. All surviving hybrid pupae were only females (the heterogametic sex, which are known to express the prolonged diapause due to Haldane effects). The southern species, P. troilus, had almost all (81%) normal (non-deformed) adults eclose at 30degreesC, whereas only 20% of the A canadensis females and ca 30% or the A canadensis males eclosed to produce non-deformed adults. Unlike the case with P. troilus and P. canadensis, no hybrid females eclosed at 30degreesC (only males did). Unlike P. troilus and P. canadensis pupae, hybrid (female) pupae remain viable, some of which have already successfully emerged after the chamber experiments. A follow-up study using P. glaucus, P. canadensis (from Vermont), and their hybrids with more normal lower thermal regimes included (27degrees, 30degrees, 33degrees, and 36degreesC) again showed higher hybrid survival as uneclosed (living) pupae at 36degreesC. In addition, A glaucus and P. canadensis showed high mortality and wing deformity of eclosing adults at 36degreesC, suggesting that geographic source of the P. canadensis may reflect differential tolerances of the extreme 36degreesC temperature.</t>
  </si>
  <si>
    <t>10.1034/j.1600-0587.2002.250206.x</t>
  </si>
  <si>
    <t>WOS:000174928500006</t>
  </si>
  <si>
    <t>Karlsson, BL; Eklof, J; Rydell, J</t>
  </si>
  <si>
    <t>No lunar phobia in swarming insectivorous bats (family Vespertilionidae)</t>
  </si>
  <si>
    <t>The purpose Of this study was to evaluate the impact of moonlight on the swarming activity of bats at an abandoned mine in southern Sweden. The mine serves as a hibernaculum for six species of insectivorous bats. Swarming activity at one of the mine entrances was measured on 12 nights between I August and 8 September 2000. by electronically counting the number of bats passing through an opening (about 30 x 40 cm) leading to a mine tunnel. The number of bat passes outside the mine was also counted, using a bat detector. Most bats were males, as confirmed by mist-netting outside the mine. Low frequency vocalizations, indicating territorial interactions, were heard frequently. The number of bats entering the mine was closely, correlated with the number of bats flying outside, and neither was affected by moonlight. We Conclude that the insectivorous bats at high latitudes may not have been exposed to significant nocturnal predator pressure. leading to the evolution of lunar phobia, as have many tropical bats.</t>
  </si>
  <si>
    <t>10.1017/S0952836902000511</t>
  </si>
  <si>
    <t>WOS:000175060900006</t>
  </si>
  <si>
    <t>McHale, MR; McDonnell, JJ; Mitchell, MJ; Cirmo, CP</t>
  </si>
  <si>
    <t>A field-based study of soil water and groundwater nitrate release in an Adirondack forested watershed</t>
  </si>
  <si>
    <t>[1] Nitrate (NO3-) movement was studied using a combination of isotopic, chemical, and hydrometric data within the 135 ha Archer Creek watershed in the Adirondack Mountains of New York from January 1995 to December 1996. This research was conducted to identify sources of stream water NO3- and the mechanisms that deliver NO3- to the stream to test two hypotheses: (1) Soil water NO3- concentrations are highest after dry periods and subsequently lower with each storm. (2) Stream water NO3- concentrations are controlled by groundwater during growing season low flows and by soil water during the dormant season and during storms. Antecedent moisture conditions and season had little effect on mean soil water NO3- concentrations before storms (range of 1.1-5.1 mumol L(-)1 throughout the study). High soil water NO3- concentrations (up to 136 mumol L 1) were found only at the watershed ridge top during the 1996 snowmelt and early summer. Results from isotopic hydrograph separations and chemical end-member mixing analysis showed that soil water and till groundwater dominated stream base flow and storm flow during six monitored storms. Near-stream wetland groundwater and event water contributed little to streamflow during most conditions. Near-stream groundwater contributions to streamflow were significant only during very low base flow (&lt;0.05 mm h 1) during the summer and fall. Highest stream water NO3- concentrations coincided with peaks in the till groundwater contribution according to isotopic hydrograph separations using delta(18)O and chloride as conservative tracers. A conceptualization of streamflow generation and watershed NO3- release is described in which hillslope hollows are the principal zones of soil water and till groundwater mixing in the watershed and till groundwater is the main source of stream water NO3- during both base flow and storms.</t>
  </si>
  <si>
    <t>McDonnell, Jeffrey/I-6400-2013</t>
  </si>
  <si>
    <t>McDonnell, Jeffrey/0000-0002-3880-3162</t>
  </si>
  <si>
    <t>10.1029/2000WR000102</t>
  </si>
  <si>
    <t>WOS:000178932200012</t>
  </si>
  <si>
    <t>Umble, JR; Fisher, JR</t>
  </si>
  <si>
    <t>Influence of temperature and photoperiod on preoviposition duration and oviposition of Otiorhynchus ovatus (Coleoptera : Curculionidae)</t>
  </si>
  <si>
    <t>The influence of temperature and photoperiod on the preoviposition duration and oviposition of the strawberry root weevil, Otiorhynchus ovatus (L.), were studied in strawberry (Fragaria X ananassa Duchesne Variety 'Totem'). In one experiment, adults were subjected to constant temperatures from 3 to 33degreesC at 3degreesC intervals and in another experiment adults were subjected to four photoperiods at 21degreesC. Oviposition was monitored for all treatments. Adults fed at all temperatures from 3 to 33degreesC and oviposited at temperatures between 18 and 30degreesC. The longest preoviposition period (32 d) and the fewest total number of eggs (2) were observed at 18degreesC. The shortest preoviposition period (15 d) and the largest total number of eggs (282) were observed at 27degreesC. A temperature range of 21-27degreesC appeared to be optimum for oviposition. Within this range, the lowest mortality, shortest preoviposition period, longest oviposition period, and greatest total number of eggs were observed. Weevils oviposited at all photoperiods. Length of preoviposition period and egg viability did not vary significantly among photoperiod treatments. Adults oviposited an average of 15 eggs at 12:12 (L:D) h and an average of 148 eggs at 18:6 h (L:D) h. A linear regression model predicted an increase of 23 cumulative eggs laid for each 2-h increase of daylength.</t>
  </si>
  <si>
    <t>10.1603/0013-8746(2002)095[0231:IOTAPO]2.0.CO;2</t>
  </si>
  <si>
    <t>WOS:000178373100013</t>
  </si>
  <si>
    <t>Brinton, KLF; Tsapin, AI; Gilichinsky, D; McDonald, GD</t>
  </si>
  <si>
    <t>Aspartic acid racemization and age-depth relationships for organic carbon in Siberian permafrost</t>
  </si>
  <si>
    <t>We have analyzed the degree of racemization of aspartic acid in permafrost samples from Northern Siberia, an area from which microorganisms of apparent ages up to a few million years have previously been isolated and cultured. We find that the extent of aspartic acid racemization in permafrost cores increases very slowly up to an age of similar to25,000 years (around 5 m in depth). The apparent temperature of racernization over the age range of 0-25,000 years, determined using measured aspartic acid racernization rate constants, is -19degreesC. This apparent racernization temperature, is significantly lower than the measured environmental temperature (-11 to -13degreesC) and suggests active recycling Of D-aspartic acid in Siberian permafrost up to, an age of around 25,000 years. This indicates that permafrost organisms are capable of repairing some molecular damage incurred while in a "dormant" state over geologic time.</t>
  </si>
  <si>
    <t>10.1089/153110702753621358</t>
  </si>
  <si>
    <t>WOS:000182463400005</t>
  </si>
  <si>
    <t>O'Toole, L; Fielding, AH; Haworth, PF</t>
  </si>
  <si>
    <t>Re-introduction of the golden eagle into the Republic of Ireland</t>
  </si>
  <si>
    <t>The golden eagle (Aquila chrysaetos) became extinct in the Republic of Ireland in about 1912. Historical evidence suggests that, in the early nineteenth century, the population exceeded 50 pairs. It is thought that the extinction was a consequence of persecution and habitat change. Because there seems little chance of natural recolonisation a re-introduction programme has been developed. It is intended to release up to 15 birds per year for 5 years, starting in 2001. Single chicks will be obtained from Scottish nests with twins. The ways in which this project adheres to the six main IUCN re-introduction criteria are addressed. Two simulation models are described. The first, GEPM demonstrates that the removal of chicks from Scottish nests should not have a detrimental effect on the Scottish population. The second model predicts the probable home range occupancy if only 12 birds are released each year. It is expected that between 3 and 13 ranges will be occupied by 2007. The imprecision in this estimate is a consequence of uncertainty about juvenile survival rates. The rationale behind our reintroduction scheme is outlined to stimulate debate about the development of good practice. (C) 2001 Elsevier Science Ltd. All rights reserved.</t>
  </si>
  <si>
    <t>10.1016/S0006-3207(01)00141-0</t>
  </si>
  <si>
    <t>WOS:000173262300005</t>
  </si>
  <si>
    <t>Perdikis, DC; Lykouressis, DP</t>
  </si>
  <si>
    <t>Life table and biological characteristics of Macrolophus pygmaeus when feeding on Myzus persicae and Trialeurodes vaporariorum</t>
  </si>
  <si>
    <t>The life table and biological characteristics of the predatory bug Macrolophus pygmaeus Rambur (Hemiptera: Miridae) were studied when the bugs were fed with Myzus persicae (Sulzer) (Homoptera: Aphididae) feeding on eggplant and with Trialeurodes vaporariorum Westwood (Homoptera: Aleyrodidae) feeding on tomato plants. The tests were done at five temperatures between 15 and 30 degreesC, using a L16:D8 photoperiod and 65 +/- 5% r.h. Most eggs (range 85 to 90%) hatched at 15 and 20 degreesC. Incubation period was shortest at 27.5 degreesC (8.45 and 8.38 days on eggplant and tomato, respectively). Preoviposition was also shortest at 27.5 degreesC (5.10 and 4.75 days on eggplant and tomato, respectively) whereas fecundity was highest at 20 degreesC (213.90 and 228.25 eggs on eggplant and tomato, respectively). Maximum longevity of females was at 15 degreesC (122.40 and 129.35 days on eggplant and tomato, respectively). Mean generation time was longest at 15 degreesC on both host plants (122.75 and 124.64 days, respectively). The intrinsic rate of increase of M. pygmaeus was highest at 27.5 degreesC with similar values on eggplant (0.0981 day(-)1) and tomato (0.1040 day(-)1). Doubling time was shortest at 27.5 degreesC (7.06 and 6.67 days on eggplant and tomato, respectively) and, also, finite rate of increase was highest at 27.5 degreesC (1.1031 and 1.1096 on eggplant and tomato, respectively). The results show that the predator M. pygmaeus develops well on the aphid M. persicae or on the whitefly T. vaporariorum, both of which are important pests of vegetable crops. This predator is also well adapted to the temperatures that occur both in greenhouses and in the open field in the Mediterranean region. Compared to other natural enemies of whiteflies, such as Encarsia formosa Gahan (Hymenoptera: Aphelinidae), Macrolophus pygmaeus can increase at relatively low temperatures.</t>
  </si>
  <si>
    <t>10.1046/j.1570-7458.2002.00947.x</t>
  </si>
  <si>
    <t>WOS:000177169900006</t>
  </si>
  <si>
    <t>Singh, UP; Krishna, A</t>
  </si>
  <si>
    <t>Seasonal changes in circulating steroid concentration and their correlation with the ovarian activity in the female Indian sheath-tailed bat, Taphozous longimanus</t>
  </si>
  <si>
    <t>The relationship between ovarian activity and circulating steroid concentration was studied in the female sheath-tailed bat, Taphozous longimanus. T longimanus breeds twice in rapid succession during the year at Varanasi, India. Ovarian recrudescence was observed during September, and antral follicles were first observed during the month of October. Circulating androstenedione concentration showed an increase beginning in October, reaching a peak in December. This increase in androstenedione concentration correlated with the period of heavy accumulation of adipose tissue and increase in body mass. Antral follicles grow slowly during the period of high circulating androstenedione concentration from October to December. There was a sharp decline in androstenedione concentration during January. Simultaneously with the decline in androstenedione concentration, a sharp increase in size of the antral follicle and circulating estradiol concentration was noticed. Soon thereafter, one of the follicles ruptures, followed by fertilization and the commencement of the first pregnancy. During the second pregnancy, antral follicles first appeared during late pregnancy in March in the contralateral ovary that lacked the corpus luteum. One follicle developed rapidly and quickly attained a preovulatory stage in April. This is reflected in a sharp increase in estradiol concentration during this period. Ovulation was observed immediately following the first pregnancy in May. During this period, androstenedione concentration remained low. The results of the present study suggest that high androstenedione concentration during October to December (winter dormancy) may be responsible for slow follicular development and delays ovulation in T longimanus. It is further hypothesized that the geographical variation in reproductive pattern of T longimanus could be due to variation in the duration of fat storage and associated changes in the androstenedione concentration. J. Exp. Zool. 292:384-392, 2002. (C) 2002 Wiley-Liss, Inc.</t>
  </si>
  <si>
    <t>10.1002/jez.10086</t>
  </si>
  <si>
    <t>WOS:000174119700006</t>
  </si>
  <si>
    <t>Kenagy, GJ; Vasquez, RA; Nespolo, RF; Bozinovic, F</t>
  </si>
  <si>
    <t>A time-energy analysis of daytime surface activity in degus, Octodon degus</t>
  </si>
  <si>
    <t>We present an analysis of time and energy allocation in a day-active caviomorph rodent, the degu, Octodon degus, in central Chile. We quantified components of surface activity in the field on a daily basis in individual degus near the time of the summer solstice, when conditions of heat and aridity were also at a seasonal extreme, in order to answer the following questions. Does the absolute time available for surface activity limit performance? Does the allocation of time and energy for locomotion place a functionally significant limitation on overall energy balance and performance? Degus spent about 2/3 of their above-ground time foraging; they remained stationary about 88 % of the time, walked around slowly about 10 %, and were running rapidly from one point to another only about 2 % of the time. Net locomotion costs (for walking and running combined) were computed to be only 2.2 % of total daily energy expenditure. This low net allocation of time and energy to locomotion, taken together with abundant distribution of plant food over the extremely small home range, suggests that the daily performance of degus is not limited by the absolute amount of time available under normal conditions at the summer solstice (seasonal extreme of day length, heat, and aridity). Total energy demands can be met by as little as 4.5 h surface activity per day. Our empirical observations, together with a simple computational model of time and energy expenditure, provide a useful validation of the impact of activity on the overall energy balance of a free-living rodent. The small impact of locomotion on the total energy budget is an economy of the behavior of these animals, and the rapid mode of locomotion allows them to minimize predation risks. We believe that this kind of quantitative analysis of energy expenditure associated with behavior in the field can contribute a useful basis for theoretically based time-energy modeling.</t>
  </si>
  <si>
    <t>Nespolo, Roberto/D-5601-2015; Nespolo, Roberto/D-5601-2015</t>
  </si>
  <si>
    <t>Nespolo, Roberto/0000-0001-9337-0606; Nespolo, Roberto/0000-0003-0825-9618</t>
  </si>
  <si>
    <t>WOS:000174872500014</t>
  </si>
  <si>
    <t>Kulkarni, VN; Khadi, BM; Sangam, VS</t>
  </si>
  <si>
    <t>Pre-breeding efforts for low gossypol seed and high gossypol plant in G. herbaceum L. cotton utilizing G. australe Mueller</t>
  </si>
  <si>
    <t>Among the 49 species of Gossypium, the Australian species belonging to Hibiscoidia and Sturtia possess unique features of glandless seed and glanded plant. In an effort to transfer this trait to cultivated species of Gossypium, distant hybridization was effected between G. herbaceum race wightianum (2n = 2x = 26) and an Australian species G. australe. This species has its origin in and zones of Australia, and behaved as facultative cleistogamous in transitional tracts of India. Upon two years of crossing only 0.9% success was achieved to obtain the crossed seeds. The F-1 seeds of the hybrid possessed dormancy. The F-1 plant was sterile due to abortive ovary, and 8-11% of pollen fertility was noticed. The plants have also been found to be of the best genetic stocks for nectar character, bract shape, calyx morphology and other inflorescence traits as both the parents exhibited diversity for many traits. The cross is expected to carry some genetic load, as the species involved are genetically and geographically distant.</t>
  </si>
  <si>
    <t>WOS:000174261200025</t>
  </si>
  <si>
    <t>Fischer, K; Fiedler, K</t>
  </si>
  <si>
    <t>Life-history plasticity in the butterfly Lycaena hippothoe: local adaptations and trade-offs</t>
  </si>
  <si>
    <t>Life-history theory predicts some cost to be associated with short development time, the most frequently assumed being small adult size. Alternatively, insects may increase developmental rates and grow fast to a larger size. Seasonal environments should select for phenotypic plasticity in growth and development, based on the need to complete development up to the diapausing stage before the onset of unfavourable season. Nevertheless, there must be some limit beyond which a compensation for a shorter development cannot be achieved. By comparing three geographically isolated populations of Lycaena hippothoe in common environments we show that in the Hungarian population development time seems to be traded off against size at maturity. This population is the only bivoltine one within this principally monovoltine species. Thus, realization of an additional generation per year, achieved through largely reduced development times, appears to carry the cost of substantially lower adult weights compared with other populations. In contrast, differences in development time in two monovoltine populations were not accompanied by a trade-off between development time and size. These results suggest that clear trade-offs are restricted to stressful situations, when compensation by an increase in growth rates is no longer feasible. We suggest the particularly short development time in the Hungarian population (facilitating a second generation), as well as the shorter development in an alpine (short vegetation period) compared with a western German population, to be adaptations to local climatic conditions. (C) 2002 The Linnean Society of London.</t>
  </si>
  <si>
    <t>10.1046/j.1095-8312.2002.00014.x</t>
  </si>
  <si>
    <t>WOS:000174172500004</t>
  </si>
  <si>
    <t>Piccione, G; Caola, G; Refinetti, R</t>
  </si>
  <si>
    <t>The circadian rhythm of body temperature of the horse</t>
  </si>
  <si>
    <t>Rectal temperature of 10 female adult horses was recorded every 2 h for 10 consecutive days under a natural winter photoperiod (9 h of light and 15 h of darkness per day). A robust daily rhythm of body temperature was observed in all animals. The rhythm had a mean level of 38.3degreesC and a range of excursion of 1.0degreesC. Temperature started its daily ascent at dawn each day and reached a maximum 14 hours later. Body temperature of 5 of the horses was studied for 10 more days under constant illumination. The rhythm persisted under this condition, although with a slightly longer period of 24.2 h, which confirms the endogenous nature of the rhythm. Despite the fact that the body size of the horse is several orders of magnitude greater than that of rodents, the various parameters of the body temperature rhythm of the horse are similar to those of several species of rodents previously studied.</t>
  </si>
  <si>
    <t>Refinetti, Roberto/B-1535-2009; Piccione, Giuseppe/P-3394-2015</t>
  </si>
  <si>
    <t>Refinetti, Roberto/0000-0003-2875-2389; Piccione, Giuseppe/0000-0002-4736-1087</t>
  </si>
  <si>
    <t>10.1076/brhm.33.1.113.1322</t>
  </si>
  <si>
    <t>WOS:000175118200009</t>
  </si>
  <si>
    <t>Miglis, M; Wilder, D; Reid, T; Bakaltcheva, I</t>
  </si>
  <si>
    <t>Effect of taurine on platelets and the plasma coagulation system</t>
  </si>
  <si>
    <t>PLATELETS</t>
  </si>
  <si>
    <t>It is not yet clear what exact mechanisms are at work in hibernating animals that prevent clot formation and maintain tissue perfusion under conditions of very slow blood flow and increased blood viscosity brought about by the low temperatures. It has been shown that the total amino acid pool increases more then two fold in hibernating animals with taurine accounting for about 50% of this increase [Storey et al., Proc Natl Acad Sci USA 1988; 85(21): 8350-4]. This work investigates the effect of taurine on platelets and the plasma coagulation system. Taurine was added at different concentrations in the range between 5 and 25 mM to donor plasma. Using STA/STA Compact coagulation analyzer the following tests were performed: prothrombin time (PT), activated partial thromboplastin time (APTT), and thrombin time (TT). At the highest concentration tested (25 mM) taurine prolonged TT by 9%. The prolongation was statistically significant but not clinically significant retaining TT within normal limits (16.7-20.7 s). PT and APTT remained unchanged by taurine. The effect of taurine on platelets was assessed by platelet aggregation by thrombin, extent of platelet shape change (ESC) induced by ADP, and thrombelastography. Taurine at 5 mM final concentration inhibited platelet aggregation by 10%. Increasing taurine concentration to 25 mM did not result in a further augmentation of the inhibitory effect. ESC was unaffected by taurine. Clot strength determined by thrombelastography also remained unchanged by taurine.</t>
  </si>
  <si>
    <t>0953-7104</t>
  </si>
  <si>
    <t>10.1080/09537100120112558</t>
  </si>
  <si>
    <t>WOS:000173601100001</t>
  </si>
  <si>
    <t>Wallstedt, A; Dube, SL; Nilsson, MC</t>
  </si>
  <si>
    <t>Reigosa, MJ; Pedrol, N</t>
  </si>
  <si>
    <t>Photosynthetic functions of leaves affected by the bibenzyl batatasin-III</t>
  </si>
  <si>
    <t>ALLELOPATHY: FROM MOLECULES TO ECOSYSTEMS</t>
  </si>
  <si>
    <t>1st European Allelopathy Symposium</t>
  </si>
  <si>
    <t>VIGO, SPAIN</t>
  </si>
  <si>
    <t>European Allelopathy Soc, Int Allelopathy Soc</t>
  </si>
  <si>
    <t>In northern Sweden, Empetrum hermaphroditum Hagerup dominates the ground layer vegetation in post fire successions by suppressing other plant species. Previous studies suggest that this negative effect by E. hermaphroditum may be explained, at least in part, by the release of phenolic compounds, particularly batatasin-III, from foliage to soil. In this pilot study, we evaluated the effect of batatasin-III on photosynthesis by applying the compound (0.1, 1.0, or 2.8 mM) directly to the transpiration stream of intact Spinacia oleracea L. (spinach) and Betula pendula L. (birch) leaves. Within the concentration range used, batatasin-III had a small, but significant, effect on photosynthesis. The strongest effect was found on CO2 assimilation, but there were also significant effects on respiration and on maximum quantum yield of chlorophyll fluorescence (Fv / Fm). In spinach leaves treated with 2.8 mM of batatasin-III, a 14 % decrease in Fv / Fm-685 coincided with a 30 % inhibition of CO2 assimilation rates. It is possible, that the inhibition of photosynthesis by batatasin-III was caused by direct effects on chloroplast membrane energization processes and subsequent control on the primary photochemistry of PSII. The variable fluorescence kinetics indicated that maximum quantum yield of variable fluorescence of PSII was depressed while continued upstream transported allowed oxidation of the primary electron acceptor.</t>
  </si>
  <si>
    <t>Hegethorn, Marie-Charlotte Nilsson/B-1802-2017</t>
  </si>
  <si>
    <t>Hegethorn, Marie-Charlotte Nilsson/0000-0002-9254-2223</t>
  </si>
  <si>
    <t>1-57808-254-4</t>
  </si>
  <si>
    <t>WOS:000181977500003</t>
  </si>
  <si>
    <t>Jones, AT; McGavin, WJ; Geering, ADW; Lockhart, BEL</t>
  </si>
  <si>
    <t>Identification of Rubus yellow net virus as a distinct badnavirus and its detection by PCR in Rubus species and in aphids</t>
  </si>
  <si>
    <t>Rubus yellow net virus (RYNV) infects Rubus species and cultivars worldwide and is an essential component of raspberry veinbanding mosaic (RVBMD), a virus disease complex that causes serious decline in plant vigour and productivity. The virus is transmitted, probably in a semi-persistent manner, by the large raspberry aphid, Amphorophora idaei in Europe, and A. agathonica in North America. The particles of RYNV are bacilliform in shape and measure 80-150 x 25-30 nm, similar to those of badnaviruses. A 1.7 kb fragment of the viral DNA was amplified by PCR and then directly sequenced. Analysis of this sequence suggests that RYNV is possibly a distinct species in the genus Badnavirus and is most closely related to Gooseberry vein banding associated virus (GVBAV) and Spiraea yellow leaf spot vines, two other badnaviruses described recently. Using the sequence derived from the PCR-amplified viral DNA fragment, RYNV-specific primers were designed and used in PCR to assay for RYNV in a range of Rubus germplasm infected with RYNV, with other unrelated viruses and virus-like diseases found in Rubus, and in healthy plants. RYNV was detected in all glasshouse cultures of RYNV-infected plants, whether alone or in complex infections with other viruses, but not from healthy Rubus plants, nor from plants infected with other viruses. It was also detected in field-grown raspberry plants with and without symptoms of RVBMD and in raspberry plants infected with RYNV by viruliferous A. idaei. RYNV was also detected by PCR in A. idaei following access feeds on RYNV-infected plants of 1 h or more. PCR failed to amplify DNA from gooseberry infected with GVBAV confirming the specificity of the RYNV analysis. PCR detection of RYNV in dormant raspberry buds allows assays to be made outside the natural growing season, providing a useful application for plant introduction and quarantine programmes.</t>
  </si>
  <si>
    <t>Geering, Andrew/A-7912-2011</t>
  </si>
  <si>
    <t>10.1111/j.1744-7348.2002.tb00189.x</t>
  </si>
  <si>
    <t>WOS:000177249900001</t>
  </si>
  <si>
    <t>Assaeed, AM; Al-Doss, AA</t>
  </si>
  <si>
    <t>Soil seed bank of a desert range site infested with Rhazya stricta in Raudhat al-Khafs, Saudi Arabia</t>
  </si>
  <si>
    <t>ARID LAND RESEARCH AND MANAGEMENT</t>
  </si>
  <si>
    <t>Knowledge of the dynamics of soil seed bank in rangelands is important in planning for range management arid improvement. A three-year study of soil seed bank was conducted in an area infested with Rhazya stricta Decne. The object of the study was to evaluate annual and seasonal variations in the soil seed bank over three degrees of infestation by R. stricta (loss, moderate, and heavy). Soil samples were placed in germination trays in a growth chamber and irrigated. Emerging seedlings were identified and counted by,species. Species were grouped into shrubs, legumes, grasses, and forbs. Results revealed the presence of seeds of 44 species, mostly annuals. Low similarity was observed between above-ground vegetation and soil seed components. Significant annual and seasonal variations were observed among groups of species. Generally, seed bank size and species richness were higher under the lower level of R. stricta infestation. It is concluded drat most of the desirable species that have the potential of growing in the area are disappearing.</t>
  </si>
  <si>
    <t>Al-Doss, Abdullah A/F-8539-2016</t>
  </si>
  <si>
    <t>1532-4982</t>
  </si>
  <si>
    <t>10.1080/153249802753365340</t>
  </si>
  <si>
    <t>WOS:000173868200006</t>
  </si>
  <si>
    <t>Brice, PH; Grigg, GC; Beard, LA; Donovan, JA</t>
  </si>
  <si>
    <t>Patterns of activity and inactivity in echidnas (Tachyglossus aculeatus) free-ranging in a hot dry climate: correlates with ambient temperature, time of day and season</t>
  </si>
  <si>
    <t>Echidnas occur throughout Australia. They exhibit daily fluctuations in body temperature (T-b) and use torpor to various degrees throughout much of their range. Echidnas elsewhere are commonly diurnal except during hot weather. This study used temperature-sensitive radio-transmitters to investigate the activity patterns and temperature relations of echidnas in the relatively hot, dry climate of south-west Queensland with respect to temperature and photoperiod. During activity, echidnas were characterised by rising, but not necessarily high, T(b)s. Activity was seen only within an ambient temperature range (as measured in a nearby Stevenson Screen: T-ss) of 9-33degreesC so that activity was seen during the day and at night during the cool weather but only at night in summer. Echidnas used caves, burrows and logs when inactive. T(b)s of inactive echidnas declined except when affected by rising ambient temperatures, as determined within these shelters (T-a). In summer, T(b)s of echidnas in these shelters changed little or rose with increasing T-a to levels even higher than in active echidnas. Torpor was used by echidnas for periods up to nine days during winter and occasionally for up to one day during summer. Due to the difficulty of identifying the occurrence of torpor from T-b alone in warm conditions, the possibility that echidnas utilise torpor for less than one day remains inconclusive. Nevertheless, at least five bouts of torpor were identified in four (of eight) echidnas during winter/spring and two bouts of torpor from two echidnas in summer.</t>
  </si>
  <si>
    <t>10.1071/ZO01080</t>
  </si>
  <si>
    <t>WOS:000179756800002</t>
  </si>
  <si>
    <t>Witt, ABR; Edwards, PB</t>
  </si>
  <si>
    <t>Aspects of the biology, distribution, and host range of Crioceris sp (Col.: Chrysomelidae : Criocerinae), a potential biological control agent for Asparagus asparagoides in Australia</t>
  </si>
  <si>
    <t>Aspects of the biology, distribution, and host range of Crioceris sp. (Chrysomelidae: Criocerinae), a potential biocontrol agent for Asparagus asparagoides (L.) W. Wight (bridal creeper) in Australia, were ascertained from studies in its native range in South Africa. In the laboratory, adults oviposited on new growth of A asparagoides within 10 days of emergence and laid an average of 148 eggs per female. Eggs maintained at 15, 20, and 30degreesC eclosed after 8.7, 5.1, and 3.6 days, respectively. Larvae passed through four instars, with the final instar constructing a pupal case in the soil. Only 29% of adults from laboratory cultures emerged from dry pupal cases after an average of 75.9 days. Submerging pupal cases in water for short periods greatly enhanced adult emergence. Adults can live longer than 6 months. Crioceris sp. was mainly found on A. asparagoides and A. densiflorus/aethiopicus in winter-rainfall and even-rainfall areas. Larval and adult specificity testing indicated that this species could complete its development only on species within the Asparagaceae. Crioceris sp. is therefore a promising candidate for the control of A. asparagoides in Australia. (C) 2002 Elsevier Science.</t>
  </si>
  <si>
    <t>10.1006/bcon.2001.0991</t>
  </si>
  <si>
    <t>WOS:000173275300006</t>
  </si>
  <si>
    <t>Matessi, G; Griggio, M; Pilastro, A</t>
  </si>
  <si>
    <t>The geographical distribution of populations of the large-billed subspecies of reed bunting matches that of its main winter food</t>
  </si>
  <si>
    <t>We investigated the effects of resource distribution on the population structure and distribution of a polytypic bird species. We compared the presence of insect remains (mainly dormant larvae) in the winter diet of two reed bunting subspecies, small billed E. s. schoeniclus and large billed E. s. intermedia and studied the distribution of this resource within reed (Phragmites sp.) stems in seven north Italian localities where the two subspecies breed (three schoeniclus and four intermedia populations). We also tested if the distributions of winter insect resources and breeding populations of the large bill subspecies overlapped. The distribution of the larvae in reed stems matched closely the distribution of large billed breeding populations. The winter diets of the two subspecies were significantly different in terms of frequency of insect remains. These results, when compared to theoretical models of parapatric distribution, suggest that the two subspecies may be subject to ecological (vicariant) selection maintaining their reproductive isolation. (C) 2002 The Linnean Society of London.</t>
  </si>
  <si>
    <t>griggio, matteo/A-6261-2009</t>
  </si>
  <si>
    <t>Griggio, Matteo/0000-0002-3298-2905; Pilastro, Andrea/0000-0001-9803-6308</t>
  </si>
  <si>
    <t>10.1046/j.1095-8312.2002.00003.x</t>
  </si>
  <si>
    <t>WOS:000173839500003</t>
  </si>
  <si>
    <t>Chastel, C</t>
  </si>
  <si>
    <t>Expected threats of global climate change on mosquito and tick-borne arbovirus infections of human beings</t>
  </si>
  <si>
    <t>BULLETIN DE L ACADEMIE NATIONALE DE MEDECINE</t>
  </si>
  <si>
    <t>Global warming [+ 0,5 - 0,6degrees C during the second half of the 20 th century] seems a reality although climatologists did not reach a common agreement on its actual origin, and this phenomenon may still increase along the 21 th century [+ 1,5 to 6degrees C]. Epidemiologists are anxious at the eventual effects of the resulting climate change on the evolution of arbovirus infections transmitted to human beings by hematophagous vectors such as mosquitoes and ticks. Analysis of the literature devoted to this problem did not lead to precise conclusions and the mathematical models used seems insufficient for they take into account mainly the climatic factors and not enough the human ones. Examples of dengue, european tick-borne encephalitis and other arbovirus infections are discussed. Peculiar attention is devoted to the eventual effects of climatic changes on the hibernation process in some small mammals and the dining of bird's migrations, involved in enzootic cycles of arboviruses. It is likely, that arbovirus diseases may locally extend, both in latitude and altitude, leading to outbreaks, but regressions may also occur.</t>
  </si>
  <si>
    <t>0001-4079</t>
  </si>
  <si>
    <t>10.1016/S0001-4079(19)34383-3</t>
  </si>
  <si>
    <t>WOS:000176107400009</t>
  </si>
  <si>
    <t>Frank, AB</t>
  </si>
  <si>
    <t>Carbon dioxide fluxes over a grazed prairie and seeded pasture in the Northern Great Plains</t>
  </si>
  <si>
    <t>Conference on the Advances in Terrestrial Ecosystem Carbon Inventory, Measurements, and Monitoring</t>
  </si>
  <si>
    <t>OCT 03-05, 2000</t>
  </si>
  <si>
    <t>RALEIGH, NORTH CAROLINA</t>
  </si>
  <si>
    <t>USDA Forest Serv, USDA Agr Res Serv, USDA Natl Resource Conservat Serv, US DOE, Natl Council Air &amp; Stream Improvment, NASA</t>
  </si>
  <si>
    <t>Temperate grasslands are vast terrestrial ecosystems that may be an important component of the global carbon (C) cycle; however, annual C flux data for these grasslands are limited. The Bowen ratio/energy balance (BREB) technique was used to measure CO2 fluxes over a grazed mixed-grass prairie and a seeded western wheatgrass [Pascopyrum smithii (Rybd) Love] site at Mandan, ND from 24 April to 26 October in 1996, 1997, and 1998. Above-ground biomass and leaf area index (LAI) were measured about every 21 days throughout the season. Root biomass and soil organic C and N content were determined to 110 cm depth in selected increments about mid-July each year. Peak above-ground biomass and LAI coincided with peak fluxes and occurred between mid-July to early August. Biomass averaged 1227 and 1726 kg ha(-1) and LAI 0.44 and 0.59, for prairie and western wheatgrass, respectively. Average CO2 flux for the growing season was 279 g CO2 m(-2) for prairie and 218 g CO2 m(-2) for western wheatgrass (positive flux is CO2 uptake and negative flux is CO2 loss to the atmosphere). Using prior measured dormant season CO2 fluxes from the prairie sites gave annual flux estimates that ranged from -131 to 128 g CO2 m(-2) for western wheatgrass and from -70 to 189 g CO2 m(-2) for the prairie. This wide range in calculated annual fluxes suggests that additional research is required concerning dormant season flux measurements to obtain accurate estimates of annual CO, fluxes. These results suggest Northern Great Plains mixed-grass prairie grasslands can either be a sink or a source for atmospheric CO2 or near equilibrium, depending on the magnitude of the dormant season flux. Published by Elsevier Science Ltd.</t>
  </si>
  <si>
    <t>Noojipady, Praveen/B-2511-2010</t>
  </si>
  <si>
    <t>10.1016/S0269-7491(01)00216-0</t>
  </si>
  <si>
    <t>WOS:000172871000007</t>
  </si>
  <si>
    <t>Voltinism and larval growth pattern in Coenagrion mercuriale (Odonata : Coenagrionidae) at its northern range margin</t>
  </si>
  <si>
    <t>Voltinism and larval growth pattern were investigated in an edge-of-range population of Coenagrion mercuriale, Coenagrion mercuriale is semi-voltine in Britain and growth is inhibited in winter. The 2(nd) year group overwinters in a range of instars between the antepenultimate and final instar consistent with the early, asynchronous emergence pattern of this species. A facultative autumnal diapause in the penultimate instar is the most likely mode of seasonal regulation. The broad size distribution of larvae produced by this growth pattern was wider than that found in co-occurring populations of Pyrrhosoma nymphula, a "spring" species with synchronous emergence. The broad size distributions may lead to considerable intraspecific interference between C mercuriale larvae. Sex ratio in the last three larval instars of C. mercuriale did not differ significantly from unity. A laboratory investigation of the effect of temperature and photoperiod on growth and diapause in C mercuriale is recommended to determine whether high minimum temperature thresholds for development limit both the width of the temporal niche and microhabitat use by this species at its range margin.</t>
  </si>
  <si>
    <t>10.14411/eje.2002.004</t>
  </si>
  <si>
    <t>WOS:000175094800003</t>
  </si>
  <si>
    <t>The range of insect dormancy responses</t>
  </si>
  <si>
    <t>Insect dormancy responses, in the broad sense of modifications of development, are examined from a general perspective. The range of responses is extraordinarily wide because environments are diverse, different taxa have different evolutionary histories, adaptations are needed for both seasonal timing and resistance to adversity, and not only development but also many other aspects of the life-cycle must be coordinated. Developmental options are illustrated by examining the wide range of ways in which development can be modified, the fact that each individual response consists of several components, and the different potential durations of the life-cycle. The concepts of alternative life-cycle pathways (chosen according to current and likely future environmental conditions) and of active and passive default responses are treated. Also introduced are aspects of variation and trade-offs. Some general conclusions that help in understanding dormancy responses emerge from such an examination. Many options are available (cf. Table 1). The nature of the habitat, especially its predictability, determines the potential effectiveness of many of the developmental options. Any particular set of responses reflects evolutionary history and hence depends on past as well as current environments. It is not necessarily obvious what kinds of selection, especially requirements for timing versus resistance to adversity, explain a particular life cycle. Life-cycle pathways have multiple components, so that components cannot be analyzed in isolation. A given feature, such as delayed development, can have multiple roles. Default responses can be either active (development continues unless signalled otherwise) or passive (development stops unless signalled otherwise), making necessary a broad approach to understanding the action of environmental cues. Even relatively minor effects that fine-tune dormancy responses enhance survival, but may be difficult to detect or measure. Trade-offs are not inevitable, not only when certain resources are surplus, but also because resources in very short supply (constraints) cannot be traded off. Life-cycle components are widely, but not universally, coordinated. These conclusions confirm that the range of dormancy responses is wider, more complex and more integrated than has often been recognized.</t>
  </si>
  <si>
    <t>10.14411/eje.2002.021</t>
  </si>
  <si>
    <t>WOS:000177174200003</t>
  </si>
  <si>
    <t>Kipyatkov, VE; Lopatina, EB</t>
  </si>
  <si>
    <t>Reaction norm in response to temperature may change to adapt rapid brood development to boreal and subarctic climates in Myrmica ants (Hymenoptera : Formicidae)</t>
  </si>
  <si>
    <t>Colonies of M rubra, M ruginodis and M scabrinodis were collected in four geographic regions: Kiev, Ukraine (50.5degreesN, 30.5degreesE - first two species), Vladimir, Russia (56.2degreesN, 40.4degreesE - only last species), St. Petersburg, Russia (59.3degreesN, 30.3degreesE - all three species) and Chupa, Murmansk prov., Russia (66.3degreesN, 33.7degreesE - last two species). After artificial overwintering experimental cultures consisting of 150 workers and one queen were established and kept at 16, 18, 20, 22, 24 and 26degreesC under long (22 h) day lengths. The workers reared eggs laid by queens into rapid (non-diapause) brood pupae and diapause larvae, which were removed and counted. The results showed the distinct latitudinal variation in the temperature effects on rapid brood rearing and in the thermal requirements for development. First, the period during which new rapid brood pupae appeared was found to be longer and the total number of pupae produced to be greater in ants from more southern populations. The number of diapause larvae reared by ant cultures was also usually greater, in ants from southern sites. Second, low temperatures reduced the period of rapid brood production and the number of pupae reared to a greater degree in ants from northern populations. It means that northern Myrmica colonies rear rapid brood under lower temperatures evidently worse in comparison with ants from southern regions. Third, eggs and larvae from more northern sites appeared to develop faster than southern brood at temperatures above 16-18degreesC. This was because brood development in northern populations was more temperature dependent, i.e. characterised by higher slopes of regression lines of development rate on temperature. The sum of effective temperatures decreased with the advance to North. The higher slopes were always associated with higher thermal thresholds for development. We conclude that the reaction norm of Myrmica colonies, in response to temperature, changes according to the local climate in such a way that brood rearing, growth and development of individuals become more temperature dependent in more severe environments with colder and shorter summers. This lead to the increase of the physiological and developmental responses at higher temperatures at the expense of a decrease within lower temperature range. In fact Myrmica colonies from northern populations need on average higher temperatures in their nests for successful production of new adults as compared to southern ants.</t>
  </si>
  <si>
    <t>10.14411/eje.2002.028</t>
  </si>
  <si>
    <t>WOS:000177174200010</t>
  </si>
  <si>
    <t>Scriber, JM</t>
  </si>
  <si>
    <t>Latitudinal and local geographic mosaics in host plant preferences as shaped by thermal units and voltinism in Papilio spp. (Lepidoptera)</t>
  </si>
  <si>
    <t>Laboratory and field tests support the "voltinism-suitability hypothesis" of host selection at various latitudes as well as in local "cold pockets": The best hosts for rapid development will be selected by herbivorous insects under severe thermal constraints for completion of the generation before winter. Papilio canadensis and P. glaucus females do select the best hosts for rapid larval growth in Alaska and in southern Michigan, but not in northern Michigan and southern Ohio. In addition to latitudinal patterns, local host preferences of P. canadensis are described in relation to "phenological twisting" of leaf suitability for larval growth in cold pockets with "thermally constrained" growing season lengths. White ash leaves (Fraxinus americana) have the highest nutritional quality (relative to cherry, aspen, birch, and other local trees) throughout June and July for P. canadensis populations inside the cold pocket, but not outside. In all areas outside the cold pockets, even with bud-break occurring much later than other tree species, ash leaves rapidly decline in quality after mid-June and become one of the worse tree host species for larvae. This temperature-driven phenology difference creates a geographic mosaic in host plant suitability for herbivores. However, we also report here that the cold pocket of northern Michigan has basically disappeared since 1998. Implications of these changes are discussed in relation to voltinism and host plant selection. Various physiological and ecological adaptations to thermal unit constraints are evident with both species of naturally hybridizing butterflies (P. canadensis to the North and P. glaucus to the South). The rapid regional climate warming since 1998 in the Great Lakes region has allowed us to document some critical aspects of gene flow via analysis of independent "species-diagnostic" trait clines (including morphological, biochemical, and physiological characters). Narrower black bands on hind-wings, larger fore-wings, larval detoxification abilities for tulip tree leaves, behavioral preference of tulip tree leaves, and species-diagnostic allozymes such as PDG (x-linked) and HK (autosomal) provide evidence of these genodynamics. Laboratory hybridization studies (providing known reference groups) and field observations along the hybrid zone show that gene flow between P. glaucus and P. canadensis has recently been extensive across the historical hybrid zone.</t>
  </si>
  <si>
    <t>10.14411/eje.2002.032</t>
  </si>
  <si>
    <t>WOS:000177174200014</t>
  </si>
  <si>
    <t>Braby, MF</t>
  </si>
  <si>
    <t>Life history strategies and habitat templets of tropical butterflies in north-eastern Australia</t>
  </si>
  <si>
    <t>Three multivoltine species of satyrine butterflies in the genus Mycalesis (Lepidoptera: Nymphalidae) are narrowly sympatric in the wet-dry tropics of north-eastern Australia. They show a range of ecological strategies and adaptations associated with contrasting habitats and varying selective pressures. Two abiotic factors, namely favorability (the reciprocal of seasonal adversity) and predictability (broadly the reciprocal of disturbance), were examined as potential environmental selective forces in shaping their life histories. Comparison of several key life history traits of the 'wet-season form' revealed that the life histories of each species corresponded well with their habitat characteristics. M. perseus, which lives in habitats which are less favorable (i.e. adverse) and more unpredictable (i.e. temporary), shows many traits of an r-type strategy: smaller size, faster development, earlier maturation, higher fecundity, smaller egg size, and rapid population increase. By contrast, M. sirius and M. terminus, which live in more favorable and predictable (i.e. permanent) habitats, have many life history attributes and other characteristics in common which link them closer to K-type strategies. The only discrepancy is lower potential reproductive effort of M. perseus, which may be accounted for in terms of an evolutionary trade-off, such as with dispersal or dormancy. Other correlates associated with the M. perseus life history tactic include higher sex-size dimorphism, greater dispersal ability, better tolerance to adverse conditions, stronger phenotypic variation, greater degree of polyandry, and a more flexible breeding strategy. The life history patterns of these species are discussed in the context of evolutionary life history models, particularly the Southwood-Greenslade habitat templet.</t>
  </si>
  <si>
    <t>10.1023/A:1020226426031</t>
  </si>
  <si>
    <t>WOS:000177983000006</t>
  </si>
  <si>
    <t>Yano, S; Takafuji, A</t>
  </si>
  <si>
    <t>Variation in the life history pattern of Tetranychus urticae (Acari : Tetranychidae) after selection for dispersal</t>
  </si>
  <si>
    <t>The spider mite Tetranychus urticae shows variation in its dispersal capacity (i.e., the leaf quality at which a female decides to disperse). We were able to artificially select mites that had either a high or a low dispersal capacity, indicating that this trait was genetically controlled. We then compared correlated responses to this selection. Mites with a genetically high dispersal capacity ('HD' strains) had a higher diapause incidence and a lower performance compared to mites with a low dispersal capacity ('LD' strains). A possible effect of random genetic drift during the selection was negligible. Our results suggest that differential dispersal capacity is associated with contrasting life history patterns as a result of natural selection.</t>
  </si>
  <si>
    <t>10.1023/A:1021518221031</t>
  </si>
  <si>
    <t>WOS:000179745900001</t>
  </si>
  <si>
    <t>Whitechurch, EM; Slafer, GA</t>
  </si>
  <si>
    <t>Contrasting Ppd alleles in wheat: effects on sensitivity to photoperiod in different phases</t>
  </si>
  <si>
    <t>Photoperiod sensitivity is an important feature of flowering time regulation, which enables wheat plants to adapt to a wide range of environments. Although some work has been done on how time to heading or flowering respond to photoperiod in relation to particular Ppd alleles, there is little evidence on whether these alleles contribute to responses at different phases and to associated yield component generation. The aims of this paper were: (i) to analyse the effects of photoperiod on substitution lines with contrasting Ppd alleles, in terms of duration of particular phases, (ii) to determine if there is any relationship between these alleles and the parameters of photoperiod response (photoperiod sensitivity, optimum photoperiod and basic length of the phase), and (iii) to analyse the effects of different photoperiods applied before and after the onset of terminal spikelet on yield component generation. The effects of length and timing of photoperiod extensions on these traits were analysed under field conditions in Chinese Spring and two substitution lines differing in photoperiod sensitivity. Although time to anthesis was similar in the three genotypes in photoperiods longer than 14.5 h, they did differ in their response to photoperiod in particular phases. Sensitivity to photoperiod for daylengths shorter than 14.5 h was also markedly different. The number of leaves generated was affected by photoperiod, determining the duration of the phase from emergence to floral initiation (EM-FI). The length of the phase from floral initiation to terminal spikelet (FI-TS) was determined by the number of spikelets generated and their rate of initiation, which was also affected by photoperiod. The terminal spikelet to anthesis phase (TS-ANT) was only affected by photoperiod in the most sensitive genotype, in which direct photoperiod effects, other than the effects on leaf number and phyllochron, were evident. There was no apparent relation between photoperiod response parameters such as basic length of the phase (Lb) and optimum photoperiod (Po) and particular Ppd alleles. (C) 2002 Elsevier Science B.V. All fights reserved.</t>
  </si>
  <si>
    <t>10.1016/S0378-4290(01)00188-5</t>
  </si>
  <si>
    <t>WOS:000173495400003</t>
  </si>
  <si>
    <t>Gomez, A; Adcock, GJ; Lunt, DH; Carvalho, GR</t>
  </si>
  <si>
    <t>The interplay between colonization history and gene flow in passively dispersing zooplankton: microsatellite analysis of rotifer resting egg banks</t>
  </si>
  <si>
    <t>Zooplanktonic organisms that disperse passively as diapausing eggs often exhibit surprisingly strong population subdivision given their high colonization ability. Here we attempt to disentangle the impacts of colonization history and gene flow on these organisms by studying the population genetic structure of the rotifer Brachionus plicatilis. The resting egg banks of B. plicatilis in four-teen salt take populations in the Iberian Peninsula were examined using seven microsatellite loci. A remarkably high degree of geographical structuring was found (F(st) = 0.43), with a significant pattern of isolation by distance. Microsatellite loci were in genetic equilibrium, ruling out inbreeding as an important force in population structuring. Comparisons are drawn with previously published phylogeographical data. Surprisingly, introgression of nuclear genes was detected in neighbouring Populations with divergent mtDNA haplotypes. These results stress the long lasting impact of colonization history and the modulating effect of gene flow at local scales in these organisms.</t>
  </si>
  <si>
    <t>Lunt, David/B-2100-2009; Gomez, A/L-6505-2014</t>
  </si>
  <si>
    <t>Lunt, David/0000-0002-9000-7470; Gomez, A/0000-0002-1297-4502</t>
  </si>
  <si>
    <t>10.1046/j.1420-9101.2002.00368.x</t>
  </si>
  <si>
    <t>WOS:000173865600017</t>
  </si>
  <si>
    <t>Kobayashi, M; Nihel, N; Kurihara, T</t>
  </si>
  <si>
    <t>Analysis of northern distribution of Aedes albopictus (Diptera : Culicidae) in Japan by geographical information system</t>
  </si>
  <si>
    <t>Aedes albopictus (Skuse), a mosquito vector of the dengue fever virus, is prevalent in Japan, distributed widely in Honshu Island with its northern limits between latitude 38degrees to 40degreesdegrees north. The factors affecting distribution of the species in the northern part of Japan were studied using the geographical information system (GIS). During 1998-2000, larval surveillance was carried out in 26 urban and rural areas in the Tohoku district, in the northern part of Honshu Island, by collecting larvae from artificial and natural habitats. Climatological analysis, using the GIS, showed that the following conditions accounted for the current distribution of Ae. albopictus: an annual mean temperature higher than 11degreesC and a mean temperature of the coldest month, January, higher than -2degreesC. A period with temperature above 11degreesC in the confirmed area of the mosquito successively continues for more than 186 d per year. The accumulated temperature calculated from a temperature of 11degreesC, which may be close to the developmental zero of Ae. albopictus, was over 1,350 degree-days. The relationship between the beginning of short-daylength, inducing egg diapause, and the monthly mean temperature during September and October necessary for successful larval development in the Tohoku district is also discussed. We also show the relationship between the current distribution of Ae. albopictus and the annual mean temperature in the United States. From these results it is predicted that Ae. albpictus will be established in some cities in northeast United States.</t>
  </si>
  <si>
    <t>10.1603/0022-2585-39.1.4</t>
  </si>
  <si>
    <t>WOS:000178371600002</t>
  </si>
  <si>
    <t>Mendes, JM; Woodley, JD</t>
  </si>
  <si>
    <t>Timing of reproduction in Montastraea annularis: relationship to environmental variables</t>
  </si>
  <si>
    <t>The timing of reproduction was investigated in 15 colonies of Montastraea annularis located on the Port Royal Cays, Jamaica, Spawning occurred between Days 6 and 8 after August's and/or September's full moon. In the 14 wk prior to spawning, mean total gonad size increased from 0.30 +/- 0.17 to 34.38 +/- 13.20% of the polyp cross-sectional area. Gonad size was significantly correlated with temperature and light intensity, but was not correlated with photoperiod or rainfall. Spawning occurred in the month prior to the period of heaviest rainfall, when temperatures were at their maximum, A meta-analysis of spawning time and climatic conditions at 19 other geographical locations also showed that spawning occurs in those periods without heavy rainfall in which temperatures are warmest. The data presented here suggest that temperature is not the only environmental variable controlling the annual timing of coral spawning, Rather, the time of coral spawning is controlled by a combination of temperature and rainfall.</t>
  </si>
  <si>
    <t>10.3354/meps227241</t>
  </si>
  <si>
    <t>WOS:000174545200021</t>
  </si>
  <si>
    <t>Purvis, G; Fadl, A</t>
  </si>
  <si>
    <t>The influence of cropping rotations and soil cultivation practice on the population ecology of carabids (Coleoptera : Carabidae) in arable land</t>
  </si>
  <si>
    <t>PEDOBIOLOGIA</t>
  </si>
  <si>
    <t>Use is made of detailed information on the lifecycles and phenology of carabid beetles in arable fields to analyse pitfall catches and seek evidence for the hypothesis that pre-adult instars in the soil are susceptible to soil tillage operations at particular times of the year. Strictly autumn-breeding species were trapped less frequently at the time of adult emergence in early summer when soil cultivation was done for crop establishment in late spring compared with uncultivated or autumn-sown fields. Analysis of data for species with distinct reproductive cohorts in autumn and spring produced evidence that the larval over-wintering cohort, but not the adult hibernating cohort, was similarly affected by soil cultivation. No evidence was found to suggest that cultivation at the time of egg or early larval instars directly influences the survival of populations and it is concluded that probably only cultivation-induced mortality of late larval and pupal instars has a significant population effect. The longer-term survival of most carabids in arable fields probably depends on either flexibility in their time of breeding or, for strictly autumn-breeding species, on a well-developed phase of post-emergence dispersal by adult beetles. It is concluded that soil cultivation directly impacts on the incidence of larval over-wintering populations and limits the range of lifecycles and phenologies that are possible in arable land. Such constraints may explain the phenomenon of long-term population robustness that is often exhibited by carabid populations in arable crops when they are subject to non-target pesticide effects.</t>
  </si>
  <si>
    <t>0031-4056</t>
  </si>
  <si>
    <t>10.1078/0031-4056-00152</t>
  </si>
  <si>
    <t>WOS:000177907600004</t>
  </si>
  <si>
    <t>Mehrnejad, MR</t>
  </si>
  <si>
    <t>Batlle, I; Hormaza, I; Espiau, MT</t>
  </si>
  <si>
    <t>Bionomics of the common pistachio psylla, Agonoscena pistaciae, in Iran</t>
  </si>
  <si>
    <t>PROCEEDINGS OF THE 3RD INTERNATIONAL SYMPOSIUM ON PISTACHIOS AND ALMONDS</t>
  </si>
  <si>
    <t>3rd International Symposium on Pistachios and Almonds/12th Colloquium of the Group-Recherches-et-dEtudes-Mediterraneen-pour-le-Pistachier-et-lAmandier</t>
  </si>
  <si>
    <t>MAY 20-24, 2001</t>
  </si>
  <si>
    <t>MEDITERRANEAN AGRON INST ZARAGOZA, ZARAGOZA, SPAIN</t>
  </si>
  <si>
    <t>Serv Invest Agroalimentar Diputac Gen Aragon, Mediterranean Agron Inst Zaragoza, Asociac Interprofes Desarrollo Agrario, Int Soc Hort Sci, Soc Espanola Ciencias Horticolas, Estac Exptl Aula Dei</t>
  </si>
  <si>
    <t>MEDITERRANEAN AGRON INST ZARAGOZA</t>
  </si>
  <si>
    <t>The common pistachio psylla, Agonoscena pistaciae Burckhardt and Lauterer (Hemiptera: Psylloidea), is the key pest of cultivated pistachio trees, Pistacia vera (L.), and is distributed throughout all the pistachio-producing regions in Iran. This study focused on various features of the pest and was carried out both in the laboratory and the field under natural conditions. It was found that the common pistachio psylla has two seasonal forms. Clear morphological and physiological differences between the adult psyllid morphs were observed. However, both temperature and photoperiod strongly influenced diapause induction and termination in this insect. The optimum constant temperature for development was 30degreesC, however, the psyllid nymphs developed quickly, between 25 and 32.5degreesC. Both summer- and winter-forms of A. pistaciae are adapted to a wide temperature range for reproduction. Egg laying only started after mating and oviposition continued until death. This study indicated the important role of male psyllids in progeny production in the common pistachio psylla. In addition, several life-cycle parameters including thermal thresholds and constant, actual fecundity and intrinsic rate of natural increase for the psyllid were determined. In the Kerman province, the winter-form adult psyllids first emerged in early October and continued throughout the autumn until early December, emigrating towards the overwintering sites. Afterwards, the winter-forms appear in the pistachio orchards in the late winter and early spring and attack pistachio trees, feed on swollen buds, young leaves and shoots and establish the summer-form generation. Most first generation adult psyllids appeared around early May, when the founders' winter-form psyllid was still active on the pistachio trees. The pest population rapidly increases from early spring to late autumn. However, the presence of high population densities of psyllid nymphs and adults causes significant economic losses, particularly from the late spring to nearly the end of summer. The control of this pest relies almost exclusively on pesticides. However, the parasitoid wasp, Psyllaephagus pistaciae Ferriere, and the predatory ladybird, Oenopia conglobata (Linnaeaus), are the major biocontrol agents for this insect. The effects of other potential predators such as lacewing, ladybirds, mites, spiders and anthocorid bugs have not yet been fully investigated, but it is thought that these natural enemies all play a significant role in the control of the common pistachio psylla, particularly in the spring and autumn.</t>
  </si>
  <si>
    <t>90-6605-816-1</t>
  </si>
  <si>
    <t>10.17660/ActaHortic.2002.591.82</t>
  </si>
  <si>
    <t>WOS:000180267300082</t>
  </si>
  <si>
    <t>Lodge, GM; Whalley, RDB</t>
  </si>
  <si>
    <t>Fate of annual pasture legumes seeds on a two-way thermogradient plate</t>
  </si>
  <si>
    <t>Effects of diurnally alternating temperatures (5/5-45/45degreesC) were examined on a two-way thermogradient plate for non-dormant seeds of 14 annual pasture legumes. Seed fates (germination, temperature induced non-viability and temperature induced dormancy) were determined from daily seed counts over a 14-day period on-plate and a further 14 days after removal from the plate. These data clearly demonstrate the existence and extent of seed fates other than germination. Maximum dormancy occurred over a broad range of temperatures for seeds of Trifolium subterraneum L. var. subterraneunt (Katzn. et Morley) Zohary and Heller cv. Woogenellup (40/35-30/25degreesC), Astragalus hamosus L. cv. loman (40/25-30/5degreesC) and Trifolium hirtum All. cv. Hykon (35/30-30/5degreesC). In contrast, maximum dormancy occurred over a narrow temperature range for Medicago truncatula Gaertn. var. truncatula cv. Paraggio (35/30-30/25degreesC), M. aculeata Willd. var. inermis (Aschers.) Heyn (30/25 and 30/20degreesC), and M. minima L. (35/20-35/5degreesC) seeds. Generally, non-viability was highest in all legumes when temperatures were greater than 35/30degreesC and not significantly different from the maximum value (100%) at temperatures greater than 40/30degreesC. At temperatures less than 35/30degreesC non-viability was less than the maximum (P&lt;0.05) for seeds of all legumes, except M. truncatula cvs. Jemalong and Sephi, M. aculeata, and Vicia villosa ssp. dasycarpa (Ten.) Cav. cv. Namoi. Compared with the other subterranean clover cultivars germination levels T. subterraneum var. brachyealycinum (Katzn. et Morley) Zohary and Heller cv..Clare seeds were not significantly different from the maximum value at higher temperatures. In all annual medics, except M. aculeata germination was not significantly different to the maximum at temperatures greater than 25/20&amp;DEG;C, with high germination (P&lt;0.05) occurring at 30/25degreesC in Jemalong and M. scutellata (L.) Mill cv. Sava and at 30/20degreesC in Paraggio, Sephi, M. minima and M. polymorpha L. Maximum germination in loman and Hykon seeds occurred over a broader temperature range (35/20-15/10degreesC and 30/20-15/5degreesC, respectively) than in Namoi (30/15degreesC and 25/20-25/5degreesC). Probable implications of these data for field emergence of non-dormant seeds and soil seed reserves are discussed.</t>
  </si>
  <si>
    <t>Whalley, Ralph/F-9610-2018; Lodge, Gregory/B-8715-2008</t>
  </si>
  <si>
    <t>10.1071/RJ02013</t>
  </si>
  <si>
    <t>WOS:000187554100004</t>
  </si>
  <si>
    <t>Brown, JL; Graham, LH; Wu, JM; Collins, D; Swanson, WF</t>
  </si>
  <si>
    <t>Reproductive endocrine responses to photoperiod and exogenous gonadotropins in the Pallas' cat (Otocolobus manul)</t>
  </si>
  <si>
    <t>Fecal samples were collected for 14-26 months from three male and six female Pallas' cats (Otocolobus manul) to examine gonadal steroidogenie activity in response to changes in photoperiod and treatment with exogenous gonadotropins. Females exhibited a seasonal anestrus from May-December, excreting consistently low concentrations of fecal estrogens (overall mean. 50.2+/-8.5 ng/g). During the breeding season (January-April), baseline fecal estrogen concentrations were higher, averaging 128.4+/-18.9 ng/g, with peak concentrations ranging from 455.8-909.6 ng/g. Interpeak intervals in estrogen excretion ranged between 7 and 21 days, with an average estrous cycle length of 14.3 +/- 1.7 days. Two females became pregnant after natural mating, with overall luteal progestogen concentrations averaging similar to40 mug/g throughout gestation. Fecal estrogens increased in mid-gestation, peaking just before birth. Induction of follicular development with eCG (100-300 IU, i.m.) resulted in an increase in fecal estrogens (peak range, 263.1-1198.1 ng/g), followed by a postovulatory increase in fecal progestogens (overall mean, 41.1+/-11.9 mug/g) after hCG (75-150 IU, i.m.). Despite apparently normal ovarian responses, none of the females conceived after artificial insemination (AI). The gonadotropin-induced nonpregnant luteal phase lasted 49.8+/-5.3 days (range, 30-60 days), whereas gestation lasted similar to70 days. In the male Pallas' cat, fecal androgens were elevated from November-April (overall mean, 352.3 +/- 30.3 ng/g) compared with nadir concentrations during the rest of the year (82.1 +/- 3.3 ng/g). Entrainment of seasonality to photoperiod was demonstrated by stimulation of gonadal steroidogenic activity in cats exposed to increasing artificial light during natural (nonbreeding season) and artificially induced short-day photoperiods. In summary, reproduction in Pallas' cats is highly seasonal and photoperiod-dependent. Females exhibit elevated baseline and peak fecal estrogen concentrations for 3-4 months during late winter/early spring. Testicular steroidogenic activity precedes the rise in female estrogen excretion by about 2 months, presumably to ensure maximal sperm production during the breeding season. Published 2002 Wiley-Liss, Inc.(dagger)</t>
  </si>
  <si>
    <t>10.1002/zoo.10043</t>
  </si>
  <si>
    <t>WOS:000177188900004</t>
  </si>
  <si>
    <t>Herman, WS; Tatar, M</t>
  </si>
  <si>
    <t>Juvenile hormone regulation of longevity in the migratory monarch butterfly</t>
  </si>
  <si>
    <t>Monarch butterflies (Danaus plexippus) of eastern North America are well known for their long-range migration to overwintering roosts in south-central Mexico. An essential feature of this migration involves the exceptional longevity of the migrant adults; individuals persist from August/September to March while their summer counterparts are likely to live less than two months as adults. Migrant adults persist during a state of reproductive diapause in which both male and female reproductive development is arrested as a consequence of suppressed synthesis of juvenile hormone. Here, we describe survival in monarch butterflies as a function of the migrant syndrome. We show that migrant adults are longer lived than summer adults when each arc maintained under standard laboratory conditions, that the longevity of migrant adults is curtailed by treatment with juvenile hormone and chat the longevity of summer adults is increased by 100% when juvenile hormone synthesis is prevented by surgical removal of its source, the corpora allatum. Thus, monarch butterfly persistence through a long winter season is ensured in part by reduced ageing that is under endocrine regulation, as well as by the unique environmental properties of their winter roost sites. Phenotypic plasticity for ageing is an integral component of the monarch butterflies' migration-diapause syndrome.</t>
  </si>
  <si>
    <t>Tatar, Marc/0000-0003-3232-6884</t>
  </si>
  <si>
    <t>10.1098/rspb.2001.1765</t>
  </si>
  <si>
    <t>WOS:000173473400002</t>
  </si>
  <si>
    <t>Martins, RP; Guerra, STM; Barbeitos, MS</t>
  </si>
  <si>
    <t>Variability in egg-to-adult development time in the bee Ptilothrix plumata and its parasitoids</t>
  </si>
  <si>
    <t>1. Ptilothrix plumata (Hymenoptera) is a neotropical solitary bee that nests in bare, sandy soils. Data on the biology and behaviour of this species are provided. Egg-to-adult development time of a neotropical solitary bee and its parasitoids is quantified for the first time. 2. The bee showed huge variability in egg-to-adult development time. There are two categories of eggs relative to adult emergence. The sam season eggs are those from which adults emerge in the same reproductive season in which the ego's were laid. Adults from next season eggs emerge in the next dry reproductive season. This variability in egg-to-adult development time is reached through prepupal diapause. The bee larval parasitoids Leucospis genalis (Hymenoptera) and Anthrax sp. (Diptera) showed similar range in their development times. The data show that diapause is controlled by season. 3. By synchronising adult emergence, this variability in egg-to-adult development time facilitates mate finding, and population recruitment is a consequence of the bees avoiding the unfavourable reproductive season.</t>
  </si>
  <si>
    <t>Barbeitos, Marcos/L-3516-2016; Martins, Rogerio/H-8978-2012</t>
  </si>
  <si>
    <t>Barbeitos, Marcos/0000-0001-6488-8254</t>
  </si>
  <si>
    <t>10.1046/j.1365-2311.2001.00353.x</t>
  </si>
  <si>
    <t>WOS:000172627500008</t>
  </si>
  <si>
    <t>Carpenter, JE; Bloem, KA; Bloem, S</t>
  </si>
  <si>
    <t>Applications of F-1 sterility for research and management of Cactoblastis cactorum (Lepidoptera : Pyralidae)</t>
  </si>
  <si>
    <t>Workshop on Cactoblastis Cactorum in North America</t>
  </si>
  <si>
    <t>SEP, 2000</t>
  </si>
  <si>
    <t>TAMPA, FLORIDA</t>
  </si>
  <si>
    <t>The unintentional arrival of the cactus moth, Cactoblastis cactorum (Berg), in Florida has raised concerns for the safety of native and rare Opuntia species in the Florida Keys and the potential spread of C, cactorum to the Opuntia-rich areas of the western United States and Mexico. In addition to threatening the biodiversity of these native ecosystems, such non-target effects would generate negative publicity that could heighten public concern over the use of exotic natural enemies and jeopardize future biological control programs against weeds. In this paper we discuss the use of inherited (F-1) sterility in Lepidoptera to study, predict, and manage the expanding populations of C. cactorum, Research areas in which the use of F-1 sterility would be most applicable include (1) elucidation of the host range of C, cactorum for key native Opuntia species from across the US., (2) prediction of the geographic range of C. cactorum in the U.S. and Mexico, and (3) delineation of the impact of native natural enemies on the spread of C. cactorum. The use of F-1 sterility for control of C. cactorum would be most appropriate fur (1) eradication of C. cactorum from areas of new introductions, or from isolated and/or environmentally sensitive areas such as the Florida Keys, (2) establishment of a barrier by means of release of irradiated moths along the leading edge of the C. cactorum geographical range, and (3) provisioning sterile C. cactorum in the field as hosts for released natural enemies to increase their initial survival and establishment.</t>
  </si>
  <si>
    <t>10.2307/3496384</t>
  </si>
  <si>
    <t>WOS:000173025300012</t>
  </si>
  <si>
    <t>Wallace, RL; Diller, LV</t>
  </si>
  <si>
    <t>Variation in emergence, egress, and ingress among life-history stages and sexes of Crotalus viridis oreganus in northern Idaho</t>
  </si>
  <si>
    <t>We monitored emergence, egress, and ingress of a population of Crotalus viridis oreganus from 1982-1990 at a hibernaculum in north central Idaho. Snakes were captured by hand and by drift fence traps throughout their active season. We made 1071 field observations of snakes, of which 493 (235 males, 258 females) were individually identified and 578 were observed but their identity was not determined. Estimated median maximum period of activity was 206 days (1 April to 21 October). Mean date of first emergence was not significantly different for males and females, and there was no significant difference in mean spring emergence date among adult, immature, and newborn snakes. Hand captures of mature males occurred mostly in spring and fall. This pattern differed significantly from that of mature females, who had three peaks of captures: spring, summer, and fail. Captures of snakes in drift fence traps generally began a month later than the first hand captures in spring, but the last captures iii fall occurred approximately at the same time for both methods. Most captures of mature males in drift fence traps occurred in summer. We suggest that the hibernaculum was located within the summer feeding range of this population of C. v. oreganus. In addition, we found a longer active season than might be expected based on latitude and altitude of the hibernaculum.</t>
  </si>
  <si>
    <t>10.2307/1565895</t>
  </si>
  <si>
    <t>WOS:000172770100005</t>
  </si>
  <si>
    <t>Riggs, RD; Niblack, TL; Kinloch, RA; MacGuidwin, AE; Mauromoustakos, A; Rakes, L</t>
  </si>
  <si>
    <t>Overwinter population dynamics of Heterodera glycines</t>
  </si>
  <si>
    <t>The purpose of this research was to compare the overwinter survival of populations of Heterodera glycines at different latitudes in the United States and the effect of changing latitudes before and after the initiation of dormancy. Soil samples infested with H. glycines were collected in August or October in 1992 to 1994 from soybean fields in two to four states (combinations of Arkansas, Florida, Minnesota, Missouri, and Wisconsin). The samples were mixed thoroughly, divided into subsamples, shipped to an overwinter location, and buried until time for processing. To determine survival, cysts, eggs, and second-stage juveniles were extracted from replicated subsamples and counted each month from December to May. Survival generally was between 50% and 100%, and often was best in the state of origin. In Florida, survival was at the 50 to 100% level in soil from most locations, and in Wisconsin was near 100%. Survival of H. glycines in Arkansas and Missouri varied more than at the other locations. In a separate test, survival in microplots in Arkansas, in a more natural environment than that of buried samples, was 70 to 94% for field isolates from Arkansas. Minnesota, and Missouri and 100% for isolates of races 1, 3, and 14 that had been maintained in a greenhouse for several years. Survival appears to be better than previous tests had indicated. High survival rates require cultivars with high levels of resistance and long-term rotations for management.</t>
  </si>
  <si>
    <t>WOS:000180648100012</t>
  </si>
  <si>
    <t>Filchak, KE; Roethele, JB; Feder, JL</t>
  </si>
  <si>
    <t>Effects of photoperiod and light intensity on the genetics of diapause in the apple maggot (Diptera : Tephritidae)</t>
  </si>
  <si>
    <t>Rhagoletis pomonella (Walsh) is all important pest of apples and has been at the center of a long-standing debate concerning modes of speciation. The fly has been proposed to speciate without geographic isolation (i.e., in sympatry) in the process of shifting and adapting to new host plants. Previous studies have shown that diapause-related traits play a key role in adapting apple- and hawthorn-infesting races of R. pomonella to a difference in the fruiting times (phenologies) of their respective host plants. These experiments indicated that prewinter temperature and its duration affected the survivorship and genetics of over-wintering R. pomonella pupae. However, the earlier work did not test whether photoperiod and light intensity. two environmental factors that also differ between the host races. affect the genetics of diapause. Here, we report that variation in photoperiod, but not light intensity, during the larval stage affects adult eclosion. Haw-origin larvae exposed to longer photoperiods ( 18:6 /L:D/ h) eclosed significantly earlier that those experiencing shorter photoperiods (14:10 and 10:14 /L:D/ h). We also confirmed previously observed genetic relationships between eclosion time and six allozyme loci displaying allele frequency differences between the haw and apple host races, However. we did not find a significant genetic response to photoperiod for any allozyme. Out, results Suggest that, while photoperiod cites can regulate R. pomonella diapause, daylength is probably of secondary importance relative to temperature and season length in genetically differentiating the host races.</t>
  </si>
  <si>
    <t>10.1603/0013-8746(2001)094[0902:EOPALI]2.0.CO;2</t>
  </si>
  <si>
    <t>WOS:000172451400011</t>
  </si>
  <si>
    <t>Jallow, MFA; Matsumura, M</t>
  </si>
  <si>
    <t>Influence of temperature on the rate of development of Helicoverpa armigera (Hubner) (Lepidoptera : Noctuidae)</t>
  </si>
  <si>
    <t>We investigated the effects of a range of constant temperatures (13.3-32.5 degreesC) on the development of all stages of Helicoverpa armigera (Kumamoto population) reared on tomato. The duration of the different life history stages decreased as temperature increased from 13.3 degreesC to 32.5 degreesC. A developmental threshold of 10.5 degreesC, 11.3 degreesC and 13.8 degreesC was estimated for the eggs, larvae and pupal stages, respectively. A thermal constant of 51 degree-days above a threshold of 10.5 degreesC was required for the development of the eggs. The larval stage required 215.1 degree-days and the pupal stage 151.8 degree-days above 11.3 degreesC and 13.8 degreesC developmental thresholds, respectively. Results from these studies may provide information important for predicting the field population phenology of H. armigera in Kumamoto Prefecture.</t>
  </si>
  <si>
    <t>WOS:000172477000004</t>
  </si>
  <si>
    <t>Schippers, P; van Groenendael, JM; Vleeshouwers, LM; Hunt, R</t>
  </si>
  <si>
    <t>Herbaceous plant strategies in disturbed habitats</t>
  </si>
  <si>
    <t>A systematic theoretical evaluation has been made of three important plant life history traits: adult longevity, seed longevity and seed mass, where seed mass is interpreted as being indicative of dispersal distance and seedling vigour. This model study examined the role of these three traits in relation to environmental disturbance. We chose temperate grasslands, widespread in north Western Europe and northern and eastern America, as our reference system for our simulations. Eight plant strategies were defined by allowing two levels in each of the three and combining them in all eight possible ways. A simple, spatially explicit model was developed to simulate competition among individuals with these eight trait combinations at different levels of disturbance. Simulation results were compared with the actual occurrence over a disturbance gradient of species with similar plant trait combinations in a large database from the Sheffield area (UK). This showed that with increasing disturbance level, non-dormant perennials, dormant perennials, non-dormant annuals and dormant annuals, respectively, became dominant but only if small-seeded, indicating the relative viability of these particular strategies with respect to disturbance. A new prediction from the model was that stable coexistence occurs between plant strategies with dormant and with non-dormant seeds over a range of levels of disturbance. Plant strategies with large seeds were inferior to small-seeded ones if competitive ability of seedlings is proportional to seed weight. This difference was highest at low seed densities and low germination probabilities, indicating that large-seeded species secure no advantage from being dormant (i.e. having a low germination probability). Finally, the results indicated that dormancy is superior to dispersal as a method of coping with disturbance.</t>
  </si>
  <si>
    <t>Schippers, Peter/H-2920-2012</t>
  </si>
  <si>
    <t>10.1034/j.1600-0706.2001.950202.x</t>
  </si>
  <si>
    <t>WOS:000172433800002</t>
  </si>
  <si>
    <t>Daibo, S; Kimura, MT; Goto, SG</t>
  </si>
  <si>
    <t>Upregulation of genes belonging to the drosomycin family in diapausing adults of Drosophila triauraria</t>
  </si>
  <si>
    <t>Diapause-associated gene expression was studied in Drosophila triauraria using subtractive hybridization. Two genes that were shown to be upregulated in diapausing flies by Northern hybridization have similarity to genes encoding antifungal peptides of Drosophila melanogaster, members of the drosomycin family (drosomycin, CG10812, CG10813, CG10815 and CG11520). In addition, a signal peptide and Knot 1 domain are shared with them. The genes cloned from D. triauraria are tentatively named drosomycin-like. However, the similarities between drosomycin-like in D. triauraria and the members of the drosomycin family in D. melanogaster are quite lower than those between other homologous genes in these species. In addition, neighbor-joining analysis revealed that drosomycin-like in D. triauraria is not closely related to known members of the family in D. melanogaster. Thus, it is most plausible that drosomycin-like is not a D. triauraria counterpart of known members of the family, but a novel member belonging to the family. The drosomycin-like gene is expected to have a few copies, because at least two sequences having unique 3'-ends were obtained in RACE, and multiple bands were observed in Southern hybridization. However, these sequences from RACE had the same ORF. Probes for genes encoding additional antimicrobial peptides were used to evaluate expression during diapause. Like drosomycin-like, drosomycin was upregulated during diapause, but defensin and drosocin were not. (C) 2001 Published by Elsevier Science B.V.</t>
  </si>
  <si>
    <t>OCT 31</t>
  </si>
  <si>
    <t>10.1016/S0378-1119(01)00713-2</t>
  </si>
  <si>
    <t>WOS:000172537000018</t>
  </si>
  <si>
    <t>Obregon-Barboza, H; Maeda-Martinez, AM; Murugan, G</t>
  </si>
  <si>
    <t>Reproduction, molting, and growth of two Mexican uniparental forms of the tadpole shrimp Triops (Branchiopoda : Notostraca) under a recirculating culture system</t>
  </si>
  <si>
    <t>Two forms (here called short and long) of the tadpole shrimp Triops from the Baja California peninsula (Mexico) exhibit interesting features for aquacultural purposes; rapid growth, early maturation (six days) and uniparental reproduction via cysts (i.e. drought-resistant dormant eggs). The use of Triops for aquaculture depends on the standard production of viable cysts. Basic information on the reproductive potential of Triops is scarce. Using a recirculating system, we studied, through two culture tests, the cyst production, frequency of molting, and growth rate of the two Mexican forms. For each form, individual data were obtained from five specimens in Test 1 over 15 days, and from 10 specimens in Test 2 over 20 days. Hatching response of cysts produced in Test 1 was also studied. The short-form showed a high fecundity depositing groups of cysts from the ovisacs several times a day. The mean cyst production per day was 156-306 (Test 1 &amp; 2), and the mean total cyst production was 2028 (range 728-3193) (Test 1), and 5821 (range 4136-7554) (Test 2). The maximum number of cysts deposited by one short-form individual in a day was 1231 (Test 2). The reproductive performance of the long-form was poor. The mean cyst production per day was only 4.2-7.9 (Test 1 &amp; 2). The short-form molted every 2.5-2.8 days and the long-form molted every 2.8-3.7 days. The mean growth rate calculated from the standard length (mm d(-1)) of the short-form was 0.43-0.84 (Test 1 &amp; 2), and in the long-form the values were 0.84-1.25 (Test 1 &amp; 2). The poor cyst production of the long-form may be explained by inadequate food resources that did not fulfill the nutritional requirements for reproduction. Given its prolific uniparental reproduction (vs. biparental reproduction), the short-form Triops appears as a good potential candidate for aquaculture.</t>
  </si>
  <si>
    <t>10.1023/A:1013142419714</t>
  </si>
  <si>
    <t>WOS:000173380900014</t>
  </si>
  <si>
    <t>Wheeler, GS; Massey, LM; Endries, M</t>
  </si>
  <si>
    <t>The Brazilian peppertree drupe feeder Megastigmus transvaalensis (Hymenoptera : Torymidae): Florida distribution and impact</t>
  </si>
  <si>
    <t>An introduced torymid wasp, Megastigmus transvaalensis, originally reared from Rhus spp. in South Africa, was recovered from drupes of the terrestrial weed Schinus terebinthifolius in Florida. Collections of S. terebinthifolius drupes in Florida during a 2-year period indicated that M. transvaalensis was present at all IS sites surveyed and this was the only insect that emerged from these drupes. Dissections of drupes collected during the winter fruiting period indicated that wasps damaged 23.5 +/- 2.8% of the drupes during 1997-1998 and 38.5 +/- 4.2% of the drupes during 1998-1999. During the spring fruit production period, 76.3 +/- 3.6% of the drupes were damaged by the wasp in 1998 and 74.8 +/- 3.4% during the same period of 1999. Germination tests of wasp-damaged drupes indicated that none of the infested seeds were viable. Purportedly diapausing wasps emerged more rapidly from rearing conditions that included a 12-h compared to a 14-h photoperiod. Utilization of alternate hosts was not detected despite attempts to rear the wasp from drupes of the native species within and outside the Anacardiaceae family found in the Florida range of S. terebinthifolius.</t>
  </si>
  <si>
    <t>10.1006/bcon.2001.0968</t>
  </si>
  <si>
    <t>WOS:000171408000005</t>
  </si>
  <si>
    <t>Hajek, AE; Wheeler, MM; Eastburn, CC; Bauer, LS</t>
  </si>
  <si>
    <t>Storage of resting spores of the gypsy moth fungal pathogen, Entomophaga maimaiga</t>
  </si>
  <si>
    <t>The fungal pathogen, Entomophaga maimaiga causes epizootics in populations of the important North American forest defoliator gypsy moth (Lymantria dispar). Increasing use of this fungus for biological control is dependent on our ability to produce and manipulate the long-lived overwintering resting spores (azygospores). E. maimaiga resting spores undergo obligate dormancy before germination so we investigated conditions required for survival during dormancy as well as the dynamics of subsequent germination. After formation in the Weld during summer, resting spores were stored under various moisture levels, temperatures, and with and without soil in the laboratory and Weld. The following spring, for samples maintained in the Weld, germination was greatest among resting spores stored in plastic bags containing either moistened paper towels or sterile soil. Resting spores did not require light during storage to subsequently germinate. In the laboratory, only resting spores maintained with either sterile or unsterilized soil at 4 degreesC (but not at 20 or -20 degreesC) germinated the following spring, but at a much lower percentage than most Weld treatments. To further investigate the effects of relative humidity (RH) during storage, field-collected resting spores were placed at a range of humidities at 4 degreesC. After 9.5 months, resting spore germination was highest at 58% RH and no resting spores stored at 88 or 100% RH germinated. To evaluate the dynamics of infections initiated by resting spores after storage, gypsy moth larvae were exposed to soil containing resting spores that had been collected in the Weld and stored at 4 degreesC for varying lengths of time. No differences in infection occurred among larvae exposed to fall-collected soil samples stored at 4 degreesC over the winter, versus soil samples collected from the same location the following spring. Spring-collected resting spores stored at 4 degreesC did not go into secondary dormancy. At the time that cold storage of soil containing resting spores began in spring, infection among exposed larvae was initiated within a few days after bringing the soil to 15 degreesC. This same pattern was also found for spring-collected resting spore-bearing soil that was assayed after cold storage for 2-7 months. However, after 31-32 months in cold storage, infections started 14-18 days after soil was brought to 15 degreesC, indicating a delay in resting spore activity after prolonged cold storage.</t>
  </si>
  <si>
    <t>10.1080/09583150120076184</t>
  </si>
  <si>
    <t>WOS:000171038500007</t>
  </si>
  <si>
    <t>Ouimet, C</t>
  </si>
  <si>
    <t>Implications of Chaoborus pupation and ecdysis in cold water</t>
  </si>
  <si>
    <t>1. Cold water acted differently to delay and lengthen the pupation period for the larvae of two species of the zooplankton predator Chaoborus (Diptera: Chaoboridae). During Chaoborus pupation, the zooplankton community is released from predation, while the dark-coloured Chaoborus pupae are more susceptible to their own predators. 2. Fourth instar larvae of Chaoborus americanus and C. trivittatus, collected from an oligotrophic lake, were reared individually at 5 degreesC in the dark. Chaoborus americanus was also reared at 9 and 12 degreesC under spring photoperiod conditions (L : D, 16 : 8 h). Individuals were observed through pupation to emergence (ecdysis) or death. 3. Chaoborus americanus pupated at 5, 9 and 12 degreesC with substantial emergence only at 12 degreesC. In comparison, C. trivittatus emerged at 5 degreesC. Light was not a necessary cue for pupation and ecdysis, contrary to previous reports. Cold water delayed the onset and lengthened and increased the variability of the duration of pupation. 4. In Shirley Lake, C. americanus pupated in late June-early July while C. trivittatus pupated first in April and again in June-July. 5. Chaoborus americanus pupae needed a temperature cue to complete ecdysis. The ecdysis temperature threshold helps to explain the difference in pupation timing, and the geographical distribution, of C. americanus and its relatively inflexible life history contrasted with C. trivittatus. Delayed predator pupation in years with low spring temperature can affect the community dynamics of the prey.</t>
  </si>
  <si>
    <t>10.1046/j.1365-2427.2001.00738.x</t>
  </si>
  <si>
    <t>WOS:000171284900002</t>
  </si>
  <si>
    <t>Butterfield, J; Whittaker, JB; Fielding, CA</t>
  </si>
  <si>
    <t>Control of the flexible annual/biennial life cycle of the heather psyllid Strophingia ericae</t>
  </si>
  <si>
    <t>Strophingia ericae (Curtis) (Homoptera: Psylloidea) takes one or two years to complete its life cycle. In both cases eggs hatch over a prolonged period from midsummer, possibly extending into the following spring at high altitude, and instars overlap in time. Instar III is the predominant overwintering stage in the lowland, annual cycle, whereas in the upland, biennial cycle most first-year nymphs overwinter in instars I and Il and most second-year nymphs in instar V. When moved to the laboratory, instars IV and V from a predominantly annual population showed accelerated development in response to elevated temperatures and to long days in both mid-winter and early spring. In the biennial life cycle, short autumn days retard instar V development but the response to photoperiod disappears by the end of winter. Exposure to LD 18 : 6 h retarded development of early instars in the annual population, resulting in an accumulation in instar III. The proportion of overwintering, instars I and II rises with increase in altitude and moult to instar III becomes progressively delayed. Nymphs that reach instar III under long daylengths in the year following hatching are channelled towards the biennial cycle. Exposure of a predominantly biennial population to 15 degreesC and LD 18 : 6 h after midsummer, thus avoiding autumn conditions, promoted the rapid development of overwintered nymphs, switching the cycle from biennial to annual.</t>
  </si>
  <si>
    <t>10.1046/j.0307-6962.2001.00246.x</t>
  </si>
  <si>
    <t>WOS:000171284500012</t>
  </si>
  <si>
    <t>Silveira, RD; dos Anjos, N</t>
  </si>
  <si>
    <t>Reproductive activity of Coelomera lanio (Coleoptera : chrysomelidae)</t>
  </si>
  <si>
    <t>The Cecropia spp. (Cecropiaceae) trees are attacked by several insects; among them, Coelomera lanio (Dalman) (Coleoptera: Chrysomelidae). The reproductive behavior of C. lanio was studied under laboratory conditions (12 hour photoperiod, 24,1 +/- 0.1 degreesC and mean relative humidity 67.7 +/- 0.6 %), in Vicosa, Minas Gerais, Brazil, The insects were reared in cages and in Petri dishes and fed leaves of Cecropia pachystachya Trec. Reproductive activity began 5.8 +/- 0.2 days after adult emergence and mean copulation time was 2.5 +/- 0.1 min. The female began oviposition only after 25.7 +/- 0.7 days. Each female laid a mean of 4.7 +/- 0.4 times (range 1 - 9). The mean number of eggs per oviposition and female was 129.2 +/- 2.4 and 587.4 +/- 92.1 respectively. and the time between egg-layings averaged 16.3 +/- 0.8 days.</t>
  </si>
  <si>
    <t>SEP-DEC</t>
  </si>
  <si>
    <t>WOS:000176106300026</t>
  </si>
  <si>
    <t>Adkins, SW; Peters, NCB</t>
  </si>
  <si>
    <t>Smoke derived from burnt vegetation stimulates germination of arable weeds</t>
  </si>
  <si>
    <t>SEED SCIENCE RESEARCH</t>
  </si>
  <si>
    <t>A commercially available smoke-water solution (Seed Starter (R)) stimulated the germination of caryopses and intact florets of Avena fatua L. The solution was most effective when diluted (5-50%) and presented to intact or dehulled grain that had received a short period of dry after-ripening. It was less effective when applied at full strength or to grains that had been freshly harvested. The same stimulatory effect was observed in par-fly after-ripened caryopses of nine different wild oat biotypes obtained from three different cropping regions of the world. When freshly harvested caryopses were re-tested with the commercial solution (100%) for just 7 days prior to placement on to distilled water, a much higher germination percentage was possible than seen with continuous smoke-water incubation. The stimulatory ability of smoke water was more closely matched to that of gibberellic acid than to potassium nitrate, which had little or no effect on freshly harvested caryopses. The smoke-water solution (5-100%) was tested on the germination of 18 other cool temperate arable weed species. All monocotyledonous species tested (viz. Avena sterilis ssp. ludoviciana L., Alopecurus myosuroides, Sorghum halepense, Phalaris paradoxa) responded positively, while those of the dicotyledonous species were either strongly stimulated (greater than or equal to 40% stimulation Malva neglecta), moderately stimulated (greater than or equal to 20% stimulation Galium aparine, Veronica persica), slightly stimulated (Polygonum persicaria, P pennsylvanicum, Fallopia convolvulus), unaffected (P. aviculare, Sinapis arvensis, Heracleum sphondylium, Angelica sylvestris, Mercurialis annua, Veronica hederifolia) or inhibited (Lamium purpureum). The optimal concentrations required to stimulate germination of the monocotyledonous species were similar to those observed for A. fatua (5-10%). However, for the dicotyledonous species slightly stronger solutions were required (10-20%). When the unaffected species were retested using a 10-day pre-chilling treatment, smoke water showed a small promotive response in three (S. arvensis, P. aviculare and V hederifolia) of the six species. When four different smoke-water solutions (Seed Starter (R), Regen 2000 (R), charred-wood solution and wheat-straw solution) were tested on two representative species (A. fatua and M. neglecta), three formulations were effective in promoting the germination of both species, while the fourth (charred-wood solution) was only active on A. fatua. The active concentrations were different for the four solutions. Three solutions were active in the 2-20% dilution range, while the fourth (Regen 2000 (R)) was only active in the 1-2% dilution range and was inhibitory at higher concentrations. These observations are discussed in the context that smoke may play an important ecological role in the management and control of introduced weeds in native and arable communities.</t>
  </si>
  <si>
    <t>0960-2585</t>
  </si>
  <si>
    <t>WOS:000171559800003</t>
  </si>
  <si>
    <t>Wapstra, E; Swain, R; O'Reilly, JM</t>
  </si>
  <si>
    <t>Geographic variation in age and size at maturity in a small Australian viviparous skink</t>
  </si>
  <si>
    <t>Age and size at maturity are pivotal life-history traits through their effects on other key traits, such as annual and lifetime fecundity. We used skeletochronology to investigate the relationships among size (snout-vent length), age, and maturity in two populations of a small viviparous skink, Niveoscincus ocellatus, from Tasmania, Australia. The species occupies a wide geographic and climatic range within the temperate zone, and we chose populations from the climatic extremes of this range. Growth in N. ocellatus is rapid early in life but slows considerably after maturity in both sexes. Within sites, we found no difference in growth patterns or length at maturity between the sexes. However, there were large differences between sites. At our "warm" site, lizards were mature at three years of age at a relatively small size. Lizards from the "cold" site typically delayed maturity until their fourth year (although some males were mature at the end of their third year); as a result, they were significantly larger at maturity and thereafter remained larger for any age than did warm-site lizards. These patterns are consistent with predictions from models of the proximate influence of the thermal environment on growth and maturity patterns in squamate reptiles. Lizards from the cold site are born later in the season and have a shorter activity season prior to obligatory winter hibernation, and conditions for growth are less favorable in any particular month than at the warm site. Because delaying maturity is costly to current fecundity, we suggest that in N. ocellatus lifetime fecundity is enhanced at the cold site by additional growth and gains in future fecundity through the relationship between body length and reproductive output.</t>
  </si>
  <si>
    <t>Wapstra, Erik/J-7482-2014; O'Reilly-Wapstra, Julianne/J-7275-2014</t>
  </si>
  <si>
    <t>Wapstra, Erik/0000-0002-2050-8026; O'Reilly-Wapstra, Julianne/0000-0003-4801-4412</t>
  </si>
  <si>
    <t>10.1643/0045-8511(2001)001[0646:GVIAAS]2.0.CO;2</t>
  </si>
  <si>
    <t>WOS:000173529600006</t>
  </si>
  <si>
    <t>Royer, TA; Giles, KL; Kindler, SD; Elliott, NC</t>
  </si>
  <si>
    <t>Developmental response of three geographic isolates of Lysiphlebus testaceipes (Hymenoptera : Aphididae) to temperature</t>
  </si>
  <si>
    <t>Using greenbugs, Schizaphis graminum (Rondani), as a host, the number of days required for development, survival, and sex ratio (female:male) were studied at five constant temperatures (10, 14, 18, 22, and 26 degreesC) for colonies of Lysiphlebus testaceipes (Cresson) collected in south Texas, central Oklahoma, and central Nebraska. Developmental rate and lower development threshold were described by a linear function and compared among wasp colonies. The temperature thresholds for development from egg to adult for the Nebraska, Oklahoma, and Texas wasp colonies were estimated to be 5.64,6.61, and 6.42 degreesC, respectively; corresponding degree-day requirements for development were 181.2, 169.5, and 188.0 DD, respectively. No differences in developmental rate or lower development threshold estimates were observed among the wasp colonies. However, adult survival at 10 degreesC was greater in the Nebraska colony, suggesting that there may be variation in the ability of L. testaceipes populations to tolerate and survive cold temperatures.</t>
  </si>
  <si>
    <t>Royer, Tom/D-9737-2016</t>
  </si>
  <si>
    <t>Royer, Tom/0000-0003-0912-7115</t>
  </si>
  <si>
    <t>10.1603/0046-225X-30.4.637</t>
  </si>
  <si>
    <t>WOS:000170602100002</t>
  </si>
  <si>
    <t>Zhou, HZ</t>
  </si>
  <si>
    <t>Reproduction of Lagria hirta (Coleoptera : Lagriidae) and its life-history trait correlation</t>
  </si>
  <si>
    <t>Life-history traits correlated to reproduction are important in deciding adaptability of insects. Lagria hirta L. has a short phytophagous adult phase in summer and a very long saprophagous larval phase extending from autumn until spring. This study revealed that its reproduction was modified by external factors and by complex interactions involving different life-history traits. Oviposition occurred only at 15-25 degreesC, LD (L16: D8) or SD (L8: D16). Within this temperature range, preoviposition time, fecundity and adult life span were affected (P less than or equal to 0.05). Photoperiod Was found significantly, to affect fecundity, viability of eggs and preoviposition time (P less than or equal to 0.04). Unmated females can lay eggs, but the eggs are sterile. The survival of eggs is also influenced by photoperiod (P &lt; 0.001). In this study, the subtle variations were examined in the last instar's duration, pupal weight, fecundity and adult life span. In terms of reproduction, two correlations were apparent: larval short last instar durations result in heavier pupae and eclose to longer-lived adults; conversely, larvae with longer last instars produce lighter pupae which, if female, tend to lay fewer eggs. These correlations were statistically significant (P less than or equal to 0.05). These trends represent a trade-off in resource allocation: long final instar duration may consume more energy that would be invested in reproduction. This is heterogeneous (phenotypically or genotypically) among the individuals of L. hirta.</t>
  </si>
  <si>
    <t>10.1603/0046-225X-30.4.686</t>
  </si>
  <si>
    <t>WOS:000170602100009</t>
  </si>
  <si>
    <t>Salo, O; Rosengren, R</t>
  </si>
  <si>
    <t>Memory of location and site recognition in the ant Formica uralensis (Hymenoptera : Formicidae)</t>
  </si>
  <si>
    <t>Spatial recognition cues used in site fidelity in the ant Formica uralensis Ruzsky were studied using outdoor and laboratory arenas. Ant workers visiting symmetrically spaced feeders were colour-marked corresponding to the initial feeder visited during sampling. The effect of manipulating environmental cues on the mean 'spatial specialization' of the population was measured. Site recognition appears to be based on visual landmark/canopy cues. However, ants maintained some fidelity when shielded from these cues, suggesting the involvement of additional cues. When ridding our experimental device of olfactory deposits and shielding Visual cues, site fidelity was lost. Idiothetic and/or geomagnetic cues are thought to provide spatial references to visual or olfactory landmarks. Altering nest position relative to the arena and changing the geomagnetic field within the arena in our study, however, did nothing to the site fidelity of visually deprived and non-deprived foragers. We conclude that site fidelity is developed in a visually structured environment but supplemented by an olfactory backup system that is probably based on discrete home range markings rather than radial odour trails. We demonstrate furthermore that the visual component involved in site location can be stored in the memory of individual F. uralensis foragers during a 6-month hibernation period.</t>
  </si>
  <si>
    <t>10.1046/j.1439-0310.2001.00702.x</t>
  </si>
  <si>
    <t>WOS:000171351400007</t>
  </si>
  <si>
    <t>Xiong, LM; Lee, BH; Ishitani, M; Lee, H; Zhang, CQ; Zhu, JK</t>
  </si>
  <si>
    <t>FIERY1 encoding an inositol polyphosphate 1-phosphatase is a negative regulator of abscisic acid and stress signaling in Arabidopsis</t>
  </si>
  <si>
    <t>The plant hormone abscisic acid (ABA) plays a wide range of important roles in plant. growth and development, including embryogenesis, seed dormancy, root and shoot growth, transpiration, and stress tolerance. ABA and various abiotic stresses also activate the expression of numerous plant genes through undefined signaling pathways. To gain insight into ABA and stress signal transduction, we conducted a genetic screen based on ABA- and stress -inducible gene transcription. Here we report the identification of an Arabidopsis mutation, fiery1 (fry1), which results in super-induction of ABA- and stress-responsive genes. Seed germination and postembryonic development of fry1 are more sensitive to ABA or stress inhibition. The mutant plants are also compromised in tolerance to freezing, drought, and salt stresses. Map-based cloning revealed that FRY1 encodes an inositol polyphosphate 1-phosphatase, which functions in the catabolism of inositol 1, 4, 5-trisphosphate (IP3). Upon ABA treatment, fry1 mutant plants accumulated more IP3 than did the wild-type plants. These results provide the first genetic evidence indicating that phosphoinositols mediate ABA and stress signal transduction in plants and their turnover is critical for attenuating ABA and stress signaling.</t>
  </si>
  <si>
    <t>Lee, Byeong-ha/B-8478-2009; Zhu, Jian-Kang/F-7658-2011; Zhang, Changqing/C-7872-2012</t>
  </si>
  <si>
    <t>Lee, Byeong-ha/0000-0001-7633-3264; Zhu, Jian-Kang/0000-0001-5134-731X; Zhang, Changqing/0000-0002-0130-4378; Xiong, Liming/0000-0001-8099-0806</t>
  </si>
  <si>
    <t>10.1101/gad.891901</t>
  </si>
  <si>
    <t>WOS:000170340700010</t>
  </si>
  <si>
    <t>Spatial and temporal variation of fire regimes in a mixed conifer forest landscape, Southern Cascades, California, USA</t>
  </si>
  <si>
    <t>Aim In this study, we evaluated the fire-forest mosaic of a mixed conifer forest landscape by testing the hypothesis that pre-fire suppression fire regime parameters vary with species composition (tree species), and environment (i.e. slope aspect, slope position, elevation). Location Our study was conducted in the 1587 ha Cub Creek Research Natural Area (CCRNA), Lassen National Forest, CA, USA. Methods We quantified the return interval, seasonal occurrence, size, rotation period, and severity of fires using dendroecology. Results Slope aspect, potential soil moisture, forest composition, and fire regime parameters in our study area co-vary. Median composite and point fire return intervals (FRI) were longest on higher, cooler, more mesic, north-facing (NF) slopes covered with white fir (Abies concolor), Douglas fir (Pseudotsuga menziesii)-white fir, and red fir (A. magnifica)-white fir forests, shortest on the dry, south-facing (SF) slopes covered with ponderosa pine (Pinus ponderosa)-white fir forests and intermediate on west-facing slopes dominated by white fir-sugar pine (P. lambertiana)-incense cedar (Libocedrus decurrens) forests. The spatial pattern for length of fire rotation (FR) was the same as that for FRI. Fires in CCRNA mixed conifer forests occurred mainly (90%) in the dormant season. Size of burns in CCRNA mixed conifer forests were generally small (mean = 106 ha), however, during certain drought years widespread fires burned across fuel breaks and spread throughout the watershed. Fire severity was mainly high on upper slopes, low on lower slopes and moderate and low severity on middle slopes. Patterns of fire severity also varied with slope aspect. Fire frequency decreased dramatically in CCRNA after 1905. Conclusions In CCRNA, fire regime parameters [e.g. FRI, fire extent, FR, fire severity] varied widely with species composition, slope aspect and slope position. There was also temporal variation in fire extent with the most widespread fires occurring during drought years. The important contributions of topography and climate to variation in the fire regime indicates that exogenous factors play a key role in shaping the fire-forest structure mosaic and that the fire-forest structure mosaic is more variable, less predictable and less stable than previously thought. Finally, some characteristics of the fire regime (i.e. fire severity, season of burn) in CCRNA are different than those described for other mixed conifer forests and this suggests that there are geographical differences in mixed conifer fire regimes along the Pacific slope.</t>
  </si>
  <si>
    <t>10.1046/j.1365-2699.2001.00591.x</t>
  </si>
  <si>
    <t>WOS:000172540400002</t>
  </si>
  <si>
    <t>Clarke, PJ; Kerrigan, RA; Westphal, CJ</t>
  </si>
  <si>
    <t>Dispersal potential and early growth in 14 tropical mangroves: do early life history traits correlate with patterns of adult distribution?</t>
  </si>
  <si>
    <t>1 We characterized the dispersal potential and early growth traits of 14 tropical mangrove species in experiments where diaspores were immersed in various solutions of seawater and subsequently stranded onto surfaces with the same salinity. 2 Viviparous and non-viviparous species had similar buoyancy, seed weight and rates of root and shoot initiation, as well as early growth and salinity tolerance. This trait convergence may be related to selection against small, dormant diaspores in the unstable regeneration niche. 3 Differences in dispersal potential and early growth of 12 species were compared with known patterns of distribution (across the shore, along estuaries, regional occurrence and continental range size) to test if tidal sorting of diaspores could account for adult spatial patterns. 4 Diaspore buoyancy, orientation, lateral root initiation, shoot initiation and early shoot extension differed among species but none correlated with adult zonation across the shore or along estuaries. However, some back-shore species had diaspores that were buoyant and were slow to initiate lateral roots and shoots. Patterns of early growth were partially related to the distribution along estuaries but salinity responses contributed to this zonation in only three species. 5 Regional distributions were unrelated to dispersal potential. However, the tendency of infrequent species to show slow growth in full seawater may account for the under-saturation of species in estuaries with appropriate habitats. The range size of the tropical mangroves appears unrelated to their dispersal potential and early growth traits. 6 Early life history traits of 12 mangroves showed poor correlation with patterns of adult distribution across all spatial scales. Traits related to establishment were., however, stronger predictors of distribution than those associated with dispersal.</t>
  </si>
  <si>
    <t>10.1046/j.0022-0477.2001.00584.x</t>
  </si>
  <si>
    <t>WOS:000170666800014</t>
  </si>
  <si>
    <t>Tasma, IM; Lorenzen, LL; Green, DE; Shoemaker, RC</t>
  </si>
  <si>
    <t>Mapping genetic loci for flowering time, maturity, and photoperiod insensitivity in soybean</t>
  </si>
  <si>
    <t>Time of flowering and maturity in soybean (Glycine max (L.) Merr) are important reproductive characters of agronomic interest. These traits are useful for developing soybean cultivars with a wider geographical adaptation. The objective of this research was to use molecular markers to identify chromosomal regions that control traits for flowering time, maturity and photoperiod insensitivity in soybean. Two single-cross populations, IX132 (PI 317.336 x `Corsoy') consisting of 101 progeny, and IX136 (PI 317.334B x `Corsoy') consisting of 100 progeny, were used. Days to R1 (the day when 50% of the plants in a plot have an open flower at one of the top nodes with a fully expanded leaf) was observed among F-6:7 RI lines in the field during 1991 and 1992 and in the growth chamber at 12 h and 20 h photoperiods using fluorescent and incandescent lamps. Days to R3 (the number of days after emergence when 50% of the plants in a plot had presented the first 5 mm pod at one of the top four nodes with a fully expanded leaf was observed in the field during 1991 and in the growth chamber with 12 h photoperiod. Days to R7 (the number of days after emergence when 50% of pods in a plot had mature pod color) was observed in the field in 1991. A total of 139 markers (88 RFLPs and 51 SSRs) in the IX132 population and 125 markers (73 RFLPs and 52 SSRs) in the IX136 population were used to map quantitative trait loci (QTL) affecting these traits. Results show that a large-effect QTL for days to R1, R3, and R7, and photoperiod insensitivity was found at the same location on linkage group (LG) C2 in both populations. This result suggests that photoperiod insensitivity, flowering time, and maturity may be controlled by the same gene(s) or by tightly clustered genes in the same chromosomal region. In addition to the large effect QTL, minor QTL were also detected controlling the four traits in both populations. Minor QTL account for as much as 17.8% and 12.1% of phenotypic variance in populations IX132 and IX136, respectively. Thus, time of flowering, maturity, and photoperiod insensitivity in these soybean populations are proposed to be controlled by a major QTL with a large effect and modified by several minor QTL.</t>
  </si>
  <si>
    <t>10.1023/A:1011998116037</t>
  </si>
  <si>
    <t>WOS:000171296900003</t>
  </si>
  <si>
    <t>Charrier, M; Rouland, C</t>
  </si>
  <si>
    <t>Mannan-degrading enzymes purified from the crop of the brown garden snail Helix aspersa Muller (Gastropoda pulmonata)</t>
  </si>
  <si>
    <t>Two mannan-degrading enzymes were purified from the crop of the terrestrial snail Helix aspersa Muller. The crude extracts were taken from dormant (for 4 months) snails. The enzymes were a betaD-mannanase of 37.4 +/- 0.3 kDa (EC 3.2.1.78) and a betaD-mannosidase of 77.8 +/- 1.9 kDa (EC 3.2.1.25). Both enzymes degraded insoluble mannan, releasing either mannose only (beta -mannosidase) or oligosaccharides, possibly mannotriose and mannopentaose (beta -mannanase). The beta -mannanase had a typical endo-activity pattern, while the beta -mannosidase was an exoenzyme. The incubation of both enzymes with mannan increased the catalysis by 83%. The best synergy was found with 75% mannosidase combined with 25% mannanase. The beta -mannanase also hydrolysed beta -linked heteromannans and its affinity for different galactomannans was studied. The Km values, varying from 2.89 +/- 0.47 mg x ml(-1) to 0.26 +/- 0.01 mg x ml(-1), revealed the inhibitory effect of the alphaD-galactosyl residues released. The beta -mannosidase was acidic (optimum pH = 3.3) and heat-sensitive (50% residual activity at 4.2 degreesC: after 5 min of pre-incubation), while the beta -mannanase remained stable until 48.5 degreesC (50% residual activity) and over a pH range of 4.3-7.5. The properties of these mannanolytic enzymes are discussed in this paper compared with those purified in other gastropods and in a bacterium, Enterococcus casseliflavus, a quite similar strain previously isolated from this snail intestine. The occurrence of thermostable enzymes in H aspersa digestive tract could be a zootechnic parameter of great importance for snail farming. (C) 2001 Wiley-Liss,Inc.</t>
  </si>
  <si>
    <t>10.1002/jez.1042</t>
  </si>
  <si>
    <t>WOS:000169607800006</t>
  </si>
  <si>
    <t>Broufas, GD; Koveos, DS</t>
  </si>
  <si>
    <t>Rapid cold hardening in the predatory mite Euseius (Amblyseius) finlandicus (Acari : Phytoseiidae)</t>
  </si>
  <si>
    <t>A rapid cold hardening response was studied in diapause and non-diapause females of the predatory mite Euseius finlandicus. When laboratory reared diapause and non-diapause females were transferred and maintained from the rearing temperature of 20 degreesC for 2 h to -11.5 degreesC and -10 degreesC, 10 to 20% survived respectively. However, conditioning of diapause females for 4 h at a range of temperatures from 0 to 10 degreesC before their exposure for 2 h to -11.5 degreesC, increased survival to approximately 90%. Similarly, conditioning of non-diapause females for 4 h at 5 degreesC before their exposure for 2 h to -10 degreesC increased survival to 90%. A similar rapid cold hardening response in both diapause and non-diapause females was also induced through gradual cooling of the mites, at a rate of approximately 0.4 degreesC per min. The rapid increase in cold tolerance after prior conditioning of the mites to low temperatures, was rapidly lost when they returned to a higher temperature of 20 degreesC. Rapid cold hardening extended the survival time of diapause and non-diapause females at sub-zero temperatures. The cost of rapid cold hardening in reproductive potential after diapause termination was negligible. In non-diapause females, however, the increase in cold tolerance gained through gradual cooling could not prevent cold shock injuries, as both fecundity and survival were reduced. (C) 2001 Elsevier Science Ltd. All rights reserved.</t>
  </si>
  <si>
    <t>10.1016/S0022-1910(00)00162-1</t>
  </si>
  <si>
    <t>WOS:000168947400006</t>
  </si>
  <si>
    <t>Freeland, JR; Rimmer, VK; Okamura, B</t>
  </si>
  <si>
    <t>Genetic changes within freshwater bryozoan populations suggest temporal gene flow from statoblast banks</t>
  </si>
  <si>
    <t>Temporal changes in the genetic structure of populations of the freshwater bryozoan Cristatella mucedo were investigated by genotyping colonies at five microsatellite loci. Colonies were collected from five different locations over time periods ranging from 1 month to 5 yr. Our findings identified substantial within-site genetic changes, both within and between years, that were not consistent with variation produced by sexual reproduction. There was a general trend toward a decrease in genetic diversity throughout the growing season, possibly due to clonal selection. In addition, 18 out of 21 within-site comparisons showed a significant difference in the allele frequencies at one or more loci. Two of the populations revealed identical clones in &gt;1 yr. At one site, an apparent population crash occurred in 1993; nevertheless, numerous clones were present in 1994 and 1995, including two multilocus genotypes that were present at the same site in 1992. Since the populations from before and after the bottleneck remained genetically similar, the most plausible source of these clones is reintroduction from a statoblast bank rather than through introductions from other genetically distinct populations. These findings, in conjunction with earlier studies, indicate that propagule banks influence the population dynamics of a wide range of freshwater invertebrates in a number of ways, including the enhancement of within-population genetic diversity and a decreased likelihood of local extinctions.</t>
  </si>
  <si>
    <t>10.4319/lo.2001.46.5.1121</t>
  </si>
  <si>
    <t>WOS:000169913700012</t>
  </si>
  <si>
    <t>Broome, LS</t>
  </si>
  <si>
    <t>Density, home range, seasonal movements and habitat use of the mountain pygmy-possum Burramys parvus (Marsupialia : Burramyidae) at Mount Blue Cow, Kosciuszko National Park</t>
  </si>
  <si>
    <t>A population of mountain pygmy-possums Burramys parvus was studied at the Mount Blue Cow ski resort in Kosciuszko National Park between 1986 and 1989. Forty-eight individuals were radiotracked during the snow-free months and 21 individuals were tracked during winter over the 3 years of study. Trapping and radiotracking showed that the density, population structure, movements and home range sizes of B. parvus on Mount Blue Cow were strongly correlated with elevation and changed with the season. Female densities were greatest in habitats characterized by deep boulderfields, at high elevations with an abundance of Bogong moths. Males visited the areas where females were located to breed in November-December and then by February, the majority migrated to lower elevations or north and westerly aspects. Females that nested at lower elevations also visited high-elevation habitats to access the high concentrations of Bogong moths, which were the main food source in summer. A high proportion of the juvenile males and some juvenile females dispersed to lower elevations in March and April. The resulting sexual segregation during autumn and winter may be a result of female aggression or scramble competition, but is also explainable by differences in energy requirements, seed availability and hibernation strategies between the sexes. The extraordinarily large nightly and seasonal movements between habitat patches of up to 2 km for females and 3 km for males, sexual segregation and the use of different hibernation sites have important implications for the management of this species. These include the need for movement and dispersal corridors and the conservation of boulder-heath habitats outside the main boulderfields.</t>
  </si>
  <si>
    <t>10.1046/j.1442-9993.2001.01114.x</t>
  </si>
  <si>
    <t>WOS:000169017700008</t>
  </si>
  <si>
    <t>De Clavijo, ER</t>
  </si>
  <si>
    <t>The role of dimorphic achenes in the biology of the annual weed Leontodon longirrostris</t>
  </si>
  <si>
    <t>Various aspects of the reproductive biology and dimorphism of achenes from the annual heterocarpic weed Leontodon longirrostris (Finch &amp; PD Sell) Talavera were studied in the laboratory and field. The species is self-incompatible, pollinated by generalist insects and produces two different types of achene in the capitula: peripheral and central achenes. Peripheral achenes are heavier (1.63 mg) and exhibit virtually no pappus and short-range dispersal, whereas central achenes are lighter (0.45 mg), possess a well-developed pappus and are produced in greater numbers. The morphological differences between the two types of achene result in differences not only in dispersal, but also in germination, seedling vigour and the ability of seedlings to emerge from different achene burial depths. Central achenes germinate more rapidly and in higher proportions under a broad spectrum of conditions. On the other hand, germination in peripheral achenes is much more restricted, partly as a result of their thick pericarp; a high proportion of this type of achene does not germinate and remains in a dormant state on the ground, forming a temporary seedbank. Because of the increased size of the embryo, seedlings from peripheral achenes can emerge from greater depths and are initially more vigorous than those from central achenes. Central achenes represent a strategy that facilitates settling in new areas; peripheral achenes represent a strategy that ensures in situ persistence. These biological characteristics are advantageous for colonizing species.</t>
  </si>
  <si>
    <t>Ruiz de Clavijo, Emilio/K-5114-2014</t>
  </si>
  <si>
    <t>Ruiz de Clavijo, Emilio/0000-0003-3518-4498</t>
  </si>
  <si>
    <t>10.1046/j.1365-3180.2001.00237.x</t>
  </si>
  <si>
    <t>WOS:000169419600006</t>
  </si>
  <si>
    <t>Lehmer, EM; Van Horne, B; Kulbartz, B; Florant, GL</t>
  </si>
  <si>
    <t>Facultative torpor in free-ranging black-tailed prairie dogs (Cynomys ludovicianus)</t>
  </si>
  <si>
    <t>Although facultative torpor has been observed in laboratory populations of black-tailed prairie dogs (Cynomys ludovicianus), it is widely believed that these animals remain normothermic throughout winter in the field. We monitored body temperatures (T-b) of 5 black-tailed prairie dogs in the field for about 100 days during winter and spring 1998-1999. All animals entered torpor during this period. Major torpor bouts averaged 140.5 h +/- 2.4 SD (range = 77.6-214.4) with a minimum T-b of 19.0 +/- 3.6 degreesC. Minor torpor bouts averaged 46.2 +/- 20.9 h (9.5-98.5), with minimum T-b reaching 30.3 +/- 2.3 degreesC. There was no distinct relationship between ambient air temperature (T-a) and entry into torpor. All torpor bouts occurred following a sudden reduction in T-a, but not all sudden reductions in T-a induced torpor. Precipitation was not associated with entry into or arousal from torpor. Our study demonstrates that facultative torpor occurs in free-ranging black-tailed prairie dogs in the field.</t>
  </si>
  <si>
    <t>10.1644/1545-1542(2001)082&lt;0551:FTIFRB&gt;2.0.CO;2</t>
  </si>
  <si>
    <t>WOS:000168879100027</t>
  </si>
  <si>
    <t>Enright, NJ; Kintrup, A</t>
  </si>
  <si>
    <t>Effects of smoke, heat and charred wood on the germination of dormant soil-stored seeds from a Eucalyptus baxteri heathy-woodland in Victoria, SE Australia</t>
  </si>
  <si>
    <t>The effects of dry heat, wet heat, charred wood and smoke on the germination of dormant soil-stored seeds from a Eucalyptus woodland in western Victoria were tested by using a glasshouse seed-bank germination experiment. Seedling density, species richness and species composition were compared between replicated treated and control samples. A total of 5922 seedlings, comprising 59 plant species, was recorded from the soil samples over a period of 150 days. While a few species dominated (including Centrolepis strigosa, Wahlenbergia gracilenta and Ixodia achillaeoides), 26 species were represented by fewer than five seedlings and 18 species were restricted to single treatment types. With the exception of charred wood, all treatments led to a significant increase in seed germination relative to the control. The highest number of germinants was obtained for the smoke treatment, with a mean (+/- SE) of 12 547 +/- 449 seedlings m(-2). Heat treatments yielded intermediate densities, with means (+/- SE) varying between 7445 +/- 234 and 9133 +/- 445 seedlings m(-2). In comparison with the estimates of seed-bank sizes from other fire-prone ecosystems, these densities are high. Species richness differed significantly among treatments. Highest mean richness was recorded in the smoke treatment and lowest for the control and charred wood treatments. There were significant differences in seed-bank species composition between treatment types based on analysis of similarity (Anosim) using Bray-Curtis similarity. While heat was a specific requirement for triggering germination in hard-seeded species (e.g. Fabaceae), smoke was the most effective trigger for species from a broad range of other families. The potentially confounding effect of physical and chemical mechanisms of germination stimulation in heated bulk soil samples is raised as an issue requiring further investigation in relation to the role of smoke as a germination trigger.</t>
  </si>
  <si>
    <t>Enright, Neal/0000-0003-2979-4505</t>
  </si>
  <si>
    <t>10.1046/j.1442-9993.2001.01096.x</t>
  </si>
  <si>
    <t>WOS:000167888900002</t>
  </si>
  <si>
    <t>Baskauf, SJ; McCauley, DE</t>
  </si>
  <si>
    <t>Evaluation of low temperature mortality as a range-limiting factor for the southwestern corn borer (Lepidoptera : Crambidae)</t>
  </si>
  <si>
    <t>Evolutionary and ecological factors were used to assess the likelihood that low winter temperatures limit the range of Diatraea grandiosella Dyar (southwestern corn borer) in the east central United States. In controlled low-temperature mortality trials, dry diapausing laboratory-reared larvae were exposed for 2 d to constant temperatures, ranging from -6.9 to - 10.0 degreesC. Mortality of larvae originating from Indiana at the northern range edge was not significantly different from mortality of larvae from Mississippi, over 500 km to the south. However, lan ae from these populations had significantly lower mortality than did those from Arizona, suggesting that selection for increased cold-hardiness may have occurred early in the species' northeastward invasion of the central United States. Temperatures inside intact maize root crowns, the overwintering location of D. grandiosella, were measured over three winters in fields near the species' northern range edge. Although air temperatures fell below -19 degreesC for up to five consecutive days, root crown temperatures only approached -8 degreesC for periods of a few hours, due primarily to an underappreciated mitigating effect of freezing soil water. Because larvae originating from the east central United States had &gt;60% survival when exposed to -8.8 degreesC for 2 d in the laboratory trials, mortality at the range edge caused by low temperatures was unlikely to have been severe for dry larvae during the three winters during which temperatures were measured. These results suggest that in most years, low winter temperatures are probably not the most important limiting factor at the species' northern range edge in the east central United States.</t>
  </si>
  <si>
    <t>Baskauf, Steven J/V-2630-2018</t>
  </si>
  <si>
    <t>Baskauf, Steven J/0000-0003-4365-3135</t>
  </si>
  <si>
    <t>10.1603/0046-225X-30.2.181</t>
  </si>
  <si>
    <t>WOS:000168437900004</t>
  </si>
  <si>
    <t>Mandak, B; Pysek, P</t>
  </si>
  <si>
    <t>Fruit dispersal and seed banks in Atriplex sagittata: the role of heterocarpy</t>
  </si>
  <si>
    <t>1 Atriplex sagittata, an arly succesional, annual species of disturbed habitats in Central Europe, produces three types of fruits. We studied the differences in dispersal between the fruit types in order to investigate their ecological roles. 2 The typical positive relationship between dispersal ability and germinability is not found in this species. Type A (ebracteate) fruits produced deeply dormant seeds and had the lowest dispersal potential, but of the two fruits with bracts, type B, with dormant seeds, was better dispersed by both water and wind than type C, which produces non-dormant seeds. 3 Wind, temperature and precipitation have significant effects on fruit release but their effects differ between fruit types. The release of fruit types with bracts was positively correlated with wind whereas all fruit types tended to be negatively correlated with precipitation and temperature range. 4 Type C fruit, which contains non-dormant seed, are absent from the soil in summer and have a Type II transient seed bank. Type A and B fruits, containing dormant seeds, form a persistent seed bank. 5 Heterocarpy, where fruit types show distinct ecological behaviour, enables colonizing species such as A. sagittata to survive both major disturbance (by ensuring that some seeds persist) and unfavourable conditions (by spreading germination over a long period). 6 In A. sagittata, seed dynamics can be explained by the germination behaviour of seeds produced by the three types of fruit. All fruit types mature in autumn, but few of Type A fall from the mother plant until spring, when germination is probably inhibited because of insufficient stratification. Type C fruit, however show peak dispersal in winter and the majority of these non-dormant seeds are able to germinate as soon as conditions become more suitable.</t>
  </si>
  <si>
    <t>Pysek, Petr/B-1957-2012; Mandak, Bohumil/A-3348-2009</t>
  </si>
  <si>
    <t>10.1046/j.1365-2745.2001.00536.x</t>
  </si>
  <si>
    <t>WOS:000168692200002</t>
  </si>
  <si>
    <t>Bihari, Z</t>
  </si>
  <si>
    <t>Characteristics of the northernmost population of Rhinolophus ferrumequinum in the Carpathian Basin</t>
  </si>
  <si>
    <t>Roost utilisation by Rhinolophus ferrumequinum (Schreber, 1774) was investigated between 1984 and 1998 in north-eastern Hungary. Exploration of summer and winter roosts, monitoring and bat-banding were implemented to find movements between the colonies. Data on roost utilisation by this species in south-eastern Slovakia, collected in a similar way, were included. far comparison. Twenty-two marked bats were recaptured. The studied bats created nursery colonies in Hungarian churches and moved to Slovakian mines and caves to hibernate in winter. The population used two main hibernacula, two large nursery roosts and one temporary roost but several other roosts were also visited. The area occupied by the population was 5180 km(2). R. ferrumequinum living in SE Slovakia and NE Hungary formed probably a separate population on the northern edge of the species range. This population is a part of the metapopulation of the species.</t>
  </si>
  <si>
    <t>10.1007/BF03192412</t>
  </si>
  <si>
    <t>WOS:000167863900002</t>
  </si>
  <si>
    <t>Henry, CJ; Day, KR</t>
  </si>
  <si>
    <t>Henry, C. J.; Day, K. R.</t>
  </si>
  <si>
    <t>Egg allocation by Bracon hylobii Ratz., the principal parasitoid of the large pine weevil (Hylobius abietis L.), and implications for host suppression</t>
  </si>
  <si>
    <t>1 The braconid parasitoid Bracon hylobii Ratz. is one of the few specialist natural enemies of the large pine weevil, Hylobius abietis L., a destructive pest of conifer transplants. An assessment of its role as an agent of biological control requires a detailed knowledge of the allocation of its reproductive effort. 2 Parasitoid females were continuously observed in laboratory culture with individually reared host larvae in bark discs. The outcome of sequential parasitoid-host encounters was recorded by subsequent examination of hosts and by rearing all parasitoids. 3 Parasitoids avoided ovipositing on host larvae &lt; 100 mg fresh weight, even though such larvae represented sufficient biomass for complete parasitoid development. All larger larvae were vulnerable to attack, which leaves a window of vulnerability for parasitoids of about 90% of weevil larval life. 4 Parasitoids presented with a range of host sizes showed no preference above 100 mg for the size of host first attacked, but allocated more eggs and a greater total handling time to larger hosts. 5 Most eggs were deposited on the first host attacked, with progressively fewer allocated to subsequent hosts. However, oviposition experience did not affect the time spent on the next host. 6 From these results it is anticipated that when weevil larval size is reduced by less favourable feeding substrates, fewer parasitoid eggs will be allocated to each but more host larvae will ultimately be attacked. 7 Generation time, host finding, oviposition rate, clutch size, life expectancy and diapause induction are strongly affected by temperature. Life expectancy is substantially shorter for parasitoids deprived of non-host food supplement. At 15 and 20 degrees C the number of hosts attacked and the number of eggs deposited decreased with female age. 8 Bracon hylobii is inevitably poorly synchronized with a variable life-cycle host; it is egg-limited and can enter diapause at a relatively high field temperature. None of these characteristics suggest that it could stabilize the abundance of its host below an economically acceptable threshold density. However, the reproductive potential of the parasitoid suggests that it could make a significant contribution to larval mortality and suppress adult recruitment, thus complementing other control strategies.</t>
  </si>
  <si>
    <t>10.1046/j.1461-9563.2001.00080.x</t>
  </si>
  <si>
    <t>WOS:000208951800003</t>
  </si>
  <si>
    <t>Litchman, E; Klausmeier, CA</t>
  </si>
  <si>
    <t>Competition of phytoplankton under fluctuating light</t>
  </si>
  <si>
    <t>Light is an essential resource for phytoplankton and fluctuates on a wide range of timescales. To understand how light fluctuations affect phytoplankton community structure and diversity, we have studied a set of simple models using a combination of analytical and numerical techniques. Light fluctuations can affect community structure when species exhibit the gleaner-opportunist trade-off between competitive ability and ability to reach carrying capacity quickly. Fast fluctuations can switch the competitive dominant from a gleaner to an opportunist; slow fluctuations can cause this switch and also lead to stable coexistence. Coexistence is easiest between species that are highly differentiated along the gleaner-opportunist trade-off. Our results remain qualitatively unchanged when more realistic light fluctuations such as daily and seasonal changes in irradiance and the presence of a spatial gradient in light are considered. Seasonal change in day length may be one of the factors driving the seasonal succession of phytoplankton, from opportunist species dominant under shorter day lengths (spring and autumn) to gleaner species dominant under longer day length (summer). These results illustrate how resource fluctuations can have an important role in structuring ecological communities.</t>
  </si>
  <si>
    <t>Klausmeier, Christopher/J-9339-2012</t>
  </si>
  <si>
    <t>Litchman, Elena/0000-0001-7736-6332</t>
  </si>
  <si>
    <t>10.1086/318628</t>
  </si>
  <si>
    <t>WOS:000166816600005</t>
  </si>
  <si>
    <t>Takafuji, A; Santoso, S; Hinomoto, N</t>
  </si>
  <si>
    <t>Host-related differences in diapause characteristics of different geographical populations of the Kanzawa spider mite, Tetranychus kanzawai Kishida (Acari : Tetranychidae), in Japan</t>
  </si>
  <si>
    <t>The incidence of diapause in the polyphagous spider mite Tetranycnus kanzawai was determined fur 65 populations derived from deciduous and herbaceous hosts and for 33 populations from tea, at 3 temperatures under short-day conditions. Most populations on the four main islands of Japan, irrespective of the host species on which they occurred expressed more than 90% diapause at 15 degreesC, whereas populations on the Okinawa islands exhibited a very low incidence or no diapause. The incidence of diapause decreased when temperature was increased from 18 to 20 degreesC in populations from warmer areas such as southern Kyushu and Honshu. This temperature-dependent decline in diapause incidence was most conspicuous in populations from Tanegashima and Yakushima Islands. The incidence of diapause at 20 degreesC tended to be lower in populations derived from tea than those from deciduous hosts in the same, warmer areas, showing that the former have a lower capacity for diapause. The present results, together with previously published data for T. urticae, showed that the lower temperature threshold for diapause induction was higher in T: kanzawai than in T. urticae and thus the clinal decrease in diapause percentage occurred at much lower latitudes in the former at 20 degreesC.</t>
  </si>
  <si>
    <t>WOS:000167271300025</t>
  </si>
  <si>
    <t>Honek, A; Martinkova, Z</t>
  </si>
  <si>
    <t>Geographic variation in germinability of Rumex obtusifolius and R-crispus seeds in Europe</t>
  </si>
  <si>
    <t>Percentage of germination was ascertained in seed materials of Rumex obtusifolius and Rumex crispus collected at localities of five geographic regions of south-western and central Europe (Spain, France, Slovakia, Czech Republic, Germany), between 42 degrees and 53 degrees N. Seeds were sampled before dispersal from dry shoots (in autumn and winter), separately from 3 or 5 randomly selected plants at each locality. Germinability was tested 40 60 d after haar vest, at constant 25 degreesC and light. The incidence of innate seed dormancy was generally high. Average proportion of germinable seeds was below ten percent at 64% of localities of R. crispus and 49% of localities of R. obtusifolius. in both species, there was a significant variation of germinability between localities within geographic regions but differences between regions were small. Significant geographic differences were found in R. crispus where there was a trend for increasing germination percentage as one moves from southern to northern regions and from low to high altitudes (established at localities of Spain). The trends may indicate a selection fbr late flowering ecotypes with a decreased incidence of innate seed dormancy. No significant geographic or altitudinal trends in germinability R ere established in R. obtusifolius.</t>
  </si>
  <si>
    <t>WOS:000167706200015</t>
  </si>
  <si>
    <t>Lopez, C; Sans, A; Asin, L; Eizaguirre, M</t>
  </si>
  <si>
    <t>Phenological model for Sesamia nonagrioides (Lepidoptera : Noctuidae)</t>
  </si>
  <si>
    <t>The development time of different stages of Sesamia nonagrioides Lefevbre was studied in the laboratory at constant temperatures in the range 10-36 degreesC. The relationship between the developmental rate (1/d) and the temperature (degreesC) was determined using both linear and nonlinear (Logan type III) models. The fit of the linear regression in the temperature range 15-27.5 degreesC and Logan type III equation was good (R-2 &gt; 0.97). The lower developmental threshold, calculated using the linear model, was t(b) = 12 degreesC. The nonlinear model gave a higher threshold of T-max = 36 degreesC, and an optimal developmental temperature of T-max = 30 degreesC. The nights of S. nonagrioides were studied in Lleida, Spain, from 1984 to 1997, and the number of degree-days required for their occurrence was calculated. A relationship between the degree-days required for the first night calculated ly the averaging method and the degree-days required for estimated diapause termination was obtained (R-2 = 0.84). This relationship allowed the prediction of the first night occurrence in the field. The degree-days required for the second and third generations were then calculated as 730 and 491, respectively.</t>
  </si>
  <si>
    <t>Sans, Albert/I-2805-2016; Lopez, Carmen/K-9280-2014; Eizaguirre, Matilde/B-4109-2011</t>
  </si>
  <si>
    <t xml:space="preserve">Sans, Albert/0000-0002-3308-5747; Lopez, Carmen/0000-0001-5447-009X; </t>
  </si>
  <si>
    <t>10.1603/0046-225X-30.1.23</t>
  </si>
  <si>
    <t>WOS:000167268200005</t>
  </si>
  <si>
    <t>Sedgeley, JA</t>
  </si>
  <si>
    <t>Winter activity in the tree-roosting lesser short-tailed bat, Mystacina tuberculata, in a cold-temperate climate in New Zealand</t>
  </si>
  <si>
    <t>This study assesses the extent of midwinter activity (June-July, 1996, 1998) in an island population of lesser short-tailed bat (Mystacina tuberculata) located at the southern limit (= highest latitude) of the species' distribution. Activity of radio-tagged bats (n = 22 bats) was monitored over 38 nights (years combined). A mean +/- SE of 64.1 +/- 6.5% (range = 0-100%) of radio-tagged bats flew on each night monitored when mean minimum temperature was 3.4 +/- 0.5 degreesC. Temperatures ranged from -1.0 to 8.9 degreesC, and 33% of tagged bats flew on the coldest night. Video-monitoring revealed high levels of activity at I I large communally occupied tree roosts on 100% of nights monitored (n 31 nights, years combined). Mean minimum temperatures on these nights was 3.0 degreesC +/- 0.5 (range = -1.4-7.1). Periods of activity were associated with feeding, social displays and changing roost sites. Movements of bats were dynamic with large numbers emerging from and entering roosts, often simultaneously, throughout most of the night (x = 81.9 +/- 3.3% of night). Maximum numbers of active bats in tree cavities at one time numbered &gt; 100 individuals on 75% of nights monitored. These included nine nights when individuals numbered &gt; 500, and five nights when individuals numbered &gt; 1,000 (maximum = 1,443). Radio-tagged bats spent 57.1 +/- 9.7% of time monitored roosting alone and the remainder roosting communally. They changed roost site on average every 4.2 +/- 0.8 days moving between a total of 35 different roosts. Roosts were often re-used either by the same individual or by several different bats. Most radio-tagged bats visited communal night roosts that were different from those they had used during the day, with up to eight radio-tagged individuals visiting simultaneously. Lower levels of activity were recorded at six roosts that were occupied on the same nights as large active communal roosts. Video-monitoring over a total of 31 nights revealed external activity at these roosts on only 11 nights (35.4%). One radio-tagged bat did not emerge for 13 days. I suggest that winter activity may not be as energetically expensive for M. tuberculata as for many other cold-temperate bat species. Their ability to forage on terrestrial invertebrates, which are not commonly available to other species, and to select different roost sites where they could either remain active or relatively inactive, may allow them to be active more frequently and for longer durations.</t>
  </si>
  <si>
    <t>WOS:000173032800004</t>
  </si>
  <si>
    <t>Kojola, I; Laitala, HM</t>
  </si>
  <si>
    <t>Body size variation of brown bear in Finland</t>
  </si>
  <si>
    <t>Brown bear (Ursus arctos) can be predicted to have larger autumn body mass in the north than south because the duration of winter dormancy lengthens towards the north. We examined variation of body size among hunter-killed female and male brown bears within a latitudal range of 60 and 68 degreesN in Finland. The body size of males (mass, contour length) decreased towards the north while our data did not indicate such a trend in females. Our results do not coincide with Bergmann's rule suggesting increasing body size with decreasing ambient temperature, probably owing to energy-saving winter dormancy during which brown bear is not overtly exposed to weather conditions. Secondly, possible differences in the quality of green forage might not largely influence the nutrition of an omnivorous mammal.</t>
  </si>
  <si>
    <t>WOS:000169811400009</t>
  </si>
  <si>
    <t>Ruberson, JR; Yeargan, KV; Newton, BL</t>
  </si>
  <si>
    <t>Variation in diapause responses between geographic populations of the predator Geocoris punctipes (Heteroptera : Geocoridae)</t>
  </si>
  <si>
    <t>The effect of photoperiod on preimaginal development and diapause induction (for reproductive diapause was evaluated for two geographic populations of the predator Geocoris punctipes (Say). One population was from Lexington, KY (N38 degrees 04', W84 degrees 29'), and the other from Tifton, GA (N31 degrees 28',W83 degrees 31'). Six photoperiods were used in the experiment tall at 24 +/- 1 degreesC): 10:14, 11:13, 12:12, 13:11, 14:10, and 15:9 (L:D) h. Photoperiod and population had significant effects on the developmental times of embryos and nymphs. However, the developmental differences had no apparent relationship with photoperiod, and those between populations were slight (&lt;1 d). The incidence of diapause increased for both populations as photoperiod decreased, but at daylengths shorter than 14:10 (L:D) h, the frequency of diapause increased much more steeply in the Kentucky population than in the Georgia one. At its peak, the incidence of diapause in the Georgia population (40.9%; 10:14 [L:D] h) was about half that of the peak of the Kentucky population (81.8%; 12:12 [L:D] h). Also, the critical photoperiod for diapause induction was &lt;approximate to&gt;1 h longer in the Kentucky population than in the Georgia population. The preoviposition period was notably affected by photoperiod, and this effect differed between populations Short daylengths prolonged the preoviposition period in both populations, but the contraction of the preoviposition period in response to longer daylength was more pronounced in the Georgia population. The considerable difference in diapause incidence between the two populations may reflect the relative predictability of inclement conditions in the respective locations.</t>
  </si>
  <si>
    <t>Ruberson, John/0000-0002-4475-8177</t>
  </si>
  <si>
    <t>10.1603/0013-8746(2001)094[0116:VIDRBG]2.0.CO;2</t>
  </si>
  <si>
    <t>WOS:000166695800017</t>
  </si>
  <si>
    <t>Jones, RE</t>
  </si>
  <si>
    <t>Mechanisms for locating resources in space and time: Impacts on the abundance of insect herbivores</t>
  </si>
  <si>
    <t>Symposium on Insect-Eucalypt Interactions</t>
  </si>
  <si>
    <t>FEB 07-08, 2000</t>
  </si>
  <si>
    <t>CANBERRA, AUSTRALIA</t>
  </si>
  <si>
    <t>Herbivorous insects have the problem both of locating appropriate host plants and ensuring that the plant-feeding stages of their life cycles are synchronized with the times when those hosts provide a high-quality food resource. Because the taxonomic range of potential hosts is generally narrow, and the temporal window when those hosts are suitable is often relatively short, developmental (especially diapause) and dispersal mechanisms may be critical factors in determining whether or not a species population is successful in a particular plant community. The present paper considers the impact of diapause and dispersal mechanisms on the ability of insect herbivores to cope with two attributes of their host plants: (i) the diversity of the plant community within which the hosts are located; and (ii) the seasonal predictability of host suitability. Some common dispersal mechanisms used by insect herbivores are much more appropriate to low-diversity than to high-diversity plant communities and, similarly, some diapause cues are appropriate only to highly predictable plant phenology. Both agriculture and silviculture characteristically manipulate both these attributes of plant communities, that is, in order to make the human use of plants more efficient, cultivation strategies normally both reduce plant species diversity (often to a condition approaching monoculture) and increase the predictability of plant developmental patterns. Consequently, major pest species in managed systems may not be those that are most common in natural systems, and may be difficult to predict in advance.</t>
  </si>
  <si>
    <t>Jones, Rhondda/0000-0002-1031-2863</t>
  </si>
  <si>
    <t>10.1046/j.1442-9993.2001.01147.x</t>
  </si>
  <si>
    <t>WOS:000171408600010</t>
  </si>
  <si>
    <t>Husberg, GB; Hokkanen, HMT</t>
  </si>
  <si>
    <t>Effects of Metarhizium anisopliae on the pollen beetle Meligethes aeneus and its parasitoids Phradis morionellus and Diospilus capito</t>
  </si>
  <si>
    <t>The efficacy of two Finnish strains of Metarhizium anisopliae against the rape blossom beetle Meligethes aeneus (Coleoptera: Nitidulidae) and the effect on its parasitoids Phradis morionellus (Hymenoptera: Ichneumonidae) and Diospilus capito (Hymenoptera: Braconidae) were studied in laboratory and semi-field experiments. Several bio-assays were performed using either direct exposure of the host beetle to the pathogens, or pots containing soil inoculated with M. anisopliae conidia at a rate of 2 x 10(8) per ml soil. Parasitised and unparasitised M. aeneus larvae were collected in the field and were placed for pupation in the test soil. The effect of treatment on M. aeneus and D. capito was estimated after adult emergence, and the effect on P. morionellus was estimated by dissecting hibernating pupae. While both of the M. anisopliae strains were highly pathogenic to M. aeneus adults and larvae upon direct exposure, soil treatment resulted in no significant difference between the number of insects emerging (or found) from the treated and untreated pots. However, the treated insects appeared to be latently infected and the actual infection rate had to be estimated after their death and incubation in a moist chamber. The mortality of the beetles caused by direct exposure to the fungus was 85% (range 70-88%). The rate of latent infection following indirect exposure via treated soil in deep pots in laboratory was 80% (range 49-100%), while that in P. morionellus was only 17% (range 0-85%), and in D. capito significantly higher, 76% (range 72-100%). The results indicate that M. anisopliae is a potentially useful candidate to be used as a bio-insecticide to control the pollen beetle, and that at least the most abundant parasitoid, Phradis morionellus, is less affected than the target pest itself. The possible ecological role of latent infections in the host as well as in some of the parasitoids needs to be clarified.</t>
  </si>
  <si>
    <t>10.1023/A:1011479616787</t>
  </si>
  <si>
    <t>WOS:000169736700001</t>
  </si>
  <si>
    <t>Kemp, DJ; Jones, RE</t>
  </si>
  <si>
    <t>Phenotypic plasticity in field populations of the tropical butterfly Hypolimnas bolina (L.) (Nymphalidae)</t>
  </si>
  <si>
    <t>Phenotypic plasticity may enable organisms to maximize their fitness in seasonally variable environments. However, in butterflies, seasonal polyphenism is often striking but functionally obscure. This paper addresses the possible adaptive significance of phenotypic variation in the tropical butterfly Hypolimnas bolina (L.) (Nymphalidae). Plasticity in body size and wing coloration can be elicited in this species under laboratory conditions, however it is not known how this plasticity is expressed in the wild. Moreover, adult H. bolina spend the winter dry season in a reproductive diapause, which allows certain predictions regarding the occurrence of seasonal plasticity. Based on consideration of the requirements of diapausing and directly developing individuals, we predicted that if seasonal plasticity in phenotype were adaptive, then overwintering individuals should be larger and darker than their directly developing counterparts. This prediction was largely - although not entirely - fulfilled. Dry season butterflies were duller and darker than their wet season counterparts (this plasticity was superimposed on a genetic colour polymorphism), however size plasticity varied geographically. Dry season adults were consistently larger than wet season adults in the tropical north, but not in the south. We use these findings to discuss the possible adaptive significance of seasonal variation in the colour and size of this tropical butterfly. (C) 2001 The Linnean Society of London.</t>
  </si>
  <si>
    <t>Jones, Rhondda/0000-0002-1031-2863; Kemp, Darrell/0000-0002-5845-5513</t>
  </si>
  <si>
    <t>10.1006/bijl.2000.0484</t>
  </si>
  <si>
    <t>WOS:000167182300003</t>
  </si>
  <si>
    <t>Shefferson, RP; Sandercock, BK; Proper, J; Beissinger, SR</t>
  </si>
  <si>
    <t>Estimating dormancy and survival of a rare herbaceous perennial using mark-recapture models</t>
  </si>
  <si>
    <t>Mark-recapture statistics have rarely been applied to plants, yet they can be useful for estimating plant demographic traits where individuals may be missed or unobservable. We applied mark-recapture statistics based on an information theory approach to estimate annual probabilities of dormancy in a five-year study of a threatened, perennial plant, the small yellow lady's slipper orchid (Cypripedium calceolus ssp. parviflorum (Salisb.) Fernald). The aboveground states of 548 genets in eight patches were monitored over five years. Apparent survival probabilities (phi), corrected for dormancy, were calculated. The best-fit model suggested that apparent survival was constant throughout the study for all patches, while dormancy varied additively with time among patches. The mean probability of dormancy was 0.320 +/- 0.024, with a mean maximum overestimation of 0.067 as calculated using an estimate of the probability of detection. Dormancy typically lasted for no longer than two consecutive years, although dormancy as long as four years was observed. Dormancy displayed a strong covariate relationship with spring frost days, although effects of precipitation and mean spring temperature were almost equally strong. Mean apparent survival probabilities were high in each patch (phi = 0.878), but dormancy probabilities varied considerably among patches (d = 0.188-0.672). Conventional resprouting probabilities underestimated apparent survival by a mean difference of 0.288 (range: 0.150-0.589). This novel application of mark-recapture statistics to plant demography allowed robust survival estimates that accounted for uncertainty due to an unobservable, dormant life stage.</t>
  </si>
  <si>
    <t>Shefferson, Richard/M-7115-2015; Sandercock, Brett K/L-1644-2016; Beissinger, Steven R/F-3809-2012</t>
  </si>
  <si>
    <t xml:space="preserve">Shefferson, Richard/0000-0002-5234-3131; Sandercock, Brett K/0000-0002-9240-0268; </t>
  </si>
  <si>
    <t>10.1890/0012-9658(2001)082[0145:EDASOA]2.0.CO;2</t>
  </si>
  <si>
    <t>WOS:000166488200012</t>
  </si>
  <si>
    <t>Nedved, O; Ceryngier, P; Hodkova, M; Hodek, I</t>
  </si>
  <si>
    <t>Flight potential and oxygen uptake during early dormancy in Coccinella septempunctata</t>
  </si>
  <si>
    <t>Two flight parameters (take-off and duration) and respiration level were measured, in two years in summer and early autumn, in dormant Coccinella septempunctata L. (Coleoptera: Coccinellidae) collected while hidden in grass tussocks in hibernation sites (HID) and in beetles collected on plants (PLA). The duration of tethered flight of HID beetles measured in the laboratory in late August and September 1995 (range of geometric means 190-440 s) was slightly longer than the flight of PLA beetles (80-310 s), both being much longer than trivial flight recorded in beetles foraging for prey during the breeding season (35 s). In general, the flight performance had a tendency to increase in September and to decrease in October. The oxygen consumption in HID beetles increased throughout September 1994 from 430 to 780 mul g(-1) h(-1) and throughout October 1995 from 710 to 1060 mul g(-1) h(-1). This increase is ascribed to a concomitant decrease in diapause intensity. A similar increase was observed also in PLA beetles in 1994 and oxygen consumption was always higher than in HID beetles, most probably due to feeding and digestion in PLA beetles. Laboratory feeding of HID beetles on aphids induced maturation of ovaries and increased oxygen uptake (from 680 to 1110 mul g(-1) h(-1)). Feeding on honey and pollen left their oxygen uptake unchanged. Effect of feeding on the flight parameters was mostly not significant. In agreement with its less suitable body shape and usually less distant dormancy sites, C. septempunctata was found a less apt flier than long-distance migrating coccinellid species.</t>
  </si>
  <si>
    <t>10.1046/j.1570-7458.2001.00837.x</t>
  </si>
  <si>
    <t>WOS:000169328400011</t>
  </si>
  <si>
    <t>Arendt, MD; Lucy, JA; Evans, DA</t>
  </si>
  <si>
    <t>Diel and seasonal activity patterns of adult tautog, Tautoga onitis, in lower Chesapeake Bay, inferred from ultrasonic telemetry</t>
  </si>
  <si>
    <t>Recent advances in ultrasonic telemetry have enabled researchers to simultaneously collect telemetry data on numerous tagged individuals without remaining in direct contact with them. We present a low cost, commercially available automated acoustic receiver system from which presence/absence data can be used to infer diel activity patterns. We monitored a large, temperate labrid, Tautoga onitis, but the methods and analyses presented here have direct application to other marine species. Data were analyzed using graphical analysis, harmonic analysis, and empirical eigenfunction analysis. Diel activity patterns were expressed in the context of photoperiod, water temperature, and tidal flow. Detection periodicity was strongly diel (24-h cycle), with detection predominantly during daylight hours only (diurnal). Diurnal detection persisted throughout the study. Daily detection was greatest in the morning or afternoon during slack tide. Daily detection varied seasonally with ambient water temperature and was greatest between 13-20 degreesC, corresponding to the primary fishing seasons for Tautoga onitis in spring and fall. This study represented the first use of automated acoustic receivers to investigate seasonal changes in diel activity patterns of adult tautog and only the second application of ultrasonic telemetry to study this species. This study was also the first to address diel activity patterns of adult tautog in the southern range of this species' distribution.</t>
  </si>
  <si>
    <t>10.1023/A:1012266214143</t>
  </si>
  <si>
    <t>WOS:000171802400002</t>
  </si>
  <si>
    <t>Bruelheide, H; Lieberum, K</t>
  </si>
  <si>
    <t>Experimental tests for determining the causes of the altitudinal distribution of Meum athamanticum Jacq. in the Harz Mountains</t>
  </si>
  <si>
    <t>The objective of this study is to identify possible causes for the altitudinal limitation of a plant species with montane distribution, i.e. Meum athamanticum. The response of its growth to altitude was measured along an elevational gradient from 170 m to 1130 m a.s.l. in the Hart Mountains, Germany. Naturally occurring Meum plants and different age classes that had been transplanted to 7 sites along this gradient were monitored for several growth parameters. The growth rates differed only slightly among altitudes, a sign of a low phenotypical plasticity The germination requirements were analyzed in growth chambers using different pre-treatments and temperatures. The seeds had a secondary dormancy that was effectively broken by a pre-treatment of alternating temperatures; whereas the temperature at germination time exerted almost no effect on germination rates. No specific requirements related to montane climate were detected. The plant's frost tolerance directly after sprouting in spring was examined in freeze chamber experiments. Since significant frost damage detected by electrolyte leakage was observed only at -9 degrees C or below, frost sensitivity was excluded as a cause for the altitudinal distribution limit. The acclimation of net photosynthesis was measured by comparing the temperature optimum of autochthonous individuals and transplants. The optima differed only by 0.5 K between plants grown at 170 m or 600 m a.s.l. which indicates a low adaptive capability. The reduction of starch concentration as the main storage carbohydrate in Meum roots was monitored in natural populations and in transplants. The loss of starch during the winter was substantial at all sites but was highest at the lowest elevation. The general conclusion from our study is that Meum athamanticum is restricted to montane sites because its low phenotypical plasticity does not allow the exploitation of more favourable climatic conditions in the lowlands. In addition, the ability of Meum plants to thrive at higher temperatures is probably reduced by the carbon loss in winter.</t>
  </si>
  <si>
    <t>Bruelheide, Helge/G-3907-2013</t>
  </si>
  <si>
    <t>Bruelheide, Helge/0000-0003-3135-0356</t>
  </si>
  <si>
    <t>10.1016/S0367-2530(17)30044-0</t>
  </si>
  <si>
    <t>WOS:000169385700006</t>
  </si>
  <si>
    <t>Hamann, A; Namkoong, G; Koshy, MP</t>
  </si>
  <si>
    <t>MullerStarck, G; Schubert, R</t>
  </si>
  <si>
    <t>Multiple population breeding for uncertain climatic futures with Alnus rubra: Ecological genetics and selection experiments</t>
  </si>
  <si>
    <t>GENETIC RESPONSE OF FOREST SYSTEMS TO CHANGING ENVIRONMENTAL CONDITIONS</t>
  </si>
  <si>
    <t>FORESTRY SCIENCES</t>
  </si>
  <si>
    <t>IUFRO 99 Conference</t>
  </si>
  <si>
    <t>FREISING, GERMANY</t>
  </si>
  <si>
    <t>IUFRO</t>
  </si>
  <si>
    <t>In a case study with red alder (Alnus rubra Bong.) we develop multiple breeding populations to cope with uncertainty in the response of genotypes to environmental changes. Genetic parameters and geographic variation in adaptive traits were studied to tailor breeding populations to specific climatic environments. Orthogonal clines were identified in bud break and growth cessation with spatial statistical analysis, implying that it is not possible to cope with effects of climatic warming by simply shifting provenances to new locations. Instead climatic warming may require the development of genotypes with novel combinations in adaptive traits. Selection targets for bud break and leaf abscission for six breeding populations were derived that cover current and possible future climatic conditions. Genetic parameters for adaptive traits were estimated, and it was confirmed that selection targets for the proposed breeding populations could be met in one generation. Heritabilities for the date of bud break and leaf abscission were moderately high (0.41 to 0.54) and genetic correlations implied that selection for advanced bud break and delayed growth cessation will positively influence growth traits.</t>
  </si>
  <si>
    <t>1-4020-0236-X</t>
  </si>
  <si>
    <t>WOS:000175261600026</t>
  </si>
  <si>
    <t>Thomas, P</t>
  </si>
  <si>
    <t>Loaharanu, P; Thomas, P</t>
  </si>
  <si>
    <t>Control of post-harvest loss of grain, fruits and vegetables by radiation processing</t>
  </si>
  <si>
    <t>IRRADIATION FOR FOOD SAFETY AND QUALITY</t>
  </si>
  <si>
    <t>International Conference on Ensuring the Safety and Quality of Food through Radiation Processing</t>
  </si>
  <si>
    <t>OCT 19-22, 1999</t>
  </si>
  <si>
    <t>ANTALYA, TURKEY</t>
  </si>
  <si>
    <t>Turkish Atom Energy Author</t>
  </si>
  <si>
    <t>The feasibility for commercial application of radiation processing for enhancing food security by reducing post-harvest losses in agricultural products are discussed in this paper. It is reckoned that a sizeable quantity of world's food production is lost due to damage caused by bacteria, mould, insects and other pests. The major cause of postharvest loss encountered in stored grains and other dried food crops is feeding by larvae and adults of several stored products insects. Many of the post-harvest chemical fumigants currently in use for control of insect infestation, such as ethylene dibromide (EDB), methyl bromide (MB) and ethylene oxide (ETO) are either banned or to be phased out because of their adverse impact on human health and environment. There are also reports of development by major grain pests of higher levels of resistance to phosphine, the other major grain fumigant used worldwide. Therefore satisfactory long term storage of staple crops may be at risk as the traditional fumigants are phased out and/or due to development of increased insect resistance. Practical control of insect pests, regardless of species or stage of development is possible by low dose irradiation in the dose range of 0.2 to 0.5 kGy. The advantages include short treatment time, no undesirable chemical residues in the food, no resistance developed by the insects and no significant changes in the physicochemical and functional properties or the nutritive value of the product. Delaying the processes of ripening and over ripening in may fruits have been observed following treatment of the fruits in the physiologically mature but unripe state to low doses of ionizing radiation in the range of 0.25 to 1.0 kGy. More often, it is advantageous to combine irradiation with other post harvest procedures such as refrigeration, modified atmosphere and packaging to derive maximum benefits in terms of increased shelf-life. Combined treatments of radiation and hot water have been shown to provide good control of post harvest fungal rots and can be an effective alternative to chemical fungicides, some of which have been withdrawn in the recent times in view of their harmful effects on human health. In berry fruits such as strawberry, the mould free refrigerated shelf-life could be increased by irradiation at 2 kGy or by a combination of CO2 and irradiation below 1 kGy. Sprouting in tuber, bulb and root crops during storage is inhibited by irradiation at doses in the range of 0.02 to 0.15 kGy. The inhibition of sprouting is more effective when these crops are irradiated soon after harvest and curing when the commodities are in the dormancy period. However, it is important to control losses on account of microbiological spoilage by appropriate storage management such as aeration, temperature and humidity control of the storage environment. Large commercial scale irradiation of potatoes has been carried out in Japan since 1974. Since mid 1990's China has implemented large scale irradiation of garlic, up to 70,000 tons per annum in recent years, for sprout control. Pilot-scale studies in many countries have demonstrated the commercial feasibility of irradiation for sprout control on onions and yams under tropical storage conditions. Radiation processing can thus provide an effective and safe alternative treatment for improving food security in many of the developing and less developed countries by reducing post-harvest losses of staple and non-staple crops when coupled with good handling, storage and transport practices.</t>
  </si>
  <si>
    <t>1-58716-081-1</t>
  </si>
  <si>
    <t>WOS:000168978100011</t>
  </si>
  <si>
    <t>Piketty, V</t>
  </si>
  <si>
    <t>Absence of sexual dimorphism in pars tuberalis [I-125]-melatonin binding sites of lambs slaughtered in June and in October</t>
  </si>
  <si>
    <t>The timing of puberty appears to be affected by photoperiod to a greater extent in female lambs than in male lambs. Melatonin, a daylength information conveyor, shows the same plasma levels in female lambs as in male lambs. We therefore tested the hypothesis that the predominant melatonin binding sites, located in the pars tuberalis (PT) of the pituitary, might display sexual dimorphism. Here, in two independent experiments, we report no difference in quantity, density or dissociation constant between female and male peripubertal lambs' PT melatonin binding sites, measured by individual saturation curves. In October, Bmax values were 19.5 +/- 1.8 and 19.6 +/- 1.2, whereas in June. they were 94.1 +/- 8.6 and 96.4 +/- 12.1 fmol/mg protein (mean +/- S.E.M.) for females and males, respectively. The Kd values were in the range of 10-20 pmol. The sexual parameters measured, i.e. presence of corpus luteum in female ovaries or testis weight in male lambs, were not linked with PT melatonin binding numbers.</t>
  </si>
  <si>
    <t>10.1034/j.1600-079X.2001.300107.x</t>
  </si>
  <si>
    <t>WOS:000166362900007</t>
  </si>
  <si>
    <t>Mokabli, A; Valette, S; Gauthier, JP; Rivoal, R</t>
  </si>
  <si>
    <t>Influence of temperature on the hatch of Heterodera avenae Woll. populations from Algeria</t>
  </si>
  <si>
    <t>Two Algerian populations of Heterodera avenae originating from Cued Smar in a sub-humid coastal plain and from Tiaret in an inland semi-arid plain were subjected to different temperature treatments and juvenile emergence evaluated. These populations were compared with two populations, Fr1 and Fr4 from southern and northen France, respectively, which represent two ecotypes with respect to hatching cycles in response to temperature. The two Algerian populations hatched over a wide range of constant temperatures (3 to 25 degreesC) but differed in the times at which juveniles emerged from the cysts. Simulation of seasonal temperature variations (from summer to autumn or winter and, conversely, from winter to spring or summer) demonstrated diapause in these two populations, induced by higher temperature (20 and 25 degreesC) treatments and broken subsequently by lower temperatures (3 and 7 degreesC). Both Algerian populations of H. avenae represent the Mediterranean ecotype, with biological variations that may represent regional adaptations to more or less severe climatic conditions.</t>
  </si>
  <si>
    <t>ENSA - NHSA, Algiers/AAF-1768-2019</t>
  </si>
  <si>
    <t>10.1163/156854101750236303</t>
  </si>
  <si>
    <t>WOS:000169656800008</t>
  </si>
  <si>
    <t>Bernal, JS; Gonzalez, D; David-DiMarino, E</t>
  </si>
  <si>
    <t>Overwintering potential in California of two Russian wheat aphid parasitoids (Hymenoptera : Aphelinidae et Aphidiidae) imported from Central Asia</t>
  </si>
  <si>
    <t>PAN-PACIFIC ENTOMOLOGIST</t>
  </si>
  <si>
    <t>Aphelinus albipodus Hayat and Fatima and Diaeretiella rapae (M'Intosh) (Hymenoptera: Aphelinidae and Aphidiidae) were imported to the USA for biological control of Russian wheat aphid (Diuraphis noxia Mordwilko) in 1992. Early laboratory studies identified potential limitations for their successful establishment in northern California where these parasitoids were extensively colonized and evaluated against Russian wheat aphid. Specifically, those studies showed that A. albipodus was particularly susceptible to moderately low temperatures (10 degrees C). These results for A. albipodus were in contradiction with seasonal field temperatures prevalent in its collection site (Tahcheng, People's Republic of China) where field temperatures are below freezing for several months each year. This study sought to reconcile these apparently contradictory results. We examined whether short daylength-induced diapause, i.e, winter diapause, occurs in A. albipodus and D. rapae, and thus could be used as an overwintering strategy by these parasitoids. Under laboratory conditions, &gt; 2/3 of A. albipodus individuals entered diapause when daylength was reduced from 14 h to 12 h. In contrast, diapause was not detected in D. rapae under the same conditions. However, we suggested that diapause may occur in D, rapae under shorter daylengths because (i) this parasitoid's development and survivorship are not affected by temperatures associated with 12 h daylengths at its collection site (Wuqia, PRC), and (ii) other studies have demonstrated diapause in this parasitoid at daylengths &lt; 12 h. We discuss our results in light of A. albipodus' rapid establishment in northern California, and the use of our analytical procedure as a component of a process for screening natural enemies in importation biological control programs.</t>
  </si>
  <si>
    <t>Bernal, Julio S./N-1290-2013</t>
  </si>
  <si>
    <t>Bernal, Julio S./0000-0003-4615-2213</t>
  </si>
  <si>
    <t>0031-0603</t>
  </si>
  <si>
    <t>WOS:000166369000004</t>
  </si>
  <si>
    <t>Kimball, JS; McDonald, KC; Keyser, AR; Frolking, S; Running, SW</t>
  </si>
  <si>
    <t>Application of the NASA scatterometer (NSCAT) for determining the daily frozen and nonfrozen landscape of Alaska</t>
  </si>
  <si>
    <t>The seasonal transition of the land surface between frozen and nonfrozen conditions affects a number of terrestrial processes that cycle between wintertime dormant and summertime active states. The relatively short (2.14 cm) K-u-band of the space-borne NASA scatterometer (NSCAT) is sensitive to changes in dielectric properties, associated with large-scale shifts in the relative abundance and phase (frozen or thawed) of canopy and surface water. We used a temporal change detection analysis of NSCAT daily radar backscatter measurements to classify surface freeze/thaw state across a 1.4 million km(2) region of Alaska from January to June 1997. In the spring, radar backscatter measurements showed pronounced decreases (1.6-4.9 dB) relative to reference frozen state conditions, which corresponded with sustained maximum daily air temperature measurements above 0.0 degreesC and total decreases in measured snow depths from 28% to 61% of seasonal maximum values. We classified the daily frozen and nonfrozen area for the region based on the sign (+/-) of the radar backscatter temporal difference relative to frozen and nonfrozen reference conditions. These results compared favorably (e.g., r(2) = 0.881; p less than or equal to 0.0001) with frozen area estimates derived from the regional weather station network. NSCAT-derived estimates of the timing and spatial variation in regional thaw during spring were also generally consistent with seasonal increases in river discharge for five major Alaska basins. The NSCAT sensor appears to be responsive to changes in dielectric properties associated with surface freeze/thaw transitions over broad boreal and arctic landscapes. Further study involving longer time-series information, alternative radar wavelengths, and finer spatial scales is needed, however, to resolve the various components (i.e., soil, vegetation, snow) of the regional radar freeze/thaw signature for improved monitoring of the circumpolar high latitudes. (C) Elsevier Science Inc., 2001.</t>
  </si>
  <si>
    <t>Kimball, John S/B-9234-2011</t>
  </si>
  <si>
    <t>10.1016/S0034-4257(00)00160-7</t>
  </si>
  <si>
    <t>WOS:000166142000010</t>
  </si>
  <si>
    <t>Fule, PZ; Springer, JD; Huffman, DW; Covington, WW</t>
  </si>
  <si>
    <t>Maschinski, J; Holter, L</t>
  </si>
  <si>
    <t>Response of a rare endemic, Penstemon clutei, to burning and reduced belowground competition</t>
  </si>
  <si>
    <t>SOUTHWESTERN RARE AND ENDANGERED PLANTS: PROCEEDINGS OF THE THIRD CONFERENCE</t>
  </si>
  <si>
    <t>USDA FOREST SERVICE ROCKY MOUNTAIN RESEARCH STATION PROCEEDINGS</t>
  </si>
  <si>
    <t>3rd Conference on Southwestern Rare and Endangered Plants</t>
  </si>
  <si>
    <t>SEP 25-28, 2000</t>
  </si>
  <si>
    <t>FLAGSTAFF, AZ</t>
  </si>
  <si>
    <t>Arboretum Flagstaff, NO Arizona Univ, Bur Land Management, Colorado Plateau Coalit Managers Grp, Colorado Plateau Cooperat Ecosyst Studies Unit, New Mexico Ecol Serv Field Off, US Fish &amp; Wildlife Serv, USDA, Forest Serv, Rocky Mt Res Stn, Utah Native Plant Soc</t>
  </si>
  <si>
    <t>Penstemon clutei, a rare perennial beardtongue endemic to the ponderosa pine forest of the Sunset Crater volcanic field of northern Arizona, presents an opportunity to test the hypothesis that restoration of historic ecosystem conditions may enhance the sustainability of a rare species. We tested prescribed burning and root trenching treatments as proxies for the surface fires and reduced tree densities characteristic of historic ponderosa pine ecosystems in a study area at O'Leary Peak, part of the Sunset Crater volcanic field (Coconino National Forest, AZ). Prescribed burning killed many mature P. clutei plants and negatively affected density for at least 3 years post-bum. In contrast, trenching to cut root competition of over-story trees led to a 1200 percent increase in P. clutei plants. Precipitation influenced the response. Seed germination experiments showed that P. clutei does not have innate dormancy. Germination rates in the lab ranged from 5 to 70 percent under a range of environmental and fire-related conditions (i.e., cold stratification, light, exposure to ash, NH4), but these factors were not statistically significant. Tested seedling establishment rates in situ were very low (0.4%). These experiments suggest that the observed P. clutei population increase following severe wildfires (1973 Burnt fire, 1996 Hochderffer fire) may have been due primarily to the removal of tree competition rather than to direct fire effects. Further experimentation is suggested to develop ecological information for thoughtful integration of ecosystem restoration with the habitat needs of rare plants.</t>
  </si>
  <si>
    <t>WOS:000175529000019</t>
  </si>
  <si>
    <t>Spielman, A</t>
  </si>
  <si>
    <t>White, DJ; Morse, DL</t>
  </si>
  <si>
    <t>Structure and seasonality of nearctic Culex pipiens populations</t>
  </si>
  <si>
    <t>WEST NILE VIRUS: DETECTION, SURVEILLANCE, AND CONTROL</t>
  </si>
  <si>
    <t>Annals of the New York Academy of Sciences</t>
  </si>
  <si>
    <t>International Conference on West Nile Virus</t>
  </si>
  <si>
    <t>APR 05-07, 2001</t>
  </si>
  <si>
    <t>WHITE PLAINS, NY</t>
  </si>
  <si>
    <t>NY Acad Sci, NY State Dept Hlth, NY City Dept Hlth, Ctr Dis Control &amp; Prevent, Mushett Family Fdn Inc</t>
  </si>
  <si>
    <t>The abundance and structure of urban autogenous and anautogenous populations of Culex pipiens mosquitoes were documented systematically in Boston, MA, during three successive years. Autogenous larvae become abundant mainly in enclosed sites and anautogenous larvae in sites that provide free access and egress. Both populations begin to proliferate when the water temperature exceeds 15degreesC during June. Larval anautogenous mosquitoes increase in abundance 10-fold in two weeks and autogenous in three weeks. Although anautogenous larvae rapidly disappear after mid-August when winter diapause commences, the abundance of autogenous larvae continues to increase until mid-October. The forms generally are reproductively isolated In nature but occasionally hybridize during August and thereafter. Anautogenous females feed mainly on birds; autogenous females generally never feed on blood; and hybrid females appear to feed indiscriminately on avian or mammalian hosts. Such northern C. p. pipiens mosquitoes range as far south as 33degreesN. Taken together, these observations suggest that C. p. pipiens-borne pathogens may proliferate in the northern United States until mid-August and affect human hosts thereafter. Intensity of transmission decreases toward the south.</t>
  </si>
  <si>
    <t>1-57331-374-2</t>
  </si>
  <si>
    <t>WOS:000173778000020</t>
  </si>
  <si>
    <t>Hagen, W; Auel, H</t>
  </si>
  <si>
    <t>Seasonal adaptations and the role of lipids in oceanic zooplankton</t>
  </si>
  <si>
    <t>ZOOLOGY-ANALYSIS OF COMPLEX SYSTEMS</t>
  </si>
  <si>
    <t>94th Annual Meeting of the German-Zoological-Society</t>
  </si>
  <si>
    <t>JUN 04-08, 2001</t>
  </si>
  <si>
    <t>UNIV OSNABRUCK, OSNABRUCK, GERMANY</t>
  </si>
  <si>
    <t>German Zoolog Soc</t>
  </si>
  <si>
    <t>UNIV OSNABRUCK</t>
  </si>
  <si>
    <t>Oceanic zooplankton species exhibit quite diverse life history traits. A major driving force determining their life strategies is the seasonal variability in food supply, which is most pronounced in polar oceans where fluctuations in primary production are extreme. Seasonal adaptations are closely related to the trophic level of zooplankters, with strongest pressures occurring on herbivorous organisms. The dominant grazers, calanoid copepods and krill (Euphausiacea), have developed fascinating solutions for successful overwintering at higher latitudes. They usually exhibit a very efficient storage and utilization of energy reserves to reduce the effect of a highly seasonal primary production. The predominant larger Calanus species from the Arctic and Calanoides acutus from the Antarctic biosynthesize large amounts of high-energy wax esters with Iong-chain monounsaturated fatty acids and alcohols (20:1 and 22:1 isomers) as major components. They survive the dark season at depth in a stage of dormancy called diapause. In contrast, the Antarctic Calanus propinquus, a winter-active species, synthesizes primarily triacylglycerols, which are dominated by long-chain monounsaturated fatty acids with 22 carbon atoms (2 isomers) and yield even higher calorific contents. The omnivorous and carnivorous species, which are less subjected to seasonal food shortage, usually do not exhibit such an elaborate lipid biosynthesis. Herbivores usually do not utilize much of their enormous lipid reserves for overwintering, but channel this energy towards reproductive processes in late winter/early spring. Timing of reproduction is critical especially at high latitudes due to the short production period, and lipid reserves ensure early spawning independent of external resources. These energetic adaptations (dormancy, lipid storage) are supplemented by other life strategies such as extensive vertical migrations, change in the mode of life, and trophic flexibility.</t>
  </si>
  <si>
    <t>Hagen, Wilhelm/0000-0002-7462-9931</t>
  </si>
  <si>
    <t>0944-2006</t>
  </si>
  <si>
    <t>10.1078/0944-2006-00037</t>
  </si>
  <si>
    <t>WOS:000174431600017</t>
  </si>
  <si>
    <t>Butturini, A; Sabater, F</t>
  </si>
  <si>
    <t>Seasonal variability of dissolved organic carbon in a Mediterranean stream</t>
  </si>
  <si>
    <t>The seasonal variability of dissolved organic carbon (DOC) flux in a Mediterranean stream subjected to discharges of wide range of intensities and variable dry period was studied as a function of the hydrologic conditions, and the relationship between surface and subsurface (hyporheic and groundwater) DOC concentration. DOC concentration in stream water (2.6 mg l(-1) +/- 1.5 SD) was higher than groundwater (1.3 mg l(-1) +/- 1.2 SD) and lower than hyporheic water (3.8 mg l(-1) +/- 1.7 SD), suggesting that, at baseflow, stream DOC concentration increases when groundwater discharges through the hyporheic zone. Storms contributed to 39% of annual water export and to 52% of the total annual DOC export (220 kg km(-2)). A positive relationship was observed between Discharge (Q) and stream DOC concentration. Discharge explained only 40% of the annual variance in stream DOC, but explained up to 93% of the variance within floods. The rate of stream DOC changes with discharge change during storms (dDOC/dQ), ranged between 0 and 0.0045 C mg l(-1) s l(-1), with minimum values during Spring and Summer, and maxima values in Fall and Winter. These dynamics suggest that storm inputs of terrigenous DOC vary between seasons. During floods in the dormant season, DOC recession curves were always steeper than discharge decline, suggesting short flushing of DOC from the leaching of fresh detritus stored in the riparian zone.</t>
  </si>
  <si>
    <t>Butturini, Andrea/K-4991-2014; Sabater, Francesc/K-4443-2017</t>
  </si>
  <si>
    <t>Butturini, Andrea/0000-0002-7712-6328; Sabater, Francesc/0000-0001-6767-231X</t>
  </si>
  <si>
    <t>10.1023/A:1006420229411</t>
  </si>
  <si>
    <t>WOS:000089142400004</t>
  </si>
  <si>
    <t>Foley, JA; Levis, S; Costa, MH; Cramer, W; Pollard, D</t>
  </si>
  <si>
    <t>Incorporating dynamic vegetation cover within global climate models</t>
  </si>
  <si>
    <t>Numerical models of Earth's climate system must consider the atmosphere and terrestrial biosphere as a coupled system, with biogeophysical and biogeochemical processes occurring across a range of timescales. On short timescales (i.e., seconds to hours), the coupled system is dominated by the rapid biophysical and biogeochemical processes that exchange energy, water, carbon dioxide, and momentum between the atmosphere and the land surface. Intermediate-timescale (i.e., days to months) processes include changes in the store of soil moisture, changes in carbon allocation, and vegetation phenology (e.g., budburst, leaf-out, senescence, dormancy). On longer timescales (i.e., seasons, years, and decades), there can be fundamental changes in the vegetation structure itself (disturbance, land use, stand growth). In order to consider the full range of coupled atmosphere-biosphere processes, we must extend climate models to include intermediate and long-term ecological phenomena. This paper reviews early attempts at linking climate and equilibrium vegetation models through iterative coupling techniques, and some important insights gained through this procedure. We then summarize recent developments in coupling global vegetation and climate models, and some of the applications of these tools to modeling climate change. Furthermore, we discuss more recent developments in vegetation models (including a new class of models called "dynamic global vegetation models"), and how these models are incorporated with atmospheric general circulation models. Fully coupled climate-vegetation models are still in the very early stages of development. Nevertheless, these prototype models have already indicated the importance of considering vegetation cover as an interactive part of the climate system.</t>
  </si>
  <si>
    <t>Costa, Marcos H/A-5695-2009; Cramer, Wolfgang/B-8221-2008</t>
  </si>
  <si>
    <t>Costa, Marcos H/0000-0001-6874-9315; Cramer, Wolfgang/0000-0002-9205-5812</t>
  </si>
  <si>
    <t>10.1890/1051-0761(2000)010[1620:IDVCWG]2.0.CO;2</t>
  </si>
  <si>
    <t>WOS:000165680300005</t>
  </si>
  <si>
    <t>Senanayake, DG; Radcliffe, EB; Holliday, NJ</t>
  </si>
  <si>
    <t>Oviposition and diapause behavior in Colorado potato beetle (Coleoptera : Chrysomelidae) populations from east central Minnesota and the Valley of the Red River of the North</t>
  </si>
  <si>
    <t>Oviposition and diapause behavior were compared among populations of Colorado potato beetle, Leptinotarsa decemlineata (Say), from six locations in 1994 and 1995. Locations ranged from Winnipeg, Manitoba (49 degrees 49' N), to Rosemount in east central Minnesota (44 degrees 44' N). Newly emerged first summer generation adults were held in field cages at each location for 7-14 d, then observed for 7 d in the laboratory for frequency of oviposition and frequency of burrowing behavior associated with diapause. Females from the Red River Valley seldom oviposited and although frequency of burrowing varied among locations it was independent of field and laboratory conditions. Under long-day laboratory conditions, 9-15% of females from east central Minnesota oviposited with frequency dependent on photoperiod experienced in the field, the critical photoperiod was 15.8 h. Under long-day laboratory conditions, 18-52% of beetles fi om east central Minnesota burrowed with frequency dependent on cumulative temperatures experienced in the field. Cool conditions were associated with higher frequencies of burrowing. Beetles front Rosemount exhibited identical responses under short-day and long-day laboratory conditions. In contrast, under short-day conditions, beetles from Big Lake did not oviposit and frequency of burrowing was not dependent on field conditions. We concluded that there is local geographic variation in Colorado potato beetle populations not only between the Red River Valley and east central Minnesota, but also among the different locations within these two areas.</t>
  </si>
  <si>
    <t>10.1603/0046-225X-29.6.1123</t>
  </si>
  <si>
    <t>WOS:000166389300005</t>
  </si>
  <si>
    <t>Kim, DS; Lee, JH; Yiem, MS</t>
  </si>
  <si>
    <t>Spring emergence pattern of Carposina sasakii (Lepidoptera : Carposinidae) in apple orchards in Korea and its forecasting models based on degree-days</t>
  </si>
  <si>
    <t>Effects of timing of overwintering larval-cocoon formation, constant temperature, and soil moisture on postdiapause development of Carposina sasakii Matsumura were examined. Also, a forecasting model of its spring emergence was constructed based on degree-days. The development time from overwintering larva to adult emergence was not significantly different among soil moistures in the range of 10-20%, but it was different according to the timing of larval-cocoon formation in the previous year. The Height of cocoons containing an overwintering larva was less for cocoons formed after 6 October than cocoons formed before 15 September. There was a positive correlation (r = 0.47) between the overwintering larval-cocoon weight and its development time to adult. Approximately 3-4% of C, sasakii showed a prolonged diapause spending 2 yr as larval-cocoons in the soil. A greater proportion (18.4%) of heavier cocoons (&gt;0.040 g) remained in diapause in the current year compared with normal weighed cocoons (0.022-0.040 g) (1.6%) or lighter cocoons (&lt;0.022 g) (0%). The adult spring emergence showed a two-peak emergence pattern in which the first major peak occurred in late June and the second smaller peak in late July. A bimodal distribution model was developed to describe this emergence pattern. The bimodal model predicted more accurately C. sasakii spring emergence times than the Weibull model.</t>
  </si>
  <si>
    <t>10.1603/0046-225X-29.6.1188</t>
  </si>
  <si>
    <t>WOS:000166389300013</t>
  </si>
  <si>
    <t>Todd, TC; Long, JH; Oakley, TR</t>
  </si>
  <si>
    <t>Effects of maturity and determinacy in soybean on host-parasite relationships of Heterodera glycines</t>
  </si>
  <si>
    <t>The effects of soybean maturity and determinacy on the host-parasite relationships of Heterodera glycines were investigated in a field microplot study over 2 years. Determinate and indeterminate isolines on the maturity group (MG) III cultivar Williams 82 and the MG V cultivar Essex were grown in microplots artificially infested with a race 3 isolate of H. glycines at three initial population (Pi) densities (0, 300, and 3,000 eggs/100 cm(3) soil). Soybean seed yields, nematode final population (Pf) densities and reproductive index (Pf/Pi), and root colonization by Macrophomina phaseolina, the causal agent of charcoal rots, were monitored in each year. Seed yields were reduced (P less than or equal to 0.05) in the presence of H. glycines in both years, but losses were greater in 1996 in the absence of drought stress. Yield loss was lower (P less than or equal to 0.06) for the determinate isoline of Essex than for the other cultivar-isoline treatments across years. Nematode reproduction was density-dependent in the more conductive environment of 1996 but was unaffected by soybean maturity of determinacy traits. Root colonization by M. phaseolina increased (P less than or equal to 0.05) in the presence of high H. glycines densities on determinate, but not indeterminate, isolines. Differences in H. glycines-induced yield loss among cultivar-isoline treatments were not related to nematode reproduction, M. phaseolina colonization, or environmental stresses. These results indicate that the effects of soybean maturity and determinacy of H. glycines-soybean interactions are not independent and that their combined effects must be considered in geographic regions where both traits vary.</t>
  </si>
  <si>
    <t>WOS:000168603500017</t>
  </si>
  <si>
    <t>Ferguson, SH; Taylor, MK; Rosing-Asvid, A; Born, EW; Messier, F</t>
  </si>
  <si>
    <t>Relationships between denning of polar bears and conditions of sea ice</t>
  </si>
  <si>
    <t>We examined shelter and maternity dens used by 97 adult female polar bears (Ursus maritimus) in relation to conditions of sea ice. Obligate use of maternity dens for pregnancy, birth, and lactation varied little with latitude or area. In contrast, timing of facultative use of shelter dens switched from autumn in the southern area (&lt;70&lt;degrees&gt;N) to winter in the northern area (&gt;75 degreesN). For the southern area, 13 of 16 female polar bears used shelter dens in autumn versus winter (median dates of entry and exit, 11 September and 2 November; total = 56 days), whereas in the northern area, 11 of 17 bears used shelter dens in winter versus autumn (median dates, 24 December and 2 March; total = 65 days). Difference in facultative use of shelter dens was associated with conditions of sea ice, Southern regions had no sea ice when polar bears used shelter dens. In contrast, northern areas had more constant ice conditions that included presence of ice throughout the year. Southern regions seem to have greater primary productivity and more seals as a result of a pronounced seasonal cycle of annual ice. Polar bears in northern areas responded to the more constant ice conditions and less productive environment with use of shelter dens during the period with lowest seal accessibility.</t>
  </si>
  <si>
    <t>10.1644/1545-1542(2000)081&lt;1118:RBDOPB&gt;2.0.CO;2</t>
  </si>
  <si>
    <t>WOS:000165637900020</t>
  </si>
  <si>
    <t>Pratt, PD; Croft, BA</t>
  </si>
  <si>
    <t>Overwintering and comparative sampling of Neoseiulus fallacis (Acari : Phytoseiidae) on ornamental nursery plants</t>
  </si>
  <si>
    <t>The predatory mite Neoseiulus fallacis (Garman) is an important biological control agent of spider mites in many agroecosystems, including ornamental nurseries. In this study, sampling methods, tendencies to overwinter among a range of plant types, and the effect of winter protective practices were assessed for N. fallacis females. Ten spider mite-infested plant species representing a range of five plant types (conifer, shade tree, evergreen shrub, deciduous shrub, herbaceous perennial) were inoculated with 100 adult female N. fallacis in late autumn. Early the following spring, N. fallacis was extracted from each plant species by either washing plant parts (leaves, branches, trunks-crowns) in 70% ethanol and filtering contents or placing plant parts into separate Berlese funnels for 5 d. The washing method extracted more N. fallacis than the funnel method. When comparing overwintering among a range of plant types, higher densities of N. fallacis were extracted from conifers &gt; evergreen shrubs &gt; herbaceous perennials = deciduous shrubs = shade trees. With respect to overwintering location of N. fallacis within plants, higher densities of N. fallacis were recovered on leaves than trunks-crowns; branches were intermediate. Densities of N. fallacis were positively correlated with those of their spider mite prey. Higher densities of N. fallacis were collected from plants that were held in a greenhouse versus those left unprotected or under a sheet of polyethylene plastic. Manipulating overwintering sites for the conservation of phytoseiid natural enemies is discussed.</t>
  </si>
  <si>
    <t>10.1603/0046-225X-29.5.1034</t>
  </si>
  <si>
    <t>WOS:000090034700021</t>
  </si>
  <si>
    <t>Leiner, KA; Han, GS; MacKenzie, DS</t>
  </si>
  <si>
    <t>The effects of photoperiod and feeding on the diurnal rhythm of circulating thyroid hormones in the red drum, Sciaenops ocellatus</t>
  </si>
  <si>
    <t>Available data in cyprinid and salmonid species indicate that nutrient intake sustains thyroidal rhythmicity and that time of feeding may influence the amplitude, but not the phase, of diurnal thyroid hormone cycles. Several experiments were conducted to characterize the nature of thyroidal rhythmicity in a more derived perciform teleost, the red drum. These studies were designed to test the following hypotheses: (1) that feeding time will alter the amplitude of the thyroid hormone rhythm without altering its phase and (2) that food deprivation will diminish the amplitude of the thyroid hormone rhythm. Circulating T(4) levels in this species exhibit high-amplitude diurnal rhythms, whereas circulating T(3) levels fluctuate within a more narrow range. Fish were reared under a 12L:12D photoperiod and fed 5% body weight once daily either at dawn or at dusk. Feeding time had no discernible effect on the phase of the T(4) cycle, but altered the amplitude of the cycle. Dawn-fed fish had significantly greater mean peak levels of T(4) than dusk-fed fish, although there was no difference in daily mean levels in both groups of fish. When red drum were deprived of food, significant declines in plasma glucose, HSI, and liver glycogen content occurred within 3 days. When red drum were sampled once per day after 3, 7, or 11 days of food deprivation there were no consistent changes in circulating T(4) and T(3) levels compared to those of fed controls. However, significant declines in circulating T(4) and T(4) levels in response to food deprivation were detected with a diurnal sampling protocol. Within 3 days of food deprivation, T(4) levels were significantly reduced compared to those in fed controls and not significantly different from T(4) levels after 10 days of food deprivation. T(3) levels exhibited a stepwise decline in circulating levels during food deprivation. These data indicate that both feeding time and nutrient status exert their effects on thyroid hormone rhythms by modifying the amplitude of these cycles. These data also underscore the importance of incorporating a consideration of endocrine rhythmicity into sampling protocols. (C) 2000 Academic Press.</t>
  </si>
  <si>
    <t>10.1006/gcen.2000.7539</t>
  </si>
  <si>
    <t>WOS:000165115700011</t>
  </si>
  <si>
    <t>Brigham, RH; Kortner, G; Maddocks, TA; Geiser, F</t>
  </si>
  <si>
    <t>Seasonal use of torpor by free-ranging Australian owlet-nightjars (Aegotheles cristatus)</t>
  </si>
  <si>
    <t>With the exception of some data for common poorwills (Phalaenoptilus nuttallii) and anecdotal reports for a few other species, knowledge about the use of torpor by free-ranging birds is limited. Our study was designed to assess the use of torpor by free-ranging Australian owlet-nightjars (Aegotheles cristatus). We selected this species for study because of their relatively small body size (50 g), arthropod diet, nocturnal sedentary nature, taxonomic affiliation with Other birds for whom the use of torpor is well documented, use of cavity roosts, and because of the cold winter (mean July minimum ambient temperature [T(a)] of approximately 0 degreesC) in the study area. We tracked 12 owlet-nightjars carrying temperature-sensitive transmitters for a total of 906 bird-days (range of 15-115 d per individual). Five different individuals entered torpor on 96 d in total. Torpor bouts occurred only between May 8 and September 8, the coldest period of the year. The lowest skin temperature (T(skin)) recorded for any bird was 19.6 degreesC, and the lowest core temperature was 22.4 degreesC. Surprisingly, torpor was rarely used at night because birds usually foraged then. Instead, torpor typically began near dawn, even on cold nights. Torpor bouts beginning at dawn lasted approximately 4 h. On 36% of days when torpor was used at dawn, birds reentered torpor later in the day. Torpor was not used during the breeding season, but this period also corresponds to the warm part of the year. There were no distinct daily minimum, maximum, or mean T(a) thresholds that could be used to reliably distinguish days when dawn torpor was used from those when it was not, although torpor was commonly employed when daily minimum T(a) fell below 3.9 degreesC. Our results show that even though Australia is typically thought of as a warm continent, at least some of the avifauna use torpor as a regular means of saving energy We hypothesise that the reasons for this species' use of torpor include its ability to remain active all night foraging, either for terrestrial arthropods while walking or for flying insects taken on the tying, and/or its habit of roosting in cavities, which allows them to remain hidden in the daytime.</t>
  </si>
  <si>
    <t>Brigham, R. Mark/E-6825-2010; Geiser, Fritz/O-4175-2018</t>
  </si>
  <si>
    <t>Brigham, R. Mark/0000-0001-6765-4250; Geiser, Fritz/0000-0001-7621-5049</t>
  </si>
  <si>
    <t>10.1086/317755</t>
  </si>
  <si>
    <t>WOS:000165760900011</t>
  </si>
  <si>
    <t>Letnic, M; Dickman, CR; McNaught, G</t>
  </si>
  <si>
    <t>Bet-hedging and germination in the Australian arid zone shrub Acacia ligulata</t>
  </si>
  <si>
    <t>The diaspore of the Australian arid zone shrub Acacia ligulata is dispersed by birds and ants. To investigate the benefits of providing a dispersal structure attractive to both groups, we compared the germination response and viability of seeds eaten by birds, handled by ants or collected from trees to simulated precursors of germination: scarification, fire and rainfall were simulated. Seed germination and viability were related to the degree of preheating disturbance to the seed coat. Heating increased the germinability of seeds not scarified or eaten by birds. In the absence of heating, ingestion by birds increased germinability. Heating increased the mortality of seeds. Our results suggest that ingestion of seeds by birds may break seed dormancy and hence enable some seeds to germinate soon after dispersal. Alternatively, seeds not eaten by birds are likely to remain dormant until sufficiently scarified by soil or stimulated by fire. Consequently, in areas such as the Simpson Desert, A. ligulata may be able to use a range of seedling establishment 'windows' provided by monsoon rains, post-fire environments and unseasonal winter rains, and also spread the risk of unsuccessful seedling establishment by retaining dormant seeds in the seedbank.</t>
  </si>
  <si>
    <t>Dickman, Christopher/0000-0002-1067-3730; Letnic, Michael/0000-0003-4191-8427</t>
  </si>
  <si>
    <t>10.1111/j.1442-9993.2000.tb00042.x</t>
  </si>
  <si>
    <t>WOS:000089156200011</t>
  </si>
  <si>
    <t>Weeks, AR; Hoffmann, AA</t>
  </si>
  <si>
    <t>Competitive interactions between two pest species of earth mites, Halotydeus destructor and Penthaleus major (Acarina : Penthaleidae)</t>
  </si>
  <si>
    <t>Competition was investigated between two pest earth mite species, Penthaleus major Duges and Halotydeus destructor Tucker, which occur sympatrically and are major pests of southern Australian pastures and crops. Three geographically separate pasture sites within Victoria were sampled monthly. Abundance patterns were similar across sites in that there was a marked increase in numbers of H. destructor in spring. Field competition plots were set up on pasture. In the first season, H. destructor had a negative effect on P. major but not vice versa. During the summer, diapause and ensuing generation, density-dependent (intraspecific) competition was evident in P. major hut not in H. destructor. The interspecific asymmetry was switched in the following season, with P. major dominating most plots and having a negative effect on the reproductive output of H. destructor. These findings indicate that suppression or eradication of one species of earth mite from pastures may result in another species increasing in relative abundance.</t>
  </si>
  <si>
    <t>Hoffmann, Ary/0000-0001-9497-7645; Weeks, Andrew/0000-0003-3081-135X</t>
  </si>
  <si>
    <t>10.1603/0022-0493-93.4.1183</t>
  </si>
  <si>
    <t>WOS:000088947000018</t>
  </si>
  <si>
    <t>Lambert, WJ; Todd, CD; Thorpe, JP</t>
  </si>
  <si>
    <t>Variation in growth rate and reproductive output in British populations of the dorid nudibranch Adalaria proxima: consequences of restricted larval dispersal?</t>
  </si>
  <si>
    <t>Growth and reproduction were compared among six geographically and genetically distinct intertidal populations of the annual, semelparous, dorid nudibranch Adalaria proxima (Alder &amp; Hancock) to evaluate Variation in fitness-related traits. The six populations spanned the geographic range in the northern British Isles: NE England (Cowling Scar), E Scotland (Kinkell Braes), NW Scotland (Loch Eriboll), W Scotland (Cuan Ferry), Northern Ireland (Portaferry), and N Wales (Menai Bridge). Nudibranchs from five sites were collected in July to August 1992 as post-metamorphic juveniles and were laboratory-reared under the same conditions of ambient temperature and photoperiod for up to 10 months and the completion of spawning. Individuals from the sixth site were added to the experiment in December 1992. Growth was monitored every 2 weeks, and reproductive performance was expressed as a weight-adjusted dimensionless index (Sigma RI) of each individual's spawnings summed over the reproductive period. In general, larger nudibranchs produced larger first spawn masses and more total spawn than did smaller nudibranchs, but these size-related trends were observed only in some populations. The patterns of energy partitioning to spawnings varied significantly among populations, from allocations of a large number of eggs to few spawn masses (Loch Eriboll) to production of many small spawnings over a long spawning period (Portaferry). There was no relationship between maximum body size and the amount of spawn produced after the first spawning, nor to the length of the spawning period or the number of spawn produced. Both Menai Bridge and Kinkell Braes had low mean population Sigma RI reflecting a very poor reproductive performance, given their large maximum (pre-spawning) body sizes. By contrast, the Loch Eriboll, Cuan Ferry, and Portaferry populations all displayed high mean population Sigma RI. albeit as a result of differing combinations of numbers and sizes of spawn masses and duration of the spawning period. This high variance of reproductive allocation among populations, and previous evidence of relatively stable among-population differences in allozyme frequencies, adult color, and embryo characteristics suggest very restricted larval transport of lecithotrophic larvae of A. proxima.</t>
  </si>
  <si>
    <t>Todd, Christopher/D-7528-2013</t>
  </si>
  <si>
    <t>Todd, Christopher/0000-0003-3489-6004</t>
  </si>
  <si>
    <t>10.1007/s002270000321</t>
  </si>
  <si>
    <t>WOS:000089093100017</t>
  </si>
  <si>
    <t>Buck, CL; Barnes, BM</t>
  </si>
  <si>
    <t>Effects of ambient temperature on metabolic rate, respiratory quotient, and torpor in an arctic hibernator</t>
  </si>
  <si>
    <t>Arctic ground squirrels (Spermophilus parryii) overwinter in hibernaculum conditions that are substantially below freezing. During torpor, captive arctic ground squirrels displayed ambient temperature (T-a)-dependent patterns of core body temperature (T-b), metabolic rate (TMR), and metabolic fuel use, as determined by respiratory quotient (RQ). At T-a 0 to -16 degrees C. T-b remained relatively constant, and TMR rose proportionally with the expanding gradient between T-b and T-a, increasing &gt; 15-fold from a minimum of 0.0115 +/- 0.0012 ml O-2 . g(-1) . h(-1). At T-a 0-20 degrees C, T-b increased with T-a; however, TMR did not change significantly from T-b 0 to 12 degrees C, indicating temperature-independent inhibition of metabolic rate. The overall change in TMR from T-b 4 to 20 degrees equates to a Q(10) of 2.4, but within this range of T-b, Q(10) changed from 1.0 to 14.1. During steady-state torpor at T-a 4 and 8 degrees C, RQ averaged 0.70 +/- 0.013, indicating exclusive lipid catabolism. At T-a -16 and 20 degrees C, RQ increased significantly to &gt;0.85, consistent with recruitment of nonlipid fuels. RQ was negatively correlated with maximum torpor bout length. For T-a values &gt;0 degrees C, this relationship supports the hypothesis that availability of nonlipid metabolic fuels limits torpor duration in hibernating mammals; for T-a values &gt;0 degrees C, hypotheses linked to body temperature are supported. Because anterior body temperatures differ from core, overall, the duration torpor can be extended in hibernating mammals may be dependent on brain temperature.</t>
  </si>
  <si>
    <t>R255</t>
  </si>
  <si>
    <t>R262</t>
  </si>
  <si>
    <t>WOS:000088171400033</t>
  </si>
  <si>
    <t>Wang, Q; Millar, JG</t>
  </si>
  <si>
    <t>Mating behavior and evidence for male-produced sex pheromones in Leptoglossus clypealis (Heteroptera : Coreidae)</t>
  </si>
  <si>
    <t>Mating behavior of the leaffooted but Leptoglossus clypcalis Heidemann was studied in the laboratory (27 +/- 1 degrees C, 60 +/- 10% RH, photoperiod 16:8 [L:D] h). The mean premating period was 16.42 +/- 0.42, d (mean +/- SE). Males initiated courtship displays to females 8.13 +/- 0.12 d after emergence. Paired adults mated 17.63 +/- 2.02 times during their lifespan. The mean copulation duration was 3.85 +/- 0.49 h. Copulations occurred throughout the day, but the majority (55%) took place during the 8 h scotophase. Mating behavior began with a male attracting a female from a distance, followed by the male approaching and. courting the female at close range. Observations of mating behavior and bioassays indicated that the male produces a pheromone blend with both sex attractant and aphrodisiac functions. The male abdominal stretching behavior (stretching the ninth and part of the eighth abdominal segments frequently, and stroking them with the hind legs) during calling and courtship may aid in release and dispersal of male sex pheromone from the ses-specific ventral abdominal gland.</t>
  </si>
  <si>
    <t>Wang, Qiao/P-3121-2018</t>
  </si>
  <si>
    <t>Wang, Qiao/0000-0001-6494-2097</t>
  </si>
  <si>
    <t>10.1603/0013-8746(2000)093[0972:MBAEFM]2.0.CO;2</t>
  </si>
  <si>
    <t>WOS:000089632100032</t>
  </si>
  <si>
    <t>Turner, NA; Russell, AD; Furr, JR; Lloyd, D</t>
  </si>
  <si>
    <t>Emergence of resistance to biocides during differentiation of Acanthamoeba castellanii</t>
  </si>
  <si>
    <t>JOURNAL OF ANTIMICROBIAL CHEMOTHERAPY</t>
  </si>
  <si>
    <t>A synchronous encystment method was used to study the order of development of resistance of Acanthamoeba castellanii to a range of biocides. The emerging resistance during encystation to short-term exposure to the minimum amoebicidal concentrations of each biocide tested was recorded during the first 36 h of the differentiation process. Hydrochloric acid and moist heat were tested as possible resistance markers. Development of the acid-insoluble, protein-containing, ectocyst wall and the cellulase endocyst wall was followed by quantification of the acid- and alkali-insoluble residues of cell samples removed from synchronous encystment cultures up to 36 h. Resistance to chemical agents (polyhexamethylene biguanide, benzalkonium chloride, propamidine isethionate, pentamidine isethionate, dibromopropamidine isethionate, hydrogen peroxide) and to moist heat was seen to develop between 14 and 24 h after trophozoites were inoculated into the encystment media. Resistance to hydrochloric acid developed between 0 and 2 h and to chlorhexidine diacetate between 24 and 36 h. Levels of acid-insoluble residues began to increase after 8 h and alkali-insoluble residues (cellulose) were detected after 16 h and coincided with the emergence of resistance to all the agents tested except hydrochloric acid. The results suggest that resistance to the biocides tested probably results largely from the physical barrier of the cyst walls rather than as a consequence of a metabolically dormant cyst.</t>
  </si>
  <si>
    <t>0305-7453</t>
  </si>
  <si>
    <t>10.1093/jac/46.1.27</t>
  </si>
  <si>
    <t>WOS:000089125100005</t>
  </si>
  <si>
    <t>Grenier, C; Bramel-Cox, PJ; Noirot, M; Rao, KEP; Hamon, P</t>
  </si>
  <si>
    <t>Assessment of genetic diversity in three subsets constituted from the ICRISAT sorghum collection using random vs non-random sampling procedures A. Using morpho-agronomical and passport data</t>
  </si>
  <si>
    <t>A large collection, such as the sorghum [Sorghum bicolor (L.) Moench] landrace collection held at the International Crops Research Institute for the Semi-Arid Tropics (ICRISAT), represents a challenge for the maintenance of both the accessions of and the information documented for the germplasm collection. The accessibility and knowledge of the landrace collection are the essential factors for an efficient utilization of the genetic resources by both breeders and farmers. Different sampling strategies, either random or non-random, were proposed to obtain subsets of reduced size (core collection). Three subsets were established; a random sampling within a stratified collection (logarithmic strategy: L); a sample based upon morpho-agronomic diversity (principal component score strategy: PCS); and a sample based upon an empirical knowledge of sorghum (taxonomic strategy: T). Comparisons of these three samples for morpho-agronomic characterization and passport information were assessed to determine their impact on phenotypic diversity. For their overall diversity, the three subsets did not differ, as shown with the two-dimensional representation of the morpho-agronomic diversity and the Shannon-Weaver diversity indices. When comparisons for morpho-agronomic and passport data were considered, the PCS subset looked similar to the the landrace collection. The L subset showed differences fur characters associated with the photoperiod reaction that was considered in the stratification of the collection. The T subset was the most distinct from the entire landrace collection as it overrepresented the landraces selected by farmers for specific uses and covered the widest range of geographical adaptation and morpho-agronomic characteristics.</t>
  </si>
  <si>
    <t>10.1007/s001220051468</t>
  </si>
  <si>
    <t>WOS:000088403800028</t>
  </si>
  <si>
    <t>Menu, F; Roebuck, JP; Viala, M</t>
  </si>
  <si>
    <t>Bet-hedging diapause strategies in stochastic environments</t>
  </si>
  <si>
    <t>In many insect species, adult emergence spreads over several years because of the existence of prolonged diapause in certain individuals. From stochastic models, we show that diversified bethedging strategies (mixed strategies with emergence after 1 or 2 yr) are more fit than simple diapause strategy (emergence after 1 yr) or fixed prolonged diapause strategy (emergence after 2 yr) in isolated chestnut weevil populations. This conclusion applies to a large range of survival rates in prolonged diapause and is insensitive;to initial conditions, magnitude of temporal autocorrelation, distribution of demographic parameters, and quoted values of population size limitation. However, the shape of the fitness distribution as a function of prolonged diapause frequency changes greatly in the absence of population size limitation. Whatever the survival rate during prolonged diapause, we find that there is no genotypic advantage to extending diapause for all chestnut weevil larvae to more than 1 yr. Our models predict selection of bet-hedging strategies over a large range of prolonged diapause frequencies. This result is consistent with the existence of several mixed strategies in a population. Emergences after 3 yr are not crucial for selection or for the dynamics of mixed strategies in the chestnut weevil.</t>
  </si>
  <si>
    <t>Langerhans, R. Brian/A-7205-2009; MENU, Frederic/C-3107-2016</t>
  </si>
  <si>
    <t>10.1086/303355</t>
  </si>
  <si>
    <t>WOS:000087485800002</t>
  </si>
  <si>
    <t>Chang, YF; Tauber, MJ; Tauber, CA; Nyrop, JP</t>
  </si>
  <si>
    <t>Interpopulation variation in Chrysoperla carnea reproduction: implications for mass-rearing and storage</t>
  </si>
  <si>
    <t>To determine whether diverse populations and biotypes of Chrysoperla carnea (Stephens) (Neuroptera: Chrysopidae) can be mass-produced and stored under uniform conditions, we assessed reproduction in five North American populations, four from the carnea biotype and one from the mohave biotype. Non-diapause adults from the carnea biotype varied significantly in only one aspect of reproduction, viz., the preoviposition period, whereas the duration and rate of oviposition, as well as fecundity, did not vary significantly. Relative to the carnea populations, the mohave population typically had delayed oviposition and a lower rate of oviposition; however, its oviposition period was long, and thus its fecundity differed only from that of the most productive carnea populations. The shelf-life (= survival during storage, and subsequent survival and reproduction after storage) was evaluated for four populations of the carnea biotype. Survival of diapausing adults during the first 18 weeks of storage was high among all four populations; adults from three populations also showed high survival after 35 weeks of storage. A high incidence of females from all four populations laid some fertile eggs after being stored for up to 31 weeks or longer. After six or more weeks of storage, average fecundity was high and ranged from similar to 400-900 eggs/female. Duration of storage (up to 39 weeks) was a significant determinant of fecundity in two of the four populations. In practice, diverse populations of C. carnea can be efficiently mass-produced (with or without storage) under uniform conditions in the insectary. Thus, the choice of which populations to mass-produce and use in augmentation can be based primarily on the characteristics (e.g., climate, habitat, crop) of the intended area of release, rather than on considerations concerning mass-rearing.</t>
  </si>
  <si>
    <t>10.1046/j.1570-7458.2000.00668.x</t>
  </si>
  <si>
    <t>WOS:000087169200008</t>
  </si>
  <si>
    <t>Ceballos-Vazquez, BP; Arellano-Martinez, M; Garcia-Dominguez, F; Villalejo-Fuerte, M</t>
  </si>
  <si>
    <t>Reproductive cycle of the rugose pen shell, Pinna rugosa Sowerby, 1835 (Mollusca : bivalvia) from Bahia Concepcion), Gulf of California and its relation to temperature and photoperiod</t>
  </si>
  <si>
    <t>This study describes, through monthly histological examinations of gonadal tissue samples, the reproductive cycle of Pinna rogosa and relates gametogenesis to temperature and photoperiod. Monthly gonadal samples were obtained from February 1993 to February 1993, in Bahia Concepcion, Gulf of California, Mexico. Five stages of gonadal development were characterized: indifferent, developing, ripe, partially spawned. and spent. Histological evidence revealed hermaphroditism in 20.9% of animals sampled. Gametogenesis commenced in March, with ripe and spawning stages occurring from April to November, and no gametogenic activity occurring from December to February. From March to November, water temperature ranged from 20 degrees C to 31 degrees C, with an average range of light of 650-820 min/day. P. rugosa had a seasonal gametogenic cycle directly related to water temperature and photoperiod.</t>
  </si>
  <si>
    <t>Ceballos-Vazquez, Bertha Patricia/0000-0003-4031-6221</t>
  </si>
  <si>
    <t>WOS:000088636000018</t>
  </si>
  <si>
    <t>Quesada-Moraga, E; Santiago-Alvarez, C</t>
  </si>
  <si>
    <t>Temperature related effects on embryonic development of the Mediterranean locust, Dociostaurus maroccanus</t>
  </si>
  <si>
    <t>Laboratory studies were conducted to assess the effect of temperature on the development of the eggs of Dociostaurus maroccanus (Thunberg) (Orthoptera, Acrididae) during anatrepsis (stages I-XIV) and during catatrepsis (stages XV-XX). The developmental rates of anatrepsis were studied at five constant temperatures ranging from 10 to 30 degrees C. Egg development occurred over the entire range but at 10 degrees C the embryos were unable to complete anatrepsis. The relationship between temperature and developmental times for completing anatrepsis was analysed by the non-linear Logan type III model. The optimal temperature estimated for the development of eggs during anatrepsis was 24.7 degrees C; the lower and upper thermal thresholds were 9 degrees C and 31 degrees C, respectively. Once the embryos completed anatrepsis, only those incubated at 15 degrees C continued morphogenesis beyond stage XIV (diapause stage) without a low-temperature exposure period. The developmental rate of catatrepsis was studied at four constant temperatures ranging from 15 degrees C to 30 degrees C after exposure to low-temperature, 10 degrees C, for 30, 60 or 90 days. For catatrepsis, temperature and developmental time were linearly and inversely related. Linear regression was used to estimate the lower developmental threshold and the degree days requirements for catatrepsis. Both decreased with longer exposure to the low temperature; the former from 13.8 degrees C to 10.5 degrees C and the latter from 212.8 to 171.5 degree days, following 30 and 90 days at 10 degrees C, respectively. Our results improve the ability of decision support systems for Mediterranean locust pest management by providing better forecasts to land managers and pest advisors.</t>
  </si>
  <si>
    <t>QUESADA-MORAGA, ENRIQUE/K-3419-2014</t>
  </si>
  <si>
    <t>QUESADA-MORAGA, ENRIQUE/0000-0003-4021-3900</t>
  </si>
  <si>
    <t>10.1046/j.1365-3032.2000.00185.x</t>
  </si>
  <si>
    <t>WOS:000087985900012</t>
  </si>
  <si>
    <t>Bell, RT; Bell, JR</t>
  </si>
  <si>
    <t>Rhysodine beetles (Insecta : Coleoptera : Carabidae): New species, new data. II</t>
  </si>
  <si>
    <t>ANNALS OF CARNEGIE MUSEUM</t>
  </si>
  <si>
    <t>Seven new species of Rhysodini (Coleoptera: Carabidae) are described, Kaveinga (Kareinga) waai (Moluccas), Plesioglymmils (Juxtarglymmius) negara (Malay Peninsula), Omoglymmius (O.) emdomani (New Guinea), Rhyzodiastes (Temoana) riedeli (New Guinea), Rhyzodiastes (Temoana) tnindoro (Philippines), Clinidium (Clinidium) onorei (Ecuador), Clinidium (C.) gilloglyi (Panama). Descriptions are given for either males or females of the following five species, previously known from only one sex: Omoglymmius (O.) pulvinatus (Grouvelle). Clinidium (C.) howdenorum Bell and Bell, Clinidium (C.) dormans Bell and Bell. Clinidium (C.) crater Bell and Bell, Clinidium (C.) spatulatum Bell and Bell. An error in the description of Clinidium (C.) boroquense Bell is corrected. Range extensions or clarifications are given for the following 20 species: Arrowina anguliceps (Arrow). Yumatosa niponensis (Lewis), Yamatosa draco (Bell), Yamatosa sinensis Bell and Bell, Plesinglvrtttnius (Ameroglymmius) reichardti, Omoglymmius (Orthoglymmius) coomani (Grouvelle), Omoglymmius (O.) sakuraii Nakane, Omoglymmius (O.) semperi Bell and Bell. Omoglymmius (O.) hiekei Bell and Bell, Omoglymmius (O.) bucculatus (Arrow), Omoglymmius (O.) patens Bell and Bell, Omoglwntniies(O.) pulvinatus (Grouvelle), Omoglymmius (O.) sedlaceki Bell and Bell, Rhyzodiastes (Temoana) convergens Bell and Bell, Clinidium (Arctoclinidium) rosenbergi Bell, Clinidium(C.) insigne Grouvelle, Clinidium (C.) oberthueri Grouvelle, Clinidium (C.) rossi Bell, Clinidium (C.) moldenkei Bell and Bell. Clinidium (C.) sulcigaster Bell.</t>
  </si>
  <si>
    <t>0097-4463</t>
  </si>
  <si>
    <t>MAY 23</t>
  </si>
  <si>
    <t>WOS:000176168100001</t>
  </si>
  <si>
    <t>Han, EN; Bauce, E; Trempe-Bertrand, F</t>
  </si>
  <si>
    <t>Development of the first-instar spruce budworm (Lepidoptera : Tortricidae)</t>
  </si>
  <si>
    <t>Development of the 1st-instar (L1) of the spruce budworm, Choristoneura fumiferana (Clemens), was studied at different temperatures under laboratory conditions. The development process was divided into different phases based on a distinct events observed during L1 development: hatching of L1, construction of hibernacula, excretion of green pellets, and molt. The green substance in newly hatched L1 was found to be proteinaceous. The proportion of L1 that successfully completed development at various temperatures indicated that the optimal temperature range for L1 development was between 18 and 27 degrees C. Larval mortality, particularly at low temperatures, occurred mainly before construction of hibernacula and excretion of green pellets. Low temperatures had a weak effect on development time from larval hatching to construction of hibernacula, but the duration of subsequent development periods were substantially increased under these temperatures. Temperature threshold (TT approximate to 6 degrees C), degree-day requirement (DD approximate to 87), and other developmental parameters were estimated.</t>
  </si>
  <si>
    <t>10.1603/0013-8746(2000)093[0536:DOTFIS]2.0.CO;2</t>
  </si>
  <si>
    <t>WOS:000089631900027</t>
  </si>
  <si>
    <t>Mitchell, SE; Lampert, W</t>
  </si>
  <si>
    <t>Temperature adaptation in a geographically widespread zooplankter, Daphnia magna</t>
  </si>
  <si>
    <t>Evidence for temperature adaptation in Daphnia magna was inferred from variation in the shape of temperature reaction norms for somatic growth rate, a fitness-related trait. Ex-ephippial clones from eight populations across Europe were grown under standardized conditions after preacclimation at five temperatures (17-29 degrees C). Significant variation for grand mean growth rates occurred both within populations (among clones) and between populations. Genetic variation for reaction norm shape was found within populations, with temperature-dependent trade-offs in clone relative fitness. However, the population average responses to temperature were similar, following approximately parallel reaction norms. The among-population variation is not evidence for temperature adaptation. Lack of temperature adaptation at the population level may be a feature of intermittent populations where environmentally terminated diapause can entrain the planktonic stage of the life-history within a similar range of temperatures.</t>
  </si>
  <si>
    <t>WOS:000087030000002</t>
  </si>
  <si>
    <t>Irwin, JT; Lee, RE</t>
  </si>
  <si>
    <t>Mild winter temperatures reduce survival and potential fecundity of the goldenrod gall fly, Eurosta solidaginis (Diptera : Tephritidae)</t>
  </si>
  <si>
    <t>We tested the hypothesis that mild winter temperatures are detrimental to the survival and reproductive potential of insects. We measured survival, body size, and potential fecundity of a freeze tolerant insect, the goldenrod gall fly (Eurosta solidaginis), after overwintering in the laboratory for similar to 3 mo, frozen at -22 degrees C, unfrozen at 0 degrees C, or unfrozen at 12 degrees C. Larvae held at 12 degrees C suffered high mortality (70%) and relatively low potential fecundity as adults (mean+/-SEM=199+/-11 eggs/female), while those held at 0 degrees C had both low mortality (11%) and high potential fecundity (256+/-15 eggs/female). Freezing (-22 degrees C) increased mortality (30% overall) but did not significantly reduce fecundity (245+/-13 eggs/female). Egg length and width were constant regardless of treatment group or female body size. Analysis of covariance indicated that reduced fecundity in the 12 degrees C group was related to reduced larval body weight following treatment. Patterns of larval weight loss in the experimental treatments were generally correlated with previous reports of latitudinal trends in weight loss through the winter. We conclude that mild winter temperatures may be detrimental to some overwintering insects, particularly species that do not feed following winter diapause. Low temperature and even freezing are beneficial, allowing conservation of energy reserves to maintain high survival and potential fecundity. (C) 2000 Elsevier Science Ltd. All rights reserved.</t>
  </si>
  <si>
    <t>10.1016/S0022-1910(99)00153-5</t>
  </si>
  <si>
    <t>WOS:000086392500005</t>
  </si>
  <si>
    <t>Overlapping distribution of two groups of the butterfly Eurema hecabe differing in the expression of seasonal morphs on Okinawa-jima island</t>
  </si>
  <si>
    <t>In Japan, Eurema hecabe (L.) has two geographically separated groups (subtropical and temperate) differing not only in the color pattern expression of the wings associated with ovarian arrest, but also in the fringe color of the wings and host-plant utilization. In a field survey (Kato, 1999), it was found that individuals with different fringe color of the forewing (brown or yellow type) inhabit Okinawa-jima Island located in north of the subtropical region, and that fringe-color is linked with seasonal morph expression. In the present study, rearing experiments were done to investigate whether these sympatric individuals are different forms within one species or belong to different species. The results show that each population of brown- and yellow-types maintained its own seasonal morph response to photoperiod and temperature through three generations. Host-plant utilization by the larvae and the fringe-color also differed between them and was maintained. These findings strongly suggest that E. hecabe of Okinawa-jima Island is divided into two distinct populations, and that one belongs to the temperate and the other to the subtropical group.</t>
  </si>
  <si>
    <t>10.2108/zsj.17.539</t>
  </si>
  <si>
    <t>WOS:000088164700017</t>
  </si>
  <si>
    <t>Anella, LB; Whitlow, TH</t>
  </si>
  <si>
    <t>Photosynthetic response to flooding of Acer rubrum seedlings from wet and dry sites</t>
  </si>
  <si>
    <t>Seeds were collected from three red maple swamps (wet sites) and three uplands (dry sites) near Ithaca, New York, and the resulting seedlings were used in flood tolerance studies to investigate if red maple's broad habitat range is due to ecotypic differentiation. One-year-old seedlings were flooded while still dormant (spring flooding study) and net photosynthesis, growth and chlorophyll levels vi-ere measured at 1 mo intervals for 3 mo. Flooding reduced net photosynthesis, growth and chlorophyll levels in seedlings from both sites, but survival of both wet and dry site seedlings was near 100%. After 1 mo of flooding net photosynthesis of wet and dry site seedlings were similar, but after 3 mo, flooded wet site seedlings had higher photosynthetic rates than did dry site seedlings. Control wet rite seedlings were significantly larger than dry site seedlings and had significantly higher photosynthetic rates and chlorophyll levels. These differences suggest either genetic variation between seedlings from the two habitats in response to the growing conditions or the influence of seed size differences and confound the spring flooding study results. Flooded wet site seedlings had higher, final, net photosynthetic rates than did dry site seedlings, but the response to flooding was greater for wet site seedlings than it was for dry site seedlings. In a second study (summer flooding study), 1-y-old seedlings in full leaf were flooded for 22 d and then drained to determine if recovery from flooding stress differed for wet and dry site seedlings. Again, flooding decreased net photosynthesis for seedlings from both habitats but, when the trees were drained, net photosynthesis for wet site seedlings recovered more quickly and to a higher level than it did for dry site seedlings. Flooding also caused a drop in chlorophyll level for seedlings from both habitats, but chlorophyll levels of seedlings from neither habitat recovered when the seedlings were drained. There were no significant differences between wet site and dry site control seedlings for net photosynthesis; therefore, the quicker and larger recovery of photosynthetic potential in wet site seedlings in the summer flooding study suggests that ecotypic differentiation has occurred and that genetic differences, in part, account for red maple's occurrence on contrasting edaphic sites.</t>
  </si>
  <si>
    <t>10.1674/0003-0031(2000)143[0330:PRTFOA]2.0.CO;2</t>
  </si>
  <si>
    <t>WOS:000086254100005</t>
  </si>
  <si>
    <t>Brendonck, L; Riddoch, BJ</t>
  </si>
  <si>
    <t>Egg bank dynamics in anostracan desert rock pool populations (Crustacea : Branchiopoda)</t>
  </si>
  <si>
    <t>Egg densities were monitored in the dry sediment of four desert rock pool populations of the fairy shrimp Branchipodopsis wolfi over different years/seasons. Egg densities varied according to pool and season/year between about 1,000 and 220,000 eggs per m(2). This converts to population sizes of between about 200 and 500,000 viable diapausing eggs per pool. Egg densities are within the range of 10(3) to 10(5) eggs per m(2) usually measured for other zooplankton species with egg banks. Egg densities were associated but not significantly correlated with chances for successful recruitment in each of the pools as estimated from direct observations of pool hydrocycles and from pool morphometry. Egg bank densities were also not significantly linked with maturation rate and average brood size of the respective populations. Egg densities fluctuate in a partially asynchronosus way among the pools suggesting that factors other than chances for recruitment are also important in controlling egg bank dynamics. The large variance (CV greater than or equal to 80 %) in egg densities over the seasons in unvegetated pools with loose and sparse sediment in comparison with vegetated pools (CV &lt;40 %) with compact sediment holding the eggs, is suggestive of the overriding importance of stochastic passive dispersal by wind or overflows. Earlier reproduction and larger average broods in the short-lived pools also weaken a positive correlation between habitat suitability and egg bank density. The relatively high egg densities of B. wolfi egg banks illustrate the effectiveness of the reproductive and hatching characteristics of this species to successfully persist in this extreme type of temporary habitat. This is the first study on egg bank dynamics in large branchiopods.</t>
  </si>
  <si>
    <t>WOS:000086710000006</t>
  </si>
  <si>
    <t>Arlettaz, R; Ruchet, C; Aeschimann, J; Brun, E; Genoud, M; Vogel, P</t>
  </si>
  <si>
    <t>Physiological traits affecting the distribution and wintering strategy of the bat Tadarida teniotis</t>
  </si>
  <si>
    <t>The ability to enter torpor at low ambient temperature, which enables insectivorous bats to survive seasonal food shortage, is often seen as a prerequisite for colonizing cold environments. Free-tailed bats (Molossidae) show a distribution with a maximum latitudinal extension that appears to be intermediate between truly tropical and temperate-zone bat families. We therefore tested the hypothesis that Tadarida teniotis, the molossid species reaching the highest latitude worldwide (46 degrees N), lacks the extreme physiological adaptations to cold that enable other sympatric bats to enter further into the temperate zone. We studied the metabolism of individuals subjected to various ambient temperatures in the laboratory by respirometry, and we monitored the body temperature of free-ranging individuals in winter and early spring in the Swiss Alps using temperature-sensitive radio-tags. For comparison, metabolic data were obtained from Nyctalus noctula, a typically hibernating vespertilionid bat of similar body size and convergent foraging tactics. The metabolic data support the hypothesis that T. teniotis cannot experience such low ambient temperatures as sympatric temperate-zone vespertilionid bats without incurring much higher energetic costs for thermogenesis. The minimum rate of metabolism in torpor was obtained at 7.5 degrees-10 degrees C in T. teniotis, as compared to 2.5 degrees-5 degrees C in N. noctula. Field data showed that T. teniotis behaves as a classic thermo-conforming hibernator in the Alps, with torpor bouts lasting up to 8 d. This contradicts the widely accepted opinion that Molossidae are nonhibernating bars. However, average body temperature (10 degrees-13 degrees C) and mean arousal frequency (3.4 d in one bat in January) appear to be markedly higher than in other temperate-zone bat species. At the northern border of its range T. teniotis selects relatively warm roosts (crevices in tall, south-exposed limestone cliffs) in winter where temperatures oscillate around 10 degrees C. By this means, T. teniotis apparently avoids the risk of prolonged exposure to energetically critical ambient temperatures in torpor (&lt;6.5 degrees-7.5 degrees C) during cold spells. Possibly shared by other Molossidae, the physiological pattern observed in T. teniotis may clearly be linked to the intermediate latitudinal extension of this bat family.</t>
  </si>
  <si>
    <t>Arlettaz, Raphael/O-2182-2016</t>
  </si>
  <si>
    <t>Arlettaz, Raphael/0000-0001-6360-5339</t>
  </si>
  <si>
    <t>10.2307/177174</t>
  </si>
  <si>
    <t>WOS:000086351500012</t>
  </si>
  <si>
    <t>Moriuchi, KS; Venable, DL; Pake, CE; Lange, T</t>
  </si>
  <si>
    <t>Direct measurement of the seed bank age structure of a Sonoran Desert annual plant</t>
  </si>
  <si>
    <t>We describe a new approach to determining the age structure of seed banks of natural plant populations and apply it to a natural population of the Sonoran Desert winter annual, Pectocarya recurvata (Boraginaceae). Unlike other C-14 techniques, tandem accelerator mass spectrometry (TAMS) counts the number of carbon isotope atoms, permitting high precision with small samples. Aboveground nuclear bomb tests caused atmospheric C-14 levels to peak in 1963. Their subsequent gradual decline provides a signal for aging seed banks with TAMS. We constructed a calibration curve using seeds with known dates of production during 1980-1995, then used it to age 53 seeds sampled from a natural seed bank in 1993, at the Desert Laboratory in Tucson, Arizona. Seed number declined with age at an approximately exponential rate, with the oldest recovered seed having an estimated age of 5 yr (95% cr = +/-2.3 yr). The seed bank age structure was judged more than adequate to buffer this population from typical fluctuations, based on an examination of 15 yr of population dynamic data. The TAMS technique has strong potential for answering a broad range of ecological and evolutionary questions requiring post-1963 age determinations and for which a several-year confidence interval is acceptable.</t>
  </si>
  <si>
    <t>10.1890/0012-9658(2000)081[1133:DMOTSB]2.0.CO;2</t>
  </si>
  <si>
    <t>WOS:000086351500022</t>
  </si>
  <si>
    <t>Lam, WKF; Pedigo, LP</t>
  </si>
  <si>
    <t>Cold tolerance of overwintering bean leaf beetles (Coleoptera : Chrysomelidae)</t>
  </si>
  <si>
    <t>Laboratory studies were conducted during the winters of 1996 and 1997 to determine the cold tolerance of overwintering adult bean leaf beetles, Cerotoma trifurcata (Forster). Second-generation adults were collected during early September from soybean fields near Ames, IA. The collected beetles were reared at eec with a photoperiod of 10:14 (L:D) h in the laboratory for 3 wk. The beetles were transferred to a chamber with high relative humidity at 5 degrees C and photoperiod of 9:15 (L:D) h for evacuation of gut contents dangling. After 2 wk at 5 degrees C, the beetles were selected randomly and subjected to cold baths maintained at temperatures, including -15, -10, -5, 0, and 5 degrees C. At certain time intervals, beetles were retrieved from the cold baths for the observation of mortality. More than 50% of the adult beetles survived over hundreds of hours at -5, 0, and 5 degrees C, whereas most of the beetles died after 15 min at -10 and -15 degrees C. The results indicated that the critical temperature range causing significant mortality of the overwintering beetles would be between -5 and -10 degrees C. Moreover, during the two-winter study the daily leaf litter mean temperature recorded in woodland mainly stayed at above -5 degrees C. The results showed that hibernating in the leaf litter of woodland allowed the beetles to avoid extreme temperature fluctuations during winter.</t>
  </si>
  <si>
    <t>10.1603/0046-225X(2000)029[0157:CTOOBL]2.0.CO;2</t>
  </si>
  <si>
    <t>WOS:000089623200004</t>
  </si>
  <si>
    <t>Prinsloo, GJ; du Plessis, U</t>
  </si>
  <si>
    <t>Temperature requirements of Aphelinus sp nr. varipes (Foerster) (Hymenoptera : Aphelinidae) a parasitoid of the Russian wheat aphid, Diuraphis noxia (Kurdjumov) (Homoptera : Aphididae)</t>
  </si>
  <si>
    <t>The thermal requirements, lower developmental threshold (t) and thermal constant, (K) for three developmental stages of an Aphelinus sp. nr. varipes (Hymenoptera: Aphelinidae), a parasitoid of the Russian wheat aphid, Diuraphis noxia (Kurdjumov) (Homoptera: Aphididae), were established under laboratory conditions. Studies were conducted at constant temperatures across a range from 14-30 degrees C and with a 16L:8D photoperiod. During a preliminary trial with a 12L:12D photoperiod, diapause was induced at 14 degrees C. The thermal requirements for the egg to mummy, mummy to adult and egg to adult development periods were estimated respectively as t = 6.59, 8.03 and 7.53 degrees C, and K = 96.71, 111.12 and 212.77 degree-days. The upper developmental threshold was considered to be above 30 degrees C because development did not cease and was not prolonged at this temperature.</t>
  </si>
  <si>
    <t>WOS:000088828700008</t>
  </si>
  <si>
    <t>Pophof, B</t>
  </si>
  <si>
    <t>Octopamine modulates the sensitivity of silkmoth pheromone receptor neurons</t>
  </si>
  <si>
    <t>Effects of octopamine and its antagonist epinastine on electrophysiological responses of receptor neurons of Antheraea polyphemus specialised to the pheromone components (E,Z)-6,11-hexadecadienyl acetate and (E,Z)-6,11-hexadecadienal were investigated. Injections of octopamine and epinastine into the moths had no effect on the transepithelial potential of the antennal-branch preparation nor on the spontaneous nerve impulse frequency in either type of receptor neuron. However, in the presence of continuous low-intensity pheromone stimulation, octopamine significantly increased the nerve impulse frequency in the acetate receptor neuron, but not in the aldehyde receptor neuron. Octopamine and epinastine had no significant effect on the receptor potential amplitudes elicited in both receptor neuron types by pheromone stimulation. However, the peak nerve impulse frequency in the response of both receptor neuron types to pheromone was significantly affected: decreased by epinastine and increased by octopamine over a broad range of pheromone concentrations. In control experiments, injection of physiological saline did not significantly alter the peak nerve impulse frequency. The effect of octopamine was established within Ih after injection and persisted for about 4 h. The possibility of a direct action of octopamine on the nerve impulse generation by the receptor neurons is discussed.</t>
  </si>
  <si>
    <t>10.1007/s003590050431</t>
  </si>
  <si>
    <t>WOS:000088642300011</t>
  </si>
  <si>
    <t>Geiser, F; Brigham, RM</t>
  </si>
  <si>
    <t>Torpor, thermal biology, and energetics in Australian long-eared bats (Nyctophilus)</t>
  </si>
  <si>
    <t>Previous studies have suggested that Australian long-eared bats (Nyctophilus) differ from northern-hemisphere bats with respect to their thermal physiology and patterns of torpor. To determine whether this is a general trait of Australian bats, we characterised the temporal organisation of torpor and quantified metabolic rates and body temperatures of normothermic and torpid Australian bats (Nyctophilus geoffroyi, 7 g and N. gouldi, 10 g) over a range of air temperatures and in different seasons. The basal metabolic rate of normothermic bats was 1.36 +/- 0.17 mi g(-1) h(-1) (N. geoffroyi) and 1.22 +/- 0.13 mi g(-1) h(-1) (N. gouldi), about 65% of that predicted by allometric equations, and the corresponding body temperature was about 36 degrees C. Below an air temperature of about 25 degrees C bats usually remained normothermic for only brief periods and typically entered torpor. Arousal from torpor usually occurred shortly after the beginning of the dark phase and torpor re-entry occurred almost always during the dark phase after normothermic periods of only 111 +/- 48 min (N. geoffroyi) and 115 +/- 66 min (N. gouldi). At air temperatures below 10 OC, bats remained torpid for more than 1 day. Bats that were measured overnight had steady-state torpor metabolic rates representing only 2.7% (N. geoffroyi) and 4.2% (N, gouldi) of the basal metabolic rate, and their body temperatures fell to minima of 1.4 and 2.3 degrees C, respectively. In contrast, bats measured entirely during the day, as in previous studies, had torpor metabolic rates that were up to ten times higher than those measured overnight. The steady-state torpor metabolic rate of thermoconforming torpid bats showed an exponential relationship with body temperature (r(2) = 0.94), suggesting that temperature effects are important for reduction of metabolic rate below basal levels. However, the 75% reduction of metabolic rate between basal metabolic rate and torpor metabolic rate at a body temperature of 29.3 degrees C suggests that metabolic inhibition also plays an important role. Torpor metabolic rate showed little or no seasonal change. Our study suggests that Australian Nyctophilus bats have a low basal metabolic rate and that their patterns of torpor are similar to those measured in bats from the northern hemisphere. The low basal metabolic rate and the high proclivity of these bats for using torpor suggest that they are constrained by limited energy availability and that heterothermy plays a key role in their natural biology.</t>
  </si>
  <si>
    <t>10.1007/s003600050270</t>
  </si>
  <si>
    <t>WOS:000089201000008</t>
  </si>
  <si>
    <t>Cepeda-Palacios, R; Scholl, PJ</t>
  </si>
  <si>
    <t>Intra-puparial development in Oestrus ovis (Diptera : Oestridae)</t>
  </si>
  <si>
    <t>The phenology of intrapuparial development in Oestrus ovis L. is described, based on 302 specimens collected from the head cavities of goats and reared in the laboratory at a photoperiod of 12:12 (L:D) h and 32 and 16 degrees C. Dissection and histology of puparia at pupariation and at 3, 6, 9, 12, 15, 18, 21, 24, 30, 36, 42, 48, 66, and 72 h after pupariation and every day of the intra-puparial period showed that pupariation was achieved in approximate to 12 h in heavily pigmented larvae (range, 2-46 h in postfeeding period). Larval-pupal apolysis began immediately after pupariation and was completed by 18-36 h after pupariation (prepupal period). The cryptocephalic pupa was found from this time to the 5th d, when head eversion occurred. Pupal-adult apolysis was initiated before head eversion and completed by day 7. The pharate adult presented progressive coloration in compound eyes (transparent, white, yellow, orange, red, brown, silver) while integumental pigmentation and sclerotization were in progress. Adult emergence occurred at 22 and 23 d in males and females, respectively. Changes in the weekly puparial weight of specimens reared under both field and laboratory conditions was described. It was concluded that although the intra-puparial development of O. ovis displayed some unique characteristics, it was essentially similar to other cyclorraphous flies. The actual pupal period of O. ovis lasted from the 2-7 d postpupariation, whereas approximately two-thirds of the intrapuparial period was used for the maturation of the pharate adult.</t>
  </si>
  <si>
    <t>10.1603/0022-2585-37.2.239</t>
  </si>
  <si>
    <t>WOS:000089625000009</t>
  </si>
  <si>
    <t>Gould, GG; Sweet, MH</t>
  </si>
  <si>
    <t>The host range and oviposition behavior of Ochrimnus mimulus (Hemiptera : Lygaeidae) in central Texas</t>
  </si>
  <si>
    <t>Ochrimnus mimulus is a univoltine seed predator occurring oil Baccharis sp. and other Asteraceae in the southern United States and northern Mexico. The insect displayed a preference for Baccharis ill the field, with 76% of adults and nymphs found on Baccharis, 15% of asteraceous plants, and 9% oil plants outside the tribe. in 1993; similar patterns were observed in 1997. When ovipositing in dichotomous choice experiments, O. mimulus females laid 81% of their eggs in Baccharis inflorescences and 19% in non-Baccharis inflorescences. Adult O. mimulus populations on 2 to 6 year-old Baccharis were estimated to range from 64 to 165 individuals during the mating season. A significant interaction (P = 0.017) occurs between the effects of photoperiod and food availability on O. mimulus oviposition, with the most eggs being laid tinder short photoperiod and in the presence of seeds. We believe that Baccharis is the principal host of O. mimulus, and that the insect's phenology is closely tied to that of the plant such that it maximizes its access to good quality Baccharis seeds and ovules.</t>
  </si>
  <si>
    <t>Gould, Georgianna/0000-0002-5470-8763</t>
  </si>
  <si>
    <t>10.2307/3672547</t>
  </si>
  <si>
    <t>WOS:000086340500003</t>
  </si>
  <si>
    <t>Jacobs, JD; Wingfield, JC</t>
  </si>
  <si>
    <t>Endocrine control of life-cycle stages: A constraint on response to the environment?</t>
  </si>
  <si>
    <t>Meeting of the North-American-Ornithological-Societies</t>
  </si>
  <si>
    <t>APR, 1998</t>
  </si>
  <si>
    <t>N Amer Ornithol Soc</t>
  </si>
  <si>
    <t>Most organisms live in seasonal environments that fluctuate on a predictable schedule and sometimes unpredictably. Individuals must, therefore, adjust so as to maximize their survival and reproductive success over a wide range of environmental conditions. In birds, as in other vertebrates, endocrine secretions regulate morphological, physiological, and behavioral changes in anticipation of future events. The individual thus prepares for predictable fluctuations in its environment by changing life-cycle stages. We have applied finite-stale machine theory to define and compare different life-history cycles. The ability of birds to respond to predictable and unpredictable regimes of environmental variation may be constrained by the adaptability of their endocrine control systems. We have applied several theoretical approaches to natural history data of birds to compare the complexity of life cycles, the degree of plasticity of timing of stages within the cycle, and to determine whether endocrine control mechanisms influence the way birds respond to their environments. The interactions of environmental cues on the timing of life-history stages are not uniform in all populations. Taking the reproductive life-history stage as an example, arctic birds that have short breeding seasons in severe environments appear to use one reliable environmental cue to time reproduction and they ignore other factors. Birds having longer breeding seasons exhibit greater plasticity of onset and termination and appear to integrate several environmental cues. Theoretical approaches may allow us to predict how individuals respond to their environment at the proximate level and, conversely, predict how constraints imposed by endocrine control systems may limit the complexity of life cycles.</t>
  </si>
  <si>
    <t>10.1650/0010-5422(2000)102[0035:ECOLCS]2.0.CO;2</t>
  </si>
  <si>
    <t>WOS:000085195300005</t>
  </si>
  <si>
    <t>Yamamoto, T; Lin, HX; Sasaki, T; Yano, M</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</si>
  <si>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</si>
  <si>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(BC4F8). The nearly isogenic line with QTL (QTL-NIL) that carries the chromosomal segment from Kasalath for the Hd6 region in Nipponhare's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</si>
  <si>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WOS:000085178700034</t>
  </si>
  <si>
    <t>Baltanas, A; Otero, M; Arqueros, L; Rossetti, G; Rossi, V</t>
  </si>
  <si>
    <t>Ontogenetic changes in the carapace shape of the non-marine ostracod Eucypris virens (Jurine)</t>
  </si>
  <si>
    <t>13th International Symposium on Ostracoda (ISO97)</t>
  </si>
  <si>
    <t>JUL, 1997</t>
  </si>
  <si>
    <t>UNIV GREENWICH MEDWAY CAMPUS, KENT, ENGLAND</t>
  </si>
  <si>
    <t>UNIV GREENWICH MEDWAY CAMPUS</t>
  </si>
  <si>
    <t>Developmental changes in carapace form (size+shape) during ontogeny have been explored in Eucypris virens (Crustacea, Ostracoda) using elliptic Fourier analysis. Clones from different geographic localities raised under controlled constant conditions (temperature and photoperiod) were used to characterize developmental pathways in the species. A larger data set including field populations and laboratory populations cultured under a range of environmental conditions were used to infer influence of environmental factors on carapace shape changes during ontogeny. Size changes between consecutive juvenile stages support empirical laws describing the doubling of ostracod volume at each moult. Ontogenetic changes point out the remarkable influence of environmental conditions on carapace shape.</t>
  </si>
  <si>
    <t>Baltanas, Angel/K-5741-2013; Rossi, Valeria/I-8112-2014; Rossetti, Giampaolo/I-5703-2014</t>
  </si>
  <si>
    <t>Baltanas, Angel/0000-0002-1285-296X; Rossi, Valeria/0000-0002-8346-4569; Rossetti, Giampaolo/0000-0002-8136-6965</t>
  </si>
  <si>
    <t>10.1023/A:1003994209369</t>
  </si>
  <si>
    <t>WOS:000086515700005</t>
  </si>
  <si>
    <t>DeCoursey, PJ; Walker, JK; Smith, SA</t>
  </si>
  <si>
    <t>A circadian pacemaker in free-living chipmunks: essential for survival?</t>
  </si>
  <si>
    <t>The importance of circadian timing was evaluated for 18 months from late-April 1997 through October 1998 in a high-density population of free-living eastern chipmunks, Tamias striatus, at a 4-ha forest site in the Allegheny Mountains. Included in the radio-collared field group were 30 chipmunks with suprachiasmatic nucleus-targeted lesions, 24 surgical controls, and 20 intact controls. An additional 17 chipmunks were used in a laboratory study as lesion-calibration controls to correlate degree of circadian arrhythmicity with extent of supra-chiasmatic nucleus deletion. Survival was documented in the field by daily radio tracking and by regular trapping censuses except during winter hibernation. A significantly higher proportion of suprachiasmatic nucleus-lesioned than surgical control chipmunks or intact controls were killed by weasel predation during the first 80 days after repatriation. A 28-h continuous census found no surface activity of any chipmunks during hours of darkness. However, episodes of nocturnal movement were detected within the permanent dens by radio telemetric data logging, especially in supra-chiasmatic nucleus-lesioned animals. Excavation and mapping of six chipmunk burrow systems aided in the interpretation of the telemetric activity data. Nighttime restlessness of supra-chiasmatic nucleus-lesioned animals may have acted as a clue to the predator for locating its prey.</t>
  </si>
  <si>
    <t>Wassmer, Tom/D-7727-2011; Walker, Julia/R-7585-2017</t>
  </si>
  <si>
    <t>10.1007/s003590050017</t>
  </si>
  <si>
    <t>WOS:000086153900007</t>
  </si>
  <si>
    <t>Smith, SE; Riley, E; Tiss, JL; Fendenheim, DM</t>
  </si>
  <si>
    <t>Geographical variation in predictive seedling emergence in a perennial desert grass</t>
  </si>
  <si>
    <t>1 Mechanisms that link germination and emergence to environmental cues associated with seedling success (predictive germination) would be expected to evolve when seedlings have a greater mortality risk than seeds, but may be less important in perennial plants than in annual plants. 2 We investigated variation in predictive seedling emergence among divergent populations of a short-lived perennial desert grass, Digitaria californica, from sites that differed in climatic and edaphic factors. This species is native to environments in which the amount and duration of adequate soil moisture may control germination and seedling establishment success. 3 We utilized a special irrigation system that permits application of a range of amounts of water within a single experiment in a glasshouse. Emergence data were subjected to probit and survival analyses to describe differences among the populations in response to applied water. 4 Significant variation in predictive emergence was shown to exist among populations of D. californica when measured as amount of water required for 50% emergence following 3 days of water application, or as time required to achieve this level of emergence. Both climatic and soil characteristics were important with populations that originated from sites with less summer precipitation, and soils with higher water-holding capacity tended to have lower water requirements for emergence. 5 The report demonstrates the existence of subtle variation in predictive emergence among populations of a perennial grass representing a relatively narrow range of ecological amplitude. It also establishes the usefulness of line-source irrigation and probit analysis procedures in studying seedling emergence behaviour.</t>
  </si>
  <si>
    <t>10.1046/j.1365-2745.2000.00436.x</t>
  </si>
  <si>
    <t>WOS:000085946700011</t>
  </si>
  <si>
    <t>Ishikawa, Y; Yamashita, T; Nomura, M</t>
  </si>
  <si>
    <t>Characteristics of summer diapause in the onion maggot, Delia antiqua (Diptera : Anthomyiidae)</t>
  </si>
  <si>
    <t>Characteristics of summer diapause in the onion maggot, Delia antiqua, were clarified by laboratory experiments. Temperature was the primary factor for the induction of summer diapause in this species. The critical temperature for diapause induction was approximately 24 degrees C, regardless of the photoperiod. At 23 degrees C, the development of the diapausing pupae was arrested the day after pupariation, when about 7% of the total pupal development had occurred in terms of total effective temperature (degree-days). The most sensitive period for temperature with regard to diapause induction was estimated to be between pupariation and "pupation" (i.e., evagination of the head in cyclorrhaphous flies). Completion of diapause occurred at a wide range of temperatures (4-25 degrees C): The optimal temperature was approximately 16 degrees C, at which temperature only five days were required for diapause completion. The characteristics of summer diapause in D. antiqua are discussed in comparison with those of summer dormancy in a congener D. radicum and those of winter diapause in D. antiqua. (C) 2000 Elsevier Science Ltd. All rights reserved.</t>
  </si>
  <si>
    <t>10.1016/S0022-1910(99)00112-2</t>
  </si>
  <si>
    <t>WOS:000084709300007</t>
  </si>
  <si>
    <t>Sanz, JJ; Tinbergen, JM; Moreno, J; Orell, M; Verhulst, S</t>
  </si>
  <si>
    <t>Latitudinal variation in parental energy expenditure during brood rearing in the great tit</t>
  </si>
  <si>
    <t>The variation in time and energy allocation of female great tits, Pants major, was studied in five different European populations across a latitudinal gradient. Daily energy expenditure (DEE) was measured in fe males tending 12-day-old broods. The number of daylight hours used by the parents to collect food for the brood increased with latitude, while DEE and feeding rate per brood tended to level off with latitude. Individual variation in DEE could be explained by variation in ambient temperature (-), the duration of activity period (+) and area, but not by brood size, female body mass, brood mass or feeding rate. When the effect of ambient temperature and the duration of the activity period on the day of energy expenditure measurements were controlled for, female DEE still tended to level off with latitude. Temperature and activity alone can thus not explain the observed pattern. The present study suggests that parents at southern latitudes may be under a time constraint and do not increase energy expenditure because they have no more daylight hours available for foraging, while birds at northern latitudes may be under an energy constraint because they do not make full use of the long daylight period available.</t>
  </si>
  <si>
    <t>Verhulst, Simon/B-1613-2009; Moreno, Juan/AAB-1307-2019; Verhulst, Simon/S-3404-2019; Sanz, Juan Jose/B-8441-2011</t>
  </si>
  <si>
    <t>Verhulst, Simon/0000-0002-1143-6868; Moreno, Juan/0000-0003-1508-7295; Verhulst, Simon/0000-0002-1143-6868; Sanz, Juan Jose/0000-0003-2576-4050</t>
  </si>
  <si>
    <t>10.1007/PL00008842</t>
  </si>
  <si>
    <t>WOS:000085386700001</t>
  </si>
  <si>
    <t>Regnier, P; Vaillon, L; Strandmoe, S</t>
  </si>
  <si>
    <t>Schurmann, B</t>
  </si>
  <si>
    <t>Autonomous and advanced navigation techniques</t>
  </si>
  <si>
    <t>4TH ESA INTERNATIONAL CONFERENCE ON SPACECRAFT GUIDANCE, NAVIGATION AND CONTROL SYSTEMS AND TUTORIAL ON MODERN AND ROBUST CONTROL: THEORY, TOOLS AND APPLICATIONS</t>
  </si>
  <si>
    <t>ESA SPECIAL PUBLICATIONS</t>
  </si>
  <si>
    <t>4th ESA International Conference on Spacecraft Guidance, Navigation and Control Systems</t>
  </si>
  <si>
    <t>OCT 18-21, 1999</t>
  </si>
  <si>
    <t>ESTEC, NOORDWIJK, NETHERLANDS</t>
  </si>
  <si>
    <t>European Space Agcy, ESTEC</t>
  </si>
  <si>
    <t>ESTEC</t>
  </si>
  <si>
    <t>The Autonomous and Advanced Navigation Techniques (AANT) TRP Study has been performed by MATRA MARCONI SPACE (Toulouse, France) as prime contractor and GMV (Madrid, Spain) as major subcontractor. In the 96-98 time period, the study was aimed at investigating and evaluating autonomous GNC/FDIR strategies and concepts applicable to a wide range of interplanetary missions, focusing on ROSETTA. This paper describes the main achievements and results obtained in the design Pr functional validation of autonomous Attitude Measurement &amp; Control System for interplanetary missions. Investigations in the AOCS field covered several modes applicable to an interplanetary mission such as Inertial Pointing Modes (asteroid / comet detection, Earth / Sun pointing), Manoeuvre Modes (trajectory manoeuvres, slew manoeuvres, probe ejection), Slow Target Tracking Modes (planet / asteroid / comet in-orbit observation), Fast Target tracking Modes (asteroid fly-by), Safe and Earth Recovery Modes (Sun &amp; Earth acquisition and tracking), Hibernation Modes (spin or 3-axis stabilised concepts). The study focused mainly on technical breakthroughs such as innovative gyroless attitude estimation and control concepts, advanced Hinfinity control design techniques, autonomous tracking of celestial bodies, robust hibernation concepts, advanced FDIR techniques such as parity equations or monitoring tests of residuals from observation filters. The concepts and tools developed in the frame of the AANT study have already been reused in the frame of the ROSETTA and Mars Express on-going developments and can be re-used for future programmes such as Mars Sample Return or Technology missions.</t>
  </si>
  <si>
    <t>0379-6566</t>
  </si>
  <si>
    <t>92-9092-700-3</t>
  </si>
  <si>
    <t>WOS:000086446700067</t>
  </si>
  <si>
    <t>Ujvari, B; Korsos, Z</t>
  </si>
  <si>
    <t>Use of radiotelemetry on snakes: A review</t>
  </si>
  <si>
    <t>ACTA ZOOLOGICA ACADEMIAE SCIENTIARUM HUNGARICAE</t>
  </si>
  <si>
    <t>Radiotelemetry is a useful technique for studying certain aspects of the life history and ecology of snakes. In the present paper a comprehensive overview is given of all the methodological experiences of herpetological radiotelemetry in the past 25 years. A useful guideline shows how to plan and carry out a study on snakes using this advanced method. Summaries and helpful comments are presented of almost every chapter of such a project; the possible aims of the study, the choice of the snake species in question, the selection of the study area and the different transmitters, attaching the transmitter to the snake's body, obtaining optimum results and the analysis of the results. Separate chapters deal with the relevant technical aspects of radiotelemetry: type, size, life span and efficiency of the different transmitters and receivers; immobilisation of the snakes: anaesthesia and control during and after the implantation of the transmitter, cold immobilisation and local ansesthesia. Results, which can be obtained by radiotelemetry are thoroughly discussed: location of the snakes with different techniques, details of behaviour, feeding, breeding, hibernation and habitat preference. Mathematical formulas for identifying and calculating home range size and movement are briefly referred. Concepts and solutions of biotelemetry as a useful aid for studying thermoregulation and the thermal biology of snakes is also described. As an example, experiences from a project on a small European grassland viper (Vipera ursinii rakosiensis) are presented in order to illustrate problems and practical solutions when carrying out a radiotelemetric study. Two tables on the radiotelemetric studies carried out on snakes further complement the review.</t>
  </si>
  <si>
    <t>Ujvari, Beata/K-8722-2012</t>
  </si>
  <si>
    <t>Ujvari, Beata/0000-0003-2391-2988</t>
  </si>
  <si>
    <t>1217-8837</t>
  </si>
  <si>
    <t>WOS:000089009000003</t>
  </si>
  <si>
    <t>Townsend, GD; Pritchard, G</t>
  </si>
  <si>
    <t>Egg development in the stonefly Pteronarcys californica Newport (Plecoptera : Pteronarcyidae)</t>
  </si>
  <si>
    <t>Eggs of Pteronarcys californica Newport were incubated at fixed temperatures between 5 and 20 degrees C in the laboratory and at field temperatures in the Crowsnest River, Alberta. The regression of rate of development on temperature between 5-15 degrees C gave a developmental zero of 3.125 degrees C. Within the range 10-20 degrees C, highest hatching success and fewest days to median hatch occurred at 15.0 or 17.5 degrees C, but physiological time (day-degrees) for egg hatching increased with temperature throughout, markedly so above 15 degrees C. A minimum of 182 days was required for 50% hatch in the laboratory, with no observable development for approximately 80 days. Eggs placed in the river on 25 May 1993 started to hatch on 17 October 1993, and the pulse of larval recruitment in the field population occurred between April and August, 11 to 15 months after oviposition. Eggs hatched over periods of 130-322 days at different temperatures in the laboratory, and over an 11-month period in the field. The placement of diapause early in embryonic development is suggested as a cause of extended recruitment. The variety of embryonic development in Plecoptera is briefly reviewed.</t>
  </si>
  <si>
    <t>10.1076/0165-0424(200001)22:1;1-Z;FT019</t>
  </si>
  <si>
    <t>WOS:000085483700003</t>
  </si>
  <si>
    <t>Leloup, JC; Goldbeter, A</t>
  </si>
  <si>
    <t>Modeling the molecular regulatory mechanism of circadian rhythms in Drosophila</t>
  </si>
  <si>
    <t>Thanks to genetic and biochemical advances on the molecular mechanism of circadian rhythms in Drosophila, theoretical models closely related to experimental observations can be considered for the regulatory mechanism of the circadian clock in this organism. Modeling is based on the autoregulatory negative feedback exerted by a complex between PER and TIM proteins on the expression of per and tim genes. The model predicts the occurrence of sustained circadian oscillations in continuous darkness. When incorporating light-induced TIM degradation, the model accounts for damping of oscillations in constant light, entrainment of the rhythm by light-dark cycles of varying period or photoperiod, and phase shifting by light pulses. The model further provides a molecular dynamical explanation for the permanent or transient suppression of circadian rhythmicity triggered in a variety of organisms by a critical pulse of light. Finally, the model shows that to produce a robust rhythm the various clock genes must be expressed at the appropriate levels since sustained oscillations only occur in a precise range of parameter values. (C) 2000 John Wiley &amp; Sons, Inc.</t>
  </si>
  <si>
    <t>Leloup, Jean-Christophe/0000-0002-5488-9381</t>
  </si>
  <si>
    <t>WOS:000084610200013</t>
  </si>
  <si>
    <t>Perdikis, D; Lykouressis, D</t>
  </si>
  <si>
    <t>Effects of various items, host plants, and temperatures on the development and survival of Macrolophus pygmaeus Rambur (Hemiptera : Miridae)</t>
  </si>
  <si>
    <t>Nymphal development and survival of Macrolophus pygmaeus Rambur (Hemiptera: Miridae) on various host plants, in the presence and absence of various insect prey, and on bee pollen and pollen from Ecbalium elaterium L. (Cucurbitaceae) in various combinations were studied. The effect of temperature on the development and mortality of M. pygmaeus nymphs was also studied. Experiments were conducted in temperature cabinets maintained at 65 +/- 5% RH, 16L:8D h photoperiod, and constant temperatures, depending on the experiment. Results demonstrated that M. pygmaeus can successfully complete its development on tomato, eggplant, cucumber, pepper, and green beans in the absence of insect prey. In the presence of insect prey, IM. pygmaeus had the shortest period of nymphal development on eggplant with Trialeurodes vaporariorum (Westwood) followed by Myzus persicae (Sulzer), Macrosiphum euphorbiae (Thomas), Aphis gossypii Glover, and Tetranychus urticae Koch. Mortality of M. pygmaeus nymphs was relatively higher in the absence than in the presence of prey on various host plants but was not considered a factor restricting predator establishment. M; pygmaeus completed its development, even in the absence of prey, under a range of temperatures from 15 to 30 degrees C on tomato, with optimum development at 30 degrees C. Bee pollen and pollen from E. elaterium, when offered separately, were sufficient to support successful predator nymphal development and survival. Bee pollen contributed considerably to the development and survival of the nymphs when it was included in diets containing other food sources, like eggplant leaves and M. persicae. (C) 2000 Academic Press.</t>
  </si>
  <si>
    <t>10.1006/bcon.1999.0774</t>
  </si>
  <si>
    <t>WOS:000084939900007</t>
  </si>
  <si>
    <t>Madec, L; Desbuquois, C; Coutellec-Vreto, MA</t>
  </si>
  <si>
    <t>Phenotypic plasticity in reproductive traits: importance in the life history of Helix aspersa (Mollusca : Helicidae) in a recently colonized habitat</t>
  </si>
  <si>
    <t>Reproductive traits of the land snail Helix aspersa Muller were investigated under artificial conditions from two samples, one collected from a population exposed to unpredictable human pressures in its natural environment, i.e. a recently created polder area with intensive agriculture, and the other from a snail farm in which animals were reared under constant conditions defined as 'optimal' for growth and reproduction. Results were compared with data collected from natural populations of the same region (Brittany) and from habitats spanning the environmental heterogeneity of the range of the species. A large part of the variation among populations could be explained by different phenotypic covariances between shell size, clutch size and egg size, but not by the number of clutches per snail. Thus, the higher egg production of snails from the polders was related to (i) a strong correlation between clutch size and shell size, shell size being in the upper limit of the overall range for the region concerned; (ii) an uncommonly low egg weight in comparison with the 'norm' of Helix aspersa, this trait seeming to be involved in a trade-off with clutch size. Second clutches were smaller than the first ones, but their eggs were significantly heavier. This difference may be linked to a size-dependent mortality of juveniles during winter which arises in all populations in which hibernation occurs as an adaptation to low temperatures. In addition to the selective regime usually involved for populations of helicid snails from Western Europe, several unpredictable mortality factors occurred in the polders area: herbicide and pesticide treatments (lethal for young snails), human predation (lethal for adults) and burning (lethal for all snails). Life-history patterns of Helix aspersa are discussed in relation to its ability to successfully colonize a large range of habitats modified by humans, to such an extent that it can become a pest. (C) 2000 The Linnean Society of London.</t>
  </si>
  <si>
    <t>Coutellec, Marie-Agnes/F-5521-2012</t>
  </si>
  <si>
    <t>10.1006/bijl.1999.0324</t>
  </si>
  <si>
    <t>WOS:000084912400002</t>
  </si>
  <si>
    <t>Hendricks, P; Genter, DL; Martinez, S</t>
  </si>
  <si>
    <t>Bats of Azure Cave and the Little Rocky Mountains, Montana</t>
  </si>
  <si>
    <t>During 1996-1998, we documented eight species of bats in the Little Rocky Mountains of Phillips County, north-central Montana, USA.: Western Small-footed Myotis (Myotis ciliolabrum), Western Long-eared Myotis (M. evotis), Little Brown Myotis (M. lucifugus), Long-legged Myotis (M. volans), Big Brown Bat (Eptesicus fuscus), Townsend's Big-eared Bat (Corynorhinus townsendii), Silver-haired Bat (Lasionycteris noctivagans), Hoary Bat (Lasiurus cinereus). Presence of Lasionycteris was based on recorded vocalizations, all other species were captured more than once (n = 212 total individuals). Six species (all but the last two listed above) were captured at the mouth of Azure Cave. Sex ratios in samples of the three most common species at Azure Cave (M. lucifugus, M. volans, E. fuscus) were significantly biased (P &lt; 0.05) for males. Five species were captured at stock ponds, and two additional species were detected but not captured at water sources. Mean hibernation counts in Azure Cave during April 1997 and 1998 were. 1246 and 1120 bats, respectively; mean count during November 1998 was 1604 bats. These counts indicate more than a doubling in the number of bats using the cave since the first complete count in April 1978, and make Azure Cave the largest bat hibernaculum known in Montana and one of the largest in the Pacific Northwest and northern Rocky Mountain regions. Four bat species have been documented in Azure Cave (M. lucifugus, M. volans, E. fuscus, C. townsendii), with Myotis spp. consistently comprising the majority of individuals. Counts of bats in Azure Cave from previous studies during various months indicate that the cave is not used as a maternity site, probably because the cave environment is too cold (about 6.5-7.5 degrees C throughout the year). Annual emergence probably occurs in late May to early June, fall swarming probably occurs from late August to mid-September. Weight of E. fuscus and M. lucifugus increased from summer to fall, but late-flying E. fuscus in October weighed less than September individuals, possibly because they had yet to attain threshold fat reserves prior to hibernation, or perhaps as a trade-off for increased mating opportunities late in the breeding season.</t>
  </si>
  <si>
    <t>WOS:000086104000010</t>
  </si>
  <si>
    <t>Sullivan, MJ; Currin, CA</t>
  </si>
  <si>
    <t>Weinstein, MP; Kreeger, DA</t>
  </si>
  <si>
    <t>Community structure and functional dynamics of benthic microalgae in salt marshes</t>
  </si>
  <si>
    <t>CONCEPTS AND CONTROVERSIES IN TIDAL MARSH ECOLOGY</t>
  </si>
  <si>
    <t>Meeting on Concepts and Controversies in Tidal Marsh Ecology</t>
  </si>
  <si>
    <t>VINELAND, NJ</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</si>
  <si>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</si>
  <si>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0-7923-6019-2</t>
  </si>
  <si>
    <t>WOS:000167496200006</t>
  </si>
  <si>
    <t>Geoghegan, IE; Chudek, JA; Mackay, RL; Lowe, C; Moritz, S; Mcnicol, RJ; Birch, ANE; Hunter, G; Majerus, MEN</t>
  </si>
  <si>
    <t>Study of anatomical changes in Coccinella septempunctata (Coleoptera : Coccinellidae) induced by diet and by infection with the larva of Dinocampus coccinellae (Hymenoptera : Braconidae) using magnetic resonance microimaging</t>
  </si>
  <si>
    <t>7th International Symposium on Ecology of Aphidophaga</t>
  </si>
  <si>
    <t>AUG 31-SEP 04, 1999</t>
  </si>
  <si>
    <t>BROMONT, CANADA</t>
  </si>
  <si>
    <t>A range of nuclear magnetic resonance (NMR) techniques,H-1 liquid spectroscopy and T-1 and T-2 relaxation measurements, and microimaging, have been used to observe changes taking place within the bodies of live samples of Coccinella septempunctata, under a variety of conditions. NMR measurements showed that various organs could be seen and identified. It also showed that by changing the diet of the ladybird from aphids [Acyrthosiphon pisum (Harris)] to a standard artificial diet, major changes took place in the insects' tissues. By using a combination of all three techniques it was concluded that on changing the diet of C. septempunctata a mass of nutrient was built up within the insect's abdomen possibly in the same manner as happens before diapause. Changes in the response to NMR measurements were also seen after infection of C. septempunctata by the parasitoid wasp (Dinocampus coccinellae). Most significantly an image of the parasitoid larva could be seen within the body mass of the ladybird. It was con eluded that NMR could become a major tool in the non-destructive study of insects not just as a means of studying anatomy but also to observe changes in the nature of body tissue.</t>
  </si>
  <si>
    <t>10.14411/eje.2000.070</t>
  </si>
  <si>
    <t>WOS:000166433200004</t>
  </si>
  <si>
    <t>Takafuji, A; Ozawa, A; Nemoto, H; Gotoh, T</t>
  </si>
  <si>
    <t>Spider mites of japan: Their biology and control</t>
  </si>
  <si>
    <t>4th International Symposium on Population Dynamics of Plant-inhabiting Mites</t>
  </si>
  <si>
    <t>MAY 10-14, 1999</t>
  </si>
  <si>
    <t>KYOTO, JAPAN</t>
  </si>
  <si>
    <t>Japanese Soc Appl Entomol &amp; Zool, Acarol Soc Japan, Honokai Fdn</t>
  </si>
  <si>
    <t>Spider mite biology and control in Japan were reviewed. Seventy-eight spider mite species of 16 genera (Family Tetranychidae) have been recorded in Japan. Several of the species recently described were separated from a species complex comprising strains with different ecological performance such as host range. These separations were first supported by crossing experiments and then confirmed by molecular genetic studies. Spider mite control in Japan is still dependent on heavy acaricide spraying in order to attain products of extremely high quality. The commercial use of natural enemies in spider mite management has just started.</t>
  </si>
  <si>
    <t>10.1023/A:1006453209154</t>
  </si>
  <si>
    <t>WOS:000165378900002</t>
  </si>
  <si>
    <t>Chadwick-Furman, NE; Spiegel, M</t>
  </si>
  <si>
    <t>Abundance and clonal replication in the tropical corallimorpharian Rhodactis rhodostoma</t>
  </si>
  <si>
    <t>The corallimorpharian Rhodactis rhodostoma appears to be an opportunistic species capable of rapidly monopolizing patches of unoccupied shallow substrate on tropical reefs. On a fringing coral reef at Eilat, Israel, northern Red Sea, we examined patterns of abundance and clonal replication in R. rhodostoma in order to understand the modes and rates of spread of polyps across the reef flat. Polyps were abundant on the inner reef flat (maximum 1510 polyps m(-2) and 69% cover), rare on the outer reef flat, and completely absent on the outer reef slope at &gt;3 m depth. Individuals cloned throughout the year via 3 distinct modes: longitudinal fission, inverse budding, and marginal budding. Marginal budding is a replicative mode not previously described. Cloning mode varied significantly with polyp size. Approximately 9% of polyps cloned each month, leading to a clonal doubling time of about 1 year. The rate of cloning varied seasonally and depended on day length and seawater temperature, except for a brief reduction in cloning during midsummer when polyps spawned gametes. Polyps of R. rhodostoma appear to have replicated extensively following a catastrophic low-tide disturbance in 1970, and have become an alternate dominant to stony corals on parts of the reef flat.</t>
  </si>
  <si>
    <t>Chadwick, Nanette/F-8076-2013</t>
  </si>
  <si>
    <t>Chadwick, Nanette/0000-0003-3559-2248</t>
  </si>
  <si>
    <t>WOS:000165459200001</t>
  </si>
  <si>
    <t>Steenberg, T; Ogaard, L</t>
  </si>
  <si>
    <t>Mortality in hibernating turnip moth larvae, Agrotis segetum, caused by Tolypocladium cylindrosporum</t>
  </si>
  <si>
    <t>MYCOLOGICAL RESEARCH</t>
  </si>
  <si>
    <t>At one sampling site an entomopathogenic fungus, tentatively identified as Tolypocladium cylindrosporum, was found to severely reduce populations of hibernating turnip moth lan ae (Agrotis segetum) in consecutive winters, while it was never recorded from other collection sites. It produced cylindrical conidia (5.5 x 2 mu m) and smaller, ellipsoidal conidia (3.8 x 2.8 mu m) in slimy heads from flask-shaped phialides with thin necks, which occasionally were bent. Phialides were scarce and never occurred in hue verticils. Colonies were pale yellow, cottony on artificial medium, with a characteristic mouldy smell. The infectivity of the fungus was tested in a semi-field trial where suspensions of conidia were applied to hibernating turnip moth larvae in plastic buckets. The experiment also included buckets with larvae and/or soil from the infested site in order to study the natural fungal-induced mortality. The experiment was started in mid-October and buckets were collected four times from January until May. The fungus had caused high mortality by January, when almost 70% of the treated larvae were infected and by March more than 94% of the larvae had been killed. For larvae from the naturally infested site the prevalence was 21% in mid-October and by March it had reached 93%. The ability of the fungus to infect insects at low temperatures may be related to a relatively low optimum temperature for growth of 21 degrees C, which is lower than for the majority of entomopathogenic hyphomycetes. Host range studies with 10 insect species indicated that the Fungus is probably specific to hibernating cutworms.</t>
  </si>
  <si>
    <t>0953-7562</t>
  </si>
  <si>
    <t>10.1017/S0953756299001318</t>
  </si>
  <si>
    <t>WOS:000085404000014</t>
  </si>
  <si>
    <t>Koppenhofer, AM; Ganguly, S; Kaya, HK</t>
  </si>
  <si>
    <t>Ecological characterisation of Steinernema monticolum, a cold-adapted entomopathogenic nematode from Korea</t>
  </si>
  <si>
    <t>This study describes the basic ecological characteristics of the entomopathogenic nematode Steinernema monticolum that was originally isolated from soil in a mountain forest on Mount Jiri, Republic of Korea. Under laboratory conditions, S. monticolum infected a wide range of insect species but appeared best adapted to lepidopteran larvae as hosts. It uses an intermediate foraging strategy with a low attachment rate to mobile hosts on the soil surface and poor infection of sedentary hosts placed at greater than or equal to5 cm soil depth. S. monticolum infected hosts over a wide range of soil moisture ranging from -1500 kPa to -3 kPa. It has a wide thermal activity range with optimum infectivity from 12 to 25 degreesC. When stored in water over a 6 month period, S. monticolum persisted well from 5 to 25 degreesC. Its infectivity also remained high when stored from 5 to 15 degreesC but declined faster at 25 degreesC. Because of its foraging strategy and adaptation to cool temperatures, S. monticolum has potential for the control of pests, especially Lepidoptera, that hibernate in the upper soil layer or soil litter.</t>
  </si>
  <si>
    <t>10.1163/156854100509268</t>
  </si>
  <si>
    <t>WOS:000165417000004</t>
  </si>
  <si>
    <t>Zamora, B; Gnojek, T</t>
  </si>
  <si>
    <t>USDA; USDA</t>
  </si>
  <si>
    <t>Total available carbohydrates in serviceberry after late summer and fall burning</t>
  </si>
  <si>
    <t>SHRUBLAND ECOSYSTEM GENETICS AND BIODIVERSITY: PROCEEDINGS</t>
  </si>
  <si>
    <t>11th Wildland Shrub Symposium</t>
  </si>
  <si>
    <t>JUN 13-15, 2000</t>
  </si>
  <si>
    <t>BRIGHAM YOUNG UNIV, PROVO, UT</t>
  </si>
  <si>
    <t>BRIGHAM YOUNG UNIV</t>
  </si>
  <si>
    <t>Total available carbohydrate (TAC) storage and depletion was measured in late summer and fall burned and unburned serviceberry (Amelanchier alnifolia). The purpose of the study was to assess the influence of late season prescribed fire on the vigor of serviceberry, a key browse species on white-tailed deer (Odecoileus virginianus ochrourus) winter range in northeastern Washington. All plants displayed similar TAC cycles through the first growing season following treatment. TAC levels in stems were highest prior to bud activity and declined during the early stages of growth (March, April, May). The low levels of stem TAC coincided with periods of maximum stem growth. Roots had the highest TAC concentrations prior to dormancy, then declined as stem elongation progressed to mid-season. After maximum stem elongation, root TAC levels increased significantly through the remaining growing season. Late summer burned plants displayed immediate new growth following treatment, and advanced phenology during the first growing season in contrast to fall burned and control plants. The first year growth of fall burned shrubs was delayed until after control plants had initiated stem elongation. Neither burn treatment had major impacts on carbohydrate storage nor vigor of shrub growth.</t>
  </si>
  <si>
    <t>WOS:000175696900041</t>
  </si>
  <si>
    <t>Eads, BD; Hand, SC</t>
  </si>
  <si>
    <t>Regulatory features of transcription in isolated mitochondria from Artemia franciscana embryos</t>
  </si>
  <si>
    <t>Optimal conditions were developed for an in organello transcriptional run-on assay using mitochondria isolated from Artemia franciscana embryos to investigate potential regulatory features of RNA synthesis under conditions of anoxia-induced quiescence. Transcription is not dependent on oxidative phosphorylation for maximal activity when exogenous ATP is available. Bona fide transcription products, as assessed by hybridization with specific mitochondrial cDNAs from A. franciscana, are produced in an inhibitor-sensitive manner. Transcription rate measured at pH 7.9 is reduced 80% when pH is lowered to 6.3, a pH range that mimics the in vivo change seen on exposure of embryos to anoxia. The proton sensitivity of mitochondrial RNA synthesis may provide a mechanism to depress this significant energy expenditure during quiescence. The influence of nucleotide concentration on kinetics is complicated by an interdependence among nucleotide species. ATP inhibition observed at subsaturating UTP concentrations is relieved when UTP is at saturating, physiologically relevant levels. Taken together, these data suggest that local (versus nuclear mediated) control is important in dictating mitochondrial transcription during rapid modulations in gene expression, such as those observed under anoxia-induced quiescence.</t>
  </si>
  <si>
    <t>R1588</t>
  </si>
  <si>
    <t>R1597</t>
  </si>
  <si>
    <t>WOS:000084225100007</t>
  </si>
  <si>
    <t>Isidorov, V; Jaroszynska, J; Sacharewicz, T; Piroznikow, E</t>
  </si>
  <si>
    <t>Natural VOC emissions from forests in Poland</t>
  </si>
  <si>
    <t>ATMOSPHERIC ENVIRONMENT</t>
  </si>
  <si>
    <t>On the basis of the last inventory of forests and climatic conditions in Poland, a national evaluation of the emissions of reactive volatile organic compounds (VOCs) was carried out. Calculations took into account the composition and age structure of forests as well as the temperature dependencies of VOC emission rate for the main European forest-forming tree species. In the case of isoprene, the dependence on illumination level and day length was also taken into account. Estimations were made for all 49 administrative regions of Poland. Depending on weather conditions in different years, the total VOC emission of Polish forests can be in the range 186-763 kt yr(-1). For instance, for a moderately warm year, 1992, it was estimated at 440.6 kt, which represents 25% of the total VOC emissions in Poland. (C) 1999 Elsevier Science Ltd.</t>
  </si>
  <si>
    <t>Isidorov, Valery/B-3698-2018; Piroznikow, Ewa/E-4617-2019</t>
  </si>
  <si>
    <t>Isidorov, Valery/0000-0001-8185-3301; Piroznikow, Ewa/0000-0002-9550-3262</t>
  </si>
  <si>
    <t>1352-2310</t>
  </si>
  <si>
    <t>10.1016/S1352-2310(97)00362-2</t>
  </si>
  <si>
    <t>WOS:000083249200017</t>
  </si>
  <si>
    <t>Moriya, K; Hochel, J; Pearson, JT; Tazawa, H</t>
  </si>
  <si>
    <t>Cardiac rhythms in developing chicks</t>
  </si>
  <si>
    <t>COMPARATIVE BIOCHEMISTRY AND PHYSIOLOGY A-MOLECULAR AND INTEGRATIVE PHYSIOLOGY</t>
  </si>
  <si>
    <t>International Symposium on Cardiac Rhythms in Animals</t>
  </si>
  <si>
    <t>MAR, 1998</t>
  </si>
  <si>
    <t>MURORAN INST TECHNOL, MURORAN, JAPAN</t>
  </si>
  <si>
    <t>MURORAN INST TECHNOL</t>
  </si>
  <si>
    <t>Instantaneous heart rate (IHR) of chicks was determined by electrocardiogram measured non-invasively from the day of hatch to day 6 for continuity of investigation of HR fluctuations from embryos and for ascertainment of HR diurnal rhythms. In Experiment I, IHR was determined for 1-h periods twice a day, in daytime and at night, to investigate development of heart rate fluctuations (variability and irregularities). Chick IHR was substantially more arrhythmic than embryonic HR and spontaneous accelerations dominated HR fluctuations. Chick HR fluctuations were categorized into three types, [1] Type I as a widespread baseline HR (20-50 bpm) due to respiratory arrhythmia, with a mean oscillatory frequency of 0.74 Hz (range 0.4-1.2 Hz); [2] Type II as low frequency oscillations of baseline HR, at a mean of 0.07 Hz (range 0.04-0.10 Hz), and [3] Type III as non-cyclic irregularities, dominated by frequent transient accelerations. In Experiment II, continuous measurements of HR were made under conditions of a natural photoperiod, thermoneutrality and with feed available throughout the first week after hatching and circadian rhythms of HR were ascertained. HR was very variable in the daytime (250-500 bpm), due in part to feeding and activity, and decreased to a diurnal low (200-350 bpm) at night when mean HR was relatively stable. HR fluctuations persisted throughout the diurnal cycle. (C) 1999 Elsevier Science Inc. All rights reserved.</t>
  </si>
  <si>
    <t>Pearson, James T/B-4631-2012</t>
  </si>
  <si>
    <t>Pearson, James T/0000-0002-3318-5406</t>
  </si>
  <si>
    <t>10.1016/S1095-6433(99)00138-5</t>
  </si>
  <si>
    <t>WOS:000084692100011</t>
  </si>
  <si>
    <t>Duponchelle, F; Cecchi, P; Corbin, D; Nunez, J; Legendre, M</t>
  </si>
  <si>
    <t>Spawning season variations of female Nile Tilapia, Oreochromis niloticus, from man-made lakes of Cote D'Ivoire</t>
  </si>
  <si>
    <t>The spawning season of Oreochromis niloticus females was studied over two annual cycles in 6 small agropastoral and 2 large hydroelectric reservoirs of Cote d'Ivoire (Ayame and Kossou), situated between 5 and 10 degrees N of latitude. Reproduction occurred during a marked season in the agropastoral reservoirs and in Lake Ayame, whereas it was continuous in Lake Kossou. Spawning season differed between reservoirs and among years within the same reservoir. Seasonal changes in temperature, rainfall, day length, chlorophyll a concentration and water level often corresponded with changes in the annual spawning cycle. However, annual periodicity of O. niloticus reproduction was more likely influenced by the ephemerides cycle.</t>
  </si>
  <si>
    <t>Nunez, Jesus/J-4015-2016; Duponchelle, Fabrice/K-1998-2016</t>
  </si>
  <si>
    <t>Nunez, Jesus/0000-0003-3668-5446; DUPONCHELLE, Fabrice/0000-0003-0497-2264; LEGENDRE, Marc/0000-0003-3122-2098</t>
  </si>
  <si>
    <t>10.1023/A:1007588010824</t>
  </si>
  <si>
    <t>WOS:000084346500005</t>
  </si>
  <si>
    <t>Logan, JA; Bentz, BJ</t>
  </si>
  <si>
    <t>Model analysis of mountain pine beetle (Coleoptera : Scolytidae) seasonality</t>
  </si>
  <si>
    <t>The mountain pine beetle, Dendroctonus ponderosae Hopkins, is a natural disturbance agent of considerable consequence in western pine forests. This economically and ecologically important insect has a strong requisite for maintaining a strict seasonality. Given this ecological requirement, it is somewhat surprising that no evidence for diapause or other physiological tinting mechanism has been found. Seasonality and phenological timing for this species are apparently under direct temperature control. We investigate the consequences of direct temperature control by first constructing a computationally efficient phenology model based on previously published temperature dependent developmental data. We explored the dynamic properties of this model when subjected to observed microhabitat temperatures representing a range of thermal habitats from one region of the mountain pine beetle distribution. We also investigated the consequences of global climate change on phenology and seasonality. Our results indicate that an adaptive seasonality is a natural consequence of the interaction between developmental parameters and seasonal temperatures. Although this adaptive phenology appears to be resilient to temperature fluctuations, changes in climate within the magnitude of predicted climate change under a CO(2) doubling scenario are capable of shifting a thermally hostile environment to a thermally benign environment. Similarly, increasing temperature by the same amount resulted in phenological disruption of a previously favorable thermal habitat. We discuss the implications of these results for restricting the current distribution of mountain pine beetle, and the potential for shifting distribution caused by global climate change.</t>
  </si>
  <si>
    <t>10.1093/ee/28.6.924</t>
  </si>
  <si>
    <t>WOS:000084592500002</t>
  </si>
  <si>
    <t>Adaptive phenotypic plasticity and its difference between univoltine and multivoltine populations in a bruchid beetle, Kytorhinus sharpianus</t>
  </si>
  <si>
    <t>The multivoltine bruchid Kytorhinus sharpianus shows seasonal phenotypic plasticity in adult longevity, the preoviposition period, and the number of eggs laid without feeding between the diapausing and nondiapausing generations. This study compared the norms of reaction in three life-history traits between the univoltine Aomori and multivoltine Mitsuma populations. The directions of response in the norms of reaction were similar in both populations, although their response curves differed between populations. This result indicated a potential for variation in seasonal phenotypic plasticity in the univoltine population. However, the variation in the norms of reaction was small in both populations, suggesting strong selection pressure on the plasticity in the multivoltine population. These results also suggest that the univoltine Aomori population may have originated from a multivoltine population.</t>
  </si>
  <si>
    <t>10.2307/2640457</t>
  </si>
  <si>
    <t>WOS:000084703100030</t>
  </si>
  <si>
    <t>Nilson, G; Andren, C; Ioannidis, Y; Dimaki, M</t>
  </si>
  <si>
    <t>Ecology and conservation of the Milos viper, Macrovipera schweizeri (Werner, 1935)</t>
  </si>
  <si>
    <t>AMPHIBIA-REPTILIA</t>
  </si>
  <si>
    <t>The Miles viper (Macrovipera schweizeri) is nocturnal from early summer until mid-September. The typical habitat was maquis terrain with small and large bushes on gravel or rocky ground. Telemetric studies showed that cryptic basking behaviour was used during 23.5% of the localisations, and a preference for large bushes (77.7%). The mean distance moved between two succeeding days was 28.5 m (with s((x) over bar) of 47.9), and in general, the male home range covered an area of 10 to 20 ha, while the female home range was smaller. Hibernacula were south facing and situated in the middle of the home ranges. Population density was 50 adult vipers per km(2) in the optimal habitats. The total population for western Miles was estimated to be around 2,500 adult vipers during the study period (1993-98). The present total population on Miles seems to be below 3,000 adult animals. The species has been isolated since the Pliocene, and adapted to a diet of passerine birds. A pattern of twice-a-year foraging during spring and autumn bird migrations was highlighted. During spring, the vipers tend to be concentrated around water pools; in the dry autumn nights they climb up trees for resting birds. In years with a cold spring or autumn, critical situations may occur with starvation, resulting in cyclic population patterns. Mid-May is the mating period. The female reproductive cycle is biennial. The sex ratio is nearly equal. Around 600 specimens reach adulthood and participate in the reproductive activities each year. Mining and fires destroy habitat. The yearly estimated removal by man and road killing of vipers is up to 500-600 adult specimens. Thus, the input and out-take of adult specimens is of the same magnitude, and equal to a yearly 25% turnover. This indicates a very delicate balance, and even a small change that increases the removed number can lead towards a rapid extinction. A conservation program is urgently needed and should include the establishment of protected areas, the closing of roads for night-time driving, and prohibition of increased mining activities.</t>
  </si>
  <si>
    <t>0173-5373</t>
  </si>
  <si>
    <t>10.1163/156853899X00411</t>
  </si>
  <si>
    <t>WOS:000084551500001</t>
  </si>
  <si>
    <t>van Klinken, RD</t>
  </si>
  <si>
    <t>Developmental host-specificity of Mozena obtusa (Heteroptera : Coreidae), a potential biocontrol agent for Prosopis species (Mesquite) in Australia</t>
  </si>
  <si>
    <t>Mozena obtusa Uhler (Heteroptera: Coreidae) was examined in quarantine for its potential as a biological control agent of Prosopis species (mesquite) in Australia. Trials were conducted on 16 nontarget plant species to estimate its developmental host range. Complete development occurred on all Prosopis species that have become naturalized in Australia as web as on four Australian native species (Neptunia species and Paraserianthes lophantha), although reproductive diapause prevented assessment of subsequent fecundity. Development through the first feeding nymphal instar also occurred on other plant species representing two subfamilies. Nymphal performance was highly variable on both target and nontarget species, possibly because variation in plant nitrogen composition affected plant quality. The correlation between environment, plant nitrogen, and plant quality is likely to be sufficiently strong to determine whether a plant species can support development. Plant quality should therefore be considered when predicting the field host range of M. obtusa and of sap-sucking coreids generally. Nonetheless, our preliminary results suggest that M. obtusa may not be sufficiently specific for release in Australia, although insufficient understanding of its oviposition behavior in the held and the effect of plant quality on development means that its rejection would be premature. (C) 1999 Academic Press.</t>
  </si>
  <si>
    <t>van Klinken, Rieks/B-1772-2009</t>
  </si>
  <si>
    <t>van Klinken, Rieks/0000-0002-7578-8977</t>
  </si>
  <si>
    <t>10.1006/bcon.1999.0762</t>
  </si>
  <si>
    <t>WOS:000083618900006</t>
  </si>
  <si>
    <t>Armbruster, P; Bradshaw, WE; Steiner, AL; Holzapfel, CM</t>
  </si>
  <si>
    <t>Evolutionary responses to environmental stress by the pitcher-plant mosquito, Wyeomyia smithii</t>
  </si>
  <si>
    <t>We performed truncation selection for increased fitness (r(c)) under conditions of chronic stress from the combined effects of low nutrients and high temperature, representative of extremes likely to be encountered in nature by the pitcher-plant mosquito, Wyeomyia smithii. We performed selection on geographical parental populations and their hybrids to determine whether hybridization would facilitate or constrain adaptation under our selection protocol. The stressful environment decreased fitness (r(c)) by 54% averaged across all populations relative to near-optimal conditions. After approximate to 10 generations of selection under chronically stressful conditions, exactly one-half of the parental and one-half of the hybrid populations had gone extinct. Thus hybridization had no effect on the likelihood of population persistence. Fitness (r(c)) of the surviving populations did not show any response to selection. Despite initial hybrid vigour under stressful conditions, the fitness (r(c)) of surviving hybrid populations was either equal to, or worse than, the fitness (r(c)) of surviving parental populations after approximate to 10 generations of selection. These results suggest that outcrossing populations to augment genetic variation and facilitate adaptation to a rapidly changing environment may not be useful over longer time scales, even in cases where hybridization does initially increase fitness. Although we detected no direct response to selection for increased fitness (r(c)) under lifetime chronic stress, selected populations showed a strong correlated response for survivorship through transient, acute heat and desiccation shock. In evaluating how organisms might respond to future climate change, biologists must maintain a clear distinction between lifelong performance in chronically stressful environments and short-term survivorship through transient, acute stress.</t>
  </si>
  <si>
    <t>10.1038/sj.hdy.6886040</t>
  </si>
  <si>
    <t>WOS:000084472200002</t>
  </si>
  <si>
    <t>Noonan, GR</t>
  </si>
  <si>
    <t>GIS analysis of the biogeography of beetles of the subgenus Anisodactylus (Insecta : Coleoptera : Carabidae : genus Anisodactylus)</t>
  </si>
  <si>
    <t>The advent of GIS technology and the World Wide Web, respectively, facilitate analysing geographical relationships and electronically storing and exchanging biogeographic data. This paper illustrates GIS technology with a study of the subgenus Anisodactylus Dejean (Insecta: Coleoptera: Carabidae: genus Anisodactylus). Species are concentrated in three centres of biodiversity in North America and in four in lands near the western Mediterranean. These centres largely correspond to current areas of wetlands. Eurasia has fewer species than expected based on its area, probably because large portions have habitats unfavourable for the subgenus and/or are poorly collected for Carabidae. Members of the subgenus are primarily adapted to areas with January temperatures between -10 and 10 degrees C, July temperatures from 10 to 30 degrees C and mean annual precipitation from 20 to 200 mm. Cold is apparently a major limiting factor because it typically occurs during several consecutive months of winter and is difficult to escape except by hibernation. Heat is less of a stress when moisture is sufficient. The size of geographical ranges is often larger in the North than in the South and correlates with the latitude of the centre of ranges at r =0.42 (level of significance =0.05). Geographic ranges are often smaller in western North America and in the western Mediterranean than elsewhere in the Northern Hemisphere. Explanations for the smaller sizes include portions of western North America having unfavourable desert or montane habitats, the Rocky Mountains and deserts barring eastward dispersal of species, and the smaller size and more patchy distribution of climatic zones and habitats. In North America geographical ranges west of the Rocky Mountains are north-south elongated because they track primarily north-south orientated climatic zones and because mountains and deserts bar eastward extension. Ranges in north-eastern and north-central North America tend to extend east-west along temperature isotherms. In Eurasia many ranges are stretched east-west because of the shape of the continent and because many northern and southern areas lack suitable habitats. Species with relatively high numbers of apomorphic character states cluster in western Eurasia and to a lesser extent in western North America. The North American centres of biodiversity are post-Wisconsin phenomena while those near the western Mediterranean probably dale from the Oligocene or Miocene.</t>
  </si>
  <si>
    <t>10.1046/j.1365-2699.1999.00362.x</t>
  </si>
  <si>
    <t>WOS:000085366500002</t>
  </si>
  <si>
    <t>Keatinge, JDH; Qi, A; Wheeler, TR; Subedi, M; Shah, PB; Ellis, RH; Summerfield, RJ</t>
  </si>
  <si>
    <t>Annual legume species as green manures/cover crops in low-input farming systems of Nepal</t>
  </si>
  <si>
    <t>MOUNTAIN RESEARCH AND DEVELOPMENT</t>
  </si>
  <si>
    <t>Conference on Poverty, Rural Livelihoods, and Land Husbandry in Hillside Environments</t>
  </si>
  <si>
    <t>JAN 06-08, 1999</t>
  </si>
  <si>
    <t>BEDFORD, ENGLAND</t>
  </si>
  <si>
    <t>Models, which predict the duration between sowing and reproductive maturity, are used to examine the suitability of cover legumes for use in farming systems of the mid-hills region of Nepal. The National Agricultural Research Council hill research institutes at Hattiban, Lumle, and Pakhribas were selected for study. In addition, the temperature regimes of a typical span of elevations (600-2,400 m) were constructed to examine the range of environmental variability associated with cropping in this region. Models predicting rates of crop development were used to determine the feasibility of six legume cover species to reach maturity prior to the sowing period for the principal summer cereal crops. Model outputs indicate substantial variability in maturity dates resulting from genotype, site, elevation, and sowing date effects. Vicia faba, Vicia villosa ssp. dasycarpa, and Lupinus mutabilis grown as autumn-sown crops across most of the mid-hills would be feasible where early sowing is possible. More caution would be needed if Vida saliva or Trifolium resupinatum were chosen because they are only likely to mature early enough to permit unhindered summer cereal sowing at lower elevations.</t>
  </si>
  <si>
    <t>0276-4741</t>
  </si>
  <si>
    <t>WOS:000083892400008</t>
  </si>
  <si>
    <t>Keatinge, JDH; Qi, A; Wheeler, TR; Musitwa, F; Franks, NAP; Kuribuza, D; Ellis, RH; Summerfield, RJ</t>
  </si>
  <si>
    <t>Potential annual-sown legumes for low-input systems in the East African highlands of southwestern Uganda</t>
  </si>
  <si>
    <t>Models are presented which can be used to examine the suitability of annual cover legumes, in terms of their maturity period, for their potential for incorporation into the hillside farming systems of the highland regions of sub-Saharan Africa. Sites in southwestern Uganda, covering a range in elevations from 1,600 to 2,500 m and having a bi-modal rainfall distribution, were used as an exemplar. In such locations, it was evident that several of the short-day "tropical" species tested were ill-adapted and would be unlikely to reach pod maturity within the time available in either of the two growing seasons, particularly at higher elevations. More temperate species, particularly Vicia spp., were better adapted but delays in sowing and increasing elevation severely restricted the potential choice of an appropriate species. The flexibility of the models as potential tools for scaling-up location-specific agronomic research trials is discussed.</t>
  </si>
  <si>
    <t>WOS:000083892400010</t>
  </si>
  <si>
    <t>Liedtke, AJ; Lynch, ML</t>
  </si>
  <si>
    <t>Alteration of gene expression for glycolytic enzymes in aerobic and ischemic myocardium</t>
  </si>
  <si>
    <t>The purpose of this report was to describe mRNA abundance for the glycolytic enzymes glyceraldehyde-3-phosphate dehydrogenase (GAPDH), pyruvate kinase, and pyruvate dehydrogenase in ischemic and adjacent aerobic myocardium. Mechanical, metabolic, and mRNA data were acquired in a pig model of regulated coronary flow using extracorporeal perfusion. Trials of coronary hypoperfusion included sustained and intermittent exposures of acute ischemia with or without reperfusion. These were compared with a chronic 4-day model of partial coronary stenosis. In ischemic tissues, levels of mRNA, normalized by mRNA for beta-actin, were increased over control values for GAPDH (range 2.7- to 4.6-fold), pyruvate kinase (2.9-fold), and pyruvate dehydrogenase (2.1-fold). It is of interest that increases in mRNA levels over control values were also observed in adjacent aerobic heart muscle from intervention hearts, including 3.6- to 4.5-fold elevations in message for GAPDH and a 2.1-fold increase in signal for pyruvate dehydrogenase. Augmentation in mRNA abundance occurred in as short a time as 40 min of ischemia and was maintained for as long as 4 days in partial coronary stenosis. Whether the former time was of an interval sufficient to affect protein production is problematic, but the latter time was ample to influence enzyme concentration, which may in turn have regulated glycolysis in this condition.</t>
  </si>
  <si>
    <t>H1435</t>
  </si>
  <si>
    <t>H1440</t>
  </si>
  <si>
    <t>WOS:000083919400021</t>
  </si>
  <si>
    <t>Handy, RD; Depledge, MH</t>
  </si>
  <si>
    <t>Physiological responses: Their measurement and use as environmental biomarkers in ecotoxicology</t>
  </si>
  <si>
    <t>This paper briefly reviews the utility of physiological measurements as biomarkers of pollutant exposure and biological effect, and then gives a step by step description of methodologies used to measure physiological parameters in mostly fish and invertebrates, but also higher vertebrates where appropriate. The effects of pollutants on respiratory, cardiovascular, osmoregulatory, and neuro-endocrine processes are relatively well described in laboratory experiments and some of these responses (particularly ventilation, heart rate, and also body ion fluxes) have been evaluated as biomonitors or potential biomarkers in the field. Physiological assays are especially useful for monitoring fluctuating or complex exposures, or acting as "early warning" systems for acute events. Some biomarkers rely on a change in physiological response, and a prerequisite of such assay must be to establish the normal resting response in defined environmental conditions (e.g., temperature, pH, photoperiod, etc.). Biomarkers that rely on variability of response, rather than absolute values, may not require this "laboratory calibration." Methods are described for on line cardiovascular monitoring with shore crabs, field applications of closed respirometry and ion flux measurements with fish; and a range of blood parameters for animals including haemoglobin, haematocrit, cell counts, glucose, triglycerides, and protein from blood and organ perfusates. Each method includes a short critic of the approach.</t>
  </si>
  <si>
    <t>10.1023/A:1008930404461</t>
  </si>
  <si>
    <t>WOS:000085619700002</t>
  </si>
  <si>
    <t>Noddegaard, F; Kennaway, DJ</t>
  </si>
  <si>
    <t>A method of achieving physiological plasma levels of melatonin in the chicken by oral administration</t>
  </si>
  <si>
    <t>In avian species it has been difficult to elucidate the precise role of melatonin in the control of reproductive cycles. We have investigated ways of administering melatonin to immature chickens and laying hens to achieve physiological levels and patterns in blood simulating either short or long photoperiods. Melatonin was administered orally using different doses and various ways of applying melatonin to the feed. For subcutaneous injections, melatonin was suspended in propylene glycol or grape seed oil. Melatonin always appeared in the first blood samples taken within an hour of administration. When melatonin was absorbed into feed pellets or whole wheat. a high initial plasma concentration was reached, followed by a rapid decrease over the ensuing 2-3 hr, but was still detectable as long as 24 hr after administration. For example, doses of 300 mu g/kg produced 15 nM, which is more than ten times higher than the nocturnal peak concentration. When melatonin was absorbed into cracked wheat grains that were subsequently washed with ethanol, the initial transitory peak was eliminated, levels in plasma were sustained for at least 12 hr in the normal nocturnal range (750 pM), and no melatonin ( &lt; 60 pM) was present 18 hr later. When injected (2 mu g/bird), concentrations peaked (610 pM) within 30 min and decreased rapidly over the next 2-3 hr. It was concluded that melatonin-treated, ethanol-rinsed cracked wheat grains can be used to experimentally mimic long-night plasma melatonin patterns. Injections mag be useful for mimicking the melatonin patterns of very short nights in chickens experiencing constant light.</t>
  </si>
  <si>
    <t>Kennaway, David J/B-8955-2009</t>
  </si>
  <si>
    <t>WOS:000083250200001</t>
  </si>
  <si>
    <t>Hagen, W</t>
  </si>
  <si>
    <t>Reproductive strategies and energetic adaptations of polar zooplankton</t>
  </si>
  <si>
    <t>8th International Congress on Invertebrate Reproduction</t>
  </si>
  <si>
    <t>AUG 10-14, 1998</t>
  </si>
  <si>
    <t>AMSTERDAM, NETHERLANDS</t>
  </si>
  <si>
    <t>Key factors governing polar ocean ecosystems are low temperatures and a pronounced seasonal variability of ice cover, light regime and primary production. Depending on their ecological niche and trophic position, zooplankton species at high latitudes have developed a variety of reproductive strategies and energetic adaptations to cope with these extreme environmental conditions. Life-cycle strategies of the herbivorous copepods and euphausiids, which make up the major portion of polar zooplankton biomass, include seasonal vertical migration, dormancy (diapause, quiescence) and the accumulation of energy reserves. These lipid stores help to buffer the pulsed seasonal food supply, and they play an important role in fueling reproduction independent of phytoplankton. Only a smaller fraction of the lipid reserves accumulated during spring and summer are usually catabolized for metabolic maintenance during the food-limited dark season. These deposits are retained until the end of winter and allow early egg production and spawning prior to - or coinciding with - the onset of vernal primary production. It enables the new generation to make full use of the short productive season for growth and development to reach viable overwintering stages. The Antarctic krill Euphausia superba is an exception since it uses its depot lipids for metabolic maintenance during the dark season. It therefore relies on external resources (primary production) for reproductive processes, resulting in a later spawning period as compared to the other euphausiids. Another important component of the herbivorous Antarctic zooplankton, the salps, have developed a very different reproductive strategy. They are able to switch from sexual reproduction to asexual budding (metagenesis), which allows extreme multiplication rates under favourable feeding conditions. Due to these successful adaptations, herbivores are able to build up huge stocks, in spite of the short productive period. Omnivorous and carnivorous zooplankton species, e.g., amphipods or chaetognaths, are not much constrained by the seasonality problem, but experience a more constant food supply. They show a tendency towards K strategies with a prolonged reproductive period, reduced egg numbers and increasing parental care. However, they do not exhibit such typical "polar adaptations" as developed by the herbivorous species.</t>
  </si>
  <si>
    <t>10.1080/07924259.1999.9652674</t>
  </si>
  <si>
    <t>WOS:000082280100004</t>
  </si>
  <si>
    <t>Biondini, ME; Steuter, AA; Hamilton, RG</t>
  </si>
  <si>
    <t>Bison use of fire-managed remnant prairies</t>
  </si>
  <si>
    <t>This study was designed to: 1) compare the landscape distribution patterns of bison on fire-managed prairie remnants in the tallgrass (Oklahoma), and mixed prairie (Nebraska); and 2) identify the extent to which fire and range site [topoedaphic classification of the landscape] affect bison distribution patterns. This research was conducted at 2 sites: the Niobrara Valley Preserve (1990-1996), and the Tallgrass Prairie Preserve (1993-1996). At both preserves, bison selected burned areas during the growing season for 1-3 years and mostly avoided old burns and unburned areas. There was an interaction between fire and range site in selection patterns. In the absence of fire, bison mostly avoided both the Choppy Sand range sites at the Niobrara Valley Preserve and Loamy Prairie range sites at the Tallgrass Prairie Preserve. When they were burned, however, these sites were highly selected. The main difference in bison selection patterns between the Tallgrass Prairie Preserve and the Niobrara Valley Preserve was observed during the dormant season. In the Tallgrass Prairie Preserve, burned sites continue to be preferred during the dormant period for an average of 2 years while in the Niobrara Valley Preserve selections mere random. These differences can be explained by 2 mechanisms: the fall and winter re-growth of forage at the more southern latitude and the significant physiognomic changes that fire can cause in tall grass prairies. Our study documents a continuing interaction between the ecological processes of the fire regime and bison distribution and abundance within 2 of the major prairie landscapes of the Great Plains, and provides critical details for understanding this relationship.</t>
  </si>
  <si>
    <t>10.2307/4003772</t>
  </si>
  <si>
    <t>WOS:000082837300008</t>
  </si>
  <si>
    <t>Maust, BE; Williamson, JG; Darnell, RL</t>
  </si>
  <si>
    <t>Effects of flower bud density on vegetative and reproductive development and carbohydrate relations in southern highbush blueberry</t>
  </si>
  <si>
    <t>Vegetative budbreak and subsequent canopy development in some southern highbush blueberry (Vaccinium corymbosum L, interspecific hybrid) cultivars are delayed and/or reduced as flower bud density increases. This delay/reduction in vegetative growth has been correlated with decreased weight and soluble solids of individual fruit. In the present study, the effects of flower bud density (FBD) on vegetative budbreak and canopy development, starch reserves, and whole-canopy net CO2 exchange rate (NCER) were assessed to determine how FED affected the source supply for fruit development. A range of flower bud densities was established in two cultivars of containerized southern highbush blueberry during dormancy. Vegetative budbreak was delayed and vegetative budbreak, leaf area, and leaf area to fruit ratios decreased as FBD increased. In general, increasing FBD increased the rate of root and cane starch depletion during the first four weeks after bloom. Whole-canopy NCER was similar across the range of FED during early fruit development, but between four weeks after bloom and fruit ripening, NCER decreased as FED increased. Although FED explained only a small proportion of the variability observed in carbohydrate concentration and NCER, the data suggest that both the rapid depletion of starch reserves early in fruit development and the decrease in whole canopy NCER later in fruit development contribute to the detrimental effects of increased FBD on fruit development.</t>
  </si>
  <si>
    <t>10.21273/JASHS.124.5.532</t>
  </si>
  <si>
    <t>WOS:000082195000013</t>
  </si>
  <si>
    <t>Morgan, JW</t>
  </si>
  <si>
    <t>Defining grassland fire events and the response of perennial plants to annual fire in temperate grasslands of south-eastern Australia</t>
  </si>
  <si>
    <t>Many species-rich Themeda triandra grasslands in south-eastern Australia have been burnt annually in summer as a land management practice for decades. The characteristics of annual fires (maximum surface temperatures, maximum soil temperature changes at 10 mm depth, Byram fire intensity and duration of surface heating) were compared to fires that occur less frequently (2, 4 or 7-year inter-fire interval). The impacts of annual summer fires on seed survival, perennial plant dynamics and flowering were also documented at two sites over two years. Annual grassland fires differ principally from other grassland fire types in their duration of surface temperatures above 100 degrees C (i.e., &lt; 1 min versus &gt; 2-3 min in grasslands burnt at 4-7-year intervals). This was correlated to fuel load, but not rate of spread or Byram fire intensity. Maximum surface temperatures were variable within annual fire events (98-458 degrees C ) and did not differ significantly from those observed in other grassland fires. All sites experienced temperatures above 350 degrees C but no site had its soil temperature increase at 10 mm depth by &gt; 10 degrees C during fire. Byram fire intensity was lower in annually burnt sites, but positively correlated with rate of spread moreso than fuel load. Many perennial species (34-55%) and most perennial individuals (70-83%) avoid the annual summer fire event by being dormant at the time of burning. All perennial species regenerated rapidly by vegetative means after fire and seedlings were absent or rare for most species. As a result, turnover of species at the small-scale was low. Annual burning permits high perennial species richness (mean 18 species/0.25 m(2)) and high numbers of individual perennial plants (range 189-1036 plants/0.25 m(2)) to co-exist at the small-scale. Seasonal plant density maxima peaked in spring, 6-8 months after fire, and the number of plants in a species' population each year following fire depended on their seasonal response more than their direct fire response. The direction and magnitude of population change from one year to the next was species and site specific and did not correlate with life form or a plant's ability for vegetative spread. All perennial species have a short secondary juvenile period (i.e., 6-11 months) but relatively few individual plants flower in any one year. Seed that has made its way into the soil is completely protected from the direct effects of fire and hence, occasional post-fire seedling recruitment may be possible for all species. Maintaining annual burning in grasslands as a management regime is unlikely to lead to a decline in richness and plant density in the short-term. Rather, delayed burning (i.e., &gt; 3 year intervals), and the impact that this may have on interval dependent processes such as above-ground competition, are predicted to have more substantial long-term effects on the small-scale dynamic of this community.</t>
  </si>
  <si>
    <t>10.1023/A:1009731815511</t>
  </si>
  <si>
    <t>WOS:000082532400010</t>
  </si>
  <si>
    <t>Robards, MD; Willson, MF; Armstrong, RH; Piatt, JF</t>
  </si>
  <si>
    <t>Sand lance: a review of biology and predator relations and annotated bibliography</t>
  </si>
  <si>
    <t>USDA FOREST SERVICE PACIFIC NORTHWEST RESEARCH STATION RESEARCH PAPER</t>
  </si>
  <si>
    <t>Six species of sand lance (Ammodytes) in temperate and boreal regions are currently recognized. Sand lance can occupy a wide range of environmental conditions, but all appear to be dormant predominantly in winter, and one species is in summer also. They lack a swim bladder and spend much of their time buried in specific substrates. Copepods are the primary food. Spawning usually occurs in fall or winter (although some species also spawn in spring), eggs are demersal, and larvae may hatch at times of low food abundance. Sand lance usually occur in schools and are regarded as a relatively high-quality forage fish. Sand lance constitute a major prey for at least some populations of over 100 species of consumer, including 40 species of birds, 12 species of marine mammals, 45 species of fishes, and some invertebrates. Variation in the availability of sand lance (and other forage fishes) can have major effects on the breeding success and survival of their predators. Commercial fishing and other pressures on sand lance populations potentially have ramifying effects on many species of wildlife. The bibliography contains over 1,700 references on the family Ammodytidae, with an emphasis on the genus Ammodytes. Keywords are provided for each reference and have been further organized into taxonomic, geographic, subject, and predator indexes.</t>
  </si>
  <si>
    <t>0882-5165</t>
  </si>
  <si>
    <t>U3</t>
  </si>
  <si>
    <t>WOS:000083507700001</t>
  </si>
  <si>
    <t>Foote, BA</t>
  </si>
  <si>
    <t>Biology and immature stages of snail-killing flies belonging to the genus Tetanocera (Insecta : Diptera : Sciomyzidae). III. Life histories of the predators of aquatic snails</t>
  </si>
  <si>
    <t>The geographic distribution. life history, and larval feeding habits of ten species of Tetanocera that prey on aquatic pulmonate snails are presented. All species are generalist predators of a broad mix of aquatic pulmonate snails. Differences in phenologies are apparent. Seven species are univoltine, whereas three are multivoltine. Three species overwinter as pupae, one species overwinters as partially grown larvae, and four species pass the winter months as diapausing first-instar larvae within eggs.</t>
  </si>
  <si>
    <t>WOS:000082185500001</t>
  </si>
  <si>
    <t>Irwin, JT; Costanzo, JP; Lee, RE</t>
  </si>
  <si>
    <t>Terrestrial hibernation in the northern cricket frog, Acris crepitans</t>
  </si>
  <si>
    <t>We used laboratory experiments and field observations to explore overwintering in the northern cricket frog, Acris crepitans, in southern Ohio and Indiana. Cricket frogs died within 24 h when submerged in simulated pond water that was anoxic or hypoxic, but lived 8-10 days when the water was oxygenated initially. Habitat selection experiments indicated that cricket frogs prefer a soil substrate to water as temperature decreases from 8 to 2C. These data suggested that cricket frogs hibernate terrestrially. However, unlike sympatric hylids, this species does not tolerate extensive freezing: only 2 of 15 individuals survived freezing in the -0.8 to -2.6C range (duration 24-96 h). Cricket frogs supercooled when dry (mean supercooling point -5.5C; range from -4.3 to -6.8C), but were easily inoculated by external ice at temperatures between -0.5 and -0.8C. Our data suggested that cricket frogs hibernate terrestrially but are notfreeze tolerant, are not fossorial, and are incapable of supercooling in the presence of external ice. Thus we hypothesized that cricket frogs must hibernate in terrestrial sites that adequately protect against freezing. Indeed, midwinter surveys revealed cricket frogs hibernating in crayfish burrows and cracksof the pond bank, where wet soils buffered against extensive freezing of the soil.</t>
  </si>
  <si>
    <t>10.1139/cjz-77-8-1240</t>
  </si>
  <si>
    <t>WOS:000083757200009</t>
  </si>
  <si>
    <t>Silva, A; Quintana, L; Galeano, M; Errandonea, P; Macadar, O</t>
  </si>
  <si>
    <t>Water temperature sensitivity of EOD waveform in Brachyhypopomus pinnicaudatus</t>
  </si>
  <si>
    <t>The mechanisms that trigger the onset of the breeding season depend on geographical latitude. At the edge of Gymnotiform distribution in America, variations in day length and water temperature are likely cues to initiate breeding. In this study we aim to clarify the role of temperature and the interaction between temperature and hormonal state upon electric organ discharge waveform. In breeding ponds, we measured naturally occurring changes of water temperature and of electric organ discharge waveform during two 48-h periods in a sample of identified mature males and females of Brachyhypopomus pinnicaudatus. Water temperature, day-night cycle, and sexual maturity each modified electric organ discharge waveform. Temperature sensitivity was also evaluated in the laboratory in adult sexually-differentiated individuals, adult non-differentiated fish, juveniles, and testosterone-treated fish. Our data strongly suggest an interaction between the effects of temperature and steroid hormones upon electric organ discharge waveform. High temperature (30 degrees C) induced a significant decay of head negative phase amplitude in temperature-sensitive fish. This sensitivity was observed in physiological conditions that coincide with low levels of steroid hormones: juveniles and adult fish kept in captivity at 20-21 degrees C. Conversely, temperature resistance was observed in mature fish in the breeding habitat and was induced by testosterone treatment and by captivity at 27-28 degrees C.</t>
  </si>
  <si>
    <t>10.1007/s003590050377</t>
  </si>
  <si>
    <t>WOS:000082613100007</t>
  </si>
  <si>
    <t>Park, KJ; Jones, G; Ransome, RD</t>
  </si>
  <si>
    <t>Winter activity of a population of greater horseshoe bats (Rhinolophus ferrumequinum)</t>
  </si>
  <si>
    <t>Activity patterns of greater horseshoe bats Rhinolophus ferrumequinum were investigated at caves in Cheddar (south-west England) during the hibernation season. An ultrasound detector and datalogger were used to monitor and record the number of echolocation calls in a single cave. Activity of R. ferrumequinum remained largely nocturnal throughout winter, and the mean time of activity over 24 h was 88 to 369 min after sunset. There was an increase in diurnal activity from late May to early June, probably because bats remained active after foraging at dawn towards the end of the hibernation season. Visits to the cave did not increase bat activity. Cave air temperature reflected external climatic temperature, although there was variation in cave temperature and its range within and among caves. Individual R. ferrumequinum are usually dispersed in caves in regions where temperature fluctuations correlate with climatic variations in temperature. There was a positive correlation between the number of daily bat passes monitored by the bat detector and datalogger (= daily activity) and cave temperature. Nocturnal activity may be sometimes associated with winter feeding. Neither date nor barometric pressure had a significant effect on daily activity. Activity patterns largely reflected the findings from individual R. ferrumequinum studied by telemetry (Park, 1998), in that bat activity increased with cave and climatic temperatures, and the temporal pattern of activity remained consistently nocturnal throughout winter, starting at dusk.</t>
  </si>
  <si>
    <t>Park, Kirsty/0000-0001-6080-7197; Jones, Gareth/0000-0002-1904-3735</t>
  </si>
  <si>
    <t>WOS:000082062700001</t>
  </si>
  <si>
    <t>Aguero-Pelegrin, M; Ferreras-Romero, M; Corbet, PS</t>
  </si>
  <si>
    <t>The life cycle of Lestes viridis (Odonata : Lestidae) in two seasonal streams of the Sierra Morena Mountains (southern Spain)</t>
  </si>
  <si>
    <t>The life cycle of the zygopteran odonate Lestes viridis in two seasonal streams in the Sierra Morena Mountains is inferred from size-frequency analyses of handnet samples of larvae and records of presence and reproductive activity of adults during three consecutive years. The egg stage (duration 5-6 months) overwinters, larval development is brief (6-8 weeks) and adults undergo a protracted, prereproductive, summer diapause (up to 3 months) before mating and ovipositing in late September, about one week after the first appreciable fall of rain, but before surface water reappears in the streams after having been absent for about four months during the hot, dry summer. Comparison between this life cycle and those of more northerly populations reveals a latitude-correlated dine in phenology resembling that found in some other northern hemisphere odonates that, like L. viridis, maintain an obligatorily univoltine life cycle at different latitudes.</t>
  </si>
  <si>
    <t>Ferreras-Romero, Manuel/E-1294-2016</t>
  </si>
  <si>
    <t>Ferreras-Romero, Manuel/0000-0002-6268-3869</t>
  </si>
  <si>
    <t>10.1076/aqin.21.3.187.4522</t>
  </si>
  <si>
    <t>WOS:000082908400005</t>
  </si>
  <si>
    <t>Tammaru, T; Ruohomaki, K; Saloniemi, I</t>
  </si>
  <si>
    <t>Within-season variability of pupal period in the autumnal moth: A bet-hedging strategy?</t>
  </si>
  <si>
    <t>Pupal period is highly variable in Epirrita autumnata (Lepidoptera, Geometridae) lasting from about one to over three months. We aimed to find proximate and ultimate explanations for the high variability, including the possibility that variation in eclosion time represents a diversified bet-hedging strategy, patterns of variation in pupal period, both among and within populations, were analyzed in several common environment experiments, including one with a half-sib design. We further assessed possible selective forces on eclosion date and its variance using an empirical simulation model. Latitudinal among-population differences in pupal period were shown to have a genetic basis. Within populations, there was a considerable among-sibship variance in this trait that suggests high heritabilities of pupal period. The environmental component of the variance was unlikely to result from a deterministic reaction norm, neither adaptive nor constraint-based, and may thus represent a type of variance on which a bet-hedging strategy can be based. Importantly, there were significant among-sibship differences in the variance itself, and a significant sire effect on offspring variability in the half-sib design. This suggests a possibility for the variance in pupal period to be selected for as such, and for increased random environmental variance (a bet-hedging strategy) to evolve via natural selection. We assumed that seasonal changes in night temperatures and predation rate determine the optimal timing of adult flight period in E. autumnata. Results of modeling suggested that there are apparently hat fitness profiles in relation to eclosion date, which is the probable reason for maintenance of high genetic diversity in pupal period. Unpredictable temperature during adult flight period has a potential to select for high variance in eclosion dates, although the selective pressure appears to be weak. Genetic variance in variance of pupal period may thus be largely selectively neutral in the studied system.</t>
  </si>
  <si>
    <t>Saloniemi, Irma/C-8893-2011; Tammaru, Toomas/N-3892-2019</t>
  </si>
  <si>
    <t>10.1890/0012-9658(1999)080[1666:WSVOPP]2.0.CO;2</t>
  </si>
  <si>
    <t>WOS:000085187900016</t>
  </si>
  <si>
    <t>Samways, MJ; Osborn, R; Hastings, H; Hattingh, V</t>
  </si>
  <si>
    <t>Global climate change and accuracy of prediction of species' geographical ranges: establishment success of introduced ladybirds (Coccinellidae, Chilocorus spp.) worldwide</t>
  </si>
  <si>
    <t>Aim Predictions of how the geographical ranges of species change implicitly assume that range can be determined without invoking climate change. The aim here was to determine how accurate predictions of range change might be before entertaining global climatic change. Location Worldwide. Methods All the documented global biological control translocations of ladybirds (Coccinellidae: Chilocorus spp.) were analysed with the ecoclimatic program, CLIMEX. This program determines species distributions in relation to climate, and can be used to express the favourableness of different localities for a species. CLIMEX is also a useful exploratory tool for determining the likelihood of establishment of species introduced from one area to another. Results Predictive models were developed based on the likelihood of establishment of fifteen Chilocorus spp. relative to their physiological characteristics and climatic tolerances. This likelihood was compared with actual establishment with a resultant range of 0% accuracy to 100% accuracy. Only four (26.7%) species climatic tolerances could the predicted with 100% certainty. The general lack of accurate prediction was because climate is not always the overriding feature determining whether a species will establish or not. Other determinants, such as localized response to microclimate, phenology, host type and availability, presence of natural enemies and hibernation sites play a varying role over and above climate in determining whether a species will establish at a new locality. Main conclusions This study shows that even in the absence of climate change, range cannot always be determined, which means that most predictions of range change with climate change are likely to be wrong.</t>
  </si>
  <si>
    <t>Samways, Michael J./0000-0003-4237-6025</t>
  </si>
  <si>
    <t>10.1111/j.1365-2699.1999.00318.x</t>
  </si>
  <si>
    <t>WOS:000084684400008</t>
  </si>
  <si>
    <t>Honaramooz, A; Chandolia, RK; Beard, AP; Rawlings, NC</t>
  </si>
  <si>
    <t>Effects of season of birth on the prepubertal pattern of gonadotropin secretion and age at puberty in beef heifers</t>
  </si>
  <si>
    <t>There is an early transient rise in gonadotropin secretion in spring-born prepubertal heifers and there is an indication that this pattern is different in autumn-born heifers. The:effect of season of birth on age and weight at puberty is equivocal. This study was designed to compare the temporal patterns of LH and FSH secretion between spring- and autumn-born heifers and to determine the effects of season of birth on age and weight at puberty. Blood samples from 2 groups of heifer calves born in spring (last week of March, n = 5) or autumn (last week of October, n = 5) were collected every other week from birth to puberty and every 15 min for 10 h at 6, 12,18, 24 and 32 wk of age. Timing of puberty was determined by measuring progesterone in plasma samples collected every 2 to 3 d starting at 42 wk of age. Age and weight at onset of puberty did not: differ between the 2 groups of heifers (P &gt; 0.05); however, the autumn-born heifers tended to mature in a wider range of ages and weights. Based on the 10-h sampling periods, mean serum concentrations of LH and LH pulse frequency and amplitude were higher in spring-born heifers at 18 wk of age than in autumn-born heifers (P &lt; 0.05). Tn spring-born heifers, LH pulse frequency increased over time to 32 wk of age, and LH pulse amplitude was higher at 12 and 18 wk than at 32 wk of age (P &lt; 0.05). Autumn-born heifers had higher LH pulse frequency at 6 wk and showed a decrease in mean concentrations of LH at 12 and 18 wk of age (P &lt; 0.05). The FSH pulse frequency of spring-born heifers was higher at 12 wk of age than in autumn-born heifers (P &lt; 0.05), FSH pulse amplitude in autumn-born heifers decreased from 6 to 32 wk of age. It was concluded that although the mean age and weight at puberty did not differ between spring- and autumn-born heifers, the range in age and weight-at puberty was wider in the autumn-born heifers. The patterns of LH secretion differed between spring- and autumn-born prepubertal heifers, with spring-born calves exhibiting an early rise in LH secretion, while mean serum concentrations of LH decreased during this period in autumn-born heifers. (C) 1999 by Elsevier Science Inc.</t>
  </si>
  <si>
    <t>Chandolia, Ramesh Kumar/0000-0003-4238-3903</t>
  </si>
  <si>
    <t>10.1016/S0093-691X(99)00110-7</t>
  </si>
  <si>
    <t>WOS:000082022200006</t>
  </si>
  <si>
    <t>Iperti, G</t>
  </si>
  <si>
    <t>Biodiversity of predaceous coccinellidae in relation to bioindication and economic importance</t>
  </si>
  <si>
    <t>Their pioneering role in the development of biological pest control has rendered the Coccinellidae of great practical and scientific interest. About 90% of the approximately 4200 coccinellid species are considered beneficial because of their predatory activity, mainly against Homopterous insects and mites. Coccinellids live in all terrestrial ecosystems: tundra, forest, grassland, agrosystems, and from the plains to mountains. Knowledge of coccinellid life history requires investigation of their bio-ecology. Being holometabolous insects, coccinellids present all types of voltinism. They reproduce in different habitats and show a wide range of behaviours, from stenotropism to eurotropism. In spite of their polyphagy, adults tend to prefer certain types of food (or essential prey), which are eaten voraciously. Many aphidophagous and monovoltine coccinellid species migrate in response to unfavourable environmental conditions; however, in most cases adults endure hostile environmental changes by entering a temporary dormant state, i.e., hibernation, aestivation or aestivo-hibernation. Despite these adaptive behaviours, the coccinellids are very vulnerable to several Limiting factors, including natural enemies and anthropological influences. Therefore, many precautions must be taken throughout the year to protect them. Seasonal changes influence the occurrence of aphid outbreaks, the type of plant infested and the behaviour of coccinellids. Reciprocally, the species found in different geographic zones can be recruited as bioindicator insects owing to their climatic and trophic characteristics. In the context of biological control, the coccinellids represent an important cause of mortality of coccids, aphids and mites. The peculiar aggregation behaviour of coccinellids remains to be exploited for acclimatization of a new species in a new country. Their migratory abilities pose challenges and opportunities for the development of effective biological control programs against aphids. Future research on the genetics, physiology and behaviour of coccinellids combined with studies of their flight aerodynamics and interactions with agricultural ecosystems will undoubtedly lead to improvements in coccinellid-based aphid control programs. (C)1999 Elsevier Science B.V. Ail rights reserved.</t>
  </si>
  <si>
    <t>10.1016/S0167-8809(99)00041-9</t>
  </si>
  <si>
    <t>WOS:000082010000016</t>
  </si>
  <si>
    <t>McAllen, R; Taylor, AC; Davenport, J</t>
  </si>
  <si>
    <t>The effects of temperature and oxygen partial pressure on the rate of oxygen consumption of the high-shore rock pool copepod Tigriopus brevicornis</t>
  </si>
  <si>
    <t>Inhabitants of littoral rock pools such as the copepod Tigriopus brevicornis are subjected to highly variable physico-chemical conditions. The effect of temperature and P-O2 On the rate of oxygen consumption of T. brevicornis from a Scottish population was studied. As expected, V-O2 increased with increasing temperature over the range 5-30 degrees C. However, at 0 and 35 degrees C the rates of oxygen consumption were significantly lower than predicted. This was reflected in the very different values for Q(10) obtained over the temperature range 0-5 degrees C (due to T. brevicornis entering a dormant state at 0 degrees C) and 30-35 degrees C (due to high mortality at 35 degrees C), compared with the mean Q(10) of 2.9 for the temperature range 5-30 degrees C. Spectrophotometric studies of the body fluids of T. brevicornis failed to detect the presence of a respiratory pigment. Nevertheless, T. brevicornis was able to maintain its rates of oxygen consumption independent of P-O2 under conditions of declining oxygen tension. However, the ability of T. brevicornis to maintain respiratory independence under hypoxia was affected by temperature since the P-c was higher at 30 degrees C than at lower temperatures. T. brevicornis appears to be able to withstand exposure to low temperature and to severe hypoxia by entering a quiescent or dormant state during which its metabolic rate is significantly reduced. (C) 1999 Elsevier Science Inc. All rights reserved.</t>
  </si>
  <si>
    <t>10.1016/S1095-6433(99)00050-1</t>
  </si>
  <si>
    <t>WOS:000081184000010</t>
  </si>
  <si>
    <t>Bues, R; Boudinhon, L; Toubon, JF; D'Arcier, FF</t>
  </si>
  <si>
    <t>Geographic and seasonal variability of resistance to insecticides in Cacopsylla pyri L-(Hom., Psyllidae)</t>
  </si>
  <si>
    <t>Pear psylla (Cacopsylla pyri L.) resistance to insecticides was studied in adults using the topical application method. In the Avignon population, the winter forms tested (diapausing generation) showed a greater tolerance to insecticide than the summer forms. High resistance rates, ranging from 25- to 180-fold, were observed for three organophosphorous insecticides. Resistance rates were seven limes lower for pyrethrinoids and amitraz and practically nil for carbamates. Inter-population resistance rates, for an identical period, were different for the three organo-phosphorous insecticides and for deltamethrin in two localities. However, it was difficult to make comparisons in time due to seasonal variations. Rates of synergism by S,S,S-tributyl phosphorotrithioate (DEF) and piperonyl butoxide (PBO) were low when applied 4 h before the insecticide (0.3- to 3.3-fold), except for deltamethrin with PBO (&gt;60-fold). The presence of mixed-function oxidases in winter forms is discussed with regard to bibliographical data concerning another psylla species from North America (Psylla pyricola Foerster).</t>
  </si>
  <si>
    <t>10.1046/j.1439-0418.1999.00350.x</t>
  </si>
  <si>
    <t>WOS:000081397700007</t>
  </si>
  <si>
    <t>Kelly, TL; Neri, DF; Grill, JT; Ryman, D; Hunt, PD; Dijk, DJ; Shanahan, TL; Czeisler, CA</t>
  </si>
  <si>
    <t>Nonentrained circadian rhythms of melatonin in submariners scheduled to an 18-hour day</t>
  </si>
  <si>
    <t>The human circadian timing system has previously been shown to free run with a period slightly longer than 24 h in subjects living in the laboratory under conditions of forced desynchrony. In forced desynchrony, subjects are shielded from bright light and periodic time cues and are required to live on a day length outside the range of circadian entrainment. The work schedule used for most personnel aboard American submarines is 6 h on duty alternating with 12 h off duty. This imposed 18-h cycle is too short for human circadian synchronization, especially given that there is no bright-light exposure aboard submarines. However, crew members are exposed to 24-h stimuli that could mediate synchronization, such as clocks and social contacts with personnel who are living on a 24-h schedule. The authors investigated circadian rhythms of salivary melatonin in 20 crew members during a prolonged voyage on a Trident nuclear submarine. The authors found that in crew members living on the 18-h duty cycle, the endogenous rhythm of melatonin showed an average period of 24.35 h (n = 12, SD = 0.18 h). These data indicate that social contacts and knowledge of clock time are insufficient for entrainment to a 24-h period in personnel living by an 18-h rest-activity cycle aboard a submarine.</t>
  </si>
  <si>
    <t>Dijk, Derk-Jan/D-8387-2011</t>
  </si>
  <si>
    <t>10.1177/074873099129000597</t>
  </si>
  <si>
    <t>WOS:000083702700004</t>
  </si>
  <si>
    <t>Alyokhin, AV; Ferro, DN</t>
  </si>
  <si>
    <t>Relative fitness of Colorado potato beetle (Coleoptera : Chrysomelidae) resistant and susceptible to the Bacillus thuringiensis Cry3A toxin</t>
  </si>
  <si>
    <t>Laboratory experiments were conducted to compare relative fitness of strains of Colorado potato beetle resistant and susceptible to Bacillus thuringiensis subsp. tenebrionis Cry 3A toxin. Net replacement rates and intrinsic rates of population increase were calculated fur resistant and susceptible populations. During the experiment, susceptible males on average copulated 13.3 +/- 1.5 times, whereas resistant males copulated only 8.0 +/- 1.0 times. Susceptible females produced an average of 824.2 +/- 68.1 eggs and 590.9 +/- 58.5 larvae, which was significantly &gt;484.6 +/- 48.0 eggs and 334.9 +/- 39.7 larvae produced by an average resistant female. As a result, both net replacement rate and intrinsic rate of increase were reduced for the resistant population. Furthermore, twice as many susceptible beetles as resistant beetles survived overwintering diapause. Our results clearly indicate that relative fitness of resistant individuals is reduced in the absence of B. thurigiensis in the environment. Therefore, relaxation of selection pressure through region and insecticide rotation will favor decrease in the frequency of resistant alleles in beetle populations.</t>
  </si>
  <si>
    <t>10.1093/jee/92.3.510</t>
  </si>
  <si>
    <t>WOS:000081134100002</t>
  </si>
  <si>
    <t>Day, WH; Baird, CR; Shaw, SR</t>
  </si>
  <si>
    <t>New, native species of Peristenus (Hymenoptera : Braconidae) parasitizing Lygus hesperus (Hemiptera : Miridae) in Idaho: Biology, importance, and description</t>
  </si>
  <si>
    <t>Lygus hesperus Knight and L. lineolaris (Palisot) are important pests of numerous fruit, vegetable, fiber, tree, and seed crops in North America. We discovered Peristenus howardi n. sp., described in this article, parasitizing L, hesperus nymphs in alfalfa grown for seed in Idaho. Parasitism rates were surprisingly high, 81% ingeneration I (1998), and 44-51% in generation II (1997 and 1998). This braconid wasp may be a practical biological control factor for alfalfa and other seed crops, and further research is warranted. We found that P. howardi is a native species, is thelyotokous, has three generations per year, and produces some diapausing parasites in each generation. The geographic range of this species is not yet known. P howardi readily parasitized the eastern L. lineolaris in laboratory tests, so it is also a potential biocontrol agent for this related mirid species.</t>
  </si>
  <si>
    <t>10.1093/aesa/92.3.370</t>
  </si>
  <si>
    <t>WOS:000080577400008</t>
  </si>
  <si>
    <t>Heard, TA; Burcher, JA; Forno, IW</t>
  </si>
  <si>
    <t>Chalcodermus serripes (Coleoptera : Curculionidae) for biological control of Mimosa pigra: Host relations and life cycle</t>
  </si>
  <si>
    <t>Chalcodermus serripes, a seed feeder of Mimosa pigra (Mimosaceae) was studied to assess its suitability for biological control of this important weed in Australia and South East Asia. Adults fed on growing tips, flowers, and pods of its host plant but oviposited only on seeds. Females avoided laying more than one or at most two eggs per seed even in the absence of other oviposition sites. One larva developed per seed and took approximately 14 days to completely consume the seed. They then changed to prepupae, which, in the field, stayed in their pod segments until the following wet season when they left the segment and pupated in the soil before emerging as adults. In the laboratory, few of these prepupae completed their development to adults despite having been provided with a range of environmental conditions to break diapause. Choice and no-choice tests on pods of 71 legume species showed that only M. pigra was acceptable for oviposition. Some adult feeding occurred on new growth of 10 species closely related to M. pigra but this does not diminish the safety of this insect for biological control as it will not oviposit and therefore complete its life cycle on these plants. Populations of C. serripes from Mexico, Venezuela, and Brazil all showed the same restriction to M. pigra. Permission to release this insect in Australia was obtained and it was first released in the Northern Territory during April 1996. (C) 1999 Academic Press.</t>
  </si>
  <si>
    <t>Heard, Tim/Q-7304-2019; Heard, Tim/B-1125-2008</t>
  </si>
  <si>
    <t>Heard, Tim/0000-0003-4975-7314; Heard, Tim/0000-0003-4975-7314</t>
  </si>
  <si>
    <t>10.1006/bcon.1999.0700</t>
  </si>
  <si>
    <t>WOS:000080029400001</t>
  </si>
  <si>
    <t>Bechert, US; Swanson, L; Wasser, SK; Hess, DL; Stormshak, F</t>
  </si>
  <si>
    <t>Serum prolactin concentrations in the captive female African elephant (Loxodonta africana): Potential effects of season and steroid hormone interactions</t>
  </si>
  <si>
    <t>Research was conducted to determine whether seasonal changes in prolactin secretion occur in nonpregnant female African elephants and to examine potential functional interrelationships between secretion of prolactin, cortisol, and progesterone. Weekly blood samples were taken for 18 months from four female African elephants and the sera were analyzed by RIA for progesterone, cortisol, and prolactin concentrations. There was no significant effect of season on serum concentrations of prolactin. Estrous cycles averaged 14 weeks in length and were composed of a 9-week luteal phase;md a 5-week follicular phase (based on progesterone concentrations consistently &gt;200 and &lt;200 pg/ml, respectively). Estrous cycle synchronicity was evident between pairs of elephants. Serum concentrations of prolactin (3.91 +/- 0.69 ng/ml; range: 0.84-15.8 ng/ml) were significantly lower during the luteal, compared with the follicular, phase (P &lt; 0.0001; t test) and were positively correlated with serum concentrations of cortisol (r = 0.14; P &lt; 0.05). Mean (+/-SE) serum concentration of cortisol was 5.7 +/- 1.3 ng/ml (range: 1.4-19.3 ng/ml), and concentrations of this adrenal steroid were negatively correlated with progesterone concentrations (r = -0.15; P &lt; 0.01). Increased serum concentrations of prolactin detected during the follicular phase suggest that this hormone may be regulated by ovarian estrogens and may play a role in modulating ovarian function in the elephant, (C) 1999 Academic Press.</t>
  </si>
  <si>
    <t>10.1006/gcen.1999.7254</t>
  </si>
  <si>
    <t>WOS:000080049500011</t>
  </si>
  <si>
    <t>Rietveld, WJ; Alpatov, AM; Tumurova, EG</t>
  </si>
  <si>
    <t>Entrainment of the two-peak circadian rhythm of Trigonoscelis gigas Reitter (Coleoptera : Tenebrionidae) with non-24-hr Zeitgebers</t>
  </si>
  <si>
    <t>Circadian rhythms of locomotor activity of the desert beetles T. gigas were entrained with skeleton photoperiods (2x2 hr per circadian cycle 30 Ix green LED light pulses). The Zeitgeber period was stepwise reduced by 1 hr down to 22 hr or increased up to 26 hr. Within the range of entrainment, the phase angle Psi of a circadian rhythm with respect to light depends upon the period of Zeitgeber differently for the morning (M) and evening (E) peak: M is easier to advance, while E is easier to delay. Beyond the range of entrainment both peaks became free-running with some relative coordination. Masking (direct stimulation of activity by light) occurred only during the subjective night, and never in subjective day. In few cases one of two peaks became free-running while its counterpart remained entrained, suggesting that each of the two peaks has its own visual input and can be entrained by light. These results are in agreement with the difference in the PRC shape for the M and E peaks, and support the hypothesis that M and E peaks are controlled by two functionally separate oscillators that have polar different properties, and are extremely strongly mutually coupled with phases locked at about 180 degrees.</t>
  </si>
  <si>
    <t>Rietveld, Wop J./O-7053-2019</t>
  </si>
  <si>
    <t>Rietveld, Wop J./0000-0002-8401-4594</t>
  </si>
  <si>
    <t>10.1076/brhm.30.2.113.1425</t>
  </si>
  <si>
    <t>WOS:000081620300001</t>
  </si>
  <si>
    <t>Feder, JL; Filchak, KE</t>
  </si>
  <si>
    <t>It's about time: the evidence for host plant-mediated selection in the apple maggot fly, Rhagoletis pomonella, and its implications for fitness trade-offs in phytophagous insects</t>
  </si>
  <si>
    <t>10th Symposium on Insect-Plant Relationships (SIP 10)</t>
  </si>
  <si>
    <t>JUL 04-10, 1998</t>
  </si>
  <si>
    <t>UNIV MUSEUM NAT HIST, OXFORD, ENGLAND</t>
  </si>
  <si>
    <t>UNIV MUSEUM NAT HIST</t>
  </si>
  <si>
    <t>The apple maggot fly, Rhagoletis pomonella, Walsh (Diptera: Tephritidae), provides a unique opportunity to address the issue of host-related fitness trade-offs for phytophagous insects. Rhagoletis pomonella has been controversial since the 1860's when Benjamin Walsh cited the fly's shift from hawthorn (Crataegus spp.) to apple (Malus pumila) as an example of an incipient sympatric speciation event. Allozyme and mark-release-recapture studies have subsequently confirmed the status of apple and hawthorn flies as partially reproductively isolated and genetically differentiated 'host races', the hypothesized initial stage in sympatric divergence. Here, we review the ecological and genetic evidence for host-plant mediated selection in R. pomonella. We reach the following three major conclusions: First, although developmental timing is not everything, it is a good deal of the story. Differences in the fruiting phenologies of apple and hawthorn trees exert different selection pressures on the diapause and eclosion time characteristics of the host races. In particular, the similar to 3-week earlier mean fruiting phenology of apples in eastern North America appears to select for a slower rate of metabolism or deeper pupal diapause in apple than hawthorn flies. Second, host-related fitness trade-offs for R. pomonella may not be due to disruptive selection affecting any one specific life-history stage. Rather, it is the sum total of directional selection pressures acting across different life-stages that generates divergent selection on apple and hawthorn flies. For example, selection favors the alleles Me 100, Acon-2 95 and Mpi 37 (or linked genes) in the larval stage in both host races. However, these same alleles are disfavored in the pupal stage to follow, where they correlate with early adult eclosion, and by inference premature diapause termination. Because apple trees fruit an average of similar to 3 weeks earlier than hawthorn trees, this counter-balancing selection is stronger on apple-fly pupae. The net result is that the balance of selective forces is different between apple and hawthorn flies, helping to maintain the genetic integrity of the host races in sympatry in the face of gene flow. Finally, natural R. pomonella populations harbor a good deal of genetic variation for development-related traits. This variation allows fly populations to rapidly respond to temporal vagaries in local environmental conditions across years, as well as to broad-scale geographic differences that exist across the range of the species. Perhaps most importantly, this variation gives R. pomonella the flexibility to explore and adapt to novel plants. Taken together, our results underscore how difficult it can be to document host plant-related fitness trade-offs for phytophagous insects due to the need to consider details of the entire life-cycle of a phytophagous insect. Our findings also show how reproductive isolation can arise as a by-product of host-associated adaptation in insects, a central theme for models of sympatric speciation via host shifts.</t>
  </si>
  <si>
    <t>10.1046/j.1570-7458.1999.00486.x</t>
  </si>
  <si>
    <t>WOS:000081679300029</t>
  </si>
  <si>
    <t>Pavlostathis, SG; Jackson, GH</t>
  </si>
  <si>
    <t>Biotransformation of 2,4,6-trinitrotoluene in Anabaena sp. cultures</t>
  </si>
  <si>
    <t>The transformation of 2,4,6-trinitrotoluene (TNT) was investigated in cultures of the cyanobacterium Anabaena sp. by conducting a series of batch assays. 2,4,6-Trinitrotoluene was added to Anabaena sp. cultures in single and consecutive additions, at various initial concentrations, to determine its transformation kinetics, to identify products formed, to evaluate potential toxicity, and to determine the effect of light deprivation on the TNT transformation process. 2,4,6-Trinitrotoluene disappearance occurred only in the presence of Anabaena sp. cultures maintained under a normal 16-h photoperiod. Toxicity leading to culture chlorosis and death was observed in batch systems with an initial TNT concentration greater than 10 mg/L. A low rate and extent of TNT disappearance was observed in light-deprived cultures, which were inhibited even at low TNT concentrations (i.e., &lt;4 mg/L). At pH values between 7.5 and 8.5, azoxy-tetranitrotoluene isomers were detected in both the culture medium and solvent extracts of biomass and accounted for only 20 and 4.4% of the initially added TNT moles, respectively. At a culture pH range between 5.6 and 5.9, achieved by aeration with a 5% CO2/air mixture, hydroxylaminodinitrotoluene equimolar to the TNT addition was produced and then depleted from the culture medium with prolonged incubation. Although TNT reduction in Anabaena sp. cultures occurred, yielding low levels of azoxy-tetranitrotoluene isomers or hydroxylaminodinitrotoluene (depending on the culture pH conditions), uptake and other transformation reactions of TNT and/or its transformation products by Anabaena sp. may have taken place. Based on a less than 15% observed increase of biomass concentration over the relatively short incubation periods (usually &lt;6 h) and by considering the mean biomass concentration constant, the TNT disappearance rate followed pseudo-first-order kinetics. The biomass carbon-normalized TNT disappearance rates in Anabaena sp. cultures were about three orders of magnitude higher than previously reported TNT disappearance rates obtained in batch cultures of aquatic plants.</t>
  </si>
  <si>
    <t>WOS:000078658100007</t>
  </si>
  <si>
    <t>Maney, DL; Hahn, TP; Schoech, SJ; Sharp, PJ; Morton, ML; Wingfield, JC</t>
  </si>
  <si>
    <t>Effects of ambient temperature on photo-induced prolactin secretion in three subspecies of white-crowned sparrow, Zonotrichia leucophrys</t>
  </si>
  <si>
    <t>We tested the effects of naturally relevant ambient temperatures (4, 20, and 30 degrees C) on photoinduced prolactin (PRL) secretion in three subspecies of white-crowned sparrow Zonotrichia leucophrys. In all three subspecies, transfer from short to long days triggered an increase in plasma PRL typical of an avian seasonal breeder. In z. l. gambelii, which breeds at high latitudes, temperature does not affect the rate of photoinduced gonadal maturation or luteinizing hormone (LH) secretion. In this subspecies, we found that changes in plasma PRL concentrations were similar in all temperature treatments. In Z. l. pugetensis, which breeds in the Pacific Northwest, high temperatures accelerate gonadal development in females but not males and does not affect LH secretion. In this subspecies, we found that like gonadal growth, photoinduced changes in PRL secretion in z. l. pugetensis vary with ambient temperature in females but not males, In Z. l. oriantha, which breeds in alpine regions of the West, both males and females respond to temperature cues by modulating gonadal growth but not LH secretion. We found in Z. l. oriantha that ambient temperature affects PRL secretion in both sexes. These results suggest that PRL may be involved in the transduction of ambient temperature cues used to time reproductive development and the termination of seasonal breeding. Alternatively, temperature-mediated differences in plasma PRL may be a result rather than a cause of differences in gonadal development, since sex steroids affect PRL secretion in some species. (C) 1999 Academic Press.</t>
  </si>
  <si>
    <t>Maney, Donna L/G-3706-2011; Schoech, Stephan J./A-3882-2009</t>
  </si>
  <si>
    <t xml:space="preserve">Maney, Donna L/0000-0002-1006-2358; </t>
  </si>
  <si>
    <t>10.1006/gcen.1998.7219</t>
  </si>
  <si>
    <t>WOS:000079122600012</t>
  </si>
  <si>
    <t>Reinert, HK; Rupert, RR</t>
  </si>
  <si>
    <t>Impacts of translocation on behavior and survival of timber rattlesnakes, Crotalus horridus</t>
  </si>
  <si>
    <t>The impact of translocation on timber rattlesnakes (Crotalus horridus) was assessed experimentally by moving 11 specimens distances of between 8 km and 172 km away from their native populations and releasing them into a study area having a resident rattlesnake population. All translocated snakes were equipped with radio transmitters, and their behavior, survival, and interaction with resident snakes were observed. Eighteen resident snakes were also telemetrically monitored during the four-year study. Six of the 11 (54.5%) translocated snakes are known to have died while only 2 of the 18 (11.1%) resident snakes experienced mortality during the period they were radiotracked. Of the six translocated specimens that died, three experienced overwinter mortality despite their location of resident hibernacula, two were killed by predators, and one died from disease. The mean daily survival rate of translocated snakes (0.9973) was significantly lower than that of resident snakes (0.9993). Translocated snakes selected habitats similar to that of residents, foraged successfully, and maintained body mass. However, translocated snakes exhibited atypical movement patterns consisting of extensive and long-distance traveling. The six translocated male rattlesnakes averaged 15,017 m (SE = 2184.3) in total distance traveled from release until hibernation with daily movements of 123.8 m (SE = 19.40) and convex polygon activity range areas of 600.6 ha (SE = 253.0). Comparatively, the total active season distance traveled by the seven resident male rattlesnakes averaged only 5575 m (SE = 936.5) with mean daily movements of 36.9 m (SE = 5.36) and convex polygon activity ranges of 59.9 ha (SE = 13.04). Mean activity parameters 3 to 5 times larger than those of resident snakes were also typical for translocated female rattlesnakes. Translocated snakes located active hibernacula apparently by following resident snakes; however, their overwintering mortality was higher than that of residents. Translocated snakes that successfully survived the first overwinter period continued to exhibit more extensive movements in their second active season than did residents. However, there was evidence of the establishment of a more resident-like pattern of movement among these specimens during the second year. Translocation of adult snakes is not recommended as a standard conservation practice because of its immediate and long-term negative impacts.</t>
  </si>
  <si>
    <t>10.2307/1565542</t>
  </si>
  <si>
    <t>WOS:000079103200008</t>
  </si>
  <si>
    <t>Lovett, GM; Thompson, AW; Anderson, JB; Bowser, JJ</t>
  </si>
  <si>
    <t>Elevational patterns of sulfur deposition at a site in the Catskill Mountains, New York</t>
  </si>
  <si>
    <t>In this paper we report measurements of SO42- - fluxes in throughfall and bulk deposition across an elevational transect from 800 to 1275 m on Slide Mountain in the Catskill Mountains of southeastern New York State. The net throughfall flux of SO42- (throughfall-bulk deposition), which we attribute to cloud and dry deposition, increased by roughly a factor of 13 across this elevational range. Part of the observed increase results from the year-round exposure of evergreen foliage at the high-elevation sites, compared to the lack of foliage in the dormant season in the deciduous canopies at low elevations. Comparison of the net throughfall flux with estimates of cloud deposition suggests that both cloud deposition and dry deposition increased with elevation. Dry deposition estimates from a nearby monitoring site fall within the measured range of net throughfall flux for SO42-. The between-site variation in net throughfall flux was very high at the high-elevation sites, and less so at the lower sites, suggesting that studies of atmospheric deposition at high-elevations will be complicated by extreme spatial variability in deposition rates. Studies of atmospheric deposition in mountainous areas of the eastern U.S. have often emphasized cloud water deposition, but these results suggest that elevational increases in dry deposition may also be important. (C) 1999 Elsevier Science Ltd. All rights reserved.</t>
  </si>
  <si>
    <t>Lovett, Gary M/H-3800-2013</t>
  </si>
  <si>
    <t>Lovett, Gary/0000-0002-8411-8027</t>
  </si>
  <si>
    <t>10.1016/S1352-2310(98)00124-1</t>
  </si>
  <si>
    <t>WOS:000078229700010</t>
  </si>
  <si>
    <t>Janeschitz-Kriegl, H; Ratajski, E; Wippel, H</t>
  </si>
  <si>
    <t>The physics of athermal nuclei in polymer crystallization</t>
  </si>
  <si>
    <t>COLLOID AND POLYMER SCIENCE</t>
  </si>
  <si>
    <t>The lower temperature limit for sporadic "thermal" nucleation, as estimated in a previous paper (Janeschitz-Kriegl (1997) Colloid Polym Sci), can be verified by a variety of earlier experiments which are compiled in this paper. Below the said limit only "athermal" nuclei are of importance in samples containing no large numbers of hetero-nuclei. The number of athermal nuclei increases tremendously (by many decades) with decreasing temperature. Why these nuclei are dormant and "awake" only ar "their" temperature is explained in terms of their growth conditions, which depend on the length of the incorporated (helical) sequences. Also the sluggishness of molecular processes, occurring in the temperature range of metastable conditions, where sporadic nucleation can occur is demonstrated by some of the recalled experiments. Except for very fast industrial processes, where flow plays a dominant role, this sluggishness makes a noticeable influence of the sporadic nucleation on structure formation very improbable.</t>
  </si>
  <si>
    <t>0303-402X</t>
  </si>
  <si>
    <t>10.1007/PL00013746</t>
  </si>
  <si>
    <t>WOS:000079140700016</t>
  </si>
  <si>
    <t>Lei, GC; Camara, MD</t>
  </si>
  <si>
    <t>Behaviour of a specialist parasitoid, Cotesia melitaearum: from individual behaviour to metapopulation processes</t>
  </si>
  <si>
    <t>1. Foraging behaviour and movement within and among host patches of the specialist parasitoid wasp Cotesia melitaearum (Braconidae) attacking the larvae of Melitaea cinxia (Nymphalidae) were studied in the field and in the laboratory. 2. In the field, female wasps aggregated in large host groups in the autumn and caused positive spatial density-dependent parasitism in the field. Wasps stayed longer with groups of pre-diapause caterpillars than with post-diapause caterpillars, but attacked them less frequently. 3. In the laboratory, wasps attacked larger larvae more readily than smaller larvae. Also in the laboratory, wasps exposed to larvae outside their protective webs showed differences in the rates at which they attacked larvae fed different diets, implicating host plant-derived chemicals as proximate cues for foraging wasps. 4. Mark-recapture studies indicated that there was a low rate of successful movement of wasps among groups of young larvae within a habitat patch in the autumn and no successful movement of wasps across non-habitat. In contrast, wasps moved frequently among groups of late-instar caterpillars in the spring. 5. Host caterpillars of different ages responded very differently to wasp attacks. Pre-diapause larvae remained in groups and used collective head-jerking behaviour to defend themselves, whereas post-diapause larvae dispersed away from the group immediately after being attacked. 6. Population and metapopulation level dynamics of the host-parasitoid interaction are discussed in light of these observations of the behaviour of individual wasps.</t>
  </si>
  <si>
    <t>10.1046/j.1365-2311.1999.00167.x</t>
  </si>
  <si>
    <t>WOS:000078884500007</t>
  </si>
  <si>
    <t>Filchak, KE; Feder, JL; Roethele, JB; Stolz, U</t>
  </si>
  <si>
    <t>A field test for host-plant dependent selection on larvae of the apple maggot fly, Rhagoletis pomonella</t>
  </si>
  <si>
    <t>Host-plant dependent fitness trade-offs refer to traits that enhance the performance of an insect on one plant species to its detriment on others. Such trade-offs are central to models of sympatric speciation via host shifts, but have proven difficult to empirically demonstrate. Here, we test for host-plant dependent selection on larvae of apple (Malus pumila L.) and hawthorn (Crataegus mollis L. spp.)-infesting races of Rhagoletis pomonella (Walsh). Samples of larvae were reared in the field and under protective conditions in a garage. Our rationale was that the garage should slow rates of fruit rot relative to the field, relaxing selection pressures associated with declining fruit quality. Four findings emerged from the study. (1) Larvae suffered higher mortality in fruits in the field than the garage. (2) The increase in mortality was greater for larvae in haws. (3) Larvae possessing the alleles Me 100, Acon-2 95, and Mpi 37, three allozymes displaying host-related differentiation in R. pomonella that map to linkage group II in the fly, left fruits earlier than other genotypes. (4) Allele frequencies for Me 100, Acon-2 95, and Mpi 37 were significantly higher in both apple and haw larvae surviving the field versus the garage treatment. Our results suggested that field conditions favored larvae that rapidly developed and left rotting fruits. Since these individuals tended to possess the alleles Me 100, Acon-2 95, and Mpi 37, frequencies of these allozymes were higher in the field. Selection on larvae was directional for Me 100, Acon-2 95, and Mpi 37 (or linked genes) in both host races. We previously showed that these same alleles can be disfavored in the pupal stage, especially in the apple race, where they correlate with premature diapause termination. Fitness trade-offs in Rhagoletis may therefore be due as much to differences in the relative strengths of directional selection pressures acting on different life stages as to disruptive selection affecting any one particular stage. The necessity to consider details of the entire life-cycle highlights one of the many challenges posed to documenting fitness trade-offs for phytophagous insects.</t>
  </si>
  <si>
    <t>10.2307/2640931</t>
  </si>
  <si>
    <t>WOS:000078927800017</t>
  </si>
  <si>
    <t>Schonrogge, K; Walker, P; Crawley, MJ</t>
  </si>
  <si>
    <t>Complex life cycles in Andricus kollari (Hymenoptera, Cynipidae) and their impact on associated parasitoid and inquiline species</t>
  </si>
  <si>
    <t>The cynipid gall wasp Andricus kollari was introduced to southwestern Britain in the middle of the nineteenth century and has since spread throughout the British Isles. A. kollari produces a sexual generation in spring on Turkey oak (Quercus cei ris; an introduced tree in Britain) and a parthenogenetic generation in autumn on the native oak species Q. robur and Q. petraea. The galls of the two generations differ considerably in size (&lt; 5 mm in diameter in the spring galls and up to 30 mm for the autumn galls). In 1994 and 1995 we sampled eight populations of A. kollari at sites from the south of England to the north of Scotland. The females of the autumn generation emerged in two cohorts: one in the autumn of the year of gall induction and the second in the spring of the following year. The second cohort of parthenogenetic females, however, emerges when the spring galls, containing the next sexual generation, are already fully developed. Eggs laid by the females of the second cohort thus cannot contribute to that spring generation, but slay dormant in the buds of Turkey oak and hatch as the spring generation a pear later. The proportion of females of this second cohort increased from south to north, and in the north of Scotland the populations densities of A. kollari showed substantial differences between years, consistent with a two-year life cycle. Here we study the effects the different gall properties and the geographical variation of a complex phenology have on the communities of parasitoids, inquilines and predators associated with A. kollari. We measured predation rates by birds and parasitoid attack in the galls of both generations. While there was an increasing tendency towards a two-year life cycle from the south to the north, bird predation rates on the spring galls decreased in 1994 from &gt; 50% in the south to less than 5% in the north. Similarly, parasitoid abundance in the autumn galls decreased from an average of 6 individuals per gall in the south to 1 per gall in the north (in contrast to the spring galls, the autumn galls are sufficiently large to contain inquilines and can yield more than one individual per gall). Parasitism rates in the spring galls showed no geographical trend in 1994, but a clear decrease from south to north in 1995. This year, 1995, was a high-density year in the north, which suggests a satiation effect whereby the parasitoid species cannot follow the sudden increase in the host population.</t>
  </si>
  <si>
    <t>Schonrogge, Karsten/M-9935-2019; Schonrogge, Karsten/E-8818-2010; Schonrogge, Karsten/W-9445-2019</t>
  </si>
  <si>
    <t>Schonrogge, Karsten/0000-0003-0122-6493; Schonrogge, Karsten/0000-0003-0122-6493; Schonrogge, Karsten/0000-0003-0122-6493</t>
  </si>
  <si>
    <t>10.2307/3546724</t>
  </si>
  <si>
    <t>WOS:000078769300013</t>
  </si>
  <si>
    <t>Maun, MA; Perumal, J</t>
  </si>
  <si>
    <t>Zonation of vegetation on lacustrine coastal dunes: effects of burial by sand</t>
  </si>
  <si>
    <t>More than 50 pears ago it was proposed that zonation of major plant species on coastal dunes was determined by salt spray. Were, we argue against this hypothesis because (i) salt concentrations rarely exceed toxic levels; (ii) high precipitation in temperate latitudes washes the salt off the plants; (iii) major salt spray events occur in late autumn and winter when plants are dormant; and (iv) zonation also occurs on lacustrine dunes. Instead, we show evidence that zonation may be caused by burial because plant distribution was correlated with Sand deposition and species were eliminated when burial exceeded their limits of tolerance, thus creating zones of different plant species. We conclude that in temperate regions (i) burial bf sand may be among the most important factors in zonation, while salt spray may play a secondary role; and (ii) single environmental factors cannot br the determinants of a phenomenon as complex as species zonation.</t>
  </si>
  <si>
    <t>10.1046/j.1461-0248.1999.21048.x</t>
  </si>
  <si>
    <t>WOS:000078485600005</t>
  </si>
  <si>
    <t>Elmes, GW; Wardlaw, JC; Nielsen, MG; Kipyatkov, VE; Lopatina, EB; Radchenko, AG; Barr, B</t>
  </si>
  <si>
    <t>Site latitude influences on respiration rate, fat content and the ability of worker ants to rear larvae: A comparison of Myrmica rubra (Hymenoptera : Formicidae) populations over their European range</t>
  </si>
  <si>
    <t>Myrmica rubra is a northern, temperate Palaearctic ant species with a geographical range that extends from the Atlantic coast of Europe to central Asia. In Europe, its range covers &gt; 25 degrees of latitude where it lives under a variety of climates that vary from extreme oceanic in the west, to continental in the east. Colonies nest in the soil and their life cycles are known to be highly dependent on ambient temperature and soil moisture. We hypothesised that the brood-rearing behaviour of populations might be focally adapted to climate and that we might detect differences when the ants were reared under "common-garden" conditions. Brood-rearing behaviour was compared for 38 colonies of M. rubra drawn from 13 populations representing a range of 6 latitudes: all 6 were represented in eastern Europe and 2 in western Europe. A sample of ants from each colony was used to estimate respiration rate, body mass and fat content at the start of the experiment in spring (immediately post hibernation) and at the end of the experiment (mid summer). Respiration had a linear relationship with latitude, with northern populations having greater respiration rate in spring compared to southern populations. It is suggested that this is an adaptation to different seasonality over the species' range that results in the "more active" northern workers rearing fewer brood to maturity more quickly than southern workers. Fat content, a measure of worker "quality", had a parabolic relationship with latitude with mid latitude colonies having the fattest workers. Fatter workers appeared to rear heavier brood. This probably represented a functional response to environment with populations living at "edge of range" sites being physiologically more stressed and performing brood-rearing tasks less well than centre of range populations. We believe that this is the first demonstration of a consistent, intra-specific trend for Variation in the social physiology of an ant species over its geographic range.</t>
  </si>
  <si>
    <t>WOS:000081742200005</t>
  </si>
  <si>
    <t>Hulle, M; Maurice, D; Rispe, C; Simon, JC</t>
  </si>
  <si>
    <t>Clonal variability in sequences of morph production during the transition from parthenogenetic to sexual reproduction in the aphid Rhopalosiphum padi (Sternorrhyncha : Aphididae)</t>
  </si>
  <si>
    <t>Winter climate determines the success of the two main reproductive strategies employed by aphids. Permanent parthenogens survive as parthenogenetic females in mild winters, but are regularly eliminated by low temperatures; while cyclical parthenogens, which switch to sexual reproduction by the end of summer, produce every year fertilised diapausing eggs resistant to frost. We have studied the variation in sexual morph production of several clones of the cereal aphid Rhopalosiphum padi (L.) showing both strategies. Twenty clones of this species differing by their geographic origin and their mode of reproduction were placed in two laboratory environments mimicking the changes of photoperiod and thermoperiod occurring naturally from the end of summer and during the autumn in oceanic and continental conditions. The analysis of clonal responses in both climatic conditions showed (i) a wide variation in investment of clones in sexual reproduction with, in particular, evidence for a mixed strategy employed by clones producing both sexuals without ceasing parthenogenetic reproduction, (ii) no geographic adaptation among clones belonging to cyclical parthenogenetic populations, (iii) an earlier production of sexuals in continental conditions and a higher production of males in oceanic conditions. Furthermore, we have compared the dates of first appearance of sexuals in our experiments with those occurring in the field based on a suction trap database and found that sexuals were caught in nature at least four weeks earlier than in the lab. These results underline the need for a better understanding of the influence of the whole array of environmental factors inducing the transition from parthenogenetic to sexual reproduction in aphids.</t>
  </si>
  <si>
    <t>Simon, Jean-Christophe/I-2700-2014</t>
  </si>
  <si>
    <t>Hulle, Maurice/0000-0002-9520-3454; Rispe, Claude/0000-0002-9489-5719</t>
  </si>
  <si>
    <t>WOS:000081742200006</t>
  </si>
  <si>
    <t>Kodrik, D; Socha, R</t>
  </si>
  <si>
    <t>A Mediterranean population of Pyrrhocoris apterus (Heteroptera : Pyrrhocoridae) exhibits wing morph-related differences in adipokinetic response</t>
  </si>
  <si>
    <t>Short-winged (brachypterous) and long-winged (macropterous) adult females of Pyrrhocoris apterus (L.) originating from a Mediterranean population (Israel) were analyzed for their adipokinetic responses. The adipokinetic response, expressed as an increase of haemolymph lipids after injection of adipokinetic hormone from Locusta migratoria (Lom-AKH-I), was assessed in relation to age and dose of the hormone. We demonstrate in this study that the adipokinetic responses induced by bug's corpora cardiaca extract and Lom-AKH-I were dose-dependent for both brachypterous and macropterous females. Significant differences between the morphs were recorded for doses greater than or equal to 0.25 corpora cardiaca equivalent (P &lt; 0.01) and doses greater than or equal to 0.25 pmol Lom-AKH-I (P &lt; 0.05). The haemolymph lipid elevations induced in both morphs by 2 pmols Lom-AKH-I are comparable with that induced by crude extract of one pair of the bug's own corpora cardiaca. The age-dependent test showed much higher adipokinetic responses (P &lt; 0.01) in macropterous females (greater than or equal to 5 days old) than in the brachypterous females of the same age, when treated with 2 pmols Lom-AKH-I. Starting from day 7, the concentration of haemolymph lipids was also considerably higher (2.5-5 times) in macropterous females than in the brachypterous ones. The obtained data indicate that difference in mobilization of lipids between brachypterous and macropterous females is a geographically independent feature and represents a true wing morph characteristic of P, apterus.</t>
  </si>
  <si>
    <t>Kodrik, Dalibor/H-1522-2014</t>
  </si>
  <si>
    <t>Kodrik, Dalibor/0000-0001-6109-1979</t>
  </si>
  <si>
    <t>WOS:000083284700014</t>
  </si>
  <si>
    <t>Kerr, JT</t>
  </si>
  <si>
    <t>Weak links: 'Rapoport's rule' and large-scale species richness patterns</t>
  </si>
  <si>
    <t>Many hypotheses have been proposed to explain regional species richness patterns. Among these, 'Rapoport's rule' has sparked considerable controversy by stating that the latitudinal gradient in species richness can be explained indirectly as a function of narrower geographic ranges for species at low latitudes. Annual climatic variability, or deviation from mean climatic conditions, has been hypothesized to moderate this phenomenon. Furthermore, taxa that avoid much of this seasonality, such as temperate zone insects that enter diapause or species that migrate, were predicted to show reduced latitudinal gradients in richness. I test the suggested link between 'Rapoport's rule' and species richness for two higher level insect taxa as well as for the class Mammalia. Although these taxa exhibit the well-known latitudinal gradient in species richness, simple annual climatic variability and deviation from mean annual climatic conditions provide very poor predictions of species richness in each of them. Potential evapotranspiration, a measurement of ambient climatic energy, explains most of the observed variance in regional species richness patterns for all three tars, consistent with the species richness-energy hypothesis. I fmd no support for an indirect link between 'Rapoport's rule' and terrestrial species richness patterns in North America.</t>
  </si>
  <si>
    <t>10.1046/j.1365-2699.1999.00315.x</t>
  </si>
  <si>
    <t>WOS:000082488500006</t>
  </si>
  <si>
    <t>Felke, M; Buschinger, A</t>
  </si>
  <si>
    <t>Social organization, reproductive behavior and ecology of Leptothorax acervorum (Hymenoptera, Formicidae) from the Sierra de Albarracin in central Spain</t>
  </si>
  <si>
    <t>Leptothorax acervorum, an ant species with holarctic range, occurs in an isolated population in the Spanish Sierra de Albarracin. Dissection of dealate females and laboratory observations revealed that in contrast to other European populations, the colonies are monogynous, with one reproductive queen each and a variable number of virgin or mated dealate but not laying females. Most of the latter probably just hibernate in the mother nests, leaving them in the following spring, but a few remain there for longer time, without reproducing. Such colonies then are functionally monogynous. Alate females exhibit a stationary sexual calling, and mating behavior could be studied in the laboratory. Mated females return to the mother nest where they soon shed wings. When developing fertility before or after hibernation they are evicted from the nests; in nature they probably form daughter colonies. Patchy habitat and rough climatic conditions in the Sierra de Albarracin may be responsible for the particular reproductive behavior of L. acervorum in this area. The generally small size difference between queens and workers in the subgenus Leptothorax entails high costs of dispersal and colony foundation by single queens who have to forage for their first brood. Some kind of dependent colony foundation therefore is frequently met with in the subgenus. Notwithstanding the marked biological and a few slight morphological differences between central European L. acervorum and the Spanish population its taxonomic status as yet is unsettled. We refer to this population provisionally as "L. acervorum Albarracin".</t>
  </si>
  <si>
    <t>10.1007/s000400050117</t>
  </si>
  <si>
    <t>WOS:000079081700014</t>
  </si>
  <si>
    <t>Miyanaga, R; Maeta, Y; Sakagami, SF</t>
  </si>
  <si>
    <t>Geographical variation of sociality and size-linked color patterns in Lasioglossum (Evylaeus) apristum (Vachal) in Japan (Hymenoptera, Halictidae)</t>
  </si>
  <si>
    <t>Lasioglossum (Evylaeus) apristum was studied at 2 localities in Japan. By rearing bees in a greenhouse in Matsue (lat. 35 degrees 29', alt. 170 m), south-western Japan, it was revealed that the bees had an eusocial life cycle with 2 distinctly discrete brood rearing periods, i.e., a solitary phase in spring and an eusocial phase in summer. The life cycle and sociality were of the same pattern as those at Mt. Daisen (lat. 35 degrees 22'. alt. 800-1000 m), 50 km from Matsue, where females reared in the greenhouse were collected. On the other hand in Sapporo (lat. 43 degrees 03', alt. 20 m), northern Japan, the solitary life cycle was suggested by a phenological survey. The effective accumulative temperature was compared for each locality, as an index of local thermal condition. The accumulative value at Mt. Daisen and Sapporo did not differ. The fact suggests that short flying season at high latitudes, such as in Sapporo does not induce the solitary life cycle in L. apristum. Approximately 39% of workers in the eusocial colonies at Matsue had well-developed ovaries, suggesting that they were possible egg-layers. No clear proof of the allocation of foraging in relation to the size and age of workers was obtained. Uninseminated, small, worker-sized females were also produced together with new queens at autumn at Mt. Daisen. Hibernation by these uninseminated females was suggested. The size-linked color patterns of the metasoma were recognized among the pre-hibernating females at both localities.</t>
  </si>
  <si>
    <t>10.1007/s000400050138</t>
  </si>
  <si>
    <t>WOS:000082168000005</t>
  </si>
  <si>
    <t>Hetz, SK; Psota, E; Wasserthal, LT</t>
  </si>
  <si>
    <t>Roles of aorta, ostia and tracheae in heartbeat and respiratory gas exchange in pupae of Troides rhadamantus Staudinger 1888 and Ornithoptera priamus L. 1758 (Lepidoptera, Papilionidae)</t>
  </si>
  <si>
    <t>INTERNATIONAL JOURNAL OF INSECT MORPHOLOGY &amp; EMBRYOLOGY</t>
  </si>
  <si>
    <t>In non-diapausing pupae of the two birdwing butterfly species Troides rhadamantus and Ornithoptera priamus (Lepidoptera, Papilionidae) heart activity and CO2 release rates were measured simultaneously within the initial half of pupal development. Heartbeat patterns in these pupae consist of three different types of activity: Continuous forward-pulse periods of different duration with a frequency range of about 0.25-0.52 s(-1), continuous backward-pulse periods with lower frequencies (0.15-0.29 s(-1)) and intermittent backward-pulse periods when short series of three to 10 single heartbeats at frequencies of 0.12-0.35 s(-1) alternated with heart pauses of 2-10 min. CO2 release was discontinuous (CFO-type) from about four to 12 days after pupation in Troides rhadamantus and from about four to 18 days in Ornithoptera priamus. Mean CO2 release rates were very low in both species (10-30 nmol g(-1) min(-1)). After this period, heart pauses occurred more frequently, probably indicating the onset of metamorphosis and the beginning partial histolysis of the heart. Infrared-optical and thermometrical measurements of heartbeat indicated that haemolymph transport within the dorsal vessel in forward direction is more effective than in backward direction. This is deduced from the higher heartbeat frequency and heartbeat amplitude of the forward pulsations. Results from ultrasonic doppler velocimetry suggest that haemolymph flow velocity is highest during the relatively long diastasis of 2-3 s (30-40 mm s(-1)), while minimum particle speed (about 20 mm s(-1)) is at the end of systole and the beginning of diastole. This would mean that haemolymph velocity is highest between two consecutive peristaltic waves. In contrast to the haemolymph velocity, the speed of the peristaltic wave measured with the infrared transmission technique was lower (about 8.4-22 mm s(-1) in Troides, 10-23 mm s(-1) in Ornithoptera) and remained constant during forward pulse periods. During backward beating the speed was lower (8-20 mm s(-1) in Troides, 9-17 mm s(-1) in Ornithoptera) and decreased during backward pulse periods. During day two to seven in Troides and day three to nine in Ornithoptera, spiracular opening periods coincided with changes in heartbeat direction from backward to forward pulsations. A possible influence is the more efficient convective haemolymph mixing in the haemocoel during forward heartbeat. The mixing allows to bring the haemolymph in close contact with the tracheal system where the discharge of CO2 takes place. Heartbeat may therefore serve for shortening the diffusion pathways for a rapid transition into the tracheal system during the open period of the spiracles. (C) 1999 Elsevier Science Ltd. All rights reserved.</t>
  </si>
  <si>
    <t>Hetz, Stefan/E-9094-2010</t>
  </si>
  <si>
    <t>Hetz, Stefan/0000-0002-4928-8506</t>
  </si>
  <si>
    <t>0020-7322</t>
  </si>
  <si>
    <t>JAN-APR</t>
  </si>
  <si>
    <t>10.1016/S0020-7322(99)00013-6</t>
  </si>
  <si>
    <t>WOS:000080628900014</t>
  </si>
  <si>
    <t>Williams, LM; Hannah, LT; Bassett, JM</t>
  </si>
  <si>
    <t>Melatonin receptors in neonatal pig brain and pituitary gland</t>
  </si>
  <si>
    <t>Summer infertility remains a major problem ip domestic pigs. It has been proposed that sows which display this trait are inherent seasonal breeders. The influence of photoperiod on domestic pigs has been difficult to ascertain as significant diurnal fluctuations in blood levels of the pineal hormone, melatonin, which provide a direct neuroendocrine transduction of the ambient photoperiod in other species, remain questionable in adult pigs. To investigate whether the pig is potentially receptive to melatonin, central sites of action for this hormone were localized and characterized within the brain and pituitary of the neonatal pig by in vitro autoradiography using 2-(I-125)iodomelatonin. Specific binding was distributed over a number of discrete regions of the brain including the cerebral cortex, hypothalamus, thalamus, brainstem, and cerebellum The choroid plexus, and the pars tuberalis and pars distalis of the pituitary were also specifically labeled. Specific binding was completely abolished in the presence of 10(-7) M melatonin, and inhibited in the presence of 10(-4) M GTP gamma S (guanosine-5-0-(3-thiotriphosphate)), a non-hydrolysable analogue of GTP, in all regions examined, indicating that binding is representative of a G-protein coupled receptor. Characterization studies showed that 2-(I-125)iodomelatonin binding was saturable with a dissociation constant (K-d) in the low picomolar range (approximate to 30 pM). Competition studies with iodomelatonin, melatonin, N-acetylserotonin and serotonin (5-HT) gave IC50 values similar to those previously characterized for the melatonin receptor in the ovine pars tuberalis.</t>
  </si>
  <si>
    <t>10.1111/j.1600-079X.1999.tb00565.x</t>
  </si>
  <si>
    <t>WOS:000079019800006</t>
  </si>
  <si>
    <t>Asher, GW; Monfort, SL; Wemmer, C</t>
  </si>
  <si>
    <t>Comparative reproductive function in cervids: implications for management of farm and zoo populations</t>
  </si>
  <si>
    <t>5th International Symposium on Reproduction in Domestic Ruminants</t>
  </si>
  <si>
    <t>AUG 01-05, 1998</t>
  </si>
  <si>
    <t>COLORADO SPRINGS, COLORADO</t>
  </si>
  <si>
    <t>InterAg, Intervet Int BV, Monsanto Co, Pharmacia &amp; Upjohn Co, USDA, XY Inc, Select Sires</t>
  </si>
  <si>
    <t>The cervids represent a complex assemblage of taxa characterized by extreme diversity in morphology, physiology, ecology and geographical distribution. Farmed species (for example red deer and fellow deer) are usually the common larger-bodied, gregarious and monotocous species that express marked reproductive seasonality in their temperate environment. Their commercial importance has facilitated considerable research into reproductive physiology and the development of assisted reproductive technologies (ART). In contrast, the remaining species, including many of tropical origin, show wide diversity in reproductive patterns, have generally received little scientific scrutiny, and include a number of endangered taxa that are reliant on ex situ conservation efforts (such as captive breeding) to ensure their survival. Domestication and ex situ management programmes have been associated with widespread translocation of various cervid species around the world, often placing the animals in environments that are not compatible with their evolved reproductive patterns. For example, the summer calving/lactation pattern of red deer, attuned to northern continental climatic patterns, is frequently misaligned with seasonal changes in feed availability in the Australasian pastoral environment. Similarly, seasonal or aseasonal calving patterns of tropical species translocated to temperate regions are usually associated with increased perinatal mortality of calves born in cool seasons. Conversely, temperate species in tropical zones may exhibit aberrant reproductive patterns in the absence of biologically significant photoperiod fluctuations. ARTs, which presently include artificial insemination, embryo transfer and in vitro embryo production, have potential application to the genetic management and population growth of various cervid species. Although application to some farmed cervid species is widespread, these technologies are rarely directly transferable from farmed to endangered species. Even within species, ART protocols developed successfully for one genotype (i.e. subspecies) may be ineffective in another (for example superovulation of red deer and wapiti). Therefore, application to genetic management of endangered species necessitates prior research into their reproductive patterns. This is often difficult because of the rarity of the animals, a lack of suitable handling facilities for the particular species, and the timid nature of the deer More recently, however, non-invasive reproductive profiling, based on remote collection and monitoring of excreted steroid metabolites, has facilitated such research.</t>
  </si>
  <si>
    <t>WOS:000083605300012</t>
  </si>
  <si>
    <t>Muller, AE</t>
  </si>
  <si>
    <t>Rakotosamimmanana, B; Rasamimanana, H; Ganzhorn, JU; Goodman, SM</t>
  </si>
  <si>
    <t>Social organization of the Fat-tailed Dwarf Lemur (Cheirogaleus medius) in northwestern Madagascar</t>
  </si>
  <si>
    <t>NEW DIRECTIONS IN LEMUR STUDIES</t>
  </si>
  <si>
    <t>XVIIth Congress of the International-Primatological-Society</t>
  </si>
  <si>
    <t>AUG 09-14, 1998</t>
  </si>
  <si>
    <t>ANTANANARIVO, MALAGASY REPUBL</t>
  </si>
  <si>
    <t>Assoc Natl Gest Aires Protegees, Amer Soc Primatol, BIOCULTURE, Brasserie STAR, Caisse Epargne Madagascar, Conservat Int, Cortez Travel Agcy, Duke Univ, Ecole Normale Super, Inst Conservat Trop Environm, Jersey Wildlife Preservat Trust, Jiro sy Rano Malagasy, Maison Tourisme, Margot Marsh Biodivers Fdn, MATERA Ocean Indien, Minist Enseignement Super, Org Natl Environm, PACT Madagascar, Parc Bot &amp; Zool Tsimbazaza, QIT Madagascar Minerals Ltd, Soc Moritani, John D &amp; Catherine T MacArthur Fdn, United Kingdom Embassy, Univ Antananarivo, USAID Madagascar, Wenner Gren Fdn, World Wide Fund Nat</t>
  </si>
  <si>
    <t>The strictly nocturnal dwarf lemurs (Cheirogaleus) are extraordinary among primates in showing extensive torpor phases during the austral winter, which is thought to be an adaptation to seasonal variation in food availability. The Fat-tailed Dwarf Lemur (C. medius) is found throughout the west and south of Madagascar and enters torpor for six to eight months. Such a long period of dormancy may influence their social organization. A 20-month field Study carried out at the Station Forestiure d'Ampijoroa revealed a monogamous social pattern for C. medius. Data from this study are presented on group composition, sleeping associations, and home range organization over two seasons in order to elucidate the basis of C. medius' unusual social organization. All studied groups contained one adult pair and their offspring from one or more birth seasons. Members of a group regularly sleep together, which might be an important means of social contact. In groups containing more than one offspring, brothers and sisters had the closest relationship. The adult pair remain together within the same home range for more than one season and presumably for life. Subsequently, some hypotheses about when monogamy should evolve are discussed.</t>
  </si>
  <si>
    <t>0-306-46187-0</t>
  </si>
  <si>
    <t>WOS:000089018300008</t>
  </si>
  <si>
    <t>Day, KR; Armour, HL; Henry, CJ</t>
  </si>
  <si>
    <t>Lieutier, F; Mattson, WJ; Wagner, MR</t>
  </si>
  <si>
    <t>The performance of the green spruce aphid (Elatobium abietinum Walker) on provenances of Sitka spruce (Picea sitchensis (Bong.) Carr.)</t>
  </si>
  <si>
    <t>PHYSIOLOGY AND GENETICS OF TREE-PHYTOPHAGE INTERACTIONS - INTERNATIONAL SYMPOSIUM</t>
  </si>
  <si>
    <t>COLLOQUES DE L INRA</t>
  </si>
  <si>
    <t>International Symposium on Physiology and Genetics of Tree-Phytophage Interactions</t>
  </si>
  <si>
    <t>AUG 31-SEP 05, 1997</t>
  </si>
  <si>
    <t>GUJAN, FRANCE</t>
  </si>
  <si>
    <t>INRA, Int Union Forestry Res Org</t>
  </si>
  <si>
    <t>There is accumulating evidence that the origins of Sitka spruce Picea sitchensis (provenance or genetic family) play an important role in determining the population dynamics of the green spruce aphid Elatobium abietinum. Genetic variability in P.sitchensis makes it a good candidate for tree breeding, although recent genetic gains in 'super-Sitka' have not accounted for pest resistance explicitly. This paper reviews two studies, 11 years apart, on the aphid populations of P.sitchensis provenances in the same experimental field demonstration. The trends in susceptibility of the provenances were consistent, with the exception of the slowest growing and most northerly provenance. There were relationships between the latitudinal origins of provenances and their aphid loads; in general it was the most vigorously growing provenances that proved to be the most resistant to aphids, There are recorded differences between P.sitchensis provenances in the time of shoot growth cessation and budset in late summer and autumn. An hypothesis that earlier dormancy was linked with greater nutrient availability for aphids, was not supported by data on the levels of amino acids in needles in October. In fact total amino nitrogen was inversely related to the summer aphid population hosted by each provenance and most essential amino acids were at very low levels. Together with the similarity in budburst phenology among provenances, this suggested that factors other than nutrients are responsible for the differences in provenance susceptibility. The green spruce aphid is thought to avoid some species of spruce and also new foliage by responding to volatile compounds in epicuticular wax at the needle leaf surface. A resistance mechanism based on secondary metabolites would correspond with observations, since more-vigorous trees probably sequester more effective surface deterrents. In support of this, it was found that relative provenance susceptibility to aphids was correlated with feeding damage by a completely different insect, the large pine weevil Hylobius abietis. In a separate series of experiments, shoot material from P.sitchensis provenances was challenged with weevils of known age and cultural background, and the amount of bark removed in a feeding trial was recorded. The greatest levels of bark removal tended to be found on provenances which had hosted larger peak aphid populations. The most likely explanation for a fairly universal resistance mechanism probably derives from secondary plant metabolites rather than the nutrient levels available to both insects.</t>
  </si>
  <si>
    <t>0293-1915</t>
  </si>
  <si>
    <t>2-7380-0883-6</t>
  </si>
  <si>
    <t>WOS:000082204900017</t>
  </si>
  <si>
    <t>Leung, LKP</t>
  </si>
  <si>
    <t>Ecology of Australian tropical rainforest mammals. I. The Cape York antechinus, Antechinus leo (Dasyuridae : Marsupialia)</t>
  </si>
  <si>
    <t>This is the first detailed ecological study of the Cape York antechinus, Antechinus leo, a small marsupial endemic to rainforest on the Cape York Peninsula, North Queensland, Australia. A total of 181 animals was captured 725 times at Iron Range during a capture-mark-recapture study from 1989 to 1991. A. leo is crepuscular-nocturnal, insectivorous, semi-arboreal and nests in hollows. Its life-history strategy is typical of the genus, including the synchrony of reproductive events and the post-mating death of all males. The estimated annual mating season is from mid-September to mid-October. Young were born around 1 November (+/- 12 days), and were carried in the pouch until early to mid December. Juveniles became trappable around mid February. Daughters stayed in their mother's home range, while sons dispersed soon after they left the nest. Lactation, weaning and dispersal of young were timed to coincide with the wet season when the abundance of invertebrates increased, suggesting that populations are limited by food supply.</t>
  </si>
  <si>
    <t>Leung, Luke/0000-0002-8829-4925</t>
  </si>
  <si>
    <t>10.1071/WR96042</t>
  </si>
  <si>
    <t>WOS:000080158400005</t>
  </si>
  <si>
    <t>Avenant, NL; Nel, JAJ</t>
  </si>
  <si>
    <t>Home-range use, activity, and density of caracal in relation to prey density</t>
  </si>
  <si>
    <t>AFRICAN JOURNAL OF ECOLOGY</t>
  </si>
  <si>
    <t>Two male and three female caracal Felis caracal were radio-tracked over a 1-year period in arid shrub on the west coast of South Africa, by day and night over at least 130 days for each caracal, and uninterrupted for up to 120 h at a time. These results, on short-term use of space, were related to concurrent availability of prey. The use by caracal of specific plant communities showed a significant positive correlation to prey biomass of rodents. Males had much larger home-ranges (26.9 +/- 0.75 km(2)) than females (7.39 +/- 1.68 km(2)). Male home-ranges overlapped completely with those of females, whereas female ranges overlapped between 0 and 19%. Caracal were active by night and day; onset of activity was affected more by ambient temperature (T-A) than photoperiod. Caracal were active significantly longer on nights colder than 20 degrees C, Females ceased activity at T-A &gt; 20 degrees C, males at T-A &gt; 22 degrees C. Males foraged faster than females (667 vs. 312 m h(-1)) and moved more than twice the distance of females during an active period. Calculated density of caracal was between 0.23 and 0.37 km(-2).</t>
  </si>
  <si>
    <t>0141-6707</t>
  </si>
  <si>
    <t>10.1046/j.1365-2028.1998.00152.x</t>
  </si>
  <si>
    <t>WOS:000077476500004</t>
  </si>
  <si>
    <t>Frey, JE; Feder, JL; Palma, J; Bush, GL</t>
  </si>
  <si>
    <t>Frey, Juerg E.; Feder, Jeffrey L.; Palma, Joanne; Bush, Guy L.</t>
  </si>
  <si>
    <t>Differences in the electroantennal responses of apple- and hawthorn-infesting races of Rhagoletis pomonella to host fruit volatile compounds</t>
  </si>
  <si>
    <t>CHEMOECOLOGY</t>
  </si>
  <si>
    <t>Domestic apple (Malus pumila)- and hawthorn (Crataegus sp.)-infesting races of Rhagoletis pomonella, Walsh (Diptera: Tephritidae) provide an excellent model to examine the role that host plant specificity plays during sympatric speciation (i.e., divergence in the absence of geographic isolation). Previous work has shown that these races differ in their propensities to accept apple and hawthorn fruits in behavioral choice assays, and that this discrimination translates into "host fidelity" in the field (i.e., apple flies tend to mate on and oviposit into apples and hawthorn flies on hawthorns). We present the results of a study examining possible physiological factors contributing to host choice differences in R. pomonella. We tested whether apple and hawthorn flies differ in their electroantennogram (EAG) responses to biologically relevant volatile compounds emitted from apples and hawthorns. Significant differences were found in the relative EAG responses of apple and hawthorn flies to host fruit compounds at five of six paired study sites across the eastern United States. The geographic pattern of EAG variation was complex, however, with local populations of apple and hawthorn flies tending to be more similar to one another than to flies of the same race at distant sites. This pattern was largely due to EAG responses for several compounds showing longitudinal or latitudinal clines, the latitudinal clines being similar to those observed for allozyme loci in the host races. We also found evidence for sex-related differences, as males tended to have higher mean EAG responses to compounds than females. Host-associated differences were therefore nested within geographic and sex-related differentiation in R. pomonella. Further behavioral studies are needed to distinguish whether the EAG differences are responsible for, as opposed to being a consequence of, host-plant fidelity and adaptation. Crosses are also required to establish a genetic basis for the EAG responses, although we did find significant correlations between EAG scores for several compounds and the allozymes NADH-Diaphorase-2 and Hydroxyacid dehydrogenase at one of the study sites. Questions therefore remain concerning the evolutionary significance of the EAG response differences between apple and hawthorn fly races. Nevertheless, these differences raise the possibility that antennal responses to fruit-related volatile compounds contribute to host plant discrimination in R. pomonella. Regardless, the EAG responses represent another set of traits, in addition to diapause: eclosion time phenotypes and allozyme frequencies, differing between apple and hawthorn host races of R. pomonella.</t>
  </si>
  <si>
    <t>0937-7409</t>
  </si>
  <si>
    <t>10.1007/s000490050023</t>
  </si>
  <si>
    <t>WOS:000208087100004</t>
  </si>
  <si>
    <t>Stiner, MC; Achyuthan, H; Arsebuk, G; Howell, FC; Josephson, SC; Juell, KE; Pigati, J; Quade, J</t>
  </si>
  <si>
    <t>Reconstructing cave bear paleoecology from skeletons: a cross-disciplinary study of middle Pleistocene bears from Yarimburgaz Cave, Turkey</t>
  </si>
  <si>
    <t>PALEOBIOLOGY</t>
  </si>
  <si>
    <t>Cave bears, an extinct subgenus (Spelearctos) of Ursus, were versatile enough to inhabit large areas of the northern hemisphere during the middle and late Pleistocene, yet they had evolved a specialized dentition that emphasized grinding functions, implying a heavy dietary reliance on tough, fibrous foods (i.e., plants). Isotope studies have yielded conflicting results on cave bear diet, however, often without consideration of the provenance of the samples or the possible contradictions that taphonomic and morphologic evidence might pose to dietary interpretations. It is likely that cave bear habits varied somewhat in response to environmental circumstance, and the limits on their abilities to do so remain unknown. If the larger goal of paleontological inquiry is to reconstruct the adaptations of cave bear species, then variation and commonalities among populations must be tracked closely and the disparate lines of evidence currently available examined together on a case by case basis. Clearly, no single analytical technique can achieve this. By way of example we present the results of a cross-disciplinary collaboration that combines osteometric, isotopic, and taphonomic approaches to studying the paleoecology of a bear assemblage from Yarimburgaz Cave in northwest Turkey. Reference information on the linkages between diet, hibernation, and population structure in modern bears provides test implications for the investigation. Osteometric techniques demonstrate the presence of two coextant middle Pleistocene bear species in the sample - Ursus (Spelearctos) deningeri, a form of cave bear, and U. arctos or brown bear - the former abundant in the sample, the latter rare. An attritional mortality pattern for the bears and the condition of their bones show that most or all of the animals died in the cave from nonviolent causes in the context of hibernation. The study also elucidates several characteristics of the cave bear population in this region. Osteometric techniques show that the adult sex ratio of the cave bears is only slightly skewed toward females. This pattern lies near one extreme of the full range of possible outcomes in modern bear species and can only reflect a strong dietary dependence on seasonally available plants and invertebrates, showing that hibernation was a crucial overwintering strategy for both sexes; the results specifically contradict the possibility of regular, heavy emphasis on large game (hunted or scavenged) as a winter food source. The nature of wear and breakage to the adult cave bear teeth indicates that food frequently was obtained from cryptic sources, requiring digging and prying, and that extensive mastication was necessary leading to complete obliteration of some cheek tooth crowns in old individuals. The patterns of tooth damage during life corroborate the dietary implications of the adult sex ratio and also argue for a diet rich in tough, abrasive materials such as nuts, tubers, and associated grit. The carbon and oxygen isotopic compositions of cave and brown bear tooth enamel from the site are virtually identical, and there is no evidence of a strong marine signal in either species, despite the cave's proximity to a modern estuary of the Sea of Marmara; nitrogen isotope ratios could not be examined because of poor protein preservation. The isotope results suggest that both bear species were highly omnivorous in the region during the middle Pleistocene acid obtained nearly all of their food from terrestrial and fresh-water habitats. Bone pathologies, usually originating from trauma, occur in some of the adult bears, testifying to long lifespans of some individuals in this fossil population. The Yarimburgaz cave bears also exhibit great size dimorphism between the sexes, based on weight-bearing carpal bone dimensions, with adult males attaining roughly twice the body mass of adult females.</t>
  </si>
  <si>
    <t>0094-8373</t>
  </si>
  <si>
    <t>10.1017/S0094837300019989</t>
  </si>
  <si>
    <t>WOS:000072055800006</t>
  </si>
  <si>
    <t>Koziol, M</t>
  </si>
  <si>
    <t>Influence of altitude on adult emergence and dynamics of Kaltenbachiola strobi (WINNERTZ) (Diptera : Cecidomyiidae) populations and its parasites in the Tatra National Park, Poland</t>
  </si>
  <si>
    <t>ANZEIGER FUR SCHADLINGSKUNDE PFLANZENSCHUTZ UMWELTSCHUTZ</t>
  </si>
  <si>
    <t>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</si>
  <si>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0340-7330</t>
  </si>
  <si>
    <t>10.1007/BF02770671</t>
  </si>
  <si>
    <t>WOS:000077014400001</t>
  </si>
  <si>
    <t>Bohonak, AJ</t>
  </si>
  <si>
    <t>Genetic population structure of the fairy shrimp Branchinecta coloradensis (Anostraca) in the Rocky Mountains of Colorado</t>
  </si>
  <si>
    <t>Dispersal rates for freshwater invertebrates are often inferred from population genetic data. Although genetic approaches can indicate the amount of isolation in natural populations, departures from an equilibrium between drift and gene flow often lead to biased gene flow estimates. I investigated the genetic population structure of the pond-dwelling fairy shrimp Branchinecta coloradensis in the Rocky Mountains of Colorado, U.S.A., using allozymes. Glaciation in this area and the availability of direct dispersal estimates from previous work permit inferences regarding the relative impacts of history and contemporary gene flow on population structure. Hierarchical F statistics were used, to quantify differentiation within and between valleys (theta(SV) and theta(VT) respectively). Between valleys separated by 5-10 km, a high degree of differentiation (theta(VT) = 0.77) corresponds to biologically reasonable gene flow estimates of 0.07 individuals per generation, although it is possible that this value represents founder effects and nonequilibrium conditions. On a local scale (less than or equal to 110 m), populations are genetically similar (theta(SV) = 0.13) and gene flow is estimated to be 1.7 individuals exchanged between ponds each generation. This is very close to an ecological estimate of dispersal for B. coloradensis via salamanders. Gene flow estimates from previous studies on other Anostraca are also similar on comparable geographic scales. Thus, population structure in B. coloradensis appears to be at or near equilibrium on a local scale, and possibly on a regional scale as well.</t>
  </si>
  <si>
    <t>10.1139/cjz-76-11-2049</t>
  </si>
  <si>
    <t>WOS:000080396100010</t>
  </si>
  <si>
    <t>Komazaki, S</t>
  </si>
  <si>
    <t>Difference of egg diapause in two host races of the spirea aphid, Aphis spiraecola</t>
  </si>
  <si>
    <t>Komazaki, Shinkichi/C-5780-2011</t>
  </si>
  <si>
    <t>10.1046/j.1570-7458.1998.00400.x</t>
  </si>
  <si>
    <t>WOS:000078316600013</t>
  </si>
  <si>
    <t>Costanzo, JP; Litzgus, JD; Iverson, JB; Lee, RE</t>
  </si>
  <si>
    <t>Soil hydric characteristics and environmental ice nuclei influence supercooling capacity of hatchling painted turtles Chrysemys picta</t>
  </si>
  <si>
    <t>Hatchling painted turtles (Chrysemys picta) hibernate in their shallow natal nests where temperatures occasionally fall below -10 degrees C during cold winters, Because the thermal limit of freeze tolerance in this species is approximately -4 degrees C, hatchlings rely on supercooling to survive exposure to extreme cold, We investigated the influence of environmental ice nuclei on susceptibility to inoculative freezing in hatchling C. picta indigenous to the Sandhills of west-central Nebraska, In the absence of external ice nuclei, hatchlings cooled to -14.6+/-1.9 degrees C (mean +/- S.E.M.; N=5) before spontaneously freezing, Supercooling capacity varied markedly among turtles cooled in physical contact with sandy soil collected from nesting locales or samples of the native soil to which water-binding agents (clay or peat) had been added, despite the fact that all substrata contained the same amount of moisture (7.5 % moisture, w/w). The temperature of crystallization (T-c) of turtles exposed to frozen native soil was -1.6+/-0.4 degrees C (N=5), whereas turtles exposed to frozen soil/clay and soil/peat mixtures supercooled extensively (mean T-c values approximately -13 degrees C), Hatchlings cooled in contact with drier (less than or equal to 4 % moisture) native soil also supercooled extensively, Thus, inoculative freezing is promoted by exposure to sandy soils containing abundant moisture and little clay or organic matter, Soil collected at turtle nesting locales in mid and late winter contained variable amounts of moisture (4-15 % w/w) and organic matter (1-3 % w/w). In addition to ice, the soil at turtle nesting locales may harbor inorganic and organic ice nuclei that may also seed the freezing of hatchlings. Bulk samples of native soil, which were autoclaved to destroy any organic nuclei, nucleated aqueous solutions at approximately -7 degrees C (T-c range -6.1 to -8.2 degrees C), Non-autoclaved samples contained water-extractable, presumably organic, ice nuclei (T-c range -4.4 to -5.3 degrees C), Ice nuclei of both classes varied in potency among turtle nesting locales, Interaction with ice nuclei in the winter microenvironment determines whether hatchling C. picta remain supercooled or freeze and may ultimately account for differential mortality in nests at a given locale and for variation in winter survival rates among populations.</t>
  </si>
  <si>
    <t>WOS:000077543000010</t>
  </si>
  <si>
    <t>McAllen, RJ; Taylor, AC; Davenport, J</t>
  </si>
  <si>
    <t>Osmotic and body density response in the harpacticoid copepod Tigriopus brevicornis in supralittoral rock pools</t>
  </si>
  <si>
    <t>Studies of the osmotic and ionic responses of the supralittoral rock pool inhabitant Tigriopus brevicornis (Crustacea: Copepoda) showed that this species of orange harpacticoid copepod is an unusually euryhaline osmoconformer. Body fluid osmolalities were 297-3691 mOsm kg(-1) over a medium range of 151-3440 mOsm kg(-1). Whole body sodium increased from 3.65 to 15.0 mu mol Na+ mg DW-1 (dry weight) over the medium range 80-1900 mM Na+. Comparative studies on Artemia nauplii and the prawn Palaemon elegans revealed the characteristic hyper-hyporegulation of both organisms. Body density of T. brevicornis remains greater than that of the external medium over the salinity range 5-100 psu because of changes in body fluid osmolality and body volume. Median body density values for T. buevicornis ranged from 1.0359 g ml(-1) in 5 psu (median density of 5 psu seawater=1.0017 g ml(-1)) to 1.0848 g ml(-1) in 100 psu (median density of 100 psu seawater=1.0751 g ml(-1)). Tigriopus brevicornis is principally a benthic forager and needs to remain negatively buoyant over a wide salinity range. Environmental monitoring of five supralittoral rockpools was conducted over a year. Live or dormant T. buevicornis were found in salinities of 4-150 psu; temperatures of -1 to +32 degrees C and oxygen concentrations of 0 to &gt;20 mg l(-1). It is probably of advantage to T. buevicornis to be an osmoconformer; it is perhaps energetically efficient for such a small organism (similar to 1 mm) and avoids buoyancy problems at high salinity.</t>
  </si>
  <si>
    <t>10.1017/S0025315400044386</t>
  </si>
  <si>
    <t>WOS:000077828900008</t>
  </si>
  <si>
    <t>Musil, CF; Newton, RJ; Farrant, JM</t>
  </si>
  <si>
    <t>Ultraviolet irradiation effects on serotinous Leucadendron laureolum seeds: altered seed physiology and ultrastructure, and seedling performance</t>
  </si>
  <si>
    <t>Dry seeds of Leucadendron laureolum (Lam.) Fourc. (Proteaceae) were exposed for different intervals (range: 7 to 84 days) to visible, UV-A and UV-B radiation of different biologically effective dose (range: 0 to 11.43 kJ m(-2) d(-1)). Changes in seed germination, physiology and ultrastructure, and residual UV effects on seedling performance, were examined. Germination was depressed in seeds following short (7-day) exposures to UV radiation. This depression was intensified with increased UV exposure dose, and most pronounced at shorter UV-B wavelengths. Also glutathione reductase (GR) activities increased in seeds exposed to shorter UV-B wavelengths, but these were unaffected by irradiation dose level in the UV-B range. Electrolyte leakage rates from UV-irradiated seeds were unaltered, which indicated that germination depression did not result from intrinsic membrane damage. The reversal of germination depression (W-induced dormancy) in UV-irradiated seeds by red light pointed to the possible involvement of phytochrome in this photo-response. Germination depression disappeared in seeds after 56-days irradiation, possibly due to photoreceptor damage by excess UV light. At this stage, all UV irradiated seeds, irrespective of treatment wavelength or dose level, exhibited increased electrolyte leakage rates, which indicated membrane perturbation. Also, increased GR activities were observed in irradiated seeds, but these were proportionately smaller in seeds exposed to shorter wavelength UV-B radiation (9.1 to 35.8% increase) than longer wavelength UV-A (73.4% increase) and visible (97.7% increase) radiation. This implied a metabolic limitation for scavenging of free radicals and peroxides in aging seeds exposed to UV-B radiation, which pointed to accelerated seed deterioration. It was indirectly supported by ultrastructural evidence of sub-cellular damage (Lipid coagulation and plasmalemma withdrawal from cell walls) in embryonic tissues of seeds after 84 days UV-B exposure, and reflected in decreased leaf numbers, photochemical efficiencies, and foliar chlorophyll a and carotenoid levels in seedlings cultured from these seeds.</t>
  </si>
  <si>
    <t>Farrant, JIll Margaret/AAG-1829-2019; Newton, Rosemary/F-4390-2010</t>
  </si>
  <si>
    <t>Newton, Rosemary/0000-0003-3952-3805; farrant, jill/0000-0002-1450-7967</t>
  </si>
  <si>
    <t>10.1023/A:1009750404120</t>
  </si>
  <si>
    <t>WOS:000076955300003</t>
  </si>
  <si>
    <t>Nedved, O; Lavy, D; Verhoef, HA</t>
  </si>
  <si>
    <t>Modelling the time-temperature relationship in cold injury and effect of high-temperature interruptions on survival in a chill-sensitive collembolan</t>
  </si>
  <si>
    <t>1. Temperature- and time-dependent mortalities were studied and modelled in insects exposed in regimes with constant and alternating temperatures. In these experiments, freezing was not a cause of death. 2. Survival rates at a range of constant low temperatures (-5 to + 1 degrees C) and for different exposure periods (1-14 days) were measured in the summer acclimated springtail Orchesella cincta. 3. Daily interruptions of the cold exposure with short intervals at high temperature reduced mortality or slowed the increase of mortality. This effect was stronger at higher temperature (19 vs 5 and 12 degrees C) and increased with the duration of the interruption (0.25-2 h). 4. The injury was reversible when the cold exposure was limited to 2 days. 5. Survival in desiccated animals (14% water loss) was reduced. 6. It is suggested that the mortality of summer acclimated springtails is caused by a complex metabolic disorder and membrane changes at low temperatures.</t>
  </si>
  <si>
    <t>10.1046/j.1365-2435.1998.00250.x</t>
  </si>
  <si>
    <t>WOS:000077864400013</t>
  </si>
  <si>
    <t>Marrs, RH; Johnson, SW; Le Duc, MG</t>
  </si>
  <si>
    <t>Control of bracken and restoration of heathland. VII. The response of bracken rhizomes to 18 years of continued bracken control or 6 years of control followed by recovery</t>
  </si>
  <si>
    <t>1. The effects of six bracken control treatments applied ill combination wi th a Calluna* seeding treatment on the rhizome system of bracken Pteridium aquilinum at Cavenham Heath in Breckland was assessed after 18 years. Bracken control included cutting once and twice yearly between 1978 and 1996, spraying the herbicide asulam at the recommended rate (4.4 kg a.i. ha(-1)) in two treatments (1978 and 1978 plus 1979), each followed by repeat doses in 1984 and 1990, and spraying asulam followed by cutting once yearly. After 6 years the experiment was split and bracken control was continued/reapplied on half the plots and stopped on the remainder. The effects of treatment on the numbers of active and dormant buds and the length and biomass on both frond-bearing and storage rhizomes were measured. 2. When applied continuously over the 18 years, all treatments reduced all rhizome measures, but treatments that included cutting were more effective than ones that just used asulam. The best treatment after 10-12 years was cutting twice yearly, but after 18 years this treatment had apparently reached an equilibrium and the cutting-once-yearly treatment was superior. No treatment eradicated the bracken in 18 years of continuous treatment. 3. When bracken control treatments were stopped after 6 years rhizome recovery started within 4 years and there was significant recovery thereafter. After 12 years the least effective treatment, cut once yearly, although still showing a significant reduction in rhizome biomass, had recovered to 88% of the untreated plots. The most effective treatment was cutting twice yearly for 6 years, where most measures of rhizome performance remained at approximately 50% of untreated plots 12 years after cutting stopped. 4. Regression analysis was used to investigate the relationship between frond production and rhizome characteristics. Rhizome biomass, especially of the storage rhizome component, was consistently the most important variable; frond bud numbers were less important. 5. Simple models, developed making assumptions that the response of the rhizome to treatment is linear through time, have been shown to be invalid over the longer time period. This is because the impacts of the treatments reduce through time. 6, These results are discussed in relation to long-term bracken control and the assessment of bracken stocks. If bracken is to be suppressed on a long-term basis a continuous control strategy is needed. It is unlikely that complete eradication will be possible with current control technology. The long time scale found for the total recovery of the bracken from only 6 years of treatment (&gt; 12 years) means that the large areas of bracken that have been treated in the past will take some time to recover to pretreatment levels. This recovery is an unknown factor in bracken stock assessments.</t>
  </si>
  <si>
    <t>Marrs, Robert/C-9838-2011</t>
  </si>
  <si>
    <t>10.1046/j.1365-2664.1998.355346.x</t>
  </si>
  <si>
    <t>WOS:000078457200010</t>
  </si>
  <si>
    <t>Cormier, D; Royer, L; Vigneault, C; Panneton, B; Boivin, G</t>
  </si>
  <si>
    <t>Effect of female age on daily cycle of sexual pheromone emission in gregarious egg parasitoid Anaphes listronoti</t>
  </si>
  <si>
    <t>The temporal pattern of pheromone emission by Anaphes listronoti females was established in a four-arm olfactometer by observing, at 2-hr intervals, the response of &lt;2-hr-old males to odor produced by individual virgin females of &lt;1, 1, and 2 days of age. This is the first evidence of a sexual pheromone in a Mymaridae. Under a 16L: 8D photoperiod and 24 degrees C constant temperature, the responsiveness of males to females of different ages varied significantly during the photophase. When &lt;1-day-old females were used, males made significantly more final choices in the pheromone field than odorless fields at 4 and 6 hr after the onset of the photophase, and their walking speed was significantly higher from 4 to 12 hr, suggesting that females began to release a long-range pheromone during this period. Final choices and high walking speed were observed earlier with 1- and 2-day-old females than with &lt;1-day-old females, and there was a significant decrease in male responses at 6 hr after the onset of the photophase, suggesting a bimodal temporal pattern of sexual pheromone emission.</t>
  </si>
  <si>
    <t>Royer, Lucie/0000-0001-9438-644X</t>
  </si>
  <si>
    <t>10.1023/A:1020860326945</t>
  </si>
  <si>
    <t>WOS:000076484500002</t>
  </si>
  <si>
    <t>Salin, C; Vernon, P; Vannier, G</t>
  </si>
  <si>
    <t>The supercooling and high temperature stupor points of the adult lesser mealworm Alphitobius diaperinus (Coleoptera : Tenebrionidae)</t>
  </si>
  <si>
    <t>Potential thermobiological limits in adult lesser mealworms Alphitobius diaperinus were assessed during winter by measuring individual supercooling points (SCP) and thermostupor points (TSP), Two experimental conditions were tested: (i) SCP and TSP measured at 100% r.h.; (ii) SCP with specimens which survive to the TSP at 0% r.h. The absolute temperature range compatible,vith life between the two limits SCP and TSP, termed thermobiological span (TBS), was calculated in both conditions. The potential adaptive capacity to withstand cooling and overheating is: (i) at 100% r.h., mean TSP = 46.7 degrees C (SD +/- 0.67); mean SCP = -9.4 degrees C (SD +/- 1.81); absolute TBS 56.1 degrees C; (ii) at 0% r.h., mean TSP = 47.4 degrees C (SD +/- 0.61); mean SCP = -12.3 degrees C (SD +/- 2.5); mean TBS 59.7 degrees C (SD +/- 2.43), The TSP at 0% r.h. is reached with a loss of 3.84% in fresh weight vs 1.15% at 100% r.h.. The difference in the SCP (females = 2.1 degrees C; males = 5.4 degrees C) obtained in dry or moist conditions could also be explained by the influence of the heat shock preceding the SCP measured at 0% r.h. A decrease of water content may increase the osmolarity of the body fluid and thus the supercooling capacity and could be an adaptation to avoid freezing. Supercooling capacity allows adults to survive in areas where freezing temperatures may occur in poultry houses and more specially during the winter litter removals when adult beetles migrate and overwinter in the soil floor or in insulation materials of the building walls, The heat tolerance capacity is mainly ruled by the physiological and behavioural adaptations of this species. Our results suggest that the adult population of A. diaperinus could be controlled by increasing the temperature above 48 degrees C. (C) 1998 Elsevier Science Ltd, All rights reserved.</t>
  </si>
  <si>
    <t>10.1016/S0022-474X(98)00024-1</t>
  </si>
  <si>
    <t>WOS:000076549400019</t>
  </si>
  <si>
    <t>Kerstetter, RE; Zepp, RG; Carreira, LH</t>
  </si>
  <si>
    <t>Peroxidases in grass dew derived from guttation: possible role in polymerization of soil organic matter</t>
  </si>
  <si>
    <t>Peroxidases are enzymes that catalyze the oxidative cross-linking and polymerization of certain organic compounds by hydrogen peroxide and other organic peroxides. This study demonstrates that peroxidases are present in dew (droplets formed as the result of guttation) collected from Bermuda grass hybrids 419 and Tifway 2 [Cynodon dactylon (L.) x Cynodon transvaalensis Davy], which are warm-season C(4) grasses, and Kentucky bluegrass (Poa pratensis L.), which is a cool-season C(3) grass. Peroxidase activity [quantified with horseradish peroxidase (HRP) (activity 152 purpurogallin units/mg) as standard] in guttational fluids collected from grasses during early morning was in the 80 to 120 mu g/L range. Isoelectric focusing was used to determine isoelectric points (pI) of the isozymes present in the Bermuda grass dew following dialysis and lyophilization of the collected dew. The pi values ranged from 4.3 to 8.3 with 14 isozymes being detected using guaiacol and hydrogen peroxide as substrates. Peroxidases also were extracted from soil supporting the growth of Bermuda grass. Peroxidases in these soils were most abundant in the top 5 cm layer (activity was in the 6.8 to 16 purpurogallin units/g range). Stability and activity of these peroxidases in the presence of fulvic and humic acids were evaluated. Compared to controls with no added humic substances, peroxidase activity was inhibited by a soil fulvic acid and prolonged by a humic acid. Field measurements indicated that peroxidase activity did not meetly decrease during the winter when the grass was dormant, indicating that the peroxidases released into the soil remain active for a considerable time. Based on results in these studies and previously determined dry and wet deposition of atmospheric peroxides, we estimate that peroxidase-catalyzed reactions in areas planted in these grasses may convert about 8 g C m(-2) yr(-1) of labile soil organic compounds to more persistent oligomers and polymers.</t>
  </si>
  <si>
    <t>10.1023/A:1005982226333</t>
  </si>
  <si>
    <t>WOS:000075584900003</t>
  </si>
  <si>
    <t>Noronha, C; Cloutier, C</t>
  </si>
  <si>
    <t>Effect of soil conditions and body size on digging by prediapause Colorado potato beetles (Coleoptera : Chrysomelidae)</t>
  </si>
  <si>
    <t>The effect of soil temperature, density, and moisture on digging of prediapause Colorado potato beetles (Leptinotarsa decemlineata (Say)) was studied in 1.9 cm diameter soil columns. Beetles dug for between several days and a few weeks before finally resting. Speed of digging peaked during the initial hours and decreased slowly thereafter. A soil temperature near 16 degrees C was the optimum in terms of incidence of digging (95%) and final diapausing depth. The intensity of these two responses was reduced at higher (less than or equal to 24 degrees C) and lower (greater than or equal to 8 degrees C) temperatures. When given a choice of four soil densities, 50% of the beetles preferred the lightest soil (0.64 g/cm(3)), but 11% chose the heaviest soil (1.14 g/cm(3)). When a range of nine soil densities was provided in a no-choice situation, digging speed and depth decreased exponentially with increasing soil density, suggesting that energy invested in digging is limited. Peak digging speed during the first 2 h averaged 4.33 cm/h in light soil and only 0.83 mm/h in heavily compacted soil. Dry soil (40-45% water by mass) inhibited digging, while nearly saturated soil (65%) was fully acceptable. Digging speed and depth were maximal in the 50-55% moisture range. Beetle size had a positive effect on digging. For each additional 1 mg of fresh mass, beetles dug for 1 day longer, reached 1 cm deeper in soil columns, and dug 0.5 mm/h faster during the initial burst of digging.</t>
  </si>
  <si>
    <t>10.1139/cjz-76-9-1705</t>
  </si>
  <si>
    <t>WOS:000079525300012</t>
  </si>
  <si>
    <t>Watanabe, NC</t>
  </si>
  <si>
    <t>Geographical variation in Japan in egg development of the mayfly, Ephoron shigae (Ephemeroptera : Polymitarcyidae)</t>
  </si>
  <si>
    <t>1. The effect of temperature on embryonic development was compared in four populations, two bisexual and two unisexual, of Ephoron shigae, including one each near the northern and southern periphery of the species range in Japan. 2. Eggs from every population were chilled at 4, 8 or 12 degrees C for diapause development after 50 days at 20 degrees C for pre-diapause development (experiment I). Some eggs hatched during chilling at 8 degrees C or 12 degrees C, whereas no eggs hatched at 4 degrees C. The rate of hatching in a given condition of chilling was higher for the eggs from warmer winter environments. 3. Chilling at 4 or 8 degrees C effectively facilitated diapause development. Chilling at 12 degrees C was, in general, not so effective, but relatively effective for the eggs from warmer winter environments. 4. Eggs were incubated at 8, 12, 15 or 20 degrees C after chilling at 4 degrees C to examine the effect of temperature on post-diapause development (experiment II). The eggs incubated at higher temperature after chilling hatched quicker and more synchronously and had higher hatching success. 5. The relationship between temperature and the days required for hatching after chilling was well described by the power function. There was no significant difference in the slope of the regression lines (i.e. temperature dependency) among local populations. However, a longer time was required for hatching at a given temperature for the population from the colder winter environment. 6. There was no detectable difference in the observed intraspecific variations between unisexual and bisexual populations.</t>
  </si>
  <si>
    <t>10.1046/j.1365-2427.1998.00344.x</t>
  </si>
  <si>
    <t>WOS:000076154400004</t>
  </si>
  <si>
    <t>Scriber, JM; Deering, MD; Stump, AD</t>
  </si>
  <si>
    <t>Evidence of long range transport of a dark morph swallowtail butterfly (Papilio glaucus) on a storm front into northern Michigan (Lepidoptera : Papilionidae)</t>
  </si>
  <si>
    <t>GREAT LAKES ENTOMOLOGIST</t>
  </si>
  <si>
    <t>A dark morph female Papilio glaucus was captured in the middle of a P. canadensis population in the center of Dickinson County, in Michigan's Upper Peninsula. We are unaware of any dark female ever being captured at this latitude, and none within 400 km has ever before been reported. Morphological wing traits all score this dark female as P.! glaucus, with all 31 of the other (yellow) females captured from the same group of nectar sources scoring as Il canadensis. Two diagnostic electrophoretic allozymes (PGD and LDH) show all 24 males to have 100% P. canadensis alleles, and 98% canadensis alleles were seen for the HK locus. The dark female had the P. glaucus X-linked allele for PGD, the P. canadensis X-linked allele for LDH, and was heterozygous for diagnostic HK alleles which are autosomal. All other yellow females that were examined were pure canadensis type for the sex-linked PGD and LDH alleles. One yellow female was heterozygous for the autosomal HK diagnostic alleles. Along distance "blow-in" on a strong weather front from the southwest is suspected as the most likely explanation for the appearance of this dark morph female of mixed (introgressed) genetic background so far from its nearest known source. The blow-in was not likely to have been in a previous year since this dark morph female would require both (1) a dark morph mother with the Y-linked dark gene and (2) a father that was part I! glaucus (i.e, without the color suppressor genes and with a PGD-100 allele). None of the males from this area had PGD or LDH alleles of the canadensis type this year or ever previously, making it unlikely that the blow-in occurred in a previous year.</t>
  </si>
  <si>
    <t>0090-0222</t>
  </si>
  <si>
    <t>FAL-WIN</t>
  </si>
  <si>
    <t>WOS:000079275300002</t>
  </si>
  <si>
    <t>Panizzi, AR; Oliveira, EDM</t>
  </si>
  <si>
    <t>Performance and seasonal abundance of the neotropical brown stink bug, Euschistus heros nymphs and adults on a novel food plant (pigeonpea) and soybean</t>
  </si>
  <si>
    <t>Pigeonpea, Cajanus cajan (L.) Millsp. (Leguminosae) was found as a novel food plant of the neotropical brown stink bug, Euschistus heros (F.), in Parana State, Brazil. Laboratory studies indicated nymphs performing better when fed on immature pods of soybean, Glycine max (L.) Merrill (Leguminosae), than on immature pods of pigeonpea. Female nymphs required 1.7 d less to complete development and tended to have a lower mortality on soybean (17.5%) than on pigeonpea (25.0%). At emergence, fresh body weight was greater on soybean than on pigeonpea. Adult E. her-os performed better on soybean than on pigeonpea. After 120 d, approximate to 35% of adults were alive on soybean and 30% on pigeonpea; 93.3% of females oviposited on soybean, and 73.3% on pigeonpea, with an oviposition delay of approximate to 17 days on pigeonpea compared to soybean. Fecundity was approximate to 63% greater on soybean than on pigeonpea, and adult body weight gain for females and males at different ages was approximate to 6-36% greater on soybean than on pigeonpea. E. her-os colonized soybean during January-March, from the pod-setting and filling stages (R3-R6) to maturity (R7-R8), and pigeonpea during April-June. These results indicate that E. her-os has expanded its host range to pigeonpea in Brazil; pods of this plant are suitable food, and can support the insect during autumn-early winter, after soybean harvest, and before it enters into partial hibernation.</t>
  </si>
  <si>
    <t>10.1046/j.1570-7458.1998.00359.x</t>
  </si>
  <si>
    <t>WOS:000076268000009</t>
  </si>
  <si>
    <t>Carter, MR; Macrae, IV; Logan, JA; Holtzer, TO</t>
  </si>
  <si>
    <t>Population model for Melanoplus sanguinipes (Orthoptera : Acrididae) and an analysis of grasshopper population fluctuations in Colorado</t>
  </si>
  <si>
    <t>A population dynamics model for Melanoplus sanguinipes F. was developed using previously reported data on nymphal development and adult longevity and between-season dynamics (eggs) of M. sanguinipes. Nymphs and adults were modeled using a conventional cohort approach. M. sanguinipes diapause was hypothesized to be a 2-phase process composed of diapause and embryogenesis, Egg hatch occurs only after both phases are completed. To model both phases concurrently, an individual-based modeling paradigm for M sanguinipes diapause was adopted. The model simulations produced results that are consistent with observations on the relative timing of egg hatch and occurrence of the nymphal and adult stages. Simulations over a 40 yr period, using only maximum-minimum temperatures as input, at each 4 geographically separated sites in eastern Colorado, did not compare favorably with USDA APHIS Annual Sur ev data in eastern Colorado. Addition of precipitation-mediated mortality greatly improved model predictions and results were more consistent with known broad-scale population trends. The results of die simulations suggest that, in Colorado, temperature conditions for grasshopper development and reproduction are generally favorable. In most years. there is sufficient beat for development and even in cooler, less favorable years, lowered temperatures do not appear to Le greatly limiting. Grasshopper populations in eastern Colorado may be more limited by the lack of suitable forage which is regulated by the amount and seasonal occurrence of precipitation. Future research efforts may yield important insights into grasshopper population fluctuations by focusing on identifying and understanding the most significant mortality factors that act on M. sanguinipes populations.</t>
  </si>
  <si>
    <t>MacRae, Ian V/R-4621-2017; Holtzer, Thomas/G-2631-2010</t>
  </si>
  <si>
    <t>10.1093/ee/27.4.892</t>
  </si>
  <si>
    <t>WOS:000075789800013</t>
  </si>
  <si>
    <t>Mousseau, TA; Howard, DJ</t>
  </si>
  <si>
    <t>Genetic variation in cricket calling song across a hybrid zone between two sibling species</t>
  </si>
  <si>
    <t>The sibling ground crickets Allonemobius fasciatus and A. socius meet along a mosaic hybrid zone at approximate to 40 degrees N latitude in eastern North America. In this paper we report the findings of a genetic analysis of calling-song variation within and among six cricket populations sampled along a transect through the hybrid zone in southern New Jersey. We compared aspects of the calling song of both wild-caught and laboratory-reared crickets to test the hypothesis that population differences in song observed in the wild were genetically based. We found significant, species-level differences in all aspects of the calling song, and these differences persisted even after a generation of common-garden rearing in the laboratory, supporting the hypothesis that interspecific variation observed in the wild largely reflects genetic differentiation between the two taxa. A discriminant function analysis indicated that individual crickets could be assigned to the proper taxon with less than 10% error, supporting the premise that calling song could be used by female crickets as a mechanism for species recognition. One population, collected from within the hybrid zone and containing significant numbers of hybrid individuals, was intermediate in its calling song, presumably reflecting this population's mixed genetic makeup. In this hybrid zone population, song phenotype was highly correlated to a hybrid index score generated using species-specific alleles at four diagnostic allozyme markers, suggesting a multigenic basis to calling-song variation in these crickets as well as linkage disequilibrium between markers and song. Based on an analysis of laboratory-reared full-sib families, broad-sense heritabilities for calling-song characteristics were generally significant in the two A. socius populations, whereas many components of song showed no significant family effects in the three A. fasciatus populations. The genotypically mixed, hybrid zone population showed very high heritabilities for most calling-song components, which likely reflect the influence of interspecific gene flow on genetic variation for quantitative traits.</t>
  </si>
  <si>
    <t>10.2307/2411240</t>
  </si>
  <si>
    <t>WOS:000075753100015</t>
  </si>
  <si>
    <t>Ohkubo, T; Tanaka, M; Nakashima, K; Sharp, PJ</t>
  </si>
  <si>
    <t>Relationship between prolactin receptor mRNA in the anterior pituitary gland and hypothalamus and reproductive state in male and female bantams (Gallus domesticus)</t>
  </si>
  <si>
    <t>The aim of this study was to test the hypothesis that prolactin may up- and down-regulate prolactin receptor gene expression in the anterior pituitary gland and hypothalamus respectively. Experiments were carried out in bantams (Gallus domesticus). Comparisons were made of concentrations of PRLR mRNA in the anterior pituitary gland and basal and preoptic hypothalamus in adult males and females held on long days (low vs high plasma prolactin); in 3-week-old juvenile male and females on short days (high vs low plasma prolactin); in 8-week-old juvenile male and females on short days (both low plasma prolactin); in adult laying, incubating, and out-of-lay (high, very high, and low plasma prolactin, respectively); in adult cockerels exposed to long or short days (high vs low prolactin); and in adult hens exposed to long or short days (high vs low prolactin). There was a sex difference in anterior pituitary and basal hypothalamic PRLR mRNA, with lower values in both tissues in females than in males. Compared with laying and out-of-lay hens, anterior pituitary and basal hypothalamic PRLR mRNA concentrations in incubating hens were increased and decreased, respectively. In adult birds of either sex held on long or short days, there was no difference in pituitary PRLR mRNA, while basal hypothalamic PRLR mRNA was lower on short days. PRLR mRNA in the preoptic hypothalamus was not affected by sex, reproductive state, or photoperiod. It is concluded that there is no consistent relationship between plasma prolactin, in the physiological range, and the concentration of PRLR mRNA in the anterior pituitary gland, basal hypothalamus, and preoptic hypothalamus. (C) 1998 Academic Press.</t>
  </si>
  <si>
    <t>10.1006/gcen.1998.7099</t>
  </si>
  <si>
    <t>WOS:000075168200007</t>
  </si>
  <si>
    <t>Burrows, DW; Balciunas, JK</t>
  </si>
  <si>
    <t>Biology and host range of Pomponatius typicus Distant (Heteroptera : Coreidae), a potential biological control agent for the paperbark tree, Melaleuca quinquenervia, in southern Florida</t>
  </si>
  <si>
    <t>The native Australian broad-leaved paperbark tree, Melaleuca quinquenervia, is a major weed in southern Florida. Among the potential biological control agents studied for this weed is a coreid bug, Pomponatius typicus, whose adults and nymphs feed on the sap of young, fresh growing tips, causing wilting. Female P. typicus may lay 31 or more eggs. The nymphs emerge after 11-13 days and pass through five instars in approximately 2 months. Adults live for 4 months or more, and have been observed to enter an apparent diapause for up to 2 months. Parasites have been reared only from its eggs. Results of laboratory and field host-range studies indicate that this bug is restricted to Melaleuca spp., especially the Melaleuca leucadendra complex to which M. quinquenervia belongs, and Callistemon spp. (especially Callistemon viminalis). As C. viminalis is of only minor importance as an introduced ornamental in Florida and is also considered a weed, P. typicus was approved in 1996 for further studies in quarantine in the USA.</t>
  </si>
  <si>
    <t>10.1111/j.1440-6055.1998.tb01566.x</t>
  </si>
  <si>
    <t>WOS:000074980500014</t>
  </si>
  <si>
    <t>Corlett, RT; LaFrankie, JV</t>
  </si>
  <si>
    <t>Potential impacts of climate change on tropical Asian forests through an influence on phenology</t>
  </si>
  <si>
    <t>International Workshop on Potential Impacts of Climate Change on Tropical Forest Ecosystems</t>
  </si>
  <si>
    <t>APR 24-28, 1995</t>
  </si>
  <si>
    <t>SAN JUAN, PR</t>
  </si>
  <si>
    <t>World Wildlife Fund, Int Inst Trop Forestry</t>
  </si>
  <si>
    <t>Changes in plant phenology will be one of the earliest responses to rapid global climate change and could potentially have serious consequences both for plants and for animals that depend on periodically available plant resources. Phenological patterns are most diverse and least understood in the tropics. In those parts of tropical Asia where low temperature or drought impose a seasonal rest period, regular annual cycles of growth and reproduction predominate at the individual, population, and community level. In aseasonal areas, individuals and populations show a range of sub- to supra-annual periodicities, with an overall supra-annual reproductive periodicity at the community level. There is no evidence for photoperiod control of phenology in the Asian tropics, and seasonal changes in temperature are a likely factor only near the northern margins. An opportunistic response to water availability is the simplest explanation for most observed patterns where water is seasonally limiting, while the great diversity of phenological patterns in the aseasonal tropics suggests an equal diversity of controls. The robustness of current phenological patterns to high interannual and spatial variability suggests that most plant species will not be seriously affected by the phenological consequences alone of climate change. However, some individual plant species may suffer, and the consequences of changes in plant phenology for flower- and fruit-dependent animals in fragmented forests could be serious.</t>
  </si>
  <si>
    <t>Corlett, Richard T./S-2899-2019; Corlett, Richard/G-1251-2011</t>
  </si>
  <si>
    <t>Corlett, Richard/0000-0002-2508-9465</t>
  </si>
  <si>
    <t>10.1023/A:1005328124567</t>
  </si>
  <si>
    <t>WOS:000075280900015</t>
  </si>
  <si>
    <t>Caceres, CE</t>
  </si>
  <si>
    <t>Interspecific variation in the abundance, production, and emergence of Daphnia diapausing eggs</t>
  </si>
  <si>
    <t>Despite the ubiquity of dormancy among invertebrates, the demographic ties between the active and dormant stages remain largely unexplored in most systems. Nevertheless, dormant stages could potentially have significant impacts on the ecology and evolution of the active population. In Oneida Lake, New York, populations of the suspension-feeding crustaceans Daphnia galeata mendotae and Daphnia pulicaria produce large numbers of long-lived diapausing eggs, which accumulate in the sediments to densities of over 2.5 x 10(4) eggs/m(2) for D. galeata mendotae and 8.0 x 10(4) eggs/m(2) for D. pulicaria. Sedimentation rates obtained by Pb-210 dating suggest that these eggs can remain viable for &gt; 125 yr and that these two Daphnia populations have persisted in this system for &gt; 200 yr. Total annual production of new diapausing eggs can range from 0 to over 10(4) new eggs/ m(2) of sediment. Annual emergence rates back to the water column are also variable but only range between 0 and 25 Daphnia/m(2). Because annual variation in the size of the overwintering water-column population ranges between 0 and 2.5 individuals/L, the contribution of emergence to the development of the spring population is considerable in some years and negligible in others. Despite similar maximum water-column densities, D. pulicaria produces and stores more eggs and has a higher rate of emergence than D. galeata mendotae, suggesting differences in the benthic-pelagic link of these two species. Diapausing eggs greatly increase the generation time of the populations that produce them and therefore have the potential to substantially alter the outcome of community interactions.</t>
  </si>
  <si>
    <t>10.1890/0012-9658(1998)079[1699:IVITAP]2.0.CO;2</t>
  </si>
  <si>
    <t>WOS:000074853000020</t>
  </si>
  <si>
    <t>Saunders, DS; Hayward, SAL</t>
  </si>
  <si>
    <t>Geographical and diapause-related cold tolerance in the blow fly, Calliphora vicina</t>
  </si>
  <si>
    <t>Three geographical strains of the blow fly, Calliphora vicina, were tested for cold tolerance at 0 degrees, - 4 degrees and - 8 degrees C. Survival to eclosion after 1 to 18 days of cold exposure was greater for diapause-destined larvae than for nondiapause-destined larvae of the two northern strains (Nallikari, Finland 65 degrees N and Edinburgh, Scotland 55 degrees N) but not for the southernmost strain (Barga, Italy 44 degrees N) where no clear differences were apparent. Diapause-destined larvae of the Edinburgh strain were more cold tolerant than those from Nallikari, at both - 4 degrees and - 8 degrees C, a difference possibly attributable to the long-lasting snow cover in the more northern locality, which might insulate the overwintering soil microclimate. At 0 degrees C, however, Nallikari larvae were more cold tolerant than Edinburgh or Barga. This was also the case for nondiapause-destined larvae, indicating that cold tolerance may occur, in part, independently of the diapause programme. In all three strains diapausing larvae were more cold tolerant than same-age (nondiapausing) pupae. For Nallikari, but not Barga, wandering larvae from short-day exposed flies, therefore initially programmed for diapause, but diverted from the diapause pathway by larval breeding at 19 degrees C, were significantly more cold tolerant than nondiapause larvae from long-day parents, indicating some maternal regulation of larval cold tolerance. There was, however, no evidence for an additional cold hardiness in larvae acclimatised to cold by a gradual reduction of temperature. (C) 1998 Elsevier Science Ltd. All rights reserved.</t>
  </si>
  <si>
    <t>10.1016/S0022-1910(98)00049-3</t>
  </si>
  <si>
    <t>WOS:000074842300002</t>
  </si>
  <si>
    <t>Hosken, DJ; Blackberry, MA; Stewart, TB; Stucki, AF</t>
  </si>
  <si>
    <t>The male reproductive cycle of three species of Australian vespertilionid bat</t>
  </si>
  <si>
    <t>The male reproductive cycles of three species of vespertilionid bat (Nyctophilus geoffroyi, N. major, and Vespadelus regulus) are described. Descriptions are based on the degree of testicular and cauda epididymal development estimated from field captures, and for N. geoffroyi, on histological examination of fixed specimens and assays of their testicular testosterone concentrations. All species were found to undergo a dissociated pattern of reproduction the activity of the testes and accessory glands of reproduction were asynchronous. Spermatogenesis occurred in summer/early autumn (December-March) and testes generally regressed before mating began in autumn (March-May). Spermatozoa were stored in the cauda epididymides during the mating period. Leydig cells of N. geoffroyi involuted prior to mating but the prostate gland remained enlarged and secretory during winter (June-August), regressing in late spring (November). Testicular testosterone concentrations were greatest when Leydig cells were maximally enlarged, and concentrations were low during the mating period. The reproductive cycle of all species apparently involved asynchrony between primary and secondary sexual function, which is typical of vespertilionid bats inhabiting temperate latitudes. As mating occurs when sperm stores cannot be replenished, selection for prudent sperm allocation may be expected.</t>
  </si>
  <si>
    <t>10.1111/j.1469-7998.1998.tb00100.x</t>
  </si>
  <si>
    <t>WOS:000075669600003</t>
  </si>
  <si>
    <t>Saunders, DK; Patel, KH</t>
  </si>
  <si>
    <t>Comparison of blood viscosity in red-eared sliders (Trachemys scripta) adapted to cold and room temperature</t>
  </si>
  <si>
    <t>Red-eared sliders (Trachemys scripta) in their northern range undergo hibernation at temperatures of about 5 degrees C, which may result in a profound bradycardia and a drop in blood pressure leading to very slow blood flows. Blood viscosity increases with decreasing temperature and at low shear rates associated with slow blood flows. To investigate the effects of temperature on the blood viscosity of these animals, 20 red-eared sliders were randomly assigned to each of two groups, cold environment (5 degrees C) or room-temperature environment (25 degrees C). At the end of 5 months treatment, hematocrit values, plasma protein concentration, and whole-blood viscosity values were determined for each turtle. Blood viscosity measurements were determined at five shear rates (3.75, 15, 30, 75, and 150 s(-1)) at 5 degrees C and 25 degrees C for all animals. No significant differences were found in hematocrit or plasma protein values between cold-adapted and room temperature-adapted animals. Whole-blood viscosity between groups at any shear rate at a temperature of 5 degrees C was also nonsignificant. The only significant difference in blood viscosity between turtles adapted to cold and room temperature occurred at a shear rate of 3.75 s(-1) at 25 degrees C. The whole-blood viscosity of red-eared sliders, whether adapted to cold or to room temperature, tended to be lower as compared to other vertebrates under similar conditions of temperature, shear rate, and hematocrit. This innate lower blood viscosity may compensate for the potential detrimental effects on blood viscosity brought about by the low temperatures and decreased shear rates that occur in these animals during hibernation. (C) 1998 Wiley-Liss, Inc.</t>
  </si>
  <si>
    <t>10.1002/(SICI)1097-010X(19980615)281:3&lt;157::AID-JEZ1&gt;3.3.CO;2-X</t>
  </si>
  <si>
    <t>WOS:000073886900001</t>
  </si>
  <si>
    <t>Tamura, H; Nakamura, Y; Takiguchi, S; Kashida, S; Yamagata, Y; Sugino, N; Kato, H</t>
  </si>
  <si>
    <t>Pinealectomy or melatonin implantation does not affect prolactin surge or luteal function in pseudopregnant rats</t>
  </si>
  <si>
    <t>ENDOCRINE JOURNAL</t>
  </si>
  <si>
    <t>The effects of melatonin on twice daily surges in PRL and luteal function were studied in pseudopregnant (PSP) rats. Cyclic rats received pinealectomy or sham operation under pentobarbital anesthesia on diestrus 1. Pinealectomized rats immediately received a melatonin capsule (the PINX+Mel group) or a blank capsule (the PINX group), and sham group of rats received a blank capsule (the control group). After operation, all rats were maintained under the same photoperiod conditions (14L: 10D), and estrous cyclicity was examined. At the 8th estrous cycle after operation, PSP was induced by mechanical stimulation of the uterine cervix. The last day on which the rat exhibited the estrous smear was designated as day 1 of PSP. Blood samples were obtained by jugular venipuncture under light ether anesthesia between 1200 and 1300 h on days 1, 3, 5, 7, 9 and 11, and between 0000 and 0100 h on day 13 of PSP. All rats were decapitated between 1200 and 1300 h on day 13 of PSP, and trunk blood was collected. A silicon catheter was inserted into the right jugular vein under ether anesthesia on day 4 of PSP. Blood samplings were performed every 2 h between 1000 h on day 5 and 1000 h on day 6 of PSP. Serum concentrations of melatonin, PRL and progesterone were measured by radioimmunoassay. Pinealectomy or melatonin installation did not disturb the estrous cyclicity or the induction of PSP. There were no differences among the three groups of rats during PSP in the pattern or serum PRL concentrations, and there were no significant differences among these three groups in the serum progesterone concentration or weight of the corpus luteum. The present results indicated that the continuously high or low melatonin in the physiological range did not affect the rhythm or strength of PRL surges or luteal function in PSP rats.</t>
  </si>
  <si>
    <t>0918-8959</t>
  </si>
  <si>
    <t>10.1507/endocrj.45.377</t>
  </si>
  <si>
    <t>WOS:000074701300013</t>
  </si>
  <si>
    <t>Geographical variation in insect developmental period: effect of host plant phenology on the life cycle of the bruchid seed feeder Kytorhinus sharpianus</t>
  </si>
  <si>
    <t>The voltinism of the bruchid Kytorhinus sharpianus Bridwell (Coleoptera: Bruchidae) and the phenology of its host plant Sophora flavescens Aiton (Leguminosae) were observed at four latitudes: Aomori (40 degrees 46' N), Obanazawa (38 degrees 37' N), Kujiranami (37 degrees 21' N) and Mitsuma (36 degrees 05' N) in northeastern Honshu (Japan). Kytorhinus sharpianus life cycle ranged from bivoltine and partially trivoltine in the south to univoltine and partially bivoltine in the north. Sophora flavescens started growing later in spring at higher latitudes. However, the relative growth rate was higher in the north (Aomori) than in the south (Mitsuma). Ir parallel with this, the first-generation of adult K. sharpianus appeared later at higher latitudes. When the four local populations were reared at 24 degrees C, L16:D8 and 65% r.h., males developed faster than females. The mean developmental time showed a saw-toothed latitudinal dine. The reversion in the latitudinal trend of variation corresponded to the change :in the major type of life cycles from univoltine to bivoltine. Two heat units throughout the year and post-fruiting period were calculated as the sums of degree-days above the developmental threshold (12 degrees C) of K, sharpianus. Both heat units decreased in parallel with each other with increasing latitude. The greater growth rate of hosts in the northern population compensated for the smaller heat units. In addition, when the heat units were divided by the degree-days needed to complete development, the numerical value was the approximate number of generations observed in each locality.</t>
  </si>
  <si>
    <t>10.1046/j.1570-7458.1998.00336.x</t>
  </si>
  <si>
    <t>WOS:000074964100011</t>
  </si>
  <si>
    <t>Diemer, M</t>
  </si>
  <si>
    <t>Life span and dynamics of leaves of herbaceous perennials in high-elevation environments: 'news from the elephant's leg'</t>
  </si>
  <si>
    <t>1. Leaf life spans, determined as half-lives, of 16 herbaceous perennial plant species from the aseasonal, tropical Andes at altitudes between 4000 and 4600 m were on average 193 +/- 19 days and thus two to three times greater than those of herbaceous perennials from the seasonal northern hemisphere. The duration of lamina expansion was positively correlated with life span. Growth was continuous all year round, but rates of leaf initiation in the high-elevation tropics were lower than in the temperate zone. 2. Significant positive inter-relationships were found between leaf life span and mass based foliar nitrogen concentration of Andean taxa. The correlation between life span and leaf mass per area (LMA) was marginally significant, while life span and area-based foliar N content were unrelated. 3, Leaf traits of 46 Andean herbaceous perennials (forbs and graminoids), spanning an altitudinal range of 1500 m, indicated that the 16 taxa utilized for growth and leaf life span determinations were representative. For graminoids no altitudinal changes in LMA or foliar N were observed across species. However, in forbs LMA and area-based foliar N increased significantly with altitude. No differences in leaf traits were observed between herbaceous rosette and cushion growth forms. 4, The Andean data set was used in conjunction with data from the temperate, sub-arctic and arctic zones to evaluate the significance of leaf life spans in herbaceous plants from a biogeographical perspective. Leaf life span declined significantly with increasing seasonality, expressed as latitude and duration of the annual growth period. Because temperature regimes are similar along this gradient during the respective growth periods (Diemer 1996), observed differences should be the result of variation in the day length and/or duration of the growing season. 5. Data on leaf life spans and leaf traits of herbaceous plants from contrasting latitudes were used to evaluate the validity of general inter-relationships proposed by Reich (1993). The high correlation between LMA and life span observed in both data sets indicates that this relationship holds for various growth forms. On the other hand, the apportionment of mass-based foliar N concentration in relation to life span appears to differ between herbaceous and woody growth forms.</t>
  </si>
  <si>
    <t>10.1046/j.1365-2435.1998.00207.x</t>
  </si>
  <si>
    <t>WOS:000074764200011</t>
  </si>
  <si>
    <t>Leishman, MR; Westoby, M</t>
  </si>
  <si>
    <t>Seed size and shape are not related to persistence in soil in Australia in the same way as in Britain</t>
  </si>
  <si>
    <t>1. Previous studies have shown that among British species, seeds that persist in the soil tend to be small and compact compared with non-persistent seeds. We tested whether or not this pattern is repeated among 101 Australian species, from a range of habitats. 2. Seed mass was plotted against variance of seed dimensions, across all species. Species with persistent seeds were found across the whole range of seed mass (0.217-648.9 mg) and variance (0.0000-0.2497), providing no evidence for a critical mass or variance which separated persistent from transient seeds. 3. We tested whether or not divergence within individual clades between persistent and transient seeds was associated with increased seed mass or seed dimension variance, using phylogenetically independent contrasts (PICs). Their was no consistent tendency found. 4. Thus for Australian species, persistent seeds were not smaller or more compact than transient seeds when compared across all species or when compared using PICs. Presumably the natural history of burial and disturbance operates differently in British and Australian habitats.</t>
  </si>
  <si>
    <t>Leishman, Michelle M/G-9726-2012</t>
  </si>
  <si>
    <t>Leishman, Michelle M/0000-0003-4830-5797; Westoby, Mark/0000-0001-7690-4530</t>
  </si>
  <si>
    <t>10.1046/j.1365-2435.1998.00215.x</t>
  </si>
  <si>
    <t>WOS:000074764200019</t>
  </si>
  <si>
    <t>The inheritance of diagnostic larval traits for interspecific hybrids of Papilio canadensis and P-glaucus (Lepidoptera : Papilionidae)</t>
  </si>
  <si>
    <t>Traits distinguishing the closely related tiger swallowtail butterfly species, Papilio canadensis and P. glaucus, include fixed differences in diagnostic sex-linked and autosomal allozymes as well as sex-linked diapause regulation, and sex-linked differences in oviposition behavior. Larval detoxification abilities for plants of the Salicaceae and Magnoliaceae families are dramatically different and basically diagnostic as well. The distinguishing morphological traits of the adults and larvae have not been genetically characterized. Here we describe the segregation of diagnostic larval banding traits in offspring from the 2 species in their hybrid and reciprocal backcross combinations. Elucidation of genetic basis, and linkage relationships of a suite of distinguishing biochemical, physiological, morphological, and ecological traits with regard to their geographic concordance across the hybrid zone is fundamental to understanding the pattern and process of speciation.</t>
  </si>
  <si>
    <t>SUM</t>
  </si>
  <si>
    <t>WOS:000077168300004</t>
  </si>
  <si>
    <t>Hairston, NG; Bohonak, AJ</t>
  </si>
  <si>
    <t>Copepod reproductive strategies: Life-history theory, phylogenetic pattern and invasion of inland waters</t>
  </si>
  <si>
    <t>JOURNAL OF MARINE SYSTEMS</t>
  </si>
  <si>
    <t>6th International Conference on Copepoda</t>
  </si>
  <si>
    <t>JUL 29-AUG 03, 1996</t>
  </si>
  <si>
    <t>OLDENBURG, GERMANY</t>
  </si>
  <si>
    <t>Life-history theory predicts that different reproductive strategies should evolve in environments that differ in resource availability, mortality, seasonality, and in spatial or temporal variation. Within a population, the predicted optimal strategy is driven by tradeoffs that are mediated by the environment in which the organisms live. At the same time, phylogenetic history may circumscribe natural selection by dictating the range of phenotypes upon which selection can act, or by limiting the range of environments encountered. Comparisons of life-history patterns in related organisms provide a powerful tool for understanding both the nature of selection on life-history characters and the diversity of life-history patterns observed in nature. Here, we explore reproductive strategies of the Copepoda, a well defined group with many phylogenetically independent transitions from free-living to parasitic life styles, from marine to inland waters, and from active development to diapause. Most species are iteroparous annuals, and most (with the exception of some parasitic taxa) develop through a relatively restricted range of life-history stages (nauplii and copepodids, or some modification thereof). Within these bounds, we suggest that there may be a causal relationship between the success of numerous copepod taxa in inland waters and the prevalence of either diapause or parasitism within these groups. We hypothesize that inland waters are more variable spatially and temporally than marine habitats, and accordingly, we interpret diapause and parasitism as mechanisms for coping with environmental variance. (C) 1998 Elsevier Science B.V. All rights reserved.</t>
  </si>
  <si>
    <t>0924-7963</t>
  </si>
  <si>
    <t>1879-1573</t>
  </si>
  <si>
    <t>10.1016/S0924-7963(97)00046-8</t>
  </si>
  <si>
    <t>WOS:000074876100005</t>
  </si>
  <si>
    <t>Plaisted, RL; Halseth, DE; Brodie, BB; Slack, SA; Sieczka, JB; Christ, BJ; Paddock, KM; Peck, MW</t>
  </si>
  <si>
    <t>Andover: An early to midseason golden nematode resistant variety for use as chipstock or tablestock</t>
  </si>
  <si>
    <t>AMERICAN JOURNAL OF POTATO RESEARCH</t>
  </si>
  <si>
    <t>Andover may be used as an early to midseason tablestock and chipstock variety. It has a very rapid emergence and early tuber set. The vine maturity is similar to Superior in the absence of severe stress. In New York trials harvested 90 days after planting, the yields of Andover and Superior are nearly equal, 274 cwt/A. At 120 days, over eight seasons at two Ithaca locations, Andover yielded 87% Atlantic. Andover appears to be susceptible to drought and heat stress which can cause early senescence and reduce late season yields. It has few external and internal defects. Specific gravity is high for an early variety, being .009 less than Atlantic. Andover has excellent chip color from the field from a range of environments and from 7 C storage. It has good boiling and baking properties. The mealiness of the baked potatoes is especially good. Tuber dormancy is two weeks longer than Atlantic. The reaction to common scab is Like that of Monona, which is considered to be resistant. It is also resistant to powdery scab and the golden nematode.</t>
  </si>
  <si>
    <t>0003-0589</t>
  </si>
  <si>
    <t>10.1007/BF02895844</t>
  </si>
  <si>
    <t>WOS:000074447600001</t>
  </si>
  <si>
    <t>Woodring, J; Chandler, LJ; Oray, CT; McGaw, MM; Blair, CD; Beaty, BJ</t>
  </si>
  <si>
    <t>Short report: Diapause, transovarial transmission, and filial infection rates in geographic strains of La Crosse virus-infected Aedes triseriatus</t>
  </si>
  <si>
    <t>La Crosse (LAC) virus is transmitted horizontally to vertebrates and vertically to progeny by Aedes triseriatus mosquitoes, and in northern midwestern states, this virus overwinters in diapausing eggs of the vector. In Florida, the vector remains active throughout the year and does not diapause. To determine if there is an association between diapause and vertical transmission efficiency of LAC virus, transovarial transmission (TOT), and filial infection (FI) rates were determined for geographic strains of Ae. triseriatus. The TOT rates were not significantly different for Ae. triseriatus originating from Florida (78%) and those from Wisconsin (85%). The FI rates did differ significantly between the two groups (33% and 45%, respectively, for the Florida and Wisconsin mosquitoes). Furthermore, a line of mosquitoes was selected from a Wisconsin colony that had a reduced diapause phenotype (the AD-strain). While this strain displayed TOT rates that were the same as the other Wisconsin mosquitoes (85%), the FI rates were significantly lower (34%), indicating a reduction in TOT efficiency. The role of vertical transmission capacity in LAC virus endemicity remains to be determined.</t>
  </si>
  <si>
    <t>10.4269/ajtmh.1998.58.587</t>
  </si>
  <si>
    <t>WOS:000073615400009</t>
  </si>
  <si>
    <t>Bushar, LM; Reinert, HK; Gelbert, L</t>
  </si>
  <si>
    <t>Genetic variation and gene flow within and between local populations of the timber rattlesnake, Crotalus horridus</t>
  </si>
  <si>
    <t>Primers designed to amplify four microsatellite loci were used to screen 32 timber rattlesnakes (Crotalus horridus) representing five geographically distinct hibernacula within a 6000-ha area. Average heterozygosity at these loci approached 50% for the total sample of 32 individuals; therefore, these markers detected considerable genetic variation. Individuals using the same hibernaculum were more closely related to each other than they were to randomly selected individuals from the study site. In general, as geographic distance between hibernacula increased, genetic distance increased, and gene flow decreased; however, in some cases genetic distance did not correlate with geographic distance. Analysis of the movements of radiotracked snakes confirmed that patterns of gene flow depended upon specific structural habitat features and were not simply related to the geographic distance between hibernacula. The location of suitable basking habitat appeared to influence the direction of movements and the distribution of alleles. These results suggest that isolated hibernacula or a small number of hibernacula are the demographic units of C. horridus within this study site. We found evidence for the possible existence of nonamplifying ("null") alleles for one of these loci (7-144), suggesting the importance of screening for null alleles before carrying out microsatellite analysis of a population.</t>
  </si>
  <si>
    <t>10.2307/1447435</t>
  </si>
  <si>
    <t>WOS:000073640000012</t>
  </si>
  <si>
    <t>Danty, E; Arnold, G; Burmester, T; Huet, JC; Huet, D; Pernollet, JC; Masson, C</t>
  </si>
  <si>
    <t>Identification and developmental profiles of hexamerins in antenna and hemolymph of the honeybee, Apis mellifera</t>
  </si>
  <si>
    <t>Four distinct hexamerin subunits (referred to as &lt;&lt; hexamerins &gt;&gt; in the following text) have been identified in the developing honeybee, Apis mellifera, by N-terminal protein sequencing. Hexamerins are abundant in the hemolymph of late larval and early pupal stages, and gradually decline during metamorphosis and adult development. Three hexamerins in the 70 kDa range have been found (Hex-70a, Hex70b, Hex70c). In worker and drone, Hex70a is the only hexamerin present in large amount in later adult stages. Hex70b and c exhibit a similar developmental profile, disappearing in the drone just before adult emergence, and in the worker just after. Hex70b or Hex70c are still detectable in the adult queen. Hex80/110 likely exist in at least 3 different subunits, 1 of 110 kDa, and 2 of around 80 kDa, which all share a common N-terminus. They disappear during metamorphosis earlier than Hex70b and c. All these hexamerins have been found also in the antenna, suggesting their utilization in building up of antennal cuticle structures. (C) 1998 Elsevier Science Ltd. All rights reserved.</t>
  </si>
  <si>
    <t>Burmester, Thorsten/I-7225-2013</t>
  </si>
  <si>
    <t>Burmester, Thorsten/0000-0002-5772-7863</t>
  </si>
  <si>
    <t>10.1016/S0965-1748(98)00011-3</t>
  </si>
  <si>
    <t>WOS:000074950700010</t>
  </si>
  <si>
    <t>McDermott, MF; McDermott, EM; Quane, KA; Jones, LC; Ogunkolade, BW; Curtis, D; Waldron-Lynch, F; Phelan, M; Hitman, GA; Molloy, MG; Powell, RJ</t>
  </si>
  <si>
    <t>Exclusion of the familial Mediterranean fever locus as a susceptibility region for autosomal dominant familial Hibernian fever</t>
  </si>
  <si>
    <t>JOURNAL OF MEDICAL GENETICS</t>
  </si>
  <si>
    <t>Autosomal dominant periodic fevers constitute a range of syndromes characterised by recurrent attacks of fever and abdominal pain. Familial Hibernian fever (FHF) has been described in only one United Kingdom based family, but two other Irish families have been found with similar clinical features. FHF resembles familial Mediterranean fever (FMF) in several clinical features, but the mode of inheritance of FHF is dominant whereas FMF is recessive. We have investigated whether autosomal dominant periodic fevers, in particular FHF, map to the FMF susceptibility locus (MEFV) on chromosome 16p13.3. We have used informative microsatellite markers flanking this locus to genotype members of the three families mentioned above. Two point and multipoint lod scores definitively excluded linkage to MEFV in the two larger families. A haplotype study confirmed these findings, indicating that FHF is genotypically as well as phenotypically distinct from FMF.</t>
  </si>
  <si>
    <t>McDermott, Michael/0000-0002-1015-0745; Curtis, David/0000-0002-4089-9183</t>
  </si>
  <si>
    <t>0022-2593</t>
  </si>
  <si>
    <t>10.1136/jmg.35.5.432</t>
  </si>
  <si>
    <t>WOS:000073534800015</t>
  </si>
  <si>
    <t>Zarazaga, LA; Malpaux, B; Bodin, L; Chemineau, P</t>
  </si>
  <si>
    <t>The large variability in melatonin blood levels in ewes is under strong genetic influence</t>
  </si>
  <si>
    <t>AMERICAN JOURNAL OF PHYSIOLOGY-ENDOCRINOLOGY AND METABOLISM</t>
  </si>
  <si>
    <t>The present study was conducted to assess the degree of genetic determination of the variability in the mean nocturnal plasma concentration of melatonin in sheep. Three hundred twelve ewes born from 18 males and with known genealogy were sampled at the summer and the winter solstices. The nocturnal plasma melatonin concentration was defined as the mean of four plasma samples taken at hourly intervals in the middle of the night (2200-0200). Identity of the father (P &lt; 0.001) and the solstice (P &lt; 0.05) were significant. Melatonin concentrations varied considerably among individuals [338.4 +/- 197.5 (SD) pg/ml; range 26.6-981.3 pg/ml] and between rams regarding the melatonin concentrations of their daughters (range from 202.9 to 456.3 pg/ml). Inheritance was analyzed by a statistical model that allows discrimination of genetic effects from nongenetic effects and that estimates repeatability and heritability coefficients. Both the repeatability coefficient between solstices (0.60) and heritability coefficient [0.45 +/- 0.07 (SE)] were high. These results demonstrate that the variability in plasma melatonin concentration in ewes is under strong genetic control.</t>
  </si>
  <si>
    <t>0193-1849</t>
  </si>
  <si>
    <t>E607</t>
  </si>
  <si>
    <t>E610</t>
  </si>
  <si>
    <t>WOS:000072993700005</t>
  </si>
  <si>
    <t>Spieth, HR; Cordes, RG; Dorka, M</t>
  </si>
  <si>
    <t>Flight directions in the migratory butterfly Pieris brassicae: Results from semi-natural experiments</t>
  </si>
  <si>
    <t>A recently developed experimental set-up has been used to test the constancy of flight direction in the large white butterfly Pieris brassicae, originally collected in Northern Germany. The night direction, tested with virgin females, depends on the developmental mode. Butterflies from diapause pupae fly north, those from subitan pupae fly south. The constancy of the flight direction has been examined in detail with the spring generation over a period of 14 d. The preferred direction does not change with advancing age and is essentially not influenced by temperature or by the sun's azimuth. The night activity, however, increases with temperature, but this is concealed by an intrinsic response resulting in a diurnal peak of night activity at 10.00-11.00 hours, long before the maximum temperature of the day is reached. Whether the observed direction can be considered as a parameter of migration behaviour is discussed. It is shown that migration in Pieris brassicae does not end with reproductive maturity but lasts throughout the entire imaginal stage.</t>
  </si>
  <si>
    <t>WOS:000073345800006</t>
  </si>
  <si>
    <t>Venable, DL; Dyreson, E; Pinero, D; Becerra, JX</t>
  </si>
  <si>
    <t>Seed morphometrics and adaptive geographic differentiation</t>
  </si>
  <si>
    <t>Adaptive geographic differentiation is documented for seed morphology of 36 populations of Heterosperma pinnatum Cav. (Asteraceae), a seed heteromorphic annual plant in the central highlands of Mexico. Achenes (single-seeded fruits) vary continuously within heads but are classified by shape and position as central, intermediate, or peripheral morphs and as having adhesive awns or not. Here we quantify shape as a principal component score contrasting log length and width of achenes. Heads and their variation among populations are described in terms of maximum, minimum, and range of shape scores; the number of achenes per head; quantitative indices of the abruptness of shape shift; where in the head the most abrupt change in shape occurs; and what achene shapes have awns. First and second principal components of these descriptors summarize 86% of among-population variation in achene and head morphology and correlate strongly with percent central achenes per head (%C) and percent of achenes with awns (%A), respectively. Awns are associated with greater dispersibility and achene shape is correlated with speed of dormancy loss. We hypothesized that dispersal morphology would be associated with vegetation attributes indicative of population ephemerality and that dormancy morphology would be associated with precipitation patterns during the early germination season. Morphological distance matrices were calculated using Euclidean distances among populations in %A and %C. Geographic distances among populations were calculated, as were genetic distances based on isozyme frequencies from 29 bands of six enzymes. Vegetation was classified as open or closed and early spring (germination season) and summer precipitation means were determined for each site. Closed vegetation was assumed to provide only ephemeral habitats for H. pinnatum. Partial matrix correlations between morphology and environment controlled for geographic but not genetic distance among sites, since the latter was not significantly correlated with either morphology or geography. A significant relationship was found between %A and closed vegetation, lower spring, and higher summer precipitation. %C was only correlated with lower spring precipitation. Independence of isozyme and morphological traits is interpreted in terms of selection on the latter but not the former.</t>
  </si>
  <si>
    <t>Pinero, Daniel/A-4016-2008</t>
  </si>
  <si>
    <t>Becerra, Judith/0000-0002-3749-9058; Pinero, Daniel/0000-0002-2509-2445</t>
  </si>
  <si>
    <t>10.1111/j.1558-5646.1998.tb01636.x</t>
  </si>
  <si>
    <t>WOS:000073521700005</t>
  </si>
  <si>
    <t>Bartels, W; Law, BS; Geiser, F</t>
  </si>
  <si>
    <t>Daily torpor and energetics in a tropical mammal, the northern blossom-bat Macroglossus minimus (Megachiroptera)</t>
  </si>
  <si>
    <t>Little is known about torpor in the tropics or torpor in megachiropteran species. We investigated thermoregulation, energetics and patterns of torpor in the northern blossom-bat Macroglossus minimus (16 g) to test whether physiological variables may explain why its range is limited to tropical regions. Normothermic bats showed a large variation in body temperature (T-b) (33 to 37 degrees C) over a wide range of ambient temperatures (T(a)s) and a relatively low basal metabolic rate (1.29 mi O-2 g(-1) h(-1)). Bats entered torpor frequently in the laboratory at T(a)s between 14 and 25 degrees C. Entry into torpor always occurred when lights were switched on in the morning, independent of T-a. MRs during torpor were reduced to about 20-40% of normothermic bats and T(b)s were regulated at a minimum of 23.1 +/- 1.4 degrees C. The duration of torpor bouts increased with decreasing T-a in non-thermoregulating bats, but generally terminated after Sh in thermoregulating torpid bats. Both the mean minimum T-b and MR of torpid M. minimus were higher than that predicted for a 16-g daily heterotherm and the T-b was also about 5 degrees C higher than that of the common blossom-bat Syconycteris australis, which has a more subtropical distribution. These observations suggest that variables associated with torpor are affected by T-a and that the restriction to tropical areas in M. minimus to some extent may be due to their ability to enter only very shallow daily torpor.</t>
  </si>
  <si>
    <t>10.1007/s003600050141</t>
  </si>
  <si>
    <t>WOS:000073264300011</t>
  </si>
  <si>
    <t>Dentener, PR; Alexander, SM; Petry, RJ; O'Connor, GM; Lester, PJ; Bennett, KV; Maindonald, JH</t>
  </si>
  <si>
    <t>Effect of a combined methyl bromide fumigation and cold storage treatment on Cydia pomonella (Lepidoptera : Tortricidae) mortality on apples</t>
  </si>
  <si>
    <t>Mortality responses of Cydia pomonella (L.) 1-d-old eggs and diapausing 5th instars to methyl bromide fumigation at 24 gm(-3) for 2 h, followed by cold storage at a range of temperatures (0.5-10 degrees C) were determined on 'Red Delicious' and 'Granny Smith' apples. The 1-d-old eggs were more tolerant to the combined treatment than were diapausing 5th inst,rs. Times for 99% mortality (LT(99)s) in cold storage (0.5-4 degrees C) following the fumigation treatment varied between 11.9 d (0.5 degrees C) and 12.8 d (4 degrees C) and were not significantly different. LT99 for 1-d-old eggs in cold storage only varied between 19.4 d (4 degrees C) and 26.7 d (0.5 degrees C) and were not significantly different. These results indicate that a quarantine protocol of fumigation with 24 gm(-3) methyl bromide for 2 h, followed by cold storage between 0.5 degrees C and 4 degrees C for 25 d. provides a high level of quarantine security.</t>
  </si>
  <si>
    <t>Lester, Phil/A-1296-2008</t>
  </si>
  <si>
    <t>Lester, Phil/0000-0002-1801-5687</t>
  </si>
  <si>
    <t>10.1093/jee/91.2.528</t>
  </si>
  <si>
    <t>WOS:000073485000029</t>
  </si>
  <si>
    <t>Wayne, PM; Reekie, EG; Bazzaz, FA</t>
  </si>
  <si>
    <t>Elevated CO2 ameliorates birch response to high temperature and frost stress: implications for modeling climate-induced geographic range shifts</t>
  </si>
  <si>
    <t>Despite predictions that both atmospheric CO2 concentrations and air temperature will rise together, very limited data are currently available to assess the possible interactive effects of these two global change factors on temperate forest tree species. Using yellow birch (Betula alleghaniensis) as a model species, we studied how elevated CO2 (800 vs. 400 mu l l(-1)) influences seedling growth and physiological responses to a 5 degrees C increase in summer air temperatures (31/26 vs. 26/21 degrees C day/night), and how both elevated CO2 and air temperature during the growing season influence seedling ability to survive freezing stress during the winter dormant season. Our results show that while increased temperature decreases seedling growth, temperature-induced growth reductions are significantly lower at elevated CO2 concentrations (43% vs. 73%). The amelioration of high-temperature stress was related to CO2-induced reductions in both whole-shoot dark respiration and transpiration. Our results also show that increased summer air temperature, and to a lesser degree CO2 concentration, make dormant winter buds less susceptible to freezing stress. We show the relevance of these results to models used to predict how climate change will influence future forest species distribution and productivity, without considering the direct or interactive effects of CO2.</t>
  </si>
  <si>
    <t>10.1007/s004420050455</t>
  </si>
  <si>
    <t>WOS:000073400700006</t>
  </si>
  <si>
    <t>Turnock, WJ; Boivin, G; Ring, RA</t>
  </si>
  <si>
    <t>Interpopulation differences in the coldhardiness of Delia radicum (Diptera : Anthomyiidae)</t>
  </si>
  <si>
    <t>The cabbage root maggot, Delia radicum (L.), was introduced to North America in the mid-1800s, likely from northwestern Europe, and probably reached Quebec and British Columbia before 1885 and Manitoba by 1922. The mean temperature of crystallization (Tc) for overwintering pupae was -22.8 +/- 1.2 degrees C for the St-Jean-sur-Richelieu, Quebec, population and -23.8 +/- 0.7 degrees C for the Vancouver, British Columbia, population. The mean Tc for these two populations and for Winnipeg, Manitoba (-24.4 degrees C), Ascot, England (-22.8 degrees C), Tallinn, Estonia (-25.2 degrees C), and St. Petersburg, Russia (ca. -20 degrees C), did not show any relation to mean January temperatures. These locations represent both temperate oceanic and temperate continental climates and a range of mean January temperatures from +4.6 to -17.7 degrees C. Survival of puparia from St-Jean-sur-Richelieu exposed to nonfreezing temperatures decreased as temperature decreased and exposure time lengthened. The parameters for the regression equations describing this relationship were similar to those describing the Winnipeg population, and both were more coldhardy than the Ascot population. The upper limit of the cold injury zone (ULCIZ) for the St-Jean-sur-Richelieu population was -12.7 degrees C and the lower limit of this zone (LLCIZ) was -27.6 degrees C. Coldhardy populations from temperate continental climates (St-Jean-sur-Richelieu, Winnipeg) showed a rate of decrease in survival with increased cold stress (lower temperature, longer exposure) within the cold injury zone which was much slower than in the less coldhardy population (Ascot). Thus, some individuals from the coldhardy populations would be physiologically capable of surviving exposure to temperatures below Tc, whereas in the Ascot population nonfreezing injury would kill all the overwintering puparia at a temperature (-19.6 degrees C) well above Tc (-22.8 degrees C). The observed survival of puparia from Vancouver, following various nonfreezing exposures, resembled more closely the calculated survival for these exposures when the equations describing the Ascot population were used than when the equations for Winnipeg or St-Jean-sur-Richelieu were used. The Ascot and Vancouver populations, both from temperate oceanic climates, are less coldhardy than the populations from St-Jean-sur-Richelieu and Winnipeg (temperate continental climates). The founder populations of D. radicum in North America, which probably originated in the temperate oceanic climates of northwestern Europe, have adapted to the colder temperate continental climates by increasing their ability to survive longer exposures to all temperatures within the cold injury zone and not by lowering Tc. Therefore, selection for coldhardiness in D. radicum must have operated on structures, processes, or physiological-biochemical mechanisms that help the organism to avoid or repair nonfreezing cold injury but not on those that determine Tc.</t>
  </si>
  <si>
    <t>10.4039/Ent130119-2</t>
  </si>
  <si>
    <t>WOS:000073860600001</t>
  </si>
  <si>
    <t>Hackett, C; Vanclay, JK</t>
  </si>
  <si>
    <t>Mobilizing expert knowledge of tree growth with the PLANTGRO and INFER systems</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</si>
  <si>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http://www.cgiar.org/cifor/research/tropis/PLANTGRO.html (C) 1998 Elsevier Science B.V. All rights reserved.</t>
  </si>
  <si>
    <t>Vanclay, Jerome/B-9266-2009</t>
  </si>
  <si>
    <t>Vanclay, Jerome/0000-0002-5639-5481</t>
  </si>
  <si>
    <t>10.1016/S0304-3800(97)00185-3</t>
  </si>
  <si>
    <t>WOS:000073060200009</t>
  </si>
  <si>
    <t>Olson, KC; Cochran, RC</t>
  </si>
  <si>
    <t>Radiometry for predicting tallgrass prairie biomass using regression and neural models</t>
  </si>
  <si>
    <t>Standing forage biomass (SFB) and the percent of standing biomass composed of forbs (PCTF) were modeled across the growing season. Samples representing stages of plant maturity from early vegetative to dormant were collected from grazed and ungrazed native tallgrass paddocks using a 0.5 x 0.5 m quadrat. Total biomass was measured during all years of the study (1992-1995). Grass and forb biomass were measured separately during 1995. Height of canopy closure also was measured during 1995. Before clipping, plots were scanned with a multispectral radiometer. Models were prepared using simple regression, multiple regression (MR), or a commercial neural network (NN) computer program. Potential inputs to MR and NN models of SFB and PCTF included Julian day of harvest (JD), range site, canopy closure height (CH), incident radiation, spectral reflectance values (RFV) at 8 discreet bandwidths, and the normalized difference vegetation index (NDVI). The NDVI alone accounted for little variability (R-2 = 0.13) in SFB during all years of the study. The optimal MR model for the same data set (SFB = 3.5[JD] -43.7[460 nm RFV] + 1099[NDVI] - 992; R-2 = 0.62) accounted for a greater amount of the variability in SFB. The capacity to describe variation in SFB for the 1995 data with MR was improved when CH was included as a variable (R-2 = 0.58 versus 0.78). A NN model accounted for the most variation in SFB across the entire study (R-2 = 0.76). During 1995, the capability of a NN to account for variation in SFB within the training data was similar whether or hot CH was included as an input (R-2 = 0.86); however, prediction of SFB from validation data using the same NN was improved by using CH as an input variable. Little variation in PCTF was accounted for by a MR model (R-2 = 0.23); however, a considerably larger proportion of the variation in PCTF was accounted for when an NN was used (R-2 = 0.59), Seasonal changes in SFB and PCTF were described with an acceptable degree of accuracy by forage reflectance characteristics that were adjusted for time of season and canopy complexity, Moreover, when provided with the same potential inputs, NN predicted SFB and PCTF from validation data more accurately than MR models.</t>
  </si>
  <si>
    <t>10.2307/4003206</t>
  </si>
  <si>
    <t>WOS:000072673700011</t>
  </si>
  <si>
    <t>Effects of temperature and winter diapause on survival and development in bivoltine and trivoltine ecotypes of the rice stem maggot, Chlorops oryzae Matsumura (Diptera : Chloropidae), reared on a winter host</t>
  </si>
  <si>
    <t>In Chlorops oryzae, winter diapause in the first larval stage is induced by short days in the egg stage and maintained by short days in the larval stage. On wheat plants (winter host), most diapause and non-diapause larvae failed to pupate and died within 50 days at 23 degrees C regardless of photoperiod. When diapause larvae were reared on wheat plants at 10, 15 or 20 degrees C under LD12 : 12, the survival rates increased with decreasing temperatures. Diapause development at 10 degrees C was completed about 70-90 and 40-50 days in the Akita (bivoltine, 39 degrees N) and Aichi (trivoltine, 35 degrees N) strains, respectively. The survival rates on wheat seedlings at 23 degrees C in diapausing larvae of the Akita strain increased with increasing periods of previous exposure to 10 degrees C from 41 to 80 days. Aichi larvae showed higher survival rates regardless of the period at 10 degrees C. It appears that low temperature promotes survival of the larvae on wheat plants, and larvae which complete diapause development can grow to the pupal stage on winter hosts.</t>
  </si>
  <si>
    <t>10.1303/aez.33.85</t>
  </si>
  <si>
    <t>WOS:000072714900012</t>
  </si>
  <si>
    <t>Blanckenhorn, WU</t>
  </si>
  <si>
    <t>Altitudinal differentiation in the diapause response of two species of dung flies</t>
  </si>
  <si>
    <t>1. Seasonality is a prime selective factor promoting genetic differentiation of populations. Local adaptation in diapause response was investigated in the two geographically and altitudinally widespread dung flies Scathophaga stercoraria (Diptera: Scathophagidae) and Sepsis cynipsea (Diptera: Sepsidae). 2. Replicate sibships from three sites in Switzerland with low and high altitude dung fly populations were raised in a common laboratory environment simulating the natural decreasing photoperiod and temperature regimen before winter. From field phenologies, the critical photoperiod inducing diapause was predicted to be longer for high than for low altitude populations (12 vs. 10 h for Sc. stercoraria, and 12.25 vs. 11 h for Se. cynipsea) if they are locally adapted. 3. Contrary to expectation and to Sc. stercoraria, which diapauses in the pupal stage, Se. cynipsea diapauses in the adult stage. 4. Low but significant levels of genetic differentiation in pre-winter adult emergence were evident between low and high altitude populations of both species, but they were far from the differences predicted. Scathophaga stercoraria also showed geographical differentiation independent of altitude. 5. Sepsis cynipsea females stopped reproducing at some point before winter, but altitude did not affect the timing of adult diapause. High altitude females and females that did not initiate reproduction before winter survived the simulated winter better. 6. Both species largely used temperature rather than photoperiod as a cue inducing winter diapause, an untypical case of phenotypic plasticity. The hypothesis that Sc. stercoraria, whose generation times are much longer than those of Se. cynipsea, responds to a greater extent to temperature rather than photoperiod only was rejected.</t>
  </si>
  <si>
    <t>10.1046/j.1365-2311.1998.00098.x</t>
  </si>
  <si>
    <t>WOS:000072214100001</t>
  </si>
  <si>
    <t>Briere, JF; Pracros, P</t>
  </si>
  <si>
    <t>Comparison of temperature-dependent growth models with the development of Lobesia botrana (Lepidoptera : Tortricidae)</t>
  </si>
  <si>
    <t>Effects of temperature on egg, larval, and pupal developmental times of the grape berry moth. Lobesia botrana Dennis &amp; Schiffermuller, were examined at several constant temperatures ranging From 8 to 34 degrees C by 2 degrees C increments, with a relative humidity of 65% and a photoperiod of 16:8 (L:D) h. Optimal temperatures for development rxnged from 28 to 30 degrees C. The lower and upper limits occurred between 8 and 12 degrees C and between 32 and 34 degrees C, respectively. The experimental conditions covering the complete temperature range for each stage allowed us to apply the data to 5 published equations describing the effect of constant temperatures on developmental rates of various insects. Criteria of choice from the literature were used to evaluate models and to select the most suitable equation for each developmental stage of L. botrana.</t>
  </si>
  <si>
    <t>10.1093/ee/27.1.94</t>
  </si>
  <si>
    <t>WOS:000073115900012</t>
  </si>
  <si>
    <t>Desvignes, JC; Grasseau, N; Boye, R; Gentit, P</t>
  </si>
  <si>
    <t>Hadidi, A</t>
  </si>
  <si>
    <t>Cherry plum pox potyvirus: Receptivity of cherry trees and hosts of the sour cherry strain</t>
  </si>
  <si>
    <t>17TH INTERNATIONAL SYMPOSIUM ON VIRUS AND VIRUS-LIKE DISEASES OF TEMPERATE FRUIT CROPS: FRUIT TREE DISEASES, VOLS 1 AND 2</t>
  </si>
  <si>
    <t>17th International Symposium on Virus and Virus-Like Diseases of Temperate Fruit Crops</t>
  </si>
  <si>
    <t>JUN 23-27, 1997</t>
  </si>
  <si>
    <t>BETHESDA, MD</t>
  </si>
  <si>
    <t>Int Soc Hort Sci, USDA, Agdia Inc, Bioreba Ag, Friends Agr Res Ctr-Beltsville (FAR-B), Nippon Del Monte Corp, Perkin Elmer/Appl Biosyst, USDA Agr Res Serv, USDA Animal &amp; Plant Hlth Inspect Serv, USDA Cooperat State Res Educ &amp; Extens Serv, US Dept Hlth, NIH</t>
  </si>
  <si>
    <t>In order to study the capacity of cherry to replicate plum pox virus (PW), we performed two different types of experiments. In the first range of experiments, we double chip-budded PPV isolates D-B3y, M-945 and El Amar from GF 305 onto these following rootstocks: P. avium F12-1, P. cerasus Edabriz and P. mahaleb Pontaleb. Seventy-five percent of these rootstocks were grafted at the same time, in March 1995, with commercial varieties -P. avium grafted on F12-1 and Pontaleb, P. cerasus grafted on Edabriz-. Onto the 25% remaining rootstocks, we kept regrowths close to peach inocula. In June 1995, these regrowths and the young shoots from budded varieties were indexed by chip-budding onto GF 305 peach seedlings to detect PPV. We noted the following results (positive/tested plants): P. avium 2+/45, P. cerasus 6+/30, P. mahaleb 0/15. These were not related to the isolate, D, M or El Amar. P. cerasus showed a better receptivity than P. avium. After 2 months at 5 degrees C for a dormant period, cherry trees were grown in a greenhouse and indexed on GF 305 in October 1995. Results were as follows: P. avium 0/40, P. cerasus 0/30, P. mahaleb 0/15. The different strains were not replicated 7 months after inoculation. In the second range of trials, we inoculated the strain SoC-Moldova sour cherry- on a host range in a greenhouse (under an insect proof screen), in January 1996. We observed the Prunus reactions until the beginning of 1997. On February 20th of 1997, we noted: (i) symptom remission or weak reactions on hybrid almond x peach, P. armeniaca, P. avium, P. cerasus, P. davidiana, P. laurocerasus, P. mahaleb, P. mariana, P. persica. These plants have little aptitude to replicate the strain So-C under our greenhouse climate conditions; (ii) clear symptoms on P. serrulata which seems to be a good host for the SoC strain; (iii) very severe necrosis, followed by decline on P. insititia and P. domestica which appear very sensitive.</t>
  </si>
  <si>
    <t>90-6605-960-5</t>
  </si>
  <si>
    <t>10.17660/ActaHortic.1998.472.40</t>
  </si>
  <si>
    <t>WOS:000078240700040</t>
  </si>
  <si>
    <t>Williams, DD</t>
  </si>
  <si>
    <t>The role of dormancy in the evolution and structure of temporary water invertebrate communities</t>
  </si>
  <si>
    <t>Temporary fresh waters support invertebrate communities that range from the complex, with many species (e.g., vernal ponds), to those that support only one or two species (e.g., ephemeral rock-pools and water-filled leaf axils). For the most part, these aquatic species are well adapted to dealing with the periodic disappearance of their medium, be it through drought or freezing. Dormancy is commonly the adaptation that makes persistence possible in such habitats. This paper illustrates the role of dormancy in controlling the structure and succession of invertebrate communities in temporary fresh waters. Habitat phase selection (succession) is seen as a crucial result of dormancy and this phenomenon is examined, in detail, by reference to case studies of intermittent streams and a vernal pond in Ontario. Although dormancy is believed to typically protect an organism from habitat adversity (e.g., drought or high temperature), it is argued that it may act also to synchronise organisms with some resource opportunity, such as period of algal bloom or an influx of riparian leaf litter, or to avoid predation and/or competition. Dormancy strategies occur more frequently in temporary and unpredictable (episodic) habitats. Within a single, widely distributed species there may be differences in dormancy expression according to habitat type. In temporary fresh waters, dormancy may result from simple loss of water from an animal's tissues (producing a quiescent state; e.g., as in the larvae of the rockpool chironomid Polyedilum vanderplanki), or from a more formal programme of arrested development involving complex external cues (true diapause; e.g., as in the eggs of many temporary pond mosquitoes). It is probably prudent to accept multiple evolutionary origins of dormancy, including those driven by the environmental features characteristic of temporary water habitats.</t>
  </si>
  <si>
    <t>WOS:000089402600008</t>
  </si>
  <si>
    <t>John, TM; Liu, GY; Brown, GM</t>
  </si>
  <si>
    <t>60 Hz magnetic field exposure and urinary 6-sulphatoxymelatonin levels in the rat</t>
  </si>
  <si>
    <t>BIOELECTROMAGNETICS</t>
  </si>
  <si>
    <t>Four separate experiments were carried out to investigate the effect of extremely low frequency magnetic field (MF) exposure (60 Hz, 1 mT rms) on urinary 6-sulphatoxymelatonin (aMT6s) levels in Sprague-Dawley rats. In the first experiment, immature male rats maintained under a regular 12 h daily photoperiod (white fluorescent light) were exposed to a 20 h daily MF exposure for 6 weeks. The second experiment was similar to the first, except that the MF exposure was limited to 10 days. In the third experiment, adult male rats acclimated to a combination of continuous dim red light and regular 12 h daily photoperiod (white fluorescent) were subjected to a single 1 h exposure to intermittent MF (1 min on and 1 min off cycles), 2 h before fluorescent lights went off. The fourth experiment was similar to the third, except that the animals received 2 consecutive days of 20 h daily exposure to intermittent MF, beginning 1 h before the fluorescent lights went off each day. In all four experiments, the circadian profile of urinary aMT6s was examined before, during, and after the MF exposure. No significant effect of 1 mT MF on indoleamine metabolism was observed in any of the above experiments. However, in one of the experiments (no. 4), both the control and the MF groups showed a lower aMT6s level during the exposure days, when compared with that of pre-and post-exposure days, suggesting that the existence of possible effects with lower field strengths at the range of stray field cannot be ruled out. (C) 1998 Wiley-Liss, Inc.</t>
  </si>
  <si>
    <t>0197-8462</t>
  </si>
  <si>
    <t>10.1002/(SICI)1521-186X(1998)19:3&lt;172::AID-BEM5&gt;3.0.CO;2-Z</t>
  </si>
  <si>
    <t>WOS:000072880200004</t>
  </si>
  <si>
    <t>Willems, JH; Melser, C</t>
  </si>
  <si>
    <t>Population dynamics and life-history of Coeloglossum viride (L.) Hartm.: an endangered orchid species in The Netherlands</t>
  </si>
  <si>
    <t>BOTANICAL JOURNAL OF THE LINNEAN SOCIETY</t>
  </si>
  <si>
    <t>Meeting on Orchid Population Biology - Conservation and Challenges</t>
  </si>
  <si>
    <t>NOV, 1995</t>
  </si>
  <si>
    <t>LINNEAN SOC, LONDON, ENGLAND</t>
  </si>
  <si>
    <t>Botan Soc Brit Isles</t>
  </si>
  <si>
    <t>LINNEAN SOC</t>
  </si>
  <si>
    <t>Coeloglossum viride (L.) Hartm. has a worldwide distribution in the Northern hemisphere where it can be found in a broad range of habitats; it is not, at present, threatened with extinction. Hoc-ever, in several European countries there has been a dramatic decline in sites occupied by this orchid. In The Netherlands only 2 populations remain of 55 extant before 1950. Knowledge of its ecology and life history are necessary to presence this species at sites not directly threatened by habitat destruction. The results of a 7 rear demographic study of a population of C. viride in The Netherlands are presented. Annual recruitment and mortality vary considerably from year to year: whereas the flux in individual plants is always high. The half-life of the cohorts varies from 1.0 to 2.4 years and is on average c. 1.5 years. This indicates that C. viride is a short-lived terrestrial orchid species. The number of flowers per inflorescence varies from 2 to 26 per spike. The mean flowering percentage in the population is rather high (50%), while the fruit production was low in the year this was recorded (1994), nt. c. 10% The average number of seeds per capsule was c. 2300. Plants emerging above ground for the first time are already able to produce an inflorescence, and the average number of flowers equals those of plants initially passing a vegetative life phase for one or more years. Dormancy is a rare phenomenon in this species and the absence above ground when It does occur does not last longer than one growing season. Vegetative multiplication plays a minor role in population dynamics. The studied population is Likely to be in a healthy state: there is a high recruitment almost every year resulting in a vigorous age structure. Management of the site, with mowing in July following seed dispersal and sheep grazing in winter is beneficial. The absence of intentional fertilization is a condition for a suitable, low vegetational structure of the sward during die growing season of this species. (C) 1998 The Linnean Society of London.</t>
  </si>
  <si>
    <t>0024-4074</t>
  </si>
  <si>
    <t>10.1111/j.1095-8339.1998.tb02518.x</t>
  </si>
  <si>
    <t>WOS:000073011200008</t>
  </si>
  <si>
    <t>Naulleau, G; Duguy, R; Saint Girons, H</t>
  </si>
  <si>
    <t>Spatio-temporal aspects of the annual cycle of Viperinae</t>
  </si>
  <si>
    <t>BULLETIN DE LA SOCIETE ZOOLOGIQUE DE FRANCE</t>
  </si>
  <si>
    <t>The timing of different stages of the annual cycle of vipers - hibernation, mating, feeding and birth - varies according to weather conditions and, to a lesser extent, space available to the animals; only the date of ovulation is invariant. Utilisation of space depends essentially upon the physical structure of the habitat. If the habitat is homogeneous, vipers will spend the whole year in a very restricted home range as solitary individuals or as temporary couples. In heterogeneous habitats there is a tendency for the vipers to be grouped in sunnier and drier locations during winter and spring, and to disperse into damper situations in the summer months. This tendency is more frequent and noticeable in regions marked by long cold winters, where suitable deep hibernation sites are often rare, and spring basking thus becomes more necessary. The home range is thus divided into a small area utilised for hibernation, spring basking, mating and often gestation, and a much larger area used in summer for feeding by males and non-reproducing females. These two parts of the home range of each viper may be contiguous, or separated in space by a non-habitable zone which can extend for up to 1-2 kilometres.</t>
  </si>
  <si>
    <t>0037-962X</t>
  </si>
  <si>
    <t>WOS:000074318400005</t>
  </si>
  <si>
    <t>Soroka, JJ; Spurr, DT</t>
  </si>
  <si>
    <t>Geographic incidence and damage levels of alfalfa seed chalcid, Bruchophagus roddi (Hymenoptera : Eurytomidae), in Saskatchewan, and its relationship to weather and agronomic variables and production practices</t>
  </si>
  <si>
    <t>A 5-year survey of Saskatchewan alfalfa (Medicago sativa L. sensu late) seed fields was undertaken to determine the level of infestation by the alfalfa seed chalcid, Bruchophagus roddi (Gussakovsky). Seed samples were taken from commercial seed fields, hay fields, and roadsides just before pod maturity. From sample lots of 250 pods, the numbers of healthy, chalcid-damaged, and frozen or immature seed were determined. Later, producers were questioned about the attributes of and management practices employed in their fields. Seed yields and infestation levels were correlated with temperature, precipitation, and degree-day data from the year of and the year preceding seed collection. Alfalfa seed chalcid infestation level was correlated most closely with the temperature and rainfall in July and August of both years. The proportion of damaged seed was highest the year following warm, dry summers. Alfalfa cultivar also influenced infestation levels; winter-hardy cultivars that became dormant early in the autumn had lower levels of chalcid-damaged seeds than less hardy cultivars which maintained growth later in the season. Management practices such as the use of insecticides (for plant bug and aphid control), fertilizers, and herbicides, size or age of field, soil type, and application of irrigation water did not affect the proportion of seeds injured by chalcids.</t>
  </si>
  <si>
    <t>WOS:000073542600001</t>
  </si>
  <si>
    <t>Reekie, EG</t>
  </si>
  <si>
    <t>An experimental field study of the cost of reproduction in Plantago major L.</t>
  </si>
  <si>
    <t>Plantago major is a variable species that occupies a wide range of open habitats with a herbaueous canopy. Previous studies have shown that individuals from habitats where the canopy is kept short by mowing have a higher reproductive allocation than individuals from habitats with a tall canopy. The present study was conducted to determine whether or not the cost of reproduction differed between these two habitats. Fifteen half-sibling families, selected from a ranee of habitats differing in canopy bright were grown in the laboratory. Reproduction was controlled experimentally by photoperiod manipulations, and vegetative and reproductive plants of each family were transplanted to either a mown (short canopy) or unmown (tall canopy) grass sward in the fall of the first year. Number of leaves, length and width of largest leaf, and capsule production were monitored over the next 18 months. Total shoot biomass was determined at the end of this period. Cost of reproduction was assessed in threeways, by i) comparing the subsequent performance of vegetative and reproductive individuals, ii) calculating the phenotypic correlation between reproductive output in the first year of growth and subsequent performance using only those individuals that reproduced in the first year, and iii) calculating the above correlations at the among family level. Regardless of method used, cost of reproduction was smaller in the mown than in the unmown plots, suggesting that differences in cost among habitats may be involved in selecting for different allocation patterns.</t>
  </si>
  <si>
    <t>10.1080/11956860.1998.11682458</t>
  </si>
  <si>
    <t>WOS:000075128800008</t>
  </si>
  <si>
    <t>Guerricchio, A; Melidoro, G</t>
  </si>
  <si>
    <t>Moore, D; Hungr, O</t>
  </si>
  <si>
    <t>Slope movements in the San Fele area, typical of the southern Italian Apennines</t>
  </si>
  <si>
    <t>EIGHTH INTERNATIONAL CONGRESS INTERNATIONAL ASSOCIATION FOR ENGINEERING GEOLOGY AND THE ENVIRONMENT, PROCEEDINGS, VOLS 1-5</t>
  </si>
  <si>
    <t>8th International Congress of the International-Association-for-Engineering-Geology-and-the-Environment</t>
  </si>
  <si>
    <t>SEP 21-25, 1998</t>
  </si>
  <si>
    <t>VANCOUVER, CANADA</t>
  </si>
  <si>
    <t>Int Assoc Engn Geol &amp; Environm</t>
  </si>
  <si>
    <t>This paper deals with the complex geological and geomorphologic nature and mechanisms of large slope movements in allochthonous units of a typical area of the Apennine range in Southern Italy. The 1980 earthquake reactivated some dormant landslides in the area of San Fele, where landslide risk is ever present.</t>
  </si>
  <si>
    <t>90-5410-990-4</t>
  </si>
  <si>
    <t>WOS:000078260900168</t>
  </si>
  <si>
    <t>Heinze, J; Foitzik, S; Kipyatkov, VE; Lopatina, EB</t>
  </si>
  <si>
    <t>Latitudinal variation in cold hardiness and body size in the boreal ant species Leptothorax acervorum (Hymenoptera : Formicidae)</t>
  </si>
  <si>
    <t>The Myrmicinae species Leptothorax acevorum (Fabricius 1793) is among the ants ranging farthest north in both North America and Eurasia. Workers from 3 populations living in areas with greatly different climates differ in cold hardiness and individual size. Workers from Cape Kindo on the share of the White Sea (66 degrees 33' N) survived best at tow temperatures and were significantly larger than workers from Nurnberg Reichswald (49.5 degrees N), with workers from the St. Petersburg area (60 degrees N) lying between the two extremes. The significance of the findings is discussed.</t>
  </si>
  <si>
    <t>Lopatina, Elena B./N-1084-2013; Foitzik, Susanne/A-6504-2019</t>
  </si>
  <si>
    <t>Lopatina, Elena B./0000-0003-0267-5266; Foitzik, Susanne/0000-0001-8161-6306</t>
  </si>
  <si>
    <t>WOS:000073461800011</t>
  </si>
  <si>
    <t>An, Y; Nakajima, T; Suzuki, K</t>
  </si>
  <si>
    <t>Immunohistochemical demonstration of mammalian- and FMRFamide-like peptides in the gut innervation and endocrine cells of the wild silkmoth, Antheraea yamamai (Lepidoptera : Saturniidae) during diapause and post-diapause of pharate first-instar larvae</t>
  </si>
  <si>
    <t>FMRFamide-, vasoactive intestinal polypeptide (VIP)-, somatostatin-, substance P(SP)-, cholecystokinin octapeptide (CCK-8)- and pancreatic polypeptide (PP)-like materials were immunohistochemically detected in the endocrine cells and the gut innervation of diapausing pharate and newly-hatched first-instar larvae of Antheraea yamamai. SP- CCK-8-, PP- and FMRFamide-like immunoreactive cells were distributed unequally in different midgut regions; no cells reacting with antisera against VIP and somatostatin were found. Innervation of the anterior region of midgut, close to the foregut-midgut boundary, included 90-100 FMRFamide-like bipolar neurons that project along the midgut longitudinal muscles. No immunoreactive cell bodies were found in the foregut and hindgut, but nerve fibers with FMRFamide-like material were detected in hindgut muscles and extended over the posterior midgut. No changes in the distribution and intensity of immunostaining of both the endocrine cells and the gut innervation were found in four developmental stages between pre-diapause and hatching. SP-, CCK-8-, PP- and FMRFamide-like immunoreactive cells were also found in the CNS, indicating that the corresponding antigens belong to brain-gut regulatory peptides.</t>
  </si>
  <si>
    <t>WOS:000074465800001</t>
  </si>
  <si>
    <t>Szewczak, JM; Szewczak, SM; Morrison, ML; Hall, LS</t>
  </si>
  <si>
    <t>Bats of the White and Inyo Mountains of California-Nevada</t>
  </si>
  <si>
    <t>GREAT BASIN NATURALIST</t>
  </si>
  <si>
    <t>We surveyed hats throughout the White and Inyo Mountains of California and Nevada. From December 1990 to November 1996, we surveyed hibernating bats, and foraging bats from June 1992 to September 1996. The White-Inyo Range rests in a unique biogeographical junction between the Sierra Nevada, Mojave Desert, and Great Basin regions. Elevational gradients of 305-4340 m, combined with limited human development, further enhance the interest of natural history and faunal distributions in this range. We found 13 bal species in the course of 2668 observations. Three of these species, the spotted bat (Euderma maculatum), silver-haired bat (Lasionycteris noctivagans), and hoary bat (Lasiurus cinereus). have no previous records from the White-Inyo Range. We found bats in all vegetation zones except the alpine, 3500-4342 ru. Despite an abundance of mines in this range, only Townsend's big-tared Lat (Corynorhinus townsendii) and the western small-footed myotis (Myotis ciliolabrum) used them routinely. Out data also indicated the importance of surface water to bat populations in arid regions.</t>
  </si>
  <si>
    <t>0017-3614</t>
  </si>
  <si>
    <t>WOS:000072030300007</t>
  </si>
  <si>
    <t>Richards, MH; Packer, L</t>
  </si>
  <si>
    <t>Demography and relatedness in multiple-foundress nests of the social sweat bee, Halictus ligatus</t>
  </si>
  <si>
    <t>Female sweat bees in the species Halictus ligatus exhibit a wide range of reproductive roles, ranging from typically foundress or queen-like to typically worker-like. Nests are founded in spring and most are haplometrotic, that is, founded by a single foundress. A few (up to 12%) are pleometrotic, founded by 2-6 foundresses. Variation in the proportion of multifoundress nests from year to year and from place to place suggests an adaptive basis for pleometrosis. We studied the demographic and social characteristics of 23 pleometrotic nests in an aggregation of 250-300 nests near Victoria, Ontario, in 1984, 1990, and 1991. In pleometrotic associations, dominant foundresses behaved in a manner typical of mid-summer, haplometrotic queens, while subordinates behaved like mid-summer workers. Dominant foundresses tended to be larger than subordinates. Pleometrotic nests were significantly more likely than haplometrotic nests to produce brood, and they also produced more workers. However, this early advantage did not result in the production of more reproductive brood per nest, nor did pleometrotic foundresses experience higher productivity per foundress than did haplometrotic foundresses. Relatively low relatedness among various categories of brood implied that subordinate foundresses were not closely related to dominants. We suggest that pleometrosis most likely results from accidental encounters between spring foundresses as they leave their hibernacula. Once formed, such associations confer a survival advantage on the nest as a whole, but do not result in greater reproductive brood productivity.</t>
  </si>
  <si>
    <t>10.1007/s000400050072</t>
  </si>
  <si>
    <t>WOS:000072434800009</t>
  </si>
  <si>
    <t>Caubet, Y</t>
  </si>
  <si>
    <t>Individual life histories in terrestrial isopod populations: A simulation program</t>
  </si>
  <si>
    <t>ISRAEL JOURNAL OF ZOOLOGY</t>
  </si>
  <si>
    <t>4th Symposium on the Biology of Terrestrial Isopods</t>
  </si>
  <si>
    <t>FEB 03-07, 1997</t>
  </si>
  <si>
    <t>HAIFA, ISRAEL</t>
  </si>
  <si>
    <t>Short- and long-term field studies in the vicinity of Poitiers show that populations of terrestrial isopods can be characterized by large variations, from demographic explosion to extinction. Mechanisms and determinants of these variations are not yet clearly explained. These could be external features (environmental changes) or internal features (disease, parasitism, metapopulational evolution). We have developed a realistic simulation program, named DYNISO, which is able to reproduce the individual life history of terrestrial isopods according to abiotic factors (photoperiod, thermoperiod) and biotic factors (sexual interactions, incidence of parasitism, sex ratio distorters, etc.). In the model, all biological traits-such as growth, reproduction, reactivity to environment, and death-are user-defined. In this study, we present some features concerning the life histories of female isopods and their implications for population dynamics. We show the capability of the model to test genotypes in different geographic locations.</t>
  </si>
  <si>
    <t>CAUBET, Yves/0000-0001-6716-2942</t>
  </si>
  <si>
    <t>0021-2210</t>
  </si>
  <si>
    <t>WOS:000077700100018</t>
  </si>
  <si>
    <t>Gotthard, K</t>
  </si>
  <si>
    <t>Life history plasticity in the satyrine butterfly Lasiommata petropolitana: investigating an adaptive reaction norm</t>
  </si>
  <si>
    <t>This study addresses the general hypothesis that insects living in seasonal environments should shorten development times at progressively later dates in the growth season, and that insects living outside equatorial areas should use daylength as a cue to determine the date. Diapause strategies and reaction norms relating the duration of larval development to daylength was investigated in a French population of the butterfly, Lasiommata petropolitana. The results are compared with those of an earlier study of the species in Sweden. Because of the diapausing strategy and phenology of the population, it was expected that an adaptive reaction norm relating larval time to daylength should have a positive slope, i.e. relatively shorter daylengths induce faster growth and development. This prediction was supported, and the reaction norm was qualitatively similar to the one found in Swedish populations. In the French population it was, however, shifted to a range of shorter photoperiods which corresponds to the regime of shorter daylengths in southern Europe. Shorter larval development times and high growth rates were associated with a reduction in pupal size, suggesting a trade off between time and size at pupation. There was no evidence of a trade off between growth rate and starvation endurance. The results suggests that the daylength-dependent decision of what growth trajectory an individual larva will follow, is not made continuously but rather at one or a few occasions during larval development. It is clear that larvae of L. petropolitana make developmental decisions in relation to the daylength they experience during larval growth. The result is a reaction norm that agrees closely to what is predicted by some life history models, suggesting that it is an adaptation for optimising life history traits in a seasonal environment.</t>
  </si>
  <si>
    <t>WOS:000071909000002</t>
  </si>
  <si>
    <t>Perez, CJ; Waller, SS; Moser, LW; Stubbendieck, JL; Steuter, AA</t>
  </si>
  <si>
    <t>Seedbank characteristics of a nebraska sandhills prairie</t>
  </si>
  <si>
    <t>Evaluating seedbank ecology is critical for understanding plant community development and successional patterns and for identifying factors regulating population dynamics. The relationships among seedbank composition, seedbank depth, seed dormancy, and vegetative expression were evaluated for a range site on a Valentine fine sand soil (mixed, mesic Typic Ustipsamments) in the Sandhills Prairie. Twenty soil samples were collected at each of 2 depths (0 to 5, 15 to 20 cm) in early June 1990 and 1991 from 12 macroplots (32 X 32 m) representing 3 range condition classes. A seed extraction and germination trial was conducted to determine the diversity, size, and germinability of the persistent seedbank. Seedling emergence was counted in a greenhouse, with and without a 14-day prechilling(3 to 5 degrees C) stratification treatment, to characterize seedbank dormancy. Fourteen grass species, 17 forb species, and Schweinitz flatsedge (Cyperus schweinitzii Torr.) were identified in the seed bank. Two additional genera (Carer and Euphorbia) also occurred in the seedbank. Only 10 species occurred in 8 or more macroplots in both years. Aboveground botanical composition was not correlated with (P &gt; 0.10) seedbank species composition. More germinable seeds occurred in the 0 to 5 cm depth (P &lt; 0.01) than the 15 to 20 cm depth. Also, the species diversity and seed number were greater in the shallower depth. Germination percentage was low for all types of vegetation. Lambsquarters (Chenopodium album L.) and annual eriogonum (Eriogonum annuum Nutt) had the largest seedbanks, but germination was less than 6%. Sand dropseed [Sporobolus cryptandrus (Torr.) Gray] and sand lovegrass [Eragrostis trichodes (Nutt.) Wood] were the most abundant perennial grasses and accounted for about 60% of the germinated seeds. Prechilling increased seedling emergence of grasses CP &lt; 0.01), forbs (P &lt; 0.01), and grass-like species (P &lt; 0.01). Perennial grasses emerged first, forbs later, and grasslike species exhibited a bimodal emergence pattern. Based on germination percentage and emergence data, sand dropseed has the potential to colonize openings in the Sandhills prairie, possibly to the exclusion of many annuals occurring in the seedbank.</t>
  </si>
  <si>
    <t>10.2307/4003564</t>
  </si>
  <si>
    <t>WOS:000071419200010</t>
  </si>
  <si>
    <t>Halonen, M; Kuitunen, M</t>
  </si>
  <si>
    <t>Feeding time and brood rearing capacity in the Pied Flycatcher Ficedula hypoleuca</t>
  </si>
  <si>
    <t>Lack (1947) suggested that one factor affecting clutch size in birds is the latitude at which the clutch is laid. He proposed that this geographical variation is partly influenced by latitudinal differences in day length. We studied the effect of reduced daily feeding time (day length) on the breeding success of the Pied Flycatcher, Ficedula hypoleuca, and whether parents were able to compensate for the lost feeding time. We kept both adults captive for 2-5 hours each day when the nestlings were from 8 to 13 days old and recorded the effects on the development of the offspring. The nestlings with reduced feeding time were lighter when fledging and had a lower expected survival rate than those of the control nests. The results indicate that the adults were unable to compensate for the lost feeding time, since the feeding rate did not differ between the experimental and control nests. Since some bird species feed the oldest nestling of the brood more frequently than the younger ones when they cannot find enough food for all the nestlings, we calculated the coefficient of variation (CV) for nestling weights for each brood. The results from this analysis suggested that all the nestlings within each brood developed in an almost identical manner. Our results suggest that day length may be critical for the ability of the parents to feed their nestlings, supporting Lack's findings that day length may influence geographical variation in brood size.</t>
  </si>
  <si>
    <t>WOS:000073157300004</t>
  </si>
  <si>
    <t>Groff, C; Caliari, A; Dorigatti, E; Gozzi, A</t>
  </si>
  <si>
    <t>Miller, SD; Reynolds, HV</t>
  </si>
  <si>
    <t>Selection of denning caves by brown bears in Trentino, Italy</t>
  </si>
  <si>
    <t>URSUS, VOL 10 - 1998</t>
  </si>
  <si>
    <t>URSUS (SERIES)</t>
  </si>
  <si>
    <t>10th International Conference on Bear Research and Management</t>
  </si>
  <si>
    <t>SEP 11-14, 1995</t>
  </si>
  <si>
    <t>MORA, SWEDEN</t>
  </si>
  <si>
    <t>Norwegian Polar Inst, Swedish Environm Protect Agcy, World Wildlife Fund-Sweden, Gronklitt Bear Park, Orsa Communal Forest, Swedish Hunters Assoc, Norwegian Directorate Nat Managenment</t>
  </si>
  <si>
    <t>We studied 21 brown bear (Ursus arctos) dens in the mountains of the northeast Brenta range in Trentino, Italy. Of these, 2 dens were located during the late 1970s using radio-tracking, 1 den was located in 1989 by a different researcher, and 18 dens were located by the authors between 1988 and 1994. Two dens were excavated and 19 were in natural cavities. Bedding material in these dens consisted of nest-like beds (n = 15 dens), a hole dug in the earth (n = 2), bedding materials spread out on the ground (n = 3), and no bed in 1 excavated den. Nine dens showed signs of recent use. To determine factors bears use to select a hibernation site, characteristics (e.g., elevation, exposure, slope angle, and distance from sources of disturbance) were noted for 19 dens located in the area where bears are constantly present and compared with the same characteristics taken from 100 uniformly distributed sites in the same area. Elevation of the den sites ranged between 970-1940 m. The angle of the slopes on which the dens were located ranged between 28 degrees-60 degrees. Brown bears preferred den sites with southern exposure over those with a northern exposure and used slopes facing all cardinal compass directions.</t>
  </si>
  <si>
    <t>0-944740-07-3</t>
  </si>
  <si>
    <t>WOS:000080892300035</t>
  </si>
  <si>
    <t>Wilkinson, DA; Grigg, GC; Beard, LA</t>
  </si>
  <si>
    <t>Shelter selection and home range of echidnas, Tachyglossus aculeatus, in the highlands of south-east Queensland</t>
  </si>
  <si>
    <t>We recorded physical attributes of sites used for daily shelter or as hibernacula by nine echidnas, Tachyglossus aculeatus, living on a sheep-grazing property in south-eastern Queensland. Home ranges were also determined. For daily shelter sites, echidnas most often used hollow logs and depressions under the roots of fallen trees. Daily shelters were found more often on north-facing slopes and usually provided &gt;90% cover. Hibernation sites always provided 100% cover but, in contrast to dairy sites, were distributed randomly in relation to the slope of the terrain. Rabbit burrows, which offer much better thermal buffering than hollow logs, were used mast commonly as hibernacula. There were differences between individuals in the type of shelter they used and, moreover, echidnas did not use shelter sites in proportion to what was available, indicating that choice was being exercised. Re-use of sites occurred non-randomly, implying that echidnas can recognise previously used shelters and probably have a learned familiarity with their living area. Home ranges varied between 20.6 ha and 93.3 ha (mean = 49.8, s.d. = 25.4), overlapped with those of other echidnas and correlated positively with body weight.</t>
  </si>
  <si>
    <t>10.1071/WR97072</t>
  </si>
  <si>
    <t>WOS:000075263200001</t>
  </si>
  <si>
    <t>Mason, PG; Hopper, KR</t>
  </si>
  <si>
    <t>Temperature dependence in locomotion of the parasitoid Aphelinus asychis (Hymenoptera : Aphelinidae) from geographical regions with different climates</t>
  </si>
  <si>
    <t>In biological control, introduction of insect agents from regions with similar climatic conditions to those of the target host habitat have been an important consideration for successful implementation. Yet, there is little documentation of genetic variation in response to climate among natural enemy populations. In experiments on Aphelinus asychis Walker collected from China France, and Morocco for release against Diuraphis noxia (Mordvilko) in North America, the relationship between locomotion (i.e., mean and maximum walking speeds and proportion of time walking) and temperature did not differ among geographical regions with different climates. Mean and maximum walking speeds increased with temperature from 8.5 to 28.5 degrees C. Mean walking speed increased with hind tibia length, and because hind tibia length varied among geographical regions, it was used as a covariate in analyses comparing regions. Our results suggest that although locomotion depended on temperature, this dependence has not led to selection for adaptation to different temperature regimes. Thus, for mean and maximum walking speeds and proportion of time walking, insects collected from all 3 geographical areas were suited to the same climate.</t>
  </si>
  <si>
    <t>10.1093/ee/26.6.1416</t>
  </si>
  <si>
    <t>WOS:000072045400031</t>
  </si>
  <si>
    <t>Feder, JL; Stolz, U; Lewis, KM; Perry, W; Roethele, JB; Rogers, A</t>
  </si>
  <si>
    <t>The effects of winter length on the genetics of apple and hawthorn races of Rhagoletis pomonella (Diptera : Tephritidae)</t>
  </si>
  <si>
    <t>Host plant-associated fitness trade-offs are central to models of sympatric speciation proposed for certain phytophagous insects. But empirical evidence for such trade-offs is scant, which has called into question the likelihood of nonallopatric speciation. Here, we report on the second in a series of studies testing for host-related selection on pupal life-history characteristics of apple- (Malus pumila L.) and hawthorn- (Crataegus mollis L. spp.) infesting races of the Tephritid fruit fly, Rhagoletis pomonella (Walsh). In particular we examine the effects of winter length on the genetics of these flies. We have previously found that the earlier fruiting phenology of apple trees exposes apple-fly pupae to longer periods of warm weather preceding winter than hawthorn-fly pupae. Because R. pomonella has a facultative diapause, we hypothesized that this selects for pupae with more recalcitrant pupal diapauses (or slower metabolic/development rates) in the apple-fly race. A study in which we experimentally manipulated the length of the prewintering period for hawthorn-origin pupae supported this prediction. If the period preceding winter is important for apple-and hawthorn-fly pupae, then so too should be the length (duration) of winter; the rationale for this prediction is hat "fast developing" pupae that break diapause too early will deplete their energy reserves and disproportionately die during long winters. To test this possibility, we chilled apple-and hawthorn-origin pupae collected from a field site near Grant, Michigan, in a refrigerator at 4 degrees C for time periods ranging from one week to two years. Our a priori expectation was that longer periods of cold storage would select against allozyme markers that were associated with faster rates of development in our earlier study. Since these electromorphs are typically found at higher frequencies in hawthorn flies, extending the overwintering period should favor "apple-fly alleles" in both races, The results from this "overwinter" experiment supported the diapause hypothesis. The anticipated genetic response was observed in both apple and hawthorn races, as allele frequencies became significantly more "apple-fly-like" in eclosing adults surviving longer chilling periods. This indicates that it is the combination of environmental conditions before and during winter that selects an the host races, Many tests for trade-offs fail to adequately consider the interplay between insect development, host plant phenology, and local climatic conditions. Our findings suggest that such oversight may help to explain the paucity of reported fitness trade-offs.</t>
  </si>
  <si>
    <t>10.2307/2411008</t>
  </si>
  <si>
    <t>WOS:000071652200015</t>
  </si>
  <si>
    <t>Van Assche, JA; Van Nerum, DM</t>
  </si>
  <si>
    <t>The influence of the rate of temperature change on the activation of dormant seeds of Rumex obtusifolius L.</t>
  </si>
  <si>
    <t>1. One temperature shift from 20 to 30 degrees C in darkness induces 30-40% germination in Rumex obtusifolius seeds. The same germination percentages are found with heat treatment varying between 1 and 6 h duration, indicating that the total heat sum of the temperature shift is not important. 2. Germination is greatly enhanced by three consecutive heat shifts of 1 h at 30 degrees C separated by 1 h periods at 20 degrees C. 3. The seeds are activated to a small extent after a slow warming (+2 degrees C h(-1)) from 20 to 30 degrees C, followed by incubation for 1 h at 30 degrees C. Germination is much higher after rapid heating (+10 degrees C h(-1)) to 30 degrees C, followed by Ih incubation at this temperature. Repeated fast heating treatments on four consecutive days enhances germination. Moderately rapid heatings (+3.3 degrees C h(-1)) give intermediate results. 4. The rate of cooling does not influence the germination percentage. Cooling alone cannot induce germination. 5. Heating alone from 15 to 25 degrees C without cooling also activates germination. In this temperature range the seeds are more activated by rapid warming than by slow warming. 6. The ecological relevance of the response to different warming rate is discussed. The insensitivity of seeds to a slow warming might keep deeply buried seeds in a dormant stage.</t>
  </si>
  <si>
    <t>WOS:000071560300008</t>
  </si>
  <si>
    <t>Kelly, MG; Levin, DA</t>
  </si>
  <si>
    <t>Fitness consequences and heritability aspects of emergence date in Phlox drummondii</t>
  </si>
  <si>
    <t>1 The fitness consequences of emergence date in Phlox drummondii were determined for three populations in central Texas (USA). We experimentally manipulated the emergence time of seedlings to extend the distribution of emergents across time. 2 In all years (1989-92) significant differences in fitness were found between populations and between emergence dates. Fitness decreased with later seedling emergence in five of six population-by-year combinations tested. 3 The frequency of juvenile mortality also differed with emergence date in five cases. 4 Later emerging plants flowered sooner than would be expected based on the range of emergence dates, but this was not sufficient to overcome the penalty of late emergence on flower and fruit production. Total flowers per flowering plant always decreased with later emergence, and total fruits and seed-set were negatively correlated with emergence date for two of the three populations. 5 Fitness functions were used to describe the fitness relationship between emergence dates. In all cases individual fitness declined non-linearly at later emergence dates, and in many cases the earliest emergents had the highest expected fitness. The variance in fitness differed among years and sites, and ranged from 0.043 to 0.766 seeds individual(-2). 6 The degree to which days to seedling emergence was heritable in two further native populations of P. drummondii was measured by conducting divergent artificial selection for two generations. The estimates of realized heritability (0.081 and 0.15) could not be distinguished from zero. 7 Phlox drummondii therefore appears to have little genetic capacity to respond to natural or artificial selection on the timing of emergence.</t>
  </si>
  <si>
    <t>10.2307/2960599</t>
  </si>
  <si>
    <t>WOS:000070998600003</t>
  </si>
  <si>
    <t>Baskin, JM; Snyder, KM; Walck, JL; Baskin, CC</t>
  </si>
  <si>
    <t>The comparative autecology of endemic, globally-rare, and geographically-widespread, common plant species: Three case studies</t>
  </si>
  <si>
    <t>Symposium on Rare Plants of the Southwest at the Annual Meeting of the Southwestern-Association-of-Naturalists</t>
  </si>
  <si>
    <t>FAYETTEVILLE, ARKANSAS</t>
  </si>
  <si>
    <t>SW Assoc Naturalists</t>
  </si>
  <si>
    <t>The autecology (species biology) of each of three federal-endangered, narrowly-endemic plant species (Echinacea tanesseensis, Ilamna corei, Solidago shortii) was compared with that of a geographically-widespread congener (E. angustifolia, I. rivularis, S. altissima) via research and/or literature reviews. The Echinacea and Ilamna species are very close relatives, and the Solidago species are in the same subsection of the genus. Particular attention was given to the Echinacea species. No differences were found in ecological, morphological, physiological, cytological, genetic or life history characteristics per se of E. tennesseensis and E. angustifolia that reasonably could account for differences in their geographical distribution. Thus, a scenario based on historical factors was used in conjunction with the autecology of E. tennesseensis to explain development and maintenance of endemism in this species. Likewise, no difference in species biology was identified in the two fire-dependent, fire-adapted Iliamna species, and thus endemism in I. corei also probably is related to both autecological and historical factors. In contrast to the species pairs in Echinacea and Iliamna, the widespread Solidago altissima has, a greater potential to form a persistent seed bank and is a better competitor than the narrow endemic S. shortii. However, these autecological differences per se should be used with caution in any attempt to explain maintenance of narrow endemism in S. shortii. We conclude that both autecological and historical factors are needed to explain endemism in many plant species.</t>
  </si>
  <si>
    <t>WOS:000072506600004</t>
  </si>
  <si>
    <t>Lutterschmidt, DI; Lutterschmidt, WI; Hutchison, VH</t>
  </si>
  <si>
    <t>Melatonin and chlorpromazine: Thermal selection and metabolic rate in the bullsnake, Pituophis melanoleucus</t>
  </si>
  <si>
    <t>COMPARATIVE BIOCHEMISTRY AND PHYSIOLOGY C-PHARMACOLOGY TOXICOLOGY &amp; ENDOCRINOLOGY</t>
  </si>
  <si>
    <t>We investigated the effects of melatonin (MEL) and chlorpromazine (CPZ) on the thermal selection and metabolic rate of the bullsnake, Pituophis melanoleucus. Adult snakes were acclimatized for 5 weeks to a constant temperature of 25 +/- 1 degrees C (range) and an L12:D12 photoperiod; photophase was centered on 1200 hr CST and began at 0600 hr. Temperatures selected by snakes in response to intraperitoneal (IP) injections of saline (control), MEL (5 mg kg(-1) body mass), and CPZ (25 mg kg(-1) body mass), a melatonin antimetabolite, were measured in a linear thermal gradient over a 36-hr experimental period. Using a repeated measures design, we showed that mean preferred body temperature (T-b) of snakes when receiving either MEL (19.6 degrees C, SE = 1.86, n = 11) or CPZ (15.7 degrees C, SE = 1.12, n = 11) differed significantly from the preferred T-b of animals receiving control injections of saline solution (24.1 degrees C, SE = 1.90, n = 11). Changes in metabolic rate were determined with closed system respirometry to measure oxygen consumption before and 3 hr after treatments of: 1) non injected control, 2) injected-saline control, 3) MEL (5 mg kg(-1) body mass), and 4) CPZ (25 mg kg(-1) body mass). Static samples of oxygen consumption before and after treatments showed that MEL and CPZ had no significant effect upon the resting metabolic rate (RMR) 3 hr after injection. A multiple comparisons test of the among-treatment differences indicated that there were no statistically significant changes in RMR (F = 0.975; df = 3,27; P = 0.419). However, the difference between before and after mean RMR for the CPZ experiment was almost significant (W = 35; df 9; P = 0.084), and may be biologically meaningful. Both exogenous and endogenous MEL may play a role in behavioral and physiological thermoregulation of vertebrates and also may influence metabolic rate. (C) 1997 Elsevier Science Inc.</t>
  </si>
  <si>
    <t>Lutterschmidt, Deborah/0000-0002-5000-9607</t>
  </si>
  <si>
    <t>0742-8413</t>
  </si>
  <si>
    <t>10.1016/S0742-8413(97)00106-0</t>
  </si>
  <si>
    <t>WOS:000071229100002</t>
  </si>
  <si>
    <t>Sadras, VO; Fitt, GP</t>
  </si>
  <si>
    <t>Apical dominance - variability among cotton genotypes and its association with resistance to insect herbivory</t>
  </si>
  <si>
    <t>We investigated variability in apical dominance among cotton genotypes (Gassypium hirsutum, G. barbadense) and the relationship between degree of apical dominance and resistance to insect herbivory. Two groups of genotypes were compared: a 'normal' group, including genotypes with naturally occurring concentrations of tannins and terpenoid aldehydes (characteristics of the tribe Gossypiae), and an 'enhanced' group, including experimental lines selected for improved defences. The degree of apical dominance (AD, dimensionless) and the apparent time required for the activation of axillary buds after the removal of the apical bud (t, days) were measured in a glasshouse experiment including 24 genotypes and two damage treatments, i.e damaged plants, in which the apical bud was removed 40 days after sowing, and undisturbed controls. To quantify AD we assumed that the stronger the apical dominance, the greater the distance (d) between the plant apex and the nearest vegetative branch; we measured d and plant height (h) in control plants, and calculated AD = d/h. To calculate t, we counted periodically the leaves in the axillary bud closest to the apex of damaged plants, fitted linear regressions between leaf number and time, and took the x-intercept of the fitted functions as an estimate of t. Between 12 and 19 of the genotypes used in the glasshouse were grown in held experiments involving two treatments: control, protected with insecticides, and unprotected crops exposed to naturally occurring herbivorous insects, including Helicoverpa spp. (Lepidoptera: Noctuidae) and sucking mirid bugs (Hemiptera: Miridae). The ratio between the yield of unprotected and protected treatments for each genotype, R, was taken as an empirical measure of herbivory resistance. Degree of apical dominance ranged from 0.35 to 0.80, the height of undamaged plants from 0.68 to 1.0 m, and t from 1 to 7 days. Within the normal group, genotypes with strong apical dominance were taller, and normally had axillary buds that required more time for activation after release of apical dominance. A significant, non-linear relationship between R and AD was found for this group of genotypes, which indicates a broad optimum and a consistent decline in resistance with apical dominance increasing over a threshold (approximate to 0.6). None of these relationships was found for genotypes with 'enhanced' defences, partially because this group had a narrower range of apical dominance. We conclude that a large variability in the degree of apical dominance among cotton genotypes exists that can influence resistance to herbivory, but interactions between degree of apical dominance and defences cannot be disregarded. (C) 1997 Elsevier Science B.V.</t>
  </si>
  <si>
    <t>Sadras, Victor/D-5122-2013; Fitt, Gary/C-5457-2008</t>
  </si>
  <si>
    <t>Sadras, Victor/0000-0002-5874-6775; Fitt, Gary/0000-0002-2545-694X</t>
  </si>
  <si>
    <t>10.1016/S0098-8472(97)00008-7</t>
  </si>
  <si>
    <t>WOS:000071697900005</t>
  </si>
  <si>
    <t>Parsons, RF</t>
  </si>
  <si>
    <t>Carpobrotus modestus (Aizoaceae), a post-fire pioneer in semi-arid southern Australia</t>
  </si>
  <si>
    <t>Carpobrotus modestus is an inland succulent perennial with fleshy fruits. In a semi-arid area carrying tall mallee shrublands with a range of different fire histories, it was shown that C. modestus populations appear in the immediate post-fire period, then mature and die within 7 years as the regenerating mallee shrubland becomes taller and denser. This post-fire pioneer behaviour is also common in the related southern African Erepsia. In a germination trial of fresh C. modestus seed, all seeds remained dormant. However, seeds found in rabbit and grey kangaroo faeces germinated readily. Fire ecology and frugivory in subfamily Mesembryanthemoideae are briefly reviewed. (C) 1997 Academic Press Limited.</t>
  </si>
  <si>
    <t>10.1006/jare.1997.0288</t>
  </si>
  <si>
    <t>WOS:A1997YG25600004</t>
  </si>
  <si>
    <t>Lindley, JA</t>
  </si>
  <si>
    <t>Eggs and their incubation as factors in the ecology of planktonic Crustacea</t>
  </si>
  <si>
    <t>2nd European Crustacean Conference</t>
  </si>
  <si>
    <t>SEP 02-06, 1996</t>
  </si>
  <si>
    <t>LIEGE, BELGIUM</t>
  </si>
  <si>
    <t>Most crustaceans carry their embryos in a brood chamber or ovisac. However, among the pelagic Crustacea nearly all halocyprid ostracods, most calanoid copepods, euphausiids, and dendrobranchiate decapods (Penaeoidea and Sergestoidea) shed their eggs into the water column. Planktonic Branchiopoda produce resting eggs which remain dormant in the sediment as part of their life cycle. Eggs of calanoids of species within the superfamily Diaptomoidea may also survive dormant in the sediment. The eggs of some Aetideidae adhere to suitable substrates. The freely spawned eggs of other calanoids do not appear to be able to survive in the sediment and their spawning strategies and egg characteristics, and those of Euphausiacea, minimize the risk of their eggs reaching the sea bed. The eggs of free-spawning decapods are buoyant, but demersal development has been suggested for some penaeids. The distributions of brooders are nor directly limited by the egg or incubation characteristics, but those of free spawners may be thus Limited. The production of dormant eggs enables populations to survive when conditions are unfavorable for the pelagic stages, but only in depths in which newly hatched nauplii or juveniles can return to the strata where they can feed to continue development. In contrast, free spawners with nonresistant eggs are at a disadvantage in shallow waters. Free spawning enables populations to reproduce rapidly where food supply is intermittent, particularly in high latitudes.</t>
  </si>
  <si>
    <t>10.2307/1549361</t>
  </si>
  <si>
    <t>WOS:A1997YF43500001</t>
  </si>
  <si>
    <t>Neeser, C; Aguero, R; Swanton, CJ</t>
  </si>
  <si>
    <t>Survival and dormancy of purple nutsedge (Cyperus rotundus) tubers</t>
  </si>
  <si>
    <t>Survival and dormancy of purple nutsedge tubers has not been studied quantitatively. Yet this is fundamental to our understanding of the population dynamics of this highly noxious weed. Field studies were conducted to determine the effect of age on tuber survival and dormancy. A modified exponential decay function accurately described the age-dependent decline in tuber survival. This model is biologically meaningful, has good statistical properties, and can describe a wide range of responses. Tuber population half-life was 16 mo, and the predicted longevity (99% mortality) was 42 mo. Burial depth at 8 and 23 cm had no significant effect on survival or dormancy. Tuber dormancy increased with age. After 18 mo, the proportion of dormant tubers in the surviving population was two-and-one-half times higher than in the 3-mo-old population. We report for the first time that tubers were able to enter a state of secondary dormancy after sprouting. The finding that tubers persist after sprouting has important implications for population dynamics of this species. This is also the first report of tuber predation by the larvae of a billbug.</t>
  </si>
  <si>
    <t>10.1017/S0043174500088974</t>
  </si>
  <si>
    <t>WOS:000071078400008</t>
  </si>
  <si>
    <t>Cross, JV</t>
  </si>
  <si>
    <t>Susceptibility of the summer fruit tortrix moth, Adoxophyes orana (Lepidoptera: Tortricidae), to chlorpyrifos and strategies for insecticidal control in orchards</t>
  </si>
  <si>
    <t>The susceptibility of populations of the summer fruit tortrix moth, Adoxophyes orana, from apple orchards in Kent, England, to chlorpyrifos was determined in 1992, 1994 and 1995, by topically dosing larvae feeding on leaves or adults adhered to pheromone trap sticky bases. LD50 values (range 6.3 to 23.2 ng chlorpyrifos per individual) for first or second generation males, second generation females or for first generation fourth instar larvae collected in the field were significantly greater (2-3 fold) for populations from orchards with a long history of treatment with broad-spectrum organophosphorus and other insecticides than for those from untreated orchards (range 1.6 to 8.1 ng chlorpyrifos per individual), though there was considerable variation between sites and years. Twelve replicated orchard experiments between 1993 and 1995 were used to examine a range of different strategies for insecticidal control. Applications of chlorpyrifos against overwintered larvae feeding in trusses in spring gave, at best, a 75% reduction in larval numbers, insufficient to prevent damage by the subsequent generation in summer. However, two applications of fenoxycarb (one immediately pre-and one immediately post-blossom of apple cv. Cox) completely prevented successful subsequent development of the pest, and a single (post-blossom) spray nearly so. The timing of application of chlorpyrifos against first generation larvae hatching from eggs in June was shown to be critical and currently used methods of spray-timing were unreliable. The effective persistence of chlorpyrifos was short (&lt;7 days). Though good control could be achieved with a single spray, a better strategy was to apply a series of sprays at 7-day intervals to cover the egg hatch period. Sprays of Bacillus thuringiensis at the same timing intervals gave, maximally, an 80% reduction in larval numbers, but usually less: improved control was not achieved by applying a programme of sprays compared to a single spray, though a novel, more potent, formulation was significantly more active. Triazophos was also effective as an egg hatch spray. Sprays of chlorpyrifos or tebufenozide between late September and mid-October 1995 against second or third instar larvae migrating to overwintering sites before diapause, failed to reduce significantly the numbers of subsequent overwintering larvae or the numbers that emerged to feed on blossom trusses in spring.</t>
  </si>
  <si>
    <t>10.1111/j.1744-7348.1997.tb05151.x</t>
  </si>
  <si>
    <t>WOS:A1997YJ61600003</t>
  </si>
  <si>
    <t>Washitani, I; Takenaka, A; Kuramoto, N; Inoue, K</t>
  </si>
  <si>
    <t>Aster kantoensis Kitam, an endangered flood plain endemic plant in Japan: Its ability to form persistent soil seed banks</t>
  </si>
  <si>
    <t>we examined dormancy/germination traits of the seeds of Aster kantoensis, an endangered local endemic on the gravelly flood plains of a few, eastern central Japanese rivers, to assess its ability to form persistent soil seed banks in its natural habitats. Immediately after the seed collection from the largest remaining population of the River Tama in early, winter, the seeds showed a low level of relative dormancy, which disappeared within a month under the prevailing conditions in the natural habitat. After a few months' dry chilling storage, the seeds became germinable over a wide temperature range, i.e. 6-36 degrees C. The seeds showed neither requirement for temperature fluctuation nor sensitivity to leaf canopy light. The thermal time required for 50% germination at temperatures below 30 degrees C was less than 70 Kd (Kelvin days calculated with a base temperature of 5 degrees C). Since such requirements for germination of seeds naturally dispersed and overwintered will be satisfied by a spell of spring rain, we cannot expect the formation of persistent soil seed banks. Correspondingly, after spring germination, no or negligible firm intact seeds could be detected in the surface soils sampled. Safe-sites for the recruitment of the species are known to be new areas created by fluvial disturbance, which may occur sporadically in space and time. Without persistent soil seed banks, successful dispersal of the seeds to these safe-sites is of crucial importance for the persistence of the metapopulation composed of ephemeral subpopulations. Recent decrease in the colonization Fate of new subpopulations due to diminishing seed sources might accelerate the decline of the metapopulation. To break the extinction vortex in which the species has been involved, we propose human-aided seed dispersal to safe-sites in order to strengthen the conservation of this threatened species. (C) 1997 Published by Elsevier Science Ltd.</t>
  </si>
  <si>
    <t>10.1016/S0006-3207(97)00014-1</t>
  </si>
  <si>
    <t>WOS:A1997XM38600008</t>
  </si>
  <si>
    <t>Adan, C; Ardevol, A; Rafecas, I; Remesar, X; Alemany, M; Fernandez-Lopez, JA</t>
  </si>
  <si>
    <t>Amino acid nitrogen handling by hind leg muscle of the rat during exercise</t>
  </si>
  <si>
    <t>ARCHIVES OF PHYSIOLOGY AND BIOCHEMISTRY</t>
  </si>
  <si>
    <t>The arterio-venous differences and balance ofamino acids across the hind leg of rats were measured during an intense bout of exercise in a treadmill, as well as in the subsequent recovery period The size and composition of muscle amino acid pool were also determined using another series of animals. Finally, the amino acid composition of hind leg protein was determined and computed. During intense exercise and recovery, the muscle was a net contributor ofamino acids to the bloodstream, the rates being higher during exercise than in recovery. This efflux was not only due to changes in pool size, but implied the hydrolysis of protein, in the range of 20-25 mu g.min(-1).g(-1) during exercise. Branched chain amino acids were metabolized during exercise, but mainly during recovery. During exercise, there was also an increase in alanine and glutamine pool buildup and efflux. In conclusion the data presented show that protein - and amino acid - metabolism in the exercising muscle are not as dormant as usually accepted, because branched chain amino acids are actively oxidized and the efflux of alanine, glutamine and other amino acids is maintained thanks to the net hydrolysis of protein.</t>
  </si>
  <si>
    <t>Remesar, Xavier/G-5703-2013; Lopez, Jose Antonio Fernandez/C-5467-2017; Alemany, Maria/H-5224-2011; Remesar, Xavier/L-4555-2019</t>
  </si>
  <si>
    <t>Remesar, Xavier/0000-0002-9707-7287; Lopez, Jose Antonio Fernandez/0000-0002-2856-7223; Alemany, Maria/0000-0002-9783-8293; Remesar, Xavier/0000-0002-9707-7287; Ardevol, Anna/0000-0003-0156-7538</t>
  </si>
  <si>
    <t>1381-3455</t>
  </si>
  <si>
    <t>10.1076/apab.105.5.478.3284</t>
  </si>
  <si>
    <t>WOS:000071157700009</t>
  </si>
  <si>
    <t>Crease, TJ; Lee, SK; Yu, SL; Spitze, K; Lehman, N; Lynch, M</t>
  </si>
  <si>
    <t>Allozyme and mtDNA variation in populations of the Daphnia pulex complex from both sides of the Rocky Mountains</t>
  </si>
  <si>
    <t>Long-distance dispersal of diapausing eggs by migratory waterfowl is one factor thought to be responsible for the macrogeographical homogeneity of allozyme frequencies in species of the Daphnia pulex complex. If so? populations on either side of the Rocky Mountains are expected to be divergent because few major flyways cross them. To test this prediction, Daphnia populations from lakes and ponds across eastern Oregon were surveyed for mtDNA and allozyme variation. The data were analysed with previously collected data from populations in the midwest U.S. Phenetic analysis of the allozyme data clustered the populations into four discrete groups, which correspond to habitat: permanent lakes, ponds in the midwest, coastal and valley ponds in Oregon and sand dune ponds in Oregon, A recent taxonomic revision by Hebert suggests that these groups correspond to D. pulicaria, D. pulex, D, arenata and D. melanica. respectively. Cladistic analysis of mtDNA variation revealed the same groups except that mtDNA haplotypes from the D, pulex and D. pulicaria populations formed a single clade. All four species were significantly subdivided with respect to allozyme markers, but there were no clear differences between D. pulicaria populations on either side of the Rocky Mountains, suggesting that they are not a barrier to gene flow in this species, Whereas mtDNA differentiation among D. pulicaria populations was not significant, the pond-dwelling species, D. pulex and D. arenata, showed even greater differentiation for mtDNA than for allozymes. It is suggested that extinction/recolonization events occur more frequently in pond vs, lake habitats and have a greater impact on the subdivision of mtDNA variation because of the haploid, maternal inheritance of the mitochondrial genome.</t>
  </si>
  <si>
    <t>Crease, Teresa/E-2932-2015; Lehman, Niles/A-3434-2008</t>
  </si>
  <si>
    <t xml:space="preserve">Crease, Teresa/0000-0001-8074-8024; </t>
  </si>
  <si>
    <t>WOS:A1997XX61100002</t>
  </si>
  <si>
    <t>Griffith, GS; Cook, R; Mizen, KA</t>
  </si>
  <si>
    <t>Ditylenchus dipsaci infestation of Trifolium repens .2. Dynamics of infestation development</t>
  </si>
  <si>
    <t>Trifolium repens (white clover) stolons were inoculated with Ditylenchus dipsaci (stem nematode), and the development of resulting infestations was monitored. Nematodes initially remained confined to superficial locations, concentrating in petiole axils near inoculation points. They were able to migrate slowly from the initial inoculation points and infest adjacent axils, especially in regions near the stolen tip. As time progressed, in some axils, nematodes migrated through the stolen epidermis and colonized slowly expanding subepidermal pockets of host tissue (ca, 0.2-mm length of stolon/day). In these loci nematodes established exponentially increasing populations, but the rates of locus expansion remained constant, indicating that locus expansion was limited by unidentified host-dependent factors. As a result of increasing population pressure within subepidermal loci, J4 entered a ''diapause'' state and the rate of egg production by adults declined, thereby reducing rate of population growth to more sustainable levels. Typically, these populations peaked at ca. 10,000 individuals in ca. 160 days occupying S-cm lengths of stolen. Thereafter, heavily infested regions of stolons started to die, leading to the formation of longitudinal splits in their epidermis. In other axils, nematodes did not migrate into the stolons but remained confined to axils. Some of these populations increased a hundred-fold in 95 days, with population growth ending when petioles started to die. Host plant stolen morphology was affected only when subepidermal stolen populations developed high population levels (&gt;100 nematodes) within close proximity (&lt;2 cm) to active terminal meristems. This occurred either when axillary buds became active on previously infested nodes or when nematodes established endoparasitic populations at locations near the stolen tip during winter and spring, when the rate of stolen extension was limited by low light intensity. Affected stolen tips could ''escape'' from the influence of such infestations when light intensity and temperature increased. Nematode activity was limited by low temperature rather than light intensity. Global warming is likely to lead to greater damage to infested plants during the winter and early spring because the predicted milder winter temperatures will enhance nematode activity but not necessarily promote stolen growth.</t>
  </si>
  <si>
    <t>WOS:A1997YF53400015</t>
  </si>
  <si>
    <t>Randolph, SE; Rogers, DJ</t>
  </si>
  <si>
    <t>A generic population model for the African tick Rhipicephalus appendiculatus</t>
  </si>
  <si>
    <t>We present a simulation population model for the African tick Rhipicephalus appendiculatus, based on previous analyses of the mortality factors most closely correlated with observed population changes at 11 sites in equatorial and South Africa. The model incorporates temperature-dependent rates of egg production and development, climate-driven density-independent mortality rates, particularly during the adult-larval stage, and density-dependent regulation of both nymphs and adults. Diapause is also included for tick populations in southern Africa. The model successfully describes both the seasonality and annual range of variation in numbers of each tick stage observed at each of 4 test sites in Uganda, Burundi and South Africa. Sensitivity analysis showed that the final version of the model is robust to 4-fold variation in most parameter values (that were per force based on informed guesses), but is more sensitive to the regression coefficients determining density-dependent interstadial mortality (that were derived from analysis of field data). The model is able to predict the seasonality of ticks from a site in Kenya where a full prior population analysis was not possible because only adults and nymphs had been counted. The model is potentially applicable to other species of ticks, both tropical and temperate, to predict tick abundance and seasonality as risk factors for tick-borne diseases.</t>
  </si>
  <si>
    <t>10.1017/S0031182097001315</t>
  </si>
  <si>
    <t>WOS:A1997XW95900006</t>
  </si>
  <si>
    <t>Fujiyama, S</t>
  </si>
  <si>
    <t>Life cycle of Anomala cuprea Hope (Coleoptera: Scarabaeidae) in field experiments on adaptation to different thermal environments.</t>
  </si>
  <si>
    <t>To analyze acclimation in Anomala cuprea to different thermal environments, populations from Sakurai (135 degrees 50'E; 34 degrees 30'N; alt. 50 m), Nara Prefecture, Japan were reared at four altitudes on Mt. Hiei (135 degrees 50'E; 35 degrees 3'N; alt. 848 m; Kyoto Prefecture): 120 m; 300 m, 580 m and 820 m. Results were compared with development estimates made using thermal constant and developmental zero, and estimated soil temperature. The seasonal developments of the populations corresponded well with the estimates. Populations that hibernated at the third instar in the first year had a univoltine life cycle, but those that hibernated at younger stages had a semivoltine life cycle regardless of altitude. It seems that the populations could be acclimated up to an altitude of 580 m but not at 820 m, because adult emergence was too late for reproduction. It is concluded that natural populations occurring above altitudes of 580 m and latitudes above 38 degrees N must have a different temperature response presenting diapause, or thermal constant and/or developmental zero. The polymorphic variation in life cycle and the quite wide distribution of scarabaeids is discussed based on the significance of mild soil temperature in winter.</t>
  </si>
  <si>
    <t>WOS:A1997XV71100002</t>
  </si>
  <si>
    <t>Trunova, YE; Lobkov, VA</t>
  </si>
  <si>
    <t>Recording hibernation features by incisor dentin of Spermophilus suslicus (Sciuridae, Rodentia)</t>
  </si>
  <si>
    <t>Dentin of upper incisors in spotted sousliks (Spermophilus suslicus) was studied using the analysis of recording structures in 59 hibernated adults and 10 juveniles trapped in nature and in 17 adults and 11 juveniles that were kept in laboratory during 1-7 moths including the period of hibernation and injected 1-6 times with tetracycline (10-20 mg/kg b. w.) as a vital maker. Longitudinal and cross ground sections and cross sections stained with hematoxyline were investigated; Contrasting hypo-and hyperchromatic bands were formed in dentin in August-September during hypothermic episodes at the beginning of the heterothermic period. During hibernation both in nature and laboratory ''a zone of hibernation'' was formed in dentin. In included hyperchromatic layers of decreasing width followed by a group of narrow layers as a principal element. Groups of narrow layers were formed in spring when animals arose from hibernation as well as in December when awakening was provoked. The renewal of the dentin apposition, eruption of incisors and daily rhythm of dentinogenesis took place during short euthermic periods induced in hibernating animals in laboratory.</t>
  </si>
  <si>
    <t>WOS:A1997XX75900008</t>
  </si>
  <si>
    <t>Jackson, JJ</t>
  </si>
  <si>
    <t>Biology of Aphthona nigriscutis (Coleoptera: Chrysomelidae) in the laboratory</t>
  </si>
  <si>
    <t>The flea beetle Aphthona nigriscutis Foudras was introduced to Canada in 1983 and the United States in 1989 for the biological control of leafy spurge, Euphorbia esula L. Life history data for A. nigriscutis are described based on laboratory studies using insect populations from Barnes County, North Dakota, and Fallen County, Montana. Initial emergence of males and females from spring soil samples was synchronized, but complete emergence for males preceded that of females. For the Barnes County population, approximate to 80% of the adults were female. When adults were held as mated pairs at 25 degrees C and a photoperiod of 14: 10 (L:D) h, male longevity was longer than that of the female with a median longevity of 221 and 124 d, respectively. Oviposition started approximate to 10 d after female emergence and proceeded at a rate of 4 eggs per day over an average oviposition period of 109 d. Oviposition averaged 537 eggs per female with a range of 103-1,157. Eggs from the Fallen County population started to hatch within 10 d after oviposition when eggs were held at 25 degrees C. Egg hatch averaged near 60% and occurred over a period of approximate to 8 d. Life history data for A. nigriscutis were similar to other univoltine Aphthona spp., except A. nigriscutis had a female-biased sex ratio, greater male longevity, and higher female oviposition.</t>
  </si>
  <si>
    <t>10.1093/aesa/90.4.433</t>
  </si>
  <si>
    <t>WOS:A1997XP58100004</t>
  </si>
  <si>
    <t>Vujnovic, K; Wein, RW</t>
  </si>
  <si>
    <t>The biology of Canadian weeds .106. Linaria dalmatica (L.) Mill.</t>
  </si>
  <si>
    <t>Dalmatian Toadflax, Linaria dalmatica (L.) Mill. (Scrophulariaceae), is an important weed of rangelands, agricultural crops and waste areas in North America. The literature is less extensive than for the closely related yellow toadflax (Linaria vulgaris Mill.). Introduced from Eurasia as an ornamental plant into North,America by 1894, it became naturalized in seven Canadian provinces and all of the United States of America west of the 100th meridian except for New Mexico. In North America it ranges from ca. 35 degrees to 56 degrees N latitude and it grows from near sea level to altitudes up to ca. 2800 m. Production of up to one-half million seeds per plant and its long-lived perennial nature make the species highly competitive and able to invade cropland and even stands of native ungrazed vegetation. Linaria dalmatica is a hemicryptophyte with strong vegetative reproduction and dormant seeds. Growth of creeping roots after removal of aboveground plant parts limits the effectiveness of control treatments such as grazing, clipping, mowing or burning. Several herbicides control the species for the short term; the smooth and waxy leaf surfaces may hinder herbicide uptake. Experimental biological control with insects since the 1960s shows promise.</t>
  </si>
  <si>
    <t>10.4141/P96-132</t>
  </si>
  <si>
    <t>WOS:A1997XX35700027</t>
  </si>
  <si>
    <t>Escudero, A; Carnes, LF; PerezGarcia, F</t>
  </si>
  <si>
    <t>Seed germination of gypsophytes and gypsovags in semi-arid central Spain</t>
  </si>
  <si>
    <t>Seed germination under controlled conditions was studied for six restricted gypsophytes and five gypsovags, three with calcareous preferences and two of salt optima, most of them local endemics of the central Iberian Peninsula. The main aim of this study can be briefly summarized as: is germination of these plants one of differential factors acting on the high biological selective availability of gypsum soils or are these plants similar at this biological stage to surrounding plants, not edaphisms? Our results suggest that both gypsophytes and gypsovags present the typical germination strategies of semiarid Mediterranean plants: efficient responses at low temperatures, multipurpose strategies and heteromorphism within and among seed populations, and clinal variation in seed dormancy. These two types of edaphisms do not differ significantly in their germinability behaviour and the detected variability can be easily explained by the taxonomic groups to which these plants belong. It seems patent that gypsum has acted interactively at the seedling and mature stages of these plants, but it has not forced different strategies at the germination stage. (C) 1997 Academic Press Limited.</t>
  </si>
  <si>
    <t>Escudero, Adrian/H-5046-2015</t>
  </si>
  <si>
    <t>Escudero, Adrian/0000-0002-1427-5465</t>
  </si>
  <si>
    <t>10.1006/jare.1996.0215</t>
  </si>
  <si>
    <t>WOS:A1997XJ42200007</t>
  </si>
  <si>
    <t>Day, KR</t>
  </si>
  <si>
    <t>The influence of temperature on egg mortality in the budmoth Zeiraphera diniana (Lepidoptera:Tortricidae), and its role in determining the regional abundance of an important forest pest</t>
  </si>
  <si>
    <t>The range of the moth Zeiraphera diniana Guenee and the regions where high population densities are infrequent and unpredictable are thought to be determined by high temperatures during egg pre-diapause. Exposure of eggs to incubation temperatures known to be optimal for Z. diniana elsewhere resulted in a pre-diapause mortality of 13% which corresponds to known rates of egg mortality in British forests. Evidence suggests that high temperature and its duration are both important determinants of pre-diapause egg mortality which, if experienced in forest conditions, may prevent populations from reaching outbreak levels. Historical records of outbreaks were associated with lower than average August temperature. However, high temperatures on their own are unlikely to determine the range of the insect in Britain since a high proportion of eggs survives extremes; more than 70% of British eggs survived 24 h exposure to a temperature of 30 degrees C. Variations in egg mortality among families of moths suggests a genetic basis for differences in thermal tolerance. Furthermore, there may be selection for thermally-tolerant eggs in British forest environments and this could be connected with other forms of genetic differentiation in budmoth populations.</t>
  </si>
  <si>
    <t>10.1017/S0007485300037202</t>
  </si>
  <si>
    <t>WOS:A1997XC68300005</t>
  </si>
  <si>
    <t>Petersen, S; Anger, K</t>
  </si>
  <si>
    <t>Chemical and physiological changes during the embryonic development of the spider crab, Hyas araneus L (Decapoda:Majidae)</t>
  </si>
  <si>
    <t>During embryogenesis of the spider crab, Hyas araneus, four developmental phases were distinguished microscopically: cleavage, gastrula,;embryo differentiation, prehatching phase. Changes in fresh weight (FW), dry weight (DW), ash-free dry weight (AFDW), water, carbon (C), nitrogen (N), total lipids, proteins, carbohydrates, and respiration rates were measured in developing eggs. The percentage of water increased from 52% to 87% of FW, most rapidly after the beginning of organ differentiation and during hatching. The accumulation of minerals followed a similar pattern, with ash increasing from 3% to 7% of DW in the eggs, and to 26% at hatching. Inverse (decreasing) patterns were observed in organic matter (AFDW, C, N, lipids, proteins). During development from the undivided egg to the freshly hatched zoea larva, 69% of the initial lipid and 35% of protein were depleted. Carbohydrates represented a minor constituent of yolk (1% to 2% of DW). In spite of a decreasing protein content, N remained almost constant. This suggests a final increase in low-molecular nitrogenous substances, which are not quantitatively detected by the Lowry method (probably free amino acids); we suspect that these may play a role in the hatching process. In the gastrula, and from about 3 months after the onset of organ differentiation until 1 or 2 months before hatching, low embryonic respiration rates as well as microscopical observations indicated the existence of developmental resting periods. Such diapause-like intervals may coordinate the time of hatching with a short season of planktonic food production in high latitudes. The relative importance of lipids and proteins as fuel for embryogenesis is compared with that in other crustacean taxa. (C) 1997 Elsevier Science Inc.</t>
  </si>
  <si>
    <t>0305-0491</t>
  </si>
  <si>
    <t>10.1016/S0305-0491(97)00091-6</t>
  </si>
  <si>
    <t>WOS:A1997XF87600019</t>
  </si>
  <si>
    <t>Mortality of eggs, larvae and pupae and larval dispersal of the cabbage moth, Mamestra brassicae, in white cabbage in south-eastern Norway</t>
  </si>
  <si>
    <t>The mortality of eggs, larvae and pupae and larval dispersal of the cabbage moth, Mamestra brassicae (L.) (Lepidoptera: Noctuidae) was investigated in a series of small-scale field experiments in white cabbage, Brassicae oleracea var. capitata (L.), and in the laboratory during 1990-1992 in south-eastern Norway. The highest mortality was found in young larvae and in hibernating pupae. In 1990, larval mortality in the first instar was 80% (range 9-97% for the individual cohorts). Most larvae died within the first 1-3 days after hatching. The dispersal activity during these days was high, and failure to establish feeding sites and predation were probably the main mortality causes. Pupal mortality during winter was 90% on average for 1990-1993 (range 81-100%). The main mortality factor was probably unfavourable weather conditions, and indications of cold stress were found. The impact from parasitoids and diseases was generally low. Trichogrammma semblidis (Aurivillius) (Trichogrammatidae) was reared from M. brassicae eggs in very low numbers in 1991. Larval parasitism increased from &lt; 1% in 1990 to almost 24% in 1992, and was almost totally caused by the braconids Microplitis mediator (Haliday) and Aleiodes (Aleiodes) sp. Predation of frozen larvae on the soil surface was 75% on average (range 63-96%) during 1990-1992 in first instar larvae and decreased gradually with larval age. The consumption rates of Philonthus atratus (Gravenhorst) (Staphylinidae) and the carabids Bembidion tetracolum (Say), Pterostichus melanarius (Illiger) and Harpalus rufipes (Degeer) on M. brassicae eggs and larvae were investigated in non-choice experiments in the laboratory. A preliminary survival model based on estimates of the mortality factors identified in this study is presented.</t>
  </si>
  <si>
    <t>10.1046/j.1570-7458.1997.00190.x</t>
  </si>
  <si>
    <t>WOS:A1997XL26700013</t>
  </si>
  <si>
    <t>Takafuji, A; Kuno, E; Fujimoto, H</t>
  </si>
  <si>
    <t>Reproductive interference and its consequences for the competitive interactions between two closely related Panonychus spider mites</t>
  </si>
  <si>
    <t>3rd International Symposium on Population Dynamics of Plant-Inhabiting Mites</t>
  </si>
  <si>
    <t>JUN 26-29, 1995</t>
  </si>
  <si>
    <t>GILLELEJE, DENMARK</t>
  </si>
  <si>
    <t>Two genetically incompatible Panonychus mites (Panonychus citri and Panonychus mori) geographically segregate their distributions in Japan. They occasionally co-exist on deciduous fruit trees at the intermediate latitudes, but their occurrences are unstable and P. mori is often excluded. Interspecific matings between the two species interfere with a subsequent effective intraspecific mating, to a greater extent far P. mori than for P. citri. Panonychus mori males show a strong preference for conspecific females, whereas P. citri males do not show any mating preference. This suggests that under the co-existence of the two species the deleterious effect through reproductive interference is more intense for P. mori than for P. citri. On peach trees where the two species co-exist with various density ratios, the proportion of ineffective females (females that did not produce any female offspring) was higher in P. mori than in P. citri and the proportion increased with increasing density of the other species relative to that of its own species. A simple differential equation model incorporating the above reproductive interference demonstrated that the stable co-existence of the two species is unlikely and that P. citri will have a much higher chance of excluding P. mori, due to a greater reproductive interference effect and higher reproductive rate than the latter. However, the outcome of competition depends on the initial density ratios, which will be influenced by various stochastic events, thereby reducing the probability of one-sided exclusion over a wider area.</t>
  </si>
  <si>
    <t>JUN-JUL</t>
  </si>
  <si>
    <t>10.1023/A:1018423711166</t>
  </si>
  <si>
    <t>WOS:A1997XN15100006</t>
  </si>
  <si>
    <t>Kishimoto, H; Takafuji, A</t>
  </si>
  <si>
    <t>Variations in the life-history parameters among populations of Amblyseius womersleyi Schicha with different diapause characteristics (Acari: Phytoseiidae)</t>
  </si>
  <si>
    <t>Several life-history parameters were compared among 3 populations of the phytoseiid mite, Amblyseius womersleyi SCHICHA, with different capacities for diapause. The parameters were monitored at 18, 20 and 25 degrees C: 16L8D, at which diapause was not induced. Large variations were demonstrated among populations in the temperature effect on total oviposition and age-specific oviposition pattern. In the Aomori and Kyoto populations, which had high and intermediate diapause capacity, respectively, temperature affected total oviposition, and females laid significantly fewer eggs at 18 and 20 degrees C than a 25 degrees C in the Aomori population, and fewer at 18 degrees C than at 20 and 25 degrees C in the Kyoto population. On the other hand, in the Naha population which had a very weak diapause capacity, temperature did not affect the total oviposition. These results showed that the lower the capacity for diapause, the wider is the temperature range at which full reproduction is achieved.</t>
  </si>
  <si>
    <t>10.1303/aez.32.395</t>
  </si>
  <si>
    <t>WOS:A1997XB77000016</t>
  </si>
  <si>
    <t>Stack, PA; Drummond, FA</t>
  </si>
  <si>
    <t>Reproduction and development of Orius insidiosus in a blue light-supplemented short photoperiod</t>
  </si>
  <si>
    <t>An important limitation in using the insidious flower bug, Orius insidiosus (Say) (Hemiptera:Anthocoridae), as a biological control agent in north temperate winter greenhouse crop production is its tendency to enter reproductive diapause during short photoperiods. Laboratory experiments assessed the effect of a blue light-supplemented short photoperiod over a range of temperature regimes on female reproductive diapause induction, nymph development and survival, ovarian maturation period, and oviposition of O. insidiosus. In experiment one, all O. insidiosus Life stages were exposed to a broad-spectrum photoperiod of 15:9 (L:D) h, a blue light-supplemented photoperiod of 9:15 (L:D) h, consisting of 9 h broad-spectrum light followed by 6 h blue light, or a broad-spectrum photoperiod of 9:15 (L:D) h, all at 24 +/- 1 degrees C. Approximately 75% of mated females reproduced in the broad-spectrum long photoperiod and the blue light-supplemented short photoperiod regimes, whereas over 50% of the bugs diapaused in the broad-spectrum short photoperiod regime. There was no difference among the light treatments for all other measured responses. In experiment two, all O. insidiosus life stages were exposed to the blue light-supplemented short photoperiod over a range of temperature regimes (19-28 degrees C). At least 90% of mated females reproduced at each temperature. A linear relationship occurred for temperature and nymph development and for temperature and ovarian maturation period. The oviposition rate was similar at 22 degrees, 25 degrees, and 28 degrees C. This study indicates the potential for using supplemental blue light to enhance O. insidiosus reproduction in a short photoperiod and may be important as a biological control strategy in winter greenhouse production systems. (C) 1997 Academic Press.</t>
  </si>
  <si>
    <t>10.1006/bcon.1997.0520</t>
  </si>
  <si>
    <t>WOS:A1997WY25900006</t>
  </si>
  <si>
    <t>Shields, FD; Knight, SS; Cooper, CM</t>
  </si>
  <si>
    <t>Rehabilitation of warmwater stream ecosystems following channel incision</t>
  </si>
  <si>
    <t>Presented is a case study of two streams (watershed size, 12 and 14 km(2)) damaged by channel straightening and incision. One stream was stabilized using a metal sheet piling weir and dormant willow post planting, while the other was treated with a stone weir, stone toe bank protection and willow sprout planting. Fishes and their physical habitats were monitored for 1-2 years before construction and two to three years afterward. Willow planting was not successful, so canopy, bank vegetation, and woody debris density were unchanged. Pool habitat area increased from less than 5% to more than 30% of the total aquatic area. Fish species richness and diversity were unchanged, but species composition shifted away from patterns typical of shallow, sandy runs toward Fool-dwelling types, becoming more similar to a nearby lightly-degraded reference site. Median lengths of selected centrarchids increased following rehabilitation. Physical and biological response were more persistent for the stream treated with the stone weir and bank toe protection, possibly because the stone toe produced a more uniform longitudinal distribution of cover and pool habitats than the single weir. (C) 1997 Elsevier Science B.V.</t>
  </si>
  <si>
    <t>10.1016/S0925-8574(97)81671-0</t>
  </si>
  <si>
    <t>WOS:A1997XG47700001</t>
  </si>
  <si>
    <t>Whitaker, JO; Rose, RK; Padgett, TM</t>
  </si>
  <si>
    <t>Food of the red bat Lasiurus borealis in winter in the great dismal swamp, North Carolina and Virginia</t>
  </si>
  <si>
    <t>It is generally assumed that during winter insectivorous bats in cold climates hibernate, and thus do not feed, whereas bats in warmer areas remain active and do feed. However, bats often fly about in winter, even in higher latitudes, and it has been assumed that they were feeding, based on bits of chitin in intestines and on the occurrence of feeding buzzes. However little brown (Myotis lucifugus) and northern myotis (M. septentrionalis) and big brown bats (Eptesicus fuscus) flying in winter in central Indiana do not feed. We examined digestive tracts of red bats (Lasiurus borealis) that were collected in winter in The Great Dismal Swamp, about 250 miles S of Indiana in coastal northeastern North Carolina and southeastern Virginia. In contrast to the bats in Indiana, these bats fed throughout the winter. Moths and flies constituted over 90% of the volume of food in 24 individuals.</t>
  </si>
  <si>
    <t>WOS:A1997WZ28900024</t>
  </si>
  <si>
    <t>Kida, Y; Numata, H; Fujii, H</t>
  </si>
  <si>
    <t>Summer diapause in females of Minois dryas (Lepidoptera: Satyridae).</t>
  </si>
  <si>
    <t>This study focuses on the seasonal occurrence of a univoltine butterfly, Minois dryas Scopoli, in Kyoto (warm temperate zone) and Hokkaido (subfrigid zone). Adult females were collected periodically and their ovarian stage was determined. In Kyoto, females emerging in early July entered reproductive diapause and did not oviposit until mid-August. In females from Hokkaido, however, ovaries developed promptly after emergence in mid-and late July, and there was no sign of diapause. Males emerged earlier than females, did not enter diapause, and mated soon after females emerged in both Kyoto and hokkaido. The environmental factors that maintain summer diapause in females are not clear; females oviposited soon after transfer to long-day or short-day conditions not only in the laboratory but also when reared under natural photoperiod and temperature.</t>
  </si>
  <si>
    <t>10.1093/ee/26.2.201</t>
  </si>
  <si>
    <t>WOS:A1997WZ11800008</t>
  </si>
  <si>
    <t>Stiefel, VL; Nechols, JR; Margolies, DC</t>
  </si>
  <si>
    <t>Development and survival of Anomoea flavokansiensis (Coleoptera: Chrysomelidae) as affected by temperature.</t>
  </si>
  <si>
    <t>Development and survival of the leaf beetle Anomoea flavokansiensis Moldenke varied when immature stages were reared under constant temperatures of 21, 25, 29, 33, and 37 degrees C. Embryogenesis and hatching occurred at all temperatures except 37 degrees. At 21 degrees C, 15% of the eggs hatched, but none survived through the 1st instar. Development to adults occurred at 25, 29, and 33 degrees C, but survivorship was highly variable. Approximately 55-60% of the immatures survived to adulthood at 25 and 29 degrees C, whereas only approximate to 10% emerged as adults at 33 degrees C. Adult beetles reared at 33 degrees C were significantly smaller than those reared at 25 and 29 degrees C or adults found in nature. The rate of development was slow at all temperatures; the average times to adulthood were 235.8 d at 25 degrees C and 197.1 d at 29 degrees C remained developmentally inactive as 5th instars for up to 6 mo before pupating. The time required for progeny from different mothers to reach the adult stage at 29 degrees C was highly variable within families but no significantly different among families, suggesting that maternal lineage is not an important source of variation in the development schedules of siblings. A flavokansiensis larvae appear to have an unusually high developmental threshold, can complete development only within a narrow range of temperatures, and have a life cycle that may involve extended larval dormancy in part of the population.</t>
  </si>
  <si>
    <t>10.1093/ee/26.2.223</t>
  </si>
  <si>
    <t>WOS:A1997WZ11800011</t>
  </si>
  <si>
    <t>Evolution of the genetic architecture underlying fitness in the pitcher-plant mosquito, Wyeomyia smithii</t>
  </si>
  <si>
    <t>We examined the genetic basis for evolutionary divergence among geographic populations of the pitcher-plant mosquito, Wyeomyia smithii, using protein electrophoresis and line-cross analysis. Line-cross experiments were performed under both low density, near-optimal conditions, and at high, limiting larval densities sufficient to reduce fitness (r(c)) in parental populations by approximately 50%. We found high levels of electrophoretic divergence between ancestral and derived populations, but low levels of divergence between two ancestral populations and between two derived populations. Assessed under near-optimal conditions, the genetic divergence of fitness (r(c)) between ancestral and derived populations, but not between two derived populations or between two ancestral populations, has involved both allelic (dominance) and genic (epistatic) interactions. The role of dominance and epistasis in the divergence of r(c) among populations affects its component traits in a pattern that is unique to each cross. Patterns of genetic differentiation among populations of W. smithii provide evidence for a topographically complex ''adaptive landscape'' as envisioned by Wright in his ''shifting balance'' theory of evolution. Although we cannot definitively rule out the role of deterministic evolution in the divergence of populations on this landscape, ecological inference and genetic data are more consistent with a stochastic than a deterministic process. At high, limiting larval density, hybrid vigor is enhanced and the influence of epistasis disappears. Thus, under stressful conditions, the advantages to fitness due to hybrid heterozygosity can outweigh the deleterious effects of fragmented gene complexes. These results have important implications for the management of inbred populations. Outbreeding depression assessed in experimental crosses under benign lab, zoo, or farm conditions may not accurately reveal the increased advantages of heterozygosity in suboptimal or marginal conditions likely to be found in nature.</t>
  </si>
  <si>
    <t>10.2307/2411117</t>
  </si>
  <si>
    <t>WOS:A1997WX72200013</t>
  </si>
  <si>
    <t>Costanzo, JP; Moore, JB; Lee, RE; Kaufman, PE; Wyman, JA</t>
  </si>
  <si>
    <t>Influence of soil hydric parameters on the winter cold hardiness of a burrowing beetle, Leptinotarsa decemlineata (Say)</t>
  </si>
  <si>
    <t>This investigation examined the influence of soil moisture and associated parameters on the cold hardiness of the Colorado potato beetle (Leptinotarsa decemlineata Say), a temperate-zone species that overwinters in terrestrial burrows. The body mass and water content of adult beetles kept in sand at 4 degrees C varied over a 16-week period of diapause according to the substratum's moisture content. Changes in body water content, in turn, influenced the crystallization temperature (range -3.3 to -18.4 degrees C; n = 417), indicating that environmental moisture indirectly determined supercooling capacity, a measure of physiological cold hardiness. Beetles held in dry sand readily tolerated a 24-h exposure to temperatures ranging from 0 degrees to -5 degrees C, but those chilled in sand containing as little as 1.7% water (dry mass) had elevated mortality. Thus burrowing in dry soils not only promotes supercooling via its effect on water balance, but may also inhibit inoculative freezing. Mortality of beetles exposed to -5 degrees C for 24 h was lower in substrates composed of sand, clay and/or peat (36-52%) than in pure silica sand (78%) having an identical water content (17.0% dry mass). In addition to moisture, the texture, structure, water potential, and other physico-chemical attributes of soil may strongly influence the cold hardiness and overwintering survival of burrowing insects.</t>
  </si>
  <si>
    <t>10.1007/s003600050061</t>
  </si>
  <si>
    <t>WOS:A1997XD06000002</t>
  </si>
  <si>
    <t>Kennaway, DJ; Rowe, SA</t>
  </si>
  <si>
    <t>Controlled-release melatonin implants delay puberty in rats without altering melatonin rhythmicity</t>
  </si>
  <si>
    <t>There is increasing evidence that continuous availability of melatonin via implants can produce the same physiological changes in animals as timed administration of the hormone. The mechanisms underlying this apparent contradiction are not known. In an attempt to gain further understanding of the way continuous melatonin administration affects reproductive activity, the effects of melatonin implants on gonadal development and melatonin production were investigated in rats treated neonatally with testosterone. Five-day-old male rats maintained on a 12L:12D photoperiod were injected with 1 mg testosterone propionate to induce photo-responsiveness and implanted at 21 days of age with novel melatonin implants designed to raise the daytime blood melatonin concentration into the nighttime range, i.e., from less than 60 pM in the controls during the day to 380 +/- 33 pM in the implanted rats. Following 21 days treatment, seminal vesicle and ventral prostate weights of implanted rats were significantly less than the controls (27.0 +/- 1.9 vs. 18.5 +/- 1.5 mg/100g BW (P = 0.003) and 33.8 +/- 2.1 vs. 26.7 +/- 2.2 mg/100g BW (P = 0.02), respectively). To determine the effect of the implants upon melatonin production, urine was collected at hourly intervals during the last four days of the experiment and the hourly 6-sulphatoxymelatonin (aMT.6S) excretion rate was determined. Rats bearing melatonin implants maintained a rhythm of aMT.6S excretion in 12L:12D, which was indistinguishable from that in the control animals except for a raised daytime excretion of the metabolite. Following one cycle of urinary aMT.6S measurements in the light/dark cycle, the animals were released into constant darkness, with the implants still in place or after their removal four hours before darkness to evaluate the characteristics of the melatonin rhythm in the absence of masking effects of the light/dark cycle. The melatonin rhythm persisted in both control and implanted rats and no differences in the onset, offset, or amplitude could be determined. The results of this study indicate that, like many other mammals, for laboratory rats controlled continuous release of melatonin can mimic the effects of short daylength or timed melatonin administration. Despite the reproductive consequences of continuous melatonin delivery, the timing of endogenous melatonin production is unaffected.</t>
  </si>
  <si>
    <t>10.1111/j.1600-079X.1997.tb00311.x</t>
  </si>
  <si>
    <t>WOS:A1997XG46100001</t>
  </si>
  <si>
    <t>Schutz, W; Milberg, P</t>
  </si>
  <si>
    <t>Seed dormancy in Carex canescens: Regional differences and ecological consequences</t>
  </si>
  <si>
    <t>We compared the germination of seeds of Carex canescens from populations in four regions: northern and southern Sweden, and northern and southern Germany. Germination behaviour was expected to differ between regions owing to adaptations to the local climates. We compared three or four populations from each region in 31 germination experiments (different pre-treatments, different temperature regimes, light vs darkness). In a parallel experiment, we recorded seedling emergence under outdoor conditions from seeds sown in the late summer in northern Germany. Although there were differences in the level of dormancy between the 13 populations and four regions, we were unable to detect geographic patterns which could be explained in terms of differential adaptation to the local climates. Our data did not support a proposed hypothesis that populations experiencing more severe winter conditions would require a longer cold-stratification period. We compared the results from the outdoor experiment with germination data from the laboratory experiments. The latter could not be used to predict differences in the timing of seedling emergence, the time-span during which seedlings emerged, or the number of seedlings emerging. We conclude that the relevance of detected differences in dormancy level among species or populations must be interpreted with great care. First, the detection of geographical patterns requires extensive sampling, second, the ecological consequences of such differences should be established.</t>
  </si>
  <si>
    <t>Milberg, Per/G-6153-2012; Per, Milberg/C-2618-2009</t>
  </si>
  <si>
    <t xml:space="preserve">Milberg, Per/0000-0001-6128-1051; </t>
  </si>
  <si>
    <t>10.2307/3545604</t>
  </si>
  <si>
    <t>WOS:A1997WU94100002</t>
  </si>
  <si>
    <t>Frenkel, V; Goren, M</t>
  </si>
  <si>
    <t>Some environmental factors affecting the reproduction of Aphanius dispar (Ruppell, 1828)</t>
  </si>
  <si>
    <t>In order to determine the suitability of the cyprinodont fish Aphanius dispar as a biological control agent for mosquito larvae, the effects of temperature, salinity, feeding rate and photoperiod on its reproductive condition were studied. The factors examined were the gonado-somatic index (GSI) and four distinct stages of cell maturation in the ovaries (oogonia, primary oocytes, secondary oocytes and mature oval. The fish were found to be tolerant to a wide range of the examined factors. GSI's were not affected by ambient temperatures over the range of 18 degrees C to 37 degrees C. However, oocyte maturation stages increased as temperatures rose from 18 degrees C to 27 degrees C, with mature ova first being found at the latter temperature. No significant differences among maturation stages were found between 27 degrees C-37 degrees C. At salinities ranging from of 0 ppt to 56 ppt, no significant differences were found between mean GSI's, except for the two extremes of the test range. The ovaries of fish kept in distilled water contained primordial germ cells only. In feeding experiments, significant differences were found only between the ovaries (GSI's and oocyte maturation stages) of fish deprived of food and those fed at greater than or equal to 1% body weight per day. Regarding photoperiod, a decrease in day length from 14L:10D (the longest day of the year) to 10L:14D (the shortest) caused a decrease in oocyte maturation stages. Fish at the intermediate level (12L:12D) still had ovaries suitable for spawning, whereas those at 10L:14D did not. The results of this study show that limiting levels for adequate reproductive condition were found for some of the factors investigated, however, ranges of the factors above these levels were relatively large. That Aphanius dispar's reproductive condition may be controlled in an artificial environment is essential for it to be mass produced, and a prerequisite for its use in the biological control of mosquito larvae.</t>
  </si>
  <si>
    <t>10.1023/A:1003000225293</t>
  </si>
  <si>
    <t>WOS:A1997XV45000020</t>
  </si>
  <si>
    <t>Bradford, MJ; Roff, DA</t>
  </si>
  <si>
    <t>An empirical model of diapause strategies of the cricket Allonemobius socius</t>
  </si>
  <si>
    <t>We modeled the effect of heterogeneity in growing-season length on the diapause strategies of a partially bivoltine population of the striped ground cricket Allonemobius socius. First-generation females of this population can lay mixtures of direct-developing and diapause eggs, and bet-hedging theory predicts that in an unpredictably variable environment the proportion of diapause eggs laid will gradually increase over the season as the likelihood that a second generation will be able to complete development before winter decreases. We quantified variability in the thermal regime using long-term meteorological records, and constructed an analytical model using empirical components for growth and reproduction. The model predicted that females should switch to diapause egg production in early August, a finding that was corroborated by experimental and field observations. The form of the switch between egg types predicted by the model was a transition that spanned only a few days and was similar to that estimated from a laboratory experiment. Thus interannual variation in climate was not sufficient for the evolution of a marked bet-hedging response in the form of a gradual increase in the proportion of diapause eggs. However, we observed considerable variation among females in their diapause strategies that remains unexplained.</t>
  </si>
  <si>
    <t>WOS:A1997WN75400010</t>
  </si>
  <si>
    <t>Thibault, M; Blier, PU; Guderley, H</t>
  </si>
  <si>
    <t>Seasonal variation of muscle metabolic organization in rainbow trout (Oncorhynchus mykiss)</t>
  </si>
  <si>
    <t>This study examined how muscle metabolic organization varied during an annual cycle in which rainbow trout (Oncorhynchus mykiss) were held in outdoor holding ponds in which they were exposed to natural changes in temperature (range 0.2 to 15.6 degrees C) and photoperiod. We examined the activities of glycolytic and mitochondrial enzymes in red and white muscle to evaluate whether trout enhance their capacity for lipid and carbohydrate oxidation during cold-acclimization. When assayed at habitat temperature, the enzyme activities generally increased in spring to reach a maximum in summer followed by a decrease in the fall. This led to significantly higher activities at warm than cold periods for all enzymes measured in red muscle and all but one in white muscle. The activities at 10 degrees C provided little evidence for compensatory adjustments of aerobic capacity. Particularly in red muscle, enzyme levels at 10 degrees C were generally lower during cold than warm periods. The variation of enzyme activities throughout the cycle was not due to changes in protein concentration, as the same responses were observed when activities were expressed per g wet mass or per mg protein. Although the aerobic capacity did not increase with cold-acclimatization, the relative capacity for lipid oxidation was higher in winter than in summer trout. In contrast, the relative capacity for aerobic glycolysis was higher in summer than in winter trout. Thus, the metabolic capacities of trout muscle undergo seasonal reorganization.</t>
  </si>
  <si>
    <t>Blier, Pierre/0000-0003-1881-2421</t>
  </si>
  <si>
    <t>10.1007/BF00004671</t>
  </si>
  <si>
    <t>WOS:000071980200005</t>
  </si>
  <si>
    <t>Tanaka, K</t>
  </si>
  <si>
    <t>Evolutionary relationship between diapause and cold hardiness in the house spider, Achaearanea tepidariorum (Araneae: Theridiidae)</t>
  </si>
  <si>
    <t>The relationship between diapause and cold hardiness of the house spider, Achaearanea tepidariorum, differed geographically. In a cool-temperate population, enhanced chilling tolerance and supercooling ability were observed in diapause individuals, whereas a subtropical population showed only chilling tolerance, Because this spider is considered to be of tropical origin, it would follow that the ancestral diapause of this spider was equipped with chilling tolerance, but not with an increased supercooling ability, It seems that the ability to Lower the supercooling point evolved through natural selection in the course of expansion of this species to the northern climates. (C) 1997 Elsevier Science Ltd.</t>
  </si>
  <si>
    <t>10.1016/S0022-1910(96)00091-1</t>
  </si>
  <si>
    <t>WOS:A1997WP11700009</t>
  </si>
  <si>
    <t>Jones, JT; Robertson, L; Perry, RN; Robertson, WM</t>
  </si>
  <si>
    <t>Changes in gene expression during stimulation and hatching of the potato cyst nematode Globodera rostochiensis</t>
  </si>
  <si>
    <t>The potato cyst nematode (PCN) Globodera rostochiensis, like other parasitic nematodes, needs to synchronize its life-cycle with that of its host. This synchrony is achieved by the invasive-stage juvenile remaining dormant within its egg until stimulated to hatch by the presence of root diffusates of its host. Root diffusates may induce changes in gene expression in PCN, some of which may be important in the transition to a parasitic mode of existence. We have used a range of techniques including differential display to examine gene expression during stimulation and hatching of PCN. We find that few changes in gene expression appear to be induced directly by root diffusates. Instead, changes in gene expression seem to occur during or immediately after the hatching process. These results are discussed in the context of the host-parasite relationship.</t>
  </si>
  <si>
    <t>Robertson, Lee/P-4352-2016</t>
  </si>
  <si>
    <t>Robertson, Lee/0000-0002-4628-5596; Jones, John/0000-0003-2074-0551</t>
  </si>
  <si>
    <t>10.1017/S0031182096008451</t>
  </si>
  <si>
    <t>WOS:A1997WR19900014</t>
  </si>
  <si>
    <t>Blem, CR</t>
  </si>
  <si>
    <t>Lipid reserves of the eastern cottonmouth (Agkistrodon piscivorus) at the northern edge of its range</t>
  </si>
  <si>
    <t>Lipid reserves of the eastern cottonmouth (Agkistrodon piscivorus) at the northern edge of its range, near Hopewell, Virginia, were lowest in the spring and increased throughout the summer and early autumn. Most (91.7%) mature females (those larger than 619 mm SVL) were gravid or gave birth, supporting the contention that biennial reproduction in this species is an artifact of differential breeding rates among females of different sizes. Gravid females had lipid deposits significantly smaller than those of males and nongravid females during summer months when reserves were depleted during egg formation. Estimates of the energy requirement for hibernation indicate that some cottonmouths may have insufficient lipid reserves for survival over warm winters with mean hibernaculum temperatures &gt; 6 C. Early spring lipid reserves remaining after hibernation decreased significantly with increased mean temperature of the previous winter. Mass of fat bodies was not an accurate measure of lipid reserve in this species because of significant amounts of lipid available from the rest of the body.</t>
  </si>
  <si>
    <t>10.2307/1447839</t>
  </si>
  <si>
    <t>WOS:A1997WK26000007</t>
  </si>
  <si>
    <t>Guglielmone, AA; Anziani, OS; Mangold, AJ; Giorgi, RE; Volpogni, MM; Flores, SG</t>
  </si>
  <si>
    <t>Seasonal variation of Haematobia irritans (Diptera: Muscidae) in a recently infested region of central Argentina</t>
  </si>
  <si>
    <t>The seasonal variation of adult populations of Haematobin irritans Linnaeus was monitored at Santa Fe, Argentina from August 1992 to August 1994 by weekly counts of flies on grazing heifers. Each year, flies were recorded at a density of more than two flies per heifer from August/September to the following June, with peaks of abundance in mid to late spring and late summer to mid autumn. The seasonal trend of fly numbers was best correlated with the mean temperature 4 weeks prior to each fly count (correlation indices of P&lt;0.01 in six of the nine fly periods) followed by the previous 4 week mean saturation deficit. Rainfall and relative humidity correlated poorly with the seasonality of H. irritans. Temperature appeared crucial at the beginning (late winter) and at the end (early-mid autumn) of the fly season while its relevance diminished in the middle of the season. The percentage of heifers that were infested decreased from 80-100% in the fly season to 0-55% between fly seasons but H. irritans never disappeared from the herds, indicating that if diapause occurs at the latitude of the study area, part of the fly population was not sensitive to diapause inducing factors.</t>
  </si>
  <si>
    <t>10.1017/S000748530003635X</t>
  </si>
  <si>
    <t>WOS:A1997WM83100006</t>
  </si>
  <si>
    <t>Barghusen, LE; Claussen, DL; Anderson, MS; Bailer, AJ</t>
  </si>
  <si>
    <t>The effects of temperature on the web-building behaviour of the common house spider, Achaearanea tepidariorum</t>
  </si>
  <si>
    <t>1. Because spiders are ectothermic animals, the temperature regime of the microhabitat in which an individual finds itself may affect important performance traits of that individual, The present study examined the effects of temperature on attributes of webs spun by Achaearanea tepidariorum (C. Koch), as well as testing temperature preference in this species. The effects of temperature on the amount of silk per web produced by Achaearanea tepidariorum and the prey-capture efficiency of webs produced at different temperatures were determined by using webs constructed at 5, 10, 15, 20, 25 and 30 degrees C. The temperature preferences of A. tepidariorum within a thermal gradient were also determined, 2. Web mass was related to temperature, exhibiting a quadratic relation with a maximum web mass occurring at approximately 20 degrees C. 3. Number of strands per cm(3) of webs varied directly with web mass; webs with greater strand densities were more efficient at capturing flies. 4. The number of spiders observed in each temperature range in the thermal gradient indicated a non-uniform distribution, with the spiders avoiding temperatures in the highest range (27.3 +/- 2.0 degrees C). 5. These data suggest an optimal temperature for web construction at which webs produced are more efficient at capturing prey. The data also suggest that this species may avoid sites that do not provide an adequate thermal environment.</t>
  </si>
  <si>
    <t>Bailer, A. John/0000-0002-7233-1461</t>
  </si>
  <si>
    <t>10.1046/j.1365-2435.1997.00040.x</t>
  </si>
  <si>
    <t>WOS:A1997WR93700001</t>
  </si>
  <si>
    <t>Menard, N; Vallet, D</t>
  </si>
  <si>
    <t>Behavioral responses of Barbary macaques (Macaca sylvanus) to variations in environmental conditions in Algeria</t>
  </si>
  <si>
    <t>In this study, the behavioral responses of Barbary macaques to seasonal and interhabitat variations in resource availability were analyzed over an entire annual cycle. Two groups, one in an evergreen cedar-oak forest (Djurdjura) and the other in a deciduous oak forest (Akfadou), were observed. In this paper, references to data on resource availability published elsewhere are made. Time budget has been studied. Variations in foraging and moving time, in day-range lengths, and in time moving in trees have been considered to estimate the variations in foraging effort and thus energy expenditure. Great monthly variations in foraging effort and other activities were observed in both habitats. In early spring, when resource availabilities were maximal, foraging effort was low while monkeys maximized their feeding time (about 5 h/day). In June, during the peak of the birth season and the rearing period, monkeys minimized their feeding time to the benefit of social interactions (to 1.6-2.7 h/day), whatever the food availability, which was low in Akfadou and high in Djurdjura. In addition, foraging effort remained low in Djurdjura, while it increased in Akfadou. Thus, at the beginning of the dry summer period, monkeys in Akfadou were in a less favorable position than those in Djurdjura. At both sites, in periods of food shortage in summer or in winter, monkeys displayed two different strategies. In the former case, their foraging effort increased, while in the second one it remained relatively low. Whatever the foraging effort, monkeys did not reach the same amount of feeding time as in early spring. In the poorest site of Akfadou, foraging effort was globally greater than in the richest site of Djurdjura, especially for adults. At both sites, adult males spent more time feeding than juveniles and less time in social interactions. Results are discussed according to rearing period, temperatures, and day length constraints. The limits of adaptability to different habitats are considered in light of the demographic parameters. (C) 1997 Wiley-Liss, Inc.</t>
  </si>
  <si>
    <t>MENARD, Nelly/L-2214-2018; VALLET, Dominique/L-2309-2018</t>
  </si>
  <si>
    <t>MENARD, Nelly/0000-0003-4122-9330; VALLET, Dominique/0000-0002-8551-6019</t>
  </si>
  <si>
    <t>WOS:A1997YH25800001</t>
  </si>
  <si>
    <t>Derkx, MPM; Joustra, MK</t>
  </si>
  <si>
    <t>Ellis, RH; Black, M; Murdoch, AJ; Hong, TD</t>
  </si>
  <si>
    <t>Dormancy breaking and short-term storage of pretreated Fagus sylvatica seeds</t>
  </si>
  <si>
    <t>BASIC AND APPLIED ASPECTS OF SEED BIOLOGY</t>
  </si>
  <si>
    <t>CURRENT PLANT SCIENCE AND BIOTECHNOLOGY IN AGRICULTURE</t>
  </si>
  <si>
    <t>5th International Workshop on Seeds</t>
  </si>
  <si>
    <t>SEP   15, 1995</t>
  </si>
  <si>
    <t>UNIV READING, READING, ENGLAND</t>
  </si>
  <si>
    <t>Annals Bot Co, CABI, Univ Reading, Dept Agr, Elsoms Seeds, Gatsby Fdn, Germains, Hilleshog, Int Sci Fdn, Kluwer Acad Publ, Marcel Dekker, Maribo Seed, PBI, Royal Soc, Sharpes Int Seeds, Zeneca Seeds</t>
  </si>
  <si>
    <t>UNIV READING</t>
  </si>
  <si>
    <t>Seeds of Fagus sylvatica with a seed moisture content (m.c) of 30% showed a widening in the temperature range of germination during the first 16-20 weeks of pretreatment at 3 degrees C. After 24 weeks this range became narrower again. Effects of dehydration and dry storage on germination capacity depended on the provenance, the duration of pretreatment preceding dehydration, the seed m.c. after dehydration, the storage temperature and the duration of storage. When pretreated seeds with a m.c. of 30% were stored at -2 degrees C, no decrease in germination capacity was observed during at least four months. It is postulated that seeds withstand dehydration during the phase of dormancy breakage, whereas dehydration after completion of that phase results in irreversible damage in the metabolically active seeds, that otherwise may start early germinative events, although radicle protrusion is prevented.</t>
  </si>
  <si>
    <t>0-7923-4363-8</t>
  </si>
  <si>
    <t>WOS:A1997BH23T00031</t>
  </si>
  <si>
    <t>Pekrun, C; LopezGranados, F; Lutman, PJW</t>
  </si>
  <si>
    <t>Studies on the persistence of rape seeds (Brassica napus L), emphasizing their response to light</t>
  </si>
  <si>
    <t>Rape seed showed a range of responses to light. When tested under standard germination conditions, they were unresponsive to light but under unfavourable germination conditions they tended to be inhibited by light. After prolonged exposure to sub-optimal germination conditions in darkness rape seed exhibited light sensitivity. Their germinability in darkness was considerably reduced, whilst their germinability in light was high. This light sensitivity was subsequently lost. Seeds being transferred from darkness to light during the germination test were not able to react to light any more. So, during germination tests in darkness seeds developed skotodormancy. Generally, there was no change of germinability when rape seed were imbibed under sub-optimal germination conditions in light. In one cultivar light inhibition was imposed but seeds of this cultivar remained highly germinable in darkness as well. So, after imbibition in light rape seed were never dormant in darkness. A pot experiment carried out to test the conclusions of the previous laboratory experiments under a more natural environment confirmed the strong impact of the light environment on the ability of rape seed to persist in darkness. It also confirmed genotypic differences identified in the laboratory studies.</t>
  </si>
  <si>
    <t>Pekrun, Carola/Z-1693-2019; Lopez-Granados, Francisca/J-5617-2014</t>
  </si>
  <si>
    <t>Lopez-Granados, Francisca/0000-0001-9165-7558</t>
  </si>
  <si>
    <t>WOS:A1997BH23T00039</t>
  </si>
  <si>
    <t>Roberts, EH</t>
  </si>
  <si>
    <t>Unfinished business</t>
  </si>
  <si>
    <t>SEP 15, 1995</t>
  </si>
  <si>
    <t>The relevance of seed science - especially that concerned with viability and dormancy - to solving practical problems concerned with plant breeding and genetic conservation is discussed. It is unfortunate that, in spite of considerable effort and voluminous literature, we are still uncertain about the physiological and molecular mechanisms involved in these processes. But take heart, for sometimes such knowledge is not necessary, and may not even be helpful for predicting what will happen under different circumstances to populations or organisms such as seeds. Solutions to practical problems, however, often demand quantitative predictions which are valid in a wide range of circumstances; and such solutions are sometimes achievable. Nevertheless, the possibilities of productive interactions between those concerned with fundamental problems and those concerned with practical problems are increasing, and this series of International Workshops provides important opportunities to encourage this symbiosis.</t>
  </si>
  <si>
    <t>0924-1949</t>
  </si>
  <si>
    <t>R17</t>
  </si>
  <si>
    <t>R25</t>
  </si>
  <si>
    <t>WOS:A1997BH23T00001</t>
  </si>
  <si>
    <t>Nakagawa, H; Horie, T</t>
  </si>
  <si>
    <t>Fukai, S; Cooper, M; Salisbury, J</t>
  </si>
  <si>
    <t>Phenology determination in rice</t>
  </si>
  <si>
    <t>BREEDING STRATEGIES FOR RAINFED LOWLAND RICE IN DROUGHT-PRONE ENVIRONMENTS</t>
  </si>
  <si>
    <t>ACIAR PROCEEDINGS SERIES</t>
  </si>
  <si>
    <t>International Workshop on Breeding Strategies for Rainfed Lowland Rice in Drought-Prone Environments</t>
  </si>
  <si>
    <t>NOV 05-08, 1996</t>
  </si>
  <si>
    <t>UBON RATCHATHANI, THAILAND</t>
  </si>
  <si>
    <t>Austr Ctr Int Agr Res, Rainfed Lowland Rice Res Consortium, Dept Agr Thailand</t>
  </si>
  <si>
    <t>Durations of phenophases in rice show a wide range of diversity, depending on genotype and environment, and have a significant influence on growth and yield. In this paper, rice phenological responses to temperature, daylength and other minor determinants are briefly reviewed to give a base for modelling phenological development. Contrary to the traditional approach tin which the whole process of rice phenological development toward maturity has been analysed by dividing it into three phases: vegetative, reproductive and grain-filling), this paper considers a further subdivision of the vegetative and reproductive phases to give four preflowering development phases that take account of the photoperiod sensitive stage of rice development. These are: a juvenile (photoperiod insensitive) and a photoperiod inductive phase for panicle initiation; and photoperiod sensitive and insensitive phases for panicle development. A model simulating rice phenology and incorporating temperature and daylength effects on development in each phenophase is explained with discussion of its validity and usefulness.</t>
  </si>
  <si>
    <t>1-86320-201-3</t>
  </si>
  <si>
    <t>WOS:000073875500011</t>
  </si>
  <si>
    <t>Nielsen, JK</t>
  </si>
  <si>
    <t>Variation in defences of the plant Barbarea vulgaris and in counteradaptations by the flea beetle Phyllotreta nemorum</t>
  </si>
  <si>
    <t>Several sorts of variation in the interaction between the insect, Phyllotreta nemorum L. (Coleoptera: Chrysomelidae: Alticinae), and the plant, Barbarea vulgaris R.Br. (Brassicaceae), have been discovered: 1) genetic differences in the levels of defences in the plant, 2) genetic differences in the ability of insects to cope with the plant defences, 3) seasonal variation in levels of defences in the plant, and 4) differences between leaf types in levels of defences. Two plant accessions were suitable for larval development throughout the season while the remaining nine accessions were more or less unsuitable for larvae from the 'susceptible' T-population at least at certain times of the year. All accessions were suitable for the 'resistant' E-population throughout the year. There was a seasonal variation in levels of defences in some accessions which were unsuitable for the T- population during the summer period when beetles were present, but not during autumn and spring when the beetles were hibernating. Upper (younger) cauline leaves of these accessions had higher levels of defences than lower (older) cauline leaves. The resistant E-population used B. vulgaris as a natural host plant while the susceptible T-population did not. The use of B. vulgaris as a natural host plant by the E- population of P. nemorum seems to be an extension of the host plant range of the species. Variation in plant defences may have facilitated the switch in host plant use by the resistant flea beetle population.</t>
  </si>
  <si>
    <t>10.1046/j.1570-7458.1997.00110.x</t>
  </si>
  <si>
    <t>WOS:A1997WJ17700004</t>
  </si>
  <si>
    <t>Honek, A</t>
  </si>
  <si>
    <t>Factors determining winter survival in Coccinella septempunctata (Col.: Coccinellidae)</t>
  </si>
  <si>
    <t>ENTOMOPHAGA</t>
  </si>
  <si>
    <t>In 1993-1995, adult Coccinella septempunctata L. were sampled at several hibernation sites in the western Czech Republic. The beetles were sexed, assorted into three body size classes and exposed in artificial hibernacula to outdoor conditions, from November to April. Average survival rate was 48.4%. Winter survival was not significantly affected by year, gender or body size. However, there were significant differences between adults from different populations (hibernation sites).</t>
  </si>
  <si>
    <t>0013-8959</t>
  </si>
  <si>
    <t>10.1007/BF02769888</t>
  </si>
  <si>
    <t>WOS:A1997XY38700015</t>
  </si>
  <si>
    <t>Boldt, R; Scandalios, JG</t>
  </si>
  <si>
    <t>Influence of UV-light on the expression of the Cat2 and Cat3 catalase genes in maize</t>
  </si>
  <si>
    <t>FREE RADICAL BIOLOGY AND MEDICINE</t>
  </si>
  <si>
    <t>The effects of UV (ultraviolet)-irradiation on the expression of the antioxidant genes Cad and Cad, encoding the CAT-2 and CAT-3 catalases in maize were examined. Cat2 and Cad transcript accumulation was analyzed in leaves of maize seedlings grown under different light conditions, and subsequently exposed to UV-light. Under DD-(constant darkness) and LL- (continuous light) conditions, as well as under a 12h D/L- (dark/light) photoperiod, the Cat2 mRNA was expressed at low and constant levels. In contrast, Cat3 transcript accumulation was constant and about 10 times higher than that of Cat2 under DD or LL, while the expression of Cad exhibits a typical circadian rhythm under a 12h D/L photoperiod. UV- light pulses in the range of 290 to 400 nm strongly induce the expression of Cad. Upon removing the W-B portion (290-310 nm) of the UV-spectrum the maximal Cat2 transcript level was reduced by about 60%. On applying UV-Light of the same quality in addition to visible light, the expression of Cat2 was induced. DNA damage caused by UV-light and induction mediated by a UV-light photosensory system are suggested. Further, it is suggested that the Cad circadian rhythm may be regulated by a blue light/UV-A and a UV-B photoreceptor. If DD and LL grown plants that exhibit no circadian oscillation, were exposed to constant UV-light in the range of 290 to 400 nm a circadian rhythm was induced; indicating that UV-light may function as an additional environmental cue to entrain the Cad circadian rhythm. Since, Cat2 and Cad showed distinct responses to UV light, it is suggested that both genes may act to scavenge reactive oxygen species (ROS) generated by UV-light to protect the plant from oxidative damage. (C) 1997 Elsevier Science Inc.</t>
  </si>
  <si>
    <t>0891-5849</t>
  </si>
  <si>
    <t>10.1016/S0891-5849(97)00111-1</t>
  </si>
  <si>
    <t>WOS:A1997XG67400021</t>
  </si>
  <si>
    <t>Belmonte, G; Cavallo, A</t>
  </si>
  <si>
    <t>Body size and its variability in the copepod Acartia margalefi (Calanoida) from Lake Acquatina (SE Italy)</t>
  </si>
  <si>
    <t>A long-term study on the body size of adult copepods was carried out on the Acartia margalefi population of Lake Acquatina in 1988-1991. Males were unusually longer than females independently from the season or the year. The specimens (both sexes) collected during cold months were longer than those collected during warm months. The body size of A. margalefi was strongly correlated with temperature. A correlation was found also with photoperiod, salinity and (but only for females) with adult sex-ratio and population density. The average body size of 1988-specimens proved statistically different from other years. Specimens collected from the lake were smaller than those from the sea, where in addition they did not show any sex size-dimorphism. These results suggest that the body size of A. margalefi (a species adapted to variable environments) is inversely correlated with favourable conditions for reproduction, and it shows a different variability range in the two sexes probably due to the different cost of gametogenesis in two sexes.</t>
  </si>
  <si>
    <t>10.1080/11250009709356225</t>
  </si>
  <si>
    <t>WOS:000071907000011</t>
  </si>
  <si>
    <t>Durbin, EG; Runge, JA; Campbell, RG; Garrahan, PR; Casas, MC; Plourde, S</t>
  </si>
  <si>
    <t>Late fall early winter recruitment of Calanus finmarchicus on Georges Bank</t>
  </si>
  <si>
    <t>The development of Calanus finmarchicus in the Gulf of Maine (GOM), USA, and on Georges Bank (GB) was investigated during late fall, 1994, and winter, 1995, as part of the US-GLOBEC Georges Bank program. During November almost all of the C. finmarchicus population in both regions was present as C5(r) with a small proportion of C4 and females. There were very few animals on GB. In the southern GOM about a third of the C. finmarchicus population was in the upper 80 m and actively feeding; the remainder were below 120 m. On GB the C. finmarchicus population was also feeding; gut pigment content in both areas was between 3 and 13 ng copepod(-1). About one third of the adult females on GB were reproductively active while none in the GOM were reproductively active. By January C. finmarchicus C6 females formed a large proportion of the older stage animals on the Bank and in surface waters of the southern GOM. These were actively feeding and reproducing with a large cohort of young nauplii of C. finmarchicus present in the southern GOM and smaller numbers on the northeast peak of the Bank. There were very few C. finmarchicus nauplii on the crest of the Bank or on the southern flank. Based on abundances and stage composition, it appeared that spawning began in late December and that repopulation of the Bank took place in the region of the NE peak, with nauplii and reproductively active females being transported onto this region of the Bank from the GOM.</t>
  </si>
  <si>
    <t>10.3354/meps151103</t>
  </si>
  <si>
    <t>WOS:A1997XE68700011</t>
  </si>
  <si>
    <t>Komatsu, T; Meinesz, A; Buckles, D</t>
  </si>
  <si>
    <t>Temperature and light responses of alga Caulerpa taxifolia introduced into the Mediterranean Sea</t>
  </si>
  <si>
    <t>Cuttings of Mediterranean Caulerpa taxifolia were cultured under controlled temperature and light conditions in culture chambers. The upper lethal temperature was between 31.5 and 32.5 degrees C and the lower lethal temperature between 9 and 10 degrees C. Between 10 and 12.5 degrees C, the alga survived without any growth; new stolons and new fronds developed at 15 and 17.5 degrees C, respectively. Stolen growth was strongly correlated with the temperature increase. No morphological changes were observed when the cuttings were cultured within the vital temperature range (10 to 31.5 degrees C). The new fronds and stolons developed on the cuttings under a very weak light intensity of photosynthetically active radiation (27 mu mol m(-2) s(-1) at a photoperiod cycle of 14 h light:10 h dark). The most favorable range of light intensity was between 88 and 338 mu mol m(-2) s(-1) (14 h light:10 h dark). These light and temperature responses confer to the Mediterranean strain C. taxifolia, introduced in 1984, a large potential for expansion throughout the Mediterranean Sea and also in adjacent tropical and temperate seas.</t>
  </si>
  <si>
    <t>10.3354/meps146145</t>
  </si>
  <si>
    <t>WOS:A1997WL39000015</t>
  </si>
  <si>
    <t>Randolph, SE</t>
  </si>
  <si>
    <t>Abiotic and biotic determinants of the seasonal dynamics of the tick Rhipicephalus appendiculatus in South Africa</t>
  </si>
  <si>
    <t>The creation of a generic population model for the tick Rhipicephalus appendiculatus requires a detailed, quantified understanding of the interactions of these ticks with their biotic and abiotic environment in the different parts of their range, from the tropical regions of East Africa to the temperate regions of South Africa. The much greater seasonal variation in climatic conditions, particularly temperature, further from the equator introduces variable development rates and diapause into the life cycle. Estimates of natural temperature-dependent interstadial development periods, derived from a combination of published laboratory and field data, were applied to published data on the seasonal abundance of R.appendiculatus on three farms in the Eastern Cape Province of South Africa. This enabled an assessment of which ticks of one stage give rise to which ticks of the next stage, from which (a) the onset and duration of diapause in unfed adults, and (b) seasonal interstadial mortality indices in the form of k-values, could be estimated. The contribution of biotic (tick density) and abiotic (climatic) factors as predictors of mortality at each life stage was investigated by step-wise multiple regression. Density-independent mortality at the female-to-larval stage is correlated with geographically variable climatic factors, minimum temperature at two farms and minimum relative humidity at the third. The other two stages are governed by density-dependent mortality, which, it is argued, may be caused largely by the hosts' acquired resistance to ticks. As expected on theoretical grounds, this density dependence is weaker nearer to the edge of the tick's range and for the more vulnerable immature stages.</t>
  </si>
  <si>
    <t>10.1111/j.1365-2915.1997.tb00286.x</t>
  </si>
  <si>
    <t>WOS:A1997WK47000005</t>
  </si>
  <si>
    <t>Jones, ME; Grigg, GC; Beard, LA</t>
  </si>
  <si>
    <t>Body temperatures and activity patterns of Tasmanian devils (Sarcophilus harrisii) and eastern quells (Dasyurus viverrinus) through a subalpine winter</t>
  </si>
  <si>
    <t>PHYSIOLOGICAL ZOOLOGY</t>
  </si>
  <si>
    <t>During a held study of carnivorous dasyurid marsupials in subalpine Tasmania, the trapping success for Tasmanian devils (Sarcophilus harrisii), but not for spotted-tailed quells (Dasyurus maculatus) or eastern quells (Dasyurus viverrinus), was significantly lower when winter weather conditions turned to sleet or snow or when deep snow lay on the ground. This field study was instigated to determine if devils and eastern quells spend more time in burrows in severe weather conditions and if they enter torpor. Torpor is known to occur in eutherian mammals as large as devils and in a similar-sized congeneric marsupial, the western quoll (Dasyurus geoffroyi). Using radiotelemetry, body temperatures of Tasmanian devils and eastern quells ranging freely in their natural habitat were monitored throughout winter. Neither species was observed in torpor, even under prolonged severe weather conditions, and the number of hours spent active did not differ between summer and winter or between moderate and severe winter weather conditions. Body temperatures averaged 36.5 degrees C (SD = 0.079, range of 33.5 degrees-38.6 degrees C) for the three male eastern quells and 35.7 degrees C (SD = 0.575, range of 31.3 degrees-37.5 degrees C) for the four (male and female) devils. A diel cycle in body temperature occurred in both species; temperatures rose each evening when animals became active, remained high throughout the night despite ambient temperatures falling to the diel minima, and were lower during the day when the individuals were inactive in dens. The amplitude of this cycle was greater in eastern quells (1.1 degrees C, SD = 0.142) than in devils (0.6 degrees C, SD = 0.252).</t>
  </si>
  <si>
    <t>Jones, Menna/J-7975-2012</t>
  </si>
  <si>
    <t>Jones, Menna/0000-0001-7558-9022</t>
  </si>
  <si>
    <t>0031-935X</t>
  </si>
  <si>
    <t>10.1086/639541</t>
  </si>
  <si>
    <t>WOS:A1997WJ62400007</t>
  </si>
  <si>
    <t>Schmidt, GH; Mirchev, P; Tsankov, G</t>
  </si>
  <si>
    <t>The egg parasitoids of Thaumetopoea pityocampa in the Atlas mountains near Marrakech (Morocco)</t>
  </si>
  <si>
    <t>Studies were performed on 25 egg batches of Thaumetopoea pityocampa (Den. &amp; Schiff.) collected on Pinus pinaster Ait. on 29.XI.1995, in the Atlas Mountains of Morocco near Marrakech at 1400-1800 m above sea level. All the egg masses had been deposited in the autumn of 1995 and were exposed to the parasitoids throughout the developmental period of the host. In 1996, the egg batches, kept singly in test tubes, were observed almost daily. Emerged parasitoids were recorded and separated. The final analyses were made in November 1996 based on the meconia and remains of the emerged or the dead parasitoids in the eggs. In all cases, oviposition occurred from the base to the tip of the needles, distances varying up to 62 mm from the base. The mean number of eggs per batch was 175 (range 34-245), the number of egg-rows varied between 6 and 11, and a 1-cm egg-row contained a mean of 9 eggs. Caterpillars hatched from 72.7% of the eggs; total mortality of the eggs was thus 27.3%. The impact of egg parasitoids was 21.4%. Most of the parasitized eggs were attacked by Balyscapus servadeii (Dom.) followed by Ooencyrtus pityocampae (Mercet). Males (1.5%) were found only in B. servadeii. The emergence rate of O. pityocampae was much higher in the year of host oviposition than in the following year. B. servadeii emerged in equal numbers before and after hibernation, and in the subsequent year in equal numbers in spring and autumn. The high rate of emergence of B. servadeii in April-May is discussed in relation to the embryonic development of Thaumetopoea bonjeani (Powel) until the end of winter, as an alternative host of B. servadeii in the Atlas region.</t>
  </si>
  <si>
    <t>WOS:A1997XY77100003</t>
  </si>
  <si>
    <t>Zarazaga, LA; Malpaux, B; Chemineau, P</t>
  </si>
  <si>
    <t>The characteristics of the melatonin secretory rhythm are not modified by the stage of pregnancy in ewes</t>
  </si>
  <si>
    <t>An experiment was designed to study if, in the same animals, characteristics of the plasma melatonin rhythm vary during pregnancy in ewes. Thirteen Ile-de-France ewes were maintained in natural photoperiod and measurements of the characteristics of the rhythm of melatonin secretion were determined during one estrous cycle and then during pregnancy. Duration and mean plasma concentrations of the nocturnal melatonin elevation were measured at four stages of pregnancy. Melatonin concentrations during the elevation were not significantly affected by the stage of the estrous cycle (mean +/- SEM: 227.8 +/- 34.9, 263.2 +/- 24.2 and 232.4 +/- 27.1 pg/mL for follicular phase, early luteal phase and late luteal phase, respectively), or by the stage of pregnancy (292.8 +/- 22.2, 268.7 +/- 21.7, 267.4 +/- 27.9 and 258.3 +/- 23.5 pg/mL for first, second, third and fourth month of pregnancy, respectively). A strong individual effect was detected (P &lt; 0.01) for melatonin concentrations during elevation (range: 119.2 +/- 11.8 to 396.6 +/- 26.0 pg/mL of plasma). A highly significant correlation coefficient was observed within individuals for night melatonin concentrations between the different physiological stages. It was concluded that melatonin secretion is unaffected by the stage of pregnancy.</t>
  </si>
  <si>
    <t>Garces, Luis Angel Zarazaga/0000-0003-0726-7990; Chemineau, Philippe/0000-0002-1584-7285</t>
  </si>
  <si>
    <t>10.1051/rnd:19970111</t>
  </si>
  <si>
    <t>WOS:A1997WP23300011</t>
  </si>
  <si>
    <t>Loomis, SH; Hand, SC; Fell, PE</t>
  </si>
  <si>
    <t>Metabolism of gemmules from the freshwater sponge Eunapius fragilis during diapause and post-diapause states</t>
  </si>
  <si>
    <t>Post-diapause gemmules of the freshwater sponge Eunapius fragilis remained quiescent when maintained at 5 degrees C. Germination occurred within 48 to 72 h following warming to 20 degrees-23 degrees C, culminating with the emergence of a new sponge from the collagenous capsule, Both heat dissipation and oxygen consumption climbed steadily during germination and eventually reached 600% of the starting values, By comparison, energy flow was much lower over the same period of time in diapausing gemmules, clearly demonstrating metabolic depression during diapause, The calorimetric:respirometric (CR) ratio increased significantly from -354 kJ/mol O-2 to -541 kJ/mol O-2 between hours 3.5 and 56.5 of germination, with an average value across this period of about -495 kJ/mol O-2. The low CR ratio at hour 12.5 (-374 +/- 21; +/- 1 SE, n = 3) was statistically below the oxycaloric equivalent, which suggests that gemmules may have experienced hypoxia during the more than 3 months of storage at 5 degrees C prior to experiments, The increase in metabolism during germination could be blocked by perfusing the gemmules with nitrogen-saturated medium (nominally oxygen free). Developing gemmules were able to survive oxygen limitation for several hours at least; during that time energy flow was depressed to 6% of normoxic values. During germination, the range of values was 3.5 to 4.0 nmol/mg protein for ATP, 0.2 to 0.4 nmol/mg protein for ADP, and 0.5 to 0.8 nmol/mg protein for AMP. Because ATP was high even before gemmules were warmed to room temperature, it is unlikely that levels were severely compromised during the diapause condition.</t>
  </si>
  <si>
    <t>10.2307/1543011</t>
  </si>
  <si>
    <t>WOS:A1996WA83400006</t>
  </si>
  <si>
    <t>Bernal, JS; Gonzalez, D</t>
  </si>
  <si>
    <t>Thermal requirements of Aphelinus albipodus (Hayat and Fatima) (Hym, Aphelinidae) on Diuraphis noxia (Mordwilko) (Hom, Aphididae) hosts</t>
  </si>
  <si>
    <t>The thermal requirements, t and K, and upper developmental thresholds for three developmental periods in Aphelinus albipodus, a parasite imported to the USA for biological control of Diuraphis noxia, were investigated under laboratory conditions. Studies were conducted at constant temperatures in the range 10.0-29.4 degrees C, 14 L:10D photoperiod, and 50-70% R.H. Total developmental time (from egg to adult) in A. albipodus increased from 10.1 days at 29.4 degrees C to 27.9 days at 15.5 degrees C. Adult parasites did not emerge from mummies at 10 degrees C (although pharate adults were recovered by dissection). The thermal requirements for the egg-mummy, mummy-adult, and egg-adult developmental periods were estimated, respectively, as r = 7.62, 9.15, and 8.56 degrees C, and K = 100.30, 107.31, and 208.24 degree-days. The upper developmental threshold was considered to be above 29.4 degrees C because development did not cease and did not appear to be affected by that temperature. The possibility of hibernal dormancy or diapause as well as the potential for successful establishment in California, USA, in A. albipodus are discussed.</t>
  </si>
  <si>
    <t>10.1111/j.1439-0418.1996.tb01663.x</t>
  </si>
  <si>
    <t>WOS:A1996WC10200009</t>
  </si>
  <si>
    <t>Dautel, H; Knulle, W</t>
  </si>
  <si>
    <t>The supercooling ability of ticks (Acari, Ixodoidea)</t>
  </si>
  <si>
    <t>The supercooling capacity of nine laboratory-held species of ticks originating from different geographical areas, as well as five field-collected species from Germany, was investigated. All but one tick species showed mean supercooling points between about - 17 and - 23 degrees C, suggesting that the capacity to supercool to temperatures of less than or equal to - 17 degrees C might be an inherent property of many tick species unrelated to their geographic origin. Photoperiod did not influence the mean supercooling point in any of the species and there was also no distinct seasonal pattern of supercooling in seasonally acclimatized Dermacentor marginatus. Thus, the supercooling ability was independent of the presence/absence of diapause. The finding of thermal hysteresis in D. marginatus hemolymph raises the question of whether or not anti-freeze proteins are involved in the supercooling capacity of that species. An interspecies comparison revealed a weak negative correlation between relative water content and supercooling point of the ticks and an even weaker correlation between body mass or body water mass and the supercooling point. Since the ticks exhibited low supercooling points both before and shortly after feeding, the blood used as food should lack potent ice nucleators.</t>
  </si>
  <si>
    <t>10.1007/s003600050040</t>
  </si>
  <si>
    <t>WOS:A1996VW93100008</t>
  </si>
  <si>
    <t>SimonReising, EM; Heidt, E; Plachter, H</t>
  </si>
  <si>
    <t>Life cycle and population structure of the tiger beetle Cicindela hybrida L (Coleoptera: Cicindelidae)</t>
  </si>
  <si>
    <t>DEUTSCHE ENTOMOLOGISCHE ZEITSCHRIFT</t>
  </si>
  <si>
    <t>The tiger beetle Cicindela hybrida is common on bare ground habitats in Central Europe. Its population structure was studied in a German sand dune region. This region is partly forested and partly used as arable land. Only four small isolated dune areas still persist, two of which had been restored in 1989. Bridging a distance of 600 m, C. hybrida colonized one of the newly restored areas immediately. The other newly restored area is very small and surrounded by a forest. It has not been colonized since the end of 1990. Larvae and adults exclusively use bare patches without denser vegetation. Even shading by single trees deteriorates habitat quality. Small scale migration between adjacent patches is usually rare but increases significantly at specific periods of the year. Male home range is significantly larger than that of females. Most individuals need two vegetation periods to mature. Two generations follow one another in the course of one vegetation period. Therefore, different developmental stages of C. hybrida hibernate and are present simultanously during spring and summer. This desynchronized phenology is considered to be an adaptation to an ''unpredictable'' environment, thus minimizing the risk of local extinction.</t>
  </si>
  <si>
    <t>0012-0073</t>
  </si>
  <si>
    <t>WOS:A1996VY81800006</t>
  </si>
  <si>
    <t>Munyanziza, E; Oldeman, RAA</t>
  </si>
  <si>
    <t>Miombo trees: Ecological strategies, silviculture and management</t>
  </si>
  <si>
    <t>The main miombo trees in Morogoro, Tanzania, were studied in the nursery and in the field to determine the ecological strategies by which they survive in the miombo woodland, i.e. in a hostile climate, bush fires and low soil fertility, Aspects studied included seed production, seed germination, nursery techniques, symbiosis and seedling growth characteristics, Miombo trees are known to produce huge amounts of seeds germinating immediately in most species studied, or have dormancy arresting germination until conditions are favorable, The tree's big seeds feed the seedlings in the initial establishment process, Miombo seedlings develop a strong taproot as a sure source of food and energy, Pruning this taproot proved to negatively affect seedling growth, Miombo trees were shown to form ectomycorrhizae with a wide range of fungi, Seedlings are colonized before epigeal germination is completed. Many strategies interact in complex ways to ensure tree regeneration and survival.</t>
  </si>
  <si>
    <t>WOS:A1996VY41900006</t>
  </si>
  <si>
    <t>Sota, T</t>
  </si>
  <si>
    <t>Altitudinal variation in life cycles of Carabid beetles: Life-cycle strategy and colonization in alpine zones</t>
  </si>
  <si>
    <t>In carabid beetles, species with both larval and adult overwintering diapause may be advantaged in colonizing alpine zones compared with species without larval overwintering, which have to complete development during a short summer. The ability to diapause in two developmental stages facilitates a shift from an annual (univoltine) to a biennial (semivoltine) life cycle, which is an advantage in cool habitats. To test this hypothesis, I studied altitudinal variation in the life cycles of the subtribe Carabina (Coleoptera, Carabidae, Carabini) at altitudes from 750 m (below the subalpine zone) to 2800 m (alpine zone) in central Honshu, Japan. Of seven species occurring in the study area, five had annual life cycles with adult overwintering and were distributed below the subalpine zone (&lt;2200 m). Two closely related Leptocarabus species overwintered as larvae in the first winter and as adults in the second and later years; one species occurred at altitudes from 750 to 2200 m, and its life cycle changed from annual to biennial in the subalpine zone. The other smaller species occurred from subalpine to alpine zones and had a biennial life cycle. These species showed a continuous decline of body size with increasing altitude. Thus, two species with larval overwintering had wider altitudinal ranges and colonized higher altitudes than other five species without larval overwintering, but there was an interspecific difference in the life cycle strategy between the two species, which was correlated with the difference in the altitudinal range of each species.</t>
  </si>
  <si>
    <t>10.2307/1551855</t>
  </si>
  <si>
    <t>WOS:A1996VZ65700005</t>
  </si>
  <si>
    <t>Boiteau, G; Coleman, W</t>
  </si>
  <si>
    <t>Cold tolerance in the Colorado potato beetle, Leptinotarsa decemlineata (Say) (Coleoptera: Chrysomelidae)</t>
  </si>
  <si>
    <t>The seasonal change in the level of cold tolerance in a field population of Colorado potato beetle, Leptinotarsa decemlineata (Say), is described for a northern location. Survival of overwintering adult beetles is highest from September through January. After that it falls to a lower level that is maintained until beetle emergence in May or June. The seasonal change in the level of cold tolerance is parallel to the change in the intensity of diapause but not to the change in the low temperature exotherm. The value of the low temperature exotherm is variable but averages -8.8 degrees C for active beetles on plants and -11.7 degrees C for soil-collected overwintering beetles in their deep diapause phase. Experimental results suggest that reduction of the gut content and increase in the amount of body fat in diapausing beetles is sufficient to lower the low temperature exotherm by a few degrees. The diapausing state itself, without cold acclimation, is sufficient to increase cold tolerance. However, results suggest that it is not the level of cold tolerance of the Colorado potato beetle provided by the diapausing process that has allowed this species to extend its range northward into New Brunswick but its accompanying burrowing behaviour.</t>
  </si>
  <si>
    <t>10.4039/Ent1281087-6</t>
  </si>
  <si>
    <t>WOS:A1996WB76900010</t>
  </si>
  <si>
    <t>Gutierrez, J; Hernandez, II</t>
  </si>
  <si>
    <t>Runoff and interrill erosion as affected by grass cover in a semi-arid rangeland of northern Mexico</t>
  </si>
  <si>
    <t>Runoff and interrill erosion are significantly affected by amount and type of cover and growing season on semi-arid rangelands. However, little is known about hydrologic and erosion processes in semi-arid rangelands of northern Mexico. Runoff rates and interrill erosion were measured by using simulated rainfall within a shortgrass community in five grass cover classes during the growing and dormant seasons. Differences in runoff and interrill erosion were found between classes of grass cover during both seasons. Runoff and interrill erosion are affected mostly by basal cover of grasses, aerial cover of grasses, organic matter, soil water content, sand content and percentage of cover by rock and gravel. (C) 1996 Academic Press Limited</t>
  </si>
  <si>
    <t>10.1006/jare.1996.0110</t>
  </si>
  <si>
    <t>WOS:A1996VT08600003</t>
  </si>
  <si>
    <t>Iglesias, J; Santos, M; Castillejo, J</t>
  </si>
  <si>
    <t>Annual activity cycles of the land snail Helix aspersa Muller in natural populations in north-western Spain</t>
  </si>
  <si>
    <t>Activity and inactivity (dormancy) periods of the land snail Helix aspersa Muller were monitored at monthly intervals during two years in two natural populations in Galicia (NW-Spain), one in an area of Mediterranean climatic influence and another in an Atlantic-climate area. The annual activity cycles of H. aspersa in Galicia are consistent with latitudinal adjustments of the life cycle of this species which shows a very wide distribution range, but also showed some special features related to the particular microclimate of each locality.</t>
  </si>
  <si>
    <t>Iglesias, Javier/N-3752-2014; Castillejo, Jose/E-9274-2016</t>
  </si>
  <si>
    <t>Iglesias, Javier/0000-0002-6326-624X; Castillejo, Jose/0000-0002-6872-2849</t>
  </si>
  <si>
    <t>10.1093/mollus/62.4.495</t>
  </si>
  <si>
    <t>WOS:A1996VY92800009</t>
  </si>
  <si>
    <t>Bear, J; Fountain, NB; Lothman, EW</t>
  </si>
  <si>
    <t>Responses of the superficial entorhinal cortex in vitro in slices from naive and chronically epileptic rats</t>
  </si>
  <si>
    <t>1. The main purposes of this study are to characterize the intracellular and extracellular responses of cells in superficial layers of entorhinal cortex (EC) in chronically epileptic animals, determine whether their altered physiology is dependent on being connected to hippocampus, and investigate whether there is evidence of augmented excitation and inhibitory interneuron disconnection. 2. Functional connectivity was maintained between the hippocampal area and the EC in vitro in a combined rat hippocampal-parahippocampal slice preparation by slicing with a vibratome at a 30-deg angle to the base of the brain. Three groups of animals were studied: naive animals, animals that had experienced a previous episode of (nonconvulsive) self-sustaining limbic system status elilepticus (SSLSE) induced by electrical stimulation resulting in a chronically epileptic slate, and animals in an electrode control group. Tn chronically epileptic rats and the electrode control group, studies were done on tissue contralateral to the side of electrode implantation. 3. Extracellular and intracellular recordings were made from the superficial layers of EC. Neurons in the superficial layers of the EC were activated by stimulation of the deep layers within the EC or the angular bundle adjacent to the EC, which contains axons from EC neurons. Responses could be elicited by antidromic and synaptic mechanisms by stimulation at tither site. Tn addition, a monosynaptic protocol was used that involved direct activation of interneurons with a stimulating electrode placed near the recording electrode in the presence of the ionotropic glutamate blockers D(-)-2-amino-5-phosphonovaleric acid (APV) and 6,7-dinitroquinoxaline-2-3-dione (DNQX). 4. Responses were collected over a range of stimulus intensities, from very low to high intensities, to construct input/output function (I/O) curves. Amplitudes and durations were measured at the lowest stimulus intensity that elicited a maximum response. 5. Extracellular field potential responses from electrode controls did not differ from naives qualitatively with respect to morphology of field potential responses or quantitatively with respect to response duration and amplitude. Field potential responses in tissue from post-SSLSE rats differed markedly in morphology from naive and electrode controls. being more complex, significantly longer in duration, and decreased in amplitude. These epileptiform responses were shortened markedly by blockade of N-methyl-D-aspartate (NMDA) receptors with APV, but this manipulation did not con vert responses to a normal morphology. These responses were abolished by blockade of non-NMDA mediated ionotropic glutamate receptors with DNQX. 6. During intracellular recordings of neurons in slices from both control and epileptic animals, neurons were quiescent under resting conditions in the absence of electrical stimulation. 7. Intracellular responses in electrode controls were identical to naive, and together were considered ''controls.'' In control tissue, evoked intracellular responses were similar to those previously described and most commonly consisted of an excitatory postsynaptic potential (EPSP) that was blocked partially by the NMDA-receptor antagonist APV, followed by hyperpolarizing potentials, which were identified electrophysiologically and pharmacologically as gamma-aminobuturic acid-A (GABA(A))- and GABA(B)-receptor-mediated inhibitory postsynaptic potentials (IPSPs). EPSPs were blocked completely by DNQX. 8. Tn chronically epileptic tissue, evoked inh acellular responses differed markedly from responses in control animals? exhibiting all-or-none prolonged paroxysmal depolarizing events with multiple superimposed action potentials in response to a single shock. These depolarizing events were reduced in duration and amplitude, but not abolished, in APV. IPSPs were not seen or markedly reduced at all stimulus intensities. These intracellular responses never resembled control responses. Intracellular responses correlated precisely in morphology and duration with extracellular field potentials. 9. In chronically epileptic tissue with the monosynaptic protocol used to directly activate inhibitory interneurons, hyperpolarizing potentials were evoked that were electrophysiologically and pharmacologically identified as GABA(A)- and GABA(B)-receptor-mediated IPSPs and did not differ from monosynaptic IPSPs in control animals. 10. The findings are consistent with the hypothesis that superficial layer EC cells are hyperexcitable, as in CA1, in this model and that this is due to augmented excitation and impaired inhibition, possibly because GABAergic inhibitory interneurons are dormant (disconnected from excitatory input). 11. These results constitute the first study of the EC in an animal model of chronic temporal lobe epilepsy and provide evidence of electrophysiologic changes outside of the hippocampus.</t>
  </si>
  <si>
    <t>WOS:A1996VT08200012</t>
  </si>
  <si>
    <t>Geographic variation in seed dormancy among populations of Echinochloa crus-galli</t>
  </si>
  <si>
    <t>In 1991-1993, we investigated the incidence of seed dormancy in 25 local populations of barnyard grass, Echinochloa crus-galli (L.) P.Beauv., in the western Czech Republic. The percentage of germination after 4 months after:ripening of dry seeds at 25 degrees C varied between 0.0 and 83.6%. Although there were significant annual differences in the percentage of germination at some localities, typical proportions of dormant seeds persisted over 3 years at field sites where the seed bank was not disturbed. One-way ANOVA (using data from 14 cultivated or abandoned fields) revealed that 73.0% of variance in seed dormancy incidence could be attributed to the effect of locality (P &lt; 0.001). Incidence of dormancy was not con-elated with mother plant stature (dry above-ground biomass, number of tillers, maximal stem height) nor seed mass. There was a significant correlation (r(2) = 0.403, P &lt; 0.005) between dormancy incidence at natural localities in 1991 and in F-1 offspring sown at experimental grounds at Praha-Ruzyne in 1992. The results indicate that heredity is important in maintaining local variation in seed dormancy, probably favoured by the self-pollinating reproduction of barnyard grass.</t>
  </si>
  <si>
    <t>10.1007/BF00333716</t>
  </si>
  <si>
    <t>WOS:A1996VW51200003</t>
  </si>
  <si>
    <t>Onstad, DW; Brewer, EF</t>
  </si>
  <si>
    <t>Modeling induction of diapause in North American Ostrinia nubilalis (Lepidoptera: Pyralidae) populations</t>
  </si>
  <si>
    <t>A general model for predicting diapause induction in most North American populations of European corn borer, Ostrinia nubilalis (Hubner), was created by statistically testing the influence of scotophase, civil twilight (the period before sunrise or after sunset when the sun is 6 degrees below the horizon), temperature, and latitude in equations calibrated with and validated against laboratory and field data. The best equation includes scotophase as hours of darkness per day, mean temperature, and latitude in decimal degrees. To predict diapause induction in the field, a larval maturation model and a function for determining the response of different larval instars must be calculated along with the basic equation. In the field, scotophase should be calculated by subtracting daylength and civil twilight from 24 h. The overall model explained about half the variability in the independent data for European corn borer populations in North America between 30 and 50 degrees N latitude.</t>
  </si>
  <si>
    <t>10.1093/ee/25.5.1140</t>
  </si>
  <si>
    <t>WOS:A1996VR84800035</t>
  </si>
  <si>
    <t>Wohltmann, A; Wendt, FE; Waubke, M</t>
  </si>
  <si>
    <t>The life cycle and parasitism of the European grasshopper mite Eutrombidium trigonum (Hermann 1804) (Prostigmata: Parasitengonae: Microthrombidiidae), a potential agent for biological control of grasshoppers (Saltatoria)</t>
  </si>
  <si>
    <t>The European grasshopper mite Eutrombidium trigonum (Hermann) lives concealed in the soil in relatively warm and xeric biotopes. The eggs and spermatophores display a moderate drought resistence. The adults, during mating and larvae leave the soil and are to be found on the soil surface. The host range of the parasitic larva is restricted to Saltatoria. The larval growth is much greater than that of other instars of E. trigonum; however, no damage or other effects on the hosts were obvious and usually the hosts survived parasitism. The active post-larval instars of E. trigonum are predatory and feed exclusively on the eggs of Acrididae. The life cycle of E. trigonum is uni- to semi-voltine and is synchronized by an obligatory diapause of the adult instar before reproduction.</t>
  </si>
  <si>
    <t>10.1007/BF00052806</t>
  </si>
  <si>
    <t>WOS:A1996VV58000001</t>
  </si>
  <si>
    <t>Olesen, JM</t>
  </si>
  <si>
    <t>From Naivete to experience: Bumblebee queens (Bombus terrestris) foraging on Corydalis cava (Fumariaceae)</t>
  </si>
  <si>
    <t>Pollination of Corydalis cava (Fumariaceae), an obligately self-incompatible forest spring herb with a complex Bower, was studied outside the range of its specialist pollinator, a long-tongued anthophorid bee. Here, the major pollinators were queens of the short-tongued opportunistic Bombus terrestris (Hymenoptera: Apidae) that had newly emerged from hibernation. Flowering of the C. cava population lasted 39 days, with a peak on the 14th day. During the first 14 days of the flowering period, bumblebees collected pollen (i.e., pollinated), perforated the flower spur and robbed the nectar (i.e., primary nectar-robbery). Over the first nine of these days, they perforated the flower spur at random. Then, during the following five days, they learned to locate the nectar and placed most holes in spurs where the surface of the nectar was located. After having perforated most of the flowers, queens changed their behavior to the slightly faster method of secondary nectar-robbing, i.e., using old nectar-robbing holes. Thus, plants with a specialized floral morphology which indicates a tight evolutionary history with specialist pollinators may survive without these specialists at their range margin through pollination interactions with opportunistic Bower foragers.</t>
  </si>
  <si>
    <t>Olesen, Jens M/A-3011-2009</t>
  </si>
  <si>
    <t>Olesen, Jens M/0000-0003-1998-1083</t>
  </si>
  <si>
    <t>1937-2353</t>
  </si>
  <si>
    <t>WOS:A1996WJ92500024</t>
  </si>
  <si>
    <t>AlSaffar, ZY; Grainger, JNR; Aldrich, J</t>
  </si>
  <si>
    <t>Temperature and humidity affecting development, survival and weight loss of the pupal stage of Drosophila melanogaster, and the influence of alternating temperature on the larvae</t>
  </si>
  <si>
    <t>1. The mean durations of development in the pupae of Drosophila melanogaster (Meigen) and their survival were measured at combinations of six constant temperatures (15, 20, 22.5, 25, 27.5 and 30 degrees C) and up to 11 levels of relative humidity. The thermal survival range for the pupae is between 15 and 30 degrees C, and the humidity viable range is between 60 and 100% RH. 2. The percentage water loss of the pupae was measured at six constant temperatures and four levels of relative humidity; There was a rapid increase in the percentage of water lost during the first 24 h exposure at all tested conditions. However, pupae reared at 100% RH at each constant temperature, sustained the lowest water loss. The percentage water loss increased as temperature increased, as humidity decreased and also with time. 3. The duration of larval development studied at six constant temperatures (15, 20, 22.5, 25, 27.5 and 30 degrees C) was inversely related to temperature. A wide range of alternating temperature regimes had a small, though statistically significant, accelerative effect on larval developmental time. Thus, the present results may be used as a basis for modelling development under changing temperatures, with the assumption that the developmental rate is nearly identical to that from a series of constant temperatures. Copyright (C) 1996 Published by Elsevier Science Ltd</t>
  </si>
  <si>
    <t>10.1016/S0306-4565(96)00025-3</t>
  </si>
  <si>
    <t>WOS:A1996VY72000016</t>
  </si>
  <si>
    <t>Norrbin, MF</t>
  </si>
  <si>
    <t>Timing of diapause in relation to the onset of winter in the high-latitude copepods Pseudocalanus acuspes and Acartia longiremis</t>
  </si>
  <si>
    <t>It is proposed that the timing of overwintering diapause in multivoltine, marine copepods is optimised as in insects and limnic copepods. Theoretical models state that resting should begin a period equivalent to 1 generation before the environment becomes unfavourable. Computer simulations and field studies have shown this to apply to insects and limnic copepods. The present paper tests and discusses the model predictions in relation to seasonal environmental changes and life history events for populations of Pseudocalanus acuspes (Giesbrecht, 1881) and Acartia longiremis T. Lilljeborg in North Norwegian fjords. These copepods switch from developing populations, with normally developing gonads, to resting populations, with immature gonads, within a few weeks in early fall. Phytoplankton abundance and primary production decline later in the fall.</t>
  </si>
  <si>
    <t>Norrbin, Fredrika/L-6670-2019</t>
  </si>
  <si>
    <t>10.3354/meps142099</t>
  </si>
  <si>
    <t>WOS:A1996VT88800010</t>
  </si>
  <si>
    <t>Kauhala, K</t>
  </si>
  <si>
    <t>Habitat use of raccoon dogs, Nyctereutes procyonoides, in southern Finland</t>
  </si>
  <si>
    <t>ZEITSCHRIFT FUR SAUGETIERKUNDE-INTERNATIONAL JOURNAL OF MAMMALIAN BIOLOGY</t>
  </si>
  <si>
    <t>Habitat use of raccoon dogs (Nyctereutes procyonoides) was studied in southern Finland during the snow-free seasons of 1990-1992 using radio tracking. Habitat selection within the study area and habitat use within the home range were examined. Raccoon dogs favoured shore areas especially during early summer. Shore areas with dense undergrowth provide food (e. g. frogs) and shelter, and raccoon dogs often escape into water when attacked. During autumn, raccoon dogs favoured moist heaths with abundant berries, which serve as an important food source before entering winter dormancy. The habitat use of raccoon dogs is thus affected by the availability of food, shelter and suitable den sites. Two features are common to dogs in all areas: 1) the are very often found near water and 2) during autumn they are more or less dependent on fruits and berries, which affects their habitat selection.</t>
  </si>
  <si>
    <t>0044-3468</t>
  </si>
  <si>
    <t>WOS:A1996VN57800002</t>
  </si>
  <si>
    <t>Horton, DR; Lewis, TM; Neven, LG</t>
  </si>
  <si>
    <t>Reduced cold-hardiness of pear psylla (Homoptera: Psyllidae) caused by exposure to external water and surfactants</t>
  </si>
  <si>
    <t>Overwintering pear psylla, Cacopsylla pyricola (Foerster), were misted with water or with one of several dilute solutions of water and surfactant, and then exposed to a range of subzero temperatures for 24 h. Misted psylla had significantly greater mortality than unmisted controls. Increases in mortality occurred at temperatures as warm as -6 degrees C, a temperature well within the range of conditions in the field. At extreme low temperatures (-18 degrees C) there was virtually no mortality in the unmisted controls, whereas mortality approached or reached 100% in several of the misted groups. Temperatures necessary to kill 50% of insects estimated for topically treated psylla ranged between -2.6 and -12.7 degrees C for surfactant-treated insects, and below -18 degrees C for water-treated or control insects. The possibility of using surfactants and water for control of overwintering pear psylla is discussed.</t>
  </si>
  <si>
    <t>10.4039/Ent128825-5</t>
  </si>
  <si>
    <t>WOS:A1996VT78800004</t>
  </si>
  <si>
    <t>Kudoh, H; Ishiguri, Y; Kawano, S</t>
  </si>
  <si>
    <t>Phenotypic plasticity in age and size at maturity and its effects on the integrated phenotypic expressions of life history traits of Cardamine flexuosa (Cruciferae)</t>
  </si>
  <si>
    <t>We analyzed variation in phenotypic plasticity of life history traits between two Cardamine flexuosa populations based on differences in plasticity of age and size at maturity. C. flexuosa (Cruciferae) is a facultative, vernalization-sensitive, long-day annual, and its phenology and the phenotypic expressions of many life history traits are largely controlled by photoperiod and vernalization in natural populations. We used plants from two populations which differed in their responses to chilling and photoperiod treatments. The timing of developmental processes was changed by controlling temperature and photoperiod regimes in growth chambers. Plasticity in size at maturity was analyzed as changes in a growth trajectory using two parameters, age at maturity (Delta t) and growth rate (k). Both traits showed plasticity, but differences between the populations were found mostly for Delta t. Distinctive differences in size at maturity of individuals in the two populations were mainly due to different amounts of plasticity in Delta t. Variations in plasticity of nine other life history traits and their associations to age and size at maturity were also analyzed. Variation for eight of the traits can be described, at least in part, as a function of age and size at maturity for both populations, and most of the variation in the total number of seeds was explained by age and size at maturity. Only age at maturity had any effect on changes in resource allocation. The nine life history traits were integrated through associated character expressions with age and size at maturity. Changes in the association between a trait and age and/or size at maturity were rather conservative compared to changes in the plasticity of a trait between the two populations. Associations with age and size at maturity are mostly explicable in terms of inherent relationships in the developmental processes, and they may limit the ecological range expansion and the adaptive evolution of plasticity in C. flexuosa. The negative correlation between reproductive allocation and age at maturity can be a cost of delaying maturation in C. flexuosa.</t>
  </si>
  <si>
    <t>Kudoh, Hiroshi/AAF-9497-2019</t>
  </si>
  <si>
    <t>10.1046/j.1420-9101.1996.9050541.x</t>
  </si>
  <si>
    <t>WOS:A1996VJ18300002</t>
  </si>
  <si>
    <t>Regional differences in diapause and post-diapause development of the fall web-worm, Hyphantria cunea Drury (Lepidoptera: Arctiidae)</t>
  </si>
  <si>
    <t>10.1303/aez.31.462</t>
  </si>
  <si>
    <t>WOS:A1996VD65600016</t>
  </si>
  <si>
    <t>Gassmann, A</t>
  </si>
  <si>
    <t>Life history and host specificity of Aphthona venustula Kutsch (Col, Chrysomelidae), a candidate for the biological control of leafy spurge (Euphorbia esula L) in North America</t>
  </si>
  <si>
    <t>Studies on the life history and host specificity of the root-feeding chrysomelid Aphthona venustula were made to determine the suitability of this insect as a classical biological control agent for leafy spurge (Euphorbia esula) in North America. The adults of A. venustula emerge in summer, and are in reproductive diapause until the following spring when the main adult feeding and oviposition activity occurs. A. venustula prefers mesic shaded and transitional areas but can survive on formerly forested land. The experimental adult feeding range of the beetle is restricted to species in genus Euphorbia, while the larval feeding range is restricted to species in subgenus Esula. Within its habitat in Europe, the beetle discriminates between species in subgenus Esula.</t>
  </si>
  <si>
    <t>10.1111/j.1439-0418.1996.tb01628.x</t>
  </si>
  <si>
    <t>WOS:A1996VG89500004</t>
  </si>
  <si>
    <t>Comparison of the hatch of Lymantria dispar (Lepidoptera: Lymantriidae) eggs from Russia and the United States after exposure to different temperatures and durations of low temperature</t>
  </si>
  <si>
    <t>Comparisons are made of the effects of temperature and duration of low temperature on egg hatch of North American and Russian gypsy moth, Lymantria dispar (L.), under controlled laboratory conditions. Percentage of hatch of embryonated eggs, days to Ist hatch after incubation at warm temperature and temporal distribution of hatch are used to compare hatch of different strains under various conditions. Eggs from 2 Russian gypsy moth strains required less exposure to low temperature to be able to hatch than did eggs from a North American strain. Hatch took longer to begin and proceeded more slowly in eggs held at constant 15 and 20 degrees C. Hatch did not occur for &gt;99% of North American and Russian eggs held at a constant 25 degrees C. Substantial variation in hatch in response to low temperature exists both within and between gypsy moth strains, making adaptation to a wide range of climates possible. Variation in diapause requirements within a strain and between strains can be assessed and compared by holding eggs for 60 d at 5 degrees C followed by incubation at 25 degrees C.</t>
  </si>
  <si>
    <t>10.1093/aesa/89.4.564</t>
  </si>
  <si>
    <t>WOS:A1996UX70700010</t>
  </si>
  <si>
    <t>Sievering, H; Rusch, D; Marquez, L</t>
  </si>
  <si>
    <t>Nitric acid, particulate nitrate and ammonium in the continental free troposphere: Nitrogen deposition to an alpine tundra ecosystem</t>
  </si>
  <si>
    <t>Atmospheric sampling of nitric acid vapor, particulate nitrate and ammonium has been ongoing at a 3540 m a.s.l. alpine tundra site on Niwot Ridge, Colorado, since January, 1993. These nitrogen (N) species data, in conjunction with meteorological data, N data at a 3020 m a.s.l. subalpine site, and back-trajectory information, show that over 90% of the sampling was obtained under free tropospheric but, apparently, N-enriched conditions. Seasonal concentration and estimated N dry deposition trends are presented. Dry plus wet atmospheric N loading is found to provide 2.5-3 kg N ha(-1) of new, available N to tundra plants during the growing season (mid-May to mid-September), of which 50%, or more, is dry deposited. During the eight-month, nongrowing season about 5 kg N ha(-1) is wet plus dry deposited to the aggrading snowpack or dormant tundra plants. Up to half of this nongrowing season N loading is made available to growing tundra plants during snowmelt. Thus, a total of 3-5 kg N ha(-1) is annually made available to tundra plants by atmospheric deposition of, primarily, anthropogenically derived N. This annual input of new, available N to nutrient N-limited tundra plants may be compared with the dominant pathway for plant N availability at Niwot Ridge-net mineralization of 10-12 kg N ha(-1) yr(-1) recycled through the soil. The ratio of atmospheric N deposition to net N mineralization, presently approaching 0.5, is higher at the Niwot Ridge alpine tundra ecosystem than at most other ecosystems in the continental U.S.</t>
  </si>
  <si>
    <t>10.1016/1352-2310(95)00463-7</t>
  </si>
  <si>
    <t>WOS:A1996UK36300007</t>
  </si>
  <si>
    <t>Leisner, JMR; Bilger, W; Lange, OL</t>
  </si>
  <si>
    <t>Chlorophyll fluorescence characteristics of the cyanobacterial lichen Peltigera rufescens under field conditions .1. Seasonal patterns of photochemical activity and the occurrence of photosystem II inhibition</t>
  </si>
  <si>
    <t>Photosystem (PS) II fluorescence of the cyanobacterial lichen Peltigera rufescens, together with microclimate parameters (light, temperature, relative humidity, and rainfall), was recorded over a complete year (September 1992 - August 1993). Measurements were made on thalli at two quasi-natural growing sites in a xerothermic steppe formation in the Botanical Garden, Wurzburg. The sites spanned the natural habitat range for the species, one being partly shaded whilst we increased exposure at the other by removing the steppe canopy. Chlorophyll fluorescence parameters were automatically determined at 20 minute intervals using a PAM-2000 fluorometer. From the fluorescence data, metabolically active phases of the poikilohydrous lichen could clearly be distinguished from dormancy. In the majority of cases, dormancy could be attributed to desiccation. During winter, frost inhibited activity completely at temperatures below -5 degrees C. Metabolic activity of the lichen occurred over a wide range of temperatures and light conditions including periods of very high light when photoinhibitory damage might have been expected. However, values of the optimal quantum efficiency of PS II (determined under low light at dawn) showed no depression (photoinhibition) except when metabolic activity of the lichen had been severely curtailed by frost and/or extended drought. The inhibition was reversed after even brief periods of normal metabolic activity. Peltigera rufescens, therefore, seemed to be well adapted to its natural environment and showed little photoinhibition as long as it frequently hydrated and became metabolically active.</t>
  </si>
  <si>
    <t>Bilger, Wolfgang/0000-0001-7800-4210</t>
  </si>
  <si>
    <t>WOS:A1996VB10400007</t>
  </si>
  <si>
    <t>Geiser, F; Coburn, DK; Kortner, G; Law, BS</t>
  </si>
  <si>
    <t>Thermoregulation, energy metabolism, and torpor in blossom-bats, Syconycteris australis (Megachiroptera)</t>
  </si>
  <si>
    <t>Since little information is available on torpor in bats of the suborder Megachiroptera, we investigated whether the small(18 g) blossom-bat Syconycteris australis displays torpor in the laboratory. Bats entered daily torpor when food and water were withheld for one night and the air temperature (T-a) was below about 26 degrees C. Torpor began shortly after lights went on in the morning and lasted for a maximum of 12 hours. During torpor at T-a 18 degrees C, metabolic rates fell to a minimum of about 15% of that in resting individuals at the same T-a, and to about 40% of the basal metabolic rate. The body temperature (T-b) during torpor was metabolically defended at or above about T-b 18 degrees C. Individuals that did not enter torpor in the morning reduced their T-b from about 34.5 degrees C, observed in resting individuals that had been fed during the previous night, to values between 30.2 and 32.8 degrees C, and the resting metabolic rate fell by about 25%. The ability to undergo short periods of torpor may explain why the distribution range of S. australis extends much further south than that of other small Australian megachiropteran bats.</t>
  </si>
  <si>
    <t>10.1111/j.1469-7998.1996.tb05944.x</t>
  </si>
  <si>
    <t>WOS:A1996UY83900012</t>
  </si>
  <si>
    <t>Kennedy, AD</t>
  </si>
  <si>
    <t>Antarctic fellfield response to climate change: A tripartite synthesis of experimental data</t>
  </si>
  <si>
    <t>This paper explores the biological consequences of climate change by integrating the results of a tripartite investigation involving fumarole, field manipulation and laboratory incubation experiments. The geographical region for this research is the maritime Antarctic. Under contemporary climate conditions, the lithosols in this region support only a sparse cryptogamic flora of limited taxonomic diversity and low structural complexity, However, the existence in geothermal areas of temperate species (e.g. Campylopus introflexus, Marchantia polymorpha, Philonotis acicularis) growing outside their normal biogeographical range suggests that elevated temperature and humidity may alter the trajectory of community development towards Magellanic or Patagonian composition. Productivity is also likely to increase, as indicated by significantly greater vegetative biomass recorded beneath climate-ameliorating soil covers than in controls. Barren fellfield soil samples transplanted to the laboratory and incubated at temperatures of 2-25 degrees C show rapid development of moss, algae and lichen propagules in the range 15-25 degrees C. A variety of species develop that have not been recorded in the field. The presence of exotic taxa indicates the existence of a dormant propagule bank in maritime Antarctic soils and suggests that no significant delay is likely to occur between the onset of climate warming and community development: instead, rapid establishment of those species favoured by the new climate conditions will yield a distinct founder effect, with increasing above- and below-ground biomass stimulating biogeochemical cycling. It is argued that the combined results of this synthesis identify generic responses to climate change arising from the importance at high latitudes of low temperature and water availability as limiting factors: subject to other growth resources being non-limiting, a more consistent stimulatory response to climate change may be expected than in temperate or tropical regions. The tripartite approach, encompassing field, microcosm and laboratory methodologies, renders the conclusions more robust than any single study considered in isolation.</t>
  </si>
  <si>
    <t>10.1007/BF00327897</t>
  </si>
  <si>
    <t>WOS:A1996VA14800001</t>
  </si>
  <si>
    <t>Vinogradova, EB; Reznik, SY; Kuprijanova, ES</t>
  </si>
  <si>
    <t>Ecological and geographical variations in the siphonal index of Culex pipiens larvae (Diptera: Culicidae)</t>
  </si>
  <si>
    <t>Culex pipiens Linnaeus is represented by two forms: the form molestus which is autogenous, stenagamous and has no reproductive diapause, and the form pipiens which is anautogenous, eurygamous and diapauses. The ecological, physiological and geographical variations in the larval siphonal index of C. pipiens (the ratio of the length of the siphon to its width at the base) was investigated using both original measurements and previously published data. In all, data were used from 259 collections from open water bodies (marshes, ditches, holes, barrels, etc.) and underground waters (house basements) in areas of Europe, Asia and part of Africa. Autogeny was studied in some cases by dissection of females. In C. pipiens the mean siphonal index was strongly correlated with ecology (water body type) and adult physiology (autogeny). In spite of high geographical and individual variation, which makes the identification of individual larvae difficult, the mean siphonal index can be used with certainty for the differentiation of populations of the two forms of C. pipiens.</t>
  </si>
  <si>
    <t>10.1017/S0007485300052573</t>
  </si>
  <si>
    <t>WOS:A1996UK92400010</t>
  </si>
  <si>
    <t>Vitagliano, E; Marchetti, E; Vitagliano, G</t>
  </si>
  <si>
    <t>Skewed sex-ratio, monogeny, and maternal sex determination in two geographical populations of Asellus aquaticus (L, 1758) (Isopoda)</t>
  </si>
  <si>
    <t>For the great majority of the amphipods and isopods a biased sex ratio is attributed to photoperiod or to micro-organisms present in the cytoplasm of the oocytes. Since monogenous pairs are found in orders and species phylogenetically very far from each other, in order to try and clarify this phenomenon, two geographical populations of Asellus aquaticus (Isopoda) were collected in the Netherlands and in Italy, where the duration of the cold season and the photoperiods are very different. From these parental (P) populations, 200 females and 200 males per population were randomly subsampled and bred under standard conditions of temperature and nutrition. One half of each P generation was subjected to 18 hours light per day, the other to 14 hours light per day. New-born of each pair (laboratory F1) were grown up to differentiation of external sexual characters under the same photoperiod experienced by the parents. Also, hybrid F1 generation, born from mating between the two populations, was conceived in both photoperiods, but, after birth, one half of the new-born was maintained in the same photoperiod in which they were conceived, the other half was grown under the other photoperiod. No significant difference between the sex ratios was found in the two photoperiods, neither between Italian nor between Dutch Asellus. The sex ratio of Dutch F1 is female biased, while it is male biased in Italian Asellus. The female- or male-biased sex ratio can be ascribed to the high proportion of monogenous pairs in which offspring sex ratio is significantly biased towards females (in the Dutch population) and/or in which offspring sex ratio is significantly biased towards males (in the Italian population). On the basis of these results we can rule out the influence of photoperiod in sex determination for this species. The results shown by the hybrids suggest some form of maternal inheritance. In fact, the hybrids' sex ratio as indeed the frequency of pairs breeding one sex alone, was skewed towards the same sex for which the maternal population showed a bias. We therefore consider the possibility of sex determination associated with a cytoplasmic factor (a mitochondrial DNA?), which would inactivate only one of the two sets of genes governing sex determination.</t>
  </si>
  <si>
    <t>10.1163/156854096X01041</t>
  </si>
  <si>
    <t>WOS:A1996UY39500004</t>
  </si>
  <si>
    <t>PerrotMinnot, MJ; Guo, LR; Werren, JH</t>
  </si>
  <si>
    <t>Single and double infections with Wolbachia in the parasitic wasp Nasonia vitripennis: Effects on compatibility</t>
  </si>
  <si>
    <t>Wolbachia are cytoplasmically inherited bacteria responsible for reproductive incompatibility in a wide range of insects. There has been little exploration, however, of within species Wolbachia polymorphisms and their effects on compatibility. Here we show that some strains of the parasitic wasp Nasonia vitripennis are infected with two distinct bacterial strains (A and B) whereas others are singly infected (A or B). Double and single infections are confirmed by both PCR amplification and Southern analysis of genomic DNA. Furthermore, it is shown that prolonged larval diapause (the overwintering stage of the wasp) of a double-infected strain can lead to stochastic loss of one or both bacterial strains. After diapause of a double-infected line, sublines were produced with AB, A only, B only or no Wolbachia. A and B sublines are bidirectionally incompatible, whereas males from AB lines are unidirectionally incompatible with females of A and B sublines. Results therefore show rapid development of bidirectional incompatibility within a species due to segregation of associated symbiotic bacteria.</t>
  </si>
  <si>
    <t>Werren, John/0000-0001-9353-2070</t>
  </si>
  <si>
    <t>WOS:A1996UN68400030</t>
  </si>
  <si>
    <t>Husband, BC; Barrett, SCH</t>
  </si>
  <si>
    <t>A metapopulation perspective in plant population biology</t>
  </si>
  <si>
    <t>1 A metapopulation approach considers the ecology and genetics of populations as a product of local dynamics and the regional processes of migration, extinction and colonization. While conventional metapopulation theory involves species with frequent population turnover, limited migration and random extinction, it is likely that metapopulation dynamics, broadly defined as the product of local population dynamics and dispersal, is a feature of all species. 2 Theoretical metapopulation models of single species make three critical insights. First, metapopulations will consist of a shifting mosaic of local populations linked through migration with only a fraction of the available habitat patches occupied at one time. Secondly, there is a threshold number of habitats available, below which the species cannot persist because extinction exceeds colonization. Thirdly, the antagonism between selective forces acting during recolonization and population growth can influence the evolution of phenotypic traits. Unfortunately, little empirical data is available to evaluate these ideas for plants or to address the broader issue of whether processes at a regional scale add anything to our understanding of population dynamics. 3 Plants may seem particularly appropriate for metapopulation analyses as a result of their immobility, strong spatial structure and restricted dispersal. However, a review of the literature revealed a paucity of studies that explicitly adopted a metapopulation approach, particularly in terms of testing theoretical models. We argue that this is because of the difficulty of measuring parameters such as extinction, colonization and migration that are central to most metapopulation models. 4 Plants possess a number of special features that present both challenges and opportunities for the development of new insights into the biology of metapopulations. Three particular characteristics, seed dormancy, restricted dispersal and local adaptation, need to be incorporated into existing theoretical models so they more accurately reflect the dynamics of plant metapopulations. Finally, more effort is needed to incorporate the explicit spatial structure of individuals within metapopulations and to investigate the effect that dispersion has on their growth and reproduction.</t>
  </si>
  <si>
    <t>Barrett, Spencer CH/M-3751-2013; Barrett, Spencer C.H./S-5782-2019</t>
  </si>
  <si>
    <t>Barrett, Spencer C.H./0000-0002-7762-3455</t>
  </si>
  <si>
    <t>10.2307/2261207</t>
  </si>
  <si>
    <t>WOS:A1996UV93900012</t>
  </si>
  <si>
    <t>Rosner, S; Fuhrer, E</t>
  </si>
  <si>
    <t>Studies on ecophysiological aspects of the hibernation of the Spruce Sawfly, Pristiphora abietina Christ (Hym, Tenthredinidae)</t>
  </si>
  <si>
    <t>Pristiphora abietina survives the winter as a nymph in a cocoon resting in the upper layer of soil litter. In order to understand the causes of doubtful nymph mortality, the cold resistance and some features related to it were tested by experiments. During the period from July to March, the nymphs exhibit poor supercooling abilities, in the range from -3.6 to -7.7C. The mean supercooling points show seasonal changes, with the lowest temperatures in November/December. The nymphs usually survived freezing at temperatures a few degrees beyond the supercooling point in dry and wet environments. Thus, Pristiphora abietina nymphs appear to be tolerant to freezing, as well as to inoculative freezing. Because the cocoon is permeable to water it does not protect the nymphs from superficial wetting. The cocoons represent an efficient shelter against transpiration, but even naked nymphs lose water very slowly in dry air. Therefore, a negative correlation between sensitivity to desiccation and tolerance to inoculative freezing is presumed. Physiological and ecological aspects of this feature are discussed within the context of hibernation.</t>
  </si>
  <si>
    <t>10.1111/j.1439-0418.1996.tb01595.x</t>
  </si>
  <si>
    <t>WOS:A1996UM38500006</t>
  </si>
  <si>
    <t>Gutterman, Y</t>
  </si>
  <si>
    <t>Temperatures during storage, light and wetting affecting caryopses germinability of Schismus arabicus, a common desert annual grass</t>
  </si>
  <si>
    <t>The common desert annual grass Schismus arabicus produces many tiny caryopses which germinate only after dry storage at high summer temperatures. Two years after maturation 24% germinated within 22 h in the dark at 20 degrees C. At 20 degrees C or lower in light, there was less germination than in dark, although not at 25 degrees C and 30 degrees C. The lower the temperature, within the range 5-15 degrees C, the longer the delay in the start of germination and the lower the levels of germination in light and dark. In alternating summer temperatures of 18 h at 20 degrees C and 6 h at 40 degrees C, the percentage of germination was higher (53%) than in winter temperatures of 18h at 15 degrees C and 6h at 5 degrees C (40%). The ecological importance of germination regulated by post-maturation dry storage duration and temperatures, and temperatures during wetting, under light or dark, is discussed. (C) 1996 Academic Press Limited</t>
  </si>
  <si>
    <t>10.1006/jare.1996.0047</t>
  </si>
  <si>
    <t>WOS:A1996UW52800007</t>
  </si>
  <si>
    <t>Kingan, TG; Shabanowitz, J; Hunt, DF; Witten, JL</t>
  </si>
  <si>
    <t>Characterization of two myotropic neuropeptides in the FMRFamide family from segmental ganglia of the moth Manduca sexta: Candidate neurohormones and neuromodulators</t>
  </si>
  <si>
    <t>We have characterized two new members of the FMRFamide family of neuropeptides from the segmental ganglia of the tobacco hornworm Manduca sexta. Levels of peptides in ganglia used for purification were enhanced by manipulating their exposure to the steroid molting hormones. Explants of ganglia were cultured in the low-level ecdysteroid environment of diapausing pupae shown previously to evoke accumulation of FMRFamide-like immunoreactivity (FLI). Sufficient material for sequencing was obtained from 180 explanted ganglia. Extracts of ganglia were fractionated using two reverse-phase liquid chromatography procedures, and the immunoreactive fractions were subjected to sequence analysis using electrospray mass spectrometry. The sequences of the two peptides were determined to be GNSFLRFamide and DPSFLRFamide. These peptides have been named MasFLRFamide II and MasFLRFamide III, respectively; the previously characterized M. sexta FLRFamide (pEDVVHSFLRFamide) has been renamed MasFLRFamide I. The three peptides show distinctive tissue and developmental distributions as determined from fractionated extracts of larval and adult central nervous system structures and neurohemal organs. In the retrocerebral corpora cardiaca/corpora allata, MasFLRFamide I was the predominant form, while in the segmental ganglia MasFLRFamides II and III predominated. Higher levels of MasFLRFamide I and II were found in the adult, whereas there was little apparent change in the level of MasFLRFamide III upon metamorphosis. Determinations of peptide levels in fractionated hemolymph of newly emerged moths revealed that levels of MasFLRFamide I and III could exceed 10 nmol l(-1). The actions of the three peptides were tested on the moth ileum, MasFLRFamides II and III were found to be stimulatory. At 1 nmol l(-1), these peptides induced robust increases in the rate of rhythmic longitudinal and peristaltic waves of contractions. In contrast, MasFLRFamide I was ineffective even at 20 nmol l(-1). Thus, while all three peptides have the characteristics of neurohormones in M. sexta, the physiological findings show that the heptapeptide FLRFamides have properties distinct from those of the decapeptide.</t>
  </si>
  <si>
    <t>Hunt, Donald F/I-6936-2012</t>
  </si>
  <si>
    <t>Hunt, Donald F/0000-0003-2815-6368</t>
  </si>
  <si>
    <t>WOS:A1996UL12200008</t>
  </si>
  <si>
    <t>Robinson, JJ; Aitken, RP; Atkinson, T; Wallace, JM; McNeilly, AS</t>
  </si>
  <si>
    <t>Effect of continuous infusion of thyrotrophin-releasing hormone on plasma prolactin and on ovarian activity in melatonin-treated ewes</t>
  </si>
  <si>
    <t>Twelve anoestrous ewes maintained under natural photoperiod at 57 degrees N received an oral dose of 3 mg melatonin daily at 15:00 h from 1 May. Starting 41 days later and extending from 11 June until 5 September, six of the ewes were also infused continuously with 0.8 mg thyrotrophin-releasing hormone (TRH) day(-1) via subcutaneous osmotic minipumps. The remaining six ewes acted as controls. Behavioural oestrus, ovulation rate and luteal function were determined by exposure to a vasectomized ram, laparoscopy and the measurement of progesterone in peripheral plasma, respectively. TRH infusion stimulated a sustained increase (P &lt; 0.001) in plasma concentrations of thyroxine, tri-iodothyronine and prolactin (thyroxine: 158 +/- 9.3 and 65 +/- 7.7 nmol l(-1) for TRH-infused and control ewes, respectively; tri-iodothyronine, 2.6 +/- 0.12 and 1.1 +/- 0.19 nmol l(-1) and prolactin, 57 +/- 12 and 11 +/- 2 mu g l(-1)). No ewes were in oestrus before the TRH infusion and the mean number of behavioural oestrous cycles per ewe during the infusion period was 1.3 +/- 0.33 and 2.5 +/- 0.34 for TRH-infused and control ewes, respectively (P &lt; 0.05). Corresponding mean intervals from 1 May to the onset of the first luteal phase (progesterone &gt; 1 ng ml(-1)) were 88 +/- 8.9 and 79 +/- 3.5 days (not significant). TRH infusion had no effect on the mean numbers of corpora lutea (1.7 +/- 0.14 and 1.6 +/- 0.20 for TRH-infused and control ewes, respectively), but was associated with a lower mean incidence of normal luteal phases (1.5 +/- 0.43 versus 2.7 +/- 0.21, P = 0.052). Abnormalities in luteal function included delayed initial expression, extended ovarian cycles, suprabasal periovulatory progesterone concentrations and protracted periods of low progesterone secretion between successive ovarian cycles. Thus continuous TRH infusion suppressed plasma prolactin, doubled the circulating concentrations of thyroxine and tri-iodothyronine, and was associated with a wide range of abnormalities in ovarian function and endocrine status, the nature of which varied between ewes.</t>
  </si>
  <si>
    <t>WOS:A1996UM85200004</t>
  </si>
  <si>
    <t>Zadereev, ES; Gubanov, VG</t>
  </si>
  <si>
    <t>The role of population density in gamogenesis induction in Moina macrocopa (Cladocera: Crustacea)</t>
  </si>
  <si>
    <t>Combined influence of population density, temperature and photoperiod on the gamogenesis of individual females of M. macrocopa was investigated. In all experiments the influence of population density was associated with the direct effect of ''swarm water''. The photoperiod in its broad natural range also influences gamogenesis induction. The increase in temperature above optimum but lower than lethal level sharply decreases the efficiency of gamogenesis. In this case stimulation of gamogenesis is possible by combined effect of poor feeding and high population density. If temperature and photoperiod are optimum for partenogenetic population the change of reproduction mode in low-density population of M. macrocopa is determined by poor feeding white in high-density populations density itself is more important. However the increase in food concentration descreases the efficiency of ''swarm water'' on the gamogenesis induction. According to the hypothesis of nondirect influence of population density an individual decreases its filtarion rate (and starves) under ''swarm water'' condition.</t>
  </si>
  <si>
    <t>Zadereev, Egor/J-2200-2012</t>
  </si>
  <si>
    <t>WOS:A1996UX62300004</t>
  </si>
  <si>
    <t>Austin, ABM; Tatchell, GM; Harrington, R; Bale, JS</t>
  </si>
  <si>
    <t>Adaptive significance of changes in morph production during the transition from parthenogenetic to sexual reproduction in the aphid Rhopalosiphum padi (Homoptera: Aphididae)</t>
  </si>
  <si>
    <t>Many aphid species have life cycles which alternate between asexual reproduction during spring and summer and sexual reproduction in autumn. This paper describes the sequences of morphs produced by clones of Rhopalosiphum padi (Linnaeus) in response to a range of photoperiods and temperatures in the laboratory, and under semi-natural conditions at the time of year when the transition from parthenogenetic to sexual reproduction occurs. By using similarities in the order in which the various morphs were born, clones of R. padi were found to produce eight progeny sequence types. A clone of X. padi will produce these sequence types sequentially as it changes from parthenogenetic to fully sexual reproduction. The progeny sequence produced by clones under conditions corresponding to those of spring and summer consist of parthenogenetic females only. During late summer, production of parthenogenetic females is followed by males. Later in the year, a clone produces progeny sequences consisting of parthenogenetic females, gynoparae and males. The asexual phase of reproduction is terminated in late autumn when only gynoparae and males are born. A minority of clones terminate parthenogenetic reproduction by producing only gynoparae. The function of these changes in progeny sequence in maximizing the reproductive success of a clone of X. padi is discussed.</t>
  </si>
  <si>
    <t>10.1017/S0007485300052317</t>
  </si>
  <si>
    <t>WOS:A1996UE24400001</t>
  </si>
  <si>
    <t>Orr, MR</t>
  </si>
  <si>
    <t>Life-history adaptation and reproductive isolation in a grasshopper hybrid zone</t>
  </si>
  <si>
    <t>Patterns of life-history adaptation and reproductive isolation were investigated in the acridid grasshoppers Melanoplus sanguinipes and M. devastator, which hybridize along an altitudinal gradient in the Sierra Nevada of California. Melanoplus sanguinipes females crossed with M. devastator males produced eggs that were approximately half as viable as eggs from other crosses. Diminished viability was not attributable either to infection by Wolbachia pipientis or to failure of sperm transfer. When offered an opportunity to choose a mate, females from all populations discriminated against males of the other species, whereas in no-choice tests measuring copulation duration only females from the tails of the dines showed preferences. Melanoplus sanguinipes, found at high elevations where the growing season is short, exhibited faster egg hatch, faster larval development, smaller adult body sizes, and smaller clutch sizes than M. devastator. Melanoplus devastator, from California's Central Valley, endured a hot and dry summer in a reproductive diapause that was absent in M. sanguinipes. Clines in reproductive diapause and clutch size coincided with the region of reproductive incompatibility. Development time, body size, and hatch time also changed across the hybrid zone, but the regions of largest transitions in these traits were either difficult to locate using the limited populations studied here or were not coincident with the zone's center. A method is described for combining ecological and phylogenetic analyses to address the unknown issue of whether life-history divergence has conributed to reproductive isolation in this system.</t>
  </si>
  <si>
    <t>Orr, Matthew/0000-0002-2546-8625</t>
  </si>
  <si>
    <t>10.2307/2410843</t>
  </si>
  <si>
    <t>WOS:A1996UJ15600020</t>
  </si>
  <si>
    <t>Seasonal and latitudinal variation in supercooling ability of the house spider, Achaearanea tepidariorum (Araneae: Theridiidae)</t>
  </si>
  <si>
    <t>1. To elucidate the impact of winter climates on supercooling in arthropod species, seasonal patterns of supercooling in a chill-tolerant spider, Achaearanea tepidariorum, were compared, from six populations in different climates (from 26 degrees 12'N to 43 degrees 03'N) in Japan. 2. The summer supercooling point (SCP) was stable at around -8 degrees C over the geographical range, while the winter SCP tended to be lower at higher latitudes. This was caused by the proportional increase of spiders with lowered SCPs at the higher latitudes. 3. SCP was closely related to the feeding status of individuals: the northern spiders with low SCP ceased to feed in winter, while the southern spiders with high SCP fed actively throughout the year. 4. Cessation of feeding and SCP depression were components of the diapause syndrome for the cool-temperate spiders, but these components were independent of diapause in the subtropical spiders. 5. These observations indicate that latitudinal variation in winter SCP is the result of genetic differentiation among populations and the connection of SCP depression with diapause may have evolved secondarily as spiders expanded from the subtropical to the temperate zone.</t>
  </si>
  <si>
    <t>10.2307/2389842</t>
  </si>
  <si>
    <t>WOS:A1996UV19200004</t>
  </si>
  <si>
    <t>Gahr, M; Kosar, E</t>
  </si>
  <si>
    <t>Identification, distribution, and developmental changes of a melatonin binding site in the song control system of the zebra finch</t>
  </si>
  <si>
    <t>In many avian species, singing is a circadian or seasonal behavior that appears to be widely dependent on gonadal steroid hormones. To explore the possibility of a further hormone-dependent vocal control mechanism driven by the action of melatonin, we examined the binding of iodinated melatonin (IMEL) in the vocal control network of adult and juvenile (22- and 40-day-old) zebra finches. IMEL binding areas of the zebra finch brain were localized and characterized by using quantitative in vitro autoradiography. In the vocal control system, dense IMEL binding site; were restricted to the nucleus hyperstriatalis ventrale, pars caudalis (HVC). The binding of IMEL to the HVC and to visual areas, e.g., the ectostriatum and the optic tectum, was saturable and showed a single class of high-affinity binding sites with binding affinities (K(d)s) in the range of 5-20 pM. Competition experiments with various indols and IMEL showed that the I:MEL binding site in the zebra finch brain has properties similar to the high-affinity melatonin receptor described in the chicken, in the house sparrow, and in the mammalian brain and retina. Similar to the zebra finch HVC, the HVC of other songbirds, e.g., male canaries and male house sparrows, has the most intense IMEL binding of all areas of the vocal control network. The IMEL binding in the forebrain vocal control areas of the zebra finch, but not that in the visual processing areas, was sexually dimorphic in correlation with the sexually dimorphic: neuroanatomy of the forebrain vocal control areas. In the HVC, there is a developmental increase in the maximal number of binding sites for IMEL and in the protein content, so that the adult phenotype of dense IMEL binding develops between day 40 and day 80. The distribution and developmental pattern of IMEL binding in the song system suggests that melatonin has a role in the motor control of singing. Melatonin binding sites in HVC could link HVC-based song control to circadian and circannual changes in the photoperiod independent of gonadal steroids. (C) 1996 Wiley-Liss, Inc.</t>
  </si>
  <si>
    <t>WOS:A1996UC71400011</t>
  </si>
  <si>
    <t>Hirche, HJ</t>
  </si>
  <si>
    <t>Diapause in the marine copepod, Calanus finmarchicus - A review</t>
  </si>
  <si>
    <t>OPHELIA</t>
  </si>
  <si>
    <t>Trans-Atlantic Study of Calanus Finmarchicus (TASC) Workshop</t>
  </si>
  <si>
    <t>APR 05-07, 1994</t>
  </si>
  <si>
    <t>UNIV OSLO, OSLO, NORWAY</t>
  </si>
  <si>
    <t>Int Council Explorat Sea</t>
  </si>
  <si>
    <t>UNIV OSLO</t>
  </si>
  <si>
    <t>Overwintering strategy plays a key role in the life cycle of Calanus finmarchicus. This species has developed adaptations such as arrested development, ontogenetic vertical migration and reduced metabolism in late developmental stages in order to survive long periods of food shortage, typical of temperate and high latitudes. At the same time preparations for the reproductive period are an integral part of its overwintering physiology. Terms such as resting phase or stage, dormancy, quiescence, hibernation and diapause are frequently encountered in descriptions of the overwintering conditions, but have not been defined. As many aspects of insect diapause are also found in the overwintering physiology of C. finmarchicus, an attempt was made to classify patterns of overwintering physiology according to insect diapause phases. A short comparison was also made with the diapause of freshwater cyclopoids. Although, with the knowledge available, it is difficult in some cases correspondence in the sequence of physiological changes suggest equivalence of insect and cyclopoid diapause and the physiology of the overwintering stages of Calanus finmarchicus.</t>
  </si>
  <si>
    <t>0078-5326</t>
  </si>
  <si>
    <t>10.1080/00785326.1995.10429843</t>
  </si>
  <si>
    <t>WOS:A1996UP52100009</t>
  </si>
  <si>
    <t>Schoschina, EV; Makarov, VN; Voskoboinikov, GM; vandenHoek, C</t>
  </si>
  <si>
    <t>Growth and reproductive phenology of nine intertidal algae on the Murman coast of the Barents Sea</t>
  </si>
  <si>
    <t>Monthly replicate samples of 30 plants of each of nine species were collected in the intertidal zone in the Dalnezelenetskaya Inlet, Murman coast, Barents Sea. Germlings and new shoots emerged in great quantities in March when temperature was near 0 degrees C and daylength 10-13 h. All nine intertidal species on the Murman coast exhibit a period of rapid vegetative growth in early spring, at temperatures far below the optimum temperatures in at least five of them for which experimental evidence from the literature is available. The increasing light level in early spring is probably responsible for this growth. In six of them (Ulvaria obscura, Monostroma grevillei, Chorda filum, Chordaria flagelliformis, Stictyosiphon tortilis, Dumontia contorta) summer peaks of reproduction are apparently responsible for the summer decline of the thalli. The last five of these six have heteromorphic life histories in which microthallus stages are thought to ensure approximate synchronization of early spring recruitment (for instance by short day induction of microthallus development at autumnal temperatures, as in D. contorta and M. grevillei). In one species (Membranoptera alata), with an isomorphic diplohaplontic life history, early spring recruitment is thought to be ensured by the release of tetraspores and carpospores in winter. Earlier expectations that southern species would shift their reproduction to the summer near their northern distribution boundary were not confirmed. The general conclusion is that each of the nine species has approximately the same seasonal cycle of growth and reproduction in various parts of its geographic range, with only minor shifts from spring towards summer (but precise data on seasonal cycles elsewhere are scarce). This suggests that there may be subtle differences in temperatures and photoperiods triggering the onset of reproduction; this aspect needs further experimental testing of strains from the Murman coast.</t>
  </si>
  <si>
    <t>10.1515/botm.1996.39.1-6.83</t>
  </si>
  <si>
    <t>WOS:A1996UH39700002</t>
  </si>
  <si>
    <t>Polavarapu, S; Seabrook, WD</t>
  </si>
  <si>
    <t>Seasonal diapause development, effects of temperature and photoperiod on postdiapause egg development, and validation of a degree-day model predicting larval eclosion of blueberry leaftier, Croesia curvalana (Kearfott) (Lepidoptera: Tortricidae)</t>
  </si>
  <si>
    <t>Eggs of blueberry leaftier, Croesia curvalana (Kearfott), were transferred from outdoors at 15-day intervals from 15 November to 1 March and held in the laboratory at 20 degrees C, 16L:8D. Mean hatching time continually decreased with each successive transfer date and was significantly shorter for eggs transferred on 1 March compared with any previous transfer date. Transfer date also had a significant effect on percentage hatch, which generally increased with longer exposure of eggs to outdoor conditions. Mean hatching time was longer under 10L:14D photoperiod than at 13L:11D or 16L:8D conditions at all three temperatures studied. Rate of postdiapause development was linearly related to constant temperatures in the range from 6 to 25 degrees C, but appeared to have deviated from linearity at 30 degrees C. The lower threshold temperature for postdiapause development of eggs was estimated to be 3.4 degrees C. Means of 60, 77, and 97 degree-days above a lower threshold of 3.5 degrees C were required for hatching of the 10th, median, and 90th percentile of eggs under laboratory conditions, respectively. In each of 3 years, eclosion of first-instar larvae occurred over a 10- to 17-day period in late April to mid-May. Degree-day accumulations based on litter temperatures in the field predicted the dates of 10th, 50th and 90th percentile eclosion of first-instar larvae within +/-2 days of the observed dates.</t>
  </si>
  <si>
    <t>10.4039/Ent128187-2</t>
  </si>
  <si>
    <t>WOS:A1996UL46300003</t>
  </si>
  <si>
    <t>Nasri, K; Juchault, P; Mocquard, JP; SoutyGrosset, C</t>
  </si>
  <si>
    <t>Seasonal reproduction in Hemilepistus reaumuri (Audouin, 1826), a terrestrial isopod of semi-arid zones</t>
  </si>
  <si>
    <t>In Hemilepistus reaumuri (Audouin, 1826), a monogamous desert isopod, control of reproduction by external factors is studied in females from a Tunisian population. In the wild, females perform only one brood (in May). In contrast to isopods submitted to temperate climates (long day species), H. reaumuri is unsensitive to photoperiod. Onset of reproduction is dependent on temperature: it occurs only when temperature is higher than 15 degrees C (between 15 degrees C and 20 degrees C). Moreover, at 25 degrees C, the lag time of the onset of reproduction is shortened by 50% in comparison with the delay obtained at 20 degrees C. Whereas an isolated female remains in sexual rest, the presence of a male (even separated from the female by a wire netting) speeds up vitellogenesis following by moult. The beginning of burrow digging is well correlated with the initiation of reproduction (second phase of vitellogenesis).</t>
  </si>
  <si>
    <t>10.1163/156854096X00538</t>
  </si>
  <si>
    <t>WOS:A1996UL45900008</t>
  </si>
  <si>
    <t>Alekseev, VR; Starobogatov, YI</t>
  </si>
  <si>
    <t>Types of diapause in Crustacea: Definitions, distribution, evolution</t>
  </si>
  <si>
    <t>International Symposium on Diaupause in the Crustacea</t>
  </si>
  <si>
    <t>SEP 12-17, 1994</t>
  </si>
  <si>
    <t>ST PETERSBURG, RUSSIA</t>
  </si>
  <si>
    <t>Russian Fdn Fundamental Investigat</t>
  </si>
  <si>
    <t>Definitions of diapause and of the three types of diapause (embryonal, larval and imaginal) as they apply to the Crustacea are given and the distribution of the types among different orders of crustaceans is discussed. A special role of diapause as a way to escape competition among ecologically similar species is noted and the significance of photoperiod responses as a pace-maker of the biorhythmical function of diapause for a wide range of species is demonstrated. A common unspecific regression for the description of the level of depression of oxygen consumption with duration of diapause in crustaceans of different sizes, different orders and different types of diapause is suggested. A special significance of embryonal diapause for the adaptation of palaeo-, meso- and neolimnic species of crustaceans that migrated from the sea into inland waterbodies is postulated.</t>
  </si>
  <si>
    <t>alekseev, victor r/C-7086-2014; Alekseev, Victor/X-7437-2019</t>
  </si>
  <si>
    <t>alekseev, victor r/0000-0002-1968-2609; Alekseev, Victor/0000-0002-1968-2609</t>
  </si>
  <si>
    <t>10.1007/BF00016801</t>
  </si>
  <si>
    <t>WOS:A1996UE14900003</t>
  </si>
  <si>
    <t>Brendonck, L</t>
  </si>
  <si>
    <t>Diapause, quiescence, hatching requirements: What we can learn from large freshwater branchiopods (Crustacea:Branchiopoda:Anostraca, Notostraca, Conchostraca)</t>
  </si>
  <si>
    <t>The extent to which dormancy in large freshwater branchiopods is controlled endogenously (diapause) or exogenously (quiescence) is not always clear. It is assumed that both processes occur even within the same brood. Based on the effectiveness of common diapause-deactivating processes such as desiccation, hibernation, and resting, it can be stated that diapause is not a general process controlling responsiveness of large freshwater branchiopod eggs. Only in limited cases unequivocal evidence for the positive influence of these treatments is found. With few exceptions, hatching of activated cysts is effected by specific conditions that may even differ among conspecific populations. Generally, each species (or even population) has a specific temperature range or regime for optimal hatching performance. In a suitable thermal environment with sufficient light and oxygen, hatching is invariably invoked by a low osmotic medium. The erratic hatching pattern in most species is thought to be an adaptation to the variable temporary habitat. Hatching is generally spread over several days or even weeks, but the highest peak usually occurs on the first or second day of hatching. Low hatching percentages were found only in subtropical/desert species and may be a reflection of the low chances for successful reproduction. Generation carry-over of propagules in the egg bank by dormancy, and hatching at low conductivity, are, together with obligate oviparity and absence of an asexual life cycle phase, thought to be highly adaptive to the temporary environment. This enabled large branchiopods to survive since the Upper Cambrian.</t>
  </si>
  <si>
    <t>10.1007/BF00016809</t>
  </si>
  <si>
    <t>WOS:A1996UE14900011</t>
  </si>
  <si>
    <t>Allen, EJ; Allen, LJS; Gilliam, X</t>
  </si>
  <si>
    <t>Dispersal and competition models for plants</t>
  </si>
  <si>
    <t>New models for seed dispersal and competition between plant species are formulated and analyzed. The models are integrodifference equations, discrete in time and continuous in space, and have applications to annual and perennial species. The spread or invasion of a single plant species into a geographic region is investigated by studying the travelling wave solutions of these equations. Travelling wave solutions are shown to exist in the single-species models and are compared numerically. The asymptotic wave speed is calculated for various parameter values. The single-species integrodifference equations are extended to a model for two competing annual plants. Competition in the two-species model is based on a difference equation model developed by Fakes and Mailer [26]. The two-species model with competition and dispersal yields a system of integrodifference equations. The effects of competition on the travelling wave solutions of invading plant species is investigated numerically.</t>
  </si>
  <si>
    <t>WOS:A1996TZ31400004</t>
  </si>
  <si>
    <t>Grigg, R; Lichtwardt, RW</t>
  </si>
  <si>
    <t>Isozyme patterns in cultured Harpellales</t>
  </si>
  <si>
    <t>Trichomycetes (Zygomycota) are arthropod-associated fungi consisting of three orders, only one of which, the Harpellales, contains cultured species. Isozyme patterns were studied using starch gel electrophoresis of 108 isolates representing 18 described species from six genera of Harpellales (Capniomyces, Furculomyces, Genistelloides, Simuliomyces, Smittium, and Trichozygospora), and some undescribed species of Smittium, as well as three isolates of Amoebidium parasiticum (Amoebidiales) and three species of nontrichomycetous fungi. A total of 176 different band positions for 13 loci in 11 enzyme systems were produced. The banding patterns were consistent with haploidy. Numerical taxonomic and principal coordinate analyses of Trichomycetes compared isozyme variation within and among described and undescribed species, including three named isolates of uncertain identity. There was no discernible pattern among the cultures attributable to geographic origin or type of insect host family. Isolates of described species produced similarity clusters that generally correlated well with morphologically defined genera and species. Based on isozyme patterns, one isolate tentatively identified as G. hibernus was re-examined and reclassified as C. stellatus. Thirty-six undescribed isolates of Smittium produced seven clusters that probably represent new species. Other undescribed Smittium isolates grouped with described species and may be conspecific. Cophenetic correlation coefficients for 13 clusters of Harpellales species were greater than or equal to 0.90, but for A. parasiticum it was only 0.87; the latter may represent a species complex. Thirty-two isolates of Sm. culisetae originating from France, Australia, Japan, and six USA states (including Hawaii) were isozymically very similar or identical to each other, despite differences in their geographic origins and dipteran host families. A phenogram based on isozyme patterns generally corresponded with one from a previous immunological study.</t>
  </si>
  <si>
    <t>10.2307/3760926</t>
  </si>
  <si>
    <t>WOS:A1996UG30500009</t>
  </si>
  <si>
    <t>Baskin, CC; Chester, EW; Baskin, JM</t>
  </si>
  <si>
    <t>Effect of flooding on annual dormancy cycles in buried seeds of two wetland Carex species</t>
  </si>
  <si>
    <t>Buried seeds of Carer comosa and C. stricta were exposed to nonflooded and flooded conditions and natural seasonal temperature changes for 30.5 and 33 mo, respectively. At 1-, 2- or 6-mo intervals, exhumed seeds were tested for germination in light and darkness over a range of daily thermoperiods. Freshly-matured seeds of both species were conditionally dormant; maximum germination was at 35/20 degrees C, in light. Dormancy decreased in nonflooded and flooded seeds of C, comosa during late autumn and winter but the decrease was greater in flooded than in nonflooded seeds. Nonflooded and flooded seeds of C, stricta gained the ability to germinate in light during the first summer of burial and in darkness during the following winter. Seeds of neither species germinated while they were buried in pots of soil under either nonflooded or flooded conditions in the nonheated greenhouse. Nonflooded and flooded seeds of both species incubated in light and flooded seeds of C. comosa incubated in darkness had an annual conditional dormancy/nondormancy cycle, being conditionally dormant in summer and autumn and nondormant in spring. However, nonflooded seeds of C comosa incubated in darkness remained dormant, germinating to only 1%. Most nonflooded and flooded seeds of C stricta incubated in darkness had an annual dormancy/nondormancy cycle, being dormant in summer and nondormant in spring. Thus, flooding influenced the annual changes in dormancy states of buried seeds of C. comosa, but it had no effect on seeds of C. stricta.</t>
  </si>
  <si>
    <t>10.1007/BF03160648</t>
  </si>
  <si>
    <t>WOS:A1996UD99800009</t>
  </si>
  <si>
    <t>Collier, RH; Finch, S</t>
  </si>
  <si>
    <t>Field and laboratory studies on the effects of temperature on the development of the carrot fly (Psila rosae F)</t>
  </si>
  <si>
    <t>The thermal requirements for the pre-oviposition period, egg, larval, pupal and adult stages of the carrot fly were measured under held conditions and at a range of constant temperatures in the laboratory. In the laboratory, the pre-oviposition period lasted from 4 days at 24 degrees C to 28 days at 9 degrees C. In general, female carrot flies laid about 20-40 eggs in each batch. Once the first eggs had been laid, subsequent batches were laid after an average of 3 days at 24 degrees C to 7 days at 11.5 degrees C. The numbers of days required for egg, larval and pupal development ranged from 5, 31 and 24 days respectively at 21.5 degrees C to 25, 145 and 84 days respectively at 9 degrees C. Under laboratory conditions, complete development from egg to adult required from 60 days at 21.5 degrees C to 254 days at 9 degrees C. Newly-formed carrot fly pupae were exposed to temperatures of 22-30 degrees C for various 5-10 day periods during pupal development. Exposure to temperatures of 24 degrees C and 26 degrees C caused some, and exposure to 28 degrees C and 30 degrees C caused all, of the pupae to delay development. Pupae were sensitive to high temperatures only for approximately 4-10 days after pupation. Under field conditions between mid-May and early September, full carrot fly development (egg-adult) took 84-100 days. The numbers of day-degrees required (base temperatures of 2 degrees C and 4 degrees C) for carrot fly development in the laboratory and in the field were similar for egg hatching but not for the preoviposition period or for egg-adult development. The thermal requirement for fly development in the field varied between inoculation dates, fewest day-degrees being required when development was rapid.</t>
  </si>
  <si>
    <t>10.1111/j.1744-7348.1996.tb07084.x</t>
  </si>
  <si>
    <t>WOS:A1996VG07500001</t>
  </si>
  <si>
    <t>Scriber, JM; Hagen, RH; Lederhouse, RC</t>
  </si>
  <si>
    <t>Genetics of mimicry in the tiger swallowtail butterflies, Papilio glaucus and P-canadensis (lepidoptera: Papilionidae)</t>
  </si>
  <si>
    <t>The tiger swallowtail butterfly, Papilio glaucus, exhibits a female-limited polymorphism for Batesian mimicry; the Canadian tiger swallowtail, Papilio canadensis, lacks the mimetic (dark) form entirely. The species hybridize to a limited extent where their ranges overlap. Field collections and censuses indicate that mimetic females occur throughout the range of P. glaucus but at lowest frequencies in populations at the latitudinal edges of its geographic range such as the southernmost part of Florida and along the entire northern edge of its distribution from Massachusetts to Minnesota. Frequencies of mimetic females have remained relatively stable over time. Inheritance of the mimetic form is controlled primarily by two interacting sex-linked loci. The typical matrilineal pattern of inheritance in P. glaucus can be explained by polymorphism at a Y-linked locus, b. Analysis of P. glaucus X P. canadensis crosses has also revealed an X-linked locus, s, which controls the expression of the mimetic phenotype. The P. canadensis allele, s(can), suppresses the mimetic phenotype in hybrid and backcross females. Results from more than 12 yr of rearing tiger swallowtails, including interspecies hybrids, indicate that the absence of mimetic P. canadensis females is due to both a high frequency of the ''suppressing'' allele s(can) and low frequency of the black-pigment-determining b+ allele. The frequency of s(can) (or other suppressing alleles of s) in P. glaucus populations outside the hybrid zone is low. Some males heterozygous at the s locus and some suppressed mimetic females occur within the hybrid zone. A simple genetic model predicts the frequency of daughters that differ in phenotype from their mothers.</t>
  </si>
  <si>
    <t>10.2307/2410795</t>
  </si>
  <si>
    <t>WOS:A1996TX89100021</t>
  </si>
  <si>
    <t>Oxford, GS; Crawford, TJ; Pernyes, K</t>
  </si>
  <si>
    <t>Why are capitulum morphs associated with other characters in natural populations of Senecio vulgaris (groundsel)?</t>
  </si>
  <si>
    <t>The capitulum polymorphism in Senecio vulgaris (groundsel) has previously been shown to have arisen in Britain following hybridization with the introduced species S. squalidus (Oxford ragwort). In natural populations, suites of developmental, morphological, reproductive and electrophoretic characters are often found to be associated with the radiate and non-radiate capitulum morphs. Here we demonstrate that the reasons for these character associations may vary among different populations. In plants from Acomb and Morpeth, there is no evidence of genetic linkage between the capitulum locus and those controlling a range of other characters. It is suggested that the associations between characters in these populations are a result of very low outcrossing rates between the two capitulum morphs so that chance associations present in founder individuals are not dispersed. In a population from York, however, linkage is shown to be present and provides an adequate mechanism to explain most of the character associations. York radiate plants may represent the product of a recent introgressive event involving S. squalidus. On the basis of linear discriminant function scores, in all three populations, both radiate and non-radiate progeny in the F-2 generation from crosses derived from radiate female parents are shown to be more radiate-like than equivalent progeny derived from the reciprocals with non-radiate female parents. The reason for this bias is not clear.</t>
  </si>
  <si>
    <t>10.1038/hdy.1996.27</t>
  </si>
  <si>
    <t>WOS:A1996TU59400011</t>
  </si>
  <si>
    <t>Mugnano, JA; Lee, RE; Taylor, RT</t>
  </si>
  <si>
    <t>Fat body cells and calcium phosphate spherules induce ice nucleation in the freeze-tolerant larvae of the gall fly Eurosta solidaginis (Diptera, Tephritidae)</t>
  </si>
  <si>
    <t>During the autumn, the third-instar larvae of the gall fly Eurosta solidaginis acquire freeze tolerance and their crystallization temperatures increase into the -8 to -10 degrees C range. Despite conflicting reports, efficient endogenous ice nucleators have not been identified in this freeze-tolerant insect. We found large crystalloid spheres within the Malpighian tubules of overwintering larvae. Energy-dispersive X-ray microanalysis and infrared spectroscopy indicated that the spherules were a hydrate of tribasic calcium phosphate, To test for ice-nucleating activity, we placed the calcium phosphate spherules in 10 mu l of Schneider's insect medium and cooled them in a refrigerated bath. The addition of spherules increased the crystallization temperature of Schneider's medium by approximately 8 degrees C, from -18.4+/-0.8 degrees C to -10.1+/-0.9 degrees C (mean +/- S.E.M., N=20). Ice-nucleating activity (-10.1+/-0.9+/-0.9 degrees C) was also demonstrated in fat body cells suspended in 10 mu l of Schneider's medium. Both calcium phosphate spherules and fat body cells have ice-nucleating activity sufficiently high to explain whole-body crystallization temperatures. Furthermore, other crystalloid deposits, commonly found in diapausing or overwintering insects, also exhibited significant ice-nucleating activity. These endogenous crystalloid deposits represent a new class of heterogeneous ice nucleators that potentially regulate supercooling and promote freeze tolerance in E. solidaginis and possibly in other overwintering insects.</t>
  </si>
  <si>
    <t>WOS:A1996TU98300022</t>
  </si>
  <si>
    <t>Boyd, IL</t>
  </si>
  <si>
    <t>Individual variation in the duration of pregnancy and birth date in Antarctic fur seals: The role of environment, age, and sex of fetus</t>
  </si>
  <si>
    <t>The duration of 506 pregnancies in Antarctic fur seals (Arctocephalus gazella) was measured 1983-1993. On average, pregnancy lasted 359 days, with a range of 340-390 days, representing 20% of the period of post-implantation fetal growth. Pregnancy was longest and birth dates latest in years associated with reduced availability of food. Sex of fetus and birth mass had no effect on the duration of pregnancy or date of birth. However, dates of parturition tended to be consistent within individuals.</t>
  </si>
  <si>
    <t>10.2307/1382714</t>
  </si>
  <si>
    <t>WOS:A1996TW08600011</t>
  </si>
  <si>
    <t>Capacity of discontinuous egg development and its importance for the geographic distribution of the warm water stenotherm Dinocras cephalotes (Insecta: Plecoptera: Perlidae)</t>
  </si>
  <si>
    <t>ANNALES DE LIMNOLOGIE-INTERNATIONAL JOURNAL OF LIMNOLOGY</t>
  </si>
  <si>
    <t>Aspects of the egg biology of the perlid stonefly, Dinocras cephalotes (Curtis), were studied experimentally. Development under constant laboratory conditions did not differ from development under variable field conditions. Exposure to 4 degrees C, the lower threshold temperature for egg development, caused abrupt interruptions of embryonic development. Development was resumed after return to favourable temperatures, with an approximate two-week-delay. Up to six interruptions of egg development did not negatively affect hatching success, regardless of developmental stage at which disturbances occurred. However, the older embryos grew, the more rapidly development was resumed after a cold disturbance; embryos from fully developed eggs hatched even at 4 degrees C, although this is too cold to support larval growth. While eggs at 4 degrees C remain dormant and vital for long periods of time, eggs exposed to suboptimal temperatures (10 degrees C) remain only temporarily dormant and eventually develop and hatch. D. cephalotes is assumed to satisfy its high thermal demand for egg development under harsh conditions, for example in arctic Scandinavia, by opportunistically using summer warmth and spreading embryogenesis over more than one year. I suggest that high cue temperatures required to initiate egg development in Scandinavian populations are adaptive and ensure that larvae in the Arctic hatch under favourable seasonal conditions.</t>
  </si>
  <si>
    <t>0003-4088</t>
  </si>
  <si>
    <t>10.1051/limn/1996014</t>
  </si>
  <si>
    <t>WOS:A1996VP91300003</t>
  </si>
  <si>
    <t>Coeln, M; Niu, YZ; Fuhrer, E</t>
  </si>
  <si>
    <t>Temperature related development of spruce bark beetles in montane forest formations (Coleoptera: Scolytidae).</t>
  </si>
  <si>
    <t>Two slope profiles covering altidudes from 620 - 1.420 mNN and exposed to N and S, respectively, were investigated during 2 seasons for their thermal conditions regarding the development of spruce bark beetle populations. Temperature of air and cambium in different positions on trap trees were recorded continously, in order to calculate the thermal sums available for the broods under different site and weather conditions. Moreover, flight activity and brood development was observed. In the laboratory the developmental zero and the required thermal sum of Ips typographus (Linnaeus 1758), Ips amitinus (Eichhoff 1871) and Pityogenes chalcographus (Linnaeus 1761) were experimentally determined. Significant differences between the 3 species were found. Since the data from laboratory proved to be valid also in the field, they can be used for calculating the developmental potential of these Scolytidae species under different thermal conditions. The latter differed considerably due to altitude, exposition, shadowing and weather, thus providing a wide range of different thermal sums available to the broods. Taking into account that Ips typographus cannot hibernate in a subadult stage, the effective period of reproduction during season varies between a few weeks in spring and a few months in summer. The implications for population dynamics of Ips typographus and Pityogenes chalcographus are briefly discussed, considering a diapause of adults with Ips typographus and the differences between specific modes of hibernation.</t>
  </si>
  <si>
    <t>WOS:A1996VP87400004</t>
  </si>
  <si>
    <t>Block, W</t>
  </si>
  <si>
    <t>Cold or drought - The lesser of two evils for terrestrial arthropods?</t>
  </si>
  <si>
    <t>Water is an essential part of all living organisms and terrestrial arthropods are no exception. They have to balance water loss and water gain to and from their bodies, often over a wide range of environmental conditions. Water exists in the arthropod body in two main forms: free, bulk or freezable water (usually forming 65-75% of fresh weight), and unfreezable water (often inappropriately termed bound water) associated with membranes and other macromolecular structures. Many factors influence the body water content of arthropods from the physical environment and climatic effects to feeding activity, metabolism and life stage. Some species are adapted to withstand dehydration (loss of 17-89% of their body weight), whilst others enter a state of anhydrobiosis or dormancy induced by partial desiccation. Body water plays an important role in arthropod cold hardiness. Partial dehydration may significantly affect the cold resistance of both freezing tolerant and freezing susceptible forms. An increase in the quantity of unfreezable water in arthropods of both strategies may occur through the production of low molecular weight sugar alcohols (polyols), and desiccation promotes polyol (e.g. glycerol) synthesis in some species. Hibernating insects and other terrestrial arthropods may be threatened by lethal desiccation in their natural habitats, and in cold environments this may be in addition to the possibility of freezing, which could result in death. Whilst a 50% reduction in body water content may double the haemolymph osmolality in an arthropod, the effect of this on its supercooling ability will depend largely on the cryoprotectant concentration and the initial haemolymph osmolality. On the other hand, partial dehydration in winter may increase the supercooling capacity of micro-arthropods by reducing ice nucleator activity. Whilst the biochemical and physiological similarities of the effects of cold and drought may be obvious, it should not be overlooked that desiccation tolerant arthropods may be pre-adapted for freezing tolerance, Thus cold and drought should be viewed as not necessarily competing mortality factors in overwintering arthropods, but as producing complementary adaptations for aiding survival in some species.</t>
  </si>
  <si>
    <t>WOS:A1996VN62700006</t>
  </si>
  <si>
    <t>Convey, P</t>
  </si>
  <si>
    <t>Overwintering strategies of terrestrial invertebrates in Antarctica - The significance of flexibility in extremely seasonal environments</t>
  </si>
  <si>
    <t>Antarctic terrestrial communities are characterised by their geographical isolation and the survival of extreme environmental stresses. Of particular significance to life history strategies of organisms in continental and maritime. Antarctic zones is the pronounced seasonality, with short (1-4 month) cold summers and long (8-11 month) winters. Activity and growth are largely limited to the summer period, although maintenance costs, undetectable in the short-term, may become significant over winter. Sub-Antarctic invertebrate communities experience a less rigorous regime, as climatic extremes are ameliorated by their oceanic environment, with positive mean temperatures occurring over 6-12 months. Here, year-round activity and growth of invertebrates are common. This paper considers our limited knowledge of the life histories of sub-Antarctic and Antarctic terrestrial invertebrates, to identify features correlated with seasonal and/or climatic cues. There is little evidence for diapause, although seasonal patterns of variation in cold tolerance and cryoprotectant production in direct response to desiccation and decreasing temperatures have been reported. A rapid response to feeding and growth opportunity is shown by maritime. Antarctic species, irrespective of season, although moulting does not occur over winter. Associated reduction of feeding, along with arrested growth and reproductive activity due to the low thermal energy budget over winter are probably sufficient to explain the peaks of moulting and reproduction often observed at the end of winter. Generally there is a high level of flexibility in the observed species life histories, with varying developmental duration and much overlap of generations being the norm, particularly in maritime and continental Antarctica. A formal diapause may be a disadvantage in maritime and continental Antarctic zones, as it would be erroneously triggered by severe conditions during summer. In contrast, the development of specific overwintering strategies including diapause may be unnecessary or even irrelevant in much of the sub-Antarctic, where seasonality is greatly reduced and the risk of severe of stressful environmental conditions during winter is negligible.</t>
  </si>
  <si>
    <t>WOS:A1996VN62700020</t>
  </si>
  <si>
    <t>Ingle, A; Burge, GK</t>
  </si>
  <si>
    <t>NEW ZEALAND PLANT PROTECT SOC INC</t>
  </si>
  <si>
    <t>Herbicides for gentians</t>
  </si>
  <si>
    <t>PROCEEDINGS OF THE FORTY NINTH NEW ZEALAND PLANT PROTECTION CONFERENCE</t>
  </si>
  <si>
    <t>49th New-Zealand Plant Protection Conference</t>
  </si>
  <si>
    <t>AUG 13-15, 1996</t>
  </si>
  <si>
    <t>NELSON, NEW ZEALAND</t>
  </si>
  <si>
    <t>New Zealand Plant Protect Soc Inc</t>
  </si>
  <si>
    <t>Gentians are a small but expanding flower crop in New Zealand. Few herbicide recommendations are available for gentians. A range of pre-emergence herbicides were tested, with application in August when the buds on the crown were still dormant. Established crops appeared to tolerate herbicides better than newly planted crops. Herbicide mixtures with low rates of simazine or terbuthylazine combined with low rates of alachlor or diuron gave good weed control without damage to an established crop. Post-emergence application of haloxyfop at 0.25 kg/ha gave good control of summer grasses and did not damage the crop.</t>
  </si>
  <si>
    <t>WOS:A1996BJ71G00034</t>
  </si>
  <si>
    <t>Canard, M; Grimal, A; Carvalho, CF</t>
  </si>
  <si>
    <t>Weight changes during preimaginal development in green lacewings (Insecta: Neuroptera: Chrysopidae)</t>
  </si>
  <si>
    <t>Variations in weight during preimaginal development of 13 western Palaearctic green lacewings were analyzed. Most data accrued from research carried out by the authors, while some were obtained from the literature, but all pertained to experiments performed in the laboratory, at 20-21 degrees C, under long daylength conditions, to facilitate unbiased comparison. The results reflecting larval growth show a high interspecific variation. On one hand, the mean weights of newly laid eggs range from 69 mu g in Chrysoperla mediterranea (Holzel) to 237 mu g in Nineta pallida (Schneider). On the other hand, the mean weights of freshly spun cocoons range from 5.0 mg in Dichochrysa flavifrons (Brauer) to 35.7 mg in N. pallida. The growth ratio was lowest (56) in Hypochrysa elegnns (Burmeister) and highest (199) in Chrysopa pallens (Rambur). The growth rate indices relating to larval development and full-brood durations - from egg to egg also revealed large interspecific differences of 15 and 13 times, respectively. Intraspecific variations in cocoon weights may occur in some species as a result of the influence of sex and winter diapause. During the stages in which there is no food intake, namely embryogenesis and pupation within the cocoon, weights decreased. The more intensive the diapause, as in the semivoltine Chrysopa regalis Navas, the lower the weight loss of the cocoons.</t>
  </si>
  <si>
    <t>WOS:A1996BH56V00003</t>
  </si>
  <si>
    <t>Hertel, H; Kohlstock, N</t>
  </si>
  <si>
    <t>Genetic variation and geographic structure of English yew (Taxus baccata L) in Mecklenburg-Vorpommern (Germany)</t>
  </si>
  <si>
    <t>In the state Mecklenburg-Vorpommern, in the north-eastern part of Germany, English yew (Taxus baccata L.) is found only in relies. Fifty eight individual trees were selected from single trees or small groups in 8 forest districts for genetic analyses by isozyme markers. Dormant buds were used to include female and male trees into the investigation. A principal component analysis of the data of 7 polymorphic loci revealed a separation of occurrences at the coast of the Baltic sea and occurrences in the inland. The results are the basis for conclusions for more detailed measures to protect genetic resources.</t>
  </si>
  <si>
    <t>WOS:A1996XD51800010</t>
  </si>
  <si>
    <t>Ehrman, T; Cocks, PS</t>
  </si>
  <si>
    <t>Reproductive patterns in annual legume species on an aridity gradient</t>
  </si>
  <si>
    <t>VEGETATIO</t>
  </si>
  <si>
    <t>Reproductive patterns are analysed in annual legumes of west Asia, and their relationships to increasing aridity determined by multivariate analysis. Dormancy, seed size, dispersal and fecundity are shown to be partially substitutable in terms of their effect on survival and population growth. The range of patterns show greatest diversity under mesic conditions in coastal, mediterranean areas with high winter rainfall, low incidence of frost and long growing season. Increasing aridity leads to increasing reproductive homogeneity, in which a subset of patterns - those composed of high levels of seed dormancy, high seed to pod ratios, restricted dispersal capabilities and early flowering - become predominant. These findings corroborate earlier theoretical and empirical evidence concerning desert annuals. The majority of widespread species are shown to possess ''arid-type'' patterns. This exerts considerable influence on both the type and degree of ecotypic differentiation within species. The only feature that responds consistently to climatic change is flowering time, particularly among species characterized by high seed dormancy. In the few widespread species that do not display ''arid-type'' characteristics, ecotypic differentiation appears more frequently in a larger suite of traits. The unequal environmental demands made on species showing different levels of dormancy (e.g. variation in length of growing season from year to year and place to place) leads to strong asymmetries governing the relationships between reproduction and ecological amplitude. In this respect ''arid-type'' strategists with high seed dormancy appear to have greater chances of expansion than others. This has implications when choosing pasture legumes to improve mediterranean grasslands.</t>
  </si>
  <si>
    <t>0042-3106</t>
  </si>
  <si>
    <t>10.1007/BF00052815</t>
  </si>
  <si>
    <t>WOS:A1996TU86400005</t>
  </si>
  <si>
    <t>Jones, CM</t>
  </si>
  <si>
    <t>Production of juvenile redclaw crayfish, Cherax quadricarinatus (von Martens) (Decapoda, Parastacidae) .1. Development of hatchery and nursery procedures</t>
  </si>
  <si>
    <t>Procedures were developed for the controlled production of juvenile redclaw crayfish, Cherax quadricarinatus in tanks over two seasons. These included broodstock handling methods and involved the definition of an in vivo ovary staging technique which permitted recognition of immature, maturing and mature females. Hatchery techniques were also defined which demonstrated that male:female ratios of up to 1:4 were equivalent for successful mating and spawning. Up to 97% of females spawned and carried eggs through to hatching when held in tanks at between 24.5 and 27.6 degrees C mean daily temperature and exposed to 14:10 hours light:dark day length. A sequential series of seven egg stages was defined from egg release through to hatching, based on morphological characteristics. The mean duration of each stage was measured and cumulative statistics calculated, indicating a mean incubatory period of 72.1 days (range 47 to 84) and 66.3 days (56 to 71), respectively, for the two hatchery runs. An exponential function was calculated which defines the relationship of fecundity and female size and which indicates that fecundity ranges from approximately 200 to 1000 eggs per female. Nursery procedures were developed which indicate difficulties with using the floating water plant Pistia as juvenile habitat, and the benefits of using artificial shelters. Newly hatched juveniles stocked at between 980 and 1842 m(2), and fed a combination of formulated flake food and fresh zooplankton, survived well (mean 52%) and increased in size by between 500 and 900% over 28 to 50 days. The research demonstrates that C. quaduicarinatus can be easily bred in captivity and juveniles reared successfully with relatively simple facilities and techniques.</t>
  </si>
  <si>
    <t>Jones, Clive/D-2991-2009</t>
  </si>
  <si>
    <t>Jones, Clive/0000-0002-6319-2068</t>
  </si>
  <si>
    <t>10.1016/0044-8486(95)00068-2</t>
  </si>
  <si>
    <t>WOS:A1995TP12900021</t>
  </si>
  <si>
    <t>Edwards, W; Whelan, R</t>
  </si>
  <si>
    <t>The size, distribution and germination requirements of the soil-stored seed-bank of Grevillea barklyana (Proteaceae)</t>
  </si>
  <si>
    <t>AUSTRALIAN JOURNAL OF ECOLOGY</t>
  </si>
  <si>
    <t>Fire-triggered release from seed dormancy is a characteristic of many Australian plant species. We investigated aspects of the seed-bank dynamics and dormancy characteristics in seeds of Grevillea barklyana, an understorey shrub of coastal sclerophyll vegetation in the Jervis Bay Region on the south coast of New South Wales. We used two soil core sizes to compare the number and distribution of stored seeds in soil cores taken from underneath and outside the limits of plant canopies at three study sites. Core size did not affect the estimate of seed density. No seeds were found outside the existing canopies. Even in under-canopy samples, seed numbers were small. Mean seed densities were estimated as 10.9, 14.1 and 4.3 seeds per (sic) for the three sites. A hierarchical series of laboratory experiments was used to test the germination response of both fresh and soil-stored seeds. Likewise, we attempted to simulate 'natural' disturbance conditions in a glasshouse experiment. Both laboratory and glasshouse experiments indicated polymorphism in germination behaviour. A constant proportion of seeds exhibited enforced dormancy, when moist at room temperature, while a smaller number of seeds showed either an induced dormancy or a non-seed-coat linked innate dormancy. The majority (75%) of seeds were innately dormant due to a hard seed-coat. This dormancy was broken when the seed-coat was damaged, for instance, by heat. The level of polymorphic germination behaviour will be dependent on the length of the inter-fire periods. We conclude that the expression of polymorphism within and between species across a range of environments and fire regimes is an important consideration for any further study attempting to assess the role of the seed-bank.</t>
  </si>
  <si>
    <t>Whelan, Robert/E-3670-2010</t>
  </si>
  <si>
    <t>0307-692X</t>
  </si>
  <si>
    <t>10.1111/j.1442-9993.1995.tb00574.x</t>
  </si>
  <si>
    <t>WOS:A1995TP70700009</t>
  </si>
  <si>
    <t>Girling, JE; Cree, A</t>
  </si>
  <si>
    <t>Plasma corticosterone levels are not significantly related to reproductive stage in female common geckos (Hoplodactylus maculatus)</t>
  </si>
  <si>
    <t>The relationship between plasma CORT concentration and reproductive state was investigated in New Zealand's common gecko, Hoplodactylus maculatus. This primarily nocturnal gecko has an unusual biennial reproductive cycle in which females are pregnant for about 14 months. In contrast to a previous report for a viviparous lizard, plasma CORT concentrations did not vary significantly in daytime samples among females at four different stages of reproduction (vitellogenic, midpregnant, late pregnant prior to winter dormancy, and spent). Significant seasonal variation in concentration (independent of reproductive state) was observed in daytime samples collected over an 8-month period (P &lt; 0.001), perhaps reflecting seasonal patterns of growth and/or lipid deposition. Plasma CORT concentrations in summer were compared between night and day in spent and midpregnant females. A significant difference in concentration was detected in mid-pregnant females (P &lt; 0.01), but unexpectedly, the concentration was higher by day than by night. No relationship of CORT with time of day was detected in spent females. There was a significant positive correlation between CORT and body temperature in day samples, but not in night samples. In contrast to many previous reports for reptiles, concentrations in females held in cloth bags showed no significant elevation during up to 2.5 hr in captivity. All groups sampled in this study had relatively low mean concentrations of CORT (less than or equal to 6.4 ng/ml), even those held captive for up to 2.5 hr. We conclude that plasma CORT plays no obvious role in maintaining the long gestation period in H. maculatus and that relationships among CORT, activity period, and body temperature need examination in a wider range of nocturnal and diurnal reptiles before consistent patterns can be identified. (C) 1995 Academic Press, Inc.</t>
  </si>
  <si>
    <t>10.1006/gcen.1995.1158</t>
  </si>
  <si>
    <t>WOS:A1995TK58900003</t>
  </si>
  <si>
    <t>Carriere, Y; Roff, DA</t>
  </si>
  <si>
    <t>Change in genetic architecture resulting from the evolution of insecticide resistance: A theoretical and empirical analysis</t>
  </si>
  <si>
    <t>Under selection for insecticide resistance, the spread of a major resistance allele that has strong pleiotropic effects on life history characters will affect the genetic architecture of fitness. A model is developed showing that the spread of such an allele induces a change in the mean and in the additive genetic variance (heritability) of the life history characters, and in the genetic covariance (correlation) between these characters. The model was tested using a quantitative genetic study that compared, in a lepidopteran species (Choristoneura rosaceana), the genetic architecture of diapause propensity and larval weight within and among insecticide-free and insecticide-treated populations from the same geographical area. Significant genetic correlations between resistance to the insecticides and the life history traits were found within the populations, suggesting that the resistance allele(s) has pleiotropic effects on the life history characters. As resistance develops from an initial value of zero, the model predicts a positive relationship between the degree of resistance within the populations and, (1) the magnitude of the fitness costs, (2) the heritability of the life history traits, and (3) the absolute value of-the genetic correlations between pairs of life history traits. All these predictions were confirmed. Moreover, the evolution of resistance apparently affected the environmental variance in larval weight. Hence, the novel evolution of insecticide resistance appears to result in major changes in the genetic architecture of fitness, which may limit to some extent the colonization of insecticide-treated habitats.</t>
  </si>
  <si>
    <t>10.1038/hdy.1995.181</t>
  </si>
  <si>
    <t>WOS:A1995TK53800008</t>
  </si>
  <si>
    <t>Censky, EJ</t>
  </si>
  <si>
    <t>Reproduction in two lesser antillean populations of Ameiva plei (Teiidae)</t>
  </si>
  <si>
    <t>Reproduction was studied in Ameiva plei from Anguilla and Dog Island, Lesser Antilles. Reproduction was seasonal with reproductive activity concentrated in the months of May-October, and timing associated with day length and temperature. Clutch size on Anguilla averaged 3.1 (range 1-7) and 2.1 (range 1-3) on Dog Island. Clutch size was positively correlated with body size on both islands and appeared to be unrelated to environmental factors except as insofar as body size is related to such factors. Females on Anguilla produced multiple clutches within a season, depending on their size, while on Dog Island there was no evidence of a second clutch.</t>
  </si>
  <si>
    <t>10.2307/1564738</t>
  </si>
  <si>
    <t>WOS:A1995TK75800007</t>
  </si>
  <si>
    <t>SPAAK, P</t>
  </si>
  <si>
    <t>SEXUAL REPRODUCTION IN DAPHNIA - INTERSPECIFIC DIFFERENCES IN A HYBRID SPECIES COMPLEX</t>
  </si>
  <si>
    <t>To investigate whether reproductive variation in the Daphnia galeata-cucullata-hyalina hybrid species complex can explain the occurrence of hybrids and backcrosses, a total of 43 clones from three north German lakes were tested for allocation to sexual reproduction under equal stress conditions. Six replicates per clone were followed until the seventh adult instar. I used the following cues to promote sexual reproduction: short photoperiod, water from a crowded Daphnia culture, fish-conditioned water and low food concentration. For each animal, clutch size and clutch sex were recorded. Ephippia, which were empty since the animals were cultured individually, were only produced by D. cucullata and D. cucullata x hyalina (26% and 6% of the broods, respectively), whereas almost all taxa produced males (the range was 2-15%). Intraspecific variation for male and ephippial production was also found. The fact that the taxa tested show different responses to the stimuli offered may indicate that there is reproductive isolation between them. This is supported by field data from the Tjeukemeer (The Netherlands) which shows that D. galeata mostly produces ephippia in spring and D. cucullata in autumn. The presence of hybrids with ephippia in both seasons, however, shows that backcrossing is also possible.</t>
  </si>
  <si>
    <t>10.1007/BF00341348</t>
  </si>
  <si>
    <t>WOS:A1995TJ37500013</t>
  </si>
  <si>
    <t>GOKA, K; TAKAFUJI, A</t>
  </si>
  <si>
    <t>ALLOZYME VARIATIONS AMONG POPULATIONS OF THE 2-SPOTTED SPIDER-MITE, TETRANYCHUS-URTICAE KOCH, IN JAPAN</t>
  </si>
  <si>
    <t>Genetic variations in two esterases, MDH and PGI were studied among Japanese populations of the two-spotted spider mite, Tetranychus urticae KOCH, through polyacrylamide gel electrophoresis. Esterases and MDH were polymorphic in the majority of populations studied. Geographic patterns in esterases and MDH allele frequencies were observed among populations collected from fruit trees and roses. A dendrogram constructed by the phenetic cluster analysis based on the genetic distance values showed that these populations could be divided into three geographic groups. However, there seemed to be no particular geographic pattern in any enzyme variation in populations from herbaceous hosts, and the allele frequencies differed greatly even among geographically neighboring populations.</t>
  </si>
  <si>
    <t>10.1303/aez.30.567</t>
  </si>
  <si>
    <t>WOS:A1995TH24800009</t>
  </si>
  <si>
    <t>LINDER, CR; SCHMITT, J</t>
  </si>
  <si>
    <t>POTENTIAL PERSISTENCE OF ESCAPED TRANSGENES - PERFORMANCE OF TRANSGENIC, OIL-MODIFIED BRASSICA SEEDS AND SEEDLINGS</t>
  </si>
  <si>
    <t>We performed two experiments designed to assess the risk that seed-oil-modification transgenes will increase the persistence of feral Brassica napus canola and interspecific hybrids of B. napus canola and wild Brassica rapa, a weedy relative. The first experiment, conducted at field sites in California and Georgia where oil-modified canola will be grown commercially, tested whether buried seeds of transgenic high-stearate canola had increased survivorship and dormancy. Performance of the high-stearate type was compared to nontransgenic null segregant and parental lines. In California, no differences in initial proportions of dormant seeds and rates of exit could be detected between high-stearate canola and its controls, suggesting low probability that high-stearate canola will form a larger or more persistent seed bank than its nonpersistent controls. In Georgia, although high-stearate canola initially had as low or lower proportions of dormant seeds than its controls, high-stearate seeds exhibited no detectable exit from the seed bank, whereas both controls had significant rates of exit. Hence, escaped high-stearate seed may persist for a longer period than its controls at this site. Differences between the sites highlight the need to conduct risk assessment over the range where a transgenic crop will be commercialized. The second experiment, a greenhouse study, measured the relative ability of oil-modified canolas and wild X crop hybrids to emerge from four depths in the soil (0, 0.5, 4, and 10 cm) and their subsequent seedling vigor. We tested lines of B, napus canola carrying either the hi,oh-stearate gene or a transgene for high-laurate production, using nontransgenic parental types as controls. We also examined the impact of the high-laurate transgene in interspecific wild B. rapa X B. napus canola hybrids. Performance of the high-laurate hybrids was compared to nontransgenic hybrids and the B. rapa wild parent. For all seed types, no seedlings emerged from 10 cm, and all seedlings emerged from 0 and 0.5 cm. A higher proportion of high-stearate canola emerged from 4 cm than its control, but for all depths, high-stearate canola emerged more slowly and had significantly less biomass than its control 2 and 4 wk following emergence. In contrast, high-laurate canola's total emergence and timing of emergence could not be distinguished from its control. Although high-laurate canola's 2-wk biomass was less than that of its control, by 4 wk, its biomass was equivalent due to its significantly higher relative growth rate during that period. The different results for the two oil-modification transgenes suggest that even transgenes with similar functions should be considered on a case-by-case basis. From 0 and 0.5 cm, high-laurate wild X canola hybrids' total emergence, timing of emergence, and biomass accumulation were indistinguishable from their wild parent. High-laurate hybrids emerged more rapidly and had greater biomass at 2 wk than their hybrid controls. Our results indicate that high-laurate hybrids, emerged from shallow depths, may experience performance advantages that will allow them to perform as well as their persistent, wild parent.</t>
  </si>
  <si>
    <t>10.2307/2269354</t>
  </si>
  <si>
    <t>WOS:A1995TF37500019</t>
  </si>
  <si>
    <t>Belenkevich, OA; Shutova, SS; Gordei, IA; Sviridova, TE; Alekseeva, TM</t>
  </si>
  <si>
    <t>Inheritance of reaction expressivity to short day in barley (Hordeum vulgare L)</t>
  </si>
  <si>
    <t>GENETIKA</t>
  </si>
  <si>
    <t>Expression of reaction to short day in spring barley varieties (Hordeum vulgare L.) of different ecological-geographical origin was analyzed in KV-1 climate chambers. The genotypic variation in expression of barley reaction to short day was revealed; it concerned ontogeny stages and the levels of phenotypic display. In direct diallelic crossings with four barley varieties, the inheritance of the plant reaction expressivity to short day was determined. Varieties under study differed in the reaction expressivity, which was manifested phenotypically during formation of the generative sphere, and were neutral to light quality and elevated growing temperature. It was shown that the plant sensitivity to short day is controlled by four genes Ssd1-4. The dominant gene Ssd1 (insensitivity to short day) is epistatic to the recessive genes ssd2-4 (sensitivity to short day); while the dominant genes Ssd2-4 are epistatic to the gene Ssd1 both in the dominant and the recessive states. Genotypes of the varieties studied, at the loci Ssd1-4, were determined.</t>
  </si>
  <si>
    <t>0016-6758</t>
  </si>
  <si>
    <t>WOS:A1995TM32400010</t>
  </si>
  <si>
    <t>Huntley, B; Berry, PM; Cramer, W; McDonald, AP</t>
  </si>
  <si>
    <t>Modelling present and potential future ranges of some European higher plants using climate response surfaces</t>
  </si>
  <si>
    <t>It is hypothesized that the principal features of higher plant distributions at continental scales are determined by the macroclimate. Bioclimate data have been computed on a 50 km grid across Europe. Along with published maps of higher plant distributions based upon the same grid, these data have been used to derive climate response surfaces that model the relationship between a species' distribution and the present climate. Eight species representative of a variety of phytogeographic patterns have been investigated. The results support the hypothesis that the European distributions of all eight species are principally determined by macroclimate and illustrate the nature of the climatic constraints upon each species. Simulated future distributions in equilibrium with 2 x CO2 climate scenarios derived from two alternative GCMs show that all of the species are likely to experience major shifts in their potential range if such climatic changes take place. Some species may suffer substantial range and population reductions and others may face the threat of extinction. The rate of the forecast climate changes is such that few, if any, species may be able to maintain their ranges in equilibrium with the changing climate. In consequence, the transient impacts upon ecosystems will be varied but often may lead to a period of dominance by opportunist, early-successional species. Our simulations of potential ranges take no account of such factors as photoperiod or the direct effects of CO2, both of which may substantially alter the realized future equilibrium.</t>
  </si>
  <si>
    <t>Cramer, Wolfgang/B-8221-2008</t>
  </si>
  <si>
    <t>Cramer, Wolfgang/0000-0002-9205-5812; Berry, Pam/0000-0002-1201-072X</t>
  </si>
  <si>
    <t>10.2307/2845830</t>
  </si>
  <si>
    <t>WOS:A1995UL12900002</t>
  </si>
  <si>
    <t>LAVOREL, S; CHESSON, P</t>
  </si>
  <si>
    <t>HOW SPECIES WITH DIFFERENT REGENERATION NICHES COEXIST IN PATCHY HABITATS WITH LOCAL DISTURBANCES</t>
  </si>
  <si>
    <t>We used a two-species simulation model to study mechanisms of coexistence of annual plants in patchy habitats with local disturbances. In habitats with nested scales of patchiness, short dispersal is advantageous because favorable habitat tends to be aggregated. The invasion of a resident population with short dispersal distance by a species with longer-range dispersal was simulated for combinations of habitat pattern, disturbance frequency and germination strategies. A germination strategy was defined by the type of response to disturbance (''disturbance-broken'' when disturbances trigger germination, ''risk-spreading'' when germination is insensitive to disturbance) and the dormancy fraction at dispersal. Simulations estimated the long-term low-density growth rate of the invader, the mean local crowding (number of competing seeds per invader seed at each site) and the effective fecundity of each species (the mean number of seeds successfully dispersed per adult plant). Crowding increased with habitat suitability and decreased with increasing dormancy fractions for the resident. Effective fecundity in a landscape can be taken as a measure of competitive ability. The short-dispersing resident invariably had higher effective fecundity, but this difference decreased with increasing suitability, i.e. competitive differences decreased. Coexistence depended on both habitat suitability and disturbance frequency. Maximum coexistence was obtained for habitats of intermediate suitability with moderately frequent disturbances. General linear modelling of the long-term low-density growth rate showed that coexistence results from a reduction in local crowding. This growth rate also increased for increasing habitat suitability and connectivity, and for a higher dormancy fraction of the resident species. The effects of disturbance frequency and of invader's dormancy fraction depended on the type of dormancy of the resident species. The analysis showed that 2 different mechanisms are involved in the coexistence of species with different niches. Differences in regeneration niches permit coexistence through competitive equivalency with trade-offs between dispersal and germination traits, but for a limited range of habitat pattern and disturbance conditions. On the other hand, coexistence through density fluctuations of a disturbance-broken species and storage effects can be achieved for a broad range of environmental conditions and species germination strategies. Species coexistence thus results from the combination of two mechanisms. Evidence from natural communities is discussed. Our results also demonstrate the importance of detailed attention to spatial patterns and dispersal because of the complexity of spatial effects. Further, spatial pattern and disturbance frequencies need to be considered jointly to understand the dynamics of diversity.</t>
  </si>
  <si>
    <t>10.2307/3545679</t>
  </si>
  <si>
    <t>WOS:A1995TJ35900011</t>
  </si>
  <si>
    <t>THOMAS, SP; FOLLETTE, DB; THOMAS, GS</t>
  </si>
  <si>
    <t>METABOLIC AND VENTILATORY ADJUSTMENTS AND TOLERANCE OF THE BAT PTEROPUS-POLIOCEPHALUS TO ACUTE HYPOXIC STRESS</t>
  </si>
  <si>
    <t>COMPARATIVE BIOCHEMISTRY AND PHYSIOLOGY A-PHYSIOLOGY</t>
  </si>
  <si>
    <t>We have investigated the maximum tolerance and the ventilatory responses of a bat, P, poliocephalus (PP), to normobaric hypoxic stress. PP can tolerate inspired PO(2)s (PiO2) down to 30 torr, This bat is one of the most hypoxia-tolerant non-hibernating species of mammals known, and has a tolerance which lies within the range of P(i)O(2)s reported for different birds, Unlike most mammals in its size range, PP maintains its normoxic oxygen consumption rate even in deep hypoxia, The maximum hypoxic ventilatory response (HVR), the air convection requirement (V-i/MO(2)), and the lung oxygen extraction (E(L)) ability of PP in deep hypoxia are all greater than those of other mammals, These and other data indicate that PP has a superior mammalian tolerance for hypocapnia, The magnitudes of both the V-i/MO(2) and the E(L) values of PP fall between those reported for Pekin ducks at corresponding P(i)O(2)s, and are inferior to the maximum capabilities of bar-headed geese, Thus, the tolerance and ventilatory adjustments of PP to deep hypoxia are intermediate between those of typical non-flying mammals and the most tolerant avian species, and suggest that at least some of this bat's respiratory adaptations for flight may serve as preadaptations for withstanding acute hypoxic stress.</t>
  </si>
  <si>
    <t>0300-9629</t>
  </si>
  <si>
    <t>10.1016/0300-9629(95)00091-K</t>
  </si>
  <si>
    <t>WOS:A1995RT28600005</t>
  </si>
  <si>
    <t>SONG, X; KORTNER, G; GEISER, F</t>
  </si>
  <si>
    <t>REDUCTION OF METABOLIC-RATE AND THERMOREGULATION DURING DAILY TORPOR</t>
  </si>
  <si>
    <t>Physiological mechanisms causing reduction of metabolic rate during torpor in heterothermic endotherms are controversial. The original view that metabolic rate is reduced below the basal metabolic rate because the lowered body temperature reduces tissue metabolism has been challenged by a recent hypothesis which claims that metabolic rate during torpor is actively downregulated and is a function of the differential between body temperature and ambient temperature, rather than body temperature per se. In the present study, both the steady-state metabolic rate and body temperature of torpid stripe-faced dunnarts, Sminthopsis macroura (Dasyuridae: Marsupialia), showed two clearly different phases in response to change of air temperature. At air temperatures between 14 and 30 degrees C, metabolic rate and body temperature decreased with air temperature, and metabolic rate showed an exponential relationship with body temperature (r(2) = 0.74). The O-10 for metabolic rate was between 2 and 3 over the body temperature range of 16 to 32 degrees C. The difference between body temperature and air temperature over this temperature range did not change significantly, and the metabolic rate was not related to the difference between body temperature and air temperature (P = 0.35). However, the apparent conductance decreased with air temperature. At air temperatures below 14 degrees C, metabolic rate increased linearly with the decrease of air temperature (r(2) = 0.58) and body temperature was maintained above 16 degrees C, largely independent of air temperature. Over this air temperature range, metabolic rate was positively correlated with the difference between body temperature and air temperature (r(2) = 0.61). Nevertheless, the Q(10) for metabolic rate between normothermic and torpid thermoregulating animals at the same air temperature was also in the range of 2-3. These results suggest that over the air temperature range in which body temperature of S. macroura was not metabolically defended, metabolic rate during daily torpor was largely a function of body temperature. At air temperatures below 14 degrees C, at which the torpid animals showed an increase of metabolic rate to regulate body temperature, the negative relationship between metabolic rate and air temperature was a function of the differential between body temperature and air temperature as during normothermia. However, even in thermoregulating animals, the reduction of metabolic rate from normothermia to torpor at a given air temperature can also be explained by temperature effects.</t>
  </si>
  <si>
    <t>10.1007/BF00367312</t>
  </si>
  <si>
    <t>WOS:A1995RT92100005</t>
  </si>
  <si>
    <t>BLEM, CR; BLEM, LB</t>
  </si>
  <si>
    <t>THE EASTERN COTTONMOUTH (AGKISTRODON PISCIVORUS) AT THE NORTHERN EDGE OF ITS RANGE</t>
  </si>
  <si>
    <t>The northernmost population of the eastern cottonmouth (Agkistrodon piscivorus) is in Virginia near Hopewell at the confluence of the Tames and Appomattox rivers. Female cottonmouths there produce relatively large litters and attain sexual maturity at sizes greater than reported elsewhere. Meristic characters of the northernmost population differ only slightly or not at all from neighboring populations in southeastern Virginia or northeastern North Carolina, but melanism increases significantly southward. Vitellogenesis, ovulation, and birth in the northernmost population appear to occur several weeks later than in southern populations. Most small cottonmouths did not survive cold winters and few individuals less than 600 mm snout-vent length were observed; thus the population is comprised largely of older snakes (&gt;4 yr). Most mature females (91.7%) reproduced annually. Winter mortality in hibernacula may be an important limiting factor in this northernmost population of cottonmouths.</t>
  </si>
  <si>
    <t>10.2307/1564989</t>
  </si>
  <si>
    <t>WOS:A1995TA49100009</t>
  </si>
  <si>
    <t>CHERNYSH, SI; SIMONENKO, NP; NUMATA, H</t>
  </si>
  <si>
    <t>SENSITIVE STAGE FOR THE DIAPAUSE-AVERTING EFFECT OF HIGH-TEMPERATURE IN THE BLOWFLY, CALLIPHORA-VICINA ROBINEAU-DESVOIDY (DIPTERA, CALLIPHORIDAE)</t>
  </si>
  <si>
    <t>The blowfly, Calliphora vicina is widely distributed in temperate and subarctic zones of the Holarctic. Diapause in postfeeding third-instar larvae is important for winter survival in this species, especially under the cool climate which prevails in the northern areas of its distribution (VINOGRADOVA, 1984, 1991). Diapause is primarily determined by the short-day conditions experienced by the female parent, although high temperatures in the larval period can prevent the induction of diapause programmed by the short-day conditions in the maternal generation (VINOGRADOVA and ZINOVJEVA, 1972; SAUNDERS et al., 1986). The upper threshold temperature for the induction of diapause is between 12 and 17 degrees C in various geographic populations (VINOGRADOVA and ZINOVJEVA, 1972; SAUNDERS et al., 1986; VINOGRADOVA, 1991). Larvae of this species develop promptly even at low temperatures. The period from egg hatching to maximum weight is only 5.66 d at 15 degrees C (DAVIES and RATCLIFFE, 1994). Thus, C. vicina may produce an additional generation in a relatively warm autumn. Furthermore, in the natural habitat of larvae, i.e., carcasses or feces of animals, heat is produced as a result of the digestive activity of microorganisms and the activity of enzymes secreted by the larvae themselves. The temperature in the natural habitat of larvae is likely to be much higher than ambient temperature, especially in carcasses of large animals. It is, therefore, interesting to observe how temperature influences the onset of diapause in this species. Such information is important for understanding how larvae of this species enter diapause in the appropriate seasons in natural conditions. In the present study, we examine the sensitive stage for the diapause-averting effect of high temperatures.</t>
  </si>
  <si>
    <t>Numata, Hideharu/0000-0003-3786-0701; Tulin, Dmitry/0000-0001-6357-0228</t>
  </si>
  <si>
    <t>WOS:A1995RR93200019</t>
  </si>
  <si>
    <t>HAIRSTON, NG; KEARNS, CM</t>
  </si>
  <si>
    <t>THE INTERACTION OF PHOTOPERIOD AND TEMPERATURE IN DIAPAUSE TIMING - A COPEPOD EXAMPLE</t>
  </si>
  <si>
    <t>In many organisms, photoperiod and temperature are thought to be the most significant token cues for seasonally timed life history events, including diapause in arthropods. A common pattern in many species of terrestrial insects and several copepod species is the existence of a critical daylength on one side of which the animals do not enter diapause and on the other side of which they do. Temperature plays a secondary role as modifier of the critical daylength. In some species, however, including the freshwater copepod Diaptomus sanguineus, the fraction of females making subitaneous eggs (eggs that hatch immediately) undergoes a very gradual transition as daylength changes over the natural range of photoperiods experienced in nature. Here we show that temperature is as important as photoperiod in cuing diapause timing in a population of D. sanguineus living in Bullhead Pond, Rhode Island. When ecologically relevant photoperiod and temperature cues are provided in the laboratory, the copepods rapidly switch from producing subitaneous eggs to producing diapausing eggs in a way that is typical of the seasonal switch seen in the pond. We provide a graphical model that illustrates how copepod sensitivities to photoperiod and temperature interact to produce an abrupt transition, and we discuss how natural selection should act on D. sanguineus diapause response to produce the variation in diapause timing seen within and between natural populations.</t>
  </si>
  <si>
    <t>10.2307/1542200</t>
  </si>
  <si>
    <t>WOS:A1995RN59900007</t>
  </si>
  <si>
    <t>TRAMONTIN, AD; SIH, A</t>
  </si>
  <si>
    <t>EXPERIMENTS ON THE EFFECTS OF FOOD AND DENSITY ON VOLTINISM IN A STREAM-DWELLING WATER STRIDER (AQUARIUS-REMIGIS)</t>
  </si>
  <si>
    <t>1. The stream water strider Aquarius remigis shows a latitudinal. pattern of variation in voltinism. In general, populations with shorter growing seasons (e.g. in eastern Canada) tend to be univoltine (animals that reach adulthood in the summer overwinter before reproducing in the following spring), whereas populations with somewhat longer growing seasons (e.g, in the north-eastern United States) tend to be bivoltine. 2. This pattern was broken at our study site in the south-eastern United States (Kentucky) where A. remigis had a long growing season, but was almost always univoltine. In summer 1993, however, adult A. remigis in central Kentucky displayed a bivoltine reproductive cycle; i.e, individuals in some pools began breeding shortly after maturing to the adult stage. 3. A field survey documented a negative relationship between local water strider density and reproductive activity in prediapause adults. A laboratory experiment manipulating food availability and density, revealed that animals held at low density with high food levels displayed greater mating activity and egg production than did their counterparts at higher density or lower food levels. 4. A laboratory experiment also showed that high water strider density resulted in a greater frequency of very short pair durations (&lt; 10 min). 5. Although the observed effects of density and food availability on mating activity of prediapause adults seem intuitively reasonable, they differ from the patterns observed in overwintered adults. The difference in reproduction patterns might be due to differences in selective pressures on prediapause vs. post-diapause adults.</t>
  </si>
  <si>
    <t>Sih, Andrew/P-7985-2015</t>
  </si>
  <si>
    <t>Sih, Andrew/0000-0001-6161-1663</t>
  </si>
  <si>
    <t>10.1111/j.1365-2427.1995.tb00423.x</t>
  </si>
  <si>
    <t>WOS:A1995RP65400007</t>
  </si>
  <si>
    <t>TSAI, KH</t>
  </si>
  <si>
    <t>GENIC ANALYSIS FOR HEADING TIME IN WILD-RICE STRAINS</t>
  </si>
  <si>
    <t>Rice cultivars so far examined mostly had the early-heading gene, Ef-1. Their wild progenitor, Oryza rufipogon Griff., was examined in respect to the genes for heading time in the present study. Of three strains tested, W593 from Malaysia and W1623 from Tauyuan, Taiwan produced no panicles when planted in the first crop season at Taichung, suggesting their strong sensitivity to photoperiod, while W630 from Burma was practically insensitive to photoperiod and produced panicles. In the second crop season, the wild strains headed several days later than Taichung 65. When they were crossed with Taichung 65, the heading dates of the F-1 plants were similar to, or a few days earlier than that of Taichung 65. In the B1F1 (T65 X F-1) populations, early-heading plants like Ef-1 carriers were found. They were backcrossed to Taichung 65 several times and true-breeding early-heading lines were obtained. When they were crossed with T65(20)E(a) carrying Ef-1(a), the heading dates of the F-2 plants varied within the parental range, suggesting that the wild strains had similar alleles at the Ef-1 locus. Regarding genes controlling photoperiod sensitivity W593 and W1623 were found to have recessive ones denominated as se-7 (t) and se-6 (t), respectively. The effect of these genes can be suppressed by Ef-1 when combined together.</t>
  </si>
  <si>
    <t>10.1266/jjg.70.555</t>
  </si>
  <si>
    <t>WOS:A1995RX85900008</t>
  </si>
  <si>
    <t>BRADFORD, MJ; ROFF, DA</t>
  </si>
  <si>
    <t>GENETIC AND PHENOTYPIC SOURCES OF LIFE-HISTORY VARIATION ALONG A CLINE IN VOLTINISM IN THE CRICKET ALLONEMOBIUS-SOCIUS</t>
  </si>
  <si>
    <t>Clinal variation in life histories can be genetically based, resulting from selection imposed by different environments, or it may be due to the differential expression of phenotypically plastic traits. We examined the dine in voltinism in the egg-diapausing cricket Allonemobius socius, with populations spanning the switch from a univoltine to a bivoltine phenology. A common garden experiment was employed, using environments that mimicked photoperiod and temperature conditions found in the field. There were only small differences in development time among populations, and the difference in phenology observed in the field is likely due to clinal variation in the length of the growing season. We found large genetically-based differences in the reaction norm for egg diapause that were further magnified by environmental cues. The synergism of genetic and environmental effects was an example of cogradient selection. In the zone of transition between phenologies, voltinism appeared to be a conditional strategy, rather than a genetic polymorphism. First-generation females from this area can lay either direct-developing or diapause eggs depending on the likelihood that a second generation will have sufficient time to develop. For this species, the dine in voltinism is the result of a combination of environmental effects on development, and genetic and environmental influences on egg diapause propensity.</t>
  </si>
  <si>
    <t>10.1007/BF00328620</t>
  </si>
  <si>
    <t>WOS:A1995RR94800008</t>
  </si>
  <si>
    <t>MOUSSEAU, TA; ROFF, DA</t>
  </si>
  <si>
    <t>GENETIC AND ENVIRONMENTAL CONTRIBUTIONS TO GEOGRAPHIC-VARIATION IN THE OVIPOSITOR LENGTH OF A CRICKET</t>
  </si>
  <si>
    <t>Females of many insects possess an ovipositor, which in crickets is usually used to place eggs deep into the soil. Ovipositor length in female striped ground crickets (Allonemobius socius) increased at higher latitudes and altitudes in North America, despite an opposing trend in overall body size. Crickets inhabiting regions with short growing seasons and long, cold winters invariably had longer ovipositors than crickets inhabiting warmer regions. The only exception to this observation was for first generation crickets in bivoltine populations where there was no pattern of geographic variation in ovipositor length. However, second generation females from these same populations always had longer ovipositors than their first generation ancestors, and followed a pattern of geographic variation similar to that found for univoltine crickets. Overall, these results support Masaki's (1986) model, which predicts that longer ovipositors will evolve in northern cricket populations as an evolutionary response to the selective advantages of overwintering eggs being oviposited deep in the soil in cold habitats. In order to determine the mechanisms underlying patterns of phenotypic variation in the wild, and to test the hypothesis that interpopulation variation reflects genetic differentiation while intergeneration variation within a population reflects environmentally induced phenotypic plasticity, crickets from eight populations were brought to the laboratory and reared through three generations in a common garden. It was found that laboratory-reared populations varied significantly in ovipositor length, with the pattern of variation mimicking that found for field-collected crickets. This finding supports the hypothesis that geographic variation in the wild has a significant genetic basis. The influence of environment on ovipositor length was examined in 20 full-sib families from a bivoltine population. Crickets reared in ''autumn-like'' conditions (30 degrees C, 15:9 h, L:D), such as might be experienced by second generation bivoltine crickets in the wild, were generally larger and had significantly longer ovipositors than siblings reared under ''spring-like'' conditions (27 degrees C, 11:13 h, L:D). This pattern corresponds to that observed for bivoltine populations in the wild and suggests the importance of environmental cues for phenotypic plasticity, or polyphenism in ovipositor length in bivoltine populations of this cricket.</t>
  </si>
  <si>
    <t>10.2307/1938149</t>
  </si>
  <si>
    <t>WOS:A1995RE89200009</t>
  </si>
  <si>
    <t>CARRIERE, Y; ROFF, DA; DELAND, JP</t>
  </si>
  <si>
    <t>THE JOINT EVOLUTION OF DIAPAUSE AND INSECTICIDE RESISTANCE - A TEST OF AN OPTIMALITY MODEL</t>
  </si>
  <si>
    <t>The goal of this study was to assess whether selection for insecticide resistance resulted in evolutionary change in diapause propensity in the obliquebanded leafroller, Choristoneura rosaceana. Caterpillars that diapause under bark in midsummer were assumed to escape exposure to insecticides. Estival larval diapause was modeled as a bet-hedging strategy that reduces the risk of reproductive failure in a stochastic seasonal environment and decreases mortality due to insecticides. The proportion of larvae entering estival diapause in populations within a local geographic area was predicted to increase in orchards treated with insecticides after midsummer. As predicted, insects from populations exposed to insecticides evolved a higher propensity to diapause than individuals from insecticide-free populations. A second prediction of the model was that the proportion of diapause in a population should be negatively correlated with survival of the non-diapausing larvae to insecticides applied after midsummer. This prediction was not supported; there was a positive correlation between diapause propensity and the estimated survival to the insecticides. A simulation model indicated that this unexpected correlation did not result from a non-equilibrium situation in which diapause propensity and physiological resistance evolved at different rates across orchards exposed to different insecticide regimes. A positive across-population correlation between physiological resistance and diapause suggests pleiotropic effects of the resistance allele(s). Such pleiotropic effects could result in a correlated response of diapause following strong directional selection for physiological resistance and may explain the inadequacy of the optimality model to predict the evolutionary trajectory of diapause propensity across the insecticide-treated populations.</t>
  </si>
  <si>
    <t>10.2307/1938151</t>
  </si>
  <si>
    <t>WOS:A1995RE89200011</t>
  </si>
  <si>
    <t>MILLER, MS; DOXTADER, KG</t>
  </si>
  <si>
    <t>ATRAZINE IMPACTS ON SHORTGRASS PRAIRIE MICROCOSMS</t>
  </si>
  <si>
    <t>Alterations in shortgrass ecosystem structure and function following long-term use of atrazine [6-chloro-N-ethyl-N'-(1-methylethyl)-1,3,5-triazine,2,4-diamine] for increased secondary productivity raised concerns about sustainability of the practice, A microcosm approach was designed to 1) model the direction and temporal features of blue grama [Bouteloua gracilis H.B.K.) Lag, ex Steud,] biomass accumulation and tissue N, nitrate reductase activity, chlorophyll, total nonstructural carbohydrate, and phosphorus (P) levels following atrazine applications of 0.84 a nd 2.24 kg ha(-1) and hydroxyatrazine (6-hydroxy-N-ethyl-N'-(1-methylethyl)-1,3,5-triazine,2,4,-diamine at 1.12 kg ha(-1), and 2) to relate plant growth and metabolism changes to possible short- and long-term modifications of soil microbial abundance and activities associated with C and N transformations. Atrazine applied to dormant plant-soil microcosms reduced below-ground (crown plus root) biomass and shoot total nonstructural carbohydrate levels during regrowth, Atrazine application increased shoot chlorophyll content, N levels, and nitrate reductase activity, but not total plant N content, Decreased belowground biomass accumulation, and increased shoot N and nitrate reductase activity levels were linked to decreased total nonstructural carbohydrate availability, Total plant P levels were highest at the intermediate atrazine rate, Differences in soil microbial biomass and activities, and chemical properties resulted primarily from presence of blue grama and duration of plant regrowth. Soil nitrifying activity was depressed in soil previously exposed to atrazine whether or not blue grama was present, Hydroxyatrazine was not identified as an important factor in observed plant or soil changes, Atrazine may alter shortgrass system structure and function by immediate impacts on primary producers and long-term impacts on soil microbial processes.</t>
  </si>
  <si>
    <t>10.2307/4002481</t>
  </si>
  <si>
    <t>WOS:A1995RH22400002</t>
  </si>
  <si>
    <t>BELL, CH; WILSON, SM</t>
  </si>
  <si>
    <t>PHOSPHINE TOLERANCE AND RESISTANCE IN TROGODERMA-GRANARIUM EVERTS (COLEOPTERA, DERMESTIDAE)</t>
  </si>
  <si>
    <t>High tolerance of phosphine was observed among larvae of Trogoderma granarium held in crevices for 2-3 months before fumigation at 20 degrees C. Tolerance was related to larval density during rearing as well as larval age. When larvae from a group of populations freshly obtained from different locations in Africa and Asia were prepared in a similar way for fumigation, a wide range of tolerances was observed, indicating the possible presence of phosphine resistance in at least one strain. Individual variation of tolerance within populations was high for larvae, and instead, a resistance test was devised using 48-h eggs. By this technique, one strain from Africa was identified as resistant to phosphine.</t>
  </si>
  <si>
    <t>10.1016/0022-474X(95)00012-V</t>
  </si>
  <si>
    <t>WOS:A1995RZ09800005</t>
  </si>
  <si>
    <t>RICHARDSON, RD; BOSWELL, T; RAFFETY, BD; SEELEY, RJ; WINGFIELD, JC; WOODS, SC</t>
  </si>
  <si>
    <t>NPY INCREASES FOOD-INTAKE IN WHITE-CROWNED SPARROWS - EFFECT IN SHORT AND LONG PHOTOPERIODS</t>
  </si>
  <si>
    <t>To determine if altered sensitivity to neuropeptide Y (NPY) underlies premigratory fattening, white-crowned sparrows held on short day length (9:15-h Light-dark) received injections into the third ventricle (ivt) of saline or several doses of NPY. An inverted-U function occurred with food intake increasing 30 and 60 min after doses of 1.0 and 2.0 mu g NPY. When photostimulated (20:4-h light-dark), birds increased daily caloric intake and gained weight rapidly. Birds maintained on long day lengths significantly increased food intake after 0.25 and 0.5 mu g of NPY and did not respond to higher doses. The effective dose range for NPY to increase food intake moved to the left, suggesting an increase in sensitivity to the peptide on long day lengths. In summary, white-crowned sparrows consume more food when administered NPY ivt and have increased sensitivity when photostimulated and gaining weight. Hence NPY may be a natural stimulator of food intake in this species.</t>
  </si>
  <si>
    <t>R1418</t>
  </si>
  <si>
    <t>R1422</t>
  </si>
  <si>
    <t>WOS:A1995RE35700011</t>
  </si>
  <si>
    <t>HIRAI, M; TSUMUKI, H</t>
  </si>
  <si>
    <t>CHARACTERIZATION AND LOCALIZATION OF THE ICE-NUCLEATING ACTIVE AGENTS IN LARVAE OF THE RICE STEM BORER, CHILO-SUPPRESSALIS WALKER (LEPIDOPTERA, PYRALIDAE)</t>
  </si>
  <si>
    <t>CRYOBIOLOGY</t>
  </si>
  <si>
    <t>Chemical properties of the ice-nucleating active agents (INAs) distributed in the muscle of diapausing larvae of the rice stem borer, Chile suppressalis Walker were studied. Sensitivity to protease indicated that the INAs were proteinaceous. The INAs were stable at at least 50 degrees C for 5 min, and active over a broad pH range (pH 2.0 to 8.0) and after delipidation treatments. These results suggest that the chemical characteristics of the INAs of the muscle in the diapausing larvae are similar to those of the exogenous agents in the nondiapausing ones in Fusarium sp. After differential centrifugation of muscle homogenate of the diapausing larvae, the crystallization temperature of the 105,000g pellet was the highest of all fractions separated, implying that INAs are present in microsome membrane. (C) 1995 Academic Press, Inc.</t>
  </si>
  <si>
    <t>0011-2240</t>
  </si>
  <si>
    <t>10.1006/cryo.1995.1020</t>
  </si>
  <si>
    <t>WOS:A1995RA35500002</t>
  </si>
  <si>
    <t>HOARD, MW; WEISS, MJ</t>
  </si>
  <si>
    <t>INFLUENCE OF POSTDIAPAUSE DEVELOPMENT ON THE VOLTINISM OF THE EUROPEAN CORN-BORER (LEPIDOPTERA, PYRALIDAE) IN NORTH-DAKOTA</t>
  </si>
  <si>
    <t>The postdiapause developmental rates of the European corn borer, Ostrinia nubilalis (Hubner), were investigated using collections of larvae from several selected sites in North Dakota from 1990 to 1992. Significant differences in days to pupation for postdiapausing larvae were found between different geographic locations, and between bivoltine and univoltine populations of the European corn borer in North Dakota. The differences in the time required for postdiapause development is believed to be the major contributing factor responsible for voltinism of the European corn borer population in North Dakota. Larvae from most of the sites had some degree of similarity to the bivoltine population, as measured by the proportion of the larvae pupating at less than or equal to 220 DD. Retention of the bivoltine trait allows a mechanism for the expression of a second generation in populations that had been considered univoltine. Retention of the bivoltine trait supports the importance of local adaptations in determining the voltinism of European corn borer populations in the northern Great Plains.</t>
  </si>
  <si>
    <t>10.1093/ee/24.3.564</t>
  </si>
  <si>
    <t>WOS:A1995RE60500010</t>
  </si>
  <si>
    <t>PHOOFOLO, MW; OBRYCKI, JJ</t>
  </si>
  <si>
    <t>COMPARATIVE LIFE-HISTORY STUDIES OF NEARCTIC AND PALEARCTIC POPULATIONS OF COCCINELLA-SEPTEMPUNCTATA (COLEOPTERA, COCCINELLIDAE)</t>
  </si>
  <si>
    <t>Life-history characteristics of four populations of Coccinella septempunctata L. were quantified and compared at 26 degrees C and 18:6 (L:D) h on a diet of pea aphids, Acyrthosiphon pisum (Harris). Populations were from two locations in the United States (Iowa and Delaware) and two locations in Eurasia (France and Ukraine/Moldavia/Crimea). Large intrapopulation variation was observed in preoviposition, interoviposition, and number of days on which eggs were laid. This variation was a result of 10-35% of females entering diapause, whereas most females initiated oviposition within 12 d of eclosion and continued egg laying with interoviposition periods of &lt; 6 d. No significant differences among the four populations were detected in preoviposition, interoviposition, or number of days on which eggs were laid. In addition, preimaginal development time, sex ratio, and life table parameters, including intrinsic rates of increase and fecundity, did not differ significantly among the four populations. On the basis of the parameters measured, we conclude that these four populations of C. septempunctata have not undergone local adaptation that would define these populations on the basis of geographical origin.</t>
  </si>
  <si>
    <t>10.1093/ee/24.3.581</t>
  </si>
  <si>
    <t>WOS:A1995RE60500013</t>
  </si>
  <si>
    <t>HO, CC; LO, KC; CHEN, WH</t>
  </si>
  <si>
    <t>COMPARATIVE BIOLOGY, REPRODUCTIVE COMPATIBILITY, AND GEOGRAPHICAL-DISTRIBUTION OF AMBLYSEIUS-LONGISPINOSUS AND A-WOMERSLEYI (ACARI, PHYTOSEIIDAE)</t>
  </si>
  <si>
    <t>Female and male Amblyseius longispinosus (Evans) and A. womersleyi (Schicha) were reared in an incubator at 28 degrees C and a photoperiod of 13:11 (L:D) h. They were supplied with eggs of Tetranychus kanzawai Kishida for food. A. longispinosus matured in 5.02 and 5.0 d and consumed 13.84 and 11.2 spider mites eggs, respectively. A. womersleyi matured in 4.92 and 4.67 d, and consumed 15.32 and 11.54 spider mite eggs, respectively. In the first 10 d after eclosion, adult female A. longispinosus and A. womersleyi consumed an average of 26.43 and 32.07 spider mite eggs daily, and laid 2.92 and 3.07 eggs per day, respectively. A. womersleyi developed slightly faster than A. longispinosus and was more voracious. Larvae of both species were observed eating spider mite eggs. Adult female A. womersleyi incompletely consumed spider mite eggs when food was abundant. When mated with male A. longispinosus, all female A. womersleyi oviposited but with reduced fecundity. Only male offspring were produced and 47.8% of eggs were nonviable. However, only 1.5% of female A. longispinosus that mated with male A. womersleyi oviposited, but offspring of both sexes were produced. Hybrid F-1 progeny inherited the maternal setal length of dorsal seta L8 in all reciprocal matings. These findings suggested that these two mites are distinct species. Their life cycles, food consumption, reproductive compatibility, and geographical distribution are discussed.</t>
  </si>
  <si>
    <t>10.1093/ee/24.3.601</t>
  </si>
  <si>
    <t>WOS:A1995RE60500016</t>
  </si>
  <si>
    <t>SMITH, AM; WARD, SA</t>
  </si>
  <si>
    <t>TEMPERATURE EFFECTS ON LARVAL AND PUPAL DEVELOPMENT, ADULT EMERGENCE, AND SURVIVAL OF THE PEA WEEVIL (COLEOPTERA, CHRYSOMELIDAE)</t>
  </si>
  <si>
    <t>Effects of temperature on the larval and pupal developmental times, adult emergence times, and survival of the pea weevil, Bruchus pisorum (L.), were examined at a range of constant temperatures. This study provided an alternative approach to analyzing stage-frequency data for determining stage transition times. It differed from the nearest published method in two vital areas: stage frequencies were expressed as the inverse of the proportion of insects in the sample that had not reached the relevant stage; mean-stage transition times were estimated by fitting a nonlinear curve to the changes in proportions with time. Mean developmental times for instar II, III, and IV, and mean adult emergence times were obtained by subtracting the estimated mean stage transition time from the mean of the previous stage. Temperature-mean developmental time relationships were described with nonlinear functions, which provided curves with a good fit, with r(2) ranging from 0.964 to 0.998. Mean developmental times were 3- to 5-fold longer for instars III and IV than for instars I and II. The estimated optimum temperatures for development were 41.8, 34.0, 34.4, 34.2, and 32.7 degrees C for instars I, II, III, and IV, and pupae, respectively. The relationship between temperature and mean adult emergence times was also described using a nonlinear function but may have been confounded by the effects of temperature on adult activity and diapause. Stage-specific survival was generally high except at the temperature extremes. Only instar III exhibited density-dependent mortality.</t>
  </si>
  <si>
    <t>10.1093/ee/24.3.623</t>
  </si>
  <si>
    <t>WOS:A1995RE60500018</t>
  </si>
  <si>
    <t>MITCHELL, CJ</t>
  </si>
  <si>
    <t>GEOGRAPHIC SPREAD OF AEDES-ALBOPICTUS AND POTENTIAL FOR INVOLVEMENT IN ARBOVIRUS CYCLES IN THE MEDITERRANEAN BASIN</t>
  </si>
  <si>
    <t>During the past decade Aedes albopictus (Skuse) has extended its range to parts of North and South America, the Caribbean, Africa, southern Europe, and some Pacific Islands previously free of such infestations. This remarkably rapid spread of a mosquito species is unprecedented during this century and has heightened concern among public health and vector control officials because of the known and potential vector relationships of Ae. albopictus with several arboviruses. Photoperiod, temperature, rainfall, and humidity are major limiting factors affecting the range extension of Ae. albopictus. These are examined, along with previous distribution records of the closely related Aedes aegypti (Linnaeus), to identify general areas of the Mediterranean basin that might be suitable for colonization by Ae. albopictus. Finally, the results of vector competence studies, virus isolation tests of field-collected specimens, and feeding habits of Ae. albopictus are analyzed with a view toward assessing the potential of Ae. albopictus becoming involved in arbovirus cycles in Mediterranean countries. Mosquito-borne arboviruses of concern to the region include Sindbis, chikungunya, West Nile, dengue, Tahyna, Rift Valley fever, and Batai viruses. In addition, Israel turkey meningoencephalitis and African horse sickness viruses occur in the area and mosquito vectors may be involved in their transmission.</t>
  </si>
  <si>
    <t>WOS:A1995RP28200005</t>
  </si>
  <si>
    <t>MIHELAKAKIS, A; KITAJIMA, C</t>
  </si>
  <si>
    <t>SPAWNING OF THE SILVER SEA BREAM, SPARUS-SARBA, IN CAPTIVITY</t>
  </si>
  <si>
    <t>JAPANESE JOURNAL OF ICHTHYOLOGY</t>
  </si>
  <si>
    <t>Spawning of the silver sea bream, Sparus sarba, in captivity was studied at ambient temperature and photoperiod during one breeding season. Broodstock were divided to two groups (A and B) of 6 and 7 individuals, respectively. They were caught in the sea and acclimatized to laboratory conditions for about seven months prior to spawning. Spawning lasted 65 days from April 8 to June 11 in group A, and 43 days from April 10 to May 22 in group B, within the temperature range between 13.5 and 21.3 degrees C. Numbers of buoyant and sunken eggs, fertilization rate of buoyant eggs and percentage of abnormally developed eggs were estimated daily. There was no correlation between water temperature at spawning and viable hatch, and between spawning period and viable hatch, at the same incubation temperature in all cases. The total number of eggs released during the spawning period was estimated at 18.1 million in group A and 10.8 million in group B. Mean egg diameter tended to decrease during the spawning season along with increasing water temperature. Mean egg diameter ranged from 0.952 to 1.001 mm and from 0.962 to 1.015 mm in groups A and B, respectively.</t>
  </si>
  <si>
    <t>0021-5090</t>
  </si>
  <si>
    <t>WOS:A1995RF72400009</t>
  </si>
  <si>
    <t>STIEFEL, VL; NECHOLS, JR; MARGOLIES, DC</t>
  </si>
  <si>
    <t>OVERWINTERING BIOLOGY OF ANOMOEA-FLAVOKANSIENSIS (COLEOPTERA, CHRYSOMELIDAE)</t>
  </si>
  <si>
    <t>We investigated the type of winter dormancy used by Anomoea flavokansiensis Moldenke, a leaf beetle whose life history is poorly understood, by quantifying CO2 production of larvae reared under two photoperiods (16:8 [L:D] h and 10:14 [L:D] h) at an average temperature of 25 degrees C in the laboratory and from an overwintering population sampled from a field insectary in late autumn. We also determined whether larvae were able to overwinter in the field insectary. CO2 production by laboratory-reared larvae increased as larvae increased in size, but the amount of CO2 produced did not differ between photoperiods. CO2 production by larvae (head capsule widths of 0.59 +/- 0.03 mm) removed from the soil within the insectary (9 degrees C) on 14 December was similar to that of laboratory-reared larvae with the same range of head capsule widths. In addition, no larvae survived a 6-mo overwintering period in the insectary. Because CO2 production did not differ among larvae within die same head capsule width classes reared under different environmental conditions, including those that typically induce diapause in other arthropods, and because no larvae survived overwintering in the field insectary, we hypothesize that A. flavokansiensis overwinters in quiescence and that the larvae may do so as inquilines in ant nests, as has been shown for larvae of closely related genera.</t>
  </si>
  <si>
    <t>10.1093/aesa/88.3.342</t>
  </si>
  <si>
    <t>WOS:A1995QY12800011</t>
  </si>
  <si>
    <t>NONNO, R; CAPSONI, S; LUCINI, V; MOLLER, M; FRASCHINI, F; STANKOV, B</t>
  </si>
  <si>
    <t>DISTRIBUTION AND CHARACTERIZATION OF THE MELATONIN RECEPTORS IN THE HYPOTHALAMUS AND PITUITARY-GLAND OF 3 DOMESTIC UNGULATES</t>
  </si>
  <si>
    <t>With some exceptions, in most of the mammals the pituitary pars tuberalis and the hypothalamic suprachiasmatic nuclei are reportedly the main targets for the pineal hormone melatonin. However, it is not known if the conspicuous diversity in the distribution pattern of melatonin binding sites in these areas depicts differences in reproductive behavior observed in the seasonally breeding species in the temperate zones. We explored the distribution and the characteristics of melatonin binding sites in the hypothalamus and pituitary of three species (bovine, horse, and donkey) different in terms of seasonal reproductive competence. The topographical localization, investigated by in vitro autoradiography, revealed 2-[I-125]iodomelatonin binding sites only in the pituitary gland in all three species, primarily in the pars tuberalis (PT), but also in the pars distalis (PD) and pars intermedia (PI). Kinetic, inhibition, and saturation studies, performed by means of in vitro binding, revealed presence of a single class high affinity binding sites. The K-d values, melatonin, and 2-iodomelatonin K-i values were in the low picomolar range. Coincubation with GTP gamma S inhibited 2-[I-125]iodomelatonin binding, demonstrating that these putative receptors are linked to a G protein in their signal-transduction pathway. The hypothalamus was devoid of specific binding. In conclusion, the results suggest that in these species, the hypophysis may be a principal target for the melatonin action on the reproductive system.</t>
  </si>
  <si>
    <t>NONNO, ROMOLO/C-8323-2015</t>
  </si>
  <si>
    <t>NONNO, ROMOLO/0000-0001-7556-1564; Capsoni, Simona/0000-0003-2670-8237</t>
  </si>
  <si>
    <t>10.1111/j.1600-079X.1995.tb00161.x</t>
  </si>
  <si>
    <t>WOS:A1995RU87300005</t>
  </si>
  <si>
    <t>Chan, K</t>
  </si>
  <si>
    <t>Comparative study of winter body composition of resident and migrant Grey-breasted Silvereyes</t>
  </si>
  <si>
    <t>A comparative study of the winter body composition between resident and migrant birds was made on the partially migratory Tasmanian race of the Grey-breasted Silvereye (Zosterops I. lateralis). Each year some members migrate from Tasmania to winter on mainland sites, while other members remain in Tasmania year-round. Resident birds were those captured at Mt. Nelson, Tasmania, during midwinter; migrant birds were those captured during midwinter at Armidale, New South Wales, 1,500 km to the north. Nighttime winter temperatures at the two locations are very similar. both residents and migrants showed diurnal increases in lipid content, but not in other major body components. Despite differences in photoperiod and feeding conditions at the winter grounds, lipid content accumulated in the late afternoon was similar (8% of live body mass) for residents and migrants. Fractional differences in major body components between residents and migrants were negligible, being less than 0.01 in all cases. Therefore, body composition is not related to whether an individual bird is a resident or a migrant. Low night temperatures alone do not explain why the species migrate from Tasmania to places like Armidale in New South Wales. The birds could migrate for reasons such as better food conditions, higher daytime temperatures, and longer daylength for foraging on the mainland.</t>
  </si>
  <si>
    <t>Chan, Ken/R-5355-2019</t>
  </si>
  <si>
    <t>Chan, Ken/0000-0003-0974-018X</t>
  </si>
  <si>
    <t>WOS:A1995TX68300013</t>
  </si>
  <si>
    <t>WILSON, LJ</t>
  </si>
  <si>
    <t>HABITATS OF 2-SPOTTED SPIDER-MITES (ACARI, TETRANYCHIDAE) DURING WINTER AND SPRING IN A COTTON-PRODUCING REGION OF AUSTRALIA</t>
  </si>
  <si>
    <t>Winter and spring habitats of the twospotted spider mite, Tetranychus urticae Koch, were investigated to determine the source of mites infesting seedling cotton crops. The two possibilities were that mites may overwinter in diapause in the soil or litter of cotton fields or they may overwinter on suitable vegetation. Few mites were found in litter or soil collected from fallow cotton fields in winter. Significant numbers of diapause mites were found in litter at only 2 of 15 sites. ht one of these sites the abundance of mites in litter declined dramatically following cultivation. The cotton crops at these two sites were late maturing and, therefore, more mites may have been induced to diapause because of cooler temperatures, shorter days, and possibly lower food quality than at other sites where more typical, earlier maturing crops were grown. The contribution of mites that overwinter in the soil or litter of cotton fields to infestations on the subsequent cotton crop is not likely to be significant. Vegetation from within and From the borders of fallow cotton fields and from sites remote from cotton (&gt;1-km distance) were examined for presence of mites in winter and spring. Remote sites were further classified as adjacent to permanent water (wet) or not (dry) Nondiapausing mites, actively feeding and reproducing, were Found on a wide range of plant species (37) in the vicinity of cotton fields in winter and spring Natural senescence of these plants in spring probably forces mites to disperse, often onto young cotton seedlings nearby resulting in a pronounced edge effect in cotton fields. Mite abundance on weeds was far lower Lit dg remote than at cotton sites, possibly caused by the lack of a continuous sequence of hosts. Mite abundance at wet remote sites was intermediate between cotton and dry remote sites, probably because they provide a continuity of hosts for mites. Management of the weeds on cotton farms through winter/spring could potentially reduce levels of mite infestation of cotton seedlings in the following season.</t>
  </si>
  <si>
    <t>Wilson, Lewis/F-3023-2011</t>
  </si>
  <si>
    <t>Wilson, Lewis/0000-0002-3532-0309</t>
  </si>
  <si>
    <t>10.1093/ee/24.2.332</t>
  </si>
  <si>
    <t>WOS:A1995RH34800020</t>
  </si>
  <si>
    <t>KENNEDY, AD</t>
  </si>
  <si>
    <t>TEMPERATURE EFFECTS OF PASSIVE GREENHOUSE APPARATUS IN HIGH-LATITUDE CLIMATE-CHANGE EXPERIMENTS</t>
  </si>
  <si>
    <t>1. Passive greenhouse apparatus is commonly used to investigate the in situ biological response of terrestrial communities to global warming. 2. Although close conformity of greenhouse treatment effects to general circulation model (GCM) scenarios is widely claimed, no proof of such a relationship has yet been published. 3. Here, the relationship between passive greenhouse thermal environment and future climate conditions is considered using temperature data collected from within and without greenhouses deployed in the maritime Antarctic. It is revealed that in terms of thermal extremes, diel and annual variation, and overall distribution across the temperature spectrum, such apparatus achieves only poor simulation of GCM forecasts. 4. During summer, greenhouses induce an amplified daily range of temperatures, elevated maxima and accelerated rates of change. 5. During spring and autumn, diel temperature variation continues inside the greenhouses while snow cover protects the controls. 6. During winter, an inverse treatment effect occurs, in which the relative depth of snow cover causes lower temperatures in greenhouses than in controls. 7. These treatment effects differ significantly from GCM climate predictions. Changes recorded in the composition, structure and function of greenhouse biota may thus be artefacts of the methodology. 8. Thorough a priori testing of greenhouse treatment effects is recommended for future climate change studies that are to be conducted in environments subject to seasonal snowfall, solar elevation and day length.</t>
  </si>
  <si>
    <t>10.2307/2390583</t>
  </si>
  <si>
    <t>WOS:A1995QU91300026</t>
  </si>
  <si>
    <t>PAYNE, JA; BERLOCHER, SH</t>
  </si>
  <si>
    <t>DISTRIBUTION AND HOST PLANTS OF THE BLUEBERRY MAGGOT FLY, RHAGOLETIS-MENDAX (DIPTERA, TEPHRITIDAE) IN SOUTHEASTERN NORTH-AMERICA</t>
  </si>
  <si>
    <t>To better determine the geographic range, pattern of host plant usage and phenology of Rhagaletis mendux, the blueberry maggot By, an extensive set of rearings from fruit of Vaccinium and Gaylussacia (Ericaceae) species was made, primarily from natural populations of these host plants. Collecting focused on the relatively unstudied southeastern United States, although fruit collections as far north as Michigan and as far west as Texas were made. The known range of the blueberry maggot By has been extended west to the Ozark Plateau, and the fly is now known to be much more widely distributed in southeastern North America than previously thought. Although R. mendax infests many species of Vaccinium and Gaylussacia in the northernmost part of its range, in most of its range it infests almost exclusively V. stamineum (deerberry). The relatively inflexible diapause characteristics of R. mendax may contribute to this restriction in host plant usage.</t>
  </si>
  <si>
    <t>WOS:A1995RQ28300002</t>
  </si>
  <si>
    <t>KRAAIJEVELD, AR; VANALPHEN, JJM</t>
  </si>
  <si>
    <t>VARIATION IN DIAPAUSE AND SEX-RATIO IN THE PARASITOID ASOBARA-TABIDA</t>
  </si>
  <si>
    <t>Asobara tabida Nees (Hymenoptera: Braconidae) is a widespread parasitoid, attacking larvae of Drosophila (Diptera: Drosophilidae) species in fermenting substrates. In this species, geographic variation is found in the percentage of parasitoids entering diapause and in the sex ratio of emerging parasitoids. Percentage diapause appears to be influenced by host species (more parasitoids enter diapause in D. melanogaster Meigen than in D. subobscura Collin) and temperature. It is not correlated with any of the abiotic factors investigated, but is correlated with survival probability in D. melanogaster larvae and with the time of year in which the experiment was conducted (even though none of the parasitoids experienced natural day light). Sex ratio was only found to correlate with percentage diapause, suggesting that males enter diapause more frequently than females. It is concluded that A. tabida uses diapause to survive both unfavourable abiotic and biotic circumstances.</t>
  </si>
  <si>
    <t>10.1111/j.1570-7458.1995.tb01899.x</t>
  </si>
  <si>
    <t>WOS:A1995QU36100009</t>
  </si>
  <si>
    <t>HILSENHOFF, WL</t>
  </si>
  <si>
    <t>AQUATIC HYDROPHILIDAE AND HYDRAENIDAE OF WISCONSIN (COLEOPTERA) .1. INTRODUCTION, KEY TO GENERA OF ADULTS, AND DISTRIBUTION, HABITAT, LIFE-CYCLE, AND IDENTIFICATION OF SPECIES OF HELOPHORUS FABRICIUS, HYDROCHUS LEACH, AND BEROSUS LEACH (HYDROPHILIDAE), AND HYDRAENIDAE</t>
  </si>
  <si>
    <t>The 3,920 Helophorus (Helophorinae) adults collected in Wisconsin included 16 species, two of which were new species. Helophorus orientalis and H. lacustris predominated. Three types of univoltine life cycles occurred: (1) adults overwinter in terrestrial habitats and larvae complete development in riparian habitats from early summer to early autumn, depending on the species; (2) the same as type 1, except eggs and a few adults overwinter; (3) larvae, pupae, and/or recently emerged adults overwinter and teneral adults occur in aquatic habitats in early spring. Nine species of Hydrochus (Hydrochinae) were found among 6,278 adults, with H. squamifer predominating. All had a similar univoltine life cycle in which adults overwinter in terrestrial habitats and enter aquatic sites in spring; larvae complete development in riparian habitats from late spring to late summer, depending on the species. Eight species and 5,167 adults Berosus (Hydrophilinae: Berosini) occurred, with B. striatus predominating; their univoltine life cycles varied greatly among species. Some species overwinter as diapausing eggs (B. aculeatus, B. peregrinus, B. stylifer), others as adults in terrestrial habitats (B. pantherinus, B. striatus), one as aquatic larvae (B. hatchi), and another as adults and larvae (B. fraternus). Only 35 Hydraenidae adults were collected; included were Hydraena angulicollis, H. pennsylvanica, and Ochthebius lineatus. A generic key to aquatic Hydrophilidae adults and keys to species of Helophorus, Hydrochus, Berosus, and Hydraenidae in Wisconsin are provided. Following each species key is information about species that includes distribution and abundance in Wisconsin, range in North America, habitat, life cycle, and notes on identification.</t>
  </si>
  <si>
    <t>WOS:A1995RU37900002</t>
  </si>
  <si>
    <t>PILASTRO, A; BERTORELLE, G; MARIN, G</t>
  </si>
  <si>
    <t>WINTER FATTENING STRATEGIES OF 2 PASSERINE SPECIES - ENVIRONMENTAL AND SOCIAL INFLUENCES</t>
  </si>
  <si>
    <t>We studied the fattening strategies of two insectivorous passerines, the Robin Erithacus rubecula and the Wren Troglodytes troglodytes, during their wintering stage in a study area of the eastern Po valley (Northern Italy). We analysed the relationship between some environmental (temperature, photoperiod, rainfall) and social factors (density of migrant competitors, territoriality, home range size) on the one hand, and levels of fat reserve on the other. Although average body fat depots differed between the two species, both increased their daily fat stores as the photoperiod shortened with the progress of winter. The amount of fat accumulated by day was more than that required for overnight consumption. Both species also responded to short-term variations in weather conditions: fat depots were inversely related to the maximum temperature on the day of capture. The use of space and the social structure of the wintering populations seem to affect fattening strategies: fat reserves of resident Robins were negatively related to the density of conspecific migrants, early in the season. The same relationship was not observed for Wrens, which were dispersed in extensively overlapping home-ranges. In this species, the home-range size was positively, and fat reserves negatively, correlated with the body size of the bird.</t>
  </si>
  <si>
    <t>Pilastro, Andrea/0000-0001-9803-6308</t>
  </si>
  <si>
    <t>10.2307/3677209</t>
  </si>
  <si>
    <t>WOS:A1995QQ43200005</t>
  </si>
  <si>
    <t>HANSON, SM; CRAIG, GB</t>
  </si>
  <si>
    <t>RELATIONSHIP BETWEEN COLD-HARDINESS AND SUPERCOOLING POINT IN AEDES-ALBOPICTUS EGGS</t>
  </si>
  <si>
    <t>For many insects, low temperatures are not lethal unless their tissues freeze. To determine whether freezing is the cause of low temperature mortality of Aedes albopictus eggs, we measured their lower lethal temperature, the temperature that causes 50% mortality in a population, and supercooling point, the temperature at which the tissues freeze. Tropical and temperate Ae. albopictus eggs were tested under different diapause and cold acclimation conditions. Temperate Ae. albopictus eggs had a lower lethal temperature than tropical Ae. albopictus eggs. Diapause and cold acclimation decreased the lower lethal temperatures of temperate eggs. However, neither diapause, cold acclimation, nor geographic origin affected Ae. albopictus egg supercooling points. All lower lethal temperatures were above -13 degrees C and all supercooling points were below -26 degrees C, indicating prefreeze mortality. Eggs of Aedes triseriatus and Aedes aegypti also died before they froze.</t>
  </si>
  <si>
    <t>WOS:A1995QV79600007</t>
  </si>
  <si>
    <t>SWEENEY, BW; JACKSON, JK; FUNK, DH</t>
  </si>
  <si>
    <t>SEMIVOLTINISM, SEASONAL EMERGENCE, AND ADULT SIZE VARIATION IN A TROPICAL STREAM MAYFLY (EUTHYPLOCIA-HECUBA)</t>
  </si>
  <si>
    <t>Life history characteristics of the stream mayfly Euthyplocia hecuba (Hagen) (Polymitarcyidae:Euthyplociinae) were studied over a 4-yr period in two tropical streams (Rio Tempisquito and Quebrada Marilin) draining primary evergreen forest in northern Costa Rica. Larvae burrow in the substratum of the stream, living under small to large cobbles that are firmly embedded in the stream bottom. Euthyplocia hecuba is sexually dimorphic and one of the largest mayflies of Central America, with maximum larval size of 149 mg (dry mass) for females and 35 mg for males. Mature female and male larvae are about 40% larger in Q. Marilin relative to R. Tempisquito. Subimagoes emerge about 1 h before dawn (similar to 0400 h); the molt to the image (or true adult stage) occurs similar to 20 min later. Adult emergence and reproduction occurs mainly between June and November. Females mate and then oviposit in riffle areas just before dawn, with the time period gradually changing from 0446 and 0507 h in June to 0508 and 0529 h in October. We found that size of adult males and females gradually declined during the emergence period. Fecundity averaged 984 in October (range 364-2851), with eggs being very large for a mayfly(0.46 x 0.4 mm; 0.017 mg dry mass). The proportion of adult biomass allocated to eggs (reproductive effort) averaged 0.51 but varied according to female size. Median egg development time was 113, 55, and 31 d at 15, 20, and 25 degrees C. The hatch success of eggs was &gt;90% at 15 and 20 degrees C, only 68% at 25 degrees C, and 0% at 10 and 30 degrees C. First instar larvae are relatively large for a mayfly, having a head width of 0.11 mm and a body length of 1.30 mm. Seasonal changes in larval size distribution suggest that larval development takes similar to 22 mo to complete and may involve a developmental quiescence or diapause during the first year. A 2-yr life history appears to be the most parsimonious hypothesis given a 2-mo egg development time, the occurrence of two size cohorts of larvae throughout most of the year, and the temporal pattern of maximum and average larval sizes over the course of the sampling period. Our data suggest that seasonality in the developmental dynamics of larvae underlies both the seasonal emergence and decline in dry mass of both adult males and females during the emergence period. The data provide the first evidence for semivoltinism in a tropical mayfly.</t>
  </si>
  <si>
    <t>10.2307/1467729</t>
  </si>
  <si>
    <t>WOS:A1995QQ80800012</t>
  </si>
  <si>
    <t>BARK, OH; HAVEY, MJ</t>
  </si>
  <si>
    <t>SIMILARITIES AND RELATIONSHIPS AMONG POPULATIONS OF THE BULB ONION AS ESTIMATED BY NUCLEAR RFLPS</t>
  </si>
  <si>
    <t>Random nuclear restriction fragment length polymorphisms (RFLPs) were used to assess similarities and relationships among open-pollinated (OP) populations of the cultivated bulb onion (Allium cepa). Seventeen OP populations and 2 inbreds of contrasting daylength response [termed by convention as long (LD) and short (SD) day], 1 shallot (A. cepa var. ascalonicum), and one cultivar of bunching onion (Allium fistulosum) were examined with 104 cDNA clones and two to four restriction enzymes. Sixty (58%) clones detected at least 1 polymorphic fragment scorable among the OP populations and were used for analyses. The average number of polymorphic fragments per polymorphic probe-enzyme combination was 1.9, reflecting that numerous monomorphic fragments were usually present. Similarities were estimated as the proportion of polymorphic fragments shared by 2 populations. Average similarity values among LD, among SD, and between LD and SD OP populations were 0.79, 0.67, and 0.68, respectively. Relationships among the OP populations were estimated by parsimony, cluster analysis of similarities using the unweighted-pair-group method (UPGMA), and multivariate analysis using principle components. Parsimony analysis generated a strict consensus tree that grouped all but 1 LD onion with unresolved relationships to the SD OP populations. The UPGMA analysis placed together the LD storage OP populations. Principal component analysis grouped all but 2 LD onions; the other OP populations were dispersed. The results suggest that LD and SD onions do not represent distinct germ plasm, but that LD storage onions represent a derived group selected for production at higher latitudes. If it is assumed that the sampled populations are representative of all onion OP populations, the lower similarities among SD OP populations indicate that their collection and maintenance in germ plasm collections is important for the preservation of genetic diversity.</t>
  </si>
  <si>
    <t>10.1007/BF00221983</t>
  </si>
  <si>
    <t>WOS:A1995QR66400015</t>
  </si>
  <si>
    <t>LEE, RE; DOMMEL, RA; JOPLIN, KH; DENLINGER, DL</t>
  </si>
  <si>
    <t>CRYOBIOLOGY OF THE FREEZE-TOLERANT GALL FLY EUROSTA-SOLIDAGINIS - OVERWINTERING ENERGETICS AND HEAT-SHOCK PROTEINS</t>
  </si>
  <si>
    <t>The goldenrod gall fly Eurosta solidaginis (Diptera: Tephritidae) ranges from the southern U.S. northward into Canada. The larva overwinters within a ball gall on the stem of goldenrod Solidago spp. The galls often extend above the snowpack, exposing the larva to a wide range of environmental extremes in winter. This species has received extensive attention as a freeze-tolerant insect model. A seasonal study of the overwintering bioenergetics of an Ohio, USA, population revealed marked decreases in body weight, lipid and total caloric content in October and November when environmental temperatures were the highest. Overwintering larvae produce heat shock proteins in response to high-temperature exposure. However, unlike other insects E. solidaginis does not appear to synthesize heat shock proteins in response to low-temperature exposure.</t>
  </si>
  <si>
    <t>10.3354/cr005061</t>
  </si>
  <si>
    <t>WOS:A1995RQ20800008</t>
  </si>
  <si>
    <t>WERMELINGER, B; HIRSCHHEYDT, J; FECKER, B</t>
  </si>
  <si>
    <t>ABUNDANCE AND EMERGENCE OF SPRUCE CONE INSECTS IN DIFFERENT PARTS OF SWITZERLAND</t>
  </si>
  <si>
    <t>In 1989 a total of 4471 spruce cones was harvested at 29 locations distributed over the five main geographic regions of Switzerland, i.e. Jura, Central Plateau, North, Central and South Alps. The cones were incubated in a controlled environment chamber and the emerging insects were collected and identified. This analysis excludes parasitoids except for the most abundant Torymus spp. Twelve insect species and some 14000 individuals in total were identified. On the average, every cone was inhabited by three insects. The most numerous species were Kaltenbachiola strobi (Winn.), Cydia strobilella (L.), and Torymus spp., amounting together to 95% of the total insect number. Though the abundance peaks varied for different species, most insects were reared from cones from the alpine area. Vegetation type (alliance) was related to the abundance of several species but did not correlate with total infestation rate. For two species their number was related to sampling site altitude. Likewise, a positive, linear correlation was found between the frequencies of the parasitoid Torymus spp. and its host K. strobi, the ratio between the two species averaging 0.7. Cone setting did not correlate with infestation level, but tree age was positively related to total insect number per cone. In the laboratory C. strobilella and K. strobi were the earliest species to emerge; they had the shortest emergence period as well. The percentage of K. strobi with prolonged diapause (emergence in second year after cone sampling) was 51%, while the corresponding values for all other species were lower than 20%. Neither sampling site elevation nor cone setting affected diapause length.</t>
  </si>
  <si>
    <t>Wermelinger, Beat/N-3601-2016</t>
  </si>
  <si>
    <t>Wermelinger, Beat/0000-0003-3235-6741</t>
  </si>
  <si>
    <t>10.1111/j.1439-0418.1995.tb01236.x</t>
  </si>
  <si>
    <t>WOS:A1995QT92100002</t>
  </si>
  <si>
    <t>OLIVE, PJW</t>
  </si>
  <si>
    <t>ANNUAL BREEDING CYCLES IN MARINE-INVERTEBRATES AND ENVIRONMENTAL-TEMPERATURE - PROBING THE PROXIMATE AND ULTIMATE CAUSES OF REPRODUCTIVE SYNCHRONY</t>
  </si>
  <si>
    <t>Joint Meeting of the British-Ecological-Society/Society-for-Experimental-Biology - Effects of Rising Temperature on the Ecology and Physiology of Aquatic Organisms</t>
  </si>
  <si>
    <t>DURHAM UNIV, DURHAM, ENGLAND</t>
  </si>
  <si>
    <t>BRIT ECOL SOC, SOC EXPTL BIOL</t>
  </si>
  <si>
    <t>DURHAM UNIV</t>
  </si>
  <si>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</si>
  <si>
    <t>FEB-MAY</t>
  </si>
  <si>
    <t>10.1016/0306-4565(94)00030-M</t>
  </si>
  <si>
    <t>WOS:A1995QL61000010</t>
  </si>
  <si>
    <t>HERMINGHUYSEN, D; VAUGHAN, M; PACE, RM; BAGBY, G; COOK, CB</t>
  </si>
  <si>
    <t>MEASUREMENT AND SEASONAL-VARIATIONS OF BLACK BEAR ADIPOSE LIPOPROTEIN-LIPASE ACTIVITY</t>
  </si>
  <si>
    <t>The black bear (Ursus americanus) provides a unique model for the study of adipose physiology because it exhibits seasonal periods of rapid weight gain and weight loss without marked changes in its metabolic rare. To better understand fat cycling in this model, we obtained plasma and gluteal adipose tissue from five captive adult bears at approximately 20-day intervals from October 1 1992 through March 31 1993. The study included a predenning and denning period for each animal. Sampling during the predenning period followed a 12-h fast. Bears were anorectic while denning. Adipose LPL activities and plasma insulin concentrations were determined for each time point. Predenning LPL activities (4.83 +/- 0.64 mu mol/h/g) were significantly greater than those seen during the denning period (1.82 +/- 0.65, p &lt; 0.001). A biphasic pattern of fasting LPL activity was seen in four of the five bears during the predenning period. Fasting insulin concentrations showed no such pattern of variation during the study period (mean = 25.1 +/- 1.36 pmol/l; range 1.1-6.0). We found no evidence of a linear relationship between LPL activity and insulin levels (p = 0.139). Neither LPL activity nor insulin concentrations were related to changes in weight (p = 0.257 and p = 0.7104, respectively). We conclude that LPL activity can be measured in black bear adipose tissue and that fall (predenning) activities are significantly higher than those seen during the winter (denning period). Furthermore, the seasonal regulation of LPL involves some factor(s) in addition to insulin.</t>
  </si>
  <si>
    <t>10.1016/0031-9384(94)00246-2</t>
  </si>
  <si>
    <t>WOS:A1995QC52300011</t>
  </si>
  <si>
    <t>OBA, G</t>
  </si>
  <si>
    <t>THE EFFECTS OF CONTROLLED GRAZING ON PHYTOMASS DYNAMICS OF THE DWARF SHRUB INDIGOFERA-SPINOSA IN ARID KENYA</t>
  </si>
  <si>
    <t>Conventional range rehabilitation methods use controlled grazing, followed by assessments of either species composition, cover or phytomass dynamics. We compared effects of controlled and free grazing on the dynamics of live (current year's and preceding years' crops), standing dead and litter fraction of the dwarf shrub Indigofera spinosa (Forsk.) Mathew between 1986 and 1990, on arid range of North-West Kenya. Except for standing dead fraction and litter mass, live phytomass fractions varied significantly between growth and dormancy months in the two treatments. Generally, phytomass fractions exhibited disappearance in grazed plots, while it was accumulated in control plots. The control, however, achieved greater phytomass turnover (50.1 +/- 15.8% Yr(-1)) than grazed plots (34.4 +/- 6.0% Yr(-1)). The results showed that browsing when combined with declining rainfall, increased depreciation of forage yield, while above-average rainfall enhanced greater phytomass production. Given the rapid recovery potential by the shrub, declining trends of live fractions in grazed plots were unlikely to be permanent but fluctuate between periods of favourable rainfall and drought. The relationship between total monthly rainfall, cumulative rainfall of the current and the preceding months and the current year's crop, respectively, was explained by correlation coefficient (r) of 0.23-0.30 in control plots and 0.43-0.65 in grazed plots (&lt;0.05). Daily green dry matter productivity and rainfall use efficiency (RUE) of I. spinosa improved when rain storm events were closely sequenced and spread over growth months. On this arid range, dwarf shrub litter production showed constancy, while standing dead fraction increased by about 900% in control plots and declined by 40% in grazed. Accumulation of standing dead phytomass fraction in control plots portrayed a deteriorating forage condition. Given that I. spinosa is highly adapted to herbivory, deferral of over-browsed shrubs should be limited to no more than 1-2 growth seasons. The paper discusses management implications of the findings.</t>
  </si>
  <si>
    <t>WOS:A1995RR76500003</t>
  </si>
  <si>
    <t>Fulbright, TE; Kuti, JO; Tipton, AR</t>
  </si>
  <si>
    <t>Effects of nurse-plant canopy temperatures on shrub seed gemination and seedling growth</t>
  </si>
  <si>
    <t>Conversion of upland grasslands to thorn woodland in southern Texas has occurred in part through initial colonization by Prosopis glandulosa followed by establishment of Celtis pallida and other shrubs beneath P. glandulosa. We tested the hypothesis that temperatures characteristic of the microenvironment under P. glandulosa enhance seed germination and seedling growth of C. pallida and inhibit germination and seedling growth of Acacia smallii. Soil temperatures beneath P. glandulosa individuals and in adjacent herb-dominated interspaces between canopies and effects of interspace and canopy temperatures on germination and seedling growth of the 2 shrub species were determined. Greatest germination of C. pallida seeds occurred at temperatures (25 and 30 degrees C) within the range of mean monthly soil temperatures (25 +/- 0.3 to 31 +/- 5 degrees C, (x) over bar +/- SD) under P, glandulosa during May and June, the peak period of seedling emergence in the field, Exposing unimbibed C. pallida seeds to 50 degrees C, similar to maximum temperatures (49 +/- 6 degrees C) beneath canopies during the peak period of C. pallida seed dispersal by birds during July and August, increased germination 62%. Aggregation of C. pallida beneath P. glandulosa may occur in part because birds disperse seeds beneath P, glandulosa where maximum summer temperatures reduce seed dormancy and mean May-June temperatures favor germination. Absence of C. pallida in interspaces may result in parr from lack of dispersal by birds and inhibition of germination by high temperatures characteristic of interspaces.</t>
  </si>
  <si>
    <t>WOS:A1995UA35100009</t>
  </si>
  <si>
    <t>YODER, JA; BLOMQUIST, GJ; DENLINGER, DL</t>
  </si>
  <si>
    <t>HYDROCARBON PROFILES FROM PUPARIA OF DIAPAUSING AND NONDIAPAUSING FLESH FLIES (SARCOPHAGA-CRASSIPALPIS) REFLECT QUANTITATIVE RATHER THAN QUALITATIVE DIFFERENCES</t>
  </si>
  <si>
    <t>Hydrocarbons on the puparia of flesh flies, Sarcophaga crassipalpis, were analyzed to determine whether the abundance of hydrocarbons on puparia from diapausing individuals (twice the amount extracted from puparia of nondiapausing individuals) was the consequence of an increase in deposition of select hydrocarbons or an overall increase in deposition. Hydrocarbons from the puparia of both diapausing and nondiapausing individuals are saturated and range in chain length from 25 to 33 carbons. GC-MS analyses indicate that the hydrocarbon fraction contains n-, terminally and internally branched monomethyl-, and 3,x-, 5,x- and internally branched dimethylalkanes. The diapausing and nondiapausing empty puparia contained 39.4 and 42.9% n-alkanes, 46.5 and 44.7% monomethylalkanes, and 9.5 and 8.5% dimethylalkanes, respectively. No major differences in the percent composition of the different hydrocarbons were noted between the two groups. This suggests that the amount of hydrocarbon, rather than the composition, contributes to the lower transpiration rates observed in diapausing pupae. (C) 1995 Wiley-Liss, Inc.</t>
  </si>
  <si>
    <t>10.1002/arch.940280407</t>
  </si>
  <si>
    <t>WOS:A1995QP29200006</t>
  </si>
  <si>
    <t>Toft, S</t>
  </si>
  <si>
    <t>Toft, S; Riedel, W</t>
  </si>
  <si>
    <t>Two functions of gossamer dispersal in spiders?</t>
  </si>
  <si>
    <t>ARTHROPOD NATURAL ENEMIES IN ARABLE LAND I: DENSITY, SPATIAL HETEROGENEITY AND DISPERSAL</t>
  </si>
  <si>
    <t>ACTA JUTLANDICA</t>
  </si>
  <si>
    <t>1st EU Workshop on Enhancement, Dispersal and Population Dynamics of Beneficial Insects in Integrated Agroecosystems</t>
  </si>
  <si>
    <t>OCT 21-23, 1993</t>
  </si>
  <si>
    <t>UNIV AARHUS, AARHUS, DENMARK</t>
  </si>
  <si>
    <t>European Community</t>
  </si>
  <si>
    <t>UNIV AARHUS</t>
  </si>
  <si>
    <t>Gossamer dispersing spiders have been collected in Denmark using two methods: 1) A Rothamsted suction trap (height 12.2 m) operated through seven years, 2) Hand collecting at sheep-wire fences (height 1 m) for two years. The seasonal patterns of spider activity revealed by the two methods were very different. The suction trap catches overall had a peak at the end of the summer and low catches in early spring and autumn. The wire catches in the field layer showed two maxima, one in early spring and one in autumn. These findings are interpreted to mean that gossamer dispersing spiders tend to reach high in the air in the warm season, and disperse close to the ground in spring and autumn. Summer aeronautic activity seems to have potential for long-range migration between breeding habitats, whereas autumn and spring movements may have evolved as short-distance migrations in which the same individuals first move from breeding to hibernation habitat, then from hibernation to new breeding habitat.</t>
  </si>
  <si>
    <t>0065-1354</t>
  </si>
  <si>
    <t>87-7288-492-4</t>
  </si>
  <si>
    <t>WOS:A1995BH94E00022</t>
  </si>
  <si>
    <t>TURNOCK, WJ; CARL, KP</t>
  </si>
  <si>
    <t>EVALUATION OF THE PALEARCTIC EURITHIA-CONSOBRINA (DIPTERA, TACHINIDAE) AS A POTENTIAL BIOCONTROL AGENT FOR MAMESTRA-CONFIGURATA (LEPIDOPTERA, NOCTUIDAE) IN CANADA</t>
  </si>
  <si>
    <t>The evaluation of Eurithia consobrina (Meigen) as a candidate for introduction against bertha armyworm, Mamestra configurata (Walker) (Lepidoptera: Noctuidae), in western Canada included studies of its host range, distribution, synchronization with host, constancy, abundance and life history in Europe. In addition, its diapause induction and its coldhardiness were compared with those of the target host M. configurata and its native tachinid parasitoid, Athrycia cinerea (Coq.). E, consobrina was found to fit criteria Soi a successful biocontrol agent reasonably well. It also had the potential to fill a largely unoccupied niche in the parasitoid complex of M. configurata. E. consobrina has a facultative diapause of the long-day type, similar to A. cinerea, but is less sensitive to diapause-inducing conditions. E. consobrina is at least as coldhardy as A. cinerea and more coldhardy than M. configurata. Laboratory exposures to temperatures of 0 degrees C for 140 days apparently selected for greater coldhardiness, and later generations survived exposures of 140 days at - 15 degrees C without significant mortality. Adult E. consobrina were released at three locations in Manitoba in 1986 and 1987, but establishment has not been confirmed.</t>
  </si>
  <si>
    <t>10.1080/09583159550040015</t>
  </si>
  <si>
    <t>WOS:A1995RC97800005</t>
  </si>
  <si>
    <t>Graf, B; Hopli, HU; Hohn, H</t>
  </si>
  <si>
    <t>Habib, R; Blaise, P</t>
  </si>
  <si>
    <t>Modelling spring emergence of the apple sawfly Hoplocampa testudinea KLUG (Hymenoptera, Tenthredinidae)</t>
  </si>
  <si>
    <t>INTERNATIONAL SYMPOSIUM ON COMPUTER MODELLING IN FRUIT RESEARCH AND ORCHARD MANAGEMENT</t>
  </si>
  <si>
    <t>4th International Symposium on Computer Modelling in Fruit Research and Orchard Management</t>
  </si>
  <si>
    <t>SEP 04-08, 1995</t>
  </si>
  <si>
    <t>AVIGNON, FRANCE</t>
  </si>
  <si>
    <t>INRA, Avignon, ETH, Zurich</t>
  </si>
  <si>
    <t>90-6605-778-5</t>
  </si>
  <si>
    <t>WOS:A1995BG25W00033</t>
  </si>
  <si>
    <t>MOMONT, PA; PRUITT, RJ; PRITCHARD, RH; JOHNSON, PS</t>
  </si>
  <si>
    <t>EFFECTS OF BUFFER ADDITIONS ON FERMENTATION OF DORMANT RANGE GRASSES</t>
  </si>
  <si>
    <t>Replicated two-stage in vitro studies were conducted to determine the effects of single amino acid or branched-chain volatile fatty acid buffer additions on in vitro dry matter disappearance, neutral detergent fiber disappearance, and fermentation kinetics of dormant range grasses. Substrates consisted of separate samples of 2 cool season mid-grasses, western wheatgrass (Agropyron smithii Rydb.) and Japanese brome (Bromus japonicus Thunb.), and a mixture of warm season shortgrasses, buffalograss (Bunchloe dactyloids [Nutt.] Engelm.), and blue grama (Bouteloua gracilis [H.B.K.] Lag. ex Steud.), hand clipped from standing forage in mid-March. Isonitrogenous treatments included buffer containing urea with or without amino acids, branched-chain volatile fatty acids, sodium sulfate, or starch. Urea increased (P&lt;0.05) in vitro dry matter disappearance and in vitro neutral detergent fiber disappearance of the cool season grasses over N free buffer. Methionine addition increased (P&lt;0.05) in vitro neutral detergent fiber disappearance and rate of fermentation of both cool season grasses and in vitro dry matter disappearance of Japanese brome over urea alone. Sodium sulfate increased (P&lt;0.05) in vitro neutral detergent fiber disappearance of Japanese brome compared to urea alone. None of the branched-chain volatile fatty acids tested increased dry matter disappearance, neutral detergent fiber disappearance, or rate of fermentation of the dormant range grasses. Addition of urea or amino acids did not increase in vitro dry matter disappearance or in vitro neutral detergent fiber disappearance of the short-grass mixture. In vitro screening of amino acid and branched-chain volatile fatty acid buffer additions to dormant range grasses showed that methionine supplementation with urea offers the greatest potential, among the supplements evaluated, for improving digestibility and rate of fermentation of cool season grasses. None of the buffer supplements improved fermentation of the warm season grasses.</t>
  </si>
  <si>
    <t>10.2307/4002502</t>
  </si>
  <si>
    <t>WOS:A1995QA49600005</t>
  </si>
  <si>
    <t>Day, WH</t>
  </si>
  <si>
    <t>Biological observations on Phasia robertsonii (Townsend) (Diptera: Tachinidae), a native parasite of adult plant bugs (Hemiptera: Miridae) feeding on alfalfa and grasses</t>
  </si>
  <si>
    <t>JOURNAL OF THE NEW YORK ENTOMOLOGICAL SOCIETY</t>
  </si>
  <si>
    <t>Phasia larvae were found only in the adult stage of the mirid species examined. Only one species of Phasia was detected, P. robertsonii Townsend); this species has been known by several other names, but most publications refer to it as Alophorella aeneoventris (Williston). P. robertsonii was reared from six species of mirids (ranked by parasitism level): Leproprema dolabrara (L.) (1.8%), Lygus lineolaris (Palisot) (0.6%), Megaloceroea recticornis (Geoffroy) (0.4%), Stenotus binotatus (F.) (0.2%), Trigonotylus coelestialium (Kirkaidy) (0.2%), and Adelphocoris lineolatus (Goeze) (0.1%). Five of these host records have not been reported before, and represent a wide variety of hosts-grass and legume feeders, univoltine to poly-voltine species, and immigrant as well as native mirids. The significance of this broad host range is discussed, including its relation to the low parasitism rates observed in this study and others. P. robertsonii had two generations per year in northwestern New Jersey, the first mainly in June and mostly on grass-feeding mirids, and the second exclusively on Lygus in October. No pupal diapause was detected, but parasite larvae may overwinter inside Lygus adults. The very Low parasitism rates indicate that tachinids provide little or no population suppression of the six mirid species studied.</t>
  </si>
  <si>
    <t>0028-7199</t>
  </si>
  <si>
    <t>WOS:A1995TP95900011</t>
  </si>
  <si>
    <t>MAULE, HG; ANDREWS, M; MORTON, JD; JONES, AV; DALY, GT</t>
  </si>
  <si>
    <t>SUN SHADE ACCLIMATION AND NITROGEN NUTRITION OF TRADESCANTIA FLUMINENSIS, A PROBLEM WEED IN NEW-ZEALAND NATIVE FOREST REMNANTS</t>
  </si>
  <si>
    <t>NEW ZEALAND JOURNAL OF ECOLOGY</t>
  </si>
  <si>
    <t>Growth, sun/shade acclimation and nitrogen nutrition were examined in Tradescantia fluminensis to gain greater understanding of why this species is so successful in New Zealand native forest remnants. Over a two year period, the rate of shoot extension of T. fluminensis in a New Zealand mixed mahoe (Melicytus ramiflorus) coastal forest remnant showed a similar pattern to monthly mean values for mean daily air temperature and day length. Growth at the shoot apex was balanced by death at the shoot base. During the first year, nitrate (NO3-)content of the plant in the field was always &gt; 250 mu mol g(-1) dry weight. On high NO3- supply in pot experiments, in a glasshouse or outdoors, total plant dry weight increased with increased relative irradiance from 1 to 30-50% (open ground photosynthetically active radiation = 100% relative irradiance). Changes in shoot to root dry weight ratio (S:R), specific leaf area (SLA) and leaf chlorophyll, carotenoid and protein content associated with decreased irradiance from 50 to 1% were similar to those associated with increased distance into the forest remnant and are discussed in relation to shade acclimation. Values for S:R (&gt;30.1) and SLA (approximate to 900 cm(2) g(-1) dry weight) were extremely high at low irradiance. These results support earlier conclusions that irradiance level is likely to be the primary factor limiting the extent of colonisation of forest remnants by T. fluminensis. Under glasshouse conditions, the growth response of T. fluminensis to different ammonium and NOS concentrations was similar to that previously reported for herbaceous species capable of rapid growth. Leaf nitrate reductase activity was within the range previously reported for fast growing species. Tradescantia fluminensis accumulated substantial amounts of NO3- in shoots with no depression in growth. This NO3- was utilised when nitrogen became limiting to growth. An 'invasion strategy' of T. fluminensis into N.Z. native forest remnants is proposed.</t>
  </si>
  <si>
    <t>Andrews, Mitchell/R-3874-2018; Morton, James/C-6149-2012</t>
  </si>
  <si>
    <t>Andrews, Mitchell/0000-0002-3875-7290; Morton, James/0000-0001-9645-5568</t>
  </si>
  <si>
    <t>0110-6465</t>
  </si>
  <si>
    <t>WOS:A1995RZ34500005</t>
  </si>
  <si>
    <t>Martin, GB</t>
  </si>
  <si>
    <t>Reproductive research on farm animals for Australia - Some long-distance goals</t>
  </si>
  <si>
    <t>25th Anniversary Symposium of the Australian-Society-for-Reproductive-Biology</t>
  </si>
  <si>
    <t>SEP, 1994</t>
  </si>
  <si>
    <t>BRISBANE, AUSTRALIA</t>
  </si>
  <si>
    <t>Austr Soc Reprod Biol</t>
  </si>
  <si>
    <t>In Australia, much of the research on the reproduction of farm animals has emphasised the technological manipulation of the reproductive tract, gametes and embryos. However, most of the animal production in Australia is still based on sheep and beef cattle enterprises that are managed on an extensive scale; the managers need technologies that can be easily and cheaply implemented on a large scale, and that are aimed at extensive control rather than intensive manipulation. For example, for synchronizing oestrus in the wool flocks the 'ram effect' has, and probably always will have, far more impact on extensive grazing systems than technologies based on exogenous prostaglandins or progestagens. This can also apply to the newer animal industries (such as emu farming), to human problems (such as population control), and to environmental problems (such as control of feral animals). Moreover, under the pressure of public opinion, the industries that are currently intensive are going 'free range'. In addition, surgical managerial tools (such as castration) will probably have to be abandoned or replaced. To cope with such profound influences, new types of reproductive management systems will be needed. This paper is an attempt to broaden our research horizons by developing the concept of 'control systems technologies', aimed at controlling reproductive performance rather than simply improving it. Ideas for such technologies already exist and are evident in the responses to environmental factors that our farm animals developed under the pressure of natural selection (before domestication). Stress, nutrition, photoperiod, lactation, and socio-sexual cues (e.g. pheromones) can all exert profound effects on reproductive activity. We already have a good grasp of the final common pathway through which the brain responses to these factors affect gonadal activity, namely the hypothalamic system that generates pulses of gonadotrophin-releasing hormone. All we need to do is learn how the major environmental cues exert their impact on the systems that control the final common pathway. When we understand them, we shall be able to manipulate them. This is not too speculative; we already have several technologies that take advantage of this approach, including steroid-based contraceptives, the 'ram effect', a vaccine-based antifertility treatment for rangeland cattle and the melatonin formulation used to control seasonal breeding in sheep. These and the other pathways linking environmental inputs to reproductive output are waiting to be explored, explained and exploited.</t>
  </si>
  <si>
    <t>Martin, Graeme B/A-2618-2008</t>
  </si>
  <si>
    <t>Martin, Graeme B/0000-0002-1905-7934</t>
  </si>
  <si>
    <t>10.1071/RD9950967</t>
  </si>
  <si>
    <t>WOS:A1995TX58700002</t>
  </si>
  <si>
    <t>vonWuehlisch, G; Krusche, D; Muhs, HJ</t>
  </si>
  <si>
    <t>Variation in temperature sum requirement for flushing of beech provenances</t>
  </si>
  <si>
    <t>The time of bud-burst of provenances of beech (Fagus sylvatica L.) is important especially on sites with frequently occurring late frosts. On a field trial in the nursery of the Institute of Forest Genetics at Grosshansdorf, Germany, the time of bud-burst was scored in 2 different ways on 158 3 year old provenances representing most part of the natural distribution of beech. Also the air temperatures were logged to calculate temperature sums at the time of bud-burst. A dine became evident with provenances from the east and south-eastern part of the range of distribution to flush early and provenances of the western part of the range to flush late. Also provenances from higher elevations tend to burst bud earlier than those from lower elevations. At a base temperature of 5 degrees C starting from January Ist early flushing provenances require 8,500 degree hours for bud-burst whereas late flushing provenances require 11,000 degree hours. Averagely 9,750 degree hours were required for bud-burst. The first single trees to flush required 7,600, the last 14,750 degree hours before bursting bud. According to the local risk of late frost occurrence during the period when the freshly flushing beech leaves are prone to frost it can be predicted which provenances could be potentially planted without late frost risk at a certain site and for which the late frost risk is too high.</t>
  </si>
  <si>
    <t>WOS:A1995UF16400019</t>
  </si>
  <si>
    <t>BERNARD, RTF; TSITA, JN</t>
  </si>
  <si>
    <t>SEASONALLY MONOESTROUS REPRODUCTION IN THE MOLOSSID BAT, TADARIDA-AEGYPTIACA FROM LOW TEMPERATE LATITUDES (33-DEGREES-S) IN SOUTH-AFRICA</t>
  </si>
  <si>
    <t>SOUTH AFRICAN JOURNAL OF ZOOLOGY-SUID-AFRIKAANSE TYDSKRIF VIR DIERKUNDE</t>
  </si>
  <si>
    <t>A histological study of reproduction in Egyptian free-tailed bats (Tadarida aegyptiaca) from the Eastern Cape Province of South Africa (c. 33'S) showed that females were seasonally monoestrous. Copulation, ovulation and fertilization occurred in August, at the end of winter, and births in December, after a four-month pregnancy. These results are compared with those of other molossid bats from lower latitudes in Africa. We conclude that the monoestrous habit of the Egyptian free-tailed bat at 33'S may be due to its relatively long pregnancy, and to the short summer period during which minimum temperatures are high enough to ensure an abundance of nocturnal flying insects.</t>
  </si>
  <si>
    <t>Bernard, Richard/0000-0002-8882-9221</t>
  </si>
  <si>
    <t>0254-1858</t>
  </si>
  <si>
    <t>WOS:A1995RD26800003</t>
  </si>
  <si>
    <t>RITKE, ME; LESSMAN, CA</t>
  </si>
  <si>
    <t>LONGITUDINAL-STUDY OF OVARIAN DYNAMICS IN FEMALE GRAY TREEFROGS (HYLA-CHRYSOSCELIS)</t>
  </si>
  <si>
    <t>Biopsies were performed to study the ovarian dynamics of a breeding population of free-living female gray treefrogs, Hyla chrysoscelis, in western Tennessee. This study used a longitudinal design in which individual females were biopsied up to four separate times in the same breeding season. All of the postspawning ovaries (n = 149) contained a series of enlarged follicles (mean follicle diameter = 0.305 mm), a condition that apparently facilitates repeated spawning during a prolonged breeding season. The size-frequency distribution of follicles remaining in the ovary after spawning was similar among all females (unimodal between 0.10 and 0.30 mm diameter) indicating that vitellogenic growth of this pool of follicles is slowed or arrested while another series of larger follicles (those that will comprise the next clutch) nears maturation. The average size of the follicles remaining in the ovary after spawning was not correlated with female body size, clutch number, time (month) during the breeding season, the number of days since last oviposition, or the number of days it took females to oviposit their next clutch. Thus, the ability to oviposit more than one clutch in a breeding season may depend primarily on the foraging success of females, an idea supported by the observation that fat bodies were generally not available as an energy source for the production of multiple clutches after the start of the breeding season. Ovarian biopsies performed in Nov. on captive frogs indicated that females may enter winter dormancy with or without enlarged ovaries, a condition that may also depend on the nutritional condition of the female.</t>
  </si>
  <si>
    <t>Lessman, Charles/B-3807-2009</t>
  </si>
  <si>
    <t>Lessman, Charles/0000-0002-3033-5616</t>
  </si>
  <si>
    <t>DEC 19</t>
  </si>
  <si>
    <t>WOS:A1994PZ20000018</t>
  </si>
  <si>
    <t>BRYDEN, MM; BUCKENDAHL, P; SANDERS, J; ORTIZ, CL; KENNAWAY, DJ</t>
  </si>
  <si>
    <t>PLASMA MELATONIN CONCENTRATION IN NEONATAL NORTHERN ELEPHANT SEALS, MIROUNGA-ANGUSTIROSTRIS</t>
  </si>
  <si>
    <t>The development of pineal function in northern elephant seals was examined in an attempt to understand the physiological basis for previously observed high daytime levels of melatonin in neonatal southern elephant seals. Pineal glands from four northern elephant seal pups, estimated age less than 1 week, weighed 3.0+/-0.80 g, which was significantly less than that previously found in southern elephant seals (4.6+/-0.35 g). Midday concentrations of plasma melatonin in pups averaged more than 3000 pmol/l in the first 5 days post-partum, but declined rapidly to less than 400 pmol/l after day 9. Daytime melatonin levels in northern elephant seals tended to be lower than in southern elephant seals, although they were very high compared with other species. A circadian cycle of plasma melatonin concentration was observed in newborn northern elephant seals, with levels of 3000-5000 pmol/l during the day, rising to more than 10,000 pmol/l late in the dark phase. Soon after weaning at 4 weeks of age, daytime and night-time levels were in the range 60-100 pmol/l and 100-400 pmol/l, respectively. When approximately 10 weeks old, most samples were in the range 100-400 pmol/l with no discernible difference between day and night levels. The results do not support the hypothesis that the pineal gland is involved in thermogenesis in new-born southern elephant seals. Instead, the very active pineal gland may contribute to energy conservation, by lowering body temperature, particularly at night. As physical insulation is acquired by the deposition of blubber, the mechanism is not required and melatonin falls to adult levels.</t>
  </si>
  <si>
    <t>10.1016/0300-9629(94)90237-2</t>
  </si>
  <si>
    <t>WOS:A1994PW24700008</t>
  </si>
  <si>
    <t>LANKFORD, DA; WELLMAN, JJ; OHARA, C</t>
  </si>
  <si>
    <t>POSTTRAUMATIC NARCOLEPSY IN MILD-TO-MODERATE CLOSED-HEAD INJURY</t>
  </si>
  <si>
    <t>SLEEP</t>
  </si>
  <si>
    <t>4th International Conference on Narcolepsy</t>
  </si>
  <si>
    <t>OCT 17-18, 1993</t>
  </si>
  <si>
    <t>PARIS, FRANCE</t>
  </si>
  <si>
    <t>Scattered reports exist describing secondary narcolepsy that develops following disease or organic insult to the brain. The present study is concerned with one particular type of secondary narcolepsy, posttraumatic narcolepsy, which we define as ''narcolepsy that develops following a head injury in a previously asymptomatic individual''. We obtained data on nine patients who had been previously diagnosed with mild to moderate closed head injury and who had unresolved sleep complaints. All patients presented with complaints of excessive daytime somnolence and/or sleep attacks. Patients also presented with a mix of cataplexy, hypnagogic hallucinations and/ or sleep paralysis. All patients had undergone previous neurological and/or neuropsychological evaluation and testing, with seven of the nine patients having the Halstead-Reitan Neuropsychological Test Battery. Human leucocyte antigen (HLA) tissue typing was obtained in six of the nine cases. The standard protocol was utilized, consisting of overnight polysomnography with a Multiple Sleep Latency Test (MSLT) the following day. All patients' histories were negative for narcolepsy or any other significant sleep disorders prior to the head injury. The results of the neuropsychological testing indicated that all patients fell within the mild to moderate impairment range. The results of overnight polysomnography and MSLT data, along with patient histories, indicated a diagnosis of narcolepsy in all cases. The results of HLA typing indicated that three patients were DR2 positive, two were DR4 positive and one was DQW1 positive. We conclude that narcolepsy may be ''dormant'' and that, in cases genetically at risk, even a minor injury to the central nervous system can cause that person to become symptomatic. In other cases, our data call into question the relationship of HLA type to narcolepsy, then point to the possibility of additional variance in narcolepsy.</t>
  </si>
  <si>
    <t>0161-8105</t>
  </si>
  <si>
    <t>S25</t>
  </si>
  <si>
    <t>S28</t>
  </si>
  <si>
    <t>10.1093/sleep/17.suppl_8.S25</t>
  </si>
  <si>
    <t>WOS:A1994QD08100007</t>
  </si>
  <si>
    <t>STAGE-SPECIFIC QUIESCENCE AS A MECHANISM FOR SYNCHRONIZING LIFE-CYCLES TO SEASONS</t>
  </si>
  <si>
    <t>Seasonal dormancy plays a critical role in synchronizing life cycles to seasons. In previous work, however, we have shown that quiescence-the readily reversible cessation of development in direct response to contemporaneous environmental conditions-acting alone and independent of stage development cannot yield synchronization. Here we demonstrate how stage-specific quiescence(SSq), with stage dependence based solely on developmental thresholds that differ among stages, is generally sufficient to synchronize semelparous life cycles to seasons. We present an example consistent with this mechanism, compare SSQ with mechanisms based on diapause, and propose some testable hypotheses. Finally, we indicate additional empirical and theoretical work needed to evaluate the applicability of SSQ and its close relatives to a potentially wide range of organisms. (C) 1994 Academic Press, Inc.</t>
  </si>
  <si>
    <t>10.1006/tpbi.1994.1030</t>
  </si>
  <si>
    <t>WOS:A1994PX20800004</t>
  </si>
  <si>
    <t>RAVENSCROFT, NOM</t>
  </si>
  <si>
    <t>THE ECOLOGY OF THE CHEQUERED SKIPPER BUTTERFLY CARTEROCEPHALUS PALAEMON IN SCOTLAND .2. FOODPLANT QUALITY AND POPULATION RANGE</t>
  </si>
  <si>
    <t>1. The growth form and nutrient content of the foodplant of the butterfly C. palaemon, purple moor-grass Molinia caerulea, were compared in areas where larvae survived to hibernation and where they failed to develop, corresponding to the known distribution of microhabitats in which larvae were found and rarely occurred. Larvae tended to occur on foodplants of richer soils, such as flushes, in association with soil-enriching plants, and not in nutrient-poor conditions. 2. Larvae had a long development period from hatching in late June to hibernation in fate October or early November. Plants on which larvae survived had a larger growth form, fewer flowers, persisted longer and had higher nitrogen concentrations. 3. Larvae fed on only leaf blades with the highest nitrogen concentrations and, overall, plants in larval microhabitats were of higher nutrient status. 4. The differences in nitrogen concentrations were particularly pronounced towards the end of the larval season and plants in larval microhabitats remained green whilst plants in other areas were already senescent. 5. The longevity and enhanced condition of the foodplant in larval microhabitats are proposed as factors limiting the range of C. palaemon. The area the butterfly inhabits is shown to have a mild and wet climate with a long growing season. The species may be prevented from colonizing habitats to the south and west by a pronounced change in geology and topography, which may adversely affect the development and drainage of soils important in producing foodplants of enhanced nutrient status.</t>
  </si>
  <si>
    <t>10.2307/2404153</t>
  </si>
  <si>
    <t>WOS:A1994PT07000004</t>
  </si>
  <si>
    <t>TILDEN, AR; ANDERSON, WJ; HUTCHISON, VH</t>
  </si>
  <si>
    <t>MELATONIN IN 2 SPECIES OF DAMSELFLY, ISCHNURA-VERTICALIS AND ENALLAGMA-CIVILE</t>
  </si>
  <si>
    <t>We measured melatonin (MEL) with RIA in two species of damselfly, Ischnura a verticalis and Enallagma civile. I. verticalis were sampled over 24 h in ambient outdoor L13.5:D10.5 photoperiod and thermoperiod (15 to 30.5 degrees C), and we found a significant MEL cycle with a peak during scotophase/cryophase. The range of [MEL] was 11.2 to 20.2 pg mg body mass(-1). E. civile were sampled over 24 h at a L12:D12 photoperiod and 25 degrees C and at mid-photophase and mid-scotophase at both 10 and 30 degrees C. Mean [MEL] was 0.957 pg mg body mass(-1), and [MEL] did not differ significantly among times of day or temperatures.</t>
  </si>
  <si>
    <t>10.1016/0022-1910(94)90006-X</t>
  </si>
  <si>
    <t>WOS:A1994PJ29900006</t>
  </si>
  <si>
    <t>ROSALES, AL; KRAFSUR, ES; KIM, YG</t>
  </si>
  <si>
    <t>CRYOBIOLOGY OF THE FACE FLY AND HOUSE-FLY (DIPTERA, MUSCIDAE)</t>
  </si>
  <si>
    <t>Face flies, Musca autumnalis De Geer, have a circumpolar distribution and overwinter as adults in reproductive diapause. House flies, Musca domestica L., have a cosmopolitan distribution and overwinter in northern latitudes in animal confinement quarters. We compared supercooling points with low temperature tolerances, as measured by bioassays, in all developmental stages of both species. There was no correlation between supercooling points and the ability to survive subzero temperatures. Rapid cold hardening was induced in adults of both species by a 2-h acclimation period at 0-degrees-C. Hemolymph melting points were measured osmometrically in diapausing and reproductive face flies. Freezing point depressions differed between diapausing and reproductive flies and between reproductive flies given a 2-h pre-exposure to 0-degrees-C and unexposed flies. Our data suggest that a -8 to 8-degrees-C range with a mean close to 0-degrees-C is necessary for successful face fly overwintering. House fly overwintering sites must offer microhabitats that remain above -5-degrees-C with sufficient time above 10-degrees-C to allow larval, pupal, and ovarian development.</t>
  </si>
  <si>
    <t>10.1093/jmedent/31.5.671</t>
  </si>
  <si>
    <t>WOS:A1994PF62500006</t>
  </si>
  <si>
    <t>ZHEN, TM; JENNINGS, CD; KAY, BHY</t>
  </si>
  <si>
    <t>LABORATORY STUDIES OF DESICCATION RESISTANCE IN MESOCYCLOPS (COPEPODA, CYCLOPOIDA)</t>
  </si>
  <si>
    <t>The desiccation resistance of 4 species of Mesocyclops from varied geographical locations was tested against water content in sediment, temperature, and photoperiod. Trays containing sediment were inoculated with copepods and allowed to dry out for a period of 2 months and then reflooded. Both copepodids and adults of all species tested displayed desiccation resistance, with water content having greatest effect on survival.</t>
  </si>
  <si>
    <t>WOS:A1994PH96000021</t>
  </si>
  <si>
    <t>SAULICH, AH; VOLKOVICH, TA</t>
  </si>
  <si>
    <t>THE THERMAL-REACTIONS OF PREIMAGINAL STAGES IN ARMA-CUSTOS (PENTATOMIDAE, HEMIPTERA)</t>
  </si>
  <si>
    <t>The influence of constant and alternating temperatures on preimaginal stages of A. custos was studied. The linear correlation of the rate of development with the temperature is described. The developmental rate of eggs in the zone of constant temperatures between 13.5 and 33-degrees-C can be represented by equation Y = -16.13 + 1.19 T (Y - rate of development, T - temperature, degrees-C), for nymphs it has the form Y = -3.603 + 0.275 T. The theoretical thermal threshold of development of eggs was 13.5-degrees-C, and that of the nymphs was 13.1-degrees-C. The degree-day requirements of these stages were 65 and 250 respectively. The developmental thermal optimum of nymphs is shifted towards high temperatures, even at 20-degrees-C wings develop only in 16% of nymphs. The alternating temperatures influenced positively by increasing the survival of preimaginal stages. The native thermorhythms had the most stimulating effect by expanding the temperature range of development and increasing the growth rate. The deviation of real duration of nymphal stage from theoretical means increased with the decrease of temperature. The graph based on the sum of effective temperature indicates, that A. custos can produce two generations per year in 50-degrees-N. However, the phenological observations of several years indicated, that A. custos has only one generation at any weather. We assume, that monovoltinism of A. custos is controlled by a peculiar ecophysiological mechanism maintaining this type of seasonal cycle not only in forest - steppe, but in more southern zones as well.</t>
  </si>
  <si>
    <t>WOS:A1994PM74500005</t>
  </si>
  <si>
    <t>HOFMANN, GE; HAND, SC</t>
  </si>
  <si>
    <t>GLOBAL ARREST OF TRANSLATION DURING INVERTEBRATE QUIESCENCE</t>
  </si>
  <si>
    <t>Comparing the translational capacities of cell-free systems from aerobically developing embryos of the brine shrimp Artemia franciscana vs. quiescent embryos has revealed a global arrest of protein synthesis. Incorporation rates of [H-3]leucine by lysates from 4-h anoxic embryos were 8% of those from aerobic (control) embryos, when assayed at the respective pH values measured for each treatment in vivo. Exposure of embryos to 4 h of aerobic acidosis (elevated CO2 in the presence of oxygen) suppressed protein synthesis to 3% of control values. These latter two experimental treatments promote developmental arrest of Artemia embryos and, concomitantly, cause acute declines in intracellular pH. When lysates from each treatment were assayed over a range of physiologically relevant pH values (pH 6.4-8.0), amino acid incorporation rates in lysates from quiescent embryos were consistently lower than values for the aerobic controls. Acute reversal of pH to alkaline values during the 6-min assays was not sufficient to return the incorporation rates of quiescent lysates to control values, Thus, a stable alteration in translational capacity of quiescent lysates is indicated. Addition of exogenous mRNA did hot rescue the suppressed protein synthesis in quiescent lysates, which suggests that the acute blockage of amino acid incorporation is apparently not due to limitation in message. Thus, the results support a role for intracellular pH as an initial signaling event in translational control during quiescence yet, at the same time, indicate that a direct proton effect on the translational machinery is not the sole proximal agent for biosynthetic arrest in this primitive crustacean.</t>
  </si>
  <si>
    <t>10.1073/pnas.91.18.8492</t>
  </si>
  <si>
    <t>WOS:A1994PE38800038</t>
  </si>
  <si>
    <t>MURRAY, DAH; ZALUCKI, MP</t>
  </si>
  <si>
    <t>SPATIAL-DISTRIBUTION AND MORTALITY OF HELICOVERPA SPP PUPAE (LEPIDOPTERA, NOCTUIDAE) UNDER FIELD CROPS ON THE DARLING-DOWNS, QUEENSLAND</t>
  </si>
  <si>
    <t>JOURNAL OF THE AUSTRALIAN ENTOMOLOGICAL SOCIETY</t>
  </si>
  <si>
    <t>The spatial distribution and mortality of Helicoverpa punctigera (Wallengren) and H. armigera (Hubner) pupae were investigated under field crops on the Darling Downs, Queensland. Mean pupal depth was 47.3 mm for H. punctigera and 46.2 mm for H. armigera. For each species, the mean depth of male pupae was significantly greater than that of female pupae. In rain-grown crops where distinct ridges were not formed for the plant rows, pupae were evenly distributed across the inter-row space. Average pupal survival was 36.6% (range 11.8-70.2). Parasitism averaged 37.0% (range 8.2-61.9). Seven primary parasitoids and four hyperparasitoids were recorded from pupae. Predation by Agrypnus sp. larvae was recorded under sorghum. More intensive sampling of nondiapausing, overwintering and spring diapausing pupal populations are warranted to further investigate mortality factors.</t>
  </si>
  <si>
    <t>Zalucki, Myron P/0000-0001-9603-7577</t>
  </si>
  <si>
    <t>0004-9050</t>
  </si>
  <si>
    <t>WOS:A1994PE51500001</t>
  </si>
  <si>
    <t>SECOR, SM</t>
  </si>
  <si>
    <t>ECOLOGICAL SIGNIFICANCE OF MOVEMENTS AND ACTIVITY RANGE FOR THE SIDEWINDER, CROTALUS-CERASTES</t>
  </si>
  <si>
    <t>This paper describes the effects of sex, age, and time of year on movements and activity ranges of a desert-adapted viperid snake, the sidewinder (Crotalus cerastes). In the eastern Mojave Desert, male sidewinders traveled (xBAR +/- 1 SE = 185.4 + 17.1 m) significantly farther than nongravid females (xBAR = 122.9 +/- 10.1 m) within 24-h periods. This was chiefly a result of lengthy movements by adult males during the spring and fall mating seasons. Subadult sidewinders (2-3 yr old, xBAR = 223.1 +/- 25.3 m) moved significantly greater distances than neonates (1-3 months, xBAR = 125.5 +/- 22.0 m), juveniles (6 months-2 yr, xBAR = 148.3 +/- 14.3 m), and adults (&gt;3 yr, xBAR = 123.8 +/- 12.1 m). Movements by all snakes were longest during the summer (xBAR = 191.2 +/- 17.7 m). Actual distances traveled averaged more than twice the straight-line distances between the beginning and end of movements, demonstrating the distinct tortuosity of C. cerastes movements. Sidewinders traveled on average 60% of the days monitored during their activity season (April-Oct.), with a resultant mean daily distance traveled of 117.8 +/-11.2 m/day. Although direction of travel was generally random, sidewinders exhibited significant directionality during the fall as they moved eastwardly to the sand-alluvial interface of the study site to overwinter. I speculate that overwintering in rodent burrows at the sand-alluvial interface increases overwintering survival because of decreased likelihood of exposure to freezing subsurface temperatures, greater structural stability of burrows, and lower risk of predation. Activity ranges of C. cerastes, calculated by minimum convex polygon (xBAR = 23.2 +/- 2.8 ha) and harmonic mean (xBAR = 20.9 +/- 2.6 ha) methods, are among the largest documented for snakes. For this population of sidewinders, there were no significant differences in activity range size between sexes or age classes (subadult vs adult). Core areas of activity (harmonic mean 50% isopleths) averaged 9.2 +/- 0.9% of total activity range size (harmonic mean 95% isopleths) and also did not differ in size between sexes and age classes. Activity range size did not correlate with body size (SVL and mass), although it did correlate with the number of locality coordinates used in its calculation. Activity ranges of individual sidewinders overlapped extensively on the study site, and snakes commonly shifted their centers of activity seasonally. Sidewinders moved their activity centers during the fall to the site's sand-alluvial edge and returned to the site's sandy region following emergence from hibernation.</t>
  </si>
  <si>
    <t>WOS:A1994PD12700006</t>
  </si>
  <si>
    <t>BEAMISH, FWH; OTT, PK; ROE, SL</t>
  </si>
  <si>
    <t>INTERPOPULATION VARIATION IN FECUNDITY AND EGG SIZE IN SOUTHERN BROOK LAMPREY, ICHTHYOMYZON-GAGEI</t>
  </si>
  <si>
    <t>Environmental influences on absolute fecundity and egg size of southern brook lamprey were investigated for 19 geographically diverse populations in the southeastern United States. Within each population, absolute fecundity increased with total length. No evidence of atresia was found during the postlarval period. Significant differences in absolute fecundity, adjusted to a common size, were observed among populations. Absolute fecundity increased linearly with growth rate for a specific population sex ratio and ambient pH. At low pH, fecundity increased linearly with the proportion of males in a population. At approximately neutral pH, fecundity decreased linearly with the proportion of males. Maximum egg diameter, adjusted to correspond to that at maturity, varied among populations but was not consistently correlated with maternal size. Egg diameter varied for females from the various creeks but was not related to absolute fecundity, population sex ratio, or any of the abiotic characteristics measured.</t>
  </si>
  <si>
    <t>WOS:A1994PD12700015</t>
  </si>
  <si>
    <t>CARRIERE, Y; ROITBERG, BD</t>
  </si>
  <si>
    <t>TRADE-OFFS IN RESPONSES TO HOST PLANTS WITHIN A POPULATION OF A GENERALIST HERBIVORE, CHORISTONEURA-ROSACEANA</t>
  </si>
  <si>
    <t>Evolutionary constraints on the ability of herbivores to efficiently use a set of phytochemically similar hosts, while maintaining a high performance on phytochemically different hosts, are central in explaining the predominance of host specialization in phytophagous insects. Such feeding trade-offs could be manifested within insect populations as negative genetic correlations in fitness on different host species. We tested the hypothesis that feeding trade-offs were present within a population of the obliquebanded leafroller, Choristoneura rosaceana (Harris). Components of fitness were measured in families originating from an apple orchard that were fed on four host-plant species in the laboratory. Under the conditions of this experiment, all across-host genetic correlations were strongly positive, suggesting that this population comprised true generalists. With the exception of diapausing propensity, the heritability of the fitness components tended to be lower in caterpillars fed on apple leaves than in insects fed other hosts. This suggests a constraint on the selective response of the fitness components in the orchard environment.</t>
  </si>
  <si>
    <t>10.1111/j.1570-7458.1994.tb01815.x</t>
  </si>
  <si>
    <t>WOS:A1994PE95100009</t>
  </si>
  <si>
    <t>BATTISTI, A; CESCATTI, A</t>
  </si>
  <si>
    <t>TEMPERATURE-DEPENDENT GROWTH-MODEL FOR EGGS AND LARVAE OF CEPHALCIA-ARVENSIS (HYMENOPTERA, PAMPHILIIDAE)</t>
  </si>
  <si>
    <t>The sawfly, Cephalcia arvensis Panzer, is a pest of the Norway spruce (Picea abies Karst.) and has caused large outbreaks in Europe. The variability in the diapause length and the adaptability of the immature stages to a wide range of temperatures makes it difficult to predict the attacks and the phenology. In this paper, the effects of variable temperature regimes on both embryonic and larval development are studied in a natural environment. The experimental conditions covered the whole temperature range of the areas colonized by the pest. Several models were considered and their estimation were performed using the DEVAR software program applied to natural fluctuating temperatures. Before the application of DEVAR, its predictive power was tested using hypothetical data sets. The program was able to find parameter values leading to an excellent model fit. Four models were validated using data from three generations of natural populations of the pest. All models gave a good prediction for both embryos and larvae in all the years considered. The model can be usefully applied in population dynamics and in timing the application of both insecticides and entomopathogenic nematodes against the pest.</t>
  </si>
  <si>
    <t>Battisti, Andrea/F-6243-2015</t>
  </si>
  <si>
    <t>Battisti, Andrea/0000-0002-2497-3064</t>
  </si>
  <si>
    <t>10.1093/ee/23.4.805</t>
  </si>
  <si>
    <t>WOS:A1994PC62800004</t>
  </si>
  <si>
    <t>MILLER, DD; MARCUS, NH</t>
  </si>
  <si>
    <t>THE EFFECTS OF SALINITY AND TEMPERATURE ON THE DENSITY AND SINKING VELOCITY OF EGGS OF THE CALANOID COPEPOD ACARTIA-TONSA DANA</t>
  </si>
  <si>
    <t>The potential effects of changes in seawater salinity and temperature on the density and sinking velocity of the eggs of the coastal/estuarine calanoid copepod Acartia tonsa Dana were evaluated in the laboratory using the Percoll density gradient centrifugation method. The developmental stage of the eggs also was investigated to determine if the density and sinking velocity of the eggs changed as the eggs developed. Results of developmental stage experiments for A. tonsa eggs spawned in seawater at a salinity of 15 parts per thousand and a temperature of 20-degrees-C indicated no statistically significant differences in measured mean egg densities or calculated sinking velocities between the different developmental stage groups (range of egg densities of 1.083 to 1.088 g/ml). Results of salinity experiments indicated that, for eggs spawned at a salinity of 15 parts per thousand and a temperature of 20-degrees-C, the measured mean egg density was 1.066 g/ml, while for eggs spawned at a salinity of 31 parts per thousand and 20-degrees-C, mean egg density was 1.086 g/ml. Measured mean egg densities and calculated sinking velocities were significantly different between the two experimental salinity conditions. Salinity crossover experiments, designed to investigate the effects of postspawning changes in seawater salinity on the density or sinking velocity of the eggs, demonstrated a statistically significant change in density and sinking velocity for eggs which were exposed to different experimental salinities post-spawning. These results indicate osmoregulation by the eggs. Results of the temperature experiments demonstrated that the mean densities and sinking velocities of eggs spawned at a temperature of 20 or 30-degrees-C (salinity of 31 parts per thousand) were significantly different. For these experiments, eggs spawned at a temperature of 20-degrees-C and 31 parts per thousand salinity exhibited a mean egg density of 1.087 g/ml. Eggs spawned at a temperature of 30-degrees-C and a salinity of 31 parts per thousand exhibited a mean egg density of 1.077 g/ml. The results of the salinity and temperature experiments demonstrated that both salinity and temperature significantly affected the density and sinking velocity of the eggs of A. tonsa. At temperatures greater-than-or-equal-to 20-degrees-C, typical sinking velocities for the eggs of A. tonsa in coastal/estuarine areas could be expected to range from 13 to 24 m/day, in the absence of turbulence. The gathering of information regarding the density and sinking velocity of copepod eggs is a crucial first step that may be used in conjunction with site-specific data (e.g. water depth, turbulence) to gain an understanding of depositional dynamics for cope-pod eggs in a given region.</t>
  </si>
  <si>
    <t>10.1016/0022-0981(94)90117-1</t>
  </si>
  <si>
    <t>WOS:A1994NY11100007</t>
  </si>
  <si>
    <t>SLOVITER, RS</t>
  </si>
  <si>
    <t>THE FUNCTIONAL-ORGANIZATION OF THE HIPPOCAMPAL DENTATE GYRUS AND ITS RELEVANCE TO THE PATHOGENESIS OF TEMPORAL-LOBE EPILEPSY</t>
  </si>
  <si>
    <t>ANNALS OF NEUROLOGY</t>
  </si>
  <si>
    <t>Temporal lobe seizures are frequently associated with a characteristic pattern of hippocampal pathology (hippocampal sclerosis), as well as pathology in other temporal lobe structures. Despite more than a century of study, the relationship between pathology and epileptogenesis remains unclear. Endfolium sclerosis, which is characterized by the loss of dentate hilar neurons that are presumed to govern dentate granule cell excitability, is evident whenever hippocampal sclerosis exists and is the only temporal lobe pathology in some patients. Because prolonged seizures or head trauma produce endfolium sclerosis and granule cell hyperexcitability in experimental animals, hilar neuron loss may be the common pathological denominator and primary network defect underlying development of a hippocampal seizure ''focus.'' Physiological studies suggest that vulnerable hilar messy cells normally excite neurons that mediate granule cell inhibition. Recent anatomical studies indicate that the axons of messy cells project longitudinally, out of the lamellar plane in which their cell bodies lie. If messy cells in one lamella excite inhibitory neurons in surrounding lamellae, neocortical excitation of one segment of the granule cell layer may produce lateral inhibition and limit neocortical excitation to the targeted lamella In patients who have had status epilepticus, prolonged febrile seizures, head trauma, or encephalitis, loss of dentate messy cells may deafferent inhibitory neurons, render them ''dormant,'' and thereby disinhibit an enlarged expanse of the granule cell layer. The selective loss of neurons that normally govern lateral inhibition in the dentate gyrus may cause functional delamination of the granule cell layer and result in synchronous, multilamellar discharges in response to cortical stimuli. Repetitive seizures may ultimately produce the full pattern of hippocampal and mesial temporal sclerosis by destroying cells within the seizure circuit that were not injured irreversibly by the initial insult. Thus, hippocampal pathology may be both the cause and effect of seizures that originate in the temporal lobe.</t>
  </si>
  <si>
    <t>0364-5134</t>
  </si>
  <si>
    <t>1531-8249</t>
  </si>
  <si>
    <t>10.1002/ana.410350604</t>
  </si>
  <si>
    <t>WOS:A1994NQ97300003</t>
  </si>
  <si>
    <t>HANIOTAKIS, GE; PITTARA, IS</t>
  </si>
  <si>
    <t>RESPONSE OF BACTROCERA-(DACUS)-OLEAE MALES (DIPTERA, TEPHRITIDAE) TO PHEROMONES AS AFFECTED BY CONCENTRATION, INSECT AGE, TIME OF DAY, AND PREVIOUS EXPOSURE</t>
  </si>
  <si>
    <t>The effect of concentration, insect age, time of day, and length of previous exposure on the response of olive fruit fly, Bactrocera (Dacus) oleae (Gmelin), males to pheromones was studied under laboratory conditions. Concentrations of 0.05, 0.08, 0.1, 0.5, 1.0, 10, 50, 100, 200, 500, and 1,000 mug on Whatman no. 1 filter paper were tested. Male response increased with concentrations from 0.05 to 10 mug and decreased with those higher than 10 mug up to 1,000 mug. The log of concentrations and the corresponding insect responses had a positive linear relationship for the first range of concentrations and a negative linear relationship for the second range of concentrations. Response to the concentration with maximum male response (10 mug) appeared on the third day after adult emergence, increased gradually up to the sixth day, and dropped gradually thereafter. At the age of 35 d, a low response was still present in the flies. Males responded to pheromone during the last 4 h of the light period at a photoperiod of 14:10 (L:D) h. Response increased toward the end of this 4-h period. Response to the concentration of 10 mug decreased significantly after 1 min of continuous exposure to the pheromone, but increase of concentration did not increase the response of these insects.</t>
  </si>
  <si>
    <t>10.1093/ee/23.3.726</t>
  </si>
  <si>
    <t>WOS:A1994NT20200024</t>
  </si>
  <si>
    <t>LINCOLN, GA; CLARKE, IJ</t>
  </si>
  <si>
    <t>PHOTOPERIODICALLY-INDUCED CYCLES IN THE SECRETION OF PROLACTIN IN HYPOTHALAMOPITUITARY DISCONNECTED RAMS - EVIDENCE FOR TRANSLATION OF THE MELATONIN SIGNAL IN THE PITUITARY-GLAND</t>
  </si>
  <si>
    <t>Long term changes in the secretion of prolactin were monitored in groups of hypothalamo-pituitary disconnected rams (HPD rams, n = 8) and control rams (HPD sham-operated and unoperated, n = 8) while exposed to an artificial lighting regimen of alternating 16-weekly periods of long days (16L:8D) and short days (8L:16D) for 72 weeks, and during a treatment with subcutaneous constant-release implants of melatonin under long days. The HPD rams showed all the clinical characteristics of complete pituitary disconnection (diabetes insipidus, gonadal regression and slight obesity), and were unresponsive to a range of provocation tests (exposure to a barking sheep dog, cannulation of the jugular vein, injection of serotonin and NMDA) which caused acute changes in the blood plasma concentrations of prolactin in the controls. Nevertheless, there was a clearly defined cycle in the blood concentrations of prolactin in the HPD rams related to the imposed lighting regimen with values 10-fold higher under long days compared to short days (HPD mean +/- SEM: 90.1 +/- 24.7 vs 9.4 +/- 2.0 mu g/l, long vs short day respectively, P &lt; 0.001). The temporal pattern was very similar to that observed in the controls, although the concentrations of prolactin were higher in the HPD rams and more variable (control mean +/- SEM: 55.6 +/- 3.6 vs 3.0 +/- 0.5 mu g/l, long vs short day, P &lt; 0.001). There was a corresponding cycle in the growth and moulting of the wool in the HPD rams consistent with a biological response to the photoperiodically-induced changes in the secretion of prolactin. The diurnal rhythm in the blood concentrations of prolactin was absent in the HPD rams, but there was a normal rhythm in the secretion of melatonin. The treatment of the animals with constant-release implants of melatonin under long days caused a marked decrease in the blood concentrations of prolactin in both the HPD and control rams. The overall conclusion is that the endogenously generated daily melatonin signal which encodes daylength acts directly in the pituitary gland to mediate the effects of photo-period on the secretion of prolactin. The photo-period transduction pathway thus by-passes the hypothalamus.</t>
  </si>
  <si>
    <t>Clarke, Iain/0000-0002-6613-2757</t>
  </si>
  <si>
    <t>10.1111/j.1365-2826.1994.tb00580.x</t>
  </si>
  <si>
    <t>WOS:A1994NR81100003</t>
  </si>
  <si>
    <t>MEASURES, LN</t>
  </si>
  <si>
    <t>SEASONAL DYNAMICS OF THE BAT STOMACH WORM, LONGIBUCCA-LASIURA (NEMATODA, RHABDITOIDEA), IN ALBERTA</t>
  </si>
  <si>
    <t>One hundred and sixty-nine bats belonging to 6 different species and collected from 4 ecological zones (aspen parkland, boreal forest, grassland, and montane) in Alberta, Canada, during 1988 and 1989 were examined for helminths. Forty bats were infected with the stomach nematode Longibucca lasiula McIntosh and Chitwood, 1934. Sample size, prevalence, and mean intensity (with range in parentheses) of L. lasiura for the 6 species of bat were as follows: Myotis lucifugus, N = 130, 27%, 39 (1-121); Myotis ciliolabrum, N = 10, 10%, 1; Eptesicus fuscus, N = 6, 33%, 12 (2-22); Lasionycteris noctivagans, N = 2, 100%, 22 (5-39). Myotis evotis (N = 9) and Lasiurus cinereus (N = 3) were not infected. Longibucca lasiura was found in bats from all ecological zones except the boreal forest. This parasite was found in bats active during summer (June to August) and in hibernating M. lucifugus collected in September and April.</t>
  </si>
  <si>
    <t>10.1139/z94-107</t>
  </si>
  <si>
    <t>WOS:A1994PG98700001</t>
  </si>
  <si>
    <t>ORZACK, SH; GLADSTONE, J</t>
  </si>
  <si>
    <t>QUANTITATIVE GENETICS OF SEX-RATIO TRAITS IN THE PARASITIC WASP, NASONIA-VITRIPENNIS</t>
  </si>
  <si>
    <t>We detected significant parent-offspring regressions for the first sex ratio (the sex ratio produced by a female in a fresh host) and the second sex ratio (the sex ratio produced by a female in a previously parasitized host) in the parasitic wasp, Nasonia vitripennis. For both traits, estimates of the narrow-sense heritability range from approximate to 0.05 to approximate to 0.15 (depending on how the data are analyzed). The study population was derived from isofemale strains created from wasps captured in a single bird nest. The same population exhibited no significant parent-offspring regression for the brood sizes associated with the first and second sex ratios. There may be a significant negative parent-offspring regression for diapause proportion in the first sex ratio broods. The estimates of the genetic correlations between first and second sex ratios are positive although almost all are not significantly different from 0.0. To our knowledge, this study is the first ''fine-scale'' analysis of genetic variation for sex ratio traits in any species of insect. Such studies are an essential part of the assessment of the validity of claims that sex ratio traits are locally optimal.</t>
  </si>
  <si>
    <t>WOS:A1994NG99200019</t>
  </si>
  <si>
    <t>LOCATELLI, F; PESSION, A; BONETTI, F; MASERATI, E; PRETE, L; PEDRAZZOLI, P; ZECCA, M; PRETE, A; PAOLUCCI, P; CAZZOLA, M</t>
  </si>
  <si>
    <t>BUSULFAN, CYCLOPHOSPHAMIDE AND MELPHALAN AS CONDITIONING REGIMEN FOR BONE-MARROW TRANSPLANTATION IN CHILDREN WITH MYELODYSPLASTIC SYNDROMES</t>
  </si>
  <si>
    <t>LEUKEMIA</t>
  </si>
  <si>
    <t>As typical disorders of the elderly, myelodysplastic syndromes (MDSs) are relatively unusual in childhood. Nevertheless, up to 17% of cases of pediatric acute myeloid leukemia may have a preleukemic phase. In young patients, the goal of treatment is eradication of the preleukemic malignant clone and reconstitution of normal hematopoiesis. Allogeneic bone marrow transplantation (BMT) has proved to be capable of this, but the optimal conditioning treatment to achieve eradication remains to be defined. Between May 1989 and June 1993, eight consecutive pediatric patients with MDS received a marrow transplant from an HLA-identical, mixed lymphocyte culture (MLC) nonreactive sibling. Diagnosis at time of presentation was refractory anemia with excess of blasts (RAEB) in two patients, RAEB in transformation (RAEB-t) in three, and juvenile chronic myelogenous leukemia (JCML, the pediatric counterpart of adult chronic myelomonocytic leukemia) in the remaining three children. Conditioning regimen consisted of busulfan, cyclophosphamide and melphalan, three alkylating agents potentially capable of killing also dormant preleukemic stem cells. The preparative regimen was very well tolerated, and all patients engrafted promptly. Six out of eight patients (75%) are alive and well with a median observation time of 20 months (range 8-34 months). Serial karyotype monitoring and molecular analyses have demonstrated a full chimerism of donor cells and the complete disappearance of trisomy 8 detected before transplant in three cases. All surviving patients have a Karnofsky score of 100%. One boy, affected by RAEB-t with monosomy 7 resistant to treatment with low-dose ara-C, relapsed 11 months after BMT, evolved in AML and died from progressive leukemia. Another patient with RAEB died on day +95 after BMT due to interstitial pneumonia of unclear etiology. This study confirms that allogeneic BMT is the treatment of choice in pediatric patients with MDS, and suggests that the employed conditioning regimen is a safe and effective means for eradicating the preleukemic malignant clone. Particularly noteworthy is that the three children with JCML obtained a complete remission and one of them is now a long-term survivor.</t>
  </si>
  <si>
    <t>Pedrazzoli, Paolo/AAB-8690-2019; Zecca, Marco/K-3309-2018; Pession, Andrea/O-3200-2013; PAOLUCCI, PAOLO/D-3507-2012</t>
  </si>
  <si>
    <t>Pedrazzoli, Paolo/0000-0002-9419-7160; Zecca, Marco/0000-0002-8818-1744; Pession, Andrea/0000-0002-0379-9562; PAOLUCCI, PAOLO/0000-0002-0352-1456</t>
  </si>
  <si>
    <t>0887-6924</t>
  </si>
  <si>
    <t>WOS:A1994NP11900020</t>
  </si>
  <si>
    <t>FISHER, JR; JACKSON, JJ; LEW, AC</t>
  </si>
  <si>
    <t>TEMPERATURE AND DIAPAUSE DEVELOPMENT IN THE EGG OF DIABROTICA-BARBERI (COLEOPTERA, CHRYSOMELIDAE)</t>
  </si>
  <si>
    <t>Three independent studies were conducted on the effects of constant temperatures (0, 3, 6, 9, 12, 15, 18, and 25-degrees-C) with numerous exposure times (15 to 240 d) on diapausing embryos of the northern corn rootworm, Diabrotica barberi Smith and Lawrence. All three studies had similar results. The temperatures 15 and 18-degrees-C appeared to enhance diapause development and subsequent diapause termination when compared with the lower temperatures (0-3-degrees-C). However, the temperature range 9-12-degrees-C was optimum for minimum mortality and maximum hatch at nearly all exposure times used. At this range and in particular 9-degrees-C, hatch was as high as 60% after 180 d exposure. Exposures of 15 and 30 d produced minimal hatch, &lt;20%, at any temperature. Days to hatch tended to decrease as temperature increased but varied with experiment. Hatching time also decreased as exposure increased for all temperatures. Eggs exposed only to the developmental optima of 25-degrees-C had &lt;20% hatch in all studies, and greater-than-or-equal-to 50% of the eggs were still in the diapause state at the conclusion of the studies. We concluded that most D. barberi embryos require low temperature to terminate diapause and complete embryogenesis. These studies support the hypothesis that D. barberi has a propensity to be continuously variable in diapause length. Also, variable diapause length has allowed this species to adapt to natural and artificial perturbations, in particular, crop rotation.</t>
  </si>
  <si>
    <t>10.1093/ee/23.2.464</t>
  </si>
  <si>
    <t>WOS:A1994NM71200036</t>
  </si>
  <si>
    <t>CARRIERE, Y</t>
  </si>
  <si>
    <t>EVOLUTION OF PHENOTYPIC VARIANCE - NON-MENDELIAN PARENTAL INFLUENCES ON PHENOTYPIC AND GENOTYPIC COMPONENTS OF LIFE-HISTORY TRAITS IN A GENERALIST HERBIVORE</t>
  </si>
  <si>
    <t>Non-Mendelian parental effects are a form of phenotypic plasticity that influences offspring development and modifies their phenotype. They could have major evolutionary impact by changing the process of selection and the correspondence between offspring genotypes and phenotypes. To examine the influence of parental effects on life-history traits in the obliquebanded leafroller, Choristoneura rosaceana (Harris), three successive generations were raised in a constant laboratory environment, the first and subsequent generations being produced by field-raised and laboratory-raised parents, respectively. Between-generation variation in phenotypic means, variances and among- and within-family variance components were used to assess the magnitude of the influence of parental effects on allelic expression. The differences between parent-offspring regressions derived using parents from the first and second generations were used to estimate the directionality of the influence of parental effects on the family means of the traits. It appears that parental effects influenced the mean and variance of life-history traits at population and family levels. For development time and within-family diapausing propensity, the families of parents developing in a specific environment (laboratory or field) were apparently affected by a similar parental effect. For larval growth rate and pupal weight, it appears that different parental effects transmitted by field parents influenced the family means. Consequently, parental effects transmitted by field parents did not change the correspondence between the offspring phenotypic and breeding values in the first two traits but modified this relationship in the later traits. Parental effects influenced simultaneously the range of phenotypes produced by a genotype and its mean phenotype. Therefore, they may represent a major developmental mechanism by which organisms adapt to unpredictable and predictable environments.</t>
  </si>
  <si>
    <t>10.1038/hdy.1994.58</t>
  </si>
  <si>
    <t>WOS:A1994NF70800011</t>
  </si>
  <si>
    <t>RUSSELLSMITH, J; LUCAS, DE</t>
  </si>
  <si>
    <t>REGENERATION OF MONSOON RAIN-FOREST IN NORTHERN AUSTRALIA - THE DORMANT SEED BANK</t>
  </si>
  <si>
    <t>As part of a wider study examining regeneration pathways in monsoon rain forest vegetation in northern Australia, the dormant component of the soil seed bank was assessed by storing soil samples for over six dry season months, before watering in shade-house trials. Six soil samples were collected from each of 34 sites broadly representative of the range of regional monsoon rain forest vegetation. Four floristic seed bank groups were derived through TWINSPAN classification. Mean group densities of germinants ranged from 25-144/M2. Dormant seed banks were least dense, and most sparsely distributed, in sandy soils. Seed bank samples were dominated by woody pioneer monsoon rain forest species, especially figs; exotic weeds and savanna taxa (e.g. Poaceae) were relatively more common at seasonally dry sites. Dormant seed banks comprised species mostly present in the standing vegetation, although a small number of germinants represented species not growing at half the sites. Regeneration of woody pioneers from dormant seed banks is least likely to be of importance on infertile, seasonally dry sites.</t>
  </si>
  <si>
    <t>10.2307/3236148</t>
  </si>
  <si>
    <t>WOS:A1994NN71400003</t>
  </si>
  <si>
    <t>BLANCKENHORN, WU</t>
  </si>
  <si>
    <t>FITNESS CONSEQUENCES OF ALTERNATIVE LIFE-HISTORIES IN WATER-STRIDERS, AQUARIUS-REMIGIS (HETEROPTERA, GERRIDAE)</t>
  </si>
  <si>
    <t>Using field and laboratory observations and experiments over 3 years, I investigated whether reproductive trade-offs shape individual life histories in two natural populations of the water strider, Aquarius remigis, in which univoltine and bivoltine life cycles coexist. Both later eclosion dates and food shortages, even after adult eclosion, induced diapause in females, thus deferring reproduction to the following spring. Adult body size was positively affected by food availability during juvenile development. Higher food levels also increased the reproductive output of females, but not their longevity or oviposition period. When compared to spring breeders (univoltine life cycle), direct (summer) breeders (bivoltine life cycle) experienced reduced lifetime egg numbers and longevity, as well as reduced survivorship of their second-summer-generation offspring; these reproductive costs offset, at least in part, the advantage in non-decreasing populations of having two generations per year. Fecundity was correlated with body size, and among summer-generation females direct breeders were larger than non-breeders. The time remaining before the onset of winter and/or the time since adult eclosion augmented cumulative energy uptake, and consequently the lipid reserves and winter survival probability of non-breeding (diapausing) summer adults approaching hibernation. Overwintered spring reproductives died at faster rates than non-reproductive summer individuals despite greater food availability in spring, indicating a mortality cost of reproduction. Body length correlated with absolute and not with proportional lipid content but showed no consistent relationship with survivorship in the field. These results are in agreement with current theory on the evolution of insect voltinism patterns, and further indicate high degrees of life history flexibility (phenotypic plasticity) in the study populations in response to variable environmental factors (notably photoperiod and food availability). This may be related to their location in a geographic transition zone from uni- to bivoltine life cycles.</t>
  </si>
  <si>
    <t>10.1007/BF00317325</t>
  </si>
  <si>
    <t>WOS:A1994NH87700009</t>
  </si>
  <si>
    <t>DONNELLY, J; TORRES, JJ; HOPKINS, TL; LANCRAFT, TM</t>
  </si>
  <si>
    <t>CHEMICAL-COMPOSITION OF ANTARCTIC ZOOPLANKTON DURING AUSTRAL FALL AND WINTER</t>
  </si>
  <si>
    <t>Water level, ash content, proximate (protein, lipid, carbohydrate and chitin) and elemental (carbon and nitrogen) composition were analyzed in twenty-three species of Antarctic zooplankton collected during the austral fall (1986) and winter (1988) from the Scotia/Weddell Sea region. Extremes in water level, ash content and organic components were typified by copepods and gelatinous forms. Ostracods and polychaetes were generally similar in composition to copepods, being only slightly higher in water level and ash content. Chaetognaths exhibited a composition intermediate in character with some components similar in value to that shown by crustaceans (i.e. protein) while other components were more in the range of values seen in gelatinous forms (i.e. water level and ash content). Protein was the major proximate component and measured values (as % AFDW) were fairly uniform among non-gelatinous species (x = 33.9 +/- 6.9). Lipid levels were variable, with high values (&gt; 30% AFDW) only found for the copepods Calanoides acutus, Calanus propinquus and Euchaeta antarctica. Carbohydrate values were low in all species examined. Chitin was measured in crustacean species only. With the exception of C. acutus (x = 2.5% AFDW chitin), values were similar among species with mean values being slightly higher in fall (x = 11.8 +/- 2.5) than in winter (x = 6.7 +/- 1.8). Among non-gelatinous species, the ratio of carbon to nitrogen was positively correlated with the lipid to protein ratio, underscoring the compositional association between elemental and proximate components in these groups. In gelatinous species, the relationship between carbon:nitrogen and lipid:protein was inconsistent and less pronounced. Caloric content was estimated from recovered organic matter for nongelatinous species, As a function of wet weight and dry weight, values reflected differences in water level and ash content among individual species. As a function of ash-free dry weight, values were similar among all species (x = 3.6 +/- 0.9 kcal/g). Seasonal comparisons were possible for 12 of the 23 species. Among crustaceans, changes in water level and organic components were variable reflecting dissimilar trophic, reproductive or ecological habits among different species. Essentially no change in composition between fall and winter was observed for diapause species (e.g. Calanoides acutus and Rhincalanus gigas) as well as for omnivorous/carnivorous species (e.g. Gaetanus tenuispinus). Conversely, large compositional changes were evident for Calanus propinquus, a small-particle grazer that relies heavily on lipid reserves. Chaetognaths and some gelatinous species exhibited a considerable decrease in ash content from fall to winter which, for most cases, was mirrored by some degree of increase in lipid level. At present, however, scant data are available to help explain the observed patterns of compositional change within non-crustacean species.</t>
  </si>
  <si>
    <t>WOS:A1994NG67300004</t>
  </si>
  <si>
    <t>ALBUQUERQUE, GS; TAUBER, CA; TAUBER, MJ</t>
  </si>
  <si>
    <t>CHRYSOPERLA-EXTERNA (NEUROPTERA, CHRYSOPIDAE) - LIFE-HISTORY AND POTENTIAL FOR BIOLOGICAL-CONTROL IN CENTRAL AND SOUTH-AMERICA</t>
  </si>
  <si>
    <t>The predacious insect Chrysoperla externa (Hagen) has a number of traits that make it amenable to mass-rearing and use as a biological control agent. Developmental and reproductive rates were relatively high and directly related to temperature between 15.6 and 26.7-degrees-C. Survival also was high throughout this temperature range. Lower thermal thresholds for development (t) of all immature stages fell between 11 and 12.5-degrees-C, and the K value for total development was 320 heat degree-days above 11.8-degrees-C. At 21.1-degrees-C, oviposition averaged 284 eggs during the first 30 days. Variability in diapause induction occurred within and among populations: a proportion of the Chilean and the Brazilian populations went into diapause under a short daylength, whereas no diapause occurred in the Honduran population. Chrysoperla externa appears well suited as a biological control agent for use in pest management programs in tropical and temperate regions of Central and South America. (C) 1994 Academic Press, Inc.</t>
  </si>
  <si>
    <t>Albuquerque, Gilberto/C-5907-2013</t>
  </si>
  <si>
    <t>10.1006/bcon.1994.1002</t>
  </si>
  <si>
    <t>WOS:A1994MY65300002</t>
  </si>
  <si>
    <t>CLARKE, WC; WITHLER, RE; SHELBOURN, JE</t>
  </si>
  <si>
    <t>INHERITANCE OF SMOLTING PHENOTYPES IN BACKCROSSES OF HYBRID STREAM-TYPE X OCEAN-TYPE CHINOOK SALMON (ONCORHYNCHUS-TSHAWYTSCHA)</t>
  </si>
  <si>
    <t>Chinook salmon (Oncorhynchus tshawytscha) are ecologically and geographically differentiated into two life history types: ''ocean-type,'' which enter estuaries as fry or fingerlings in the first year of life and rear there for up to 6 wk before migrating to sea, and ''stream-type,'' which migrate seaward as smolts after one or more years in fresh water and are only transient residents in the outer portion of estuaries. Following exposure to a long-day priming photoperiod for 2 mo from the time of first feeding, progeny of stream-type chinook salmon undergo a reduction in growth during summer and remain as parr, whereas progeny of ocean-type chinook salmon and hybrids continue to grow during the summer and develop into underyearling smolts. Male purebred and hybrid F1 progeny of ocean-type and stream-type chinook salmon were backcrossed to females of both parental populations to examine the segregation of photoperiod-independent (smolt) and photoperiod-dependent (parr) phenotypes among progeny. Results of the backcrosses of the hybrid F1 males depended on female type. The backcross to ocean-type females produced progeny that were predominantly smolts, whereas progeny from the backcross to stream-type females segregated into approximately equal numbers of smolts and parr. These results are consistent with Mendelian inheritance of a single major gene with two alleles: a dominant allele for the photoperiod-independent phenotype of ocean-type chinook salmon and a recessive allele for the photoperiod-dependent phenotype of stream-type chinook salmon.</t>
  </si>
  <si>
    <t>1A</t>
  </si>
  <si>
    <t>10.2307/1352331</t>
  </si>
  <si>
    <t>WOS:A1994NV72600003</t>
  </si>
  <si>
    <t>COLD-ACCLIMATION, DIAPAUSE, AND GEOGRAPHIC ORIGIN AFFECT COLD-HARDINESS IN EGGS OF AEDES-ALBOPICTUS (DIPTERA, CULICIDAE)</t>
  </si>
  <si>
    <t>Eggs of five strains of Aedes albopictus (Skuse) were obtained in both diapause and nondiapause conditions and exposed to various cold acclimation regimes in the laboratory, after which they were subjected to diverse chilling treatments. Larvae that survived chilling as eggs survived to the pupal stage. Eggs of Aedes aegypti (L.) and Aedes triseriatus (Say) were included as control species. Eggs of temperate Ae. albopictus were more cold-hardy than eggs of Ae. aegypti but less cold-hardy than the eggs of Ae. triseriatus. Cold acclimation and diapause enhanced cold hardiness of only temperate Ae. albopictus. Cold acclimation had a greater influence on cold hardiness than did diapause. Both the temperature and the duration of cold acclimation modulated cold hardiness. Cold hardiness induced in the laboratory was similar to cold hardiness induced in the field in northern Indiana. The cold hardiness of Ae. albopictus from central Florida was intermediate in comparison with temperate and tropical strains. Tropical Brazilian Ae. albopictus and tropical Asian Ae. albopictus were similar in cold hardiness.</t>
  </si>
  <si>
    <t>10.1093/jmedent/31.2.192</t>
  </si>
  <si>
    <t>WOS:A1994MZ39400003</t>
  </si>
  <si>
    <t>OCALLAGHAN, D; DONOVAN, A; SUNDERLAND, SJ; BOLAND, MP; ROCHE, JF</t>
  </si>
  <si>
    <t>EFFECT OF THE PRESENCE OF MALE AND FEMALE FLOCKMATES ON REPRODUCTIVE ACTIVITY IN EWES</t>
  </si>
  <si>
    <t>Four experiments were carried out to determine the effect of the presence of ewes and rams on the reproductive state of ewes. In Expt 1, the breeding season of ewes kept with a vasectomized ram ended later (April 18 +/- 8 days; mean +/- SEM) than that of ewes isolated from rams (6 March +/- 7 days; P &lt; 0.01). In Expt 2, the end of the breeding season was later (5 May +/- 6 days; P &lt; 0.05) and the onset of the next breeding season earlier (29 September +/- 2 days; P &lt; 0.001) in ewes maintained with rams, compared with ewes isolated from rams (14 April +/- 7 days and 1 November +/- 2 days, respectively). There was no difference in the timing of, or variation in, reproductive transitions between ewes maintained either as individuals or in groups. In Expt 3, all ewes exposed to artificial short days from the date of the winter solstice and interrupted with 35 long days in spring resumed cyclicity (median date, 7 September; range, 59 days). Most ewes (seven of nine) exposed to short days from the date of the winter solstice and isolated from other ewes did not resume cyclicity in the following 11 months. In contrast, all ewes resumed cyclicity (median date, 19 October; range, 144 days) when exposed to short days but housed in social contact with other ewes that became reproductively active in early September; however, the onset of cyclicity was later than in ewes exposed to long days (P &lt; 0.01). In Expt 4, the number of LH pulses per 6 h in ewes exposed to rams was higher (P &lt; 0.001) and the time of first ovulation earlier (16 August +/- 5 days; P &lt; 0.05) than it was in ewes that were isolated from rams and exposed to either oestrous or anoestrous ewes. We conclude that there was a chronic stimulus from rams to ewes that increased the duration of the breeding season and decreased anoestrus. There was no acute effect of introduction of oestrous ewes to anoestrous ewes on LH pulse frequency and time of first ovulation of the breeding season under the natural photoperiod, and the onset of the breeding season of housed anoestrous ewes exposed to a constant photoperiod was advanced by housing them with cyclic ewes. These results highlight a role for social or other animal-related stimuli in seasonal reproduction in ewes.</t>
  </si>
  <si>
    <t>WOS:A1994NK16100025</t>
  </si>
  <si>
    <t>DINGLE, H; MOUSSEAU, TA</t>
  </si>
  <si>
    <t>GEOGRAPHIC-VARIATION IN EMBRYONIC-DEVELOPMENT TIME AND STAGE OF DIAPAUSE IN A GRASSHOPPER</t>
  </si>
  <si>
    <t>Embryonic development times and the stage at which embryonic diapause occurs varied dramatically among 23 populations of the Melanoplus sanguinipes/devastator species complex in California, USA. Grasshoppers were collected from a wide range of latitudes (32-degrees-57N to 41-degrees-20N) and altitudes (10 m to 3031 m), spanning much of the variation in climatic conditions experienced by these insects in California. When reared in a ''common garden'' in the laboratory, total embryonic development times were positively correlated to the mean annual temperature of the habitat from which the grasshoppers were collected (varying from about 19 days to 32 days when reared at 27-degrees-C). These grasshoppers overwinter as diapausing eggs and the proportion of embryonic development completed prior to diapause was significantly higher in populations collected from cool habitats (&gt;70%) than in populations collected from warm environments (&lt;26%). The length of pre-diapause development time is determined by the stage of embryonic development at which diapause occurs, and varies considerably among populations of these grasshoppers; grasshoppers from warmer environments tend to diapause at very early stages of embryogenesis, while grasshoppers from cooler environments diapause at very late stages. The combined effect of variation in embryonic development times and variation in the stage at which diapause occurs results in a dramatic reduction in the time needed to hatch in the spring; populations from warm environments required up to 20 days (at 27-degrees-C) to hatch while populations from cool environments required as few as 5 days to complete embryonic development prior to hatching. Egg size also varied significantly among populations, but tended to be larger in populations with shorter embryonic development times. Significant family effects were observed for development time and stage of diapause, suggesting significant heritabilities for these traits, although maternal effects may also contribute to family level variation. We interpret these findings to support the hypothesis that embryonic development time and the stage of embryonic diapause have evolved as adaptations to prevailing season lengths in the study populations.</t>
  </si>
  <si>
    <t>10.1007/BF00323147</t>
  </si>
  <si>
    <t>WOS:A1994ND52000004</t>
  </si>
  <si>
    <t>CAREY, DB</t>
  </si>
  <si>
    <t>DIAPAUSE AND THE HOST-PLANT AFFILIATIONS OF LYCAENID BUTTERFLIES</t>
  </si>
  <si>
    <t>Results of three years of study on the host plant affiliations of two lycaenid butterfly species (Lycaenidae) suggest that differences between the two butterflies in host plant range, plant tissue oviposited on by adults and consumed by larvae, larval growth rates, and adult flight season may be consequences of a difference in diapause stage: one species diapauses as a pupa; the other as a larva. The experimental results and logic leading to this conclusion are summarized. The generality of the correlation between diapause stage and host plant relations are tested through a survey of North American and British lycaenids. Significant relationships are found. Egg-diapausing species tend to utilize woody hosts and be univoltine. Host range is intermediate. Larval-diapausing species utilize leaves of herbaceous plants and have narrow host ranges. Pupal-diapausing and nondiapausing species tend to utilize flowers of both woody and herbaceous plants and to have broad host ranges. These patterns are still significant when a taxonomy-based phylogeny of lycaenid butterflies is incorporated into the analysis - changes in diapause stage are concurrent with changes in host plant range and the part of the host plant used as an oviposition site. Diapause stage is taxonomically more consistent and behaviorally less flexible than either host plant range or oviposition site, however, and is thus likely to be a cause rather than a consequence of these host-plant affiliation patterns.</t>
  </si>
  <si>
    <t>10.2307/3546146</t>
  </si>
  <si>
    <t>WOS:A1994NA70300013</t>
  </si>
  <si>
    <t>KHRULIOVA, OA</t>
  </si>
  <si>
    <t>LIFE-CYCLE OF THE LEAF-CUTTING BEETLE CHRYSOLINA-SUBSULCATA (COLEOPTERA, CHRYSOMELIDAE) ON WRANGEL ISLAND</t>
  </si>
  <si>
    <t>The larval development of Chrysolina subsulcata in the north-eastern part of Wrangel Island lasts 2 to 4 years. The extension of the development is caused by additional hibernation of larvae at the last stage and can be determined by microclimatic characteristics of biotopes. Adult beetles live no less than 2 years; most of them, probably, breed only after the second hibernation. Thus, the whole life cycle lasts 4 to 6 years. The strict seasonal determination of the development combined with the lability of reproductive period and the terms of pupation enables the species to occupy all the range of habitats despite general severity of the climate and the specific peculiarities of several biotopes.</t>
  </si>
  <si>
    <t>WOS:A1994NG83500004</t>
  </si>
  <si>
    <t>LITSINGER, JA; BUMROONGSRI, V; MORRIL, WL; SARNTHOY, O</t>
  </si>
  <si>
    <t>REARING, DEVELOPMENTAL BIOLOGY AND HOST-PLANT RANGE OF THE RICE SKIPPER PELOPIDAS-MATHIAS (F) (LEPIDOPTERA, HESPERIIDAE)</t>
  </si>
  <si>
    <t>INSECT SCIENCE AND ITS APPLICATION</t>
  </si>
  <si>
    <t>When reared in the greenhouse, the rice skipper, Pelopidas mathias (F.) (Lepidoptera: Hesperiidae), laid 2-3 times fewer eggs than field collected females held under the same conditions. Adult-emergence and mating/oviposition cages may have to be placed in environmental chambers with controlled temperature and photoperiod to achieve normal mating and oviposition. Rearing required a mating/oviposition-cage at least 3 m3 in volume and honey as sustenance. Eggs and larvae were held in larval rearing cages and pupae were removed and held in adult emergence cages. Maximum oviposition occurred at dawn. The total developmental period from egg to adult was 34.7 days. P. mathias demonstrated a greater oviposition preference for rice and Paspalum conjugatum Berg. than for Dactyloctenium aegyptium (L.) Willd. P. mathias successfully developed to adulthood on all 24 species of Poaceae tested, exclusive of rice, but did not survive on the six species of Cyperaceae tested. Low populations of P. mathias in rice can be attributed to its low fecundity, wide host range, and equal adaptability to upland and lowland environments, thus diluting its number.</t>
  </si>
  <si>
    <t>0191-9040</t>
  </si>
  <si>
    <t>10.1017/S1742758400016702</t>
  </si>
  <si>
    <t>WOS:A1994PX22800002</t>
  </si>
  <si>
    <t>FREYRE, R; DOUCHES, DS</t>
  </si>
  <si>
    <t>ISOENZYMATIC IDENTIFICATION OF QUANTITATIVE TRAITS IN CROSSES BETWEEN HETEROZYGOUS PARENTS - MAPPING TUBER TRAITS IN DIPLOID POTATO (SOLANUM SPP)</t>
  </si>
  <si>
    <t>Eleven isozyme markers were utilized for quantitative trait loci (QTL) analysis in diploid potato. These markers are distributed among 7 of the 12 chromosomes and therefore give a representative, though sparse, survey of the potato genome. Tuber specific gravity and tuder dormancy were studied. Two segregating diploid populations were constructed from heterozygous self-incompatible parents. These two populations, TRP132 (127 individuals) and TRP133 (110 individuals), have a common maternal parent and combine genomes of Solanum tuberosum (haploid), S. chacoense, and S. phureja. The populations were planted at two locations in Michigan in 1990 using a randomized complete block design with three replications per location. After harvest they were characterized with the isozymes and evaluated for specific gravity and tuber dormancy. To test for QTLs, one-way analyses of variance were conducted for each locus by trait combination. Significant associations between markers and quantitative trait variation were identified, which accounted for a range from 4% to 15% of the phenotypic variation for specific gravity, and from 4.5% to 20.4% for tuber dormancy. Two-way analyses of variance between significant markers were used to identify epistatic interactions between markers. Multiple regression analyses were used to estimate the overall effect of the significant markers on the phenotypic variation for these traits. These values ranged from 15.3% and 32.3% for specific gravity. For dormancy, the significant loci accounted for 8.5% and 36.9% of the total phenotypic variation for each of the populations. We find that isozyme analysis is a useful tool for preliminary QTL studies in potato.</t>
  </si>
  <si>
    <t>10.1007/BF00221127</t>
  </si>
  <si>
    <t>WOS:A1994MY86300002</t>
  </si>
  <si>
    <t>GINTHER, OJ; BAUCUS, KL; BERGFELT, DR</t>
  </si>
  <si>
    <t>FOLLICULAR AND FSH RESPONSES TO PARTURITION DURING THE ANOVULATORY SEASON IN MARES</t>
  </si>
  <si>
    <t>The ovaries of periparturient pony mares (n=9 to 16 parturitions per month for January to April) were scanned ultrasonically on the day of parturition, while those of postpartum and control mares (n=12) were examined at least twice weekly. Four mares had apparent lactational anovulation (incidence, 7%) that corrected spontaneously (1 mare) or within 14 d after the weaning of foals on August 10 (3 mares). All but 2 of the postpartum ovulations occurred after April 29; that is, parturition did not effectively stimulate ovulation in ponies foaling during the anovulatory season. Mean diameter of the largest follicle per month increased (P&lt;0.001) progressively in the controls (means: 11.4, 14.4, 19.0 and 24.5 mm for January to April, respectively). In the parturient mares, the diameter of the largest follicle on day of parturition did not increase over months (range of means: 13.6 to 16.9 mm), indicating that a suppressive effect of pregnancy counteracted the stimulatory effect of season. Within each month of parturition, diameter of the largest follicle increased (P&lt;0.05) between Day 0 (day of parturition) and Day 3 or 7. Blood samples for FSH assay were taken daily for 14 d from 6 mares with parturition in the middle of each month and from 6 controls on the corresponding calendar days. In periparturient mares, a significant increase in mean FSH concentrations occurred for all months of parturition between Day -2 and Day 0, followed by a significant decrease between Day 3 and Day 7. Maximum means for the periparturient FSH profile were temporally related to the beginning of follicular growth. In the controls, FSH concentrations were not affected by month or day, or by their interaction. Within each month, mean FSH concentrations were lower (P&lt;0.05) in the periparturient mares than in the controls (averaged over all months: 3.9 +/-0.1 versus 7.9 +/-0.3 ng/ml) even though follicular growth was greater following parturition than during the corresponding calendar days in controls.</t>
  </si>
  <si>
    <t>10.1016/0093-691X(94)90172-F</t>
  </si>
  <si>
    <t>WOS:A1994MW16400004</t>
  </si>
  <si>
    <t>BANOVETZ, SJ; SCHEINER, SM</t>
  </si>
  <si>
    <t>THE EFFECTS OF SEED MASS ON THE SEED ECOLOGY OF COREOPSIS-LANCEOLATA</t>
  </si>
  <si>
    <t>We examined the effects of seed mass on seed survival and germination in the herbaceous perennial Coreopsis lanceolata (L.) (Asteraceae). Seeds were collected from bagged flower heads, weighed and sorted into mass classes. Seed mass variation was 29-fold (range 0.111 to 3.210 mg), almost twice as high as in other species. For seeds buried in soil flats 0, 1, 2, 3 and 4 cin, larger seeds had greater viability, emerged from lower depths, and had higher emergence rates. After 2-yr burial in nylon bags in the field, larger seeds had higher survivorship and viability rates but lower germination rates. The lower germination rates of large seeds after burial in the field may be due to dormancy. This study is the first to test seeds previously buried and recovered for survival, viability and germination. Seed-mass variation may be maintained by differential dormancy and germination which results in spreading the risk of recruitment.</t>
  </si>
  <si>
    <t>Scheiner, Samuel M./A-4320-2009</t>
  </si>
  <si>
    <t>Scheiner, Samuel M./0000-0003-1677-9752</t>
  </si>
  <si>
    <t>10.2307/2426609</t>
  </si>
  <si>
    <t>WOS:A1994MW29500008</t>
  </si>
  <si>
    <t>HALL, TJ; WALKER, RW</t>
  </si>
  <si>
    <t>SELECTION OF PERENNIAL GRASSES AS A COMPONENT OF LEGUME-BASED PASTURES ON LIGHT-TEXTURED SOILS IN THE DRY TROPICS OF QUEENSLAND</t>
  </si>
  <si>
    <t>Adaptation indices for introduced perennial grasses were derived for a site in the seasonally dry tropics of North Queensland to determine the suitability of grasses as a component of sown legume pastures. Grasses are required to replace native species that are intolerant of the heavy grazing pressure imposed on these legume-based pastures. Agronomic. production. morphological, and reproductive data on 143 accessions of 20 perennial grass genera were compared from 1983 to 1987. The grasses were grown in rows in a grazed Seca and Verano stylo pasture. The seed production potential of 40 Digitaria accessions grown in swards under irrigation was also assessed. The stoloniferous species Bothriochloa pertusa, Digitaria milanjiana, D. natalensis, B. insculpta, and Urochloa mosambicensis had the highest adaptation indices under continuous grazing. Digitaria accessions with the ability to produce appreciable viable seed were identified. Andropogon gayanus, a tussock species, a the highest yield and most spread in the first 2 years in the absence of wet season grazing. The potential of B. pertusa and D. milanjiana for stabilising legume pastures as bee identified, and the need for wet season grazing management of tussock species has been shown. The range of genetic material in D. milanjiana requires further environmental evaluation.</t>
  </si>
  <si>
    <t>10.1071/EA9940355</t>
  </si>
  <si>
    <t>WOS:A1994PD58200009</t>
  </si>
  <si>
    <t>BARLOW, ND; GOLDSON, SL; MCNEILL, MR</t>
  </si>
  <si>
    <t>A PROSPECTIVE MODEL FOR THE PHENOLOGY OF MICROCTONUS-HYPERODAE (HYMENOPTERA, BRACONIDAE), A POTENTIAL BIOLOGICAL-CONTROL AGENT OF ARGENTINE STEM WEEVIL IN NEW-ZEALAND</t>
  </si>
  <si>
    <t>A predictive phenological model is described for the parasitoid Microctonus hyperodae, introduced to New Zealand as a potential biological control agent against Argentine stem weevil Listronotus bonariensis. The model is based on development/temperature relationships obtained from experiments on the parasitoid in quarantine prior to its release, allowing early predictions of its phenology in different parts of the target pest's New Zealand range. In particular the model was used to predict the number of parasitoid generations each year, the degree of temporal synchrony between parasitoid adults and the susceptible adult pest stage, the order of parasitism and reproduction in the pest's life cycle as a possible basis for a simplified, discrete host/parasitoid population model, and the likely significance of ecotypic differences in development and diapause characteristics of the parasitoid. These applications demonstrate the potential for simple models to help in climate matching of classical biological control agents and estimation of their interaction with pest dynamics, using data obtainable prior to their introduction and release. In addition the model proved useful as a decision aid during the release programme, by indicating the likely effects of unusual weather and the need or otherwise for further parasitoid releases.</t>
  </si>
  <si>
    <t>Goldson, Stephen/I-2550-2013</t>
  </si>
  <si>
    <t>Goldson, Stephen/0000-0003-0057-6969; McNeill, Mark/0000-0001-9140-610X</t>
  </si>
  <si>
    <t>10.1080/09583159409355347</t>
  </si>
  <si>
    <t>WOS:A1994QL87900014</t>
  </si>
  <si>
    <t>KENNAWAY, DJ</t>
  </si>
  <si>
    <t>EFFECT OF A PHASE ADVANCE OF THE LIGHT/DARK CYCLE ON PINEAL FUNCTION AND CIRCADIAN RUNNING ACTIVITY IN INDIVIDUAL RATS</t>
  </si>
  <si>
    <t>BRAIN RESEARCH BULLETIN</t>
  </si>
  <si>
    <t>Circadian rhythms of urinary 6-sulphatoxy-melatonin excretion and spontaneous wheel-running activity were monitored in individual male Wistar albino and hooded rats entrained to a 12 h L:12 h D photoperiod, before and after an 8 h phase advance of the light cycle. The pigmented hooded strain commenced melatonin metabolite excretion 2 h after darkness, whereas the albino rats did not excrete detectable amounts until 4 h of darkness had elapsed (p &lt; 0.05). There was no correlation between the time of onset of spontaneous wheel-running activity and the onset of excretion of 6-sulphatoxymelatonin under entrained conditions. When the photoperiod was advanced by 8 h, the albino rats took a median of 4 days (range 2-10 days) to establish a normal phase angle for the onset of 6-sulphatoxymelatonin excretion in contrast to the pigmented rats, which took in excess of 10 days to entrain. Albino rats reentrained running activity significantly earlier than pigmented rats (8 days: range 6-9 days), compared to 10 days (range 8 to &gt; 12 days). There was no consistent relationship between the pineal and running rhythms with respect to the time taken to entrain following a lighting phase shift. All rats entrained the 6-sulphatoxymelatonin rhythm by advancing the onset of excretion in contrast to the running rhythm where three rats reentrained by advancing, three by delaying, and in four, the direction of entrainment could not be accurately determined. In two of the animals (both albino), there was unequivocal evidence that the 6-sulphatoxymelatonin rhythm and running reentrained in different directions. The results obtained during entrainment suggest that the pineal and spontaneous running rhythms can be dissociated and may even be controlled by different rhythm centres.</t>
  </si>
  <si>
    <t>0361-9230</t>
  </si>
  <si>
    <t>10.1016/0361-9230(94)90227-5</t>
  </si>
  <si>
    <t>WOS:A1994NC37900004</t>
  </si>
  <si>
    <t>SCRIBER, JM</t>
  </si>
  <si>
    <t>CLIMATIC LEGACIES AND SEX CHROMOSOMES - LATITUDINAL PATTERNS OF VOLTINISM, DIAPAUSE, SIZE, AND HOST-PLANT SELECTION IN 2 SPECIES OF SWALLOWTAIL BUTTERFLIES AT THEIR HYBRID ZONE</t>
  </si>
  <si>
    <t>INSECT LIFE-CYCLE POLYMORPHISM: THEORY, EVOLUTION AND ECOLOGICAL CONSEQUENCES FOR SEASONALITY AND DIAPAUSE CONTROL</t>
  </si>
  <si>
    <t>SERIES ENTOMOLOGICA</t>
  </si>
  <si>
    <t>19th International Congress of Entomology</t>
  </si>
  <si>
    <t>JUN 27-JUL 04, 1992</t>
  </si>
  <si>
    <t>BEIJING, PEOPLES R CHINA</t>
  </si>
  <si>
    <t>0080-8954</t>
  </si>
  <si>
    <t>0-7923-2828-0</t>
  </si>
  <si>
    <t>WOS:A1994BB96Y00007</t>
  </si>
  <si>
    <t>TANAKA, S</t>
  </si>
  <si>
    <t>DIAPAUSE AS A PIVOTAL FACTOR FOR LATITUDINAL AND SEASONAL ADAPTATION IN LOCUSTA-MIGRATORIA IN JAPAN</t>
  </si>
  <si>
    <t>WOS:A1994BB96Y00008</t>
  </si>
  <si>
    <t>SHINKAWA, Y; TAKEDA, SI; TOMIOKA, K; MATSUMOTO, A; ODA, T; CHIBA, Y</t>
  </si>
  <si>
    <t>VARIABILITY IN CIRCADIAN ACTIVITY PATTERNS WITHIN THE CULEX-PIPIENS COMPLEX (DIPTERA, CULICIDAE)</t>
  </si>
  <si>
    <t>Circadian activity was compared among four strains of Culex pipiens molestus Forskal from Iran, Egypt, two localities (Ebira and Yanagawa) in Nagasaki, Japan, and one strain of Cx. p. pallens Coquillett from Japan. Under a 16:8 (L:D) b photoperiod, all the strains showed peaks of activity at lights on and off, with additional activity during both light and dark periods; Egyptian females and both sexes of Cx. p. pallens were inactive during the photophase. Under 0:24 (L:D) h, the length of the free-running activity period was significantly shorter in the ''Iran'' (21 h) than in the other three Cx. p. molestus strains (range, 21-23 h) and Cx. p. pallens (almost-equal-to 24 h). Under 24:0 (L:D) h, the activity rhythm was obscured. The length of the period was shorter in 24:0 (L:D) h than in 0:24 (L:D) h, violating Aschoffs circadian rule. Furthermore, the circadian peak did not always occur every day under 24:0 (L:D) h but rather exhibited ''day-skipping.''</t>
  </si>
  <si>
    <t>TOMIOKA, Kenji/B-2632-2011</t>
  </si>
  <si>
    <t>TOMIOKA, Kenji/0000-0001-7951-8950</t>
  </si>
  <si>
    <t>10.1093/jmedent/31.1.49</t>
  </si>
  <si>
    <t>WOS:A1994MP53600008</t>
  </si>
  <si>
    <t>AMSTRUP, SC; GARDNER, C</t>
  </si>
  <si>
    <t>POLAR BEAR MATERNITY DENNING IN THE BEAUFORT SEA</t>
  </si>
  <si>
    <t>The distribution of polar bears (Ursus maritimus) is circumpolar in the Northern Hemisphere, but known locations of maternal dens are concentrated in relatively few, widely scattered locations. Denning is either uncommon or unknown within gaps between known denning concentration areas. The Beaufort Sea region of Alaska and Canada lies in the largest of those gaps. To understand effects of industrial development and proposed increases in hunting, the temporal and spatial distribution of denning in the Beaufort Sea must be known. We captured and radiocollared polar bears between 1981 and 1991 and determined that denning in the Beaufort Sea region was sufficient to account for the estimated population there. Of 90 dens, 48 were on drifting pack ice, 38 on land, and 4 on land-fast ice. The proportion of dens on land was higher (P = 0.029) in later compared with earlier years of the study. Bears denning on pack ice drifted as far as 997 km (xBAR = 385 km) while in dens. There was no difference in cub production by bears denning on land and pack ice (P = 0.66). Mean entry and exit dates were 11 November and 5 April for land dens and 22 November and 26 March for pack-ice dens. Female polar bears captured in the Beaufort Sea appeared to be isolated from those caught east of Cape Bathurst in Canada. Of 35 polar bears that denned along the mainland coast of Alaska and Canada 80% denned between 137-degrees-00'W and 146-degrees-59'W. Bears followed to &gt; 1 den did not reuse sites and consecutive dens were 20-1,304 km apart. However, radio-collared bears were largely faithful to substrate (pack-ice, land, and land-fast ice) and the general geographic area of previous dens. Bears denning on land may be vulnerable to human activities such as hunting and industrial development. However, predictable denning chronology and lack of site fidelity indicate that many potential impacts on denning polar bears could be mitigated.</t>
  </si>
  <si>
    <t>10.2307/3809542</t>
  </si>
  <si>
    <t>WOS:A1994MW30600001</t>
  </si>
  <si>
    <t>OSGOOD, KE; FROST, BW</t>
  </si>
  <si>
    <t>ONTOGENIC DIEL VERTICAL MIGRATION BEHAVIORS OF THE MARINE PLANKTONIC COPEPODS CALANUS-PACIFICUS AND METRIDIA-LUCENS</t>
  </si>
  <si>
    <t>Daytime and nighttime vertically stratified zooplankton samples spanning the entire water column were obtained from Dabob Bay, Washington, USA, during several years. Vertical distributions of all the copepodid stages of Calanus pacificus and Metridia lucens were analyzed from 8 cruises representing the range of seasons, as well as several dates when inferred invertebrate or vertebrate predation pressures on zooplankton were strong or weak. Migration behaviors of similar-sized stages of C. pacificus and M. lucens differed. C. pacificus was closely associated with the surface waters; a large percentage of every stage was always in the surface 50 m at night except when the C5s were in diapause. During the day the different stages of C. pacificus showed varying degrees of avoidance of the surface layers, with the older, larger stages generally being deeper. The C4 and younger stages were particularly tied to the surface waters, with the majority of the population usually in the top 25 m during the day and night. M. lucens was less strongly associated with the surface layers. While the adult females, and usually the C5s, underwent a normal diel vetical migration (DVM), entering the surface 50 m at night, the vast majority of the adult males always stadyed below 75 m. The C4 and younger stages showed more varied behavior. On some dates they underwent a reverse DVM, avoiding the surface 25 m at night, at other times they avoided the surface 10 m particularly during the day, while on still other dates the C3 and younger stages avoided the surface 25 m day and night. On most dates there were significant portions of all the stages in the deepest layers sampled. Differences in the 2 species' migration behavior may be due to differences in their susceptibility to predation, or some additional aspect of their biologies.</t>
  </si>
  <si>
    <t>10.3354/meps104013</t>
  </si>
  <si>
    <t>WOS:A1994MV23900002</t>
  </si>
  <si>
    <t>WATANUKI, Y; NAKAYAMA, Y; AZUMA, S; ASHIZAWA, S</t>
  </si>
  <si>
    <t>FORAGING ON BUDS AND BARK OF MULBERRY TREES BY JAPANESE MONKEYS AND THEIR RANGE UTILIZATION</t>
  </si>
  <si>
    <t>The Japanese monkey (Macaca fuscata) winter range utilization and the effects of foraging on mulberry trees (Morus bombycis) were studied in the Shimokita Peninsula during four winter seasons. The monkeys ate mainly winter dormancy buds when they visited the mulberry tree clumps for the first time within the winter, but they ate mainly bark when they visited for the second or third times. In the areas utilized by the monkeys over the recent three years, the mulberry trees compensated for the decrease in their number of shoots by producing longer shoots with more buds against the monkey foraging. In the areas used every year for more than four years, however, the mulberry trees were unable to compensate for the foraging pressure. Thus, although the monkeys had apparently operated prudent herbivory within three years, they did not do so on a longer time-scale. They shifted their utilization ranges after having over-exploited the mulberry trees.</t>
  </si>
  <si>
    <t>10.1007/BF02381482</t>
  </si>
  <si>
    <t>WOS:A1994MU06800002</t>
  </si>
  <si>
    <t>PARAPAR, J; OCONNOR, B; BESTEIRO, C; URGORRI, V</t>
  </si>
  <si>
    <t>ABYSSONINOE HIBERNICA (MCINTOSH) (POLYCHAETA, LUMBRINERIDAE) A VALID SPECIES FROM THE NORTHEAST ATLANTIC</t>
  </si>
  <si>
    <t>This paper reviews the taxomonic status of Lumbrineris hibernica (MCINTOSH) which is recorded for the first time from the Iberian Peninsula. Its inclusion in the genus Abyssoninoe ORENSANZ and its relation with the other members of this recently erected genus, characterized by the shape of the maxilla IV, the antero-posterior variation of the hooded hooks and morphology of the parapodia, are discussed. Lumbrineris pseudo-fragilis AMOUREAUX, L. scopa scopa FAUCHALD and L. scopa aequilobata WINSNES are included as junior synonyms. The geographical distribution and ecological preferences of the species are presented.</t>
  </si>
  <si>
    <t>Parapar, Julio/J-4150-2014; Besteiro, Celia/I-3263-2015</t>
  </si>
  <si>
    <t>Parapar, Julio/0000-0001-7585-6995; Besteiro, Celia/0000-0002-0572-7060</t>
  </si>
  <si>
    <t>10.1080/00364827.1994.10413555</t>
  </si>
  <si>
    <t>WOS:A1994QE75500001</t>
  </si>
  <si>
    <t>REES, M</t>
  </si>
  <si>
    <t>TRADE-OFFS AMONG DISPERSAL STRATEGIES IN BRITISH PLANTS</t>
  </si>
  <si>
    <t>TRADE-OFFS are of fundamental importance in population biology. They prevent the evolution of a darwinian demon (a species that breeds fast, fives long and is both a good competitor and disperser) and result in the wide range of life histories we observe in nature1. Trade-offs are also thought to be important in ecology, driving successional change and maintaining species diversity2,3. But the demonstration of trade-offs is difficult4,5. Evolutionary theory predicts trade-offs between seed dormancy and (1) seed weight6 and (2) seed Spatial dispersal6,7. Here we present simulation results predicting a third trade-off between seed dormancy and adult longevity. The existence of these trade-offs is tested, to our knowledge for the first time, using modern comparative methods8,9 and data from long-term experiments10-12. The analyses are consistent with the existence of all three trade-offs in nature.</t>
  </si>
  <si>
    <t>10.1038/366150a0</t>
  </si>
  <si>
    <t>WOS:A1993MG21600055</t>
  </si>
  <si>
    <t>UCHIDOI, T; NAITO, T; TAKEDA, M</t>
  </si>
  <si>
    <t>LIFE-CYCLE CHARACTERISTICS OF SYMPATRIC ATHALIA SAWFLIES (HYMENOPTERA, TENTHREDINIDAE) SHARING FOOD RESOURCES</t>
  </si>
  <si>
    <t>The development and life cycle of three related species of sawflies, Athalia rosae ruficornis, A. infumata and A. japonica sympatrically distributed widely across Japan and all infesting turnip and related plants were investigated. Larvae of A. rosae ruficornis showed the highest rate of development (K = 114.94-degrees at t0 = 10.55-degrees-C) and was the most heat resistant of the three species. Some pupae showed slight developmental retardation at intermediate photoperiods. A infumata was the most cold-hardy species and showed least tendency to diapause under the investigated conditions. It is estimated that A. infumata larval development required 136.9-degrees-d at t0 = 9.77-degrees-C. A. japonica entered diapause at the prepupal stage in response to photoperiod. Both long and short photoperiods induced diapause but continuous development occurred in a narrow range of photoperiods between 13L-11D and 14L-10D. A. japonica was the slowest developer of the three species. The supposed life cycles based on these data are consistent with the field observations of HIGASHIMOTO (1983) who observed six annual generations of both A. rosae ruficornis and A. infumata and two generations of A. japonica in the Kobe area.</t>
  </si>
  <si>
    <t>10.1303/aez.28.407</t>
  </si>
  <si>
    <t>WOS:A1993ML88900001</t>
  </si>
  <si>
    <t>SKORUPSKA, HT; SHOEMAKER, RC; WARNER, A; SHIPE, ER; BRIDGES, WC</t>
  </si>
  <si>
    <t>RESTRICTION-FRAGMENT-LENGTH-POLYMORPHISM IN SOYBEAN GERMPLASM OF THE SOUTHERN USA</t>
  </si>
  <si>
    <t>A soybean restriction fragment length polymorphism (RFLP) map (ISU/USDA ARS FCR, Ames, IA) was derived from an interspecific cross of Glycine mar (L.) Merr. x G. soja Siebold and Zucc. using early maturity group genotypes. We characterized the feasibility of the application of this map to physiologically distant soybean genotypes mainly maturity group (MG) V to IX. A total of 108 genotypes of G. max were surveyed. Germplasm represented ancestral genotypes, breeding lines and elite cultivars. The RFLP markers (83 probes) used in this research spanned fifteen major linkage groups at an average distance of 26 centimorgans (cM). Fifty four percent of the probes were noninformative. Thirty-five percent had a probability of detecting polymorphism between any two random genotypes with a frequency above 0.3. The RFLP probes detecting polymorphism with high frequency were identified. Restriction fragment length polymorphism was associated with cultivar pedigree and relation to ancestral genotypes. The majority of genotypes showed molecular similarities to 'Ralsoy', 'Dorman', 'Dunfield', and 'Ogden' germplasms; a smaller group of genotypes showed molecular similarities to S-100. Genotypic similarities were observed among most genotypes. However, genotypes of MG VI and VII retained potentially valuable levels of genetic diversity. Soybean cyst nematode and bacterial pustule resistance were present in many different genetic backgrounds and no association with donor genotypes was observed in principal components analysis. The set of identified RFLP probes with high frequency of polymorphism detection should serve as a core of molecular markers for initiating mapping of agronomic traits and detection of gene linkages across a wide range of maturity groups of cultivated soybean. Genomic diversity described by the principal components analysis may be useful in germplasm selection to develop populations for genome mapping in soybean.</t>
  </si>
  <si>
    <t>10.2135/cropsci1993.0011183X003300060013x</t>
  </si>
  <si>
    <t>WOS:A1993MR71200013</t>
  </si>
  <si>
    <t>ENGLE, DM; STRITZKE, JF; BIDWELL, TG; CLAYPOOL, PL</t>
  </si>
  <si>
    <t>LATE-SUMMER FIRE AND FOLLOW-UP HERBICIDE TREATMENTS IN TALLGRASS PRAIRIE</t>
  </si>
  <si>
    <t>Research on fire in tallgrass prairie focuses almost exclusively on dormant season fires, primarily in winter and spring. Relatively little is known about the response of tallgrass prairie vegetation to growing-season fires or follow-up management. We evaluated vegetation response of grazed, high-seral tallgrass prairies to herbicides after late-summer burning. Dry matter yields of little bluestem [Schizachyrium scoparium (Michx.) Nash], other perennial grasses, total perennial grasses, and total herbage were significantly reduced by late-summer burning. Tallgrass and annual grass standing crop did not differ between burn treatments. Forb standing crop on burned plots averaged about twice that of unburned plots. Follow-up treatment with 2,4-D[(2,4-dichlorophenoxy)acetic acid] significantly reduced forb standing crop compared to atrazine [6-chloro-N-ethyl-N'-(l-methylethyl)-l,3,5-triazine-2,4-diamine]. Standing crop of tallgrasses and total perennial grasses was greater on plots treated with 2,4-D than on plots treated with no herbicide or with atrazine. Because late-summer burning did not severely reduce herbage production nor drastically alter community composition for more than 1 year, late-summer burning may be a viable alternative for brush control and for improving wildlife habitat in high-seral tallgrass prairie. If management objectives require reduced forb production and increased perennial grass production following late-summer burning, application of 2,4-D would be an appropriate management practice.</t>
  </si>
  <si>
    <t>10.2307/4002869</t>
  </si>
  <si>
    <t>WOS:A1993MG31300016</t>
  </si>
  <si>
    <t>HARPER, PP; LESAGE, L; LAUZON, M</t>
  </si>
  <si>
    <t>THE LIFE-CYCLE OF PODMOSTA MACDUNNOUGHI (RICKER) IN THE LOWER LAURENTIANS, QUEBEC (PLECOPTERA, NEMOURIDAE), WITH A DISCUSSION ON EMBRYONIC DIAPAUSE</t>
  </si>
  <si>
    <t>Podmosta macdunnoughi (Ricker) is a small nemourid stonefly distributed over the glaciated areas of eastern Canada and northern New England, but more abundant in the boreal zone. In the outlet stream of Lake Pitt in the Lower Laurentians Of Quebec, near the southern edge of its range, the species has a univoltine cycle. The adults emerged in late April and early May. The eggs, however, did not hatch till September and the first nymphs were collected in October. Growth continued throughout the winter and ended just before the emergence period. Though a wide range of sizes was present during the winter, there was a resynchronisation of the population before emergence and a short emergence period due to rapid growth of the smaller nymphs. Mature female nymphs were larger than males. The significance of the embryonic diapause in this northern species is discussed.</t>
  </si>
  <si>
    <t>10.1139/z93-299</t>
  </si>
  <si>
    <t>WOS:A1993MJ08000025</t>
  </si>
  <si>
    <t>NIEWIAROWSKI, PH; ROOSENBURG, W</t>
  </si>
  <si>
    <t>RECIPROCAL TRANSPLANT REVEALS SOURCES OF VARIATION IN GROWTH-RATES OF THE LIZARD SCELOPORUS-UNDULATUS</t>
  </si>
  <si>
    <t>Geographic variation in life history phenotypes between populations of a single species is often assumed to reflect genetic divergence caused by natural selection. The relative contribution of genetic and environmental sources of phenotypic variation is rarely determined, especially for vertebrates. However, distinguishing between phenotypic plasticity induced by proximate environmental variation and genetic divergence is fundamental to understanding the ecological and evolutionary significance of geographic variation. We used a reciprocal transplant experiment to uncover the relative importance of population-specific (genetic) and environmental sources of variation in individual growth rates between two populations of the fence lizard, Sceloporus undulatus. Our study revealed a population x environment interaction, consistent with a genotype x environment interaction that would result if differences between populations were genetically based. The growth rates of Nebraska lizards, normally twice that of New Jersey lizards, were reduced by half when the animals were transplanted to New Jersey. However, New Jersey lizards showed no increase in growth rates when transplanted to Nebraska. Comparisons of relative food availability (arthropod abundance) indicated that more food was available in New Jersey during the experiment. Estimates of potential activity day length using hollow copper models were from 2 to 2.5 h longer in Nebraska. This result suggests that the thermal biophysical environment may have reduced growth rates of Nebraska lizards transplanted to New Jersey, perhaps by reducing foraging time or by limiting physiological processes supporting growth. Our results are consistent with previous studies of S. undulatus that assumed genetic differences in life histories between populations and implicated the thermal biophysical environment as an ecological source of variation.</t>
  </si>
  <si>
    <t>Roosenburg, Willem/0000-0002-3683-1637</t>
  </si>
  <si>
    <t>10.2307/1940842</t>
  </si>
  <si>
    <t>WOS:A1993LY54900008</t>
  </si>
  <si>
    <t>TAYLOR, BE; GABRIEL, W</t>
  </si>
  <si>
    <t>OPTIMAL ADULT GROWTH OF DAPHNIA IN A SEASONAL ENVIRONMENT</t>
  </si>
  <si>
    <t>1. The cladoceran Daphnia serves as an example of an iteroparous organism, with overlapping generations, that is capable of substantial adult growth. The life history of Daphnia was modelled as the consequence of a series of decisions about allocation of energetic resources to growth and reproduction. 2. We used numerical methods to find resource allocation patterns that maximized fitness of Daphnia in a temporally variable environment. Temporal variation was modelled as alternating active and dormant seasons; length of the active season was uniformly distributed. Fitness was measured by the geometric mean of resting eggs produced at the end of the active season. We examined effects of mean and range of the active season on the optimal life history; we also examined effects of increasing (invertebrate predation), constant (non-selective) and decreasing (fish) size-specific survival rates. For comparison, we found resource allocation patterns that maximized fitness in a constant environment, where fitness was measured by the intrinsic rate of increase r. 3. Life histories optimized for seasonal environments generally showed earlier maturity and greater adult growth than those optimized for constant environments. Adult growth occurred with non-selective predation, and even with fish predation, conditions under which it does not occur in the optimal life histories for constant environments. 4. Greatest size at maturity and adult growth occurred in life histories optimized to invertebrate predation in seasonal environments. Smallest size at maturity and least adult growth occurred in life histories optimized to fish predation. 5. In the optimal life histories, size at maturity generally increased with mean length of the active season. Adult growth reached a maximum for mean seasons of length equal to about one-half to one life span of Daphnia. 6. Increasing the variation in season length decreased adult growth in the optimal life history, but had little effect on size at maturity. 7. We expect that life histories are adapted to the long-term average of season length and its variation. If the animals can detect the type of predator, selection could favour phenotypic variation in resource allocation.</t>
  </si>
  <si>
    <t>10.2307/2390126</t>
  </si>
  <si>
    <t>WOS:A1993MF04200001</t>
  </si>
  <si>
    <t>BARKER, JF; ENZ, JW</t>
  </si>
  <si>
    <t>DEVELOPMENT OF LABORATORY-REARED BANDED SUNFLOWER MOTH, COCHYLIS-HOSPES WALSINGHAM (LEPIDOPTERA, COCHYLIDAE), IN RELATION TO TEMPERATURE</t>
  </si>
  <si>
    <t>The effect of temperature on hatching, larval and pupal development time and mortality of the banded sunflower moth, Cochylis hospes Walsingham, in a controlled laboratory environment were examined. Estimates of the optimal temperature range for development, threshold temperature, thermal constant, and degree day heat accumulations needed for development were obtained. The optimal temperature tested was 28-degrees-C based on the fastest development rate and lowest mortality. Temperatures in the 15-20-degrees-C range were considered suboptimal because mortality was high, the fifth instar diapaused, head capsule size was smaller, and the development rate was slower than at warmer temperatures up to 32-degrees-C. The latter temperature was near the upper end of the optimal developmental temperature range because development showed signs of a plateau and the humidity had to be raised from 45-50% to 80-90% to increase hatch and survival. Pre-diapause and post-diapause phases had different estimated threshold temperatures of 11.1 +/- 0.4-degrees-C and 15.0 +/- 1.0-degrees-C, respectively. Degree day (DD) accumulations or thermal constants for development of pre-diapause stages, post-diapausal development to the pupal stage and finally the pupal stage were 298.4 +/- 9.2, 403.3 +/- 14.0, and 128.7 +/- 1.3 DD, respectively. Overall, the DD requirement for development of diapause moths was 831.4 DD to develop from egg to adult. Non-diapause moths needed 546.2 +/- 21.4 DD for development from egg to adult. The data provides basic information on the biology of banded sunflower moths and have potential for the development of predictive models of the seasonal progress of this pest insect.</t>
  </si>
  <si>
    <t>WOS:A1993NE35000008</t>
  </si>
  <si>
    <t>CAPRIO, MA; GRAFIUS, EJ</t>
  </si>
  <si>
    <t>MOVEMENT OF ADULT COLORADO POTATO BEETLES, LEPTINOTARSA-DECEMLINEATA (COLEOPTERA, CHRYSOMELIDAE), IN RESPONSE TO ISOLATED POTATO PLOTS</t>
  </si>
  <si>
    <t>Mark recapture techniques were used to determine Colorado potato beetle movement in circular arenas with isolated plots of potatoes at each ordinal direction. Post-diapause beetles aggregated on one or a few of the plants in one of the plots for each release, but not on the same plants in different releases. Differences in plant attractiveness were therefore not likely responsible for the aggregatory behavior. Aggregations were probably a result of either coordinated movement from the release site to the plants or an aggregatory signal with a range of at least 15 m. Summer adults did not aggregate on plants. Correlations of summer beetle recapture distributions to wind direction showed that anemotactic behavior could not account for the major portion of variation in beetle orientation to the potato plots. Some positive attraction to the plots was indicated because more beetles were recaptured at the plots than would be expected from random motion. The number of beetles recaptured at plots covered by cheesecloth was not significantly different from recaptures on uncovered plots, indicating little reliance on visual cues specific to potatoes for location of the plants.</t>
  </si>
  <si>
    <t>WOS:A1993MM68300004</t>
  </si>
  <si>
    <t>INNES, DJ; DUNBRACK, RL</t>
  </si>
  <si>
    <t>SEX ALLOCATION VARIATION IN DAPHNIA-PULEX</t>
  </si>
  <si>
    <t>Daphnia (Crustacea: Cladocera) reproduce by cyclical parthenogenesis in which the sex of offspring is environmentally determined. Although numerous studies have demonstrated that factors such as crowding and short-day photoperiod stimulate male production, there is limited information on variation in allocation to male and female offspring for any species of Daphnia. The present study assessed the presence or absence of male production in 96 isofemale lines (clones) from each of eight populations of Daphnia pulex. An average of 37% (range 18-51%) of clones failed to produce males under crowded conditions in the laboratory. A subset of 14 of these non-male-producing clones also failed to produce males under short-day photoperiod (8L:16D). Three male-producing clones were within-clone mated as well as crossed to three non-male-producing clones to study the inheritance of the failure to produce males. The average frequency of non-male-producing F1 progeny was significantly higher (58%, N = 486) among the outcrossed progeny than the inbred progeny (5%, N = 86). In addition, when sixteen of the male-producing outcrossed progeny were within-clone mated, only 7% (N = 106) of the resulting F2 progeny failed to produce males. These results are consistent with a genetic basis for the absence of male production. Average survival of the progeny from the nine outcrossed matings was more than twice (67%) that of the inbred progeny from the three within-clone matings (30%), suggesting that within-clone mating would result in significant inbreeding depression. We present a model that suggests that even low levels of inbreeding could allow non-male-producing females to be maintained in a population. The co-occurrence of non-male-producing females and females that produce both males and females in Daphnia pulex bears a similarity to the gynodioecious breeding system found in some plant species.</t>
  </si>
  <si>
    <t>Innes, David/B-4313-2016</t>
  </si>
  <si>
    <t>Innes, David/0000-0003-2698-5365</t>
  </si>
  <si>
    <t>10.1046/j.1420-9101.1993.6040559.x</t>
  </si>
  <si>
    <t>WOS:A1993MA47300007</t>
  </si>
  <si>
    <t>MORAN, N; SEMINOFF, J; JOHNSTONE, L</t>
  </si>
  <si>
    <t>INDUCTION OF WINGED SEXUPARAE IN ROOT-INHABITING COLONIES OF THE APHID PEMPHIGUS-BETAE</t>
  </si>
  <si>
    <t>Growth chamber experiments were conducted to determine what environmental factors induce the development of sexuparae in root-feeding colonies of the aphid Pemphigus betae Doane (Aphididae: Pemphiginae). Experimental colonies were derived from clones that had been reproducing for at least 15 months under constant laboratory conditions. At constant 20-23-degrees-C, sexuparae were almost never produced regardless of the level of crowding or photoperiod. In contrast, every culture of several clones produced sexuparae when subjected to temperatures alternating between 20 and 15-degrees-C during the light and dark phases respectively. This fluctuating temperature regime resulted in sexupara production regardless of photoperiod. All cultures also produced some sexuparae when cultures were kept in constant darkness at temperatures that were either alternated between 20 and 15-degrees-C or kept constant at 15-degrees-C. Constant 17-degrees-C resulted in sexupara production in most cultures. At 17-degrees-C, experimental manipulation of densities within cultures showed that crowding promotes sexupara production. Thus, within the range of conditions occurring at the time of sexupara induction in the field, photoperiod has no effect on sexupara production, temperature below a threshold between 17 and 20-23-degrees-C triggers sexupara production, and crowding promotes sexupara production but only if temperature is low enough.</t>
  </si>
  <si>
    <t>Moran, Nancy/G-1591-2010</t>
  </si>
  <si>
    <t>10.1111/j.1365-3032.1993.tb00602.x</t>
  </si>
  <si>
    <t>WOS:A1993LX43200011</t>
  </si>
  <si>
    <t>ARMESTO, JJ; VIDIELLA, PE; GUTIERREZ, JR</t>
  </si>
  <si>
    <t>PLANT-COMMUNITIES OF THE FOG-FREE COASTAL DESERT OF CHILE - PLANT STRATEGIES IN A FLUCTUATING ENVIRONMENT</t>
  </si>
  <si>
    <t>INTERNATIONAL WORKSHOP ON DESERTIFICATION : A LANDSCAPE-ECOSYSTEM PERSPECTIVE</t>
  </si>
  <si>
    <t>SEP 28-OCT 04, 1991</t>
  </si>
  <si>
    <t>UNIV LA SERENA, LA SERENA, CHILE</t>
  </si>
  <si>
    <t>NATL SCI FDN, UNIV LA SERENA</t>
  </si>
  <si>
    <t>UNIV LA SERENA</t>
  </si>
  <si>
    <t>Plant communities of the fog-free coastal desert of northern Chile depend on highly variable rainfall inputs. Precipitation is concentrated in the winter, bur it varies in quantity and frequency among and within years. We discuss the importance of this variability in the structure of the plant communities along a latitudinal gradient encompassing tbe entire range of the coastal desert (27-30 degrees S). We present the results of three years of records of plant cover, species richness and phenology in permanent plots, and laboratory essays to determine the moisture thresholds for seedling emergence from soil samples. The communities comprise a high proportion (30-60%) of annuals. Northwards, shrubs increase in relative importance. Geophytes are mole abundant in the center of the gradient. In a wet year, absolute plant cover varied between 10 and 60% among sites, more than one half of which wag contributed by ephemeral plants. In a dry year (&lt; 20 mm of rain) the ephemeral plant cover did not develop. This minimum amount of rai required for ephemeral plant growth coincides with the threshold for seedling emergence determined in laboratory experiments. Flowering showed a pronounced peak two months after the rain, and in some species it may continue during part of tho dry period. Maximum richness of native plant species and high endemism occur in the central part of the gradient studied, where areas protected from human activities are lacking.</t>
  </si>
  <si>
    <t>WOS:A1993MF75000005</t>
  </si>
  <si>
    <t>MUNRO, U; WILTSCHKO, R</t>
  </si>
  <si>
    <t>CLOCK-SHIFT EXPERIMENTS WITH MIGRATORY YELLOW-FACED HONEYEATERS, LICHENOSTOMUS-CHRYSOPS (MELIPHAGIDAE), AN AUSTRALIAN DAY-MIGRATING BIRD</t>
  </si>
  <si>
    <t>The behaviour of an Australian day migrant, the yellow-faced honeyeater Lichenostomus chrysops, was studied in order to assess the role of the sun in migratory orientation. During autumn migration, all tests took place under a sunny sky; birds were tested while living in the natural photoperiod (control) and with their internal clock shifted 4 h fast and 4 h slow. In spring, all birds were shifted 3 h fast; tests in overcast conditions, with the birds relying on their magnetic compass, served as controls. In control tests in both seasons, the birds preferred directions corresponding to those observed in the wild. When tested under sunny conditions with their internal clock shifted, the birds changed their directional tendencies. However, their preferred directions were different from those expected if a time-compensating sun compass was being used. After about 6 days, the shifted birds' directions were no longer different from the control direction. This behaviour argues against a major role of the sun compass in the orientation of day migrants. The dramatic changes of the sun's arc with geographic latitute might cause day-migrating birds to prefer a more constant orientation cue, such as the geomagnetic field. The initial response to the clock-shift might have occurred because the birds were confused by the conflicting information from solar and magnetic cues. This suggests that the sun is usually used as a secondary cue in combination with the magnetic field.</t>
  </si>
  <si>
    <t>WOS:A1993LU60100014</t>
  </si>
  <si>
    <t>NORRBIN, MF</t>
  </si>
  <si>
    <t>SKEWED SEX-RATIOS IN OVERWINTERING COPEPODITES OF PSEUDOCALANUS IN NORWEGIAN FJORDS - A RESULT OF SEX-SPECIFIC SELECTION</t>
  </si>
  <si>
    <t>In overwintering populations of Pseudocalanus acuspes (Giesbrecht, 1881) in Balsfjorden, northern Norway, as well as in adjoining subarctic seas, stage IV and V copepodites frequently have a sex ratio skewed in favor of males (Norrbin, 1992). This may be caused by a difference in the optimal timing of diapause between juvenile males and females. A simple encounter model is used to show that mate competition between males may be severe, especially at the high population densities characteristic of late summer in high latitudes. By delaying maturation until spring and entering diapause earlier than females in the fall, the juvenile males may avoid competition from older males. For females mate competition does not appear to be a big problem. In these areas, a combination of seasonal adversity of the habitat and intraspecific competition seems to have selected for differences in reproductive and survival strategies for males and females.</t>
  </si>
  <si>
    <t>WOS:A1993MD59100017</t>
  </si>
  <si>
    <t>LEWIS, SE</t>
  </si>
  <si>
    <t>EFFECT OF CLIMATIC VARIATION ON REPRODUCTION BY PALLID BATS (ANTROZOUS-PALLIDUS)</t>
  </si>
  <si>
    <t>Bats are unusual among mammals in having the ability to respond to fluctuating climatic conditions by employing either a homeothermic or a heterothermic strategy. Low temperatures affect insectivorous bats by increasing the energy required for homeothermy while roosting and by decreasing the energy available due to lower activity of insect prey. Low temperatures may be particularly costly to pregnant and lactating bats because these experience greater energetic demands due to gestation and milk production. The use of heterothermy may increase gestation length and decrease milk production. In a 2-year study of female pallid bats (Antrozous pallidus) in central Oregon, I found that lower spring temperatures in 1991 than in 1990 were correlated with a higher percentage of nonreproductive females, delayed parturition dates, reduced synchrony of parturition, and lower body mass of lactating females. Overall reproductive success was probably lower in 1991 as a result of females not reproducing or of juvenile mortality. In 1991, both females and juveniles were probably in poorer condition prior to migrating and entering hibernation. The effects of temperature on reproduction in this ground-foraging bat are similar to those documented for aerial insectivorous bats. These results have implications for conservation and management of this species in the northern part of its range.</t>
  </si>
  <si>
    <t>Lewis, Susan/0000-0003-4557-4123</t>
  </si>
  <si>
    <t>10.1139/z93-197</t>
  </si>
  <si>
    <t>WOS:A1993LU77100021</t>
  </si>
  <si>
    <t>YOUNG, JA; WIGHT, JR; MOWBRAY, JE</t>
  </si>
  <si>
    <t>FIELD STRATIFICATION OF ANTELOPE BITTERBRUSH SEEDS</t>
  </si>
  <si>
    <t>The germination ecology of antelope bitterbrush [Purshia tridentata (Pursh) Nutt.] seed has probably been investigated more than any other range shrub. Seeds of this valuable browse species are known to require moist prechilling before they will germinate. Our purpose was to investigate the nature of this dormancy breaking by placing packages (2 X 2-mm mesh screen) of seeds on the surface and buried in the seedbed at several locations in Idaho and Nevada and to recover the seeds monthly through the winter. The seeds were categorized based on their being: (a) capable of germinating; (b) dormant; or (c) dead at each recovery. The seedbeds of the 2 sites in Nevada, during 2 years of drought. were not sufficiently wet to bring large amounts of the antelope bitterbrush seeds out of dormancy. The seeds did not rot in the field. and being protected from predation, they remained dormant in the seedbed. The highest elevation site in Idaho had as high as 80% of the seeds lose dormancy. If seedbed microenvironmental conditions were satisfactory, the inherent seed dormancy was lost by midwinter. Snow cover, as it influences seedbed moisture and temperatures, apparently is an important factor in the prechilling of antelope bitterbrush seeds.</t>
  </si>
  <si>
    <t>10.2307/4002467</t>
  </si>
  <si>
    <t>WOS:A1993LN46700009</t>
  </si>
  <si>
    <t>RANDOLPH, SE</t>
  </si>
  <si>
    <t>CLIMATE, SATELLITE IMAGERY AND THE SEASONAL ABUNDANCE OF THE TICK RHIPICEPHALUS-APPENDICULATUS IN SOUTHERN AFRICA - A NEW PERSPECTIVE</t>
  </si>
  <si>
    <t>Recent predictive models for the distribution of the African tick Rhipicephalus appendiculatus Neumann. based on the computer packages CLIMEX and BIOCLIM and data derived from meteorological satellites, and for the seasonal dynamics of the same tick using the computer simulation models ECFXPERT and T3HOST, all have their limitations. Statistical analysis of the relationships between the seasonal abundance of all three life stages of this tick and climatic and satellite-derived data from five sites in southern Africa, taken from the literature, supports a new perspective that it is the timing of the questing activity of the desiccation-vulnerable larvae that determines the pattern of the tick's seasonal dynamics. The timing of the activity of nymphs and adults is determined by temperature-dependent development rates plus the delaying phenomenon of photoperiod-sensitive diapause, the timing and duration of which have evolved to achieve maximum generation survival by ensuring the occurrence of eggs and larvae during periods of optimal climatic conditions. The most important environmental factor appears to be night-time minimum temperature, determining condensation and saturation deficit and thus the tick's ability to replenish moisture lost during the daytime and so to survive while questing for hosts. It is the larvae whose numbers are correlated most closely with these factors, consistent with earlier experimental results showing larvae to be most susceptible to desiccating conditions. There is a statistical linkage between larval tick numbers and satellite imagery, arising from the correlation between larval numbers and minimum temperature and saturation deficit conditions, and in turn the relationship between these climatic conditions and the subsequent vegetational changes monitored by the satellites. Moisture availability to larvae is likely to be the critical factor throughout the geographical range of R.appendiculatus, but the precise combination of climatic conditions that optimize moisture availability and questing tick survival can be expected to vary geographically. The relationships between ticks, temperatures and satellite data in parts of equatorial Africa have yet to be established. These correlative patterns highlight both the critical life stage and environmental factors when trying to understand temporal, and ultimately spatial, variations in tick abundance.</t>
  </si>
  <si>
    <t>10.1111/j.1365-2915.1993.tb00684.x</t>
  </si>
  <si>
    <t>WOS:A1993LM80400008</t>
  </si>
  <si>
    <t>LICHTWARDT, RW; HUSS, MJ; WILLIAMS, MC</t>
  </si>
  <si>
    <t>BIOGEOGRAPHIC STUDIES ON TRICHOMYCETE GUT FUNGI IN WINTER STONEFLY NYMPHS OF THE GENUS ALLOCAPNIA</t>
  </si>
  <si>
    <t>Winter stoneflies of the genus Allocapnia (Plecoptera, Capniidae) have low vagility, and apparently first evolved in the Appalachian system from where they slowly dispersed and speciated at different times during the Pleistocene. Five described genera and species of Harpellales (Trichomycetes) live in the aquatic nymphs of Allocapnia. Two of these, Genistelloides hibernus and Simuliomyces spica, were found widely distributed in 53 stream sites in nine states that include the western and southern distribution limits of Allocapnia spp. This suggests that the fungi had already evolved in Allocapnia nymphs before major radiation pulses of the stoneflies during the Pleistocene. Two other fungi, Ejectosporus magnus and Capniomyces stellatus, were more limited in their distribution and might have evolved subsequent to early Allocapnia dispersals. One species, Orphella hiemalis, may be endemic to the Ozark Plateau and Ouachita Mountains. The presence of different extant species of Genistelloides and Orphella in the stonefly faunas of North America and Europe indicates that species of those two genera of fungi must have existed prior to the final separation of the two continents during the Lower Eocene. Isozymes were extracted and electrophoresed from 25 axenic cultures of G. hibernus obtained from six states. When grouped by geographic region, the greatest coefficient of similarity among fungal isozyme phenotypes was between the Ozarkian isolates and those from northeastern Texas. However, the similarities between central Tennessee and Kansas were greater than they were between eastern Tennessee and Alabama. This apparent disparity might be explained biogeographically by a southwestward Pleistocene dispersal into Alabama of G. hibernus-infested Allocapnia populations originally located between the Cumberland Plateau and the mountains to the east, and a separate westward dispersal of other populations of fungus-infested stoneflies that were situated to the west of the Cumberland Plateau. The isozyme data also suggest that G. hibernus may have moved with its hosts from northern Alabama into the Ozark Plateau.</t>
  </si>
  <si>
    <t>10.2307/3760499</t>
  </si>
  <si>
    <t>WOS:A1993LW37900002</t>
  </si>
  <si>
    <t>ELSEY, KD</t>
  </si>
  <si>
    <t>COLD TOLERANCE OF THE SOUTHERN GREEN STINK BUG (HETEROPTERA, PENTATOMIDAE)</t>
  </si>
  <si>
    <t>Diapausing and nondiapausing adults of the southern green stink bug, Nezara viridula (L.), had supercooling points in the range from - 10.4 to - 11.7-degrees-C. Lethal exposure times of adult stink bug are given for - 5.0, - 7.5, and - 10.0-degrees-C. No difference in cold tolerance was found between diapausing and nondiapausing stink bugs. Overwintering survival of confined adults at Charleston, SC, was high or 0 depending on severity of low temperatures.</t>
  </si>
  <si>
    <t>10.1093/ee/22.3.567</t>
  </si>
  <si>
    <t>WOS:A1993MC54300009</t>
  </si>
  <si>
    <t>GRANSTROM, A; SCHIMMEL, J</t>
  </si>
  <si>
    <t>HEAT-EFFECTS ON SEEDS AND RHIZOMES OF A SELECTION OF BOREAL FOREST PLANTS AND POTENTIAL REACTION TO FIRE</t>
  </si>
  <si>
    <t>To analyse the potential reaction to fire-generated heat pulses, seeds of 12 species of plants and rhizomes of three species were exposed to elevated temperatures for 10 min. The tested material split into three groups with respect to heat tolerance: (1) the rhizomes, for which the lethal temperatures were in the range 55-59-degrees-C; (2) the seeds of most of the species tested, for which the lethal temperatures were in the range 65-75-degrees-C; (3) The seeds of two species of Leguminosae and three species of Geranium for which the lethal temperatures were around 100-degrees-C. For all three Geranium species and for one of the legume species, Anthyllis vulneraria, exposure temperatures above ca. 45-degrees-C resulted in dormancy release, and maximum germination occurred above 60-65-degrees-C. Speed of germination was little affected for most species, except after exposure to near-lethal temperatures, where it slowed down dramatically, although the seedlings emerging were healthy. We conclude that due to sharp temperature gradients in the soil during fire, differences in heat tolerance between species in most cases are not large enough to be a decisive factor in their post-fire colonising success. There are exceptions: the seeds of certain taxa that arc impermeable to water in the dormant state, some of which have heat triggered germination.</t>
  </si>
  <si>
    <t>10.1007/BF00317103</t>
  </si>
  <si>
    <t>WOS:A1993LJ04100002</t>
  </si>
  <si>
    <t>CONLEY, DC; CURTIS, MA</t>
  </si>
  <si>
    <t>EFFECTS OF TEMPERATURE AND PHOTOPERIOD ON THE DURATION OF HATCHING, SWIMMING, AND COPEPODID SURVIVAL OF THE PARASITIC COPEPOD SALMINCOLA-EDWARDSII</t>
  </si>
  <si>
    <t>We conducted laboratory experiments to test whether various temperature and photoperiod regimes had any effect on the duration of egg hatching, swimming activity, and copepodid survival in the parasitic copepod Salmincola edwardsii, commonly found on brook trout (Salvelinus fontinalis). Pairs of egg sacs were removed from adult female copepods; one of each pair was exposed to a different photoperiod than the other, at the same temperature. Experiments were conducted at 8, 12, 16, and 20-degrees-C. Temperature had a significant effect on the duration of copepodid swimming activity and survival, and the onset of egg sac hatching was directly related to increasing water temperature. However, hatching duration and hatching success were not affected by temperature over the range tested. Photoperiod had no effect on hatching duration, hatching success, swimming activity, or copepodid survival. Our findings indicate that S. edwardsii copepodids can swim and survive for more than 2 weeks; much longer than the 2 days customarily reported in the literature. This must be accounted for in the development of strategies to control transmission.</t>
  </si>
  <si>
    <t>10.1139/z93-128</t>
  </si>
  <si>
    <t>WOS:A1993LU83400016</t>
  </si>
  <si>
    <t>DYACHENKO, VP; DOLNIK, TV</t>
  </si>
  <si>
    <t>DEPENDENCE OF PHOTOPERIODICALLY INDUCED MIGRATORY FATTENING IN THE CHAFFINCHES (FRINGILLA-COELEBS L) ON THE PERIOD OF LIGHT-DARK CYCLE</t>
  </si>
  <si>
    <t>The study is undertaken to check if a circadian rhythm is involved in the photoperiodically induced migratory fattening in the chaffinch, Fringilla coelebs L. Light-dark cycles of varying periods (T, 22-26 hr) with photophases of the same duration (12 hr) are used. The fattening response is shown to be a positive function of T in the interval 231/3 to 25 hr. These results indicate participation of the circadian rhythmics in photoperiodical induction of fat deposition in the chaffinch. They also demonstrate that variations in the phase of the rhythm within normal range can modify the timing of migratory fattening. A possibility for spontaneous changes in the phase of circadian rhythm to be involved in the circannual periodicity is discussed.</t>
  </si>
  <si>
    <t>WOS:A1993LJ72100011</t>
  </si>
  <si>
    <t>CLAY, K</t>
  </si>
  <si>
    <t>THE ECOLOGY AND EVOLUTION OF ENDOPHYTES</t>
  </si>
  <si>
    <t>The association between tall fescue and its endophyte is the best-known case of a symbiosis that is widespread in grasses, especially in cool-season, pooid grasses. Field and herbarium surveys have shown that many grasses are endophyte infected, often at 100% frequency. Ubiquitous endophyte infection with a host species is prima facie evidence that the association is mutualistic since ther are mechanisms by which individuals could lose the infection (e.g. extended seed dormancy). Studies have shown that the frequency of endophyte infection tends to increase over time, suggesting an ecological advantage for infected (E+) plants. A 3 year demographic experiment with tall fescue in a grassland community in Louisiana revealed that E+ plants had significantly higher survival, growth and flowering rates than E- plants. The mean fitness of E+ ball fescue was twice the mean fitness of E- plants. Greenhouse and common garden experiments have shown that E+ plants generally perform better than E- plants in mixtures. In order to separate the effects of endophyte-induced physiological changes in hosts versus protection against herbivory, a series of factorial competition experiments have been conducted where infection status, insect herbivory, density, and the identity of competing species were controlled. Preliminary results indicate that both infection and herbivory can affect competitive interactions among plants. The high frequency of seed-borne Acremonium endophytes within species of genera like Festuca, Lolium, Poa, and Stipa suggests that the association originated before speciation within these genera. The association of clavicipitaceous fungi with grasses spans a great range of interactions from localized ovarian parasites (e.g. Claviceps), systemic, choke-inducing fungi (e.g. Atkinsonella, Balansia, Epichloe), epiphytic fungi (Atkinsonella, some species of Balansia, Myriogenospora), and completely seed-borne, asymptomatic endophytes such as in Lolium. The question of what type of associations are ancestral and which are derived remains unanswered. The potential of these fungi for contagious spread and the presence or absence of a sexual reproductive system may influence genetic variation within taxa, and therefore their evolution and coevolution with grasses. Seed-borne Acremonium en-dophytes do not spread contagiously or reproduce sexually. They are reproductively isolated from other endophytes and can become genetically differentiated by the accumulation of random mutations. Isozyme electrophoresis has revealed abundant genetic variation in many Acremonium endophytes from wild grasses but, in contrast, artificial selection of cultivated grasses apparently has eliminated much genetic variation of endophytes. Future research on endophytes will focus on quantifying genetic variation for important traits such as alkaloid production, stroma formation, and host compatibility.</t>
  </si>
  <si>
    <t>Clay, Keith/C-8730-2012</t>
  </si>
  <si>
    <t>10.1016/0167-8809(93)90038-Q</t>
  </si>
  <si>
    <t>WOS:A1993KZ99700004</t>
  </si>
  <si>
    <t>YOUNG, BE</t>
  </si>
  <si>
    <t>EFFECTS OF THE PARASITIC BOTFLY PHILORNIS-CARINATUS ON NESTLING HOUSE WRENS, TROGLODYTES-AEDON, IN COSTA-RICA</t>
  </si>
  <si>
    <t>I studied the life cycle of a botfly (Diptera: Muscidae: Philornis carinatus) and examined the effects of botfly ectoparasitism on nestling house wrens (Passeriformes: Troglodytidae: Troglodytes aedon) during three years in Costa Rica. At three study sites, I found that nestlings were relatively unaffected by botflies, in contrast to all other studies of birds infected with philornid botflies. At Monteverde, the main study site, infected chicks grew slightly slower and had slightly shorter tarsi and wing chords than uninfected chicks, but both groups fledged at similar weights. Since weight at fledging is the only growth character associated with post-fledging survivorship, botfly infections likely cost wrens little in terms of fitness. At all sites, fledging success did not differ between infected and uninfected nests. Botfly infections were more prevalent at two lower elevation sites than at the high elevation Monteverde side. Infection prevalence increased during the nesting season at all study sites, which suggests a botfly life cycle in which adult population levels increase during the wren breeding season and then decline during a dormant period when wrens are not nesting. Finally, botflies may attack chicks throughout the period before fledging, but there is no indication they locate nests before hatching. In sum, botfly parasitism on wrens appears to be benign, perhaps because the study sites are at the edge of the botfly's range or because wrens are not a preferred host.</t>
  </si>
  <si>
    <t>10.1007/BF00317679</t>
  </si>
  <si>
    <t>WOS:A1993KR75300017</t>
  </si>
  <si>
    <t>AULD, TD</t>
  </si>
  <si>
    <t>THE IMPACT OF GRAZING ON REGENERATION OF THE SHRUB ACACIA-CARNEI IN ARID AUSTRALIA</t>
  </si>
  <si>
    <t>Thirty-seven populations from across the known range of Acacia carnei were sampled to determine the level of recent regeneration in this wattle. Thirty populations showed no evidence of regeneration, while the remaining seven showed some limited regeneration. Successful seed production is restricted to one population near Kinchega National Park, NSW and a second, less fecund, population, within Kinchega National Park. The majority of seeds are non-dormant when released The production of vegetative suckers is widespread in populations throughout the distribution of A. carnei. Caging experiments at Kinchega National Park indicated that rabbit Oryctolagus cuniculus grazing was primarily responsible for the observed lack of recent regeneration. The eradication of rabbits from populations of A. carnei is essential for its long-term conservation.</t>
  </si>
  <si>
    <t>Auld, Tony/0000-0002-8766-2829</t>
  </si>
  <si>
    <t>10.1016/0006-3207(93)90446-8</t>
  </si>
  <si>
    <t>WOS:A1993LL69400008</t>
  </si>
  <si>
    <t>ZULIAN, E; BISAZZA, A; MARIN, G</t>
  </si>
  <si>
    <t>DETERMINANTS OF SIZE IN MALE EASTERN MOSQUITOFISH (GAMBUSIA-HOLBROOKI) - INHERITANCE AND PLASTICITY OF A SEXUAL SELECTED CHARACTER</t>
  </si>
  <si>
    <t>BOLLETTINO DI ZOOLOGIA</t>
  </si>
  <si>
    <t>We studied the heritability of size at maturity in male mosquitofish, Gambusia holbrooki, by setting up independent crosses between individuals derived from a wild population of northeastern Italy. Pairs included average-sized females and males encompassing the range of sizes observed in nature. Progenies were split and siblings were grown either individually or in groups, under otherwise identical conditions. The heritability, calculated from the regression of the mean length of male offspring against the length of their fathers, was very low in both conditions. Length at maturity was significantly greater for males raised in groups. Under this condition, some males delayed maturation and attained a larger size. We also tested the effect of different photoperiods (9 h of light and 15 h of dark, or viceversa) on size at maturity. Short photoperiods caused males to mature earlier, at a smaller size. As in other poeciliids, the trait size at maturity showed considerable phenotypic plasticity, possibly arising through social interactions. The possible adaptive significance of male size variations has been discussed.</t>
  </si>
  <si>
    <t>Bisazza, angelo/B-7538-2008</t>
  </si>
  <si>
    <t>0373-4137</t>
  </si>
  <si>
    <t>10.1080/11250009309355831</t>
  </si>
  <si>
    <t>WOS:A1993MD53200014</t>
  </si>
  <si>
    <t>UNRUH, TR; CHAUVIN, RL</t>
  </si>
  <si>
    <t>ELYTRAL PUNCTURES - A RAPID, RELIABLE METHOD FOR MARKING COLORADO POTATO BEETLE</t>
  </si>
  <si>
    <t>A simple, inexpensive, permanent method for individually marking Colorado potato beetle is presented. The method consists of puncturing the elytra within the cream-colored longitudinal bands using a minuten nadeln; the wound response produces intense melanization at the point of puncture. Division of a band into three zones, each potentially receiving a dot, produces an octal digit. If all eight bands are employed, more than 16 million beetles can be uniquely marked. No significant survival effects of marking were seen in teneral, post-teneral, or post-diapause adult beetles. Propensity to fly in mid-summer beetles was generally unaffected by marking. Probabilities of mismarking and misreading are negligible if sufficient care is employed.</t>
  </si>
  <si>
    <t>10.4039/Ent12555-1</t>
  </si>
  <si>
    <t>WOS:A1993KP69300004</t>
  </si>
  <si>
    <t>ZONGO, JO; VINCENT, C; STEWART, RK</t>
  </si>
  <si>
    <t>BIOLOGY OF TRICHOGRAMMATOIDEA-SIMMONDSI (HYM, TRICHOGRAMMATIDAE) ON SORGHUM SHOOT FLY, ATHERIGONA-SOCCATA (DIPT, MUSCIDAE) EGGS</t>
  </si>
  <si>
    <t>Experiments were conducted in a rearing room to study the biology of Trichogrammatoidea simmondsi Nagaraja (Hym.: Trichogrammatidae) on sorghum shoot fly, Atherigona soccata Rondani (Dipt. : Muscidae) eggs. Shoot fly eggs were divided in two groups : 1) eggs &lt; 24 h old and, 2) &gt; 24 h old eggs. Thirty eggs of each group were used in a randomized complete block design with four replicates. Shoot fly eggs less than 24 h old were preferred (73 % of parasitism) over 24 h old eggs (7.25 %). Three larval instars of T. simmondsi were observed. Few eggs with two T. simmondsi exit holes (1.87 %) were recorded in &gt; 24 h old eggs compared with &lt; 24 h ones (3.74 %). The sex ratio male : female was 1:1.47. The development from oviposition to adult emergence ranged from 7 to 12 days (average = 9.8 +/- 1.3 1, n = 40), and the average life span of male and female T. simmondsi was 25 +/- 1.46 h (range 22-26 h, n = 12) and 35.17 +/- 10.9 (range 25-50 h, n = 28) respectively at 26-degrees-C, 60-65 % R.H. and 12:12 (L/D) photoperiod. This paper constitutes the first published information on the biology of T. simmondsi on the sorghum shoot fly eggs.</t>
  </si>
  <si>
    <t>10.1007/BF02372562</t>
  </si>
  <si>
    <t>WOS:A1993LY54300017</t>
  </si>
  <si>
    <t>MOREWOOD, WD</t>
  </si>
  <si>
    <t>DIAPAUSE AND COLD HARDINESS OF PHYTOSEIID MITES (ACARINA, PHYTOSEIIDAE)</t>
  </si>
  <si>
    <t>Because of their economic importance as biological control agents, the basic biology of phytoseiid mites has been studied extensively. Diapause induction has been investigated in a number of species, with consistent results; however, very few studies have addressed cold hardiness of these mites. Recent studies of cold hardiness and cold storage of Phytoseiulus persimilis Athias-Henriot and Amblyseius cucumeris (Oudemans) indicate that cold exposure had greater adverse effects on nondiapausing A. cucumeris, which normally overwinter in diapause, than on P. persimilis, which do not diapause. This might be explained in terms of adaptations for winter survival in their native environments. Phytoseiid mites are easily mass-reared and enter diapause in a facultative manner, and thus may be ideal subjects for investigation of the relationship between cold hardiness and diapause.</t>
  </si>
  <si>
    <t>WOS:A1993LA59700001</t>
  </si>
  <si>
    <t>SIHAG, RC</t>
  </si>
  <si>
    <t>BEHAVIOR AND ECOLOGY OF THE SUBTROPICAL CARPENTER BEE, XYLOCOPA-FENESTRATA F .8. LIFE-CYCLE, SEASONAL MORTALITY, PARASITES AND SEX-RATIO</t>
  </si>
  <si>
    <t>Xylocopa fenestrata in a semi-arid subtropical climate at Hisar, India, exhibited a multivoltine life cycle, producing seven seasonal broods which could be characterized by the range of ambient temperatures experienced. Amounts of parasitization and mortality due to other causes varied with the seasons. Late summer was the most unfavourable season, with high parasitization and mortality, and minimal brood production. Early summer and early autumn were favourable periods for this bee, when large amounts of brood were produced. Adult emergence, parasitization and seasonal mortality in the various seasons were cyclic. The sex ratio in different seasonal broods was generally female-biased, especially during early summer and early autumn. There was no diapause during the developmental stages.</t>
  </si>
  <si>
    <t>Sihag, Ram Chander/O-2220-2013</t>
  </si>
  <si>
    <t>Sihag, Ram Chander/0000-0001-9512-4724</t>
  </si>
  <si>
    <t>10.1080/00218839.1993.11101295</t>
  </si>
  <si>
    <t>WOS:A1993MK41100008</t>
  </si>
  <si>
    <t>HODGSON, JG</t>
  </si>
  <si>
    <t>COMMONNESS AND RARITY IN BRITISH BUTTERFLIES</t>
  </si>
  <si>
    <t>1. Commonness and rarity among British butterflies have been examined by relating features of biology and ecology to geographical distribution. 2. No single attribute totally differentiates between common and rare species. However, several characteristics which are correlated with abundance appear likely to influence the capacity of species to exploit the artificial, disturbed and productive habitats which have been created by modern land-use and now occupy much of the landscape. Several features of geographical distribution, perhaps indicative of climatic tolerance are also correlated with abundance. 3. Species of butterfly which are recorded from the greatest number of 10-km squares in England, Scotland and Wales are relatively large, form 'open' or migratory populations, exploit larval food plants of productive habitats, have rapidly maturing larvae, hibernate as a pupa or an imago and extend into parts of NW Europe with relatively low summer temperatures. 4. Two groupings of common butterflies are distinguished: (a) those which produce several broods per year, are polyphagous, utilize larval food plants of disturbed habitats and have a short-lived imago (Pieridae subfamily Pierinae); (b) single-brooded, monophagous species in which the imago is long-lived and the larvae exploit species of food plants of undisturbed habitats (Nymphalidae subfamily Nymphalini). 5. By contrast, the rarest species of butterfly are variously large or small, tend to occur in 'closed' populations, produce a single brood per year, exploit larval food plants of unproductive habitats and produce long-lived larvae, with a life span exceeding that of the imago. Typically, these larvae feed on only one species or genus of food plant. 6. Butterflies and higher plants appear to have exhibited a similar range of reactions to modern land-use; changes in the length and quality of opportunities for food capture, development and reproduction provide a common explanation for these parallel responses. 7. It is argued that the classification of butterflies will be useful as a prediction of the ecology and changing abundance of individual species and will assist in recognizing conservation priorities. The criteria used for butterflies are applicable to other major animal taxa, and provide a conceptual link to theories already applied to vascular plants.</t>
  </si>
  <si>
    <t>10.2307/2404182</t>
  </si>
  <si>
    <t>WOS:A1993LT34600003</t>
  </si>
  <si>
    <t>MEYERPETERS, H</t>
  </si>
  <si>
    <t>SEASONALITY OF CIRCADIAN LOCOMOTOR-ACTIVITY IN AN INSECT</t>
  </si>
  <si>
    <t>Daily periodic locomotor activity of Carabus auronitens was recorded in a climate-constant laboratory with the animals exposed to naturally changing photoperiods. Most actograms exhibit directed seasonal variations of duration and phase position of daily activity. Seasonal locomotor activity starts in early spring (following dormancy) on a low daily level, first being confined to a short time span around dusk (and even shorter around dawn). In the course of season, the daily onsets of activity become closely related with sunset and the duration of daily activity is steadily extended with both parts of the bimodal phase fusing to a common, unimodal activity band by late spring. Subsequently, it is further extended into forenoon, until in summer (shortly before aestivation), spontaneous phase inversion turns activity periodicity from nocturnality into diurnality within 1 day. Such seasonal variations are paralleled by changes in the precision of synchronization of the individuals' activity rhythms to the entraining light/dark cycle. No geographical differences were detected. The results support the idea of the circadian clock as a system of two dynamically coupled physiological oscillators that invert their phase relation as soon as the natural dark phase falls short of some minimum-tolerable night length.</t>
  </si>
  <si>
    <t>10.1007/BF00213068</t>
  </si>
  <si>
    <t>WOS:A1993KL49800003</t>
  </si>
  <si>
    <t>MORRITT, D; STEVENSON, TDI</t>
  </si>
  <si>
    <t>FACTORS INFLUENCING BREEDING INITIATION IN THE BEACHFLEA ORCHESTIA-GAMMARELLUS (PALLAS) (CRUSTACEA, AMPHIPODA)</t>
  </si>
  <si>
    <t>The natural breeding cycle of the beachflea Orchestia gammarellus (Pallas) showed ovigerous females present in the field population between April and September; the species ceases breeding over winter (October-March). More females than males were present during the breeding season. Field-collected animals become progressively easier to bring into breeding condition with subsequent month of collection after the end of the natural breeding season. A recuperative phase at the end of the natural breeding season exists, but its duration can be reduced by increasing the ambient temperature to which animals are exposed. Neither initiation of reproduction or female fecundity is effected by day length (L:D 14:10 same as D:D). There was no consistent effect of salinity on either initiation of breeding or female fecundity, although the rate of development of the embryos may have been slower at the highest salinity (100 % seawater). The important environmental factor in the control of reproduction in 0. gammarellus is temperature. Higher temperatures initiate reproduction more rapidly (within the range 15-22-degrees-C). The onset of breeding in the field occurs when the maximum air temperature reaches 10-degrees-C. The role of temperature in regulating reproduction is discussed in relation to the breeding of other amphipod species and the possibility of temperature effects on the field sex ratio is considered.</t>
  </si>
  <si>
    <t>10.1016/0022-0981(93)90105-W</t>
  </si>
  <si>
    <t>WOS:A1993KH75900005</t>
  </si>
  <si>
    <t>NOTEBORN, HPJM; VANBALEN, PP; VANDERGUGTEN, AA; HART, IC; EBELS, I; SALEMINK, CA</t>
  </si>
  <si>
    <t>PRESENCE OF IMMUNOREACTIVE GROWTH-HORMONE AND PROLACTIN IN THE OVINE PINEAL-GLAND</t>
  </si>
  <si>
    <t>The use of antisera raised against bovine growth hormone (GH) and ovine prolactin (PRL) enabled the detection of related immunoreactive (ir) sequences of proteins in ovine pineal tissue. The isolation of PRL-like ir-material was accomplished using a 0.25 M ammonium sulphate (pH 5.5) extraction followed by ethanol precipitation, whereas the resulting 2.0 M ammonium sulphate (pH 7.0) precipitate contained a GH-like immunoreactivity. Gel chromatography of the GH-like immunoreactivity (Sephadex G-100) indicated the presence of several GH-like fragments ranging in the M(r) range of 7,000 to 55,000. Analyses of the PRL-like ir-material found in pineal tissue on HPLC using a TSK 545-DEAE column led to the resolution into a single peak of immunoreactivity. A single peak of activity was also observed following chromatofocusing and hydrophobic interaction chromatography of the ir-peak from the TSK 545-DEAE column. The PRL-like ir-material inhibited the binding of [I-125]ovine PRL-S14 to anti-ovine PRL antibodies without showing an affinity for binding to anti-rat PRL or anti-bovine GH antibodies. Scatchard analysis of the binding of pineal PRL-like ir-material and pituitary ovine PRL-S14 to liver membranes from day-20 pregnant rats revealed similar affinity constants (K(a) of 4.7 +/- 0.2 x 10(9) M(-1)). In addition, the replication of Nb 2 Node rat lymphoma cells was stimulated by pineal PRL-like ir-material, an effect known to be specific for lactogenic hormones. The pineal PRL-like immunoreactivity appeared on sodium dodecyl sulfate polyacrylamide gels as a single major band of M(r) 24,000. The functional status of PRL- and GH-like ir-material in the ovine pineal remains to be determined, but evidence is presented that the overall protein synthesis rate of the rat pineal responded to circulating concentrations of PRL.</t>
  </si>
  <si>
    <t>10.1111/j.1600-079X.1993.tb00479.x</t>
  </si>
  <si>
    <t>WOS:A1993KW38200002</t>
  </si>
  <si>
    <t>HONEK, A</t>
  </si>
  <si>
    <t>MELANISM IN THE LAND SNAIL HELICELLA-CANDICANS (GASTROPODA, HELICIDAE) AND ITS POSSIBLE ADAPTIVE SIGNIFICANCE</t>
  </si>
  <si>
    <t>Shell banding polymorphism in 184 local populations of Helicella candicans (Pfeiffer) from western Czechoslovakia was investigated. The shells are white with up to nine dark brown bands, which may fuse. There was large within- and among-population variation in shell banding. An ''index of melanisation,'' indicating proportion of shell surface covered with extended or fused bands, revealed geographic patterning of dark phenotypes. The frequency of dark forms was higher in some areas, due perhaps to decrease of incident sunshine by fog, clouds or industrial air pollution. High and dense vegetation cover were also associated with melanism. In the laboratory, temperature of irradiated dark shells increased more rapidly than that of light shells, and the thermal equilibrium of the former was higher. The differences were greatest on a white background and with low ambient temperature. In areas of reduced sunshine, dark individuals may be at an advantage, especially during the autumn breeding period. When exposed to sunshine during summer dormancy, light forms may also be able to maintain lower body temperature than dark forms.</t>
  </si>
  <si>
    <t>WOS:A1993LQ99700006</t>
  </si>
  <si>
    <t>CAMPAGNA, C; LEWIS, M; BALDI, R</t>
  </si>
  <si>
    <t>BREEDING BIOLOGY OF SOUTHERN ELEPHANT SEALS IN PATAGONIA</t>
  </si>
  <si>
    <t>Elephant seals breed in Patagonia (Peninsula Valdes, Argentina) from late August to early November, reaching peak numbers during the first week in October. Observations of this population over the past ten years yielded similar results. Eighty percent of the pups were born by 2 October. Most (96%) of 663 females marked during three breeding seasons gave birth to a pup. Females stayed on land a mean of 28 d, gave birth 6 d after arrival, nursed their pups for 22 d, and copulated a mean of 2.5 times 20 d after parturition and 2 d before departure. Copulations peaked during the third week in October. Males spent 57-80 d on land fasting and defending harems of up to 134 females (median 11-13 females, depending on year). Most (96%) marked females that gave birth (n = 636) also weaned their pups successfully. Pup sex ratio was unity. Harems were smaller and breeding occurred about three weeks earlier in Patagonia than in other colonies. Thermal conditions, day length and food availability may explain clines in the timing of breeding events between populations. Other parameters of the breeding season for the expanding Patagonia colony are similar to those for declining southern elephant seal populations elsewhere.</t>
  </si>
  <si>
    <t>Campagna, Claudio/0000-0002-7971-5062</t>
  </si>
  <si>
    <t>10.1111/j.1748-7692.1993.tb00424.x</t>
  </si>
  <si>
    <t>WOS:A1993KN85100004</t>
  </si>
  <si>
    <t>FEIFEL, D; VACCARINO, FJ; RIVIER, J; VALE, WW</t>
  </si>
  <si>
    <t>EVIDENCE FOR A COMMON NEURAL MECHANISM MEDIATING GROWTH HORMONE-RELEASING FACTOR-INDUCED AND SOMATOSTATIN-INDUCED FEEDING</t>
  </si>
  <si>
    <t>We have previously reported that the somatotropin regulatory peptides, growth hormone-releasing hormone (GRF) and somatostatin (SS) increase feeding when applied centrally in low picomole-range doses. The similarity between the dose-response characteristics and photoperiod sensitivities of these two peptide's feeding effects, together with indirect evidence suggesting that these peptides interact functionally within the hypothalamus, suggests that GRF and SS may induce feeding via a common neural mechanism. The present studies sought to investigate this possibility. In the first experiment combined intracerebroventricular (icv) injections of optimal doses of GRF and SS were found to be less potent than icv injections of GRF or SS alone, suggesting that the mechanisms mediating GRF-induced and SS-induced feeding are not totally independent. In further studies, icv injections of antiserum raised against SS blocked GRF-induced feeding. In contrast, icv injections of antiserum raised against GRF were ineffective in blocking SS-induced feeding. These results suggest that SS may act downstream to GRF in a putative neural feeding mechanism which utilizes both peptides. The possible anatomical basis for such a feeding mechanism involving GRF and SS is discussed.</t>
  </si>
  <si>
    <t>10.1159/000126372</t>
  </si>
  <si>
    <t>WOS:A1993LB57900014</t>
  </si>
  <si>
    <t>LAWSON, SA; MORGAN, FD</t>
  </si>
  <si>
    <t>REARING OF 2 PREDATORS, THANASIMUS-DUBIUS AND TEMNOCHILA-VIRESCENS, FOR THE BIOLOGICAL-CONTROL OF IPS-GRANDICOLLIS IN AUSTRALIA</t>
  </si>
  <si>
    <t>Rearing methods for two coleopterous predators, Thanasimus dubius and Temnochila virescens, imported into Australia for the biological control of Ips grandicollis, were developed. Bionomic data obtained from laboratory rearings between 1982-1987 showed that T. dubius eggs took about 7 days to hatch and that duration of the larval stage was about 42 days. Observations showed that T. dubius had a prolonged prepupal stage (xBAR = 56.4 days, range 14-274 days), which was probably non-diapausal in nature. Mean adult longevity was 50 days (range 1-358 days). Temnochila virescens eggs took almost 9 days to hatch, and a lengthy larval stage (xBAR = 155.4 days, range 73-333 days) was observed. Mean duration of the pupal stage was 14 days (range 7-28 days). A long preoviposition period (xBAR = 141 days, range 47-206 days) was observed, and adults were very long-lived (xBAR = 232.7 days, range 14-667 days). Capacity for increase (r(c)) calculated from rearing data suggested that numbers of T. dubius could be increased faster than T. virescens. Mortality between 1982-1987 averaged about 70% for both species. However, mortality of T. dubius in 1987 increased significantly, suggesting that inbreeding or other methodological factors could be responsible. A mass-rearing method using Ips-infested pine billets was developed as a cheaper alternative to laboratory rearing, and was shown to be effective in producing large numbers of insects for release.</t>
  </si>
  <si>
    <t>Lawson, Simon/D-6482-2012; Lawson, Simon/L-6095-2019</t>
  </si>
  <si>
    <t>10.1111/j.1570-7458.1992.tb00675.x</t>
  </si>
  <si>
    <t>WOS:A1992KB30800004</t>
  </si>
  <si>
    <t>ABRAHAM, EG; NAGARAJU, J; DATTA, RK</t>
  </si>
  <si>
    <t>BIOCHEMICAL-STUDIES OF AMYLASES IN THE SILKWORM, BOMBYX-MORI L - COMPARATIVE-ANALYSIS IN DIAPAUSING AND NONDIAPAUSING STRAINS</t>
  </si>
  <si>
    <t>Different amylase enzymes were identified by analysis of digestive fluid and haemolymph in diapausing and nondiapausing strains of silkworm, Bombyx mori. The diapausing strain showed negligible digestive amylase activity at a pH range of 3-11, while the nondiapausing strain registered strikingly higher amylase activity at pH 9.2. Higher levels of undigested starch was found in the faecal matter of the diapausing strain, which is consistent with the negligible digestive amylase activity. Developmental specific expression of haemolymph amylase activity was seen in nondiapausing and diapausing strains. In the nondiapausing strain the digestive amylase activity was at its peak during intemoult and depressed during moult. PAGE analysis revealed the occurrence of only anodal digestive and haemolymph amylases in the diapausing strain, whereas both cathodal and anodal enzymes were seen in the digestive fluid and haemolymph of the nondiapausing strain.</t>
  </si>
  <si>
    <t>10.1016/0965-1748(92)90113-S</t>
  </si>
  <si>
    <t>WOS:A1992KC89800010</t>
  </si>
  <si>
    <t>GRAINGER, JNR</t>
  </si>
  <si>
    <t>THE PROBABLE EFFECTS OF CLIMATE-CHANGE ON INVERTEBRATE GROWTH AND REPRODUCTION WITH PARTICULAR REFERENCE TO IRELAND</t>
  </si>
  <si>
    <t>The variability of the mild Irish climate is described. The effect of a slight rise in temperature is discussed as far as aquatic organisms are concerned. The effect is likely to be most marked on pelagic populations of marine organisms such as squid and also on intertidal animals. A rise in mean sea level is an indirect result of global warming, and this is likely to have an effect on estuarine organisms and mud flat dwellers. It is suggested that those organisms which are close to the southern limits of their distribution in Ireland may disappear from our fauna. Examples are given from earlier periods and from the present-day fauna. There is likely to be an expansion of the distribution of southern forms which at the moment are near the northern limit of their range. As far as terrestrial animals are concerned, the problem of whether the rainfall pattern will also change is discussed. The likely effects of this on parasite and free-living populations (including the fauna of temporary water bodies, common in West Ireland) are discussed. The complications introduced by diapause and related factors are considered. The fauna of peat bogs may be seriously affected and also those organisms dependent on certain food plants. The peculiar problems of Ireland in having so many empty niches is considered in relation to the increased dangers of accidental introductions.</t>
  </si>
  <si>
    <t>10.1080/07924259.1992.9672276</t>
  </si>
  <si>
    <t>WOS:A1992LK66800029</t>
  </si>
  <si>
    <t>STONE, RP; OCLAIR, CE; SHIRLEY, TC</t>
  </si>
  <si>
    <t>SEASONAL MIGRATION AND DISTRIBUTION OF FEMALE RED KING CRABS IN A SOUTHEAST ALASKAN ESTUARY</t>
  </si>
  <si>
    <t>Seasonal movements and distribution of primiparous and multiparous red king crabs (Paralithodes camtschaticus) were monitored with ultrasonic biotelemetry approximately weekly for 1 year in Auke Bay, Alaska. Migration was associated with life-history events and may have occurred in response to spatial and temporal variations in environmental conditions and resources. All crabs displayed distinct shifts in depth and habitat use and followed a general pattern of seasonal movement as follows: (1) gradual movement to deep water in spring after mating and egg extrusion, and residence there through early November; (2) abrupt, synchronous movement into shallow-water areas in November, and residence there, through late February or early March; and (3) gradual, synchronous movement to intermediate depths followed by movement into shallow water to molt and mate between late March and late May. The behavior of primiparous crabs was more variable than that of multiparous crabs. The differences in behavior may result from ontogenetic shifts in movements, and habitat selection. The annual range of primiparous crabs (xBAR = 11.9 km2) exceeded that of multiparous crabs (xBAR = 3.6 km2). Mean depth was directly correlated with photoperiod, and the sudden, synchronous movement of crabs between habitats coincided with thermohaline mixing. Females displayed a highly aggregated distribution, especially during winter in shallow water, where podding behavior of adult crabs was documented for the first time.</t>
  </si>
  <si>
    <t>Shirley, Thomas C/W-5114-2017</t>
  </si>
  <si>
    <t>Shirley, Thomas C/0000-0003-2555-191X</t>
  </si>
  <si>
    <t>10.2307/1548836</t>
  </si>
  <si>
    <t>WOS:A1992JX85500003</t>
  </si>
  <si>
    <t>HOST PLANT EXPLOITATION WITHIN A POPULATION OF A GENERALIST HERBIVORE, CHORISTONEURA-ROSACEANA</t>
  </si>
  <si>
    <t>Feeding performance of larvae of the obliquebanded leafroller, Choristoneura rosaceana (Harris), was estimated on apple and three alternative hosts in the Okanagan Valley. The obliquebanded leafroller is native to the study area and apple was introduced in the valley at the beginning of the century. Components of insect fitness were measured to help formulate predictions about the evolution of host preference in this generalist herbivore. In the summer, females attained a higher pupal weight on apple than on trembling aspen, wild rose and snowberry. Males performed best on apple and trembling aspen. In the field, females arising from caterpillars fed on apple leaves had a 26% greater mean fecundity than if fed on alternative hosts. The diet also affected development time; females initiated pupation later on trembling aspen than on the other hosts. Finally, no differences were found in larval survival nor in the proportion of larvae diapausing when fed on different hosts. These components of fitness indicate apple as the most suitable host in the summer. In the fall, diet influenced larval propensity to initiate diapause in the second or third instar, the time elapsed from hatching to diapause initiation and the weight of the instars initiating diapause. However, no difference in overwintering survival among larvae fed on different hosts was detected. The rank order of water and nitrogen contents of leaves of the host plants did not match the rank order of larval feeding performance in either season. A high suitability of apple and its abundance in the Okanagan valley are factors that would favor the evolution of an increased utilization of this host by the obliquebanded leafroller.</t>
  </si>
  <si>
    <t>10.1111/j.1570-7458.1992.tb01621.x</t>
  </si>
  <si>
    <t>WOS:A1992JV40900001</t>
  </si>
  <si>
    <t>VALOVAGE, WD; KOSARAJU, RS</t>
  </si>
  <si>
    <t>EFFECTS OF PH AND BUFFER SYSTEMS ON RESTING SPORE GERMINATION OF THE GRASSHOPPER (ORTHOPTERA, ACRIDIDAE) PATHOGEN, ENTOMOPHAGA-CALOPTENI (=ENTOMOPHAGA-GRYLLI, PATHOTYPE 2) (ENTOMOPHTHORALES, ENTOMOPHTHORACEAE)</t>
  </si>
  <si>
    <t>Initial resting spore germination for two isolates (RF 150 and RF 250) of Entomophaga calopteni (Bessey) Humber [= Entomophaga grylli (Fresenius) Batko, pathotype 2], a fungal pathogen of grasshoppers (Acrididae), was recorded for five different buffer systems: orthophosphate (OPHO), citrate-phosphate (CPHO), tris (hydroxymethyl) aminomethane (THMM), glycine-NaOH (GLYC), and tris-maleate (TMAL). For each buffer system, eight pH levels were tested ranging from 4 to 11. GLYC at pH 7-9 supported the highest germination percentages compared with the other combinations tested. In general, highest germination levels for all buffer systems occurred in the pH range of 6-8, although they were skewed toward the basic side of the pH scale in OPHO, THMM, and GLYC for isolate RF 150. THMM supported germination better than any other buffer system under highly alkaline conditions. Soil pH may be an important factor in disease transmission under natural conditions. The combined effects of temperature, photoperiod, pH, and buffer medium should be considered when reporting and comparing spore germination levels.</t>
  </si>
  <si>
    <t>10.1093/ee/21.5.1202</t>
  </si>
  <si>
    <t>WOS:A1992JU15400038</t>
  </si>
  <si>
    <t>ANTOLIN, MF</t>
  </si>
  <si>
    <t>SEX-RATIO VARIATION IN A PARASITIC WASP .1. REACTION NORMS</t>
  </si>
  <si>
    <t>To understand genetic and phenotypic constraints on the sex ratio in a parasitic wasp that attacks fly pupae, I carried out a laboratory study of sex ratio variability in five strains of Muscidifurax raptor (Hymenoptera: Pteromalidae). I manipulated the environment through combinations of temperature and day length, and the numbers of females that attack a group of hosts. The change of phenotype in each strain over the range of environmental conditions describes the norm of each reaction for that strain, and measures how a strain responds to environmental variation to create phenotypic variability. Sex ratio in parasitic wasps is a complex trait that has several components-the numbers of eggs laid by an ovipositing wasp and the fraction of eggs that are fertilized (female). Further, sex ratio may be influenced by a female's reaction to other females exploiting the same hosts (superparasitism). I found no strain-environment interactions in either sex ratio or fecundity when I varied environmental conditions. Although strains differed in sex ratio and fecundity, all strains produced a more female-biased sex ratio and had higher fecundity when temperature and day length increased. Sex ratio and fecundity were phenotypically correlated, and strains with greater fecundity also produced a more female-biased sex ratio. All strains facultatively shifted sex ratio toward a higher fraction of males with increasing female density, despite apparent differences in superparasitism among strains. Males and females survived equally during development, so that mortality differences among strains and across environments could not account for sex ratio variability. This study indicates that sex ratio variability among strains is constrained by the correlation between sex ratio and fecundity, and that strains display similar facultative shifts in sex ratio as female density increases because sex ratio shifts are insensitive to differing levels of superparasitism.</t>
  </si>
  <si>
    <t>10.1111/j.1558-5646.1992.tb01140.x</t>
  </si>
  <si>
    <t>WOS:A1992JV37100019</t>
  </si>
  <si>
    <t>OWENS, LB; EDWARDS, WM; VANKEUREN, RW</t>
  </si>
  <si>
    <t>NITRATE LEVELS IN SHALLOW GROUNDWATER UNDER PASTURES RECEIVING AMMONIUM-NITRATE OR SLOW-RELEASE NITROGEN-FERTILIZER</t>
  </si>
  <si>
    <t>This study examined the impact on groundwater quality of conventional and slow-release N fertilizer to small, grazed watersheds in eastern Ohio. Three small watersheds (each less than 1 ha) received 56 kg N/ha annually as NH4NO3 for 5 yr. For the next 10 yr, one watershed received 168 kg N/ha annually as NH4NO3 and two others received the same amount of N as methylene urea, a slow-release fertilizer. Shallow groundwater samples were collected from springs and analyzed. After the 5-yr prestudy period, NO3-N levels in the groundwater from the three watersheds were in a 3 to 5 mg/L range. Groundwater NO3-N concentrations increased slightly during the first 3 yr at the higher N fertilizer rate, though they remained in the 3 to 5 mg(L range. Nitrate-N levels increased more sharply during the rest of the study. Although these NO3-N levels varied more between the growing and dormant seasons than when lower rates of fertilizer were applied, they eventually reached a slower rate of increase. During the 9th and 10th yr of the high application, seasonal NO3-N levels in groundwater ranged from 10 to 16 and 7 to 14 mg(L from the watersheds receiving NH4NO3 and methylene urea, respectively. This study showed that 168 kg N/ha was too much for this system, regardless of whether conventional or slow-release N was used.</t>
  </si>
  <si>
    <t>10.2134/jeq1992.00472425002100040014x</t>
  </si>
  <si>
    <t>WOS:A1992JZ31600014</t>
  </si>
  <si>
    <t>ROGOWITZ, GL</t>
  </si>
  <si>
    <t>REPRODUCTION OF WHITE-TAILED JACKRABBITS ON SEMIARID RANGE</t>
  </si>
  <si>
    <t>Reproduction in lagomorphs may be sensitive to adverse winter conditions or summer drought. Consequently, I studied white-tailed jackrabbits (Lepus townsendii) in Wyoming, from 1985 to 1987, to evaluate their reproductive pattern and fertility on semi-arid range. The breeding season of white-tailed jackrabbits began between late February and mid-March and ended in July. Breeding began later in 1986 and 1987 (2 yr with sparse snow cover) than in 1985 (when greater late-winter snow accumulation occurred). I detected no effect of ambient temperature on the onset of breeding. Reproductively active females conceived in approximate synchrony, and litters were produced during 3 distinct periods each year. In the first 2 litter periods, all adult females were pregnant, and they shed a mean of 7 ova/litter. Prenatal mortality during late winter (xBAR = 36% loss/litter, 1985-87) reduced the mean size of first litters to 4 viable fetuses. In the second litter period, when vegetation was no longer dormant, less prenatal mortality occurred (xBAR = 7% loss/litter, 1985-86) and the mean litter size increased to 6. Reproductive output subsequently declined in the third litter period, which occurred during late-summer drought. Low ova production (xBAR = 5/litter, 1985-86) and high prenatal mortality during the third litter period (max. = 86% loss/litter) reduced the mean litter size to 4. White-tailed jackrabbits may respond to environmental changes by shifting their breeding onset and varying their reproductive output. Their reproduction increased when environmental conditions seemed improved, as shown by their earlier breeding onset in 2 years with reduced snow cover and greater fetal production in the middle than at the extremes of the breeding season.</t>
  </si>
  <si>
    <t>10.2307/3809460</t>
  </si>
  <si>
    <t>WOS:A1992JU69400008</t>
  </si>
  <si>
    <t>WAITE, TA</t>
  </si>
  <si>
    <t>WINTER FATTENING IN GRAY JAYS - SEASONAL, DIURNAL AND CLIMATIC CORRELATES</t>
  </si>
  <si>
    <t>Recent models of body mass regulation predict that small birds wintering under thermally stressful conditions should show increases in the dawn minima of their body mass and fat reserves with the approach of midwinter. This seasonal increase in energy reserves is hypothesized to function as insurance against the increased thermal demands during the short cold days of midwinter, when snowstorms can further reduce the already-deteriorating food supply. Superimposed on this winter fattening strategy, there should be a daily increase in the amount of fat stored for the coming night of fasting. To investigate patterns of variation in their body mass and fat reserves, Gray Jays Perisoreus canadensis were captured repeatedly near the northern limit of their range in Alaska between 7 September and 16 December 1987. As predicted, the dawn minima of body mass and fat stores tended to increase with the approach of mid-winter. In addition, the results suggest that the jays increased their energy reserves later in the day, and that they facultatively increased their reserves in response to lower temperatures, heavier snowfall, and windier conditions. These results indicate that there was a seasonal increase in energy reserves associated with decreasing photoperiod, and that superimposed on this pattern was a daily cycle sensitive to contemporaneous climatic conditions. Thus, the jays appeared to have increased fasting capacity during those times when the risk of energetic shortfall was heightened.</t>
  </si>
  <si>
    <t>10.2307/3676682</t>
  </si>
  <si>
    <t>WOS:A1992KA56200010</t>
  </si>
  <si>
    <t>AURICH, M</t>
  </si>
  <si>
    <t>THE LIFE-CYCLE OF APATANIA-FIMBRIATA PICTET IN THE BREITENBACH</t>
  </si>
  <si>
    <t>The life-cycle of Apatania fimbriata (Pictet, 1843) (Trichoptera: Limnephilidae) was studied in the Breitenbach (Hesse, Federal Republic of Germany) and in the laboratory at 6-degrees-C, 10-degrees-C and 14-degrees-C at 14 h day length. Embryogenesis was mainly temperature dependent in the 4-degrees-C-18-degrees-C range. At a constant 22-degrees-C embryos developed to well-differentiated larvae which did not hatch. In the laboratory experiments, developmental rates increased with increasing temperature (6-degrees-C, 10-degrees-C and 14-degrees-C); larvae went through a dormancy in the third and fourth larval instars; in the field this occurred between November and February. The dormancy synchronized the larval development. Laboratory studies led to the conclusion that the dormancy was not temperature dependent but endogenously determined. The emergence pattern of adults showed a clear diurnal pattern, with a maximum emergence approximately two hours after sunset. A comparison of several years emergence studies showed a decreasing number of females with increasing distance from the spring. A comparison of the dry weight of females between two traps at the stream showed a significantly higher weight from the downstream site. For males no between-site differences were observed.</t>
  </si>
  <si>
    <t>10.1007/BF00012572</t>
  </si>
  <si>
    <t>WOS:A1992JN83700001</t>
  </si>
  <si>
    <t>LENGA, A; HUIGNARD, J</t>
  </si>
  <si>
    <t>EFFECT OF CHANGES IN THE THERMOPERIOD ON REPRODUCTIVE DIAPAUSE IN BRUCHIDIUS-ATROLINEATUS PIC (COLEOPTERA, BRUCHIDAE)</t>
  </si>
  <si>
    <t>Bruchidius atrolineatus (Pic) is a tropical bruchid developing in Vigna unguiculata (Walp) pods. Adults are in reproductive diapause during the dry season. In conditions of 40:25-degrees-C or 35:25-degrees-C, diapause is induced when larvae develop in thermophases longer than 14 h, in thermophases shorter than 10 h and in continuous darkness. Thermophases of 12 h cause a reduction of the proportion of diapausing beetles. This proportion also depends on the thermoperiod temperatures. Development at low temperatures (23:16-degrees-C, 12:12 h) induces a high percentage of diapausing beetles. However, at low temperatures, the developmental times of the beetles are long and show important interindividual variability. When larvae develop in decreasing temperatures, small changes in thermoperiod temperatures (35:25-degrees-C to 30:20-degrees-C) have a strong effect on diapause induction. When larvae develop at low temperatures (25:15-degrees-C) and then at high temperatures (40:25-degrees-C), the proportion of diapausing beetles depends on the duration of development at low temperatures. Whatever the developmental conditions, both sexually active and diapausing beetles always emerge from the seeds. This interindividual variability is important in this species which has a wide geographical distribution in Africa.</t>
  </si>
  <si>
    <t>10.1111/j.1365-3032.1992.tb01018.x</t>
  </si>
  <si>
    <t>WOS:A1992JH95500008</t>
  </si>
  <si>
    <t>WOIWODE, JG; ADELMAN, IR</t>
  </si>
  <si>
    <t>EFFECTS OF STARVATION, OSCILLATING TEMPERATURES, AND PHOTOPERIOD ON THE CRITICAL THERMAL MAXIMUM OF HYBRID STRIPED X WHITE BASS</t>
  </si>
  <si>
    <t>1. A 1-degrees-C increase in constant acclimation temperature over a range of 6.5 to 33. 1-degrees-C increased the critical thermal maximum (CTM) by 0.47-degrees-C for both starved and satiated hybrid bass; however, the CTM of starved fish averaged 0.35-degrees-C lower than satiated fish. 2. If the mean daily temperature was at least 24-degrees-C, diel oscillating temperatures of +/- 4-degrees-C amplitude increased the CTM. 3. With a mean daily temperature of 20-degrees-C, oscillating temperatures had no effect on the CTM for satiated fish and the CTM for starved fish was reduced. 4. Photoperiod had no discernible effect on CTM.</t>
  </si>
  <si>
    <t>10.1016/0306-4565(92)90066-O</t>
  </si>
  <si>
    <t>WOS:A1992JU55000012</t>
  </si>
  <si>
    <t>PRICE, RE; BROWN, HD</t>
  </si>
  <si>
    <t>INCUBATION AND OVERWINTERING IN THE EGG STAGE OF THE AFRICAN MIGRATORY LOCUST, LOCUSTA-MIGRATORIA-MIGRATORIOIDES (ORTHOPTERA, ACRIDIDAE), ON THE HIGHVELD OF SOUTH-AFRICA</t>
  </si>
  <si>
    <t>Incubation of eggs of the African migratory locust, Locusta migratoria migratorioides (Reiche &amp; Fairmaire), was examined in the Orange Free State (OFS) highveld of South Africa where the locust is a recurring pest of cereal crops. A minimum incubation time of 16+/-SE 0.97 d was recorded in summer and this progressively increased through autumn as temperatures declined. Eggs laid in autumn overwintered for 140+/-2.63 d until spring, when rising temperatures initiated hatching. Controlled laboratory studies established that the threshold for egg development was in the region of 15.6-degrees-C and that eggs required 5268 degree-hours to complete their development. Analysis of hourly soil temperature records, measured at egg pod depth in the field, showed that temperatures first dropped below this critical temperature threshold during mid-April, after which eggs became quiescent and overwintered until spring. There was no evidence of diapause in the field and overwintering eggs exhibited a wide range of embryonic development. Quiescence during winter on the OFS highveld was therefore a simple temperature-induced response. This is the first record of prolonged overwintering in the egg stage of the migratory locust in Africa.</t>
  </si>
  <si>
    <t>10.1017/S0007485300051786</t>
  </si>
  <si>
    <t>WOS:A1992JC72300013</t>
  </si>
  <si>
    <t>GIBERSON, DJ; ROSENBERG, DM</t>
  </si>
  <si>
    <t>EGG DEVELOPMENT IN HEXAGENIA-LIMBATA (EPHEMEROPTERA, EPHEMERIDAE) FROM SOUTHERN INDIAN LAKE, MANITOBA - TEMPERATURE EFFECTS AND DIAPAUSE</t>
  </si>
  <si>
    <t>Egg development was investigated for Hexagenia limbata (Serville) from Southern Indian Lake (SIL) in northern Manitoba, Canada. The SIL population is located near the northern range limit of H. limbata, and some important differences in hatching dynamics were seen in comparison with southern populations. Hatching success and egg development time were related to temperature, as reported in the south, but the developmental threshold temperature for the SIL population was near 8-degrees-C, 2-degrees tower than previously reported. Storage of the eggs at 8-degrees-C resulted in slow but measurable development rather than low-temperature quiescence as expected, leading to inconsistent degree-day estimation among temperature treatments. Following storage at 8-degrees-C, both egg development rate and hatching success increased with increasing temperature. However, hatching success was improved by increasing the time the eggs spent in storage, ranging from only 50% hatch in unstored eggs to &gt; 90% hatch in eggs stored for approximately 6 mo. In addition, a bimodal hatching response was seen in the eggs; about half of the eggs deposited by individual females hatched immediately under favourable conditions, and the remainder hatched after exposure to cold (4-degrees-C). A lower developmental threshold than previously reported and a previously undescribed egg diapause may enable Hexagenia limbata to persist near the northern extent of its distribution.</t>
  </si>
  <si>
    <t>10.2307/1467385</t>
  </si>
  <si>
    <t>WOS:A1992HV97500006</t>
  </si>
  <si>
    <t>GRUBORLAJSIC, G; BLOCK, W; WORLAND, R</t>
  </si>
  <si>
    <t>COMPARISON OF THE COLD HARDINESS OF 2 LARVAL LEPIDOPTERA (NOCTUIDAE)</t>
  </si>
  <si>
    <t>Diapause larvae of the European corn borer (Ostrinia nubilalis (Hubn.)) and the related Mediterranean noctuid Sesamia cretica Led. possess sufficient supercooling ability to avoid freezing over their normal environmental temperature ranges. In progressive chilling experiments (10 days acclimation at each 5-degrees step in the temperature range from 15 to -5-degrees-C), mean supercooling points (measured at a cooling rate of 0.1-degrees-C min-1) were lowered from -20.4-degrees-C at 15-degrees-C to -24.0-degrees-C at 5-degrees-C (lower lethal temperatures: c.-28-degrees-C) in O.nubilalis, compared with -15.0 to -17.2-degrees-C (lower lethal temperatures: -15 to -17-degrees-C respectively) in S.cretica. Concentrations of glycerol and trehalose determined by gas chromatography of whole body extracts were consistently higher in the former than in the latter species at both 15 and 5-degrees-C, and may be responsible for the deeper supercooling in O.nubilalis larvae. Acclimation to 5-degrees-C increased glycerol levels in O.nubilalis extracts compared with 15-degrees-C, and this was enhanced in larvae exposed for a further 10 days at each of 0 and -5-degrees-C (glycerol being 438-mu-mol ml-1 body water). Haemolymph glycerol concentrations showed a similar pattern to whole body extracts in this species. Fat body glycogen was reduced during low temperature acclimation in both species. Body water contents did not change with acclimation in O.nubilalis, whilst S.cretica, containing significantly more water, lost c.7% during acclimation from 15 to 5-degrees-C. Haemolymph osmolalities increased during acclimation, especially in Ostrinia larvae, probably as a result of the accumulation of cryoprotectants. The majority of O.nubilalis larvae survived freezing,under the conditions of the cooling experiments, whilst larvae of S.cretica did not, thereby confirming an element of freezing tolerance in the former.</t>
  </si>
  <si>
    <t>10.1111/j.1365-3032.1992.tb01192.x</t>
  </si>
  <si>
    <t>WOS:A1992HZ99700007</t>
  </si>
  <si>
    <t>RETANA, J; RIBA, M; CASTELL, C; ESPELTA, JM</t>
  </si>
  <si>
    <t>REGENERATION BY SPROUTING OF HOLM-OAK (QUERCUS-ILEX) STANDS EXPLOITED BY SELECTION THINNING</t>
  </si>
  <si>
    <t>Holm-oak forests of the Montseny Massif have traditionally been exploited by selection thinning, which consists of a partial removal of standing trees and biomass. Cutting percentages within each size class indicate that this management technique represents a compromise between forest improvement and harvesting. Sprouting is the mean regeneration process of these holm-oak stands. The mean number of living sprouts per stool is considerably higher than in other coppiced hardwood species, and decreases along the cutting-cycle according to a negative exponential function. Mean number of surviving sprouts per stool is significantly correlated with regenerative age and stool size. Death of sprouts throughout the cutting cycle is compensated by growth of surviving sprouts. Thus, the weight of living sprouts per stool increases linearly with time, and also with the basal area coppiced. Sprouts developing within the first fifteen years of regeneration belong to a single cohort that appears during the first year after cutting. After that period of time, new sprouts appear from dormant buds, so that after 30 years of regeneration a wide range of cohorts of different ages are present.</t>
  </si>
  <si>
    <t>Espelta, Josep M/I-3891-2016; Riba, Miquel/M-1576-2014; Retana, Javier/L-1214-2014</t>
  </si>
  <si>
    <t>Espelta, Josep M/0000-0002-0242-4988; Riba, Miquel/0000-0003-2164-9880; Retana, Javier/0000-0002-7505-9467</t>
  </si>
  <si>
    <t>WOS:A1992JG64900039</t>
  </si>
  <si>
    <t>GELMAN, DB; THYAGARAJA, BS; KELLY, TJ; MASLER, EP; BELL, RA; BORKOVEC, AB</t>
  </si>
  <si>
    <t>PROTHORACICOTROPIC HORMONE LEVELS IN BRAINS OF THE EUROPEAN CORN-BORER, OSTRINIA-NUBILALIS - DIAPAUSE VS THE NONDIAPAUSE STATE</t>
  </si>
  <si>
    <t>Brains from non-diapause-bound, diapause-bound and diapausing European corn borers contain prothoracicotropic hormone (PTTH) which stimulates the prothoracic glands of both Lymantria dispar and Ostrinia nubilalis to produce ecdysone and 3-dehydroecdysone in a dose-dependent manner. At a dose of 0.75 brain equivalents, PTTH activity is highest in non-diapause-bound and diapausing prepupae. Levels are approx. 50% as high in younger 5th instars. In diapausing prepupae, PTTH activity again falls to approx. 50% after 5-8 weeks of refrigeration. Prothoracic glands from diapausing O. nubilalis prepupae were refractory to stimulation. In vivo experiments indicate that brains from diapausing prepupae have more moult-stimulating activity than those from non-diapause-bound prepupae. However, this may be due to the presence of factors other than PTTH. Based on gel filtration HPLC, the molecular weight range of the small form of O. nubilalis PTTH is 1500-3300 Da, somewhat less than the 5000-7000 Da peptide reported for other lepidopterans.</t>
  </si>
  <si>
    <t>10.1016/0022-1910(92)90063-J</t>
  </si>
  <si>
    <t>WOS:A1992HZ02700008</t>
  </si>
  <si>
    <t>EKSTROM, P; VANECEK, J</t>
  </si>
  <si>
    <t>LOCALIZATION OF 2-[I-125]IODOMELATONIN BINDING-SITES IN THE BRAIN OF THE ATLANTIC SALMON, SALMO-SALAR L</t>
  </si>
  <si>
    <t>The photosensory pineal organ of teleost fish shows a circadian rhythm in melatonin synthesis, and melatonin is known to influence a number of physiological functions. However, the target sites for melatonin are not known. We have investigated the distribution of melatonin binding sites in the brain of the salmon, Salmo salar. Brains were collected for receptor binding assay and autoradiography at each of three time points: just after lights on, just before lights off, and in the dark at midnight (photoperiod light-dark 12:12, lights on at 08.00 h, lights off at 20.00 h). Specific binding of 2-[I-125]iodomelatonin was observed in several brain areas. High densities were associated with (1) the optic tectum, (2) the preoptic area, (3) an area encompassing the magnocellular superficial pretectal nucleus ('nucleus rotundus') and the glomerular complex, (4) the inferior lobes of the hypothalamus, (5) the lateral mesencephalic tegmentum including the torus semicircularis, and (6) the molecular layer of the cerebellum. No binding was observed in the pineal organ or in the pituitary. We observed no differences in labeling between brains collected at different time points, except in the preoptic area where binding was high at 20.00 and 24.00 h, but low at 08.00 h, and in the corpus cerebelli, where labeling in the molecular laver was higher at 24.00 and 08.00 h than at 20.00 h. Saturation experiments with crude brain membranes indicated the presence of a single binding site with no significant differences related to the time of day, with K(d) values ranging from 30 to 54 pM, and B(max) values from 7.0 to 10.8 fmol/mg protein. Nonspecific binding, determined with 0.1-mu-M melatonin, was &lt; 20%. The K(d) and B(max) values are in the same range as those reported for the so-called high-affinity binding site in mammalian neural tissue.</t>
  </si>
  <si>
    <t>10.1159/000126166</t>
  </si>
  <si>
    <t>WOS:A1992HQ32800007</t>
  </si>
  <si>
    <t>HAYS, GC; SPEAKMAN, JR; WEBB, PI</t>
  </si>
  <si>
    <t>WHY DO BROWN LONG-EARED BATS (PLECOTUS-AURITUS) FLY IN WINTER</t>
  </si>
  <si>
    <t>We investigated the daily food and water consumption of a captive colony of three brown long-eared bats (Plecotus auritus) for 51 d. The bats were kept in a free-flight enclosure exposed to the natural photoperiod and temperature during the winter (January to March 1991) at 57-degrees-N. Water was always available, but food was available only on some nights. The mean daily temperature inside a wooden box provided as a hibernaculum was positively correlated with and slightly elevated above (0.6-degrees-2.8-degrees-C) the mean daily temperature outside the box in the free-flight enclosure. The mean temperature inside the hibernaculum was 7.1-degrees-C and outside was 5.6-degrees-C. The mean relative humidity in the hibernaculum was 82% (range 67%-93%). The activity of the bats outside the hibernaculum was monitored by two Doppler radar units. The daily probability of an individual bat emerging from the hibernaculum was between 0.26 and 0.99. Emergence probability increased when there was food available and when it was warmer. The activity of the bats was strictly nocturnal, initial emergence occurring a mean of 64.4 min after sunset (n = 42, SD = 27.0 min). When denied access to food, the bats drank an average of 0.20 mL . bat-1 . night-1 on the nights that at least one emerged (n = 14 nights, SE = 0.05, range = 0.00-0.68). On warmer nights the bats were more active and ate and drank more than on colder nights. We suggest that typically in P. auritus winter flights may not be induced by the onset of starvation (and hence the need to feed) or by the onset of dehydration (and hence the need to drink). Rather, at typical winter temperatures P. auritus may fly frequently, almost daily, to try and ensure that neither energy nor water reserves approach critically low levels. Only during a prolonged cold period (mean night temperature &lt; 4-degrees-C) might many days pass without a winter flight.</t>
  </si>
  <si>
    <t>Speakman, John R./0000-0002-2457-1823; Hays, Graeme/0000-0002-3314-8189</t>
  </si>
  <si>
    <t>10.1086/physzool.65.3.30157969</t>
  </si>
  <si>
    <t>WOS:A1992JH09900005</t>
  </si>
  <si>
    <t>BOWERS, MD; STAMP, NE; COLLINGE, SK</t>
  </si>
  <si>
    <t>EARLY STAGE OF HOST RANGE EXPANSION BY A SPECIALIST HERBIVORE, EUPHYDRYAS-PHAETON (NYMPHALIDAE)</t>
  </si>
  <si>
    <t>We examined whether larval and adult behavior, physiology, and chemical defense were altered as a result of host range expansion by the Baltimore checkerspot (Euphydryas phaeton, Nymphalidae) from the native host plant, turtlehead (Chelone glabra, Scrophulariaceae), to the introduced weed, plantain (Plantago lanceolata, Plantaginaceae). We found that newly hatched larvae from eggs collected from a population using plantain were heavier than those from a population using turtlehead. Nonetheless, both the prediapause and postdiapause larvae derived from the turtlehead population and fed turtlehead in a laboratory experiment gained more mass than those from the plantain population fed plantain. Collections of diapausing larvae from field sites corroborated that pattern. Regardless of the population source (i.e., those using either turtlehead or plantain), postdiapause larvae reared on turtlehead exhibited higher relative growth rate (RGR), efficiency of conversion of ingested food (ECI), and efficiency of conversion of digested food (ECD) than those fed plantain, even though approximate digestibility (AD) and leaf nitrogen concentrations were lower for turtlehead. Regardless of their population of origin, choice tests showed that newly hatched larvae preferred turtlehead. Likewise, adult females reared from larvae collected from both populations oviposited exclusively on turtlehead. Both C. glabra and P. lanceolata contain iridoid glycosides. The iridoid glycoside profile of butterflies reared on these two plants differed, reflecting the differences of the host plants. The shift of some populations of E. phaeton onto plantain is most likely a function of several ecological factors rather than genetic differentiation between populations using turtlehead and plantain.</t>
  </si>
  <si>
    <t>Stamp, Nancy E/C-3806-2011</t>
  </si>
  <si>
    <t>10.2307/1940758</t>
  </si>
  <si>
    <t>WOS:A1992HK46400012</t>
  </si>
  <si>
    <t>OHTSU, T; KIMURA, MT; HORI, SH</t>
  </si>
  <si>
    <t>ENERGY-STORAGE DURING REPRODUCTIVE DIAPAUSE IN THE DROSOPHILA-MELANOGASTER SPECIES GROUP</t>
  </si>
  <si>
    <t>Temperate species of the Drosophila melanogaster group enter reproductive diapause for overwintering in response to short daylength. During the prediapause period they accumulate triacylglycerols, but not glycogen, as energy resources. The capacity for storing triacylglycerols differs between species, and appears to be closely correlated with diapause and cold-hardiness; cool-temperate species, such as those of the auraria species complex, which enter a deep diapause and are highly cold-hardy, accumulate larger quantities of triacylglycerols than warm-temperate species, such as D. rufa and D. lutescens, which enter a weak diapause and are less cold-hardy. Among the cool-temperate species, D. subauraria occurs at a higher latitude and has the greatest capacity for accumulating triacylglycerols. A subtropical species, D. takahashii, which has no diapause in nature and is not cold-hardy, is unable to store the same quantities of triacylglycerols as temperate species.</t>
  </si>
  <si>
    <t>10.1007/BF00357524</t>
  </si>
  <si>
    <t>WOS:A1992HR19100002</t>
  </si>
  <si>
    <t>PROBER, SM</t>
  </si>
  <si>
    <t>ENVIRONMENTAL-INFLUENCES ON THE DISTRIBUTION OF THE RARE EUCALYPTUS-PALIFORMIS AND THE COMMON E-FRAXINOIDES</t>
  </si>
  <si>
    <t>Eucalyptus paliformis is restricted to seven small populations within an area of &lt; 5 km2 on the Wadbilliga Plateau of south-eastern NSW. It occurs as a dominant tree in habitats superficially similar to those of the more widespread E. fraxinoides, which dominates forests immediately adjacent to the E. paliformis populations. This study examined factors which may influence the replacement of E. fraxinoides by E. paliformis, and similarly, factors which exclude E. paliformis from sites dominated by E. fraxinoides. Seedling growth and competition experiments indicated that E. fraxinoides outcompetes E. paliformis under unburnt field conditions, on field soils, under high and low moisture regimes, under high light and high nutrient conditions, and under a range of temperature regimes. Thus, it is likely that E. paliformis is excluded from E. fraxinoides sites by competition. However, further investigation of the competitive relationship between the two species under recently-burnt conditions is still required to test this hypothesis. The exclusion of E. fraxinoides from E. paliformis sites is unlikely to be due to soil types or moisture regimes. Further, temperature regimes do not appear to be important in reducing the competitive advantage of E. fraxinoides over E. paliformis, leaving survival at low temperature extremes as the most promising avenue for further investigation. Temperature measurements, and evidence for low temperature dormancy mechanisms in seeds of E. paliformis but not E. fraxinoides, support the hypothesis that E. fraxinoides is excluded from E. paliformis sites by low temperature extremes.</t>
  </si>
  <si>
    <t>Prober, Suzanne/G-6465-2010</t>
  </si>
  <si>
    <t>Prober, Suzanne/0000-0002-6518-239X</t>
  </si>
  <si>
    <t>10.1111/j.1442-9993.1992.tb00780.x</t>
  </si>
  <si>
    <t>WOS:A1992HL05500007</t>
  </si>
  <si>
    <t>PALMER, WA; HASELER, WH</t>
  </si>
  <si>
    <t>THE HOST SPECIFICITY AND BIOLOGY OF TRIRHABDA-BACHARIDIS (WEBER) (COLEOPTERA, CHRYSOMELIDAE), A SPECIES INTRODUCED INTO AUSTRALIA FOR THE BIOLOGICAL-CONTROL OF BACCHARIS-HALIMIFOLIA L</t>
  </si>
  <si>
    <t>The chrysomelid beetle, Trirhabda bacharidis (Weber), was studied as a biological control agent for Baccharis halimifolia L. in Australia. Trirhabda bacharidis was usually univoltine. Larvae appeared in late winter-early summer, adults approximately two months later, and eggs then remained dormant until their eclosion at the end of winter. Natural hosts for the insect include B. halimifolia and B. neglecta Britton. Host specificity tests using 64 economically important plant species showed that both larvae and adults fed exclusively on Baccharis foliage and that the insect was safe to import into Australia. Trirhabda bacharidis was released in Australia in 1969 and established at a number of sites in southeastern Queensland. It showed poor dispersal powers and over the next 15 years was dispersed artificially. It eventually established on only a small proportion of the weed's range. In localized areas it caused severe defoliation. The insect changed its phenology in Australia, where larvae emerge in autumn and pupae overwinter. This change may have contributed to the failure to establish in many areas.</t>
  </si>
  <si>
    <t>Palmer, William/D-7234-2011</t>
  </si>
  <si>
    <t>WOS:A1992HQ31600010</t>
  </si>
  <si>
    <t>GALICHET, PF; GIRARD, R; COUSIN, M</t>
  </si>
  <si>
    <t>ARCHANARA-SPARGANII - DIAPAUSE INTENSIFICATION INDUCED BY TEMPERATURE IN THE EGGS OF ARCHANARA-SPARGANII - ECOLOGICAL IMPLICATIONS</t>
  </si>
  <si>
    <t>Egg incubation of A. sparganii Esper (Lepidoptera: Noctuidae) requires 8 to 9 months under natural conditions extending from the early summer to early spring of the next year. The egg development is interrupted by an obligatory diapause at an early stage of embryogenesis. The whole of the egg's incubation can be concluded at a constant temperature within the range 8-degrees-C-21-degrees-C. The intensity of diapause has been found to be directly correlated with rising temperatures from 11-degrees-C to 21-degrees-C, applied for 15 days immediately after egg laying. None of the experimental temperature regimes tested prevented the occurrence of diapause, the incubation period could however be reduced to a quarter of its natural duration thus allowing larvae to hatch before winter. These results afford a better understanding of the life cycle modifications observed throughout the geographical range. A rapid loss in the receptivity of the main host plant towards young larvae makes of an early diapause a necessity under the mediterranean climate.</t>
  </si>
  <si>
    <t>10.1111/j.1570-7458.1992.tb00668.x</t>
  </si>
  <si>
    <t>WOS:A1992HQ64100009</t>
  </si>
  <si>
    <t>SPEIGHT, MR; KELLY, PM; STERLING, PH; ENTWISTLE, PF</t>
  </si>
  <si>
    <t>FIELD APPLICATION OF A NUCLEAR POLYHEDROSIS-VIRUS AGAINST THE BROWN-TAIL MOTH, EUPROCTIS-CHRYSORRHOEA (L) (LEP, LYMANTRIIDAE)</t>
  </si>
  <si>
    <t>A field trial of a naturally occurring, nuclear polyhedrosis virus as a bioinsecticide for control of the Brown-tail moth, Euproctis chrysorrhoea, is described. The trial was carried out in the autumn on a non-outbreak population of second instar larvae on Rubus sp. bushes in southern England. Despite erratic droplet coverage generated by a hand held, fan assisted ULV sprayer (Turbair Fox), a series of doses produced a clearly defined primary infection response peaking at ca. 70% at 1 x 10(9) PIBs/ml. The development of these infections was slow and most mortality occurred during or shortly after winter diapause. Secondary infection peaks in the spring were unpredictable, but occurred in many plots across the dose range. The data suggest that the virus would be a useful, environmentally acceptable insecticide for control of this insect in sensitive areas during pest outbreaks.</t>
  </si>
  <si>
    <t>10.1111/j.1439-0418.1992.tb00667.x</t>
  </si>
  <si>
    <t>WOS:A1992HM30700011</t>
  </si>
  <si>
    <t>KERN, WH; KOEHLER, PG; PATTERSON, RS</t>
  </si>
  <si>
    <t>DIEL PATTERNS OF CAT FLEA (SIPHONAPTERA, PULICIDAE) EGG AND FECAL DEPOSITION</t>
  </si>
  <si>
    <t>The quantity of eggs and feces deposited by replicate populations of cat fleas, Ctenocephalides felis (Bouche), from domestic house cats, Felis catus, were recorded at 1-h intervals over a 24-h period, in a photoperiod of 12:12 (L:D) (photophase, 0600-1800 hours [EST]). Egg production averaged 23.96 +/- 0.83 eggs per female per day and was greatest from 2400 to 0300 hours and lowest from 0700 to 0900 hours and from 1700 to 1900 hours. Daily fecal deposition was 0.77 +/- 0.03 mg feces per flea and did not vary significantly among hours. Flea eggs and adult feces were dropped continuously from infested cats, but significantly more eggs were shed at times of day when cats normally rest. More feces are concentrated in the small areas where cats rest than over the large areas they roam. Consequently, eggs and feces would not be deposited uniformly throughout the hosts home range, resulting in a clumped distribution of larval development sites at host resting areas.</t>
  </si>
  <si>
    <t>10.1093/jmedent/29.2.203</t>
  </si>
  <si>
    <t>WOS:A1992HG77200011</t>
  </si>
  <si>
    <t>BERARDINELLI, JG; GODFREY, RW; ADAIR, R; LUNSTRA, DD; BYERLEY, DJ; CARDENAS, H; RANDEL, RD</t>
  </si>
  <si>
    <t>CORTISOL AND PROLACTIN CONCENTRATIONS DURING 3 DIFFERENT SEASONS IN RELOCATED BRAHMAN AND HEREFORD BULLS</t>
  </si>
  <si>
    <t>The objective of this study was to evaluate seasonal changes of cortisol and prolactin (PRL) concentrations in Brahman and Hereford bulls moved to locations that differ in geographical and environmental conditions. Postpubertal Hereford bulls from Montana (n = 15) and Nebraska (n = 15) and Brahman bulls from Texas (n = 18) were located in or relocated to Montana, Nebraska or Texas so that each location had 5 Montana Herefords, 5 Nebraska Herefords and 6 Texas Brahman bulls. Blood samples were collected at 20-minute intervals for 8 hours in November (Fall 1), April (Spring) and November (Fall 2) of the next year. These dates corresponded to 6, 12 and 18 months, respectively, after relocation in May of the first year. Cortisol concentrations were higher (P &lt; 0.05) in Fall 1 than in Fall 2 and were higher (P &lt; 0.05) for bulls in Montana than for bulls in Texas. The decrease in cortisol concentrations from Fall 1 to Fall 2 was negatively related (P &lt; 0.05) to age and weight. There was a three-way interaction (P &lt; 0.05) of breed-type origin, location and season for PRL concentrations. Seasonal patterns of PRL concentrations differed between relocated Texas Brahman and Hereford bulls, and patterns for relocated bulls differed from those of the nonrelocated bulls. Seasonal patterns of PRL were influenced to a greater extent by relocation in Texas Brahman bulls than in Hereford bulls.</t>
  </si>
  <si>
    <t>Randel, Ronald/W-2108-2019</t>
  </si>
  <si>
    <t>10.1016/0093-691X(92)90144-G</t>
  </si>
  <si>
    <t>WOS:A1992HG84900010</t>
  </si>
  <si>
    <t>ENZYME VARIATIONS AMONG JAPANESE POPULATIONS OF THE 2-SPOTTED SPIDER-MITE, TETRANYCHUS-URTICAE KOCH</t>
  </si>
  <si>
    <t>Genetic variations in esterase, PGI and GA-6PD among 10 Japanese populations of the two-spotted spider mite, Tetranychus urticae KOCH, were studied by polyacrylamide gel electrophoresis. Esterase and PGI were polymorphic in some populations while GA-6PD was monomorphic in all studied populations. Variability of esterase was very high in two northern populations and it seemed to decline with latitude. On the other hand, no particular geographic pattern was found in allele distribution of the PGI loci.</t>
  </si>
  <si>
    <t>10.1303/aez.27.141</t>
  </si>
  <si>
    <t>WOS:A1992HG91300016</t>
  </si>
  <si>
    <t>LANDA, K</t>
  </si>
  <si>
    <t>SEASONAL DECLINES IN OFFSPRING FITNESS AND SELECTION FOR EARLY REPRODUCTION IN NYMPH-OVERWINTERING GRASSHOPPERS</t>
  </si>
  <si>
    <t>In this study, I examine the effects of natural and experimentally induced variation in life cycle timing on offspring fitness in Arphia sulphurea and Chortophaga viridifasciata, to understand the selective pressures shaping phenology in these two species of nymph-overwintering grasshoppers. Because these species lack embryonic diapause, hatching varies over a two month range under natural conditions. I used a cold treatment to delay hatching of some egg pods and extend the natural range of hatching dates. Due to the shorter time for growth and poorer growing conditions late in the fall, late-hatching nymphs of both species grew to a smaller size before winter and suffered higher overwinter mortality, compared to early nymphs. In addition, late nymphs that did survive the winter became reproductive later in the following year's breeding season. Size-dependent mortality of offspring during the winter is a strong selective pressure favoring early reproduction in these species. Female adult life history traits appear responsive to the seasonal declines in offspring fitness, in that late-maturing females began reproducing sooner after adult maturation and reproduced at a more rapid rate, even at the expense of having shorter adult longevity and producing fewer total egg pods. Experimental manipulations were crucial in understanding the fitness consequences of intrapopulation variation in the timing of specific life-cycle events for these species.</t>
  </si>
  <si>
    <t>10.2307/2409809</t>
  </si>
  <si>
    <t>WOS:A1992HD99300010</t>
  </si>
  <si>
    <t>GROETERS, FR; SHAW, DD</t>
  </si>
  <si>
    <t>ASSOCIATION BETWEEN LATITUDINAL VARIATION FOR EMBRYONIC-DEVELOPMENT TIME AND CHROMOSOME STRUCTURE IN THE GRASSHOPPER CALEDIA-CAPTIVA (ORTHOPTERA, ACRIDIDAE)</t>
  </si>
  <si>
    <t>From southeastern Queensland to southern Victoria over a transect of 11-degrees latitude, the Moreton taxon of the Australian grasshopper Caledia captiva exhibits a cline in chromosome structure that involves change from a metacentric to an acrocentric genome. In this study, we show that embryonic development time covaries with chromosome structure along the transect. Both development time and chromosome short arm length exhibit an overall negative correlation with latitude, but with maxima just south of the northern limit of the taxon's distribution. Selection for such a pattern appears to arise from changes in voltinism along the cline in season length that exists along the transect. Populations with the highest temperature thresholds for avoidance of embryonic diapause also have the slowest development time and probably represent the northern extreme of a primarily univoltine life cycle. North of this region bivoltinism increases in frequency and, as expected from a split of the season length, development time decreases. Maximum chromosome short arm length occurs in the vicinity of the northern univoltine populations, rather than at the limit of distribution where bivoltinism prevails. We conclude that variation in chromosome structure could be contributing to the heritable variation for development time that forms the basis for adaptive change in this trait. These results provide justification for investigating causal relationships between chromosome structure and development time, with an ultimate aim of understanding the adaptive significance of chromosomal variation in C. captiva.</t>
  </si>
  <si>
    <t>10.2307/2409819</t>
  </si>
  <si>
    <t>WOS:A1992HD99300020</t>
  </si>
  <si>
    <t>STEVENS, RG; DAVIS, S; THOMAS, DB; ANDERSON, LE; WILSON, BW</t>
  </si>
  <si>
    <t>ELECTRIC-POWER, PINEAL FUNCTION, AND THE RISK OF BREAST-CANCER</t>
  </si>
  <si>
    <t>FASEB JOURNAL</t>
  </si>
  <si>
    <t>Breast cancer is the leading cause of cancer death in women in the industrialized world, and the rates of breast cancer incidence are rising. Although risk is high in industrialized societies, it is low in nonindustrialized areas. The search for the causes of breast cancer has not yet yielded a convincing explanation for the geographic and temporal patterns in the occurrence of breast cancer. Generation of electric power is a hallmark of industrialization, and two products of electric power, light-at-night (LAN) and electromagnetic fields (EMF), may affect breast cancer risk. Exposure to either LAN or EMF can decrease production of melatonin by the pineal gland. Melatonin, in turn, has been shown to suppress mammary tumorigenesis in experimental animals. Moreover, recent epidemiological findings indicate an increased risk of breast cancer in workers occupationally exposed to EMF. On the basis of these considerations, it is proposed that the use of electrical power accounts, in part, for the higher risks of breast cancer in industrialized societies.</t>
  </si>
  <si>
    <t>0892-6638</t>
  </si>
  <si>
    <t>1530-6860</t>
  </si>
  <si>
    <t>WOS:A1992HE39000008</t>
  </si>
  <si>
    <t>DUMERLE, P; BRUNET, S; CORNIC, JF</t>
  </si>
  <si>
    <t>POLYPHAGOUS POTENTIALITIES OF CHORISTONEURA-MURINANA (HB) (LEP, TORTRICIDAE) - A MONOPHAGOUS FOLIVORE EXTENDING ITS HOST RANGE</t>
  </si>
  <si>
    <t>Choristoneura murinana (Hb.), which has long been regarded as monophagous on Abies alba, has relatively broad polyphagous capabilities, although these are apparently restricted to several genera of the subfamily Abietoideae in the Pinaceae. The date of budburst seems to be the most important factor that determines which species of Abietoideae are suitable. However, because of both the interpopulation variation in the date at which the budworm larvae emerge from hibernation, and the variable phenology within each Abietoideae species, it is improbable that the selection exercised by this factor would be very severe. C. murinana can complete its entire life cycle on the following European Abietoideae: Abies alba, A. borisii regis, A. cephalonica and Picea abies. This latter, however, is a very poor quality host, and it even seems that the budworm can maintain persistent populations on it only if it occurs with A. alba. The resistance of P. abies to the budworm might be the result both of a late budburst date and tough scales covering the tips of its swelling buds. As a consequence of the increasing use of various exotic Abietoideae species in Europe for both ornamental and forestry purposes, the host range of C. murinana is likely to increase. For example, it has already become established on Cedrus atlantica, and there is evidence that it is capable of establishing itself on Abies grandis, Pseudotsuga menziesii, and most of the Mediterranean Abies, including A. nordmanniana.</t>
  </si>
  <si>
    <t>WOS:A1992HE41400004</t>
  </si>
  <si>
    <t>GEHRKEN, U; SOUTHON, TE</t>
  </si>
  <si>
    <t>SUPERCOOLING IN A FREEZE-TOLERANT CRANE-FLY LARVA, TIPULA SP</t>
  </si>
  <si>
    <t>The freezing curves of individuals of Tipula sp. revealed two markedly separate freezing events during winter. The initial freezing event occurred at about -3-degrees-C, the second at about -5-degrees-C. Larvae survived freezing to -10-degrees-C and contained about 30% unfreezable water. Larvae ligated close to the anus supercooled to -5-degrees-C, yet did not survive freezing. The drop in relative water content from about 81-76% gave rise to a somewhat smaller depression of haemolymph melting point than what should be expected from the water loss. Thus, the data indicated that osmolytes must have been removed rather than added to the body fluid of hibernating larvae. Ice-nucleating agents present in excised alimentary tracts and in haemolymph samples promoted freezing in the temperature range from -5 to -7-degrees-C. In larvae ligated close to the anus to prevent a leakage of rectal water, freezing occurred at temperatures equivalent to those of their excised alimentary tracts which contained the most powerful ice nucleators in the organism. Therefore, rectal fluid which moistens the body surface surrounding the anus, appeared to be the prime nucleating site. Thus, freezing is initiated when rectal fluid freezes outside the animal and ice propagates throughout the tissue. The remarkably high supercooling point of intact larvae moreover suggests that they rely upon freezing by inoculation rather than by extracellular ice nucleators.</t>
  </si>
  <si>
    <t>10.1016/0022-1910(92)90042-C</t>
  </si>
  <si>
    <t>WOS:A1992HM10700007</t>
  </si>
  <si>
    <t>ABENSPERGTRAUN, M; DEBOER, ES</t>
  </si>
  <si>
    <t>THE FORAGING ECOLOGY OF A TERMITE-EATING AND ANT-EATING SPECIALIST, THE ECHIDNA TACHYGLOSSUS-ACULEATUS (MONOTREMATA, TACHYGLOSSIDAE)</t>
  </si>
  <si>
    <t>This study investigates the effect of food distribution on the selection of foraging habitats, and the relationship between food availability, diet, ambient temperature, activity, use of shelter and energy budgets, in a termite- and ant-eating mammal, the echidna, Tachyglossus aculeatus. In two Nature Reserves in the wheatbelt of Western Australia, 10 adults and six juveniles were radio-tracked for 11 months during 1988. Animals were weighed monthly and their fresh faeces collected for dietary analysis. Available termite and ant energy was measured simultaneously in habitats where the echidnas foraged: woodland, mallee**, shrubland and heath. Termite energy formed the principal food of echidnas, possibly because of their greater abundance. Highest ingestion rates of termite energy during the hottest time of year may reflect increased moisture requirements. Adult animals preferred woodland and mallee for foraging, possibly because termite and ant energy was highest there. Juveniles exhibited no obvious habitat preference. Echidnas were active year-round, with foraging peaks during spring and autumn, and animals gained weight then. Despite termite energy being highest in winter, echidnas were in negative energy balance during this period, possibly because they make smaller foraging efforts and have higher thermoregulatory costs. Foraging was principally nocturnal in summer, and mixed nocturnal/diurnal in winter. No foraging was observed below 9-degrees and above 32-degrees-C, with a preferred range of 16-20-degrees-C. Echidnas were not apparently food-limited because: (a) both adult and juvenile animals maintained, or gained, body weight even when termite energy was low; (b) juveniles foraged anywhere, irrespective of habitat, but still gained weight; and (c) there was no evidence for hibernation by wheatbelt echidnas, unlike in other parts of Australia where echidnas routinely hibernate in winter, possibly in response to food shortage. However, echidnas did show signs of short-term torpor. Echidnas were active throughout the year, possibly because food was unlimited, and because use of subterranean shelter reduced thermoregulatory costs. The results of this study suggest that food distribution and ambient temperature play an important role in influencing daily and seasonal foraging activity in wheatbelt echidnas.</t>
  </si>
  <si>
    <t>10.1111/j.1469-7998.1992.tb03837.x</t>
  </si>
  <si>
    <t>WOS:A1992HE27200005</t>
  </si>
  <si>
    <t>MOGI, M</t>
  </si>
  <si>
    <t>TEMPERATURE AND PHOTOPERIOD EFFECTS ON LARVAL AND OVARIAN DEVELOPMENT OF NEW-ZEALAND STRAINS OF CULEX-QUINEQUEFASCIATUS (DIPTERA, CULICIDAE)</t>
  </si>
  <si>
    <t>Effects of temperature and day length on larval and ovarian development and blood-feeding rates of two New Zealand strains of Culex quinquefasciatus Say were studied in the laboratory and compared with those of C. quinquefasciatus of the tropical Fiji Islands and C. pipiens pallens Coquillett of north temperate Japan. Developmental zero (almost-equal-to 10-degrees-C) and thermal constant for larval plus pupal development (139 degree-days (DD) for male and 150 for female) did not differ among the four strains. First follicles of females reared at 15-degrees-C and a photophase of 10 h (hereinafter designated as degrees-C-h) were shorter than those at 28-degrees-C-16 h by almost-equal-to 15% in both New Zealand and Fiji strains. Feeding rates of Fiji females were little influenced by temperature-day length conditions. Feeding rates of New Zealand strains decreased under low temperature-short day length conditions, but almost-equal-to 30% of females took blood within 1 mo after emergence at 15-degrees-10 h. In contrast, females from Saga, north temperate Japan, had conspicuously smaller (reduction rate almost-equal-to 50%) follicles at 15-degrees-C-10 h and rarely took blood within 2 mo after emergence. It was concluded that New Zealand strains of C. quinquefasciatus have no distinct ovarian diapause. Southernmost distributions of C. quinquefasciatus reported in the literature correspond well to the July 10-degrees-C isotherm in the Southern Hemisphere, but considerable discrepancies exist between northernmost distributions and the january 10-degrees-C isotherm in the Northern Hemisphere.</t>
  </si>
  <si>
    <t>10.1093/aesa/85.1.58</t>
  </si>
  <si>
    <t>WOS:A1992HB55200009</t>
  </si>
  <si>
    <t>GRIGG, G; BEARD, L; GRANT, T; AUGEE, M</t>
  </si>
  <si>
    <t>BODY-TEMPERATURE AND DIURNAL ACTIVITY PATTERNS IN THE PLATYPUS (ORNITHORHYNCHUS-ANATINUS) DURING WINTER</t>
  </si>
  <si>
    <t>Using implanted radiotransmitters, we monitored body temperatures in five platypuses ranging freely in the Thredbo River in Australia's southern alps between April and October 1988, where the water gets as cold as any that a platypus is likely to encounter. Activity pattern showed a distinct daily cycle. No evidence of hibernation or even brief periods of torpor was found, all individuals maintaining body temperatures close to 32-degrees-C throughout the winter (mean+/-s.d., 32.08 +/- 0.75-degrees-C, range 29.2-34.6-degrees-C, n = 2237). No differences were found between the means or the variances of body temperatures of animals during day-time rest in stream-bank burrows and those during night-time foraging in winter at temperatures as low as 1.0-degrees-C.</t>
  </si>
  <si>
    <t>10.1071/ZO9920135</t>
  </si>
  <si>
    <t>WOS:A1992JE29800003</t>
  </si>
  <si>
    <t>JONES, RE</t>
  </si>
  <si>
    <t>PHENOTYPIC VARIATION IN AUSTRALIAN EUREMA SPECIES</t>
  </si>
  <si>
    <t>Australian butterflies in the tropical pierid genus Eurema (the grass yellows) exhibit seasonal phenotypic changes in both size and colour pattern. In four of the five species, smaller adults were present during the summer and autumn wet season than during the cooler winter-spring dry season. The fifth species, E. hecabe, showed the reverse pattern, being largest when it first appeared late in the wet season and becoming smaller as the dry season progressed. When reared in the laboratory, however, all five species produced larger adults when reared at lower temperatures, and at least two of the species also produced larger adults at shorter photoperiods. In the case of E. hecabe, juvenile overcrowding and resource limitation may prevent the potential size increase during the cooler dry season from occurring. All five species had darker markings during the cooler dry season, and in two of them, E. herla and E. laeta, there was also a change in the ground colour of the underwing from yellow to pink or brown. The darker markings may serve a thermoregulatory function, as in other pierids, but the change in colour probably functions to allow E. herla and E. laeta, which diapause as adults during the dry season, to be more cryptic as the grasslands they occupy dry off and change colour. In all species except E. herla, the range of variation in dark markings observed in the field could be reproduced in the laboratory by varying the temperatures and/or photoperiods at which the juvenile stages were reared (darker individuals were produced at lower temperatures and shorter photoperiods). The change in ground colour in E. herla and E. laeta, however, was not reproduced in laboratory rearings, either by changing photoperiod and temperatures, or by rearing animals at low humidities, suggesting that an additional cue may be needed to induce this shift in phenotype.</t>
  </si>
  <si>
    <t>10.1071/ZO9920371</t>
  </si>
  <si>
    <t>WOS:A1992JY01600004</t>
  </si>
  <si>
    <t>COONEY, JD; DEGRAEVE, GM; MOORE, EL; LENOBLE, BJ; POLLOCK, TL; SMITH, GJ</t>
  </si>
  <si>
    <t>EFFECTS OF ENVIRONMENTAL AND EXPERIMENTAL-DESIGN FACTORS ON CULTURING AND TOXICITY TESTING OF CERIODAPHNIA-DUBIA</t>
  </si>
  <si>
    <t>The U.S. Environmental Protection Agency (EPA) has developed a 7-d toxicity test to evaluate effects of effluents on Ceriodaphnia dubia survival and reproduction. This study evaluated effects of laboratory culture and test procedures on Ceriodaphnia dubia survival and reproduction. Parameters such as temperature, food concentration, beaker size, solution-renewal frequency, light quality, illumination, photoperiod, water type, and test organism age were evaluated to determine how these culture and test parameters affected individual culturing success and acceptability and reproducibility of toxicity test results. Test parameters proposed by the EPA were evaluated under controlled laboratory conditions by varying levels of individual environmental or experimental design parameters to determine an acceptable range of responses for survival and reproduction, both with and without a reference toxicant. For those parameters not specified by the EPA (e.g., water hardness, light quality), commonly used ranges for those parameters were evaluated. Results provided a decision matrix of acceptable ranges for individual environmental and experimental design parameters that were used to optimize the test parameters for conducting 7-d effluent tests with Ceriodaphnia dubia. Overall, of the studied test parameters, renewal frequency and photoperiod were the primary factors affecting culture and toxicity test success. In this study, the EPA restriction on Ceriodaphnia dubia age at test initiation was not critical, as long as all organisms were &lt;24 h old and randomly distributed among the test concentrations.</t>
  </si>
  <si>
    <t>10.1897/1552-8618(1992)11[839:EOEAED]2.0.CO;2</t>
  </si>
  <si>
    <t>WOS:A1992HY97600012</t>
  </si>
  <si>
    <t>BELL, CH</t>
  </si>
  <si>
    <t>TIME, CONCENTRATION AND TEMPERATURE RELATIONSHIPS FOR PHOSPHINE ACTIVITY IN TESTS ON DIAPAUSING LARVAE OF EPHESTIA-ELUTELLA (HUBNER) (LEDIDOPTERA, PYRALIDAE)</t>
  </si>
  <si>
    <t>PESTICIDE SCIENCE</t>
  </si>
  <si>
    <t>The activity of phosphine against diapausing larvae of Ephestia elutella was shown to depend on several different interactions of duration of exposure, temperature and gas concentration. Using the model proposed by Knight, (C - C0) x (t - t0) = k, a constant for mortality, the minimum effective concentration C0 was raised and the minimum effective exposure t0 extended as temperatures were increased. The effect of temperature on these thresholds was reduced at higher mortality levels. A range of concentration levels, influenced by temperature, elicited an increase in tolerance at the LD99 level over that evident at higher or lower concentrations. These concentration ranges were 0.9-2.1 mg litre-1 at 25-degrees-C, 0.7-2.3 mg litre-1 at 20-degrees-C and 0.1-1.5 mg litre-1 at 15-degrees-C. A mathematical model was fitted to relate concentration and time thresholds, mortality and temperature. At the LD50 level, values for t0 ranged from 2.5 h at 15-degrees-C to 5.0 h at 25-degrees-C. C0 values increased from about 0.6 to 7.0-mu-g litre-1 over this temperature range. At the LD99 level, t0 values ranged from 21 to 28 h and C0 values from 11 to 19-mu-g litre-1. Phosphine appeared most effective at each temperature at concentrations from about 40 to 60-100-mu-g litre-1.</t>
  </si>
  <si>
    <t>0031-613X</t>
  </si>
  <si>
    <t>10.1002/ps.2780350310</t>
  </si>
  <si>
    <t>WOS:A1992JK72000009</t>
  </si>
  <si>
    <t>ROSEN, PC</t>
  </si>
  <si>
    <t>COMPARATIVE ECOLOGY AND LIFE-HISTORY OF THE RACER (COLUBER-CONSTRICTOR) IN MICHIGAN</t>
  </si>
  <si>
    <t>The racer, Coluber constrictor foxii, was studied over a six-year period in southeastern Michigan. The minimum age at maturity was 11 months in males and two years in females. Both sexes grew rapidly, exceeded 600 mm SVL at the end of the first full season of growth, and individuals of both sexes attained SVL &gt; 1300 mm. There was no sexual size dimorphism. Autumn body mass was correlated strongly with SVL (r = 0.994). There was a single clutch per year averaging 15.0 eggs, and clutch size was positively correlated with female SVL (r = 0.937). All hatchlings and some yearlings overwintered at dispersed locations, while some yearlings and all large adults overwintered at communal dens. Adults dispersed up to at least 2.2 km from major hibernacula. During the warm season, mean distance between recaptures was 424 m for large adults, 188 m for yearlings, and 62 m for small juveniles. These traits indicate high rates of energy acquisition and use. In contrast, adult survivorship appears to have been low, at an estimated 0.54 per annum. Adult and subadult survivorship appear to be uncertain because of winter frost penetration, consistent with a bet-hedging hypothesis explaining life-history differences among this population and those previously studied in Kansas and Utah. Published data on variation of body size throughout the geographic range of the racer were examined to test this hypothesis; small body sizes found in subspecies inhabiting relatively stable climatic regions were not consistent with the hypothesis. Instead, racer size and diet, and the presence of snake species with similar habits and diets, were correlated across the geographic range of the racer.</t>
  </si>
  <si>
    <t>10.2307/1446085</t>
  </si>
  <si>
    <t>WOS:A1991GW22100002</t>
  </si>
  <si>
    <t>PEN, LJ; POTTER, IC</t>
  </si>
  <si>
    <t>REPRODUCTION, GROWTH AND DIET OF GAMBUSIA-HOLBROOKI (GIRARD) IN A TEMPERATE AUSTRALIAN RIVER</t>
  </si>
  <si>
    <t>AQUATIC CONSERVATION-MARINE AND FRESHWATER ECOSYSTEMS</t>
  </si>
  <si>
    <t>1. The biology of Gambusia holbrooki in the Collie River in southwestern Australia is described using data obtained from seine samples collected at 4-6 weekly intervals over two years. 2. Females which had overwintered in the river bred between October and February (spring-breeding group) and then died. Some of the large representatives of the resultant cohort of males and females bred between January and March (summer-breeding group) and then also died. The offspring of these larger individuals and the smaller fish did not start breeding until the following spring, when they constituted the spring-breeding group of the following breeding season. Breeding occurred when temperatures were above 15-16-degrees-C and day length exceeded 750-780 min. The increase in the mean length of the spring group of pregnant females from 33 mm in October to 52 mm in January was accompanied by a rise in mean fecundity from 33 to 131. 3. In the Collie River, G. holbrooki is a generalist carnivore, feeding at the water surface and throughout the water column. Gut contents of a wide size range of G. holbrooki from each season contained neither the eggs, larvae, juveniles nor adults of any of the three indigenous fish species found in the system. Moreover, there was no evidence that G. holbrooki exhibited agonistic behaviour, such as fin clipping, towards these native fish. 4. Coexistence of the three indigenous species with G. holbrooki, and thereby their conservation, is facilitated by the outcome of different spawning times and localities. Thus, the early life-history stages of the indigenous species, which are most susceptible to predation, are typically produced in tributary creeks or flood waters between late winter and late spring, some time before the breeding of G. holbrooki results in a population explosion of this exotic species in the main channel of the river during summer.</t>
  </si>
  <si>
    <t>1052-7613</t>
  </si>
  <si>
    <t>10.1002/aqc.3270010205</t>
  </si>
  <si>
    <t>WOS:A1991HG05300004</t>
  </si>
  <si>
    <t>KUKAL, O; AYRES, MP; SCRIBER, JM</t>
  </si>
  <si>
    <t>COLD TOLERANCE OF THE PUPAE IN RELATION TO THE DISTRIBUTION OF SWALLOWTAIL BUTTERFLIES</t>
  </si>
  <si>
    <t>A steep decline in the diversity of swallowtail butterfly species at high latitudes could be due to limited cold tolerance of overwintering pupae. If this is so, species with unusually northerly distributions should be unusually cold tolerant. We compared the northerly distributed Papilio canadensis with its southern relative, P. glaucus. Pupae were exposed for 2-5 months to four acclimatization treatments: outdoors in Alaska, outdoors in Michigan constant 5-degrees-C. Field temperatures encountered by pupae in Alaska were lower than in Michigan. The supercooling point of P. glaucus pupae was unaffected by acclimatization (mean +/- SE = -23.5 +/- 0.52-degrees-C). The supercooling point of P. canadensis pupae did not differ from that of P. glaucus pupae, except following acclimatization in Alaska, when it dropped to -27.0 +/- 0.55-degrees-C. Survival of pupae in Michigan was high for all populations (70-90%); in Alaska, survival of P. canadensis was just as high, but survival of P. glaucus dropped to 14%. Freezing was usually fatal in both species, but death was not immediate. No pupae survived 6 weeks at -25-degrees-C. Trehalose was the most conspicuous metabolite revealed by nuclear magnetic resonance spectroscopy of live pupae and hemolymph. Labelled glucose was metabolized differently by the two species, which may underly the difference in acclimation potential and cold tolerance. The results support the hypothesis that winter temperatures limit swallowtail distributions.</t>
  </si>
  <si>
    <t>10.1139/z91-427</t>
  </si>
  <si>
    <t>WOS:A1991HL31300015</t>
  </si>
  <si>
    <t>RODRIGUEZRAMIREZ, J; LEWIS, AR</t>
  </si>
  <si>
    <t>REPRODUCTION IN THE PUERTO-RICAN TEIIDS AMEIVA-EXSUL AND A-WETMOREI</t>
  </si>
  <si>
    <t>We studied patterns of reproduction for the teiid lizards Ameiva exsul Cope and Ameiva wetmorei Stejneger for 1 yr in southwestern Puerto Rico. Reproduction, indexed by follicle, egg, and sperm production, and relative testis size, ceased entirely or was greatly depressed from October through January for both species. Day length was the environmental variable most closely associated with reproductive condition. Fat bodies of females reached minimal size during the months of oviposition. The larger species, A. exsul, had a larger clutch size (xBAR = 2.0) than A. wetmorei (xBAR = 1.0), but the proportion of body mass invested per clutch was similar for both species.</t>
  </si>
  <si>
    <t>WOS:A1991GU13700002</t>
  </si>
  <si>
    <t>TAKAFUJI, A; SO, PM; TSUNO, N</t>
  </si>
  <si>
    <t>INTER-POPULATION AND INTRA-POPULATION VARIATIONS IN DIAPAUSE ATTRIBUTE OF THE 2-SPOTTED SPIDER-MITE, TETRANYCHUS-URTICAE KOCH, IN JAPAN</t>
  </si>
  <si>
    <t>Populations of the two-spotted spider mite, Tetranychus urticae Koch collected from various localities and from various host plants in Japan showed wide variations in diapause attribute. Diapause percentages at 18-degrees-C/9L15D varied from nearly 100% in the north to 0% in the south-west. At intermediate latitudes the mites showed wide inter-population variations. Populations on herbaceous hosts in vinyl- or glass-houses gave significantly lower incidence of diapause than those on roses and deciduous fruit trees. Presence of winter hosts and better host quality under protected environments seemed to favour non-diapausing mites. The temperature threshold for diapause expression also varied widely among local populations. Northern populations consistently had higher and less variable thresholds than populations at intermediate latitudes with thresholds between 15 and 18-degrees-C. Inbred lines derived from a population in Kyoto exhibited a wide variation in diapause percentage at 18-degrees-C. These results show that diapause in T. urticae is a quantitative threshold trait and that populations in central Japan consist of a variety of genotypes with different diapause traits. This might provide a genetic source for adaptation to local and temporal variations in environmental conditions.</t>
  </si>
  <si>
    <t>10.1007/BF02513558</t>
  </si>
  <si>
    <t>WOS:A1991HC06400014</t>
  </si>
  <si>
    <t>SAYER, HK; MARSHALL, S; MELLSOP, GW</t>
  </si>
  <si>
    <t>MANIA AND SEASONALITY IN THE SOUTHERN-HEMISPHERE</t>
  </si>
  <si>
    <t>Admissions for mania over a 9-year period in New Zealand were analysed, including data from four separate regions spanning nine degrees in latitude. A spring/summer peak of admissions for mania was found. The four regions showed marked, unexpected variability in seasonality. Regression analyses were performed to test the association of admissions for mania, in the month of admission and the previous month. with mean daily temperature, day length, hours of bright sunshine and mean relative humidity plus the rate of change of each of these variables.</t>
  </si>
  <si>
    <t>Marshall, Stephen/0000-0002-2664-9233</t>
  </si>
  <si>
    <t>10.1016/0165-0327(91)90027-P</t>
  </si>
  <si>
    <t>WOS:A1991GT04700007</t>
  </si>
  <si>
    <t>PSCHORNWALCHER, H</t>
  </si>
  <si>
    <t>DEVELOPMENT AND DIAPAUSE OF DIFFERENT EUROPEAN PROVENANCES OF THE PINE SAWFLY NEODIPRION-SERTIFER (GEOFF) (HYM, DIPRIONIDAE) UNDER IDENTICAL OUTDOOR CONDITIONS</t>
  </si>
  <si>
    <t>Six populations of Neodiprion sertifer from different European latitudes and altitudes were transferred to Delemont in Switzerland and were reared there for a full generation under identical outdoor conditions. Whereas differences in embryonic development and larval feeding period were negligible, pronounced provenance-dependent differences remained in the duration of the summer diapause in the cocoon stage and in the subsequent emergence of adults. The results obtained suggest that genetically heterogenous ecotypes are involved, allowing N. sertifer to adapt phenologically to the wide range of environmental conditions encountered over extensive latitudes and altitudes.</t>
  </si>
  <si>
    <t>10.1111/j.1439-0418.1991.tb01071.x</t>
  </si>
  <si>
    <t>WOS:A1991GP31200010</t>
  </si>
  <si>
    <t>BRUST, RA</t>
  </si>
  <si>
    <t>ENVIRONMENTAL-REGULATION OF AUTOGENY IN CULEX-TARSALIS (DIPTERA, CULICIDAE) FROM MANITOBA, CANADA</t>
  </si>
  <si>
    <t>Temperatures &lt; 21-degrees-C suppressed the expression of autogeny in genetically autogenous females of Culex tarsalis Coquillett from Manitoba, even under a long day photoperiod of 16:8 (L:D). Under short day lengths (8:16), the percentage of autogenous females was suppressed at temperatures from 16 to 28-degrees-C; but at 32-degrees-C, maximum autogenous expression occurred. When genetically similar populations were maintained at 24-degrees-C and exposed to photoperiods from 14:10 to 10:14 (L:D), autogeny was suppressed from a mean of 26% progressively to 1%. When all stages were maintained at 21-degrees-C, pupae were photosensitive (i.e., the percentage of autogenous females was not affected by photoperiods at which larvae were maintained). The percentage of autogenous females in field populations followed the seasonal changes in temperature and photoperiod, demonstrating environmental regulation of facultative autogeny. Autogeny appeared to be genetically stable in Cx. tarsalis. Single families from a long standing laboratory colony (&gt; 60 generations) had the same range (0-80%) in percentage of autogenous females per family as did recent field-collected families from the same geographical location.</t>
  </si>
  <si>
    <t>10.1093/jmedent/28.6.847</t>
  </si>
  <si>
    <t>WOS:A1991GQ59500015</t>
  </si>
  <si>
    <t>FORSSE, E</t>
  </si>
  <si>
    <t>FLIGHT PROPENSITY AND DIAPAUSE INCIDENCE IN 5 POPULATIONS OF THE BARK BEETLE IPS-TYPOGRAPHUS IN SCANDINAVIA</t>
  </si>
  <si>
    <t>Emergence from brood logs, take-off activity and the duration of tethered flight was recorded in the first laboratory generation of the bark beetle Ips typographus L. (Coleoptera: Scolytidae) from five locations (ca 300 km apart) in Sweden and Denmark. Beetles of northerly origin emerged later from brood logs. This pattern was associated with an increasing proportion on non-fliers towards the north. After over-wintering, both the rate of development of flight activity and the proportion of non-fliers were the same among populations. Flight duration of fliers was similar among populations and appeared unaffected by outbreak conditions.</t>
  </si>
  <si>
    <t>10.1111/j.1570-7458.1991.tb02395.x</t>
  </si>
  <si>
    <t>WOS:A1991GR52400007</t>
  </si>
  <si>
    <t>WALDHAUSER, F; BOEPPLE, PA; SCHEMPER, M; MANSFIELD, MJ; CROWLEY, WF</t>
  </si>
  <si>
    <t>SERUM MELATONIN IN CENTRAL PRECOCIOUS PUBERTY IS LOWER THAN IN AGE-MATCHED PREPUBERTAL CHILDREN</t>
  </si>
  <si>
    <t>In children a progressive decrease in nocturnal serum melatonin (MT) has been shown with advancing age, suggesting a reduction in the amplitude of the circadian MT curve with maturation. Whether this alteration of MT levels is related to human sexual maturation or occurs independently remains to be elucidated. Also, the impact of gonadal steroids on the MT rhythm remains an open question. We examined 56 patients (51 females and 5 males) with central precocious puberty (52 idiopathic and 4 neurogenic). Patients were studied before and 3, 6, and 12 months after initiation of GnRH analog treatment. Three hundred and thirty-seven endocrinologically normal subjects (190 males and 147 females) served as controls. In all subjects nocturnal serum MT (blood collection between 2300 and 0100 h) was measured with a highly specific RIA. In young patients, aged 1-5 yr, we found significantly lower MT levels than in age-matched controls. Pubertal patients, aged 5-9 yr, displayed nocturnal MT levels in the same range as control subjects approaching normal pubertal age. In contrast to endocrinologically normal children, there was no age-dependent decrease in nocturnal MT in untreated precocious puberty; rather, it appeared that serum MT had already declined in association with the onset of sexual maturation. Although there was a significant difference in weight between patients and age-matched controls, the low MT values in patients 1-5 yr old were only partly explained by the weight difference (P &lt; 0.0009); their pubertal status also contributed significantly (P &lt; 0.006). Pituitary-gonadal suppression induced by long term GnRH analog treatment did not result in a return to prepubertal MT levels; rather, nocturnal MT decreased during therapy. The collected data indicate that nocturnal serum MT levels are related to sexual maturation, since serum MT is similar in precocious puberty and normal pubertal children. Since suppression of the pituitary-gonadal axis did not result in increases in nocturnal MT levels in young patients with precocity (i.e. return to age-appropriate levels), the reduction of nocturnal MT with normal puberty is not likely to be dependent on pubertal gonadotropin or sex steroid milieu.</t>
  </si>
  <si>
    <t>10.1210/jcem-73-4-793</t>
  </si>
  <si>
    <t>WOS:A1991GF68400017</t>
  </si>
  <si>
    <t>KATOVICH, SA; KULMAN, HM</t>
  </si>
  <si>
    <t>EASTERN PINE SEEDWORM, CYDIA-TOREUTA (LEPIDOPTERA, TORTRICIDAE) IN RED PINE-CONES IN WISCONSIN</t>
  </si>
  <si>
    <t>Cydia toreuta population densities, prolonged diapause behavior, parasitism and adult emergence patterns were examined over four years at two red pine locations in Wisconsin. Last-instar densities ranged from 0.54 to 3.18 per cone. This was considered a wide range for this species in red pine. Population clumping was evident at last-instar densities below 2.90, however no consistent pattern was evident between years. Clumping disappeared at populations greater than 2.90 last-instars. Prolonged diapause varied from 7.8 to 38.9 %. Parasitism rates varied from 10.9 to 46.6 %. Phanerotoma toreuta (Hymenoptera: Braconidae) was the most abundant parasite at both sites and emerged in unison with male C. toreuta. Estimation of percent of last-instars undergoing prolonged diapause prior to spring emergence can be accomplished using forced emergence though cones should be collected after 31 January. Estimation of percent parasitism can be made as early as November. Resident moth populations could be estimated prior to spring flight utilizing this information. Emergence occurred over an approximately 2 week period between mid-May and early June. The majority of male moths emerged prior to females.</t>
  </si>
  <si>
    <t>WOS:A1991HA11600003</t>
  </si>
  <si>
    <t>NUNEZHERNANDEZ, G; WALLACE, JD; HOLECHEK, JL; GALYEAN, ML; KING, DW; KATTNIG, RM</t>
  </si>
  <si>
    <t>MOUNTAIN MAHOGANY AND COTTONSEED MEAL AS SUPPLEMENTS FOR GRASS HAY</t>
  </si>
  <si>
    <t>Sixteen wether lambs (avg weight 34.5 kg) were used to study the influence of 2 sources of supplemental protein, leaves of mountain mahogany (Cercocarpus montanus Raf.) and cottonseed meal, on N digestibility and balance, forage digestibility, and voluntary intake by sheep fed a low-quality grass hay. Treatments were grass hay alone (C), C plus cottonseed meal, C plus mountain mahogany, and C plus mountain mahogany and cottonseed meal. All supplements provided 42 g of supplemental crude protein per head daily. Treatments were assigned to wethers within blocks according to a randomized complete block design. Supplemental N increased (P &lt; 0.01) N digestibility and balance regardless of source; however, lambs supplemented with mountain mahogany digested less (P &lt; 0.01) N, but their N balance did not differ (P &lt; 0.10) from those supplemented with cottonseed meal. Wethers supplemented with mountain mahogany plus cottonseed meal ate more (P &lt; 0.05) organic matter (OM) than the average consumed by those given either of the 2 supplements alone. Protein supplementation did not affect (P &gt; 0.05) OM or fiber digestibility. Range management practices that encourage dormant season utilization of mountain mahogany by ruminants in the Southwest could reduce supplemental protein needs; such practices might include reserving mountain mahogany sites for winter use as well as greater use of mountain mahogany (and other palatable, highly nutritive shrubs) in range restoration programs in mountainous areas.</t>
  </si>
  <si>
    <t>10.2307/4002752</t>
  </si>
  <si>
    <t>WOS:A1991GF82000017</t>
  </si>
  <si>
    <t>YODER, JA; DENLINGER, DL</t>
  </si>
  <si>
    <t>A COMPARISON OF THE WATER-BALANCE CHARACTERISTICS OF TEMPERATE AND TROPICAL FLY PUPAE</t>
  </si>
  <si>
    <t>Water balance characteristics of temperate zone fly pupae are compared with the characteristics of flies inhabiting the tropics. The flies, all of which were reared without diapause, had very similar equilibrium weights that were quite high (a(v) 0.90-0.92), thus implying a limited capacity to absorb water from a subsaturated atmosphere. Likewise, the critical transition temperatures (CTT) were nearly the same for all the flies. Net transpiration rates at 20-degrees-C are a function of size, but the rate is less size dependent as temperature increases. When water loss is examined across a broad temperature range, as described by activation energies, it is apparent that the tropical flies lose water at a greater rate than their temperate zone counterparts. Activation energy may be a good parameter to use in evaluating habitat preference and suitability for a species because it describes water loss as a function of temperature, and thus is likely to be a good indicator of the insect's response to the fluctuating temperatures that occur naturally.</t>
  </si>
  <si>
    <t>10.1111/j.1365-3032.1991.tb00575.x</t>
  </si>
  <si>
    <t>WOS:A1991GD24900011</t>
  </si>
  <si>
    <t>SORENSON, JC</t>
  </si>
  <si>
    <t>ON THE RELATIONSHIP OF PHENOLOGICAL STRATEGY TO ECOLOGICAL SUCCESS - THE CASE OF BROOMSEDGE IN HAWAII</t>
  </si>
  <si>
    <t>Andropogon virginicus L. (broomsedge) is a perennial bunchgrass of temperate origin which was introduced to the Hawaiian Islands early in the 20th Century. Since its introduction broomsedge has become the dominant species of savanna vegetation on the windward sides of Oahu and Hawaii (the Big Island). Despite its ecological success, the phenology of broomsedge - especially the timing of its periods of active growth in the summer and dormancy (or semi-rest) in the winter - is not synchronized with the summer-dry, winter-wet moisture seasonality of its range in Hawaii. Rather, this species responds to a shortening-daylength cue by flowering in late autumn, and the onset of dormancy and the progression of subsequent phenophases seems to be mostly under endogenous control following the flowering response. The lack of synchronization between the onset of active growth by broomsedge and the onset of the rainy season does not conform to the specific assumption that the ecological dominance of the perennial bunchgrass life-form in savanna vegetation results from a coupling of phenological strategy to moisture seasonality. It also brings into question the more general assumption that a perfect coupling of phenology to the prevailing climatic conditions is a prerequisite for ecological success.</t>
  </si>
  <si>
    <t>WOS:A1991GR34500004</t>
  </si>
  <si>
    <t>BURLA, H; BACHLI, G</t>
  </si>
  <si>
    <t>A SEARCH FOR PATTERN IN FAUNISTICAL RECORDS OF DROSOPHILID SPECIES IN SWITZERLAND</t>
  </si>
  <si>
    <t>ZEITSCHRIFT FUR ZOOLOGISCHE SYSTEMATIK UND EVOLUTIONSFORSCHUNG</t>
  </si>
  <si>
    <t>A total of 257966 specimens from 149 catches of drosophilid flies from Switzerland, belonging to the 34 most frequent species are considered here. The records are screened for effects of environmental factors (geographical region, altitude, season, habitat, soil, climate) on the size and diversity of the samples. Furthermore, the individual species are compared with respect to frequency and diversity, and to the effect of the above factors on their proportions in the samples.</t>
  </si>
  <si>
    <t>Bachli, Gerhard/0000-0002-8402-176X</t>
  </si>
  <si>
    <t>0044-3808</t>
  </si>
  <si>
    <t>WOS:A1991GH81100003</t>
  </si>
  <si>
    <t>SOUTYGROSSET, C; CHENTOUFI, A; JUCHAULT, P; MOCQUARD, JP</t>
  </si>
  <si>
    <t>COMBINED EFFECTS OF THERMOPERIOD AND PHOTOPERIOD ON THE REPRODUCTION OF A TERRESTRIAL ISOPOD ARMADILLIDIUM-VULGARE (LATREILLE) - GEOGRAPHICAL VARIABILITY</t>
  </si>
  <si>
    <t>1. Thermoperiod has never been studied in Crustacea. Various thermoperiodic regimes were applied in Armadillidium vulgare females of several geographical origins, to study their onset of reproduction. 2. The role of thermoperiod was to strengthen the inhibiting effect of short days in the strains submitted to climates with a significant thermal day-night difference. 3. The genetic determination of the response to thermoperiod was discussed.</t>
  </si>
  <si>
    <t>10.1016/0306-4565(91)90031-V</t>
  </si>
  <si>
    <t>WOS:A1991GB15200007</t>
  </si>
  <si>
    <t>SAPOLSKY, RM</t>
  </si>
  <si>
    <t>ENERGETICS AND NEURON DEATH - HIBERNATING BEARS OR STARVING REFUGEES</t>
  </si>
  <si>
    <t>NEUROBIOLOGY OF AGING</t>
  </si>
  <si>
    <t>The argument is made that the evidence for "use it or lose it" in neuronal loss during aging is rather weak. The first half of the commentary focuses on the distinctly "wear and tear" flavor to the mechanism of action of excitotoxins, and the broad range of cases of neuron loss in which they play a role. The second half challenges the "use it or lose it" interpretation of the phenomenon non of glucocorticoid-induced neuron death.</t>
  </si>
  <si>
    <t>0197-4580</t>
  </si>
  <si>
    <t>10.1016/0197-4580(91)90018-F</t>
  </si>
  <si>
    <t>WOS:A1991GB99500018</t>
  </si>
  <si>
    <t>DRINKWATER, LE; CROWE, JH</t>
  </si>
  <si>
    <t>HYDRATION STATE, METABOLISM, AND HATCHING OF MONO LAKE ARTEMIA CYSTS</t>
  </si>
  <si>
    <t>Artemia monica, the only macrozooplankton in Mono Lake, California, is unique among brine shrimp in that it produces encysted diapause embryos that sink to the lake bottom where they overwinter. Currently, the lake's salinity is about twice as high as it was 40 years ago and, at equilibrium, it is projected to fluctuate between 169-248 g/l. Here we describe the effects of salinity on the termination of diapause, hatching, carbohydrate metabolism, and hydration of the cysts. As expected, hatching is much more sensitive to salinity than is termination of diapause. Carbohydrate metabolism, which involves the conversion of trehalose to glycerol and is required for hatching, responds to increasing salinity as reported in other Artemia species: increasing amounts of glycerol must be synthesized as salinity is raised. The unfreezable water in these embryos is 0.29 g H2O/gram dry weight (gdw) cysts, similar to values reported for other biological systems. This result and previous studies suggest that water probably becomes limiting at hydration levels of about 0.60 g H2O/gdw cysts. In Mono Lake water, the cysts reach this critical hydration at a salinity between 140-160 g/l, equivalent to approximately 3780-4330 mOsm/kg. We conclude that Artemia monica will cease to exist within this salinity range and doubt that it can hatch beyond this limit, which is imposed by the requirement of metabolic processes for minimal amounts of cellular water.</t>
  </si>
  <si>
    <t>10.2307/1542343</t>
  </si>
  <si>
    <t>WOS:A1991FQ68500010</t>
  </si>
  <si>
    <t>WELLSO, SG</t>
  </si>
  <si>
    <t>ESTIVATION AND PHENOLOGY OF THE HESSIAN FLY (DIPTERA, CECIDOMYIIDAE) IN INDIANA</t>
  </si>
  <si>
    <t>In the northern part of its range in North America, the Hessian fly, Mayetiola destructor (Say), has one generation each year and overwinters in diapause. In the southern part of its range, it may have six generations each year, and does not overwinter in diapause; however, its summer development is interrupted by an aestival period. Between these two extremes, the number of generations varies with geographical location and prevailing climatic conditions, and the species usually diapauses and aestivates each year. Laboratory aestivation can be induced by high temperatures (daily thermocycles ranging from 17 to 36-degrees-C), and terminated by exposure to four or more consecutive days at 21.1-degrees-C. Diapause was terminated at 21.1-degrees-C in about the same number of days of exposure to daylengths of 8:16 or 16:8 (L:D), suggesting that photoperiod is less important than temperature. Extremely high Indiana temperatures during the summer of 1988 induced a more intense aestivation, and its termination was delayed in the field. Many eggs were laid on wheat that fall after the Hessian-fly-free date, and a very mild winter followed, resulting in the largest spring fly infestation recorded in the last 24 yr. A large percentage of aestival puparia submerged under water for weekly intervals up to seven weeks delayed pupating by the duration of time that they were submerged, suggesting that a higher titer of oxygen might be necessary to break aestivation.</t>
  </si>
  <si>
    <t>10.1093/ee/20.3.795</t>
  </si>
  <si>
    <t>WOS:A1991FT88800008</t>
  </si>
  <si>
    <t>MOUSSEAU, TA</t>
  </si>
  <si>
    <t>GEOGRAPHIC-VARIATION IN MATERNAL-AGE EFFECTS ON DIAPAUSE IN A CRICKET</t>
  </si>
  <si>
    <t>10.2307/2409710</t>
  </si>
  <si>
    <t>WOS:A1991FW83600020</t>
  </si>
  <si>
    <t>ADAMS, DC; SHORT, RE; BORMAN, MM; MACNEIL, MD</t>
  </si>
  <si>
    <t>ESTIMATION OF FECAL OUTPUT WITH AN INTRARUMINAL CONTINUOUS RELEASE MARKER DEVICE</t>
  </si>
  <si>
    <t>Efficacy of a continuous release marker device (CRD) containing chromium oxide to estimate fecal output was evaluated in two 12-day grazing trials with beef steers (n = 10, trial 1; n = 7, trial 2). Trial 1 was conducted on mature green irrigated tall wheatgrass (Elytrigia pontica [Podp.] Holub) pasture during September. Trial 2 was conducted on dormant native range during December. Fecal output was determined by total fecal collection (TFC) and the CRD for each steer. Fecal output estimates from the CRD were based on a chromium release rate (980 mg/day) provided by the manufacturer. Estimates of daily fecal dry matter output (kg) in trial 1 were 2.70 and 2.69, and in trial 2 were 3.19 and 2.89 from the TFC and CRD, respectively. Differences between TFC and CRD were not significant in trial 1 (P = 0.59) but were significant in trial 2 (P &lt; 0.01). When averaged over days and animals, estimates of daily fecal dry matter from CRD were within 1% of TFC in trial 1 and 10% of TFC in trial 2. Estimates of daily fecal dry matter from CRD were influenced by sampling day and steer (P &lt; 0.01); however, there was no consistent pattern to day or animal variation. Multiple days and animals are required for both TFC and CRD. We conclude that CRD provides an acceptable estimate of daily fecal output. However, to improve accuracy, TFC can be used on a subsample of animals as a double sampling technique to adjust estimates derived from CRD.</t>
  </si>
  <si>
    <t>MacNeil, Michael/A-6772-2009</t>
  </si>
  <si>
    <t>10.2307/4002941</t>
  </si>
  <si>
    <t>WOS:A1991FN78400003</t>
  </si>
  <si>
    <t>MILLER, CB; COWLES, TJ; WIEBE, PH; COPLEY, NJ; GRIGG, H</t>
  </si>
  <si>
    <t>PHENOLOGY IN CALANUS-FINMARCHICUS - HYPOTHESES ABOUT CONTROL MECHANISMS</t>
  </si>
  <si>
    <t>Calanus finmarchicus (Gunnerus) stratify narrowly near 500 m depth during their fifth copepodite resting phase in North Atlantic Slope Water off southern New England, USA. They probably achieve this by migration to a specific, daytime isolume. Photoperiod information provided by light intensity at depth could serve as a cue for termination of the resting phase. Population data on tooth formation and gonad growth show that the resting stock prepares for termination in late winter and matures in February-March. Photoperiods are lengthening throughout that seasonal interval, and might cue arousal. An endogenous, 'long-range' timer that cues arousal after an interval of rest is another possible mechanism.</t>
  </si>
  <si>
    <t>Wiebe, Peter/0000-0002-6059-4651</t>
  </si>
  <si>
    <t>10.3354/meps072079</t>
  </si>
  <si>
    <t>WOS:A1991FP59800008</t>
  </si>
  <si>
    <t>DELAPLANE, KS; SAXTON, AM; LAFAGE, JP</t>
  </si>
  <si>
    <t>FORAGING PHENOLOGY OF THE FORMOSAN SUBTERRANEAN TERMITE (ISOPTERA, RHINOTERMITIDAE) IN LOUISIANA</t>
  </si>
  <si>
    <t>A 2-yr field study was done to measure seasonal changes in feeding rates, number of workers, mass of individual workers and percentage of soldiers of foraging groups from colonies of the Formosan subterranean termite, Coptotermes formosanus Shiraki, living in cypress trees (Taxodium distichum [L.] Rich.) at the Calcasieu River near Lake Charles, Louisiana. There was distinct seasonality with most dependent variables. Feeding rate was highest in summer and varied positively with day length and daily maximum temperature. Number of workers was highest in summer, increased with increasing day length but leveled off at higher values of day length. Mass of individual workers was fairly uniform but tended to be higher in summer; it varied positively with temperature but leveled off at higher temperatures. Percentage of soldiers was highest in early winter and varied inversely with day length and temperature. On average, these colonies ate 7265.2 +/- 1653.3 g (range = 4647.1 g to 9969.9 g) of pine (Pinus sp.) wood in baits over 2 yr.</t>
  </si>
  <si>
    <t>10.2307/2426226</t>
  </si>
  <si>
    <t>WOS:A1991FP08800007</t>
  </si>
  <si>
    <t>LICHT, LE</t>
  </si>
  <si>
    <t>HABITAT SELECTION OF RANA-PIPIENS AND RANA-SYLVATICA DURING EXPOSURE TO WARM AND COLD TEMPERATURES</t>
  </si>
  <si>
    <t>In natural field conditions Rana pipiens is an aquatic hibernator and Rana sylvatica a terrestrial hibernator. Habitat selection in the laboratory at low temperatures was similar to hibernating habitat in the field. Habitat preference tests were conducted in warm (15 C) and near-freezing (1.5 C) air temperatures. Rana pipiens shows no preference for either water or land at 15 C, but prefers water to land at 1.5 C. When given a choice between bare moist soil or moist soil covered by leaf litter, R. pipiens remains on the uncovered surface in both warm and cold conditions. Rana sylvatica prefers land to water at both 15 C and 1.5 C. At 1.5 C R. sylvatica burrows into soil and seeks cover beneath leaf litter; it also selects moist soil rather than wet mud during exposure to cold. Rana sylvatica can survive prolonged submergence in ice-covered water. Physiological adaptations such as cryoprotectants and the geographic distribution of R. sylvatica are discussed in relation to habitat selection at low temperatures.</t>
  </si>
  <si>
    <t>WOS:A1991FP08800011</t>
  </si>
  <si>
    <t>GIBERSON, DJ; MACKAY, RJ</t>
  </si>
  <si>
    <t>LIFE-HISTORY AND DISTRIBUTION OF MAYFLIES (EPHEMEROPTERA) IN SOME ACID STREAMS IN SOUTH CENTRAL ONTARIO, CANADA</t>
  </si>
  <si>
    <t>Life histories and distribution of mayflies (Insecta:Ephemeroptera) were investigated in 11 streams in south central Ontario that ranged from highly acidic to circumneutral. At least 29 mayfly species were recorded from the streams, with 16 common enough for life history analysis. Mayfly distribution and diversity were correlated with pH regime and stream size. No mayflies were found in the smallest, most acid stream, and numbers of mayfly species and their relative abundances generally increased with both increasing stream size and stream pH. Incorporation of life cycle information with distributional data enabled us to determine the precise stream-water pH range encountered by different mayfly life stages in the study streams. Generally, during the period of greatest acid stress in the streams (pH depressions associated with spring snowmelt) the mayflies were present in large or dormant stages, which are believed to be more tolerant of lowered pH.</t>
  </si>
  <si>
    <t>10.1139/z91-135</t>
  </si>
  <si>
    <t>WOS:A1991FP79800012</t>
  </si>
  <si>
    <t>WYNGAARD, GA; TAYLOR, BE; MAHONEY, DL</t>
  </si>
  <si>
    <t>EMERGENCE AND DYNAMICS OF CYCLOPOID COPEPODS IN AN UNPREDICTABLE ENVIRONMENT</t>
  </si>
  <si>
    <t>1. We studied species composition, abundance and population dynamics of cyclopoid copepods emerging from dormancy from the sediments of a temporary pond in South Carolina in 1985, 1988 and 1989. During a drought in 1988-89, the maximum hydroperiod was 19 days; in 1985 and late 1989-early 1990, the hydroperiods were 57 and 118 days. We also report on species present in 1984 and 1987, two years that had longer hydroperiods, and on abundance of cyclopoids in 1984. 2. Within a day after standing water appeared, fourth-instar copepodids of Diacyclops haueri and D. crassicaudis brachycercus became active. These two species appeared every time the pond filled in winter, spring, or autumn. Other species, including Acanthocyclops vernalis, were usually not collected until weeks or months after the pond filled. Because the times and durations of fillings were extremely variable, species composition differed among years, with the most species (eleven) appearing in 1984, the year with the longest hydroperiod. 3. The abundances of emerging Diacyclops were much lower in 1988 and 1989 (range of means from seven fillings in spring and autumn: 675-7382 animals m-2) than 1985 (range of means from three fillings in winter: 26,037-107,418 animals m-2). Low abundances of emerging animals could have been caused by poor survival of dormant animals, poor production during preceding seasons, or incomplete emergence of the dormant populations. 4. Substrate samples from the dry pond were collected in spring, summer, and autumn 1988 and winter 1989 to measure emergence of the cyclopoids in laboratory incubations. Population densities of emerging animals were much lower in 1988 and 1989 (range of means from seven experiments: 0-120 animals m-2 over the first 3 days) than in similar experiments in 1984 (Taylor &amp; Mahoney, 1990, means from two experiments: 3630 and 6890 animals m-2). 5. Despite the low abundance of animals emerging from dormancy in late 1989, the cyclopoid populations in 1990 reached similar densities of copepodids (10(4)-10(5) animals m-2) to those reached in 1984 and 1985. These results suggest that short generation time and high reproductive capacity permit rapid recovery from population reductions.</t>
  </si>
  <si>
    <t>10.1111/j.1365-2427.1991.tb00487.x</t>
  </si>
  <si>
    <t>WOS:A1991FR30400004</t>
  </si>
  <si>
    <t>MESSING, RH; ALINIAZEE, MT</t>
  </si>
  <si>
    <t>THERMAL REQUIREMENTS FOR EGG DEVELOPMENT OF THE FILBERT APHID, MYZOCALLIS-CORYLI (GOETZE)</t>
  </si>
  <si>
    <t>The response of eggs of the filbert (hazelnut) aphid, Myzocallis coryli (Goetze) to laboratory rearing over a range of constant temperatures was used to determine the lower developmental threshold for post-diapause development. The threshold was estimated to be 3.2-degrees-C by extrapolation of the regression of developmental rate on temperature, a figure confirmed by calculation of the minimum total degree day variation over a range of hypothetical thresholds. Degree day requirements for median eclosion for cohorts of eggs collected at intervals through the winter were used to indicate the approximate date of diapause termination (February 1 in western Oregon), and indicated the need for chilling requirements to be met during diapause development.</t>
  </si>
  <si>
    <t>10.1111/j.1439-0418.1991.tb00339.x</t>
  </si>
  <si>
    <t>WOS:A1991FL97100010</t>
  </si>
  <si>
    <t>MANSOUR, YM; KRAFSUR, ES</t>
  </si>
  <si>
    <t>INDUCTION OF DOMINANT LETHAL MUTATIONS FOR CONTROL OF THE FACEFLY, MUSCA-AUTUMNALIS DEGEER</t>
  </si>
  <si>
    <t>1. Application of the sterile insect technique (SIT) to the facefly, Musca autumnalis DeGeer, is considered. 2. Six-day-old pupae were exposed to ionizing irradiation at doses in the range 100-1600 rads, each treatment being replicated six times. 3. Eclosion was unaffected but fecundity and fertility was inversely proportional to the radiation dose. 4. 1600 rads gave 97% dominant lethality of sperm in treated males and suppressed ovarian development in females. Irradiated flies did not recover fertility. 5. Irradiation of males and females did not affect insemination rates. 6. Sterile males showed a decline in longevity and reduced mating competitiveness. 7. Local eradication of M.autumnalis is considered to be feasible if sufficient diapausing sterile flies are stockpiled and released in early spring, followed by additional releases of non-diapausing flies in late spring and early summer, with further releases of diapausing sterile flies in late summer and autumn.</t>
  </si>
  <si>
    <t>10.1111/j.1365-2915.1991.tb00538.x</t>
  </si>
  <si>
    <t>WOS:A1991FT12700004</t>
  </si>
  <si>
    <t>JACKSON, GL; JANSEN, HT</t>
  </si>
  <si>
    <t>PERSISTENCE OF A CIRCANNUAL RHYTHM OF PLASMA PROLACTIN CONCENTRATIONS IN EWES EXPOSED TO A CONSTANT EQUATORIAL PHOTOPERIOD</t>
  </si>
  <si>
    <t>Circulating concentrations of prolactin were monitored for 3 yr in intact ewes kept either outdoors or indoors in a fixed equatorial photoperiod (12L:12D) and restricted range of environmental temperatures. Prolactin data were analyzed by spectral analysis. In all ewes kept outdoors, concentrations of prolactin showed robust circannual rhythms with a single predominant period of 359 days. In ewes kept indoors, the range of significant periods varied from 35 to 532 days. Although all ewes kept indoors showed a significant rhythm with a period of 354 days, this clearly was not the predominant period in all. The amplitude of the rhythm in ewes kept indoors was significantly lower (p &lt; 0.01) than that of ewes kept outdoors. Although the annual rhythm of circulating prolactin typical of ewes kept outdoors was significantly compromised in animals kept under a constant 12L:12D photoperiod and restricted environmental temperature range, there was evidence of an endogenous circannual rhythm.</t>
  </si>
  <si>
    <t>10.1095/biolreprod44.3.469</t>
  </si>
  <si>
    <t>WOS:A1991EX84200012</t>
  </si>
  <si>
    <t>GENETIC COMPATIBILITY AND GEOGRAPHIC PROFILE OF 2 CLOSELY RELATED SPECIES OF ALLONEMOBIUS (GRYLLIDAE, ORTHOPTERA)</t>
  </si>
  <si>
    <t>Genetic compatibility between two species of ground crickets, Allonemobius fasciatus De Geer and A. socius Scudder, was studied by crossing experiments. Reciprocal crosses produced viable offspring. However, the number of eggs produced by A. fasciatus (female) x A. socius (male) was significantly smaller than that by the reciprocal cross or intraspecific crosses; the hatchability was &lt; 10 %, whereas most eggs produced in the other crosses overwintered and hatched. In the laboratory, development time for the male hybrids produced by A. socius (female) x A. fasciatus (male) was similar to that of their mothers rather than fathers, but the hybrid females were intermediate between the parent species, suggesting that nymphal development is primarily controlled by the X chromosome. The two species and their hybrids showed different ranges of embryonic stages for water absorption and diapause. Crickets collected from different localities in eastern North America were identified to species by their different diapause stages. The results were consistent with others' observations that the two species meet at around 38-39-degrees-N where hybrids occur. The geographic profiles and the possible isolating mechanisms between the two species are discussed.</t>
  </si>
  <si>
    <t>10.1093/aesa/84.1.29</t>
  </si>
  <si>
    <t>WOS:A1991ET96400003</t>
  </si>
  <si>
    <t>MURRAY, AM; GILLER, PS</t>
  </si>
  <si>
    <t>LIFE-HISTORY AND OVERWINTERING TACTICS OF VELIA-CAPRAI TAM (HEMIPTERA, VELIIDAE) IN SOUTHERN IRELAND</t>
  </si>
  <si>
    <t>Velia caprai Tamanini (Hemiptera: Veliidae) is predominantly a stream dweller, and has been considered univoltine in the British Isles, with adults overwintering in a reproductively immature state. This study reveals a far more complex life-cycle. Dissections of females captured between October 1986 and March 1987 revealed that while 17% of individuals had deposits of adipose tissue and showed no reproductive development (diapause individuals), the majority of females examined (83%) revealed mature ovaries. This presence of a non-diapause overwintering subpopulation of reproductively mature females has not been previously recorded for this species. The absence of adipose tissue in these latter females, plus the presence of obviously full guts in 24% of cases - indicating very recent feeding - supports this non-diapause overwintering. Sampling also revealed that fifth instar larvae overwintered and these comprised 2.3% of all individuals (excluding first instar larvae) captured between November 1986 and March 1987. Three different overwintering tactics were therefore identified with early spring populations therefore consisting of mature egg-bearing females, immature females and some fifth instar larvae. Information from less complete data of spring 1986 confirmed that the variation in the overwintering status of females in 1987 was not a once-off response to unusual climatic conditions. This distinct within-population temporal variability in the attainment of reproductive maturity by the females of Velia caprai extended the reproductive season of the species, and may help buffer populations from being overly affected by adverse weather conditions during the late autumn and early spring months. First instar larvae were encountered in the field by mid-March - two months earlier than previous records. New-generation adults were subsequently captured in mid-June, and there is indirect evidence to suggest a partial second generation may sometimes occur under suitable circumstances. Growth experiments over a range of temperatures indicated faster development at the higher temperatures, although a reduced survival rate at temperatures above 20-degrees-C was noted.</t>
  </si>
  <si>
    <t>10.1080/01650429109361450</t>
  </si>
  <si>
    <t>WOS:A1991HD28900006</t>
  </si>
  <si>
    <t>BAIN, JF</t>
  </si>
  <si>
    <t>THE BIOLOGY OF CANADIAN WEEDS 96 SENECIO-JACOBAEA L</t>
  </si>
  <si>
    <t>Senecio jacobaea L. (tansy ragwort) is a roadside and pasture weed which was introduced into Canada in the 1850s. It is established in cool, wet areas, most commonly on the east and west coasts. The species is important economically because the presence of pyrrolizidine alkaloids in the foliage makes it toxic and the poisoning of livestock has resulted. Individuals produce dimorphic achenes which possess different dormancy and dispersal characters and are therefore able to establish in a wider range of habitats. Vegetative reproduction is common especially after damage to the plant. Control of the weed is achieved either through the application of hormone-like herbicides or by biological means. The establishment of the biological control agent, cinnabar moth (Tyria jacobaeae L.), in populations has resulted in defoliation of individuals but has not resulted in effective control of the weed, except in eastern Canada.</t>
  </si>
  <si>
    <t>10.4141/cjps91-014</t>
  </si>
  <si>
    <t>WOS:A1991FE01700014</t>
  </si>
  <si>
    <t>REAPE, TJ; BURNELL, AM</t>
  </si>
  <si>
    <t>DAUER LARVA RECOVERY IN THE NEMATODE CAENORHABDITIS-ELEGANS .2. THE EFFECT OF INHIBITORS OF PROTEIN-SYNTHESIS ON RECOVERY, GROWTH AND PHARYNGEAL PUMPING</t>
  </si>
  <si>
    <t>1. The requirement for protein synthesis in the recovery process of the dauer larva of Caenorhabditis elegans was investigated using several protein synthesis inhibitors. 2. Cycloheximide retarded and inhibited the onset of pharyngeal pumping and the onset of SDS sensitivity in dauer larvae placed in fresh medium. It also affected longitudinal growth in recovering larvae. 3. Anisomycin had similar effects to cycloheximide. Puromycin and oxytetracycline also affected longitudinal growth, but they had a milder effect on dauer larva recovery. 4. Both cycloheximide and puromycin inhibited the incorporation of [S-35]methionine into protein in recovering dauer larvae, cycloheximide being the more effective drug. 5. Measurement of peptidyl transferse activity suggested that a rapid burst of protein synthesis occurs before the onset of pharyngeal pumping in recovering dauer larvae. 6. Polyacrylamide gel electrophoresis revealed the retention of dauer specific protein bands when 10 mM cycloheximide was present in the recovery medium, indicating that recovery is prevented by the drug. 7. Since protein synthesis, but not mRNA synthesis appears to be obligatory for dauer larva recovery, the dauer larva may represent a developmental state analogous to unfertilized oocytes or to diapausing insect embryos which contain mRNA stores which are translated when stimulated by a suitable activating trigger.</t>
  </si>
  <si>
    <t>10.1016/0305-0491(91)90174-C</t>
  </si>
  <si>
    <t>WOS:A1991FD21600010</t>
  </si>
  <si>
    <t>BROWN, JS; VENABLE, DL</t>
  </si>
  <si>
    <t>LIFE-HISTORY EVOLUTION OF SEED-BANK ANNUALS IN RESPONSE TO SEED PREDATION</t>
  </si>
  <si>
    <t>We present a model of life history evolution for seed-bank annuals in temporally varying environments in which both the seed bank and the distribution of fecundity across year types evolve in response to seed predation. The fecundity distribution refers to the expected reproductive success of germinating seeds across a range of different year types. We assume that it is a function of traits pertaining to growth and survival under different environmental circumstances. Such traits are assumed to result in a trade-off between reproduction in favourable and less favourable years. The model is used to explore how seed predation selects for changes in the seed bank and fecundity distribution and how changes in each of these further select for changes in the other. The direction of selection is contingent upon: whether or not a seed bank exists; whether predation has a greater effect on fresh or buried seed; whether the predation rate differs in different year types, and if so, if it is positively or negatively density-dependent; whether or not predation rate is sensitive to individual variation in seed yield, and if so, whether and how such dependency varies in different kinds of year. Under a variety of predation regimes, seed predators select for a temporal clumping of reproduction; i.e. a specialisation on a favourable subset of year types. This effect usually requires negatively density-dependent seed predation of the sort created by predator satiation. In fact, the classic scenario favouring masting in perennials creates the strongest such effect in our model. Yet unlike the masting of perennial plants, this effect is favoured in a seed-bank annual. It can even occur in a strict annual without a seed bank, and it can occur in a seed-bank annual even if seed predation is density-independent.</t>
  </si>
  <si>
    <t>Brown, Joel/J-2624-2012</t>
  </si>
  <si>
    <t>10.1007/BF02285242</t>
  </si>
  <si>
    <t>WOS:A1991EY32300002</t>
  </si>
  <si>
    <t>BULNHEIM, HP</t>
  </si>
  <si>
    <t>ON ECOPHYSIOLOGY, SEXUALITY AND POPULATION-GENETICS OF LITTORAL GAMMARIDEA - A SURVEY</t>
  </si>
  <si>
    <t>HELGOLANDER MEERESUNTERSUCHUNGEN</t>
  </si>
  <si>
    <t>On ecophysiology, sexuality and population genetics of littoral Gammaridea - a survey. Comparative investigations on the physiological capacities in the euryhaline amphipods Gammarus locusta, G. oceanicus, G. salinus, G. zaddachi and G. duebeni were reviewed. In order to assess the adaptations of these species to the abiotic conditions of their environment, the following criteria were examined: oxygen consumption in relation to ambient salinity and temperature levels, respiratory responses following osmotic stress, resistance capacities to oxygen deficiency, resistance to aerial exposure and the simultaneous presence of hydrogen sulphide. Covering the range from marine to typically brackish-water inhabitants, the 5 species show adaptive responses in the above-mentioned order. Respiration is less intensely modified by external factors, and oxygen consumption decreases. Accompanied by faster rates of acclimation to new steady states of performance, resistance capacities increase. The significance of the findings obtained is discussed in relation to the environmental requirements of the amphipods considered. Based on breeding experiments, the sex-determining systems reported thus far in Gammarus species are outlined. As demonstrated in G. duebeni, a more or less pronounced influence of external factors such as photoperiod may become effective. A preponderance of males was noted when offspring were raised under long-day photoperiods, whereas females prevailed under short-day conditions. In terms of the critical daylength, the light per day was estimated as being between 13 and 14 h (Elbe estuary population). Feminizing microsporidians (Octosporea effeminans, Thelohania herediteria), which are transovarially transmitted, can interfere with the system of sex determination and sex differentiation of the host. As reflected in various G. duebeni populations, they cause a maternally transferred sex-ratio condition by the production of all-female broods, thereby mimicking extrachromosomal inheritance. An increase of the salinity level to 25-30 part per thousands results in a disappearance of O. effeminans. In both microsporidians, long exposure to low temperatures (less-than-or-equal-to 4-degrees-C) produces eggs which are not all parasitized. Furthermore, intersexuality can be induced by changing environmental factors. Microsporidian species have no influence on sex differentiation in G. duebeni celticus, G. salinus, G. locusta and G. pulex. Patterns of relative electrophoretic mobilities of proteins and the distribution of allele frequencies at polymorphic gene loci can be utilized for species diagnosis and for the evaluation of the relationships between different taxa, particularly at and below the species level. As exemplified by studies on several gammarids from marine, brackish and freshwater environments, inter- and infraspecific gene-enzyme variation is described. Electrophoretic investigations on natural populations of the euryhaline amphipods G. zaddachi, G. salinus, G. tigrinus and others from different geographic areas provided evidence of considrable biochemical genetic variation. In Talitrus saltator- and Talorchestia deshayesii-populations the extent of variability based on micro- and macrogeographic aspects is illustrated. The large-scale genetic divergence is demonstrated by comparison of samples obtained from the Baltic, North, Atlantic and northern Mediterranean Seas.</t>
  </si>
  <si>
    <t>0174-3597</t>
  </si>
  <si>
    <t>10.1007/BF02365527</t>
  </si>
  <si>
    <t>WOS:A1991HG61700008</t>
  </si>
  <si>
    <t>ELDEN, TC</t>
  </si>
  <si>
    <t>INFLUENCE OF PHOTOPERIOD AND TEMPERATURE ON THE REPRODUCTIVE DIAPAUSE OF 2 DIFFERENT GEOGRAPHIC POPULATIONS OF THE MEXICAN BEAN BEETLE (COLEOPTERA, COCCINELLIDAE) AND THEIR CROSS PROGENY</t>
  </si>
  <si>
    <t>The influence of temperature and photoperiod on the reproductive diapause of two Mexican bean beetle, Epilachna varivestis Mulsant, populations and their cross progeny was determined in laboratory tests. The fertility level of the El Salvador population exceeded that of the Maryland population under both diapause and non-diapause conditions. Changes in photoperiod had a greater impact on diapause in the El Salvador population, while the Maryland strain was more responsive to changes in temperature. Progeny of reciprocal crosses were more fertile than progeny of purebred crosses, suggesting hybrid vigor. Results indicated that in the Mexican bean beetle reproductive diapause is genetically inherited, has some degree of dominance, and that population differences due to temperature and photoperiod are probably adaptations to the specific population environments.</t>
  </si>
  <si>
    <t>10.18474/0749-8004-26.1.109</t>
  </si>
  <si>
    <t>WOS:A1991FB27100016</t>
  </si>
  <si>
    <t>LUTEINIZING-HORMONE RESPONSES TO N-METHYL-D,L-ASPARTATE DURING A PHOTOPERIODICALLY-INDUCED REPRODUCTIVE-CYCLE IN THE RAM</t>
  </si>
  <si>
    <t>Aspartate and glutamate represent a major class of excitatory amino-acid neurotransmitters in the vertebrate brain, and stimulation of glutaminergic receptors by the specific agonist N-methyl-D,L-aspartate (NMDA) induces luteinizing hormone-releasing hormone (LHRH) and LH secretion. In this study, we used NMDA as a probe to investigate the hypothalamic regulation of LH secretion at different stages of a reproductive cycle in Soay rams induced by exposure to alternating 16-week periods of long and short days. NMDA (20 mg/kg) injected intravenously caused an acute increase in blood plasma concentrations of LH, with a significant increase within 2 to 4 min, and peak levels within 20 min. The magnitude of the response changed markedly during the cycle; it was greatest in the sexually inactive phase under long days (with a linear dose-response over the range 1 to 20 mg/kg NMDA) and least in the sexually active phase under short days (only 20 mg/kg NMDA produced a small response). Pituitary responsiveness to a standard dose of LHRH (5.3 ng/kg iv) varied only slightly at the different stages and could not account for the observed changes in the LH response to NMDA. There were the expected changes in the endogenous pattern of LH secretion during the cycle, with high frequency LH pulses occurring during the sexually active phase. There was an inverse relationship between the frequency of LH pulses and the LH response to NMDA. Pretreatment of rams with an LHRH antagonist (36-mu-g/kg iv; Syntex, RS18286) totally blocked the LH response to both NMDA and LHRH, while in a separate study, treatment with dexamethasone (synthetic glucocorticoid, 133.4-mu-g/kg iv) partially blocked the LH responses. The overall results indicate that NMDA stimulates LHRH secretion in the ram and the response is independent of the activation of the hypothalamo-pituitary-adrenal axis. The variation in the LH response during the reproductive cycle may reflect changes in the releasable stores of LHRH in the median eminence. These appear to be depleted in the sexually active phase, when LHRH is secreted in pulses at high frequency. The variation in the response to NMDA may also reflect changes in release of endogenous excitatory amino-acids, which act via NMDA receptors to form part of the physiological regulation of the reproductive cycle in the ram.</t>
  </si>
  <si>
    <t>10.1111/j.1365-2826.1991.tb00280.x</t>
  </si>
  <si>
    <t>WOS:A1991FX40000013</t>
  </si>
  <si>
    <t>GAMBINO, P</t>
  </si>
  <si>
    <t>REPRODUCTIVE PLASTICITY OF VESPULA-PENSYLVANICA (HYMENOPTERA, VESPIDAE) ON MAUI AND HAWAII ISLANDS, USA</t>
  </si>
  <si>
    <t>NEW ZEALAND JOURNAL OF ZOOLOGY</t>
  </si>
  <si>
    <t>Reproductive activities of Vespula pensylvanica (Saussure) were studied on the recently invaded (1978) islands of Maui and Hawaii. Aspects of reproductive behaviour were inferred from the use of attractant traps to monitor foraging worker and queen populations, observations of architecture and traffic rates of nests, and dissections of queens occupying active nests or captured while foraging. Most wasp colonies adhered to the basic annual cycle dominant throughout V. pensylvanica's native temperate range. Atypical overwintering colonies, indicated by at least one episode of large cell construction and a subsequent reversion to small cell construction, occurred on both islands, but were detected in only some years. Overwintered colonies had peak traffic rates in excess of 300 worker sorties per minute, but some large annual colonies also had traffic rates greater than 300 per minute. Flying queens were most abundant during the spring (March-June), but were captured in every month except January. Among autumn queens taken from nests on Hawaii, oviposition-ready queens were more common than hibernation-ready queens, suggesting that winter hibernation is not obligatory. Polygyny, achieved by adding queens to an established colony, is a likely prerequisite for successful colony overwintering. Two gyne-addition mechanisms are proposed for this: retention of daughter queens, and joining by outside queens. Expression of V. pensylvanica reproductive plasticity is correlated with relaxation of climate-related constraints. Relaxation of genetic constraints is also hypothesised to contribute to the emergence of polygyny in Hawaiian Island populations.</t>
  </si>
  <si>
    <t>0301-4223</t>
  </si>
  <si>
    <t>10.1080/03014223.1991.10757960</t>
  </si>
  <si>
    <t>WOS:A1991FW42600008</t>
  </si>
  <si>
    <t>SCRIBER, JM; GIEBINK, BL; SNIDER, D</t>
  </si>
  <si>
    <t>RECIPROCAL LATITUDINAL CLINES IN OVIPOSITION BEHAVIOR OF PAPILIO-GLAUCUS AND P-CANADENSIS ACROSS THE GREAT-LAKES HYBRID ZONE - POSSIBLE SEX-LINKAGE OF OVIPOSITION PREFERENCES</t>
  </si>
  <si>
    <t>The eastern tiger swallowtail butterfly, Papilio glaucus, is the most polyphagous of all Papilionidae species. While diverse larval detoxication abilities are known for both Papilio glaucus and the closely related P. canadensis, the factors affecting oviposition preferences in adult females are unknown. These congeneric species were studied to determine the extent of oviposition mistakes on toxic plants. We were also interested in comparing the geographic patterns of variation in oviposition preferences and the genetic basis of these differences. We conducted oviposition three-choice studies with the Canadian tiger swallowtail butterfly, Papilio canadensis, and the Eastern tiger swallowtail, Papilio glaucus, giving them the choice of (1) tuliptree, Liriodendron tulipifera, which is toxic to virtually all populations (P. canadensis) north of the Great Lakes Region of North America, (2) quaking aspen, Populus tremuloides, which is toxic to essentially all populations (P. glaucus) south of the Great Lakes, and (3) black cherry, Prunus serotina, which is an excellent foodplant for all members of the Papilio glaucus group, but which does not occur at latitudinal extremes of North America (in Alaska and most of Canada or the southern half of Florida). Handpaired interspecific hybrids were tested under the same experimental design to evaluate the possibility of sexlinked oviposition behavior. There was considerable variability in the choice of plants by individual butterflies, but a general trend suggesting that the females of each species had a lower preference for the plant toxic to their larvae. More than 6000 oviposition bouts were counted from 37 different P. canadensis and 54 P. glaucus females along a latitudinal transect of approximately 5000 km from Alaska south through the Great Lakes hybrid zone region to southern Florida. While not exceptionally high anywhere, the preference for aspen (Salicaceae) declined precipitously in central Michigan (45-degrees-N latitude) and remained very low (5-12%) in all locations southward to Florida, whereas we observed a reciprocal trend in preference for tuliptree (Magnoliaceae) which was greatest in Florida (87% of all eggs) and steadily declined northward across the Great Lakes region. Cherry was selected in these 3-choice tests at a relatively consistent and low frequency at all latitudes. Fixed allele differences in sex-linked (LDH and PGD) and autosomal (HK) electromorphs are known for P. glaucus and P. canadensis. Our electrophoretic data suggest that the preference of an individual female for aspen is not simply a characteristic of the northern species (P. canadensis) but can occur in P. glaucus females. The reciprocal situation is also evident in Northern Michigan and Wisconsin females (scored electrophoretically and morphologically as P. canadensis) which sometimes exhibit a clear preference for the toxic tuliptree. In fact, Alaskan populations of P. canadensis chose tuliptree for about 52% of their eggs, even though none of their offspring has ever survived on this plant species in laboratory studies. We conclude that even with distinctive latitudinal trends, a considerable amount of local variation in relative oviposition preference exists among individuals of these polyphagous species. Both P. glaucus and P. canadensis will lay eggs on toxic plants. It appears that factors selecting against oviposition on toxic tuliptrees have been minimal (relative to other factors) in Alaska and somewhat stronger in the Great Lakes hybrid zone. It is in this zone of contact with tuliptree where selection against the P. canadensis populations ovipositing on tuliptree may be strong due to high larval mortality when such natural "mistakes" are made. We do not know whether behavioral preference changes evolutionarily preceded or followed the development of specific physiological detoxication abilities for tuliptree or quaking aspen. However, for both P. canadensis and P. glaucus the occurrence of "oviposition mistakes" on toxic plants by adults extends geographically well beyond the larval detoxication abilities of their offspring. Hybrid female offspring of pairings with Michigan canadensis females and glaucus males show distinct preferences for tuliptree, suggesting that oviposition may be controlled by a factor (or factors) on the sex chromosome. Unfortunately we were unable to obtain reciprocal hybrids to evaluate the possibility of sex-linked aspen preference.</t>
  </si>
  <si>
    <t>10.1007/BF00634592</t>
  </si>
  <si>
    <t>WOS:A1991GA27000009</t>
  </si>
  <si>
    <t>NAFUS, DM; SCHREINER, IH</t>
  </si>
  <si>
    <t>REVIEW OF THE BIOLOGY AND CONTROL OF THE ASIAN CORN-BORER, OSTRINIA-FURNACALIS (LEP, PYRALIDAE)</t>
  </si>
  <si>
    <t>TROPICAL PEST MANAGEMENT</t>
  </si>
  <si>
    <t>The biology and control of the Asian corn borer, Ostrinia furnacalis Guenee, is reviewed. This insect is distributed from China to Australia and the Solomon Islands. In northern parts of its range the moths have one or a few generations per year, but in the tropics, generations are continuous and overlapping. The caterpillars can cause severe yield losses in corn, both by damage to the kernels and by feeding on the tassels, leaves, and stalks. Survival and growth of the caterpillar is highest on the reproductive parts of the plant. Other economic plants attacked include bell pepper, ginger and sorghum. Recently, the Asian corn borer appears to have become an important pest of cotton. A number of wild grasses are also used as hosts. Information on predators and parasites is summarized. Egg parasitoids are relatively effective in some tropical areas, but no significant larval or pupal parasites have been found. In temperate parts of the Asian corn borer's range, larval parasites are more abundant, having their greatest impact during the diapausing generation. A variety of techniques have been used to control the borer. Insecticides are used in many countries, but are not totally reliable. Augmentative release of egg parasitoids is widely used in China and has been tested elsewhere. Mechanical removal of the tassels can reduce borer populations 50%, and this procedure is used in the Philippines. Field corn varieties which are relatively resistant to the ACB have also been found.</t>
  </si>
  <si>
    <t>0143-6147</t>
  </si>
  <si>
    <t>10.1080/09670879109371535</t>
  </si>
  <si>
    <t>WOS:A1991FM23200010</t>
  </si>
  <si>
    <t>WAGNER, R</t>
  </si>
  <si>
    <t>A LABORATORY STUDY ON THE LIFE-CYCLE OF SERICOSTOMA-PERSONATUM (KIRBY AND SPENCE), AND LIGHT DARK-DEPENDENT FOOD-CONSUMPTION</t>
  </si>
  <si>
    <t>The life cycle of Sericostoma personatum (Spence) was studied at 6-degrees-C, 10-degrees-C and 14-degrees-C and at each temperature at 8 and 14 hrs daylength. Embryogenesis was not temperature dependent in the 12-degrees - 18-degrees-C range. Only 7 of 38 (app. 18%) had a direct development, the rest remained in diapause with partly developed larvae. Hatching success of single egg masses was over 95%. At 6-degrees-C at both LDs, about 452 days are required for larval development. At 10-degrees-C 370 days (LD 8/16), or 320 days (LD 14/10) and at 14-degrees-C 319 days (LD 8/16) and 295 days (LD 14/10) were required. Duration of instars III and IV was longer at 6-degrees-C (both LDs), compared with all other groups. Vth instar larvae of the 14-degrees-C (LD 14/10) group grew fastest. Instar VI larvae of the 10-degrees-C short day group developed faster than all others. Instar VII larvae of both 14-degrees-C groups and of the 10-degrees-C long day group develop faster than the rest. Duration of pupal instar is only temperature dependent, regardless of light regime. The field life cycle of S. personatum may require 2-5 years. Larvae are night active. They feed on Coarse Particular Organic Material (CPOM) on the sediment surface at night. They release faeces (Fine Particular Organic Material, FPOM) into the sediment where they rest by day at a few cm depth. Their burrowing behavior thus contributes to the retention of FPOM in the stream channel. Daily food consumption at constant 10-degrees-C is significantly dependent on night length (r2 = 0.979, p &lt; 0.05). Two factors thus may limit food consumption: in winter, low temperatures, and in summer short nights. The species thus avoids competition by day-active shredders and predation by day-active predators.</t>
  </si>
  <si>
    <t>10.1007/BF00007785</t>
  </si>
  <si>
    <t>WOS:A1990EX30300006</t>
  </si>
  <si>
    <t>HAGEN, RH</t>
  </si>
  <si>
    <t>POPULATION-STRUCTURE AND HOST USE IN HYBRIDIZING SUBSPECIES OF PAPILIO-GLAUCUS (LEPIDOPTERA, PAPILIONIDAE)</t>
  </si>
  <si>
    <t>Two parapatric subspecies of the eastern tiger swallowtail butterfly, Papilio glaucus glaucus and P. g. canadensis, differ greatly in larval survival and growth on host plants in the Magnoliaceae, Salicaceae, and Betulaceae. In the first part of this study, butterflies were collected from 17 sites along a transect from Georgia to Quebec and used for allozyme electrophoresis. Two X- (or Z-)linked enzyme loci (Ldh and Pgd) showed allele frequency differences that delineated a hybrid zone between the subspecies in northern Pennsylvania and south-central New York. No significant linkage disequilibrium could be detected among allozyme loci within the hybrid zone samples. Genetic differentiation at Ldh and Pgd coincides with subspecies differences in diapause control and female mimicry, which are also sex-linked. Larval offspring of butterflies from 13 of the sites were then tested in the laboratory for survival and growth on Liriodendron tulipifera (Magnoliaceae), Populus deltoides (Salicaceae) and Betula lutea (Betulaceae). Steep clines in survival rates matched the position of the hybrid zone. Hybrid zone larvae showed intermediate survival rates and significant heterogeneity among families on all three plants, indicating presence of substantial genetic variation. The results suggest that differential host use by P. g. glaucus and P. g. canadensis is maintained primarily by independent clines in selection intensity for ability to use allopatric sets of host plants, coupled with restricted gene flow across the hybrid zone.</t>
  </si>
  <si>
    <t>10.2307/2409603</t>
  </si>
  <si>
    <t>WOS:A1990EY76900002</t>
  </si>
  <si>
    <t>KAKUDA, H; SHIRAISHI, S; UCHIDA, TA</t>
  </si>
  <si>
    <t>SEASONAL FLUCTUATIONS OF POPULATIONS AND EFFECTS OF TEMPERATURES ON DEVELOPMENT AND GROWTH IN THE TICK, HAEMAPHYSALIS-FLAVA</t>
  </si>
  <si>
    <t>As a part of ecological studies on Haemaphysalis flava, the seasonal fluctuations of tick populations in the vicinity of Fukuoka City were investigated, and the species and the number of ticks on hares were checked in winter. Moreover, the effects of temperatures on development and growth in H. flava were analysed. In the woodland, H. flava was found on vegetation throughout the year, but in the grassland no ticks were found in summer. H. longicornis disappeared from vegetation during the November-February period of hibernation. H. flava was dominant on the hares captured in winter. In H. flava, oviposition, hatching and moulting did not occur at temperatures of 15-degrees-C and below, and the developmental zero was 12.3-degrees-C. The critical low temperatures for moulting of larvae and nymphs were 14.5 and 17.0-degrees-C, respectively. High temperatures exerted a harmful influence upon oviposition and hatching. The temperature required for H. flava to be active was lower than that for H. longicornis, but the lowest temperature for development and growth in H. flava was higher than in H. longicornis, and the upper limiting temperature in the former tick was lower than in the latter: thus, it was revealed that H. flava develops and grows within a narrower range of temperatures than does H. longicornis.</t>
  </si>
  <si>
    <t>WOS:A1990EP28600003</t>
  </si>
  <si>
    <t>MCENROE, WD</t>
  </si>
  <si>
    <t>CLIMATIC REGULATION OF THE 2-COHORT POPULATION OF IXODES-DAMMINI IN COASTAL MASSACHUSETTS</t>
  </si>
  <si>
    <t>Over a 29 year period on Cape Cod Massachusetts there were 5 fall outbreaks of adult Ixodes dammini and a crash following an outbreak year. These outbreaks were proceeded by 2 years with normal November December temperature and winters with limited frozen bare ground. The crash was proceeded by a winter with an extended period of frozen bare ground. The range of this tick is limited to the coastal area with a normal average November December mean at or above 2.8-degrees-C, a period critical for the development of the spring adult cohort for this tick with a summer adult diapause. The below normal November December means from 1959 to 1973 on upper Cape Cod was a period of very low infestation of fall adult I. dammini.</t>
  </si>
  <si>
    <t>WOS:A1990EP64400004</t>
  </si>
  <si>
    <t>PRINSEN, JD</t>
  </si>
  <si>
    <t>SPRING MIGRATION OF THE CARAWAY ROOT APHID, PEMPHIGUS-PASSEKI BORNER (HOMOPTERA, APHIDOIDEA)</t>
  </si>
  <si>
    <t>ACTA PHYTOPATHOLOGICA ET ENTOMOLOGICA HUNGARICA</t>
  </si>
  <si>
    <t>3RD INTERNATIONAL SYMP ON APHIDS</t>
  </si>
  <si>
    <t>AUG 14-19, 1989</t>
  </si>
  <si>
    <t>KECSKEMET, HUNGARY</t>
  </si>
  <si>
    <t>Pemphigus passeki Borner, the caraway root aphid, often causes severe damage in caraway (Carum carvi) in the first year of this two-year crop. It host alternates between the primary hosts Populus nigra and P. italica and the secondary host caraway. Migration from poplar to caraway takes place from mid-June to mid-August. From year to year the number of aphids collected range from a few aphids per season to several dozen per week per yellow trap. In 1987 gall density on poplars in a caraway area was low, at most one per 20 leaves, and four yellow traps in commercial caraway fields captured a total of only 16 specimens of P. passeki. Yet these fields were successfully colonized. Since two of these fields were situated three kilometers from the nearest trees, P. passeki seems a highly efficient colonizer. The production of alatae is induced by daylength, a decrease in temperature is not necessary. Part of the population does not develop wings and hibernates in the soil. Severe winters can be survived on caraway roots. Alatae originating from caraway are sexuparae and contain embryos without functional mouthparts. One possible virgino-sexupara has been found, therefore the possibility of migration between secondary hosts cannot be excluded.</t>
  </si>
  <si>
    <t>0238-1249</t>
  </si>
  <si>
    <t>WOS:A1990FR00300016</t>
  </si>
  <si>
    <t>KLEVEZAL, GA; MINA, MV</t>
  </si>
  <si>
    <t>DAILY LAYERS AND HIBERNATION MARKS IN INCISOR DENTIN OF SICISTA-PSEUDONAPAEA AND SOME BIOLOGICAL REMARKS</t>
  </si>
  <si>
    <t>The structure of the dentin of Altai gray birch mouse Sicista pseudonapaea Strautman, 1949 incisors was studied. The birch mice were caught in July 1976 (3 individuals) and in June 1988 (33 individuals) in southwest Altai near Markakol Lake (about 1800 m a.s.l.). The labelling of animals with tetracycline was carried out in 1988. Animals' age was determined by the number of layers of periosteal bone in the mandible. The dentin of incisors was studied in longitudinal ground sections and in longitudinal and cross sections stained with Ehrlich hematoxylin. Distinct daily layers in the dentin were revealed. Moreover, strongly contrasting bands were found which are believed to be formed during hibernation. The presence of these hibernation marks makes it possible to estimate the time of waking up of birch mice from hibernation. This is possible as long as the mark does not disappear in the course of growth and the wearing out of an incisor. It was speculated that males of birch mice wake up approximately two weeks before females. Methods of estimating eruption rate and the time of complete replacement of incisors are offered. The time of complete renewal of upper and lower incisors of the same individuals proved to be approximately the same. In one year for old birch mice it is significantly shorter than in older individuals (T1 = 49.6 +/- 1.17; T2 = 57.6 +/- 1.72 respectively). It is supposed that hibernation marks are formed not only in birch mice but also in other hibernating rodents.</t>
  </si>
  <si>
    <t>10.4098/AT.arch.90-39</t>
  </si>
  <si>
    <t>WOS:A1990GN64900018</t>
  </si>
  <si>
    <t>CHEN, CP; LEE, RE; DENLINGER, DL</t>
  </si>
  <si>
    <t>A COMPARISON OF THE RESPONSES OF TROPICAL AND TEMPERATE FLIES (DIPTERA, SARCOPHAGIDAE) TO COLD AND HEAT-STRESS</t>
  </si>
  <si>
    <t>Two flesh fly species from the tropical lowlands (Peckia abnormis and Sarcodexia sternodontis) were more susecptible to both cold-shock and heat-shock injury than temperate flies (Sarcophaga crassipalpis and S. bullata) and a fly from tropical high altitude (Blaesoxipha plinthopyga). A brief (2-h) exposure to 0-degrees-C elicits a protective response against subsequent cold injury at -10-degrees-C in the temperate flies and in B. plinthopyga but no such response was found in the flies from the tropical lowlands. However, both tropical and temperate flies could be protected against heat injury (45-degrees-C) by first exposing them to a mild heat shock (2 h at 40-degrees-C). The supercooling point is not a good indicator of cold tolerance: supercooling points of pupae were similar in all species, ranging from -18.9 to -23.0-degrees-C, and no differences were found between the tropical and temperate species. Among the temperate species, glycerol, the major cryoprotectant, can be elevated by short-term exposure to 0-degrees-C, but glycerol could not be detected in the tropical flies. Low-temperature (0-degrees-C) exposure also increased hemolymph osmolality of the temperate species, but no such increase was observed in the tropical lowland species. Adaptations to temperature stress thus differ in tropical and temperate flesh flies: while flies from both geographic areas share a mechanism for rapidly increasing heat tolerance, only the temperate flies appear capable of responding rapidly to cold stress. The presence of a heat shock response in species that lack the ability to rapidly respond to cold stress indicates that the biochemical and physiological bases for these two responses are likely to differ.</t>
  </si>
  <si>
    <t>WOS:A1990EP22100010</t>
  </si>
  <si>
    <t>CARLSON, LL; ZIMMERMANN, A; LYNCH, GR</t>
  </si>
  <si>
    <t>GEOGRAPHIC DIFFERENCES FOR DELAY OF SEXUAL-MATURATION IN PEROMYSCUS-LEUCOPUS - EFFECTS OF PHOTOPERIOD, PINEALECTOMY, AND MELATONIN</t>
  </si>
  <si>
    <t>10.1095/biolreprod41.6.1004</t>
  </si>
  <si>
    <t>WOS:A1989CP53900004</t>
  </si>
  <si>
    <t>ADAPTATION TO SEASONALITY IN A CRICKET - PATTERNS OF PHENOTYPIC AND GENOTYPIC VARIATION IN BODY SIZE AND DIAPAUSE EXPRESSION ALONG A CLINE IN SEASON LENGTH</t>
  </si>
  <si>
    <t>10.1111/j.1558-5646.1989.tb02598.x</t>
  </si>
  <si>
    <t>WOS:A1989AX63000012</t>
  </si>
  <si>
    <t>KURAHASHI, H; OHTAKI, T</t>
  </si>
  <si>
    <t>GEOGRAPHIC-VARIATION IN THE INCIDENCE OF PUPAL DIAPAUSE IN ASIAN AND OCEANIAN SPECIES OF THE FLESH FLY BOETTCHERISCA (DIPTERA, SARCOPHAGIDAE)</t>
  </si>
  <si>
    <t>10.1111/j.1365-3032.1989.tb01096.x</t>
  </si>
  <si>
    <t>WOS:A1989AQ85600006</t>
  </si>
  <si>
    <t>SOUTYGROSSET, C; CHENTOUFI, A; MOCQUARD, JP; JUCHAULT, P</t>
  </si>
  <si>
    <t>SEASONAL REPRODUCTION IN THE TERRESTRIAL ISOPOD ARMADILLIDIUM-VULGARE (LATREILLE) - GEOGRAPHICAL VARIABILITY AND GENETIC-CONTROL OF THE RESPONSE TO PHOTOPERIOD AND TEMPERATURE</t>
  </si>
  <si>
    <t>INTERNATIONAL JOURNAL OF INVERTEBRATE REPRODUCTION AND DEVELOPMENT</t>
  </si>
  <si>
    <t>0165-1269</t>
  </si>
  <si>
    <t>10.1080/01688170.1988.10510373</t>
  </si>
  <si>
    <t>WOS:A1988T447300003</t>
  </si>
  <si>
    <t>TAUBER, MJ; TAUBER, CA; OBRYCKI, JJ; GOLLANDS, B; WRIGHT, RJ</t>
  </si>
  <si>
    <t>GEOGRAPHICAL VARIATION IN RESPONSES TO PHOTOPERIOD AND TEMPERATURE BY LEPTINOTARSA-DECEMLINEATA (COLEOPTERA, CHRYSOMELIDAE) DURING AND AFTER DORMANCY</t>
  </si>
  <si>
    <t>10.1093/aesa/81.5.764</t>
  </si>
  <si>
    <t>WOS:A1988P925900009</t>
  </si>
  <si>
    <t>Kimura, M. T.</t>
  </si>
  <si>
    <t>Interspecific and geographic variation of diapause intensity and seasonal adaptation in the Drosophila auraria species complex (Diptera: Drosophilidae)</t>
  </si>
  <si>
    <t>Species of the Drosophila auraria complex entered reproductive diapause in autumn in response to short daylengths. Their diapause ended even at short daylengths without special stimuli. For D. auraria Peng, D. triauraria Bock &amp; Wheeler and D. subauraria Kimura, duration of diapause was longer at a shorter daylength but such a relationship was not clear in D. biauraria Bock &amp; Wheeler. High temperature or continuous illumination broke diapause but chilling had a small or no effect in terminating diapause. In outdoor cultures of D. auraria and D. triauraria, diapause was almost terminated by spring in individuals which had eclosed in early autumn, but not in most individuals which had eclosed in mid-or late autumn. Excluding D. biauraria (below), for sympatric populations D. subauraria had the deepest diapause, D. auraria had the shallowest one and D. triauraria had the intermediate one. It was proposed that the deeper diapause of D. subauraria or D. triauraria was an adaptation to the earlier start of its diapause in autumn. Also in these three species, diapause was deeper in northern populations. This variation may occur because northern populations enter diapause earlier and experience relatively longer daylengths which are less effective in maintaining diapause. D. biauraria had rather deep diapause compared with the other three species and this species did not show clinal variation in the diapause intensity.</t>
  </si>
  <si>
    <t>10.2307/2389693</t>
  </si>
  <si>
    <t>WOS:000208584300007</t>
  </si>
  <si>
    <t>REPEATED LARVAL DIAPAUSE AND DIAPAUSE-FREE DEVELOPMENT IN GEOGRAPHIC STRAINS OF THE BURNET MOTH ZYGAENA-TRIFOLII ESP (INSECTA, LEPIDOPTERA) .1. DISCONTINUOUS CLINAL VARIATION IN PHOTOPERIODICALLY CONTROLLED DIAPAUSE INDUCTION</t>
  </si>
  <si>
    <t>10.1007/BF00377274</t>
  </si>
  <si>
    <t>WOS:A1988R443600018</t>
  </si>
  <si>
    <t>SAUER, KP; GRUNER, C</t>
  </si>
  <si>
    <t>ESTIVAL DORMANCY IN THE CABBAGE MOTH MAMESTRA-BRASSICAE-L (LEPIDOPTERA, NOCTUIDAE) .2. GEOGRAPHICAL VARIATION IN 2 TRAITS - DAY LENGTH THRESHOLDS TRIGGERING ESTIVAL DORMANCY AND DURATION OF ESTIVAL DORMANCY</t>
  </si>
  <si>
    <t>10.1007/BF00379605</t>
  </si>
  <si>
    <t>WOS:A1988N722400014</t>
  </si>
  <si>
    <t>Istock, CA; Weisburg, WG</t>
  </si>
  <si>
    <t>Istock, Conrad A.; Weisburg, William G.</t>
  </si>
  <si>
    <t>Strong habitat selection and the development of population structure in a mosquito</t>
  </si>
  <si>
    <t>Remarkably simple and regular patterns of genic variation for two electrophoretically assayed loci are presented against a background of strong habitat selection, population isolation, and population structuring in the pitcher-plant mosquito Wyeomyia smithii. The genic variation assessed thus far comes from 29 local populations, all but one of which lie within the glaciated region of North America. Although the conclusions drawn from these patterns are still quite tentative, it appears that the fact that the same higher frequency electromorphs occurred everywhere for both loci may be due more to selection than drift. Drift or selection, acting alone or in concert may be responsible for the almost complete absence of electromorphs of intermediate frequency. A weak association was found between the two-locus genic variation and the well-studied diapause-development time variation in this species. It is suggested that a Wrightian interaction system and fluctuating-stabilizing selection might account for maintenance of the genic level polymorphism. The observations reported are circumstantially in accord with Wright's shifting balance process of evolution. Future studies in the older parts of the species range will put these hypotheses to a strong test.</t>
  </si>
  <si>
    <t>10.1007/BF02071558</t>
  </si>
  <si>
    <t>WOS:000208032400005</t>
  </si>
  <si>
    <t>ROCKEY, SJ; HAINZE, JH; SCRIBER, JM</t>
  </si>
  <si>
    <t>A LATITUDINAL AND OBLIGATORY DIAPAUSE RESPONSE IN 3 SUBSPECIES OF THE EASTERN TIGER SWALLOWTAIL PAPILIO-GLAUCUS (LEPIDOPTERA, PAPILIONIDAE)</t>
  </si>
  <si>
    <t>10.2307/2425639</t>
  </si>
  <si>
    <t>WOS:A1987J978300018</t>
  </si>
  <si>
    <t>NECHOLS, JR; TAUBER, MJ; TAUBER, CA</t>
  </si>
  <si>
    <t>GEOGRAPHICAL VARIABILITY IN ECOPHYSIOLOGICAL TRAITS CONTROLLING DORMANCY IN CHRYSOPA-OCULATA (NEUROPTERA, CHRYSOPIDAE)</t>
  </si>
  <si>
    <t>10.1016/0022-1910(87)90131-4</t>
  </si>
  <si>
    <t>WOS:A1987J086300004</t>
  </si>
  <si>
    <t>ICHIJO, N</t>
  </si>
  <si>
    <t>DISJUNCTIVE CLINE OF CRITICAL PHOTOPERIOD IN THE REPRODUCTIVE DIAPAUSE OF DROSOPHILA-LACERTOSA</t>
  </si>
  <si>
    <t>10.2307/2408820</t>
  </si>
  <si>
    <t>WOS:A1986A475200018</t>
  </si>
  <si>
    <t>FARMER, RE; REINHOLT, RW</t>
  </si>
  <si>
    <t>GENETIC-VARIATION IN DORMANCY RELATIONS OF BALSAM POPLAR ALONG A LATITUDINAL TRANSECT IN NORTHWESTERN ONTARIO</t>
  </si>
  <si>
    <t>WOS:A1986D192200007</t>
  </si>
  <si>
    <t>MOCQUARD, JP; JUCHAULT, P</t>
  </si>
  <si>
    <t>PHOTOPERIOD AND REPRODUCTION IN THE FEMALES OF ARMADILLIDIUM-VULGARE (LATREILLE) (CRUSTACEA, ISOPODA, ONISCOIDEA) - VARIATION ACCORDING TO GEOGRAPHIC ORIGIN OF THE POPULATION</t>
  </si>
  <si>
    <t>WOS:A1985D658700008</t>
  </si>
  <si>
    <t>TAKEDA, M; SKOPIK, SD</t>
  </si>
  <si>
    <t>GEOGRAPHIC-VARIATION IN THE CIRCADIAN SYSTEM CONTROLLING PHOTOPERIODISM IN OSTRINIA-NUBILALIS</t>
  </si>
  <si>
    <t>10.1007/BF00619114</t>
  </si>
  <si>
    <t>WOS:A1985AKC6600008</t>
  </si>
  <si>
    <t>WILTON, DP; SMITH, GC</t>
  </si>
  <si>
    <t>OVARIAN DIAPAUSE IN 3 GEOGRAPHIC STRAINS OF CULEX-PIPIENS (DIPTERA, CULICIDAE)</t>
  </si>
  <si>
    <t>10.1093/jmedent/22.5.524</t>
  </si>
  <si>
    <t>WOS:A1985ARS5300009</t>
  </si>
  <si>
    <t>MARCUS, NH</t>
  </si>
  <si>
    <t>VARIATION IN THE DIAPAUSE RESPONSE OF LABIDOCERA-AESTIVA (COPEPODA, CALANOIDA) FROM DIFFERENT LATITUDES AND ITS IMPORTANCE IN THE EVOLUTIONARY PROCESS</t>
  </si>
  <si>
    <t>10.2307/1541436</t>
  </si>
  <si>
    <t>WOS:A1984SF27500012</t>
  </si>
  <si>
    <t>KIMURA, MT</t>
  </si>
  <si>
    <t>GEOGRAPHIC-VARIATION OF REPRODUCTIVE DIAPAUSE IN THE DROSOPHILA-AURARIA COMPLEX (DIPTERA, DROSOPHILIDAE)</t>
  </si>
  <si>
    <t>10.1111/j.1365-3032.1984.tb00784.x</t>
  </si>
  <si>
    <t>WOS:A1984TW16100009</t>
  </si>
  <si>
    <t>GEOGRAPHIC-VARIATION AND GENETIC-ASPECTS OF REPRODUCTIVE DIAPAUSE IN DROSOPHILA-TRIAURARIA AND DROSOPHILA-QUADRARIA</t>
  </si>
  <si>
    <t>10.1111/j.1365-3032.1983.tb00347.x</t>
  </si>
  <si>
    <t>WOS:A1983QU11900008</t>
  </si>
  <si>
    <t>SIMS, SR</t>
  </si>
  <si>
    <t>LARVAL DIAPAUSE IN THE EASTERN TREE-HOLE MOSQUITO, AEDES-TRISERIATUS - LATITUDINAL VARIATION IN INDUCTION AND INTENSITY</t>
  </si>
  <si>
    <t>10.1093/aesa/75.2.195</t>
  </si>
  <si>
    <t>WOS:A1982NM23800019</t>
  </si>
  <si>
    <t>HOLZAPFEL, CM; BRADSHAW, WE</t>
  </si>
  <si>
    <t>GEOGRAPHY OF LARVAL DORMANCY IN THE TREE-HOLE MOSQUITO, AEDES-TRISERIATUS (SAY)</t>
  </si>
  <si>
    <t>10.1139/z81-141</t>
  </si>
  <si>
    <t>WOS:A1981LV01600018</t>
  </si>
  <si>
    <t>GOTOH, T; SHINKAJI, N</t>
  </si>
  <si>
    <t>CRITICAL PHOTOPERIOD AND GEOGRAPHICAL VARIATION OF DIAPAUSE INDUCTION IN THE 2-SPOTTED SPIDER-MITE, TETRANYCHUS-URTICAE KOCH (ACARINA, TETRANYCHIDAE), IN JAPAN</t>
  </si>
  <si>
    <t>WOS:A1981LT77000009</t>
  </si>
  <si>
    <t>GEOGRAPHIC-VARIATION IN THE INCIDENCE OF NON-DIAPAUSE EGGS OF THE FALSE MELON BEETLE, ATRACHYA-MENETRIESI FALDERMANN (COLEOPTERA, CHRYSOMELIDAE)</t>
  </si>
  <si>
    <t>10.1303/aez.14.193</t>
  </si>
  <si>
    <t>WOS:A1979GZ01300008</t>
  </si>
  <si>
    <t>TRIMBLE, RM; SMITH, SM</t>
  </si>
  <si>
    <t>GEOGRAPHIC-VARIATION IN THE EFFECTS OF TEMPERATURE AND PHOTOPERIOD ON DORMANCY INDUCTION, DEVELOPMENT TIME, AND PREDATION IN THE TREE-HOLE MOSQUITO, TOXORHYNCHITES-RUTILUS-SEPTENTRIONALIS (DIPTERA, CULICIDAE)</t>
  </si>
  <si>
    <t>10.1139/z79-211</t>
  </si>
  <si>
    <t>WOS:A1979HK67500013</t>
  </si>
  <si>
    <t>EFFICIENCY OF PHOSPHINE AGAINST DIAPAUSING LARVAE OF EPHESTIA-ELUTELLA (LEPIDOPTERA) OVER A WIDE-RANGE OF CONCENTRATIONS AND EXPOSURE TIMES</t>
  </si>
  <si>
    <t>10.1016/0022-474X(79)90012-2</t>
  </si>
  <si>
    <t>WOS:A1979HF56000003</t>
  </si>
  <si>
    <t>STERNBURG, JG; WALDBAUER, GP</t>
  </si>
  <si>
    <t>PHENOLOGICAL ADAPTATIONS IN DIAPAUSE TERMINATION BY CECROPIA FROM DIFFERENT LATITUDES</t>
  </si>
  <si>
    <t>10.1111/j.1570-7458.1978.tb02730.x</t>
  </si>
  <si>
    <t>WOS:A1978EZ05500006</t>
  </si>
  <si>
    <t>BEACH, R</t>
  </si>
  <si>
    <t>REQUIRED DAY NUMBER AND TIMELY INDUCTION OF DIAPAUSE IN GEOGRAPHIC STRAINS OF MOSQUITO AEDES-ATROPALPUS</t>
  </si>
  <si>
    <t>10.1016/0022-1910(78)90088-4</t>
  </si>
  <si>
    <t>WOS:A1978FN61600015</t>
  </si>
  <si>
    <t>EERTMOED, GE</t>
  </si>
  <si>
    <t>EMBRYONIC DIAPAUSE IN PSOCID, PERIPSOCUS-QUADRIFASCIATUS - PHOTOPERIOD, TEMPERATURE, ONTOGENY AND GEOGRAPHIC VARIATION</t>
  </si>
  <si>
    <t>10.1111/j.1365-3032.1978.tb00149.x</t>
  </si>
  <si>
    <t>WOS:A1978FS09500005</t>
  </si>
  <si>
    <t>KEELEY, LL; MOODY, DS; LYNN, D; JOINER, RL; VINSON, SB</t>
  </si>
  <si>
    <t>SUCCINATE-CYTOCHROME C-REDUCTASE ACTIVITY AND LIPIDS IN DIAPAUSE AND NON-DIAPAUSE ANTHONOMUS-GRANDIS FROM DIFFERENT LATITUDES</t>
  </si>
  <si>
    <t>10.1016/0022-1910(77)90035-X</t>
  </si>
  <si>
    <t>WOS:A1977DA76700012</t>
  </si>
  <si>
    <t>HOLTZER, TO; BRADLEY, JR; RABB, RL</t>
  </si>
  <si>
    <t>GEOGRAPHIC AND GENETIC-VARIATION IN TIME REQUIRED FOR EMERGENCE OF DIAPAUSING HELIOTHIS-ZEA LEPIDOPTERA-NOCTUIDAE</t>
  </si>
  <si>
    <t>Holtzer, Thomas/G-2631-2010</t>
  </si>
  <si>
    <t>10.1093/aesa/69.2.261</t>
  </si>
  <si>
    <t>WOS:A1976BJ88500018</t>
  </si>
  <si>
    <t>MCLEOD, DGR</t>
  </si>
  <si>
    <t>GEOGRAPHICAL VARIATION OF DIAPAUSE TERMINATION IN EUROPEAN CORN-BORER, OSTRINIA-NUBILALIS (LEPIDOPTERA-PYRALIDAE), IN SOUTHWESTERN ONTARIO</t>
  </si>
  <si>
    <t>10.4039/Ent1081403-12</t>
  </si>
  <si>
    <t>WOS:A1976CT84500013</t>
  </si>
  <si>
    <t>CHIPPEND.GM; REDDY, AS</t>
  </si>
  <si>
    <t>DIAPAUSE OF SOUTHWESTERN CORN-BORER, DIATRAEA-GRANDIOSELLA - LOW-TEMPERATURE MORTALITY AND GEOGRAPHICAL DISTRIBUTION</t>
  </si>
  <si>
    <t>10.1093/ee/3.2.233</t>
  </si>
  <si>
    <t>WOS:A1974S671100007</t>
  </si>
  <si>
    <t>WATSON, TF; CROWDER, LA; LANGSTON, DT</t>
  </si>
  <si>
    <t>GEOGRAPHICAL VARIATION OF DIAPAUSE TERMINATION OF PINK BOLLWORM</t>
  </si>
  <si>
    <t>10.1093/ee/3.6.933</t>
  </si>
  <si>
    <t>WOS:A1974V047700011</t>
  </si>
  <si>
    <t>WALDBAUER, GP; STERNBURG, JG</t>
  </si>
  <si>
    <t>POLYMORPHIC TERMINATION OF DIAPAUSE BY CECROPIA - GENETIC AND GEOGRAPHICAL ASPECTS</t>
  </si>
  <si>
    <t>10.2307/1540642</t>
  </si>
  <si>
    <t>WOS:A1973R893400013</t>
  </si>
  <si>
    <t>SHOWERS, WB; BRINDLEY, TA; REED, GL</t>
  </si>
  <si>
    <t>SURVIVAL AND DIAPAUSE CHARACTERISTICS OF HYBRIDS OF 3 GEOGRAPHICAL RACES OF EUROPEAN CORN BORER LEPIDOPTERA-PYRALIDAE</t>
  </si>
  <si>
    <t>10.1093/aesa/65.2.450</t>
  </si>
  <si>
    <t>WOS:A1972L931600033</t>
  </si>
  <si>
    <t>TAUBER, MJ; TAUBER, CA</t>
  </si>
  <si>
    <t>GEOGRAPHIC VARIATION IN CRITICAL PHOTOPERIOD AND IN DIAPAUSE INTENSITY OF CHRYSOPA-CARNEA (NEUROPTERA)</t>
  </si>
  <si>
    <t>10.1016/0022-1910(72)90061-3</t>
  </si>
  <si>
    <t>WOS:A1972L057000004</t>
  </si>
  <si>
    <t>RABB, RL</t>
  </si>
  <si>
    <t>DIAPAUSE CHARACTERISTICS OF 2 GEOGRAPHICAL STRAINS OF TOBACCO HORNWORM AND THEIR RECIPROCAL CROSSES</t>
  </si>
  <si>
    <t>10.1093/aesa/62.6.1252</t>
  </si>
  <si>
    <t>WOS:A1969E693200009</t>
  </si>
  <si>
    <t>BECK, SD; APPLE, JW</t>
  </si>
  <si>
    <t>EFFECTS OF TEMPERATURE AND PHOTOPERIOD ON VOLTINISM OF GEOGRAPHICAL POPULATIONS OF EUROPEAN CORN BORER, PYRAUSTA NUBILALIS</t>
  </si>
  <si>
    <t>10.1093/jee/54.3.550</t>
  </si>
  <si>
    <t>WOS:A19614694B00007</t>
  </si>
  <si>
    <t>BONDARENKO, NV; KUAN, KI</t>
  </si>
  <si>
    <t>PECULIAR TRAITS IN THE ORIGIN OF DIAPAUSE IN DIFFERENT GEOGRAPHIC POPULATIONS OF TETRANYCHUS-URTICAE KOCH</t>
  </si>
  <si>
    <t>DOKLADY AKADEMII NAUK SSSR</t>
  </si>
  <si>
    <t>0002-3264</t>
  </si>
  <si>
    <t>WOS:A1958WQ16300054</t>
  </si>
  <si>
    <t>Tang, Jian‐Jun</t>
  </si>
  <si>
    <t>Entomological Research</t>
  </si>
  <si>
    <t>KJD:ART002457325</t>
  </si>
  <si>
    <t>정철의; Geng, Shubao</t>
  </si>
  <si>
    <t>Prediction of Spring Emergence of Osmia cornifrons Radoszkowski in Korea, China and Japan under Future Climate</t>
  </si>
  <si>
    <t>Journal of Apiculture</t>
  </si>
  <si>
    <t>1225-0252</t>
  </si>
  <si>
    <t>KJD:ART002040627</t>
  </si>
  <si>
    <t>Jeong,, Jin-Cheol; KEUN, SUH JEUNG</t>
  </si>
  <si>
    <t>Control of Sprouting and Physiological Age by Treatment of Ethylene Gas during Storage in ‘Superior’ Potato</t>
  </si>
  <si>
    <t>‘수미’ 감자 저장 중 에틸렌 가스 처리에 의한 맹아 및 생리적 서령 조절</t>
  </si>
  <si>
    <t>Journal of Korean Society for Plants, People and Environment</t>
  </si>
  <si>
    <t>한국인간식물환경학회지</t>
  </si>
  <si>
    <t>1226-9778</t>
  </si>
  <si>
    <t>KJD:ART001943233</t>
  </si>
  <si>
    <t>Journal of Asia-Pacific Entomology</t>
  </si>
  <si>
    <t>KJD:ART001931571</t>
  </si>
  <si>
    <t>Kang, Jumsoon; 박은지; 김소희; 허유; 박영훈; Choi, Youngwhan; GU, SON BEUNG; 임우택; Suh, Jeong-Min</t>
  </si>
  <si>
    <t>Effect of Seeds Treatment on Germinablity of Tetragonia Tetragonides Seeds</t>
  </si>
  <si>
    <t>번행초의 대량번식을 위한 종자처리가 발아력에 미치는 영향</t>
  </si>
  <si>
    <t>JOURNAL OF ENVIRONMENTAL SCIENCE INTERNATIONAL</t>
  </si>
  <si>
    <t>한국환경과학회지</t>
  </si>
  <si>
    <t>1225-4517</t>
  </si>
  <si>
    <t>10.5322/JESI.2014.5.771</t>
  </si>
  <si>
    <t>KJD:ART001876309</t>
  </si>
  <si>
    <t>이종희; 위안진; 박승찬</t>
  </si>
  <si>
    <t>Manipulation of Summer Diapause by Chilling in Matsucoccus thunbergianae (Hemiptera: Coccoidea: Margarodidae)</t>
  </si>
  <si>
    <t>저온처리에 의한 솔껍질깍지벌레 여름휴면의 조절</t>
  </si>
  <si>
    <t>Korean Journal of Applied Entomology</t>
  </si>
  <si>
    <t>한국응용곤충학회지</t>
  </si>
  <si>
    <t>1225-0171</t>
  </si>
  <si>
    <t>KJD:ART001822721</t>
  </si>
  <si>
    <t>Wang, Jirui; Dai, Shuai; Cao, Wenguang; Fedak, George; Lan, Xiujing; Wei, Yuming; Liu, Dengcai; Zheng, Youliang; Liu, Yaxi; Wang, Yan; Chen, Zhenhong</t>
  </si>
  <si>
    <t>Genes and Genomics</t>
  </si>
  <si>
    <t>KJD:ART001546001</t>
  </si>
  <si>
    <t>Bang, Hea-Son; Lee, Kyeong-Yeoll; Shim, Jae-Kyoung; Jung, Myung-Pyo; Kim, Myung-Hyun; Kang, Kee-Kyoung; Lee, Deog-Bae</t>
  </si>
  <si>
    <t>KJD:ART001579498</t>
  </si>
  <si>
    <t>Singh, Tribhuwan; Khan, Mohammad Ashraf; Bhat, Madan Mohan</t>
  </si>
  <si>
    <t>Insect Adaptations to Changing Environments - Temperature and Humidity</t>
  </si>
  <si>
    <t>International Journal of Industrial Entomology</t>
  </si>
  <si>
    <t>1598-3579</t>
  </si>
  <si>
    <t>KJD:ART001380921</t>
  </si>
  <si>
    <t>Jeong, Hyung Uk; Kim, Man Il; Chang, Sung Kwon; Oh, Hyung Keun; Kim, Iksoo</t>
  </si>
  <si>
    <t>Test of Insecticidal Efficacy of Some Commercial Natural Products against Trialeurodes vaporariorum (Homoptera : Aleyrodidae), Bemisia tabaci (Homoptera : Aleyrodidae), and Spodoptera litura (Lepidoptera : Noctuidae)</t>
  </si>
  <si>
    <t>KJD:ART001357405</t>
  </si>
  <si>
    <t>Lee, Dong-Kyu; OLSON, Jimmy K.</t>
  </si>
  <si>
    <t>Effects of temperature and soil moisture on survival of eggs of the mosquito Psorophora columbiae (Diptera: Culicidae)</t>
  </si>
  <si>
    <t>KJD:ART001031443</t>
  </si>
  <si>
    <t>정덕웅; 이경열</t>
  </si>
  <si>
    <t>Identification of Low Molecular Weight Diapause- Associated Proteins of Two-Spotted Spider Mite, Tetranychus urticae</t>
  </si>
  <si>
    <t>KJD:ART000985481</t>
  </si>
  <si>
    <t>Heung, Kim Tae; 김지수</t>
  </si>
  <si>
    <t>Development and Adult Life Span of Aphidoletes aphidimyza (Rondani) (Diptera: Cecidomyiidae) Fed on the Melon Aphid, Aphis gossypii Glover or the Green Peach Aphid, Myzus persicae (S&amp;uuml;lzer)</t>
  </si>
  <si>
    <t>목화진딧물(Aphis gossypii )과 복숭아혹진딧물(Myzus persicae) (Homoptera: Aphididae)을 먹이로 한 진디혹파리[Aphidoletes aphidimyza (Rondani)] (Diptera: Cecidomyiidae)의 발육 및 성충수명</t>
  </si>
  <si>
    <t>KJD:ART001122399</t>
  </si>
  <si>
    <t>Ki-YeolLee; Young-DuckChang; Yong-GyunKim</t>
  </si>
  <si>
    <t>Trehalose, a Major Sugar Cryopotectant of the Overwintering Rice Water Weevil, Lissorhoptrus oryzophilus (Coleoptera: Curculionidae)</t>
  </si>
  <si>
    <t>KJD:ART000998151</t>
  </si>
  <si>
    <t>Yegorova, Natalia A.; Yakimova, Olga V.</t>
  </si>
  <si>
    <t>Егорова, Наталья Алексеевна; Якимова, Ольга Валерьевна</t>
  </si>
  <si>
    <t>The effect of long-term subcultivation on clonal micropropagation of &lt;i&gt;Melissa officinalis&lt;/i&gt; L. and &lt;i&gt;Origanum vulgare&lt;/i&gt; L.</t>
  </si>
  <si>
    <t>Влияние длительного субкультивирования на клональное микроразмножение &lt;i&gt;Melissa officinalis&lt;/i&gt; L. и &lt;i&gt;Origanum vulgare&lt;/i&gt; L.</t>
  </si>
  <si>
    <t>Vestnik Tomskogo gosudarstvennogo universiteta. Biologiya</t>
  </si>
  <si>
    <t>Вестник Томского государственного университета. Биология</t>
  </si>
  <si>
    <t>10.17223/19988591/47/2</t>
  </si>
  <si>
    <t>1998-8591</t>
  </si>
  <si>
    <t>RSCI:41105828</t>
  </si>
  <si>
    <t>Parfenov, Nikolay Mironovich; Chemodanov, Vladimir Borisovich</t>
  </si>
  <si>
    <t>Парфёнов, Николай Миронович; Чемоданов, Владимир Борисович</t>
  </si>
  <si>
    <t>The main components of fiber optic pressure sensors</t>
  </si>
  <si>
    <t>Основные компоненты волоконно-оптических датчиков давления</t>
  </si>
  <si>
    <t>Instruments and Systems: Monitoring, Control, and Diagnostics</t>
  </si>
  <si>
    <t>Приборы и системы. Управление, контроль, диагностика</t>
  </si>
  <si>
    <t>10.25791/pribor.09.2019.873</t>
  </si>
  <si>
    <t>2073-0004</t>
  </si>
  <si>
    <t>RSCI:39545430</t>
  </si>
  <si>
    <t>Kornienko, E.S.; Selin, N.I.</t>
  </si>
  <si>
    <t>Корниенко, Е.С.; Селин, Н.И.</t>
  </si>
  <si>
    <t>Population and Reproductive Characteristics of the Hermit Crab Pagurus brachiomastus (Thallwitz, 1892) (Decapoda: Paguridae) from Peter the Great Bay,the Sea of Japan</t>
  </si>
  <si>
    <t>Популяционные и репродуктивные характеристики рака-отшельника Pagurus brachiomastus (Thallwitz, 1892) (Decapoda: Paguridae) из залива Петра Великого Японского моря</t>
  </si>
  <si>
    <t>Biologiya morya</t>
  </si>
  <si>
    <t>Биология моря</t>
  </si>
  <si>
    <t>10.1134/S0134347519030082</t>
  </si>
  <si>
    <t>0134-3475</t>
  </si>
  <si>
    <t>RSCI:37713696</t>
  </si>
  <si>
    <t>Novikova, I.I.; Titova, J.A.; Boykova, I.V.; Krasnobaeva, I.L.</t>
  </si>
  <si>
    <t>Новикова, И.И.; Титова, Ю.А.; Бойкова, И.В.; Краснобаева, И.Л.</t>
  </si>
  <si>
    <t>Controlled breeding of the psychrophilic strain G-034 VIZR of Trichoderma asperellum for fast crop residues’ polymers utilization and soil enhancement</t>
  </si>
  <si>
    <t>Направленная селекция психрофильного штамма Trichoderma asperellum Г-034 визр для ускоренной утилизации полимеров растительных остатков и оздоровления почвы</t>
  </si>
  <si>
    <t>RSCI:37323713</t>
  </si>
  <si>
    <t>PONOMAREV, V.I.; KLOBUKOV, G.I.; ILYINYKH, A.V.; DUBOVSKIY, I.M.</t>
  </si>
  <si>
    <t>Пономарев, Василий Иванович; Клобуков, Георгий Игоревич; Ильиных, Александр Васильевич; Дубовский, Иван Михайлович</t>
  </si>
  <si>
    <t>Adaptation Features of Diapause Duration of the Gypsy Moth &lt;i&gt;Lymantria dispar&lt;/i&gt; (L.) from Populations of Different Latitudinal Origination</t>
  </si>
  <si>
    <t>Адаптационные аспекты длительности диапаузы популяций непарного шелкопряда &lt;i&gt;Lymantria dispar&lt;/i&gt; (L.) разного широтного происхождения</t>
  </si>
  <si>
    <t>10.15372/SEJ20190101</t>
  </si>
  <si>
    <t>RSCI:36998310</t>
  </si>
  <si>
    <t>Tkachenko, Kirill G.</t>
  </si>
  <si>
    <t>Ткаченко, Кирилл Гавриилович</t>
  </si>
  <si>
    <t>Biology of dormancy and germination of &lt;i&gt;Stellaria media&lt;/i&gt; (L.) Vill. and &lt;i&gt;Stellaria nemorum&lt;/i&gt; L. seeds</t>
  </si>
  <si>
    <t>Биология покоя и прорастания семян &lt;i&gt;Stellaria media&lt;/i&gt; (L.) Vill. и &lt;i&gt;Stellaria nemorum&lt;/i&gt; L.</t>
  </si>
  <si>
    <t>10.17223/19988591/44/2</t>
  </si>
  <si>
    <t>RSCI:36681172</t>
  </si>
  <si>
    <t>Bitarishvili, Sofia V.; Bondarenko, Vladimir S.; Geras'kin, Stanislav A.</t>
  </si>
  <si>
    <t>Битаришвили, София Валерьяновна; Бондаренко, Владимир Сергеевич; Гераськин, Станислав Алексеевич</t>
  </si>
  <si>
    <t>Influence of gamma-irradiation on the expression of encoding ABA metabolism enzymes in barley embryos</t>
  </si>
  <si>
    <t>Влияние gamma-облучения на экспрессию генов, кодирующих ферменты метаболизма абсцизовой кислоты в зародышах семян ячменя</t>
  </si>
  <si>
    <t>Ekologicheskaya genetika</t>
  </si>
  <si>
    <t>Экологическая генетика</t>
  </si>
  <si>
    <t>10.17816/ecogen16485-89</t>
  </si>
  <si>
    <t>1811-0932</t>
  </si>
  <si>
    <t>RSCI:36708125</t>
  </si>
  <si>
    <t>Kudinova, A.G.; Lysak, L.V.; Soina, V.S.; Mergelov, N.S.; Dolgikh, A.V.</t>
  </si>
  <si>
    <t>Кудинова, Алина Гранитовна; Лысак, Людмила Вячеславовна; Соина, Вера Сергеевна; Мергелов, Никита Сергеевич; Долгих, Андрей Владимирович</t>
  </si>
  <si>
    <t>Using of succession approach in study of procaryotes community of the Eastern Antarctic soils</t>
  </si>
  <si>
    <t>Применение сукцессионного подхода при изучении прокариотного сообщества почв Восточной Антарктики</t>
  </si>
  <si>
    <t>Vestnik Moskovskogo universiteta. Seriya 17: Pochvovedenie</t>
  </si>
  <si>
    <t>Вестник Московского университета. Серия 17: Почвоведение</t>
  </si>
  <si>
    <t>0137-0944</t>
  </si>
  <si>
    <t>RSCI:34857790</t>
  </si>
  <si>
    <t>Osipova, S.; Babaeva, M.</t>
  </si>
  <si>
    <t>Осипова, С.В.; Бабаева, М.А.</t>
  </si>
  <si>
    <t>Adaptive reactions to ecological stress of pasture fodder crops</t>
  </si>
  <si>
    <t>Адаптивные реакции на экологический стресс пастбищных кормовых культур</t>
  </si>
  <si>
    <t>Vestnik rossiiskoi sel'skokhozyaistvennoi nauki</t>
  </si>
  <si>
    <t>Вестник российской сельскохозяйственной науки</t>
  </si>
  <si>
    <t>2500-2082</t>
  </si>
  <si>
    <t>RSCI:36282689</t>
  </si>
  <si>
    <t>Raskolets, Viktor V.</t>
  </si>
  <si>
    <t>Расколец, Виктор Владимирович</t>
  </si>
  <si>
    <t>The Industry and Technology Department of the Institute for the Study of Siberia: establishment, activities and contribution to the development of the Siberian region</t>
  </si>
  <si>
    <t>Создание и деятельность промышленно-технического отдела Института исследования Сибири и его вклад в развитие Сибирского края</t>
  </si>
  <si>
    <t>Tomsk State University Journal</t>
  </si>
  <si>
    <t>Вестник Томского государственного университета</t>
  </si>
  <si>
    <t>RSCI:35552697</t>
  </si>
  <si>
    <t>Nikulina, T.V.; Martynov, V.V.</t>
  </si>
  <si>
    <t>Никулина, Т.В.; Мартынов, В.В.</t>
  </si>
  <si>
    <t>THE BIOLOGY OF EXECHESOPS FOLIATUS FRIESER 1995(COLEOPTERA, CURCULIONOIDEA, ANTHRIBIDAE)IN THE EUROPEAN PART OF ITS RANGE</t>
  </si>
  <si>
    <t>Биология Exechesops foliatus Frieser 1995 (Coleoptera, Curculionoidea, Anthribidae) в европейской части ареала</t>
  </si>
  <si>
    <t>RSCI:35642546</t>
  </si>
  <si>
    <t>Zhmylev, Pavel Jurevich; Tatarenko, Irina Vasilievna; Vakhrameeva, Maria Georgievna; Voronina, Elena Yurievna; Lazareva, Galina Aleksandrovna; Prohorov, Vladimir Petrovich</t>
  </si>
  <si>
    <t>Жмылев, Павел Юрьевич; Татаренко, Ирина Васильевна; Вахрамеева, Мария Георгиевна; Воронина, Елена Юрьевна; Лазарева, Галина Александровна; Прохоров, Владимир Петрович</t>
  </si>
  <si>
    <t>Sleeping Beauties: a Review of Diversity of Prolonged Dormancy in Plants</t>
  </si>
  <si>
    <t>Спящие красавицы: краткий обзор разнообразия продленного покоя у растений</t>
  </si>
  <si>
    <t>Byulleten' Moskovskogo obshchestva ispytatelei prirody. Otdel biologicheskii</t>
  </si>
  <si>
    <t>Бюллетень Московского общества испытателей природы. Отдел биологический</t>
  </si>
  <si>
    <t>0027-1403</t>
  </si>
  <si>
    <t>RSCI:34917714</t>
  </si>
  <si>
    <t>SUNTSOV, V.V.</t>
  </si>
  <si>
    <t>Сунцов, Виктор Васильевич</t>
  </si>
  <si>
    <t>Quantum Speciation of Plague Microbe &lt;i&gt;Yersinia pestis &lt;/i&gt;in a Heteroimmune Environment - Populations of Hibernating Marmot-Tarbagan (&lt;i&gt;Marmota sibirica&lt;/i&gt;)</t>
  </si>
  <si>
    <t>Квантовое видообразование микроба чумы &lt;i&gt;Yersinia pestis&lt;/i&gt; в гетероиммунной среде - популяциях гибернирующих сурков-тарбаганов (&lt;i&gt;Marmota sibirica&lt;/i&gt;)</t>
  </si>
  <si>
    <t>10.15372/SEJ20180401</t>
  </si>
  <si>
    <t>RSCI:35192091</t>
  </si>
  <si>
    <t>Lyubechanskii, I.I.; Azarkina, G.N.; Dudko, R.Yu.</t>
  </si>
  <si>
    <t>Любечанский, И.И.; Азаркина, Г.Н.; Дудко, Р.Ю.</t>
  </si>
  <si>
    <t>Soil-dwelling predatory arthropod community (Insecta: Carabidae; Arachnida: Araneae; Opiliones) in the valley ecosystem of the Upper Ob river at the beginning and end of the season activity period</t>
  </si>
  <si>
    <t>Сообщество хищных герпетобионтов (жужелиц (Insecta: Carabidae), пауков (Araneae) и сенокосцев (Opiliones)) в экосистеме долины Верхней Оби в начале и в конце сезона активности</t>
  </si>
  <si>
    <t>Evraziatskii entomologicheskii zhurnal</t>
  </si>
  <si>
    <t>Евразиатский энтомологический журнал</t>
  </si>
  <si>
    <t>1684-4866</t>
  </si>
  <si>
    <t>RSCI:29953079</t>
  </si>
  <si>
    <t>Panasenko, N.N.</t>
  </si>
  <si>
    <t>Панасенко, Н.Н.</t>
  </si>
  <si>
    <t>SOME ISSUES IN BIOLOGY AND ECOLOGY OF &lt;i&gt;HERACLEUM SOSNOWSKYI&lt;/i&gt; MANDEN</t>
  </si>
  <si>
    <t>Некоторые вопросы биологии и экологии борщевика Сосновского (&lt;i&gt;Heracleumsosnowskyi&lt;/i&gt; manden)</t>
  </si>
  <si>
    <t>Russian Journal of Biological Invasions</t>
  </si>
  <si>
    <t>Российский журнал биологических инвазий</t>
  </si>
  <si>
    <t>1996-1499</t>
  </si>
  <si>
    <t>RSCI:29460106</t>
  </si>
  <si>
    <t>Naumenko, V.S.; Ponimaskin, E.G.; Popova, N.K.</t>
  </si>
  <si>
    <t>Науменко, В.С.; Понимаскин, Е.Г.; Попова, Н.К.</t>
  </si>
  <si>
    <t>5-HT&lt;sub&gt;1A&lt;/sub&gt; receptor: its role in the regulation of different kinds of behavior</t>
  </si>
  <si>
    <t>5-HТ&lt;sub&gt;1А&lt;/sub&gt; рецептор: роль в регуляции различных видов поведения</t>
  </si>
  <si>
    <t>Russian Journal of Genetics: Applied Research</t>
  </si>
  <si>
    <t>10.18699/VJ16.135</t>
  </si>
  <si>
    <t>RSCI:26679281</t>
  </si>
  <si>
    <t>Ponomarev, Vasiliy I.; Klobukov, Georgiy I.; Napalkova, Viktoriya V.</t>
  </si>
  <si>
    <t>Пономарев, Василий Иванович; Клобуков, Георгий Игоревич; Напалкова, Виктория Валерьевна</t>
  </si>
  <si>
    <t>The dependence of the morphological and physiological indices of Lymantria dispar (L.) (Lepidoptera: Lymantriidae) postembryonic stages from temperature conditions during embryogenesis</t>
  </si>
  <si>
    <t>Зависимость морфофизиологических показателей постэмбриональных стадий непарного шелкопряда Lymantria dispar (L.) (Lepidoptera: Lymantriidae) от температурных условий в период эмбрионального развития</t>
  </si>
  <si>
    <t>Tomsk State University Journal of Biology</t>
  </si>
  <si>
    <t>10.17223/19988591/35/7</t>
  </si>
  <si>
    <t>RSCI:26677357</t>
  </si>
  <si>
    <t>RYZHANOVSKIY, V.N.; RYABITSEV, V.K.</t>
  </si>
  <si>
    <t>Рыжановский, Вячеслав Николаевич; Рябицев, Вадим Константинович</t>
  </si>
  <si>
    <t>Ecology of the Meadow Pipit &lt;i&gt;Anthus pratensis&lt;/i&gt; L. on the North-Eastern Limit of the Breeding Area</t>
  </si>
  <si>
    <t>Экология лугового конька &lt;i&gt;Anthus pratensis&lt;/i&gt; (Linnaeus, 1758) на северо-восточном пределе гнездового ареала</t>
  </si>
  <si>
    <t>10.15372/SEJ20160113</t>
  </si>
  <si>
    <t>RSCI:25464709</t>
  </si>
  <si>
    <t>Suntsov, V.V.</t>
  </si>
  <si>
    <t>Сунцов, В.В.</t>
  </si>
  <si>
    <t>Происхождение возбудителя чумы - микроба Yersinia pestis: концепция популяционно-генетической макроэволюции в переходной среде</t>
  </si>
  <si>
    <t>Zhurnal obshchei biologii</t>
  </si>
  <si>
    <t>Журнал общей биологии</t>
  </si>
  <si>
    <t>RSCI:23944890</t>
  </si>
  <si>
    <t>Kisterny, Grigory Anatolyevich; Shepel, Igor Alexandrovich</t>
  </si>
  <si>
    <t>Кистерный, Григорий Анатольевич; Шепель, Игорь Александрович</t>
  </si>
  <si>
    <t>THE DYNAMICS OF THE SPREAD OF PINE SAWFLY IN THE FORESTS OF THE BRYANSK REGION</t>
  </si>
  <si>
    <t>ДИНАМИКА РАСПРОСТРАНЕНИЯ РЫЖЕГО СОСНОВОГО ПИЛИЛЬЩИКА В ЛЕСАХ БРЯНСКОЙ ОБЛАСТИ</t>
  </si>
  <si>
    <t>Lesotekhnicheskii zhurnal</t>
  </si>
  <si>
    <t>Лесотехнический журнал</t>
  </si>
  <si>
    <t>10.12737/11263</t>
  </si>
  <si>
    <t>2222-7962</t>
  </si>
  <si>
    <t>RSCI:23576042</t>
  </si>
  <si>
    <t>Solov’ev, A.N.; Shikhova, T.G.; Busygin, E.I.</t>
  </si>
  <si>
    <t>СОЛОВЬЕВ, А.Н.; ШИХОВА, Т.Г.; БУСЫГИН, Е.И.</t>
  </si>
  <si>
    <t>THE INFLUENCE OF CLIMATIC ANOMALIES ON THE ANIMALS IN MIDDLE LATITUDES OF THE EAST OF THE RUSSIAN PLAIN</t>
  </si>
  <si>
    <t>ЖИЗНЕДЕЯТЕЛЬНОСТЬ ЖИВОТНЫХ СРЕДНИХ ШИРОТ ВОСТОКА РУССКОЙ РАВНИНЫ В УСЛОВИЯХ ПОГОДНО-КЛИМАТИЧЕСКИХ АНОМАЛИЙ</t>
  </si>
  <si>
    <t>10.15389/agrobiology.2015.2.137rus</t>
  </si>
  <si>
    <t>RSCI:23463654</t>
  </si>
  <si>
    <t>Brach, N.B.; Domantovich, A.V.; Koshkin, V.A.; Sanin, A.A.; Kosykh, L.A.</t>
  </si>
  <si>
    <t>Брач, Нина Борисовна; Домантович, А.В.; Кошкин, Владимир Александрович; Санин, А.А.; Косых, Л.А.</t>
  </si>
  <si>
    <t>INTENSITY OF GROWTH AND DEVELOPMENT OF FLAX LINES WITH DIFFERENT PHOTOSENSITIVITY IN THE LATITUDES TRADITIONAL FOR FLAX AND LINSEED</t>
  </si>
  <si>
    <t>ИНТЕНСИВНОСТЬ РОСТА И РАЗВИТИЯ ЛИНИЙ ЛЬНА С РАЗЛИЧНОЙ ФОТОПЕРИОДИЧЕСКОЙ ЧУВСТВИТЕЛЬНОСТЬЮ НА ШИРОТАХ, ТРАДИЦИОННЫХ ДЛЯ ВЫРАЩИВАНИЯ ЛЬНА-ДОЛГУНЦА И МЕЖЕУМКА</t>
  </si>
  <si>
    <t>10.30901/0202-3628-2015-2-210-224</t>
  </si>
  <si>
    <t>RSCI:24234272</t>
  </si>
  <si>
    <t>Gorenko, I.N.; Tipisova, E.V.</t>
  </si>
  <si>
    <t>Горенко, И.Н.; Типисова, Е.В.</t>
  </si>
  <si>
    <t>The age-related changes of pituitary, gonadal hormones and dopamine levels in men from subpolar and polar areas of the european north</t>
  </si>
  <si>
    <t>Возрастные изменения уровня гормонов системы гипофиз-гонады и дофамина у мужчин на приполярных и заполярных территориях Европейского Севера</t>
  </si>
  <si>
    <t>Problemy reproduktsii</t>
  </si>
  <si>
    <t>Проблемы репродукции</t>
  </si>
  <si>
    <t>1025-7217</t>
  </si>
  <si>
    <t>RSCI:21369824</t>
  </si>
  <si>
    <t>Levitskaya, G.E.</t>
  </si>
  <si>
    <t>Левицкая, Г.Е.</t>
  </si>
  <si>
    <t>THE INFLUENCE OF THE STORAGE TEMPERATURE ON THE SEEDS OF WILD SPECIES. 1. THE NOT-DORMANT SEEDS AND SEEDS WITH NON-DEEP PHYSIOLOGICAL DORMANCY</t>
  </si>
  <si>
    <t>ВЛИЯНИЕ ТЕМПЕРАТУРЫ ХРАНЕНИЯ НА СЕМЕНА ДИКОРАСТУЩИХ ВИДОВ. 1. СЕМЕНА С ВЫНУЖДЕННЫМ ПОКОЕМ И НЕГЛУБОКИМ ФИЗИОЛОГИЧЕСКИМ ПОКОЕМ</t>
  </si>
  <si>
    <t>Rastitelnye resursy</t>
  </si>
  <si>
    <t>Растительные ресурсы</t>
  </si>
  <si>
    <t>0033-9946</t>
  </si>
  <si>
    <t>RSCI:22260668</t>
  </si>
  <si>
    <t>AKHANAEV, Yu. B.; BERIM, M.N.; REZNIK, S. Ya.; SAULICH, A. Kh.; FROLOV, A.N.</t>
  </si>
  <si>
    <t>Аханаев, Ю.Б.; Берим, М.Н.; Резник, С.Я.; Саулич, А.Х.; Фролов, А.Н.</t>
  </si>
  <si>
    <t>ON THE THERMOTOLERANCE OF DIAPAUSING PRONYMPHAE OF THE BEET WEBWORM, LOXOSTEGE STICTICALIS L. (LEPIDOPTERA, PYRALOIDEA: CRAMBIDAE)</t>
  </si>
  <si>
    <t>О ТЕРМОТОЛЕРАНТНОСТИ ДИАПАУЗИРУЮЩИХ ПРОНИМФ ЛУГОВОГО МОТЫЛЬКА LOXOSTEGE STICTICALIS L. (LEPIDOPTERA, PYRALOIDEA: CRAMBIDAE)</t>
  </si>
  <si>
    <t>Frolov, Andrey/K-3409-2014</t>
  </si>
  <si>
    <t>Frolov, Andrey/0000-0002-6942-9951</t>
  </si>
  <si>
    <t>RSCI:21674412</t>
  </si>
  <si>
    <t>PAKHARKOVA, N.V.; KUZ’MINA, N.A.; KUZ’MIN, S.R.; EFREMOV, A.A.</t>
  </si>
  <si>
    <t>Пахарькова, Нина Викторовна; Кузьмина, Нина Алексеевна; Кузьмин, Сергей Рудольфович; Ефремов, Александр Алексеевич</t>
  </si>
  <si>
    <t>Morphophysiological Characteristics of Needles of Different Climatypes of Scots Pine in Provenance Trials</t>
  </si>
  <si>
    <t>Морфофизиологические особенности хвои у разных климатипов сосны обыкновенной в географических культурах</t>
  </si>
  <si>
    <t>RSCI:21920730</t>
  </si>
  <si>
    <t>Shelukho, V.P.; Shoshin, V.I.; Klyuev, V.S.</t>
  </si>
  <si>
    <t>Шелухо, В.П.; Шошин, В.И.; Клюев, В.С.</t>
  </si>
  <si>
    <t>Sanitary State Dynamics of Spruce Forests Under Culminating &lt;i&gt;Ips typographus&lt;/i&gt; Reproduction and Efficiency of Forest-Protection Measures</t>
  </si>
  <si>
    <t>ДИНАМИКА САНИТАРНОГО СОСТОЯНИЯ ЕЛЬНИКОВ В ПЕРИОД КУЛЬМИНАЦИИ РАЗМНОЖЕНИЯ ТИПОГРАФА И ЭФФЕКТИВНОСТЬ ЛЕСОЗАЩИТНЫХ МЕРОПРИЯТИЙ</t>
  </si>
  <si>
    <t>Izvestiya vysshikh uchebnykh zavedenii. Lesnoi zhurnal</t>
  </si>
  <si>
    <t>Известия высших учебных заведений. Лесной журнал</t>
  </si>
  <si>
    <t>0536-1036</t>
  </si>
  <si>
    <t>RSCI:21426516</t>
  </si>
  <si>
    <t>Eremina, E.E.; Haritonov, A.Yu.</t>
  </si>
  <si>
    <t>Ерёмина, Е.Е.; Харитонов, А.Ю.</t>
  </si>
  <si>
    <t>First record of Sympetrum v. vulgatum (Linnaeus, 1758) dragonfly imaginal hibernation (Odonata, Libellulidae) in the South Urals, Russia</t>
  </si>
  <si>
    <t>Первый случай зимовки имаго стрекозы Sympetrum v. vulgatum (Linnaeus, 1758) (Odonata, Libellulidae) на Южном Урале</t>
  </si>
  <si>
    <t>RSCI:20387016</t>
  </si>
  <si>
    <t>Soroko, S.I.; Rozhkov, V.P.; Bekshaev, S.S.</t>
  </si>
  <si>
    <t>Сороко, С.И.; Рожков, В.П.; Бекшаев, С.С.</t>
  </si>
  <si>
    <t>FEATURES OF SEASONAL REORGANIZATIONS OF THE CENTRAL MECHANISMS OF REGULATION IN CHILDREN NORTHERNERS WITH DIFFERENT LEVEL OF SOCIAL RISK</t>
  </si>
  <si>
    <t>ОСОБЕННОСТИ СЕЗОННЫХ ПЕРЕСТРОЕК ЦЕНТРАЛЬНЫХ МЕХАНИЗМОВ РЕГУЛЯЦИИ У ДЕТЕЙ-СЕВЕРЯН С РАЗНЫМ УРОВНЕМ СОЦИАЛЬНОГО РИСКА</t>
  </si>
  <si>
    <t>Neuroscience and Behavioral Physiology - Sechenov Physiology Journal</t>
  </si>
  <si>
    <t>Российский физиологический журнал им. И.М. Сеченова</t>
  </si>
  <si>
    <t>0869-8139</t>
  </si>
  <si>
    <t>RSCI:20921463</t>
  </si>
  <si>
    <t>AFONIN, A.N.; AKHANAEV, Yu. B.; FROLOV, A.N.</t>
  </si>
  <si>
    <t>Афонин, А.Н.; Аханаев, Ю.Б.; Фролов, А.Н.</t>
  </si>
  <si>
    <t>THE RANGE OF THE BEET WEBWORM LOXOSTEGE STICTICALIS L. (LEPIDOPTERA, PYRALOIDEA: CRAMBIDAE) IN THE TERRITORY OF THE FORMER USSR AND ITS ARRANGEMENT BY NUMBER OF SUCCESSIVE GENERATIONS DURING THE SEASON</t>
  </si>
  <si>
    <t>АРЕАЛ ЛУГОВОГО МОТЫЛЬКА LOXOSTEGE STICTICALIS L. (LEPIDOPTERA, PYRALOIDEA: CRAMBIDAE) НА ТЕРРИТОРИИ БЫВШЕГО СССР И ЕГО РАЙОНИРОВАНИЕ ПО ЧИСЛУ ГЕНЕРАЦИЙ В СЕЗОНЕ</t>
  </si>
  <si>
    <t>RSCI:20813864</t>
  </si>
  <si>
    <t>TITOVA, G.E.</t>
  </si>
  <si>
    <t>Титова, Г.Е.</t>
  </si>
  <si>
    <t>GERMINATION BIOLOGY OF &lt;i&gt;PINGUICULA VULGARIS (LENTIBULARIACEAE)&lt;/i&gt;</t>
  </si>
  <si>
    <t>БИОЛОГИЯ ПРОРАСТАНИЯ &lt;i&gt;PINGUICULA VULGARIS (LENTIBULARIACEAE)&lt;/i&gt;</t>
  </si>
  <si>
    <t>Botanical Journal</t>
  </si>
  <si>
    <t>Ботанический журнал</t>
  </si>
  <si>
    <t>0006-8136</t>
  </si>
  <si>
    <t>RSCI:17908217</t>
  </si>
  <si>
    <t>MEDVEDEV, L.N.; KHRULEVA, O.A.</t>
  </si>
  <si>
    <t>Медведев, Л.Н.; Хрулева, О.А.</t>
  </si>
  <si>
    <t>CONTRIBUTION TO THE KNOWLEDGE OF THE ARCTIC FORMS OF THE GENUS CHRYSOMELA L. (COLEOPTERA, CHRYSOMELIDAE)</t>
  </si>
  <si>
    <t>К ПОЗНАНИЮ АРКТИЧЕСКИХ ФОРМ РОДА CHRYSOMELA L. (COLEOPTERA, CHRYSOMELIDAE)</t>
  </si>
  <si>
    <t>RSCI:16713621</t>
  </si>
  <si>
    <t>VINOGRADOVA, E.B.</t>
  </si>
  <si>
    <t>Виноградова, Е.Б.</t>
  </si>
  <si>
    <t>ECOLOGICAL PRECONDITIONS FOR SPREAD OF BLOODSUCKING MOSQUITOES</t>
  </si>
  <si>
    <t>ЭКОЛОГИЧЕСКИЕ ПРЕДПОСЫЛКИ РАССЕЛЕНИЯ КРОВОСОСУЩИХ КОМАРОВ</t>
  </si>
  <si>
    <t>RSCI:17103011</t>
  </si>
  <si>
    <t>Borisov, S.N.</t>
  </si>
  <si>
    <t>Борисов, С.Н.</t>
  </si>
  <si>
    <t>Geographic variations in the life cycle of &lt;i&gt;Sympecma paedisca &lt;/i&gt;(Brauer, 1877) (Odonata, Lestidae) in the plains of Central Asia</t>
  </si>
  <si>
    <t>Географические вариации жизненного цикла &lt;i&gt;Sympecma paedisca &lt;/i&gt;(Brauer, 1877) (Odonata, Lestidae) в срединном регионе Азии</t>
  </si>
  <si>
    <t>RSCI:15265930</t>
  </si>
  <si>
    <t>Goroshkevich, Sergey N.; Popov, Alexandr G.</t>
  </si>
  <si>
    <t>Горошкевич, С.Н.; Попов, А.Г.</t>
  </si>
  <si>
    <t>Shoot Morphological Structure and Development in 5-Needle Pines of Northern and Eastern Asia: Phylogenetic and Climatic Interpretation</t>
  </si>
  <si>
    <t>Морфоструктура и развитие побегов у 5-хвойных сосен Северной и Восточной Азии: филогенетическая и климатическая интерпретация</t>
  </si>
  <si>
    <t>Zhurnal Sibirskogo federal'nogo universiteta. Seriya: Biologiya</t>
  </si>
  <si>
    <t>Журнал Сибирского федерального университета. Серия: Биология</t>
  </si>
  <si>
    <t>1997-1389</t>
  </si>
  <si>
    <t>RSCI:12448953</t>
  </si>
  <si>
    <t>Kosareva, I.A.; Koshkin, V.A.</t>
  </si>
  <si>
    <t>Косарева, И.А.; Кошкин, В.А.</t>
  </si>
  <si>
    <t>DEVELOPMENT OF PLANT PHYSIOLOGY INVESTIGATIONS AT VIR</t>
  </si>
  <si>
    <t>РАЗВИТИЕ ФИЗИОЛОГИЧЕСКИХ ИССЛЕДОВАНИЙ В ВИР</t>
  </si>
  <si>
    <t>RSCI:24066826</t>
  </si>
  <si>
    <t>Isakov, Yury M.</t>
  </si>
  <si>
    <t>Исаков, Юрий Михайлович</t>
  </si>
  <si>
    <t>&lt;i&gt;Macroscytus brunneus &lt;/i&gt;(Fabricius, 1803) (&lt;i&gt;Heteroptera, Cydnidae&lt;/i&gt;) in the Middle Asia</t>
  </si>
  <si>
    <t>&lt;i&gt;Macroscytus brunneus &lt;/i&gt;(Fabricius, 1803) (&lt;i&gt;Heteroptera, Cydnidae&lt;/i&gt;) в Средней Азии</t>
  </si>
  <si>
    <t>Caucasian Entomological Bulletin</t>
  </si>
  <si>
    <t>Кавказский энтомологический бюллетень</t>
  </si>
  <si>
    <t>1814-3326</t>
  </si>
  <si>
    <t>RSCI:18026182</t>
  </si>
  <si>
    <t>Sokolova, I.V.</t>
  </si>
  <si>
    <t>Соколова, И.В.</t>
  </si>
  <si>
    <t>Geographical variability in the photoperiodical reaction of the noctuid moth &lt;i&gt;Euclidia gliphica &lt;/i&gt;(Linnaeus, 1758)</t>
  </si>
  <si>
    <t>Географическая изменчивость фотопериодической реакции у клеверной совки &lt;i&gt;Euclidia gliphica &lt;/i&gt;(Linnaeus, 1758)</t>
  </si>
  <si>
    <t>RSCI:18026188</t>
  </si>
  <si>
    <t>Arcaya, Evelin; Mengual, Ximo; Pérez-Bañón, Celeste; Rojo, Santos</t>
  </si>
  <si>
    <t>Aspectos biológicos de Pseudodoros clavatus (Fabricius) (Diptera: Syrphidae) alimentado con el áfido de las leguminosas Aphis craccivora Koch (Hemiptera: Aphididae)</t>
  </si>
  <si>
    <t>Biological aspects of Pseudodoros clavatus (Fabricius) (Diptera: Syrphidae) fed with the black legume aphid Aphis craccivora Koch (Hemiptera: Aphididae)</t>
  </si>
  <si>
    <t>Idesia (Arica)</t>
  </si>
  <si>
    <t>0718-3429</t>
  </si>
  <si>
    <t>SCIELO:S0718-34292018000200269</t>
  </si>
  <si>
    <t>Silva, Alice Tatiane da; Fermino, Rogério César; Lopes, Adalberto Aparecido dos Santos; Alberico, Claudia Oliveira; Reis, Rodrigo Siqueira</t>
  </si>
  <si>
    <t>DISTÂNCIA ATÉ AS ACADEMIAS AO AR LIVRE, USO DAS ESTRUTURAS E ATIVIDADE FÍSICA EM ADULTOS</t>
  </si>
  <si>
    <t>DISTANCIA A LOS GIMNASIOS AL AIRE LIBRE, USO DE LAS ESTRUCTURAS Y ACTIVIDAD FÍSICA DE ADULTOS</t>
  </si>
  <si>
    <t>Revista Brasileira de Medicina do Esporte</t>
  </si>
  <si>
    <t>SCIELO:S1517-86922018000200157</t>
  </si>
  <si>
    <t>Araújo, Walter Santos de</t>
  </si>
  <si>
    <t>30 years of research on insect galls in Brazil: a scientometric review</t>
  </si>
  <si>
    <t>Papéis Avulsos de Zoologia</t>
  </si>
  <si>
    <t>1807-0205</t>
  </si>
  <si>
    <t>e20185834</t>
  </si>
  <si>
    <t>10.11606/1807-0205/2018.58.34</t>
  </si>
  <si>
    <t>SCIELO:S0031-10492018000100232</t>
  </si>
  <si>
    <t>Tello-Mercado, Víctor Ernesto; Zarzar-Maza, Miguel Esteban; Suarez-Pantoja, Angélica María</t>
  </si>
  <si>
    <t>Functional response of Cydnodromus picanus (Acari: Phytoseiidae) on two-spotted spider mite, Tetranychus urticae (Acari: Tetranychidae)</t>
  </si>
  <si>
    <t>Respuesta funcional de Cydnodromus picanus (Acari: Phytoseiidae) sobre la arañita bimaculada, Tetranychus urticae (Acari: Tetranychidae)</t>
  </si>
  <si>
    <t>Acta Agronómica</t>
  </si>
  <si>
    <t>0120-2812</t>
  </si>
  <si>
    <t>10.15446/acag.v66n2.55054</t>
  </si>
  <si>
    <t>SCIELO:S0120-28122017000200275</t>
  </si>
  <si>
    <t>Medeiros, Robson Luis Silva de; Souza, Vênia Camelo de; Santos, José Nailson Barros; Azeredo, Gilvaneide Alves de; Anjos, Fabiana dos</t>
  </si>
  <si>
    <t>SEEDS ECOPHYSIOLOGY IN AN ALTITUDE MARSH IN PARAÍBA STATE, BRAZIL, AIMING THE CONSERVATION OF THE AUTOCHTHONOUS BIODIVERSITY</t>
  </si>
  <si>
    <t>ECOFISIOLOGIA DE SEMENTES EM BREJO DE ALTITUDE NA PARAÍBA VISANDO À CONSERVAÇÃO DA BIODIVERSIDADE AUTÓCTONE</t>
  </si>
  <si>
    <t>Ciência Florestal</t>
  </si>
  <si>
    <t>1980-5098</t>
  </si>
  <si>
    <t>10.5902/1980509827754</t>
  </si>
  <si>
    <t>SCIELO:S1980-50982017000200697</t>
  </si>
  <si>
    <t>Müller, Helena de Lima; Lopes, Rodrigo Ramos; Hermann, Julia-Maria</t>
  </si>
  <si>
    <t>Emergence and establishment of native and non-native species in soils of remnant and converted highland grasslands – southern Brazil</t>
  </si>
  <si>
    <t>Emergência e estabelecimento de espécies nativas e exóticas em solos de campos convertidos e nativos remanescentes do Planalto - Sul do Brasil</t>
  </si>
  <si>
    <t>Ramos Lopes, Rodrigo/0000-0001-6053-4619</t>
  </si>
  <si>
    <t>e20160235</t>
  </si>
  <si>
    <t>10.1590/1676-0611-bn-2016-0235</t>
  </si>
  <si>
    <t>SCIELO:S1676-06032017000100502</t>
  </si>
  <si>
    <t>Fontenelle, José H.; Miranda, Marcel S.</t>
  </si>
  <si>
    <t>Aspectos da biologia de Megalobulimus paranaguensis (Gastropoda, Acavoidea) na planície costeira do sudeste brasileiro</t>
  </si>
  <si>
    <t>e2017004</t>
  </si>
  <si>
    <t>SCIELO:S0073-47212017000100204</t>
  </si>
  <si>
    <t>Mesa Medina, Mauricio; González Ramírez, Martha; Gutiérrez Sánchez, Pablo; Marín Montoya, Mauricio</t>
  </si>
  <si>
    <t>Diagnóstico serológico y molecular del Potato leafroll virus (PLRV) en tubérculos-semilla de papa en Antioquia, Colombia</t>
  </si>
  <si>
    <t>Serological and molecular diagnosis of Potato leafroll virus (PLRV) in potato tuber-seeds in Antioquia, Colombia</t>
  </si>
  <si>
    <t>10.15446/acag.v65n2.50764</t>
  </si>
  <si>
    <t>SCIELO:S0120-28122016000200015</t>
  </si>
  <si>
    <t>MEDEIROS, CAMILA I.; BOTH, CAMILA; KAEFER, IGOR L.; CECHIN, SONIA Z.</t>
  </si>
  <si>
    <t>Anais da Academia Brasileira de Ciências</t>
  </si>
  <si>
    <t>3 suppl</t>
  </si>
  <si>
    <t>SCIELO:S0001-37652016000501909</t>
  </si>
  <si>
    <t>Steenhuisen, E.; Gous, R.M.</t>
  </si>
  <si>
    <t>The response of broiler breeder hens to dietary balanced protein</t>
  </si>
  <si>
    <t>South African Journal of Animal Science</t>
  </si>
  <si>
    <t>2221-4062</t>
  </si>
  <si>
    <t>10.4314/sajas.v46i3.6</t>
  </si>
  <si>
    <t>SCIELO:S0375-15892016000300006</t>
  </si>
  <si>
    <t>Penedo, Thiago Serrano de Almeida; Moraes, Miguel d'Ávila de; Borges, Rafael Augusto Xavier; Maurenza, Daniel; Judice, Diogo Marcilio; Martinelli, Gustavo</t>
  </si>
  <si>
    <t>Considerations on extinct species of Brazilian flora</t>
  </si>
  <si>
    <t>Rodriguésia</t>
  </si>
  <si>
    <t>2175-7860</t>
  </si>
  <si>
    <t>10.1590/2175-7860201566304</t>
  </si>
  <si>
    <t>SCIELO:S2175-78602015000300711</t>
  </si>
  <si>
    <t>Lisboa, Viviana; Barcarolli, Indianara F.; Sampaio, Luís A.; Bianchini, Adalto</t>
  </si>
  <si>
    <t>Neotropical Ichthyology</t>
  </si>
  <si>
    <t>1982-0224</t>
  </si>
  <si>
    <t>SCIELO:S1679-62252015000300591</t>
  </si>
  <si>
    <t>Tello, Víctor; Vargas, José</t>
  </si>
  <si>
    <t>Efecto de la luz artificial a diferentes fotoperiodos sobre dos variables productivas de la grana cochinilla, Dactylopius coccus Costa (Hemiptera: Dactylopiidae) para su cultivo bajo condiciones controladas</t>
  </si>
  <si>
    <t>Effect of visible light radiation on two production variables of cochineal, Dactylopius coccus Costa (Hemiptera: Dactylopiidae) for its cultivation under controlled conditions</t>
  </si>
  <si>
    <t>Tello, Victor E./0000-0002-2667-0470</t>
  </si>
  <si>
    <t>SCIELO:S0718-34292015000300004</t>
  </si>
  <si>
    <t>Shil, Subrata Kumar; Quasem, Md. Abul; Rahman, Mohammad Lutfur</t>
  </si>
  <si>
    <t>Histological and Morphometric Analysis of Testes of Adult Quail (Coturnix coturnix japonica) of Bangladesh</t>
  </si>
  <si>
    <t>Análisis Histológico y Morfométrico de Testiculos de Codorniz Adulta (Coturnix coturnix japonica) de Bangladesh</t>
  </si>
  <si>
    <t>International Journal of Morphology</t>
  </si>
  <si>
    <t>0717-9502</t>
  </si>
  <si>
    <t>SCIELO:S0717-95022015000100017</t>
  </si>
  <si>
    <t>ALLEM, LAÍSA N.; GOMES, ANABELE S.; BORGHETTI, FABIAN</t>
  </si>
  <si>
    <t>SCIELO:S0001-37652014000401761</t>
  </si>
  <si>
    <t>Gutiérrez T., Ana Milena; Torres G., Celina; Díaz, Jaime E.</t>
  </si>
  <si>
    <t>Incidencia de campos magnéticos en la germinación, crecimiento y flora microbiana en plántulas de Brachiaria humidicola, Panicum maximum y Zea maiz (Poaceae)</t>
  </si>
  <si>
    <t>Effect of Magnetic Fields in Germination, Growth, and Microbial Florishing in Seedlings of Brachiaria humidicola, Panicum maximum, and Zea maiz (Poaceae)</t>
  </si>
  <si>
    <t>Revista de Ciencias</t>
  </si>
  <si>
    <t>0121-1935</t>
  </si>
  <si>
    <t>SCIELO:S0121-19352014000100001</t>
  </si>
  <si>
    <t>Salvarrey, Sheena; Arbulo, Natalia; Santos, Estela; Invernizzi, Ciro</t>
  </si>
  <si>
    <t>Cría artificial de abejorros nativos Bombus atratus y Bombus bellicosus (Hymenoptera, Apidae)</t>
  </si>
  <si>
    <t>Artificial Breeding of Native Bumblebees Bombus atratus y Bombus bellicosus (Hymenoptera, Apidae)</t>
  </si>
  <si>
    <t>Agrociencia Uruguay</t>
  </si>
  <si>
    <t>2301-1548</t>
  </si>
  <si>
    <t>SCIELO:S2301-15482013000200008</t>
  </si>
  <si>
    <t>De Rosso, Villagrán; Elizondo, CM; Martinez, Posadas; Giunta, D; Barragán, EI</t>
  </si>
  <si>
    <t>Efectos del fotoperíodo y la temperatura ambiental en los niveles plasmáticos de hormona estimulante de tiroides (TSH)</t>
  </si>
  <si>
    <t>Phothoperiod and Environmental Temperature Effects on Plasmatic Levels of Thyroid Stimulating Hormone (TSH)</t>
  </si>
  <si>
    <t>Revista argentina de endocrinología y metabolismo</t>
  </si>
  <si>
    <t>1851-3034</t>
  </si>
  <si>
    <t>SCIELO:S1851-30342013000300001</t>
  </si>
  <si>
    <t>Lopez Garcia, Guillermo P.</t>
  </si>
  <si>
    <t>Desarrollo poblacional de Diaspidiotus perniciosus (Hemiptera: Diaspididae) en cultivos de manzano de San Carlos, Mendoza, Argentina</t>
  </si>
  <si>
    <t>Population development of Diaspidiotus perniciosus (Hemiptera: Diaspididae) in apple orchards in San Carlos, Mendoza, Argentina</t>
  </si>
  <si>
    <t>Revista de la Sociedad Entomológica Argentina</t>
  </si>
  <si>
    <t>1851-7471</t>
  </si>
  <si>
    <t>SCIELO:S0373-56802011000200011</t>
  </si>
  <si>
    <t>Méndez-Gallegos, S. de Jesús; Tarango-Arámbula, L. Antonio; Carnero, Aurelio; Tiberi, Riziero; Díaz-Gómez, Ovidio</t>
  </si>
  <si>
    <t>Crecimiento poblacional de la cochinilla Dactylopius coccus Costa criada en cinco cultivares de nopal Opuntia ficus-indica Mill</t>
  </si>
  <si>
    <t>Growth parameters of cochineal Dactylopius coccus Costa reared in five cactus pear cultivars Opuntia ficus-indica Mill</t>
  </si>
  <si>
    <t>SCIELO:S1405-31952010000200011</t>
  </si>
  <si>
    <t>Pereira, Mônica Josene Barbosa; Berti-Filho, Evoneo</t>
  </si>
  <si>
    <t>Exigências térmicas e estimativa do número de gerações da broca-do-fruto Annona (Cerconota anonella)</t>
  </si>
  <si>
    <t>Ciência Rural</t>
  </si>
  <si>
    <t>Pereira, Mônica/F-4736-2014</t>
  </si>
  <si>
    <t>SCIELO:S0103-84782009000800002</t>
  </si>
  <si>
    <t>Silva-Torres, Christian S A; Barros, Reginaldo; Torres, Jorge B</t>
  </si>
  <si>
    <t>Efeito da idade, fotoperíodo e disponibilidade de hospedeiro no comportamento de parasitismo de Oomyzus sokolowskii Kurdjumov (Hymenoptera: Eulophidae)</t>
  </si>
  <si>
    <t>Effect of age, photoperiod and host availability on the parasitism behavior of Oomyzus sokolowskii Kurdjumov (Hymenoptera: Eulophidae)</t>
  </si>
  <si>
    <t>SCIELO:S1519-566X2009000400013</t>
  </si>
  <si>
    <t>Memórias do Instituto Oswaldo Cruz</t>
  </si>
  <si>
    <t>SCIELO:S0074-02762009000100020</t>
  </si>
  <si>
    <t>Monteiro, Lino Bittencourt; Doll, Aurelie; Boeing, Luís Fernando</t>
  </si>
  <si>
    <t>Densidade de Neoseiulus californicus (McGregor, 1954) (Acari: Phytoseiidae) no controle do ácaro-vermelho da macieira, Fraiburgo-SC</t>
  </si>
  <si>
    <t>Effect of Neoseiulus californicus McGregor (Acari: Phytoseiidae) density of on the control of red mite in apple trees</t>
  </si>
  <si>
    <t>SCIELO:S0100-29452008000400011</t>
  </si>
  <si>
    <t>Sepúlveda, Francisco; Carrillo, Roberto</t>
  </si>
  <si>
    <t>SCIELO:S0034-77442008000300022</t>
  </si>
  <si>
    <t>Grenha, Viviane; Macedo, Margarete V. de; Monteiro, Ricardo F.</t>
  </si>
  <si>
    <t>Predação de sementes de Allagoptera arenaria (Gomes) O'Kuntze (Arecaceae) por Pachymerus nucleorum Fabricius (Coleoptera, Chrysomelidae, Bruchinae)</t>
  </si>
  <si>
    <t>Revista Brasileira de Entomologia</t>
  </si>
  <si>
    <t>SCIELO:S0085-56262008000100009</t>
  </si>
  <si>
    <t>Mora, Rebeca; Ibarra, Jorge E; Espinoza, Ana M</t>
  </si>
  <si>
    <t>A reliable bioassay procedure to evaluate per os toxicity of Bacillus thuringiensis strains against the rice delphacid, Tagosodes orizicolus (Homoptera: Delphacidae)</t>
  </si>
  <si>
    <t>SCIELO:S0034-77442007000200003</t>
  </si>
  <si>
    <t>Modelling of increased homocysteine in ischaemic stroke: post-hoc cross-sectional matched case-control analysis in young patients</t>
  </si>
  <si>
    <t>Aumento de homocisteína em acidente vascular cerebral isquêmico: análise post-hoc com casos controles em pacientes jovens</t>
  </si>
  <si>
    <t>Arquivos de Neuro-Psiquiatria</t>
  </si>
  <si>
    <t>1678-4227</t>
  </si>
  <si>
    <t>SCIELO:S0004-282X2007000100007</t>
  </si>
  <si>
    <t>Bassan, Josiana Scherer; Reiniger, Lia Rejane Silveira; Rocha, Beatriz Helena Gomes; Severo, Cássia Rejane Peiche; Flôres, Andressa Vasconcelos</t>
  </si>
  <si>
    <t>OXIDAÇÃO FENÓLICA, TIPO DE EXPLANTE E MEIOS DE CULTURA NO ESTABELECIMENTO IN VITRO DE CANAFÍSTULA (Peltophorum dubium (SPRENG.) TAUB.)</t>
  </si>
  <si>
    <t>PHENOLIC OXYDATION, TYPE OF EXPLANT AND NUTRITIVE MEDIA IN Peltophorum dubium (SPRENG.) TAUB.’S IN VITRO ESTABLISHMENT</t>
  </si>
  <si>
    <t>10.5902/198050981919</t>
  </si>
  <si>
    <t>SCIELO:S1980-50982006000400381</t>
  </si>
  <si>
    <t>Di Trani de la Hoz, Juan</t>
  </si>
  <si>
    <t>Phenology of Bombus pennsylvanicus sonorus Say (Hymenoptera: Apidae) in Central Mexico</t>
  </si>
  <si>
    <t>Fenología de Bombus pennsylvanicus sonorus Say (Hymenoptera: Apidae) en el Centro de México</t>
  </si>
  <si>
    <t>10.1590/S1519-566X2006000500004</t>
  </si>
  <si>
    <t>SCIELO:S1519-566X2006000500004</t>
  </si>
  <si>
    <t>Logarzo, Guillermo; Gandolfo, Daniel E.</t>
  </si>
  <si>
    <t>Análisis del Voltinismo y la Diapausa en Poblaciones de Apagomerella versicolor (Coleoptera: Cerambycidae) en el Gradiente Latitudinal de su Distribución en la Argentina</t>
  </si>
  <si>
    <t>Voltinism and Diapause in Populations of Apagomerella versicolor (Coleoptera: Cerambycidae) in the Distribution of its Latitudinal Gradient</t>
  </si>
  <si>
    <t>SCIELO:S0373-56802005000200015</t>
  </si>
  <si>
    <t>Castro, Ulises; Morales, Anuar; Peck, Daniel C.</t>
  </si>
  <si>
    <t>Dinámica poblacional y fenología del salivazo de los pastos Zulia carbonaria (Lallemand) (Homoptera: Cercopidae) en el valle geográfico del río Cauca, Colombia</t>
  </si>
  <si>
    <t>Population dynamics and phenology of the pasture spittlebug Zulia carbonaria (Lallemand) (Homoptera: Cercopidae) in the Cauca river Valley, Colombia</t>
  </si>
  <si>
    <t>Rodriguez, Anuar Morales/L-2534-2018</t>
  </si>
  <si>
    <t>Rodriguez, Anuar Morales/0000-0001-8525-2052</t>
  </si>
  <si>
    <t>10.1590/S1519-566X2005000300015</t>
  </si>
  <si>
    <t>SCIELO:S1519-566X2005000300015</t>
  </si>
  <si>
    <t>FIGUEROA, JAVIER A.; CASTRO, SERGIO A.; MARQUET, PABLO A.; JAKSIC, FABIAN M.</t>
  </si>
  <si>
    <t>Invasión de plantas exóticas en la región mediterránea de Chile: causas, historia e impactos</t>
  </si>
  <si>
    <t>Marquet, Pablo A/0000-0001-6369-9339;</t>
  </si>
  <si>
    <t>10.4067/S0716-078X2004000300006</t>
  </si>
  <si>
    <t>SCIELO:S0716-078X2004000300006</t>
  </si>
  <si>
    <t>Almeida-Cortez, J. S.; Shipley, B.; Arnason, J. T.</t>
  </si>
  <si>
    <t>Growth and chemical defense in relation to resource availability: tradeoffs or common responses to environmental stress?</t>
  </si>
  <si>
    <t>Almeida-Cortez, Jarcilene/H-5328-2011</t>
  </si>
  <si>
    <t>Almeida-Cortez, Jarcilene/0000-0002-7118-7090</t>
  </si>
  <si>
    <t>10.1590/S1519-69842004000200002</t>
  </si>
  <si>
    <t>SCIELO:S1519-69842004000200002</t>
  </si>
  <si>
    <t>Taveras, Rosina; Hilje, Luko; Carballo, Manuel</t>
  </si>
  <si>
    <t>Development of Hypsipyla grandella (Zeller) (Lepidoptera: Pyralidae) in response to constant temperatures</t>
  </si>
  <si>
    <t>Desenvolvimento de Hypsipyla grandella (Zeller) (Lepidoptera: Pyralidae) em diferentes temperaturas constantes</t>
  </si>
  <si>
    <t>SCIELO:S1519-566X2004000100002</t>
  </si>
  <si>
    <t>Sanabria¹, Damelys; Silva-Acuña, Ramón; Oliveros, Miguel; Manrique, Ursulino</t>
  </si>
  <si>
    <t>Germinación de semillas de las leguminosas arbustivas forrajeras Cratylia argentea y Cassia moschata sometidas a inmersión en ácido sulfúrico</t>
  </si>
  <si>
    <t>Bioagro</t>
  </si>
  <si>
    <t>1316-3361</t>
  </si>
  <si>
    <t>SCIELO:S1316-33612004000300010</t>
  </si>
  <si>
    <t>Kenagy, G.J.; Vásquez, Rodrigo A.; Nespolo, Roberto F.; Bozinovic, Francisco</t>
  </si>
  <si>
    <t>Análisis del uso de tiempo y energía en la actividad superficial diaria en degus, Octodon degus</t>
  </si>
  <si>
    <t>10.4067/S0716-078X2002000100014</t>
  </si>
  <si>
    <t>SCIELO:S0716-078X2002000100014</t>
  </si>
  <si>
    <t>possible_title</t>
  </si>
  <si>
    <t>dls</t>
  </si>
  <si>
    <t>usable</t>
  </si>
  <si>
    <t>Jakoby, O; Lischke, H; Wermelinger, B</t>
  </si>
  <si>
    <t>Jakoby, Oliver; Lischke, Heike; Wermelinger, Beat</t>
  </si>
  <si>
    <t>Climate change alters elevational phenology patterns of the European spruce bark beetle (Ips typographus)</t>
  </si>
  <si>
    <t>Article</t>
  </si>
  <si>
    <t>The European spruce bark beetle Ips typographus is the most important insect pest in Central European forests. Under climate change, its phenology is presumed to be changing and mass infestations becoming more likely. While several studies have investigated climate effects across a latitudinal gradient, it remains an open question how phenology will change depending on elevation and topology. Knowing how an altered climate is likely to affect bark beetle populations, particularly across diverse topographies and elevations, is essential for adaptive management. We developed a time-varying distributed delay model to predict the phenology of I. typographus. This approach has the particular advantage of capturing the variability within populations and thus representing its stage structure at any time. The model is applied for three regional climate change scenarios, A1B, A2 and RCP3PD, to the diverse topography of Switzerland, covering a large range of elevations, aspects and slopes. We found a strong negative relationship between voltinism and elevation. Under climate change, the model predicts an increasing number of generations over the whole elevational gradient, which will be more pronounced at low elevations. In contrast, the pre-shift in spring swarming is expected to be greater at higher elevations. In comparison, the general trend of faster beetle development on steep southern slopes is only of minor importance. Overall, the maximum elevation allowing a complete yearly generation will move upwards. Generally, the predicted increase in number of generations, earlier spring swarming, more aggregated swarming, together with a projected increase in drought and storm events, will result in a higher risk of mass infestations. This will increase the pressure on spruce stands particularly in the lowlands and require intensified management efforts. It calls for adapted long-term silvicultural strategies to mitigate the loss of ecosystem services such as timber production protection against rockfall and avalanches and carbon storage.</t>
  </si>
  <si>
    <t>Wermelinger, Beat/0000-0003-3235-6741; Jakoby, Oliver/0000-0003-0787-1530</t>
  </si>
  <si>
    <t>10.1111/gcb.14766</t>
  </si>
  <si>
    <t>WOS:000494691700006</t>
  </si>
  <si>
    <t>Ramirez-Soria, MJ; Wackers, F; Sanchez, JA</t>
  </si>
  <si>
    <t>Ramirez-Soria, Maria J.; Wackers, Felix; Sanchez, Juan A.</t>
  </si>
  <si>
    <t>When natural enemies go to sleep: diapause induction and termination in the pear psyllid predator Pilophorus gallicus (Hemiptera: Miridae)</t>
  </si>
  <si>
    <t>Pilophorus gallicus can establish resident populations in orchards by entering diapause in winter. We studied diapause induction and termination to predict seasonal activity and improve its management in IPM programs.</t>
  </si>
  <si>
    <t>Ramirez-Soria, Maria-Jose/0000-0001-6261-9771</t>
  </si>
  <si>
    <t>10.1002/ps.5451</t>
  </si>
  <si>
    <t>WOS:000494686900020</t>
  </si>
  <si>
    <t>Ashrafzadeh, MR; Madjdzadeh, SM; Azarpira, M; Shahi, T</t>
  </si>
  <si>
    <t>Ashrafzadeh, Mohammad Reza; Madjdzadeh, Seyed Massoud; Azarpira, Mohsen; Shahi, Tayebeh</t>
  </si>
  <si>
    <t>Intraspecific variation within Meriones persicus (Rodentia: Gerbillinae) populations in the south central of Iran</t>
  </si>
  <si>
    <t>JOURNAL OF WILDLIFE AND BIODIVERSITY</t>
  </si>
  <si>
    <t>In the present study intraspecific differences of the Meriones persicus populations were investigated based on traditional morphometry using the external and cranial characters in the south central of Iran. Totally 89 specimens of M persicus were collected in three regions of the area (Geno protected area, Minab county, and Anjerk prohibited hunting area). Five external and 15 cranial characters were measured. In order to represent the significant differences in sizes observed among the three populations, the one-way ANOVA was applied. Our results demonstrated that nine out of 20 measured morphological characters of the populations in the study areas are significantly different (P&lt;0.05). The results of MANOVA showed statistically significant differences among the populations of the three regions based on the morphometric characters (F=15.968, P&lt;0.001; Wilk's A = 0.039, partial eta(2) = 0.802). The principal component analysis (PCA) on the cranial parameters showed that two first components can justify 54.3% and 23.1% of total variance respectively. For the external parameters, the first two principal component axes (PC1 and PC2) explained 83.6% (55.2% and 28.4%, respectively) of the variation in size among the populations. Discriminant function analysis correctly classified the populations to regions with a high degree of reliability (97.8%). This study confirms the possibility of the presence of intraspecific variations among the populations of the three regions.</t>
  </si>
  <si>
    <t>Madjdzadeh, Seyed Massoud/AAA-8435-2019</t>
  </si>
  <si>
    <t>Madjdzadeh, Seyed Massoud/0000-0002-1505-5456</t>
  </si>
  <si>
    <t>2588-3526</t>
  </si>
  <si>
    <t>WIN-SPR</t>
  </si>
  <si>
    <t>10.22120/jwb.2018.98610.1042</t>
  </si>
  <si>
    <t>WOS:000465353600005</t>
  </si>
  <si>
    <t>DOAJ Gold</t>
  </si>
  <si>
    <t>Article; Early Access</t>
  </si>
  <si>
    <t>Other Gold</t>
  </si>
  <si>
    <t>Editorial Material</t>
  </si>
  <si>
    <t>Fric, ZF; Rindos, M; Konvicka, M</t>
  </si>
  <si>
    <t>Faltynek Fric, Zdenek; Rindos, Michal; Konvicka, Martin</t>
  </si>
  <si>
    <t>Phenology responses of temperate butterflies to latitude depend on ecological traits</t>
  </si>
  <si>
    <t>Global change influences species' seasonal occurrence, or phenology. In cold-adapted insects, the activity is expected to start earlier with a warming climate, but contradictory evidence exists, and the reactions may be linked to species-specific traits. Using data from the GBIF database, we selected 105 single-brooded Holarctic butterflies inhabiting broad latitudinal ranges. We regressed patterns of an adult flight against latitudes of the records, controlling for altitude and year effects. Species with delayed flight periods towards the high latitudes, or stable flight periods across latitudes, prevailed over those that advanced their flight towards the high latitudes. The responses corresponded with the species' seasonality (flight of early season species was delayed and flight of summer species was advanced at high latitudes) and oceanic vs. continental climatic niches (delays in oceanic, stability in continental species). Future restructuring of butterfly seasonal patterns in high latitudes will reflect climatic niches, and hence the evolutionary history of participating species.</t>
  </si>
  <si>
    <t>10.1111/ele.13419</t>
  </si>
  <si>
    <t>WOS:000496125700001</t>
  </si>
  <si>
    <t>Cui, DN; Tu, XB; Kun, H; Raza, A; Jun, C; McNeill, M; Ze, ZH</t>
  </si>
  <si>
    <t>Cui Dong-nan; Tu Xiong-bing; Kun, Hao; Raza, Aftab; Jun, Chen; McNeill, Mark; Ze-hua, Zhang</t>
  </si>
  <si>
    <t>Identification of diapause-associated proteins in migratory locust, Locusta migratoria L. (Orthoptera: Acridoidea) by label-free quantification analysis</t>
  </si>
  <si>
    <t>Maternal photoperiodic response is a key factor that affects offspring diapause in migratory locust, Locusta migratoria L. (Orthoptera: Acridoidea). Although many aspects of insect diapause have been studied, little is known about the molecular mechanisms of maternal photoperiodic response that influence diapause regulation. To gain insight into the possible mechanisms of maternal photoperiod influence on diapause regulation, proteomics data by label-free quantification analysis were generated from non-diapause and diapause eggs. A total of 175 proteins were differentially expressed between diapause and non-diapause eggs. Among them, 24 proteins were upregulated, and 151 proteins were downregulated. Gene Ontology ( GO) analysis and Kyoto Encyclopedia of Genes and Genomes (KEGG) pathway enrichments were performed on all differentially expressed proteins (DEPs) and showed that peroxisome, insect hormone biosynthesis, and longevity regulating pathway may be related to diapause of migratory locust. Furthermore, we used qRT-PCR to verify some results of the proteomic analysis. Proteins such as hexamerin-like protein 4, juvenile hormone epoxide hydrolase 1 (JHEH1), cytochrome P450 and heat shock protein (HSP) 20.7 were predicted to be involved in diapause. This study provides an important reference for future research that will explore the mechanisms of diapause induced by maternal effects in migratory locust.</t>
  </si>
  <si>
    <t>10.1016/S2095-3119(19)62607-9</t>
  </si>
  <si>
    <t>WOS:000495043700014</t>
  </si>
  <si>
    <t>DOAJ Gold, Green Published</t>
  </si>
  <si>
    <t>Macgregor, CJ; Thomas, CD; Roy, DB; Beaumont, MA; Bell, JR; Brereton, T; Bridle, JR; Dytham, C; Fox, R; Gotthard, K; Hoffmann, AA; Martin, G; Middlebrook, I; Nylin, S; Platts, PJ; Rasteiro, R; Saccheri, IJ; Villoutreix, R; Wheat, CW; Hill, JK</t>
  </si>
  <si>
    <t>Macgregor, Callum J.; Thomas, Chris D.; Roy, David B.; Beaumont, Mark A.; Bell, James R.; Brereton, Tom; Bridle, Jon R.; Dytham, Calvin; Fox, Richard; Gotthard, Karl; Hoffmann, Ary A.; Martin, Geoff; Middlebrook, Ian; Nylin, Soren; Platts, Philip J.; Rasteiro, Rita; Saccheri, Ilik J.; Villoutreix, Romain; Wheat, Christopher W.; Hill, Jane K.</t>
  </si>
  <si>
    <t>Climate-induced phenology shifts linked to range expansions in species with multiple reproductive cycles per year</t>
  </si>
  <si>
    <t>Advances in phenology (the annual timing of species' life-cycles) in response to climate change are generally viewed as bioindicators of climate change, but have not been considered as predictors of range expansions. Here, we show that phenology advances combine with the number of reproductive cycles per year (voltinism) to shape abundance and distribution trends in 130 species of British Lepidoptera, in response to similar to 0.5 degrees C spring-temperature warming between 1995 and 2014. Early adult emergence in warm years resulted in increased within- and between-year population growth for species with multiple reproductive cycles per year (n = 39 multivoltine species). By contrast, early emergence had neutral or negative consequences for species with a single annual reproductive cycle (n = 91 univoltine species), depending on habitat specialisation. We conclude that phenology advances facilitate pole-wards range expansions in species exhibiting plasticity for both phenology and voltinism, but may inhibit expansion by less flexible species.</t>
  </si>
  <si>
    <t>Hoffmann, Ary/R-2972-2019; Thomas, Chris/A-1894-2012</t>
  </si>
  <si>
    <t>Hoffmann, Ary/0000-0001-9497-7645; Fox, Richard/0000-0001-6992-3522; Macgregor, Callum/0000-0001-8281-8284; Rasteiro, Rita/0000-0002-4217-3060; Dytham, Calvin/0000-0002-4111-9484; Beaumont, Mark/0000-0002-8773-2743; Bell, James/0000-0003-1640-6120; Thomas, Chris/0000-0003-2822-1334</t>
  </si>
  <si>
    <t>10.1038/s41467-019-12479-w</t>
  </si>
  <si>
    <t>WOS:000492140600001</t>
  </si>
  <si>
    <t>DOAJ Gold, Green Accepted, Green Published</t>
  </si>
  <si>
    <t>Tang, JJ; He, HM; Wu, SH; Zou, C; Xue, FS; Xiao, L</t>
  </si>
  <si>
    <t>Tang, Jian-Jun; He, Hai-Min; Wu, Shao-Hui; Zou, Cao; Xue, Fang-Sen; Xiao, Lan</t>
  </si>
  <si>
    <t>Expression of alternative developmental pathways in the cabbage butterfly, Pieris melete and their differences in life history traits</t>
  </si>
  <si>
    <t>The seasonal life cycle of the cabbage butterfly, Pieris melete is complicated because there are three options for pupal development: summer diapause, winter diapause, and nondiapause. In the present study, we tested the influence of temperature, day length, and seasonality on the expression of alternative developmental pathways and compared the differences in life history traits between diapausing and directly developing individuals under laboratory and field conditions. The expression of developmental pathway strongly depended on temperature, day length, and seasonality. Low temperatures induced almost all individuals to enter diapause regardless of day length; relatively high temperatures combined with intermediate and longer day lengths resulted in most individuals developing without diapause in the laboratory. The field data revealed that the degree of phenotypic plasticity in relation to developmental pathway was much higher in autumn than in spring. Directly developing individuals showed shorter development times and higher growth rates than did diapausing individuals. The pupal and adult weights for both diapausing and directly developing individuals gradually decreased as rearing temperature increased, with the diapausing individuals being slightly heavier than the directly developing individuals at each temperature. Female body weight was slightly lower than male body weight. The proportional weight losses from pupa to adult were almost the same in diapausing individuals and in directly developing individuals, suggesting that diapause did not affect weight loss at metamorphosis. Our results highlight the importance of the expression of alternative developmental pathways, which not only synchronizes this butterfly's development and reproduction with the growth seasons of the host plants but also exhibits the bet-hedging tactic against unpredictable risks due to a dynamic environment.</t>
  </si>
  <si>
    <t>10.1002/ece3.5731</t>
  </si>
  <si>
    <t>WOS:000491828900001</t>
  </si>
  <si>
    <t>Motoki, MT; Fonseca, DM; Miot, EF; Demari-Silva, B; Thammavong, P; Chonephetsarath, S; Phommavanh, N; Hertz, JC; Kittayapong, P; Brey, PT; Marcombe, S</t>
  </si>
  <si>
    <t>Motoki, Maysa Tiemi; Fonseca, Dina Madera; Miot, Elliott Frederic; Demari-Silva, Bruna; Thammavong, Phoutmany; Chonephetsarath, Somsanith; Phommavanh, Nothasine; Hertz, Jeffrey Conrad; Kittayapong, Pattamaporn; Brey, Paul Trevor; Marcombe, Sebastien</t>
  </si>
  <si>
    <t>Population genetics of Aedes albopictus (Diptera: Culicidae) in its native range in Lao People's Democratic Republic</t>
  </si>
  <si>
    <t>Background The Asian tiger mosquito, Aedes (Stegomyia) albopictus (Skuse) is an important worldwide invasive species and can be a locally important vector of chikungunya, dengue and, potentially, Zika. This species is native to Southeast Asia where populations thrive in both temperate and tropical climates. A better understanding of the population structure of Ae. albopictus in Lao PDR is very important in order to support the implementation of strategies for diseases prevention and vector control. In the present study, we investigated the genetic variability of Ae. albopictus across a north-south transect in Lao PDR. Methods We used variability in a 1337-bp fragment of the mitochondrial cytochrome c oxidase subunit 1 gene (cox1), to assess the population structure of Ae. albopictus in Lao PDR. For context, we also examined variability at the same genetic locus in samples of Ae. albopictus from Thailand, China, Taiwan, Japan, Singapore, Italy and the USA. Results We observed very high levels of genetic polymorphism with 46 novel haplotypes in Ae. albopictus from 9 localities in Lao PDR and Thailand populations. Significant differences were observed between the Luangnamtha population and other locations in Lao PDR. However, we found no evidence of isolation by distance. There was overall little genetic structure indicating ongoing and frequent gene flow among populations or a recent population expansion. Indeed, the neutrality test supported population expansion in Laotian Ae. albopictus and mismatch distribution analyses showed a lack of low frequency alleles, a pattern often seen in bottlenecked populations. When samples from Lao PDR were analyzed together with samples from Thailand, China, Taiwan, Japan, Singapore, Italy and the USA, phylogenetic network and Bayesian cluster analysis showed that most populations from tropical/subtropical regions are more genetically related to each other, than populations from temperate regions. Similarly, most populations from temperate regions are more genetically related to each other, than those from tropical/subtropical regions. Conclusions Aedes albopictus in Lao PDR are genetically related to populations from tropical/subtropical regions (i.e. Thailand, Singapore, and California and Texas in the USA). The extensive gene flow among locations in Lao PDR indicates that local control is undermined by repeated introductions from untreated sites.</t>
  </si>
  <si>
    <t>OCT 14</t>
  </si>
  <si>
    <t>10.1186/s13071-019-3740-0</t>
  </si>
  <si>
    <t>WOS:000490147300004</t>
  </si>
  <si>
    <t>Bronze</t>
  </si>
  <si>
    <t>Verheyen, J; Tuzun, N; Stoks, R</t>
  </si>
  <si>
    <t>Verheyen, Julie; Tuzun, Nedim; Stoks, Robby</t>
  </si>
  <si>
    <t>Using natural laboratories to study evolution to global warming: contrasting altitudinal, latitudinal, and urbanization gradients</t>
  </si>
  <si>
    <t>CURRENT OPINION IN INSECT SCIENCE</t>
  </si>
  <si>
    <t>Review</t>
  </si>
  <si>
    <t>Demonstrating the likelihood of evolution in response to global warming is important, yet challenging. We discuss how three spatial thermal gradients (latitudinal, altitudinal, and urbanization) can be used as natural laboratories to inform about the gradual thermal evolution of populations by applying a space-for-time substitution (SFTS) approach. We compare thermal variables and confounding non-thermal abiotic variables, methodological approaches and evolutionary aspects associated with each type of gradient. On the basis of an overview of recent insect studies, we show that a key assumption of SFTS, local thermal adaptation along these gradients, is often but not always met, requiring explicit validation. To increase realism when applying SFTS, we highlight the importance of integrating daily temperature fluctuations, multiple stressors and multiple interacting species. Finally, comparative studies, especially across gradient types, are important to provide more robust inferences of evolution under gradual global warming. Integrating these research directions will further strengthen the still underused, yet powerful SFTS approach to infer gradual evolution under global warming.</t>
  </si>
  <si>
    <t>2214-5745</t>
  </si>
  <si>
    <t>2214-5753</t>
  </si>
  <si>
    <t>10.1016/j.cois.2019.06.001</t>
  </si>
  <si>
    <t>WOS:000490898000004</t>
  </si>
  <si>
    <t>Chen, C; Yang, H; Xue, F; Xia, Q</t>
  </si>
  <si>
    <t>Chen, C.; Yang, H.; Xue, F.; Xia, Q.</t>
  </si>
  <si>
    <t>Geographical variation in life-history traits suggests an environmental-dependent trade-off between juvenile growth rate and adult lifespan in a moth</t>
  </si>
  <si>
    <t>Life-history theory predicts a trade-off between the juvenile growth rate and adult traits related to survival. However, this hypothesized negative correlation is difficult to test robustly because many trade-offs are mild, and environmental variables, such as changes in nutrient availability, can ameliorate the trade-off or make it more pronounced. Thus, it is reasonable to expect that the expression of the trade-off can be condition-dependent. In the present study, we first examined the pre-adult life-history traits of the cotton bollworm, Helicoverpa armigera, collected from northern, central, and southern China at different temperatures. We found that the northern China population has a significantly shorter pre-adult developmental time and higher growth rate than the southern China population as a result of adaptation to the decreased seasonal length. Then, we tested for a trade-off between the juvenile growth rate and adult lifespan in different temperature and nutrient conditions. We found a negative relationship between juvenile growth rate and adult lifespan under starvation or desiccation conditions; however, a continuous supply of sugar can diminish or obviate the apparent negative relationship, in which the adult lifespan did not show a significant difference in most of the comparisons. These results suggested a resource-mediated trade-off may exist between juvenile growth rate and adult lifespan. However, the adult size may have some positive effect on the lifespan under starvation and desiccation conditions, which may affect the expression of trade-off.</t>
  </si>
  <si>
    <t>10.1017/S0007485318001001</t>
  </si>
  <si>
    <t>WOS:000489319800008</t>
  </si>
  <si>
    <t>Margus, A; Rainio, M; Lindstrom, L</t>
  </si>
  <si>
    <t>Margus, Aigi; Rainio, Miia; Lindstrom, Leena</t>
  </si>
  <si>
    <t>Can Indirect Herbicide Exposure Modify the Response of the Colorado Potato Beetle to an Organophosphate Insecticide?</t>
  </si>
  <si>
    <t>Organisms live in complex multivariate environments. In agroecosystems, this complexity is often human-induced as pest individuals can be exposed to many xenobiotics simultaneously. Predicting the effects of multiple stressors can be problematic, as two or more stressors can have interactive effects. Our objective was to investigate whether indirect glyphosate-based herbicide (GBH) exposure of the host plant has interactive effects in combination with an insecticide (azinphos-methyl) on an invasive pest Colorado potato beetle (Leptinotarsa decemlineata Say). We tested the effects of GBH and insecticide on the survival, insecticide target genes expression (acetylcholinesterase genes) and oxidative status biomarkers (glutathione S-transferase [GST], glucose-6-phosphate dehydrogenase [G6PDH], glutathione reductase homolog [GR], glutathione peroxidase homolog [GPx], total glutathione [totGSH], glutathione reduced-oxidized [GSH: GSSG], catalase [CAT], superoxide dismutase [SOD], lipid hydroperoxides). We found that exposure to indirect GBH has no single or interactive effects in combination with the insecticide on larval survival. However, prior exposure to GBH inhibits Ldace1 gene expression by 0.55-fold, which is the target site for the organophosphate and carbamate insecticides. This difference disappears when individuals are exposed to both GBH and insecticide, suggesting an antagonistic effect. On the other hand, oxidative status biomarker scores (PCAs of GPx, GR, and CAT) were decreased when exposed to both stressors, indicating a synergistic effect. Overall, we found that indirect GBH exposure can have both antagonistic and synergistic effects in combination with an insecticide, which should be considered when aiming for an ecologically relevant risk assessment of multiple human-induced stressors.</t>
  </si>
  <si>
    <t>10.1093/jee/toz115</t>
  </si>
  <si>
    <t>WOS:000488103600037</t>
  </si>
  <si>
    <t>Tougeron, K; Brodeur, J; Le Lann, C; van Baaren, J</t>
  </si>
  <si>
    <t>Tougeron, Kevin; Brodeur, Jacques; Le Lann, Cecile; van Baaren, Joan</t>
  </si>
  <si>
    <t>How climate change affects the seasonal ecology of insect parasitoids</t>
  </si>
  <si>
    <t>Review; Early Access</t>
  </si>
  <si>
    <t>1. In the context of global change, modifications in winter conditions may disrupt the seasonal phenology patterns of organisms, modify the synchrony of closely interacting species and lead to unpredictable outcomes at different ecological scales. 2. Parasites are present in almost every food web and their interactions with hosts greatly contribute to ecosystem functioning. Among upper trophic levels of terrestrial ecosystems, insect parasitoids are key components in terms of functioning and species richness. Parasitoids respond to climate change in similar ways to other insects, but their close relationship with their hosts and their particular life cycle - alternating between parasitic and free-living forms - make them special cases. 3. This article reviews of the mechanisms likely to undergo plastic or evolutionary adjustments when exposed to climate change that could modify insect seasonal strategies. Different scenarios are then proposed for the evolution of parasitoid insect seasonal ecology by exploring three anticipated outcomes of climate change: (i) decreased severity of winter cold; (ii) decreased winter duration; and (iii) increased extreme seasonal climatic events and environmental stochasticity. 4. The capacities of insects to adapt to new environmental conditions, either through plasticity or genetic evolution, are highlighted. They may reduce diapause expression, adapt to changing cues to initiate or terminate diapause, increase voltinism, or develop overwintering bet-hedging strategies, but parasitoids' responses will be highly constrained by those of their hosts. 5. Changes in the seasonal ecology of parasitoids may have consequences on host-parasitoid synchrony and population cycles, food-web functioning, and ecosystem services such as biological pest control.</t>
  </si>
  <si>
    <t>Tougeron, Kevin/0000-0003-4897-3787; Le Lann, Cecile/0000-0002-3949-4066</t>
  </si>
  <si>
    <t>10.1111/een.12792</t>
  </si>
  <si>
    <t>WOS:000481035200001</t>
  </si>
  <si>
    <t>Margus, A; Piiroinen, S; Lehmann, P; Tikka, S; Karvanen, J; Lindstrom, L</t>
  </si>
  <si>
    <t>Margus, Aigi; Piiroinen, Saija; Lehmann, Philipp; Tikka, Santtu; Karvanen, Juha; Lindstrom, Leena</t>
  </si>
  <si>
    <t>Sublethal Pyrethroid Insecticide Exposure Carries Positive Fitness Effects Over Generations in a Pest Insect</t>
  </si>
  <si>
    <t>Stress tolerance and adaptation to stress are known to facilitate species invasions. Many invasive species are also pests and insecticides are used to control them, which could shape their overall tolerance to stress. It is well-known that heavy insecticide usage leads to selection of resistant genotypes but less is known about potential effects of mild sublethal insecticide usage. We studied whether stressful, sublethal pyrethroid insecticide exposure has within-generational and/or maternal transgenerational effects on fitness-related traits in the Colorado potato beetle (Leptinotarsa decemlineata) and whether maternal insecticide exposure affects insecticide tolerance of offspring. Sublethal insecticide stress exposure had positive within-and transgenerational effects. Insecticide-stressed larvae had higher adult survival and higher adult body mass than those not exposed to stress. Furthermore, offspring whose mothers were exposed to insecticide stress had higher larval and pupal survival and were heavier as adults (only females) than those descending from control mothers. Maternal insecticide stress did not explain differences in lipid content of the offspring. To conclude, stressful insecticide exposure has positive transgenerational fitness effects in the offspring. Therefore, unsuccessful insecticide control of invasive pest species may lead to undesired side effects since survival and higher body mass are known to facilitate population growth and invasion success.</t>
  </si>
  <si>
    <t>Karvanen, Juha/0000-0001-5530-769X; Tikka, Santtu/0000-0003-4039-4342; Lehmann, Philipp/0000-0001-8344-6830</t>
  </si>
  <si>
    <t>10.1038/s41598-019-47473-1</t>
  </si>
  <si>
    <t>WOS:000478743700032</t>
  </si>
  <si>
    <t>Hidalgo, K; Beaugeard, E; Renault, D; Dedeine, F; Lecureuil, C</t>
  </si>
  <si>
    <t>Hidalgo, Kevin; Beaugeard, Erika; Renault, David; Dedeine, Franck; Lecureuil, Charlotte</t>
  </si>
  <si>
    <t>Physiological and biochemical responses to thermal stress vary among genotypes in the parasitic wasp Nasonia vitripennis</t>
  </si>
  <si>
    <t>In ectotherm species such as insects, thermal fluctuations represent a major environmental factor driving development, survival and reproduction of individuals. Reproductive traits are particularly sensitive to heat stress that can induce a permanent sterility, or at least hypofertility, of adult males. This study aims to compare physiological and biochemical responses associated to male performances to an exposure of 24 h to moderately high temperature (36 degrees C) among three inbred lines of N. vitripennis (AsymC, Cor, Oul). Cor males showed very specific metabolic adjustments compared to the two other lines. By contrast, Oul males showed stronger phenotypic adjustment of its life cycle, and produced metabolic water to compensate water loss by heat stress. Finally, AsymC males had probably more difficulties to acclimate at 36 degrees C, even for a short period, as their adult longevity was significantly reduced. Thus, the ability of developmental plasticity in N. vitripennis males exposed to heat stress appears to be dependent of their genotypes.</t>
  </si>
  <si>
    <t>10.1016/j.jinsphys.2019.103909</t>
  </si>
  <si>
    <t>WOS:000484877300023</t>
  </si>
  <si>
    <t>Gao, Q; Wei, BX; Liu, W; Wang, JL; Zhou, XM; Wang, XP</t>
  </si>
  <si>
    <t>Gao, Qiao; Wei, Bing-Xin; Liu, Wen; Wang, Jia-Lu; Zhou, Xing-Miao; Wang, Xiao-Ping</t>
  </si>
  <si>
    <t>Differences in the Development of Internal Reproductive Organs, Feeding Amount and Nutrient Storage between Pre-Diapause and Pre-Reproductive Harmonia axyridis Adults</t>
  </si>
  <si>
    <t>Diapause control is one of the successful methods for long-term cold storage of biological control organisms without decreasing their fitness. Sufficient preparation before diapause is essential for successful diapause initiation and maintenance. Harmonia axyridis, an important biocontrol agent in its native place, can enter reproductive diapause for overwintering. However, the key preparatory events before diapause in H. axyridis, such as specific developmental trajectory, timing, and physiological changes, remain unclear. We compared differences in the development of internal reproductive organs, feeding amount and nutrient storage between pre-diapause and pre-reproductive adult H. axyridis which had been reared at 20 degrees C under a short-day (10L:14D) and long-day (14L:10D) condition, respectively. The results showed that there were obvious morphological differences in internal reproductive organs of diapause and reproductive H. axyridis. The development of internal reproductive organs was suppressed at early adult stage in pre-diapause beetles compared to pre-reproductive beetles. Feeding amount in both pre-diapause and pre-reproductive beetles increased for more than ten days after eclosion. The feeding amount of pre-diapause beetles sharply decreased from the 15th day after eclosion in females and the 14th day after eclosion in males, which implied the initiation of diapause. During the pre-diapause stage, carbohydrates and lipids were mainly accumulated by females, whereas males mainly accumulated carbohydrates. Our results not only provide basic information about the diapause process of pre-diapause stage, but also give tips to better utilization of diapause strategy during mass production and storage of H. axyridis.</t>
  </si>
  <si>
    <t>Liu, Wen/S-8027-2019</t>
  </si>
  <si>
    <t>Liu, Wen/0000-0002-4985-0618; Wang, Xiao-Ping/0000-0002-1718-1026</t>
  </si>
  <si>
    <t>10.3390/insects10080243</t>
  </si>
  <si>
    <t>WOS:000482982800024</t>
  </si>
  <si>
    <t>Tillotson, MD; Barnett, HK; Bhuthimethee, M; Koehler, ME; Quinn, TP</t>
  </si>
  <si>
    <t>Tillotson, Michael D.; Barnett, Heidy K.; Bhuthimethee, Mary; Koehler, Michele E.; Quinn, Thomas P.</t>
  </si>
  <si>
    <t>Artificial selection on reproductive timing in hatchery salmon drives a phenological shift and potential maladaptation to climate change</t>
  </si>
  <si>
    <t>The timing of breeding migration and reproduction links generations and substantially influences individual fitness. In salmonid fishes, such phenological events (seasonal return to freshwater and spawning) vary among populations but are consistent among years, indicating local adaptation in these traits to prevailing environmental conditions. Changing reproductive phenology has been observed in many populations of Atlantic and Pacific salmon and is sometimes attributed to adaptive responses to climate change. The sockeye salmon spawning in the Cedar River near Seattle, Washington, USA, have displayed dramatic changes in spawning timing over the past 50 years, trending later through the early 1990s, and becoming earlier since then. We explored the patterns and drivers of these changes using generalized linear models and mathematical simulations to identify possible environmental correlates of the changes, and test the alternative hypothesis that hatchery propagation caused inadvertent selection on timing. The trend toward later spawning prior to 1993 was partially explained by environmental changes, but the rapid advance in spawning since was not. Instead, since its initiation in 1991, the hatchery has, on average, selected for earlier spawning, and, depending on trait heritability, could have advanced spawning by 1-3 weeks over this period. We estimated heritability of spawning date to be high (h(2) ~0.8; 95% CI: 0.5-1.1), so the upper end of this range is not improbable, though at lower heritabilities a smaller effect would be expected. The lower reproductive success of early spawners and relatively low survival of early emerging juveniles observed in recent years suggest that artificial and natural selection are acting in opposite directions. The fitness costs of early spawning may be exacerbated by future warming; thus, the artificially advanced phenology could reduce the population's productivity. Such artificial selection is known in many salmon hatcheries, so there are broad consequences for the productivity of wild populations comingled with hatchery-produced fish.</t>
  </si>
  <si>
    <t>10.1111/eva.12730</t>
  </si>
  <si>
    <t>WOS:000480580300009</t>
  </si>
  <si>
    <t>Westby, KM; Sweetman, BM; Van Horn, TR; Biro, EG; Medley, KA</t>
  </si>
  <si>
    <t>Westby, Katie M.; Sweetman, Brenden M.; Van Horn, Thomas R.; Biro, Elizabeth G.; Medley, Kim A.</t>
  </si>
  <si>
    <t>Invasive species reduces parasite prevalence and neutralizes negative environmental effects on parasitism in a native mosquito</t>
  </si>
  <si>
    <t>Invasive species research often focuses on direct effects of invasion on native ecosystems and less so on complex effects such as those influencing host-parasite interactions. However, invaders could have important effects on native host-parasite dynamics. Where infectious stages are ubiquitous and native host-pathogen specificity is strong, invasive less-competent hosts may reduce the pool of infectious stages, effectively reducing native host-parasite encounter rate. Alternatively, invasive species could alter transmission via changes in native species abundance. Biotic and abiotic environmental factors can also impact disease dynamics by altering host or parasite condition. However, little is known about potential interactive effects of invasion and environmental context on native species disease dynamics. Moreover, experimental examinations of the mechanisms driving dilution effects are limited, but serve to provide tests of predictions leading to diversity-disease relationships. Using field and laboratory experiments, we tested competing hypotheses that an invasive species reduces the prevalence of a native parasite in its host by removing infectious propagules from the environment or by reducing native host abundance. In addition, we evaluated the role of detritus quantity as a resource base in mediating effects of the invasive species. Native parasite prevalence was reduced when the invasive species was present. Prevalence was also higher in high detritus habitats, although this effect was lost when the invasive species was present. The invasive species significantly reduced infectious propagules from the aquatic habitats. Presence of the invasive species had no effect on the native species abundance; thus, the reduction in parasitism was not due to changes in host density but through a reduction in infectious propagule encounters. We conclude that an invasive species can facilitate a native species by reducing parasite prevalence via a dilution effect and that these effects can be modified by resource level. Reductions in parasitism may have ripple effects throughout the community, altering the strength of competitive interactions, predation rates or coinfection with other pathogens. We advocate considering potential positive effects of invasive species on recipient communities, in addition to effects of invasions on host-parasite interactions to gain a broader understanding of the complex consequences of invasion.</t>
  </si>
  <si>
    <t>10.1111/1365-2656.13004</t>
  </si>
  <si>
    <t>WOS:000480325100010</t>
  </si>
  <si>
    <t>Nadal-Jimenez, P; Griffin, JS; Davies, L; Frost, CL; Marcello, M; Hurst, GDD</t>
  </si>
  <si>
    <t>Nadal-Jimenez, Pol; Griffin, Joanne S.; Davies, Lianne; Frost, Crystal L.; Marcello, Marco; Hurst, Gregory D. D.</t>
  </si>
  <si>
    <t>Genetic manipulation allows in vivo tracking of the life cycle of the son-killer symbiont, Arsenophonus nasoniae, and reveals patterns of host invasion, tropism and pathology</t>
  </si>
  <si>
    <t>ENVIRONMENTAL MICROBIOLOGY</t>
  </si>
  <si>
    <t>Maternally heritable symbionts are common in arthropods and represent important partners and antagonists. A major impediment to understanding the mechanistic basis of these symbioses has been lack of genetic manipulation tools, for instance, those enabling transgenic GFP expression systems for in vivo visualization. Here, we transform the 'son-killer' reproductive parasite Arsenophonus nasoniae that infects the parasitic wasp Nasonia vitripennis with the plasmid pOM1-gfp, re-introduce this strain to N. vitripennis and then used this system to track symbiont life history in vivo. These data revealed transfer of the symbiont into the fly pupa by N. vitripennis during oviposition and N. vitripennis larvae developing infection over time through feeding. A strong tropism of A. nasoniae to the N. vitripennis ovipositor developed during wasp pupation, which aids onward transmission. The symbiont was also visualized in diapause larvae. Occasional necrotic diapause larvae were observed which displayed intense systemic infection alongside widespread melanotic nodules indicative of an active but failed immune response. Our results provide the foundation for the study of this symbiosis through in vivo tracking of the fate of symbionts through host development, which is rarely achieved in heritable microbe/insect interactions.</t>
  </si>
  <si>
    <t>Hurst, Gregory D D/C-2723-2008; Nadal-Jimenez, Pol/A-7089-2018</t>
  </si>
  <si>
    <t>Hurst, Gregory D D/0000-0002-7163-7784; Nadal-Jimenez, Pol/0000-0002-9883-0920</t>
  </si>
  <si>
    <t>1462-2912</t>
  </si>
  <si>
    <t>1462-2920</t>
  </si>
  <si>
    <t>10.1111/1462-2920.14724</t>
  </si>
  <si>
    <t>WOS:000475032700001</t>
  </si>
  <si>
    <t>Green Published, Other Gold</t>
  </si>
  <si>
    <t>Szucs, M; Vercken, E; Bitume, EV; Hufbauer, RA</t>
  </si>
  <si>
    <t>Szucs, Marianna; Vercken, Elodie; Bitume, Ellyn V.; Hufbauer, Ruth A.</t>
  </si>
  <si>
    <t>The implications of rapid eco-evolutionary processes for biological control - a review</t>
  </si>
  <si>
    <t>Novel environmental conditions experienced by introduced species can drive rapid evolution of diverse traits. In turn, rapid evolution, both adaptive and non-adaptive, can influence population size, growth rate, and other important ecological characteristics of populations. In addition, spatial evolutionary processes that arise from a combination of assortative mating between highly dispersive individuals at the expanding edge of populations and altered reproductive rates of those individuals can accelerate expansion speed. Growing experimental evidence shows that the effects of rapid evolution on ecological dynamics can be quite large, and thus it can affect establishment, persistence, and the distribution of populations. We review the experimental and theoretical literature on such eco-evolutionary feedbacks and evaluate the implications of these processes for biological control. Experiments show that evolving populations can establish at higher rates and grow larger than non-evolving populations. However, non-adaptive processes, such as genetic drift and inbreeding depression can also lead to reduced fitness and declines in population size. Spatial evolutionary processes can increase spread rates and change the fitness of individuals at the expansion front. These examples demonstrate the power of eco-evolutionary dynamics and indicate that evolution is likely more important in biocontrol programs than previously realized. We discuss how this knowledge can be used to enhance efficacy of biological control.</t>
  </si>
  <si>
    <t>10.1111/eea.12807</t>
  </si>
  <si>
    <t>WOS:000477976200003</t>
  </si>
  <si>
    <t>Kivela, SM; Gotthard, K; Lehmann, P</t>
  </si>
  <si>
    <t>Kivela, Sami M.; Gotthard, Karl; Lehmann, Philipp</t>
  </si>
  <si>
    <t>Developmental plasticity in metabolism but not in energy reserve accumulation in a seasonally polyphenic butterfly</t>
  </si>
  <si>
    <t>The evolution of seasonal polyphenisms (discrete phenotypes in different annual generations) associated with alternative developmental pathways of diapause (overwintering) and direct development is favoured in temperate insects. Seasonal life history polyphenisms are common and include faster growth and development under direct development than in diapause. However, the physiological underpinnings of this difference remain poorly known despite its significance for understanding the evolution of polyphenisms. We measured respiration and metabolic rates through the penultimate and final larval instars in the butterfly Pieris napi and show that directly developing larvae grew and developed faster and had a higher metabolic rate than larvae entering pupal diapause. The metabolic divergence appeared only in the final instar, that is, after induction of the developmental pathway that takes place in the penultimate instar in P. napi. The accumulation of fat reserves during the final larval instar was similar under diapause and direct development, which was unexpected as diapause is predicted to select for exaggerated reserve accumulation. This suggests that overwinter survival in diapause does not require larger energy reserves than direct development, likely because of metabolic suppression in diapause pupae. The results, nevertheless, demonstrate that physiological changes coincide with the divergence of life histories between the alternative developmental pathways, thus elucidating the proximate basis of seasonal life history polyphenisms.</t>
  </si>
  <si>
    <t>Lehmann, Philipp/0000-0001-8344-6830</t>
  </si>
  <si>
    <t>UNSP jeb202150</t>
  </si>
  <si>
    <t>10.1242/jeb.202150</t>
  </si>
  <si>
    <t>WOS:000475480100018</t>
  </si>
  <si>
    <t>Kauranen, H; Kinnunen, J; Hopkins, D; Hoikkala, A</t>
  </si>
  <si>
    <t>Kauranen, Hannele; Kinnunen, Johanna; Hopkins, David; Hoikkala, Anneli</t>
  </si>
  <si>
    <t>Direct and correlated responses to bi-directional selection on pre-adult development time in Drosophila montana</t>
  </si>
  <si>
    <t>Selection experiments offer an efficient way to study the evolvability of traits that play an important role in insects' reproduction and/or survival and to trace correlations and trade-offs between them. We have exercised bi-directional selection on Drosophila montana flies' pre-adult development time under constant light and temperature conditions for 10 generations and traced the indirect effects of this selection on females' diapause induction under different day lengths, as well as on the body weight and cold tolerance of both sexes. Overall, selection was successful towards slow, but not towards fast development. However, all fast selection line replicates showed at the end of selection increased variance in females' photoperiodic diapause response and about one hour increase in the critical day (CDL), where more than 50% of emerging females enter diapause. Indirect effects of selection on flies' body weight and cold-tolerance were less clear, as the flies of the slow selection line were significantly heavier and less cold-tolerant than the control line flies after five generations of selection, but lighter and more cold-tolerant at the end of selection. Changes in females' diapause induction resulting from selection for fast development could be due to common metabolic pathways underlying these traits, collaboration of circadian clock and photoperiodic timer and/or by the interaction between the endocrine and circadian systems.</t>
  </si>
  <si>
    <t>10.1016/j.jinsphys.2019.04.004</t>
  </si>
  <si>
    <t>WOS:000472704600010</t>
  </si>
  <si>
    <t>Bourdais, D; Hance, T</t>
  </si>
  <si>
    <t>Bourdais, Delphine; Hance, Thierry</t>
  </si>
  <si>
    <t>Consequence of emergence pattern on inbreeding risk in the aphid parasitoid Aphidius matricariae (Hymenoptera: Braconidae)</t>
  </si>
  <si>
    <t>In insect parasitoids, mating strategy depends on mate availability and is influenced by the spatial and temporal emergence patterns of adults. For quasi-gregarious species, simultaneous emergence favors local mating and reduces search costs for partners while increasing the risk of inbreeding, particularly when only one female parasitizes the initial host patch. Consequently, in inbreeding sensitive species, mating on the place of adult emergence (patch mating) between siblings should be counter selected. In practice, the timing of male and female emergence and of their dispersal influences mate availability and can limit on patch mating. To test the role of these two factors, we analyzed the daily distribution of emergence and patch residence time of a cohort in the aphid parasitoid Aphidius matricariae (Hymenoptera: Braconidae). We observed that adult emergence is concentrated on the morning with males emerging on average before females with some overlaps. A more precise evaluation of emergence pattern within a brood suggests that brothers and sisters rarely emerge at the same time and rapid dispersal of males and females favors off-patch mating. The relationships between timing of emergence including differences between sex and consequences on inbreeding probability in these species are thus discussed.</t>
  </si>
  <si>
    <t>10.1080/07420528.2019.1593190</t>
  </si>
  <si>
    <t>WOS:000467886700010</t>
  </si>
  <si>
    <t>Govaere, L; Morin, MD; Frigault, JJ; Boquel, S; Cohen, A; Lamarre, SG; Morin, PJ</t>
  </si>
  <si>
    <t>Govaere, Louise; Morin, Mathieu D.; Frigault, Jacques J.; Boquel, Sebastien; Cohen, Alejandro; Lamarre, Simon G.; Morin, Pier Jr.</t>
  </si>
  <si>
    <t>Transcriptome and proteome analyses to investigate the molecular underpinnings of cold response in the Colorado potato beetle, Leptinotarsa decemlineata</t>
  </si>
  <si>
    <t>The Colorado potato beetle (Leptinotarsa decemlineata (Say)) is an insect that can cope with prolonged periods of low temperatures exposure. The molecular changes required to adapt to such conditions have not been thoroughly investigated in this insect. The current work aims at characterizing deregulated transcripts and proteins in adult L. decemlineata exposed to 15 degrees C and -5 degrees C using RNA-sequencing-based transcriptomics and liquid chromatography tandem mass spectrometry (LC-MS/MS)-based proteomics approaches, respectively. RNA-sequencing highlighted the differential expression of several transcripts, including ubiquilin-1 and ubiquitin carboxyl-terminal hydrolase 5, in insects submitted to low temperatures when compared with control insects. In addition, proteomics approach detected 2840 proteins in cold-exposed beetles including elevated levels for 409 proteins and reduced levels for 200 proteins. Cuticular proteins CP1, CP4, CP5 and CP7 as well as eukaryotic translation initiation factor 4B were notable proteins with elevated levels in cold insects. Functional analysis of targets modulated at low temperatures using DAVID indicated processes likely affected under cold conditions including select metabolic cascades and RNA-associated processes. Overall, this work presents molecular candidates impacted by low temperatures exposure in L. decemlineata and builds on the current knowledge associated with response to these conditions in this insect.</t>
  </si>
  <si>
    <t>Boquel, Sebastien/0000-0002-9333-037X</t>
  </si>
  <si>
    <t>1090-2392</t>
  </si>
  <si>
    <t>10.1016/j.cryobiol.2019.03.011</t>
  </si>
  <si>
    <t>WOS:000471364000008</t>
  </si>
  <si>
    <t>Lou, YJ; Liu, KH; He, DH; Gao, DZ; Ruan, SG</t>
  </si>
  <si>
    <t>Lou, Yijun; Liu, Kaihui; He, Daihai; Gao, Daozhou; Ruan, Shigui</t>
  </si>
  <si>
    <t>Modelling diapause in mosquito population growth</t>
  </si>
  <si>
    <t>Diapause, a period of arrested development caused by adverse environmental conditions, serves as a key survival mechanism for insects and other invertebrate organisms in temperate and subtropical areas. In this paper, a novel modelling framework, motivated by mosquito species, is proposed to investigate the effects of diapause on seasonal population growth, where the diapause period is taken as an independent growth process, during which the population dynamics are completely different from that in the normal developmental and post-diapause periods. More specifically, the annual growth period is divided into three intervals, and the population dynamics during each interval are described by different sets of equations. We formulate two models of delay differential equations (DDE) to explicitly describe mosquito population growth with a single diapausing stage, either immature or adult. These two models can be further unified into one DDE model, on which the well-posedness of the solutions and the global stability of the trivial and positive periodic solutions in terms of an index R are analysed. The seasonal population abundances of two temperate mosquito species with different diapausing stages are simulated to identify the essential role on population persistence that diapause plays and predict that killing mosquitoes during the diapause period can lower but fail to prevent the occurrence of peak abundance in the following season. Instead, culling mosquitoes during the normal growth period is much more efficient to decrease the outbreak size. Our modelling framework may shed light on the diapause-induced variations in spatiotemporal distributions of different mosquito species.</t>
  </si>
  <si>
    <t>Gao, Daozhou/J-3157-2014</t>
  </si>
  <si>
    <t>Gao, Daozhou/0000-0003-3991-569X; Lou, Yijun/0000-0003-3864-2001</t>
  </si>
  <si>
    <t>10.1007/s00285-019-01343-6</t>
  </si>
  <si>
    <t>WOS:000468977100008</t>
  </si>
  <si>
    <t>Sherpa, S; Blum, MGB; Capblancq, T; Cumer, T; Rioux, D; Despres, L</t>
  </si>
  <si>
    <t>Sherpa, Stephanie; Blum, Michael G. B.; Capblancq, Thibaut; Cumer, Tristan; Rioux, Delphine; Despres, Laurence</t>
  </si>
  <si>
    <t>Unravelling the invasion history of the Asian tiger mosquito in Europe</t>
  </si>
  <si>
    <t>Multiple introductions are key features for the establishment and persistence of introduced species. However, little is known about the contribution of genetic admixture to the invasive potential of populations. To address this issue, we studied the recent invasion of the Asian tiger mosquito (Aedes albopictus) in Europe. Combining genome-wide single nucleotide polymorphisms and historical knowledge using an approximate Bayesian computation framework, we reconstruct the colonization routes and establish the demographic dynamics of invasion. The colonization of Europe involved at least three independent introductions in Albania, North Italy and Central Italy that subsequently acted as dispersal centres throughout Europe. We show that the topology of human transportation networks shaped demographic histories with North Italy and Central Italy being the main dispersal centres in Europe. Introduction modalities conditioned the levels of genetic diversity in invading populations, and genetically diverse and admixed populations promoted more secondary introductions and have spread farther than single-source invasions. This genomic study provides further crucial insights into a general understanding of the role of genetic diversity promoted by modern trade in driving biological invasions.</t>
  </si>
  <si>
    <t>Sherpa, Stephanie/0000-0001-9958-0073; Despres, Laurence/0000-0002-0660-6260</t>
  </si>
  <si>
    <t>10.1111/mec.15071</t>
  </si>
  <si>
    <t>WOS:000471073000016</t>
  </si>
  <si>
    <t>Furihata, S; Tabuchi, K; Okudera, S; Takahashi, A; Hinomoto, N; Shimoda, M; Yamaguchi, T</t>
  </si>
  <si>
    <t>Furihata, Shunsuke; Tabuchi, Ken; Okudera, Shigeru; Takahashi, Akihiko; Hinomoto, Norihide; Shimoda, Masami; Yamaguchi, Terumi</t>
  </si>
  <si>
    <t>An Efficient Method for Monitoring Predatory Minute Pirate Bugs Orius spp. (Hemiptera: Anthocoridae) Populations Using Blue-Colored Sticky Traps</t>
  </si>
  <si>
    <t>Minute pirate bugs of genus Orius (Wolff) are known important generalist predators of microinvertebrate pests and are therefore useful in many agricultural contexts. Effective sampling methods are thus of great importance to monitor Orius spp. populations. Sticky traps are one such sampling method; however, trap color must be carefully selected for the target insect species. In this study, we examined the most suitable sticky trap color (i.e., white, blue, or yellow) to capture Orius spp. individuals in eggplant Solanum melongena (Linnaeus) (Solanales: Solanaceae), Italian ryegrass Lolium multiflorum (Lamarck) (Poales: Poaceae), soybean Glycine max (Linnaeus) (Fabales: Fabaceae), and white clover Trifolium repens (Linnaeus) (Fabales: Fabaceae) fields. More Orius spp. adults were caught on blue and white traps than on yellow traps. The white traps also caught other insects, which hampered the counting of Orius spp. individuals and, therefore, reduced trapping efficiency. In addition, seasonal prevalence investigations showed that blue sticky traps had similar patterns to those of field observations. Thus, as the blue sticky trap can avoid capturing nontarget insects, we concluded that blue was the most suitable trap color for monitoring Orius spp. In addition, because blue sticky traps are more efficient and less-labor intensive, they can be useful as an alternative to field observations.</t>
  </si>
  <si>
    <t>Furihata, Shunsuke/O-8571-2019; HINOMOTO, Norihide/K-8828-2012</t>
  </si>
  <si>
    <t>10.1093/ee/nvz001</t>
  </si>
  <si>
    <t>WOS:000464935500020</t>
  </si>
  <si>
    <t>Stockton, D; Wallingford, A; Rendon, D; Fanning, P; Green, CK; Diepenbrock, L; Ballman, E; Walton, VM; Isaacs, R; Leach, H; Sial, AA; Drummond, F; Burrack, H; Loeb, GM</t>
  </si>
  <si>
    <t>Stockton, Dara; Wallingford, Anna; Rendon, Dalila; Fanning, Philip; Green, Clarence K.; Diepenbrock, Lauren; Ballman, Elissa; Walton, Vaughn M.; Isaacs, Rufus; Leach, Heather; Sial, Ashfaq A.; Drummond, Francis; Burrack, Hannah; Loeb, Gregory M.</t>
  </si>
  <si>
    <t>Interactions Between Biotic and Abiotic Factors Affect Survival in Overwintering Drosophila suzukii (Diptera: Drosophilidae)</t>
  </si>
  <si>
    <t>Drosophila suzukii Matsumura is an invasive species affecting berry crops and cherries throughout North America, South America, and Europe. Previous research suggests that in temperate climates, the overwintering success of D. suzukii is likely dependent on access to food, shelter, and adequate cold hardening. We performed a multi-state study under field conditions for two winters to determine whether D. suzukii sex, phenotype (summer-morphotype, winter-morphotype), and life stage (adults, pupae) affected survival over time while recording naturally-occurring spatial and temporal variation in temperature. Access to food was provided and the flies were buried under leaf litter. Baited traps were deployed to determine whether local populations of D. suzukii were active throughout the winter season. The duration of exposure, mean daily temperature, and cumulative time below freezing significantly affected survival. Below freezing, D. suzukii survival was significantly reduced, particularly in northern locations. In contrast, we observed sustained survival up to 10 wk in southern locations among adults and pupae. Biotic factors also significantly affected survival outcomes: female survival was greater than male survival, winter-morphotype survival was greater than summer-morphotype survival, and adult survival was greater than pupal survival. In the north, wild D. suzukii were captured only in early winter, while in the south they were found throughout the winter. These data suggest that although adult D. suzukii may overwinter in sheltered microclimates, this ability may be limited in regions where the ground temperature, or site of overwintering, falls below freezing for extended durations.</t>
  </si>
  <si>
    <t>Isaacs, Rufus/AAF-4646-2019</t>
  </si>
  <si>
    <t>Isaacs, Rufus/0000-0001-7523-4643; Diepenbrock, Lauren/0000-0003-2942-2066</t>
  </si>
  <si>
    <t>10.1093/ee/nvy192</t>
  </si>
  <si>
    <t>WOS:000464935500023</t>
  </si>
  <si>
    <t>Kelly, M</t>
  </si>
  <si>
    <t>Kelly, Morgan</t>
  </si>
  <si>
    <t>Adaptation to climate change through genetic accommodation and assimilation of plastic phenotypes</t>
  </si>
  <si>
    <t>Theory suggests that evolutionary changes in phenotypic plasticity could either hinder or facilitate evolutionary rescue in a changing climate. Nevertheless, the actual role of evolving plasticity in the responses of natural populations to climate change remains unresolved. Direct observations of evolutionary change in nature are rare, making it difficult to assess the relative contributions of changes in trait means versus changes in plasticity to climate change responses. To address this gap, this review explores several proxies that can be used to understand evolving plasticity in the context of climate change, including space for time substitutions, experimental evolution and tests for genomic divergence at environmentally responsive loci. Comparisons among populations indicate a prominent role for divergence in environmentally responsive traits in local adaptation to climatic gradients. Moreover, genomic comparisons among such populations have identified pervasive divergence in the regulatory regions of environmentally responsive loci. Taken together, these lines of evidence suggest that divergence in plasticity plays a prominent role in adaptation to climatic gradients over space, indicating that evolving plasticity is also likely to play a key role in adaptive responses to climate change through time. This suggests that genetic variation in plastic responses to the environment (G x E) might be an important predictor of species' vulnerabilities to climate-driven decline or extinction. This article is part of the theme issue 'The role of plasticity in phenotypic adaptation to rapid environmental change'.</t>
  </si>
  <si>
    <t>10.1098/rstb.2018.0176</t>
  </si>
  <si>
    <t>WOS:000460485900002</t>
  </si>
  <si>
    <t>Pratt, PD; Herr, JC; Carruthers, RI; Pitcairn, MJ; Viellgas, B; Kelley, MB</t>
  </si>
  <si>
    <t>Pratt, Paul D.; Herr, John C.; Carruthers, Raymond I.; Pitcairn, Michael J.; Viellgas, Baldo; Kelley, M. Brent</t>
  </si>
  <si>
    <t>Release, establishment and realised geographic distribution of Diorhabda carinulata and D-elongata (Coleoptera: Chrysomelidae) in California, USA</t>
  </si>
  <si>
    <t>This report summarises efforts to establish Diorhabda carinulata (Desbrochers) and D. elongata (Brulle) in California for the control of invasive saltcedars (Tamarix spp.), which degrade riparian ecosystems in the western United States. Over 14,000 D. carinulata individuals were released in California among four locations between 1999 and 2002 but beetles only established at the Tinemaha Reservoir site, the most eastern release location. More than 236,000 D. elongata individuals were released between 13 sites from 2003-2009 and establishment was limited to two sites, along the Cache and Pope creeks in northwestern California. The D. carinulata population did not disperse beyond the release area despite the presence of nearby (ca. 20 km) patches of the host plant. In contrast, D. elongata spread along Cache Creek and branches of related tributaries within the same watershed at ca. 14 km per year. A survey of 122 Tamarix stands across 15 California counties revealed that neither introduced beetle colonised other host patches, including those in neighbouring watersheds. Despite exclusive use of T. parviflora for ca. 36 generations, field collected D. elongata adults demonstrated strong preferences for T. ramosissima over T. parviflora when selecting both resting and ovipositional sites in caged choice tests. The proportion of D. elongata ovipositing on T. parviflora varied over time but with no clear trend of shifting host preference despite strong selection pressure. Explanations for the limited establishment and spread of Diorhabda spp. as well as impact to the target weeds are discussed.</t>
  </si>
  <si>
    <t>10.1080/09583157.2019.1587739</t>
  </si>
  <si>
    <t>WOS:000463959700001</t>
  </si>
  <si>
    <t>Other Gold, Green Published</t>
  </si>
  <si>
    <t>Giorgini, M; Wang, XG; Wang, Y; Chen, FS; Hougardy, E; Zhang, HM; Chen, ZQ; Chen, HY; Liu, CX; Cascone, P; Formisano, G; Carvalho, GA; Biondi, A; Buffington, M; Daane, KM; Hoelmer, KA; Guerrieri, E</t>
  </si>
  <si>
    <t>Giorgini, Massimo; Wang, Xin-Geng; Wang, Yan; Chen, Fu-Shou; Hougardy, Evelyne; Zhang, Hong-Mei; Chen, Zong-Qi; Chen, Hong-Yin; Liu, Chen-Xi; Cascone, Pasquale; Formisano, Giorgio; Carvalho, Gislaine A.; Biondi, Antonio; Buffington, Matthew; Daane, Kent M.; Hoelmer, Kim A.; Guerrieri, Emilio</t>
  </si>
  <si>
    <t>Exploration for native parasitoids of Drosophila suzukii in China reveals a diversity of parasitoid species and narrow host range of the dominant parasitoid</t>
  </si>
  <si>
    <t>Drosophila suzukii is native to East Asia and an invasive pest of fruit crops widely established in the Americas and Europe. The lack of effective indigenous parasitoids of D. suzukii in the invaded regions prompted surveys for co-evolved parasitoids in Yunnan Province, China, from 2013 to 2016. From banana-baited traps (2013-2015), 458 parasitoids of drosophilids were reared, comprised of Braconidae (49.56%), Figitidae (37.55%), Diapriidae (7.42%), and Pteromalidae (5.46%). Larval parasitoids included seven braconid species, all Asobara and primarily Asobara mesocauda, and five figitid species, primarily Leptopilina japonica japonica. Pupal parasitoids were the diapriid Trichopria drosophilae and the pteromalid Pachycrepoideus vindemiae. Collections from wild fruits (2016) provided more interesting results. From the puparia of drosophilids collected, comprised of D. suzukii and Drosophila pulchrella, emerged 1354 parasitoids. The larval parasitoids Ganaspis brasiliensis and L. j. japonica were the prevalent species, reaching a fairly high percentage parasitism of fly puparia collected from berries of Rubus foliosus (22.35%), R. niveus (18.81%), Fragaria moupinensis (19.75%), and Sambucus adnata (63.46%). Ganaspis brasiliensis was the dominant species and was collected only from D. suzukii and D. pulchrella-infested fruits and never from banana-baited traps. Molecular analysis showed two G. brasiliensis lineages, which are discussed with respect to previous Japanese collections. Quarantine tests showed that G. brasiliensis developed from D. suzukii and two closely related hosts (Drosophila melanogaster and Drosophila simulans) but did not develop from seven non-target drosophilid species. Our results suggest that G. brasiliensis is a promising classical biocontrol agent for release in invaded regions.</t>
  </si>
  <si>
    <t>cascone, pasquale/J-7992-2016</t>
  </si>
  <si>
    <t>cascone, pasquale/0000-0002-4097-1974</t>
  </si>
  <si>
    <t>10.1007/s10340-018-01068-3</t>
  </si>
  <si>
    <t>WOS:000463146700013</t>
  </si>
  <si>
    <t>Juliano, SA; Yee, DA; Alto, BW; Reiskind, MH</t>
  </si>
  <si>
    <t>Juliano, Steven A.; Yee, Donald A.; Alto, Barry W.; Reiskind, Michael H.</t>
  </si>
  <si>
    <t>Papers From a Workshop on Mosquito Ecology and Evolution Inspired by the Career of L. Philip Lounibos</t>
  </si>
  <si>
    <t>Juliano, Steven/0000-0002-6178-4553; Reiskind, Michael/0000-0001-7307-9416</t>
  </si>
  <si>
    <t>10.1093/jme/tjy146</t>
  </si>
  <si>
    <t>WOS:000460627600001</t>
  </si>
  <si>
    <t>Mazigo, E; Kidima, W; Myamba, J; Kweka, EJ</t>
  </si>
  <si>
    <t>Mazigo, Ernest; Kidima, Winifrida; Myamba, Joseph; Kweka, Eliningaya J.</t>
  </si>
  <si>
    <t>The impact of Anopheles gambiae egg storage for mass rearing and production success</t>
  </si>
  <si>
    <t>Background: Mass rearing requires a large colony from which male individuals can be harvested for sterilization and release. Attention is needed when monitoring life parameters of the reared population, knowing that any variations within the target population would lead to mismatching between two populations. The aim of this study was to assess the impact of Anopheles gambiae sensu stricto (s.s.) egg storage on hatchability and life history traits. For each parameter, comparison was made between freshly laid and stored eggs in three densities (40, 80, 120 eggs). Methods: Anopheles gambiae s.s. freshly laid eggs were collected from the Tropical Pesticide Research Institute (TPRI) insectary. Eggs to be stored were kept at -20 degrees C for 10 min and then transferred to refrigerators at 4 degrees C for intervals of 5, 10, 15, 20, and 25 days. After respective storage days, the eggs were transferred from refrigerators to ambient temperature of (25 +/- 2) degrees C for 24 h and then placed in incubators for 24 h. Thereafter eggs were hatched. The egg hatchability, emerged larvae development, larvae survival and emerged adult sex ratios were monitored. Results: This study found that hatching rates decreased with increase in storage time. The difference was significant in eggs stored for 10 and 15 days (P &lt; 0.05). There were no significant differences in hatching rates between An. gambiae eggs stored for 5 days and freshly hatched eggs (P &gt; 0.05). Anopheles larvae development (L1 to pupae) was not significantly affected by storage time across all hatching densities. The study also found that larvae survival decreased with increase in egg storage time. However, there was no significant difference between larvae from freshly hatched eggs and those from eggs at 5 and 10 storage days (P &gt; 0.05) but not for eggs stored for 15 days. Furthermore, there was a decrease in emerged adult males and increase in females relative to increased time of egg storage. The difference was significant (P &lt; 0.05) at 15 storage days but not for eggs stored for 5 and 10 days (in triplicate densities). Conclusion: From this study it was concluded that storing An. gambiae eggs at 4 degrees C and 48 +/- 2% relative humidity (RH) for 5 days is the optimal condition and time that did not affect egg hatching rates, larval development and survivorship and emerged adult mosquito sex ratio.</t>
  </si>
  <si>
    <t>Kweka, Eliningaya/0000-0002-8891-758X</t>
  </si>
  <si>
    <t>10.1186/s12936-019-2691-4</t>
  </si>
  <si>
    <t>WOS:000459925500004</t>
  </si>
  <si>
    <t>Dias, FMS; Specht, A; Roque-Specht, VF; San Blas, G; Casagrande, MM; Mielke, OHH</t>
  </si>
  <si>
    <t>Dias, F. M. S.; Specht, A.; Roque-Specht, V. F.; San Blas, G.; Casagrande, M. M.; Mielke, O. H. H.</t>
  </si>
  <si>
    <t>Feltia submontana (Noctuidae, Noctuinae): Redescription, Taxonomy, Life Cycle, and Spatial Distribution of a Neglected South American Potential Pest Species</t>
  </si>
  <si>
    <t>Feltia submontana (Kohler, 1961) is redescribed based on specimens from Northwestern Argentina and Central and Southeastern Brazil. Taxonomic comments, photographs of the adults, characters of taxonomic importance, and illustrations of structures of the labial palpus, legs, and male and female genitalia are provided. The species is compared with similar-looking and supposedly closely related species, such as F. hispidula (Guenee, 1852) and F. lilacina (Zerny, 1916). The species, originally described for Argentina, is reported for Brazil for the first time. Most Brazilian specimens come from the Cerrado but also from Southeastern Atlantic Forests. The life cycle of F. submontana specimens collected in Planaltina, Distrito Federal, Brazil, is described; the species probably has only a single generation per year and imagines are on the wing in the late autumn and early winter months; the last instar prepupa and pupa pass through aestival diapause. The abundance of F. submontana relative to other species of Agrotis Ochsenheimer, 1816, and Feltia Walker, 1856, in the above-cited locality is accessed through 4years of standardized collecting with light trap; the species is the second most abundant species of these genera in the area, with about one fifth of the captures, second only to A. ipsilon (Hufnagel, 1766), with about two thirds of the captures, and about two times more abundant than F. subterranea (Fabricius, 1794); the latter two are regarded as important pest species in South America.</t>
  </si>
  <si>
    <t>Dias, Fernando M S/P-4297-2016; Specht, Alexandre/P-8435-2019; Specht, Alexandre/G-6007-2012; Casagrande, Mirna M/C-4590-2013</t>
  </si>
  <si>
    <t>Dias, Fernando M S/0000-0002-7198-7792; Specht, Alexandre/0000-0002-8921-0340; Specht, Alexandre/0000-0002-8921-0340; Casagrande, Mirna M/0000-0002-6076-8463</t>
  </si>
  <si>
    <t>10.1007/s13744-018-0611-x</t>
  </si>
  <si>
    <t>WOS:000458262200010</t>
  </si>
  <si>
    <t>Green Published</t>
  </si>
  <si>
    <t>St-Marseille, AFG; Bourgeois, G; Brodeur, J; Mimee, B</t>
  </si>
  <si>
    <t>St-Marseille, Anne-Frederique Gendron; Bourgeois, Gaetan; Brodeur, Jacques; Mimee, Benjamin</t>
  </si>
  <si>
    <t>Simulating the impacts of climate change on soybean cyst nematode and the distribution of soybean</t>
  </si>
  <si>
    <t>Climate change will undoubtedly impact air and soil temperature in the future. For agriculture, climate warming could be beneficial by opening new lands to profitable crops at higher latitudes. In Canada, soybean production has had a spectacular growth over the last five years with an increase of 27% in the acreage devoted to its cultivation. However, the anticipated climatic changes, coupled with global trading intensification could also favor the introduction and establishment of invasive alien soybean pests. For example, the soybean cyst nematode (SCN) has recently been discovered in the province of Quebec, Canada and its presence raised several questions on its reproductive potential, spatial distribution and possible impacts on long term soybean cultivation. To investigate the consequences of climate warming on soybean and SCN development and distribution, and their interactions, two phenology models have been developed and used with the Representative Concentration Pathways (RCP) 4.5 and 8.5, associated with climate change scenarios. These pathways describe two possible future climates based on the level of greenhouse gases concentration in air. Using temperature optimum for soybean maturity group I, our results showed that soybean could be cultivated over all cropland of Quebec by the 2050 horizon (2041-2070). Based on phenology models, SCN can currently complete from one to three generations in the different regions of Quebec. In the future, the nematode could produce up to four or five generations in an optimistic (RCP 4.5) or pessimistic (RCP 8.5) scenario, respectively. Climate warming will promote the expansion of soybean production to northern areas and expected conditions will be more favourable to SCN development. Accordingly, we should develop more soybean lines with an early maturity and containing other sources of resistance than PI88788 to reduce its reproduction capacity under a more favourable climate in the future.</t>
  </si>
  <si>
    <t>10.1016/j.agrformet.2018.10.008</t>
  </si>
  <si>
    <t>WOS:000452931700015</t>
  </si>
  <si>
    <t>Sekine, T</t>
  </si>
  <si>
    <t>Sekine, Takayuki</t>
  </si>
  <si>
    <t>Biological Control and IPM in Strawberry Fields-Current Status and Future of IPM in Miyagi Prefecture, Japan</t>
  </si>
  <si>
    <t>For integrated pest management (IPM) of strawberries in Miyagi Prefecture, Japan, combinations of applications of Phytoseiulus persimilis Athias-Henriot, Neoseiulus californicus (McGregor), spiracle-blocking insecticides, fumigation using a high concentration of carbon dioxide, and an increase in UV-B radiation using a reflective sheet are currently in use for the control of spider mites. Efforts are underway to improve and expand on these methods. For the control of aphids, application of two natural enemies, Aphidius colemani Viereck and Ephedrus nacheri Quilis, in conjunction with banker plant system is highly effective, and their use is expected to increase over the next few years. For the control of thrips, application of selective pesticide at the initial time of their occurrence after installing red insect-proof nets (mesh size 0.8 x 0.8 mm) around the opening of the greenhouse is currently used. The possibility of using natural enemies against thrips, such as Haplothrips brevitubus (Karny), Amblydromalus limonicus (Garman et McGregor), and Amblyseius cucumeris (Oudemans), needs further study. For the control of whiteflies, a tape formulation of pyriproxyfen and spiracle-blocking insecticides, as used in the control of spider mites, can maintain populations at a low density. Although there are difficulties in the use of entomopathogenic fungi and indigenous natural enemies due to the cold climate, we need to further examine their efficacity as IPM.</t>
  </si>
  <si>
    <t>10.1303/jjaez.2019.79</t>
  </si>
  <si>
    <t>WOS:000487347100001</t>
  </si>
  <si>
    <t>Ovchinnikov, AN; Belyakova, NA; Ovchinnikova, AA; Reznik, SY</t>
  </si>
  <si>
    <t>Ovchinnikov, Andrey N.; Belyakova, Natalia A.; Ovchinnikova, Antonina A.; Reznik, Sergey Ya.</t>
  </si>
  <si>
    <t>Factors determining larval cannibalistic behavior in invasive and native populations of the multicolored Asian ladybird, Harmonia axyridis</t>
  </si>
  <si>
    <t>The frequency of interlarval cannibalism between individuals from native (Siberian) and invasive (Caucasian) populations of the multicolored Asian ladybird, Harmonia axyridis (Pallas) (Coleoptera: Coccinellidae) was investigated under laboratory conditions by placing two individuals without any food in a Petri dish for 24 h. Combinations of all larval instars were used and each larva was weighed before the test. Interlarval cannibalism frequency significantly increased with the size (weight) of the potential predator and decreased with the size of the potential prey. The threshold of this dependence (50% frequency of cannibalism) was observed when the large larva was about three times heavier than the small one. Ladybird larvae that fed on the green peach aphid Myzus persicae (Sulz.) (Hemiptera: Aphididae) before the test began showed higher propensity for cannibalism than those fed on frozen eggs of the grain moth Sitotroga cerealella Oliv. (Lepidoptera: Gelechiidae). The diameter of the Petri dish (from 4 to 9 cm) had no effect on cannibalism. Previous experience of cannibalism did not increase further cannibalism frequency. With all other conditions being the same, individuals from the invasive population showed significantly higher propensity for interlarval cannibalism than individuals from the native population. The vulnerability to cannibalism, however, did not differ between the two populations. The results of the study can be used for the analysis of biological invasions, for the modeling of population dynamics, and for the development of the methods of mass rearing of H. axyridis and other predatory ladybirds.</t>
  </si>
  <si>
    <t>10.1127/entomologia/2019/0702</t>
  </si>
  <si>
    <t>WOS:000469256300004</t>
  </si>
  <si>
    <t>Honek, A; Brabec, M; Martinkova, Z; Dixon, AFG; Pekar, S; Skuhrovec, J</t>
  </si>
  <si>
    <t>Honek, Alois; Brabec, Marek; Martinkova, Zdenka; Dixon, Anthony F. G.; Pekar, Stano; Skuhrovec, Jiri</t>
  </si>
  <si>
    <t>Factors determining local and seasonal variation in abundance of Harmonia axyridis (Coleoptera: Coccinellidae) in Central Europe</t>
  </si>
  <si>
    <t>To determine the causes of the variation in the seasonal dynamics of Harmonia axyridis (Pallas) in Central Europe, numbers of adults and larvae of this invasive species were recorded on trees (Acer, Betula, Tilia) throughout the growing seasons from 2011 to 2016. Each year beetles were collected every two weeks, using a standardized sweeping method. The seasonal dynamics was expressed as plots of abundance (number of individuals per 100 sweeps) against time (Julian day) and these plots (seasonal profiles) were compared in terms of their size (area under the seasonal profile curve), range, timing and height of the mode (maximum abundance). Timing and size of seasonal profiles varied among hostplants, years and sites. Abundance of larvae paralleled aphid occurrence and peak abundance of adults followed that of larvae 10 to 20 days later. Population dynamics before and after the peak were determined by dispersal. Adults arrived at sites before the start of aphid population growth and persisted there long after aphid populations collapsed. The abundance of H. axyridis decreased from 2011 to 2013 and then increased, achieving the previous levels recorded in 2015 and 2016. The variation in seasonal profiles revealed that H. axyridis, in terms of its response to environmental conditions, is a plastic species and this flexibility is an important factor in its invasive success.</t>
  </si>
  <si>
    <t>Skuhrovec, Jiri/E-9699-2016; Brabec, Marek/F-9816-2012</t>
  </si>
  <si>
    <t xml:space="preserve">Skuhrovec, Jiri/0000-0002-7691-5990; </t>
  </si>
  <si>
    <t>10.14411/eje.2019.011</t>
  </si>
  <si>
    <t>WOS:000466607500003</t>
  </si>
  <si>
    <t>Bronze, Other Gold</t>
  </si>
  <si>
    <t>Tougeron, K</t>
  </si>
  <si>
    <t>Tougeron, Kevin</t>
  </si>
  <si>
    <t>Diapause research in insects: historical review and recent work perspectives</t>
  </si>
  <si>
    <t>All organisms on Earth have evolved biological rhythms to face alternation of periods of favorable and unfavorable environmental conditions, at various temporal scales. Diapause is a state of seasonal dormancy adapted to recurring periods of adverse environmental conditions and triggered by biotic and abiotic factors that precede the arrival of these conditions. Several monographs already review the mechanisms of diapause expression in arthropods, from initiation to termination phases. Rather than adding another review to the literature on this topic, this paper primarily aims to link past concepts on seasonal strategies with new perspective on diapause research in arthropods. By focusing on insects, I examine the legacy of diapause history research in terrestrial arthropods since antiquity but mostly over the past 3 centuries, its contribution to the understanding of insect seasonal ecology, and I explore some of the reasons why it is still relevant to study diapause. I highlight some of the topical issues on which current work focuses to better understand and integrate arthropod diapause with their ecology, especially in the climate change context and for the provision of ecosystem services.</t>
  </si>
  <si>
    <t>10.1111/eea.12753</t>
  </si>
  <si>
    <t>WOS:000458530900004</t>
  </si>
  <si>
    <t>Bennett, MM; Rinehart, JP; Yocum, GD; Yocum, I</t>
  </si>
  <si>
    <t>Bennett, Meghan M.; Rinehart, Joseph P.; Yocum, George D.; Yocum, Ian</t>
  </si>
  <si>
    <t>A Precise and Autonomous System for the Detection of Insect Emergence Patterns</t>
  </si>
  <si>
    <t>Existing systems to measure insect emergence patterns have limitations; they are only partially automated and are limited in the maximum number of emerging insects they can detect. In order to obtain precise measurement of insect emergence, it is necessary for systems to be semi-automated and able to measure large numbers of emerging insects. We addressed these issues by designing and building a system that is automated and can measure emergence of up to 1200 insects. We modified the existing "falling-ball" system using Arduino microcontrollers to automate data collection and expand the sample size through multiple data channels. Multiple data channels enable the user to not only increase their sample size, but also allows for multiple treatments to be run simultaneously in a single experiment. Furthermore, we created an R script to automatically visualize the data as a bubble plot, while also calculating the median day and time of emergence. The current system was designed using 3D printing so the user can modify the system to be adjusted for different species of insects. The goal of this protocol is to investigate important questions in chronobiology and stress physiology, using this precise and automated system to measure insect emergence patterns.</t>
  </si>
  <si>
    <t>e58362</t>
  </si>
  <si>
    <t>10.3791/58362</t>
  </si>
  <si>
    <t>WOS:000458012000043</t>
  </si>
  <si>
    <t>DOAJ Gold, Green Published, Green Accepted</t>
  </si>
  <si>
    <t>Booton, R; Yamaguchi, R; Iwasa, Y</t>
  </si>
  <si>
    <t>Booton, Ross; Yamaguchi, Ryo; Iwasa, Yoh</t>
  </si>
  <si>
    <t>A population model for diapausing multivoltine insects under asymmetric cannibalism</t>
  </si>
  <si>
    <t>Pupa-eating cannibalism occurs naturally in several insect species. Byasa alcinous is a multivoltine species of Red-bodied Swallowtail butterfly found in East Asia, which diapauses as pupa over the winter and whose larvae cannibalize eggs and pupae. We investigate the effects on population dynamics of increasing the asymmetric cannibalistic attack rate of a general insect species in different environmental conditions. We do this by theoretically formulating a generalized system of univoltine and bivoltine larvae over two generations in the spring and summer months. We predict that a lack of resources over the summer can force the population to become entirely univoltine, unless the second-generation bivoltine larvae increase their cannibalistic attack rate, and consume the diapausing pupae from the first generation. The model shows that under extreme environmental conditions, the persistence of univoltine larvae is favoured when faced with the threat of extinction. The model also predicts the conditions for the coexistence of both univoltine and bivoltine larvae, and the degree to which they can both coexist, which decreases as the resource in the second generation increases. This work provides the grounding for future theoretical and experimental consideration of the role of cannibalism in determining insect voltinism.</t>
  </si>
  <si>
    <t>Yamaguchi, Ryo/O-7909-2018</t>
  </si>
  <si>
    <t>1438-390X</t>
  </si>
  <si>
    <t>10.1002/1438-390X.1012</t>
  </si>
  <si>
    <t>WOS:000455441600005</t>
  </si>
  <si>
    <t>Rainio, MJ; Margus, A; Lehmann, P; Helander, M; Lindstrom, L</t>
  </si>
  <si>
    <t>Rainio, Miia J.; Margus, Aigi; Lehmann, Philipp; Helander, Marjo; Lindstrom, Leena</t>
  </si>
  <si>
    <t>Effects of a glyphosate-based herbicide on survival and oxidative status of a non-target herbivore, the Colorado potato beetle (Leptinotarsa decenilineata)</t>
  </si>
  <si>
    <t>Glyphosate is the globally most used herbicide against a wide range of weeds. Glyphosate has been considered safe to animals as it mainly targets physiological pathways in plants. However, recent toxicological studies have revealed that glyphosate can cause various toxic effects also on animals. In this study, we investigated the direct toxic effects of a glyphosate-based herbicide (GBH, Roundup (R) Bio) on 1) survival and 2) oxidative status of a non-target herbivore by using Colorado potato beetles (Leptinotarsa decemlineata), originating from Poland and USA, as model species. Larvae were randomly divided into three groups: 1) high concentration (100% Roundup Bio, 360 g/l), 2) low concentration (1.5% Roundup Bio) and 3) control group (water). Larvae were exposed to Roundup for different time periods: 2 h, 24 h, 48 h, 72 h and 96 h. Larval survival decreased in the group treated with high concentration of GBH compared to controls, whereas the low concentration group did not differ from the control group. GBH treatment had no association with oxidative status biomarkers (i.e. catalase, superoxide dismutase, glutathione-S-transferase, glutathione and glutathione related enzymes), but increased lipid hydro-peroxide levels after 2h exposure, suggesting increased oxidative damage soon after the exposure. Larvae of different origin also differed in their oxidative status, indicating population-dependent differences in antioxidant defence system. Environmentally relevant concentrations of GBH are not likely to affect larval survival, but high concentrations can reduce survival and increase oxidative damage of non-target herbivores. Also, populations of different origin and pesticide usage history can differ in their tolerance to GBH.</t>
  </si>
  <si>
    <t>Lindstrom, Leena/B-2326-2012; Rainio, Miia Johanna/H-9450-2019</t>
  </si>
  <si>
    <t>Lindstrom, Leena/0000-0002-6452-4538; Rainio, Miia Johanna/0000-0003-0420-9314; Lehmann, Philipp/0000-0001-8344-6830</t>
  </si>
  <si>
    <t>10.1016/j.cbpc.2018.09.005</t>
  </si>
  <si>
    <t>WOS:000452584300007</t>
  </si>
  <si>
    <t>Reddy, AM; Pratt, PD; Hopper, JV; Cibils-Stewart, X; Walsh, GC; Mc Kay, F</t>
  </si>
  <si>
    <t>Reddy, Angelica M.; Pratt, Paul D.; Hopper, Julie, V; Cibils-Stewart, Ximena; Walsh, Guillermo Cabrera; Mc Kay, Fernando</t>
  </si>
  <si>
    <t>Variation in cool temperature performance between populations of Neochetina eichhorniae (Coleoptera: Curculionidae) and implications for the biological control of water hyacinth, Eichhornia crassipes, in a temperate climate</t>
  </si>
  <si>
    <t>Biological control of water hyacinth, Eichhornia crassipes, has resulted in variable outcomes in temperate regions where cool climates are thought to limit population growth and performance of the biological control agents. The weevil, Neochetina eichhorniae (Coleoptera: Curculionidae), originating from Argentina, was introduced into northern California, USA, in 1982. The realized distribution and abundance of this weevil is limited, and the exotic weed remains a problem. In this study, we tested populations of N. eichhorniae from northern California, Australia, South Africa, and Uruguay to examine the effects of low temperature on life-history performance to determine if cold hardiness differs between populations. We measured the development time, fecundity, survivorship, and thermal tolerance (chill coma: CTmin and supercooling point SCP) of the four N. eichhorniae populations under two temperature treatments simulating fall and winter seasons of northern California. Results suggest that immature stages of all populations tested failed to survive and females did not reproduce in the winter treatment. In the fall treatment, all populations showed similar performance in most of the measured life history traits. The Australian population had the highest intrinsic rate of increase, net reproductive rate and doubling time, due to its longer oviposition period, and higher daily fecundity (2.1 +/- 0.2 eggs per day), twice that of the California population (1.0 +/- 0.2 eggs per day). Thus, the introduction of N. eichhorniae from Australia into northern California may increase weevil densities, distribution, and improve biological control of water hyacinth.</t>
  </si>
  <si>
    <t>Cibils-Stewart, Ximena/0000-0003-0296-5554</t>
  </si>
  <si>
    <t>10.1016/j.biocontrol.2018.09.016</t>
  </si>
  <si>
    <t>WOS:000448135000011</t>
  </si>
  <si>
    <t>Duplouy, Anne/0000-0002-7147-5199; Rytteri, Susu/0000-0002-1289-3024; Minard, Guillaume/0000-0002-2079-8844</t>
  </si>
  <si>
    <t>Yin, ZJ; Dong, XL; Kang, K; Chen, H; Dai, XY; Wu, GA; Zheng, L; Yu, Y; Zhai, YF</t>
  </si>
  <si>
    <t>Yin, Zhen-Juan; Dong, Xiao-Lin; Kang, Kui; Chen, Hao; Dai, Xiao-Yan; Wu, Guang-An; Zheng, Li; Yu, Yi; Zhai, Yi-Fan</t>
  </si>
  <si>
    <t>FoxO Transcription Factor Regulate Hormone Mediated Signaling on Nymphal Diapause</t>
  </si>
  <si>
    <t>Diapause is a complex physiological adaptation phenotype, and the transcription factor Forkhead-box O (FoxO) is a prime candidate for activating many of its diverse regulatory signaling pathways. Hormone signaling regulates nymphal diapause in Laodelphax striatellus. Here, the function of the FoxO gene isolated from L. striatellus was investigated. After knocking-down LsFoxO in diapausal nymphs using RNA interference, the titers of juvenile hormone Ill and some cold-tolerance substances decreased significantly, and the duration of the nymphal developmental period was severely shorted to 25.5 days at 20 degrees C under short day-length (10 L:14 D). To determine how LsFoxO affects nymphal diapause, analyses of RNA-sequencing transcriptome data after treatment with LsFoxO-RNA interference was performed. The differentially expressed genes affected carbohydrate, amino acid and fatty acid metabolism, and phosphatidylinositol 3-kinase/protein kinase B signaling pathway. Thus, LsFoxO acts on L. striatellus nymphal diapause and is, therefore, a potential target gene for pest control. This study may lead to new information on the regulation of nymphal diapause in this important pest.</t>
  </si>
  <si>
    <t>10.3389/fphys.2018.01654</t>
  </si>
  <si>
    <t>WOS:000450705000001</t>
  </si>
  <si>
    <t>Owens, ACS; Lewis, SM</t>
  </si>
  <si>
    <t>Owens, Avalon C. S.; Lewis, Sara M.</t>
  </si>
  <si>
    <t>The impact of artificial light at night on nocturnal insects: A review and synthesis</t>
  </si>
  <si>
    <t>In recent decades, advances in lighting technology have precipitated exponential increases in night sky brightness worldwide, raising concerns in the scientific community about the impact of artificial light at night (ALAN) on crepuscular and nocturnal biodiversity. Long-term records show that insect abundance has declined significantly over this time, with worrying implications for terrestrial ecosystems. The majority of investigations into the vulnerability of nocturnal insects to artificial light have focused on the flight-to-light behavior exhibited by select insect families. However, ALAN can affect insects in other ways as well. This review proposes five categories of ALAN impact on nocturnal insects, highlighting past research and identifying key knowledge gaps. We conclude with a summary of relevant literature on bioluminescent fireflies, which emphasizes the unique vulnerability of terrestrial light-based communication systems to artificial illumination. Comprehensive understanding of the ecological impacts of ALAN on diverse nocturnal insect taxa will enable researchers to seek out methods whereby fireflies, moths, and other essential members of the nocturnal ecosystem can coexist with humans on an increasingly urbanized planet.</t>
  </si>
  <si>
    <t>Owens, Avalon/0000-0001-7212-2275</t>
  </si>
  <si>
    <t>10.1002/ece3.4557</t>
  </si>
  <si>
    <t>WOS:000451611000054</t>
  </si>
  <si>
    <t>Jin, PY; Tian, L; Chen, L; Hong, XY</t>
  </si>
  <si>
    <t>Jin, Peng-Yu; Tian, Lu; Chen, Lei; Hong, Xiao-Yue</t>
  </si>
  <si>
    <t>Spider mites of agricultural importance in China, with focus on species composition during the last decade (2008-2017)</t>
  </si>
  <si>
    <t>Understanding pest species composition and their geographic distribution of important spider mites is fundamental and indispensable to establish an integrated pest management program. From a long-term survey during 2008-2017 in mainland China, we found that Tetranychus truncatus was the most frequently sampled Tetranychus spider mite (48.5%), followed by T. pueraricola (21.2%), T. kanzawai (12.5%), T. urticae (red) (5.7%) and T. urticae (green) (4.5%). Among them, T. truncatus was the major mite pest in the north of China. T. kanzawai was the dominant species in the Middle and Lower Reaches of the Yangtze River Region and T. pueraricola was the most important species in the southwest region. Other common and serious pests include Amphitetranychus viennensis (6.8%) and Panonychus citri (3.8%). This pattern was largely different from that in 2002-2004, when T. urticae (green and red) was believed to be the most serious mite pest. The factors involved in the change of species composition are not clear and need more exploration. We suggested that the increasing corn planting range may be partly responsible for the conversion of dominant species from other spider mites to T. truncatus. Further research on the mechanisms underlying the change of dominant species will help develop integrated management strategies.</t>
  </si>
  <si>
    <t>10.11158/saa.23.11.1</t>
  </si>
  <si>
    <t>WOS:000451234200001</t>
  </si>
  <si>
    <t>A cryptic diapause strategy in Halotydeus destructor (Tucker) (Trombidiformes: Penthaleidae) induced by multiple cues</t>
  </si>
  <si>
    <t>BACKGROUND: The polyphagous mite pest, Halotydeus destructor, typically has three generations during the cool moist season in Australia and produces over-summering diapause eggs in spring. Diapause eggs have a distinct thick and dark chorion and can survive heat, desiccation and the application of pesticides. Farmers suppress mites producing diapause eggs by a carefully timed spring pesticide application using Timerite (R), which predicts the onset of diapause egg production based largely on day length. We investigated the association between diapause induction and other environmental factors that may complicate diapause predictions. RESULTS: Diapause in H. destructor induction was influenced by three interacting environmental factors, namely day length, temperature and soil moisture. A cryptic type of diapause egg that lacked a thick chorion and was instead morphologically similar to non-diapause eggs was also discovered. Like diapause eggs, this newly discovered egg type could also survive hot and dry summer conditions. CONCLUSIONS: There is an opportunity to refine the Timerite (R) spring spray by incorporating knowledge of other environmental factors inducing diapause in H. destructor. Compared with typical diapause eggs, the production of cryptic diapause eggs could reflect a strategy to deal with diversifying environmental stresses and/or represent a bet-hedging strategy to adapt to unpredictable environments. (C) 2018 Society of Chemical Industry</t>
  </si>
  <si>
    <t>Cheng, Xuan/M-2228-2018; Hoffmann, Ary/R-2972-2019</t>
  </si>
  <si>
    <t>Cheng, Xuan/0000-0002-7548-9299; Hoffmann, Ary/0000-0001-9497-7645; Umina, Paul/0000-0002-1835-3571</t>
  </si>
  <si>
    <t>10.1002/ps.5053</t>
  </si>
  <si>
    <t>WOS:000446996500028</t>
  </si>
  <si>
    <t>Zhou, Y; Sun, D; Quan, WL; Ding, N; Liu, W; Ma, WH; Wang, XP</t>
  </si>
  <si>
    <t>Zhou, Yuan; Sun, Dan; Quan, Wei-Li; Ding, Nan; Liu, Wen; Ma, Wei-Hua; Wang, Xiao-Ping</t>
  </si>
  <si>
    <t>Divergence in larval diapause induction between the rice and water-oat populations of the striped stem borer, Chilo suppressalis (Walker) (Lepidoptera: Crambidae)</t>
  </si>
  <si>
    <t>Differences in diapause traits can result in the seasonal reproductive isolation of host plant-associated insect populations and thereby facilitate the population divergence. The striped stem borer, Chilo suppressalis, has two host plant-associated populations: rice population and water-oat population. Several studies have found evidence that seasonal reproductive isolation between these populations is at least partially due to interpopulation differences in diapause. However, there still lack unambiguous evidence comparing characteristics of diapause induction for both populations. We compared the photoperiodic response and the age of peak photoperiod sensitivity of these populations and used RNA-Seq to compare the molecular response of diapause induction between populations. The photoperiodic response of the two populations differed at 25 degrees C; the critical night length of larvae from the rice population was 11 h and 20 min, whereas no obvious critical night length was in those from the water-oat population. In rice population, larvae were most sensitive to photoperiod at 9-12 days of age, whereas in water-oat population, larvae were the most sensitive to photoperiod at 9-10 days of age. The RNA-Seq results indicated that there were several differences in the molecular response of diapause induction and small overlap in differentially expressed genes (DEGs) between populations. Furthermore, GO analysis indicated that both rice and water-oat population's DEGs were significantly enriched in heme and iron binding. Besides, water-oat population's DEGs were significantly enriched in metabolizing nutrients but rice population's DEGs do not. Thus, our results described differences in diapause induction between rice and water-oat populations of C. suppressalis which could affect the timing of diapause and thereby contribute to the seasonal reproductive isolation of these host plant-associated populations. In conclusion, this work suggests that difference in diapause induction could promote the population divergence in insects associated with different host plants.</t>
  </si>
  <si>
    <t>Liu, Wen/S-8027-2019; quan, weili/B-7254-2011</t>
  </si>
  <si>
    <t>10.1007/s11356-018-2930-1</t>
  </si>
  <si>
    <t>WOS:000445273500087</t>
  </si>
  <si>
    <t>Jamison, LR; Johnson, MJ; Beans, DW; van Riper, C</t>
  </si>
  <si>
    <t>Jamison, Levi R.; Johnson, Matthew J.; Beans, Dan W.; van Riper, Charles, III</t>
  </si>
  <si>
    <t>Phenology and Abundance of Northern Tamarisk Beetle, Diorhabda carinulata Affecting Defoliation of Tamarix</t>
  </si>
  <si>
    <t>SOUTHWESTERN ENTOMOLOGIST</t>
  </si>
  <si>
    <t>Timing and spatial dynamics of tamarisk (Tamarix spp. L.) defoliation by the biological control agent Diorhabda carinulata (Desbrochers) were evaluated. Relative abundance of D. carinulata and the phenology of tamarisk along the San Juan and Colorado rivers were recorded in 2011-2012. D. carinulata began reproducing in the spring when temperatures were &gt;15 degrees C. Variation in spring temperature-rise affected the timing of development of larvae of the first summer generation and initial defoliation of tamarisk at each site. Shortening day lengths in mid- to late-summer cued D. carinulata to enter reproductive diapause resulting in cessation of defoliation. The critical day length for inducing reproductive diapause was 33-47 minutes shorter than that of populations of D. carinulata released into North America in 2001. Variation in spring temperature-rise combined with timing of shortening day length resulted in differences in D. carinulata voltinism per site. During the active season, larvae were less likely to establish in areas where defoliation was &gt;= 70%. Lack of reestablishment of larvae led to temporary loss of D. carinulata from the locations and allowed tamarisks to sprout new canopies. Defoliation of tamarisk was dictated by environmental cues and abundance of D. carinulata, and in turn large amounts of defoliation negatively affected abundance of D. carinulata.</t>
  </si>
  <si>
    <t>0147-1724</t>
  </si>
  <si>
    <t>2162-2647</t>
  </si>
  <si>
    <t>10.3958/059.043.0302</t>
  </si>
  <si>
    <t>WOS:000446862300002</t>
  </si>
  <si>
    <t>Dhillon, MK; Hasan, F</t>
  </si>
  <si>
    <t>Dhillon, Mukesh K.; Hasan, Fazil</t>
  </si>
  <si>
    <t>Consequences of diapause on post-diapause development, reproductive physiology and population growth of Chilo partellus (Swinhoe)</t>
  </si>
  <si>
    <t>We investigate the effects of diapause on post-diapause development, reproductive physiology and population growth of Chilo partellus (Swinhoe) (Crambidae: Lepidoptera). Aestivating and hibernating larvae of C. partellus are exposed to diapause terminating conditions (consisting of an LD 12:12h photocycle at 27 +/- 1 degrees C and 65 +/- 5% relative humidity with a fresh diet) to terminate the diapause and observations are made on percentage pupation, pupal duration and weight, adult reproductive performance and population growth parameters. We find that the diapause in C. partellus significantly reduces the percentage pupation and weights of pupae, ultimately lowering the weight and reproductive performance of adults. Reduced weights of adult females are found to be directly associated with a lower number of egg cells in ovaries. Nevertheless, the reproductive performance of C. partellus males is also found to be greatly affected in the diapause (hibernation and aestivation) experiencing population in terms of the deposition of a lower number of spermatophores and eupyrene sperm in the reproductive tracts of females compared with the nondiapausing population. The results of the present study clearly indicate that a reduction in longevity, fecundity and egg viability, as well as a reduced rate of deposition of spermatophores and eupyrene sperm, in a diapause experiencing population of C. partellus ultimately leads to a reduction in population growth parameters, thus having implications for bio-ecology and population dynamics under a changing climatic scenario.</t>
  </si>
  <si>
    <t>10.1111/phen.12243</t>
  </si>
  <si>
    <t>WOS:000440659500005</t>
  </si>
  <si>
    <t>Xia, D; Guo, X; Hu, T; Li, L; Teng, PY; Yin, QQ; Luo, L; Xie, T; Wei, YH; Yang, Q; Li, SK; Wang, YJ; Xie, Y; Li, YJ; Wang, CM; Yang, ZC; Chen, XG; Zhou, XH</t>
  </si>
  <si>
    <t>Xia, Dan; Guo, Xiang; Hu, Tian; Li, Li; Teng, Ping-Ying; Yin, Qing-Qing; Luo, Lei; Xie, Tian; Wei, Yue-Hong; Yang, Qian; Li, Shu-Kai; Wang, Yu-Ji; Xie, Yu; Li, Yi-Ji; Wang, Chun-Mei; Yang, Zhi-Cong; Chen, Xiao-Guang; Zhou, Xiao-Hong</t>
  </si>
  <si>
    <t>Photoperiodic diapause in a subtropical population of Aedes albopictus in Guangzhou, China: optimized field-laboratory-based study and statistical models for comprehensive characterization</t>
  </si>
  <si>
    <t>INFECTIOUS DISEASES OF POVERTY</t>
  </si>
  <si>
    <t>Background: Aedes albopictus is among the 100 most invasive species worldwide and poses a major risk to public health. Photoperiodic diapause provides a crucial ecological basis for the adaptation of this species to adverse environments. Ae. albopictus is the vital vector transmitting dengue virus in Guangzhou, but its diapause activities herein remain obscure. Methods: In the laboratory, yeast powder and food slurry were compared for a proper diapause determination method, and the critical photoperiod (CPP) was tested at illumination times of 11, 11.5, 12, 12.5, 13, and 13.5 h. A 4-parameter logistic (4PL) regression model was selected to estimate the CPP. In the field, the seasonal dynamics of the Ae. albopictus population, egg diapause, and hatching of overwintering eggs were investigated monthly, weekly, and daily, respectively. A distributed lag non-linear model (DLNM) was used to assess the associations of diapause with meteorological factors. Results: In the laboratory, both the wild population and the Foshan strain of Ae. albopictus were induced to diapause at an incidence greater than 80%, and no significant difference (P &gt; 0.1) was observed between the two methods for identifying diapause. The CPP of this population was estimated to be 12.312 h of light. In the field, all of the indexes of the wild population were at the lowest levels from December to February, and the Route Index was the first to increase in March. Diapause incidence displayed pronounced seasonal dynamics. It was estimated that the day lengths of 12.111 h at week(2016),( 43) and 12.373 h at week(2017), (41) contributed to diapause in 50% of the eggs. Day length was estimated to be the main meteorological factor related to diapause. Conclusions: Photoperiodic diapause of Ae. albopictus in Guangzhou of China was confirmed and comprehensively elucidated in both the laboratory and the field. Diapause eggs are the main form for overwintering and begin to hatch in large quantities in March in Guangzhou. Furthermore, this study also established an optimized investigation system and statistical models for the study of Ae. albopictus diapause. These findings will contribute to the prevention and control of Ae. albopictus and mosquito-borne diseases.</t>
  </si>
  <si>
    <t>Guo, Xiang/0000-0002-6928-2590</t>
  </si>
  <si>
    <t>2095-5162</t>
  </si>
  <si>
    <t>2049-9957</t>
  </si>
  <si>
    <t>10.1186/s40249-018-0466-8</t>
  </si>
  <si>
    <t>WOS:000442207400001</t>
  </si>
  <si>
    <t>Lounibos, LP; Juliano, SA</t>
  </si>
  <si>
    <t>Lounibos, L. Philip; Juliano, Steven A.</t>
  </si>
  <si>
    <t>Where vectors collide: the importance of mechanisms shaping the realized niche for modeling ranges of invasive Aedes mosquitoes</t>
  </si>
  <si>
    <t>The vector mosquitoes Aedes aegypti (L.), native to Africa, and Aedes albopictus (Skuse), native to Asia, are widespread invasives whose spatial distributions frequently overlap. Predictive models of their distributions are typically correlative rather than mechanistic, and based on only abiotic variables describing putative environmental requirements despite extensive evidence of competitive interactions leading to displacements. Here we review putative roles of competition contributing to distribution changes where the two species meet. The strongest evidence for competitive displacements comes from multiple examples of habitat segregation where the two species co-occur and massive reductions in the range and abundance of A. aegypti attributable to A. albopictus invasions in the southeastern U.S.A. and Bermuda (U.K). We summarize evidence to support the primacy of asymmetric reproductive interference, or satyrization, and larval resource competition, both favoring A. albopictus, as displacement mechanisms. Where evidence of satyrization or interspecific resource competition is weak, differences in local environments or alternative ecologies or behaviors of these Aedes spp. may explain local variation in the outcomes of invasions. Predictive distribution modeling for both these major disease vectors needs to incorporate species interactions between them as an important process that is likely to limit their realized niches and future distributions. Experimental tests of satyrization and resource competition are needed across the broad ranges of these species, as are models that incorporate both reproductive interference and resource competition to evaluate interaction strengths and mechanisms. These vectors exemplify how fundamental principles of community ecology may influence distributions of invasive species.</t>
  </si>
  <si>
    <t>10.1007/s10530-018-1674-7</t>
  </si>
  <si>
    <t>WOS:000437242900001</t>
  </si>
  <si>
    <t>Green Accepted</t>
  </si>
  <si>
    <t>Qu, C; Wang, R; Che, WN; Zhu, X; Li, FQ; Luo, C</t>
  </si>
  <si>
    <t>Qu, Cheng; Wang, Ran; Che, Wunan; Zhu, Xun; Li, Fengqi; Luo, Chen</t>
  </si>
  <si>
    <t>Selection and evaluation of reference genes for expression analysis using quantitative real-time PCR in the Asian Ladybird Harmonia axyridis (Coleoptera: Coccinellidae)</t>
  </si>
  <si>
    <t>Harmonia axyridis (Coleoptera: Coccinellidae) is a polyphagous insect that is an important biological agent used to control agricultural and forestry pests. The role of functional genes in H. axyridis based on quantitative real-time PCR (qRT-PCR) is increasingly well understood to investigate biology, physiology, feeding behavior and the role of important genes in physiological processes. Quantitative real-time PCR (qRT-PCR) is a powerful and reliable technique to quantify gene expression. Using qRT-PCR, expression levels of target genes are determined based on the levels of internal reference genes; therefore, reference genes need to be stably expressed under specific experimental conditions. However, there have been no studies on the stability of reference genes used in H. axyridis. In this study, we systematically investigated expression profiles of nine candidate reference genes from H. axyridis, including beta-actin (ACTIN); elongation factor 1 alpha (EF1A); ribosomal proteins L10, L18, L28, S13, and S15 (RPL10, RPL18, RPL28, RPS13 and RPS15); glyceraldehyde-3-phosphate dehydrogenase (GAPDH); and superoxide dismutase (SOD). Four analytical methods (geNorm, BestKeeper, NormFinder, and the ACt method) were used to evaluate the suitability of these genes as internal reference genes for three biotic factors (developmental stage, tissue, and sex) and two abiotic treatments (temperature and photoperiod). Ref Finder, a comprehensive evaluation platform integrating the four analytical methods, was used to rank the overall stability of these reference genes. Among the nine candidate genes, different reference genes were identified as having the most stable expression across biotic and abiotic factors. Genes encoding ribosomal proteins typically had the most stable expression, though EF1A was the most stable across developmental stages and photoperiods. To validate the suitability of these reference genes, heat shock protein 90 (HSP90) was chosen as a target. Significant upregulation in HSP90 expression level in response to both low and high temperature was observed when using the most suitable reference genes but not when using an arbitrarily selected reference gene. The reference genes identified in this study will provide the basis for future functional genomics research in H. axyridis and will also facilitate the establishment of a standardized qRT-PCR program for other related insects.</t>
  </si>
  <si>
    <t>e0192521</t>
  </si>
  <si>
    <t>10.1371/journal.pone.0192521</t>
  </si>
  <si>
    <t>WOS:000434786600002</t>
  </si>
  <si>
    <t>Zagrobelny, M; de Castro, ECP; Moller, BL; Bak, S</t>
  </si>
  <si>
    <t>Zagrobelny, Mika; de Castro, Erika Cristina Pinheiro; Moller, Birger Lindberg; Bak, Soren</t>
  </si>
  <si>
    <t>Cyanogenesis in Arthropods: From Chemical Warfare to Nuptial Gifts</t>
  </si>
  <si>
    <t>Chemical defences are key components in insect-plant interactions, as insects continuously learn to overcome plant defence systems by, e.g., detoxification, excretion or sequestration. Cyanogenic glucosides are natural products widespread in the plant kingdom, and also known to be present in arthropods. They are stabilised by a glucoside linkage, which is hydrolysed by the action of -glucosidase enzymes, resulting in the release of toxic hydrogen cyanide and deterrent aldehydes or ketones. Such a binary system of components that are chemically inert when spatially separated provides an immediate defence against predators that cause tissue damage. Further roles in nitrogen metabolism and inter- and intraspecific communication has also been suggested for cyanogenic glucosides. In arthropods, cyanogenic glucosides are found in millipedes, centipedes, mites, beetles and bugs, and particularly within butterflies and moths. Cyanogenic glucosides may be even more widespread since many arthropod taxa have not yet been analysed for the presence of this class of natural products. In many instances, arthropods sequester cyanogenic glucosides or their precursors from food plants, thereby avoiding the demand for de novo biosynthesis and minimising the energy spent for defence. Nevertheless, several species of butterflies, moths and millipedes have been shown to biosynthesise cyanogenic glucosides de novo, and even more species have been hypothesised to do so. As for higher plant species, the specific steps in the pathway is catalysed by three enzymes, two cytochromes P450, a glycosyl transferase, and a general P450 oxidoreductase providing electrons to the P450s. The pathway for biosynthesis of cyanogenic glucosides in arthropods has most likely been assembled by recruitment of enzymes, which could most easily be adapted to acquire the required catalytic properties for manufacturing these compounds. The scattered phylogenetic distribution of cyanogenic glucosides in arthropods indicates that the ability to biosynthesise this class of natural products has evolved independently several times. This is corroborated by the characterised enzymes from the pathway in moths and millipedes. Since the biosynthetic pathway is hypothesised to have evolved convergently in plants as well, this would suggest that there is only one universal series of unique intermediates by which amino acids are efficiently converted into CNglcs in different Kingdoms of Life. For arthropods to handle ingestion of cyanogenic glucosides, an effective detoxification system is required. In butterflies and moths, hydrogen cyanide released from hydrolysis of cyanogenic glucosides is mainly detoxified by -cyanoalanine synthase, while other arthropods use the enzyme rhodanese. The storage of cyanogenic glucosides and spatially separated hydrolytic enzymes (-glucosidases and -hydroxynitrile lyases) are important for an effective hydrogen cyanide release for defensive purposes. Accordingly, such hydrolytic enzymes are also present in many cyanogenic arthropods, and spatial separation has been shown in a few species. Although much knowledge regarding presence, biosynthesis, hydrolysis and detoxification of cyanogenic glucosides in arthropods has emerged in recent years, many exciting unanswered questions remain regarding the distribution, roles apart from defence, and convergent evolution of the metabolic pathways involved.</t>
  </si>
  <si>
    <t>Zagrobelny, Mika/L-8679-2015; Bak, Soren/H-4404-2014; Moller, Birger Lindberg/H-2657-2014</t>
  </si>
  <si>
    <t>Zagrobelny, Mika/0000-0001-5574-2894; Bak, Soren/0000-0003-4100-115X; Moller, Birger Lindberg/0000-0002-3252-3119</t>
  </si>
  <si>
    <t>10.3390/insects9020051</t>
  </si>
  <si>
    <t>WOS:000436496700016</t>
  </si>
  <si>
    <t>Bean, D; Dudley, T</t>
  </si>
  <si>
    <t>Bean, Dan; Dudley, Tom</t>
  </si>
  <si>
    <t>A synoptic review of Tamarix biocontrol in North America: tracking success in the midst of controversy</t>
  </si>
  <si>
    <t>Woody shrubs in the genus Tamarix L. (Tamaricaceae) were introduced into western North America in the nineteenth century and have invaded riparian areas, acting as drivers of ecosystem change by altering fire cycles, soil chemistry, hydrology and native plant composition. The scope and severity of the invasions provided impetus for a classical weed biological control program using Diorhabda spp. (Coleoptera: Chrysomelidae). Since the first releases in 2001 Diorhabda spp. have moved into many of the areas dominated by Tamarix resulting in defoliations, canopy dieback, and in some locations substantial Tamarix mortality. Success of the program has been overshadowed by concern that Tamarix is used by a federally-listed bird sub-species, the southwestern willow flycatcher. The controversy has led to lawsuits, cancelled biological control research and release permits and to a negative perception of Tamarix biocontrol by some. Long term success is likely, but only with continued monitoring and riparian restoration will the program reach its full potential.</t>
  </si>
  <si>
    <t>10.1007/s10526-018-9880-x</t>
  </si>
  <si>
    <t>WOS:000434255000005</t>
  </si>
  <si>
    <t>Casagrande, RA; Hafliger, P; Hinz, HL; Tewksbury, L; Blossey, B</t>
  </si>
  <si>
    <t>Casagrande, Richard A.; Hafliger, Patrick; Hinz, Hariet L.; Tewksbury, Lisa; Blossey, Bernd</t>
  </si>
  <si>
    <t>Grasses as appropriate targets in weed biocontrol: is the common reed, Phragmites australis, an anomaly?</t>
  </si>
  <si>
    <t>Despite their importance as invasive species, there has been a hesitation to target grasses in classical biocontrol. This historic bias appears to be changing with multiple active research and release programs. Similarly, biocontrol workers appear to avoid targeting species with native congeners. These biases appear inappropriate as the ecological and entomological literature provide abundant evidence for sub-genus specificity for many herbivores, including those attacking grasses. The biocontrol program targeting Phragmites australis (Cav.) Trin. ex Steud (Poaceae) provides an informative example with endemic subspecies in North America and many sub-genus specific herbivores, including potential European control agents. Grasses and target weeds with congeneric native species require rigorous host range testing, similar to all other targets in current weed biological control programs. Furthermore, it appears prudent to ask petition reviewers and regulatory agencies to abandon their focus on results of no-choice studies and to distinguish between trivial feeding and demographic impacts.</t>
  </si>
  <si>
    <t>10.1007/s10526-018-9871-y</t>
  </si>
  <si>
    <t>WOS:000434255000007</t>
  </si>
  <si>
    <t>Fahrner, S; Aukema, BH</t>
  </si>
  <si>
    <t>Fahrner, Samuel; Aukema, Brian H.</t>
  </si>
  <si>
    <t>Correlates of spread rates for introduced insects</t>
  </si>
  <si>
    <t>Aim: The rate at which introduced insects disperse into novel habitats is a key determinant of the impacts of biological invasions and the efficacy of importation biological control programs. Understanding which life-history traits or abiotic factors moderate spread rates is important for designing trapping and eradication programs for invasive insects and for designing release protocols of imported natural enemies. Our aim was to identify variables that can explain variation in spread rates of introduced insects. Location: Global. Spread rates from 30 different countries were compiled. Time period: 1976-2014. Major taxon studied: Insecta. Methods: We compiled 147 published spread rates of 86 non-native insects. Spread rates were averaged per species so that each insect was only represented once in statistical analyses. Simultaneously, we collected information on several variables associated with the introduced insects such as adult longevity, diet breadth, diet preference, eusociality, fecundity, taxonomic order, role of passive dispersal (important versus not important), size, type (invasive species versus biological control agent), voltinism (i.e., the number of generations per year) and duration of spread. In addition to analysis of the complete data set, analyses of several subsets of the data were conducted to determine robustness and sensitivity of findings. Results: In the global analysis, voltinism was clearly the most significant predictor of spread rates. Insects with more than one generation per year spread faster than those with one or fewer generations. Analyses limited to either invasive species or importation biological agents further confirmed that multivoltine insects spread faster on average than univoltine insects. Main conclusions: Whereas previous work has shown that accidentally introduced insects spread faster than those introduced intentionally, the identification of voltinism as a key predictor of spread may enhance risk analyses and accuracy of forecasting, especially where a changing climate may alter patterns of voltinism.</t>
  </si>
  <si>
    <t>10.1111/geb.12737</t>
  </si>
  <si>
    <t>WOS:000434111300010</t>
  </si>
  <si>
    <t>Zhang, RL; Liu, TK; Ma, DZ; Zhang, Z</t>
  </si>
  <si>
    <t>Zhang Ruiling; Liu Tongkai; Ma Dezhen; Zhang Zhong</t>
  </si>
  <si>
    <t>Genetic characters of the globally spread tiger mosquito, Aedes albopictus (Diptera, Culicidae): implications from mitochondrial gene COI</t>
  </si>
  <si>
    <t>There has been a rapid global expansion of Aedes albopictus, with varying biological characters and vector competence according to geographic and evolutionary origins of the invading populations. Based on mitochondrial gene cytochrome c oxidase I (COI) sequences from both native and invasive regions, genetic characters of Ae. albopictus were examined. Phylogenetic analyses indicate lineage differentiation in the original areas, and only one of the lineages was involved in the worldwide expansion. Multiple invasions were detected in populations in Africa and the Americas, whereas no obvious genetic structure was found in European populations. Asian populations showed high genetic diversity, with 42 private haplotypes being detected in this region. In addition, other genetic divergence has occurred, as in Japan and Pakistan, where populations showed significant differences from all other Asian populations. Altogether, populations in China displayed the highest genetic diversity (Hd=0.946, pi=1.609%) and significantly negative Tajima's D (-1.88475) and Fu's FS (-24.43873). This result may be attributable to the insecticide interventions used to control dengue epidemics.</t>
  </si>
  <si>
    <t>10.1111/jvec.12287</t>
  </si>
  <si>
    <t>WOS:000432018400011</t>
  </si>
  <si>
    <t>Bedford, A; Sankey, TT; Sankey, JB; Durning, L; Ralston, BE</t>
  </si>
  <si>
    <t>Bedford, Ashton; Sankey, Temuulen T.; Sankey, Joel B.; Durning, Laura; Ralston, Barbara E.</t>
  </si>
  <si>
    <t>Remote sensing of tamarisk beetle (Diorhabda carinulata) impacts along 412 km of the Colorado River in the Grand Canyon, Arizona, USA</t>
  </si>
  <si>
    <t>Tamarisk (Tamarix spp.) is an invasive plant species that is rapidly expanding along arid and semi-arid rivers in the western United States. A biocontrol agent, tamarisk beetle (Diorhabda carinulata), was released in 2001 in California, Colorado, Utah, and Texas. In 2009, the tamarisk beetle was found further south than anticipated in the Colorado River ecosystem within the Grand Canyon National Park and Glen Canyon National Recreation Area. Our objectives were to classify tamarisk stands along 412 km of the Colorado River from the Glen Canyon Dam through the Grand Canyon National Park using 2009 aerial, high spatial resolution multispectral imagery, and then quantify tamarisk beetle impacts by comparing the pre-beetle images from 2009 with 2013 post-beetle images. We classified tamarisk presence in 2009 using the Mahalanobis Distance method with a total of 2500 training samples, and assessed the classification accuracy with an independent set of 7858 samples across 49 image quads. A total of 214 ha of tamarisk were detected in 2009 along the Colorado River, where each image quad, on average, included an 8.4 km segment of the river. Tamarisk detection accuracies varied across the 49 image quads, but the combined overall accuracy across the entire study region was 74%. Using the Normalized Difference Vegetation Index (NDVI) from 2009 and 2013 with a region-specific ratio of &gt; 1.5 decline between the two image dates (2009NDVI/2013NDVI), we detected tamarisk defoliation due to beetle herbivory. The total beetle-impacted tamarisk area was 32 ha across the study region, where tamarisk defoliation ranged 1-86% at the local levels. Our tamarisk classification can aid long-term efforts to monitor the spread and impact of the beetle along the river and the eventual mortality of tamarisk due to beetle impacts. Identifying areas of tamarisk defoliation is a useful ecological indicator for managers to plan restoration and tamarisk removal efforts.</t>
  </si>
  <si>
    <t>Ralston, Barbara/0000-0001-9991-8994</t>
  </si>
  <si>
    <t>10.1016/j.ecolind.2018.02.026</t>
  </si>
  <si>
    <t>WOS:000430760900036</t>
  </si>
  <si>
    <t>Komata, S; Lin, CP; Sota, T</t>
  </si>
  <si>
    <t>Komata, Shinya; Lin, Chung-Ping; Sota, Teiji</t>
  </si>
  <si>
    <t>Do juvenile developmental and adult body characteristics differ among genotypes at the doublesex locus that controls female-limited Batesian mimicry polymorphism in Papilio memnon?: A test for the "cost of mimicry" hypothesis</t>
  </si>
  <si>
    <t>Female-limited Batesian mimicry may have evolved because of stronger predation pressure on females than on males, but some physiological costs of mimicry may also hinder the evolution of mimicry in males. In Papilio memnon, which possesses a female-limited Batesian mimicry polymorphism, two alleles at the doublesex (dsx) locus strictly control female phenotypes. To examine whether there are physiological costs associated with mimetic genotypes in the juvenile stage, we compered mortality, juvenile growth and development, and the resultant adult characteristics among three dsx genotypes (HH, Hh, hh) at a constant temperature (25 degrees C) and two differing day lengths (LD 14:10 and LD 12:12; the latter might induce pupal diapause) by crossing individuals heterozygous (Hh) for the dsx allele. All pupae emerged directly without diapause irrespective of day length. The genotype frequencies of the emerged individuals were consistent with the expected 1:2:1 ratio of HH:Hh:hh. The sex ratio was significantly male-biased in one of two families, but not in the other. We found no effect of genotype on any developmental or adult characteristic, although there were sex differences in most traits. The larval development time was longer and growth rate higher in females than in males; pupal weight, forewing length, and total dry mass of the thorax and abdomen were greater in females, whereas the thoracic mass/abdominal mass ratio was greater in males. We also found that the growth rate was higher and pupal period longer with a short day than with a long day. Overall, we found no evidence for physiological costs associated with the mimetic genotypes. However, it is too early to conclude that no physiological cost of mimicry affects the evolution and maintenance of this female-limited Batesian mimicry polymorphism because we have not studied the adults of different genotypes.</t>
  </si>
  <si>
    <t>10.1016/j.jinsphys.2018.02.001</t>
  </si>
  <si>
    <t>WOS:000434751100001</t>
  </si>
  <si>
    <t>Simon, JC; Peccoud, J</t>
  </si>
  <si>
    <t>Simon, Jean-Christophe; Peccoud, Jean</t>
  </si>
  <si>
    <t>Rapid evolution of aphid pests in agricultural environments</t>
  </si>
  <si>
    <t>Aphids constitute a major group of crop pests that inflict serious damages to plants, both directly by ingesting phloem and indirectly as vectors of numerous diseases. In response to intense and repeated human-induced pressures, such as insecticide treatments, the use of resistant plants and biological agents, aphids have developed a series of evolutionary responses relying on adaptation and phenotypic plasticity. In this review, we highlight some remarkable evolutionary responses to anthropogenic pressures in agroecosystems and discuss the mechanisms underlying the ecological and evolutionary success of aphids. We outline the peculiar mode of reproduction, the polyphenism for biologically important traits and the diverse and flexible associations with microbial symbionts as key determinants of adaptive potential and pest status of aphids.</t>
  </si>
  <si>
    <t>Peccoud, Jean/0000-0002-3356-7869</t>
  </si>
  <si>
    <t>10.1016/j.cois.2017.12.009</t>
  </si>
  <si>
    <t>WOS:000432522700005</t>
  </si>
  <si>
    <t>Izzo, VM; Chen, YH; Schoville, SD; Wang, C; Hawthorne, DJ</t>
  </si>
  <si>
    <t>Izzo, Victor M.; Chen, Yolanda H.; Schoville, Sean D.; Wang, Cong; Hawthorne, David J.</t>
  </si>
  <si>
    <t>Origin of Pest Lineages of the Colorado Potato Beetle (Coleoptera: Chrysomelidae)</t>
  </si>
  <si>
    <t>Colorado potato beetle (Leptinotarsa decemlineata Say [Coleoptera: Chrysomelidae]) is a pest of potato throughout the Northern Hemisphere, but little is known about the beetle's origins as a pest. We sampled the beetle from uncultivated Solanum host plants in Mexico, and from pest and non-pest populations in the United States and used mitochondrial DNA and nuclear loci to examine three hypotheses on the origin of the pest lineages: 1) the pest beetles originated from Mexican populations, 2) they descended from hybridization between previously divergent populations, or 3) they descended from populations that are native to the Plains states in the United States. Mitochondrial haplotypes of non-pest populations from Mexico and Arizona differed substantially from beetles collected from the southern plains and potato fields in the United States, indicating that beetles from Mexico and Arizona did not contribute to founding the pest lineages. Similar results were observed for AFLP and microsatellite data. In contrast, non-pest populations from the states of Colorado, Kansas, Nebraska, New Mexico, and Texas were genetically similar to U.S. pest populations, indicating that they contributed to the founding of the pest lineages. Most of the pest populations do not show a significant reduction in genetic diversity compared to the plains populations in the United States. We conclude that genetically heterogeneous beetle populations expanded onto potato from native Solanum hosts. This mode of host range expansion may have contributed to the abundant genetic diversity of contemporary populations, perhaps contributing to the rapid evolution of climate tolerance, host range, and insecticide resistance.</t>
  </si>
  <si>
    <t>10.1093/jee/tox367</t>
  </si>
  <si>
    <t>WOS:000429319200047</t>
  </si>
  <si>
    <t>Zhai, YF; Zhang, XY; Yin, ZJ; Zhu, QS; Tao, M; Yu, Y; Zheng, L</t>
  </si>
  <si>
    <t>Zhai, Yifan; Zhang, Xiaoyan; Yin, Zhenjuan; Zhu, Qisong; Tao, Mei; Yu, Yi; Zheng, Li</t>
  </si>
  <si>
    <t>Nymphal Diapause in Laodelphax striatellus (Hemiptera: Delphacidae)</t>
  </si>
  <si>
    <t>Diapause, an important developmental process in insects, is a physiological adaptation for avoiding adverse environmental conditions. Laodelphax striatellus Fallen is an important graminaceous crop pest in East Asia, and there are few reports regarding the nymphal diapause from fields with rice-wheat rotation. In the present study, we determined the fourth-instar nymph as the main diapause stage through investigation under field and laboratory conditions. Developmental duration of the third and fourth instars was longer during the short day-length (10 h light: 14 h dark [10L:14D]) at 20 degrees C than during other photoperiods. The third-instar nymph is the most sensitive stage to changes in the photoperiod. The optimal environmental factor for diapause termination was long day-length (16L:8D) at 25 to 28 degrees C. The supercooling point was significantly reduced in diapause nymphs, and activities of trehalase, pyruvate kinase, and sorbitol dehydrogenase were significantly decreased (46.46, 37.90, and 17.64%, respectively). The information obtained in this study may be beneficial to the development of control strategies for this pest.</t>
  </si>
  <si>
    <t>10.18474/JES17-140.1</t>
  </si>
  <si>
    <t>WOS:000433552100001</t>
  </si>
  <si>
    <t>Nagy, D; Andreatta, G; Bastianello, S; Anduaga, AM; Mazzotta, G; Kyriacou, CP; Costa, R</t>
  </si>
  <si>
    <t>Nagy, Dora; Andreatta, Gabriele; Bastianello, Stefano; Anduaga, Ane Martin; Mazzotta, Gabriella; Kyriacou, Charalambos P.; Costa, Rodolfo</t>
  </si>
  <si>
    <t>A Semi-natural Approach for Studying Seasonal Diapause in Drosophila melanogaster Reveals Robust Photoperiodicity</t>
  </si>
  <si>
    <t>The fruit fly Drosophila melanogaster survives thermally stressful conditions in a state of reproductive dormancy (diapause), manifested by reduced metabolic activity and arrested ovarian development in females. Unlike insects that rely primarily on photoperiodic stimuli to initiate the diapause program, in this species dormancy is regulated by low temperature and enhanced by shorter photoperiods. Overwintering phenotypes are usually studied under simple laboratory conditions, where animals are exposed to rectangular light-dark (LD) cycles at a constant temperature. We sought to adopt more realistic diapause protocols by generating LD profiles that better mimic outdoor conditions. Experimental flies were subjected to semi-natural late autumn and summer days, while control females received the same amounts of light but in rectangular LD cycles (LD 8:16 and LD 15:9, respectively). We observed that semi-natural autumnal days induced a higher proportion of females to enter dormancy, while females in semi-natural summer days showed reduced diapause compared with their corresponding rectangular controls, generating an impressive photoperiodic response. In contrast, under rectangular light regimes, the diapause of Drosophila field lines exhibited minimal photoperiodicity. Our semi-natural method reveals that D. melanogaster diapause is considerably more photoperiodic than previously believed and suggests that this seasonal response is best studied under simulated natural lighting conditions.</t>
  </si>
  <si>
    <t>Martin Anduaga, Ane/0000-0003-2447-2195; MAZZOTTA, GABRIELLA MARGHERITA/0000-0001-5461-6837</t>
  </si>
  <si>
    <t>10.1177/0748730417754116</t>
  </si>
  <si>
    <t>WOS:000432082200002</t>
  </si>
  <si>
    <t>Tapanainen, R; Parker, DJ; Kankare, M</t>
  </si>
  <si>
    <t>Tapanainen, Riikka; Parker, Darren J.; Kankare, Maaria</t>
  </si>
  <si>
    <t>Photosensitive Alternative Splicing of the Circadian Clock Gene timeless Is Population Specific in a Cold-Adapted Fly, Drosophila montana</t>
  </si>
  <si>
    <t>To function properly, organisms must adjust their physiology, behavior and metabolism in response to a suite of varying environmental conditions. One of the central regulators of these changes is organisms' internal circadian clock, and recent evidence has suggested that the clock genes are also important in the regulation of seasonal adjustments. In particular, thermosensitive splicing of the core clock gene timeless in a cosmopolitan fly, Drosophila melanogaster, has implicated this gene to be involved in thermal adaptation. To further investigate this link we examined the splicing of timeless in a northern malt fly species, Drosophila montana, which can withstand much colder climatic conditions than its southern relative. We studied northern and southern populations from two different continents (North America and Europe) to find out whether and how the splicing of this gene varies in response to different temperatures and day lengths. Interestingly, we found that the expression of timeless splice variants was sensitive to differences in light conditions, and while the flies of all study populations showed a change in the usage of splice variants in constant light compared to LD 22:2, the direction of the shift varied between populations. Overall, our findings suggest that the splicing of timeless in northern Drosophila montana flies is photosensitive, rather than thermosensitive and highlights the value of studying multiple species and populations in order to gain perspective on the generality of gene function changes in different kinds of environmental conditions.</t>
  </si>
  <si>
    <t>Parker, Darren/0000-0003-4027-7779</t>
  </si>
  <si>
    <t>10.1534/g3.118.200050</t>
  </si>
  <si>
    <t>WOS:000428693600019</t>
  </si>
  <si>
    <t>Mc Kay, F; Logarzo, G; Natale, E; Sosa, A; Walsh, GC; Pratt, PD; Sodergren, C</t>
  </si>
  <si>
    <t>Mc Kay, Fernando; Logarzo, Guillermo; Natale, Evangelina; Sosa, Alejandro; Cabrera Walsh, Guillermo; Pratt, Paul D.; Sodergren, Clayton</t>
  </si>
  <si>
    <t>Feasibility assessment for the classical biological control of Tamarix in Argentina</t>
  </si>
  <si>
    <t>Saltcedars are woody plants in the genus Tamarix L. (Caryophyllales: Tamaricaceae) and are native to Eurasia and Africa. Several species have become invasive in the Americas, Australia and South Africa. In Argentina there are four species of Tamarix distributed in arid, semi-arid and coastal areas of most provinces. The taxonomic isolation of Tamarix spp. in Argentina, their widespread distribution, negative impact to natural areas and lack of impact from existing natural enemies all indicate that Tamarix is an ideal candidate for classical biological control in Argentina. Biological control of Tamarix spp. has been rapid and highly successful in the USA after the introduction of four Diorhabda spp. (Coleoptera: Chrysomelidae). Biological control of Tamarix spp. in Argentina could be implemented easily, rapidly, and at a low cost by utilizing the information developed in the USA.</t>
  </si>
  <si>
    <t>Sosa, Alejandro/0000-0002-1680-8712; Mc Kay, Fernando/0000-0002-1807-8979</t>
  </si>
  <si>
    <t>10.1007/s10526-017-9855-3</t>
  </si>
  <si>
    <t>WOS:000427474800001</t>
  </si>
  <si>
    <t>Honek, A; Martinkova, Z; Dixon, AFG; Skuhrovec, J; Roy, HE; Brabec, M; Pekar, S</t>
  </si>
  <si>
    <t>Honek, A.; Martinkova, Z.; Dixon, A. F. G.; Skuhrovec, J.; Roy, H. E.; Brabec, M.; Pekar, S.</t>
  </si>
  <si>
    <t>Life cycle of Harmonia axyridis in central Europe</t>
  </si>
  <si>
    <t>The development and reproduction, and maximum number of generations across seasons were ascertained for populations of Harmonia axyridis (Pallas) (Coleoptera: Coccinellidae) in Central Europe. Number of generations was calculated using the thermal characteristics of development and summation of daily average air temperatures, in 2007-2016. This species can produce 2-3 generations per year. However, there is insufficient time for it to achieve its full reproductive potential. Delayed emigration from hibernacula (late April) shortened the period of seasonal activity by 1-6%. Breeding occurred from May to mid September. Oviposition continued into late summer, which left insufficient time for the late-hatching immatures to complete their development before the onset of winter. A high mobility, opportunistic use of prey patches and weak tendency to enter dormancy provide the potential for population increase by extending the period of development of immatures at the risk of failure if the cold period comes early.</t>
  </si>
  <si>
    <t>10.1007/s10526-017-9864-2</t>
  </si>
  <si>
    <t>WOS:000427474800007</t>
  </si>
  <si>
    <t>Ryan, SF; Deines, JM; Scriber, JM; Pfrender, ME; Jones, SE; Emrich, SJ; Hellmann, JJ</t>
  </si>
  <si>
    <t>Ryan, Sean F.; Deines, Jillian M.; Scriber, J. Mark; Pfrender, Michael E.; Jones, Stuart E.; Emrich, Scott J.; Hellmann, Jessica J.</t>
  </si>
  <si>
    <t>Climate-mediated hybrid zone movement revealed with genomics, museum collection, and simulation modeling</t>
  </si>
  <si>
    <t>Climate-mediated changes in hybridization will dramatically alter the genetic diversity, adaptive capacity, and evolutionary trajectory of interbreeding species. Our ability to predict the consequences of such changes will be key to future conservation and management decisions. Here we tested through simulations how recent warming (over the course of a 32-y period) is affecting the geographic extent of a climate-mediated developmental threshold implicated in maintaining a butterfly hybrid zone (Papilio glaucus and Papilio canadensis; Lepidoptera: Papilionidae). These simulations predict a 68-km shift of this hybrid zone. To empirically test this prediction, we assessed genetic and phenotypic changes using contemporary and museum collections and document a 40-km northward shift of this hybrid zone. Interactions between the two species appear relatively unchanged during hybrid zone movement. We found no change in the frequency of hybridization, and regions of the genome that experience little to no introgression moved largely in concert with the shifting hybrid zone. Model predictions based on climate scenarios predict this hybrid zone will continue to move northward, but with substantial spatial heterogeneity in the velocity (55-144 km/1 degrees C), shape, and contiguity of movement. Our findings suggest that the presence of nonclimatic barriers (e.g., genetic incompatibilities) and/or nonlinear responses to climatic gradients may preserve species boundaries as the species shift. Further, we show that variation in the geography of hybrid zone movement could result in evolutionary responses that differ for geographically distinct populations spanning hybrid zones, and thus have implications for the conservation and management of genetic diversity.</t>
  </si>
  <si>
    <t>Pfrender, Micheal E./C-5065-2019; Ryan, Sean/P-8763-2016</t>
  </si>
  <si>
    <t>Ryan, Sean/0000-0002-3105-7582; Deines, Jillian M/0000-0002-4279-8765</t>
  </si>
  <si>
    <t>MAR 6</t>
  </si>
  <si>
    <t>E2284</t>
  </si>
  <si>
    <t>E2291</t>
  </si>
  <si>
    <t>10.1073/pnas.1714950115</t>
  </si>
  <si>
    <t>WOS:000426671900019</t>
  </si>
  <si>
    <t>Green Published, Bronze</t>
  </si>
  <si>
    <t>Nagler, PL; Nguyen, U; Bateman, HL; Jarchow, CJ; Glenn, EP; Waugh, WJ; van Riper, C</t>
  </si>
  <si>
    <t>Nagler, Pamela L.; Nguyen, Uyen; Bateman, Heather L.; Jarchow, Christopher J.; Glenn, Edward P.; Waugh, William J.; van Riper, Charles, III</t>
  </si>
  <si>
    <t>Northern tamarisk beetle (Diorhabda carinulata) and tamarisk (Tamarix spp.) interactions in the Colorado River basin</t>
  </si>
  <si>
    <t>Northern tamarisk beetles (Diorhabda carinulata) were released in the Upper Colorado River Basin in the United States in 2004-2007 to defoliate introduced tamarisk shrubs (Tamarix spp.) in the region's riparian zones. The primary purpose was to control the invasive shrub and reduce evapotranspiration (ET) by tamarisk in an attempt to increase stream flows. We evaluated beetle-tamarisk interactions with MODIS and Landsat imagery on 13 river systems, with vegetation indices used as indicators of the extent of defoliation and ET. Beetles are widespread and exhibit a pattern of colonize-defoliate-emigrate, so that riparian zones contain a mosaic of completely defoliated, partially defoliated, and refoliated tamarisk stands. Based on satellite data and ET algorithms, mean ET before beetle release (2000-2006) was 416 mm/year compared to postrelease (2007-2015) ET of 355 mm/year (p &lt; 0.05) for a net reduction of 61 mm/year. This is lower than initial literature projections that ET would be reduced by 300-460 mm/year. Reasons for the lower-than-expected ET reductions are because baseline ET rates are lower than initially projected, and percentage ET reduction is low because tamarisk stands tend to regrow new leaves after defoliation and other plants help maintain canopy cover. Overall reductions in tamarisk green foliage during the study are 21%. However, ET in the Upper Basin has shown a steady decline since 2007 and equilibrium has not yet been reached. Defoliation is now proceeding from the Upper Basin into the Lower Basin at a rate of 40 km/year, much faster than initially projected.</t>
  </si>
  <si>
    <t>Nguyen, Uyen/0000-0001-9713-829X</t>
  </si>
  <si>
    <t>1526-100X</t>
  </si>
  <si>
    <t>10.1111/rec.12575</t>
  </si>
  <si>
    <t>WOS:000426523600018</t>
  </si>
  <si>
    <t>Honorio, NA; Carrasquilla, MC; Bargielowski, IE; Nishimura, N; Swan, T; Lounibos, LP</t>
  </si>
  <si>
    <t>Honorio, Nildimar A.; Carrasquilla, Maria C.; Bargielowski, Irka E.; Nishimura, Naoya; Swan, Tom; Lounibos, L. Philip</t>
  </si>
  <si>
    <t>Male origin determines satyrization potential of &amp;ITAedes aegypti&amp;IT by invasive &amp;ITAedes albopictus&amp;IT</t>
  </si>
  <si>
    <t>Rapid displacements of resident Aedes aegypti by invasions of Aedes albopictus have been documented in the southeastern United States and Bermuda. Interspecific mating has been detected in nature between these species and proposed as a likely mechanism for these displacements by means of asymmetric reproductive interference, or satyrization. However, rapid displacements of A. aegypti have not been detected in most localities where these two invasive species are known to co-occur. Aedes albopictus invaded the United States and Brazil at approximately the same time, in the mid-1980s, but the origins of the invading strains are known to be different. Here we tested the hypothesis, in standardized cage environments, that A. albopictus males from Brazil are less capable of satyrizing A. aegypti females than A. albopictus males from the United States. Using strains of A. aegypti and A. albopictus from the United States of known susceptibility to and capacity for interspecific mating, we demonstrate that A. albopictus colonized from collections in the Brazilian cities of Rio de Janeiro and Manaus were relatively unsuccessful in inseminating virgin female A. aegypti from Key West Florida compared to A. albopictus from peninsular Florida. We suggest that the low satyrization potential of Brazilian A. albopictus males may contribute to the lack of documented competitive displacements of A. aegypti in that country.</t>
  </si>
  <si>
    <t>Nishimura, Naoya/G-3193-2014</t>
  </si>
  <si>
    <t>Nishimura, Naoya/0000-0002-8833-1706</t>
  </si>
  <si>
    <t>10.1007/s10530-017-1565-3</t>
  </si>
  <si>
    <t>WOS:000428270000010</t>
  </si>
  <si>
    <t>Molina-Montenegro, MA; Acuna-Rodriguez, IS; Flores, TSM; Hereme, R; Lafon, A; Atala, C; Torres-Diaz, C</t>
  </si>
  <si>
    <t>Molina-Montenegro, Marco A.; Acuna-Rodriguez, Ian S.; Flores, Tomas S. M.; Hereme, Rasme; Lafon, Alejandra; Atala, Cristian; Torres-Diaz, Cristian</t>
  </si>
  <si>
    <t>Is the Success of Plant Invasions the Result of Rapid Adaptive Evolution in Seed Traits? Evidence from a Latitudinal Rainfall Gradient</t>
  </si>
  <si>
    <t>It has been widely suggested that invasion success along broad environmental gradients may be partially due to phenotypic plasticity, but rapid evolution could also be a relevant factor for invasions. Seed and fruit traits can be relevant for plant invasiveness since they are related to dispersal, germination, and fitness. Some seed traits vary along environmental gradients and can be heritable, with the potential to evolve by means of natural selection. Utilizing cross-latitude and reciprocal-transplant experiments, we evaluated the adaptive value of seed thickness as assessed by survival and biomass accumulation in Taraxacum officinale plants. In addition, thickness of a seed and Endosperm to Seed Coat Proportion (ESCP) in a second generation (F-2) was measured to evaluate the heritability of this seed trait. On the other hand, we characterized the genetic variability of the sampled individuals with amplified fragment length polymorphism (AFLP) markers, analyzing its spatial distribution and population structure. Overall, thickness of seed coat (plus wall achene) decreases with latitude, indicating that individuals of T. officinale from northern populations have a thicker seed coat than those from southern populations. Germination increased with greater addition of water and seeds from southern localities germinated significantly more than those from the north. Additionally, reciprocal transplants showed significant differences in survival percentage and biomass accumulation among individuals from different localities and moreover, the high correlation between maternal plants and their offspring can be suggesting a high grade of heritability of this trait. Although genetic differentiation was found when was considered all populations, there was no significant differentiation when only was compared the northernmost populations which inhabit in the driest climate conditions. Our results suggest that climatic conditions could affect both, the ESCP and the genetic variability in the invasive T. officinale, suggesting that this seed trait could be indicative of adaptive selection. Thus, colonization along broad geographical gradients in many cases may be the result -in part- for the presence of functional traits as shown in invasive plant species with rapid adaptive capacity.</t>
  </si>
  <si>
    <t>Molina-Montenegro, Marco/0000-0001-6801-8942</t>
  </si>
  <si>
    <t>10.3389/fpls.2018.00208</t>
  </si>
  <si>
    <t>WOS:000426165100001</t>
  </si>
  <si>
    <t>Soares, PL; Cordeiro, EMG; Santos, FNS; Omoto, C; Correa, AS</t>
  </si>
  <si>
    <t>Soares, Patricia L.; Cordeiro, Erick M. G.; Santos, Frederico N. S.; Omoto, Celso; Correa, Alberto S.</t>
  </si>
  <si>
    <t>The reunion of two lineages of the Neotropical brown stink bug on soybean lands in the heart of Brazil</t>
  </si>
  <si>
    <t>The rapid pace of conversion of natural areas to agricultural systems is highly concerning, and the consequences for conservation and pest management are not yet fully understood. We examined mitochondrial (COI and Cytb) and nuclear (ITS1) gene regions of 21 populations of the stink bug Euschistus heros, to investigate the genetic diversity, genetic structure, and demographic history of this emerging soybean pest in South America. Two deep lineages that diverged in the Pliocene (4.5 Myr) occur over wide areas of Brazil. Historical changes during the Plio-Pleistocene led to significant genetic differences between E. heros populations, which differentiated further in several biomes. The northern lineage is older, more diverse, and prevalent in the Amazon and Caatinga, while the southern lineage is younger, less diverse, and prevalent in the Atlantic Forest and Chaco biomes. Euschistus heros populations are expanding in size and range but at different rates, strongly affected by environmental variables. Secondary contact between the main lineages is now occurring, mainly in areas of intensive farming and particularly in the Cerrado, an important agricultural frontier. Individuals adapted to different environmental conditions and to large monocultures might currently be combining into a panmictic and hard-to-control pest population.</t>
  </si>
  <si>
    <t>Cordeiro, Erick/P-7042-2015; Correa, Alberto S/C-4683-2014; Omoto, Celso/D-9794-2012</t>
  </si>
  <si>
    <t>Correa, Alberto S/0000-0002-3788-7480; Omoto, Celso/0000-0002-6432-830X; Nanini, Frederico/0000-0002-0750-3183</t>
  </si>
  <si>
    <t>10.1038/s41598-018-20187-6</t>
  </si>
  <si>
    <t>WOS:000424189400012</t>
  </si>
  <si>
    <t>Macfadyen, S; McDonald, G; Hill, MP</t>
  </si>
  <si>
    <t>Macfadyen, Sarina; McDonald, Garrick; Hill, Matthew P.</t>
  </si>
  <si>
    <t>From species distributions to climate change adaptation: Knowledge gaps in managing invertebrate pests in broad-acre grain crops</t>
  </si>
  <si>
    <t>Extensive research has shown that climate change will impact the distribution and outbreak potential of invertebrate pests in broad-acre crops. However, much less attention has been placed on translating these likely changes in pest outbreak frequency into practical management options for growers. Dryland grain production systems are generally predicted to be vulnerable to the effects of climate change. An initial step in understanding changes to outbreak potential of different pests is to describe the spatial distribution of different species and communities. Using a bioclimatic modelling approach, we demonstrate how general patterns of distribution for four major invertebrate pests of Australian dryland grain production systems are likely to be altered by climate change. While such models are useful for predicting the direct impacts of climate change on potential species distributions, they are less useful for assessing pest outbreak frequency from direct or indirect changes. In light of this, we explore different tools that can be used to support adaptive management by farmers to limit the impact of induced pest outbreaks. Primarily, research to increase available information of indirect impacts on the pest species and the communities they interact with, including their natural enemies, is required to extend models of pest outbreak potential. Further, incorporation of pests into global crop models combined with monitoring for existing pests and surveillance for new pests is critical for future pest management decision-making. For natural enemies, generalizations around the impact of climate change and flow on effects for pest control services need to be attempted now. The knowledge of potential management interventions is needed by farmers to support improved management decisions in the short-term, but in some cases will also facilitate adaption to climate change in the long-term. (C) 2016 The Authors. Published by Elsevier B.V.</t>
  </si>
  <si>
    <t>Macfadyen, Sarina/C-1511-2008</t>
  </si>
  <si>
    <t>Macfadyen, Sarina/0000-0003-3553-4910; Hill, Matthew/0000-0002-7762-5258; McDonald, Garrick/0000-0002-9636-8525</t>
  </si>
  <si>
    <t>10.1016/j.agee.2016.08.029</t>
  </si>
  <si>
    <t>WOS:000418312100020</t>
  </si>
  <si>
    <t>Nokelainen, O; van Bergen, E; Ripley, BS; Brakefield, PM</t>
  </si>
  <si>
    <t>Nokelainen, Ossi; van Bergen, Erik; Ripley, Brad S.; Brakefield, Paul M.</t>
  </si>
  <si>
    <t>Adaptation of a tropical butterfly to a temperate climate</t>
  </si>
  <si>
    <t>Developmental plasticity enables organisms to cope with environmental heterogeneity, such as seasonal variation in climatic conditions, and is thought to affect a species' capability to adapt to environments with novel seasonal and ecological dynamics. We studied developmental plasticity of the widespread tropical butterfly, Bicyclus safitza, which reaches the southern edge of its distribution in the temperate zone of South Africa. In wet-dry seasonal environments in tropical Africa, adults of Bicyclus butterflies are present all year round and exhibit discrete seasonal forms in alternating generations. We demonstrate that a population that colonized a more temperate climate region has adopted a different strategy to cope with the local environment. No active adults were encountered during the temperate winter. The flight season coincided with a period when evaporation stress was lowest and temperatures were higher in the South African population. Butterflies collected from the field did not express seasonal polyphenism or show full expression of the tropical wet season form phenotype. Reaction norm experiments comparing stocks from South Africa and Uganda indicated that local adaptation of this tropical butterfly to a more temperate climate involved changes in the degree of developmental plasticity, such that a more robust development in response to thermal variation was observed for a broad suite of morphological and life-history traits. Our findings have implications for understanding the mechanisms that facilitate expansion into a novel ecological niche in seasonally variable climatic conditions.</t>
  </si>
  <si>
    <t>van Bergen, Erik/H-5126-2016</t>
  </si>
  <si>
    <t>van Bergen, Erik/0000-0002-9648-9837; Nokelainen, Ossi/0000-0002-0278-6698</t>
  </si>
  <si>
    <t>10.1093/biolinnean/blx145</t>
  </si>
  <si>
    <t>WOS:000423313000002</t>
  </si>
  <si>
    <t>Lustenhouwer, N; Wilschut, RA; Williams, JL; van der Putten, WH; Levine, JM</t>
  </si>
  <si>
    <t>Lustenhouwer, Nicky; Wilschut, Rutger A.; Williams, Jennifer L.; van der Putten, Wim H.; Levine, Jonathan M.</t>
  </si>
  <si>
    <t>Rapid evolution of phenology during range expansion with recent climate change</t>
  </si>
  <si>
    <t>Although climate warming is expected to make habitat beyond species' current cold range edge suitable for future colonization, this new habitat may present an array of biotic or abiotic conditions not experienced within the current range. Species' ability to shift their range with climate change may therefore depend on how populations evolve in response to such novel environmental conditions. However, due to the recent nature of thus far observed range expansions, the role of rapid adaptation during climate change migration is only beginning to be understood. Here, we evaluated evolution during the recent native range expansion of the annual plant Dittrichia graveolens, which is spreading northward in Europe from the Mediterranean region. We examined genetically based differentiation between core and edge populations in their phenology, a trait that is likely under selection with shorter growing seasons and greater seasonality at northern latitudes. In parallel common garden experiments at range edges in Switzerland and the Netherlands, we grew plants from Dutch, Swiss, and central and southern French populations. Population genetic analysis following RAD-sequencing of these populations supported the hypothesized central France origins of the Swiss and Dutch range edge populations. We found that in both common gardens, northern plants flowered up to 4 weeks earlier than southern plants. This differentiation in phenology extended from the core of the range to the Netherlands, a region only reached from central France over approximately the last 50 years. Fitness decreased as plants flowered later, supporting the hypothesized benefits of earlier flowering at the range edge. Our results suggest that native range expanding populations can rapidly adapt to novel environmental conditions in the expanded range, potentially promoting their ability to spread.</t>
  </si>
  <si>
    <t>Williams, Jennifer L/H-1717-2011; Levine, Jonathan/A-7167-2014; Lustenhouwer, Nicky/I-6981-2019; van der Putten, Wim H/C-3707-2011</t>
  </si>
  <si>
    <t>Williams, Jennifer L/0000-0002-4497-4961; van der Putten, Wim H/0000-0002-9341-4442; Lustenhouwer, Nicky/0000-0002-5157-857X</t>
  </si>
  <si>
    <t>E534</t>
  </si>
  <si>
    <t>E544</t>
  </si>
  <si>
    <t>10.1111/gcb.13947</t>
  </si>
  <si>
    <t>WOS:000423994700014</t>
  </si>
  <si>
    <t>Anduaga, AM; Nagy, D; Costa, R; Kyriacou, CP</t>
  </si>
  <si>
    <t>Anduaga, Ane Martin; Nagy, Dora; Costa, Rodolfo; Kyriacou, Charalambos P.</t>
  </si>
  <si>
    <t>Diapause in Drosophila melanogaster - Photoperiodicity, cold tolerance and metabolites</t>
  </si>
  <si>
    <t>Unlike many insects where photoperiod per se induces diapause, reproductive arrest in Drosophila melanogaster adult females is observed at colder temperatures and can be enhanced by shorter photoperiods. Traditional experimental protocols raise flies at 25 degrees C from the larval stage and then the adults are placed at 12 degrees C for between 12 and 28 days. After 12 days diapause levels are usually higher than at 28 days, suggesting that the flies are in a cold induced quiescence, rather than a true diapause. By raising flies at more realistic lower temperatures, we observe quite dramatic and counter-intuitive effects on diapause, whose levels nevertheless correlate with various indices of cryoprotectant metabolites as well as resistance to chill shock. We also observe that photoperiodic effects are minimised when very small temperature oscillations associated with the light-dark incubator cycles are neutralised. Our results suggest that the reported photoperiodic component of fly diapause, at least in these strains, is mostly due to thermoperiodic rather than photoperiodic stimuli. In addition, the metabolite and chill shock analyses reveal that even by 12 days, flies are entering a state that is resistant to environmental stresses.</t>
  </si>
  <si>
    <t>Martin Anduaga, Ane/0000-0003-2447-2195</t>
  </si>
  <si>
    <t>10.1016/j.jinsphys.2018.01.003</t>
  </si>
  <si>
    <t>WOS:000427218000006</t>
  </si>
  <si>
    <t>Wright, MG; Bennett, GM</t>
  </si>
  <si>
    <t>Wright, Mark G.; Bennett, Gordon M.</t>
  </si>
  <si>
    <t>Evolution of biological control agents following introduction to new environments</t>
  </si>
  <si>
    <t>The introduction of biological control agents (BCAs) creates the potential for adaptive evolution in translocated organisms. BCAs are confronted with new environments that can promote adaptation to exploit novel resources, even within short ecological time frames. In particular, insect BCAs are amenable to rapid evolution due to their short generation times and relatively large population sizes. These factors hypothetically increase the likelihood that, when exposed to novel habitats, environmental selection could cause BCAs to extend their range to non-target host species. Alternatively, insects may simply extend their range as their generalist or polyphagous habits are fully realized. In this review, we consider recent literature that addresses these topics. Adaptations to environmental conditions have been demonstrated in a number of BCAs. Mechanisms of adaptation include founder effects, hybridization, and endosymbiosis. Yet, there is little evidence of adaptive host range expansions among insect and weed biological control agents to non-target species, albeit existing examples are from limited numbers of studies. Important future directions and current developments in the field incorporate next generation sequencing technology that can promote better resolution of population divergence, possible mechanisms involved in adaptation to novel resources, and insect hybridization. Future studies should also include a careful consideration of the influence of microbes on BCA efficacy and environmental adaptation.</t>
  </si>
  <si>
    <t>10.1007/s10526-017-9830-z</t>
  </si>
  <si>
    <t>WOS:000422647200008</t>
  </si>
  <si>
    <t>Schoville, SD; Chen, YH; Andersson, MN; Benoit, JB; Bhandari, A; Bowsher, JH; Brevik, K; Cappelle, K; Chen, MJM; Childers, AK; Childers, C; Christiaens, O; Clements, J; Didion, EM; Elpidina, EN; Engsontia, P; Friedrich, M; Garcia-Robles, I; Gibbs, RA; Goswami, C; Grapputo, A; Gruden, K; Grynberg, M; Henrissat, B; Jennings, EC; Jones, JW; Kalsi, M; Khan, SA; Kumar, A; Li, F; Lombard, V; Ma, X; Martynov, A; Miller, NJ; Mitchell, RF; Munoz-Torres, M; Muszewska, A; Oppert, B; Palli, SR; Panfilio, KA; Pauchet, Y; Perkin, LC; Petek, M; Poelchau, MF; Record, E; Rinehart, JP; Robertson, HM; Rosendale, AJ; Ruiz-Arroyo, VM; Smagghe, G; Szendrei, Z; Thomas, GWC; Torson, AS; Jentzsch, IMV; Weirauch, MT; Yates, ADT; Yocum, GD; Yoon, JS; Richards, S</t>
  </si>
  <si>
    <t>Schoville, Sean D.; Chen, Yolanda H.; Andersson, Martin N.; Benoit, Joshua B.; Bhandari, Anita; Bowsher, Julia H.; Brevik, Kristian; Cappelle, Kaat; Chen, Mei-Ju M.; Childers, Anna K.; Childers, Christopher; Christiaens, Olivier; Clements, Justin; Didion, Elise M.; Elpidina, Elena N.; Engsontia, Patamarerk; Friedrich, Markus; Garcia-Robles, Inmaculada; Gibbs, Richard A.; Goswami, Chandan; Grapputo, Alessandro; Gruden, Kristina; Grynberg, Marcin; Henrissat, Bernard; Jennings, Emily C.; Jones, Jeffery W.; Kalsi, Megha; Khan, Sher A.; Kumar, Abhishek; Li, Fei; Lombard, Vincent; Ma, Xingzhou; Martynov, Alexander; Miller, Nicholas J.; Mitchell, Robert F.; Munoz-Torres, Monica; Muszewska, Anna; Oppert, Brenda; Palli, Subba Reddy; Panfilio, Kristen A.; Pauchet, Yannick; Perkin, Lindsey C.; Petek, Marko; Poelchau, Monica F.; Record, Eric; Rinehart, Joseph P.; Robertson, Hugh M.; Rosendale, Andrew J.; Ruiz-Arroyo, Victor M.; Smagghe, Guy; Szendrei, Zsofia; Thomas, Gregg W. C.; Torson, Alex S.; Jentzsch, Iris M. Vargas; Weirauch, Matthew T.; Yates, Ashley D. T.; Yocum, George D.; Yoon, June-Sun; Richards, Stephen</t>
  </si>
  <si>
    <t>A model species for agricultural pest genomics: the genome of the Colorado potato beetle, Leptinotarsa decemlineata (Coleoptera: Chrysomelidae)</t>
  </si>
  <si>
    <t>The Colorado potato beetle is one of the most challenging agricultural pests to manage. It has shown a spectacular ability to adapt to a variety of solanaceaeous plants and variable climates during its global invasion, and, notably, to rapidly evolve insecticide resistance. To examine evidence of rapid evolutionary change, and to understand the genetic basis of herbivory and insecticide resistance, we tested for structural and functional genomic changes relative to other arthropod species using genome sequencing, transcriptomics, and community annotation. Two factors that might facilitate rapid evolutionary change include transposable elements, which comprise at least 17% of the genome and are rapidly evolving compared to other Coleoptera, and high levels of nucleotide diversity in rapidly growing pest populations. Adaptations to plant feeding are evident in gene expansions and differential expression of digestive enzymes in gut tissues, as well as expansions of gustatory receptors for bitter tasting. Surprisingly, the suite of genes involved in insecticide resistance is similar to other beetles. Finally, duplications in the RNAi pathway might explain why Leptinotarsa decemlineata has high sensitivity to dsRNA. The L. decemlineata genome provides opportunities to investigate a broad range of phenotypes and to develop sustainable methods to control this widely successful pest.</t>
  </si>
  <si>
    <t>Petek, Marko/L-6692-2019; Panfilio, Kristen/S-3179-2019; Henrissat, Bernard/J-2475-2012; Garcia-Robles, Inmaculada/N-1599-2019; Smagghe, Guy/AAE-8914-2019; Elpidina, Elena/D-5646-2012; Weirauch, Matthew/M-5459-2019; Chen, Yolanda H./K-6566-2014; Christiaens, Olivier/AAB-3634-2019; Clements, Justin/Q-6248-2018</t>
  </si>
  <si>
    <t>Petek, Marko/0000-0003-3644-7827; Panfilio, Kristen/0000-0002-6417-251X; Henrissat, Bernard/0000-0002-3434-8588; Garcia-Robles, Inmaculada/0000-0002-0165-399X; Smagghe, Guy/0000-0001-8334-3313; Elpidina, Elena/0000-0002-4988-4842; Chen, Yolanda H./0000-0001-9439-5899; Christiaens, Olivier/0000-0001-5850-340X; Clements, Justin/0000-0001-5482-7984; Childers, Chris/0000-0002-1253-5550; Pauchet, Yannick/0000-0002-2918-8946; PALLI, SUBBA REDDY/0000-0002-0873-3247; Grynberg, Marcin/0000-0003-1887-7209; gruden, kristina/0000-0001-5906-8569; Schoville, Sean/0000-0001-7364-434X; Bowsher, Julia/0000-0001-6347-9635; Muszewska, Anna/0000-0002-4578-844X; Poelchau, Monica/0000-0002-4584-6056; Childers, Anna/0000-0002-0747-8539</t>
  </si>
  <si>
    <t>10.1038/s41598-018-20154-1</t>
  </si>
  <si>
    <t>WOS:000423663100010</t>
  </si>
  <si>
    <t>Moos, Martin/G-9353-2014; Kostal, Vladimir/G-6688-2014; Nylin, Soren/B-7375-2008; Simek, Petr/H-4126-2014</t>
  </si>
  <si>
    <t>Kostal, Vladimir/0000-0002-4994-5123; Nylin, Soren/0000-0003-4195-8920; Pruisscher, Peter/0000-0002-6987-5839; Lehmann, Philipp/0000-0001-8344-6830; Varemo, Leif/0000-0003-4153-5354; Simek, Petr/0000-0003-2754-6372</t>
  </si>
  <si>
    <t>Huestis, DL; Artis, ML; Armbruster, PA; Lehmann, T</t>
  </si>
  <si>
    <t>Huestis, Diana L.; Artis, Monica L.; Armbruster, Peter A.; Lehmann, Tovi</t>
  </si>
  <si>
    <t>Photoperiodic responses of Sahelian malaria mosquitoes Anopheles coluzzii and An. arabiensis</t>
  </si>
  <si>
    <t>Background: Throughout large parts of sub-Saharan Africa, seasonal malaria transmission follows mosquito density, approaching zero during the dry season and peaking during the wet season. The mechanisms by which malaria mosquitoes survive the long dry season, when no larval sites are available remain largely unknown, despite being long recognized as a critical target for vector control. Previous work in the West African Sahel has led to the hypothesis that Anopheles coluzzii (formerly M-form Anopheles gambiae) undergoes aestivation (dry-season diapause), while Anopheles gambiae (s.s.) (formerly S-form An. gambiae) and Anopheles arabiensis repopulate each wet season via long-distance migration. The environmental cues used by these species to signal the oncoming dry season have not been determined; however, studies, mostly addressing mosquitoes from temperate zones, have highlighted photoperiod and temperature as the most common token stimuli for diapause initiation. We subjected newly established colonies of An. coluzzii and An. arabiensis from the Sahel to changes in photoperiod to assess and compare their responses in terms of longevity and other relevant phenotypes. Results: Our results showed that short photoperiod alone and to a lesser extent, lower nightly temperature (representing the early dry season), significantly increased longevity of An. coluzzii (by similar to 30%, P &lt; 0.001) but not of An. arabiensis. Further, dry season conditions increased body size but not relative lipid content of An. coluzzii, whereas body size of An. arabiensis decreased under these conditions. Conclusions: These species-specific responses underscore the capacity of tropical anophelines to detect mild changes (similar to 1 h) in photoperiod and thus support the role of photoperiod as a token stimulus for An. coluzzii in induction of aestivation, although, these responses fall short of a complete recapitulation of aestivation under laboratory conditions.</t>
  </si>
  <si>
    <t>10.1186/s13071-017-2556-z</t>
  </si>
  <si>
    <t>WOS:000419233800001</t>
  </si>
  <si>
    <t>Holmes, LA; VanLaerhoven, SL; Tomberlin, JK</t>
  </si>
  <si>
    <t>Holmes, Leslie A.; VanLaerhoven, Sherah L.; Tomberlin, Jeffery K.</t>
  </si>
  <si>
    <t>Photophase Duration Affects Immature Black Soldier Fly (Diptera: Stratiomyidae) Development</t>
  </si>
  <si>
    <t>This study tested the effect of photophase duration on black soldier fly, Hermetia illucens (L.; Diptera: Stratiomyidae), development. Successful larval eclosion, development time and adult emergence were measured for individuals exposed to 0 h, 8 h, and 12 h of light, at approximately 27A degrees C and 70% relative humidity. Accumulated degree hours (ADH) were calculated to correct for differences in temperature across treatments. Larvae successfully eclosed in all treatments, with larvae in 12 h light requiring 5.77% and 4.5% fewer ADH to eclose than larvae in 0 h and 8 h, respectively. Overall, larvae in 0 h required 39.34% and 37.78% more ADH to complete their development from egg to adult than larvae in 8 h and 12 h, respectively. The effect of photophase duration on juvenile development was largest in the post-feeding stage, and smallest in the pupal stage. Specifically, post-feeding larvae in 0 h required 80.02% and 90.08% more ADH to pupate than larvae in 8 h and 12 h, respectively, but pupae in 8 h required 9.63% and 7.52% fewer ADH to eclose than pupae in 0 h and 12 h, respectively. Lastly, larval mortality was significantly higher in 0 h, with 72% survivorship, and 96% and 97% in 8 h and 12 h, respectively. However, 17.8% of mortality in the absence of light is hypothesized to be a result of predation by Arachnidae and Blattidae. These data could prove valuable for optimizing industrial processes for mass-production of this species for use as alternative protein in feed for livestock, poultry, and aquaculture.</t>
  </si>
  <si>
    <t>10.1093/ee/nvx165</t>
  </si>
  <si>
    <t>WOS:000417734400032</t>
  </si>
  <si>
    <t>Sun, M; Lu, B; Lyu, ZY; Zhang, Y; Zhai, YF; Chen, H; Zheng, L; Yu, Y</t>
  </si>
  <si>
    <t>Sun, Meng; Lu, Bing; Lyu, Zhao-yun; Zhang, Yang; Zhai, Yi-fan; Chen, Hao; Zheng, Li; Yu, Yi</t>
  </si>
  <si>
    <t>Comparison of diapause and non-diapause induced Orius sauteri (Hemiptera: Anthocoridae) based on a two-sex life table in the laboratory</t>
  </si>
  <si>
    <t>The flower bug Orius sauteri (Poppius) is commonly used as an effective biocontrol agent for controlling small pest populations in greenhouses in China. The impact of two temperature and photoperiod regimes (26 degrees C, L16:D8 h; 21 degrees C, L8:D16 h) on the life table of O. sauteri was studied in the laboratory using an age-stage, two-sex life-table method. The results showed that the low-temperature short-photoperiod regime resulted in significant increases of the developmental times of the egg, the first to fifth nymphal stages, and the total preadult stage. Female adult longevity was significantly increased, whereas male adult longevity was significantly decreased, under this regime. Furthermore, the adult preoviposition period (APOP), the total preoviposition period (TPOP), and the sex ratio were all increased under this regime. Fecundity decreased, whereas the mean generation time (7) increased, as temperature and photoperiod decreased. The intrinsic rate of increase (r), finite rate of increase (2,.), and net reproductive rate (R-o) all increased as the temperature decreased under diapause induction. Based on the estimated data, the higher r value (0.06 d(-1)) occurred under the 26 degrees C, L16:D8 h regime, compared with 0.03 d(-1), under the 21 degrees C, L8:D16 h regime. Thus, the results showed that reproductive diapause slowed O. sauteri population growth, about 50% reduction based on r. There is significant interest in using O. sawed as a biological control agent against non-diapausing small pests, such as thrips, in greenhouses under short photo periods. However, based on the current results, managers should consider maintaining a high temperature and long photoperiod to prevent reproductive diapause induction in 0. sauteri. Such conditions should not have a detrimental effect on the greenhouse crops.</t>
  </si>
  <si>
    <t>10.1016/j.aspen.2017.09.005</t>
  </si>
  <si>
    <t>WOS:000419749300035</t>
  </si>
  <si>
    <t>Batz, ZA; Goff, AC; Armbruster, PA</t>
  </si>
  <si>
    <t>Batz, Z. A.; Goff, A. C.; Armbruster, P. A.</t>
  </si>
  <si>
    <t>MicroRNAs are differentially abundant during Aedes albopictus diapause maintenance but not diapause induction</t>
  </si>
  <si>
    <t>Diapause is a programmed dormancy that allows organisms to tolerate predictable periods of unfavourable conditions by temporarily halting development and reducing metabolism. Diapause is widespread amongst insects and is crucial for allowing organisms to coordinate their growth and reproduction with favourable environmental conditions. Although the adaptive significance of diapause is well understood, the molecular mechanisms underpinning diapause remain unresolved. We performed high-throughput sequencing to investigate the role of microRNAs (miRNAs) in the diapause of the Asian tiger mosquito, Aedes albopictus. We first investigated miRNAs in diapause induction by characterizing maternally provisioned miRNAs in mature oocytes of Ae.albopictus under diapause-inducing and diapause-averting conditions. Second, we investigated miRNAs in diapause maintenance by characterizing miRNAs in diapause and nondiapause pharate larvae. We identified 162 miRNAs, 152 previously known and 10 putatively novel. We identified no differentially abundant miRNAs in mature oocytes and seven differentially abundant miRNAs in pharate larvae. The predicted targets of differentially abundant miRNAs include genes affecting several processes related to diapause maintenance including ecdysone regulation, immune response, lipid metabolism and regulation of development. Our results suggest that Ae.albopictus does not maternally provision a unique set of miRNAs during diapause induction but miRNAs are a component of diapause maintenance in this species.</t>
  </si>
  <si>
    <t>10.1111/imb.12332</t>
  </si>
  <si>
    <t>WOS:000414493700006</t>
  </si>
  <si>
    <t>Bronze, Green Published</t>
  </si>
  <si>
    <t>Okabe, K; Masuya, H; Kanzaki, N</t>
  </si>
  <si>
    <t>Okabe, Kimiko; Masuya, Hayato; Kanzaki, Natsumi</t>
  </si>
  <si>
    <t>Unintentional introductions of microscopic organisms associated with forest insects</t>
  </si>
  <si>
    <t>International trade and travel are devastating native flora and fauna in many countries through the intentional and/or unintentional introduction of exotic organisms. Pathway control appears to be particularly effective for microscopic organisms such as mites, nematodes, and fungi that are difficult to see with the naked eye. However, taxonomic and ecological information on such organisms is scarce, sometimes causing time lags or failure in eradication programs. Several groups of mites, nematodes, and fungi commonly share a habitat with insects or use them as dispersal agents (phoresy). Some exotic mites and nematodes are introduced simultaneously with exotic insects, sometimes in wood materials. In Japan, mites, nematodes, and fungi have been collected from lucanid beetles introduced as pets from Southeast Asia. While no lethal nematode species have been collected from lucanid beetles, one hemolymph-sucking mite species, inhabiting the sub-elytral space of its native host, is able to easily switch to the Japanese beetle, Dorcus rectus, killing the insect. Yeasts have also been reported on exotic beetles and laboulbeniomycetes have been found on mites associated with the beetles, although their interactions are unknown. Despite the lack of information available about other mites, nematodes, and fungi associated with intentionally and unintentionally introduced forest insects, our analysis of insect species listed by the International Union for Conservation of Nature suggests that unintentional introductions of the microscopic organisms are quite common as a consequence of the existence of symbiotic relationships such as phoresy and parasitism.</t>
  </si>
  <si>
    <t>10.1007/s10530-017-1507-0</t>
  </si>
  <si>
    <t>WOS:000413988900010</t>
  </si>
  <si>
    <t>Gerst, KL; Rossington, NL; Mazer, SJ</t>
  </si>
  <si>
    <t>Gerst, Katharine L.; Rossington, Natalie L.; Mazer, Susan J.</t>
  </si>
  <si>
    <t>Phenological responsiveness to climate differs among four species of Quercus in North America</t>
  </si>
  <si>
    <t>1. The timing of the seasonal activity of organisms is a tractable indicator of climate change. Many studies in North America have investigated the role of temperature on the onset date of phenological transitions in temperate deciduous trees and found that the onset of leafing and flowering in numerous species has occurred earlier in recent years, apparently in response to higher temperatures in winter and spring. 2. Few studies have examined the climatic and biogeographic drivers of phenological responses in water-limited ecosystems or explored interspecific variation in responses of phenological metrics other than the timing of onset, such as the periodicity or duration of phenological activity. 3. This study used phenological observations of four species of Quercus contributed to the USA National Phenology Network database from 2009 to 2014 to investigate how responses to climate (temperature and precipitation) and geographic location (latitude, longitude and elevation) varied among two western North American species (Q.agrifolia and Q.lobata) and two eastern and central North American species (Q.alba and Q.rubra). 4. Within years, in species in the western, water-limited ecosystems, the phenological phases observed here (bud break, flowers or flower buds) tend to occur intermittently throughout the growing season, and each event is of longer duration than the same phenophases of the temperate-zone species, rendering a single onset date an incomplete metric with which to track responsiveness or to compare species. By contrast, the eastern/central U.S. species were phenologically more responsive than the western species to spatial and temporal variation in winter, spring, and fall precipitation and maximum temperature. 5. Synthesis. Within and between regions these congeners exhibited a diversity of responses to seasonal temperature and precipitation. This indicates that for predictive model development it is critical to understand how each underlying driver influences species that are adapted to different climatic regimes. These results underscore the value of studying a range of phenological metrics and species from a variety of ecosystems to better predict phenological responses to short-term variation and to long-term change in climate.</t>
  </si>
  <si>
    <t>Gerst, Katharine/0000-0002-6154-906X</t>
  </si>
  <si>
    <t>10.1111/1365-2745.12774</t>
  </si>
  <si>
    <t>WOS:000413341700015</t>
  </si>
  <si>
    <t>Facon, B; Estoup, A; Hufbauer, RA; Foucaud, J; Tayeh, A</t>
  </si>
  <si>
    <t>Facon, Benoit; Estoup, Arnaud; Hufbauer, Ruth A.; Foucaud, Julien; Tayeh, Ashraf</t>
  </si>
  <si>
    <t>Mating Status Influences Cold Tolerance and Subsequent Reproduction in the Invasive Ladybird Harmonia axyridis</t>
  </si>
  <si>
    <t>Among arthropods, ability to survive cold conditions may be instrumental for species invading temperate or colder climatic zones. Cold tolerance can be influenced by multiple environmental and physiological factors. We experimentally investigated the effects of mating status (unmated, mated, or mated, and reproductive) on cold tolerance and subsequent reproduction of the invasive harlequin ladybird Harmonia axyridis. We found that unmated adults survived cold better than mated ones. Among mated individuals, those that had not reproduced survived better than those that had reproduced. After cold stress, formerly unmated females were mated, and we evaluated their ability to reproduce. Females that reproduced prior to cold stress were less likely to reproduce after cold stress than females from the other treatments. We discuss what these results mean for the proportion of unmated females in H. axyridis aggregates at overwintering sites. This study highlights the importance of physiological status on cold tolerance of invasive arthropods.</t>
  </si>
  <si>
    <t>Foucaud, Julien/0000-0003-2272-3149; Hufbauer, Ruth/0000-0002-8270-0638</t>
  </si>
  <si>
    <t>OCT 9</t>
  </si>
  <si>
    <t>10.3389/fevo.2017.00108</t>
  </si>
  <si>
    <t>WOS:000451597500001</t>
  </si>
  <si>
    <t>Lu, HX; Song, HT; Zhu, HP</t>
  </si>
  <si>
    <t>Lu, Haixia; Song, Haitao; Zhu, Huaiping</t>
  </si>
  <si>
    <t>A series of population models for Hyphantria cunea with delay and seasonality</t>
  </si>
  <si>
    <t>MATHEMATICAL BIOSCIENCES</t>
  </si>
  <si>
    <t>In this paper, we establish and study a basic stage-structured model for the population of Hyphantria cunea, a delay differential equation model and a model incorporating the resource and seasonality. By introducing the population reproduction number R-0, we show that R-0 acts as a threshold parameter for the existence and stability of equilibria. The trivial equilibria of the above models are all globally asymptotically stable when R-0 &lt; 1; the basic model and the delay-differential model have a unique positive equilibrium respectively, and they are both locally asymptotically stable when R-0 &gt; 1; the model with periodic season is uniformly persistent and admits a positive periodic solution if R-0 &gt; 1. Numerical simulations are carried out to illustrate the theoretical results. In addition, we consider the effect of temperature and season on the population of Hyphantria cunea. (C) 2017 Elsevier Inc. All rights reserved.</t>
  </si>
  <si>
    <t>0025-5564</t>
  </si>
  <si>
    <t>1879-3134</t>
  </si>
  <si>
    <t>10.1016/j.mbs.2017.07.010</t>
  </si>
  <si>
    <t>WOS:000411552100007</t>
  </si>
  <si>
    <t>Marlin, D; Newete, SW; Mayonde, SG; Smit, ER; Byrne, MJ</t>
  </si>
  <si>
    <t>Marlin, Danica; Newete, Solomon W.; Mayonde, Samalesu G.; Smit, Etienne R.; Byrne, Marcus J.</t>
  </si>
  <si>
    <t>Invasive Tamarix (Tamaricaceae) in South Africa: current research and the potential for biological control</t>
  </si>
  <si>
    <t>Most species of Tamarix originate in Eurasia and at least five species have become invasive around the world, including South Africa. However, T. usneoides is indigenous to southern Africa, where the potential for biological control of the invasive species is being investigated. Recent research on the invasive species is reviewed here with particular reference to these South African biocontrol efforts. The successful biological control programme against invasive Tamarix in the USA, using several species of "Tamarisk beetle", is being used as a guide for the South African research. The South African programme is complicated by firstly, the presence of the indigenous T. usneoides which raises the precision of host-specificity required, and secondly, the introduced and indigenous Tamarix have a high intrinsic value for phytoremediation of mine tailings dams in South Africa. The phylogenetic proximity of these Tamarix species to each other has contributed to this challenge, which has nevertheless been successfully addressed by molecular techniques used to separate the species. In addition, classical morphological techniques have been used to separate the Tamarisk beetles, so that now they can generally be matched to Tamarix tree species. Overall, it is concluded that given the broad knowledge now available on the ecology and identity of both the trees and their biocontrol agents, the prospects for successful biological control of Tamarix in South Africa are good.</t>
  </si>
  <si>
    <t>Marlin, Danica/J-4218-2019; Mayonde, Samalesu/N-9349-2017</t>
  </si>
  <si>
    <t>Mayonde, Samalesu/0000-0002-5115-3838; Byrne, Marcus/0000-0002-5155-2599; newete, solomon/0000-0001-5245-8732; Marlin, Danica/0000-0003-3153-5246</t>
  </si>
  <si>
    <t>10.1007/s10530-017-1501-6</t>
  </si>
  <si>
    <t>WOS:000411148400014</t>
  </si>
  <si>
    <t>Pinones-Tapia, D; Rios, RS; Gianoli, E</t>
  </si>
  <si>
    <t>Pinones-Tapia, Daniel; Rios, Rodrigo S.; Gianoli, Ernesto</t>
  </si>
  <si>
    <t>Pupal colour dimorphism in a desert swallowtail (Lepidoptera: Papilionidae) is driven by changes in food availability, not photoperiod</t>
  </si>
  <si>
    <t>1. The swallowtail butterfly Battus polydamas archidamas Boisduval, 1936, exhibits polyphenism for pupal coloration (green and brown). It is distributed across arid regions with winter rains and is monophagous on Aristolochia plants, which emerge after the winter rains and dry out the during summer. Thus, day length does not covary positively with host plant productivity. It was hypothesised that pupal colour was driven by food availability, not photoperiod. The benefits of pupal coloration matching the colour of pupation sites in terms of field survival were also investigated to evaluate the adaptive value of pupa colour. 2. Larvae were reared under a factorial array of two photoperiods (LD 10: 14 h and LD 14: 10 h) and two food availability regimes (leaves ad libitum and available every other day) to assess the frequency of green and brown pupae. Field survival of green and brown pupae was quantified in three commonly used habitats that differ in background coloration (cacti, rocks and shrubs). 3. Food availability determined pupal colour. Larvae in the ad libitum regime resulted mostly in green pupae, while those with restricted food were mostly brown. In contrast, photoperiod did not influence pupal colour. Survival probability of pupae placed on cacti was higher than those placed on rocks and shrubs, and the lowest predation risk across habitats was for green pupae on cacti. 4. Food availability plays a major role in the seasonal polyphenism for pupal colour of specialist butterflies inhabiting arid environments with winter rains.</t>
  </si>
  <si>
    <t>Gianoli, Ernesto/A-7984-2015</t>
  </si>
  <si>
    <t>Gianoli, Ernesto/0000-0003-4246-8640</t>
  </si>
  <si>
    <t>10.1111/een.12430</t>
  </si>
  <si>
    <t>WOS:000409093100012</t>
  </si>
  <si>
    <t>Reznik, SY; Belyakova, NA; Ovchinnikov, AN; Ovchinnikova, AA</t>
  </si>
  <si>
    <t>Reznik, S. Ya.; Belyakova, N. A.; Ovchinnikov, A. N.; Ovchinnikova, A. A.</t>
  </si>
  <si>
    <t>INFLUENCE OF DENSITY-DEPENDENT FACTORS ON LARVAL DEVELOPMENT IN NATIVE AND INVASIVE POPULATIONS OF &amp;ITHARMONIA AXYRIDIS&amp;IT (COLEOPTERA, COCCINELLIDAE)</t>
  </si>
  <si>
    <t>Effects of the number of larvae per Petri dish (1, 5, and 10) on the pre-imaginal development of individuals of native (Irkutsk, southern Siberia) and invasive (Sochi, northern Caucasus) populations of the harlequin lady-bird, Harmonia axyridis were investigated in the laboratory. The experiments were conducted under short (12 h) and long (18 h) day conditions, the larvae were fed with the green peach aphid, Myzus persicae or with eggs of the grain moth, Sitotroga cerealella. An increase in the number of larvae developed in one Petri dish resulted in a significant decrease in the rate of development in individuals from both populations which fed on aphids. Survival decreased with an increase in the number of larvae developed in one Petri dish with feeding on both prey species, but only due to larvae from the invasive population of H. axyridis. The weight of emerging adults decreased with the number of larvae per dish in individuals from both study populations, but only when fed on aphids. These data suggest that the influence of density-dependent factors on the development of H. axyridis depends significantly on larval prey species. In addition, larvae from the invasive population have somewhat more aggressive interactions with competitors, this possibly having been one of the prerequisites for invasion.</t>
  </si>
  <si>
    <t>10.7868/S0044513417070133</t>
  </si>
  <si>
    <t>WOS:000414505800006</t>
  </si>
  <si>
    <t>Ryan, SF; Fontaine, MC; Scriber, JM; Pfrender, ME; O'Neil, ST; Hellmann, JJ</t>
  </si>
  <si>
    <t>Ryan, Sean F.; Fontaine, Michael C.; Scriber, J. Mark; Pfrender, Michael E.; O'Neil, Shawn T.; Hellmann, Jessica J.</t>
  </si>
  <si>
    <t>Patterns of divergence across the geographic and genomic landscape of a butterfly hybrid zone associated with a climatic gradient</t>
  </si>
  <si>
    <t>Hybrid zones are a valuable tool for studying the process of speciation and for identifying the genomic regions undergoing divergence and the ecological (extrinsic) and nonecological (intrinsic) factors involved. Here, we explored the genomic and geographic landscape of divergence in a hybrid zone between Papilio glaucus and Papilio canadensis. Using a genome scan of 28,417 ddRAD SNPs, we identified genomic regions under possible selection and examined their distribution in the context of previously identified candidate genes for ecological adaptations. We showed that differentiation was genomewide, including multiple candidate genes for ecological adaptations, particularly those involved in seasonal adaptation and host plant detoxification. The Z chromosome and four autosomes showed a disproportionate amount of differentiation, suggesting genes on these chromosomes play a potential role in reproductive isolation. Cline analyses of significantly differentiated genomic SNPs, and of species-diagnostic genetic markers, showed a high degree of geographic coincidence (81%) and concordance (80%) and were associated with the geographic distribution of a climate-mediated developmental threshold (length of the growing season). A relatively large proportion (1.3%) of the outliers for divergent selection were not associated with candidate genes for ecological adaptations and may reflect the presence of previously unrecognized intrinsic barriers between these species. These results suggest that exogenous (climate-mediated) and endogenous (unknown) clines may have become coupled and act together to reinforce reproductive isolation. This approach of assessing divergence across both the genomic and geographic landscape can provide insight about the interplay between the genetic architecture of reproductive isolation and endogenous and exogenous selection.</t>
  </si>
  <si>
    <t>Pfrender, Micheal E./C-5065-2019; Fontaine, Michael/G-5350-2011; Ryan, Sean/P-8763-2016</t>
  </si>
  <si>
    <t>Fontaine, Michael/0000-0003-1156-4154; Ryan, Sean/0000-0002-3105-7582</t>
  </si>
  <si>
    <t>10.1111/mec.14236</t>
  </si>
  <si>
    <t>WOS:000411717300012</t>
  </si>
  <si>
    <t>Kivela, SM; Friberg, M; Wiklund, C; Gotthard, K</t>
  </si>
  <si>
    <t>Kivela, Sami M.; Friberg, Magne; Wiklund, Christer; Gotthard, Karl</t>
  </si>
  <si>
    <t>Adaptive developmental plasticity in a butterfly: mechanisms for size and time at pupation differ between diapause and direct development</t>
  </si>
  <si>
    <t>Diapause (overwintering) and direct development are alternative developmental pathways in temperate insects. Diapause necessitates physiological preparations for dormancy, while direct development is associated with strong time constraints, resulting in selection for fast development under the direct development pathway. Physiological and behavioural preparations for pupation contribute to development time, so divergent selection in them is expected between the alternative developmental pathways. Critical mass for pupation induction is a central physiological parameter for the pupation process. Here, we compare the critical masses and the characteristics of the wandering stage - wandering taking place after the cessation of growth and before pupation - between diapausing and directly developing larvae in the butterfly Pieris napi. Critical mass estimation succeeded only for diapausing individuals, among which it was lower in females than in males, indicating an inter-pathway difference in the physiology of critical mass. Directly developing individuals wandered for a shorter time and distance and lost less mass before pupation than diapausing individuals. These physiological and behavioural differences represent adaptive phenotypic plasticity and contribute to fast development under direct development. Thus, the observed developmental plasticity in physiology offers a mechanistic explanation for adaptive life-history variation between alternative developmental pathways and sexual dimorphism.</t>
  </si>
  <si>
    <t>Kivela, Sami/0000-0002-6844-9168</t>
  </si>
  <si>
    <t>10.1093/biolinnean/blx047</t>
  </si>
  <si>
    <t>WOS:000409213700004</t>
  </si>
  <si>
    <t>Tseng, M</t>
  </si>
  <si>
    <t>Tseng, Michelle</t>
  </si>
  <si>
    <t>The Effect of Parasitism and Interpopulation Hybridization on Aedes albopictus (Diptera: Culicidae) Fitness</t>
  </si>
  <si>
    <t>Recent research in mosquito population genetics suggests that interpopulation hybridization has likely contributed to the rapid spread of the container-breeding mosquitoes. Here, I used laboratory experiments to investigate whether interpopulation Aedes (Stegomyia) albopictus (Skuse) F1 and F2 hybrids exhibit higher fitness than parental populations, and whether hybrid mosquito performance is related to infection by the coevolved protozoan parasite Ascogregarina taiwanensis (Lien and Levine). Overall, there were significant differences in development time, wing length, and survival between the two parental mosquito populations, but no difference in per capita growth rate r. Hybrid mosquitoes were generally intermediate in phenotype to the parentals, except that F2 females were significantly larger than the midparent average. In addition, As. taiwanensis parasites produced fewest oocysts when they were reared in hosts of hybrid origin. These data suggest that hybridization between previously isolated mosquito populations can result in slight increases in potential mosquito reproductive success, via increased hybrid body size, and via the temporary escape from coevolved parasites. These findings are significant because studies have shown that even slight hybrid vigor can have positive fitness consequences for population persistence. Although this was a laboratory experiment extending only to the F2 generation, many other invasive insects also carry coevolved parasites, and thus the patterns seen in this mosquito system may be broadly relevant.</t>
  </si>
  <si>
    <t>10.1093/jme/tjx075</t>
  </si>
  <si>
    <t>WOS:000409133700019</t>
  </si>
  <si>
    <t>Schebeck, M; Hansen, EM; Schopf, A; Ragland, GJ; Stauffer, C; Bentz, BJ</t>
  </si>
  <si>
    <t>Schebeck, Martin; Hansen, E. Matthew; Schopf, Axel; Ragland, Gregory J.; Stauffer, Christian; Bentz, Barbara J.</t>
  </si>
  <si>
    <t>Diapause and overwintering of two spruce bark beetle species</t>
  </si>
  <si>
    <t>Diapause, a strategy to endure unfavourable conditions (e.g. cold winters) is commonly found in ectothermic organisms and is characterized by an arrest of development and reproduction, a reduction of metabolic rate, and an increased resistance to adversity. Diapause, in addition to adaptations for surviving low winter temperatures, significantly influences phenology, voltinism and ultimately population growth. We review the literature on diapause and overwintering behaviour of two bark beetle species that affect spruce-dominated forests in the northern hemisphere, and describe and compare how these strategies can influence population dynamics. The European spruce bark beetle Ips typographus (L.) (Coleoptera, Curculionidae) is the most important forest pest of Norway spruce in Europe. It enters an adult reproductive diapause that might be either facultative or obligate. Obligate diapausing beetles are considered strictly univoltine, entering this dormancy type regardless of environmental cues. Facultative diapausing individuals enter diapause induced by photoperiod, modified by temperature, thus being potentially multivoltine. The spruce beetle Dendroctonus rufipennis (Kirby) (Coleoptera: Curculionidae) infests all spruce species in its natural range in North America. A facultative prepupal diapause is averted by relatively warm temperatures, resulting in a univoltine life cycle, whereas cool temperatures induce prepupal diapause leading to a semivoltine cycle. An adult obligate diapause in D. rufipennis could limit bi- or multivoltinism. We discuss and compare the influence of diapause and overwinter survival on voltinism and population dynamics of these two species in a changing climate and provide an outlook on future research.</t>
  </si>
  <si>
    <t>Schebeck, Martin/0000-0001-7376-4878</t>
  </si>
  <si>
    <t>10.1111/phen.12200</t>
  </si>
  <si>
    <t>WOS:000409281600002</t>
  </si>
  <si>
    <t>Ragland, GJ; Keep, E</t>
  </si>
  <si>
    <t>Ragland, Gregory J.; Keep, Evan</t>
  </si>
  <si>
    <t>Comparative transcriptomics support evolutionary convergence of diapause responses across Insecta</t>
  </si>
  <si>
    <t>Diapause is a common phenotype that is broadly phylogenetically dispersed across Insecta and appears to have multiple evolutionary origins. Nevertheless, there are clear commonalities in diapause regulation across insect taxa. In the present study, we report a meta-analysis of diapause whole transcriptomic data sets from 11 different insect species that addresses three questions: (i) how similar are whole-transcriptome diapause responses across species within and across different diapause life-cycle stages; (ii) do the most closely-related species demonstrate the most similar diapause responses within and across diapause life-cycle stages (the existence of phylogenetic signal); and (iii) is there a core set of regulatory genes that universally associate with insect diapause at the transcript level? The included species are mostly Dipterans (n=9), plus one species each from Lepidoptera and Hymenoptera. The group includes multiple species that enter diapause as either larvae, pupae or adults. We establish a set of 4791 orthologous transcript sequences with expression data acquired from published studies of diapause transcriptomes. We find no support for phylogenetic signal. Transcriptomic responses of nondipterans clustered within rather than outside of Dipteran responses. However, expression profiles do tend to cluster with the diapause stage of developmental arrest, although this pattern is only moderately supported. We identify a statistically significant set of 542 orthologues (11% of all orthologues) that are commonly differentially regulated during diapause across all included species. From this core set, we identify candidate genes participating in circadian rhythmicity, insulin signalling and Wnt signalling, which are pathways previously associated with insect diapause development. Clustering relationships among species are most consistent with evolutionary convergence of the shared transcriptomic response, although we are unable to determine whether this reflects convergence of the diapause initiation, maintenance or termination phases.</t>
  </si>
  <si>
    <t>10.1111/phen.12193</t>
  </si>
  <si>
    <t>WOS:000409281600007</t>
  </si>
  <si>
    <t>Yang, F; Sendi, JJ; Johns, RC; Takeda, M</t>
  </si>
  <si>
    <t>Yang, Fan; Sendi, Jalal Jalali; Johns, R. C.; Takeda, Makio</t>
  </si>
  <si>
    <t>Haplotype diversity of mtCOI in the fall webworm Hyphantria cunea (Lepidoptera: Arctiidae) in introduced regions in China, Iran, Japan, Korea, and its homeland, the United States</t>
  </si>
  <si>
    <t>Hyphantria cunea (Drury) has colonized many countries outside its native range of North America and has become a model species for studies of the colonization and subsequent adaptation of agricultural pests. Molecular genetic analyses can clarify the origin and subsequent adaptations to non-native habitats. Using the mitochondrial COI gene, we examined the genetic relationships between invasive populations (China, Iran, Japan, and Korea) and native populations (i.e., the United States). The Jilin (China) and Guilan (Iran) populations showed nine previously unknown haplotypes that differed from those found in the south-central United States, suggesting multiple colonization events and different regions of invasion. A dominant mtDNA haplotype in populations in the United States was shared by all of the populations investigated, suggesting that H. cunea with that haplotype have successfully colonized China, Iran, Japan, and Korea.</t>
  </si>
  <si>
    <t>Sendi, Jalal Jalali/C-5364-2017</t>
  </si>
  <si>
    <t>Sendi, Jalal Jalali/0000-0002-4917-1068</t>
  </si>
  <si>
    <t>10.1007/s13355-017-0491-2</t>
  </si>
  <si>
    <t>WOS:000406291000005</t>
  </si>
  <si>
    <t>Nomano, FY; Kasuya, N; Matsuura, A; Suwito, A; Mitsui, H; Buffington, ML; Kimura, MT</t>
  </si>
  <si>
    <t>Nomano, Fumiaki Y.; Kasuya, Nazuki; Matsuura, Akira; Suwito, Awit; Mitsui, Hideyuki; Buffington, Matthew L.; Kimura, Masahito T.</t>
  </si>
  <si>
    <t>Genetic differentiation of Ganaspis brasiliensis (Hymenoptera: Figitidae) from East and Southeast Asia</t>
  </si>
  <si>
    <t>Ganaspis brasiliensis (Ihering) (Hymenoptera: Figitidae: Eucoilinae) is a Drosophila parasitoid that has often been misidentified as G. xanthopoda (Ashmead) in recent studies. This study aims to clarify genetic differentiation of G. brasiliensis based on the nucleotide sequences of the mitochondrial cytochrome oxidase subunit 1 (CO1) gene and three nuclear DNA regions, the inter-transcribed spacers 1 and 2 (ITS1 and ITS2) and putative 60S ribosomal protein L37 (RpL37), as well as crossing experiments. Four lineages are recognized in individuals assigned as G. basiliensis by morphology, (1) individuals occurring in Japan and probably South Korea, (2) individuals from a small subtropical island of Japan, Iriomote-jima, (3) individuals from temperate lowlands of Japan and high altitude areas of Southeast Asia, and (4) individuals occurring widely in Asia, America, Hawaii and Africa. The first lineage is a specialist of Drosophila suzukii (Matsumura), a pest of fresh fruit, and also the fourth lineage has a capacity to parasitize this pest species. The first, third and fourth lineages occur sympatrically at least in Tokyo. The third and fourth lineages differed in mate choice and host use to some extent, but post-mating isolation between them was almost absent.</t>
  </si>
  <si>
    <t>10.1007/s13355-017-0493-0</t>
  </si>
  <si>
    <t>WOS:000406291000008</t>
  </si>
  <si>
    <t>Ragland, GJ; Doellman, MM; Meyers, PJ; Hood, GR; Egan, SP; Powell, THQ; Hahn, DA; Nosil, P; Feder, JL</t>
  </si>
  <si>
    <t>Ragland, Gregory J.; Doellman, Meredith M.; Meyers, Peter J.; Hood, Glen R.; Egan, Scott P.; Powell, Thomas H. Q.; Hahn, Daniel A.; Nosil, Patrik; Feder, Jeffrey L.</t>
  </si>
  <si>
    <t>A test of genomic modularity among life-history adaptations promoting speciation with gene flow</t>
  </si>
  <si>
    <t>Speciation with gene flow may require adaptive divergence of multiple traits to generate strong ecologically based reproductive isolation. Extensive negative pleiotropy or physical linkage of genes in the wrong phase affecting these diverging traits may therefore hinder speciation, while genetic independence or "modularity" among phenotypic traits may reduce constraints and facilitate divergence. Here, we test whether the genetics underlying two components of diapause life history, initial diapause intensity and diapause termination timing, constrain differentiation between sympatric hawthorn and apple-infesting host races of the fly Rhagoletis pomonella through analysis of 10,256 SNPs measured via genotyping-by-sequencing (GBS). Loci genetically associated with diapause termination timing were mainly observed for SNPs mapping to chromosomes 1-3 in the genome, most notably for SNPs displaying higher levels of linkage disequilibrium (LD), likely due to inversions. In contrast, selection on initial diapause intensity affected loci on all five major chromosomes of the genome, specifically those showing low levels of LD. This lack of overlap in genetically associated loci suggests that the two diapause phenotypes are largely modular. On chromosome 2, however, intermediate level LD loci and a subgroup of high LD loci displayed significant negative relationships between initial diapause intensity and diapause termination time. These gene regions on chromosome 2 therefore affected both traits, while most regions were largely independent. Moreover, loci associated with both measured traits also tended to exhibit highly divergent allele frequencies between the host races. Thus, the presence of nonover-lapping genetic modules likely facilitates simultaneous, adaptive divergence for the measured life-history components.</t>
  </si>
  <si>
    <t>10.1111/mec.14178</t>
  </si>
  <si>
    <t>WOS:000406361200008</t>
  </si>
  <si>
    <t>Goubert, Clement/AAG-6228-2019; Vieira, Cristina/Q-3137-2017</t>
  </si>
  <si>
    <t>Goubert, Clement/0000-0001-8034-5559; Vieira, Cristina/0000-0003-3414-3993; Minard, Guillaume/0000-0002-2079-8844; valiente moro, claire/0000-0002-7193-405X</t>
  </si>
  <si>
    <t>Bitume, EV; Bean, D; Stahlke, AR; Hufbauer, RA</t>
  </si>
  <si>
    <t>Bitume, E. V.; Bean, D.; Stahlke, A. R.; Hufbauer, R. A.</t>
  </si>
  <si>
    <t>Hybridization affects life-history traits and host specificity in Diorhabda spp</t>
  </si>
  <si>
    <t>Hybridization is an influential evolutionary process that has been viewed alternatively as an evolutionary dead-end or as an important creative evolutionary force. In colonizing species, such as introduced biological control agents, hybridization can offset losses in genetic variation due to population bottlenecks and genetic drift. Increased genetic variation associated with hybridization could benefit biological control programs, by increasing the chances of establishment success. However, hybridization also can lead to the emergence of transgressive phenotypes, potentially including changes in host use; an important consideration when assessing potential non-target impacts of planned agents. In a series of laboratory experiments, we investigated the effects of hybridization between three species of Diorhabda released to control invasive Tamarix(saltcedar), evaluating effects on development time, adult mass, and fecundity over two generations for all three cross types, and over a third generation for one cross. Depending on the cross, hybridization had either a positive or neutral impact on the measured traits. We evaluated preference for the target (saltcedar) relative to a non-target host Tamarix aphylla (athel), and found hybridization influenced preference in two of the three cross types, demonstrating the possibility for hybridization to shape host use. The overall effects of hybridization varied by cross, suggesting that the outcome of hybridization will be difficult to predict a priori.</t>
  </si>
  <si>
    <t>Hufbauer, Ruth/0000-0002-8270-0638</t>
  </si>
  <si>
    <t>10.1016/j.biocontrol.2017.05.009</t>
  </si>
  <si>
    <t>WOS:000403735600007</t>
  </si>
  <si>
    <t>Shragai, T; Tesla, B; Murdock, C; Harrington, LC</t>
  </si>
  <si>
    <t>Shragai, Talya; Tesla, Blanka; Murdock, Courtney; Harrington, Laura C.</t>
  </si>
  <si>
    <t>Zika and chikungunya: mosquito-borne viruses in a changing world</t>
  </si>
  <si>
    <t>The reemergence and growing burden of mosquito-borne virus infections have incited public fear and growing research efforts to understand the mechanisms of infection-associated health outcomes and to provide better approaches for mosquito vector control. While efforts to develop therapeutics, vaccines, and novel genetic mosquito-control technologies are underway, many important underlying ecological questions remain that could significantly enhance our understanding and ability to predict and prevent transmission. Here, we review the current knowledge about the transmission ecology of two recent arbovirus invaders, the chikungunya and Zika viruses. We introduce the viruses and mosquito vectors, highlighting viral biology, historical routes of transmission, and viral mechanisms facilitating rapid global invasion. In addition, we review factors contributing to vector global invasiveness and transmission efficiency. We conclude with a discussion of how human-induced biotic and abiotic environmental changes facilitate mosquito-borne virus transmission, emphasizing critical gaps in understanding. These knowledge gaps are tremendous; much of our data on basic mosquito ecology in the field predate 1960, and the mosquitoes themselves, as well as the world they live in, have substantially changed. A concerted investment in understanding the basic ecology of these vectors, which serve as the main drivers of pathogen transmission in both wildlife and human populations, is now more important than ever.</t>
  </si>
  <si>
    <t>1749-6632</t>
  </si>
  <si>
    <t>10.1111/nyas.13306</t>
  </si>
  <si>
    <t>WOS:000406832400004</t>
  </si>
  <si>
    <t>Diniz, DFA; de Albuquerque, CMR; Oliva, LO; de Melo-Santos, MAV; Ayres, CFJ</t>
  </si>
  <si>
    <t>Araujo Diniz, Diego Felipe; Ribeiro de Albuquerque, Cleide Maria; Oliva, Luciana Oliveira; Varjal de Melo-Santos, Maria Alice; Junqueira Ayres, Constancia Flavia</t>
  </si>
  <si>
    <t>Diapause and quiescence: dormancy mechanisms that contribute to the geographical expansion of mosquitoes and their evolutionary success</t>
  </si>
  <si>
    <t>Mosquitoes are insects belonging to the order Diptera and family Culicidae. They are distributed worldwide and include approximately 3500 species, of which about 300 have medical and veterinary importance. The evolutionary success of mosquitoes, in both tropical and temperate regions, is due to the various survival strategies these insects have developed throughout their life histories. Of the many adaptive mechanisms, diapause and quiescence, two different types of dormancy, likely contribute to the establishment, maintenance and spread of natural mosquito populations. This review seeks to objectively and coherently describe the terms diapause and quiescence, which can be confused in the literature because the phenotypic effects of these mechanisms are often similar.</t>
  </si>
  <si>
    <t>10.1186/s13071-017-2235-0</t>
  </si>
  <si>
    <t>WOS:000404074700001</t>
  </si>
  <si>
    <t>Sakamoto, Y; Yago, M</t>
  </si>
  <si>
    <t>Sakamoto, Yoshiko; Yago, Masaya</t>
  </si>
  <si>
    <t>Potential for interspecific hybridization between Zizina emelina and Zizina otis (Lepidoptera: Lycaenidae)</t>
  </si>
  <si>
    <t>Environmental changes such as global warming and biological invasion caused by human activities raise the possibility of secondary contact between the endangered butterfly species Zizina emelina and its sibling species Zizina otis in Japan. To assess the possible risks from their habitats overlapping, we investigated the potential for hybridization and the development of F1 individuals. We observed successful mating of the two sibling species under artificial conditions. The presence of a postzygotic hybridization barrier was supported by the delay of larval development only in females; a delay did not occur in males. Existence of the barrier was also supported by a decreased egg hatching rate in one brood; this was likely associated with infection with Wolbachia, a bacterium manipulating the reproductive capability of its host. The size and wing markings of F1 hybrid individuals were intermediate between those of the two species. These results suggest that, if Z. emelina and Z. otis are distributed sympatrically in the future, there is a possibility of introgression and reproductive interference between the two species, which would increase the risk of decline of each species.</t>
  </si>
  <si>
    <t>10.1007/s10841-017-9991-1</t>
  </si>
  <si>
    <t>WOS:000404178700014</t>
  </si>
  <si>
    <t>Jing, J; Xia, LD; Li, K</t>
  </si>
  <si>
    <t>Jing, Jun; Xia, Lingdan; Li, Kai</t>
  </si>
  <si>
    <t>Development of defoliating insects and their preferences for host plants under varying temperatures in a subtropical evergreen forest in eastern China</t>
  </si>
  <si>
    <t>FRONTIERS OF EARTH SCIENCE</t>
  </si>
  <si>
    <t>The aim of this work was to understand the development of defoliating insects and their preferences for host plants under varying temperatures in a subtropical evergreen broad-leaved forest in China. We measured the main developmental parameters of three typical defoliating insects (i.e., Ourapteryx ebuleata szechuana, Biston marginata, and Euproctis angulata) and their preferences for five host plants at temperatures from 16A degrees C to 31A degrees C at 3A degrees C intervals in the Tiantong National Forest Research station in eastern China. The results showed the following. 1) An appropriate rise in temperature increases the survival rate with an increase in the number of offspring. The developmental durations for these three insects were shortened, and pupal weight increased with an increase in temperature. 2) A shift in the preference for host plants for these three insects was observedat elevated temperatures. They all preferred to feed on Schima superba and Castanopsis sclerophylla at elevated temperatures, showing an opposite response to the other three plants. The daily leaf consumption of the three insects was positively correlated with their feeding preference, with more leaves being consumed from the plants they preferred. 3) For O. ebuleata szechuana larvae, daily leaf consumption initially increased and then decreased with increasing temperatures. In contrast, Biston marginata and Euproctis angulata larvae consumed more leaves at elevated temperatures. The feeding preferences of O. ebuleata szechuana and Biston marginata were more sensitive to changing temperatures than that of Euproctis angulata laevae. We concluded that increased numbers of offspring and generations, pupal weights, and a shift in preference to two plants for these three defoliating insects might lead to severe damage to these two plants which would enhance the fragmentation and decrease the stability of the forest communities under changing temperatures. Meanwhile, the variations in the responses of defoliating insects to the changing temperatures should be taken into consideration for the pest management of forests to adapt to the changing climate.</t>
  </si>
  <si>
    <t>2095-0195</t>
  </si>
  <si>
    <t>2095-0209</t>
  </si>
  <si>
    <t>10.1007/s11707-016-0582-3</t>
  </si>
  <si>
    <t>WOS:000402454100010</t>
  </si>
  <si>
    <t>Hill, MP; Gallardo, B; Terblanche, JS</t>
  </si>
  <si>
    <t>Hill, Matthew P.; Gallardo, Belinda; Terblanche, John S.</t>
  </si>
  <si>
    <t>A global assessment of climatic niche shifts and human influence in insect invasions</t>
  </si>
  <si>
    <t>Aim: Non-native invasive insects have major impacts on ecosystem function, agricultural production and human health. To predict the geographical distributions of these species, correlative ecological niche models (ENMs) are typically used. Such methods rely on assumptions of niche conservatism, although there is increasing evidence that many species undergo niche shifts during invasions. The magnitude and direction of niche shifts, however, is likely to vary within and between taxonomic groups, highlighting that an assessment of potential niche shifts in such insects is required. Location: Global. Time period: Current. Major taxa studied: Insects. Methods: We compile a novel database of 22 globally invasive, non-native insect species and test for niche expansion and unfilling across this group. We examine if factors such as the native range size, poleward shifts and human influence may be associated with observed niche changes. Finally, we construct ENMs and examine the reliability of their predictions in light of our niche shift results. Results: Niche expansion was apparent in 12 of the 22 species, suggesting that altered species-climate relationships during invasion is common for this group. Likewise, niche unfilling occurred in 15 of the species. Increasing human disturbance (combining human population, transport networks and land use) explained 40% of observed niche expansions and 54% of incidents of niche unfilling. Niche metrics and ENM performance were sensitive to the choice of background extents. Main conclusions: Many non-native insects expand into new climates in their invasive ranges. The prevalence of niche unfilling across this group suggests climate disequilibrium and the potential for further range expansion. Non-native invasive insects tend to invade areas with similar human disturbance to their native range, and habitat accessibility appears important for these species to achieve their full invasion range potential. Ideally, ENMs should not be used in isolation for this group, but should be coupled with other methods or experiments to test for potential niche change.</t>
  </si>
  <si>
    <t>Gallardo, Belinda/H-9038-2013</t>
  </si>
  <si>
    <t>Gallardo, Belinda/0000-0002-1552-8233; Hill, Matthew/0000-0002-7762-5258</t>
  </si>
  <si>
    <t>10.1111/geb.12578</t>
  </si>
  <si>
    <t>WOS:000401993200006</t>
  </si>
  <si>
    <t>Hoffmann, AA</t>
  </si>
  <si>
    <t>Hoffmann, Ary A.</t>
  </si>
  <si>
    <t>Rapid adaptation of invertebrate pests to climatic stress?</t>
  </si>
  <si>
    <t>There is surprisingly little information on adaptive responses of pests and disease vectors to climatic stresses even though the short generation times and large population sizes associated with pests make rapid adaptation likely. Most evidence of adaptive differentiation has been obtained from geographic comparisons and these can directly or indirectly indicate rates of adaptation where historical data on invasions are available. There is very little information on adaptive shifts in pests detected through molecular comparisons even though the genomes of many pests are now available and can help to identify markers underlying adaptation. While the limited evidence available points to frequent rapid adaptation that can affect pest and disease vector control, constraints to adaptation are also evident and a predictive framework around the likelihood and limits of rapid adaptation is required.</t>
  </si>
  <si>
    <t>10.1016/j.cois.2017.04.009</t>
  </si>
  <si>
    <t>WOS:000408176400004</t>
  </si>
  <si>
    <t>Terbot, JW; Gaynor, RL; Linnen, CR</t>
  </si>
  <si>
    <t>Terbot, John W., II; Gaynor, Ryan L.; Linnen, Catherine R.</t>
  </si>
  <si>
    <t>Gregariousness does not vary with geography, developmental stage, or group relatedness in feeding redheaded pine sawfly larvae</t>
  </si>
  <si>
    <t>Aggregations are widespread across the animal kingdom, yet the underlying proximate and ultimate causes are still largely unknown. An ideal system to investigate this simple, social behavior is the pine sawfly genus Neodiprion, which is experimentally tractable and exhibits interspecific variation in larval gregariousness. To assess intraspecific variation in this trait, we characterized aggregative tendency within a single widespread species, the redheaded pine sawfly (N.lecontei). To do so, we developed a quantitative assay in which we measured interindividual distances over a 90-min video. This assay revealed minimal behavioral differences: (1) between early-feeding and late-feeding larval instars, (2) among larvae derived from different latitudes, and (3) between groups composed of kin and those composed of nonkin. Together, these results suggest that, during the larval feeding period, the benefits individuals derive from aggregating outweigh the costs and that this cost-to-benefit ratio does not vary dramatically across space (geography) or ontogeny (developmental stage). In contrast to the feeding larvae, our assay revealed a striking reduction in gregariousness following the final larval molt in N.lecontei. We also found some intriguing interspecific variation: While N.lecontei and N.maurus feeding larvae exhibit significant aggregative tendencies, feeding N.compar larvae do not aggregate at all. These results set the stage for future work investigating the proximate and ultimate mechanisms underlying developmental and interspecific variation in larval gregariousness across Neodiprion.</t>
  </si>
  <si>
    <t>10.1002/ece3.2952</t>
  </si>
  <si>
    <t>WOS:000403273000006</t>
  </si>
  <si>
    <t>Taber, ED; Hutchinson, ML; Smithwick, EAH; Blanford, JI</t>
  </si>
  <si>
    <t>Taber, Eric D.; Hutchinson, Michael L.; Smithwick, Erica A. H.; Blanford, Justine I.</t>
  </si>
  <si>
    <t>A decade of colonization: the spread of the Asian tiger mosquito in Pennsylvania and implications for disease risk</t>
  </si>
  <si>
    <t>In recent decades, the Asian tiger mosquito expanded its geographic range throughout the northeastern United States, including Pennsylvania. The establishment of Aedes albopictus in novel areas raises significant public health concerns, since this species is a highly competent vector of several arboviruses, including chikungunya, West Nile, and dengue. In this study, we used geographic information systems (GIS) to examine a decade of colonization by Ae. albopictus throughout Pennsylvania between 2001 and 2010. We examined the spatial and temporal distribution of Ae. albopictus using spatial statistical analysis and examined the risk of dengue virus transmission using a model that captures the probability of transmission. Our findings show that since 2001, the Ae. albopictus population in Pennsylvania has increased, becoming established and expanding in range throughout much of the state. Since 2010, imported cases of dengue fever have been recorded in Pennsylvania. Imported cases of dengue, in combination with summer temperatures conducive for virus transmission, raise the risk of local disease transmission.</t>
  </si>
  <si>
    <t>10.1111/jvec.12234</t>
  </si>
  <si>
    <t>WOS:000404620900003</t>
  </si>
  <si>
    <t>Kindlmann, P; Honek, A; Martinkova, Z</t>
  </si>
  <si>
    <t>Kindlmann, Pavel; Honek, Alois; Martinkova, Zdenka</t>
  </si>
  <si>
    <t>Spreading of alien species and diversity of communities</t>
  </si>
  <si>
    <t>A new species invading a new area may cause a decrease in diversity of the community already present there. Comparison of temporal changes in species diversity of the "new" community (including alien species) with those of the "original" community (including only native species) may clarify our understanding of the effect of alien species. Using a simulation-based modelling approach we considered several scenarios describing the invasion of native communities by alien species and calculated the trends in Shannon-Wiener indices and in the numbers of species of the "original" and "new" communities during the course of the invasion. We found that despite a large increase in the population size of the invasive alien species the diversity of the original community may be little affected. Native species numbers may stay relatively constant for a long time and then suddenly collapse. The results indicate some possibly still concealed consequences of the spread of the invasive ladybird Harmonia axyridis (Pallas).</t>
  </si>
  <si>
    <t>Kindlmann, Pavel/H-7718-2014</t>
  </si>
  <si>
    <t>10.1007/s10526-017-9787-y</t>
  </si>
  <si>
    <t>WOS:000400990600010</t>
  </si>
  <si>
    <t>Dhillon, MK; Hasan, F; Tanwar, AK; Bhadauriya, AS</t>
  </si>
  <si>
    <t>Dhillon, M. K.; Hasan, F.; Tanwar, A. K.; Bhadauriya, A. S.</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</si>
  <si>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</si>
  <si>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 degrees C + 12L: 12D, 22 degrees C + 11.5L: 12.5D, 18 degrees C + 11L: 13D, 14 degrees C + 10.5L: 13.5D and 10 degrees C + 10L: 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</si>
  <si>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10.1017/S0007485316000870</t>
  </si>
  <si>
    <t>WOS:000400957800002</t>
  </si>
  <si>
    <t>Camacho-Cervantes, M; Ortega-Iturriaga, A; Del-Val, E</t>
  </si>
  <si>
    <t>Camacho-Cervantes, Morelia; Ortega-Iturriaga, Adrian; del-Val, Ek</t>
  </si>
  <si>
    <t>From effective biocontrol agent to successful invader: the harlequin ladybird (Harmonia axyridis) as an example of good ideas that could go wrong</t>
  </si>
  <si>
    <t>The use of biological control agents to control pests is an alternative to pesticides and a tool to manage invasive alien species. However, biocontrol agents can themselves become invasive species under certain conditions. The harlequin ladybird (Harmonia axyridis) is a native Asian biocontrol agent that has become a successful invader. We reviewed articles containing Harmonia axyridis to gather information on its presence and surveyed entomologists researching Coccinellidae around the world to investigate further insights about the current distribution, vectors of introduction, habitat use and threats this species pose. The harlequin ladybird has established populations in at least 59 countries outside its native range. Twenty six percent of the surveyed scientists considered it a potential threat to native Coccinellidae. Published studies and scientists suggest Adalia bipunctata, native to Europe, is under the highest risk of population declines. Strict policies should be incorporated to prevent its arrival to non-invaded areas and to prevent further expansion range. Managing invasive species is a key priority to prevent biodiversity loss and promote ecosystem services.</t>
  </si>
  <si>
    <t>del val, Ek/AAB-8343-2019</t>
  </si>
  <si>
    <t>e3296</t>
  </si>
  <si>
    <t>10.7717/peerj.3296</t>
  </si>
  <si>
    <t>WOS:000401844200009</t>
  </si>
  <si>
    <t>Eo, J; Kim, MH; Na, YE; Oh, YJ; Park, S</t>
  </si>
  <si>
    <t>Eo, Jinu; Kim, Myung-Hyun; Na, Young-Eun; Oh, Young-Ju; Park, Sangkyu</t>
  </si>
  <si>
    <t>Abiotic effects on the distributions of major insect species in agricultural fields</t>
  </si>
  <si>
    <t>We compared how abiotic factors affect the regional distributions of four insect groups (Dermaptera, Formicidae, Orthoptera and Diptera). Insects were collected using a pitfall trap from 36 agricultural field sites, and 31933 individuals encompassing 139 species were observed. The distribution pattern of dominant species was not obviously different among the four groups. Species richness (H) of Orthoptera showed a negative and positive correlation with precipitation and sunlight duration, respectively. Longitudinal zonation was the main distribution pattern of many dominant species. Overall, canonical correspondence analysis showed that temperature and precipitation were closely associated with the distribution of Orthoptera, but not that of Formicidae, implying that Formicidae may be affected less by abiotic factors compared to other taxonomic groups. Some orthopteran species such as Dianemobius nigrofasciatus and Polionemobius mikado showed a negative correlation with temperature. We suggest that these species can be categorized as susceptible to climate change. Our results also implied that the association between climate variables and distribution of insects should be evaluated at a species level.</t>
  </si>
  <si>
    <t>Park, Sangkyu/0000-0003-3049-0728</t>
  </si>
  <si>
    <t>10.1111/1748-5967.12207</t>
  </si>
  <si>
    <t>WOS:000402276400003</t>
  </si>
  <si>
    <t>Monnin, D; Kremer, N; Desouhant, E; Vavre, F</t>
  </si>
  <si>
    <t>Monnin, David; Kremer, Natacha; Desouhant, Emmanuel; Vavre, Fabrice</t>
  </si>
  <si>
    <t>Impact of Wolbachia on oxidative stress sensitivity in the parasitic wasp Asobara japonica</t>
  </si>
  <si>
    <t>The oxidative homeostasis is the balance between reactive oxygen species and antioxidant molecules. In addition to be considered as a key factor underlying life-history traits evolution, the oxidative homeostasis has been shown to be involved in many host-symbiont associations. Previous studies suggest an interaction between the bacterial endosymbiont Wolbachia and the oxidative homeostasis of some insect hosts. This interaction is likely to exert a strong influence on the host evolution, as it has been proposed in the wasp Asobara tabida, whose dependence upon Wolbachia is due to the evolutionary loss of its ability to regulate the oxidative homeostasis in the absence of the symbiont. Although such cases of complete dependence are rare, cases of insects having lost only a part of their autonomy over the control of the oxidative homeostasis might be more common. If so, one can expect that insects having coevolved with Wolbachia will be more sensitive to oxidative stress when cured of their symbionts. We tested this hypothesis by studying the effects of an experimentally-induced oxidative stress on various life-history traits of Asobara japonica, a species closely related to A. tabida. For most of the life-history traits studied, the sensitivity of the wasps to oxidative stress did not correlate with their infection status. The only exception was the parasitic success. However, contrarily to our expectation, the sensitivity to oxidative stress was increased, rather than decreased, when Wolbachia was present. This result suggests that Wolbachia does not participate to mitigate oxidative stress in A. japonica, and that on the contrary its presence might still be costly in stressful environments.</t>
  </si>
  <si>
    <t>vavre, fabrice/N-2945-2017; Kremer, Natacha/AAC-2877-2019</t>
  </si>
  <si>
    <t>vavre, fabrice/0000-0003-0909-2936; Kremer, Natacha/0000-0001-5678-9416; DESOUHANT, Emmanuel/0000-0003-0317-4463</t>
  </si>
  <si>
    <t>e0175974</t>
  </si>
  <si>
    <t>10.1371/journal.pone.0175974</t>
  </si>
  <si>
    <t>WOS:000399875900078</t>
  </si>
  <si>
    <t>A combination of sexual and ecological divergence contributes to rearrangement spread during initial stages of speciation</t>
  </si>
  <si>
    <t>Chromosomal rearrangements between sympatric species often contain multiple loci contributing to assortative mating, local adaptation and hybrid sterility. When and how these associations arise during the process of speciation remains a subject of debate. Here, we address the relative roles of local adaptation and assortative mating on the dynamics of rearrangement evolution by studying how a rearrangement co-varies with sexual and ecological trait divergence within a species. Previously, a chromosomal rearrangement that suppresses recombination on the Z (sex) chromosome was identified in European corn borer moths (Ostrinia nubilalis). We further characterize this recombination suppressor and explore its association with variation in sex pheromone communication and seasonal ecological adaptation in pairs of populations that are divergent in one or both of these characteristics. Direct estimates of recombination suppression in pedigree mapping families indicated that more than 39% of the Z chromosome (encompassing up to similar to 10 megabases and similar to 300 genes) resides within a non-recombining unit, including pheromone olfactory receptor genes and a major quantitative trait locus that contributes to ecotype differences (Pdd). Combining direct and indirect estimates of recombination suppression, we found that the rearrangement was occasionally present between sexually isolated strains (E vs. Z) and between divergent ecotypes (univoltine vs. bivoltine). However, it was only consistently present when populations differed in both sexual and ecological traits. Our results suggest that independent of the forces that drove the initial establishment of the rearrangement, a combination of sexual and ecological divergence is required for rearrangement spread during speciation.</t>
  </si>
  <si>
    <t>Kahne, Shoshanna/0000-0002-4483-4707; Dopman, Erik/0000-0002-8633-5527; Coates, Brad/0000-0001-8908-1529; Kozak, Genevieve/0000-0001-6413-1403</t>
  </si>
  <si>
    <t>10.1111/mec.14036</t>
  </si>
  <si>
    <t>WOS:000400334600010</t>
  </si>
  <si>
    <t>Caporale, A; Romanowski, HP; Mega, NO</t>
  </si>
  <si>
    <t>Caporale, Andressa; Romanowski, Helena Piccoli; Mega, Nicolas Oliveira</t>
  </si>
  <si>
    <t>Winter is coming: Diapause in the subtropical swallowtail butterfly Euryades corethrus (Lepidoptera, Papilionidae) is triggered by the shortening of day length and reinforced by low temperatures</t>
  </si>
  <si>
    <t>Diapause is modulated by genetic responses to some environmental cues. The most common stimulus to trigger diapause is photoperiod, but temperature and humidity can also be important. Subtropical grasslands insects are overexposed to seasonality and can use diapause as strategy to overcome harsh conditions, avoiding freezing winter temperatures and drought summer conditions. Here, we investigate if photoperiod, temperature, and humidity can induce and terminate dormancy using the model Euryades corethrus, a butterfly from Pampa that diapause as pupae. We hypothesize that photoperiod, temperature, and humidity can induce dormancy; to test the hypothesis, individuals from a stock population were subjected to experiments controlling these three factors. Photoperiod and temperature interactions were also tested. To evaluate if the removal of the harsh factor that induced diapause trigger diapause termination, 50% of dormant pupae in each experiment were exposed to amenable conditions. The results indicated that diapause is mainly induced by short photophases, while temperature and humidity separately do not increase dormancy frequency. Short photoperiods and low temperatures interact with each other, increasing dormancy in experimental populations. The evidences suggest that diapause is trigger by short-day lengths and boosted by low temperatures as winter approaches. The incidence of obligatory summer diapause was not supported, but the occurrence of dormant pupae in high-temperature treatments suggests that high temperatures produce facultative diapause. Regarding diapause termination, the softening of harsh conditions that induced diapause was not sufficient to reverse the dormancy state, suggesting that diapause termination is more complex than previously thought, probably involving internal clocks.</t>
  </si>
  <si>
    <t>10.1002/jez.2091</t>
  </si>
  <si>
    <t>WOS:000411743000004</t>
  </si>
  <si>
    <t>Other Gold, Green Accepted, Green Published</t>
  </si>
  <si>
    <t>Long, RW; Bush, SE; Grady, KC; Smith, DS; Potts, DL; D'Antonio, CM; Dudley, TL; Fehlberg, SD; Gaskin, JF; Glenn, EP; Hultine, KR</t>
  </si>
  <si>
    <t>Long, Randall W.; Bush, Susan E.; Grady, Kevin C.; Smith, David S.; Potts, Daniel L.; D'Antonio, Carla M.; Dudley, Tom L.; Fehlberg, Shannon D.; Gaskin, John F.; Glenn, Edward P.; Hultine, Kevin R.</t>
  </si>
  <si>
    <t>Can local adaptation explain varying patterns of herbivory tolerance in a recently introduced woody plant in North America?</t>
  </si>
  <si>
    <t>Patterns of woody-plant mortality have been linked to global-scale environmental changes, such as extreme drought, heat stress, more frequent and intense fires, and episodic outbreaks of insects and pathogens. Although many studies have focussed on survival and mortality in response to specific physiological stresses, little attention has been paid to the role of genetic heritability of traits and local adaptation in influencing patterns of plant mortality, especially in non-native species. Tamarix spp. is a dominant, non-native riparian tree in western North America that is experiencing dieback in some areas of its range due to episodic herbivory by the recently introduced northern tamarisk leaf beetle (Diorhabda carinulata). We propose that genotype x environment interactions largely underpin current and future patterns of Tamarix mortality. We anticipate that (i) despite its recent introduction, and the potential for significant gene flow, Tamarix in western North America is generally adapted to local environmental conditions across its current range in part due to hybridization of two species; (ii) local adaptation to specific climate, soil and resource availability will yield predictable responses to episodic herbivory; and (iii) the ability to cope with a combination of episodic herbivory and increased aridity associated with climate change will be largely based on functional tradeoffs in resource allocation. This review focusses on the potential heritability of plant carbon allocation patterns in Tamarix, focussing on the relative contribution of acquired carbon to non-structural carbohydrate (NSC) pools versus other sinks as the basis for surviving episodic disturbance. Where high aridity and/or poor edaphic position lead to chronic stress, NSC pools may fall below a minimum threshold because of an imbalance between the supply of carbon and its demand by various sinks. Identifying patterns of local adaptation of traits related to resource allocation will improve forecasting of Tamarix population susceptibility to episodic herbivory.</t>
  </si>
  <si>
    <t>cox016</t>
  </si>
  <si>
    <t>10.1093/conphys/cox016</t>
  </si>
  <si>
    <t>WOS:000402600900001</t>
  </si>
  <si>
    <t>Miyatake, T</t>
  </si>
  <si>
    <t>Miyatake, Takahisa</t>
  </si>
  <si>
    <t>Faster (or slower) developers have a shorter (or longer) circadian period in Bactrocera cucurbitae</t>
  </si>
  <si>
    <t>A clock controlling circadian rhythm may relate to another clock controlling development time. The relationship between the two clocks remains open to discussion. Genetic correlation between developmental and circadian periods is observed in two Dipteran species (Bactrocera cucurbitae and Drosophila melanogaster), whereas it is not observed in a Coleopteran species (Callosobruchus chinensis). No studies, however, are available that report on the phenotypic correlation between the two traits. In the present study, free-running circadian periods are compared between individuals that develop fastest and slowest within a population of B. cucurbitae. The measurement of circadian periods is replicated using five populations of B. cucurbitae with different geographical and rearing histories. The results demonstrate that the flies developing more slowly have significantly longer circadian periods compared with the flies developing more quickly in two of five populations examined in B. cucurbitae, and thus the phenotypic correlation is dependent on population.</t>
  </si>
  <si>
    <t>Miyatake, Takahisa/B-6580-2017</t>
  </si>
  <si>
    <t>Miyatake, Takahisa/0000-0002-5476-0676</t>
  </si>
  <si>
    <t>10.1111/phen.12182</t>
  </si>
  <si>
    <t>WOS:000397321300010</t>
  </si>
  <si>
    <t>Sexton, JP; Montiel, J; Shay, JE; Stephens, MR; Slatyer, RA</t>
  </si>
  <si>
    <t>Sexton, Jason P.; Montiel, Jorge; Shay, Jackie E.; Stephens, Molly R.; Slatyer, Rachel A.</t>
  </si>
  <si>
    <t>Evolution of Ecological Niche Breadth</t>
  </si>
  <si>
    <t>ANNUAL REVIEW OF ECOLOGY, EVOLUTION, AND SYSTEMATICS, VOL 48</t>
  </si>
  <si>
    <t>Review; Book Chapter</t>
  </si>
  <si>
    <t>How ecological niche breadth evolves is central to adaptation and speciation and has been a topic of perennial interest. Niche breadth evolution research has occurred within environmental, ecological, evolutionary, and biogeographical contexts, and although some generalities have emerged, critical knowledge gaps exist. Performance breadth trade-offs, although long invoked, may not be common determinants of niche breadth evolution or limits. Niche breadth can expand or contract from specialist or generalist lineages, and so specialization need not be an evolutionary dead end. Whether niche breadth determines diversification and distribution breadth and how niche breadth is partitioned among individuals and populations within a species are important but particularly understudied topics. Molecular genetic and phylogenetic techniques have greatly expanded understanding of niche breadth evolution, but field studies of how niche breadth evolves are essential for providing mechanistic details and allowing the development of comprehensive theory and improved prediction of biological responses under global change.</t>
  </si>
  <si>
    <t>978-0-8243-1448-4</t>
  </si>
  <si>
    <t>10.1146/annurev-ecolsys-110316-023003</t>
  </si>
  <si>
    <t>WOS:000415250000009</t>
  </si>
  <si>
    <t>Tougeron, K; Le Lann, C; Brodeur, J; van Baaren, J</t>
  </si>
  <si>
    <t>Tougeron, Kevin; Le Lann, Cecile; Brodeur, Jacques; van Baaren, Joan</t>
  </si>
  <si>
    <t>Are aphid parasitoids from mild winter climates losing their winter diapause?</t>
  </si>
  <si>
    <t>Temperature is both a selective pressure and a modulator of the diapause expression in insects from temperate regions. Thus, with climate warming, an alteration of the response to seasonal changes is expected, either through genetic adaptations to novel climatic conditions or phenotypic plasticity. Since the 1980s in western France, the winter guild of aphid parasitoids (Hymenoptera: Braconidae) in cereal fields has been made up of two species: Aphidius rhopalosiphi and Aphidius matricariae. The recent activity of two other species, Aphidius avenae and Aphidius ervi, during the winter months suggests that a modification of aphid parasitoid overwintering strategies has taken place within the guild. In this study, we first performed a field survey in the winter of 2014/15 to assess levels of parasitoid diapause incidence in agrosystems. Then, we compared the capacity of the four parasitoid species to enter winter diapause under nine different photoperiods and temperature conditions in the laboratory. As predicted, historically winter-active species (A. rhopalosiphi and A. matricariae) never entered diapause, whereas the species more recently active during winter (A. avenae and A. ervi) did enter diapause but at a low proportion (maximum of 13.4 and 11.2%, respectively). These results suggest rapid shifts over the last three decades in the overwintering strategies of aphid parasitoids in Western France, probably due to climate warming. This implies that diapause can be replaced by active adult overwintering, with potential consequences for species interactions, insect community composition, ecosystem functioning, and natural pest control.</t>
  </si>
  <si>
    <t>Le Lann, Cecile/0000-0002-3949-4066; Tougeron, Kevin/0000-0003-4897-3787</t>
  </si>
  <si>
    <t>10.1007/s00442-016-3770-7</t>
  </si>
  <si>
    <t>WOS:000411577400001</t>
  </si>
  <si>
    <t>Schowalter, TD; Ring, DR</t>
  </si>
  <si>
    <t>Schowalter, T. D.; Ring, D. R.</t>
  </si>
  <si>
    <t>Biology and Management of the Fall Webworm, Hyphantria cunea (Lepidoptera: Erebidae)</t>
  </si>
  <si>
    <t>The fall webworm, Hyphantria cunea (Drury) (Lepidoptera: Erebidae), is a widespread defoliator that is native throughout the continental United States, as well as southern Canada and northern Mexico. It has been introduced accidentally into many parts of Europe and Asia. Larvae have been recorded from &gt; 400 species of forest and shade trees, primarily hardwoods, but also several conifer species in the southern United States. This species is of minor importance in forests, but can cause serious losses in pecan and fruit tree orchards and is a major nuisance in urban parks and homelots where it often completely defoliates ornamental and shade trees. Fall webworm larvae construct conspicuous webs that start at the ends of branches and expand as the larvae grow to incorporate multiple branches. Foliage within webs is completely consumed. Two color races occur throughout the range of this moth, but pure white adults and black-headed larvae predominate in northern regions, whereas spotted adults and red-headed larvae predominate in southern regions. Populations of fall webworm are regulated naturally in its native range by host quality and abundance and by at least 50 species of dipteran and hymenopteran parasitoids and 36 species of predators and parasites. Physical removal, biocontrol, and insecticides are available for management of this moth.</t>
  </si>
  <si>
    <t>10.1093/jipm/pmw019</t>
  </si>
  <si>
    <t>WOS:000419281300003</t>
  </si>
  <si>
    <t>Reznik, SY; Ovchinnikova, AA; Ovchinnikov, AN; Barabanova, LV; Belyakova, NA</t>
  </si>
  <si>
    <t>Reznik, Sergey Ya.; Ovchinnikova, Antonina A.; Ovchinnikov, Andrey N.; Barabanova, Larisa V.; Belyakova, Natalia A.</t>
  </si>
  <si>
    <t>Inheritance of diapause regulation in the multicoloured Asian ladybird Harmonia axyridis (Coleoptera: Coccinellidae)</t>
  </si>
  <si>
    <t>It is known that females from native populations of the multicoloured Asian ladybird, Harmonia axyridis, have a strong photoperiodic response (enter reproductive diapause under short photoperiods), whereas the proportion of diapausing females from invasive populations is less dependent on day length. The aim of the present study was to determine the mode of inheritance of these differences. The experiments were conducted with two laboratory populations of H. axyridis, the High Diapause (HD) population originated from Irkutsk (Southern Siberia, ca 52.3 degrees N, 104.3 degrees E) and the Low Diapause (LD) population originated from Sochi (North Caucasus, ca 43.6 degrees N, 39.6 degrees E). Reciprocal first generation hybrids and reciprocal backcrosses were investigated. Under a strong diapause-inducing photoperiod (12 h) 100% of the females from the HD population and about 70% of those from the LD population entered diapause. First generation hybrids, as well as their backcrosses with individuals from the HD population, showed almost 100% diapause. Among the backcrosses with the LD population the percentage of diapausing females was widely variable (70-100%) but close to the average between the two populations. The comparison of reciprocal crosses did not reveal any significant difference. We conclude that photoperiodic induction of diapause in the populations of H. axyridis studied is most probably determined by several genes (although one of them evidently plays a leading role with diapause being dominant over non-diapause) and that male and female genotypes are equally important in the determination of female reproductive diapause.</t>
  </si>
  <si>
    <t>Barabanova, Larisa/O-1427-2019</t>
  </si>
  <si>
    <t>Barabanova, Larisa/0000-0001-9790-031X; Belyakova, Natalia/0000-0002-9192-5871</t>
  </si>
  <si>
    <t>10.14411/eje.2017.053</t>
  </si>
  <si>
    <t>WOS:000419219900032</t>
  </si>
  <si>
    <t>Manni, M; Guglielmino, CR; Scolari, F; Vega-Rua, A; Failloux, AB; Somboon, P; Lisa, A; Savini, G; Bonizzoni, M; Gomulski, LM; Malacrida, AR; Gasperi, G</t>
  </si>
  <si>
    <t>Manni, Mose; Guglielmino, Carmela R.; Scolari, Francesca; Vega-Rua, Anubis; Failloux, Anna-Bella; Somboon, Pradya; Lisa, Antonella; Savini, Grazia; Bonizzoni, Mariangela; Gomulski, Ludvik M.; Malacrida, Anna R.; Gasperi, Giuliano</t>
  </si>
  <si>
    <t>Genetic evidence for a worldwide chaotic dispersion pattern of the arbovirus vector, Aedes albopictus</t>
  </si>
  <si>
    <t>Background Invasive species represent a global concern for their rapid spread and the possibility of infectious disease transmission. This is the case of the global invader Aedes albopictus, the Asian tiger mosquito. This species is a vector of medically important arboviruses, notably chikungunya (CHIKV), dengue (DENV) and Zika (ZIKV). The reconstruction of the complex colonization pattern of this mosquito has great potential for mitigating its spread and, consequently, disease risks. Methodology/Principal findings Classical population genetics analyses and Approximate Bayesian Computation (ABC) approaches were combined to disentangle the demographic history of Aedes albopictus populations from representative countries in the Southeast Asian native range and in the recent and more recently colonized areas. In Southeast Asia, the low differentiation and the high co-ancestry values identified among China, Thailand and Japan indicate that, in the native range, these populations maintain high genetic connectivity, revealing their ancestral common origin. China appears to be the oldest population. Outside Southeast Asia, the invasion process in La Re A union, America and the Mediterranean Basin is primarily supported by a chaotic propagule distribution, which cooperates in maintaining a relatively high genetic diversity within the adventive populations. Conclusions/Significance From our data, it appears that independent and also trans-continental introductions of Ae. albopictus may have facilitated the rapid establishment of adventive populations through admixture of unrelated genomes. As a consequence, a great amount of intra-population variability has been detected, and it is likely that this variability may extend to the genetic mechanisms controlling vector competence. Thus, in the context of the invasion process of this mosquito, it is possible that both population ancestry and admixture contribute to create the conditions for the efficient transmission of arboviruses and for outbreak establishment.</t>
  </si>
  <si>
    <t>scolari, francesca/L-9233-2015; Gasperi, Giuliano/Y-1894-2019; Lisa, Antonella/B-3117-2015</t>
  </si>
  <si>
    <t>scolari, francesca/0000-0003-3085-9038; Gasperi, Giuliano/0000-0001-6972-8591; Somboon, Pradya/0000-0002-0760-4363; Savini, Grazia/0000-0002-0080-678X; malacrida, anna/0000-0003-4566-8795; Lisa, Antonella/0000-0003-2458-5499</t>
  </si>
  <si>
    <t>e0005332</t>
  </si>
  <si>
    <t>10.1371/journal.pntd.0005332</t>
  </si>
  <si>
    <t>WOS:000394152000081</t>
  </si>
  <si>
    <t>Zander, A; Bersier, LF; Gray, SM</t>
  </si>
  <si>
    <t>Zander, Axel; Bersier, Louis-Felix; Gray, Sarah M.</t>
  </si>
  <si>
    <t>Effects of temperature variability on community structure in a natural microbial food web</t>
  </si>
  <si>
    <t>Climate change research has demonstrated that changing temperatures will have an effect on community-level dynamics by altering species survival rates, shifting species distributions, and ultimately, creating mismatches in community interactions. However, most of this work has focused on increasing temperature, and still little is known about how the variation in temperature extremes will affect community dynamics. We used the model aquatic community held within the leaves of the carnivorous plant, Sarracenia purpurea, to test how food web dynamics will be affected by high temperature variation. We tested the community response of the first (bacterial density), second (protist diversity and composition), and third trophic level (predator mortality), and measured community respiration. We collected early and late successional stage inquiline communities from S. purpurea from two North American and two European sites with similar average July temperature. We then created a common garden experiment in which replicates of these communities underwent either high or normal daily temperature variation, with the average temperature equal among treatments. We found an impact of temperature variation on the first two, but not on the third trophic level. For bacteria in the high-variation treatment, density experienced an initial boost in growth but then decreased quickly through time. For protists in the high-variation treatment, alpha-diversity decreased faster than in the normal-variation treatment, beta-diversity increased only in the European sites, and protist community composition tended to diverge more in the late successional stage. The mortality of the predatory mosquito larvae was unaffected by temperature variation. Community respiration was lower in the high-variation treatment, indicating a lower ecosystem functioning. Our results highlight clear impacts of temperature variation. A more mechanistic understanding of the effects that temperature, and especially temperature variation, will have on community dynamics is still greatly needed.</t>
  </si>
  <si>
    <t>Bersier, Louis-Felix/G-8018-2011</t>
  </si>
  <si>
    <t>Bersier, Louis-Felix/0000-0001-9552-8032</t>
  </si>
  <si>
    <t>10.1111/gcb.13374</t>
  </si>
  <si>
    <t>WOS:000390218300006</t>
  </si>
  <si>
    <t>Cao, LJ; Wei, SJ; Hoffmann, AA; Wen, JB; Chen, M</t>
  </si>
  <si>
    <t>Cao, Li-Jun; Wei, Shu-Jun; Hoffmann, Ary Anthony; Wen, Jun-Bao; Chen, Min</t>
  </si>
  <si>
    <t>Rapid genetic structuring of populations of the invasive fall webworm in relation to spatial expansion and control campaigns</t>
  </si>
  <si>
    <t>AimTo establish patterns of genetic variation associated with the well-documented history of invasion and expansion of the fall webworm (FWW), Hyphantria cunea, into China. Patterns are expected to be affected by geographical and environmental factors as well as a history of control campaigns. LocationNorthern and eastern China. MethodsWe genotyped 18 polymorphic microsatellite loci derived from 657 individuals (25 populations) collected from across the distribution range of FWW in China and a native population in USA, and we also sequenced mitochondrial DNA from a subset of 70 individuals. Population genetic structure was analysed by using three Bayesian cluster methods (structure, geneland and tess) and a multivariate principal component analysis (PCA). The scenarios of invasion history were tested using an approximate Bayesian computation (ABC) approach. A multiple matrix regression was performed to assess the relative contributions of geographical and environmental isolation. ResultsThe average allelic richness and mitochondrial haplotype diversity of the FWW populations in China was very low compared to native populations from USA, pointing to a significant bottleneck during colonization. Based on the nuclear markers, two genetically separated groups were identified along with a contact zone between them. ABC analyses suggested a single introduction into the east with subsequent westward expansion. Geographic distance was more important than environmental distance in contributing to genetic differentiation, and geographical barriers were likely to have restricted gene flow, with the contact zone occurring in a mountainous area. Main conclusionsThe combination of genetic data and historical records of the expansion suggests that geographical barriers and control campaigns have affected the formation and persistence of the two genetic groups. Our study points to ways in which genetic differentiation can develop rapidly in an invasive species after its introduction.</t>
  </si>
  <si>
    <t>Hoffmann, Ary/R-2972-2019; Wei, Shu-Jun/C-1109-2011</t>
  </si>
  <si>
    <t>Hoffmann, Ary/0000-0001-9497-7645; Wei, Shu-Jun/0000-0001-7398-0968</t>
  </si>
  <si>
    <t>10.1111/ddi.12486</t>
  </si>
  <si>
    <t>WOS:000387330800007</t>
  </si>
  <si>
    <t>Goto, SG</t>
  </si>
  <si>
    <t>Goto, Shin G.</t>
  </si>
  <si>
    <t>Physiological and molecular mechanisms underlying photoperiodism in the spider mite: comparisons with insects</t>
  </si>
  <si>
    <t>Photoperiodism is an adaptive, seasonal timing system that enables organisms to coordinate their development and physiology to annual changes in the environment using day length (photoperiod) as a cue. This review summarizes our knowledge of the physiological mechanisms underlying photoperiodism in spider mites. In particular, the two-spotted spider mite Tetranychus urticae is focussed, which has long been used as a model species for studying photoperiodism. Photoperiodism is established by several physiological modules, such as the photoreceptor, photoperiodic time measurement system, counter system, and endocrine effector. It is now clear that retinal photoreception through the ocelli is indispensable for the function of photoperiodism, at least in T. urticae. Visual pigment, which comprised opsin protein and a vitamin A-based pigment, is involved in photoreception. The physiological basis of the photoperiodic time measurement system is still under debate, and we have controversial evidence for the hourglass-based time measurement and the oscillator-based time measurement. Less attention has been centred on the counter system in insects and mites. Mite reproduction is possibly regulated by the ecdysteroid, ponasterone A. Prior physiological knowledge has laid the foundation for the next steps essential for the elucidation of the molecular mechanisms driving photoperiodism.</t>
  </si>
  <si>
    <t>10.1007/s00360-016-1018-9</t>
  </si>
  <si>
    <t>WOS:000387350300002</t>
  </si>
  <si>
    <t>Abhilash, L; Sharma, VK</t>
  </si>
  <si>
    <t>Abhilash, Lakshman; Sharma, Vijay K.</t>
  </si>
  <si>
    <t>On the relevance of using laboratory selection to study the adaptive value of circadian clocks</t>
  </si>
  <si>
    <t>The phrase as sure as night comes after day' highlights the most conspicuous phenomenon on earth (i.e. the daily cycling of geophysical factors). It is hypothesized that life-forms on earth have evolved timekeeping mechanisms (circadian clocks) as adaptations to cope with such cyclic variations in their environment and, to test this hypothesis, diverse strategies have been employed. In this review, these different approaches, including comparative, clinal, ecology and/or trait manipulation and laboratory selection strategies are discussed, aiming to evaluate the adaptive value of circadian clocks. The limitations of each of these methods are assessed, and it is suggested that laboratory selection is an ideal, potent and suitable strategy for examining whether circadian clocks are indeed adaptations. In support of this, laboratory selection strategies are highlighted and critically reviewed in a discussion of studies that demonstrate the evolution of circadian clocks and life-history traits in response to selection for the timing of rhythmic behaviours, as well as those studies that demonstrate the evolution of circadian clocks in response to selection for life-history traits. Finally, newer approaches are proposed that involve the use of mutants, simultaneous manipulation of multiple environmental factors and genomic technologies in conjunction with laboratory selection to further explore the adaptive significance of circadian clocks.</t>
  </si>
  <si>
    <t>Abhilash, Lakshman/0000-0002-9933-8989</t>
  </si>
  <si>
    <t>10.1111/phen.12158</t>
  </si>
  <si>
    <t>WOS:000386941200004</t>
  </si>
  <si>
    <t>Kostal, V; Mollaei, M; Schottner, K</t>
  </si>
  <si>
    <t>Kostal, Vladimir; Mollaei, Maedeh; Schottner, Konrad</t>
  </si>
  <si>
    <t>Diapause induction as an interplay between seasonal token stimuli, and modifying and directly limiting factors: hibernation in Chymomyza costata</t>
  </si>
  <si>
    <t>Larvae of wild type (WT) strain of Chymomyza costata Zetterstedt (Diptera: Drosophilidae) enter diapause (stop developing) in response to short-day signal at a constant 18 degrees C, whereas larvae of a non-photoperiodic-diapause (NPD) strain do not respond to photoperiodic signalling and continue in larval development irrespective of daylength. The present study shows that WT larvae also respond reliably to thermoperiodic signalling (daily cycles of temperature) under constant darkness, whereas the NPD larvae do not, suggesting that the pathways transducing the environmental token stimuli (photoperiod and thermoperiod) onto the diapause developmental programme might merge functionally in the central biological clock system known to be mutated in NPD strain. Temperature and larval population density modify the output of token stimuli signalling. High temperatures (&gt;24 degrees C) tend to avert, whereas low temperatures (&lt;18 degrees C), especially in combination with constant darkness, stimulate diapause induction in WT strain. Overcrowding (&gt;200 larvae per 5 g of larval diet) lengthens the duration of larval development and induces a diapause-like' developmental arrest of relatively weak intensity in up to 60% of larvae of both strains. At high temperatures (&gt;30 degrees C), all WT larvae continue direct development but subsequently die during the pupal stage. Low temperature exposure (&lt;12 degrees C) causes quiescence in the majority of the larvae of both strains. Starvation blocks development and causes mortality when applied in larvae younger than day 3 of the third instar. Older larvae survive starvation and their photoperiodically-induced developmental pre-programming is not affected. Collectively, the results show that diapause induction in C. costata is a result of various interacting effects of multiple environmental factors.</t>
  </si>
  <si>
    <t>Musilova, Helena/G-6676-2014; Schottner, Konrad/K-4444-2014; Kostal, Vladimir/G-6688-2014</t>
  </si>
  <si>
    <t>Schottner, Konrad/0000-0001-5656-8170; Kostal, Vladimir/0000-0002-4994-5123</t>
  </si>
  <si>
    <t>10.1111/phen.12159</t>
  </si>
  <si>
    <t>WOS:000386941200009</t>
  </si>
  <si>
    <t>Lindstedt, C; Schroderus, E; Lindstrom, L; Mappes, T; Mappes, J</t>
  </si>
  <si>
    <t>Lindstedt, C.; Schroderus, E.; Lindstrom, L.; Mappes, T.; Mappes, J.</t>
  </si>
  <si>
    <t>Evolutionary constraints of warning signals: A genetic trade-off between the efficacy of larval and adult warning coloration can maintain variation in signal expression</t>
  </si>
  <si>
    <t>To predict evolutionary responses of warning signals under selection, we need to determine the inheritance pattern of the signals, and how they are genetically correlated with other traits contributing to fitness. Furthermore, protective coloration often undergoes remarkable changes within an individual's lifecycle, requiring us to quantify the genetic constraints of adaptive coloration across all the relevant life stages. Based on a 12 generation pedigree with &gt; 11,000 individuals of the wood tiger moth (Arctia plantaginis), we show that high primary defense as a larva (large warning signal) results in weaker defenses as adult (less efficient warning color), due to the negative genetic correlation between the efficacy of larval and adult warning coloration. However, production of effective warning coloration as a larva did not incur any life-history costs and was positively genetically correlated with reproductive output. These results provide novel insights into the evolutionary constraints on protective coloration in animals, and explain the maintenance of variation in the signal expression despite the strong directional selection by predators. By analyzing the genetic and environmental effects on warning signal and life-history traits in all relevant life stages, we can accurately determine the mechanisms shaping the evolutionary responses of phenotypic traits under different selection environments.</t>
  </si>
  <si>
    <t>Lindstrom, Leena/B-2326-2012; Mappes, Tapio/B-9780-2013</t>
  </si>
  <si>
    <t>Lindstrom, Leena/0000-0002-6452-4538; Mappes, Tapio/0000-0002-5936-7355; Mappes, Johanna/0000-0002-1117-5629</t>
  </si>
  <si>
    <t>10.1111/evo.13066</t>
  </si>
  <si>
    <t>WOS:000387072900010</t>
  </si>
  <si>
    <t>Ganaha-Kikumura, T; Kijima, K</t>
  </si>
  <si>
    <t>Ganaha-Kikumura, Tomoko; Kijima, Keisuke</t>
  </si>
  <si>
    <t>Effects of temperature on the development and fecundity of Thrips nigropilosus (Thysanoptera: Thripidae) on Chrysanthemum morifolium (Asterales: Asteraceae)</t>
  </si>
  <si>
    <t>The development, reproduction, and population growth of Thrips nigropilosus Uzel (Thysanoptera: Thripidae), reared on leaves of Chrysanthemum morifolium Ramat (Asteraceae), were studied at seven different constant temperatures. Temperature and development rate of T. nigropilosus from egg to adult were linearly related between 15 and 25 A degrees C, allowing the calculation of a lower threshold of 9.26 A degrees C and a thermal constant of 238.1 degree-days. At 35 A degrees C, eggs failed to hatch and larvae did not develop into adults. Adult longevity decreased with increasing temperature between 15 and 35 A degrees C and females lived longer than males. Mean fecundity was highest at 30 A degrees C, with 42.4 eggs per female. The intrinsic rate of natural increase was highest at 30 A degrees C 0.173. During the late summer to spring, which is the main cultivation season for chrysanthemum in Okinawa, a maximum of 11 generations of T. nigropilosus could occur according to our calculations based on meteorological data from 2015 to 2016.</t>
  </si>
  <si>
    <t>10.1007/s13355-016-0439-y</t>
  </si>
  <si>
    <t>WOS:000386749100014</t>
  </si>
  <si>
    <t>Van Petegem, KHP; Boeye, J; Stoks, R; Bonte, D</t>
  </si>
  <si>
    <t>Van Petegem, Katrien H. P.; Boeye, Jeroen; Stoks, Robby; Bonte, Dries</t>
  </si>
  <si>
    <t>Spatial Selection and Local Adaptation Jointly Shape Life-History Evolution during Range Expansion</t>
  </si>
  <si>
    <t>In the context of climate change and species invasions, range shifts increasingly gain attention because the rates at which they occur in the Anthropocene induce rapid changes in biological assemblages. During range shifts, species experience multiple selection pressures. For poleward expansions in particular, it is difficult to interpret observed evolutionary dynamics because of the joint action of evolutionary processes related to spatial selection and to adaptation toward local climatic conditions. To disentangle the effects of these two processes, we integrated stochastic modeling and data from a common garden experiment, using the spider mite Tetranychus urticae as a model species. By linking the empirical data with those derived form a highly parameterized individual-based model, we infer that both spatial selection and local adaptation contributed to the observed latitudinal life-history divergence. Spatial selection best described variation in dispersal behavior, while variation in development was best explained by adaptation to the local climate. Divergence in life-history traits in species shifting poleward could consequently be jointly determined by contemporary evolutionary dynamics resulting from adaptation to the environmental gradient and from spatial selection. The integration of modeling with common garden experiments provides a powerful tool to study the contribution of these evolutionary processes on life-history evolution during range expansion.</t>
  </si>
  <si>
    <t>Bonte, Dries/0000-0002-3320-7505; Stoks, Robby/0000-0003-4130-0459</t>
  </si>
  <si>
    <t>10.1086/688666</t>
  </si>
  <si>
    <t>WOS:000386565700004</t>
  </si>
  <si>
    <t>Forrest, JRK</t>
  </si>
  <si>
    <t>Forrest, Jessica R. K.</t>
  </si>
  <si>
    <t>Complex responses of insect phenology to climate change</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</si>
  <si>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</si>
  <si>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Forrest, Jessica/A-6290-2010</t>
  </si>
  <si>
    <t>Forrest, Jessica/0000-0002-5273-9339</t>
  </si>
  <si>
    <t>10.1016/j.cois.2016.07.002</t>
  </si>
  <si>
    <t>WOS:000386420900009</t>
  </si>
  <si>
    <t>Dittmer, J; van Opstal, EJ; Shropshire, JD; Bordenstein, SR; Hurst, GDD; Brucker, RM</t>
  </si>
  <si>
    <t>Dittmer, Jessica; van Opstal, Edward J.; Shropshire, J. Dylan; Bordenstein, Seth R.; Hurst, Gregory D. D.; Brucker, Robert M.</t>
  </si>
  <si>
    <t>Disentangling a Holobiont - Recent Advances and Perspectives in Nasonia Wasps</t>
  </si>
  <si>
    <t>FRONTIERS IN MICROBIOLOGY</t>
  </si>
  <si>
    <t>The parasitoid wasp genus Nasonia (Hymenoptera: Chalcidoidea) is a well-established model organism for insect development, evolutionary genetics, speciation, and symbiosis. The host microbiota assemblage which constitutes the Nasonia holobiont (a host together with all of its associated microbes) consists of viruses, two heritable bacterial symbionts and a bacterial community dominated in abundance by a few taxa in the gut. In the wild, all four Nasonia species are systematically infected with the obligate intracellular bacterium Wolbachia and can additionally be co infected with Arsenophonus nasoniae, These two reproductive parasites have different transmission modes and host manipulations (cytoplasmic incompatibility vs. male killing, respectively). Pioneering studies on Wolbachia in Nasonia demonstrated that closely related Nasonia species harbor multiple and mutually incompatible Wolbachia strains, resulting in strong symbiont-mediated reproductive barriers that evolved early in the speciation process. Moreover, research on host symbiont interactions and speciation has recently broadened from its historical focus on heritable symbionts to the entire microbial community. In this context, each Nasonia species hosts a distinguishable community of gut bacteria that experiences a temporal succession during host development and members of this bacterial community cause strong hybrid lethality during larval development. In this review, we present the Nasonia species complex as a model system to experimentally investigate questions regarding: (i) the impact of different microbes, including (but not limited to) heritable endosymbionts, on the extended phenotype of the holobiont, (ii) the establishment and regulation of a species-specific microbiota, (iii) the role of the microbiota in speciation, and (iv) the resilience and adaptability of the microbiota in wild populations subjected to different environmental pressures. We discuss the potential for easy microbiota manipulations in Nasonia as a promising experimental approach to address these fundamental aspects.</t>
  </si>
  <si>
    <t>Hurst, Gregory D D/C-2723-2008</t>
  </si>
  <si>
    <t>Hurst, Gregory D D/0000-0002-7163-7784; van Opstal, Edward/0000-0002-2973-6308; Shropshire, Dylan/0000-0003-4221-2178</t>
  </si>
  <si>
    <t>1664-302X</t>
  </si>
  <si>
    <t>10.3389/fmicb.2016.01478</t>
  </si>
  <si>
    <t>WOS:000383760800001</t>
  </si>
  <si>
    <t>Metcalfe, AN; Kennedy, TA; Muehlbauer, JD</t>
  </si>
  <si>
    <t>Metcalfe, Anya N.; Kennedy, Theodore A.; Muehlbauer, Jeffrey D.</t>
  </si>
  <si>
    <t>PHENOLOGY OF THE ADULT ANGEL LICHEN MOTH (CISTHENE ANGELUS) IN GRAND CANYON, USA</t>
  </si>
  <si>
    <t>We investigated the phenology of adult angel lichen moths (Cisthene angelus) along a 364-km long segment of the Colorado River in Grand Canyon, Arizona, USA, using a unique data set of 2,437 light-trap samples collected by citizen scientists. We found that adults of C. angelus were bivoltine from 2012 to 2014. We quantified plasticity in wing lengths and sex ratios among the two generations and across a 545-m elevation gradient. We found that abundance, but not wing length, increased at lower elevations and that the two generations differed in size and sex distributions. Our results shed light on the life history and morphology of a common, but poorly known, species of moth endemic to the southwestern United States and Mexico.</t>
  </si>
  <si>
    <t>Kennedy, Theodore/0000-0003-3477-3629</t>
  </si>
  <si>
    <t>10.1894/0038-4909-61.3.233</t>
  </si>
  <si>
    <t>WOS:000390682800007</t>
  </si>
  <si>
    <t>Goubert, C; Minard, G; Vieira, C; Boulesteix, M</t>
  </si>
  <si>
    <t>Goubert, C.; Minard, G.; Vieira, C.; Boulesteix, M.</t>
  </si>
  <si>
    <t>Population genetics of the Asian tiger mosquito Aedes albopictus, an invasive vector of human diseases</t>
  </si>
  <si>
    <t>The Asian tiger mosquito Aedes albopictus is currently one of the most threatening invasive species in the world. Native to Southeast Asia, the species has spread throughout the world in the past 30 years and is now present in every continent but Antarctica. Because it was the main vector of recent Dengue and Chikungunya outbreaks, and because of its competency for numerous other viruses and pathogens such as the Zika virus, A. albopictus stands out as a model species for invasive diseases vector studies. A synthesis of the current knowledge about the genetic diversity of A. albopictus is needed, knowing the interplays between the vector, the pathogens, the environment and their epidemiological consequences. Such resources are also valuable for assessing the role of genetic diversity in the invasive success. We review here the large but sometimes dispersed literature about the population genetics of A. albopictus. We first debate about the experimental design of these studies and present an up-to-date assessment of the available molecular markers. We then summarize the main genetic characteristics of natural populations and synthesize the available data regarding the worldwide structuring of the vector. Finally, we pinpoint the gaps that remain to be addressed and suggest possible research directions.</t>
  </si>
  <si>
    <t>Goubert, Clement/0000-0001-8034-5559; Vieira, Cristina/0000-0003-3414-3993; Minard, Guillaume/0000-0002-2079-8844</t>
  </si>
  <si>
    <t>10.1038/hdy.2016.35</t>
  </si>
  <si>
    <t>WOS:000381312300001</t>
  </si>
  <si>
    <t>Chen, YT; Zhang, YK; Du, WX; Jin, PY; Hong, XY</t>
  </si>
  <si>
    <t>Chen, Y. -T.; Zhang, Y. -K.; Du, W. -X.; Jin, P. -Y.; Hong, X. -Y.</t>
  </si>
  <si>
    <t>Geography has a greater effect than Wolbachia infection on population genetic structure in the spider mite, Tetranychus pueraricola</t>
  </si>
  <si>
    <t>Wolbachia is an intracellular symbiotic bacterium that infects various spider mite species and is associated with alterations in host reproduction, which indicates the potential role in mite evolution. However, studies of Wolbachia infections in the spider mite Tetranychus pueraricola, a major agricultural pest, are limited. Here, we used multilocus sequence typing to determine Wolbachia infection status and examined the relationship between Wolbachia infection status and mitochondrial diversity in T. pueraricola from 12 populations in China. The prevalence of Wolbachia ranged from 2.8 to 50%, and three strains (wTpue1, wTpue2, and wTpue3) were identified. We also found double infections (wTpue1 + wTpue3) within the same individuals. Furthermore, the wTpue1 strain caused weak cytoplasmic incompatibility (CI) (egg hatchability similar to 55%), whereas another widespread strain, wTpue3, did not induce CI. There was no reduction in mitochondrial DNA (mtDNA) or nuclear DNA diversity among infected individuals, and mtDNA haplotypes did not correspond to specific Wolbachia strains. Phylogenetic analysis and analysis of molecular variance revealed that the distribution of mtDNA and nuclear DNA haplotypes were significantly associated with geography. These findings indicate that Wolbachia infection in T. pueraricola is complex, but T. pueraricola genetic differentiation likely resulted from substantial geographic isolation.</t>
  </si>
  <si>
    <t>10.1017/S0007485316000444</t>
  </si>
  <si>
    <t>WOS:000384238800015</t>
  </si>
  <si>
    <t>Murphy, KA; West, JD; Kwok, RS; Chiu, JC</t>
  </si>
  <si>
    <t>Murphy, Katherine A.; West, Jessica D.; Kwok, Rosanna S.; Chiu, Joanna C.</t>
  </si>
  <si>
    <t>Accelerating research on Spotted Wing Drosophila management using genomic technologies</t>
  </si>
  <si>
    <t>Spotted Wing Drosophila (Drosophila suzukii) is an invasive species and a serious pest of berry and soft-skinned fruit crops. The close genetic relationship between D. suzukii and other well-studied Drosophila species has provided researchers with an already extensive genetic toolkit. The reference genome and transcriptome of this insect have been annotated and made publicly available since 2013, and facilitate basic and applied research. In this review, we present a synthesis of recent research that implements next-generation sequencing and genomic technologies to better understand biological questions concerning this important pest. Much of the work performed is directly applicable to improving agricultural management practices, and includes topics such as insecticide response and resistance, invasion demographics, seasonal biology, and RNA interference technologies for pest control.</t>
  </si>
  <si>
    <t>10.1007/s10340-016-0741-z</t>
  </si>
  <si>
    <t>WOS:000379804000004</t>
  </si>
  <si>
    <t>Haye, T; Girod, P; Cuthbertson, AGS; Wang, XG; Daane, KM; Hoelmer, KA; Baroffio, C; Zhang, JP; Desneux, N</t>
  </si>
  <si>
    <t>Haye, T.; Girod, P.; Cuthbertson, A. G. S.; Wang, X. G.; Daane, K. M.; Hoelmer, K. A.; Baroffio, C.; Zhang, J. P.; Desneux, N.</t>
  </si>
  <si>
    <t>Current SWD IPM tactics and their practical implementation in fruit crops across different regions around the world</t>
  </si>
  <si>
    <t>After its arrival in 2008, the Spotted Wing Drosophila (SWD), Drosophila suzukii, has emerged as a harmful invasive insect pest in North America and Europe. This highly polyphagous pest is a major threat to many economically important fruit crops and is also known to develop on a wide variety of natural host plants. In Asia, Europe and North America, different control measures are applied against SWD, such as chemical, biological, and cultural control. Current controls of SWD rely primarily on the application of insecticides, but cultural management tactics such as sanitation and the use of nets provide a good alternative in some crops. Biological control measures, such as conservation of existing natural enemies in invaded areas, introduction of specialized larval parasitoids from Asia for classical biological control and the use of indigenous parasitoids for augmentative control, are currently being investigated and may become an important management tool in the near future for an area-wide control of SWD.</t>
  </si>
  <si>
    <t>GIROD, Pierre/0000-0002-1992-7020</t>
  </si>
  <si>
    <t>10.1007/s10340-016-0737-8</t>
  </si>
  <si>
    <t>WOS:000379804000005</t>
  </si>
  <si>
    <t>Daane, KM; Wang, XG; Biondi, A; Miller, B; Miller, JC; Riedl, H; Shearer, PW; Guerrieri, E; Giorgini, M; Buffington, M; van Achterberg, K; Song, Y; Kang, T; Yi, H; Jung, C; Lee, DW; Chung, BK; Hoelmer, KA; Walton, VM</t>
  </si>
  <si>
    <t>Daane, Kent M.; Wang, Xin-Geng; Biondi, Antonio; Miller, Betsey; Miller, Jeffrey C.; Riedl, Helmut; Shearer, Peter W.; Guerrieri, Emilio; Giorgini, Massimo; Buffington, Matthew; van Achterberg, Kees; Song, Yoohan; Kang, Taegun; Yi, Hoonbok; Jung, Chuleui; Lee, Dong Woon; Chung, Bu-Keun; Hoelmer, Kim A.; Walton, Vaughn M.</t>
  </si>
  <si>
    <t>First exploration of parasitoids of Drosophila suzukii in South Korea as potential classical biological agents</t>
  </si>
  <si>
    <t>The invasive spotted wing drosophila, Drosophila suzukii Matsumura (Dipt.: Drosophilidae), a native of East Asia, has widely established in North America and Europe, where it is a serious pest of small and stone fruit crops. The lack of effective indigenous parasitoids of D. suzukii in the recently colonized regions prompted the first foreign exploration for co-evolved parasitoids in South Korea during 2013 and 2014. We collected the larval parasitoids Asobara japonica Belokobylskij, A. leveri (Nixon) and A. brevicauda Guerrieri &amp; van Achterberg (Hym.: Braconidae), Ganaspis brasiliensis (Ihering), Leptopilina japonica japonica NovkoviA double dagger &amp; Kimura and L. j. formosana NovkoviA double dagger &amp; Kimura (Hym.: Figitidae); and the pupal parasitoids Pachycrepoideus vindemiae (Rondani) (Hym.: Pteromalidae) and Trichopria drosophilae Perkins (Hym.: Diapriidae). From UC Berkeley quarantine records, percentage parasitism ranged from 0 to 17.1 % and varied by geography, season, and collection methods. Asobara japonica was the most common parasitoid species. Higher numbers of parasitoids were reared from field-picked fruit as opposed to traps baited with uninfested fruit. Quarantine bioassays confirmed that A. japonica, G. brasiliensis, L. j. japonica, P. vindemiae, and T. drosophilae developed from D. suzukii. Female individuals of the endoparasitoid, A. japonica, were larger when reared on the larger D. suzukii larvae compared with those reared on the smaller larvae of D. melanogaster Meigen. Larger parasitoid size was associated with longer developmental time. Several of the South Korean parasitoid species have the potential for use in classical biological control and may contribute to the suppression of D. suzukii in the newly invaded regions.</t>
  </si>
  <si>
    <t>BIONDI, Antonio/I-6381-2012</t>
  </si>
  <si>
    <t>BIONDI, Antonio/0000-0002-1982-7716; GIORGINI, MASSIMO/0000-0001-8670-0945</t>
  </si>
  <si>
    <t>10.1007/s10340-016-0740-0</t>
  </si>
  <si>
    <t>WOS:000379804000022</t>
  </si>
  <si>
    <t>Garre, M; Rubio, RM; Guerrero, JJ; Ortiz, AS</t>
  </si>
  <si>
    <t>Garre, M.; Rubio, R. M.; Guerrero, J. J.; Ortiz, A. S.</t>
  </si>
  <si>
    <t>Analysis of the Geometridae Leach, 1815 from Sierra Maria-Los Velez Natural Park (Almeria, Spain) (Lepidoptera: Geometridae)</t>
  </si>
  <si>
    <t>SHILAP-REVISTA DE LEPIDOPTEROLOGIA</t>
  </si>
  <si>
    <t>The Geometridae fauna of Sierra Maria-Los Velez Natural Park (Almeria, southeast Spain) includes 139 species belonging to the subfamilies Ennominae, Geometrinae, Sterrhinae y Larentiinae. The atlanto-mediterranean corotype is widely prevalent (56.8%), including 10 Iberian endemisms. Forty species are cited for the first time in Almeria province and a large number increase their scarce references in the southern half of the Iberian Peninsula. The phenological study of the family Geometridae shows a high proportion of univoltine (56.8%) versus polivoltine (20.3%) species, as well as of species considered infrequent, with less than 15 specimens observed (53.4%) versus those considered frequent, with more than 51 specimens found (20.3%). This shows the fragility of the area under study when facing ecosystem changes.</t>
  </si>
  <si>
    <t>0300-5267</t>
  </si>
  <si>
    <t>WOS:000385862800003</t>
  </si>
  <si>
    <t>Sinclair, Brent/0000-0002-8191-9910; Toxopeus, Jantina/0000-0002-0761-801X</t>
  </si>
  <si>
    <t>Pulatov, B; Jonsson, AM; Wilcke, RAI; Linderson, ML; Hall, K; Barring, L</t>
  </si>
  <si>
    <t>Pulatov, Bakhtiyor; Jonsson, Anna Maria; Wilcke, Renate A. I.; Linderson, Maj-Lena; Hall, Karin; Barring, Lars</t>
  </si>
  <si>
    <t>Evaluation of the phenological synchrony between potato crop and Colorado potato beetle under future climate in Europe</t>
  </si>
  <si>
    <t>Europe is one of the world's largest food producers, and climate change may pose a serious threat to food security in the region. In the present study, we assess the potential impact of climate change on the Colorado Potato Beetle (CPB), Leptinotarsa decemlineata (Say)-a severe pest of potato (Solanum tuberosum, L.). We also investigate the possible impact of climate change on the phenological development of potato. The main focus is on factors that may limit the northward expansion of the CPB, and the number of generations per year in areas where the insect pest is already present. These factors include lack of temperature sum for completed development before winter, and lack of food (i.e. potato) due to mismatches in insect-host plant phenological synchrony. We use a gridded observational dataset and an ensemble of bias corrected regional climate model data for the period of 1981-2099, representing RCP8.5, as input to a potato and CPB phenological model. The results show that in the future, CPB individuals with a low developmental threshold (+10 degrees C) can complete maturity of two generations per year before potato is harvested in most parts of Europe. A third generation of CPB may not be able to complete maturation due to lack of food in south and central Europe, while temperature becomes a limiting factor further north. In north-eastern Europe, the initiation of a first generation may be delayed due to lack of food in spring. CPBs with a high developmental threshold (+12 degrees C) will emerge later from winter hibernation, and food availability will therefore not be a problem in spring. However, individuals with a high developmental threshold face a greater risk of regeneration failure caused by harvesting of potato in autumn. The potential lack of food in autumn may also increase the strength of selection towards a low developmental threshold in northern populations. The combined analysis of CPB and potato phenology indicated that climate change can lead to increased pressure from the CPB in most potato growing areas. (C) 2016 Elsevier B.V. All rights reserved.</t>
  </si>
  <si>
    <t>10.1016/j.agee.2016.03.027</t>
  </si>
  <si>
    <t>WOS:000375809900005</t>
  </si>
  <si>
    <t>Kostikova, A; Silvestro, D; Pearman, PB; Salamin, N</t>
  </si>
  <si>
    <t>Kostikova, Anna; Silvestro, Daniele; Pearman, Peter B.; Salamin, Nicolas</t>
  </si>
  <si>
    <t>Bridging Inter- and Intraspecific Trait Evolution with a Hierarchical Bayesian Approach</t>
  </si>
  <si>
    <t>SYSTEMATIC BIOLOGY</t>
  </si>
  <si>
    <t>The evolution of organisms is crucially dependent on the evolution of intraspecific variation. Its interactions with selective agents in the biotic and abiotic environments underlie many processes, such as intraspecific competition, resource partitioning and, eventually, species formation. Nevertheless, comparative models of trait evolution neither allow explicit testing of hypotheses related to the evolution of intraspecific variation nor do they simultaneously estimate rates of trait evolution by accounting for both trait mean and variance. Here, we present a model of phenotypic trait evolution using a hierarchical Bayesian approach that simultaneously incorporates interspecific and intraspecific variation. We assume that species-specific trait means evolve under a simple Brownian motion process, whereas species-specific trait variances are modeled with Brownian or Ornstein-Uhlenbeck processes. After evaluating the power of the method through simulations, we examine whether life-history traits impact evolution of intraspecific variation in the Eriogonoideae (buckwheat family, Polygonaceae). Our model is readily extendible to more complex scenarios of the evolution of inter-and intraspecific variation and presents a step toward more comprehensive comparative models for macroevolutionary studies.</t>
  </si>
  <si>
    <t>Pearman, Peter/C-6298-2011</t>
  </si>
  <si>
    <t>Pearman, Peter/0000-0002-0794-101X; Salamin, Nicolas/0000-0002-3963-4954</t>
  </si>
  <si>
    <t>1063-5157</t>
  </si>
  <si>
    <t>1076-836X</t>
  </si>
  <si>
    <t>10.1093/sysbio/syw010</t>
  </si>
  <si>
    <t>WOS:000375210300006</t>
  </si>
  <si>
    <t>Steckler, R; Shabtay-Yanai, A; Pinsky, M; Rauch, M; Tamir, S; Gutman, R</t>
  </si>
  <si>
    <t>Steckler, Rafi; Shabtay-Yanai, Ateret; Pinsky, Mariel; Rauch, Maayan; Tamir, Snait; Gutman, Roee</t>
  </si>
  <si>
    <t>Long-Lived alpha MUPA Mice Show Reduced Sexual Dimorphism in Lifespan, and in Energy and Circadian Homeostasis-Related Parameters</t>
  </si>
  <si>
    <t>JOURNALS OF GERONTOLOGY SERIES A-BIOLOGICAL SCIENCES AND MEDICAL SCIENCES</t>
  </si>
  <si>
    <t>Female alpha MUPA (alpha murine urokinase-like plasminogen activator) transgenic mice show increased lifespan, reduced body weight and food intake, and high-amplitude circadian rhythms with an endogenous period length (tau) of 24h, versus their wild types (WT) showing a 23.7-h tau. Our goal was to characterize alpha MUPA and WT male mice, and their in-strain sexual dimorphism, and to further understand the mechanisms underlying alpha MUPA's longevity. Male alpha MUPA mice showed increased lifespan, reduced body weight and food intake, and aligned endogenous rhythm with a tau of 24.0h versus a tau &lt; 24h in WT. However, no differences were found when intake was corrected for metabolic mass in male alpha MUPA mice. alpha MUPA's sexual dimorphism was damped or lacking in all studied traits, while WTs were sexually dimorphic, concluding that alpha MUPA's transgene overrides sex-dependent mechanisms involved in lifespan and in energy and circadian homeostasis. As enhanced resonance between tau and external circadian cycle correlates with increased lifespan and reduced body weight in other species, including humans, alpha MUPA's 24-h tau could contribute to their longevity. Focusing future research on the mechanistic interconnections between energy homeostasis, circadian homeostasis, sexual dimorphism, and aging, using alpha MUPA mice, may reveal mechanisms promoting reduced body weight and increased lifespan.</t>
  </si>
  <si>
    <t>1079-5006</t>
  </si>
  <si>
    <t>1758-535X</t>
  </si>
  <si>
    <t>10.1093/gerona/glv019</t>
  </si>
  <si>
    <t>WOS:000374215400006</t>
  </si>
  <si>
    <t>Roditakis, E; Morin, S; Baixeras, J</t>
  </si>
  <si>
    <t>Roditakis, E.; Morin, S.; Baixeras, J.</t>
  </si>
  <si>
    <t>Is Bactra bactrana (Kennel, 1901) a novel pest of sweet peppers?</t>
  </si>
  <si>
    <t>This is the first report of Bactra bactrana (Kennel, 1901) (Lepidoptera: Tortricidae) attacking a major solanaceous crop, sweet pepper Capsicum annuum L. The infestation was detected in two greenhouses at the area of Tympaki (Southern Crete, Greece). The moth larvae caused typical symptoms of a fruit borer with numerous small holes on the surface of the peppers and extensive damage on the inside of the fruit as a result of the feeding activity. Unknown factors facilitated this major shift in host range since B. bactrana is typically a stem borer of sedges. In addition, the pest status of B. bactrana is currently under question, as in both cases the infestations by the moth were associated with significant yield losses. B. bactrana was moderately controlled with chemicals registered for Lepidoptera management in sweet pepper due to the boring nature of the infestation. Some comparative taxonomic notes are provided to facilitate accurate pest discrimination of related Bactra species. Finally, biological attributes of the species are summarized and are discussed from pest control and ecological perspectives. Because Bactra species have been used in augmentative releases for the control of sage, the implications of our findings on the release of biocontrol agents are placed in perspective.</t>
  </si>
  <si>
    <t>Roditakis, Emmanouil/A-7804-2008; Baixeras, Joaquin/L-1734-2014</t>
  </si>
  <si>
    <t>Roditakis, Emmanouil/0000-0002-5938-2977; Baixeras, Joaquin/0000-0002-6092-0496</t>
  </si>
  <si>
    <t>10.1017/S0007485315000917</t>
  </si>
  <si>
    <t>WOS:000373210500003</t>
  </si>
  <si>
    <t>Roy, HE; Brown, PMJ; Adriaens, T; Berkvens, N; Borges, I; Clusella-Trullas, S; Comont, RF; De Clercq, P; Eschen, R; Estoup, A; Evans, EW; Facon, B; Gardiner, MM; Gil, A; Grez, AA; Guillemaud, T; Haelewaters, D; Herz, A; Honek, A; Howe, AG; Hui, C; Hutchison, WD; Kenis, M; Koch, RL; Kulfan, J; Handley, LL; Lombaert, E; Loomans, A; Losey, J; Lukashuk, AO; Maes, D; Magro, A; Murray, KM; San Martin, G; Martinkova, Z; Minnaar, IA; Nedved, O; Orlova-Bienkowskaja, MJ; Osawa, N; Rabitsch, W; Ravn, HP; Rondoni, G; Rorke, SL; Ryndevich, SK; Saethre, MG; Sloggett, JJ; Soares, AO; Stals, R; Tinsley, MC; Vandereycken, A; van Wielink, P; Viglasova, S; Zach, P; Zakharov, IA; Zaviezo, T; Zhao, ZH</t>
  </si>
  <si>
    <t>Roy, Helen E.; Brown, Peter M. J.; Adriaens, Tim; Berkvens, Nick; Borges, Isabel; Clusella-Trullas, Susana; Comont, Richard F.; De Clercq, Patrick; Eschen, Rene; Estoup, Arnaud; Evans, Edward W.; Facon, Benoit; Gardiner, Mary M.; Gil, Artur; Grez, Audrey A.; Guillemaud, Thomas; Haelewaters, Danny; Herz, Annette; Honek, Alois; Howe, Andy G.; Hui, Cang; Hutchison, William D.; Kenis, Marc; Koch, Robert L.; Kulfan, Jan; Handley, Lori Lawson; Lombaert, Eric; Loomans, Antoon; Losey, John; Lukashuk, Alexander O.; Maes, Dirk; Magro, Alexandra; Murray, Katie M.; San Martin, Gilles; Martinkova, Zdenka; Minnaar, Ingrid A.; Nedved, Oldrich; Orlova-Bienkowskaja, Marina J.; Osawa, Naoya; Rabitsch, Wolfgang; Ravn, Hans Peter; Rondoni, Gabriele; Rorke, Steph L.; Ryndevich, Sergey K.; Saethre, May-Guri; Sloggett, John J.; Soares, Antonio Onofre; Stals, Riaan; Tinsley, Matthew C.; Vandereycken, Axel; van Wielink, Paul; Viglasova, Sandra; Zach, Peter; Zakharov, Ilya A.; Zaviezo, Tania; Zhao, Zihua</t>
  </si>
  <si>
    <t>The harlequin ladybird, Harmonia axyridis: global perspectives on invasion history and ecology</t>
  </si>
  <si>
    <t>The harlequin ladybird, Harmonia axyridis (Pallas) (Coleoptera: Coccinellidae), is native to Asia but has been intentionally introduced to many countries as a biological control agent of pest insects. In numerous countries, however, it has been introduced unintentionally. The dramatic spread of H. axyridis within many countries has been met with considerable trepidation. It is a generalist top predator, able to thrive in many habitats and across wide climatic conditions. It poses a threat to biodiversity, particularly aphidophagous insects, through competition and predation, and in many countries adverse effects have been reported on other species, particularly coccinellids. However, the patterns are not consistent around the world and seem to be affected by many factors including landscape and climate. Research on H. axyridis has provided detailed insights into invasion biology from broad patterns and processes to approaches in surveillance and monitoring. An impressive number of studies on this alien species have provided mechanistic evidence alongside models explaining large-scale patterns and processes. The involvement of citizens in monitoring this species in a number of countries around the world is inspiring and has provided data on scales that would be otherwise unachievable. Harmonia axyridis has successfully been used as a model invasive alien species and has been the inspiration for global collaborations at various scales. There is considerable scope to expand the research and associated collaborations, particularly to increase the breadth of parallel studies conducted in the native and invaded regions. Indeed a qualitative comparison of biological traits across the native and invaded range suggests that there are differences which ultimately could influence the population dynamics of this invader. Here we provide an overview of the invasion history and ecology of H. axyridis globally with consideration of future research perspectives. We reflect broadly on the contributions of such research to our understanding of invasion biology while also informing policy and people.</t>
  </si>
  <si>
    <t>Roy, Helen/A-1488-2010; Magro, Alexandra/G-8328-2011; Tinsley, Matthew/S-9707-2018; Hui, Cang/A-1781-2008; Gil, Artur/I-7520-2012; De Clercq, Patrick/B-5721-2015; Maes, Dirk/B-1819-2009; Jalali, M. Amin/Y-6937-2018; Borges, Isabel/AAF-6509-2019; Nedved, Oldrich/H-7816-2014; Zaviezo, Tania/F-3099-2014; Adriaens, Tim/F-6936-2010; Soares, Antonio Onofre/M-4207-2013; Howe, Andrew/A-8259-2015</t>
  </si>
  <si>
    <t>Magro, Alexandra/0000-0002-7043-0845; Tinsley, Matthew/0000-0002-7715-1259; Hui, Cang/0000-0002-3660-8160; Gil, Artur/0000-0003-4450-8167; De Clercq, Patrick/0000-0003-0664-1602; Maes, Dirk/0000-0002-7947-3788; Jalali, M. Amin/0000-0003-4034-541X; Haelewaters, Danny/0000-0002-6424-0834; Lawson Handley, Lori/0000-0002-8153-5511; Zaviezo, Tania/0000-0002-4993-0386; Adriaens, Tim/0000-0001-7268-4200; Soares, Antonio Onofre/0000-0001-7922-6296; Brown, Peter/0000-0002-6163-4504; Howe, Andrew/0000-0002-7460-5227; RONDONI, GABRIELE/0000-0002-1797-0842; Comont, Richard/0000-0002-9918-9813</t>
  </si>
  <si>
    <t>10.1007/s10530-016-1077-6</t>
  </si>
  <si>
    <t>WOS:000373225700009</t>
  </si>
  <si>
    <t>Gibert, P; Hill, M; Pascual, M; Plantamp, C; Terblanche, JS; Yassin, A; Sgro, CM</t>
  </si>
  <si>
    <t>Gibert, Patricia; Hill, Matthew; Pascual, Marta; Plantamp, Christophe; Terblanche, John S.; Yassin, Amir; Sgro, Carla M.</t>
  </si>
  <si>
    <t>Drosophila as models to understand the adaptive process during invasion</t>
  </si>
  <si>
    <t>The last few decades have seen a growing number of species invasions globally, including many insect species. In drosophilids, there are several examples of successful invasions, i.e. Zaprionus indianus and Drosophila subobscura some decades ago, but the most recent and prominent example is the invasion of Europe and North America by the pest species, Drosophila suzukii. During the invasive process, species often encounter diverse environmental conditions that they must respond to, either through rapid genetic adaptive shifts or phenotypic plasticity, or by some combination of both. Consequently, invasive species constitute powerful models for investigating various questions related to the adaptive processes that underpin successful invasions. In this paper, we highlight how Drosophila have been and remain a valuable model group for understanding these underlying adaptive processes, and how they enable insight into key questions in invasion biology, including how quickly adaptive responses can occur when species are faced with new environmental conditions.</t>
  </si>
  <si>
    <t>Pascual, Marta/M-7626-2015; Yassin, Amir/P-5915-2019; Yassin, Amir/N-7957-2018; Sgro, Carla/G-5166-2010</t>
  </si>
  <si>
    <t>Pascual, Marta/0000-0002-6189-0612; Yassin, Amir/0000-0002-2590-5434; Hill, Matthew/0000-0002-7762-5258; Plantamp, Christophe/0000-0003-2554-359X</t>
  </si>
  <si>
    <t>10.1007/s10530-016-1087-4</t>
  </si>
  <si>
    <t>WOS:000373225700013</t>
  </si>
  <si>
    <t>Barahona-Segovia, RM; Grez, AA; Bozinovic, F</t>
  </si>
  <si>
    <t>Barahona-Segovia, Rodrigo M.; Grez, Audrey A.; Bozinovic, Francisco</t>
  </si>
  <si>
    <t>Testing the hypothesis of greater eurythermality in invasive than in native ladybird species: from physiological performance to life-history strategies</t>
  </si>
  <si>
    <t>1. Global warming and biological invasions are important threats to biodiversity. Nonetheless, there is little information on how these factors influence performance or life-history traits of invasive and native species. 2. The effects of temperature on physiological and fitness traits of two invasive alien species (Harmonia axyridis and Hippodamia variegata) and one native species (Eriopis chilensis) of coccinellid were evaluated, testing a model of eurythermality. Eggs of all species were exposed to four temperature treatments (20, 24, 30 and 33 degrees C). In adult F-2 we measured fecundity, locomotor performance, development time (total and per life stage), survival, and preferred body temperature in a thermal gradient. 3. It was found that H. axyridis had comparatively better performance at low temperatures (i.e. 20 degrees C), while the performance of H. variegata and E. chilensis did not change with temperature or was better at higher temperatures (30 degrees C). The standardised Levins index showed that all species are eurythermic. E. chilensis had a high niche overlap with the invasive alien ladybird species, rejecting the hypothesis of greater eurythermality of invasive species than native species. 4. Although there were differences in the temperature preferences and in the response of some physiological and life-history traits of ladybirds to temperature, both the native and invasive alien species are eurythermic, contrary to the prediction. The better performance of H. axyridis at lower temperatures may result in displacement of its current distribution, and thus not all invasive species will respond favourably to global warming.</t>
  </si>
  <si>
    <t>10.1111/een.12287</t>
  </si>
  <si>
    <t>WOS:000371685600007</t>
  </si>
  <si>
    <t>Nikhil, KL; Ratna, K; Sharma, VK</t>
  </si>
  <si>
    <t>Nikhil, K. L.; Ratna, Karatgi; Sharma, Vijay Kumar</t>
  </si>
  <si>
    <t>Life-history traits of Drosophila melanogaster populations exhibiting early and late eclosion chronotypes</t>
  </si>
  <si>
    <t>Background: The hypothesis that circadian clocks confer adaptive advantage to organisms has been proposed based on its ubiquity across almost all levels of complexity and organization of life-forms. This thought has received considerable attention, and studies employing diverse strategies have attempted to investigate it. However, only a handful of them have examined how selection for circadian clock controlled rhythmic behaviors influences life-history traits which are known to influence Darwinian fitness. The 'early' and 'late' chronotypes are amongst the most widely studied circadian phenotypes; however, life-history traits associated with these chronotypes, and their consequences on Darwinian fitness remain largely unexplored, primarily due to the lack of a suitable model system. Here we studied several life-history traits of Drosophila melanogaster populations that were subjected to laboratory selection for morning (early) and evening (late) emergence. Results: We report that the late eclosion chronotypes evolved longer pre-adult duration as compared to the early eclosion chronotypes both under light/dark (LD) and constant dark (DD) conditions, and these differences appear to be mediated by both clock dependent and independent mechanisms. Furthermore, longer pre-adult duration in the late chronotypes does not lead to higher body-mass at pupariation or eclosion, but the late females were significantly more fecund and lived significantly shorter as compared to the early females. Conclusions: Coevolution of multiple life-history traits in response to selection on timing of eclosion highlights correlations of the genetic architecture governing timing of eclosion with that of fitness components which suggests that timing ecologically relevant behaviors at specific time of the day might confer adaptive advantage.</t>
  </si>
  <si>
    <t>KL, Nikhil/0000-0003-1814-2069</t>
  </si>
  <si>
    <t>10.1186/s12862-016-0622-3</t>
  </si>
  <si>
    <t>WOS:000371122800001</t>
  </si>
  <si>
    <t>Amini, MY; Ullah, MS; Kitagawa, A; Kanazawa, R; Takano, Y; Suzuki, T; Gotoh, T</t>
  </si>
  <si>
    <t>Amini, Mohammad Yosof; Ullah, Mohammad Shaef; Kitagawa, Akika; Kanazawa, Rei; Takano, Yujiro; Suzuki, Takeshi; Gotoh, Tetsuo</t>
  </si>
  <si>
    <t>Scotophase interruption with LEDs and OLEDs to inhibit photoperiodic induction of diapause in Tetranychus urticae and T-kanzawai (Acari: Tetranychidae)</t>
  </si>
  <si>
    <t>Tetranychus urticae Koch and T. kanzawai Kishida enter facultative diapause in response to short-day photoperiods. To determine the effect of various colors of light-emitting diodes (LEDs) and organic light-emitting diodes (OLEDs) on diapause induction, both species were reared under different photoperiods at 18 degrees C and 2.0 W m(-2) light intensity, in which photon flux density (PFD) was 7.9-11.0 mu mol m(-2) s(-1) depending on light quality. Under blue, green, and white LEDs, critical photoperiods were ca. 13.5:10.5 h L: D for T. urticae and ca. 12.5: 11.5 h L: D for T. kanzawai, but no diapause was induced in either species under red LEDs. Under blue, green, orange, and white OLEDs, the critical light phases were ca. 13.3-13.5 h for T. urticae and ca. 12.5 h for T. kanzawai. The inhibitory effects of the duration, quality, and intensity of scotophase-interrupting lights on diapause induction in both species were tested under an 8: 16 h L: D photoperiod. In T. urticae females, diapause induction was prevented by interrupting the scotophase with 1 h of light from all colors of LEDs or OLEDs except red LEDs. However, in T. kanzawai females, diapause was fully induced with 1-h scotophase interruption of all light colors and types, even when the PFD was as high as 20 mu mol m(-2) s(-1). Interrupting the scotophase with 3 h of 20 mu mol m(-2) s(-1) light from blue, green, and white LEDs, and from blue, green, orange, and white OLEDs completely inhibited diapause induction in both species. When interrupting the dark phase with 3 h of light at the lowest intensity tested (0.2 mu mol m(-2) s(-1)), blue and green inhibited diapause induction in T. urticae, whereas only blue light inhibited diapause induction in T. kanzawai. Therefore, blue LED and OLED performed best to inhibit diapause of T. urticae and T. kanzawai at 3-h scotophase interruption even at low light intensity.</t>
  </si>
  <si>
    <t>Suzuki, Takeshi/F-7548-2012; Ullah, Mohammad Shaef/L-4391-2019</t>
  </si>
  <si>
    <t>Suzuki, Takeshi/0000-0002-7930-1425; Ullah, Mohammad Shaef/0000-0002-0339-0687</t>
  </si>
  <si>
    <t>10.11158/saa.21.10.12</t>
  </si>
  <si>
    <t>WOS:000385834500012</t>
  </si>
  <si>
    <t>Burghardt, LT; Metcalf, CJE; Donohue, K</t>
  </si>
  <si>
    <t>Burghardt, Liana T.; Metcalf, C. Jessica E.; Donohue, Kathleen</t>
  </si>
  <si>
    <t>A cline in seed dormancy helps conserve the environment experienced during reproduction across the range of Arabidopsis thaliana</t>
  </si>
  <si>
    <t>PREMISE OF THE STUDY: Understanding the factors shaping range limits is critical given current changes in climate as well as human-mediated introduction of species into novel environments. Phenological responses to climate influence range limits by allowing plants to avoid conditions that decrease population growth rates. Studying these processes is a challenge due to the joint contributions of both genetic and environmental variation to phenology. METHODS: Using a previously developed model that predicts phenology of three dormancy "genotypes" in four locations spanning the European range of Arabidopsis thaliana, we examined how variation in seed dormancy influences the environmental conditions experienced by reproductive individuals and how those conditions influence reproductive potential. We calculated two metrics: temperature experienced during reproduction and the length of thermal window available for reproduction. KEY RESULTS: Seed dormancy levels determine whether a spring-flowering life cycle is expressed and thus determine the reproductive environment. A genetic cline in seed dormancy across the range reduces differences in reproductive environment and increases the thermal opportunity for reproduction before conditions become unfavorable for survival. Counter-intuitively, these putatively local genotypes are predicted to reproduce in slightly cooler conditions in the south than in the north, suggesting that maternal environmental effects on average could induce deeper dormancy in southern seeds reinforcing the observed genetic cline. However, within a location, we found large individual level differences. CONCLUSIONS: Phenological adjustments of early life stages can contribute to the maintenance of consistent reproductive environments experienced by individual plants across ranges despite variable environmental conditions over time and space.</t>
  </si>
  <si>
    <t>10.3732/ajb.1500286</t>
  </si>
  <si>
    <t>WOS:000368561500006</t>
  </si>
  <si>
    <t>Lee, CE</t>
  </si>
  <si>
    <t>Lee, Carol Eunmi</t>
  </si>
  <si>
    <t>Evolutionary mechanisms of habitat invasions, using the copepod Eurytemora affinis as a model system</t>
  </si>
  <si>
    <t>The study of the copepod Eurytemora affinis has provided unprecedented insights into mechanisms of invasive success. In this invited review, I summarize a subset of work from my laboratory to highlight key insights gained from studying E. affinis as a model system. Invasive species with brackish origins are overrepresented in freshwater habitats. The copepod E. affinis is an example of such a brackish invader, and has invaded freshwater habitats multiple times independently in recent years. These invasions were accompanied by the evolution of physiological tolerance and plasticity, increased body fluid regulation, and evolutionary shifts in ion transporter (V-type H+ ATPase, Na+, K+-ATPase) activity and expression. These evolutionary changes occurred in parallel across independent invasions in nature and in laboratory selection experiments. Selection appears to act on standing genetic variation during invasions, and maintenance of this variation is likely facilitated through 'beneficial reversal of dominance' in salinity tolerance across habitats. Expression of critical ion transporters is localized in newly discovered Crusalis leg organs. Increased freshwater tolerance is accompanied by costs to development time and greater requirements for food. High-food concentration increases low-salinity tolerance, allowing saline populations to invade freshwater habitats. Mechanisms observed here likely have relevance for other taxa undergoing fundamental niche expansions.</t>
  </si>
  <si>
    <t>10.1111/eva.12334</t>
  </si>
  <si>
    <t>WOS:000368250500016</t>
  </si>
  <si>
    <t>Qin, QJ; Liu, S; Li, S; Zhang, W; He, YZ</t>
  </si>
  <si>
    <t>Qin, Qiuju; Liu, Shun; Li, Sha; Zhang, Wei; He, Yunzhuan</t>
  </si>
  <si>
    <t>Role of photoperiod in the development and reproduction of Harmonia axyridis (Coleoptera, Coccinellidae)</t>
  </si>
  <si>
    <t>To improve the laboratory mass rearing and the winter greenhouse use of the multicoloured Asian lady beetle Harmonia axyridis (Pallas) (Coleoptera, Coccinellidae), the effects of photoperiod on the development and fecundity of H. axyridis were investigated at 20 degrees C and photoperiods ranging from 0L:24D to 24L:0D. We foun'd photoperiod to significantly affect the pre-imaginal development and reproduction of H. axyridis. The development of the pre-imaginal stage was significantly faster at shorter photoperiods (0-14 h) than at longer ones (16-24 h). The proportion of females laying eggs within the first 30 days after eclosion, the mean number of eggs per ovipositing female, and the long axial length of the first oocyte were all lower at shorter photoperiods (6-12 h) than at longer ones (14-24 h). These results suggest that adult H. axyridis may encounter problems in preying and reproducing in the winter conditions of unheated and unilluminated greenhouses in areas with temperatures lower than 20 degrees C and day lengths shorter than 12 h.</t>
  </si>
  <si>
    <t>10.1080/09583157.2015.1078873</t>
  </si>
  <si>
    <t>WOS:000363976300010</t>
  </si>
  <si>
    <t>Bernstein, A</t>
  </si>
  <si>
    <t>Bernstein, Aaron</t>
  </si>
  <si>
    <t>Climate Change and the Crystal Ball of Vector-Borne Disease Forecasts</t>
  </si>
  <si>
    <t>CURRENT CLIMATE CHANGE REPORTS</t>
  </si>
  <si>
    <t>For decades, researchers have endeavored to better predict the incidence of vector-borne disease on a planet with a changing climate. Methods, though imperfect, have advanced considerably and led to the tantalizing prospect of forecasting the emergence of diseases such as malaria and dengue in new locations. This paper presents some of these recent advances and considers them in the context of their prospective aim: to prevent harm from vector-borne disease.</t>
  </si>
  <si>
    <t>2198-6061</t>
  </si>
  <si>
    <t>10.1007/s40641-015-0022-6</t>
  </si>
  <si>
    <t>WOS:000463897100001</t>
  </si>
  <si>
    <t>Kimura, Masahito T.</t>
  </si>
  <si>
    <t>Prevalence of exotic frugivorous Drosophila species, D-simulans and D-immigrans (Diptera: Drosophilidae), and its effects on local parasitoids in Sapporo, northern Japan</t>
  </si>
  <si>
    <t>The prevalence of exotic species has a variety of effects on native biological communities. To understand the effect of exotic species on a local Drosophila-parasitoid community, I investigated associations of native and exotic frugivorous Drosophila species (Diptera: Drosophilidae) with local parasitoids in Sapporo, northern Japan. In this survey, two exotic species, D. simulans Sturtevant and D. immigrans Sturtevant, accounted for approximately 88 % of Drosophila individuals that emerged from banana bait; two native species, D. auraria Peng and D. biauraria Bock &amp; Wheeler, accounted for approximately 10 %. Seven larval parasitoid species were recorded as emerging from Drosophila larvae occurring in banana bait; six of these were examined for host use in laboratory experiments. Drosophila simulans was favored as host by four larval parasitoids, but D. immigrans was not favored by most of the larval parasitoids. Nevertheless, more than one-third of parasitoid individuals emerged from D. immigrans in the field study, probably because of its high abundance. Thus, exotic species are assumed to affect the abundance and distributions of native parasitoid species. In this study it was not clear whether the parasitoid species mediate the effects of exotic Drosophila species on native Drosophila species, because the incidence of parasitism was usually low.</t>
  </si>
  <si>
    <t>10.1007/s13355-015-0361-8</t>
  </si>
  <si>
    <t>WOS:000364517900011</t>
  </si>
  <si>
    <t>Murphy, SM; Loewy, KJ</t>
  </si>
  <si>
    <t>Murphy, Shannon M.; Loewy, Katrina J.</t>
  </si>
  <si>
    <t>Trade-offs in host choice of an herbivorous insect based on parasitism and larval performance</t>
  </si>
  <si>
    <t>Herbivore diet breadth is predicted to evolve in response to both bottom-up and top-down selective pressures, including host plant abundance, quality and natural enemy pressure. As the relative importance and strength of interactions change over an herbivore's geographic range, local patterns of host plant use should change in response, altering local diet breadths. Fall webworm (Hyphantria cunea) is a widespread, polyphagous moth species that feeds on hundreds of plant species worldwide. Populations of fall webworm in Colorado remain polyphagous, but their diet breadth is restricted compared to other populations and thus present an ideal opportunity to test the ecological drivers of host use by a polyphagous herbivore. We investigated how host abundance, larval performance, and parasitism affect host use for fall webworm to test how these selective pressures may act individually or in concert, as well as the role of any trade-offs among fitness components, to explain diet breadth and host use. We found that host abundance was a significant predictor of host use, which suggests a selective pressure to reduce search time for oviposition sites by adult females. We also detected an important trade-off between bottom-up and top-down selective pressures: higher quality host plants also had a greater proportion of larval mortality due to parasitism. Local patterns of host plant abundance appear to narrow the set of hosts used by fall webworms in Colorado, while the trade-off between host quality and risk of parasitism helps explain the maintenance of a generalized feeding strategy within this restricted set of hosts.</t>
  </si>
  <si>
    <t>Murphy, Shannon M./Q-2139-2017</t>
  </si>
  <si>
    <t>Murphy, Shannon M./0000-0002-5746-6536</t>
  </si>
  <si>
    <t>10.1007/s00442-015-3373-8</t>
  </si>
  <si>
    <t>WOS:000363559800012</t>
  </si>
  <si>
    <t>Van Kleeck, MJ; Chiaverano, LM; Holland, BS</t>
  </si>
  <si>
    <t>Van Kleeck, Melissa J.; Chiaverano, Luciano M.; Holland, Brenden S.</t>
  </si>
  <si>
    <t>Prey-associated head-size variation in an invasive lizard in the Hawaiian Islands</t>
  </si>
  <si>
    <t>Biological invasions are recognized as a primary driver of large-scale changes in global ecosystems. This study addresses ecomorphological variation in head size within and among populations of an ecologically destructive invasive predator, and evaluates the potential roles of environmental components in phenotypic differentiation. We used four size-corrected measurements of head morphology in Jackson's chameleons, Trioceros jacksonii xantholophus (N=319), collected from multiple Hawaiian Islands to assess phenotypic variation among and within islands. Results of analysis of variance (ANOVA) comparing chameleon head size (PC1) among islands revealed significant differences (mean difference &gt;5%) associated with variation in both rainfall and diet composition using Mann-Whitney U-tests and chi-squared analyses. These results suggest that morphological differentiation among populations from different islands has occurred over a relatively short ecological timescale, and is likely the result of ecomorphological adaptation to differences in exploited prey hardness. Intra-island allopatric population variation, however, was also detected in this study. Although we might expect that genetic change is the more likely explanation for differences between islands than within, and that plasticity may be more likely an explanation for the within- than the between-island differences, it is also possible that both within- and between-island patterns are the results of genetic change, or of plasticity.</t>
  </si>
  <si>
    <t>holland, brenden/J-5630-2019</t>
  </si>
  <si>
    <t>holland, brenden/0000-0002-7832-8589; Chiaverano, Luciano/0000-0002-3730-9744</t>
  </si>
  <si>
    <t>10.1111/bij.12634</t>
  </si>
  <si>
    <t>WOS:000362729200013</t>
  </si>
  <si>
    <t>Hultine, KR; Bean, DW; Dudley, TL; Gehring, CA</t>
  </si>
  <si>
    <t>Hultine, Kevin R.; Bean, Dan W.; Dudley, Tom L.; Gehring, Catherine A.</t>
  </si>
  <si>
    <t>Species Introductions and Their Cascading Impacts on Biotic Interactions in desert riparian ecosystems</t>
  </si>
  <si>
    <t>Synopsis Desert riparian ecosystems of North America are hotspots of biodiversity that support many sensitive species, and are in a region experiencing some of the highest rates of climatic alteration in North America. Fremont cottonwood, Populus fremontii, is a foundation tree species of this critical habitat, but it is threatened by global warming and regional drying, and by a non-native tree/shrub, Tamarix spp., all of which can disrupt the mutualism between P. fremontii and its beneficial mycorrhizal fungal communities. Specialist herbivorous leaf beetles (Diorhabda spp.) introduced for biocontrol of Tamarix are altering the relationship between this shrub and its environment. Repeated episodic feeding on Tamarix foliage by Diorhabda results in varying rates of dieback and mortality, depending on genetic variation in allocation of resources, growing conditions, and phenological synchrony between herbivore and host plant. In this article, we review the complex interaction between climatic change and species introductions and their combined impacts on P. fremontii and their associated communities. We anticipate that (1) certain genotypes of P. fremontii will respond more favorably to the presence of Tamarix and to climatic change due to varying selection pressures to cope with competition and stress; (2) the ongoing evolution of Diorhabda's life cycle timing will continue to facilitate its expansion in North America, and will over time enhance herbivore impact to Tamarix; (3) defoliation by Diorhabda will reduce the negative impact of Tamarix on P. fremontii associations with mycorrhizal fungi; and (4) spatial variability in climate and climatic change will modify the capacity for Tamarix to survive episodic defoliation by Diorhabda, thereby altering the relationship between Tamarix and P. fremontii, and its associated mycorrhizal fungal communities. Given the complex biotic/abiotic interactions outlined in this review, conservation biologists and riparian ecosystem managers should strive to identify and conserve the phenotypic traits that underpin tolerance and resistance to stressors such as climate change and species invasion. Such efforts will greatly enhance conservation restoration efficacy for protecting P. fremontii forests and their associated communities.</t>
  </si>
  <si>
    <t>10.1093/icb/icv019</t>
  </si>
  <si>
    <t>WOS:000362672100004</t>
  </si>
  <si>
    <t>Chevin, LM; Lande, R</t>
  </si>
  <si>
    <t>Chevin, Luis-Miguel; Lande, Russell</t>
  </si>
  <si>
    <t>Evolution of environmental cues for phenotypic plasticity</t>
  </si>
  <si>
    <t>Phenotypically plastic characters may respond to multiple variables in their environment, but the evolutionary consequences of this phenomenon have rarely been addressed theoretically. We model the evolution of linear reaction norms in response to several correlated environmental variables, in a population undergoing stationary environmental fluctuations. At evolutionary equilibrium, the linear combination of environmental variables that acts as a developmental cue for the plastic trait is the multivariate best linear predictor of changes in the optimum. However, the reaction norm with respect to any single environmental variable may exhibit nonintuitive patterns. Apparently maladaptive, or hyperadaptive plasticity can evolve with respect to single environmental variables, and costs of plasticity may increase, rather than reduce, plasticity in response to some variables. We also find conditions for the evolution of an indirect environmental indicator that affects expression of a plastic phenotype, despite not influencing natural selection on it.</t>
  </si>
  <si>
    <t>Chevin, Luis-Miguel/0000-0003-4188-4618</t>
  </si>
  <si>
    <t>10.1111/evo.12755</t>
  </si>
  <si>
    <t>WOS:000362970600019</t>
  </si>
  <si>
    <t>Gomes, B; Wilding, CS; Weetman, D; Sousa, CA; Novo, MT; Savage, HM; Almeida, APG; Pinto, J; Donnelly, MJ</t>
  </si>
  <si>
    <t>Gomes, Bruno; Wilding, Craig S.; Weetman, David; Sousa, Carla A.; Novo, Maria T.; Savage, Harry M.; Almeida, Antonio P. G.; Pinto, Joao; Donnelly, Martin J.</t>
  </si>
  <si>
    <t>Limited genomic divergence between intraspecific forms of Culex pipiens under different ecological pressures</t>
  </si>
  <si>
    <t>Background: Divergent selection can be a major driver of ecological speciation. In insects of medical importance, understanding the speciation process is both of academic interest and public health importance. In the West Nile virus vector Culex pipiens, intraspecific pipiens and molestus forms vary in ecological and physiological traits. Populations of each form appear to share recent common ancestry but patterns of genetic differentiation across the genome remain unknown. Here, we undertook an AFLP genome scan on samples collected from both sympatric and allopatric populations from Europe and the USA to quantify the extent of genomic differentiation between the two forms. Results: The forms were clearly differentiated but each exhibited major population sub-structuring between continents. Divergence between pipiens and molestus forms from USA was higher than in both inter- and intra-continental comparisons with European samples. The proportion of outlier loci between pipiens and molestus (approximate to 3 %) was low but consistent in both continents, and similar to those observed between sibling species of other mosquito species which exhibit contemporary gene flow. Only two of the outlier loci were shared between inter-form comparisons made within Europe and USA. Conclusion: This study supports the molestus and pipiens status as distinct evolutionary entities with low genomic divergence. The low number of shared divergent loci between continents suggests a relatively limited number of genomic regions determining key typological traits likely to be driving incipient speciation and/or adaptation of molestus to anthropogenic habitats.</t>
  </si>
  <si>
    <t>Pinto, Joao/C-2208-2012; Sousa, Carla/G-6531-2012; Gomes, Bruno/F-4785-2012; J., Pinto/H-6177-2019; Wilding, Craig/C-5500-2012; de almeida, antonio paulo gouveia/I-2541-2012; Weetman, David/M-1261-2014</t>
  </si>
  <si>
    <t>Pinto, Joao/0000-0001-8572-7708; Sousa, Carla/0000-0002-2386-7577; Gomes, Bruno/0000-0003-3877-2359; J., Pinto/0000-0001-8572-7708; Wilding, Craig/0000-0001-5818-2706; de almeida, antonio paulo gouveia/0000-0003-0751-4488; Weetman, David/0000-0002-5820-1388; Novo, Maria Teresa/0000-0003-0484-3374; Donnelly, Martin/0000-0001-5218-1497</t>
  </si>
  <si>
    <t>10.1186/s12862-015-0477-z</t>
  </si>
  <si>
    <t>WOS:000361275800007</t>
  </si>
  <si>
    <t>Kivela, SM; Svensson, B; Tiwe, A; Gotthard, K</t>
  </si>
  <si>
    <t>Kivela, Sami M.; Svensson, Beatrice; Tiwe, Alma; Gotthard, Karl</t>
  </si>
  <si>
    <t>Thermal plasticity of growth and development varies adaptively among alternative developmental pathways</t>
  </si>
  <si>
    <t>Polyphenism, the expression of discrete alternative phenotypes, is often a consequence of a developmental switch. Physiological changes induced by a developmental switch potentially affect reaction norms, but the evolution and existence of alternative reaction norms remains poorly understood. Here, we demonstrate that, in the butterfly Pieris napi (Lepidoptera: Pieridae), thermal reaction norms of several life history traits vary adaptively among switch-induced alternative developmental pathways of diapause and direct development. The switch was affected both by photoperiod and temperature, ambient temperature during late development having the potential to override earlier photoperiodic cues. Directly developing larvae had higher development and growth rates than diapausing ones across the studied thermal gradient. Reaction norm shapes also differed between the alternative developmental pathways, indicating pathway-specific selection on thermal sensitivity. Relative mass increments decreased linearly with increasing temperature and were higher under direct development than diapause. Contrary to predictions, population phenology did not explain trait variation or thermal sensitivity, but our experimental design probably lacks power for finding subtle phenology effects. We demonstrate adaptive differentiation in thermal reaction norms among alternative phenotypes, and suggest that the consequences of an environmentally dependent developmental switch primarily drive the evolution of alternative thermal reaction norms in P. napi.</t>
  </si>
  <si>
    <t>10.1111/evo.12734</t>
  </si>
  <si>
    <t>WOS:000362964700012</t>
  </si>
  <si>
    <t>Sakamoto, Y; Hirai, N; Ishii, M</t>
  </si>
  <si>
    <t>Sakamoto, Yoshiko; Hirai, Norio; Ishii, Minoru</t>
  </si>
  <si>
    <t>Effects of photoperiod and temperature on the development and diapause of the endangered butterfly Zizina emelina (Lepidoptera: Lycaenidae)</t>
  </si>
  <si>
    <t>We investigated the effects of photoperiod and temperature on the development of the endangered butterfly Zizina emelina under laboratory conditions, and its seasonal occurrence in Osaka Prefecture, central Japan in 2009. At 20 A degrees C most individuals reared under conditions of &lt; 13 h of light/day entered diapause during the larval stage, whereas those reared under a parts per thousand yen14 h of light/day developed into adults without any developmental arrest. At 25 A degrees C, none of the individuals entered larval diapause irrespective of the photoperiod. The critical photoperiod for diapause induction at 20 A degrees C was 12 h 40 min. Almost all larvae that had been in diapause for 2 months (with or without chilling at 10 A degrees C) developed into adults, and the mean pupation period after transfer to 25 A degrees C under 16 h of light/day differed little between the two groups, suggesting that chilling is not necessary to terminate larval diapause in Z. emelina. Adults were continuously found from late April to late October, with a low population density during spring. We estimate that this species has 5-6 generations in Osaka, according to the developmental threshold, effective accumulated temperature, and critical photoperiod data obtained from the rearing experiment. The estimated seasonal life cycle was similar to the seasonal prevalence observed in the field.</t>
  </si>
  <si>
    <t>10.1007/s10841-015-9786-1</t>
  </si>
  <si>
    <t>WOS:000360850000004</t>
  </si>
  <si>
    <t>Kimura, MT; Suwito, A</t>
  </si>
  <si>
    <t>Kimura, Masahito T.; Suwito, Awit</t>
  </si>
  <si>
    <t>Altitudinal patterns of abundances and parasitism in frugivorous drosophilids in west Java, Indonesia</t>
  </si>
  <si>
    <t>Abundances and parasitism rates of frugivorous drosophilid flies were studied in three localities at altitudes of 250-1350m in and near Bogor, Indonesia. The drosophilid and parasitoid species were classified into four groups: low-altitude species, high-altitude species, species abundant at a mid-altitude location and species occurring rather evenly from low to high locations. The ananassae and immigrans species groups were major drosophilids collected. All species of the ananassae species group were more abundant at lower altitudes, and the parasitism rate in this species group decreased with increasing altitude. Thus, the host abundance seems to affect the parasitism rate. On the other hand, the rate of parasitism in the immigrans species group showed no apparent relation with altitude or density, possibly due to the fact that species of this species group varied in altitudinal distribution. It is also suggested that the diversity of drosophilid species affects the composition of parasitoid species.</t>
  </si>
  <si>
    <t>27-28</t>
  </si>
  <si>
    <t>10.1080/00222933.2015.1005709</t>
  </si>
  <si>
    <t>WOS:000355262800001</t>
  </si>
  <si>
    <t>Yang, XM; Lou, H; Sun, JT; Zhu, YM; Xue, XF; Hong, XY</t>
  </si>
  <si>
    <t>Yang, Xian-Ming; Lou, Heng; Sun, Jing-Tao; Zhu, Yi-Ming; Xue, Xiao-Feng; Hong, Xiao-Yue</t>
  </si>
  <si>
    <t>Temporal Genetic Dynamics of an Invasive Species, Frankliniella occidentalis (Pergande), in an Early Phase of Establishment</t>
  </si>
  <si>
    <t>Many species can successfully colonize new areas despite their propagules having low genetic variation. We assessed whether the decreased genetic diversity could result in temporal fluctuations of genetic parameters of the new populations of an invasive species, western flower thrips, Frankliniella occidentalis, using mitochondrial and microsatellite markers. This study was conducted in eight localities from four climate regions in China, where F. occidentalis was introduced in the year 2000 and had lower genetic diversity than its native populations. We also tested the level of genetic differentiation in these introduced populations. The genetic diversity of the samples at different years in the same locality was not significantly different from each other in most localities. F-ST and STRUCTURE analysis also showed that most temporal population comparisons from the same sites were not significantly differentiated. Our results showed that the invasive populations of F. occidentalis in China can maintain temporal stability in genetic composition at an early phase of establishment despite having lower genetic diversity than in their native range.</t>
  </si>
  <si>
    <t>Xue, Xiao-Feng/P-2046-2015</t>
  </si>
  <si>
    <t>Xue, Xiao-Feng/0000-0002-6374-8601</t>
  </si>
  <si>
    <t>10.1038/srep11877</t>
  </si>
  <si>
    <t>WOS:000357319600002</t>
  </si>
  <si>
    <t>Shintani, Y; Kawazu, K; Hirose, Y</t>
  </si>
  <si>
    <t>Shintani, Yoshinori; Kawazu, Kei; Hirose, Yuzuru</t>
  </si>
  <si>
    <t>Photoperiodic induction of prepupal diapause and its role in synchronization with host phenology in the hibiscus caterpillar, Xanthodes transversa</t>
  </si>
  <si>
    <t>The hibiscus caterpillar, Xanthodes transversa (Lepidoptera: Noctuidae), is a multivoltine insect that is an important pest of Malvaceae plants such as the okra, Abelmoschus esculentus, and the common rose mallow, Hibiscus mutabilis, in Japan. In the present study, the effects of photoperiod and temperature on the induction of prepupal diapause and the adaptive significance of this diapause were examined in a local population of X.transversa in Miyazaki, Kyushu, southwestern Japan. Larvae showed a long-day photoperiodic response for controlling the induction of prepupal diapause with a critical day length between 13 and 14h at 20 to 25 degrees C. Under long-day conditions larvae rapidly pupated from the sixth instar, but under short-day conditions they entered diapause in the prepupal stage. Diapause occurrence in the field increased in late September, which was consistent with the laboratory results in terms of the photoperiodic response. Non-diapause development after this time is maladaptive because most larvae of the next generation could not reach the critical stage (prepupae) before winter and died during early winter in outdoor experiments. Larvae suffered from a high rate of mortality when fed leaves collected late in autumn. The photoperiodic response for controlling the induction of diapause in this insect may play an important role in synchronizing the life cycle with the seasonal changes in food and temperature conditions.</t>
  </si>
  <si>
    <t>10.1111/ens.12135</t>
  </si>
  <si>
    <t>WOS:000357599600007</t>
  </si>
  <si>
    <t>Jarosik, V; Kenis, M; Honek, A; Skuhrovec, J; Pysek, P</t>
  </si>
  <si>
    <t>Jarosik, Vojtech; Kenis, Marc; Honek, Alois; Skuhrovec, Jiri; Pysek, Petr</t>
  </si>
  <si>
    <t>Invasive Insects Differ from Non-Invasive in Their Thermal Requirements</t>
  </si>
  <si>
    <t>We tested whether two basic thermal requirements for insect development, lower developmental thresholds, i.e. temperatures at which development ceases, and sums of effective temperatures, i.e. numbers of day degrees above the lower developmental thresholds necessary to complete development, differ among insect species that proved to be successful invaders in regions outside their native range and those that did not. Focusing on species traits underlying invasiveness that are related to temperature provides insights into the mechanisms of insect invasions. The screening of thermal requirements thus could improve risk-assessment schemes by incorporating these traits in predictions of potentially invasive insect species. We compared 100 pairs of taxonomically-related species originating from the same continent, one invasive and the other not reported as invasive. Invasive species have higher lower developmental thresholds than those never recorded outside their native ranges. Invasive species also have a lower sum of effective temperatures, though not significantly. However, the differences between invasive and non-invasive species in the two physiological measures were significantly inversely correlated. This result suggests that many species are currently prevented from invading by low temperatures in some parts of the world. Those species that will overcome current climatic constraints in regions outside their native distribution due to climate change could become even more serious future invaders than present-day species, due to their potentially faster development.</t>
  </si>
  <si>
    <t>Skuhrovec, Jiri/E-9699-2016; Pysek, Petr/B-1957-2012</t>
  </si>
  <si>
    <t>e0131072</t>
  </si>
  <si>
    <t>10.1371/journal.pone.0131072</t>
  </si>
  <si>
    <t>WOS:000356835000167</t>
  </si>
  <si>
    <t>Salminen, TS; Vesala, L; Laiho, A; Merisalo, M; Hoikkala, A; Kankare, M</t>
  </si>
  <si>
    <t>Salminen, Tiina S.; Vesala, Laura; Laiho, Asta; Merisalo, Mikko; Hoikkala, Anneli; Kankare, Maaria</t>
  </si>
  <si>
    <t>Seasonal gene expression kinetics between diapause phases in Drosophila virilis group species and overwintering differences between diapausing and non-diapausing females</t>
  </si>
  <si>
    <t>Most northern insect species experience a period of developmental arrest, diapause, which enables them to survive over the winter and postpone reproduction until favorable conditions. We studied the timing of reproductive diapause and its long-term effects on the cold tolerance of Drosophila montana, D. littoralis and D. ezoana females in seasonally varying environmental conditions. At the same time we traced expression levels of 219 genes in D. montana using a custom-made microarray. We show that the seasonal switch to reproductive diapause occurs over a short time period, and that overwintering in reproductive diapause has long-lasting effects on cold tolerance. Some genes, such as Hsc70, Jon25Bi and period, were upregulated throughout the diapause, while others, including regucalcin, couch potato and Thor, were upregulated only at its specific phases. Some of the expression patterns induced during the sensitive stage, when the females either enter diapause or not, remained induced regardless of the later conditions. qPCR analyses confirmed the findings of the microarray analysis in D. montana and revealed similar gene expression changes in D. littoralis and D. ezoana. The present study helps to achieve a better understanding of the genetic regulation of diapause and of the plasticity of seasonal responses in general.</t>
  </si>
  <si>
    <t>Salminen, Tiina Susanna/0000-0002-7232-0754</t>
  </si>
  <si>
    <t>10.1038/srep11197</t>
  </si>
  <si>
    <t>WOS:000356098100001</t>
  </si>
  <si>
    <t>Hultine, KR; Dudley, TL; Koepke, DF; Bean, DW; Glenn, EP; Lambert, AM</t>
  </si>
  <si>
    <t>Hultine, Kevin R.; Dudley, Tom L.; Koepke, Dan F.; Bean, Daniel W.; Glenn, Ed P.; Lambert, Adam M.</t>
  </si>
  <si>
    <t>Patterns of herbivory-induced mortality of a dominant non-native tree/shrub (Tamarix spp.) in a southwestern US watershed</t>
  </si>
  <si>
    <t>The capacity for plant species or populations to cope with herbivory depends in large part on the complex interactions between resource availability, life history and adaptive strategies to maximize defense and/or tolerance to herbivory. Given these complex interactions, the impacts of repeated herbivory on plant stress and subsequent mortality is often difficult to predict. To better understand relationships between herbivory and environmental condition, we studied the relationship between the non-native shrub/tree tamarisk (Tamarix spp.) and a specialist herbivore, the northern tamarisk leaf beetle (Diorhabda carinulata) released as a biological control agent of Tamarix in the Virgin River watershed in the southwestern United States. The beetle feeds exclusively on Tamarix foliage resulting in complete stand foliage desiccation (i.e. defoliation) that lasts several weeks. Approximately 900 Tamarix plants were surveyed over three consecutive growing seasons for canopy dieback and mortality across 10 sites varying in the number of defoliation events, tree height, soil salinity, soil texture and bulk leaf carbon isotope ratios (delta C-13). Canopy dieback increased from 27% by volume in the spring of 2012 to 41% and 54% in 2013 and 2014, respectively. Tree mortality increased from 0% in 2012 to 6% and 10% in 2013 and 2014, respectively. Surprisingly, percent canopy dieback was not related to the number of defoliation events that ranged from 2 to 7 across the 10 sites prior to the 2013 growing season. On the other hand, canopy dieback increased with soil salinity in both 2013 (R-2 = 0.39, F = 5.07, P = 0.055) and 2014 (R-2 = 0.56, F = 10.26, P = 0.015). Canopy dieback in 2013 increased with bulk leaf delta C-13 (R-2 = 0.38, F = 4.08, P = 0.078), although delta C-13 also decreased with the number of defoliation events (R-2 = 0.64, F = 14.17, P = 0.0055), suggesting that photosynthetic rate or drought stress (as indicated by leaf delta C-13) may serve as a poor predictor for Tamarix canopy dieback in response to defoliation. Percent canopy dieback was correlated with shifts in NDVI measured from annual MODIS imagery (R-2 = 0.61, F = 12.32, P = 0.008), demonstrating that the tree surveys reflect site-scale changes in canopy cover. Results show that patterns of Tamarix canopy dieback and subsequent mortality following episodic defoliation by Diorhabda carinulata are likely to vary across broad gradients in soil salinity and other abiotic and biotic factors. Documented impacts of this biocontrol agent reported here will aid management efforts aimed at preserving riparian habitat in the short-term with conservation efforts targeting the removal and control of Tamarix over the long term.</t>
  </si>
  <si>
    <t>10.1007/s10530-014-0829-4</t>
  </si>
  <si>
    <t>WOS:000354373500013</t>
  </si>
  <si>
    <t>Slate, Jon/D-2925-2012; Butlin, Roger K/F-7709-2013; Ritchie, Michael G/F-7055-2013</t>
  </si>
  <si>
    <t>Slate, Jon/0000-0003-3356-5123; Butlin, Roger K/0000-0003-4736-0954; Ritchie, Michael G/0000-0001-7913-8675; Tyukmaeva, Venera/0000-0002-1864-5101; Veltsos, Paris/0000-0002-8872-6281; Gregson, Emma/0000-0002-8982-4289</t>
  </si>
  <si>
    <t>Ma, WJ; Pannebakker, BA; van de Zande, L; Schwander, T; Wertheim, B; Beukeboom, LW</t>
  </si>
  <si>
    <t>Ma, Wen-Juan; Pannebakker, Bart A.; van de Zande, Louis; Schwander, Tanja; Wertheim, Bregje; Beukeboom, Leo W.</t>
  </si>
  <si>
    <t>Diploid males support a two-step mechanism of endosymbiont-induced thelytoky in a parasitoid wasp</t>
  </si>
  <si>
    <t>Background: Haplodiploidy, where females develop from diploid, fertilized eggs and males from haploid, unfertilized eggs, is abundant in some insect lineages. Some species in these lineages reproduce by thelytoky that is caused by infection with endosymbionts: infected females lay haploid eggs that undergo diploidization and develop into females, while males are very rare or absent. It is generally assumed that in thelytokous wasps, endosymbionts merely diploidize the unfertilized eggs, which would then trigger female development. Results: We found that females in the parasitoid wasp Asobara japonica infected with thelytoky-inducing Wolbachia produce 0.7-1.2 % male offspring. Seven to 39 % of these males are diploid, indicating that diploidization and female development can be uncoupled in A. japonica. Wolbachia titer in adults was correlated with their ploidy and sex: diploids carried much higher Wolbachia titers than haploids, and diploid females carried more Wolbachia than diploid males. Data from introgression lines indicated that the development of diploid individuals into males instead of females is not caused by malfunction-mutations in the host genome but that diploid males are most likely produced when the endosymbiont fails to activate the female sex determination pathway. Our data therefore support a two-step mechanism by which endosymbionts induce thelytoky in A. japonica: diploidization of the unfertilized egg is followed by feminization, whereby each step correlates with a threshold of endosymbiont titer during wasp development. Conclusions: Our new model of endosymbiont-induced thelytoky overthrows the view that certain sex determination mechanisms constrain the evolution of endosymbiont-induced thelytoky in hymenopteran insects. Endosymbionts can cause parthenogenesis through feminization, even in groups in which endosymbiont-diploidized eggs would develop into males following the hosts' sex determination mechanism. In addition, our model broadens our understanding of the mechanisms by which endosymbionts induce thelytoky to enhance their transmission to the next generation. Importantly, it also provides a novel window to study the yet-poorly known haplodiploid sex determination mechanisms in haplodiploid insects.</t>
  </si>
  <si>
    <t>Pannebakker, Bart A./D-3823-2012; Wertheim, Bregje/B-6436-2009</t>
  </si>
  <si>
    <t>Pannebakker, Bart A./0000-0001-8503-3896; Wertheim, Bregje/0000-0001-8555-1925; Schwander, Tanja/0000-0003-1945-5374; Ma, Wen-Juan/0000-0003-2585-6406</t>
  </si>
  <si>
    <t>MAY 12</t>
  </si>
  <si>
    <t>10.1186/s12862-015-0370-9</t>
  </si>
  <si>
    <t>WOS:000355988400001</t>
  </si>
  <si>
    <t>Gaston, KJ; Visser, ME; Holker, F</t>
  </si>
  <si>
    <t>Gaston, Kevin J.; Visser, Marcel E.; Hoelker, Franz</t>
  </si>
  <si>
    <t>The biological impacts of artificial light at night: the research challenge</t>
  </si>
  <si>
    <t>Visser, Marcel E/A-9151-2009; Holker, Franz/A-5683-2009; KNAW, NIOO-KNAW/A-4320-2012</t>
  </si>
  <si>
    <t>Visser, Marcel E/0000-0002-1456-1939; Holker, Franz/0000-0001-5932-266X; Gaston, Kevin J./0000-0002-7235-7928; KNAW, NIOO-KNAW/0000-0002-3835-159X</t>
  </si>
  <si>
    <t>MAY 5</t>
  </si>
  <si>
    <t>10.1098/rstb.2014.0133</t>
  </si>
  <si>
    <t>WOS:000351223400014</t>
  </si>
  <si>
    <t>Egizi, A; Fefferman, NH; Fonseca, DM</t>
  </si>
  <si>
    <t>Egizi, Andrea; Fefferman, Nina H.; Fonseca, Dina M.</t>
  </si>
  <si>
    <t>Evidence that implicit assumptions of 'no evolution' of disease vectors in changing environments can be violated on a rapid timescale</t>
  </si>
  <si>
    <t>Projected impacts of climate change on vector-borne disease dynamics must consider many variables relevant to hosts, vectors and pathogens, including how altered environmental characteristics might affect the spatial distributions of vector species. However, many predictive models for vector distributions consider their habitat requirements to be fixed over relevant time-scales, when they may actually be capable of rapid evolutionary change and even adaptation. We examine the genetic signature of a spatial expansion by an invasive vector into locations with novel temperature conditions compared to its native range as a proxy for how existing vector populations may respond to temporally changing habitat. Specifically, we compare invasions into different climate ranges and characterize the importance of selection from the invaded habitat. We demonstrate that vector species can exhibit evolutionary responses (altered allelic frequencies) to a temperature gradient in as little as 7-10 years even in the presence of high gene flow, and further, that this response varies depending on the strength of selection. We interpret these findings in the context of climate change predictions for vector populations and emphasize the importance of incorporating vector evolution into models of future vector-borne disease dynamics.</t>
  </si>
  <si>
    <t>; Fonseca, Dina/B-9951-2011</t>
  </si>
  <si>
    <t>Fefferman, Nina H./0000-0003-0233-1404; Fonseca, Dina/0000-0003-4726-7100</t>
  </si>
  <si>
    <t>10.1098/rstb.2014.0136</t>
  </si>
  <si>
    <t>WOS:000350829800013</t>
  </si>
  <si>
    <t>Lamarque, LJ; Lortie, CJ; Porte, AJ; Delzon, S</t>
  </si>
  <si>
    <t>Lamarque, Laurent J.; Lortie, Christopher J.; Porte, Annabel J.; Delzon, Sylvain</t>
  </si>
  <si>
    <t>Genetic differentiation and phenotypic plasticity in life-history traits between native and introduced populations of invasive maple trees</t>
  </si>
  <si>
    <t>Genetically based phenotypic differentiation between native and invasive populations of exotic plants has been increasingly documented and commonly invoked to explain the success of some invasive species. Nonetheless, this basic information is lacking for invasive trees although they currently represent a major concern worldwide. Reciprocal common gardens were therefore set up in both native and introduced ranges of two exotic maple trees to assess the contribution of genetic differentiation and phenotypic plasticity to tree invasiveness. Almost 3,000 native and invasive seedlings of Acer negundo and Acer platanoides were planted in Canada and in France and their performances were compared in various life-history traits related to growth, leaf phenology and ecophysiology over 2 and 3 year periods. Invasive populations of A. negundo exhibited strong genetic differentiation in all the traits examined. Compared to their native conspecifics, they grew significantly larger in the introduced range and showed lower survival, reduced maximum assimilation rate and increased leaf area in the two gardens. They also expressed greater plasticity for growth and greater phenological sensitivity to temperature. Native and invasive populations of A. platanoides were plastic across environments but in contrast did not exhibit any genetic differentiation. This cross-continental comparison provides evidence that both genetic differentiation and phenotypic plasticity contribute synergistically to tree invasiveness. The influence of these respective processes depends on stage of invasion and the life-history strategy of each species. Plastic effects are likely more important during colonization and establishment whilst genetic effects may contribute more significantly during the spread of established populations.</t>
  </si>
  <si>
    <t>Delzon, Sylvain/R-9538-2018; lortie, christopher j/F-6241-2014</t>
  </si>
  <si>
    <t>Delzon, Sylvain/0000-0003-3442-1711; lortie, christopher j/0000-0002-4291-7023</t>
  </si>
  <si>
    <t>10.1007/s10530-014-0781-3</t>
  </si>
  <si>
    <t>WOS:000351197300011</t>
  </si>
  <si>
    <t>Lynch, JA</t>
  </si>
  <si>
    <t>Lynch, Jeremy A.</t>
  </si>
  <si>
    <t>The Expanding Genetic Toolbox of the Wasp Nasonia vitripennis and Its Relatives</t>
  </si>
  <si>
    <t>The parasitoid wasp Nasonia represents a genus of four species that is emerging as a powerful genetic model system that has made and will continue to make important contributions to our understanding of evolutionary biology, development, ecology, and behavior. Particularly powerful are the haplodiploid genetics of the system, which allow some of the advantages of microbial genetics to be applied to a complex multicellular eukaryote. In addition, fertile, viable hybrids can be made among the four species in the genus. This makes Nasonia exceptionally well suited for evolutionary genetics approaches, especially when combined with its haploid genetics and tractability in the laboratory. These features are complemented by an expanding array of genomic, transcriptomic, and functional resources, the application of which has already made Nasonia an important model system in such emerging fields as evolutionary developmental biology and microbiomics. This article describes the genetic and genomic advantages of Nasonia wasps and the resources available for their genetic analysis.</t>
  </si>
  <si>
    <t>10.1534/genetics.112.147512</t>
  </si>
  <si>
    <t>WOS:000352734400002</t>
  </si>
  <si>
    <t>Chen, S; Fleischer, SJ; Saunders, MC; Thomas, MB</t>
  </si>
  <si>
    <t>Chen, Shi; Fleischer, Shelby J.; Saunders, Michael C.; Thomas, Matthew B.</t>
  </si>
  <si>
    <t>The Influence of Diurnal Temperature Variation on Degree-Day Accumulation and Insect Life History</t>
  </si>
  <si>
    <t>Ectotherms, such as insects, experience non-constant temperatures in nature. Daily mean temperatures can be derived from the daily maximum and minimum temperatures. However, the converse is not true and environments with the same mean temperature can exhibit very different diurnal temperate ranges. Here we apply a degree-day model for development of the grape berry moth (Paralobesia viteana, a significant vineyard pest in the northeastern USA) to investigate how different diurnal temperature range conditions can influence degree-day accumulation and, hence, insect life history. We first consider changes in diurnal temperature range independent of changes in mean temperatures. We then investigate grape berry moth life history under potential climate change conditions, increasing mean temperature via variable patterns of change to diurnal temperature range. We predict that diurnal temperature range change can substantially alter insect life history. Altering diurnal temperature range independent of the mean temperature can affect development rate and voltinism, with the magnitude of the effects dependent on whether changes occur to the daily minimum temperature (Tmin), daily maximum temperature (Tmax), or both. Allowing for an increase in mean temperature produces more marked effects on life history but, again, the patterns and magnitude depend on the nature of the change to diurnal temperature range together with the starting conditions in the local environment. The study highlights the importance of characterizing the influence of diurnal temperature range in addition to mean temperature alone.</t>
  </si>
  <si>
    <t>e0120772</t>
  </si>
  <si>
    <t>10.1371/journal.pone.0120772</t>
  </si>
  <si>
    <t>WOS:000351425400176</t>
  </si>
  <si>
    <t>Koch, K</t>
  </si>
  <si>
    <t>Koch, Kamilla</t>
  </si>
  <si>
    <t>Influence of temperature and photoperiod on embryonic development in the dragonfly Sympetrum striolatum (Odonata: Libellulidae)</t>
  </si>
  <si>
    <t>Temperature and photoperiod play major roles in insect ecology. Many insect species have fixed degree-days for embryogenesis, with minimum and maximum temperature thresholds for egg and larval development and hatching. Often, photoperiodic changes trigger the transfer into the next life-cycle stadium. However, it is not known whether this distinct pattern also exist in a species with a high level of phenotypic plasticity in life-history traits. In the present study, eggs of the dragonfly Sympetrum striolatumCharpentier (Odonata: Libellulidae) are reared under different constant and fluctuating temperatures and photoperiodic conditions in several laboratory and field experiments. In general, and as expected, higher temperatures cause faster egg development. However, no general temperature or light-days for eyespot development and hatching are found. The minimum temperature thresholds are distinguished for survival (2 degrees C), embryogenesis (6 degrees C) and larval hatching (above 6 degrees C). Low winter temperatures synchronize hatching. Above 36 degrees C, no eyespots are visible and no larvae hatch. In laboratory experiments, light is neither necessary for eyespot development, nor for hatching. By contrast to the laboratory experiments, the field experiment show that naturally changing temperature and photoperiod play a significant role in the seasonal regulation of embryonic development. The post-eyespot development is more variable and influenced by temperature and photoperiod than the pre-eyespot development. This developmental plasticity at the end of the embryogenesis might be a general pattern in the Libellulidae, helping them to cope with variation in environmental conditions.</t>
  </si>
  <si>
    <t>10.1111/phen.12091</t>
  </si>
  <si>
    <t>WOS:000349993900011</t>
  </si>
  <si>
    <t>McDonald, G; Umina, PA; Macfadyen, S; Mangano, P; Hoffmann, AA</t>
  </si>
  <si>
    <t>McDonald, Garrick; Umina, Paul A.; Macfadyen, Sarina; Mangano, Peter; Hoffmann, Ary A.</t>
  </si>
  <si>
    <t>Predicting the timing of first generation egg hatch for the pest redlegged earth mite Halotydeus destructor (Acari: Penthaleidae)</t>
  </si>
  <si>
    <t>Integrated pest management in Australian winter grain crops is challenging, partly because the timing and severity of pest outbreaks cannot currently be predicted, and this often results in prophylactic applications of broad spectrum pesticides. We developed a simple model to predict the median emergence in autumn of pest populations of the redlegged earth mite, Halotydeus destructor, a major field crop and pasture pest in southern Australia. Previous data and observations suggest that rainfall and temperature are critical for post-diapause egg hatch. We evaluated seven models that combined rainfall and temperature thresholds derived using three approaches against previously recorded hatch dates and 2013 field records. The performance of the models varied between Western Australia and south-eastern Australian States. In Western Australia, the key attributes of the best fitting model were more than 5 mm rain followed by mean day temperatures of below 20.5 A degrees C for 10 days. In south-eastern Australia, the most effective model involved a temperature threshold reduced to 16 A degrees C. These regional differences may reflect adaptation of H. destructor in south-eastern Australia to varied and uncertain temperature and rainfall regimes of late summer and autumn, relative to the hot and dry Mediterranean-type climate in Western Australia. Field sampling in 2013 revealed a spread of early hatch dates in isolated patches of habitat, ahead of predicted paddock scale hatchings. These regional models should assist in monitoring and subsequent management of H. destructor at the paddock scale.</t>
  </si>
  <si>
    <t>Hoffmann, Ary/C-2961-2011; Hoffmann, Ary/R-2972-2019; Macfadyen, Sarina/C-1511-2008; McDonald, Garrick/I-6671-2012</t>
  </si>
  <si>
    <t>Hoffmann, Ary/0000-0001-9497-7645; Macfadyen, Sarina/0000-0003-3553-4910; McDonald, Garrick/0000-0002-9636-8525; Umina, Paul/0000-0002-1835-3571</t>
  </si>
  <si>
    <t>10.1007/s10493-014-9876-x</t>
  </si>
  <si>
    <t>WOS:000349599200001</t>
  </si>
  <si>
    <t>Photoperiodic time measurement in insects</t>
  </si>
  <si>
    <t>The ratio of day-to-night length, known as the photoperiod, is used by many organisms to predict the oncoming of adverse seasons through the use of a photoperiodic clock system. The molecular and neural architecture of these time-measuring devices is unclear, although some evidence suggests involvement of circadian factors, that is, proteins responsible for daily oscillations. This review summarizes specific difficulties in the research of photoperiodic clocks, highlights recent successful studies, and suggests possible future directions available with emerging technologies.</t>
  </si>
  <si>
    <t>Dolezel, David/H-1467-2014; Musilova, Helena/G-6676-2014</t>
  </si>
  <si>
    <t>10.1016/j.cois.2014.12.002</t>
  </si>
  <si>
    <t>WOS:000369016700018</t>
  </si>
  <si>
    <t>Jang, T; Rho, MS; Koh, SH; Lee, KP</t>
  </si>
  <si>
    <t>Jang, Taehwan; Rho, Myung Suk; Koh, Sang-Hyun; Lee, Kwang Pum</t>
  </si>
  <si>
    <t>Host-plant quality alters herbivore responses to temperature: a case study using the generalist Hyphantria cunea</t>
  </si>
  <si>
    <t>The nutritional quality of host plants is an important determinant of fitness in insect herbivores. However, it remains an open question whether the ingestion of a particular plant will have the same effects on an herbivore under differing thermal conditions. We measured the performance of the generalist-feeding caterpillars of Hyphantria cunea Drury (Lepidoptera: Arctiidae) raised on one of five natural host plants to determine their nutritional quality: Platanus occidentalis L. (Platanaceae), Sophora japonica (L.) Schott (Fabaceae), Prunusxyedoensis Matsum. (Rosaceae), Cornus kousa Hance (Cornaceae), or Betula platyphylla Sukaczev (Betulaceae). Caterpillars performed well on P.occidentalis, S.japonica, and P.x yedoensis, but poorly on C.kousa and B.platyphylla. The nutritional phenotype of caterpillars varied among host-plant groups, with the proportion of lipid-free body mass to lipid content being higher for caterpillars raised on P.occidentalis and S.japonica (3.8-4.2:1) than for caterpillars raised on P.x yedoensis (1.6-2.1:1). A multi-factorial experimental design was employed to investigate the interactive effects of host-plant quality and temperature on the performance of H.cunea caterpillars raised on either P.occidentalis or P.x yedoensis at three rearing temperatures (20, 25, or 30 degrees C). Caterpillars raised on P.occidentalis displayed a monotonic decrease in development time with increasing temperature, but the development time of those on P.x yedoensis decreased rapidly as temperature rose from 20 to 25 degrees C and then stayed unchanged despite further increase in temperature. The rate at which body size increased with decreasing temperature was much steeper for caterpillars raised on P.occidentalis than for those on P.x yedoensis. Collectively, these results indicate that host plant can alter the thermal reaction norms for the key life-history traits of herbivores. This study has implications for understanding the impacts of climate change on herbivore-plant interactions.</t>
  </si>
  <si>
    <t>10.1111/eea.12261</t>
  </si>
  <si>
    <t>WOS:000348732000004</t>
  </si>
  <si>
    <t>Nomano, FY; Mitsui, H; Kimura, MT</t>
  </si>
  <si>
    <t>Nomano, F. Y.; Mitsui, H.; Kimura, M. T.</t>
  </si>
  <si>
    <t>Capacity of Japanese Asobara species (Hymenoptera; Braconidae) to parasitize a fruit pest Drosophila suzukii (Diptera; Drosophilidae)</t>
  </si>
  <si>
    <t>Drosophila suzukii is a pest of soft fruit such as cherry, strawberry or blueberry and recently colonized North America and Europe from Asia. In this study, we assessed the utility of Japanese Asobara species as agents for the biological control of this pest species by examining their host use in nature and their capacity to parasitize this pest species. From Japan, eight Asobara species including putative three undescribed species were found; Asobara japonica was recorded from all over Japan, Asobaratabida from high altitude areas in central and northern Japan, Asobararossica and Asobara rufescens from central to northern Japan, three undescribed species from central to western or southern Japan and Asobarapleuralis from a subtropical island of Japan. Among them, an undescribed species Asobara sp. TK1 may be useful as an agent for the biological control because it was recorded only from D.suzukii. All of the remaining seven species were generalists mainly using drosophilid species associated with fermenting fruits, and four of them had no or very low abilities to parasitize D.suzukii, indicating that these seven species are not or less appropriate as agents for biological control.</t>
  </si>
  <si>
    <t>10.1111/jen.12141</t>
  </si>
  <si>
    <t>WOS:000347709200011</t>
  </si>
  <si>
    <t>Kawakami, Y; Yamazaki, K; Ohashi, K</t>
  </si>
  <si>
    <t>Kawakami, Yasuko; Yamazaki, Kazuo; Ohashi, Kazunori</t>
  </si>
  <si>
    <t>Increase in dark morphs and decrease in size during a range extension of Cheilomenes sexmaculata (Coleoptera: Coccinellidae)</t>
  </si>
  <si>
    <t>The ladybird beetle Cheilomenes sexmaculata (Fabricius) is widely distributed throughout the intermediate latitudinal and equatorial regions. It exhibits elytral colour polymorphism with a geographical cline showing increased prevalence of melanic morphs with increasing latitude. Over the past 100 years, this species has extended its distribution towards higher latitudes in Japan because of climatic warming. In this study, long-term changes in the frequency of different morphs and adult body size of this species during this range extension were analyzed based on a survey of specimens in collections. First, we examined specimens collected from areas that were colonized (34-36 degrees N) during the period of range extension (1949-1989) and when it ceased (1990-2005). Chronologically, both the proportions of melanic morphs increased and body size decreased significantly. Next, specimens were examined from newly colonized regions and the former range of distribution (32-34 degrees N); these specimens were collected during period when range extension had ceased. In newly colonized regions, the frequency of melanic morphs was higher and the body size was smaller than in the former range of distribution. These two findings indicate that the smaller, melanic morphs may have undergone a positive-selection driven range extension to higher latitudes.</t>
  </si>
  <si>
    <t>10.14411/eje.2015.029</t>
  </si>
  <si>
    <t>WOS:000353304300010</t>
  </si>
  <si>
    <t>Andersen, JL; Manenti, T; Sorensen, JG; MacMillan, HA; Loeschcke, V; Overgaard, J</t>
  </si>
  <si>
    <t>Andersen, Jonas L.; Manenti, Tommaso; Sorensen, Jesper G.; MacMillan, Heath A.; Loeschcke, Volker; Overgaard, Johannes</t>
  </si>
  <si>
    <t>How to assess Drosophila cold tolerance: chill coma temperature and lower lethal temperature are the best predictors of cold distribution limits</t>
  </si>
  <si>
    <t>1. Thermal tolerance may limit and therefore predict ectotherm geographic distributions. However, which of the many metrics of thermal tolerance best predict distribution is often unclear, even for drosophilids, which constitute a popular and well-described animal model. Five metrics of cold tolerance were measured for 14 Drosophila species to determine which metrics most strongly correlate with geographic distribution. The species represent tropical to temperate regions but all were reared under similar (common garden) conditions (20 degrees C). The traits measured were: chill coma temperature (CTmin), lethal temperature (LTe50), lethal time at low temperature (LTi50), chill coma recovery time (CCRT) and supercooling point (SCP). Measures of CTmin, LTe50 and LTi50 proved to be the best predictors to describe the variation in realized latitudinal distributions (R-2=0699, R-2=0741 and 0550, respectively) and estimated environmental cold exposure (R-2=0633, R-2=0641 and 0511, respectively). Measures of CCRT also correlated significantly with estimated minimum temperature (R-2=0373), while the SCP did not. These results remained consistent after phylogenetically independent analysis or when applying nonlinear regression. Moreover, our findings were supported by a similar analysis based on existing data compiled from the Drosophila cold tolerance literature. Trait correlations were strong between LTe50, LTi50 and CTmin, respectively (083&gt;R-2&gt;055). However, surprisingly, there was only a weak correlation between the entrance into coma (CTmin) and the recovery from chill coma (CCRT) (R-2=0256). Considering the findings of the present study, data from previous studies and the logistical constraints of each measure of cold tolerance, we conclude that CTmin and LTe50 are superior measures when estimating the ecologically relevant cold tolerance of drosophilids. Of these two traits, CTmin requires less equipment, time and animals and thereby presents a relatively fast, simple and dynamic measure of cold tolerance.</t>
  </si>
  <si>
    <t>Sorensen, Jesper Givskov/J-3190-2013; MacMillan, Heath/J-6943-2012; Overgaard, Johannes/I-7493-2013; Loeschcke, Volker/J-2527-2013</t>
  </si>
  <si>
    <t>Sorensen, Jesper Givskov/0000-0002-9149-3626; MacMillan, Heath/0000-0001-7598-3273; Overgaard, Johannes/0000-0002-2851-4551; Loeschcke, Volker/0000-0003-1450-0754</t>
  </si>
  <si>
    <t>10.1111/1365-2435.12310</t>
  </si>
  <si>
    <t>WOS:000348562600008</t>
  </si>
  <si>
    <t>Egizi, A; Fonseca, DM</t>
  </si>
  <si>
    <t>Egizi, A.; Fonseca, D. M.</t>
  </si>
  <si>
    <t>Ecological limits can obscure expansion history: patterns of genetic diversity in a temperate mosquito in Hawaii</t>
  </si>
  <si>
    <t>Because biological invasions can be swift and are rarely examined immediately and/or followed over time, spatial genetic diversity analyses grounded in a well-developed body of theory are often used to reconstruct historical patterns of expansion. Unfortunately, the role of selection in shaping and potentially disrupting such reconstructions has seldom been examined. The mosquito Aedes japonicus japonicus is a temperate, cold-adapted species native to northern Japan that has recently established populations on the island of Hawaii. We used variation at seven microsatellite loci and one mitochondrial locus to examine Hawaiian populations collected in 2004, shortly after its first detection, and then in 2010-2011. Samples were collected along an elevational/temperature gradient, ranging from sea level to 1,200 m. Specimens collected near sea level in 2004 from the earliest detected population exhibited high genetic diversity. Contrary to expectations that diversity would decrease outward from the point of introduction, in 2010-2011 high elevation populations had the greatest genetic diversity, while low elevation populations (including those with high diversity in 2004) now had lower diversity and were significantly differentiated from each other, suggesting severe bottlenecks. We hypothesize that differential survival across temperatures at high versus low elevations has subverted the expected genetic signature of an expanding population.</t>
  </si>
  <si>
    <t>Egizi, Andrea/0000-0002-4604-045X; Fonseca, Dina/0000-0003-4726-7100</t>
  </si>
  <si>
    <t>10.1007/s10530-014-0710-5</t>
  </si>
  <si>
    <t>WOS:000347526800015</t>
  </si>
  <si>
    <t>Reed, TE; Gienapp, P; Visser, ME</t>
  </si>
  <si>
    <t>Reed, Thomas E.; Gienapp, Phillip; Visser, Marcel E.</t>
  </si>
  <si>
    <t>Density dependence and microevolution interactively determine effects of phenology mismatch on population dynamics</t>
  </si>
  <si>
    <t>Life cycle events in plants and animals are typically adaptively tuned to anticipate predictable seasonal changes in environmental conditions or resources. Climate change is expected to affect the temporal component of species' interactions, e.g. by creating a mismatch between a predator's breeding time (when ample food supply is critical) and the time when prey abundance is high. The demographic implications of such a mismatch remain unclear, however. Here we focussed on changes in the phenology of consumers relative to that of their food. We developed a model where reproductive output of the consumer up to offspring independence depended on mismatch and recruitment of the offspring to breeders depended on offspring density according to a Beverton-Holt function. Using a deterministic version of the model, we clarified how the effects of (constant) mismatch on equilibrium population size depended on the emergent strength of negative density dependence (DD). Using a stochastic, individual-based version, we showed that when the environment changed abruptly, the rate of population recovery was faster when heritability of seasonal timing was higher and DD was stronger. When the environment shifted continuously, the rate of decline in population size was inversely proportional to the rate of microevolution, but stronger DD slowed the rate of decline for a given heritability and thus effectively bought time' for evolutionary rescue. These results highlight the importance of negative DD, which interacts with the effects of trait heritability and stabilizing selection strength, in influencing the fate of populations experiencing environmental change. We emphasize, however, that outcomes in nature will depend crucially on the exact nature of DD, in particular whether population growth rate differences are greatest at low or high densities, highlighting the need for empirical comparisons of compensatory processes in different populations or species.</t>
  </si>
  <si>
    <t>Visser, Marcel E/A-9151-2009; Gienapp, Phillip/A-2261-2014; KNAW, NIOO-KNAW/A-4320-2012</t>
  </si>
  <si>
    <t>Visser, Marcel E/0000-0002-1456-1939; Gienapp, Phillip/0000-0002-9368-8769; Reed, Thomas/0000-0002-2993-0477; KNAW, NIOO-KNAW/0000-0002-3835-159X</t>
  </si>
  <si>
    <t>10.1111/oik.01398</t>
  </si>
  <si>
    <t>WOS:000347052300010</t>
  </si>
  <si>
    <t>Reznik, SY; Dolgovskaya, MY; Ovchinnikov, AN</t>
  </si>
  <si>
    <t>Reznik, Sergey Ya.; Dolgovskaya, Margarita Yu.; Ovchinnikov, Andrey N.</t>
  </si>
  <si>
    <t>Effect of photoperiod on adult size and weight in Harmonia axyridis (Coleoptera: Coccinellidae)</t>
  </si>
  <si>
    <t>Short photoperiods often accelerate preimaginal development in insects that overwinter as adults and thus ensure the timely development of the diapausing stage. However, fast development usually results in small adults with few reserves whereas successful overwintering is dependent on sufficient reserves of nutrients. Thus, an insect faces two opposite challenges: increase adult weight or speed up pre-adult development. One solution to this "time-size trade-off" is fast development resulting in relatively light-weight but not too small adults, which are able to survive if there is an early onset to winter and have the possibility of further increasing their weight if conditions in autumn remain favourable for longer than usual. To test this hypothesis, we determined the effect of different photoperiods (day lengths of 12 and 18 h at 20 degrees C) on the duration of preimaginal development, size of emerging adults and dynamics of adult weight in Harmonia axyridis. The larvae reared under short-day conditions tended to develop faster and invest resources in structural growth rather than in increasing weight: the daily rate of increase in size under a 12 h long photoperiod was greater than that under a 18 h long photoperiod, whereas the rate of gain in weight showed the opposite tendency. This resulted in a significant decrease in the weight/size ratio of emerging adults. However, their low initial nutritional status was partly compensated for by adult feeding: the relative gain in adult weight of "short-day individuals" was greater than that of the beetles that developed under long day conditions.</t>
  </si>
  <si>
    <t>10.14411/eje.2015.081</t>
  </si>
  <si>
    <t>WOS:000365332000009</t>
  </si>
  <si>
    <t>Seastedt, TR</t>
  </si>
  <si>
    <t>Seastedt, Timothy R.</t>
  </si>
  <si>
    <t>Biological control of invasive plant species: a reassessment for the Anthropocene</t>
  </si>
  <si>
    <t>The science of finding, testing and releasing herbivores and pathogens to control invasive plant species has achieved a level of maturity and success that argues for continued and expanded use of this program. The practice, however, remains unpopular with some conservationists, invasion biologists, and stakeholders. The ecological and economic benefits of controlling densities of problematic plant species using biological control agents can be quantified, but the risks and net benefits of biological control programs are often derived from social or cultural rather than scientific criteria. Management of invasive plants is a wicked problem', and local outcomes to wicked problems have both positive and negative consequences differentially affecting various groups of stakeholders. The program has inherent uncertainties; inserting species into communities that are experiencing directional or even transformational changes can produce multiple outcomes due to context-specific factors that are further confounded by environmental change drivers. Despite these uncertainties, biological control could play a larger role in mitigation and adaptation strategies used to maintain biological diversity as well as contribute to human well-being by protecting food and fiber resources.</t>
  </si>
  <si>
    <t>Seastedt, Tim/AAG-1100-2019</t>
  </si>
  <si>
    <t>10.1111/nph.13065</t>
  </si>
  <si>
    <t>WOS:000346584600008</t>
  </si>
  <si>
    <t>Ogden, NH; Milka, R; Caminade, C; Gachon, P</t>
  </si>
  <si>
    <t>Ogden, Nicholas H.; Milka, Radojevic; Caminade, Cyril; Gachon, Philippe</t>
  </si>
  <si>
    <t>Recent and projected future climatic suitability of North America for the Asian tiger mosquito Aedes albopictus</t>
  </si>
  <si>
    <t>Background: Since the 1980s, populations of the Asian tiger mosquito Aedes albopictus have become established in south-eastern, eastern and central United States, extending to approximately 40 degrees N. Ae. albopictus is a vector of a wide range of human pathogens including dengue and chikungunya viruses, which are currently emerging in the Caribbean and Central America and posing a threat to North America. Methods: The risk of Ae. albopictus expanding its geographic range in North America under current and future climate was assessed using three climatic indicators of Ae. albopictus survival: overwintering conditions (OW), OW combined with annual air temperature (OWAT), and a linear index of precipitation and air temperature suitability expressed through a sigmoidal function (SIG). The capacity of these indicators to predict Ae. albopictus occurrence was evaluated using surveillance data from the United States. Projected future climatic suitability for Ae. albopictus was obtained using output of nine Regional Climate Model experiments (RCMs). Results: OW and OWAT showed &gt;90% specificity and sensitivity in predicting observed Ae. albopictus occurrence and also predicted moderate to high risk of Ae. albopictus invasion in Pacific coastal areas of the Unites States and Canada under current climate. SIG also well predicted observed Ae. albopictus occurrence (ROC area under the curve was 0.92) but predicted wider current climatic suitability in the north-central and north-eastern United States and south-eastern Canada. RCM output projected modest (circa 500 km) future northward range expansion of Ae. albopictus by the 2050s when using OW and OWAT indicators, but greater (600-1000 km) range expansion, particularly in eastern and central Canada, when using the SIG indicator. Variation in future possible distributions of Ae. albopictus was greater amongst the climatic indicators used than amongst the RCM experiments. Conclusions: Current Ae. albopictus distributions were well predicted by simple climatic indicators and northward range expansion was predicted for the future with climate change. However, current and future predicted geographic distributions of Ae. albopictus varied amongst the climatic indicators used. Further field studies are needed to assess which climatic indicator is the most accurate in predicting regions suitable for Ae. albopictus survival in North America.</t>
  </si>
  <si>
    <t>Gachon, Philippe/0000-0002-0711-0822; Caminade, Cyril/0000-0002-3846-7082</t>
  </si>
  <si>
    <t>10.1186/s13071-014-0532-4</t>
  </si>
  <si>
    <t>WOS:000354946600001</t>
  </si>
  <si>
    <t>Gaston, KJ; Duffy, JP; Gaston, S; Bennie, J; Davies, TW</t>
  </si>
  <si>
    <t>Gaston, Kevin J.; Duffy, James P.; Gaston, Sian; Bennie, Jonathan; Davies, Thomas W.</t>
  </si>
  <si>
    <t>Human alteration of natural light cycles: causes and ecological consequences</t>
  </si>
  <si>
    <t>Artificial light at night is profoundly altering natural light cycles, particularly as perceived by many organisms, over extensive areas of the globe. This alteration comprises the introduction of light at night at places and times at which it has not previously occurred, and with different spectral signatures. Given the long geological periods for which light cycles have previously been consistent, this constitutes a novel environmental pressure, and one for which there is evidence for biological effects that span from molecular to community level. Here we provide a synthesis of understanding of the form and extent of this alteration, some of the key consequences for terrestrial and aquatic ecosystems, interactions and synergies with other anthropogenic pressures on the environment, major uncertainties, and future prospects and management options. This constitutes a compelling example of the need for a thoroughly interdisciplinary approach to understanding and managing the impact of one particular anthropogenic pressure. The former requires insights that span molecular biology to ecosystem ecology, and the latter contributions of biologists, policy makers and engineers.</t>
  </si>
  <si>
    <t>Davies, Thomas/H-8103-2013; Duffy, James/L-9027-2019</t>
  </si>
  <si>
    <t>Davies, Thomas/0000-0002-4673-9893; Duffy, James/0000-0001-7971-3924; Gaston, Kevin J./0000-0002-7235-7928; Bennie, Jonathan/0000-0003-4394-2041</t>
  </si>
  <si>
    <t>10.1007/s00442-014-3088-2</t>
  </si>
  <si>
    <t>WOS:000345146700002</t>
  </si>
  <si>
    <t>Lacour, G; Vernichon, F; Cadilhac, N; Boyer, S; Lagneau, C; Hance, T</t>
  </si>
  <si>
    <t>Lacour, Guillaume; Vernichon, Florian; Cadilhac, Nicolas; Boyer, Sebastien; Lagneau, Christophe; Hance, Thierry</t>
  </si>
  <si>
    <t>When mothers anticipate: Effects of the prediapause stage on embryo development time and of maternal photoperiod on eggs of a temperate and a tropical strains of Aedes albopictus (Diptera: Culicidae)</t>
  </si>
  <si>
    <t>Background: The diapause of Aedes albopictus is maternally induced by photoperiod and initiates at the pharate larvae stage in eggs. This pre-diapause results in enhanced survival eggs during the winter. This study aims to disentangle the effects of photoperiod and diapause on embryonic developmental time and egg size in A. albopictus. A temperate strain capable to perform diapause and a tropical strain unable of diapause were reared at 21 degrees C with long-(LD) and short-day (SD) lengths. Four distinct traits were studied on embryos and eggs were measured at the end of embryogenesis. Results: The chronologies of embryo development for both strains were influenced by maternal photoperiod, especially in the temperate strain in which the development of SD eggs took longer than LD eggs. The delay increased gradually in the temperate strain, and reached up to 38 h at the end of embryogenesis. The kinetics of embryogenesis differed among the temperate and the tropical strains, each one of the 4 studied traits showing differences. For example the serosal cuticle was secreted precociously in the tropical strain. Egg width and volume are influenced by the maternal photoperiod and the strain x photoperiod interaction. For both strains, larger eggs were laid by female reared under SD when compared to LD. Conclusions: The influence of several maternal effects was demonstrated in this study. The diapause process modifies greatly the length of embryogenesis in the temperate strain, whereas the maternal photoperiod has a direct influence on egg size and embryogenesis regardless of the strain considered. These findings provide useful data on chronology of embryonic development for integrative biology studies of egg pre-diapause stages. (C) 2014 The Authors. Published by Elsevier Ltd.</t>
  </si>
  <si>
    <t>Lacour, Guillaume/0000-0002-9588-6064; Boyer, Sebastien/0000-0002-2946-586X</t>
  </si>
  <si>
    <t>10.1016/j.jinsphys.2014.10.008</t>
  </si>
  <si>
    <t>WOS:000347141100012</t>
  </si>
  <si>
    <t>Poelchau, MF; Huang, X; Goff, A; Reynolds, J; Armbruster, P</t>
  </si>
  <si>
    <t>Poelchau, Monica F.; Huang, Xin; Goff, Allison; Reynolds, Julie; Armbruster, Peter</t>
  </si>
  <si>
    <t>An Experimental and Bioinformatics Protocol for RNA-seq Analyses of Photoperiodic Diapause in the Asian Tiger Mosquito, Aedes albopictus</t>
  </si>
  <si>
    <t>Photoperiodic diapause is an important adaptation that allows individuals to escape harsh seasonal environments via a series of physiological changes, most notably developmental arrest and reduced metabolism. Global gene expression profiling via RNA-Seq can provide important insights into the transcriptional mechanisms of photoperiodic diapause. The Asian tiger mosquito, Aedes albopictus, is an outstanding organism for studying the transcriptional bases of diapause due to its ease of rearing, easily induced diapause, and the genomic resources available. This manuscript presents a general experimental workflow for identifying diapause-induced transcriptional differences in A. albopictus. Rearing techniques, conditions necessary to induce diapause and non-diapause development, methods to estimate percent diapause in a population, and RNA extraction and integrity assessment for mosquitoes are documented. A workflow to process RNA-Seq data from Illumina sequencers culminates in a list of differentially expressed genes. The representative results demonstrate that this protocol can be used to effectively identify genes differentially regulated at the transcriptional level in A. albopictus due to photoperiodic differences. With modest adjustments, this workflow can be readily adapted to study the transcriptional bases of diapause or other important life history traits in other mosquitoes.</t>
  </si>
  <si>
    <t>e51961</t>
  </si>
  <si>
    <t>10.3791/51961</t>
  </si>
  <si>
    <t>WOS:000349311400030</t>
  </si>
  <si>
    <t>Terblanche, JS; de Jager, Z; Boardman, L; Addison, P</t>
  </si>
  <si>
    <t>Terblanche, J. S.; de Jager, Z.; Boardman, L.; Addison, P.</t>
  </si>
  <si>
    <t>Physiological traits suggest limited diapause response in false codling moth, Thaumatotibia leucotreta (Lepidoptera: Tortricidae)</t>
  </si>
  <si>
    <t>The ability of a pest insect species to enter diapause, a physiological state of dormancy, has significant implications for population dynamics and pest management practises in agricultural landscapes. The false codling moth Thaumatotibia leucotreta is a major pest of deciduous and citrus fruit in southern Africa and a quarantine pest of international concern. Apart from an early field assessment that may have been compromised by taxonomic uncertainty surrounding cryptic developing life stages, no studies have investigated diapause induction within an experimental framework for this species, and none to date have used a suite of physiological traits potentially indicative of the diapause state. Here, we subjected larvae to cooling and shortening day length over a period of 14days [Diapause Treatment (DT) group] relative to a similar-aged control (CON) group held at optimal rearing conditions (25 degrees C, 12:12L:D) and tested if physiological traits, including resting metabolic rate, body freezing temperature (=supercooling point, equivalent to the low-temperature mortality threshold) and body condition (body mass, body lipid and water content) varied in a direction that may be reflective of diapause induction. Mean metabolic rate in DT larvae was 0.044ml CO2/h (mean mass: 52.7mg), which was significantly higher than in CON larvae [0.025ml CO2/h, mean mass: 51.5mg (P=0.04)]. Supercooling points were not statistically lower in the CON group than in DT larvae (DT:-15.6 +/- 1.5 degrees C; CON: -16.4 +/- 2.8 degrees C; P=0.33). Measures of body size, body condition and resting water loss rates remained similar between groups. These results support the conclusion of early field observations that T.leucotreta does not undergo diapause that has significant implications for the management of the species.</t>
  </si>
  <si>
    <t>Addison, Pia/G-9372-2012; Boardman, Leigh/I-1901-2019</t>
  </si>
  <si>
    <t>Addison, Pia/0000-0002-8227-339X; Boardman, Leigh/0000-0002-7311-9913</t>
  </si>
  <si>
    <t>10.1111/jen.12116</t>
  </si>
  <si>
    <t>WOS:000344371900007</t>
  </si>
  <si>
    <t>Ma, WJ; Pannebakker, BA; Beukeboom, LW; Schwander, T; van de Zande, L</t>
  </si>
  <si>
    <t>Ma, W-J; Pannebakker, B. A.; Beukeboom, L. W.; Schwander, T.; van de Zande, L.</t>
  </si>
  <si>
    <t>Genetics of decayed sexual traits in a parasitoid wasp with endosymbiont-induced asexuality</t>
  </si>
  <si>
    <t>Trait decay may occur when selective pressures shift, owing to changes in environment or life style, rendering formerly adaptive traits non-functional or even maladaptive. It remains largely unknown if such decay would stem from multiple mutations with small effects or rather involve few loci with major phenotypic effects. Here, we investigate the decay of female sexual traits, and the genetic causes thereof, in a transition from haplodiploid sexual reproduction to endosymbiont-induced asexual reproduction in the parasitoid wasp Asobara japonica. We take advantage of the fact that asexual females cured of their endosymbionts produce sons instead of daughters, and that these sons can be crossed with sexual females. By combining behavioral experiments with crosses designed to introgress alleles from the asexual into the sexual genome, we found that sexual attractiveness, mating, egg fertilization and plastic adjustment of offspring sex ratio (in response to variation in local mate competition) are decayed in asexual A. japonica females. Furthermore, introgression experiments revealed that the propensity for cured asexual females to produce only sons (because of decayed sexual attractiveness, mating behavior and/or egg fertilization) is likely caused by recessive genetic effects at a single locus. Recessive effects were also found to cause decay of plastic sex-ratio adjustment under variable levels of local mate competition. Our results suggest that few recessive mutations drive decay of female sexual traits, at least in asexual species deriving from haplodiploid sexual ancestors.</t>
  </si>
  <si>
    <t>Pannebakker, Bart A./D-3823-2012</t>
  </si>
  <si>
    <t>Pannebakker, Bart A./0000-0001-8503-3896; Ma, Wen-Juan/0000-0003-2585-6406; Schwander, Tanja/0000-0003-1945-5374</t>
  </si>
  <si>
    <t>10.1038/hdy.2014.43</t>
  </si>
  <si>
    <t>WOS:000343916000007</t>
  </si>
  <si>
    <t>Jennings, JH; Snook, RR; Hoikkala, A</t>
  </si>
  <si>
    <t>Jennings, Jackson H.; Snook, Rhonda R.; Hoikkala, Anneli</t>
  </si>
  <si>
    <t>Reproductive isolation among allopatric Drosophila montana populations</t>
  </si>
  <si>
    <t>An outstanding goal in speciation research is to trace the mode and tempo of the evolution of barriers to gene flow. Such research benefits from studying incipient speciation, in which speciation between populations has not yet occurred, but where multiple potential mechanisms of reproductive isolation (RI: i.e., premating, postmating-prezygotic (PMPZ), and postzygotic barriers) may act. We used such a system to investigate these barriers among allopatric populations of Drosophila montana. In all heteropopulation crosses we found premating (sexual) isolation, which was either symmetric or asymmetric depending on the population pair compared. Postmating isolation was particularly strong in crosses involving males from one of the study populations, and while sperm were successfully transferred, stored, and motile, we experimentally demonstrated that the majority of eggs produced were unfertilized. Thus, we identified the nature of a PMPZ incompatibility. There was no evidence of intrinsic postzygotic effects. Measures of absolute and relative strengths of pre- and postmating barriers showed that populations differed in the mode and magnitude of RI barriers. Our results indicate that incipient RI among populations can be driven by different contributions of both premating and PMPZ barriers occurring between different population pairs and without the evolution of postzygotic barriers.</t>
  </si>
  <si>
    <t>10.1111/evo.12535</t>
  </si>
  <si>
    <t>WOS:000344379800004</t>
  </si>
  <si>
    <t>Xu, LR; Ni, XZ; Wang, ZY; He, KL</t>
  </si>
  <si>
    <t>Xu, Li-Rong; Ni, Xinzhi; Wang, Zhen-Ying; He, Kang-Lai</t>
  </si>
  <si>
    <t>Effects of photoperiod and temperature on diapause induction in Conogethes punctiferalis (Lepidoptera: Pyralidae)</t>
  </si>
  <si>
    <t>The yellow peach moth, Conogethes punctiferalis (Guenee), a multivoltine species that overwinters as diapausing larvae, is one of the most serious insect pests on maize in China. Effect of photoperiod and temperature on larval diapause was examined under empirical laboratory conditions. Short-day treatments caused larval diapause at 25 degrees C, and the critical photoperiod was between 12 and 13 h (or 12 h 51 min) light per day. No sensitive instar was identified for diapause induction under alternated short- (L : D 11: 13 h) and long-day (L : D 14: 10 h) treatments at different larval stages. However, accumulative treatment of three instars and 10 d under short-day treatment was required for the induction of 50% larval diapause. All larvae entered diapause at 20 degrees C, whereas less than 3% did so at 30 degrees C, irrespective of the long- or short-day treatment. Furthermore, under the short-day treatment, more than 90% of larvae went into diapause with temperatures &lt;= 25 degrees C, but less than 17% did so at 28 degrees C. In contrast, under the long-day treatment, less than 19% of larvae went into diapause with temperatures &gt;= 23 degrees C. The forward shift (5 degrees C) of critical temperature under the long-day regime demonstrated the compensatory effect of temperature and photoperiod on diapause induction. In conclusion, C. punctiferalis had a temperature-dependent type I photoperiodic diapause response; there was no sensitive instar for diapause determination, but the photoperiodic accumulation time countermeasures both of the short-day cycles and the number of instars exposed, and the photoperiodic diapause response, was a temperature-compensated phenomenon.</t>
  </si>
  <si>
    <t>10.1111/j.1744-7917.2012.01543.x</t>
  </si>
  <si>
    <t>WOS:000342392000003</t>
  </si>
  <si>
    <t>Buckley, J; Bridle, JR</t>
  </si>
  <si>
    <t>Buckley, James; Bridle, Jon R.</t>
  </si>
  <si>
    <t>Loss of adaptive variation during evolutionary responses to climate change</t>
  </si>
  <si>
    <t>The changes in species' geographical distribution demanded by climate change are often critically limited by the availability of key interacting species. In such cases, species' persistence will depend on the rapid evolution of biotic interactions. Understanding evolutionary limits to such adaptation is therefore crucial for predicting biological responses to environmental change. The recent poleward range expansion of the UK brown argus butterfly has been associated with a shift in female preference from its main host plant, rockrose (Cistaceae), onto Geraniaceae host plants throughout its new distribution. Using reciprocal transplants onto natural host plants across the UK range, we demonstrate reduced fitness of females from recently colonised Geraniaceae-dominated habitat when moved to ancestral rockrose habitats. By contrast, individuals from ancestral rockrose habitats show no reduction in fitness on Geraniaceae. Climate-driven range expansion in this species is therefore associated with the rapid evolution of biotic interactions and a significant loss of adaptive variation.</t>
  </si>
  <si>
    <t>Buckley, James/0000-0003-2264-4096</t>
  </si>
  <si>
    <t>10.1111/ele.12340</t>
  </si>
  <si>
    <t>WOS:000341883000015</t>
  </si>
  <si>
    <t>Mudavanhu, P; Addison, P; Conlong, DE</t>
  </si>
  <si>
    <t>Mudavanhu, Pride; Addison, Pia; Conlong, Des E.</t>
  </si>
  <si>
    <t>Impact of mass rearing and gamma irradiation on thermal tolerance of Eldana saccharina</t>
  </si>
  <si>
    <t>Mating ability, survival, and fitness of mass-produced sterile insects when released into the wild, are critical to the success of the sterile insect technique (SIT) as a pest management strategy, but their field performance remains one of the greatest challenges. Thermal stress tolerance by irradiated insects is a determinant of sterile insect quality, hence knowledge of their physiological competitiveness is essential for developing the SIT. Here, we report the results of experiments investigating effects of laboratory rearing and increasing radiation dosage on thermal limits to activity of the adult stage of Eldana saccharina Walker (Lepidoptera: Pyralidae). The critical thermal maximum (CTmax) and critical thermal minimum (CTmin) were assayed using a dynamic method on both sexes of E.saccharina moths in laboratory vs. wild populations (to determine effect of rearing history). Furthermore, the laboratory population was exposed to 150, 200, and 250Gy, to determine the effect of radiation dose. Laboratory-reared E.saccharina were more heat tolerant compared to wild moths for both sexes (CTmax=44.5 vs. 44.3 degrees C), whereas in the case of CTmin (3.7 vs. 4.4 degrees C), wild moths were more cold tolerant than their laboratory-reared counterparts. Irradiation had a negative effect on both CTmax and CTmin. Moths treated at the lowest radiation dose were more cold and heat tolerant than those treated at the highest dosages (CTmin=4.5 vs. 6.2 degrees C; CTmax=43.9 vs. 43.5 degrees C), thereby reinforcing the importance of lower dosages rather than those that induce full sterility against E.saccharina. In general, sex had no influence on critical thermal limits in all moth treatments except for those irradiated at 150Gy. The data presented in this article provide evidence that increasing radiation dose impacts on fitness of laboratory-produced moths relative to their wild counterparts, which in turn could affect the effectiveness of the SIT programme.</t>
  </si>
  <si>
    <t>Addison, Pia/G-9372-2012</t>
  </si>
  <si>
    <t>Addison, Pia/0000-0002-8227-339X</t>
  </si>
  <si>
    <t>10.1111/eea.12228</t>
  </si>
  <si>
    <t>WOS:000342349300007</t>
  </si>
  <si>
    <t>Nagamine, K; Kayukawa, T; Hoshizaki, S; Matsuo, T; Shinoda, T; Ishikawa, Y</t>
  </si>
  <si>
    <t>Nagamine, Keisuke; Kayukawa, Takumi; Hoshizaki, Sugihiko; Matsuo, Takashi; Shinoda, Tetsuro; Ishikawa, Yukio</t>
  </si>
  <si>
    <t>Cloning, phylogeny, and expression analysis of the Broad-Complex gene in the longicorn beetle Psacothea hilaris</t>
  </si>
  <si>
    <t>SPRINGERPLUS</t>
  </si>
  <si>
    <t>Seven isoforms of Broad-Complex (PhBR-C), in which the sequence of the zinc finger domain differed (referred to as Z1, Z2, Z3, Z2/Z3, Z4, Z5/Z6, and Z6, respectively), were cloned from the yellow-spotted longicorn beetle Psacothea hilaris. The Z1-Z4 sequences were highly conserved among insect species. The Z5/Z6 isoform was aberrant in that it contained a premature stop codon. Z6 had previously only been detected in a hemimetabola, the German cockroach Blattella germanica. The presence of Z6 in P. hilaris, and not in other holometabolous model insects such as Drosophila melanogaster or Tribolium castaneum, suggests that Z6 was lost multiple times in holometabolous insects during the course of evolution. PhBR-C expression levels in the brain, salivary gland, and epidermis of larvae grown under different feeding regimens were subsequently investigated. PhBR-C expression levels increased in every tissue examined after the gut purge, and high expression levels were observed in prepupae. A low level of PhBR-C expression was continuously observed in the brain. An increase was noted in PhBR-C expression levels in the epidermis when 4th instar larvae were starved after 4 days of feeding, which induced precocious pupation. No significant changes were observed in expression levels in any tissues of larvae starved immediately after ecdysis into 4th instar, which did not grow and eventually died.</t>
  </si>
  <si>
    <t>Ishikawa, Yukio/0000-0003-3067-2513; Matsuo, Takashi/0000-0002-4185-6740</t>
  </si>
  <si>
    <t>2193-1801</t>
  </si>
  <si>
    <t>10.1186/2193-1801-3-539</t>
  </si>
  <si>
    <t>WOS:000359092000002</t>
  </si>
  <si>
    <t>Other Gold, Green Published, Bronze</t>
  </si>
  <si>
    <t>Nicholson, J; Ritchie, SA; Russell, RC; Zalucki, MP; Van den Hurk, AF</t>
  </si>
  <si>
    <t>Nicholson, J.; Ritchie, S. A.; Russell, R. C.; Zalucki, M. P.; Van den Hurk, A. F.</t>
  </si>
  <si>
    <t>Ability for Aedes albopictus (Diptera: Culicidae) to Survive at the Climatic Limits of Its Potential Range in Eastern Australia</t>
  </si>
  <si>
    <t>Aedes albopictus (Skuse) is one of the most invasive mosquito species in the world and has infested islands in the Torres Strait, off the northern coast of Australia since at least 2004. This has led to fears that it may establish on the Australian mainland, including highly populated cities in southern temperate regions. To supplement theoretical projections addressing the range expansion of Ae. albopictus into Australia, laboratory-based trials were conducted to assess the performance of a Torres Strait Ae. albopictus population under a range of Australian conditions. First-instar larvae were placed in individual microcosms and maintained on a natural food resource, under average climatic conditions representing different regions of Australia's east coast. Larvae could not survive winter conditions in southern Australia. As the population performance index was &gt;1.0 for tropical winter and summer conditions, and temperate summer conditions, populations would likely increase during these times. To test whether Ae. albopictus could overwinter during adverse conditions as eggs, we exposed cohorts to four different temperature (7, 17, 27, and 33 degrees C) and relative humidity (35, 55, and 80%) combinations for up to 3 mo. High temperatures and low humidity were most detrimental to egg survival. However, those eggs maintained under cooler climates remained viable after 3 mo, including 17% of eggs kept at 7 degrees C. Overall, this study suggests that a Torres Strait Ae. albopictus strain could proliferate all year round under northern tropical conditions and could overwinter in the egg stage before proliferating in the summer in southern temperate regions.</t>
  </si>
  <si>
    <t>Zalucki, Myron P/G-7983-2012; van den Hurk, Andrew/X-9831-2019</t>
  </si>
  <si>
    <t>Zalucki, Myron P/0000-0001-9603-7577; van den Hurk, Andrew/0000-0001-6262-831X</t>
  </si>
  <si>
    <t>10.1603/ME14079</t>
  </si>
  <si>
    <t>WOS:000341644600007</t>
  </si>
  <si>
    <t>Hough-Goldstein, J; Stout, AR; Schoenstein, JA</t>
  </si>
  <si>
    <t>Hough-Goldstein, J.; Stout, A. R.; Schoenstein, J. A.</t>
  </si>
  <si>
    <t>Fitness and Field Performance of a Mass-Reared Biological Control Agent, Rhinoncomimus latipes (Coleoptera: Curculionidae)</t>
  </si>
  <si>
    <t>Rhinoncomimus latipes Korotyaev (Coleoptera: Curculionidae), a biological control agent of mile-a-minute weed, Persicaria perfoliata (L.) H. Gross, has been mass reared with no infusion of new genetic material for 8-9 yr (at least 24-36 generations), while insects from the same genetic stock have been subject to field conditions in North America for that same period of time. Our main objective was to compare the laboratory population with the field population (and in 1 yr with a Chinese field population) to determine whether genetic changes had occurred, especially ones that may reduce the effectiveness of the laboratory population when released in the field. The laboratory insects laid more eggs and had reduced survival compared with field weevils in several comparisons, and had reduced responsiveness to cues that induce reproductive diapause. Exposure to older plants had the greatest effect on induction of reproductive diapause in both laboratory and field weevils, with effects of daylength and temperature less pronounced. At least a portion of the laboratory weevil population overwintered successfully. Results suggest that it is not necessary to add wild-type genetic material to the rearing colony at this time.</t>
  </si>
  <si>
    <t>10.1603/EN14019</t>
  </si>
  <si>
    <t>WOS:000343214800010</t>
  </si>
  <si>
    <t>Barton, MG; Terblanche, JS</t>
  </si>
  <si>
    <t>Barton, Madeleine G.; Terblanche, John S.</t>
  </si>
  <si>
    <t>Predicting performance and survival across topographically heterogeneous landscapes: the global pest insect Helicoverpa armigera (Hubner, 1808) (Lepidoptera: Noctuidae)</t>
  </si>
  <si>
    <t>AUSTRAL ENTOMOLOGY</t>
  </si>
  <si>
    <t>Species distribution models provide a means of better understanding how climate constrains the survival of organisms. Although effective in predicting the presence or absence of species across the landscape, model outputs are not necessarily relevant to, or easily interpreted for, local management and conservation programs. An alternative approach, however, would be to use species distribution models as a tool for applied ecological projects. Integrative pest management programs, for example, which aim to control the abundance and distribution of agricultural insect pests may benefit from a model that predicts the relative performance and survival of the target pest on its host plant. We present a microclimate model to predict ambient, and thus the equilibrium body, temperature of the globally significant agricultural pest the bollworm, Helicoverpa armigera. We allow the different life-history stages of H. armigera to select specific microclimates within a host apple tree, thus developing a realistic framework for predicting core-body temperatures, and proxies for physiological performance and fitness, of this species. Subsequently, we incorporate the predicted body temperature with established data for developmental rates and critical-temperature thresholds to predict how fluctuations in temperature and variation in topography may affect phenology and survival. Although the model requires further validation against empirical data, the current outputs allow insights into how variation in local topography, farming practices and climate change will affect the relative phenology and survival of H. armigera. Moreover, the biophysical nature of the model means that with some modifications to parameter inputs, the fitness and survival of a range of pest insects on their host plants can be explored more readily.</t>
  </si>
  <si>
    <t>2052-1758</t>
  </si>
  <si>
    <t>2052-174X</t>
  </si>
  <si>
    <t>10.1111/aen.12108</t>
  </si>
  <si>
    <t>WOS:000340501300002</t>
  </si>
  <si>
    <t>Carrington, LB; Simmons, CP</t>
  </si>
  <si>
    <t>Carrington, Lauren B.; Simmons, Cameron P.</t>
  </si>
  <si>
    <t>Human to mosquito transmiss on of dengue viruses</t>
  </si>
  <si>
    <t>FRONTIERS IN IMMUNOLOGY</t>
  </si>
  <si>
    <t>The successful transmission of dengue virus from a human host to a mosquito vector requires a complex set of factors to align. It is becoming increasingly important to improve our understanding of the parameters that shape the human to mosquito component of the transmission cycle so that vaccines and therapeutic antivirals can be fully evaluated and epidemiological models refined. Here we describe these factors, and discuss the biological and environmental impacts and demographic changes that are influencing these dynamics. Specifically, we examine features of the human infection required for the mosquito to acquire the virus via natural blood feeding, as well as the biological and environmental factors that influence a mosquito's susceptibility to infection, up to the point that they are capable of transmitting the virus to a new host.</t>
  </si>
  <si>
    <t>Simmons, Cameron P./0000-0002-9039-7392; Carrington, Lauren Bree/0000-0001-9273-7912</t>
  </si>
  <si>
    <t>1664-3224</t>
  </si>
  <si>
    <t>UNSP 290</t>
  </si>
  <si>
    <t>10.3389/fimmu.2014.00290</t>
  </si>
  <si>
    <t>WOS:000354282700001</t>
  </si>
  <si>
    <t>Hill, MP; Axford, JK; Hoffmann, AA</t>
  </si>
  <si>
    <t>Hill, Matthew P.; Axford, Jason K.; Hoffmann, Ary A.</t>
  </si>
  <si>
    <t>Predicting the spread of Aedes albopictus in Australia under current and future climates: Multiple approaches and datasets to incorporate potential evolutionary divergence</t>
  </si>
  <si>
    <t>When predicting the potential and future invasive range of a species, there is a growing appreciation that insights about factors limiting distributions can be provided by using multiple modelling approaches and by incorporating information from different parts of a species range. Here we apply this strategy to build on previous CLIMEX models to predict the invasion potential of Aedes albopictus, the Asian tiger mosquito, in mainland Australia. A combination of CLIMEX and MAXENT modelling indicated that the mosquito was expected to become widespread along the eastern seaboard and extend into northern Tasmania, but to remain restricted to the coastal fringe, a pattern which is not expected to shift much under climate change. However, a recent expansion of A.albopictus in North America points to evolutionary changes affecting the distribution of this species; when the North American range is included in models, A.albopictus is predicted to become much more widespread and extend inland and into Western Australia. These patterns highlight the potential impact of evolution on species distributions arising from multiple introductions or in situ evolution. By considering future climate scenarios, we demonstrate that there is likely to be a persistent public health threat associated with invasion by this species.</t>
  </si>
  <si>
    <t>Hoffmann, Ary/0000-0001-9497-7645; Hill, Matthew/0000-0002-7762-5258</t>
  </si>
  <si>
    <t>10.1111/aec.12105</t>
  </si>
  <si>
    <t>WOS:000336459200019</t>
  </si>
  <si>
    <t>Lu, FP; Chen, Q; Chen, ZS; Lu, H; Xu, XL; Jing, FL</t>
  </si>
  <si>
    <t>Lu, Fuping; Chen, Qing; Chen, Zhishui; Lu, Hui; Xu, Xuelian; Jing, Fulin</t>
  </si>
  <si>
    <t>Effects of heat stress on development, reproduction and activities of protective enzymes in Mononychellus mcgregori</t>
  </si>
  <si>
    <t>Mononychellus mcgregori is a pest mite of cassava. Since its invasion into China in 2008 it has spread rapidly. In order to determine the potential distribution and to analyze its invasion, diffusion and ecological adaptation mechanisms, we investigated the effect of high-temperature stress (30, 33, 36, 39 and 42 A degrees C) on its development and reproduction, and the activity of protective enzymes in the mite. The results indicated significant influences: (1) adults could not lay eggs after they had been exposed to 42 A degrees C for 4 h or longer; (2) egg development was slower and egg hatchability decreased after exposure of adults to 33-42 A degrees C for 1 h; (3) offspring development (all stages) was slower after exposure of adults to 33-42 A degrees C for 2 h or more; and (4) polyphenol oxidase (PPO), peroxidase (POD), ascorbate peroxidase (APX) and catalase (CAT) activities in the adults increased to high levels after exposure to 33-42 A degrees C for 1 h, and superoxide dismutase activity increased only after exposure to 42 A degrees C for 1 h. In conclusion, exposure to high temperatures for only 1 h probably has an important impact on the mite's population growth. The significant increase of PPO, POD, APX, and CAT activities in adults may partially explain how M. mcgregori survive exposure to a relatively high temperature.</t>
  </si>
  <si>
    <t>10.1007/s10493-014-9784-0</t>
  </si>
  <si>
    <t>WOS:000335724300009</t>
  </si>
  <si>
    <t>Jaramillo, N; Fonseca-Gonzalez, I; Chaverra-Rodriguez, D</t>
  </si>
  <si>
    <t>Jaramillo-O, Nicolas; Fonseca-Gonzalez, Idalyd; Chaverra-Rodriguez, Duverney</t>
  </si>
  <si>
    <t>Geometric Morphometrics of Nine Field Isolates of Aedes aegypti with Different Resistance Levels to Lambda-Cyhalothrin and Relative Fitness of One Artificially Selected for Resistance</t>
  </si>
  <si>
    <t>Aedes aegypti, a mosquito closely associated with humans, is the principal vector of dengue virus which currently infects about 400 million people worldwide. Because there is no way to prevent infection, public health policies focus on vector control; but insecticide-resistance threatens them. However, most insecticide-resistant mosquito populations exhibit fitness costs in absence of insecticides, although these costs vary. Research on components of fitness that vary with insecticide-resistance can help to develop policies for effective integrated management and control. We investigated the relationships in wing size, wing shape, and natural resistance levels to lambda-cyhalothrin of nine field isolates. Also we chose one of these isolates to select in lab for resistance to the insecticide. The main life-traits parameters were assessed to investigate the possible fitness cost and its association with wing size and shape. We found that wing shape, more than wing size, was strongly correlated with resistance levels to lambda-cyhalothrin in field isolates, but founder effects of culture in the laboratory seem to change wing shape (and also wing size) more easily than artificial selection for resistance to that insecticide. Moreover, significant fitness costs were observed in response to insecticide-resistance as proved by the diminished fecundity and survival of females in the selected line and the reversion to susceptibility in 20 generations of the non-selected line. As a practical consequence, we think, mosquito control programs could benefit from this knowledge in implementing efficient strategies to prevent the evolution of resistance. In particular, the knowledge of reversion to susceptibility is important because it can help in planning better strategies of insecticide use to keep useful the few insecticide-molecules currently available.</t>
  </si>
  <si>
    <t>Jaramillo-O, Nicolas/0000-0001-8885-6732; Chaverra-Rodriguez, Duverney/0000-0001-8068-7436</t>
  </si>
  <si>
    <t>e96379</t>
  </si>
  <si>
    <t>10.1371/journal.pone.0096379</t>
  </si>
  <si>
    <t>WOS:000338029800064</t>
  </si>
  <si>
    <t>Mogi, M; Tuno, N</t>
  </si>
  <si>
    <t>Mogi, Motoyoshi; Tuno, Nobuko</t>
  </si>
  <si>
    <t>Impact of Climate Change on the Distribution of Aedes albopictus (Diptera: Culicidae) in Northern Japan: Retrospective Analyses</t>
  </si>
  <si>
    <t>The impact of climate change on the distribution of Aedes albopictus (Skuse) was analyzed in northern Japan, where chronological distribution records are incomplete. We analyzed local climate data using linear regression of the thermal suitability index (TSI) for the mosquito and mean annual temperature as functions of time. In northern Japan, thermal conditions since the early 20th century have become increasingly suitable for Ae. albopictus, more as a result of decreasing coldness in the overwintering season than increasing warmth in the reproductive season. Based on recent discovery records of Ae. albopictus in the northern border range, we determined thermal criteria for estimating when its persistent establishment became thermally possible. Retrospective analyses indicated that those criteria were reached in most coastal lowlands of northern Honshu before the accelerated temperature increase after the mid-1980s and the first records of this species after 1990; at some sites, temperature criteria were reached during or before the early 20th century. Expansion of the thermally suitable range after 1990 was supported only for inland areas and the northernmost Pacific coast. The estimated expansion rate was approximate to 26 km per decade. Our analyses also demonstrated the importance of local climate heterogeneity (apart from north-south or altitudinal temperature gradients) in determining the expansion pattern.</t>
  </si>
  <si>
    <t>Tuno, Nobuko/D-3239-2014</t>
  </si>
  <si>
    <t>Tuno, Nobuko/0000-0003-4269-8753</t>
  </si>
  <si>
    <t>10.1603/ME13178</t>
  </si>
  <si>
    <t>WOS:000335660900010</t>
  </si>
  <si>
    <t>van de Zande, L; Ferber, S; de Haan, A; Beukeboom, LW; van Heerwaarden, J; Pannebakker, BA</t>
  </si>
  <si>
    <t>van de Zande, Louis; Ferber, Steven; de Haan, Ammerins; Beukeboom, Leo W.; van Heerwaarden, Joost; Pannebakker, Bart A.</t>
  </si>
  <si>
    <t>Development of a Nasonia vitripennis outbred laboratory population for genetic analysis</t>
  </si>
  <si>
    <t>The parasitoid wasp genus Nasonia has rapidly become a genetic model system for developmental and evolutionary biology. The release of its genome sequence led to the development of high-resolution genomic tools, for both interspecific and intraspecific research, which has resulted in great advances in understanding Nasonia biology. To further advance the utility of Nasonia vitripennis as a genetic model system and to be able to fully exploit the advantages of its fully sequenced and annotated genome, we developed a genetically variable and well-characterized experimental population. In this study, we describe the establishment of the genetically diverse HVRx laboratory population from strains collected from the field in the Netherlands. We established a maintenance method that retains genetic variation over generations of culturing in the laboratory. As a characterization of its genetic composition, we provide data on the standing genetic variation and estimate the effective population size (N-e) by microsatellite analysis. A genome-wide description of polymorphism is provided through pooled resequencing, which yielded 417331 high-quality SNPs spanning all five Nasonia chromosomes. The HVRx population and its characterization are freely available as a community resource for investigators seeking to elucidate the genetic basis of complex trait variation using the Nasonia model system.</t>
  </si>
  <si>
    <t>Pannebakker, Bart A./D-3823-2012; van Heerwaarden, Joost/A-1424-2014</t>
  </si>
  <si>
    <t>Pannebakker, Bart A./0000-0001-8503-3896; van Heerwaarden, Joost/0000-0002-4959-3914</t>
  </si>
  <si>
    <t>10.1111/1755-0998.12201</t>
  </si>
  <si>
    <t>WOS:000334240000014</t>
  </si>
  <si>
    <t>Hoffmann, BD; Auina, S; Stanley, MC</t>
  </si>
  <si>
    <t>Hoffmann, Benjamin D.; Auina, Saronna; Stanley, Margaret C.</t>
  </si>
  <si>
    <t>Targeted Research to Improve Invasive Species Management: Yellow Crazy Ant Anoplolepis gracilipes in Samoa</t>
  </si>
  <si>
    <t>Lack of biological knowledge of invasive species is recognised as a major factor contributing to eradication failure. Management needs to be informed by a site-specific understanding of the invasion system. Here, we describe targeted research designed to inform the potential eradication of the invasive yellow crazy ant Anoplolepis gracilipes on Nu'utele island, Samoa. First, we assessed the ant's impacts on invertebrate biodiversity by comparing invertebrate communities between infested and uninfested sites. Second, we investigated the timing of production of sexuals and seasonal variation of worker abundance and nest density. Third, we investigated whether an association existed between A. gracilipes and carbohydrate sources. Within the infested area there were few other ants larger than A. gracilipes, as well as fewer spiders and crabs, indicating that A. gracilipes is indeed a significant conservation concern. The timing of male reproduction appears to be consistent with places elsewhere in the world, but queen reproduction was outside of the known reproductive period for this species in the region, indicating that the timing of treatment regimes used elsewhere are not appropriate for Samoa. Worker abundance and nest density were among the highest recorded in the world, being greater in May than in October. These abundance and nest density data form baselines for quantifying treatment efficacy and set sampling densities for post-treatment assessments. The number of plants and insects capable of providing a carbohydrate supply to ants were greatest where A. gracilipes was present, but it is not clear if this association is causal. Regardless, indirectly controlling ant abundance by controlling carbohydrate supply appears to be promising avenue for research. The type of targeted, site-specific research such as that described here should be an integral part of any eradication program for invasive species to design knowledge-based treatment protocols and determine assessment benchmarks to achieve eradication.</t>
  </si>
  <si>
    <t>Hoffmann, Ben D/A-2746-2011</t>
  </si>
  <si>
    <t>Hoffmann, Ben D/0000-0002-4010-4723</t>
  </si>
  <si>
    <t>e95301</t>
  </si>
  <si>
    <t>10.1371/journal.pone.0095301</t>
  </si>
  <si>
    <t>WOS:000336922600166</t>
  </si>
  <si>
    <t>Palaksha; Shakunthala, V</t>
  </si>
  <si>
    <t>Palaksha; Shakunthala, V.</t>
  </si>
  <si>
    <t>Effect of different light regimes on eclosion rhythm of Drosophila agumbensis and Drosophila nagarholensis</t>
  </si>
  <si>
    <t>An endogenous control of timing of many events like oviposition, eclosion, and hatching occurs at a particular time of the day, which enhances the survival of an organism. The present study is an attempt to understand the effect of different light regimes on eclosion rhythm of Drosophila agumbensis and Drosophila nagarholensis. The eclosion rhythm of the two species were analyzed under constant conditions such as continuous light (LL), continuous dark (DD), and 12-h light and 12-h dark condition. Eclosion occurred only during morning period. The peak of eclosion was observed during 10 h in the morning in all the three light regimes of both the species in 10th and 20th generation. Analysis of variance revealed that there is a significant difference in the eclosion between light/dark, DD, and LL condition and Student t test revealed that there is no significant difference between the two species.</t>
  </si>
  <si>
    <t>10.1080/09291016.2013.797161</t>
  </si>
  <si>
    <t>WOS:000332277000007</t>
  </si>
  <si>
    <t>Williams, WI; Friedman, JM; Gaskin, JF; Norton, AP</t>
  </si>
  <si>
    <t>Williams, Wyatt I.; Friedman, Jonathan M.; Gaskin, John F.; Norton, Andrew P.</t>
  </si>
  <si>
    <t>Hybridization of an invasive shrub affects tolerance and resistance to defoliation by a biological control agent</t>
  </si>
  <si>
    <t>Evolution has contributed to the successful invasion of exotic plant species in their introduced ranges, but how evolution affects particular control strategies is still under evaluation. For instance, classical biological control, a common strategy involving the utilization of highly specific natural enemies to control exotic pests, may be negatively affected by host hybridization because of shifts in plant traits, such as root allocation or chemical constituents. We investigated introgression between two parent species of the invasive shrub tamarisk (Tamarix spp.) in the western United States, and how differences in plant traits affect interactions with a biological control agent. Introgression varied strongly with latitude of origin and was highly correlated with plant performance. Increased levels of T.ramosissima introgression resulted in both higher investment in roots and tolerance to defoliation and less resistance to insect attack. Because tamarisk hybridization occurs predictably on the western U.S. landscape, managers may be able to exploit this information to maximize control efforts. Genetic differentiation in plant traits in this system underpins the importance of plant hybridization and may explain why some biological control releases are more successful than others.</t>
  </si>
  <si>
    <t>10.1111/eva.12134</t>
  </si>
  <si>
    <t>WOS:000332834400005</t>
  </si>
  <si>
    <t>Hill, MP; Terblanche, JS</t>
  </si>
  <si>
    <t>Hill, Matthew P.; Terblanche, John S.</t>
  </si>
  <si>
    <t>Niche Overlap of Congeneric Invaders Supports a Single-Species Hypothesis and Provides Insight into Future Invasion Risk: Implications for Global Management of the Bactrocera dorsalis Complex</t>
  </si>
  <si>
    <t>Background: The invasive fruit fly, Bactrocera invadens, has expanded its range rapidly over the past 10 years. Here we aimed to determine if the recent range expansion of Bactrocera invadens into southern Africa can be better understood through niche exploration tools, ecological niche models (ENMs), and through incorporating information about Bactrocera dorsalis s.s., a putative conspecific species from Asia. We test for niche overlap of environmental variables between Bactrocera invadens and Bactrocera dorsalis s.s. as well as two other putative conspecific species, Bactrocera philippinensis and B. papayae. We examine overlap and similarity in the geographical expression of each species' realised niche through reciprocal distribution models between Africa and Asia. We explore different geographical backgrounds, environmental variables and model complexity with multiple and single Bactrocera species hypotheses in an attempt to predict the recent range expansion of B. invadens into northern parts of South Africa. Principal Findings: Bactrocera invadens has a high degree of niche overlap with B. dorsalis s.s. (and B. philippinensis and B. papayae). Ecological niche models built for Bactrocera dorsalis s.s. have high transferability to describe the range of B. invadens, and B. invadens is able to project to the core range of B. dorsalis s.s. The ENMs of both Bactrocera dorsalis and B. dorsalis combined with B. philipenesis and B. papayae have significantly higher predictive ability to capture the distribution points in South Africa than for B. invadens alone. Conclusions/Significance: Consistent with other studies proposing these Bactrocera species as conspecific, niche similarity and overlap between these species is high. Considering these other Bactrocera dorsalis complex species simultaneously better describes the range expansion and invasion potential of B. invadens in South Africa. We suggest that these species should be considered the same-at least functionally-and global quarantine and management strategies applied equally to these Bactrocera species.</t>
  </si>
  <si>
    <t>Hill, Matthew/0000-0002-7762-5258</t>
  </si>
  <si>
    <t>e90121</t>
  </si>
  <si>
    <t>10.1371/journal.pone.0090121</t>
  </si>
  <si>
    <t>WOS:000332390800078</t>
  </si>
  <si>
    <t>Gallardo-Escarate, C; Valenzuela-Munoz, V; Nunez-Acuna, G; Chavez-Mardones, J; Maldonado-Aguayo, W</t>
  </si>
  <si>
    <t>Gallardo-Escarate, Cristian; Valenzuela-Munoz, Valentina; Nunez-Acuna, Gustavo; Chavez-Mardones, Jacqueline; Maldonado-Aguayo, Waleska</t>
  </si>
  <si>
    <t>Transcriptome analysis of the couch potato (CPO) protein reveals an expression pattern associated with early development in the salmon louse Caligus rogercresseyi</t>
  </si>
  <si>
    <t>The couch potato (CPO) protein is a key biomolecule involved in regulating diapause through the RNA-binding process of the peripheral and central nervous systems in insects and also recently discovered in a few crustacean species. As such, ectoparasitic copepods are interesting model species that have no evidence of developmental arrest. The present study is the first to report on the cloning of a putative CPO gene from the salmon louse Caligus rogercresseyi (CrCPO), as identified by high-throughput transcriptome sequencing. In addition, the transcription expression in larvae and adults was evaluated using quantitative real-time PCR. The CrCPO cDNA sequence showed 3261 base pairs (bp), consisting of 713 bp of 5' UTR, 1741 bp of 3' UTR, and an open reading frame of 807 bp encoding for 268 amino acids. The highly conserved RNA binding regions RNP2 (LFVSGL) and RNP1 (SPVGFVTF), as well the dimerization site CLEF), were also found. Furthermore, eight single nucleotide polymorphisms located in the untranslated regions and one located in the coding region were detected. Gene transcription analysis revealed that CrCPO has ubiquitous expression across larval stages and in adult individuals, with the highest expression from nauplius to copepodid stages. The present study suggests a putative biological function of CrCPO associated with the development of the nervous system in salmon lice and contributes molecular evidence for candidate genes related to host-parasite interactions. (C) 2013 Elsevier B.V. All rights reserved.</t>
  </si>
  <si>
    <t>10.1016/j.gene.2013.11.100</t>
  </si>
  <si>
    <t>WOS:000330161400001</t>
  </si>
  <si>
    <t>Specht, A; Iltchenco, J; Fronza, E; Roque-Specht, VF; Luz, PC; Montezzano, DG</t>
  </si>
  <si>
    <t>Specht, A.; Iltchenco, J.; Fronza, E.; Roque-Specht, V. F.; Luz, P. C.; Montezzano, D. G.</t>
  </si>
  <si>
    <t>Biological aspects of Tiracola grandirena (Herrich-Schaffer, 1868) (Lepidoptera: Noctuidae): a polyphagous armyworm</t>
  </si>
  <si>
    <t>BRAZILIAN JOURNAL OF BIOLOGY</t>
  </si>
  <si>
    <t>We studied the biology of Tiracola grandirena (Herrich-Schaffer, 1868) (Lepidoptera: Noctuidae: Hadeninae) at 25 +/- 1 degrees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</si>
  <si>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Vania/J-1306-2014; Fronza, Edegar/J-1247-2014; Specht, Alexandre/G-6007-2012</t>
  </si>
  <si>
    <t>Specht, Alexandre/0000-0002-8921-0340; Fronza, Edegar/0000-0003-0463-9728; Specht, Alexandre/0000-0002-8921-0340</t>
  </si>
  <si>
    <t>1519-6984</t>
  </si>
  <si>
    <t>10.1590/1519-6984.12212</t>
  </si>
  <si>
    <t>WOS:000340836100024</t>
  </si>
  <si>
    <t>Jarosik, V; Kumar, G; Omkar; Dixon, AFG</t>
  </si>
  <si>
    <t>Jarosik, V.; Kumar, G.; Omkar; Dixon, A. F. G.</t>
  </si>
  <si>
    <t>Are thermal constants constant? A test using two species of ladybird</t>
  </si>
  <si>
    <t>There is a controversy about whether the thermal constants, lower developmental threshold, rate of development and corresponding degree days required for development, change when a species is reared under different developmental conditions. We present a more precise way of measuring these constants using the linear relationship between the rate of development and temperature. First we use the equation proposed by lkemoto and Takai (2000) to determine the linear phase of development and then a generalised linear model having a different variance at low and high temperatures, specific for each condition, to estimate the parameters of the linear relationship. Using this method, we show that providing the difference in food quality is sufficiently great, an aphidophagous ladybird develops significantly faster and starts developing at a significantly lower temperature on a good than on a poor quality diet. Adaptive significance of the thermal constants not remaining constant is discussed in terms of a trade-off between growth and rate of development, when temperature and food quality varies. (C) 2014 Published by Elsevier Ltd.</t>
  </si>
  <si>
    <t>10.1016/j.jtherbio.2013.12.001</t>
  </si>
  <si>
    <t>WOS:000333493600001</t>
  </si>
  <si>
    <t>Yokoyama, T; Kashima, T; Toda, S</t>
  </si>
  <si>
    <t>Yokoyama, Tomoya; Kashima, Tetsuro; Toda, Satoshi</t>
  </si>
  <si>
    <t>Incidence of Brachypterous and Diapausing Females of Thrips nigropilosus (Thysanoptera: Thripidae) in Ryukyu Islands, Japan</t>
  </si>
  <si>
    <t>To confirm inheritance of wing form and reproductive diapause of female Thrips nigropilosus, and prevalence of brachypterous and diapausing females in winter populations on the Ryukyu Islands, field sampling and rearing trials at 18 degrees C were conducted. Kainan-shi (34.2 degrees N) females from Honshu Island developing under short-day photoperiods (&lt;= 11.5 hours light) entered reproductive diapause, whereas Miyakojima-shi (24.1 degrees N) and Yaese-cho (26.1 degrees N) females from the Ryukyu Islands never entered diapause even under shorter day lengths. All Kainan-shi females molted into brachypters under short-day conditions (&lt;= 11 hours light) and became macropters under long-day conditions (&gt;= 12 hours light). The percentage of brachypters in Yaese-cho and Miyakojima-shi females developing under short-day conditions (&lt;= 11 hours light) was less than 50%, and no females developed into brachypters under photoperiods with at least 11.5 hours of light. Under short-day conditions (10 hours light), 93% of females molted into brachypters and 35% of females entered diapause in F1 hybrids between Yaese-cho females and Kainan-shi males. Macropters and brachypters were found in the field in overwintering adult females on Okinawa Island.</t>
  </si>
  <si>
    <t>10.1303/jjaez.2014.55</t>
  </si>
  <si>
    <t>WOS:000339456600012</t>
  </si>
  <si>
    <t>Bertossa, RC; van de Zande, L; Beukeboom, LW; Beersma, DGM</t>
  </si>
  <si>
    <t>Bertossa, Rinaldo C.; van de Zande, Louis; Beukeboom, Leo W.; Beersma, Domien G. M.</t>
  </si>
  <si>
    <t>Phylogeny and oscillating expression of period and cryptochrome in short and long photoperiods suggest a conserved function in Nasonia vitripennis</t>
  </si>
  <si>
    <t>Photoperiodism, the ability to respond to seasonal varying day length with suitable life history changes, is a common trait in organisms that live in temperate regions. In most studied organisms, the circadian system appears to be the basis for photoperiodic time measurement. In insects this is still controversial: while some data indicate that the circadian system is causally involved in photoperiodism, others suggest that it may have a marginal or indirect role. Resonance experiments in the parasitic wasp Nasonia vitripennis have revealed a circadian component in photoperiodic time measurement compatible with a mechanism of internal coincidence where a two components oscillator system obtains information from dawn and dusk, respectively. The identity of this oscillator (or oscillators) is still unclear but possible candidates are the oscillating molecules of the auto-regulatory feedback loops in the heart of the circadian system. Here, we show for the first time the circadian oscillation of period and cryptochrome mRNAs in the heads of Nasonia females kept under short and long photoperiods. Period and cryptochrome mRNA levels display a synchronous oscillation in all conditions tested and persist, albeit with reduced amplitude, during the first day in constant light as well as constant darkness. More importantly, the signal for the period and cryptochrome oscillations is set by the light-on signal. These results, together with phylogenetic analyses, indicate that Nasonia's period and cryptochrome display characteristics of homologous genes in other hymenopteran species.</t>
  </si>
  <si>
    <t>10.3109/07420528.2014.880451</t>
  </si>
  <si>
    <t>WOS:000336972100001</t>
  </si>
  <si>
    <t>Insect photoperiodism: effects of temperature on the induction of insect diapause and diverse roles for the circadian system in the photoperiodic response</t>
  </si>
  <si>
    <t>This review considers the effects of temperature on insect diapause induction and the photoperiodic response, and includes constant temperature, temperature cycles, pulses and steps in daily light-dark cycles, constant darkness and in constant light, all with reference to various circadian-based clock models. Although it is a comparative survey, it concentrates on two species, the flesh fly Sarcophaga argyrostoma and its pupal parasite Nasonia vitripennis, which possess radically different photoperiodic mechanisms, although both are based upon the circadian system. Particular attention is given to the effects of daily thermoperiod in darkness and to low and high temperature pulses in conjunction with a daily light-dark cycle, treatments that suggest that S.argyrostoma measures night length with a clock of the external coincidence type. However, N.vitripennis responds to seasonal changes in photoperiod with an internal coincidence device involving both dawn and dusk oscillators. Other species may show properties of both external and internal coincidence. Although the precepts of external coincidence have been well formulated and supported experimentally, those for internal coincidence remain obscure.</t>
  </si>
  <si>
    <t>10.1111/ens.12059</t>
  </si>
  <si>
    <t>WOS:000329307100002</t>
  </si>
  <si>
    <t>Nagler, PL; Pearlstein, S; Glenn, EP; Brown, TB; Bateman, HL; Bean, DW; Hultine, KR</t>
  </si>
  <si>
    <t>Nagler, Pamela L.; Pearlstein, Susanna; Glenn, Edward P.; Brown, Tim B.; Bateman, Heather L.; Bean, Dan W.; Hultine, Kevin R.</t>
  </si>
  <si>
    <t>Rapid dispersal of saltcedar (Tamarix spp.) biocontrol beetles (Diorhabda carinulata) on a desert river detected by phenocams, MODIS imagery and ground observations</t>
  </si>
  <si>
    <t>We measured the rate of dispersal of saltcedar leaf beetles (Diorhabda carinulata), a defoliating insect released on western rivers to control saltcedar shrubs (Tamarix spp.), on a 63 km reach of the Virgin River, U.S. Dispersal was measured by satellite imagery, ground surveys and phenocams. Pixels from the Moderate Resolution Imaging Spectrometer (MODIS) sensors on the Terra satellite showed a sharp drop in NDVI in midsummer followed by recovery, correlated with defoliation events as revealed in networked digital camera images and ground surveys. Ground surveys and MODIS imagery showed that beetle damage progressed downstream at a rate of about 25 km yr(-1) in 2010 and 2011, producing a 50% reduction in saltcedar leaf area index and evapotranspiration by 2012, as estimated by algorithms based on MODIS Enhanced Vegetation Index values and local meteorological data for Mesquite, Nevada. This reduction is the equivalent of 10.4% of mean annual river flows on this river reach. Our results confirm other observations that saltcedar beetles are dispersing much faster than originally predicted in pre-release biological assessments, presenting new challenges and opportunities for land, water and wildlife managers on western rivers. Despite relatively coarse resolution (250 m) and gridding artifacts, single MODIS pixels can be useful in tracking the effects of defoliating insects in riparian corridors. Published by Elsevier Inc.</t>
  </si>
  <si>
    <t>Brown, Tim/0000-0002-4735-9526</t>
  </si>
  <si>
    <t>10.1016/j.rse.2013.08.017</t>
  </si>
  <si>
    <t>WOS:000329766200018</t>
  </si>
  <si>
    <t>Auger, P; Migeon, A; Ueckermann, EA; Tiedt, L; Navajas, M</t>
  </si>
  <si>
    <t>Auger, Philippe; Migeon, Alain; Ueckermann, Edward A.; Tiedt, Louwrens; Navajas, Maria</t>
  </si>
  <si>
    <t>EVIDENCE FOR SYNONYMY BETWEEN TETRANYCHUS URTICAE AND TETRANYCHUS CINNABARINUS (ACARI, PROSTIGMATA, TETRANYCHIDAE): REVIEW AND NEW DATA</t>
  </si>
  <si>
    <t>The species status of Tetranychus cinnabarinus remains uncertain for some acarologists. In the present paper, we propose to examine the taxonomic status of this tetranychid mite through a review of studies that aimed to clarify its taxonomical position. We present and discuss the main results concerning the principal aspects investigated literature published since the description of Boisduval in 1867. These studies concern morphological, biological and molecular data which have been used to separate or to synonymise T. cinnabarinus and Tetranychus urticae. Additional new morphological and biological data are also included. In light of the data presented, the authors conclude that T. cinnabarinus should be considered as a synonym of the polymorphic species T. urticae to which it constitutes the red form.</t>
  </si>
  <si>
    <t>WOS:000331778800003</t>
  </si>
  <si>
    <t>Villamil, SC; Lewis, EE; Zalom, FG</t>
  </si>
  <si>
    <t>Villamil, Soledad C.; Lewis, Edwin E.; Zalom, Frank G.</t>
  </si>
  <si>
    <t>Seasonal Pheromone Trap Catches of Male Bactrocera oleae (Diptera: Tephritidae) in Northern California: Asynchrony With Host (Olive Tree) Phenology?</t>
  </si>
  <si>
    <t>Bactrocera oleae (Rossi) (Diptera: Tephritidae, Dacinae) is an oligophagous species that feeds only on cultivated olives (Olea europaea L.) and its close relatives. Synchrony of seasonal activity patterns of B. oleae, the olive fruit fly with its host's phenology is therefore expected. The objective of this study was to monitor the male olive fruit fly response to female sex pheromone in the field. White sticky traps were deployed year round for 3 yr in an olive orchard in Oroville, CA. They were checked periodically, and flies captured were counted and sexed. Although males were captured regularly, the numbers of females captured on pheromone traps were negligible. Food-baited traps and water-baited traps were deployed to show the presence of flies in the field. Our hypothesis that males would respond to pheromone when females were available and olive fruits were susceptible for oviposition was partially supported. There were two peaks of high male captures in pheromone traps: spring and fall. In spring, females were available and mature but few acceptable olives were available for oviposition (no new crop olives yet). In fall, females were present but many of the new crop olives were already infested. The food baited traps confirmed the presence of flies in the field even when very few were being captured in the pheromone-baited traps. Traps containing only water caught only two flies showing that water alone or the trap type in itself was not attractive to flies.</t>
  </si>
  <si>
    <t>Villamil, Soledad C/J-7259-2012</t>
  </si>
  <si>
    <t>10.1603/EN13093</t>
  </si>
  <si>
    <t>WOS:000329990000026</t>
  </si>
  <si>
    <t>Kostikova, A; Litsios, G; Salamin, N; Pearman, PB</t>
  </si>
  <si>
    <t>Kostikova, Anna; Litsios, Glenn; Salamin, Nicolas; Pearman, Peter B.</t>
  </si>
  <si>
    <t>Linking Life-History Traits, Ecology, and Niche Breadth Evolution in North American Eriogonoids (Polygonaceae)</t>
  </si>
  <si>
    <t>Macroevolutionary and microevolutionary studies provide complementary explanations of the processes shaping the evolution of niche breadth. Macroevolutionary approaches scrutinize factors such as the temporal and spatial environmental heterogeneities that drive differentiation among species. Microevolutionary studies, in contrast, focus on the processes that affect intraspecific variability. We combine these perspectives by using macroevolutionary models in a comparative study of intraspecific variability. We address potential differences in rates of evolution of niche breadth and position in annual and perennial plants of the Eriogonoideae subfamily of the Polygonaceae. We anticipated higher rates of evolution in annuals than in perennials owing to differences in generation time that are paralleled by rates of molecular evolution. Instead, we found that perennial eriogonoid species present greater environmental tolerance (wider climate niche) than annual species. Niche breadth of perennial species has evolved two to four times faster than in annuals, while niche optimum has diversified more rapidly among annual species than among perennials. Niche breadth and average elevation of species are correlated. Moreover, niche breadth increases more rapidly with mean species elevation in perennials than in annuals. Our results suggest that both environmental gradients and life-history strategy influence rates and patterns of niche breadth evolution.</t>
  </si>
  <si>
    <t>10.1086/673527</t>
  </si>
  <si>
    <t>WOS:000326907300009</t>
  </si>
  <si>
    <t>Seiter, S; Ohsaki, N; Kingsolver, J</t>
  </si>
  <si>
    <t>Seiter, S.; Ohsaki, N.; Kingsolver, J.</t>
  </si>
  <si>
    <t>Parallel invasions produce heterogenous patterns of life history adaptation: rapid divergence in an invasive insect</t>
  </si>
  <si>
    <t>Biotic invasions provide a natural experiment in evolution: when invasive species colonize new ranges, they may evolve new clines in traits in response to environmental gradients. Yet it is not clear how rapidly such patterns can evolve and whether they are consistent between regions. We compare four populations of the invasive cabbage white butterfly (Pieris rapae) from North America and Japan, independently colonized by P.rapae 150years ago and 300years ago, respectively. On each continent, we employed a northern and southern population to compare the effects of latitude on body mass, development rate and immune function. For each population, we used a split-sibling family design in which siblings were reared at either warm (26.7 degrees C) or cool (20 degrees C) temperatures to determine reaction norms for each trait. Latitudinal patterns in development time were similar between the two continents. In contrast, there were strong geographical differences in reaction norms for body size, but no consistent effects of latitude; there were no detectable effects of latitude or continent on immune function. These results imply that some life history traits respond consistently to selection along climatic gradients, whereas other traits may respond to local environmental factors, or not at all.</t>
  </si>
  <si>
    <t>10.1111/jeb.12263</t>
  </si>
  <si>
    <t>WOS:000327115900017</t>
  </si>
  <si>
    <t>Vijendravarma, RK; Kawecki, TJ</t>
  </si>
  <si>
    <t>Vijendravarma, R. K.; Kawecki, T. J.</t>
  </si>
  <si>
    <t>Epistasis and maternal effects in experimental adaptation to chronic nutritional stress in Drosophila</t>
  </si>
  <si>
    <t>Based on ecological and metabolic arguments, some authors predict that adaptation to novel, harsh environments should involve alleles showing negative (diminishing return) epistasis and/or that it should be mediated in part by evolution of maternal effects. Although the first prediction has been supported in microbes, there has been little experimental support for either prediction in multicellular eukaryotes. Here we use a line-cross design to study the genetic architecture of adaptation to chronic larval malnutrition in a population of Drosophila melanogaster that evolved on an extremely nutrient-poor larval food for 84 generations. We assayed three fitness-related traits (developmental rate, adult female weight and egg-to-adult viability) under the malnutrition conditions in 14 crosses between this selected population and a nonadapted control population originally derived from the same base population. All traits showed a pattern of negative epistasis between alleles improving performance under malnutrition. Furthermore, evolutionary changes in maternal traits accounted for half of the 68% increase in viability and for the whole of 8% reduction in adult female body weight in the selected population (relative to unselected controls). These results thus support both of the above predictions and point to the importance of nonadditive effects in adaptive microevolution.</t>
  </si>
  <si>
    <t>Kawecki, Tadeusz/K-5466-2015; Vijendravarma, Roshan K/E-7746-2018</t>
  </si>
  <si>
    <t>Kawecki, Tadeusz/0000-0002-9244-1991; Vijendravarma, Roshan K/0000-0002-3274-0682</t>
  </si>
  <si>
    <t>10.1111/jeb.12248</t>
  </si>
  <si>
    <t>WOS:000327115900004</t>
  </si>
  <si>
    <t>Fonseca, DM; Unlu, I; Crepeau, T; Farajollahi, A; Healy, SP; Bartlett-Healy, K; Strickman, D; Gaugler, R; Hamilton, G; Kline, D; Clark, GG</t>
  </si>
  <si>
    <t>Fonseca, Dina M.; Unlu, Isik; Crepeau, Taryn; Farajollahi, Ary; Healy, Sean P.; Bartlett-Healy, Kristen; Strickman, Daniel; Gaugler, Randy; Hamilton, George; Kline, Daniel; Clark, Gary G.</t>
  </si>
  <si>
    <t>Area-wide management of Aedes albopictus. Part 2: Gauging the efficacy of traditional integrated pest control measures against urban container mosquitoes</t>
  </si>
  <si>
    <t>BackgroundAedes (Stegomyia) albopictus (Skuse) is an important disease vector and biting nuisance. During the 2009 active season, six approximate to 1000-parcel sites were studied, three in urban and three in suburban areas of New Jersey, United States, to examine the efficacy of standard integrated urban mosquito control strategies applied area wide. Active source reduction, larviciding, adulticiding and public education (source reduction through education) were implemented in one site in each county, an education-only approach was developed in a second site and a third site was used as an untreated experimental control. Populations were surveyed weekly with BG-Sentinel traps and ovitraps. ResultsA substantial reduction in Ae. albopictus populations was achieved in urban sites, but only modest reductions in suburban sites. Education alone achieved significant reductions in urban adult Ae. albopictus. Egg catches echoed adult catches only in suburban sites. ConclusionsThere are significant socioeconomic and climatic differences between urban and suburban sites that impact upon Ae. albopictus populations and the efficacy of the control methods tested. An integrated pest management approach can affect abundances, but labor-intensive, costly source reduction was not enough to maintain Ae. albopictus counts below a nuisance threshold. Nighttime adult population suppression using truck-mounted adulticides can be effective. Area-wide cost-effective strategies are necessary. Published 2013. This article is a U.S. Government work and is in the public domain in the USA</t>
  </si>
  <si>
    <t>Gaugler, Randy/K-3898-2013; Fonseca, Dina Madeira/B-9951-2011</t>
  </si>
  <si>
    <t>Fonseca, Dina Madeira/0000-0003-4726-7100; Healy, Kristen/0000-0002-3208-6537</t>
  </si>
  <si>
    <t>10.1002/ps.3511</t>
  </si>
  <si>
    <t>WOS:000326399100008</t>
  </si>
  <si>
    <t>Kwon, TS; Kim, SS; Lee, CM</t>
  </si>
  <si>
    <t>Kwon, Tae-Sung; Kim, Sung-Soo; Lee, Cheol Min</t>
  </si>
  <si>
    <t>Local change of butterfly species in response to global warming and reforestation in Korea</t>
  </si>
  <si>
    <t>Background: It is expected that the successful nationwide reforestation and global warming will greatly change the butterfly fauna in South Korea. We compared current data (2002 to 2007) regarding the abundance and presence of butterfly species at two sites in the central portion of the Korean Peninsula with similar data from the late 1950s and early 1970s for the same sites. The expected changes were documented by an abundance change of butterflies at the two study sites in a previous study. Using the same data, the most greatly changed species and the change of species presence were analyzed. Results: Population changes of 99 butterfly species which occurred at both sites were significantly correlated between the two sites. The greatly increased species included three southern (S) species and one northern (N) species. However, the species showing great decline included five N species and no S species. Conclusions: This change is consistent with the expectation of northward movement of butterfly species due to global warming. The current status of the greatly changed species is discussed along with other studies. The binary data (presence/absence) in the present study support the expected changes of butterfly species based on global warming and reforestation. The interactive effect of two environmental changes was also recognized, as well as the change of abundance in the previous study.</t>
  </si>
  <si>
    <t>10.1186/1810-522X-52-47</t>
  </si>
  <si>
    <t>WOS:000330219000008</t>
  </si>
  <si>
    <t>Gaston, KJ; Bennie, J; Davies, TW; Hopkins, J</t>
  </si>
  <si>
    <t>Gaston, Kevin J.; Bennie, Jonathan; Davies, Thomas W.; Hopkins, John</t>
  </si>
  <si>
    <t>The ecological impacts of nighttime light pollution: a mechanistic appraisal</t>
  </si>
  <si>
    <t>The ecological impacts of nighttime light pollution have been a longstanding source of concern, accentuated by realized and projected growth in electrical lighting. As human communities and lighting technologies develop, artificial light increasingly modifies natural light regimes by encroaching on dark refuges in space, in time, and across wavelengths. A wide variety of ecological implications of artificial light have been identified. However, the primary research to date is largely focused on the disruptive influence of nighttime light on higher vertebrates, and while comprehensive reviews have been compiled along taxonomic lines and within specific research domains, the subject is in need of synthesis within a common mechanistic framework. Here we propose such a framework that focuses on the cross-factoring of the ways in which artificial lighting alters natural light regimes (spatially, temporally, and spectrally), and the ways in which light influences biological systems, particularly the distinction between light as a resource and light as an information source. We review the evidence for each of the combinations of this cross-factoring. As artificial lighting alters natural patterns of light in space, time and across wavelengths, natural patterns of resource use and information flows may be disrupted, with downstream effects to the structure and function of ecosystems. This review highlights: (i) the potential influence of nighttime lighting at all levels of biological organisation (from cell to ecosystem); (ii) the significant impact that even low levels of nighttime light pollution can have; and (iii) the existence of major research gaps, particularly in terms of the impacts of light at population and ecosystem levels, identification of intensity thresholds, and the spatial extent of impacts in the vicinity of artificial lights.</t>
  </si>
  <si>
    <t>Vazquez-Dominguez, Guillermo GVD/L-7818-2014; Davies, Thomas/H-8103-2013</t>
  </si>
  <si>
    <t>Davies, Thomas/0000-0002-4673-9893; Gaston, Kevin J./0000-0002-7235-7928; Bennie, Jonathan/0000-0003-4394-2041</t>
  </si>
  <si>
    <t>10.1111/brv.12036</t>
  </si>
  <si>
    <t>WOS:000325262600009</t>
  </si>
  <si>
    <t>Savolainen, O; Lascoux, M; Merila, J</t>
  </si>
  <si>
    <t>Savolainen, Outi; Lascoux, Martin; Merila, Juha</t>
  </si>
  <si>
    <t>Ecological genomics of local adaptation</t>
  </si>
  <si>
    <t>NATURE REVIEWS GENETICS</t>
  </si>
  <si>
    <t>It is increasingly important to improve our understanding of the genetic basis of local adaptation because of its relevance to climate change, crop and animal production, and conservation of genetic resources. Phenotypic patterns that are generated by spatially varying selection have long been observed, and both genetic mapping and field experiments provided initial insights into the genetic architecture of adaptive traits. Genomic tools are now allowing genome-wide studies, and recent theoretical advances can help to design research strategies that combine genomics and field experiments to examine the genetics of local adaptation. These advances are also allowing research in non-model species, the adaptation patterns of which may differ from those of traditional model species.</t>
  </si>
  <si>
    <t>Merila, Juha/0000-0001-9614-0072; Lascoux, Martin/0000-0003-1699-9042</t>
  </si>
  <si>
    <t>1471-0056</t>
  </si>
  <si>
    <t>1471-0064</t>
  </si>
  <si>
    <t>10.1038/nrg3522</t>
  </si>
  <si>
    <t>WOS:000325923900012</t>
  </si>
  <si>
    <t>Vaze, KM; Nikhil, KL; Sharma, VK</t>
  </si>
  <si>
    <t>Vaze, K. M.; Nikhil, K. L.; Sharma, V. K.</t>
  </si>
  <si>
    <t>Genetic architecture underlying morning and evening circadian phenotypes in fruit flies Drosophila melanogaster</t>
  </si>
  <si>
    <t>Circadian rhythms are perhaps among the genetically best characterized behaviours. Several mutations with drastic effects on circadian processes have been identified and models developed to explain how clock genes and their products generate self-sustained oscillations. Although natural variations in circadian phenotypes have been studied extensively, the genetic basis of such adaptive variations remains largely unknown. Here we report the results of a preliminary genetic analysis of adaptive divergence of circadian phenotypes in populations of fruit flies Drosophila melanogaster. Two sets of populations, 'early' and 'late', were created in a long-term laboratory selection for morning and evening emergence, with four independent replicates each. Over the course of similar to 55 generations, the early flies evolved increased morning emergence and a shorter circadian period, whereas late flies evolved increased evening emergence and longer period. To examine the genetic basis of circadian phenotypes, we set up crosses between early and late flies, and monitored emergence and activity/rest rhythms in the F1, backcrossed and F2 progeny. Our analysis suggests that the genetic basis of divergent circadian phenotypes in early and late stocks is primarily autosomal. Line-cross analysis revealed that additive and non-additive genetic effects contribute to the divergence of circadian phenotypes in early and late flies.</t>
  </si>
  <si>
    <t>10.1038/hdy.2013.28</t>
  </si>
  <si>
    <t>WOS:000324580600001</t>
  </si>
  <si>
    <t>Bonizzoni, M; Gasperi, G; Chen, XG; James, AA</t>
  </si>
  <si>
    <t>Bonizzoni, Mariangela; Gasperi, Giuliano; Chen, Xioaguang; James, Anthony A.</t>
  </si>
  <si>
    <t>The invasive mosquito species Aedes albopictus: current knowledge and future perspectives</t>
  </si>
  <si>
    <t>TRENDS IN PARASITOLOGY</t>
  </si>
  <si>
    <t>One of the most dynamic events in public health is being mediated by the global spread of the invasive mosquito Aedes albopictus. Its rapid expansion and vectorial capacity for various arboviruses affect an increasingly larger proportion of the world population. Responses to the challenges of controlling this vector are expected to be enhanced by an increased knowledge of its biology, ecology, and vector competence. Details of population genetics and structure will allow following, and possibly predicting, the geographical and temporal dynamics of its expansion, and will inform the practical operations of control programs. Experts are now coming together to describe the history, characterize the present circumstances, and collaborate on future efforts to understand and mitigate this emerging public health threat.</t>
  </si>
  <si>
    <t>Gasperi, Giuliano/Y-1894-2019</t>
  </si>
  <si>
    <t>Gasperi, Giuliano/0000-0001-6972-8591; Bonizzoni, Mariangela/0000-0003-0568-8564</t>
  </si>
  <si>
    <t>1471-4922</t>
  </si>
  <si>
    <t>1471-5007</t>
  </si>
  <si>
    <t>10.1016/j.pt.2013.07.003</t>
  </si>
  <si>
    <t>WOS:000324969600006</t>
  </si>
  <si>
    <t>Murata, Y; Novkovic, B; Suwito, A; Kimura, MT</t>
  </si>
  <si>
    <t>Murata, Yusuke; Novkovic, Biljana; Suwito, Awit; Kimura, Masahito T.</t>
  </si>
  <si>
    <t>Diapause and cold tolerance in Asian species of the parasitoid Leptopilina (Hymenoptera: Figitidae)</t>
  </si>
  <si>
    <t>Diapause and cold tolerance are essential for temperate insects to pass the winter, with the mechanisms controlling these two traits varying considerably among insects. In the present study, diapause and cold tolerance are compared among three Leptopilina species: Leptopilina japonica Novkovic &amp; Kimura, Leptopilina victoriae Nordlander and Leptopilina ryukyuensis Novkovic &amp; Kimura, all larval parasitoids of frugivorous drosophilid flies, with the aim of understanding their climatic adaptations. The first species is divided into the temperate (Leptopilina japonica japonica) and subtropical subspecies (Leptopilina japonica formosana), and the latter two species are distributed in the tropical and subtropical regions. The temperate subspecies of L. japonica enters prepupal diapause at low temperatures (15 or 18 degrees C), irrespective of photoperiod, and some individuals enter diapause when exposed to 0 degrees C for 1 or 2 day(s) or when placed at low humidity. Leptopilina victoriae also shows signs of diapause initiation at 15 degrees C, although L. ryukyuensis and L. j. formosana from the subtropical regions do not. Preimaginal viability at low temperature (13, 14 or 15 degrees C) is usually lower in L. victoriae from the tropical regions compared with L. japonica or L. ryukyuensis from the temperate or subtropical regions. Diapausing prepupae of the temperate subspecies appear to be cold tolerant. However, the cold tolerance of nondiapausing prepupae, pupae and adult females varies little among the tropical, subtropical and temperate species or subspecies, and adult males of the temperate subspecies of L. japonica are less cold tolerant than those of the tropical or subtropical species or subspecies. Cold tolerance may be unnecessary, except for diapausing individuals of the temperate species, because nondiapausing individuals appear in warmer seasons.</t>
  </si>
  <si>
    <t>10.1111/phen.12024</t>
  </si>
  <si>
    <t>WOS:000322743600004</t>
  </si>
  <si>
    <t>Loewy, KJ; Flansburg, AL; Grenis, K; Kjeldgaard, MK; McCarty, J; Montesano, L; Vernick, J; Murphy, SM</t>
  </si>
  <si>
    <t>Loewy, Katrina J.; Flansburg, Amy L.; Grenis, Kylee; Kjeldgaard, MacKenzie K.; McCarty, Jennifer; Montesano, Lily; Vernick, Jennifer; Murphy, Shannon M.</t>
  </si>
  <si>
    <t>LIFE HISTORY TRAITS AND REARING TECHNIQUES FOR FALL WEBWORMS (HYPHANTRIA CUNEA DRURY) IN COLORADO</t>
  </si>
  <si>
    <t>The fall webworm (Hyphantria cunea Drury) is a moth species native to North America and an invasive pest in Europe and Asia. Hyphantria cunea larvae are noted generalists, and have been recorded feeding on dozens of plant families worldwide. There appear to be at least two forms of H. cunea that are distinguished by the larval head capsule color: black or red. Most previous accounts of H. cunea in the literature focus on the black-headed form. The three goals of the research we present here are to 1) detail successful rearing techniques for the red-headed form of H. cunea, 2) describe life history traits of red-headed H. cunea in Colorado and 3) test whether female pupal mass predicts potential fecundity for H. cunea as well as other lepidopteran species. Our data are compiled from two years of rearing experiments in the lab. In addition, we compare measures of life history traits from our research with those of other collections of H. cunea from Asia, Europe, Canada, and other regions of the United States to enable a better comparison between the black-headed and red-headed forms of H. cunea.</t>
  </si>
  <si>
    <t>WOS:000330602800006</t>
  </si>
  <si>
    <t>Specht, A; Angulo, AO; Olivares, TS; Fronza, E; Roque-Specht, VF; Valduga, E; Albrecht, F; Poletto, G; Barros, NM</t>
  </si>
  <si>
    <t>Specht, Alexandre; Angulo, Andres O.; Olivares, Tania S.; Fronza, Edegar; Roque-Specht, Vania F.; Valduga, Eduardo; Albrecht, Francine; Poletto, Graziela; Barros, Neiva M.</t>
  </si>
  <si>
    <t>Life cycle of Agrotis malefida (Lepidoptera: Noctuidae): a diapausing cutworm</t>
  </si>
  <si>
    <t>ZOOLOGIA</t>
  </si>
  <si>
    <t>This study describes the life cycle of Agrotis malefida Guenee, 1852 (Noctuidae: Noctuinae) tinder laboratory conditions. The insects were reared in a controlled environment (25 +/- 1 degrees 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</si>
  <si>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Vania/J-1306-2014; Fronza, Edegar/J-1247-2014</t>
  </si>
  <si>
    <t>Specht, Alexandre/0000-0002-8921-0340; Specht, Alexandre/0000-0002-8921-0340; Fronza, Edegar/0000-0003-0463-9728</t>
  </si>
  <si>
    <t>1984-4670</t>
  </si>
  <si>
    <t>10.1590/S1984-46702013000400002</t>
  </si>
  <si>
    <t>WOS:000325664400002</t>
  </si>
  <si>
    <t>Nakao, S; Chikamori, C</t>
  </si>
  <si>
    <t>Nakao, Shiro; Chikamori, Chisako</t>
  </si>
  <si>
    <t>Temperature-dependent wing dimorphism in a Japanese strain of tobacco thrips, Frankliniella fusca (Thysanoptera: Thripidae)</t>
  </si>
  <si>
    <t>A Japanese strain of Frankliniella fusca (Hinds) was reared under 4 temperature and two photoperiodic conditions on leaves of green bean. On the basis of the ratio of fore wing length to head width (RWL) of adult thrips we defined individuals with RWL above 3.7 as macropterous forms and those with RWL below 3.5 as brachypterous forms. Percentages of macropterous individuals among females were 0 % at 18 A degrees C, 10.6 % at 22.5 A degrees C, 21.8 % at 25 A degrees C, and 77.5 % at 27.5 A degrees C, under 15L-9D. The proportion of macropters among females developing under 15L-9D was no different from that among those developing under 10L-14D. These results indicate that photoperiod does not affect wing form, and suggest that the proportion of macropterous females increases with temperature. Although development time from hatching to adult eclosion, adult pre-oviposition period, adult head width, adult longevity, total fecundity, and fecundity schedule were compared between macropterous and brachypterous females developing at 25 A degrees C and 15L-9D, these traits were not significantly different between the wing forms. Males of this experimental strain were all brachypterous.</t>
  </si>
  <si>
    <t>10.1007/s13355-013-0193-3</t>
  </si>
  <si>
    <t>WOS:000322896600014</t>
  </si>
  <si>
    <t>Ito, K; Fukuda, T; Hayakawa, H; Arakawa, R; Saito, Y</t>
  </si>
  <si>
    <t>Ito, Katsura; Fukuda, Tatsuya; Hayakawa, Hiroshi; Arakawa, Ryo; Saito, Yutaka</t>
  </si>
  <si>
    <t>Relationship between body colour, feeding, and reproductive arrest under short-day development in Tetranychus pueraricola (Acari: Tetranychidae)</t>
  </si>
  <si>
    <t>In Tetranychus spider mites (Acari: Tetranychidae), diapausing females have a conspicuous orange body colour, which is used as an indicator of diapause induction in many laboratory studies. However, to which extent body colour reflects reproductive activity is scarcely investigated. In this study, we investigated the relationship between body colour, reproductive arrest, and food intake in the inbred strain of T. pueraricola individually reared at 20 A degrees C with a 10:14 h light: dark photoperiod. Our results showed that (1) body colour is a good indicator of reproductive arrest 11 days after adult emergence but does not completely reflect reproductive status at an earlier age; (2) even orange females intermittently feed, and the arrest of feeding comes after the change in body colour; and (3) reproducing females have a higher risk of death than non-reproducing females. These results suggest that measurement of diapause incidence by body colour alone may miss the variation in reproductive status in early adult life.</t>
  </si>
  <si>
    <t>10.1007/s10493-013-9660-3</t>
  </si>
  <si>
    <t>WOS:000320774500005</t>
  </si>
  <si>
    <t>Hill, MP; Chown, SL; Hoffmann, AA</t>
  </si>
  <si>
    <t>Hill, Matthew P.; Chown, Steven L.; Hoffmann, Ary A.</t>
  </si>
  <si>
    <t>A predicted niche shift corresponds with increased thermal resistance in an invasive mite, Halotydeus destructor</t>
  </si>
  <si>
    <t>Aim Predicted distributions of invasive species are often not congruent between their realized native and introduced ranges, but the reasons for this are rarely investigated empirically. We tested for niche shift in an invasive species using a simple framework combining environmental niche models (ENMs) and niche-limiting thermal tolerance traits. Location Australia and South Africa. Methods The red-legged earth mite, Halotydeus destructor, native to South Africa, is a major agricultural pest in Australia and has expanded its range to areas not predictable from its native range in the last 40 years. Revisiting recently constructed ENMs for H. destructor, we select populations in both native and invasive ranges that appear to occupy different niches. We characterize thermal tolerance traits and test for acclimation patterns of cold tolerance of these H. destructor populations to test for niche shifts. Results Australian populations had an increased upper thermal threshold for movement and were able to recover from cold stress more rapidly than South African populations. Australian populations also differed in trait means from the likely source population in South Africa. Acclimation patterns were conserved across ranges for most populations, with 10 degrees C acclimation lowering the onset of and recovery from cold tolerance and 15 degrees C raising them when compared with field-acclimated populations. Main conclusions These results support the prediction, based on ENMs, that H. destructor may have undergone a niche shift by adapting to environmental conditions in Australia. The increase in thermal resistance has implications for how this invasive species will respond to future climate change.</t>
  </si>
  <si>
    <t>Chown, Steven L/H-3347-2011; Hoffmann, Ary/C-2961-2011; Hoffmann, Ary/R-2972-2019</t>
  </si>
  <si>
    <t>Chown, Steven L/0000-0001-6069-5105; Hoffmann, Ary/0000-0001-9497-7645; Hill, Matthew/0000-0002-7762-5258</t>
  </si>
  <si>
    <t>10.1111/geb.12059</t>
  </si>
  <si>
    <t>WOS:000321262100005</t>
  </si>
  <si>
    <t>Kauranen, H; Tyukmaeva, V; Hoikkala, A</t>
  </si>
  <si>
    <t>Kauranen, Hannele; Tyukmaeva, Venera; Hoikkala, Anneli</t>
  </si>
  <si>
    <t>Involvement of circadian oscillation(s) in the photoperiodic time measurement and the induction of reproductive diapause in a northern Drosophila species</t>
  </si>
  <si>
    <t>An ability to predict forthcoming changes in environmental conditions and get prepared for them in advance is crucial for the survival and reproduction of organisms living in a seasonally changing environment. We have studied the possible involvement of circadian oscillator(s) in the photoperiodic timer controlling seasonal responses by tracing Drosophila montana females' diapause induction in constant darkness and in a classical Nanda-Hamner experiment. Nearly all females developed ovaries in continuous darkness, which shows the direct development to be their default developmental pathway in the absence of photoperiods. In Nanda-Hamner experiment the females' diapause incidence was close to zero in light:dark cycle 12:4 (photoperiod 16 h) and increased to nearly 100% in 12:8 and 12:12 (photoperiods 20 and 24 h). In longer photoperiods (28-72 h) the females' diapause percentages decreased gradually along with an increase in the length of the dark period, showing no peaks of high diapause incidence in the multiples of 24 h. These findings suggest that the photoperiodic timer of D. montana is based on heavily damping circadian oscillator(s) or that it lacks strong oscillators. Damping of the photoperiodic timer under prolonged nights and constant darkness fits well with our earlier finding that these flies lose their locomotor activity rhythm in constant darkness, and suggests that the mechanisms underlying females' photoperiodic diapause response and their free-running locomotor activity rhythm may be partly based on same oscillators. (C) 2013 Elsevier Ltd. All rights reserved.</t>
  </si>
  <si>
    <t>10.1016/j.jinsphys.2013.04.007</t>
  </si>
  <si>
    <t>WOS:000321176200002</t>
  </si>
  <si>
    <t>Meuti, ME; Denlinger, DL</t>
  </si>
  <si>
    <t>Meuti, Megan E.; Denlinger, David L.</t>
  </si>
  <si>
    <t>Evolutionary Links Between Circadian Clocks and Photoperiodic Diapause in Insects</t>
  </si>
  <si>
    <t>Article; Proceedings Paper</t>
  </si>
  <si>
    <t>Symposium on Assembling the Poriferan Tree of Life at the Annual Meeting of the Society-for-Integrative-and-Comparative-Biology (SICB)</t>
  </si>
  <si>
    <t>JAN 03-07, 2013</t>
  </si>
  <si>
    <t>San Francisco, CA</t>
  </si>
  <si>
    <t>In this article, we explore links between circadian clocks and the clock involved in photoperiodic regulation of diapause in insects. Classical resonance (Nanda-Hamner) and night interruption (Bunsow) experiments suggest a circadian basis for the diapause response in nearly all insects that have been studied. Neuroanatomical studies reveal physical connections between circadian clock cells and centers controlling the photoperiodic diapause response, and both mutations and knockdown of clock genes with RNA interference (RNAi) point to a connection between the clock genes and photoperiodic induction of diapause. We discuss the challenges of determining whether the clock, as a functioning module, or individual clock genes acting pleiotropically are responsible for the photoperiodic regulation of diapause, and how a stable, central circadian clock could be linked to plastic photoperiodic responses without compromising the clock's essential functions. Although we still lack an understanding of the exact mechanisms whereby insects measure day/night length, continued classical and neuroanatomical approaches, as well as forward and reverse genetic experiments, are highly complementary and should enable us to decipher the diverse ways in which circadian clocks have been involved in the evolution of photoperiodic induction of diapause in insects. The components of circadian clocks vary among insect species, and diapause appears to have evolved independently numerous times, thus, we anticipate that not all photoperiodic clocks of insects will interact with circadian clocks in the same fashion.</t>
  </si>
  <si>
    <t>10.1093/icb/ict023</t>
  </si>
  <si>
    <t>WOS:000320855800012</t>
  </si>
  <si>
    <t>Conrad, B; Acharya, K; Dudley, TL; Bean, DW</t>
  </si>
  <si>
    <t>Conrad, B.; Acharya, K.; Dudley, T. L.; Bean, D. W.</t>
  </si>
  <si>
    <t>Impact of episodic herbivory by the tamarisk leaf beetle on leaf litter nitrogen and stem starch content: A short communication</t>
  </si>
  <si>
    <t>Tamarisk (Tamarix spp.) has in recent decades come to dominate riparian corridors throughout much of the western U.S. The implementation of biological control, utilizing the tamarisk leaf beetle (Diorhabda spp., particularly Diorhabda carinulata), has focused attention and research on this method for Tamarix suppression. Researchers are just beginning to understand how herbivory by Diorhabda affects Tamarix physiology and nutritional dynamics. The purpose of this study was to investigate whether herbivory by D. carinulata altered leaf litter nitrogen and stem starch content, and if so, how such alteration varied across a gradient of herbivory chronosequence. Leaf litter and stem analysis showed significantly higher levels of both nitrogen and stem starch content in trees that had experienced herbivory by the leaf beetle. However, there were no significant differences in nitrogen or stem starch content based on years of beetle herbivory. Higher levels of nitrogen in leaf litter from beetle-affected trees may be a result of herbivory-induced desiccation and foliar mortality prior to the translocation of nitrogen back into plant reserves. Additionally, higher stem starch may be a result of either phloem damage reducing the translocation of photoassimilates, or an increase in the shunting of carbohydrates to the site of new leaf growth. Finally, the lack of correlation between years of herbivory and both leaf litter nitrogen and stem starch may indicate that as of yet there have not been sufficient defoliation events to yield anticipated host plant impact. (C) 2013 Elsevier Ltd. All rights reserved.</t>
  </si>
  <si>
    <t>10.1016/j.jaridenv.2013.03.005</t>
  </si>
  <si>
    <t>WOS:000318838100009</t>
  </si>
  <si>
    <t>Jordan, TA; Zhang, A; Pfeiffer, DG</t>
  </si>
  <si>
    <t>Jordan, T. A.; Zhang, A.; Pfeiffer, D. G.</t>
  </si>
  <si>
    <t>Blend Chemistry and Field Attraction of Commercial Sex Pheromone Lures to Grape Berry Moth (Lepidoptera: Tortricidae), and a Nontarget Tortricid in Vineyards</t>
  </si>
  <si>
    <t>Anecdotal reports by scientists and growers suggested commercial sex pheromone lures were ineffective with monitoring field populations of grape berry moth, Paralobesia viteana (Clemens), in vineyards. This study addressed the need to evaluate commercial sex pheromone lures for chemical purity and efficacy of attracting grape berry moth and a nontarget tortricid, the sumac moth, Episumus argutanus (Clemens). The percentage of chemical components from a set of eight lures from each manufacturer was found using gas chromatography-mass spectrometry and confirmed by chemical standards. No lures adhered to the 9:1 blend of (Z)-9-dodecenyl acetate (Z9-12:Ac) to (Z)-11-tetradecenyl acetate (Z11-14:Ac), though Suterra (9.1:1), ISCA (5.7:1), and Trece (5.4:1) lures were closest. The Trece lures contained approximate to 98 mu g Z9-12:Ac, which is 3-51 times more than the other lures. The Suterra and ISCA lures were loaded with approximate to 29 and 33 mu g Z9-12:Ac, and the Alpha Scents lures only contained approximate to 2 mu g Z9-12:Ac. Anantagonistic impurity, (E)-9-tetradecenyl acetate (E9-12:Ac), was found in all manufacturer lures at concentrations from 3.2 to 4.8%. Field attraction studies were done in summer 2010, and again in 2011, to evaluate commercial lures for their potential to attract P. viteana and E. argutanus in the presence of lures from other manufacturers. Separate experiments were established in two vineyards in Augusta County, VA, one with open and the other with wooded surroundings. In field experiments, Suterra lures detected P. viteana most often, Trece lures detected more E. argutanus, and ISCA lures detected P. viteana in the open vineyard the least, while Alpha Scents lures were least attractive to E. argutanus in both environments. Fewer P. viteana were captured in the wooded versus open vineyard, which may limit the potential for sex pheromone monitoring of P. viteana in wooded vineyards.</t>
  </si>
  <si>
    <t>10.1603/EN13033</t>
  </si>
  <si>
    <t>WOS:000320109500018</t>
  </si>
  <si>
    <t>Nagler, P; Glenn, E</t>
  </si>
  <si>
    <t>Nagler, Pamela; Glenn, Edward</t>
  </si>
  <si>
    <t>Tamarix and Diorhabda Leaf Beetle Interactions: Implications for Tamarix Water Use and Riparian Habitat</t>
  </si>
  <si>
    <t>JOURNAL OF THE AMERICAN WATER RESOURCES ASSOCIATION</t>
  </si>
  <si>
    <t>Tamarix leaf beetles (Diorhabda carinulata) have been widely released on western United States rivers to control introduced shrubs in the genus Tamarix, with the goals of saving water through removal of an assumed high water-use plant, and of improving habitat value by removing a competitor of native riparian trees. We review recent studies addressing three questions: (1) to what extent are Tamarix weakened or killed by recurrent cycles of defoliation; (2) can significant water salvage be expected from defoliation; and (3) what are the effects of defoliation on riparian ecology, particularly on avian habit? Defoliation has been patchy at many sites, and shrubs at some sites recover each year even after multiple years of defoliation. Tamarix evapotranspiration (ET) is much lower than originally assumed in estimates of potential water savings, and are the same or lower than possible replacement plants. There is concern that the endangered southwestern willow flycatcher (Empidonax trailli extimus) will be negatively affected by defoliation because the birds build nests early in the season when Tamarix is still green, but are still on their nests during the period of summer defoliation. Affected river systems will require continued monitoring and development of adaptive management practices to maintain or enhance riparian habitat values. Multiplatform remote sensing methods are playing an essential role in monitoring defoliation and rates of ET on affected river systems.</t>
  </si>
  <si>
    <t>1093-474X</t>
  </si>
  <si>
    <t>1752-1688</t>
  </si>
  <si>
    <t>10.1111/jawr.12053</t>
  </si>
  <si>
    <t>WOS:000319897500005</t>
  </si>
  <si>
    <t>Nemec, S; Patel, S; Nowak, C; Pfenninger, M</t>
  </si>
  <si>
    <t>Nemec, Sabrina; Patel, Simit; Nowak, Carsten; Pfenninger, Markus</t>
  </si>
  <si>
    <t>Evolutionary determinants of population differences in population growth rate x habitat temperature interactions in Chironomus riparius</t>
  </si>
  <si>
    <t>Little is known about intraspecific variation in fitness performance in response to thermal stress among natural populations and how this relates to evolutionary aspects of species ecology. In this study, population growth rate (PGR; a composite fitness measure) varied among five natural Chironomus riparius populations sampled across a climatic gradient when subjected to three temperature treatments reflecting the typical range of summer habitat temperatures (20, 24 and 28 A degrees C). The variation could be explained by a complex model including effects of genetic drift, genetic diversity and adaptation to average temperature during the warmest month, in addition to experimental temperature. All populations suffered a decrease in PGR from 20 to 28 A degrees C and Delta PGR was significantly correlated with the respective average habitat temperature in the warmest month-populations from warmer areas showing lower Delta PGR. This implies that long-term exposure to higher temperatures in the warmest month (the key reproductive period for C. riparius) is likely to be a key selective force influencing fitness at higher temperatures. A comparison of phenotypic divergence and neutral genetic differentiation revealed that one phenotypic trait-the number of fertile egg masses per female-appeared to be under positive selection in some populations. Our findings support a role for response to temperature selection along a climatic gradient and suggest population history is a key determinant of intraspecific fitness variation. We stress the importance of integrating different types of data (climatic, experimental, genetic) in order to understand the effects of global climate change on biodiversity.</t>
  </si>
  <si>
    <t>Nowak, Carsten/A-4466-2014</t>
  </si>
  <si>
    <t>Nowak, Carsten/0000-0002-3139-1951</t>
  </si>
  <si>
    <t>10.1007/s00442-012-2517-3</t>
  </si>
  <si>
    <t>WOS:000319077100027</t>
  </si>
  <si>
    <t>Nylin, S</t>
  </si>
  <si>
    <t>Nylin, Soren</t>
  </si>
  <si>
    <t>Induction of diapause and seasonal morphs in butterflies and other insects: knowns, unknowns and the challenge of integration</t>
  </si>
  <si>
    <t>The choice' of whether to enter diapause or to develop directly has profound effects on the life histories of insects, and may thus have cascading consequences such as seasonal morphs and other less obvious forms of seasonal plasticity. Present knowledge of the control of diapause and seasonal morphs at the physiological and molecular levels is briefly reviewed. Examples, mainly derived from personal research (primarily on butterflies), are given as a starting point with the aim of outlining areas of research that are still poorly understood. These include: the role of the direction of change in photoperiod; the role of factors such as temperature and diet in modifying the photoperiodic responses; and the role of sex, parental effects and sex linkage on photoperiodic control. More generally, there is still a limited understanding of how external cues and physiological pathways regulating various traits are interconnected via gene action to form a co-adapted complete phenotype that is adaptive in the wild despite environmental fluctuation and change.</t>
  </si>
  <si>
    <t>10.1111/phen.12014</t>
  </si>
  <si>
    <t>WOS:000319320600002</t>
  </si>
  <si>
    <t>Hultine, KR; Dudley, TL; Leavitt, SW</t>
  </si>
  <si>
    <t>Hultine, K. R.; Dudley, T. L.; Leavitt, S. W.</t>
  </si>
  <si>
    <t>Herbivory-induced mortality increases with radial growth in an invasive riparian phreatophyte</t>
  </si>
  <si>
    <t>Under equal conditions, plants that allocate a larger proportion of resources to growth must do so at the expense of investing fewer resources to storage. The critical balance between growth and storage leads to the hypothesis that in high-resource environments, plants that express high growth rates are more susceptible to episodic disturbance than plants that express lower growth rates. This hypothesis was tested by measuring the radial growth, basal area increment (BAI) and carbon isotope ratios (C-13) in tree-ring -cellulose of 62 mature tamarisk trees (Tamarix spp.) occurring at three sites in the western USA (n 31 live and 31 killed trees across all sites, respectively). All of the trees had been subjected to periods of complete foliage loss by episodic herbivory over three or more consecutive growing seasons by the tamarisk leaf beetle (Diorhabda carinulata), resulting in approx. 50 mortality at each site. Mean annual BAI (measured from annual ring widths) in the 10 years prior to the onset of herbivory was on average 45 higher in killed trees compared with live trees (P 00001). Killed trees that had higher growth rates also expressed higher (less negative) C-13 ratios compared with live trees. In fact, at one site near Moab, UT, the mean annual BAI was 100 higher in killed trees despite having about a 05 higher C-13 relative to live trees (P 00008). Patterns of C-13 suggest that the intrinsic water-use efficiency was higher in killed than surviving trees, possibly as a consequence of lower whole-canopy stomatal conductance relative to live trees. The results show that a likely trade-off occurs between radial growth and survival from foliage herbivory in Tamarix spp. that currently dominates riparian areas throughout the western USA and northern Mexico. Thus, herbivory by D. carinulata may reduce the overall net primary productivity of surviving Tamarix trees and may result in a reduction in genetic variability in this dominant invasive tree species if these allocation patterns are adaptive.</t>
  </si>
  <si>
    <t>Leavitt, Steven/W-2257-2019</t>
  </si>
  <si>
    <t>10.1093/aob/mct077</t>
  </si>
  <si>
    <t>WOS:000319433300014</t>
  </si>
  <si>
    <t>Ding, N; Dalin, P; Zhu, QH; Ma, WH; Zhu, F; Wang, XP</t>
  </si>
  <si>
    <t>Ding, Nan; Dalin, Peter; Zhu, Qing-Hua; Ma, Wei-Hua; Zhu, Fen; Wang, Xiao-Ping</t>
  </si>
  <si>
    <t>A comparison of the larval overwintering biology of the striped stem borer, Chilo suppressalis (Lepidoptera: Crambidae), in rice and water-oat fields</t>
  </si>
  <si>
    <t>It has been suggested that the striped stem borer, Chilo suppressalis (Walker), has developed distinct populations inhabiting rice Oryza sativa (Linnaeus) and water-oats Zizania latifolia (Turcz). In this study, we compared several biological traits between overwintering larvae from rice and water-oat fields during the winter of 2010. The parasitism rate was significantly higher in the larvae that overwintered in the rice field than in those that overwintered in the water-oat field. The average body weight of overwintering larvae and the weight of 3-day-old pupae, as well as the number of eggs carried by adult females, were all significantly greater in the samples from the water-oat field. The diapause intensity, defined as the number of days required until pupation by overwintering larvae transferred to 25 A degrees C and L:D 16:8 h, decreased progressively from January to March but decreased more rapidly in the water-oat field. Our results demonstrate differences in the overwintering biology of C. suppressalis larvae from rice and water-oat fields. These differences may contribute to the differentiation and reproductive isolation between host-plant populations in this species.</t>
  </si>
  <si>
    <t>10.1007/s13355-013-0164-8</t>
  </si>
  <si>
    <t>WOS:000318288800008</t>
  </si>
  <si>
    <t>Tan, XL; Wang, S; Zhang, F</t>
  </si>
  <si>
    <t>Tan, Xiao-Ling; Wang, Su; Zhang, Fan</t>
  </si>
  <si>
    <t>Optimization an Optimal Artificial Diet for the Predatory Bug Orius sauteri (Hemiptera: Anthocoridae)</t>
  </si>
  <si>
    <t>Background: The flower bug Orius sauteri is an important polyphagous predator that is widely used for the biological control of mites and aphids. However, the optimal conditions for mass rearing of this insect are still unclear, thus limiting its application. Methodology: In this study, we investigated the optimal ingredients of an artificial diet for raising O. sauteri using a microencapsulation technique. The ingredients included egg yolk (vitellus), whole-pupa homogenate of the Tussah silk moth (Antheraea paphia), honey, sucrose, rapeseed (Brassica napus) pollen and sinkaline. We tested 25 combinations of the above ingredients using an orthogonal experimental design. Using statistical analysis, we confirmed the main effect factors amongst the components, and selected five optimal combinations based on different biological and physiological characters. Principal Findings: The results showed that, although different artificial diet formats significantly influenced the development and reproductive ability of O. sauteri, the complete development of O. sauteri to sexual maturity could only be achieved by optimizing the artificial diet according to specific biological characters. In general, pupae of A. paphia had more influence on O sauteri development than did artificial components. The results of a follow-up test of locomotory and respiratory capacity indicated that respiratory quotient, metabolic rate and average creeping speed were all influenced by different diets. Furthermore, the field evaluations of mating preference, predatory consumption and population dispersion also demonstrated the benefits that could be provided by optimal artificial diets. Conclusions: A microencapsulated artificial diet overcame many of the difficulties highlighted by previous studies on the mass rearing of O. sauteri. Optimization of the microencapsulated artificial diet directly increased the biological and physiological characters investigated. Successive physiological tests and field investigations were used to evaluate the outcome of different artificial diet combinations on the quality of the reared O. sauteri.</t>
  </si>
  <si>
    <t>wang, su/AAC-6313-2019</t>
  </si>
  <si>
    <t>e61129</t>
  </si>
  <si>
    <t>10.1371/journal.pone.0061129</t>
  </si>
  <si>
    <t>WOS:000319109800123</t>
  </si>
  <si>
    <t>Ma, WJ; Kuijper, B; de Boer, JG; van de Zande, L; Beukeboom, LW; Wertheim, B; Pannebakker, BA</t>
  </si>
  <si>
    <t>Ma, Wen-Juan; Kuijper, Bram; de Boer, Jetske G.; van de Zande, Louis; Beukeboom, Leo W.; Wertheim, Bregje; Pannebakker, Bart A.</t>
  </si>
  <si>
    <t>Absence of Complementary Sex Determination in the Parasitoid Wasp Genus Asobara (Hymenoptera: Braconidae)</t>
  </si>
  <si>
    <t>An attractive way to improve our understanding of sex determination evolution is to study the underlying mechanisms in closely related species and in a phylogenetic perspective. Hymenopterans are well suited owing to the diverse sex determination mechanisms, including different types of Complementary Sex Determination (CSD) and maternal control sex determination. We investigated different types of CSD in four species within the braconid wasp genus Asobara that exhibit diverse life-history traits. Nine to thirteen generations of inbreeding were monitored for diploid male production, brood size, offspring sex ratio, and pupal mortality as indicators for CSD. In addition, simulation models were developed to compare these observations to predicted patterns for multilocus CSD with up to ten loci. The inbreeding regime did not result in diploid male production, decreased brood sizes, substantially increased offspring sex ratios nor in increased pupal mortality. The simulations further allowed us to reject CSD with up to ten loci, which is a strong refutation of the multilocus CSD model. We discuss how the absence of CSD can be reconciled with the variation in life-history traits among Asobara species, and the ramifications for the phylogenetic distribution of sex determination mechanisms in the Hymenoptera.</t>
  </si>
  <si>
    <t>de boer, jetske/K-6827-2012; Wertheim, Bregje/B-6436-2009; Kuijper, Bram/E-9409-2013; Pannebakker, Bart A./D-3823-2012</t>
  </si>
  <si>
    <t>Wertheim, Bregje/0000-0001-8555-1925; Kuijper, Bram/0000-0002-7263-2846; Pannebakker, Bart A./0000-0001-8503-3896; Ma, Wen-Juan/0000-0003-2585-6406</t>
  </si>
  <si>
    <t>e60459</t>
  </si>
  <si>
    <t>10.1371/journal.pone.0060459</t>
  </si>
  <si>
    <t>WOS:000317717300121</t>
  </si>
  <si>
    <t>Nagai, K; Hirose, Y; Shima, K; Takagi, M; Nakashima, Y</t>
  </si>
  <si>
    <t>Nagai, Kazuya; Hirose, Yoshimi; Shima, Katsuya; Takagi, Masami; Nakashima, Yoshitaka</t>
  </si>
  <si>
    <t>Suitable Food for the Mass Rearing of Wollastoniella rotunda (Heteroptera: Anthocoridae), a Predator of Thrips palmi (Thysanoptera: Thripidae)</t>
  </si>
  <si>
    <t>Wollastoniella rotunda Yasunaga et Miyamoto is an effective predator of Thrips palmi Karny and a potential biological control agent for this pest of Japanese greenhouse vegetables. To determine alternative sources of prey for the mass rearing of W. rotunda used for T. palmi augmentative biocontrol, we examined the life history parameters of this predator as reared on two different prey species: Tyrophagus putrescentiae (Schrank) and Ephestia kuehniella Zeller eggs. When the predator nymphs were reared on T. putrescentiae and E. kuehniella at 25 degrees C, their developmental times were 21.0 and 16.7 days, respectively, and their survival rates on T. putrescentiae and E. kuehniella at 25 degrees C were 43% and 91%, respectively. The longevity of the predator females was 13.1 days on T. putrescentiae and 19.2 days on E. kuehniella, and their total fecundity was 15.0 eggs on T. putrescentiae and 56.5 eggs on E. kuehniella. The intrinsic rate of natural increase per day of W. rotunda on E. kuehniella (r(m) = 0.087) was greater than that on T. putrescentiae (r(m) = 0.031). We thus concluded that E. kuehniella is more suitable than T. putrescentiae as food for the mass rearing of W. rotunda.</t>
  </si>
  <si>
    <t>WOS:000321003800007</t>
  </si>
  <si>
    <t>Salminen, TS; Hoikkala, A</t>
  </si>
  <si>
    <t>Salminen, Tlina S.; Hoikkala, Anneli</t>
  </si>
  <si>
    <t>Effect of temperature on the duration of sensitive period and on the number of photoperiodic cycles required for the induction of reproductive diapause in Drosophila montana</t>
  </si>
  <si>
    <t>Correct timing of the induction of photoperiodic reproductive diapause has been found to play an important role in the life cycle of several northern insect species. However, even when the environmental conditions are favourable for diapause, the switch to diapause can only take place when the females are in a proper developmental and physiological stage, referred to as the sensitive period (SP) for diapause. We have previously shown that in a northern fly species, Drosophila montana, the developmental pathway of the ovaries (direct maturation vs. diapause) is determined by photoperiodic cues that the females receive after eclosion. Here, we have studied the effects of temperature on the duration of the sensitive period, and on the number of short day cycles that the females have to experience before half of them will enter diapause (RDN = required day number). Ovarian development rate of the females was first traced under long and short day conditions in 16 and 19 degrees C, and then reciprocal transfers were done between the diapause-inducing short day conditions, and the vitellogenesis-inducing long day conditions to determine the females' SP and RDN. Close to 100% of the females of all study strains entered reproductive diapause under short day conditions in 16 degrees C, and the same occurred also in 19 degrees C in strains from the more northern univoltine population. The sensitive period for diapause induction was affected by temperature, as it was shorter in higher temperature (circa 8 days in 16 degrees C and 4-5 days in 19 degrees C), and was restricted by the faster development rate of the ovaries. D. montana females had to experience approximately three short day cycles during the sensitive period, before half of them entered diapause, which also explains the decrease in the number of diapausing females at higher temperatures. This system clearly differs from that of the more southern Drosophila species, e.g. D. melanogaster, where the females' developmental pathway is determined already during the first day after eclosion. (c) 2013 Elsevier Ltd. All rights reserved.</t>
  </si>
  <si>
    <t>10.1016/j.jinsphys.2013.02.005</t>
  </si>
  <si>
    <t>WOS:000317797100009</t>
  </si>
  <si>
    <t>Juroszek, P; von Tiedemann, A</t>
  </si>
  <si>
    <t>Juroszek, P.; von Tiedemann, A.</t>
  </si>
  <si>
    <t>Plant pathogens, insect pests and weeds in a changing global climate: a review of approaches, challenges, research gaps, key studies and concepts</t>
  </si>
  <si>
    <t>Climate change biology is witnessing a significant quantity of new publications each year, which compromises efforts to keep up-to-date on the rapidly growing body of climate change biology literature. The present paper provides an overview on research approaches and challenges in climate change biology with respect to plant pathogens, insect pests and weeds (collectively termed 'pests' here). It also summarizes the suggestions of researchers about how to conceptualize and prioritize future research strategies. Recently published key studies demonstrate that climate change research is qualitatively advancing and that the interactions among environmental and biotic factors which have been found are complex. This complexity hinders attempts to generalize responses of pests to changes in climate. The challenge remains to identify the most significant causal relationships and to separate them from other factors such as crop management practices, which may also influence the observed changes in pest distribution and prevalence in managed ecosystems. In addition, the present overview shows that there are still gaps in many research areas, while other fields have been intensively investigated. For example, the identification of potential benefits in plant protection that may emerge from future climate change has not been explored as extensively as the potential threats. However, encouraging developments can be observed in recent climate change research, for instance the increased number of studies performed under subtropical and tropical climatic conditions, the increased availability of results from multi-factorial field experiments and modelling studies do consider increasingly pest-crop-climate interactions. Further progress can be expected, provided that researchers, sponsors and other stakeholders maintain their interest in climate change biology research.</t>
  </si>
  <si>
    <t>10.1017/S0021859612000500</t>
  </si>
  <si>
    <t>WOS:000316066600003</t>
  </si>
  <si>
    <t>Vaze, KM; Sharma, VK</t>
  </si>
  <si>
    <t>Vaze, Koustubh M.; Sharma, Vijay Kumar</t>
  </si>
  <si>
    <t>On the Adaptive Significance of Circadian Clocks for Their Owners</t>
  </si>
  <si>
    <t>Circadian rhythms are believed to be an evolutionary adaptation to daily environmental cycles resulting from Earth's rotation about its axis. A trait evolved through a process of natural selection is considered as adaptation; therefore, rigorous demonstration of adaptation requires evidence suggesting evolution of a trait by natural selection. Like any other adaptive trait, circadian rhythms are believed to be advantageous to living beings through some perceived function. Circadian rhythms are thought to confer advantage to their owners through scheduling of biological functions at appropriate time of daily environmental cycle (extrinsic advantage), coordination of internal physiology (intrinsic advantage), and through their role in responses to seasonal changes. So far, the adaptive value of circadian rhythms has been tested in several studies and evidence indeed suggests that they confer advantage to their owners. In this review, we have discussed the background for development of the framework currently used to test the hypothesis of adaptive significance of circadian rhythms. Critical examination of evidence reveals that there are several lacunae in our understanding of circadian rhythms as adaptation. Although it is well known that demonstrating a given trait as adaptation (or setting the necessary criteria) is not a trivial task, here we recommend some of the basic criteria and suggest the nature of evidence required to comprehensively understand circadian rhythms as adaptation. Thus, we hope to create some awareness that may benefit future studies in this direction. (Author correspondence: vsharma@jncasr.ac.in or vksharmas@gmail.com)</t>
  </si>
  <si>
    <t>10.3109/07420528.2012.754457</t>
  </si>
  <si>
    <t>WOS:000317490600001</t>
  </si>
  <si>
    <t>Saunders, D. S.</t>
  </si>
  <si>
    <t>Insect photoperiodism: Measuring the night</t>
  </si>
  <si>
    <t>In studies of photoperiodic induction of over-wintering diapause, independent variation of the light (L) and dark (D) components of the daily (LD) cycle shows, with few exceptions, that the duration of the night (D) is more important than that of the day (L). Extensions of D to give cycle lengths up to 3 days or more in so-called Nanda-Hamner (NH) experiments suggest that night length is measured repeatedly in the extended night, with peaks of high diapause incidence occurring at intervals close to 24 h. This indicates a circadian involvement in night length measurement. The circadian oscillation revealed in NH experiments is shown to take its principal time cue from the beginning of the night - at a phase close to Circadian time, CT 12 - in series of such experiments with increasing light (L) components, in a manner comparable to other circadian oscillations such as that controlling the adult eclosion rhythm. It is considered that the photoperiodic circadian oscillation is causally involved in the discrimination between short (summer) and long (autumnal) nights, although further 'downstream' actions of the circadian system on the outcome of time measurement are also likely. Therefore Bunning's original hypothesis - or development of it - is considered to offer the most likely explanation for the photoperiodic mechanism. (C) 2012 Elsevier Ltd. All rights reserved.</t>
  </si>
  <si>
    <t>10.1016/j.jinsphys.2012.11.003</t>
  </si>
  <si>
    <t>WOS:000315004500001</t>
  </si>
  <si>
    <t>Roles of circadian clock genes in insect photoperiodism</t>
  </si>
  <si>
    <t>Functional involvement of a circadian clock in photoperiodism for measuring the length of day or night had been proposed more than 70 years ago, and various physiological experiments have supported the idea. However, the molecular basis of a circadian clock has remained veiled in insects. Nevertheless, our knowledge of the functional elements of a circadian clock governing circadian rhythmicity has advanced rapidly. Since both circadian rhythms and photoperiodism depend on the daily cycles of environmental changes, it is easy to assume that the same clock elements are involved in both processes. Recently, the RNA interference (RNAi) technique clarified that the molecular machinery of a circadian clock governing photoperiodism is identical to that governing circadian rhythmicity. Here, I review the theoretical background of photoperiodic responses incorporating a circadian clock(s) and recent progress on the molecular clockwork involved in photoperiodism in the bean bug Riptortus pedestris and other insect species. I have focused on the intense controversy regarding the involvement of a circadian clock in insect photoperiodism.</t>
  </si>
  <si>
    <t>10.1111/ens.12000</t>
  </si>
  <si>
    <t>WOS:000313362000001</t>
  </si>
  <si>
    <t>Salminen, TS; Vesala, L; Hoikkala, A</t>
  </si>
  <si>
    <t>Salminen, T. S.; Vesala, L.; Hoikkala, A.</t>
  </si>
  <si>
    <t>Photoperiodic regulation of life-history traits before and after eclosion: Egg-to-adult development time, juvenile body mass and reproductive diapause in Drosophila montana</t>
  </si>
  <si>
    <t>Photoperiod is the main environmental cue used by northern insects to predict the forthcoming seasonal changes and to adjust their life-history traits to fit these changes. We studied the effects of photoperiod on egg-to-adult development time, juvenile body mass and female reproductive diapause in two northern Drosophila montana populations with different patterns of voltinism. The most interesting findings were consistent between the populations: (1) when maintained before eclosion in short day conditions, representing early autumn, the flies developed faster and were lighter than when maintained in long day conditions, representing early summer, (2) photoperiodic time measurement is apparently reset after eclosion, adjusting the flies' development according to post eclosion conditions, (3) the sensitive period for diapause induction took place after eclosion and (4) there was no direct connection between females' egg-to-adult development time and their reproductive state at adulthood, which suggests that these traits can be determined by photoperiodic cues through different time measurement systems. Independence of photoperiodic regulation of life-history traits before and after eclosion enable D. montana flies to respond to changing photoperiods on a short time scale and match their life-history traits according to seasons. (C) 2012 Elsevier Ltd. All rights reserved.</t>
  </si>
  <si>
    <t>10.1016/j.jinsphys.2012.09.007</t>
  </si>
  <si>
    <t>WOS:000312479800004</t>
  </si>
  <si>
    <t>Otranto, D; Cantacessi, C; Lia, RP; Kadow, ICG; Purayil, SK; Dantas-Torres, F; Maca, J</t>
  </si>
  <si>
    <t>Otranto, Domenico; Cantacessi, Cinzia; Lia, Riccardo P.; Kadow, Ilona C. Grunwald; Purayil, Siju K.; Dantas-Torres, Filipe; Maca, Jan</t>
  </si>
  <si>
    <t>First laboratory culture of Phortica variegata (Diptera, Steganinae), a vector of Thelazia callipaeda</t>
  </si>
  <si>
    <t>Dantas-Torres, Filipe/G-1617-2012; Otranto, Domenico/Y-3249-2019; Cantacessi, Cinzia/B-7356-2014</t>
  </si>
  <si>
    <t>Cantacessi, Cinzia/0000-0001-6863-2950; Grunwald Kadow, Ilona/0000-0002-9085-4274; Otranto, Domenico/0000-0002-7518-476X; Lia, Riccardo Paolo/0000-0001-7239-1694</t>
  </si>
  <si>
    <t>10.1111/j.1948-7134.2012.00251.x</t>
  </si>
  <si>
    <t>WOS:000311604600027</t>
  </si>
  <si>
    <t>Bradshaw, WE; Emerson, KJ; Catchen, JM; Cresko, WA; Holzapfel, CM</t>
  </si>
  <si>
    <t>Bradshaw, William E.; Emerson, Kevin J.; Catchen, Julian M.; Cresko, William A.; Holzapfel, Christina M.</t>
  </si>
  <si>
    <t>Footprints in time: comparative quantitative trait loci mapping of the pitcher-plant mosquito, Wyeomyia smithii</t>
  </si>
  <si>
    <t>Identifying regions of the genome contributing to phenotypic evolution often involves genetic mapping of quantitative traits. The focus then turns to identifying regions of 'major' effect, overlooking the observation that traits of ecological or evolutionary relevance usually involve many genes whose individual effects are small but whose cumulative effect is large. Herein, we use the power of fully interfertile natural populations of a single species of mosquito to develop three quantitative trait loci (QTL) maps: one between two post-glacially diverged populations and two between a more ancient and a post-glacial population. All demonstrate that photoperiodic response is genetically a highly complex trait. Furthermore, we show that marker regressions identify apparently 'non-significant' regions of the genome not identified by composite interval mapping, that the perception of the genetic basis of adaptive evolution is crucially dependent upon genetic background and that the genetic basis for adaptive evolution of photoperiodic response is highly variable within contemporary populations as well as between anciently diverged populations.</t>
  </si>
  <si>
    <t>Catchen, Julian/D-9795-2016; Cresko, William/H-4010-2014</t>
  </si>
  <si>
    <t>Cresko, William/0000-0002-3496-8074; Emerson, Kevin/0000-0003-3283-0693</t>
  </si>
  <si>
    <t>10.1098/rspb.2012.1917</t>
  </si>
  <si>
    <t>WOS:000310218400005</t>
  </si>
  <si>
    <t>Mogi, M; Armbruster, P; Fonseca, DM</t>
  </si>
  <si>
    <t>Mogi, Motoyoshi; Armbruster, Peter; Fonseca, Dina M.</t>
  </si>
  <si>
    <t>Analyses of the Northern Distributional Limit of Aedes albopictus (Diptera: Culicidae) With a Simple Thermal Index</t>
  </si>
  <si>
    <t>Worldwide invasion of Aedes albopictus (Skuse) has become a serious concern in vector control. In temperate regions, an important goal has been to predict northern range limits after new introductions or global climate change. We propose a simple thermal suitability index (TSI) that can be calculated from monthly mean temperatures and may predict the northern distributional limits of Ae. albopictus. Analyses of known distributions revealed that TSI yields a common criterion (TSI = 1) below which establishment is thermally prohibited throughout the northern hemisphere. However, temperature conditions around northern limits differ among regions, depending on thermal continentality (the degree of seasonal temperature variation). Thermal continentality is high on the Asian Continent, intermediate in North America and Japan, and low (i.e., oceanic) in Europe. On the Asian Continent, there may be maximal winter coldness above which establishment is prohibited irrespective of summer reproduction. In Europe, establishment is possible under summer warmth lower than in other regions but there may be minimal summer warmth below which establishment is difficult despite high winter survival during mild winters. Among the thermal indices that have been commonly used as establishment criteria, the annual mean temperature of 10 degrees C proved to be a common criterion irrespective of thermal continentality, whereas coldest month means and warmth during the reproductive season (often expressed as accumulated degree-days above 11 degrees C) are strongly influenced by thermal continentality. Although annual mean temperatures can be a practical criterion, TSI was more informative in evaluating thermal suitability for this species.</t>
  </si>
  <si>
    <t>Fonseca, Dina Madeira/B-9951-2011</t>
  </si>
  <si>
    <t>Fonseca, Dina Madeira/0000-0003-4726-7100</t>
  </si>
  <si>
    <t>10.1603/ME12104</t>
  </si>
  <si>
    <t>WOS:000311303200007</t>
  </si>
  <si>
    <t>Kaufman, MG; Stanuszek, WW; Brouhard, EA; Knepper, RG; Walker, ED</t>
  </si>
  <si>
    <t>Kaufman, Michael G.; Stanuszek, William W.; Brouhard, Elizabeth A.; Knepper, Randall G.; Walker, Edward D.</t>
  </si>
  <si>
    <t>Establishment of Aedes japonicus japonicus and Its Colonization of Container Habitats in Michigan</t>
  </si>
  <si>
    <t>Oviposition dynamics and colonization of container habitats by the invasive species, Aedes (Finlaya) japonicus japonicus (Theobald) were examined through the use of ovistrips placed in buckets, and larval surveys of tree holes and tires at sites in central Michigan. In general, oviposition and colonization increased during the study periods, with several sites showing large increases from &lt;10% Ae. j. japonicus initially to over 60% in the following years. Seasonally, higher proportions of Ae. j. japonicus were found in spring and fall collection periods. Ae. j. japonicus larvae co-occurred in the artificial containers with Ae. triseriatus, Ae. hendersoni, several Culex spp., and Anopheles spp. Recent surveys of tire and tree hole habitats at our study areas in mid-Michigan revealed that Ae. j. japonicus had colonized most of these habitats, but maintained relatively low populations in tree holes occupied by Ae. triseriatus. Trends seen in tires from 2008 to 2011, and from gravid trap and New Jersey light traps in 2005-2011, suggest that Ae. j. japonicus populations are stabilizing as they integrate into native Michigan mosquito communities.</t>
  </si>
  <si>
    <t>10.1603/ME12061</t>
  </si>
  <si>
    <t>WOS:000311303200015</t>
  </si>
  <si>
    <t>Bronze, Green Accepted</t>
  </si>
  <si>
    <t>Oida, H; Kadono, F</t>
  </si>
  <si>
    <t>Oida, Hiroshi; Kadono, Fujio</t>
  </si>
  <si>
    <t>Development of Geocoris varius and G-proteus (Hemiptera: Geocoridae) provided with Ephestia kuehniella (Lepidoptera: Pyralidae) eggs</t>
  </si>
  <si>
    <t>We studied the development of Geocoris varius (Uhler) and Geocoris proteus Distant reared on Ephestia kuehniella Zeller eggs at 20, 24, 26, 30, 33, or 36 degrees C. The lower developmental thresholds (T-0) and the thermal constants (K) of eggs and nymphs of G. varius were 13.3 degrees C, 151.1 degree-days and 13.4 degrees C, 433.0 degree-days, respectively; those of G. proteus were 16.1 degrees C, 98.3 degree-days and 16.9 degrees C, 226.9 degree-days, respectively. The hatch rate of G. varius eggs was significantly lower at 33 degrees C than at &lt;= 30 degrees C, and no eggs hatched at 36 degrees C. That of G. proteus was lowest at 20 degrees C and did not decline significantly at 36 degrees C. The survival rate throughout the nymphal period increased with temperature up to 30 degrees C in G. varius, and it was lowest at 20 degrees C in G. proteus. Thus, the optimal rearing temperatures for immature stages appear to be about 24-30 degrees C for G. varius and 26-33 degrees C for G. proteus. It might be possible to improve the efficiency of their mass production by controlling the rearing temperature in the above ranges. This would also make the developmental stages of nymphs more uniform and so prevent cannibalism in mass rearing.</t>
  </si>
  <si>
    <t>10.1007/s13355-012-0127-5</t>
  </si>
  <si>
    <t>WOS:000310610400008</t>
  </si>
  <si>
    <t>Bahsi, SU; Tunc, I</t>
  </si>
  <si>
    <t>Bahsi, Serife Unal; Tunc, Irfan</t>
  </si>
  <si>
    <t>The response of a southern strain of Orius majusculus (Reuter) (Hemiptera: Anthocoridae) to photoperiod and light intensity: Biological effects and diapause induction</t>
  </si>
  <si>
    <t>Short-day induced reproductive diapause makes supplementary lighting indispensable to the use of thrips predator Onus majusculus (Reuter) for biological control in greenhouses during the winter. In order to reduce energy costs, strains with a shorter critical day-length and the ability to avert diapause under low-intensity supplementary lighting, are desirable. With this in mind, a southern strain of O. majusculus from a locality (37.0 degrees N, 30.5 degrees E) in Antalya, Turkey was investigated. Its response to the photoperiod was studied at day-lengths of 11.5, 12, 12.5, 13.5, 14.5 and 16 h, at 26 +/- 1 degrees C, 60 +/- 10% r.h. and 2400 lux. The duration of nymphal development and developmental time were longer in both sexes at the short day-length, 11.5 h, than at other day-lengths. Significant but inconsistent effects of the photoperiod were found on the incubation period, generation time, egg hatch rate and nymph survival. The pre-oviposition period and longevity tended to be longer at the short day-length. Fecundity was also affected, being lower at 12 h, than at 14.5 and 16 h. The sex ratio was not influenced by the photoperiod. The critical day-length was between 11.5 and 12 h, and all females entered reproductive diapause at 11.5 h, while only 25% did so at 12 h, and none at 14.5 and 16 h. The effect of light intensity was determined at 10, 25, 50, 100, 200 and 2400 lux, at 26 +/- 1 degrees C, 60 +/- 10% r.h. and a day-length of 12.5 h. The duration of nymphal development, developmental time and generation time were longer in both females and males at 200 lux than at other light intensities. The incubation period, egg hatch rate, pre-oviposition period, longevity, fecundity and sex ratio were not affected by the light intensities that were tested. An inconsistent influence was found on nymph survival. The oviposition period was longer at 2400 lux than at lower light intensities. The light intensities did not affect diapause incidence. In conclusion, O. majusculus from Antalya have a shorter critical day-length than the northern strains and therefore would require shorter supplementary lighting if used as a biological control in greenhouses. Diapause would be averted under a supplementary light of 10 lux and over with little or no effects on biological characteristics. (C) 2012 Elsevier Inc. All rights reserved.</t>
  </si>
  <si>
    <t>10.1016/j.biocontrol.2012.06.007</t>
  </si>
  <si>
    <t>WOS:000310766300013</t>
  </si>
  <si>
    <t>Wyse, CA</t>
  </si>
  <si>
    <t>Wyse, Cathy A.</t>
  </si>
  <si>
    <t>Does human evolution in different latitudes influence susceptibility to obesity via the circadian pacemaker?</t>
  </si>
  <si>
    <t>10.1002/bies.201200067</t>
  </si>
  <si>
    <t>WOS:000309910400005</t>
  </si>
  <si>
    <t>Otuka, A; Zhou, YJ; Lee, GS; Matsumura, M; Zhu, YQ; Park, HH; Liu, ZW; Sanada-Morimura, S</t>
  </si>
  <si>
    <t>Otuka, Akira; Zhou, Yijun; Lee, Gwan-Seok; Matsumura, Masaya; Zhu, Yeqin; Park, Hong-Hyun; Liu, Zewen; Sanada-Morimura, Sachiyo</t>
  </si>
  <si>
    <t>Prediction of overseas migration of the small brown planthopper, Laodelphax striatellus (Hemiptera: Delphacidae) in East Asia</t>
  </si>
  <si>
    <t>A method has been developed for predicting the overseas migration of Laodelphax striatellus (Fall,n) from eastern China to Japan and Korea. The method consists of two techniques: estimation of the emigration period in the source region and simulation of migration. The emigration period was estimated by calculating the effective accumulated temperature for the insect by use of real-time daily surface temperatures at the source. During the emigration period, migration simulations were performed twice a day, at every dusk and dawn. The prediction method was evaluated, by cross-validation using migrations in the 4 years from 2008 to 2011. The results showed that the emigration periods included the mass migrations, and that the method successfully predicted those migrations.</t>
  </si>
  <si>
    <t>10.1007/s13355-012-0130-x</t>
  </si>
  <si>
    <t>WOS:000310610400010</t>
  </si>
  <si>
    <t>Novkovic, B; Oikawa, A; Murata, Y; Mitsui, H; Kimura, MT</t>
  </si>
  <si>
    <t>Novkovic, Biljana; Oikawa, Ayako; Murata, Yusuke; Mitsui, Hideyuki; Kimura, Masahito T.</t>
  </si>
  <si>
    <t>Abundance and host associations of parasitoids attacking frugivorous drosophilids on Iriomote-jima, a subtropical island of Japan</t>
  </si>
  <si>
    <t>To understand the factors governing the diversity, abundance and host associations of parasitoids attacking frugivorous drosophilid flies on Iriomote-jima, a subtropical island of Japan, we monitored parasitism on several occasions over the period 2003-2009. Fifteen drosophilid and 12 parasitoid species were recorded. Three species of Drosophila, D. bipectinata, D. albomicans and D. takahashii, bred abundantly in banana baits, though their abundance varied between years and seasons. Frequent parasitoid species were Asobara japonica, A. pleuralis (Braconidae), Leptopilina ryukyuensis and L. pacifica (Figitidae). L. victoriae was recorded only in December 2003. In addition, host acceptance and host suitability of the four most frequently recorded parasitoid species were studied in the laboratory. Most parasitoid and drosophilid species showed species-specific associations with more than one antagonist species, suggesting that they have been subjected to complex coevolutionary interactions. In addition, host range of most of the parasitoid species included one of the three major Drosophila species, suggesting that the abundance of potential hosts is one of the factors determining the evolution of parasitoid host use.</t>
  </si>
  <si>
    <t>10.14411/eje.2012.065</t>
  </si>
  <si>
    <t>WOS:000310716000006</t>
  </si>
  <si>
    <t>Choi, WI; Park, YS</t>
  </si>
  <si>
    <t>Choi, Won Il; Park, Young-Seuk</t>
  </si>
  <si>
    <t>Dispersal patterns of exotic forest pests in South Korea</t>
  </si>
  <si>
    <t>Invasive species have potentially devastating effects on ecological communities and ecosystems. To understand the invasion process of exotic forest pests in South Korea, we reviewed four major species of exotic forest pests: the pine needle gall midge (Thecodiplosis japonensis), pine wilt disease caused by the pine wood nematode (Bursaphelenchus xylophilus), the fall webworm (Hyphantria cunea) and the black pine bast scale (Matsucoccus thunbergianae). We consider their biology, ecology, invasion history, dispersal patterns and related traits, and management as exotic species. Among these species, the dispersal process of fall webworm was linear, showing a constant range expansion as a function of time, whereas the other three species showed biphasic patterns, rapidly increasing dispersal speed after slow dispersal at the early invasion stage. Moreover, human activities accelerated their expansion, suggesting that prevention of the artificial movement of damaged trees would be useful to slow expansion of exotic species. We believe that this information would be useful to establish management strategies for invasion species.</t>
  </si>
  <si>
    <t>CHOI, WON IL/R-6869-2019</t>
  </si>
  <si>
    <t>Park, Young-Seuk/0000-0001-7025-8945</t>
  </si>
  <si>
    <t>10.1111/j.1744-7917.2011.01480.x</t>
  </si>
  <si>
    <t>WOS:000308505000001</t>
  </si>
  <si>
    <t>Kauranen, H; Menegazzi, P; Costa, R; Helfrich-Forster, C; Kankainen, A; Hoikkala, A</t>
  </si>
  <si>
    <t>Kauranen, Hannele; Menegazzi, Pamela; Costa, Rodolfo; Helfrich-Foerster, Charlotte; Kankainen, Annaliisa; Hoikkala, Anneli</t>
  </si>
  <si>
    <t>Flies in the North: Locomotor Behavior and Clock Neuron Organization of Drosophila montana</t>
  </si>
  <si>
    <t>The circadian clock plays an important role in adaptation in time and space by synchronizing changes in physiological, developmental, and behavioral traits of organisms with daily and seasonal changes in their environment. We have studied some features of the circadian activity and clock organization in a northern Drosophila species, Drosophila montana, at both the phenotypic and the neuronal levels. In the first part of the study, we monitored the entrained and free-running locomotor activity rhythms of females in different light-dark and temperature regimes. These studies showed that D. montana flies completely lack the morning activity component typical to more southern Drosophila species in an entrained environment and that they are able to maintain their free-running locomotor activity rhythm better in constant light than in constant darkness. In the second part of the study, we traced the expression of the PDF neuropeptide and the CRY protein in the neurons of the brain in D. montana adults and found differences in the number and location of PDF- and CRY-expressing neurons compared with those described in Drosophila melanogaster. These differences could account, at least in part, for the lack of morning activity and the reduced circadian rhythmicity of D. montana flies in constant darkness, both of which are likely to be adaptive features during the long and dark winters occurring in nature.</t>
  </si>
  <si>
    <t>Menegazzi, Pamela/0000-0001-5232-1920; Helfrich-Forster, Charlotte/0000-0002-0859-9092</t>
  </si>
  <si>
    <t>10.1177/0748730412455916</t>
  </si>
  <si>
    <t>WOS:000309127400004</t>
  </si>
  <si>
    <t>Moharramipour, Saeid/0000-0001-8389-8861; RENAULT, David/0000-0003-3644-1759</t>
  </si>
  <si>
    <t>Kouser, S; Shakunthala, V</t>
  </si>
  <si>
    <t>Kouser, Shereen; Shakunthala, V.</t>
  </si>
  <si>
    <t>Eclosion behaviour of three species of Drosophila under different light regimes</t>
  </si>
  <si>
    <t>The daily patterning of animal behaviour is presumed to be due to changes in responsiveness to external stimuli, as a function of varying internal states which may be oscillating with a 24 h period. The endogenous circadian system functions to organize behaviour and physiology to adapt to and anticipate environmental changes in light, temperature, food and mate availability. Light is most important zeitgeber that influence circadian physiology of several insects. The present study is an attempt to understand the eclosion behaviour of Drosophila melanogaster (Oregon-K strain), Drosophila gangotrii and Drosophila jambulina under light/dark (LD), continuous light (LL), continuous dark (DD) conditions for 30 generations. The stocks were maintained at 20 +/- 1 degrees C with 75% RH. Eclosion behaviour was analyzed at 4 h intervals until complete emergence of flies. Result reveals that in all the species peak of eclosion was found at dawn and on subjective day. Intraspecies comparison shows that there was no significant difference in eclosion at different time point and generations under different light regimes. However, interspecies comparison shows significant difference for hours. The data from experiments showed altered rhythm in the form of phase advance and phase delay in eclosion at different light regimes suggesting the role of photoperiod in the physiology of organisms.</t>
  </si>
  <si>
    <t>WOS:000308573800010</t>
  </si>
  <si>
    <t>Luo, J; Cheng, XY; Yan, X; Tao, WQ; Holland, JD; Xu, RM</t>
  </si>
  <si>
    <t>Luo, J.; Cheng, X. -Y.; Yan, X.; Tao, W. -Q.; Holland, J. D.; Xu, R. -M.</t>
  </si>
  <si>
    <t>Characterization and polymorphism analysis of phosphoglucose isomerase gene in the fall webwomt (Hyphantria cunea)</t>
  </si>
  <si>
    <t>Phosphoglucose isomerase (PGI) plays a:a important role in energy metabolism, and it is documented that PGI exhibits an extensive polymorphism which can affect insects' fitness and adaptation. In this paper, we studied the structural characteristics and polymorphism of pgi gene in the fall webworm (Hyphantria cunea), an important invasive pest in some European and Asian countries. A 2110-bp pgi full-length cDNA encoding a polypeptide of 556 amino acids was obtained from H. cunea. The pgi full-length in the H. cunea genomic DNA was 14,332 bp with 12 exons and 11 introns, similar to the structures of pgi in other Lepidoptera species. We compared the structures of pgi in different insect species. Moreover, thirteen pgi genotypes comprised of five alleles were identified in the Chinese population. Genotypes pgi-cd, pgi-cc and pgi-ce were the most prevalent with over 70% of individuals allocated to them. Four out of five alleles were sequenced the cDNA full-length. Thirty stably variable sites were found among them with five non-synonymous mutation sites. The frequencies of alleles and genotypes were variable in different Chinese geographic subpopulations. Moreover, comparison of pgi mRNA expression levels in each stage of the moth's lifecycle showed that a high expression level was in the 6th instar larval stage, followed by that in the egg and adult stages. The results will provide a basis for further study of the role of different alleles and genotypes of PGI on fitness and adaptation of the moth H. cunea.</t>
  </si>
  <si>
    <t>10.1017/S000748531100085X</t>
  </si>
  <si>
    <t>WOS:000306772900012</t>
  </si>
  <si>
    <t>Vesala, L; Salminen, TS; Kostal, V; Zahradnickova, H; Hoikkala, A</t>
  </si>
  <si>
    <t>Vesala, Laura; Salminen, Tiina S.; Kostal, Vladimir; Zahradnickova, Helena; Hoikkala, Anneli</t>
  </si>
  <si>
    <t>Myo-inositol as a main metabolite in overwintering flies: seasonal metabolomic profiles and cold stress tolerance in a northern drosophilid fly</t>
  </si>
  <si>
    <t>Coping with seasonal changes in temperature is an important factor underlying the ability of insects to survive over the harsh winter conditions in the northern temperate zone, and only a few drosophilids have been able to colonize sub-polar habitats. Information on their winter physiology is needed as it may shed light on the adaptive mechanisms of overwintering when compared with abundant data on the thermal physiology of more southern species, such as Drosophila melanogaster. Here we report the first seasonal metabolite analysis in a Drosophila species. We traced changes in the cold tolerance and metabolomic profiles in adult Drosophila montana flies that were exposed to thermoperiods and photoperiods similar to changes in environmental conditions of their natural habitat in northern Finland. The cold tolerance of diapausing flies increased noticeably towards the onset of winter; their chill coma recovery times showed a seasonal minimum between late autumn and early spring, whereas their survival after cold exposure remained high until late spring. The flies had already moderately accumulated glucose, trehalose and proline in autumn, but the single largest change occurred in myo-inositol concentrations. This increased up to 400-fold during the winter and peaked at 147 nmol mg(-1) fresh mass, which is among the largest reported accumulations of this compound in insects.</t>
  </si>
  <si>
    <t>Kostal, Vladimir/G-6688-2014; Zahradnickova, Helena/H-1863-2014</t>
  </si>
  <si>
    <t>Kostal, Vladimir/0000-0002-4994-5123; Salminen, Tiina Susanna/0000-0002-7232-0754</t>
  </si>
  <si>
    <t>10.1242/jeb.069948</t>
  </si>
  <si>
    <t>WOS:000306755700024</t>
  </si>
  <si>
    <t>Boher, F; Trefault, N; Piulachs, MD; Belles, X; Godoy-Herrera, R; Bozinovic, F</t>
  </si>
  <si>
    <t>Boher, Francisca; Trefault, Nicole; Piulachs, Maria-Dolors; Belles, Xavier; Godoy-Herrera, Raul; Bozinovic, Francisco</t>
  </si>
  <si>
    <t>Biogeographic origin and thermal acclimation interact to determine survival and hsp90 expression in Drosophila species submitted to thermal stress</t>
  </si>
  <si>
    <t>The relationship between thermal tolerance and environmental conditions has been extensively studied in Drosophila. However, comparisons of thermal tolerance of laboratory-bred flies derived from distinct geographic locations have produced puzzling results. We studied the differential expression of heat shock protein (HSP) after heat (34 degrees C) and cold (-4 degrees C) temperature treatments in two species of Drosophila flies, with distinct biogeographic origins (tropical = D. melanogaster and Andean = D. gaucha), previously exposed to sublethal acclimation temperatures (10,20 and 30 degrees C). Also we evaluated the relationship between thermal acclimation and survival value as a proxy of fitness. We found a positive relationship between thermotolerance and the patterns of hsp90 transcript expression in both species. Nevertheless, in the cases in which hsp90 mRNA expression does not match thermotolerance induction, the biogeographic origin of the species could explain such mismatches. Survival at upper and lower experimental temperatures were also related with species origin. (C) 2012 Elsevier Inc. All rights reserved.</t>
  </si>
  <si>
    <t>Piulachs, Maria-Dolors/C-3992-2011; Belles, Xavier/G-2354-2015</t>
  </si>
  <si>
    <t>Piulachs, Maria-Dolors/0000-0002-4500-2718; Belles, Xavier/0000-0002-1566-303X</t>
  </si>
  <si>
    <t>10.1016/j.cbpa.2012.04.017</t>
  </si>
  <si>
    <t>WOS:000305726200015</t>
  </si>
  <si>
    <t>Dudley, TL; Bean, DW; Pattison, RR; Caires, A</t>
  </si>
  <si>
    <t>Dudley, T. L.; Bean, D. W.; Pattison, R. R.; Caires, A.</t>
  </si>
  <si>
    <t>Selectivity of a biological control agent, Diorhabda carinulata Desbrochers, 1870 (Coleoptera: Chrysomelidae) for host species within the genus Tamarix Linneaus, 1753</t>
  </si>
  <si>
    <t>Initial field releases of the saltcedar leaf beetle. Diorhabda carinulata Desbrochers, 1870 (Chrysomelidae), against saltcedars, Tamarix Linneaus, 1753 (Tamaricaceae) in North America were unsuccessful at sites where the target taxon was T. parviflora de Condolle, 1828 as opposed to the more widespread T ramosissima Ledebour, 1829 and related forms. A series of field and greenhouse studies was conducted to determine the basis for these failures. Generally, IT parviflora was a suitable host for larval and adult development. Larval growth was not significantly affected by host species although developmental rate was slightly slower when fed T. parviflora vs. T ramossisima; nitrogen enrichment had greater influence on growth than did host identity. Insect feeding impact to T ramossisima outplanted to the field was initially three times greater than to matched T parviflora plants, apparently as a consequence of adult oviposition preference. Subsequent larval migration from defoliated to green plants resulted in roughly equivalent defoliation of both hosts. Where the two Tamarix species co-occurred in northern Nevada, the 'preference' for T. ramossisima was apparent because it was consistently more heavily colonized, and utilization of T parviflora declined as insect densities diminished. These results, and the lack of alternative explanations for establishment failures at T parviflora sites (predation, developmental constraints, climate conditions), lead to the conclusion that such failures are based on host specificity as a consequence of adult behavioral avoidance of T parviflora. They also suggest that risks to non-target plants both within the genus Tamarix (e.g., T aphylla (Linneaus) Karsten, 1882) and in a related family (Frankeniaceae: Frankenia spp.) are low and should not delay program implementation.</t>
  </si>
  <si>
    <t>2162-0237</t>
  </si>
  <si>
    <t>10.3956/2011-10.1</t>
  </si>
  <si>
    <t>WOS:000312278500006</t>
  </si>
  <si>
    <t>Szucs, M; Eigenbrode, SD; Schwarzlander, M; Schaffner, U</t>
  </si>
  <si>
    <t>Szucs, Marianna; Eigenbrode, Sanford D.; Schwarzlaender, Mark; Schaffner, Urs</t>
  </si>
  <si>
    <t>Hybrid vigor in the biological control agent, Longitarsus jacobaeae</t>
  </si>
  <si>
    <t>Hybridization is an important evolutionary mechanism that can increase the fitness and adaptive potential of populations. A growing body of evidence supports its importance as a key factor contributing to rapid evolution in invasive species, but the effects of hybridization have rarely been assessed in intentionally introduced biological control agents. We investigated hybrids between a Swiss and an Italian population of the beetle, Longitarsus jacobaeae, a biological control agent of Jacobaea vulgaris, by reciprocally crossing individuals in the laboratory. Phenological traits of F1 and F2 hybrid lineages showed intermediate values relative to their parental populations, with some maternal influence. Fitness of the F2 generation, measured as lifetime fecundity, was higher than that of the Italian parent in one of the lineages and higher than that of either parent in the other hybrid lineage. The increased fecundity of hybrids may benefit tansy ragwort biological control by increasing the establishment success and facilitating a more rapid population buildup in the early generations. Even though the long-term consequences of hybridization in this and other systems are hard to predict, intentional hybridization may be a useful tool in biological control strategies as it would promote similar microevolutionary processes operating in numerous targeted invasive species.</t>
  </si>
  <si>
    <t>Eigenbrode, Sanford/0000-0003-0054-8511</t>
  </si>
  <si>
    <t>10.1111/j.1752-4571.2012.00268.x</t>
  </si>
  <si>
    <t>WOS:000306271700007</t>
  </si>
  <si>
    <t>Fischer, K; Liniek, S; Bauer, M; Baumann, B; Richter, S; Dierks, A</t>
  </si>
  <si>
    <t>Fischer, Klaus; Liniek, Susann; Bauer, Michael; Baumann, Birgit; Richter, Stefan; Dierks, Anneke</t>
  </si>
  <si>
    <t>Phenotypic plasticity in temperature stress resistance is triggered by photoperiod in a fly</t>
  </si>
  <si>
    <t>Temperature variation poses a substantial challenge for individual survival and reproductive success, warranting effective means to counter negative effects of temperature extremes. Phenotypic plasticity offers a particularly powerful mechanism to cope with short-time temperature fluctuations. While temperature-induced plasticity in thermal tolerance has been widely explored, effects of other environmental factors have received much less attention. Using a full-factorial design we here show that variation in temperature stress resistance can be triggered by photoperiod (and temperature) in the fly Protophormia terraenovae, with shorter day lengths inducing more cold- and longer day lengths more heat-tolerant phenotypes. Such plastic changes were not related to different developmental pathways (reproductive activity or reproductive diapause), and can be induced during development but also in the adult stage (at least for cold tolerance). We suggest that short-term, photoperiod-mediated changes in insect thermal tolerance represent a mechanism of adaptive seasonal plasticity. Photoperiod further affected development time and body size, the significance of which is currently unclear.</t>
  </si>
  <si>
    <t>Bauer, Michael Anton/AAE-7366-2019</t>
  </si>
  <si>
    <t>Bauer, Michael Anton/0000-0003-2498-7295</t>
  </si>
  <si>
    <t>10.1007/s10682-011-9547-x</t>
  </si>
  <si>
    <t>WOS:000305218900020</t>
  </si>
  <si>
    <t>Roderick, GK; Hufbauer, R; Navajas, M</t>
  </si>
  <si>
    <t>Roderick, George K.; Hufbauer, Ruth; Navajas, Maria</t>
  </si>
  <si>
    <t>Evolution and biological control</t>
  </si>
  <si>
    <t>Roderick, George/0000-0001-7557-2415; Hufbauer, Ruth/0000-0002-8270-0638</t>
  </si>
  <si>
    <t>10.1111/j.1752-4571.2012.00281.x</t>
  </si>
  <si>
    <t>WOS:000306271700001</t>
  </si>
  <si>
    <t>Sgolastra, F; Kemp, WP; Maini, S; Bosch, J</t>
  </si>
  <si>
    <t>Sgolastra, Fabio; Kemp, William P.; Maini, Stefano; Bosch, Jordi</t>
  </si>
  <si>
    <t>Duration of prepupal summer dormancy regulates synchronization of adult diapause with winter temperatures in bees of the genus Osmia</t>
  </si>
  <si>
    <t>Osmia (Osmia) bees are strictly univoltine and winter as diapausing adults. In these species, the timing of adult eclosion with the onset of wintering conditions is critical, because adults exposed to long pre-wintering periods show increased lipid loss and winter mortality. Populations from warm areas fly in February-March and are exposed to longer growth seasons than populations from colder areas, which fly in April-May. Given their inability to produce an extra generation, early-flying populations should develop more slowly than late-flying populations and thus avoid the negative consequences of long pre-wintering periods. In this study we compare the development under natural and laboratory conditions of phenologically-distinct populations in two Osmia species. Early-flying populations took similar to 2 months longer to develop than late-flying populations. Differences between populations in larval and pupal period duration were very small, whereas the prepupal period was much longer in early-flying populations. In contrast to the larval and pupal stages, the prepupal stage showed a non-linear response to temperature, was strongly affected by thermoperiod, and exhibited minimum respiration rates. Coupled with other lines of evidence, these results suggest that the prepupal period in Osmia corresponds to a summer diapause, and its duration may be under local selection to synchronize adult eclosion with the onset of winter temperatures. We discuss the implications of our results relative to current expectations of global warming. (C) 2012 Elsevier Ltd. All rights reserved.</t>
  </si>
  <si>
    <t>Sgolastra, Fabio/0000-0002-2845-8297; Bosch, Jordi/0000-0002-8088-9457; Maini, Stefano/0000-0001-7272-1243</t>
  </si>
  <si>
    <t>10.1016/j.jinsphys.2012.04.008</t>
  </si>
  <si>
    <t>WOS:000306767700007</t>
  </si>
  <si>
    <t>Yano, S</t>
  </si>
  <si>
    <t>Yano, Shuichi</t>
  </si>
  <si>
    <t>Cooperative web sharing against predators promotes group living in spider mites</t>
  </si>
  <si>
    <t>I examined spider mite cooperative web sharing against predation as a factor promoting group living. and infest leaf surfaces under webs made of silk threads. Experimental observation of predation by the predatory mite on spider mites of different group sizes revealed that fewer spider mites were preyed upon when the web-building period before the attack was prolonged, suggesting that established webs help protect spider mites. Moreover, per capita predation on spider mites was diluted in larger groups. This was not due to predator satiation but seemingly because webs had been completed while the initial prey was consumed. Spider mites lived more closely together in the presence of a predator, showing that the degree of group living is facultative. In the presence of a preceding spider mite with an established web, a newcomer spider mite gain protection by taking residence in the established webs; sharing the web was not disadvantageous for the preceding mite. The proportion of individuals preyed upon did not differ between preceding and newcomer mites, suggesting that there was no interference against the latter. These interactions were consistent between heterospecific spider mites. Because there was no detectable indirect interaction between mites sharing fresh webs, cooperative web sharing seemed to be a major force promoting group living in the spider mites. Moreover, the distances between spider mites did not differ between heterospecific and conspecific groups, demonstrating that mites living together do not distinguish between species; hence, heterospecific mites may cooperate and live together in the same manner as conspecifics.</t>
  </si>
  <si>
    <t>10.1007/s00265-012-1332-5</t>
  </si>
  <si>
    <t>WOS:000304159600003</t>
  </si>
  <si>
    <t>Leisnham, PT; Juliano, SA</t>
  </si>
  <si>
    <t>Leisnham, Paul T.; Juliano, Steven A.</t>
  </si>
  <si>
    <t>Impacts of Climate, Land Use, and Biological Invasion on the Ecology of Immature Aedes Mosquitoes: Implications for La Crosse Emergence</t>
  </si>
  <si>
    <t>ECOHEALTH</t>
  </si>
  <si>
    <t>Arthropod-borne viruses (arboviruses) cause many diseases worldwide and their transmission is likely to change with land use and climate changes. La Crosse virus (LACV) is historically transmitted by the native mosquito Aedes triseriatus (Say) in the upper Midwestern US, but the invasive congeners Aedes albopictus (Skuse) and A. japonicus (Theobald), which co-occur with A. triseriatus in water-holding containers, may be important accessory vectors in the Appalachian region where La Crosse encephalitis is an emerging disease. This review focuses on evidence for how climate, land use, and biological invasions may have direct abiotic and indirect community-level impacts on immature developmental stages (eggs and larvae) of Aedes mosquitoes. Because vector-borne diseases usually vary in space and time and are related to the ecology of the vector species, we propose that the ecology of its mosquito vectors, particularly at their immature stages, has played an important role in the emergence of La Crosse encephalitis in the Appalachian region and represents a model for investigating the effects of environmental changes on other vector-borne diseases. We summarize the health effects of LACV and associated socioeconomic costs that make it the most important native mosquito-borne disease in the US. We review of the transmission of LACV, and present evidence for the impacts of climate, land use, and biological invasions on Aedes mosquito communities. Finally, we discuss important questions about the ecology of LACV mosquito vectors that may improve our understanding of the impacts of environmental changes on LACV and other arboviruses.</t>
  </si>
  <si>
    <t>1612-9202</t>
  </si>
  <si>
    <t>1612-9210</t>
  </si>
  <si>
    <t>10.1007/s10393-012-0773-7</t>
  </si>
  <si>
    <t>WOS:000307406100012</t>
  </si>
  <si>
    <t>Sadakiyo, S.; Ishihara, M.</t>
  </si>
  <si>
    <t>Cost of Diapause on Life-History Traits Under Restricted Resources in Multivoltine Bruchid Acanthoscelides pallidipennis (Coleoptera: Bruchidae)</t>
  </si>
  <si>
    <t>The diapause generation of multivoltine insects requires additional energy reserves for diapause maintenance compared with the nondiapause generation. This requirement suggests that the cost of diapause has an effect on life-history traits. We investigated diapause costs in a multivoltine bruchid, Acanthoscelides pallidipennis Motschulsky (Coleoptera: Bruchidae). In the laboratory, life-history traits of A. pallidipennis were compared between nondiapause and diapause treatments. Fecundity and body size of adults were reduced in the diapause treatment compared with the nondiapause treatment. Larger females laid more eggs than smaller females in both treatments. The reduced fecundity of diapause females likely was caused by their reduced body size as a limiting factor. Our findings support the hypothesis that the cost of diapause results in a difference in life-history traits between nondiapause and diapause generations.</t>
  </si>
  <si>
    <t>10.1603/AN11109</t>
  </si>
  <si>
    <t>WOS:000303750000005</t>
  </si>
  <si>
    <t>Vesala, L; Salminen, TS; Kankare, M; Hoikkala, A</t>
  </si>
  <si>
    <t>Vesala, L.; Salminen, T. S.; Kankare, M.; Hoikkala, A.</t>
  </si>
  <si>
    <t>Photoperiodic regulation of cold tolerance and expression levels of regucalcin gene in Drosophila montana</t>
  </si>
  <si>
    <t>Temperature-induced plasticity of cold tolerance has been reported in many insect species, but cold tolerance can also be affected by changes in day (or night) length. In the present study we elucidate the direct and indirect effects of photoperiod on the cold tolerance of females of two Drosophila montana strains-one which possesses a robust photoperiodic diapause and another which does not. In the diapause-strain the time needed for recovery from chill coma showed a positive correlation with day length, but diapause itself played only a minor role in photoperiodic acclimation. The strain that was not able to enter to diapause as a response to day length also lacked photoperiodic cold acclimation ability indicating that this strain has deficiencies in its photoperiodic time measurement system. In the diapause-strain, the expression level of regucalcin gene was more than two times higher in diapausing than in non-diapausing females maintained in a single photoperiod, but day length per se did not cause significant changes in expression levels of this gene in either of the strains. In the non-diapausing strain this gene showed no expression changes in any comparison. Overall, the study shows that a decrease in day length can induce cold acclimation in D. montana, while changes in regucalcin expression are linked with photoperiodic diapause. (C) 2012 Elsevier Ltd. All rights reserved.</t>
  </si>
  <si>
    <t>10.1016/j.jinsphys.2012.02.004</t>
  </si>
  <si>
    <t>WOS:000303619500013</t>
  </si>
  <si>
    <t>Tauber, E</t>
  </si>
  <si>
    <t>Tauber, E.</t>
  </si>
  <si>
    <t>Open season on the Bunning hypothesis and seasonal timing What kind of insights can quantitative genetics provide us about this controversial hypothesis?</t>
  </si>
  <si>
    <t>10.1038/hdy.2011.121</t>
  </si>
  <si>
    <t>WOS:000303001600002</t>
  </si>
  <si>
    <t>Cost of male diapause indirectly affects female reproductive performance</t>
  </si>
  <si>
    <t>We evaluated the cost of diapause in both females and males separately in the multivoltine bruchid Acanthoscelides pallidipennis (Motschulsky) (Coleoptera: Bruchidae). We artificially generated diapause (D) and non-diapause (ND) individuals and compared the reproductive traits among all combinations of D and ND pairs. Diapause in both sexes had negative effects on the female pre-oviposition period and fecundity, but not on egg volume. Females mated to D males had longer pre-oviposition period and lower fecundity than females mated to ND males. These results showed that reproductive performance of a female could be influenced by the diapause experience not only of herself but also of the male with whom she mated.</t>
  </si>
  <si>
    <t>10.1111/j.1570-7458.2012.01223.x</t>
  </si>
  <si>
    <t>WOS:000300930500005</t>
  </si>
  <si>
    <t>Krenek, S; Petzoldt, T; Berendonk, TU</t>
  </si>
  <si>
    <t>Krenek, Sascha; Petzoldt, Thomas; Berendonk, Thomas U.</t>
  </si>
  <si>
    <t>Coping with Temperature at the Warm Edge - Patterns of Thermal Adaptation in the Microbial Eukaryote Paramecium caudatum</t>
  </si>
  <si>
    <t>Background: Ectothermic organisms are thought to be severely affected by global warming since their physiological performance is directly dependent on temperature. Latitudinal and temporal variations in mean temperatures force ectotherms to adapt to these complex environmental conditions. Studies investigating current patterns of thermal adaptation among populations of different latitudes allow a prediction of the potential impact of prospective increases in environmental temperatures on their fitness. Methodology/Principal Findings: In this study, temperature reaction norms were ascertained among 18 genetically defined, natural clones of the microbial eukaryote Paramecium caudatum. These different clones have been isolated from 12 freshwater habitats along a latitudinal transect in Europe and from 3 tropical habitats (Indonesia). The sensitivity to increasing temperatures was estimated through the analysis of clone specific thermal tolerances and by relating those to current and predicted temperature data of their natural habitats. All investigated European clones seem to be thermal generalists with a broad thermal tolerance and similar optimum temperatures. The weak or missing co-variation of thermal tolerance with latitude does not imply local adaptation to thermal gradients; it rather suggests adaptive phenotypic plasticity among the whole European subpopulation. The tested Indonesian clones appear to be locally adapted to the less variable, tropical temperature regime and show higher tolerance limits, but lower tolerance breadths. Conclusions/Significance: Due to the lack of local temperature adaptation within the European subpopulation, P. caudatum genotypes at the most southern edge of their geographic range seem to suffer from the predicted increase in magnitude and frequency of summer heat waves caused by climate change.</t>
  </si>
  <si>
    <t>Krenek, Sascha/M-7294-2015; Petzoldt, Thomas U/C-6198-2009</t>
  </si>
  <si>
    <t>Krenek, Sascha/0000-0002-5062-4140; Petzoldt, Thomas U/0000-0002-4951-6468</t>
  </si>
  <si>
    <t>MAR 9</t>
  </si>
  <si>
    <t>e30598</t>
  </si>
  <si>
    <t>10.1371/journal.pone.0030598</t>
  </si>
  <si>
    <t>WOS:000303062800001</t>
  </si>
  <si>
    <t>Reumer, BM; van Alphen, JJM; Kraaijeveld, K</t>
  </si>
  <si>
    <t>Reumer, B. M.; van Alphen, J. J. M.; Kraaijeveld, K.</t>
  </si>
  <si>
    <t>Occasional males in parthenogenetic populations of Asobara japonica (Hymenoptera: Braconidae): low Wolbachia titer or incomplete coadaptation?</t>
  </si>
  <si>
    <t>Wolbachia are endosymbiotic bacteria known to manipulate the reproduction of their hosts. Some populations of the parasitoid wasp Asobara japonica are infected with Wolbachia and reproduce parthenogenetically, while other populations are not infected and reproduce sexually. Wolbachia-infected A. japonica females regularly produce small numbers of male offspring. Because all females in the field are infected and infected females are not capable of sexual reproduction, male production seems to be maladaptive. We investigated why these females nevertheless produce males. We tested three hypotheses: high rearing temperatures could result in higher offspring sex ratios (more males), low Wolbachia titer of the mother could lead to higher offspring sex ratios and/or the Wolbachia infection is of relatively recent origin and not enough time has passed to allow complete coadaptation between Wolbachia and host. In all, 33% of the Wolbachia-infected females produced males and 56% of these males were also infected with Wolbachia. Neither offspring sex ratio nor male infection frequency was significantly affected by rearing temperature or Wolbachia concentration of the mother. The mitochondrial DNA sequence of one of the uninfected populations was identical to that of two of the infected populations. Therefore, the initial Wolbachia infection of A. japonica must have occurred recently. Mitochondrial sequence variation among the infected populations suggests that the spread of Wolbachia through the host populations involved horizontal transmission. We conclude that the occasional male production by Wolbachia-infected females is most likely a maladaptive side effect of incomplete coevolution between symbiont and host in this relatively young infection. Heredity (2012) 108, 341-346; doi:10.1038/hdy.2011.82; published online 21 September 2011</t>
  </si>
  <si>
    <t>10.1038/hdy.2011.82</t>
  </si>
  <si>
    <t>WOS:000300596100022</t>
  </si>
  <si>
    <t>Kankare, M; Salminen, TS; Lampinen, H; Hoikkala, A</t>
  </si>
  <si>
    <t>Kankare, Maaria; Salminen, Tiina S.; Lampinen, Hanna; Hoikkala, Anneli</t>
  </si>
  <si>
    <t>Sequence variation in couch potato and its effects on life-history traits in a northern malt fly, Drosophila montana</t>
  </si>
  <si>
    <t>Couch potato (cpo) has previously been connected to reproductive diapause in several insect species including Drosophila melanogaster, where it has been suggested to provide a link between the insulin signalling pathway and the hormonal control of diapause. In the first part of the study we sequenced nearly 3.6 kb of this gene in a northern Drosophila species (Drosophila montana) with a robust photoperiodically determined diapause and found several types of polymorphisms along the sequenced area. We also found variation among five Drosophila virilis group species in the length of the 5th exon of cpo and in the site of the stop codon at the end of this exon. The second part of the study was targeted on a deletion of six amino acids located in the last section of exon 5, which in D. melanogaster, is translated only in one short transcript lacking the following exons. The studied deletion appeared to be extremely rare in the wild D. montana population where it was found, but its frequency rapidly increased during laboratory culture. qPCR analyses showed the expression level of the deletion allele to be significantly downregulated in both the diapausing and non-diapausing females compared to the wild type allele. At the phenotypic level, the deletion and the decreased expression of cpo transcript involving it did not have direct effect on the incidence of female reproductive diapause, but it was associated with a reduction in development time under diapause-inducing conditions. This suggests that while the cpo transcript containing the prolonged version of the 5th exon with a stop codon is clearly associated with fly development time, the exons with RNA domains included in other transcripts of the gene may be more directly related to diapause regulation. (C) 2011 Elsevier Ltd. All rights reserved.</t>
  </si>
  <si>
    <t>10.1016/j.jinsphys.2011.11.016</t>
  </si>
  <si>
    <t>WOS:000301829300006</t>
  </si>
  <si>
    <t>Bing, X; Zhang, J; Sinclair, BJ</t>
  </si>
  <si>
    <t>Bing, X.; Zhang, J.; Sinclair, B. J.</t>
  </si>
  <si>
    <t>A comparison of Frost expression among species and life stages of Drosophila</t>
  </si>
  <si>
    <t>Frost (Fst) is a gene associated with cold exposure in Drosophila melanogaster. We used real-time PCR to assess whether cold exposure induces expression of Fst in 10 different life stages of D. melanogaster, and adults of seven other Drosophila species. We exposed groups of individuals to 0 degrees C (2 h), followed by 1 h recovery (22 degrees C). Frost was significantly upregulated in response to cold in eggs, third instar larvae, and 2- and 5-day-old male and female adults in D. melanogaster. Life stages in which cold did not upregulate Fst had high constitutive expression. Frost is located on the opposite strand of an intron of Diuretic hormone (DH), but cold exposure did not upregulate DH. Frost orthologues were identified in six other species within the Melanogaster group (Drosophila sechellia, Drosophila simulans, Drosophila yakuba, Drosophila erecta, Drosophila ananassae and Drosophila mauritiana). Frost orthologues were upregulated in response to cold exposure in both sexes in adults of all of these species. The predicted structure of a putative Frost consensus protein shows highly conserved tandem repeats of motifs involved in cell signalling (PEST and TRAF2), suggesting that Fst might encode an adaptor protein involved in acute stress or apoptosis signalling in vivo.</t>
  </si>
  <si>
    <t>Sinclair, Brent/C-6133-2012</t>
  </si>
  <si>
    <t>10.1111/j.1365-2583.2011.01108.x</t>
  </si>
  <si>
    <t>WOS:000299101500004</t>
  </si>
  <si>
    <t>Effects of thermophotoperiod on growth parameters of Helicoverpa armigera</t>
  </si>
  <si>
    <t>The effects of photoperiod and temperature on growth parameters of Helicoverpa armigera (Hubner) (Lepidoptera: Noctuidae) were investigated under laboratory conditions by exposing its larvae to fluctuating and alternating temperature regimes. Our data made evident that the interplay between photoperiod and temperature has a direct effect on growth parameter responses of H. armigera. However, the type of temperature regime (fluctuating or alternating) may enhance or diminish the effects of photoperiod. With fluctuating temperature, larval developmental time was significantly reduced with increasing photophase, irrespective of the diapause status later in the pupal stage; the lowest value was observed under continuous light conditions. With alternating temperature, larval developmental time was significantly decreased with the reduction in temperature amplitude, and with the coincidence of the thermophase with the scotophase. At both temperature regimes, no significant differences in pupal weight were observed between diapausing and non-diapausing individuals, although, in most treatments, the diapausing pupae tended to be heavier than the non-diapausing ones. The increased pupal weight of individuals destined for diapause is probably related to their longer larval developmental time. Knowing the effects of these factors on the variation of H. armigera growth is necessary in explaining phenomena associated with immature stages, and can lead to a more profound understanding of the potential for this insect to evolve in response to environmental changes.</t>
  </si>
  <si>
    <t>10.1111/j.1570-7458.2011.01201.x</t>
  </si>
  <si>
    <t>WOS:000297794100007</t>
  </si>
  <si>
    <t>Donnelly, A; Caffarra, A; O'Neill, BF</t>
  </si>
  <si>
    <t>Donnelly, Alison; Caffarra, Amelia; O'Neill, Bridget F.</t>
  </si>
  <si>
    <t>A review of climate-driven mismatches between interdependent phenophases in terrestrial and aquatic ecosystems</t>
  </si>
  <si>
    <t>Mismatches in phenology between mutually dependent species, resulting from climate change, can have far-reaching consequences throughout an ecosystem at both higher and lower trophic levels. Rising temperatures, due to climate warming, have resulted in advances in development and changes in behaviour of many organisms around the world. However, not all species or phenophases are responding to this increase in temperature at the same rate, thus creating a disruption to previously synchronised interdependent key life-cycle stages. Mismatches have been reported between plants and pollinators, predators and prey, and pests and hosts. Here, we review mismatches between interdependent phenophases at different trophic levels resulting from climate change. We categorized the studies into (1) terrestrial (natural and agricultural) ecosystems, and (2) aquatic (freshwater and marine) ecosystems. As expected, we found reports of 'winners' and 'losers' in each system, such as earlier emergence of prey enabling partial avoidance of predators, potential reductions in crop yield if herbivore pests emerge before their predators and possible declines in marine biodiversity due to disruption in plankton-fish phenologies. Furthermore, in the marine environment rising temperatures have resulted in synchrony in a previously mismatched prey and predator system, resulting in an abrupt population decline in the prey species. The examples reviewed suggest that more research into the complex interactions between species in terrestrial and aquatic ecosystems is necessary to make conclusive predictions of how climate warming may impact the fragile balances within ecosystems in future.</t>
  </si>
  <si>
    <t>10.1007/s00484-011-0426-5</t>
  </si>
  <si>
    <t>WOS:000298398700007</t>
  </si>
  <si>
    <t>Mason, PA; Wilkes, SR; Lill, JT; Singer, MS</t>
  </si>
  <si>
    <t>Mason, Peri A.; Wilkes, Steven R.; Lill, John T.; Singer, Michael S.</t>
  </si>
  <si>
    <t>Abundance trumps quality: bi-trophic performance and parasitism risk fail to explain host use in the fall webworm</t>
  </si>
  <si>
    <t>Factors including host abundance, quality, and the degree to which hosts provide enemy-free space (EFS) may drive host plant choice by phytophagous insects. Herbivores may also experience fitness tradeoffs among hosts, promoting polyphagy. The fall webworm Hyphantria cunea is a dietary generalist that feeds on a broad array of trees across its geographic range. Here, we investigate the drivers of host tree use by the fall webworm in Connecticut (CT) and Maryland (MD). Neither caterpillar performance nor EFS was associated with the frequency with which host trees were used, and no tradeoff between host quality and EFS was identified. Vegetation surveys adjacent to host trees showed that at both localities, host use was non-random with respect to tree species, and that the main predictor of use among suitable host trees was host tree abundance. This suggests that webworms are under selection to reduce search time for oviposition sites. Although we did not detect a tradeoff between host plant quality and availability in MD, we did identify that tradeoff in CT. This disparity amid otherwise similar patterns of host use between CT and MD may be explained by the relative rarity of high quality hosts in CT compared to MD. Our results illustrate that geographic mosaics in patterns of host use may arise in the absence of local adaptation if host use is based upon availability rather than host plant attributes.</t>
  </si>
  <si>
    <t>10.1111/j.1600-0706.2011.19053.x</t>
  </si>
  <si>
    <t>WOS:000295094800010</t>
  </si>
  <si>
    <t>Xue, WQ; Verves, YG; Du, J</t>
  </si>
  <si>
    <t>Xue, Wan-Qi; Verves, Yuriy G.; Du, Jing</t>
  </si>
  <si>
    <t>A review of subtribe Boettcheriscina Verves 1990 (Diptera: Sarcophagidae), with descriptions of a new species and genus from China</t>
  </si>
  <si>
    <t>ANNALES DE LA SOCIETE ENTOMOLOGIQUE DE FRANCE</t>
  </si>
  <si>
    <t>A review of subtribe Boettcheriscina with a key to genera is present. Subtribe consists from 18 genera and 72 species, widely distributed in all zoogeographical regions, except Antarctic. The description of a new genus, Fanzideia, n. gen., with type species Fanzideia cygnocerca, n. sp., is presented. 14 new combinations of specific names are given: Boettcherisca krathonmai (Pape &amp; Banzinger 2000), n. comb.; B. talomoensis (Magpayo &amp; Kano 1986), n. comb.; B. yuwanensis (Sugiyama 1990), n. comb.; Johnstonimyia paineiana (Baranov 1934), n. comb.; Lioproctia (Coonoria) aureolata (Pape &amp; Kurahachi 2000), n. comb.; L. (C.) kurahashii (Shinonaga &amp; Tumrasvin 1979), n. comb.; L. (C.) saprianovae (Pape &amp; Banzinger 2000), n. comb.; L. (C.) serracudo (Pape &amp; Kurahachi 2004), n. comb.; L. (C.) sumbaensis (Shinonaga 2004), n. comb.; L. (C.) sundaensis (Shinonaga 2004), n. comb.; L. (C.) vietnamensis (Shinonaga &amp; Thinh 2003), n. comb.; Rosellea suthep (Pape &amp; Banziger 2003), n. comb.; Latystyla czemyi (Bottcher 1912), n. comb.; L. paularnaudi (Lehrer 1981), n. comb. 16 new synonyms are established, among them 3 generic: Macabiella Lehrer 1994, n. syn. = Latistyla Strukan 1970; Leigongshanophaga Lehrer &amp; Wei 2010, n. syn. = Rosellea Rohdendorf 1937; Ussuriphalla Lehrer 2010, n. syn. = Takanoa Rohdendorf 1965, and 13 specific: Burmanomyia parvatia Lehrer 2008, n. syn. = Sarcophaga beesoni Senior-White 1924; Burmanomyia guanyina Lehrer &amp; Wei 2010, n. syn. = Sarcophaga beesoni Senior-White 1924; Liproctia kunlunea Lehrer 2008, n. syn. = Sarcophaga pattoni Senior-White 1924; Phallosphaera huangdinia Lehrer 2008, n. syn. = Sarcophaga gravelyi Senior-White 1924; Phallosphaera jimmuana Lehrer 2008, n. syn. = Sarcophaga gravelyi Senior-White 1924; Rosellea fuxingia Lehrer 2010, n. syn. = Sarcophaga khasiensis Senior-White 1924; Rosellea manipuriella Lehrer 2010, n. syn. = Sarcophaga khasiensis Senior-White 1924; Rosellea longwangiana Lehrer &amp; Wei 2010, n. syn. = Sarcophaga khasiensis Senior-White 1924; Sarcophaga (Johnstonimyia) hugoi Pape 1996, n. syn. = Johnstonimyia lopesi Shinonaga et Kano 1990; Sarcophaga gorokaensis Sugiyama, Shinonaga &amp; Kano 1988, n. syn. = Johnstonimyia gressitti Kano &amp; Lopes 1981; Sarcophaga (Lioproctia) imita Pape 1996, n. syn. = Johnstonimyia imitatrix Lopes 1959; Takanoa vervesiana_Lehrer 2010, n. syn. = Sarcophaga hakusana Hori 1954; Ussuriphalla qirimia Lehrer 2010, n. syn. = Takanoa rugosa Rohdendorf 1969.</t>
  </si>
  <si>
    <t>0037-9271</t>
  </si>
  <si>
    <t>2168-6351</t>
  </si>
  <si>
    <t>10.1080/00379271.2011.10697723</t>
  </si>
  <si>
    <t>WOS:000302519500004</t>
  </si>
  <si>
    <t>Shah, M; Suzuki, T; Ghazy, NA; Amano, H; Ohyama, K</t>
  </si>
  <si>
    <t>Shah, Maqsood; Suzuki, Takeshi; Ghazy, Noureldin Abuelfadl; Amano, Hiroshi; Ohyama, Katsumi</t>
  </si>
  <si>
    <t>Night-interrupting light inhibits diapause induction in the Kanzawa spider mite, Tetranychus kanzawai Kishida (Acari: Tetranychidae)</t>
  </si>
  <si>
    <t>The inhibitory effects of the timing, intensity (I-1) and period (I-T) of night-interrupting light on diapause induction of the Kanzawa spider mite (Tetranychus kanzawai) were investigated in a series of laboratory experiments. During a light and dark period of 8 and 16 h d(-1), respectively, a single 1-h night-interrupting light was applied at early (E), middle (M), and late (L) parts of the dark period: i.e., at 3,7.5. and 12 h after the start of the dark period, respectively. No interrupting light was applied in the control treatment. The incidence of diapause was significantly lower in the M treatment (63%) compared to the control treatment (100%). In the E and L treatments, more than 90% of females entered diapause, which was comparable to the control treatment. Since the longest consecutive dark period during the E and L treatments was longer than the critical dark period (CDP) of 10.5-11 h d(-1), during which 50% of females entered diapause, the night-interrupting light probably failed to prevent diapause induction. However, in the M treatment, the longest consecutive dark period was shorter than the CDP; therefore, the night-interrupting light inhibited diapause induction. Moreover, the inhibitory effects of night-interrupting light in the M treatment increased as I-1 and I-T increased. The dose of night-interrupting light (I-1 x I-T) was significantly negatively related to the incidence of diapause. The median effective dose for 50% disturbance of diapause induction was 2.5 kJ m(-2) at wavelengths between 350 and 1050 nm. Our results suggest that the longest consecutive dark period and the dose of night-interrupting light should both be considered when a lighting-based physical control is applied to inhibit diapause induction and consequent overwintering of T. kanzawai in commercial agricultural fields. (C) 2011 Elsevier Ltd. All rights reserved.</t>
  </si>
  <si>
    <t>Suzuki, Takeshi/F-7548-2012; Suzuki, Takeshi/G-4845-2014; Ghazy, Noureldin/Q-7796-2018; Ghazy, Noureldin Abuelfadl Noureldin/G-8649-2017</t>
  </si>
  <si>
    <t>Suzuki, Takeshi/0000-0002-7930-1425; Ghazy, Noureldin/0000-0001-5911-086X; Ghazy, Noureldin Abuelfadl Noureldin/0000-0001-5911-086X</t>
  </si>
  <si>
    <t>10.1016/j.jinsphys.2011.05.018</t>
  </si>
  <si>
    <t>WOS:000295441700002</t>
  </si>
  <si>
    <t>Tarone, AM; Picard, CJ; Spiegelman, C; Foran, DR</t>
  </si>
  <si>
    <t>Tarone, A. M.; Picard, C. J.; Spiegelman, C.; Foran, D. R.</t>
  </si>
  <si>
    <t>Population and Temperature Effects on Lucilia sericata (Diptera: Calliphoridae) Body Size and Minimum Development Time</t>
  </si>
  <si>
    <t>Understanding how ecological conditions influence physiological responses is fundamental to forensic entomology. When determining the minimum postmortem interval with blow fly evidence in forensic investigations, using a reliable and accurate model of development is integral. Many published studies vary in results, source populations, and experimental designs. Accordingly, disentangling genetic causes of developmental variation from environmental causes is difficult. This study determined the minimum time of development and pupal sizes of three populations of Lucilia sericata Meigen (Diptera: Calliphoridae; from California, Michigan, and West Virginia) at two temperatures (20 degrees C and 33.5 degrees C). Development times differed significantly between strain and temperature. In addition, California pupae were the largest and fastest developing at 20 degrees C, but at 33.5 degrees C, though they still maintained their rank in size among the three populations, they were the slowest to develop. These results indicate a need to account for genetic differences in development, and genetic variation in environmental responses, when estimating a postmortem interval with entomological data.</t>
  </si>
  <si>
    <t>Tarone, Aaron/I-6483-2012</t>
  </si>
  <si>
    <t>Tarone, Aaron/0000-0003-0965-7634</t>
  </si>
  <si>
    <t>10.1603/ME11004</t>
  </si>
  <si>
    <t>WOS:000294585200014</t>
  </si>
  <si>
    <t>Suzuki, T; Shah, M; Ghazy, NA; Takeda, M; Amano, H; Ohyama, K</t>
  </si>
  <si>
    <t>Suzuki, Takeshi; Shah, Maqsood; Ghazy, Noureldin Abuelfadl; Takeda, Makio; Amano, Hiroshi; Ohyama, Katsumi</t>
  </si>
  <si>
    <t>An improved space-saving system for testing photoperiodic responses of insects and mites: its use for diapause experiments in the two-spotted spider mite, Tetranychus urticae (Acari: Tetranychidae)</t>
  </si>
  <si>
    <t>We developed an improved space-saving system consisting of a netbook computer, microcontrollers, aluminum bottles with white light-emitting diodes (LEDs), and an incubator. In this system, light and dark periods, light intensity, and night-interrupting light conditions (i.e., period, intensity, and timing) can be independently controlled in each bottle with a pulse-width modulator (PWM). Scheduled photoperiodic conditions with less fluctuation in air temperature were successfully realized with this system. Night-interrupting light conditions that may prevent diapause induction and subsequent overwintering were examined using this system to establish a novel strategy for nonchemical control of the two-spotted spider mite, Tetranychus urticae Koch. The results show that diapause incidence decreased as the cumulative intensity of night-interrupting light increased. Taken together, data show that this system can provide an accurate and space-efficient means of investigating the photoperiodic responses of insects and mites without unwanted fluctuations in air temperature, thus contributing to development of a lighting-based pest-control method in commercial agricultural fields.</t>
  </si>
  <si>
    <t>Suzuki, Takeshi/G-4845-2014; Ghazy, Noureldin/Q-7796-2018; Suzuki, Takeshi/F-7548-2012; Ghazy, Noureldin Abuelfadl Noureldin/G-8649-2017</t>
  </si>
  <si>
    <t>Ghazy, Noureldin/0000-0001-5911-086X; Suzuki, Takeshi/0000-0002-7930-1425; Ghazy, Noureldin Abuelfadl Noureldin/0000-0001-5911-086X</t>
  </si>
  <si>
    <t>10.1007/s13355-011-0059-5</t>
  </si>
  <si>
    <t>WOS:000293459800020</t>
  </si>
  <si>
    <t>Choi, WI; Park, YK; Park, YS; Ryoo, MI; Lee, HP</t>
  </si>
  <si>
    <t>Choi, Won Il; Park, Young-Kyu; Park, Young-Seuk; Ryoo, Mun Il; Lee, Hai-Poong</t>
  </si>
  <si>
    <t>Changes in voltinism in a pine moth Dendrolimus spectabilis (Lepidoptera: Lasiocampidae) population: implications of climate change</t>
  </si>
  <si>
    <t>Climate change induces an alteration in the life cycle of many poikilothermic organisms, resulting in changes in the structure and function of communities. Changes in voltinism in the pine moth Dendrolimus spectabilis (Butler), which is known to be univoltine in South Korea, were studied to elucidate the effects of climate change on their voltinism. The developmental stages of the pine moth were evaluated through field surveys, and the developmental rate was estimated at five different temperatures: 17, 20, 25, 28, and 32A degrees C. Field surveys showed that the moths completed two generations per year, indicating that the phenology of the pine moth in this area had changed from univoltinism to bivoltinism. Laboratory experiments showed that increasing the temperature could induce a change in voltinism in the pine moth population. Generations of the bivoltine population displayed phenotypic plasticity: the fitness of the first generation was greater than that of the second generation with regard to size and fecundity. The difference in fitness between the first and second generations could be due to the influence of factors such as low food quality and heat stress on the second generation. Therefore, changes in thermal conditions due to climate change have offered this species the chance to develop a bivoltine population, but they have also exerted ecological costs, especially for the second generation of the pine moth.</t>
  </si>
  <si>
    <t>10.1007/s13355-011-0046-x</t>
  </si>
  <si>
    <t>WOS:000293459800004</t>
  </si>
  <si>
    <t>Yamamoto, K; Tsujimura, Y; Kometani, M; Kitazawa, C; Islam, AMF; Yamanaka, A</t>
  </si>
  <si>
    <t>Yamamoto, Kazuaki; Tsujimura, Yuki; Kometani, Miwako; Kitazawa, Chisato; Islam, Abu Taher Md Fayezul; Yamanaka, Akira</t>
  </si>
  <si>
    <t>Diapause pupal color diphenism induced by temperature and humidity conditions in Byasa alcinous (Lepidoptera: Papilionidae)</t>
  </si>
  <si>
    <t>We investigated whether diapause pupae of Byasa alcinous exhibit pupal color diphenism (or polyphenism) similar to the diapause pupal color polyphenism shown by Papilio xuthus. All diapause pupae of B. alcinous observed in the field during winter showed pupal coloration of a dark-brown type. When larvae were reared and allowed to reach pupation under short-day conditions at 18 degrees C under a 60 +/- 5% relative humidity, diapause pupae exhibited pupal color types of brown (33%), light-brown (25%), yellowish-brown (21%), diapause light-yellow (14%) and diapause yellow (7%). When mature larvae reared at 18 degrees C were transferred and allowed to reach pupation at 10 degrees C and 25 degrees C under a 60 +/- 5% relative humidity after a gut purge, the developmental ratio of brown and light-brown, yellowish-brown, and diapause light-yellow and diapause yellow types was 91.2, 8.8 and 0.0% at 10 degrees C, and 12.2, 48.8 and 39.0% at 25 degrees C, respectively. On the other hand, when mature larvae reared at 18 degrees C were transferred and allowed to reach pupation at 10 degrees C, 18 degrees C and 25 degrees C under an over 90% relative humidity after a gut purge, the developmental ratio of brown and light-brown, yellowish-brown, and diapause light-yellow and diapause yellow types was 79.8, 16.9 and 3.3% at 10 degrees C, 14.5, 26.9 and 58.6% at 18 degrees C, and 8.3, 21.2 and 70.5% at 25 degrees C, respectively. These results indicate that diapause pupae of brown types are induced by lower temperature and humidity conditions, whereas yellow types are induced by higher temperature and humidity conditions. The findings of this study show that diapause pupae of B. alcinous exhibit pupal color diphenism comprising brown and diapause yellow types, and suggest that temperature and humidity experienced after a gut purge are the main factors that affect the diapause pupal coloration of B. alcinous as environmental cues. (C) 2011 Elsevier Ltd. All rights reserved.</t>
  </si>
  <si>
    <t>10.1016/j.jinsphys.2011.04.002</t>
  </si>
  <si>
    <t>WOS:000293110400010</t>
  </si>
  <si>
    <t>Schuler, MS; Cooper, BS; Storm, JJ; Sears, MW; Angilletta, MJ</t>
  </si>
  <si>
    <t>Schuler, Matthew S.; Cooper, Brandon S.; Storm, Jonathan J.; Sears, Michael W.; Angilletta, Michael J., Jr.</t>
  </si>
  <si>
    <t>Isopods Failed to Acclimate Their Thermal Sensitivity of Locomotor Performance during Predictable or Stochastic Cooling</t>
  </si>
  <si>
    <t>Most organisms experience environments that vary continuously over time, yet researchers generally study phenotypic responses to abrupt and sustained changes in environmental conditions. Gradual environmental changes, whether predictable or stochastic, might affect organisms differently than do abrupt changes. To explore this possibility, we exposed terrestrial isopods (Porcellio scaber) collected from a highly seasonal environment to four thermal treatments: (1) a constant 20 degrees C; (2) a constant 10 degrees C; (3) a steady decline from 20 degrees to 10 degrees C; and (4) a stochastic decline from 20 degrees to 10 degrees C that mimicked natural conditions during autumn. After 45 days, we measured thermal sensitivities of running speed and thermal tolerances (critical thermal maximum and chill-coma recovery time). Contrary to our expectation, thermal treatments did not affect the thermal sensitivity of locomotion; isopods from all treatments ran fastest at 33 degrees to 34 degrees C and achieved more than 80% of their maximal speed over a range of 10 degrees to 11 degrees C. Isopods exposed to a stochastic decline in temperature tolerated cold the best, and isopods exposed to a constant temperature of 20 degrees C tolerated cold the worst. No significant variation in heat tolerance was observed among groups. Therefore, thermal sensitivity and heat tolerance failed to acclimate to any type of thermal change, whereas cold tolerance acclimated more during stochastic change than it did during abrupt change.</t>
  </si>
  <si>
    <t>e20905</t>
  </si>
  <si>
    <t>10.1371/journal.pone.0020905</t>
  </si>
  <si>
    <t>WOS:000291737600030</t>
  </si>
  <si>
    <t>News Item</t>
  </si>
  <si>
    <t>Bonte, M; De Clercq, P</t>
  </si>
  <si>
    <t>Bonte, M.; De Clercq, P.</t>
  </si>
  <si>
    <t>Influence of predator density, diet and living substrate on developmental fitness of Orius laevigatus</t>
  </si>
  <si>
    <t>Mass rearing of Orius laevigatus on non-insect foods could substantially increase the cost-effectiveness of the production of this biological control agent which is largely based on the use of expensive eggs of the Mediterranean flour moth Ephestia kuehniella. In this study, the effect of substrate quality and predator density on nymphal development of O. laevigatus fed on E. kuehniella eggs, honeybee pollen or an egg yolk based artificial diet was assessed using several types of substrates as shelter materials in the rearing containers (wax paper, bean pod or no extra substrate). In general, E. kuehniella eggs proved to be a nutritionally superior food compared to pollen and artificial diet. Pollen supported nymphal development of O. laevigatus better than the artificial diet. Overall, increasing nymphal density resulted in higher mortality, which may be due in part to cannibalism. The addition of a bean pod compensated for the nutritionally suboptimal artificial, but had a negative effect when O. laevigatus was fed on pollen. The non-insect foods tested could not adequately replace lepidopteran eggs as a food source for O. laevigatus but they may be useful as an alternative food or in a part of the rearing process.</t>
  </si>
  <si>
    <t>10.1111/j.1439-0418.2010.01554.x</t>
  </si>
  <si>
    <t>WOS:000290269900002</t>
  </si>
  <si>
    <t>Kiritani, K</t>
  </si>
  <si>
    <t>Kiritani, Keizi</t>
  </si>
  <si>
    <t>Impacts of global warming on Nezara viridula and its native congeneric species</t>
  </si>
  <si>
    <t>Climate change and biological invasion are two of the most important ecological issues. Nezara viridula (SGS) is a good example of an alien species that increased in response to recent land use changes and global warming. The range limit of SGS coincided with the 5 C isotherm of the mean monthly temperature for January. Since 2000, it has been warm enough for SGS to overwinter successfully outside its original range. Most invaded areas are now either occupied by SGS only or by mixed species of Nezara indicating that SGS is replacing its congeneric species, Nezara antennata, through interspecific mating. SGS population dynamics studies performed during 1961-1965 demonstrated that SGS abundance was density dependent and the independent processes worked alternately during the breeding season and winter. Although global warming would improve the winter survival of SGS adults, population density would be regulated at a new equilibrium specific to the area. Life tables demonstrated that all traits related to reproduction were poorly realized in the 2nd generation that occurs during summer. Heat stress syndrome due to global warming may be becoming apparent in SGS in spite of its subtropical origin. N. antennata may be able to avoid heat stress by aestivation. Whether SGS could continue to have a higher reproductive potential at the cost of heat stress over N. antennata is a significant ecological issue. (C) Korean Society of Applied Entomology, Taiwan Entomological Society and Malaysian Plant Protection Society, 2010. Published by Elsevier B.V. All rights reserved.</t>
  </si>
  <si>
    <t>10.1016/j.aspen.2010.09.002</t>
  </si>
  <si>
    <t>WOS:000289701600015</t>
  </si>
  <si>
    <t>Schiesari, L; Kyriacou, CP; Costa, R</t>
  </si>
  <si>
    <t>Schiesari, Luca; Kyriacou, Charalambos P.; Costa, Rodolfo</t>
  </si>
  <si>
    <t>The hormonal and circadian basis for insect photoperiodic timing</t>
  </si>
  <si>
    <t>FEBS LETTERS</t>
  </si>
  <si>
    <t>Daylength perception in temperate zones is a critical feature of insect life histories, and leads to developmental changes for resisting unfavourable seasons. The role of the neuroendocrine axis in the photoperiodic response of insects is discussed in relation to the key organs and molecules that are involved. We also discuss the controversial issue of the possible involvement of the circadian clock in photoperiodicity. Drosophila melanogaster has a shallow photoperiodic response that leads to reproductive arrest in adults, yet the unrivalled molecular genetic toolkit available for this model insect should allow the systematic molecular and neurobiological dissection of this complex phenotype. (C) 2011 Federation of European Biochemical Societies. Published by Elsevier B. V. All rights reserved.</t>
  </si>
  <si>
    <t>0014-5793</t>
  </si>
  <si>
    <t>1873-3468</t>
  </si>
  <si>
    <t>10.1016/j.febslet.2011.02.026</t>
  </si>
  <si>
    <t>WOS:000290558100010</t>
  </si>
  <si>
    <t>Kostal, V</t>
  </si>
  <si>
    <t>Kostal, Vladimir</t>
  </si>
  <si>
    <t>Insect photoperiodic calendar and circadian clock: Independence, cooperation, or unity?</t>
  </si>
  <si>
    <t>The photoperiodic calendar is a seasonal time measurement system which allows insects to cope with annual cycles of environmental conditions. Seasonal timing of entry into diapause is the most often studied photoperiodic response of insects. Research on insect photoperiodism has an approximately 80-year-old tradition. Despite that long history, the physiological mechanisms underlying functionality of the photoperiodic calendar remain poorly understood. Thus far, a consensus has not been reached on the role of another time measurement system, the biological circadian clock, in the photoperiodic calendar. Are the two systems physically separated and functionally independent, or do they cooperate, or is it a single system with dual output? The relationship between calendar and clock functions are the focus of this review, with particular emphasis on the potential roles of circadian clock genes, and the circadian clock system as a whole, in the transduction pathway for photoperiodic token stimulus to the overt expression of facultative diapause. (C) 2010 Elsevier Ltd. All rights reserved.</t>
  </si>
  <si>
    <t>10.1016/j.jinsphys.2010.10.006</t>
  </si>
  <si>
    <t>WOS:000291911900002</t>
  </si>
  <si>
    <t>Saunders, DS; Bertossa, RC</t>
  </si>
  <si>
    <t>Saunders, D. S.; Bertossa, R. C.</t>
  </si>
  <si>
    <t>Deciphering time measurement: The role of circadian 'clock' genes and formal experimentation in insect photoperiodism</t>
  </si>
  <si>
    <t>This review examines possible role(s) of circadian 'clock' genes in insect photoperiodism against a background of many decades of formal experimentation and model building. Since ovarian diapause in the genetic model organism Drosophila melanogaster has proved to be weak and variable, recent attention has been directed to species with more robust photoperiodic responses. However, no obvious consensus on the problem of time measurement in insect photoperiodism has yet to emerge and a variety of mechanisms are indicated. In some species, expression patterns of clock genes and formal experiments based on the canonical properties of the circadian system have suggested that a damped oscillator version of Pittendrigh's external coincidence model is appropriate to explain the measurement of seasonal changes in night length. In other species extreme dampening of constituent oscillators may give rise to apparently hourglass-like photoperiodic responses, and in still others there is evidence for dual oscillator (dawn and dusk) photoperiodic mechanisms of the internal coincidence type. Although the exact role of circadian rhythmicity and of clock genes in photoperiodism is yet to be settled, Banning's general hypothesis (Bunning, 1936) remains the most persuasive unifying principle. Observed differences between photoperiodic clocks may be reflections of underlying differences in the clock genes in their circadian feedback loops. (C) 2011 Published by Elsevier Ltd.</t>
  </si>
  <si>
    <t>10.1016/j.jinsphys.2011.01.013</t>
  </si>
  <si>
    <t>WOS:000291911900003</t>
  </si>
  <si>
    <t>Keszthelyi, S; Szentpeteri, J; Pal-Fam, F</t>
  </si>
  <si>
    <t>Keszthelyi, Sandor; Szentpeteri, Jozsef; Pal-Fam, Ferenc</t>
  </si>
  <si>
    <t>Morphometrical and front wing abrasion analysis of a Hungarian cotton bollworm Helicoverpa armigera (Lepidoptera: Noctuidae) population</t>
  </si>
  <si>
    <t>To determine the cotton bollworm migrating population rate in Hungary, we examined the weights and the front wing morphological feautures of trapped moths. We used sex pheromone traps to monitor field populations during the maize vegetation cycle period in 2008. We examined moths trapped at various times, and measured their body mass (m) and morphological features, namely the front wing quotient (fWQ = quotient of length of front wing/width of front wing), modified wing loading (WL = weight of moth/surface of front wing), and the relative thorax size (RTS = width of thorax/width of head). The data were analysed by Student t-test, anterior wing abrasion and darkness were analysed by a Adobe Photoshop 7.0 software. The Hungarian appearance of three cottom bollworm generations in 2008 was also observed. Based on the examined morphological features we found regularity in body mass, front wing quotient and modified wing loading changes during the flight period. The specimens trapped in the first and third part of the flight period had lower body mass, larger wing surface, longer wings and more favourable modified wing loading than the specimens trapped in the middle of the flight period. The abrasion and colour of the anterior wings of cotton bollworms were concordant to morphometric investigations. The abrasion in darker spots E1 and E3 clearly showed a more intensive usage of the wings in case of specimens trapped at the beginning and at the end of the flight period.</t>
  </si>
  <si>
    <t>Pal-Fam, Ferenc/0000-0002-1545-7885; Keszthelyi, Sandor/0000-0001-7966-1001</t>
  </si>
  <si>
    <t>10.2478/s11756-011-0013-6</t>
  </si>
  <si>
    <t>WOS:000287504700020</t>
  </si>
  <si>
    <t>Soderlind, L; Nylin, S</t>
  </si>
  <si>
    <t>Soderlind, Lina; Nylin, Soren</t>
  </si>
  <si>
    <t>Genetics of diapause in the comma butterfly Polygonia c-album</t>
  </si>
  <si>
    <t>The processes of local adaptation and ecological speciation can be better understood by studying the genetic background of life-history decisions. The sex chromosomes host genes for many population differences in the Lepidoptera and therefore the inheritance of diapause determination in the butterfly Polygonia c-album may be hypothesized to be sex-linked. In the present study, Polygonia c-album (L.) from Spain and Sweden and hybrid offspring are raised under an LD 17 : 7 h photocycle that induces most pure Swedish individuals to develop into the diapausing dark morph and most pure Spanish individuals into the light and directly-developing morph. If inheritance of the daylength threshold for diapause is X-linked, as is known to be the case for host-plant preferences, females should follow the developmental path of their male parents' populations. However, female hybrids instead have a diapause propensity intermediate to that of their parental stocks and, consequentially, diapause determination is not X-linked. However, male hybrids eclose as the diapausing morph to a higher extent than females and, moreover, this pattern is more pronounced in the Spanish female x Swedish male cross than in the reciprocal cross. Hence, it is concluded that the genetic determination of the critical daylength for diapause is mainly autosomal but with some influence of sex-linked genes and/or parental effects, possibly as an effect of the importance of protandry for males. Such sex effects could provide a starting point for the evolution of population differences inherited on the sex chromosomes.</t>
  </si>
  <si>
    <t>10.1111/j.1365-3032.2010.00756.x</t>
  </si>
  <si>
    <t>WOS:000287790900002</t>
  </si>
  <si>
    <t>Kraaijeveld, K; Reumer, BM; Mouton, L; Kremer, N; Vavre, F; van Alphen, JJM</t>
  </si>
  <si>
    <t>Kraaijeveld, Ken; Reumer, Barbara M.; Mouton, Laurence; Kremer, Natacha; Vavre, Fabrice; van Alphen, Jacques J. M.</t>
  </si>
  <si>
    <t>Does a parthenogenesis-inducing Wolbachia induce vestigial cytoplasmic incompatibility?</t>
  </si>
  <si>
    <t>Wolbachia is a maternally inherited bacterium that manipulates the reproduction of its host. Recent studies have shown that male-killing strains can induce cytoplasmic incompatibility (CI) when introgressed into a resistant host. Phylogenetic studies suggest that transitions between CI and other Wolbachia phenotypes have also occurred frequently, raising the possibility that latent CI may be widespread among Wolbachia. Here, we investigate whether a parthenogenesis-inducing Wolbachia strain can also induce CI. Parthenogenetic females of the parasitoid wasp Asobara japonica regularly produce a small number of males that may be either infected or not. Uninfected males were further obtained through removal of the Wolbachia using antibiotics and from a naturally uninfected strain. Uninfected females that had mated with infected males produced a slightly, but significantly more male-biased sex ratio than uninfected females that had mated with uninfected males. This effect was strongest in females that mated with males that had a relatively high Wolbachia titer. Quantitative PCR indicated that infected males did not show higher ratios of nuclear versus mitochondrial DNA content. Wolbachia therefore does not cause diploidization of cells in infected males. While these results are consistent with CI, other alternatives such as production of abnormal sperm by infected males cannot be completely ruled out. Overall, the effect was very small (9%), suggesting that if CI is involved it may have degenerated through the accumulation of mutations.</t>
  </si>
  <si>
    <t>vavre, fabrice/0000-0003-0909-2936; Kremer, Natacha/0000-0001-5678-9416</t>
  </si>
  <si>
    <t>10.1007/s00114-010-0756-x</t>
  </si>
  <si>
    <t>WOS:000287456500001</t>
  </si>
  <si>
    <t>Mazzi, D; Hatt, F; Hein, S; Dorn, S</t>
  </si>
  <si>
    <t>Mazzi, Dominique; Hatt, Fabienne; Hein, Silke; Dorn, Silvia</t>
  </si>
  <si>
    <t>Ladies last: diel rhythmicity of adult emergence in a parasitoid with complementary sex determination</t>
  </si>
  <si>
    <t>Protandry, the earlier adult emergence of males, is explained as either an adaptive strategy maximizing male mating opportunities at the same time as minimizing female pre-reproductive mortality, or as an incidental by-product of sexual dimorphism fuelled by selection for other life-history traits. Adult emergence sequences are monitored of broods of the gregarious larval endoparasitoid Cotesia glomerata L. (Hymenoptera: Braconidae) undergoing pupal development under different temperature regimes. As a haplodiploid species with single-locus complementary sex determination, gender in C. glomerata is determined by the genotype at one sex locus. Haploids are always male, whereas diploids are female when heterozygous but male when homozygous at the sex locus. Sibling mating promotes homozygosity and thus the production of diploid males. Diploid males are produced at the expense of females, and impose a genetic burden on individuals and populations, despite their exceptional fertility in C. glomerata. Emergence of broods is typically completed within 2 days. Irrespective of temperature, males emerge earlier and within a shorter time interval than females, and a majority of the males in a cluster emerge before the first female. The implications of an incomplete temporal segregation of the sexes on the incidence of inbreeding in C. glomerata are discussed in the light of its sex determination mechanism and its patterns of mating, host exploitation and natal dispersal.</t>
  </si>
  <si>
    <t>10.1111/j.1365-3032.2010.00761.x</t>
  </si>
  <si>
    <t>WOS:000287790900007</t>
  </si>
  <si>
    <t>Yammouni, R; Bozzano, A; Douglas, RH</t>
  </si>
  <si>
    <t>Yammouni, Robert; Bozzano, Anna; Douglas, Ron H.</t>
  </si>
  <si>
    <t>A latitudinal cline in the efficacy of endogenous signals: evidence derived from retinal cone contraction in fish</t>
  </si>
  <si>
    <t>Like many physiological systems synchronised to the light: dark cycle, retinomotor movements in 'lower' vertebrates are controlled by both the ambient illumination and input from endogenous circadian oscillators. In the present study, we examine the relative influence of these two signals in various species of teleost fish with different latitudes of origin. We find equatorial species show very strong endogenous control. The cones of the glowlight tetra, for example, continue to go through undiminished cycles of contraction and relaxation that mirror the previous light: dark cycle for at least two weeks in continual darkness. To quantify the relative effectiveness of the ambient light compared with endogenous signals in causing cone contraction, the degree to which seven teleost species responded to light during the dark phase of their light: dark cycle was examined. In this situation the retina receives conflicting instructions; while the light is acting directly to cause light adaptation, any endogenous signal tends to keep the retinal elements dark adapted. The further from the equator a species originated, the more its cones contracted in response to such illumination, suggesting animals from higher latitudes make little use of endogenous oscillators and rely more on ambient illumination to control behaviours. Equatorial species, however, rely on internal pacemakers to a much greater degree and are relatively insensitive to exogenous light signals. Because these data are consistent with published observations in systems as diverse as melatonin synthesis in Arctic reindeer and the behaviour of regional populations of Drosophila, latitudinal clines in the efficacy of circadian oscillators may be a common feature among animals.</t>
  </si>
  <si>
    <t>10.1242/jeb.048538</t>
  </si>
  <si>
    <t>WOS:000286807900024</t>
  </si>
  <si>
    <t>Bronze, Green Published, Green Accepted</t>
  </si>
  <si>
    <t>Kiritani, K; Chinzei, Y; Fukuyama, K; Goka, K; Ishibashi, N; Kunimi, Y; Kuno, E; Masaki, S; Matsumura, M; Moriya, S; Nakasuji, F; Nemoto, H; Otuka, A; Takafuji, A; Takeda, S; Tatsuki, S; Wakamura, S; Watanabe, T; Yano, E; Yukawa, J</t>
  </si>
  <si>
    <t>Kiritani, Keizi; Chinzei, Yasuo; Fukuyama, Kenji; Goka, Koichi; Ishibashi, Nobuyoshi; Kunimi, Yasuhisa; Kuno, Eizi; Masaki, Sinzo; Matsumura, Masaya; Moriya, Seiichi; Nakasuji, Fusao; Nemoto, Hisashi; Otuka, Akira; Takafuji, Akio; Takeda, Satoshi; Tatsuki, Sadahiro; Wakamura, Sadao; Watanabe, Tomonari; Yano, Eizi; Yukawa, Junichi</t>
  </si>
  <si>
    <t>Recent Advances in Applied Entomology and Zoology in Japan since 1970</t>
  </si>
  <si>
    <t>Kunimi, Yasuhisa/C-8350-2013</t>
  </si>
  <si>
    <t>10.1303/jjaez.2011.95</t>
  </si>
  <si>
    <t>WOS:000296111500001</t>
  </si>
  <si>
    <t>Hill, JK; Griffiths, HM; Thomas, CD</t>
  </si>
  <si>
    <t>Berenbaum, MR; Carde, RT; Robinson, GE</t>
  </si>
  <si>
    <t>Hill, Jane K.; Griffiths, Hannah M.; Thomas, Chris D.</t>
  </si>
  <si>
    <t>Climate Change and Evolutionary Adaptations at Species' Range Margins</t>
  </si>
  <si>
    <t>ANNUAL REVIEW OF ENTOMOLOGY, VOL 56</t>
  </si>
  <si>
    <t>During recent climate warming, many insect species have shifted their ranges to higher latitudes and altitudes. These expansions mirror those that occurred after the Last Glacial Maximum when species expanded from their ice age refugia. Postglacial range expansions have resulted in clines in genetic diversity across present-day distributions, with a reduction in genetic diversity observed in a wide range of insect taxa as one moves from the historical distribution core to the current range margin. Evolutionary increases in dispersal at expanding range boundaries are commonly observed in virtually all insects that have been studied, suggesting a positive feedback between range expansion and the evolution of traits that accelerate range expansion. The ubiquity of this phenomenon suggests that it is likely to be an important determinant of range changes. A better understanding of the extent and speed of adaptation will be crucial to the responses of biodiversity and ecosystems to climate change.</t>
  </si>
  <si>
    <t>Hill, Jane/G-5151-2011; Thomas, Chris/A-1894-2012; Thomas, Chris/A-1460-2014</t>
  </si>
  <si>
    <t>Thomas, Chris/0000-0003-2822-1334; Thomas, Chris/0000-0003-2822-1334</t>
  </si>
  <si>
    <t>978-0-8243-0156-9</t>
  </si>
  <si>
    <t>10.1146/annurev-ento-120709-144746</t>
  </si>
  <si>
    <t>WOS:000286841900008</t>
  </si>
  <si>
    <t>Yamasaki, A; Fujisaki, K</t>
  </si>
  <si>
    <t>Yamasaki, Azusa; Fujisaki, Kenji</t>
  </si>
  <si>
    <t>Larval feeding preference and performance of the cotton bollworm, Helicoverpa armigera (Hubner) (Lepidoptera: Noctuidae), on different flower parts of cosmos</t>
  </si>
  <si>
    <t>Larvae of the polyphagous moth, Helicoverpa armigera (Lepidoptera: Noctuidae), were observed feeding intensively on disc florets of Cosmos bipinnatus Cav. (Asteraceae) in fields in western Japan during autumn. We compared larval feeding preference and performance, such as the survival rate, developmental period and pupal weight between disc florets and ray florets of C. bipinnatus in the laboratory. Larvae showed a strong preference for disc florets of C. bipinnatus. Larvae reared on disc florets showed a higher survival rate, and developed more quickly into heavier pupae than larvae reared on ray florets, suggesting that either disc florets provide the required nutrients or that ray florets contain secondary metabolites that negatively affect larval development. Although the mechanisms that elicit larval preference to disc florets remain unknown, our study demonstrated that disc florets alone generated improved growth of H. armigera larvae and might be an important food source in late autumn when larvae are preparing for overwintering.</t>
  </si>
  <si>
    <t>10.1303/aez.2010.627</t>
  </si>
  <si>
    <t>WOS:000286645700014</t>
  </si>
  <si>
    <t>Controversial aspects of photoperiodism in insects and mites</t>
  </si>
  <si>
    <t>This review examines several controversial aspects of photoperiodism in insects and mites including the role of the circadian system in night length measurement, the nature of apparent hourglass-like responses, and whether or not the circadian component in photoperiodism is the same as that in overt behavioural rhythms. These aspects of the phenomenon are discussed in terms of the entrainment of circadian oscillations by cycles of light and temperature. There is considerable variety of photoperiodic response within the insects (and other arthropods) to show, inter alia, circannual rhythms, internal and external coincidence night length timers, and in some species, non-circadian hourglass-like devices. Many apparent hourglass-like responses, however, could be circadian 'clocks' of the external coincidence type involving oscillations that dampen below threshold in extended periods of darkness. The review also concludes that there is little evidence in favour of the "Hourglass clock-oscillator counter" model proposed for the mite Tetranychus urticae by Vaz Nunes and Veerman (1982a). The responses of this species to complex light and temperature cycles may also be interpreted in terms of a damped oscillator version of external coincidence. (C) 2010 Elsevier Ltd. All rights reserved.</t>
  </si>
  <si>
    <t>10.1016/j.jinsphys.2010.05.002</t>
  </si>
  <si>
    <t>WOS:000281929500001</t>
  </si>
  <si>
    <t>Shapiro, JP; Shirk, PD; Kelley, K; Lewis, TM; Horton, DR</t>
  </si>
  <si>
    <t>Shapiro, Jeffrey P.; Shirk, Paul D.; Kelley, Karen; Lewis, Tamera M.; Horton, David R.</t>
  </si>
  <si>
    <t>Identity of two sympatric species of Orius (Hemiptera: Heteroptera: Anthocoridae)</t>
  </si>
  <si>
    <t>The minute pirate bugs, Orius insidiosus (Say) and Orius pumilio (Champion) (Hemiptera: Heteroptera: Anthocoridae), are closely related species known to be sympatric in north Florida. Here, male and female genitalia, DNA sequences, and the effects of within-and between-species pairings on egg production and egg development were examined to develop a better understanding of the relationship between these two species. Interspecific matings between the two species did not result in viable progeny. Although there were gross similarities in the morphology of the male parameres (external genitalia) between the two species, the cone in O. pumilio was much broader with a greater spiral twist and the flagellum was longer than in O. insidiosus. Correspondingly, there were differences in the morphology of the copulatory tubes of the females of the two species. In O. insidiosus, the organ was somewhat longer than in O. pumilio and oriented parallel to the abdominal midline, while the copulatory tube in O. pumilio tilted slightly towards the midline. Additionally, the copulatory tube for O. pumilio included a sclerotized basal mound that was not present in O. insidiosus. These morphological differences suggest that successful copulation between these species could be difficult. In contrast to conspecific matings, interspecific matings resulted in few or no eggs laid over a period of two weeks and no viable progeny. Comparison of the 18S ribosomal gene ITS-1 sequences between the two species demonstrated only 91% homology. When yolk protein contents were examined to determine whether reproductive physiology had shifted to full egg production, interspecifically mated females contained amounts of yolk protein comparable to that in fed, but unmated females; this was less than 10% of the yolk protein previously found in fed and conspecifically mated females. These findings together confirm that O. insidiosus and O. pumilio are indeed two separate species.</t>
  </si>
  <si>
    <t>WOS:000283753500002</t>
  </si>
  <si>
    <t>Sullivan, GT; Karaca, I; Ozman-Sullivan, SK; Kolarov, J</t>
  </si>
  <si>
    <t>Sullivan, G. T.; Karaca, I.; Ozman-Sullivan, S. K.; Kolarov, J.</t>
  </si>
  <si>
    <t>Ichneumonid (Hymenoptera) parasitoids of overwintering Hyphantria cunea (Drury) (Lepidoptera: Arctiidae) pupae in hazelnut plantations of the central Black Sea region of Turkey</t>
  </si>
  <si>
    <t>Overwintering pupae of the phytophagous lepidopteran pest Hyphantria cunea (Drury) (Lepidoptera: Arctiidae) were collected from 38 hazelnut (Corylus avellana L.) plantations in Samsun province, Turkey. Five species of ichneumonids, Virgichneumon dumeticola (Gravenhorst), V. albilineatus (Gravenhorst), Enicospilus ramidulus (L.), Pimpla rufipes(Miller) and one Gelis sp. were reared. Average parasitism was 0.13% and 2.33% for 2008 and 2009, respectively. Highest site parasitism was 14.9% and highest site diversity was 4 species. Virgichneumon dumeticola was the commonest species, with 73% of the total speciments. Virgichneumon albilineatus and E. ramidulus are reported for the first time from H. cunea, and V. albilineatus is also reported for the first time from Turkey. Gelis sp. is reported for the first time as a parasitoid of H. cunea in Turkey.</t>
  </si>
  <si>
    <t>Ozman-Sullivan, Sebahat/G-9704-2018</t>
  </si>
  <si>
    <t>Ozman-Sullivan, Sebahat/0000-0001-5240-8110</t>
  </si>
  <si>
    <t>10.11646/zootaxa.2608.1.5</t>
  </si>
  <si>
    <t>WOS:000281671600005</t>
  </si>
  <si>
    <t>Harano, T; Miyatake, T</t>
  </si>
  <si>
    <t>Harano, T.; Miyatake, T.</t>
  </si>
  <si>
    <t>Genetic basis of incidence and period length of circadian rhythm for locomotor activity in populations of a seed beetle</t>
  </si>
  <si>
    <t>Circadian rhythms are ubiquitous in a wide variety of organisms, although their genetic variation has been analyzed in only a few species. We found genetic differences in the circadian rhythm of adult locomotor activity among strains of the adzuki bean beetle, Callosobruchus chinensis, which differed in origin and have been maintained in isolation. All beetles in some strains clearly had free-running rhythms in constant darkness whereas most beetles in other strains were arrhythmic. The period of free-running rhythm varied from approximately 19 to 23 h between the strains. F-1 males from reciprocal crosses among strains with different periods of circadian rhythms had circadian periods that were intermediate between their parental strains. Segregation of the circadian rhythm appeared in the F-2 generation. These findings are consistent with the hypothesis that variation in the period length of circadian rhythm is explained by a major autosomal gene with additive effects and no dominance. This hypothesis was supported by the joint scaling test for the free-running period in the F-1 and F-2 generations. We discuss possible causes for genetic variation in circadian rhythm in the C. chinensis strains in terms of random factors and selection. Heredity (2010) 105, 268-273; doi:10.1038/hdy.2010.4; published online 10 February 2010</t>
  </si>
  <si>
    <t>Miyatake, Takahisa/B-1570-2011; Miyatake, Takahisa/B-6580-2017</t>
  </si>
  <si>
    <t>10.1038/hdy.2010.4</t>
  </si>
  <si>
    <t>WOS:000280998800004</t>
  </si>
  <si>
    <t>Shintani, Y; Numata, H</t>
  </si>
  <si>
    <t>Shintani, Yoshinori; Numata, Hideharu</t>
  </si>
  <si>
    <t>Photoperiodic response of larvae of the yellow-spotted longicorn beetle Psacothea hilaris after removal of the stemmata</t>
  </si>
  <si>
    <t>The role of the stemmata in photoperiodism has been examined in holometabolic insects, but the only reliable results in Coleoptera have been obtained in Leptocarabus kumagaii (Carabidae), the larvae of which do not respond to photoperiod without stemmata. In the present study, photoperiodism was examined in another coleopteran, Psacothea hilaris (Pascoe) (Cerambycidae), after surgical removal of the stemmata. Larvae reared under short-day conditions and transferred to long-day conditions on day 2 of the 5th instar pupated without further larval molts, whereas those continuously reared under short-day conditions underwent supernumerary molts and did not pupate. When the stemmata were removed on day 2 of the 5th instar, the larvae pupated under long-day conditions but did not do so under short-day conditions. However, under long-day conditions some underwent supernumerary molts before pupation. Larvae from which the sensilla trichodeum were removed showed a similar response to that of stemmata-deficient larvae, and larvae from which stemmata were removed at a younger stage (day 2 of the 4th instar) responded to photoperiod similarly to intact larvae. Thus, supernumerary molts under long-day conditions after removal of the stemmata were attributed to injury due to surgery, rather than a change in photoperiodic photoreception. Therefore, we conclude that larvae of P. hilaris show a photoperiodic response after removal of stemmata, in contrast to larvae of L kumagaii. (C) 2010 Published by Elsevier Ltd.</t>
  </si>
  <si>
    <t>10.1016/j.jinsphys.2010.03.010</t>
  </si>
  <si>
    <t>WOS:000281087500015</t>
  </si>
  <si>
    <t>Watari, Y; Tanaka, K</t>
  </si>
  <si>
    <t>Watari, Yasuhiko; Tanaka, Kazuhiro</t>
  </si>
  <si>
    <t>Interacting effect of thermoperiod and photoperiod on the eclosion rhythm in the onion fly, Delia antiqua supports the two-oscillator model</t>
  </si>
  <si>
    <t>Daily light and temperature cycles entrain adult eclosion rhythms in many insect species, but little is known about their interaction. We studied this problem in the onion fly, Delia antiqua. Pupae were subjected to various combinations of a photoperiod of 12L:12D and thermoperiods. The thermoperiods consisted of 12 h warm phase (W) and 12 h cool phase (C), giving a mean temperature of 25 degrees C with different temperature steps of 8,4 and 1 degrees C. As the phase relation of the two Zeitgebers was varied, the phase of eclosion rhythm was shifted, depending on the phase angle with the light cycle and the amplitude of the temperature cycle. When the temperature step in the thermoperiod was 8 degrees C (WC 29:21 degrees C), the eclosion rhythm was entrained mainly to thermoperiod rather than photoperiod. In the regime with a 4 degrees C temperature step (WC 27:23 degrees C), both thermoperiod and photoperiod affected eclosion rhythm, and a phase jump of the eclosion rhythm occurred when the warm phase of thermoperiod was delayed 15-18 h from light-on. In regimes with a 1 degrees C temperature step (WC 25.5:24.5 degrees C), the eclosion rhythm was completely entrained to photoperiod. The observed interacting effect of light and temperature cycle on the eclosion rhythm in D. antiqua can be explained by the two-oscillator model proposed by Pittendrigh and Bruce (1959). (C) 2010 Elsevier Ltd. All rights reserved.</t>
  </si>
  <si>
    <t>10.1016/j.jinsphys.2010.03.022</t>
  </si>
  <si>
    <t>WOS:000281087500024</t>
  </si>
  <si>
    <t>Wu, SB; Wang, MQ; Zhang, GA</t>
  </si>
  <si>
    <t>Wu, Sheng-Bing; Wang, Man-Qun; Zhang, Guoan</t>
  </si>
  <si>
    <t>Effects of putrescine on diapause induction and intensity, and post-diapause development of Helicoverpa armigera</t>
  </si>
  <si>
    <t>Effects of putrescine on diapause induction and intensity, and post-diapause development in Helicoverpa armigera (Hubner) (Lepidoptera: Noctuidae) from Wuhan, Hubei, China were studied in the laboratory at different temperatures and photoperiod conditions. The results showed a generally higher incidence of diapause in putrescine-feeding groups. Putrescine feeding distinctly restricted the development of non-diapause-destined and diapause-destined larvae, except at 0.01% putrescine concentration, which accelerated the development of larvae at 21 degrees C. Putrescine had no significant effect on the duration of diapause, although it inhibited the post-diapause development of pupae. Photoperiod played a different role in diapause induction and post-diapause development between 21 and 23 degrees C. Putrescine played a definite role in diapause induction and intensity, and post-diapause development in H. armigera, and a significant interaction between putrescine, photophase, and temperature is to be expected.</t>
  </si>
  <si>
    <t>10.1111/j.1570-7458.2010.01012.x</t>
  </si>
  <si>
    <t>WOS:000279531200011</t>
  </si>
  <si>
    <t>Mironidis, GK; Stamopoulos, DC; Savopoulou-Soultani, M</t>
  </si>
  <si>
    <t>Mironidis, G. K.; Stamopoulos, D. C.; Savopoulou-Soultani, M.</t>
  </si>
  <si>
    <t>Overwintering Survival and Spring Emergence of Helicoverpa armigera (Lepidoptera: Noctuidae) in Northern Greece</t>
  </si>
  <si>
    <t>Overwintering survival of Helicoverpa annigera (Hubner) was studied under field conditions during the winter of 2004-2005 and 2005-2006 to clarify whether a local population of this insect is established in northern Greece. Additionally, the postdiapause eclosion times of the overwintering generation was compared with adult male dynamics using pheromone traps. Our study supplies strong evidence that part, if not all, of the late-season generation of H armigera overwinters as diapausing pupa in northern Greece, suggesting that a local population exists in this area. Pupae enter diapause during September and October in response to declining temperatures and photoperiod. A limited number of degree-days in autumn prevented part of the population from developing to the diapausing pupal stage Larvae of H armigera that were placed in field conditions late in October were not able to pupate and died. The termination of diapause and the eclosion of adults in the following spring were determined by the local soil temperatures. Diapause terminated between mid-April and early May, and adult emergence occurred within a 4- to 6-wk period from late April to early June. Females emerged slightly earlier than the males. The emergence of 10, 25, 50, 75, and 90% of adults required 153, 199, 252, 303, and 347 DD, respectively Differences in timing and degree of overlap between adult emergence from the experimental population and pheromone trap catches suggests that the spring population of this species also includes immigrants.</t>
  </si>
  <si>
    <t>10.1603/EN09148</t>
  </si>
  <si>
    <t>WOS:000280654500002</t>
  </si>
  <si>
    <t>Agrawal, UR; Bajpai, N; Tewari, RR; Kurahashi, H</t>
  </si>
  <si>
    <t>Agrawal, Uma Rani; Bajpai, Neelam; Tewari, Raghav Ram; Kurahashi, Hiromu</t>
  </si>
  <si>
    <t>Cytogenetics of Flesh Flies of the Genus Boettcherisca (Sarcophagidae: Diptera)</t>
  </si>
  <si>
    <t>CYTOLOGIA</t>
  </si>
  <si>
    <t>The present study comprises a description of mitotic chromosomes and the distribution of AT-rich DNA in the complements of 9 species of flesh flies of the genus Boettcherisca, B. koimani, B. karnyi, B. nepalensis, B. invaria, B. septentrionalis, B. peregrina, B. timorensis, B. nathani and B. javanica. All the species have 12 chromosomes in their diploid complement with 5 pairs of meta/submetacentric autosomes and a pair of small dot-like sex chromosomes-XX in the females and XY in the males. Staining with fluorochrome DAPI/AMD reveals distinct fluorochrome bright areas on centromeric regions of some chromosomes of each species. However, the distributions of AT-rich heterochromatic areas do not follow any regular pattern among the 9 species.</t>
  </si>
  <si>
    <t>0011-4545</t>
  </si>
  <si>
    <t>10.1508/cytologia.75.149</t>
  </si>
  <si>
    <t>WOS:000283040800004</t>
  </si>
  <si>
    <t>Mercer, DR; Washburn, JO; Anderson, JR</t>
  </si>
  <si>
    <t>Mercer, David R.; Washburn, Jan O.; Anderson, John R.</t>
  </si>
  <si>
    <t>Vertical oviposition and Lambornella clarki (Ciliophora: Tetrahymenidae) dispersal by Aedes sierrensis (Diptera: Culicidae) in California</t>
  </si>
  <si>
    <t>Vertical stratification of treeholes used by mosquitoes may reflect resource quality or result from interspecific competition. Mosquitoes able to monopolize treeholes with optimal resources may be over-represented in the community. Aedes sierrensis, which is well adapted for the Mediterranean climate of California, has evolved in the absence of interspecific competition, so oviposition should reflect resource quality to a large extent. Artificial oviposition traps mounted at four canopy heights facing north or south on trees in a mixed-oak forest at four elevations of the Pacific Coastal Range were used to assess vertical ovipositional preferences by the western treehole mosquito. Natural dispersal of the ciliated protozoan parasite Lambornella clarki was similarly monitored. Gravid Ae. sierrensis showed no vertical stratification during egg laying in traps. Lambornella clarki were naturally dispersed at relatively low frequency into traps and persisted unless eliminated by larval predation. Aedes sierrensis is not currently constrained into occupying a subset of treeholes. However, invasion of its native range by competitive species may alter oviposition patterns. Journal of Vector Ecology 35 (1): 20-27. 2010.</t>
  </si>
  <si>
    <t>WOS:000278574900003</t>
  </si>
  <si>
    <t>Altermatt, F</t>
  </si>
  <si>
    <t>Altermatt, Florian</t>
  </si>
  <si>
    <t>Climatic warming increases voltinism in European butterflies and moths</t>
  </si>
  <si>
    <t>Climate change is altering geographical ranges, population dynamics and phenologies of many organisms. For ectotherms, increased ambient temperatures frequently have direct consequences for metabolic rates, activity patterns and developmental rates. Consequently, in many insect species both an earlier beginning and prolongation of seasonal duration occurred in parallel with recent global warming. However, from an ecological and evolutionary perspective, the number of generations (voltinism) and investment into each generation may be even more important than seasonality, since an additional generation per unit time may accelerate population growth or adaptation. Using a dataset extending back to the mid-nineteenth century, I report changes in the voltinism of butterfly and moth species of Central Europe. A significant proportion of 263 multi-voltine species showed augmented frequency of second and subsequent generations relative to the first generation in a warm period since 1980, and 44 species even increased the number of generations after 1980. Expected ecological consequences are diverse. Since multi-voltinism has been linked to insect outbreaks they include an increase in the abundance of herbivorous pests of agriculture and forestry. However, disruption of the developmental synchrony associated with multi-voltinism and host plant phenology may also reduce fitness, potentially having unexpected consequences for species of conservation concern. The ability of species to adapt evolutionarily to a changing environment may be facilitated by increased voltinism.</t>
  </si>
  <si>
    <t>Altermatt, Florian/0000-0002-4831-6958</t>
  </si>
  <si>
    <t>10.1098/rspb.2009.1910</t>
  </si>
  <si>
    <t>WOS:000275381900021</t>
  </si>
  <si>
    <t>Sisodia, S; Singh, BN</t>
  </si>
  <si>
    <t>Sisodia, Seema; Singh, Bashisth N.</t>
  </si>
  <si>
    <t>Influence of developmental temperature on cold shock and chill coma recovery in Drosophila ananassae: Acclimation and latitudinal variations among Indian populations</t>
  </si>
  <si>
    <t>Exposure of various Drosophila species to mild increase or decrease in temperature has consistently been shown to result in increased resistance to subsequent temperature extremes. We investigated cold tolerance in 45 Indian natural populations of Drosophila ananassae collected from all over India by monitoring the time taken by adults to recover from chill-coma after a treatment for 16 h at 4 C. Significant latitudinal and altitudinal differentiation was observed for chill coma recovery in D. ananassae. Chill-coma recovery was closely associated with local climatic factors like average annual temperature and relative humidity of origin of populations. Role of growth temperature on chill-coma recovery was also analyzed. In all cases, recovery time decreased when growth temperature was lowered and linear reaction norms were observed. Populations from higher latitudes were more cold resistance than low latitude populations. Our results also suggest that within species cold adaptation and response may vary with latitude as a consequence of direct or indirect effects of selection. Our study extends evidence for a higher cold tolerance in north Indian populations that seems to have evolved during the colonization of D. ananassae and supports the hypothesis of an adaptive response of plasticity to the experienced environment. (C) 2010 Elsevier Ltd. All rights reserved.</t>
  </si>
  <si>
    <t>10.1016/j.jtherbio.2010.01.001</t>
  </si>
  <si>
    <t>WOS:000276374100001</t>
  </si>
  <si>
    <t>Hoffmann, A. A.</t>
  </si>
  <si>
    <t>Physiological climatic limits in Drosophila: patterns and implications</t>
  </si>
  <si>
    <t>Physiological limits determine susceptibility to environmental changes, and can be assessed at the individual, population or species/lineage levels. Here I discuss these levels in Drosophila, and consider implications for determining species susceptibility to climate change. Limits at the individual level in Drosophila depend on experimental technique and on the context in which traits are evaluated. At the population level, evidence from selection experiments particularly involving Drosophila melanogaster indicate high levels of heritable variation and evolvability for coping with thermal stresses and aridity. An exception is resistance to high temperatures, which reaches a plateau in selection experiments and has a low heritability/evolvability when temperatures are ramped up to a stressful level. In tropical Drosophila species, populations are limited in their ability to evolve increased desiccation and cold resistance. Population limits can arise from trait and gene interactions but results from different laboratory studies are inconsistent and likely to underestimate the strength of interactions under field conditions. Species and lineage comparisons suggest phylogenetic conservatism for resistance to thermal extremes and other stresses. Plastic responses set individual limits but appear to evolve slowly in Drosophila. There is more species-level variation in lower thermal limits and desiccation resistance compared with upper limits, which might reflect different selection pressures and/or low evolvability. When extremes are considered, tropical Drosophila species do not appear more threatened than temperate species by higher temperatures associated with global warming, contrary to recent conjectures. However, species from the humid tropics may be threatened if they cannot adapt genetically to drier conditions.</t>
  </si>
  <si>
    <t>10.1242/jeb.037630</t>
  </si>
  <si>
    <t>WOS:000275002600009</t>
  </si>
  <si>
    <t>Emerson, KJ; Bradshaw, WE; Holzapfel, CM</t>
  </si>
  <si>
    <t>Emerson, Kevin J.; Bradshaw, William E.; Holzapfel, Christina M.</t>
  </si>
  <si>
    <t>Microarrays Reveal Early Transcriptional Events during the Termination of Larval Diapause in Natural Populations of the Mosquito, Wyeomyia smithii</t>
  </si>
  <si>
    <t>Background: The mosquito Wyeomyia smithii overwinters in a larval diapause that is initiated, maintained and terminated by day length (photoperiod). We use a forward genetic approach to investigate transcriptional events involved in the termination of diapause following exposure to long-days. Methods/Principal Findings: We incorporate a novel approach that compares two populations that differentially respond to a single day length. We identify 30 transcripts associated with differential response to day length. Most genes with a previously annotated function are consistent with their playing a role in the termination of diapause, in downstream developmental events, or in the transition from potentially oxygen-poor to oxygen-rich environments. One gene emerges from three separate forward genetic screens as a leading candidate for a gene contributing to the photoperiodic timing mechanism itself (photoperiodic switch). We name this gene photoperiodic response gene 1 (ppdrg1). WsPpdrg1 is up-regulated under long-day response conditions, is located under a QTL for critical photoperiod and is associated with critical photoperiod after 25 generations of recombination from a cross between extreme phenotypes. Conclusions: Three independent forward genetic approaches identify WsPpdrg1 as a gene either involved in the photoperiodic switch mechanism or very tightly linked to a gene that is. We conclude that continued forward genetic approaches will be central to understanding not only the molecular basis of photoperiodism and diapause, but also the evolutionary potential of temperate and polar animal populations when confronted with rapid climate change.</t>
  </si>
  <si>
    <t>e9574</t>
  </si>
  <si>
    <t>10.1371/journal.pone.0009574</t>
  </si>
  <si>
    <t>WOS:000275197200018</t>
  </si>
  <si>
    <t>Moczek, AP</t>
  </si>
  <si>
    <t>Moczek, Armin P.</t>
  </si>
  <si>
    <t>Phenotypic plasticity and diversity in insects</t>
  </si>
  <si>
    <t>Phenotypic plasticity in general and polyphenic development in particular are thought to play important roles in organismal diversification and evolutionary innovation. Focusing on the evolutionary developmental biology of insects, and specifically that of horned beetles, I explore the avenues by which phenotypic plasticity and polyphenic development have mediated the origins of novelty and diversity. Specifically, I argue that phenotypic plasticity generates novel targets for evolutionary processes to act on, as well as brings about trade-offs during development and evolution, thereby diversifying evolutionary trajectories available to natural populations. Lastly, I examine the notion that in those cases in which phenotypic plasticity is underlain by modularity in gene expression, it results in a fundamental trade-off between degree of plasticity and mutation accumulation. On one hand, this trade-off limits the extent of plasticity that can be accommodated by modularity of gene expression. On the other hand, it causes genes whose expression is specific to rare environments to accumulate greater variation within species, providing the opportunity for faster divergence and diversification between species, compared with genes expressed across environments. Phenotypic plasticity therefore contributes to organismal diversification on a variety of levels of biological organization, thereby facilitating the evolution of novel traits, new species and complex life cycles.</t>
  </si>
  <si>
    <t>10.1098/rstb.2009.0263</t>
  </si>
  <si>
    <t>WOS:000273703300005</t>
  </si>
  <si>
    <t>Goto, SG; Udaka, H; Ueda, C; Katagiri, C</t>
  </si>
  <si>
    <t>Goto, Shin G.; Udaka, Hiroko; Ueda, Chiaki; Katagiri, Chihiro</t>
  </si>
  <si>
    <t>Fatty acids of membrane phospholipids in Drosophila melanogaster lines showing rapid and slow recovery from chill coma</t>
  </si>
  <si>
    <t>We investigated the fatty acid compositions of phospholipids in Drosophila melanogaster lines showing rapid (CR), intermediate (CTL), or slow (CS) recovery from chill coma, which were established by artificial selection or by free recombination without selection. Compared to CTL, CS showed a low composition of dienoic acids and a small number of double bonds in the fatty acids. The ratio of unsaturated fatty acids and saturated fatty acids (UFAs/SFAs) was significantly lower in CS than in CTL. CR had higher monoenoic acid composition and lower dienoic acid composition than CTL. In addition, the amount of SFAs was lower and therefore the UFAs/SFAs ratio considerably higher in CR than in CTL. These changes in phospholipid fatty acids probably contributed to losing and maintaining the homeoviscosity of the cellular membranes in CS and CR, respectively, at low temperature and therefore produced their distinct phenotypes in recovery from chill coma. (C) 2009 Elsevier Inc. All rights reserved.</t>
  </si>
  <si>
    <t>1090-2104</t>
  </si>
  <si>
    <t>10.1016/j.bbrc.2009.12.053</t>
  </si>
  <si>
    <t>WOS:000273944700019</t>
  </si>
  <si>
    <t>A genetic perspective on insect climate specialists</t>
  </si>
  <si>
    <t>Many insects are climate specialists - restricted to a narrow range of latitudes, humidity conditions and/or altitudes. Yet there are also numerous climate generalists, whose distribution might span from the tropics to temperate areas. Comparisons of related insect species normally indicate that the resistance of species to climatic extremes and reproductive output under different climatic conditions match expectations based on their distributions. Yet these patterns do not ultimately explain why climate specialists and generalists have evolved over time. Three evolutionary hypotheses that are invoked to explain climate specialisation are (1) constraints arising from antagonistic pleiotropy (costs); (2) DNA decay due to mutational processes; and (3) the difficulty of adapting due to the requirement of multidimensional changes or because of gene flow. Here I outline these hypotheses, and consider predictions and supporting evidence from several sources including polymorphism studies, quantitative genetic studies, species comparisons and genomic comparisons. All three explanations are likely to contribute to climate specialisation and the DNA decay/multidimensional adaptation hypotheses deserve more consideration.</t>
  </si>
  <si>
    <t>10.1111/j.1440-6055.2010.00744.x</t>
  </si>
  <si>
    <t>WOS:000277913500001</t>
  </si>
  <si>
    <t>Green Accepted, Bronze</t>
  </si>
  <si>
    <t>Mitsui, H; Kimura, MT</t>
  </si>
  <si>
    <t>Mitsui, Hideyuki; Kimura, Masahito T.</t>
  </si>
  <si>
    <t>Distribution, abundance and host association of two parasitoid species attacking frugivorous drosophilid larvae in central Japan</t>
  </si>
  <si>
    <t>In central Japan Ganaspis xanthopoda and Asobara japonica commonly parasitize the larvae of frugivorous drosophilids, mainly in montane forests, and urban environments and small groves, respectively. These two parasitoids start reproduction about one month later than their host drosophilids, probably to avoid searching for hosts when host density is low in early spring. It is likely that the local variation in the abundance of these parasitoids and a temporal refuge for their hosts contribute to the persistence of this parasitoid-host community. The forest species, G. xanthopoda, parasitized at least three Drosophila species that are abundant in forests, supporting the hypothesis that parasitoids are better adapted to attack frequently-encountered host species. This parasitoid did not parasitize drosophilid species that are phylogenetically distantly-related to the three host species or less frequent in forests. Benefits of using such species as host would not exceed the costs of evolving virulence to them. Another parasitoid, A. japonica, parasitized various indigenous and exotic drosophilid species including those that it rarely encountered in the field. It is not clear why this species has such a wide host range.</t>
  </si>
  <si>
    <t>10.14411/eje.2010.061</t>
  </si>
  <si>
    <t>WOS:000284434300007</t>
  </si>
  <si>
    <t>Ohno, S; Miyagi, A; Ganaha-Kikumura, T; Gotoh, T; Kitashima, Y; Ooishi, T; Ando, T; Kijima, K; Futagami, K; Uesato, T; Yasuda, K</t>
  </si>
  <si>
    <t>Ohno, Suguru; Miyagi, Akiko; Ganaha-Kikumura, Tomoko; Gotoh, Tetsuo; Kitashima, Yasuki; Ooishi, Tsuyoshi; Ando, Tsunaki; Kijima, Keisuke; Futagami, Kazuyasu; Uesato, Takumi; Yasuda, Keiji</t>
  </si>
  <si>
    <t>Species composition of spider mites (Acari: Tetranychidae) on vegetables in Okinawa, southwestern Japan</t>
  </si>
  <si>
    <t>On the main islands of Japan and in Taiwan, the spider mites Tetranychus kanzawai and T urticae (green and red forms) are major pests on vegetable crops. The present study revealed that the dominant spider mite species injurious to vegetables in Okinawa, located between the main islands of Japan and Taiwan, differed from those in the two regions, providing important and fundamental information for controlling spider mites in Okinawa. T okinawanus was the most dominant species throughout Okinawa with the broadest host range, even though the species has been regarded as a non-pest to date. T piercei, which has similarly not been treated as a vegetable pest, was the second most dominant species with respect to frequency of occurrence and host range. T kanzawai and T urticae (green form) were comparable in the frequency of occurrence to T piercei in the northern part of Okinawa (Okinawa Islands), whereas they were scarce in the southern part (Sakishima Islands). As other less-dominant species, T ludeni, T neo-caledonicus and T pueraricola were found infesting several vegetable crops. T urticae (red form) was not found in this study.</t>
  </si>
  <si>
    <t>10.1303/aez.2009.627</t>
  </si>
  <si>
    <t>WOS:000274003400018</t>
  </si>
  <si>
    <t>Hinomoto, N; Higaki, T; Noda, T</t>
  </si>
  <si>
    <t>Hinomoto, Norihide; Higaki, Tomomi; Noda, Takashi</t>
  </si>
  <si>
    <t>Development of microsatellite markers for the minute pirate bug Orius sauteri (Poppius), and their cross-species amplification in O-minutus (L.) and O-strigicollis (Poppius) (Heteroptera: Anthocoridae)</t>
  </si>
  <si>
    <t>We developed 14 polymorphic microsatellite markers for the minute pirate bug Orius sauteri (Heteroptera: Anthocoridae), and tested them with five markers previously developed in O. strigicollis. Except at one locus from O. strigicollis, we obtained amplified fragments from a field population of O. sauteri. The number of alleles ranged from 2 to 14, and observed heterozygosity ranging from 0.000 to 0.900. The observed heterogeneity was negatively correlated with null allele frequencies. Linkage disequilibrium was detected in three pairs of loci. The 19 microsatellite loci were also tested for amplification and polymorphism in two congeneric species, O. minutus and O. strigicollis. Markers could be amplified at many loci, although null allele frequencies were higher in cross-species amplification than in intra-specific amplification. These microsatellite markers will be used in studies of genetic diversity in these species.</t>
  </si>
  <si>
    <t>HINOMOTO, Norihide/K-8828-2012; Noda, Takashi/O-2168-2019</t>
  </si>
  <si>
    <t xml:space="preserve">HINOMOTO, Norihide/0000-0001-9767-3225; </t>
  </si>
  <si>
    <t>10.1303/aez.2009.635</t>
  </si>
  <si>
    <t>WOS:000274003400019</t>
  </si>
  <si>
    <t>Hinomoto, N; Nagamori, S; Kakimoto, K; Shimizu, T; Higaki, T; Muraji, M; Noda, T; Kawasaki, K</t>
  </si>
  <si>
    <t>Hinomoto, Norihide; Nagamori, Shigeyuki; Kakimoto, Kazuki; Shimizu, Toru; Higaki, Tomomi; Muraji, Masahiko; Noda, Takashi; Kawasaki, Kenjiro</t>
  </si>
  <si>
    <t>Molecular Identification and Evaluation of Orius species (Heteroptera: Anthocoridae) as Biological Control Agents</t>
  </si>
  <si>
    <t>Orius strigicollis is a predatory bug that attacks small arthropods, such as thrips, and augmentative release of commercial strains has been widely conducted in greenhouses in Japan. The accurate evaluation of its effectiveness is essential for successful biological control programs. However, because Orius species occur naturally in the field, it is difficult to discriminate O. strigicollis from other Orius species. Furthermore, it is necessary to discriminate commercial strains of O. strigicollis from field populations. In this review, we introduce two types of molecular procedures: (1) a multiplex polymerase chain reaction technique to identify Japanese Orius species, and (2) microsatellite DNA markers that can be used to measure genetic diversity within populations of O. strigicollis and to discriminate field and commercial strains. The usefulness of molecular ecological approaches is also discussed.</t>
  </si>
  <si>
    <t>10.6090/jarq.43.281</t>
  </si>
  <si>
    <t>WOS:000275436600002</t>
  </si>
  <si>
    <t>Kellermann, V; van Heerwaarden, B; Sgro, CM; Hoffmann, AA</t>
  </si>
  <si>
    <t>Kellermann, Vanessa; van Heerwaarden, Belinda; Sgro, Carla M.; Hoffmann, Ary A.</t>
  </si>
  <si>
    <t>Fundamental Evolutionary Limits in Ecological Traits Drive Drosophila Species Distributions</t>
  </si>
  <si>
    <t>Species that are habitat specialists make up much of biodiversity, but the evolutionary factors that limit their distributions have rarely been considered. We show that in Drosophila, narrow and wide ranges of desiccation and cold resistance are closely associated with the distributions of specialist and generalist species, respectively. Furthermore, our data show that narrowly distributed tropical species consistently have low means and low genetic variation for these traits as compared with those of widely distributed species after phylogenetic correction. These results are unrelated to levels of neutral variation. Thus, specialist species may simply lack genetic variation in key traits, limiting their ability to adapt to conditions beyond their current range. We predict that such species are likely to be constrained in their evolutionary responses to future climate changes.</t>
  </si>
  <si>
    <t>Hoffmann, Ary/R-2972-2019; Sgro, Carla/A-2495-2010; Kellermann, Vanessa/C-3908-2011; Sgro, Carla/G-5166-2010; Hoffmann, Ary/C-2961-2011; van Heerwaarden, Belinda/A-4515-2012</t>
  </si>
  <si>
    <t>Hoffmann, Ary/0000-0001-9497-7645; van Heerwaarden, Belinda/0000-0003-2435-2900</t>
  </si>
  <si>
    <t>10.1126/science.1175443</t>
  </si>
  <si>
    <t>WOS:000269523200037</t>
  </si>
  <si>
    <t>Shintani, Y</t>
  </si>
  <si>
    <t>Shintani, Yoshinori</t>
  </si>
  <si>
    <t>Artificial selection for responsiveness to photoperiodic change alters the response to stationary photoperiods in maternal induction of egg diapause in the rice leaf bug Trigonotylus caelestialium</t>
  </si>
  <si>
    <t>Female adults of the rice leaf bug Trigonotylus caelestialium (Kirkaldy) (Heteroptera: Miridae) produce non-diapause eggs under long-day conditions, whereas they produce diapause eggs under short-day conditions. These egg-production modes change following a photoperiodic change from long-day to short-day conditions or vice versa, with individual variations in responsiveness shown in the time from the photoperiodic change to the mode change. Strains of this insect with higher or lower responsiveness to photoperiodic change were established after several generations of selection, indicating that the individual variation has a genetic basis. The selected strains that were more responsive and less responsive to one photoperiodic change were found to be less responsive and more responsive to the opposite photoperiodic change, respectively, indicating a significant negative correlation between responsiveness to reciprocal photoperiodic changes. The selected strains also had a significantly different incidence of diapause-egg producers in stationary photoperiods compared to a non-selected strain, showing that selections for responsiveness to photoperiodic change were essentially the same as selections for a higher or lower incidence of diapause-egg producers. These results indicate that responsiveness to photoperiodic change is one aspect of the tendency to produce diapause or non-diapause eggs. (C) 2009 Published by Elsevier Ltd.</t>
  </si>
  <si>
    <t>10.1016/j.jinsphys.2009.05.009</t>
  </si>
  <si>
    <t>WOS:000269032300009</t>
  </si>
  <si>
    <t>Vitek, CJ; Livdahl, T</t>
  </si>
  <si>
    <t>Vitek, Christopher J.; Livdahl, Todd</t>
  </si>
  <si>
    <t>Hatch Plasticity in Response to Varied Inundation Frequency in Aedes albopictus</t>
  </si>
  <si>
    <t>Eggs of container-breeding mosquitoes are able to withstand drought conditions as an egg and hatch when submerged. Frequent rainfall can be simulated by frequent submersion, and drought conditions can be simulated by infrequent Submersion. We examined the hatch response of Aedes albopictus (Skuse) eggs to simulated drought conditions. Ae. albopictus eggs from a strain originating outside Kobe, Japan, were subjected to one of three treatments; high-frequency hatch stimulation consisting of submerging the eggs in a nutrient broth mixture every 3 d, low-frequency batch stimulation consisting of submerging the eggs every 7 d, and delayed high-frequency hatch stimulation. Eggs that were subjected to lower-frequency stimulation showed a significant decrease in batch delay, which,vas the opposite of the predicted response. This decrease in hatch delay may be an example of hatch plasticity in response to drought conditions. This response could not be explained as a result of the difference in the ages of the eggs on any given stimulus. A decreased hatch delay response to potential drought conditions combined with rapid larval development may enable Ae. albopictus, whose eggs are not as desiccation resistant as some other container-breeding mosquitoes, to survive extended drought.</t>
  </si>
  <si>
    <t>10.1603/033.046.0406</t>
  </si>
  <si>
    <t>WOS:000267623800007</t>
  </si>
  <si>
    <t>Length variation in a specific region of the period gene correlates with differences in pupal diapause incidence in the flesh fly, Sarcophaga bullata</t>
  </si>
  <si>
    <t>We report differences in the length of a specific region of the circadian clock gene period (per) that correlate with different capacities for pupal diapause in the flesh fly, Sarcophaga bullata. The conspicuous difference is located in a region we refer to as the putative C-terminal photoperiodic (CP) region. The length of the CP region correlates inversely with the incidence of diapause. A deletion of 33 amino acids in this region correlates with a significant increase in the incidence of diapause, from 78.1% to 93.0%. and an insertion of 9 amino acids in the same area correlates with a drop in the diapause incidence to 4.0%. This correlation suggests a possible functional role for this region of per in photoperiodism. (C) 2009 Elsevier Ltd. All rights reserved.</t>
  </si>
  <si>
    <t>10.1016/j.jinsphys.2009.01.005</t>
  </si>
  <si>
    <t>WOS:000265961700005</t>
  </si>
  <si>
    <t>Complications of complexity: integrating environmental, genetic and hormonal control of insect diapause</t>
  </si>
  <si>
    <t>TRENDS IN GENETICS</t>
  </si>
  <si>
    <t>Understanding gene interaction and pleiotropy are long-standing goals of developmental and evolutionary biology. We examine the genetic control of diapause in insects and show how the failure to recognize the difference between modular and gene pleiotropy has confounded our understanding of the genetic basis of this important phenotype. This has led to complications in understanding the role of the circadian clock in the control of diapause in Drosophila and other insects. We emphasize three successive modules - each containing functionally related genes-that lead to diapause: photoperiodism, hormonal events and diapause itself. Understanding the genetic basis for environmental control of diapause has wider implications for evolutionary response to rapid climate change and for the opportunity to observe evolutionary change in contemporary time.</t>
  </si>
  <si>
    <t>0168-9525</t>
  </si>
  <si>
    <t>10.1016/j.tig.2009.03.009</t>
  </si>
  <si>
    <t>WOS:000266524300005</t>
  </si>
  <si>
    <t>Ito, K</t>
  </si>
  <si>
    <t>Ito, Katsura</t>
  </si>
  <si>
    <t>Does artificial selection on diapause incidence cause correlational changes in other life-history traits? Case study in a spider mite population</t>
  </si>
  <si>
    <t>Theoretical studies suggest that the timing of entering hibernation by arthropods has large effects on long-term fitness, incurring strong selection pressure on diapause attributes every year. On the other hand, diapause attributes are often genetically correlated with other important life-history traits such as fecundity or development time. To understand the evolutionary process of life cycle formation, there is a need to investigate not only diapause attributes themselves but also their genetic association with other life-history traits. The Kanzawa spider mite, Tetranychus kanzawai Kishida (Acari: Tetranychidae), is a small herbivore that lives on the undersurface of host plant leaves. This mite has been investigated for the mode of inheritance of diapause attributes, but scarcely for genetic correlations with other life-history traits. Here, I investigated whether diapause proneness, measured as the proportion of diapausing females under short-day conditions, is genetically correlated with fecundity or development time under long-day conditions using artificial selection experiments. Diapause incidence responded to the selection for both increasing and decreasing directions, suggesting that high genetic variance in diapause proneness is maintained in the study population. However, the change in proportion of diapausing females during the selection period was not associated with responses in fecundity or development time. These results suggest that diapause proneness and other life-history traits have different genetic backgrounds, and thus diapause proneness may freely evolve without being constrained by changes in other life-history traits.</t>
  </si>
  <si>
    <t>10.1111/j.1570-7458.2008.00819.x</t>
  </si>
  <si>
    <t>WOS:000263036100007</t>
  </si>
  <si>
    <t>Raisanen, L; Roininen, E; Liimatainen, JO</t>
  </si>
  <si>
    <t>Raisanen, L.; Roininen, E.; Liimatainen, J. O.</t>
  </si>
  <si>
    <t>Characterization of novel microsatellites from Drosophila transversa</t>
  </si>
  <si>
    <t>We investigated a partial genomic library of Drosophila transversa for microsatellites and developed 12 markers for genetic analyses. This is the first time that microsatellite primers from the quinaria species group have been described. Four loci were cross-amplified in D. phalerata. Nine out of the 12 microsatellite markers developed are likely to be on the X chromosome.</t>
  </si>
  <si>
    <t>10.1111/j.1755-0998.2008.02497.x</t>
  </si>
  <si>
    <t>WOS:000263333100044</t>
  </si>
  <si>
    <t>Kobayashi, T; Osakabe, M</t>
  </si>
  <si>
    <t>Kobayashi, Takeo; Osakabe, Mh.</t>
  </si>
  <si>
    <t>Pre-winter copulation enhances overwintering success of Orius females (Heteroptera: Anthocoridae)</t>
  </si>
  <si>
    <t>The majority of insects that overwinter in the adult stage copulate post-winter. Some such insects copulate not only post-winter, but also pre-winter and/or during winter. In Orius species, only females overwinter. As they have no chance to copulate post-winter, they do so pre-winter. We expected pre-winter copulation to be associated with increased survival of females during overwintering; therefore, we tested the effects of pre-winter copulation on winter survival in females of three Orius species, O. sauteri, O. nagaii and O. strigicollis. Under semi-field conditions, clear differences in overwintering survival were observed between copulated and virgin females in the late overwintering period. Overwintering success of copulated females was higher than that of virgin females; however, copulation frequency did not affect winter survival of females. With regard to the mechanism increasing winter survival, two possible explanations arose from this study. The first is the donation of nutrients from males through copulation, and the second is that copulation affects diapause syndrome and/or behavioral changes in females.</t>
  </si>
  <si>
    <t>Osakabe, Masahiro/H-8587-2019</t>
  </si>
  <si>
    <t>10.1303/aez.2009.47</t>
  </si>
  <si>
    <t>WOS:000265228100006</t>
  </si>
  <si>
    <t>Yamasaki, A; Shimizu, K; Fujisaki, K</t>
  </si>
  <si>
    <t>Yamasaki, Azusa; Shimizu, Ken; Fujisaki, Kenji</t>
  </si>
  <si>
    <t>Effect of Host Plant Part on Larval Body-Color Polymorphism in Helicoverpa armigera (Lepidoptera: Noctuidae)</t>
  </si>
  <si>
    <t>Larvae of Helicoverpa armigera (Hubner) (Lepidoptera: Noctuidae), exhibit a body-color polymorphism that is most distinct in the final instar. Larval coloration was investigated in relation to the effects of host plant diet. Larval coloration was strongly influenced by the plant parts on which larvae fed; larvae that fed on leaves exhibited a higher frequency of green coloration than larvae that fed on flowers and fruit. This pattern also was exhibited in full sibling larvae that had uniform genetic background. Larval performance in terms of survival, developmental period, and pupal weight was better in larvae reared on fruit than in those reared on leaves. Our results suggest that larval coloration was determined primarily by the portion of the plant upon which larvae were reared. Larvae also had a certain degree of plastic response to the diet change, which indicates larvae can adjust body color as they change the part of the host plant where they feed. Although the adaptive consequence of similar body color to plant part is still unknown, diet-induced body-color polymorphism in H. armigera might have some role in helping larvae avoid visual predation.</t>
  </si>
  <si>
    <t>10.1603/008.102.0108</t>
  </si>
  <si>
    <t>WOS:000262387900008</t>
  </si>
  <si>
    <t>Thakurdas, P; Sharma, S; Vanlalhriatpuia, K; Sinam, B; Chib, M; Shivagaje, A; Joshi, D</t>
  </si>
  <si>
    <t>Thakurdas, Pooja; Sharma, Shweta; Vanlalhriatpuia, Keny; Sinam, Boynao; Chib, Meenakshi; Shivagaje, Ashok; Joshi, Dilip</t>
  </si>
  <si>
    <t>LIGHT AT NIGHT ALTERS THE PARAMETERS OF THE ECLOSION RHYTHM IN A TROPICAL FRUIT FLY, DROSOPHILA JAMBULINA</t>
  </si>
  <si>
    <t>We investigated the effects of natural light at night (LAN) in the field and artificial LAN in the laboratory on the circadian rhythm of pupal eclosion in a tropical wild type strain of Drosophila jambulina captured at Galle, Sri Lanka (6.1 degrees N, 80.2 degrees E). The influence of natural LAN, varying in intensity from 0.004 lux (starlight intensity) to 0.45 lux (moonlight intensity), on the entrainment pattern of the circadian rhythm of eclosion at 25 degrees +/- 0.5 degrees C was examined by subjecting the mixed-aged pupae to natural cycles of light and darkness at the breeding site of this strain in the field. The eclosion peak was similar to 2 h prior to sunrise, and the 24 h rhythmicity was the most robust. Effects of artificial LAN at 25 degrees +/- 0.5 degrees C were determined in the laboratory by subjecting pupae to LD 12: 12 cycles in which the light intensity of the photophase was 500 lux in all LD cycles, while that of the scotophase was either 0 lux (complete darkness, DD), 0.5, 5, or 50 lux. In the 0 lux LAN condition (i.e., the control experiment), the eclosion peak was similar to 2 h after lights-on, and the 24 h eclosion rhythm was not as strong as in the 0.5 lux LAN condition. The entrainment pattern in 0.5 lux LAN was strikingly similar to that in the field, as the 0.5 lux LAN condition is comparable to the full moonlight intensity in the tropics. LAN at 0.5 lux dramatically altered both parameters of entrainment, as the eclosion peak was advanced by similar to 4 h and the 24 h eclosion rhythm was better than that of the control experiment. LAN at 5 lux, however, resulted in a weak eclosion rhythm that peaked in the subjective forenoon. Interestingly, the 50 lux LAN condition rendered the eclosion events unambiguously arrhythmic. After-effects of LAN on the period (tau) of the free-running rhythm and the nature of eclosion rhythm were also determined in DD by a single LD 12: 12 to DD transfer. After-effects of the LAN intensity were observed on both the tau and nature of the eclosion rhythm in all four experiments. Pupae raised in 0.5 lux LAN exhibited the shortest tau (20.6 +/- 0.2 h, N = 11 for this and subsequent values) and the most robust rhythm, while pupae raised in 50 lux LAN had the longest tau (29.5 +/- 0.2 h) and weakest rhythm in DD. Thus, these results demonstrate the intensity of LAN, varying from 0 to 50 lux, profoundly influences the parameters of entrainment as well as free-running rhythmicity of D. jambulina. Moreover, the observed arrhythmicity in LD 12: 12 cycles caused by the 50 lux LAN condition appeared to be the masking effect of relatively bright light at night, as the LD 12: 12 to DD transfer restored the rhythmicity, although it was rather weak. (Author correspondence: drdsjoshi08@gmail.com)</t>
  </si>
  <si>
    <t>10.3109/07420520903529765</t>
  </si>
  <si>
    <t>WOS:000279983800005</t>
  </si>
  <si>
    <t>Gotoh, T; Araki, R; Boubou, A; Migeon, A; Ferragut, F; Navajas, M</t>
  </si>
  <si>
    <t>Gotoh, Tetsuo; Araki, Ryouji; Boubou, Angham; Migeon, Alain; Ferragut, Francisco; Navajas, Maria</t>
  </si>
  <si>
    <t>EVIDENCE OF CO-SPECIFICITY BETWEEN TETRANYCHUS EVANSI AND TETRANYCHUS TAKAFUJII (ACARI: PROSTIGMATA, TETRANYCHIDAE): COMMENTS ON TAXONOMIC AND AGRICULTURAL ASPECTS</t>
  </si>
  <si>
    <t>Using a combination of the cytochrome oxidase subunit I gene (COI) and internal transcribed spacer (ITS) sequence information, cross-breeding, and morphological criteria, the taxonomic status of Tetranychus takafujii was reassessed. Described from Japan and very close to Tetranychus evansi, only the male empodium II separated the two species. Six T. evansi samples collected in Brazil, France, Kenya, Spain (including the Canary Islands), Taiwan, and two samples from Japan previously species-identified as T. takafujii, were examined. DNA sequences consistently divide the samples into two groups: group I held the mites from Brazil and France and group II contained the remaining samples of T. evansi together with the two mites collected in Japan. Likewise, cross-breeding experiments detected the same two groups that were reproductively partially incompatible. However, the Japanese samples were completely compatible with the rest of the group II T. evansi samples. The empodium II shape failed to distinguish consistently between the T. evansi and T. takafujii samples, but rather highlighted its variability, questioning its utility for separating these taxa. Congruent results support the co-specificity of the two taxa. It is concluded that T. takafuji is a junior synonym of T. evansi.</t>
  </si>
  <si>
    <t>Ferragut, Francisco/0000-0003-1545-6011</t>
  </si>
  <si>
    <t>PII 917917912</t>
  </si>
  <si>
    <t>10.1080/01647950903431156</t>
  </si>
  <si>
    <t>WOS:000274347200005</t>
  </si>
  <si>
    <t>Kroon, A; Veenendaal, RL; Bruin, J; Egas, M; Sabelis, MW</t>
  </si>
  <si>
    <t>Kroon, Annemarie; Veenendaal, Rene L.; Bruin, Jan; Egas, Martijn; Sabelis, Maurice W.</t>
  </si>
  <si>
    <t>Sleeping with the enemy-predator-induced diapause in a mite</t>
  </si>
  <si>
    <t>Diapause in arthropods is a physiological state of dormancy that is generally thought to promote survival during harsh seasons and dispersal, but it may also serve to avoid predation in space and time. Here, we show that predation-related odours induce diapause in female adult spider mites. We argue that this response allows them to move into an area where they are free of enemies, yet forced to survive without food. Spider mites are specialised leaf feeders, but-in late summer-they experience severe predation on leaves. Hence, they face a dilemma: to stay on the leaf and risk being eaten or to move away from the leaf and risk death from starvation and thirst. Female two-spotted spider mites solve this dilemma by dramatically changing their physiology when exposed to predation-associated cues. This allows them to disperse away from leaves and to survive in winter refuges in the bark of trees or in the soil. We conclude that the mere presence of predation-associated cues causes some herbivorous mites to seek refuge, thereby retarding the growth rate of the population as a whole: a trait-mediated indirect effect that may have consequences for the stability of predator-prey systems and for ecosystem structure.</t>
  </si>
  <si>
    <t>10.1007/s00114-008-0442-4</t>
  </si>
  <si>
    <t>WOS:000260293100013</t>
  </si>
  <si>
    <t>Balashov, SV; Kipyatkov, VE</t>
  </si>
  <si>
    <t>Balashov, S. V.; Kipyatkov, V. E.</t>
  </si>
  <si>
    <t>Study of Intrapopulational Variability of Duration and Temperature Norms of Development of the Linden Bug Pyrrhocoris apterus (Heteroptera, Pyrrhocoridae)</t>
  </si>
  <si>
    <t>The existence of significant variability in duration and temperature norms of development between families within insect populations has been shown for the first time. This variability is inferfamily and therefore has genetic ground. Revealed for the first time is the statistically significant positive correlation between the regression coefficient of the development rate for temperature and the temperature threshold for development of eggs and larvae from different families. The greater the slope of the regression line of the development rate for temperature, the higher the temperature threshold value in this particular family. These results demonstrate for the first time the existence of genetic co-variation between the regression coefficient and the temperature threshold within the insect populations. It is suggested that the source of the interpopulational and interspecies changes in the temperature reaction norms of the insect development might be the intrapopulational hereditary variability of the development duration, regression coefficient, and the development threshold, this variability being an object of natural selection. It was shown that in all studied families and populations the values of the linear regression coefficient of development rates For temperature in eggs of the linden bug Pyrrhocoris apterus were markedly and statistically significantly higher, while the temperature threshold values-lower as compared with the corresponding parameters in larvae. These results obviously are in contradiction with the concept of the "isomorphism of development rates," (Jarosik et al., 2002), according to which the development threshold for all life cycle stages of a species should be the same, whereas only slopes of the regression lines of the development rate for temperature can differ. For the first time the absence of genetic covariation has been shown between the temperature norms of development of different life cycle stages of the species-eggs and larvae. This means that the regression coefficient as well as the sum of the degree-days and the development threshold in eggs and larvae are inherited independently and therefore they can be independently changed in evolution in correspondence with specific environmental conditions, under which these life cycle stages take place.</t>
  </si>
  <si>
    <t>Balashov, Sergey/B-1250-2015</t>
  </si>
  <si>
    <t>Balashov, Sergey/0000-0002-0392-7317</t>
  </si>
  <si>
    <t>10.1134/S0022093008060069</t>
  </si>
  <si>
    <t>WOS:000263929400006</t>
  </si>
  <si>
    <t>Oksanen, Jari/P-4254-2019; Oksanen, Jari/A-5236-2013; Valimaki, Panu/H-5367-2012</t>
  </si>
  <si>
    <t>Collinge, JE; Anderson, AR; Weeks, AR; Johnson, TK; McKechnie, SW</t>
  </si>
  <si>
    <t>Collinge, J. E.; Anderson, A. R.; Weeks, A. R.; Johnson, T. K.; McKechnie, S. W.</t>
  </si>
  <si>
    <t>Latitudinal and cold-tolerance variation associate with DNA repeat-number variation in the hsr-omega RNA gene of Drosophila melanogaster</t>
  </si>
  <si>
    <t>An 8-bp deletion in the hsr-omega heat-stress gene of Drosophila melanogaster has previously been associated with latitude, and with heat tolerance that decreases with latitude. Here we report a second polymorphic site, at the 30-end of hsr-omega, at which multiple alleles segregate in natural populations for copy number of a similar to 280 bp tandem repeat. On each of 3 consecutive years (2000, 2001 and 2002) among populations sampled along the Australian eastern coast, repeat number was negatively associated with latitude. Neither altitudinal association was detected in 2002 when five high-altitude sites were included, nor was a robust association detected with local temperature or rainfall measures. Although in a large number of family lines, derived from a population located centrally in the latitudinal transect, no association between hsr-omega repeat number and heat tolerance occurred, a negative association of repeat number with cold tolerance was detected. As cold tolerance also exhibits latitudinal clines we examined a set of cold-tolerant populations derived by selection and found both reduced repeat number and low constitutive levels of the omega-n repeat-bearing transcript. In a sample from the central population, linkage disequilibrium was measured between repeat number and linked markers that also cline latitudinally. However, such disequilibrium could not account for the cline in repeat number or tolerance associations. Finally, during adult recovery from cold exposure a large increase occurred in tissue levels of the omega-c transcript. Together these data suggest that a latitudinal cline in hsr-omega repeat number influences cold-tolerance variation in this species.</t>
  </si>
  <si>
    <t>Anderson, Alisha R/C-1499-2008</t>
  </si>
  <si>
    <t>Anderson, Alisha R/0000-0001-7013-116X; Weeks, Andrew/0000-0003-3081-135X; Johnson, Travis/0000-0001-6846-9313</t>
  </si>
  <si>
    <t>10.1038/hdy.2008.57</t>
  </si>
  <si>
    <t>WOS:000258598400007</t>
  </si>
  <si>
    <t>Kurban, A; Yoshida, H; Izumi, Y; Sonoda, S; Tsumuki, H</t>
  </si>
  <si>
    <t>Kurban, Anwar; Yoshida, Hideya; Izumi, Yohei; Sonoda, Shoji; Tsumuki, Hisaaki</t>
  </si>
  <si>
    <t>Cold hardiness and sugar content in photo-insensitive individuals of the cotton bollworm Helicoverpa armigera</t>
  </si>
  <si>
    <t>A proportion of Helicoverpa armigera collected from fields in Okayama Prefecture (Western Japan; 34.6 degrees N. 134.1 degrees E) does not enter diapause when reared under a short days at 20 degrees C during the larval stages. However, diapause in such photo-insensitive individuals call be induced when they are reared at moderately low temperatures, Such as 15 degrees C. regardless of photoperiod. To determine whether such photo-insensitive individuals can survive overwintering in fields, the present study compares the cold hardiness and sugar content between nondiapausing and diapausing pupae of photo-insensitive individuals selected over several generations at 20 degrees C under a short day photoperiod (LD 10 : 14 h). Diapausing and nondiapausing, pupae are obtained under the short days by rearing at 15 and 20 degrees C, respectively, during larval and pupal stages. These pupae are stepwise acclimated at a reduction of 5 degrees C every 5 days to 0 degrees C. Maximum survival periods, of nondiapausing and diapausing pupae at 0 degrees C are approximately 30 and 90 days, respectively. Trehalose content in diapausing pupae increases, reaches a maximum level (1.95 mg 100 mg(-1) in males and 2.1 mg 100mg(-1) in females) 28days after exposure to 0 degrees C and then decreases. On the other hand, glucose content in diapausing pupae increases (maximum level: 0.32 mg 100 mg(-1) in males and 0.21 mg 100 mg(-1) in females) with decreasing trehalose content 42 days after exposure to 0 degrees C. The decrease in trehalose content and the increase in glucose content may be linked to termination of diapause in H. armigera. These results suggest that, in Japan, the photo-insensitive individuals call only survive in the mild winters of southern regions. and not in the severe winters of northern regions.</t>
  </si>
  <si>
    <t>10.1111/j.1365-3032.2008.00630.x</t>
  </si>
  <si>
    <t>WOS:000259301700011</t>
  </si>
  <si>
    <t>Loxdale, HD</t>
  </si>
  <si>
    <t>Loxdale, Hugh D.</t>
  </si>
  <si>
    <t>The nature and reality of the aphid clone: genetic variation, adaptation and evolution</t>
  </si>
  <si>
    <t>1 When aphid clones and clonality are discussed, it is still often said that they are 'genetically identical', a statement for which there is no direct evidence, and certainly not for the entire genome. By contrast, there is a growing body of empirical data from the application of high resolution molecular (DNA) markers that aphid asexual lineages rapidly mutate and that, in some documented cases, this variation is selectable, either positively or negatively. 2 Although it is true that, in enclosed conditions (e.g. laboratory or field cage), a so-called clone as defined as the asexual progeny of a single foundress may be traceable, this is rarely if ever possible in the field without the use of genetic markers, and even then, usually only at a relatively few loci (multilocus genotypes, 'MLGs'). 3 The continued use of the term clone without qualification of its true nature and the reality of its interesting biology is likely to hamper a proper understanding of the ecology and evolution of these insects (which are interesting in their own right because of their complex life histories, but also because they are important as major pests globally, both by causing direct feeding damage and by transmitting pathogenic plant viruses and thereby leading to huge economic losses in the agricultural, horticultural and forestry industries). 4 In this short review, I provide evidence of what is now known about aphid clonality after the widespread use of molecular markers, comprising information mainly gained within the last 15 years or so. 5 The data demonstrate widespread adaptation and evolution, sometimes involving introgression and hybridization. Because of this new knowledge, our ideas of what constitutes a clone are in need of serious re-evaluation.</t>
  </si>
  <si>
    <t>10.1111/j.1461-9563.2008.00364.x</t>
  </si>
  <si>
    <t>WOS:000254926900002</t>
  </si>
  <si>
    <t>Udaka, H; Numata, H</t>
  </si>
  <si>
    <t>Udaka, Hiroko; Numata, Hideharu</t>
  </si>
  <si>
    <t>Short-day and low-temperature conditions promote reproductive maturation in the terrestrial slug, Lehmannia valentiana</t>
  </si>
  <si>
    <t>Terrestrial slugs (Lehmannia valentiana) collected from a held in Osaka, southwestern Japan, were reared under long-day (16-h light and 8-h darkness, LID 16:8) or short-day conditions (LD 12:12) at 15, 20, or 25 degrees C for 60 days. Slugs reared under short-day conditions were heavier than those reared under long-day conditions; however, slugs reared at 15 degrees C gained more weight regardless of the photoperiodic condition. Gonads were significantly heavier under short-day conditions than under long-day conditions, and oogenesis and spermatogenesis were also induced under short-day conditions. Under short-day conditions, reproductive maturation was suppressed at 25 degrees C as compared with 15 and 20 degrees C, whereas under longday conditions, lower temperatures induced reproductive maturation. In contrast, slugs reared under short-day conditions at 20 degrees C from the time of hatching gained more weight than those reared under long-day conditions at the same temperature. Moreover, short-day conditions induced reproductive maturation, similar to that observed in the field-collected slugs. In conclusion, short-day and low-temperature conditions promoted growth and reproductive maturation, whereas long-day and high-temperature conditions suppressed them in L. valentiana. Thus, L. valentiana reproduces from late autumn to spring in Osaka. (C) 2008 Elsevier Inc. All rights reserved.</t>
  </si>
  <si>
    <t>10.1016/j.cbpa.2008.03.007</t>
  </si>
  <si>
    <t>WOS:000256499700013</t>
  </si>
  <si>
    <t>Parkash, R; Sharma, V; Kalra, B</t>
  </si>
  <si>
    <t>Parkash, Ravi; Sharma, Vineeta; Kalra, Bhawna</t>
  </si>
  <si>
    <t>Climatic adaptations of body melanisation in Drosophila melanogaster from Western Himalayas</t>
  </si>
  <si>
    <t>FLY</t>
  </si>
  <si>
    <t>We investigated population divergence in body melanisation in wild samples of Drosophila melanogaster across an elevational gradient (512-2202 m) in the Western Himalayas. Wild populations are characterized by higher phenotypic variability as compared with laboratory populations. Significant differences in elevational slope values for three posterior abdominal segments (fifth, sixth and seventh) in wild versus laboratory populations suggest plastic effects. However, elevational. slope values do not differ for the three anterior abdominal segments (second, third and fourth). Thus, elevational changes in melanisation include genetic as well as plastic effects. Fitness consequences of within population variability were analyzed on the basis of assorted darker and lighter flies from two highlands as well as from two lowland localities. There is lack of correlation of melanisation with body size as well as ovariole number in assorted darker and lighter flies. For each population, darker flies showed higher desiccation resistance, lower rate of water loss, longer copulation duration and greater fecundity as compared with lighter flies. Phenotypic variations in body melanisation can be interpreted in relation with seasonal changes in temperature as well as humidity (Tcv and RHcv) of the sites of origin of populations. Thus, elevational changes in body melanisation may represent genetic response to selection pressures imposed by colder and drier climatic conditions in the Western Himalayas.</t>
  </si>
  <si>
    <t>Parkash, Ravi/0000-0001-9880-3941</t>
  </si>
  <si>
    <t>1933-6934</t>
  </si>
  <si>
    <t>1933-6942</t>
  </si>
  <si>
    <t>10.4161/fly.6351</t>
  </si>
  <si>
    <t>WOS:000258372900002</t>
  </si>
  <si>
    <t>Tobin, PC; Nagarkatti, S; Loeb, G; Saunders, MC</t>
  </si>
  <si>
    <t>Tobin, Patrick C.; Nagarkatti, Sudha; Loeb, Greg; Saunders, Michael C.</t>
  </si>
  <si>
    <t>Historical and projected interactions between climate change and insect voltinism in a multivoltine species</t>
  </si>
  <si>
    <t>Climate change can cause major changes to the dynamics of individual species and to those communities in which they interact. One effect of increasing temperatures is on insect voltinism, with the logical assumption that increases in surface temperatures would permit multivoltine species to increase the number of generations per year. Though insect development is primarily driven by temperature, most multivoltine insect species rely on photoperiodic cues, which do not change from year-to-year or in response to climate warming, to initiate diapause. Thus, the relationship between climate change and voltinism could be complex. We use a phenology model for grape berry moth, Paralobesia viteana (Clemens), which incorporates temperature-dependent development and diapause termination, and photoperiod-dependent diapause induction, to explore historical patterns in year-to-year voltinism fluctuations. We then extend this model to predict voltinism under varying scenarios of climate change to show the importance of both the quality and quantity of accumulated heat units. We also illustrate that increases in mean surface temperatures &gt; 2 degrees C can have dramatic effects on insect voltinism by causing a shift in the ovipositional period that currently is subject to diapause-inducing photoperiods.</t>
  </si>
  <si>
    <t>10.1111/j.1365-2486.2008.01561.x</t>
  </si>
  <si>
    <t>WOS:000255463600001</t>
  </si>
  <si>
    <t>Concordance of the circadian clock with the environment is necessary to maximize fitness in natural populations</t>
  </si>
  <si>
    <t>The ubiquity of endogenous, circadian (daily) clocks among eukaryotes has long been held as evidence that they serve an adaptive function, usually cited as the ability to properly time biological events in concordance with the daily cycling of the environment. Herein we test directly whether fitness is a function of the matching of the period of an organism's circadian clock with that of its environment. We find that fitness, measured as the per capita expectation of future offspring, a composite measure of fitness incorporating both survivorship and reproduction, is maximized in environments that are integral multiples of the period of the organism's circadian clock. Hence, we show that organisms require temporal concordance between their internal circadian clocks and their external environment to maximize fitness and thus the long-held assumption is true that, having evolved in a 24-h world, circadian clocks are adaptive.</t>
  </si>
  <si>
    <t>10.1111/j.1558-5646.2008.00324.x</t>
  </si>
  <si>
    <t>WOS:000254640900021</t>
  </si>
  <si>
    <t>Stehlik, J; Zavodska, R; Shimada, K; Sauman, I; Kostal, V</t>
  </si>
  <si>
    <t>Stehlik, J.; Zavodska, R.; Shimada, K.; Sauman, I.; Kostal, V.</t>
  </si>
  <si>
    <t>Photoperiodic induction of diapause requires regulated transcription of timeless in the larval brain of Chymomyza costata</t>
  </si>
  <si>
    <t>Photoperiodic signal stimulates induction of larval diapause in Chymomyza costata. Larvae of NPD strain (npd-mutants) do not respond to photoperiod. Our previous results indicated that the locus npd could code for the timeless gene and its product might represent a molecular link between circadian and photoperiodic clock systems. Here we present results of tim mRNA ( real time-PCR) and TIM protein ( immunohistochemistry) analyses in the larval brain. TIM protein was localized in 2 neurons of each brain hemisphere of the 4-d-old 3rd instar wild-type larvae. In a marked contrast, no TIM neurons were detected in the brain of 4-day-old 3rd instar npd-mutant larvae and the level of tim transcripts was approximately 10-fold lower in the NPD than in the wild-type strain. Daily changes in tim expression and TIM presence appeared to be under photoperiodic control in the wild-type larvae. Clear daily oscillations of tim transcription were observed during the development of 3rd instars under the short-day conditions. Daily oscillations were less apparent under the long-day conditions, where a gradual increase of tim transcript abundance appeared as a prevailing trend. Analysis of the genomic structure of tim gene revealed that npd-mutants carry a 1855 bp-long deletion in the 5'-UTR region. This deletion removed the start of transcription and promoter regulatory motifs E-box and TER-box. The authors hypothesize that this mutation was responsible for dramatic reduction of tim transcription rates, disruption of circadian clock function, and disruption of photoperiodic calendar function in npd-mutant larvae of C. costata.</t>
  </si>
  <si>
    <t>Zavodska, Radka/G-9303-2014; Sauman, Ivo/H-2071-2014; Kostal, Vladimir/G-6688-2014</t>
  </si>
  <si>
    <t>10.1177/0748730407313364</t>
  </si>
  <si>
    <t>WOS:000254471700003</t>
  </si>
  <si>
    <t>The first proof of a possibility of change of temperature norms of insect development as a result of artificial selection for fast or slow development by the example of the red soldier bug Pyrrhocoris apterus (Heteroptera, Pyrrhocoridae)</t>
  </si>
  <si>
    <t>For 3-4 generations, selection of the nymphs most rapidly and slowly developing at 28 degrees C was performed in four families of the red soldier bug Pyrrhocoris apterus L. In each generation, du- ration of development of nymphs was determined at 5 constant temperatures from 20 C to 28 degrees C. From these data the linear regression coefficient of the development rate against temperature ( the development thermolability coefficient) for each generation was calculated. As a result of the selection the average duration of the nymph development was shortened or increased statistically significantly depending on its direction. The artificial selection for the development duration has been established to change not only this parameter, but also the temperature norms of the insect develop ment. At selection for fast development the regression straight line slope (i.e., the regression coefficient value) increased statistically significantly, i.e., development became more dependent on temperature. As a rule, the temperature threshold of development increased. At selection for slow development the values of the regression coefficient and of the threshold decreased, but these differences were not statistically significant. The effect of artificial selection for the development duration on temperature norms of insect development has been revealed for the first time.</t>
  </si>
  <si>
    <t>10.1134/S0022093008020060</t>
  </si>
  <si>
    <t>WOS:000257065200006</t>
  </si>
  <si>
    <t>Takagi, S; Miyashita, T</t>
  </si>
  <si>
    <t>Takagi, Shun; Miyashita, Tadashi</t>
  </si>
  <si>
    <t>Host plant quality influences diapause induction of Byasa alcinous (Lepidoptera : Papilionidae)</t>
  </si>
  <si>
    <t>Using host plant quality as a diapause-inducing stimulus may be adaptive for herbivorous insects that use host plants whose phenology is unpredictable based on photoperiod or temperature. We examined the effects of leaf toughness of the woody vine Aristolochia kaempferi Willd. on larval performance and pupal diapause induction of the swallowtail butterfly Byasa alcinous Klug (Lepidoptera: Papilionidae). We also conducted field observations to assess whether human disturbance affects leaf phenology of A. kaempferi. Laboratory experiments showed that tough leaves decreased the survival rate of young larvae and lengthened the larval period, although pupal weight was not affected by leaf toughness. The incidence of pupal diapause was greater with tough leaves than with soft leaves and increased with larval duration. In the field, leaf age composition in A. kaempferi was greatly influenced by human mowing, which led to changes in leaf quality. These results suggest that B. alcinous has a plastic diapause strategy using host plant quality as a diapause-inducing stimulus, which may have evolved in frequently disturbed environments.</t>
  </si>
  <si>
    <t>Takagi, Shun/0000-0003-1682-0786</t>
  </si>
  <si>
    <t>10.1603/0013-8746(2008)101[392:HPQIDI]2.0.CO;2</t>
  </si>
  <si>
    <t>WOS:000253740400015</t>
  </si>
  <si>
    <t>Gotthard, Karl</t>
  </si>
  <si>
    <t>Adaptive growth decisions in butterflies</t>
  </si>
  <si>
    <t>Caterpillars have a great capacity for rapid weight gain, but to reap the benefits of this capacity, larvae must be able to survive in a hostile environment and emerge as adults at the right time of year. In this article, I review examples of growth decisions in butterfly larvae that can be viewed as adaptations for optimized growth performance. These include sex-specific growth decisions that lead to protandry and sexual size dimorphism, fine-tuning of growth in response to photoperiod and temperature, development of alternative larval morphs that mimic the plant structures they feed on, and the peculiar growth patterns of lycenid butterflies that manipulate ants and grow as "cuckoos" inside ant nests. I conclude that growth of an individual can be seen as the sum of several environmentally dependent decisions, which may influence the growth trajectory by changes in physiology, behavior, and morphology.</t>
  </si>
  <si>
    <t>10.1641/B580308</t>
  </si>
  <si>
    <t>WOS:000254070700008</t>
  </si>
  <si>
    <t>Moribayashi, A; Hayashi, T; Taylor, D; Kurahashi, H; Kobayashi, M</t>
  </si>
  <si>
    <t>Moribayashi, Atsuko; Hayashi, Toshihiko; Taylor, Demar; Kurahashi, Hiromu; Kobayashi, Mutsuo</t>
  </si>
  <si>
    <t>Different responses to photoperiod in non-diapausing colonies of the flesh fly, Boettcherisca peregrina</t>
  </si>
  <si>
    <t>The effect of photoperiod on pupariation time and the ability to secrete ecdysteroids by the larval ring gland of the flesh fly, Boettcherisca peregrina, are compared among three tropical non-diapausing colonies, Bp (forest), Bp (Luwuk) and Bp (NC) and one temperate diapausing colony of Bp (Tokyo). Non-diapausing colonies do not enter diapause under any photoperiod at 20 degrees C, whereas the Bp (Tokyo) diapausing colony enters diapause at the pupal stage under a short-day photoperiod. The times required for 50% pupariation of Bp (forest), Bp (Luwuk) and Bp (Tokyo) are 34 h, 36 h 20 min and 34 h 40 min under short days (SD), respectively. However, Bp (NC) pupariates in a much shorter time (26 h 10 min) compared with the others. The 50% pupariation times of Bp (NC), Bp (forest) and Bp (Tokyo) under long days (LD) are 27 h, 25 h 50 min and 26 h 40 min, respectively. However, it is much longer in Bp (Luwuk) at 53 h 20 min. The rates of secretion of ecdysteroids by the larval ring glands in vitro in Bp (Tokyo) and Bp (forest) are six- to ten-fold higher under SD (6.00 and 3.69 ng) than under LD (0.60 ng), whereas the ring glands of Bp (Luwuk) and Bp (NC) secrete 3.06 and 8.25 ng ecdysteroids under LD and 5.18 and 10.53 ng under SD, respectively. These results suggest there are at least three different physiological types among non-diapausing colonies of B. peregrina: Bp (forest), Bp (Luwuk) and Bp (NC).</t>
  </si>
  <si>
    <t>10.1111/j.1365-3032.2007.00597.x</t>
  </si>
  <si>
    <t>WOS:000253044100005</t>
  </si>
  <si>
    <t>Kyriacou, CP; Peixoto, AA; Sandrelli, F; Costa, R; Tauber, E</t>
  </si>
  <si>
    <t>Kyriacou, Charalambos P.; Peixoto, Alexandre A.; Sandrelli, Federica; Costa, Rodolfo; Tauber, Eran</t>
  </si>
  <si>
    <t>Clines in clock genes: fine-tuning circadian rhythms to the environment</t>
  </si>
  <si>
    <t>The dissection of the circadian clock into its molecular components represents the most striking and well-studied example of a gene regulatory network underlying a complex behavioural trait. By contrast, the evolutionary analysis of the clock has developed more slowly. Here we review studies that have surveyed intraspecific clock gene variation over large geographical areas and have discovered latitudinal clines in gene frequencies. Such spatial patterns traditionally suggest that natural selection shapes genetic variation, but it is equally possible that population history, or a mixture of demography and selection, could contribute to the clines. We discuss how population genetics, together with functional assays, can illuminate these possible cases of natural selection in Drosophila clock genes.</t>
  </si>
  <si>
    <t>Tauber, Eran/0000-0003-4018-6535; SANDRELLI, FEDERICA/0000-0002-5631-7467</t>
  </si>
  <si>
    <t>1362-4555</t>
  </si>
  <si>
    <t>10.1016/j.tig.2007.12.003</t>
  </si>
  <si>
    <t>WOS:000254058200005</t>
  </si>
  <si>
    <t>Tauber, E; Kyriacou, CP</t>
  </si>
  <si>
    <t>Tauber, Eran; Kyriacou, Charalambos P.</t>
  </si>
  <si>
    <t>Genomic approaches for studying biological clocks</t>
  </si>
  <si>
    <t>Time is an important dimension for any ecological niche. Most higher organisms show adaptations that are related to daily or seasonal timing, and these adaptations are regulated by endogenous clocks. At the molecular level, these clocks are encoded by a network of proteins interacting with each other and with their own transcripts. Recent expression studies suggested that a large fraction of the transcriptome and the proteome both in mammals and insects may show significant daily oscillations. Here, we review some of the recent genomic approaches to studying circadian clocks, including transcriptomic, proteomic and quantitative trait loci (QTL) analyses, in a wide variety of organisms, from plants to mammals. We also discuss some of the methodological problems that are inherent in these types of studies. Understanding how the circadian system interacts with the environment at the molecular level is perhaps the most important challenge of chronobiology and we anticipate future developments with these methods using experimental paradigms that are more environmentally and ecologically focused. The identification of novel clock genes using more ecologically relevant experimental designs will provide a reservoir of genetic variation whose function can be studied in natural populations.</t>
  </si>
  <si>
    <t>10.1111/j.1365-2435.2007.01343.x</t>
  </si>
  <si>
    <t>WOS:000252443600004</t>
  </si>
  <si>
    <t>Wells, JD; Stevens, JR</t>
  </si>
  <si>
    <t>Wells, Jeffrey D.; Stevens, Jamie R.</t>
  </si>
  <si>
    <t>Application of DNA-based methods in forensic entomology</t>
  </si>
  <si>
    <t>A forensic entomological investigation can benefit from a variety of widely practiced molecular genotyping methods. The most commonly used is DNA-based specimen identification. Other applications include the identification of insect gut contents and the characterization of the population genetic structure of a forensically important insect species. The proper application of these procedures demands that the analyst be technically expert. However, one must also be aware of the extensive list of standards and expectations that many legal systems have developed for forensic DNA analysis. We summarize the DNA techniques that are currently used in, or have been proposed for, forensic entomology and review established genetic analyses from other scientific fields that address questions similar to those in forensic entomology. We describe how accepted standards for forensic DNA practice and method validation are likely to apply to insect evidence used in a death or other forensic entomological investigation.</t>
  </si>
  <si>
    <t>Stevens, Jamie/O-7216-2019</t>
  </si>
  <si>
    <t>Stevens, Jamie/0000-0002-1317-6721</t>
  </si>
  <si>
    <t>10.1146/annurev.ento.52.110405.091423</t>
  </si>
  <si>
    <t>WOS:000252684300007</t>
  </si>
  <si>
    <t>Kenny, MC; Wilton, A; Ballard, JWO</t>
  </si>
  <si>
    <t>Kenny, McCabe C.; Wilton, Alan; Ballard, J. William O.</t>
  </si>
  <si>
    <t>Seasonal trade-off between starvation resistance and cold resistance in temperate wild-caught Drosophila simulans</t>
  </si>
  <si>
    <t>Selection experiments with Drosophila have revealed a possible evolutionary trade-off between cold resistance and starvation resistance that may be controlled by lipid metabolism. To test this trade-off in naturally occurring Drosophila simulans populations, flies were simultaneously collected from two temperate locales experiencing contrasting seasons. Flies from a tropical locale served as a control. Cold coma recovery, starvation resistance and lipid proportion were assayed on adult males and females from each locale. Compared with the summer-collected flies from Canberra, the winter-collected flies from San Diego recovered from cold coma more quickly, were less starvation resistant and had lower lipid levels. These results support an evolutionary trade-off between cold resistance and starvation resistance. Combined, these data also suggest that differences in lipid metabolism may be an underlying mechanism for this trade-off.</t>
  </si>
  <si>
    <t>Wilton, Alan N/C-2430-2011</t>
  </si>
  <si>
    <t>Ballard, J. William O./0000-0002-2358-6003</t>
  </si>
  <si>
    <t>10.1111/j.1440-6055.2007.00623.x</t>
  </si>
  <si>
    <t>WOS:000253250100006</t>
  </si>
  <si>
    <t>Wignall, AE; Taylor, PW</t>
  </si>
  <si>
    <t>Wignall, Anne E.; Taylor, Phillip W.</t>
  </si>
  <si>
    <t>Growth and development of an araneophagic assassin bug, Stenolemus bituberus (Heteroptera : Reduviidae)</t>
  </si>
  <si>
    <t>Stenolemus bituberus Stal is an araneophagic Australian assassin bug (i.e. it preys on web-building spiders). As a step towards more thoroughly understanding the behaviour and predatory biology of this species, here we provide baseline information about development. During its development, there are 5 instars, with the 4th instar being the longest. The length of the 4th instar was consistent with this species' phenology in the field and corresponds to the winter months. Mortality during the 4th instar was higher than in any other instar. Sexes were similar in size until the 5th instar (width across eyes was greater for males than for females, a pattern continued into the adult stage). Overall, adult females tended to be larger than males. The growth rate between instars varied according to instar, although the transition from 5th instar to adult was generally associated with a decrease in growth rate compared with other transitions. Width across the eyes was the only metric that exhibited a sex difference in growth rate, with males growing more than females during the transition from 4th to 5th instar.</t>
  </si>
  <si>
    <t>Taylor, Phillip W/E-4620-2011</t>
  </si>
  <si>
    <t>Taylor, Phillip W/0000-0002-7574-7737; Wignall, Anne/0000-0002-0152-8312</t>
  </si>
  <si>
    <t>10.1071/ZO08058</t>
  </si>
  <si>
    <t>WOS:000261890000006</t>
  </si>
  <si>
    <t>Reznik, SY; Voinovich, ND; Vaghina, NP; Karpova, SG</t>
  </si>
  <si>
    <t>Reznik, Sergey Ya.; Voinovich, Natalia D.; Vaghina, Nina P.; Karpova, Svetlana G.</t>
  </si>
  <si>
    <t>Arrhythmic adult ecdysis but rhythmic emergence from the host chorion in Trichogramma embryophagum (Hymenoptera : Trichogrammatidae)</t>
  </si>
  <si>
    <t>In many insect species with a pupa covered by various "shells" (puparium, host remains, etc.) pupal-adult ecdysis and emergence to the open air represent two discrete steps. However, in Trichogramma, as well as in other insect parasitoids, these two processes have never been studied separately. We investigated the temporal pattern of pupal-adult ecdysis and of adult emergence from the host chorion in Trichogramma embriophagum Hartig (Hymenoptera: Trichogrammatidae) in laboratory conditions (12L : 12D, 20 degrees C). Adult ecdysis was arrhythmic, while adult emergence showed a strong rhythmicity. The time lag between ecdysis and emergence varied from one to almost two days, depending on the circadian time of the ecdysis. The proportion of ecdysed adults that stayed in the host chorion ranged up to 60% (just before the highest peak of emergence). The cumulative percentage of ecdysed adults gradually increased with time, independently of whether the light was turned on in accordance with the entrained circadian rhythm or 4 h earlier. This arrhythmic ecdysis could be explained by the fact that the ecdysed adults get into a well protected space inside the host chorion and the timing of this event is adaptively neutral.</t>
  </si>
  <si>
    <t>10.14411/eje.2008.011</t>
  </si>
  <si>
    <t>WOS:000253519400011</t>
  </si>
  <si>
    <t>Uefune, M; Nakashima, Y; Tagashira, E; Nagai, K; Hirose, Y; Takagi, M</t>
  </si>
  <si>
    <t>Uefune, Masayoshi; Nakashima, Yoshitaka; Tagashira, Eiko; Nagai, Kazuya; Hirose, Yoshimi; Takagi, Masami</t>
  </si>
  <si>
    <t>Prey suitability of Thrips palmi (Thysanoptera : Thripidae) and Tetranychus kanzawai (Acari : Tetranychidae) for the development and reproduction of Wollastoniella rotunda (Hemiptera : Anthocoridae)</t>
  </si>
  <si>
    <t>Effects of the prey species Thrips palmi and Tetranychus kanzawai and their stages on the development and reproduction of the anthocorid predator, Wollastoniella rotunda, were investigated under laboratory conditions. When offered first or second instar larvae of T.palmi, first instar nymphs of W rotunda developed into second instars; however, when offered adult T.palmi females, most predator instars failed to develop into second instars. Conversely, when offered adult females and protonymphs of T.kanzawai, first instars of the predator were capable of developing into second instars. Similar findings were observed in third and fifth instars of the predator when offered either of the two prey species. No difference in predator survival and fecundity was observed when either of the two prey species was offered to females of W rotunda. These findings indicated that T.kanzawai and T.pahni are both suitable prey species for W rotunda, and suggest the potential for application of the predator as a biological control agent against both of these pest species.</t>
  </si>
  <si>
    <t>10.1303/jjaez.2008.7</t>
  </si>
  <si>
    <t>WOS:000254984000002</t>
  </si>
  <si>
    <t>Uefune, M; Nakashima, Y; Tagashira, E; Takabayashi, J; Takagi, M</t>
  </si>
  <si>
    <t>Uefune, Masayoshi; Nakashima, Yoshitaka; Tagashira, Eiko; Takabayashi, Junji; Takagi, Masami</t>
  </si>
  <si>
    <t>Effects of plant species on development of Wollastoniella rotunda (Hemiptera : Anthocoridae)</t>
  </si>
  <si>
    <t>We studied the effects of plant species on the development of Wollastoniella rotunda under laboratory conditions. We reared newly emerged first instars of W rotunda on eggs of Ephestia kuehniella together with one of four different plant leaves, eggplant, cucumber, kidney bean and tomato. As a control, we used either moist cotton wool or nothing instead of the plant leaves. In the absence of water, first instars died within a day, suggesting that the predator needs to acquire water from plants in order to survive. Survival rates of W rotunda differed among plant species, being lowest on cucumber leaves when compared to eggplant or tomato leaves. The duration of instar development was not affected by plant species. When offered moist cotton wool, bugs exhibited statistically similar survival rates compared to those offered any of the plant leaves; however, the development time of instars reared on eggs with water was longer than that on eggs with each plant leaf. These findings suggest that, by feeding on plants, the predator acquires both water and supplementary nutrients which reduce the development time.</t>
  </si>
  <si>
    <t>Takabayashi, Junji/G-2212-2010</t>
  </si>
  <si>
    <t>Takabayashi, Junji/0000-0002-3575-9952</t>
  </si>
  <si>
    <t>10.1303/jjaez.2008.63</t>
  </si>
  <si>
    <t>WOS:000257959900002</t>
  </si>
  <si>
    <t>Was Dan Janzen (1977) right about aphid clones being a 'super-organism', i.e. a single 'evolutionary individual'? New insights from the use of molecular marker systems</t>
  </si>
  <si>
    <t>Proceedings Paper</t>
  </si>
  <si>
    <t>DAN JANZEN proposed in a paper in 1977 (loc. cit.), that a clone of aphids and for that matter dandelions consists, respectively, of one large 'super-organism'. In effect a single evolutionary individual able to exploit resources over an expanded geographical range, and sometimes with aphids also, a wider range of resources (different kinds of host plants), much more than if the organism concerned were a single individual. Such a view is of course based on the notion that an asexual lineage (clone) has strict genetic fidelity, that is to say, is genetically identical over its entire genome between clone mates. This seems a highly unlikely scenario and indeed, modern molecular markers have revealed a plethora of mutational events within such so-called clones. Here in this talk I provide evidence from aphids that they are not 'perfect forms' but rather show a range of variations, including evidence of hybridization events, and that they can and do adapt to environmental circumstances, sometimes swiftly. Hence that even as asexual lineages, aphids are able to exploit new ecological circumstances and flourish, e.g. host adapted forms, whilst some species, notably the highly polyphagous peach-potato aphid (Myzus persicae), have also evolved resistance to a range of pesticides, and by so doing, have managed to survive in the face of these poisons. However, there are fitness costs associated with such adaptation, more especially in the highly resistant aphids. Because of the variation and adaptation shown by particular aphid species and asexual lineages, they cannot be described as a single evolutionary unit in a 'Janzenian' sense. What they show is ecological plasticity and an ability to adapt quickly, in large part enhanced by their incredible rate of reproduction and population expansion. Some migrating winged aphids are constrained in their exploitation of new habitats by environmental factors - geographical, climatic and ecological, especially lack of suitable hosts. In contrast, some other aphid species have seemingly colonized large areas of the world (probably aided by human agency) so that deciding what a population is exactly is a difficult task. It may even be that certain 'super clones' detected using molecular markers have indeed spread far and wide, clones which appear to fit the description of being 'general purpose genotypes' in that they can feed on a range of plant hosts under a range of different geographical-climatic conditions. As such, they are nearest to DAN JANZEN's views, although here again, strict genetic fidelity is not necessarily proven, only accepted from the application of a limited number of markers, e.g. multilocus genotypes in the case of microsatellite markers.</t>
  </si>
  <si>
    <t>WOS:000262472800071</t>
  </si>
  <si>
    <t>Satralkar, MK; Keny, VL; Khare, PV; Vanlalnghaka, C; Kasture, MS; Shivagaje, AJ; Barnabas, RJ; Iyyer, SB; Joshi, DS</t>
  </si>
  <si>
    <t>Satralkar, Moses K.; Keny, V. L.; Khare, P. V.; Vanlalnghaka, C.; Kasture, M. S.; Shivagaje, A. J.; Barnabas, R. J.; Iyyer, S. B.; Joshi, D. S.</t>
  </si>
  <si>
    <t>Latitude dependent lability of phase response curve for oviposition rhythm of Drosophila ananassale</t>
  </si>
  <si>
    <t>Parameters of light pulse induced phase response curves (PRCs) for the circadian rhythm of oviposition in three latitudinal strains of Drosophila ananassae originating from 0 degrees N on the equator at Pontianak (the PK strain), 11.94 degrees N at Kannur (the KR strain) and 22.29 degrees N at Dwaraka (the DA strain) were variable and latitude dependent. The PRC for the PK strain had a low amplitude, dead zone of 8 h and the ratio for the advance to delay region (A/D) &lt; 1, but the PRC for the DA strain had a high amplitude, absence of dead zone and ratio of A/D &gt; 1, while the PRC for the KR strain had intermediate values for these parameters. Thus, the lower latitude was correlated with low amplitude and protracted dead zone in the PRC for oviposition rhythm of D. ananassae.</t>
  </si>
  <si>
    <t>10.1080/09291010601048711</t>
  </si>
  <si>
    <t>WOS:000250958300003</t>
  </si>
  <si>
    <t>Negative genetic correlation between diapause duration and fecundity after diapause in a spider mite</t>
  </si>
  <si>
    <t>1. Recently, the costs of diapause, i.e. the reduction of fecundity after diapause, have been examined from an evolutionary perspective. 2. The evolution of this trade-off should be clarified by quantitative genetic approaches, as theoretical studies address the evolution of multiple traits. Nevertheless, previous studies on the costs of diapause have been based on phenotypic correlations or experimental manipulations, whereas the genetic background underlying this trade-off remains unclear. 3. In the present study, a half-sib breeding design was used to examine the quantitative genetic relationships between diapause duration and post-diapause fecundity in the Kanzawa spider mite Tetranychus kanzawai Kishida (Acari: Tetranychidae). 4. The heritability of diapause duration, post-diapause total fecundity, and post-diapause early fecundity were 0.37, 0.14, and 0.11 respectively. Genetic correlations between diapause duration and post-diapause total fecundity, and between diapause duration and early fecundity were both significantly negative (-0.70 and -0.90 respectively). These results suggest that the cost of prolonging diapause duration is genetically based, and that these life-history traits respond to natural selection acting on them simultaneously.</t>
  </si>
  <si>
    <t>10.1111/j.1365-2311.2007.00916.x</t>
  </si>
  <si>
    <t>WOS:000251188400008</t>
  </si>
  <si>
    <t>Zhao, XC; Wu, KM; Guo, YY</t>
  </si>
  <si>
    <t>Zhao, X. -C.; Wu, K. -M.; Guo, Y. -Y.</t>
  </si>
  <si>
    <t>Comparisons of calling behaviour of different geographical populations of Helicoverpa armigera</t>
  </si>
  <si>
    <t>The cotton bollworm, Helicoverpa armigera, with worldwide distribution, evolves into different geotypes for adapting to the changes of geographical climates. Comparisons of calling behaviour of the insect collected from the temperate region in northern China (Beijing), the temperate region in north-western China (Kashi) and the tropical region in southern China (Haikou) were investigated in the laboratory as a first step to understanding the influence of reproductive behaviour on its population differentiation. There were more than 80% of virgin females of each population that showed calling behaviour. The age at which the moths of all three populations initiated calling varied significantly. The durations of calling in scotophase and the percentages of females calling also differed between populations. Only a few females of the Beijing and Haikou populations called in the first 2 h after the onset of scotophase, whereas many Kashi females called at this time. However, the main calling peak occurred during the second half of scotophase for all three populations. Females of the Beijing and Haikou populations exhibited similar calling onset times at the same age, whereas the Kashi females initiated calling significantly earlier than those of Beijing and Haikou from nights 3 to 7. The durations of each calling bout and the time spent by both Beijing and Haikou populations were similar to each other at the same age, but were significantly shorter than that of the Kashi population from nights 3 to 7. These results suggest that there are genetic variations not only in pre-period calling but also in the calling behaviour of H. armigera.</t>
  </si>
  <si>
    <t>10.1111/j.1439-0418.2007.01222.x</t>
  </si>
  <si>
    <t>WOS:000251193300013</t>
  </si>
  <si>
    <t>Le Rouzic, A; Siegel, PB; Carlborg, O</t>
  </si>
  <si>
    <t>Le Rouzic, Arnaud; Siegel, Paul B.; Carlborg, Orjan</t>
  </si>
  <si>
    <t>Phenotypic evolution from genetic polymorphisms in a radial network architecture</t>
  </si>
  <si>
    <t>Background: The genetic architecture of a quantitative trait influences the phenotypic response to natural or artificial selection. One of the main objectives of genetic mapping studies is to identify the genetic factors underlying complex traits and understand how they contribute to phenotypic expression. Presently, we are good at identifying and locating individual loci with large effects, but there is a void in describing more complex genetic architectures. Although large networks of connected genes have been reported, there is an almost complete lack of information on how polymorphisms in these networks contribute to phenotypic variation and change. To date, most of our understanding comes from theoretical, model-based studies, and it remains difficult to assess how realistic their conclusions are as they lack empirical support. Results: A previous study provided evidence that nearly half of the difference in eight-week body weight between two divergently selected lines of chickens was a result of four loci organized in a 'radial' network (one central locus interacting with three 'radial' loci that, in turn, only interacted with the central locus). Here, we study the relationship between phenotypic change and genetic polymorphism in this empirically detected network. We use a model-free approach to study, through individual-based simulations, the dynamic properties of this polymorphic and epistatic genetic architecture. The study provides new insights to how epistasis can modify the selection response, buffer and reveal effects of major loci leading to a progressive release of genetic variation. We also illustrate the difficulty of predicting genetic architecture from observed selection response, and discuss mechanisms that might lead to misleading conclusions on underlying genetic architectures from quantitative trait locus (QTL) experiments in selected populations. Conclusion: Considering both molecular (QTL) and phenotypic (selection response) data, as suggested in this work, provides additional insights into the genetic mechanisms involved in the response to selection. Such dissection of genetic architectures and in-depth studies of their ability to contribute to short-or long-term selection response represents an important step towards a better understanding of the genetic bases of complex traits and, consequently, of the evolutionary properties of populations.</t>
  </si>
  <si>
    <t>Le Rouzic, Arnaud/A-4106-2008</t>
  </si>
  <si>
    <t>Le Rouzic, Arnaud/0000-0002-2158-3458; Carlborg, Orjan/0000-0002-2722-5264</t>
  </si>
  <si>
    <t>10.1186/1741-7007-5-50</t>
  </si>
  <si>
    <t>WOS:000252449800001</t>
  </si>
  <si>
    <t>Ito, Kiyomitsu</t>
  </si>
  <si>
    <t>A simple mass-rearing method for predaceous Orius bugs in the laboratory</t>
  </si>
  <si>
    <t>Orius strigicollis (Poppius) and O. laevigatus (Fieber) (Heteroptera: Anthocoridae) can be reared successfully using a plastic Petri dish (90 mm in diameter, 20 mm in depth) as a rearing cage with wheat grains to prevent cannibalism and excessive moisture. Frozen eggs of Ephestia kuehniella were supplied as food and a soybean seedling was provided as an oviposition substrate. The rate of individuals reaching the adult stage averaged 74-87% when the initial nymphal density was 100-400. In addition to the high breeding capacity, these insects could be separated without difficulty from wheat grains by using a suitable sieve, and wheat grains were reusable after sterilization in an oven.</t>
  </si>
  <si>
    <t>10.1303/aez.2007.573</t>
  </si>
  <si>
    <t>WOS:000252562100008</t>
  </si>
  <si>
    <t>Gotoh, T; Kaibara, S; Tamura, I</t>
  </si>
  <si>
    <t>Gotoh, Tetsuo; Kaibara, Shirou; Tamura, Ichiro</t>
  </si>
  <si>
    <t>Species composition and seasonal changes of spider mite density on a leguminous plant Pueraria lobata</t>
  </si>
  <si>
    <t>Populations of spider mites were sampled from kudzu vine Pueraria lobata (Willd.) from 1997 to 1999 at two study sites in Ibaraki, central Japan. Of the five spider mite species sampled, Tetranychus pueraricola Ehara and Gotoh was the most abundant (accounting for 75.6-96.9% of mites) in each of the three years. The next most abundant species were T ludeni Zacher (0.8-19.0%), T. parakanzawai Ehara (1.1-9.7%) and T piercei McGregor (3.1%), but their density and species richness varied from year to year and from site to site. The populations peaked in June and/or September-October. Predators associated with spider mite populations were phytoseiid mites such as Amblyseius tsugawai Ehara, Phytoseius nipponicus Ehara and Neoseilus womersleyi (Schicha), Scolothrips takahashii Priesner, Oligota spp., Feltiella spp. and stigmaeid mites such as Agistemus exsertus Gonzalez and A. terminalis (Quayle), which were well synchronized with spider mite density Overwintered females began to appear and oviposit on some herbaceous weeds growing at the study sites in early April. Spider mites appeared on kudzu vine leaves in early May just after flushing. Most colonies (defined as areas surrounded with silky spider mite threads) had only one species but a small percentage had two or three species.</t>
  </si>
  <si>
    <t>10.1303/aez.2007.685</t>
  </si>
  <si>
    <t>WOS:000252562100023</t>
  </si>
  <si>
    <t>Miyazaki, Y; Nisimura, T; Numata, H</t>
  </si>
  <si>
    <t>Miyazaki, Yosuke; Nisimura, Tomoyosi; Numata, Hideharu</t>
  </si>
  <si>
    <t>Phase resetting and phase singularity of an insect circannual oscillator</t>
  </si>
  <si>
    <t>In circadian rhythms, the shape of the phase response curves (PRCs) depends on the strength of the resetting stimulus. Weak stimuli produce Type 1 PRCs with small phase shifts and a continuous transition between phase delays and advances, whereas strong stimuli produce Type 0 PRCs with large phase shifts and a distinct break point at the transition between delays and advances. A stimulus of an intermediate strength applied close to the break point in a Type 0 PRC sometimes produces arrhythmicity. A PRC for the circannual rhythm was obtained in pupation of the varied carpet beetle, Anthrenus verbasci, by superimposing a 4-week long-day pulse (a series of long days for 4 weeks) over constant short days. The shape of this PRC closely resembles that of the Type 0 PRC. The present study shows that the PRC to 2-week long-day pulses was Type 1, and that a 4-week long-day pulse administered close to the PRC's break point induced arrhythmicity in pupation. It is, therefore, suggested that circadian and circannual oscillators share the same mode in phase resetting to the stimuli.</t>
  </si>
  <si>
    <t>10.1007/s00359-007-0270-6</t>
  </si>
  <si>
    <t>WOS:000250237900007</t>
  </si>
  <si>
    <t>Carriere, Y; Ellers-Kirk, C; Biggs, RW; Sims, MA; Dennehy, TJ; Tabashnik, BE</t>
  </si>
  <si>
    <t>Carriere, Yves; Ellers-Kirk, Christa; Biggs, Robert W.; Sims, Maria A.; Dennehy, Timothy J.; Tabashnik, Bruce E.</t>
  </si>
  <si>
    <t>Effects of resistance to Bt cotton on diapause in the pink bollworm, Pectinophora gossypiella</t>
  </si>
  <si>
    <t>Fitness costs associated with resistance to Bacillus thuringiensis ( Bt) crops are expected to delay the evolution of resistance. In a previous study where pink bollworm, Pectinophora gossypiella ( Lepidoptera: Gelechiidae), larvae overwintered in outdoor insectaries, individuals from Bt-resistant strains had lower survival than individuals from Bt-susceptible strains or F1 progeny from crosses between resistant and susceptible adults. To investigate the physiological basis of such recessive cost, diapause duration was experimentally manipulated in the laboratory. Compared to a Bt-susceptible strain and F1 progeny, we hypothesized that Bt-resistant strains could exhibit a lower propensity or intensity of diapause, faster weight loss during overwintering, lower initial weight of diapausing larvae, and reduced longevity of moths emerging from diapause. Results were as expected for initial weight of diapausing larvae and longevity of overwintered male moths or female moths remaining in diapause for a short period. However, a higher diapause induction and intensity and slower weight loss occurred in F1 progeny and Bt-resistant strains than in a Bt-susceptible strain. Moreover, F1 progeny had greater overwintering survival than the Bt-resistant and Bt-susceptible strains, and F1 female moths had the greatest longevity after sustaining long diapausing periods. All of these unexpected results may be explained by pleiotropic effects of resistance to Bt cotton that increased the strength of diapause in the F1 progeny and Bt-resistant strains. Incomplete resistance was reflected in disadvantages suffered by Bt-resistant individuals feeding on a Bt diet instead of a non-Bt diet, including lower diapause propensity, lower diapause intensity and reduced longevity of overwintered male moths. While this study suggests that the evolution of resistance to Bt cotton and feeding on a Bt diet in Bt-resistant individuals have pervasive effects on several traits associated with diapause, further field experiments are needed to elucidate the basis of the overwintering cost in the pink bollworm.</t>
  </si>
  <si>
    <t>WOS:000249703400001</t>
  </si>
  <si>
    <t>Oldekop, JA; Smiseth, PT; Piggins, HD; Moore, AJ</t>
  </si>
  <si>
    <t>Oldekop, J. A.; Smiseth, P. T.; Piggins, H. D.; Moore, A. J.</t>
  </si>
  <si>
    <t>Adaptive switch from infanticide to parental care: how do beetles time their behaviour?</t>
  </si>
  <si>
    <t>In species where parents may commit infanticide, temporal kin recognition can help ensure parents kill unrelated young but care for their own offspring. This is not true recognition, but rather depends on accurate timing of the arrival of young and a behavioural switch from killing to caring for offspring. Mistakes have clear fitness consequences; how do species that use temporal kin recognition ensure accurate timing? We manipulated photic cues and show that the switch from infanticide to parental care in the burying beetle Nicrophorus vespilloides depends on day-length inputs. Extending the light period after carcass discovery influenced timing of both oviposition and the cessation of infanticide. Manipulation of the light : dark cycle after oviposition also influenced timing of the switch to parental care. The timing mechanism is therefore sensitive to photic cues and access to a carcass and is not triggered by oviposition. The behavioural switch is directly related to the timing mechanism rather than changes in reproductive physiology. Given the conserved nature and extensive homology of genetic influences on biological timing, we speculate that the molecular mechanisms regulating circadian behaviour may have been co-opted to allow beetles to determine how much time has passed after carcass discovery even though this is over 50 h.</t>
  </si>
  <si>
    <t>; Smiseth, Per/F-2474-2011</t>
  </si>
  <si>
    <t>Piggins, Hugh/0000-0003-2555-9858; Smiseth, Per/0000-0001-6896-1332; Oldekop, Johan/0000-0003-0565-812X</t>
  </si>
  <si>
    <t>10.1111/j.1420-9101.2007.01364.x</t>
  </si>
  <si>
    <t>WOS:000249166200035</t>
  </si>
  <si>
    <t>Cannon, RJC; Matthews, L; Collins, DW</t>
  </si>
  <si>
    <t>Cannon, R. J. C.; Matthews, L.; Collins, D. W.</t>
  </si>
  <si>
    <t>A review of the pest status and control options for Thrips palmi</t>
  </si>
  <si>
    <t>Thrips palmi Karny, the melon thrips, has spread widely and rapidly in tropical and subtropical regions, but despite a number of outbreaks (all successfully eradicated) and regular interceptions, it remains absent from Europe. Considerable experience of managing this pest has been gained in different countries as it has spread around the world. Control measures for T. pahmi are reviewed and discussed, primarily in the context of measures available in the UK for use against future outbreaks. Recent reports of successful control of T. palmi in countries, to which it has recently spread, are also reviewed. The emphasis is on chemical insecticides for eradication of this quarantine pest, although biological, cultural and physical measures are also covered. (c) 2006 Elsevier Ltd. All rights reserved.</t>
  </si>
  <si>
    <t>10.1016/j.cropro.2006.10.023</t>
  </si>
  <si>
    <t>WOS:000248037000001</t>
  </si>
  <si>
    <t>Dolezel, D; Sauman, I; Kost'al, V; Hodkova, M</t>
  </si>
  <si>
    <t>Dolezel, David; Sauman, Ivo; Kost'al, Vladimir; Hodkova, Magdalena</t>
  </si>
  <si>
    <t>Photoperiodic and food signals control expression pattern of the clock gene, period, in the linden bug, Pyrrhocoris apterus</t>
  </si>
  <si>
    <t>The temporal expression pattern of the circadian clock gene period was compared between heads of the linden bug, Pyrrhocoris apterus, kept under diapause-promoting short days (SD) and diapause-preventing long days (LD) using a real-time PCR quantification. Diapause or reproduction was programmed by photoperiod during the larval stage, but the first difference in per mRNA abundance between SD and LD insects was observed only after adult ecdysis. The expression level of per mRNA was markedly higher, up to more than 10-fold, in the destined-to diapause animals compared with those scheduled for reproduction. Up-regulation of per transcript was restricted to an early diapause peak, with the maximum expression on days 3 to 5 after adult ecdysis. Starvation reduced the peak level of per mRNA to about 50% of the value found in feeding females in the SD conditions, but per mRNA abundance was similarly low in fasting and feeding females in LD. Photoperiodic refractoriness in either wild-type postdiapause adults or in a selected nondiapause variant of R apterus was associated with reproduction and low, LD-like levels of per mRNA tinder both SD and LD. Overall, the data suggest that the photoperiodic programming itself has no direct effect on per mRNA abundance, but it does determine the response of per transcript to food signals during subsequent expression of diapause /reproduction physiology.</t>
  </si>
  <si>
    <t>Kostal, Vladimir/G-6688-2014; Sauman, Ivo/H-2071-2014; Dolezel, David/H-1467-2014</t>
  </si>
  <si>
    <t>Kostal, Vladimir/0000-0002-4994-5123; Dolezel, David/0000-0001-9176-8880</t>
  </si>
  <si>
    <t>10.1177/0748730407303624</t>
  </si>
  <si>
    <t>WOS:000248334400006</t>
  </si>
  <si>
    <t>Tauber, E; Zordan, M; Sandrelli, F; Pegoraro, M; Osterwalder, N; Breda, C; Daga, A; Selmin, A; Monger, K; Benna, C; Rosato, E; Kyriacou, CP; Costa, R</t>
  </si>
  <si>
    <t>Tauber, Eran; Zordan, Mauro; Sandrelli, Federica; Pegoraro, Mirko; Osterwalder, Nicolo; Breda, Carlo; Daga, Andrea; Selmin, Alessandro; Monger, Karen; Benna, Clara; Rosato, Ezio; Kyriacou, Charalambos P.; Costa, Rodolfo</t>
  </si>
  <si>
    <t>Natural selection favors a newly derived timeless allele in Drosophila melanogaster</t>
  </si>
  <si>
    <t>Circadian and other natural clock-like endogenous rhythms may have evolved to anticipate regular temporal changes in the environment. We report that a mutation in the circadian clock gene timeless in Drosophila melanogaster has arisen and spread by natural selection relatively recently in Europe. We found that, when introduced into different genetic backgrounds, natural and artificial alleles of the timeless gene affect the incidence of diapause in response to changes in light and temperature. The natural mutant allele alters an important life history trait that may enhance the fly's adaptation to seasonal conditions.</t>
  </si>
  <si>
    <t>benna, clara/K-1083-2018; Tauber, Eran/F-9826-2011</t>
  </si>
  <si>
    <t>Tauber, Eran/0000-0003-4018-6535; Rosato, Ezio/0000-0001-7297-4697; Breda, Carlo/0000-0002-6365-9828; daga, andrea/0000-0001-8935-5489; SANDRELLI, FEDERICA/0000-0002-5631-7467; BENNA, CLARA/0000-0002-9077-2471</t>
  </si>
  <si>
    <t>10.1126/science.1138412</t>
  </si>
  <si>
    <t>WOS:000247602700039</t>
  </si>
  <si>
    <t>Kurban, A.; Yoshida, H.; Izumi, Y.; Sonoda, S.; Tsumuki, H.</t>
  </si>
  <si>
    <t>Pupal diapause of Helicoverpa armigera (Lepidoptera : Noctuidae): sensitive stage for thermal induction in the Okayama (western Japan) population</t>
  </si>
  <si>
    <t>Helicoverpa armigera (Hubner) exhibits a facultative pupal diapause, which depends on temperature and photoperiod. Pupal diapause is induced at 20 degrees C by short photoperiods and inhibited by long photoperiods during the larval stage. However, in some pupae (35 % of males and 57 % of females) of a non-selected field population from Okayama Prefecture (34.6 degrees N), diapause is not induced by short photoperiods. In the present experiment, the importance of temperature for diapause induction was studied in the non-diapausing strain, which was selected from such individuals reared at 20 degrees C under a short photoperiod of 10L:14D. Furthermore, the sensitive stage for thermal determination of pupal diapause was determined by transferring larvae of various instars and pupae between 20 degrees C and 15 degrees C. Diapause was induced by 15 degrees C without respect to photoperiod. When larvae or pupae reared from eggs at 20 degrees C under a short or a long photoperiod were transferred to 15 degrees C in the periods of the middle fifth instar to the first three days after pupation, the diapause induction rate was significantly reduced in both males and females, especially in females. In contrast, when larvae or pupae reared at 15 degrees C were transferred to 20 degrees C in the same periods, diapause was induced in males, but not in females. However, the diapause induction rate of pupae transferred to 20 degrees C on the fourth day after pupation was significantly increased in females. The results show that temperature is the major diapause cue in the photoperiod-insensitive strain and the periods of middle fifth larval instar to early pupal stage are the thermal sensitive stages for pupal diapause induction with some different responses to temperatures between males and females in H, armigera.</t>
  </si>
  <si>
    <t>10.1017/S0007485307004956</t>
  </si>
  <si>
    <t>WOS:000247565900001</t>
  </si>
  <si>
    <t>Garland, JA; Kevan, DKM</t>
  </si>
  <si>
    <t>Garland, J. A.; Kevan, D. K. Mce.</t>
  </si>
  <si>
    <t>Chrysopidae of Canada and Alaska ( Insecta, Neuroptera): revised checklist, new and noteworthy records, and geo-referenced localities</t>
  </si>
  <si>
    <t>The Chrysopidae of Canada and Alaska, the subject of a study since 1980, including more than 6,000 adults representing 24 species in two subfamilies, are here revised and the localities geo- referenced. The number of specimens, earliest authenticated specimen, new records, flight period, and the localities supported by museum specimens are provided for each species for each province or territory of Canada, as well as the State of Alaska, USA. Localities in literature for which no specimen exists are queried. A directory of collectors is provided. Biological attributes, such as attraction to light, and plants or habitat where specimens were collected, are based on label data. Chrysopa quadripunctata Burmeister and Chrysoperla rufilabris ( Burmeister) are reported for the first time from the Province of Manitoba, Canada; and, Meleoma emuncta (Fitch), for the first time from the provinces of Alberta and Saskatchewan, Canada. Nomenclatural changes include: Mallada slossonae Garland, 1996, as a new objective synonym of Dichochrysa macleodi ( Adams and Garland, 1983; Mallada) syn. nov., and Dichochrysa perfecta ( Banks, 1895), an emendation.</t>
  </si>
  <si>
    <t>WOS:000246887500001</t>
  </si>
  <si>
    <t>Ebina, T; Ohto, K</t>
  </si>
  <si>
    <t>Ebina, Takao; Ohto, Kenji</t>
  </si>
  <si>
    <t>ATP assay for determining the viability of the two-spotted spider mite (Tetranychus urticae Koch) and the European red mite (Panonychus ulmi (Koch)) (Acari : Tetranychidae) during diapause</t>
  </si>
  <si>
    <t>A bioluminescent adenosine triphosphate (ATP) assay for determining viability in adult females of the two-spotted spider mite, Tetranychus urticae, and eggs of the European red mite, Panonychus ulmi, (both diapause and non-diapause state), was investigated. ATP contents in living and dead individual mites (adult females or eggs) were measured. The mites of the lethal treatment group were killed by freezing at -35 degrees C. Mean (+/- SD) ATP contents for non-diapause and diapause T urticae female adults were 34.39 +/- 5.14 pmol and 26.40 +/- 2.67pmol, respectively. Corresponding values for non-diapause and diapause P.ulmi eggs were 1.12 +/- 0.19 pmol and 0.87 +/- 0.16 pmol, respectively. ATP contents in living mites in diapause were therefore approximately 77% of those in non-diapause mites. A wide variance in the ATP contents (0.00-0.94 pmol) was found in individual P.ulmi diapause eggs at 2 and 4 h after treatment; therefore, their mean ATP contents did not show a rapid decrease. We speculated that some P ulmi diapause eggs survived for several hours after treatment by cold hardiness, maintaining metabolic activities until death. However, with the exception of P ulmi diapause eggs, ATP contents in both mite species rapidly decreased at 2h after treatment. At 24 h after treatment, ATP contents in both mite species had decreased significantly to 0.4-2.7% of the pre-treatment values, regardless of whether they were in a non-diapause or diapause state. Thus, based on our findings with T urticae adult females and P.ulmi eggs, the ATP bioluminescence assay could be applicable to the determination of pest viability, regardless of their diapause state.</t>
  </si>
  <si>
    <t>10.1303/aez.2007.291</t>
  </si>
  <si>
    <t>WOS:000247866300016</t>
  </si>
  <si>
    <t>Carbonnelle, S; Hance, T; Migeon, A; Baret, P; Cros-Arteil, S; Navajas, M</t>
  </si>
  <si>
    <t>Carbonnelle, Sabine; Hance, Thierry; Migeon, Alain; Baret, Philippe; Cros-Arteil, Sandrine; Navajas, Maria</t>
  </si>
  <si>
    <t>Microsatellite markers reveal spatial genetic structure of Tetranychus urticae (Acari : Tetranychidae) populations along a latitudinal gradient in Europe</t>
  </si>
  <si>
    <t>The genetic structure of populations of the two-spotted spider mite Tetranychus urticae was investigated along a south-north European transect spanning from southern France to The Netherlands. Mites were collected on Urtica dioica in 6 sampling zones. Microsatellite variation at 5 loci revealed considerable genetic variation with an average heterozygozity of 0.49. Significant heterozygote deficiency was found in 7 populations out of the 18 samples analyzed and one of them was completely monomorphic. Tetranychus urticae populations show some level of genetic structuring. First, genetic differentiation between localities (F-ST estimates) was significant for all comparisons. Second, the analysis of molecular variance, AMOVA, indicates that there is an effect, albeit low (9%), of the locality in accounting for allele frequency variance. Geographic distance emerges as a factor responsible for this genetic structure. The results are discussed in relation to the biological features of the species and the known patterns of migration. Related agronomical issues are addressed.</t>
  </si>
  <si>
    <t>Baret, Philippe/B-2536-2009</t>
  </si>
  <si>
    <t>Baret, Philippe/0000-0002-6189-666X</t>
  </si>
  <si>
    <t>10.1007/s10493-007-9068-z</t>
  </si>
  <si>
    <t>WOS:000246203600001</t>
  </si>
  <si>
    <t>Demuth, JP; Wade, MJ</t>
  </si>
  <si>
    <t>Demuth, Jeffery P.; Wade, Michael J.</t>
  </si>
  <si>
    <t>Population differentiation in the beetle Tribolium castaneum. I. Genetic architecture</t>
  </si>
  <si>
    <t>We used joint-scaling analyses in conjunction with rearing temperature variation to investigate the contributions of additive, nonadditive, and environmental effects to genetic divergence and incipient speciation among 12 populations of the red flour beetle, Tribolium castaneum, with small levels of pairwise nuclear genetic divergence (0.033 &lt; Nei's D &lt; 0.125). For 15 population pairs we created a full spectrum of line crosses (two parental, two reciprocal F1's, four F2's, and eight backcrosses), reared them at multiple temperatures, and analyzed the numbers and developmental defects of offspring. We assayed a total of 219,388 offspring from 5147 families. Failed crosses occurred predominately in F2's, giving evidence of F2 breakdown within this species. In all cases where a significant model could be fit to the data on offspring number, we observed at least one type of digenic epistasis. We also found maternal and cytoplasmic effects to be common components of divergence among T castaneum populations. In some cases, the most complex model tested (additive, dominance, epistatic, maternal, and cytoplasmic effects) did not provide a significant fit to the data, suggesting that linkage or higher order epistasis is involved in differentiation between some populations. For the limb deformity data, we observed significant genotype-by-environment interaction in most crosses and pure parent crosses tended to have fewer deformities than hybrid crosses. Complexity of genetic architecture was not correlated with either geographic distance or genetic distance. Our results support the view that genetic incompatibilities responsible for postzygotic isolation, an important component of speciation, may be a natural but serendipitous consequence of nonadditive genetic effects and structured populations.</t>
  </si>
  <si>
    <t>10.1111/j.1558-5646.2007.00048.x</t>
  </si>
  <si>
    <t>WOS:000245133900002</t>
  </si>
  <si>
    <t>Shiota, H; Kimura, MT</t>
  </si>
  <si>
    <t>Shiota, Hiroaki; Kimura, Masahito T.</t>
  </si>
  <si>
    <t>Evolutionary trade-offs between thermal tolerance and locomotor and developmental performance in drosophilid flies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</si>
  <si>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 (c) 2007 The Linnean Society of London.</t>
  </si>
  <si>
    <t>10.1111/j.1095-8312.2007.00738.x</t>
  </si>
  <si>
    <t>WOS:000243909900013</t>
  </si>
  <si>
    <t>Miyake, H; Watada, M</t>
  </si>
  <si>
    <t>Miyake, Hitoshi; Watada, Masayoshi</t>
  </si>
  <si>
    <t>Molecular phylogeny of the Drosophila auraria species complex and allied species of Japan based on nuclear and mitochondrial DNA sequences</t>
  </si>
  <si>
    <t>GENES &amp; GENETIC SYSTEMS</t>
  </si>
  <si>
    <t>We studied the phylogenetic relationships among the six species of the Drosophila auraria species complex and three species of the montium species subgroup endemic to Japan. To do this, we examined the DNA sequences of the nuclear ITS1 and the mitochondrial COII of these species. Intraspecific variation in ITS1 was observed for most of the species studied. However, interspecific variation was small and of the same magnitude as intraspecific variation among D. auraria, D. triauraria, and D. quadraria. In addition, the amount of intraspecific variation between COII sequences from D. auraria and D. triauraria was almost the same as that of the interspecific variation between these species. Phylogenetic trees based on ITS1 or COII data reveal that, with the exception of D. pectinifera, these species can be separated into two taxonomic groups. D. rufa formed a taxonomic lineage with two Japanese endemic species, D. asahinai and D. lacteicornis. Physiological and behavioral differences between D. auraria and D. triauraria have been reported, but our results differed from those previously reported. Such differences may be better explained by hybridization between D. auraria and D. triauraria than by similarity due to recent common ancestry. Both the ITS1- and COIL-based phylogenetic trees placed D. pectinifera outside the auraria complex. However, D. pectinifera sequences were more similar to those of the auraria complex than those of D. punjabiensis, another species thought to be closely related to members of the auraria complex.</t>
  </si>
  <si>
    <t>1341-7568</t>
  </si>
  <si>
    <t>1880-5779</t>
  </si>
  <si>
    <t>10.1266/ggs.82.77</t>
  </si>
  <si>
    <t>WOS:000246307700008</t>
  </si>
  <si>
    <t>Savolainen, O; Pyhajarvi, T; Knurr, T</t>
  </si>
  <si>
    <t>Savolainen, Outi; Pyhajarvi, Tanja; Knurr, Timo</t>
  </si>
  <si>
    <t>Gene flow and local adaptation in trees</t>
  </si>
  <si>
    <t>Populations are locally adapted when populations have the highest relative fitness at their home sites, and lower fitness in other parts of the range. Results from the extensive experimental plantations of populations of forest trees from different parts of the range show that populations can survive and grow in broad areas outside the home site. However, intra- and interspecific competition limit the distribution of genotypes. For populations from large parts of the range, relative fitness, compared with the local population, is often highest at the home site. At the edges of the range, this local adaptation may break down. The extent of local adaptation is determined by the balance between gene flow and selection. Genetic differentiation and strong natural selection occur over a range of tens or hundreds of kilometers, but reliable measurements of gene flow are available only for much shorter distances. Current models of spatially varying selection could be made more realistic by the incorporation of strong selection and isolation-by-distance characteristic of tree populations. Many studies suggest that most variation in adaptive traits is based on loci with small effects. Association genetics methods and improved genomic resources are useful for the identification of the loci responsible for this variation. The potential for adaptation to current climate change depends on genetic variation and dispersal and establishment rates.</t>
  </si>
  <si>
    <t>Knurr, Timo/0000-0001-6532-918X</t>
  </si>
  <si>
    <t>10.1146/annurev.ecolsys.38.091206.095646</t>
  </si>
  <si>
    <t>WOS:000252359800024</t>
  </si>
  <si>
    <t>Latitudinal variation in oviposition rhythm of Drosophila ananassae strains originating from the equator to subtropics</t>
  </si>
  <si>
    <t>Parameters of oviposition rhythm of Drosophila ananassae strains originating from the equator, 0 degrees N to 22.298 degrees N were variable and latitude dependent. Phase angle difference (Psi), amplitude of rhythm (R) and the percent oviposition in photophase (POP) were determined in LD 12: 12 cycles. Although the R did not vary, the Psi and POP varied by similar to 5 h and 60, respectively. Psi was positively correlated while the POP was negatively correlated with latitude. Transfers from LD 12: 12 cycles to constant darkness initiated free-running rhythms in all strains. Although the R did not vary, the tau varied by similar to 3.5 h which was positively correlated with latitude.</t>
  </si>
  <si>
    <t>10.1080/09291010601048687</t>
  </si>
  <si>
    <t>WOS:000250348000006</t>
  </si>
  <si>
    <t>Satralkar, MK; Khare, PV; Keny, VL; Chhakchhuak, V; Kasture, MS; Shivagaje, AJ; Iyyer, SB; Barnabas, RJ; Joshi, DS</t>
  </si>
  <si>
    <t>Satralkar, Moses K.; Khare, Padmakar V.; Keny, Vanlalhriatpuia L.; Chhakchhuak, Vanlalnghaka; Kasture, Mahesh S.; Shivagaje, Ashok J.; Iyyer, Sunder B.; Barnabas, Rajneesh J.; Joshi, Dilip S.</t>
  </si>
  <si>
    <t>Effects of photophase and altitude on oviposition rhythm of the himalayan strains of Drosophila ananassae</t>
  </si>
  <si>
    <t>The effects of varying photophase and altitude of origin on the phase angle difference (Psi) of the circadian rhythm of oviposition during entrainment to light-dark (LD) cycles and the after effects of such photophases on the period of the free-running rhythm (tau) in constant darkness (DD) were evaluated in two Himalayan strains of Drosophila ananassae, the high-altitude (HA) strain front Badrinath (5,123 m above sea level = ASL) and the low-altitude (LA) strain front Firozpur (179 m ASL). The Psi (i.e., the hours from lights-on of the LD cycle to oviposition median) of both strains was determined in LD cycles in which the photophase at 100 lux varied from 6 to 18 h/24 h. The HA strain was entrained by all LD cycles except the one with 6 It photophase in which it was weakly rhythmic, but the LA strain was entrained by only three LD cycles with photophases of 10, 12, and 14 h, but photophases of 6, 8, 16, and 18 11 rendered it arrhythmic. Lights-off transition of LD cycles was the phase-determining signal for both strains as oviposition medians of the HA strain occurred similar to 6 It prior to lights-off while those of the LA strain occurred similar to 1 h after lights-off. The IV of the HA strain increased front similar to 2 h in 8 h photophase to similar to 11 h in 18 h photophase, while that of the LA strain increased from similar to 11 h in 10 h photophase to similar to 15 h in 14 h photophase. The aftereffects of photophase of the prior entraining LD cycles on tau in DD were determined by transferring flies from I-D cycles to DD. The tau of the HA strain increased from similar to 19 to similar to 25 h when transferred to DD from LD 8:16 and LD 18:6 cycles, respectively, whereas the tau of the LA strain increased from similar to 26 to similar to 28 h when transferred to DD from LD 10 : 14 and LD 14 : 10 cycles, respectively. Thus, these results demonstrate that the photophases of entraining LD cycles and the altitude of origin affected several parameters of entrainment and the period of the free-running rhythm of these strains.</t>
  </si>
  <si>
    <t>10.1080/07420520701420295</t>
  </si>
  <si>
    <t>WOS:000247726400001</t>
  </si>
  <si>
    <t>Maeda, T; Uefune, M; Takabayashi, J</t>
  </si>
  <si>
    <t>Maeda, Taro; Uefune, Masayoshi; Takabayashi, Junji</t>
  </si>
  <si>
    <t>Genetic variations in a population of herbivorous mites Tetranychus urticae in the production of the induced volatiles by kidney bean plants</t>
  </si>
  <si>
    <t>JOURNAL OF PLANT INTERACTIONS</t>
  </si>
  <si>
    <t>This study tested whether a population of herbivorous mites Tetranychus urticae exhibits genetic variation in the production of induced plant volatiles in kidney bean plants (Phaseolus vulgaris L.). We selected two T. urticae genotypes based on their dispersal behavior (early- and late-disperser) in two plant lines (Line-1 and Line-2). In both lines, plants infested by the early- disperser produced large amounts of induced volatiles after the spider mite population peaked on the plants, whereas those infested by the late-disperser emitted the largest amount of induced volatiles at the population peak. The possible manipulation of the production of herbivore-induced plant volatiles by herbivores is discussed.</t>
  </si>
  <si>
    <t>1742-9145</t>
  </si>
  <si>
    <t>1742-9153</t>
  </si>
  <si>
    <t>10.1080/17429140701575590</t>
  </si>
  <si>
    <t>WOS:000207809000002</t>
  </si>
  <si>
    <t>Doyon, Josee; Boivin, Guy</t>
  </si>
  <si>
    <t>Impact of the timing of male emergence on mating capacity of males in Trichogramma evanescens Westwood</t>
  </si>
  <si>
    <t>In species with highly structured population, such as Trichogramma spp., mating occurs mostly at emergence on the patch and early emerging males have an advantage, as they are present when the first females emerge. However, early emergence of male could also enable males to mature sexually before the emergence of females or enhance their capacity to induce higher receptivity in females. We measured time of emergence of male and female Trichogramma evanescens Westwood (Hymenoptera: Trichogrammatidae) from hosts that were parasitized within a 30 min period. We also measured the effect of male age on their capacity to mate, and the ability of inseminated females to produce daughters. To verify if early emerging males induced higher receptivity in females, we observed the females mate choice between males of different ages. Our results indicated that the mean time of emergence between males and females was 29 min for individuals that develop in 9 days and 10 min for individuals that develop in 10 days. The protandry observed in this species could be the result of either a faster development of males or a male first strategy by the ovipositing female. In T. evanescens, protandry does not permit males to mature sexually nor to induce higher receptivity in females. The main advantage of protandry for males thus appears to be early access to females as they emerge.</t>
  </si>
  <si>
    <t>10.1007/s10526-006-9001-0</t>
  </si>
  <si>
    <t>WOS:000241747200001</t>
  </si>
  <si>
    <t>Tachibana, SI; Numata, H</t>
  </si>
  <si>
    <t>Tachibana, Shin-Ichiro; Numata, Hideharu</t>
  </si>
  <si>
    <t>Seasonal prevalence of blowflies and flesh flies in Osaka City</t>
  </si>
  <si>
    <t>Blowflies (Diptera: Calliphoridae) and flesh flies (Sarcophagidae) were collected using a bait trap in Osaka City between April 1998 and June 1999. Seven species from four Calliphoridae genera and three species from one Sarcophagidae genus were captured. Seasonal fluctuations of captured adults for most blowflies showed a bimodal pattern, having peaks in spring and autumn, whereas all flesh flies were captured between spring and autumn. The sex ratios of captured flies were mostly biased toward females.</t>
  </si>
  <si>
    <t>10.1111/j.1479-8298.2006.00179.x</t>
  </si>
  <si>
    <t>WOS:000241563600001</t>
  </si>
  <si>
    <t>Oikawa, A; Mori, N; Kimura, MT</t>
  </si>
  <si>
    <t>Oikawa, Ayako; Mori, Nobuhito; Kimura, Masahito T.</t>
  </si>
  <si>
    <t>Comparison of oxygen consumption in drosophilid flies from different climates</t>
  </si>
  <si>
    <t>Oxygen consumption at rest was studied in drosophilid species from cool-temperate, warm-temperate and subtropical regions to assess whether adaptations to different climates are associated with changes in metabolic rates. In experiments at 23 degrees C using 8-day-old males of 28 species, body mass was revealed to be a significant predictor of oxygen consumption. No significant relation was detected between mass-adjusted oxygen consumption and latitudinal distribution or thermal tolerance by either conventional regression analysis or a phylogenetically based method. The effect of temperature on oxygen consumption was studied with experiments at 15, 18, 23 and 28 degrees C using 8- and 24-day-old males of four species of each of the montium species subgroup and the subgenus Drosophila. In these experiments, it was confirmed that temperature was a significant predictor of mass-adjusted oxygen consumption. In both lineages, mass-adjusted oxygen consumption was not higher in cool-temperate species than in subtropical species. Thus, adaptations to colder climates are not associated with elevation of metabolic rates in these drosophilid species. The results of the present study also indicate that oxygen consumption is not related to the capacity to walk quickly.</t>
  </si>
  <si>
    <t>10.1111/j.1479-8298.2006.00180.x</t>
  </si>
  <si>
    <t>WOS:000241563600002</t>
  </si>
  <si>
    <t>Vitek, CJ; Livdahl, TP</t>
  </si>
  <si>
    <t>Vitek, Christopher J.; Livdahl, Todd P.</t>
  </si>
  <si>
    <t>Field and laboratory comparison of hatch rates in Aedes albopictus (Skuse)</t>
  </si>
  <si>
    <t>Laboratory experiments attempting to elicit a response based on a natural condition rely on the assumption that the laboratory treatment accurately mimics field conditions. With Aedes albopictus (Skuse), laboratory experiments analyzing hatch rates assume that the laboratory stimuli resemble those received by the eggs in field conditions. With the use of a colonized strain of Ae. albopictus, an analysis of the hatch rates comparing both field and laboratory settings was conducted. Additionally, hatch rates were compared for mosquitoes exposed to regular, periodic hatch stimulation (as usually seen in laboratory experiments) and random hatch stimulation (as seen in the field). In both experiments, laboratory treatments were not found to differ significantly from the Field treatments, indicating that experimental results achieved in the lab are relevant to field situations.</t>
  </si>
  <si>
    <t>10.2987/8756-971X(2006)22[609:FALCOH]2.0.CO;2</t>
  </si>
  <si>
    <t>WOS:000243444600005</t>
  </si>
  <si>
    <t>Ito, K; Saito, Y</t>
  </si>
  <si>
    <t>Ito, Katsura; Saito, Yutaka</t>
  </si>
  <si>
    <t>Effects of host-plant species on diapause induction of the Kanzawa spider mite, Tetranychus kanzawai</t>
  </si>
  <si>
    <t>In many herbivorous arthropods, incidence of diapause, which is considered to reflect the timing of diapause, changes depending on the host plants they utilize. Several theoretical studies suggest that the optimal timing of diapause induction depends on life-history traits; if the development time of the arthropod is short, fecundity is high, or survival rate remains high throughout the season, the optimal timing of diapause induction would be shifted toward the end of the season. For herbivorous arthropods, these life history traits may change among their host plants. Here we examined whether a population of the Kanzawa spider mite, Tetranychus kanzawai Kishida (Acari: Tetranychidae), shows the predicted pattern of diapause induction on two host plants, the kidney bean [Phaseolus vulgaris (Leguminosae)] and Japanese Orixa [Orixa japonica (Rutaceae)], on which the mites show different performances. Rearing conditions were controlled in two ways. In the first experiment, day length and temperature were kept constant throughout the mite lifetime at either of three conditions from mid October to early November. In the second experiment, the conditions were changed from 20 degrees C and L11.5:D12.5 at immature stages to 18 degrees C and L11:D13 at adult stage in order to better approximate field conditions. In the first experiment, diapause incidence on P. vulgaris was lower than on O. japonica. This tendency became stronger in the second experiment, suggesting a difference in the timing of diapause induction among host plants. On the other hand, P. vulgaris was proven to allow high performance, i.e., greater lifetime fecundity and shorter development times, although it had no effect on the survival rate. The relationship between diapause incidence and performance is consistent with the prediction of theoretical studies that a short development time or high fecundity delays the timing of diapause induction.</t>
  </si>
  <si>
    <t>Saito, Yutaka/B-7740-2012</t>
  </si>
  <si>
    <t>10.1111/j.1570-8703.2006.00471.x</t>
  </si>
  <si>
    <t>WOS:000241235800009</t>
  </si>
  <si>
    <t>Goto, SG; Han, B; Denlinger, DL</t>
  </si>
  <si>
    <t>Goto, Shin G.; Han, Bing; Denlinger, David L.</t>
  </si>
  <si>
    <t>A nondiapausing variant of the flesh fly, Sareophaga bullata, that shows arrhythmic adult eclosion and elevated expression of two circadian clock genes, period and timeless</t>
  </si>
  <si>
    <t>We describe a variant of the flesh fly, Sarcophaga bullata, which fails to enter pupal diapause in response to short daylength and low temperatures. This fly also has an arrhythmic adult eclosion pattern: rather than eclosing in early photophase, the variant ecloses arrhythmically throughout the photophase and scotophase. The loss of both diapause (photoperiodic response) and the gating of adult eclosion (presumably a circadian response) suggests that the same clock system is involved in these two responses. An examination of the expression patterns of the clock genes period and timeless demonstrates that both genes are present in the nondiapausing variant, but surprisingly. both genes are expressed at higher levels. This abnormality we observe, possibly the consequence of all upstream clock gene malfunction or a malfunction of the autoregulatory loop, results in disruption of a component of the clock system that is apparently needed for both photoperiodism and circadian rhythmicity. (c) 2006 Elsevier Ltd. All rights reserved.</t>
  </si>
  <si>
    <t>10.1016/j.jinsphys.2006.09.003</t>
  </si>
  <si>
    <t>WOS:000242875500015</t>
  </si>
  <si>
    <t>Cox, PD; Matthews, L; Jacobson, RJ; Cannon, R; MacLeod, A; Walters, KFA</t>
  </si>
  <si>
    <t>Cox, P. D.; Matthews, L.; Jacobson, R. J.; Cannon, R.; MacLeod, A.; Walters, K. F. A.</t>
  </si>
  <si>
    <t>Potential for the use of biological agents for the control of Thrips palmi (Thysanoptera : Thripidae) outbreaks</t>
  </si>
  <si>
    <t>Thrips palmi is a major pest of many crops in the tropics and sub-tropics, and is a serious threat within the protected horticulture industry in other parts of the world including the UK. Widespread use of insecticides against T. palmi throughout the world coupled with the restricted range of products available makes it essential to find alternative systems for control. The scattered information on its natural enemies, particularly predators and parasitoids, is reviewed and their potential for use in the control of T. palmi as part of IPM strategies in the UK is considered. Natural enemies selected for detailed examination include: Amblyseius spp., Anthocoris nemoralis, Atheta coriaria, Bilia spp., Campylomma spp., Ceranisus spp., Deraeocoris spp., Franklinothrips spp., Hypoaspis spp., Orius spp. and Phytoseius spp. Recommendations for further investigations are made, including screening and efficacy testing of candidate predators and parasitoids, using semiochemicals to enhance their effectiveness, and assessing the compatibility of chosen species with other components of an IPM system.</t>
  </si>
  <si>
    <t>10.1080/09583150600827728</t>
  </si>
  <si>
    <t>WOS:000241819900001</t>
  </si>
  <si>
    <t>Broufas, GD; Pappas, ML; Koveos, DS</t>
  </si>
  <si>
    <t>Broufas, G. D.; Pappas, M. L.; Koveos, D. S.</t>
  </si>
  <si>
    <t>Effect of cold exposure and photoperiod on diapause termination of the predatory mite Euseius finlandicus (Acari : Phytoseiidae)</t>
  </si>
  <si>
    <t>The effect of cold storage and photoperiod on diapause termination of the predatory mite Euseius finlandicus was studied under laboratory conditions. Females in diapause that developed under a short-day photoperiod of L:D 8:16 h and 20 degrees C were exposed for 1-13 wk to 5 degrees C and subsequently maintained under L:D 8:16 h and 20 degrees C, after which the percentage of females terminating diapause was recorded. After 1-4 wk at 5 degrees C, the number of days required for diapause termination in 50% of females (TA(50)) was similar to that of the control mites maintained continuously at L:D 8:16 h and 20 degrees C. This indicates that cold is not a prerequisite for the completion of diapause development. Furthermore, when mites were maintained for longer periods (7, 10, or 13 wk) at 5 degrees C, TA(50) was significantly longer than in the control mites. This may indicate an adverse effect of cold storage on the completion of diapause development or on postdiapause development. However, the longer exposures to cold resulted in synchronous diapause termination. When diapause females were maintained under a series of different photoperiods and 20 degrees C without previous cold exposure, diapause was terminated rapidly under the photoperiods of L:D 16:8,14:10, and 13:11 h. In contrast, under the shorter-day photoperiods of LD 8:16,10:14, and 12:12 h, diapause was maintained and eventually ended spontaneously after a long period of time. These results may be useful for the long-term storage of this predatory mite, which could be required for use in biological control programs.</t>
  </si>
  <si>
    <t>Pappas, Maria L./AAF-1884-2019; Pappas, Maria/G-1540-2010; Broufas, George/G-2032-2010</t>
  </si>
  <si>
    <t>Pappas, Maria L./0000-0003-4563-3023; Pappas, Maria/0000-0003-4563-3023; Broufas, George/0000-0003-3604-2109</t>
  </si>
  <si>
    <t>10.1603/0046-225X(2006)35[1216:EOCEAP]2.0.CO;2</t>
  </si>
  <si>
    <t>WOS:000241170600009</t>
  </si>
  <si>
    <t>Roff, DA; Emerson, K</t>
  </si>
  <si>
    <t>Roff, Derek A.; Emerson, Kevin</t>
  </si>
  <si>
    <t>Epistasis and dominance: Evidence for differential effects in life-history versus morphological traits</t>
  </si>
  <si>
    <t>Dominance and epistatic effects are predicted to be larger in life-history than in morphological traits. We test these predictions using published results from line cross analyses. We find that dominance is found in more than 95% of traits, regardless of the type of trait, but that the magnitude of the effect in relation to the additive effect is much greater in life-history than in morphological traits. Epistatic effects were detected more often in life-history than in morphological traits (79% and 67%, respectively). We also test for a difference in the magnitude of the effects by comparing the ratio of the nonadditive components separately to the additive component. For both dominance and epistatic components, the ratio of the nonadditive component to additive effects in life-history traits is approximately twice as large as that for morphological traits.</t>
  </si>
  <si>
    <t>10.1111/j.0014-3820.2006.tb01836.x</t>
  </si>
  <si>
    <t>WOS:000241825400002</t>
  </si>
  <si>
    <t>Liu, ZD; Gong, PY; Wu, KJ; Sun, JH; Li, DM</t>
  </si>
  <si>
    <t>Liu, Zhudong; Gong, Peiyu; Wu, Kunjun; Sun, Jianghua; Li, Dianmo</t>
  </si>
  <si>
    <t>A true summer diapause induced by high temperatures in the cotton bollworm, Helicoverpa armigera (Lepidoptera : Noctuidae)</t>
  </si>
  <si>
    <t>Summer diapause in the cotton bollworm, Helicoverpa armigera (Hubner), which prolongs the pupal stage, particularly in males, is induced by high temperatures. In the laboratory, summer-diapausing pupae of H. armigera were induced at high temperatures (33-39 degrees C) with a photoperiod of LD8:16; winter-diapausing and non-diapausing pupae, cultured at 20 degrees C with a photoperiod of LD8:16 and at 27 degrees C, LD16:8, respectively, acted as a control. Retention time of eye spots, weight, and lipid and glycogen levels were compared. At high temperatures, both body weight and energy storage capacity were much higher in summer-diapausing pupae than in non-diapausing pupae reared at 33-39 degrees C. At temperatures (&gt; 33 degrees C) high enough to maintain summer diapause, the eye spots of summer-diapausing pupae did not move during the 30-day experiment. However, eye spots of summer-diapausing pupae placed at 30 degrees C began to move about 10 days after they were transferred, significantly later than in non-diapausing pupae reared at 33-39 degrees C or non-diapausing pupae reared at 27 degrees C, which initiated eye spot movement 2 days after pupation. The differences in retention time of eye spots between summer- and winter-diapausing pupae shows that winter diapause is more intense than summer diapause in this insect. The weight loss, and lipid and glycogen metabolism curves indicate that the summer-diapausing pupae's metabolism is very low. We conclude that summer diapause in the cotton bollworm is a true diapause and that the summer diapause enables the cotton bollworm to withstand the high temperatures of summer. (c) 2006 Elsevier Ltd. All rights reserved.</t>
  </si>
  <si>
    <t>10.1016/j.jinsphys.2006.06.008</t>
  </si>
  <si>
    <t>WOS:000242257100002</t>
  </si>
  <si>
    <t>Fangue, NA; Hofmeister, M; Schulte, PM</t>
  </si>
  <si>
    <t>Fangue, Nann A.; Hofmeister, Myriam; Schulte, Patricia M.</t>
  </si>
  <si>
    <t>Intraspecific variation in thermal tolerance and heat shock protein gene expression in common killifish, Fundulus heteroclitus</t>
  </si>
  <si>
    <t>Populations of common killifish, Fundulus heteroclitus, are distributed along the Atlantic coast of North America through a steep latitudinal thermal gradient. We examined intraspecific variation in whole-animal thermal tolerance and its relationship to the heat shock response in killifish from the northern and southern extremes of the species range. Critical thermal maxima were significantly higher in southern than in northern fish by similar to 1.5 degrees C at a wide range of acclimation temperatures (from 2-34 degrees C), and critical thermal minima differed by similar to 1.5 degrees C at acclimation temperatures above 22 C, converging on the freezing point of brackish water at lower acclimation temperatures. To determine whether these differences in whole-organism thermal tolerance were reflected in differences in either the sequence or regulation of the heat shock protein genes ( hsps) we obtained complete cDNA sequences for hsc70, hsp70-1 and hsp70-2, and partial sequences of hsp90 alpha and hsp90 beta. There were no fixed differences in amino acid sequence between populations in either hsp70-1 or hsp70-2, and only a single conservative substitution between populations in hsc70. By contrast, there were significant differences between populations in the expression of many, but not all, of these genes. Both northern and southern killifish significantly increased hsp70-2 levels above control values ( Ton) at a heat shock temperature of 33 degrees C, but the magnitude of this induction was greater in northern fish, suggesting that northern fish may be more susceptible to thermal damage than are southern fish. In contrast, hsp70-1 mRNA levels increased gradually and to the same extent in response to heat shock in both populations. Hsc70 mRNA levels were significantly elevated by heat shock in southern fish, but not in northern fish. Similarly, the more thermotolerant southern killifish had a T-on for hsp90 alpha of 30 degrees C, 2 degrees C lower than that of northern fish. This observation combined with the ability of southern killifish to upregulate hsc70 in response to heat shock suggests a possible role for these hsps in whole-organism differences in thermal tolerance. These data highlight the importance of considering the complexity of the heat shock response across multiple isoforms when attempting to make linkages to whole-organism traits such as thermal tolerance.</t>
  </si>
  <si>
    <t>Schulte, Patricia M./AAB-3934-2019</t>
  </si>
  <si>
    <t>Schulte, Patricia/0000-0002-5237-8836</t>
  </si>
  <si>
    <t>10.1242/jeb.02260</t>
  </si>
  <si>
    <t>WOS:000239641100014</t>
  </si>
  <si>
    <t>Simunovic, A; Jaenike, J</t>
  </si>
  <si>
    <t>Simunovic, Angela; Jaenike, John</t>
  </si>
  <si>
    <t>Adaptive variation among Drosophila species in their circadian rhythms</t>
  </si>
  <si>
    <t>Observation: In cool, high latitude regions, Drosophila are often active throughout the day, whereas in lower latitudes, they are most active early and late during the daylight hours. Question: is this difference in activity due to variation in the conditions experienced by flies in the wild or their perceptual sensitivity to these conditions, or their genetically encoded circadian rhythms. Methods: The activity patterns of 11 species of Drosophila were recorded continuously in activity monitors under identical 12 h light/12 h dark conditions. Results: There was a significant positive correlation between the midday activity of flies and the latitudinal midpoint of the species range, showing that behavioural differences in the wild are at least in part genetically based. An independent contrasts test, correcting for phylogeny, confirmed this correlation. Among species from the same latitudinal region, those that inhabit swampy areas and breed on skunk cabbage have significantly greater midday activity than do mycophagous species. Both the latitudinal and breeding site effects suggest that potential desiccation stress has influenced the evolution of their daily activity patterns.</t>
  </si>
  <si>
    <t>WOS:000239232700003</t>
  </si>
  <si>
    <t>Sexual difference in the effect of temperature on the larval development in Hyphantria cunea (Drury) (Lepidoptera : Arctiidae)</t>
  </si>
  <si>
    <t>The effects of temperature on the larval developmental traits of the fall webworm, Hyphantria cunea (Drury), were investigated at 18, 20, 23, 25 and 27 degrees C. In Japan, this species has two types of larval instars, the six-instar and seven-instar. The proportion of the seven-instar type was significantly higher in females than in males at all temperatures. In females, the proportion of the seven-instar type was high at higher temperatures. However, the effect of temperature on the incidence of larval instar types was not detected in males. The larval developmental time was significantly longer in the seven-instar type than in the six-instar type for both sexes at all temperatures. The difference in the developmental time between the instar types decreased as temperature increased. The pupae of the seven-instar type were heavier than those of the six-instar type at higher temperatures. These results suggest that the fitness advantage of the seven-instar type is greater in females than in males, and is relatively high at higher temperatures because the disadvantage of the long developmental period in the seven-instar type is reduced by higher developmental rates.</t>
  </si>
  <si>
    <t>10.1303/aez.2006.303</t>
  </si>
  <si>
    <t>WOS:000238903300014</t>
  </si>
  <si>
    <t>Ganz, HH; Washburn, JO</t>
  </si>
  <si>
    <t>Relative migration rates and local adaptation in a mosquito-protozoan interaction</t>
  </si>
  <si>
    <t>Theory predicts that the direction of local adaptation depends on the relative migration rates of hosts and parasites. Here we measured relative migration rates and tested for local adaptation in the interaction between a tree hole mosquito (Ochlerotatus sierrensis) and a protozoan parasite (Lambornella clarki). We found strong support for the hypothesis that the host migrates more than its parasite. Hosts colonized artificial tree holes in the field at a much higher rate than the parasite. Field releases of the parasite demonstrated that it colonizes and persists in natural tree holes where it was previously absent, suggesting that parasite distribution is limited by its migratory ability. Although the host migrates more than its parasite, we found no evidence for local adaptation by hosts and some evidence for local adaptation by parasites. Other life history traits of the host and parasite may also influence patterns in local adaptation, particularly parasite virulence and host dormancy.</t>
  </si>
  <si>
    <t>10.1111/j.1420-9101.2005.01047.x</t>
  </si>
  <si>
    <t>WOS:000236943000015</t>
  </si>
  <si>
    <t>Bradshaw, WE; Holzapfel, CM; Mathias, D</t>
  </si>
  <si>
    <t>Circadian rhythmicity and photoperiodism in the pitcher-plant mosquito: Can the seasonal timer evolve independently of the circadian clock?</t>
  </si>
  <si>
    <t>The two major rhythms of the biosphere are daily and seasonal; the two major adaptations to these rhythms are the circadian clock, mediating daily activities, and the photoperiodic timer, mediating seasonal activities. The mechanistic connection between the circadian clock and the photoperiodic timer remains unresolved. Herein, we show that the rhythmic developmental response to exotic light : dark cycles, usually used to infer a causal connection between the circadian clock and the photoperiodic timer, has evolved independently of the photoperiodic timer in the pitcher-plant mosquito Wyeomyia smithii across the climatic gradient of eastern North America from Florida to Canada and from the coastal plain to the mountains. We conclude that the photoperiodic timing of seasonal events can evolve independently of the daily circadian clock.</t>
  </si>
  <si>
    <t>10.1086/501032</t>
  </si>
  <si>
    <t>WOS:000236361100012</t>
  </si>
  <si>
    <t>Leips, J; Gilligan, P; Mackay, TFC</t>
  </si>
  <si>
    <t>Quantitative trait loci with age-specific effects on fecundity in Drosophila melanogaster</t>
  </si>
  <si>
    <t>Life-history theory and evolutionary, theories of aging assume the existence of alleles with age-specific effects oil fitness. While various Studies have documented age-related changes in the genetic contribution to variation in fitness components, we know very little about the underlying genetic architecture Of Such changes. We used a set of recombinant inbred lines to map and characterize the effects of quantitative trait loci (QTL) affecting fecundity of Drosophila melanogaster females at 1 and 4 weeks of age. We identified one QTL on the second chromosome and one or two QTL affecting fecundity oil the third chromosome, but these QTL affected fecundity only at I week of age. There was more genetic variation for fecundity at 4 weeks of age than at I week of age and there was no genetic correlation between early and late-age fecundity. These results Suggest that. different loci contribute to the variation in fecundity as the organism ages. Our data provide Support for the mutation accumulation theory of aging as applied to reproductive senescence. Comparing the results from this study with our previous work on life-span QTL, we also find evidence that antagonistic pleiotropy may contribute to the genetic basis of senescence in these lines as well.</t>
  </si>
  <si>
    <t>10.1534/genetics.105.048520</t>
  </si>
  <si>
    <t>WOS:000236668100019</t>
  </si>
  <si>
    <t>Shimizu, K; Shimizu, K; Fujisaki, K</t>
  </si>
  <si>
    <t>Timing of diapause induction and overwintering success in the cotton bollworm Helicoverpa armigera (Hb.) (Lepidoptera : Noctuidae) under outdoor conditions in temperate Japan</t>
  </si>
  <si>
    <t>The timing of diapause induction and overwintering success in the cotton bollworm Helicoverpa armigera were studied outdoors in Chiba (35 degrees N, 140 degrees E) and Kyoto (35 degrees N, 135 degrees E) prefectures, Japan, using local populations collected from Chiba and Mie (34 degrees N, 136 degrees E) Prefectures, respectively. For comparison, a similar experiment was performed in Chiba using a closely related species, H. assulta. Diapause induction in H. armigera was stimulated by low temperatures in autumn, and the incidence of pupal diapause increased sharply with little change in photoperiod. In Kyoto, pupae of H. armigera overwintered successfully in a state of diapause. However, larvae that had hatched from eggs deposited in late autumn suffered high mortality, presumably from the cold; therefore, the pattern of temperature change in autumn credibly affects overwintering success in H. armigera. In contrast, a considerable number of H. assulta pupae entered diapause well before autumn, even though those individuals had hatched from eggs deposited during the mid-summer. Thus, H. assulta appeared to prepare for overwintering earlier and more successfully than did H. armigera in this temperate zone. Differences in diapause induction between the sexes revealed in laboratory experiments with H. armigera were not detected under outdoor conditions.</t>
  </si>
  <si>
    <t>10.1303/aez.2006.151</t>
  </si>
  <si>
    <t>WOS:000236831900020</t>
  </si>
  <si>
    <t>Kakimoto, K; Inoue, H; Yamaguchi, T; Ohno, K; Takagi, M</t>
  </si>
  <si>
    <t>Population trends of Orius sauteri (Poppius) (Heteroptera : Anthodoridae) on weeds in spring</t>
  </si>
  <si>
    <t>To learn the habitat of Orius sauteri (Poppius) in spring, eight species of weeds were investigated for the occurrence of O. sauteri in relation to the abundance of prey (thrips, aphids, and spider mites) from mid March to late May in Kagoshima Prefecture. Population trends of O. sauteri was synchronized with the abundance of thrips, but not with that of aphids and spider mites. Actually, a significant correlation was found between the density of O. sauteri and thrips. In April, O. sauteri, mostly in the nymphal stage, were found only on Artemisia princeps Pampan. It contrast, after May, O. sauteri appeared on various plants such as Geranium carolinianum L., Vicia angustifolia L., and Galium spurium L., with the increase of thrips on these plants. Adults of O. sauteri found from April to early May were all females; O. sauteri males appeared after mid May. These results suggested that the habitat of O. sauteri is dependent on thrips populations, and that the first generation adults of O. sauteri occurred after mid May.</t>
  </si>
  <si>
    <t>10.1303/jjaez.2006.68</t>
  </si>
  <si>
    <t>WOS:000236832700012</t>
  </si>
  <si>
    <t>Tatsumi, E; Takada, H</t>
  </si>
  <si>
    <t>Differences in dormancy characteristics among populations of Aphelinus asychis (Hymenoptera : Aphelinidae)</t>
  </si>
  <si>
    <t>The dormancy characteristics of five Japanese populations of Aphelinus asychis were examined to find strains useful as biological control agents against pest aphids under winter greenhouse conditions in Japan, The weak diapause, strictly oligopause sensu Mansingh (1971), response in the adult stage differed among populations tinder 10L:14D at 15 degrees C. The percentage of newly emerging females with immature ovaries was significantly lower in one of the Kagoshima populations, KGS1 (12%) than in the other four populations (51-66%). The mean preoviposition period was significantly shorter in the Kochi population, KCH (1.8 d) than in the Kyoto population (7.8 d), and oviposition was more incessant in the former than in the latter. KGS1 and KCH, which showed a weaker diapause response, are considered to be better candidates for the biological control of pest aphids in winter greenhouses because they arc more likely to be active during the winter.</t>
  </si>
  <si>
    <t>10.1303/jjaez.2006.72</t>
  </si>
  <si>
    <t>WOS:000236832700013</t>
  </si>
  <si>
    <t>Asou, H; Inoue, T; Koyama, T</t>
  </si>
  <si>
    <t>Asou, Hidenori; Inoue, Takenari; Koyama, Tatsuo</t>
  </si>
  <si>
    <t>Effect of thermoperiod on immature development of powdered oakblue, Narathura bazalus (Hewitson) (Lepidoptera : Lycaenidae).</t>
  </si>
  <si>
    <t>Eggs, larvae and pupae of Narathura bazalus (Hewitson) were reared at constant (17, 20, 23, 25 or 28 degrees C) or fluctuating (14-20, 17-23, 20-26, 22-28 or 25-31 degrees C) temperatures superimposed on a photoperiod of 12L:12D (12 h light: 12 h dark) and 15L:9D. When insects were reared under lower temperature conditions (mean temperature of 17, 20, 23 and 25 degrees C under 12L: 12D, and 17 degrees C under 15L: 9D), the developmental period (egg to adult emergence) was significantly shorter than that at constant temperatures corresponding to the mean of fluctuating temperatures. This mechanism permits rapid development completion even at low temperatures during autumn, helping to increase the number of adults in the overwintering stage in this species. Based on the developmental zero and the total effective temperature for development obtained in this study, the number of generations per year in N. bazalus in Tsukuba, central Japan, was estimated to be four on the assumption that oviposition by overwintered females takes place in early April.</t>
  </si>
  <si>
    <t>10.1303/jjaez.2006.241</t>
  </si>
  <si>
    <t>WOS:000241341800006</t>
  </si>
  <si>
    <t>Rako, L; Hoffmann, AA</t>
  </si>
  <si>
    <t>Complexity of the cold acclimation response in Drosophila melanogaster</t>
  </si>
  <si>
    <t>Insects can increase their resistance to cold stress when they are exposed to non-lethal conditions prior to the stress; these plastic responses are normally described only in terms of immediate effects on mortality. Here we examine in Drosophila melanogaster the short-and longer-term effects of different conditions on several measures of cold resistance, but particularly chill coma recovery. Short-term exposure to sublethal temperature (cold hardening) did not decrease chill coma recovery times even though it decreased mortality. Exposure to 12 degrees C for 2 days (acclimation) decreased chill coma recovery times for a range of stressful temperatures when flies were cultured at 25 degrees C, but did not usually affect recovery times when flies were cultured at 19 degrees C. In contrast, 2-day exposure to 12 degrees C decreased mortality regardless of rearing temperature. Rearing at 19 degrees C decreased mortality and chill coma recovery time relative to rearing at 25 degrees C. Acclimation increased the eclosion rate of eggs from stressed females, but did not affect development time or size of the offspring. These results indicate that plastic responses to cold in D. melanogaster are complex when resistance is scored in different ways, and that effects can extend across generations. (c) 2005 Elsevier Ltd. All rights reserved.</t>
  </si>
  <si>
    <t>10.1016/j.jinsphys.2005.09.007</t>
  </si>
  <si>
    <t>WOS:000235245400009</t>
  </si>
  <si>
    <t>Carter, AJR; Hermisson, J; Hansen, TF</t>
  </si>
  <si>
    <t>The role of epistatic gene interactions in the response to selection and the evolution of evolvability</t>
  </si>
  <si>
    <t>It has been argued that the architecture of the genotype phenotype map determines evolvability, but few studies have attempted to quantify these effects. In this article we use the multilinear epistatic model to study the effects of different forms of epistasis on the response to directional selection. We derive an analytical prediction for the change in the additive genetic variance, and use individual-based simulations to understand the dynamics of evolvability and the evolution of genetic architecture. This shows that the major determinant for the evolution of the additive variance, and thus the evolvability, is directional epistasis. Positive directional epistasis leads to an acceleration of evolvability, while negative directional epistasis leads to canalization. In contrast, pure non-directional epistasis has little effect on the response to selection. One consequence of this is that the classical epistatic variance components, which do not distinguish directional and non-directional effects, are useless as predictors of evolutionary dynamics. The build-up of linkage disequilibrium also has negligible effects. We argue that directional epistasis is likely to have major effects on evolutionary dynamics and should be the focus of empirical studies of epistasis. (c) 2005 Elsevier Inc. All rights reserved.</t>
  </si>
  <si>
    <t>Hansen, Thomas/B-9021-2009</t>
  </si>
  <si>
    <t>10.1016/j.tpb.2005.05.002</t>
  </si>
  <si>
    <t>WOS:000232911200004</t>
  </si>
  <si>
    <t>Kurban, A; Yoshida, H; Immi, Y; Sonoda, S; Tsumuki, H</t>
  </si>
  <si>
    <t>Pupal diapause of Helicoverpa armigera: sensitive stage for photoperiodic induction</t>
  </si>
  <si>
    <t>Helicoverpa armigera exhibits a facultative pupal diapause, which depends on temperature and photoperiod. Pupal diapause is induced at 20 degrees C by short photoperiods and inhibited by long photoperiods during the larval stage. Sensitive stages for photoperiodic induction of pupal diapause were determined by transferring larvae of various instars between long and short photoperiods. When larvae reared at 20 degrees C under a short photoperiod during egg to fourth instar were transferred to a long photoperiod at the early fifth instar, diapause was not induced. However, when larvae were transferred to a long photoperiod in the middle of fifth instar, diapause was induced. On the other hand, when larvae reared under a long photoperiod during egg to fourth instar were transferred to a short photoperiod at the early fifth instar, about 80 to 100% pupae entered diapause. These results show that the early fifth larval instar is the main sensitive stage for pupal diapause determination even though photoperiod has some effect in the third and fourth instars.</t>
  </si>
  <si>
    <t>10.1303/aez.2005.457</t>
  </si>
  <si>
    <t>WOS:000232563000010</t>
  </si>
  <si>
    <t>Behaviour genetics of Drosophila: Non-sexual behaviour</t>
  </si>
  <si>
    <t>The analysis of genetic behaviour within and between species provides important clues about the forces shaping the evolution of behavioural genes. Genes can affect natural behavioural variation in different ways. Allelic variation causes alternative behavioural phenotypes, whereas changes in gene expression can influence the initiation of behaviour at different ages. Identifying the genes involved in polygenic traits has been difficult. Chromosomal analysis has been widely used as a first step in elucidating the genetic architecture of several behaviours of Drosophila. Behavioural genetic and molecular studies helped to reveal the genetic basis of circadian time keeping and rhythmic behaviours. In Drosophila, a number of key processes such as emergence from the pupal case, locomotor activity, feeding, olfaction and aspects of mating behaviour are under circadian regulation. Evolutionary biology considers migration behaviour as central in genetic structure of populations and speciation. Genetic loci that influence behaviour are often difficult to identify and localise in part due to the quantitative nature of behavioural phenotypes. Diapause is a hormonally mediated delayed response to future adverse conditions and can occur at any stage of development in an insect. Diapause-associated gene expression was studied in Drosophila using subtractive hybridisation. Several approaches have been made to unravel the genetic complexity of the behaviour, which have provided information that may be useful in different ways. There is evidence that species do differ in genetic architecture of photoresponse and this may be related to their natural environment. The classical experiments by Jerry Hirsh and Th. Dobzhansky to know the nature of genetic basis for extreme selected geotactic behaviour in fruit flies constituted the first attempt at the genetic dissection of a complex, polygenic behaviour. Understanding the genetic differences between these selected lines would provide an important point of entry into the study of genetic mechanisms of sensing and responding to gravity, as well as clues to the origins of genetic flexibility and plasticity in an organism's response.</t>
  </si>
  <si>
    <t>10.1007/BF02715846</t>
  </si>
  <si>
    <t>WOS:000231680800013</t>
  </si>
  <si>
    <t>Sukontason, KL; Methanitikorn, R; Kurahashi, H; Piangjai, S; Sukontason, K</t>
  </si>
  <si>
    <t>Surface ultrastructure of prestomal teeth of some flies in the families Calliphoridae, Muscidae and Sarcophagidae</t>
  </si>
  <si>
    <t>Prestomal teeth of flies in the families Calliphoridae (Chrysomya pinguis, Chrysomya villeneuvi, and Chrysomya chani), Muscidae (Hydrotaea (= Ophyra) chalcogaster) and Sarcophagidae (Boettcherisca peregrina) were presented using scanning electron microscopy. The slight to deep bifurcation of the tips of their teeth were similarly observed in all species examined. The anatomical feature of prestomal teeth of the flies examined may contribute to the understanding of their feeding behavior and the medical importance of their role in the future.</t>
  </si>
  <si>
    <t>Sukontason, Kom/0000-0002-2424-956X; L. Sukontason, Kabkaew/0000-0002-4820-290X</t>
  </si>
  <si>
    <t>10.1007/s00436-005-1357-z</t>
  </si>
  <si>
    <t>WOS:000230833500011</t>
  </si>
  <si>
    <t>Maffei, C; Vagaggini, D; Zarattini, P; Mura, G</t>
  </si>
  <si>
    <t>The dormancy problem for Crustacea Anostraca: A rigorous model connecting hatching strategies and environmental conditions</t>
  </si>
  <si>
    <t>Crustacean dormancy, like diapause in insects and seeds, is a remarkable and not always clear life-hi story event. Many problems, ranging from the question of frequency of diapause in the distinct taxonomic groups, to the possibility of the identification of features that define dormancy, have been posed and need investigation. This paper is concerned with one of the main questions in the field, namely the problem of studying the relationships between environment unpredictability and dormancy. This result explores, in particular, both rigorously and empirically, the well known prediction that says that a decline of the hatching rate should correspond to an increase of unpredictability of the habitat. This theoretical result was formulated by Cohen in 1966, and its validity in the original form is, also presently, a matter of discussion. Despite the growth of the literature on the subject, in fact, almost no advances have been made in relating environmental findings to the theory and this has resulted, mainly, from the difficulty of defining a good measure of habitat unpredictability. In this paper we propose an interpretation of this quantity in terms of fundamentals of Shannon information statistics, and by using this idea, we verify the validity of Cohen's original statement on experimental data of three different populations of Chirocephalus diaphanus Prevost, 1803 (Crustacea, Anostraca), inhabiting both semi-permanent and temporary pools in Italy. We find an encouraging fitting between experimental and theoretical predictions and this can be interpreted, almost for the case under study, as an indication that Cohen law should hold. (c) 2005 Elsevier B.V. All rights reserved.</t>
  </si>
  <si>
    <t>10.1016/j.ecolmodel.2004.04.039</t>
  </si>
  <si>
    <t>WOS:000229363200020</t>
  </si>
  <si>
    <t>Differentiation in life cycle of sympatric populations of two forms of Hyphantria moth in central Missouri</t>
  </si>
  <si>
    <t>Wing patterns of Hyphantria adult male moths collected in central Missouri were examined throughout the breeding season. Three major peaks of adult flight were observed: the first peak consisted mainly of adults with spotted wings, while the second and third peaks consisted of immaculate adults. Black-headed larvae appeared in the field following the first major peak of moth flight, and red-headed larvae appeared in the field following the second peak. Sympatric red-headed and black-headed forms were collected in the field and subsequently reared on an artificial diet under conditions of 16 h light : 8 h dark (LD 16:8) at 25 degrees C. The larval period of the black-headed form was shorter than the red-headed, whereas the pupal period of the black-headed form was longer than the red-headed. Pupal development is retarded in some individuals at high temperatures in the black-headed form. Photoperiodic response curves for pupal diapause were different between the two forms. The critical photoperiod for pupal diapause was 15 h 10 min in the red-headed form, which was longer than that for the black-headed form (14 h 40 min). The two forms responded to shifts in photoperiod differently. These developmental responses temporally separate the two forms in the field; the red-headed and black-headed forms represent a set of adaptations favoring univoltinism and bivoltinism, respectively. Red-headed larvae fed mainly at night, while the black-headed larvae fed without a clear day-night rhythm. Nocturnal feeding in the red-headed form is adaptive to protection against predation, but fails to fully utilize heat units and thus to produce a second generation.</t>
  </si>
  <si>
    <t>10.1111/j.1479-8298.2005.00117.x</t>
  </si>
  <si>
    <t>WOS:000229457500011</t>
  </si>
  <si>
    <t>Kakimoto, K; Urano, S; Noda, T; Matuo, K; Sakamaki, Y; Tsuda, K; Kusigemati, K</t>
  </si>
  <si>
    <t>Comparison of the reproductive potential of three Orius species, O-strigicollis, O-sauteri, and O-minutus (Heteroptera : Anthocoridae), using eggs of the Mediterranean flour moth as a food source</t>
  </si>
  <si>
    <t>We examined the reproductive potential of three Orius (Heteroptera: Anthocoridae) species, O. strigicollis (Poppius), O. saitteri (Poppius) and O. minutus (Linnaeus), at different rearing temperatures (i.e., 17, 20, 23, 26, and 29 degrees C) using the eggs of the Mediterranean flour moth (Ephestia kitehniella Zeller) as a food source. Mean generation times of the three species were nearly the same at all temperatures. The net reproductive rate of O. minutus was higher than those of the other two species at 17, 20, 23, and 26 degrees C, and that of O. strigicollis was the highest among the three species at 29 degrees C. Interspecific differences of net reproductive rates were largest at 29 degrees C. Although the intrinsic rate of natural increase did not differ among the three species from 17 to 26 degrees C, the rate for O. strigicollis was far higher than that for O. saitteri and O. minutus at 29 degrees C. These results suggest that interspecific differences in the reproductive potentials of the three species tend to become larger as the temperature increases. Thus, we infer that O. strigicollis is advantageous in a wider temperature range than O. saitteri and O. minutus.</t>
  </si>
  <si>
    <t>10.1303/aez.2005.247</t>
  </si>
  <si>
    <t>WOS:000230665700006</t>
  </si>
  <si>
    <t>Bergland, AO; Agotsch, M; Mathias, D; Bradshaw, WE; Holzapfel, CM</t>
  </si>
  <si>
    <t>Factors influencing the seasonal life history of the pitcher-plant mosquito, Wyeomyia smithii</t>
  </si>
  <si>
    <t>1. The effects of resource levels, thermal microclimate, and seasonal oviposition patterns on fecundity and survivorship in the pitcher-plant mosquito, Wyeomyia smithii (Coq.), were examined at a northern Wisconsin bog over the course of 2 years. Wyeomyia smithii are bivoltine at this locality, thereby enabling the study of summer and overwintering generations separately. 2. Nutrient resources of W. smithii were not limiting and there was no indication of density-dependent survivorship or fecundity. 3. Oviposition rates were highest in young, large pitchers and individual mosquitoes appeared to allocate only a few eggs to any one leaf. 4. Winter was the harsh season, and the principal manifestation of seasonal harshness was reduced survivorship. 5. Overwintering W. smithii that had been oviposited later in the summer had a higher odds of survival than those oviposited earlier in the summer. 6. It was concluded that dispersal of eggs among many pitchers serves to spread the risk of encountering lethal winter temperatures among spatially unpredictable patches.</t>
  </si>
  <si>
    <t>10.1111/j.0307-6946.2005.00687.x</t>
  </si>
  <si>
    <t>WOS:000228204900001</t>
  </si>
  <si>
    <t>Chen, B; Kang, L</t>
  </si>
  <si>
    <t>Insect population differentiation in response to enviromental thermal stress</t>
  </si>
  <si>
    <t>PROGRESS IN NATURAL SCIENCE-MATERIALS INTERNATIONAL</t>
  </si>
  <si>
    <t>Numerous studies reported the adaptation strategies adopted by ecthotherms to survive under environmental thermal stress. Geographic and seasonal variations in the thermal stress tolerance, which is closely associated with species' climatic adaptation and allopatric speciation, have been extensively investigated in insects. The variation patterns suggest directional selection for species' adaptive straits, and are used to predict the origin, distribution and dynamics of insect populations. These studies are becoming more and more important in the context of global warming. This paper discusses the process of adaptation to environmental thermal stress and the mechanisms underlying the differentiation in related adaptive straits of insect populations.</t>
  </si>
  <si>
    <t>Chen, Bing/C-4837-2019</t>
  </si>
  <si>
    <t>Chen, Bing/0000-0002-1238-3948</t>
  </si>
  <si>
    <t>1002-0071</t>
  </si>
  <si>
    <t>1745-5391</t>
  </si>
  <si>
    <t>WOS:000229450000001</t>
  </si>
  <si>
    <t>Izumi, Y; Anniwaer, K; Yoshida, H; Sonoda, S; Fujisaki, K; Tsumuki, H</t>
  </si>
  <si>
    <t>Comparison of cold hardiness and sugar content between diapausing and nondiapausing pupae of the cotton bollworm, Helicoverpa armigera (Lepidoptera : Noctuidae)</t>
  </si>
  <si>
    <t>To understand overwintering of the cotton boll worm Helicoverpa armigera, cold hardiness and sugar content are compared between diapausing and nondiapausing pupae. Diapausing and nondiapausing pupae reared at 20 degreesC under short and long photoperiods are acclimatized with a reduction of 5 degreesC per 5 days to 0 degreesC. When the acclimation temperature reaches 0 degreesC, the survival of diapausing pupae is assessed. The survival gradually decreases as the period of treatment progresses and approximately half survive for 112 days. However, nondiapausing pupae survive only 14 days after exposure to 0 degreesC. The surpercooling points of nondiapausing, diapausing and acclimatized pupae are approximately -17 degreesC. The major sugars contained in pupae are trehalose and glucose. Even though trehalose contents in diapausing pupae (initial level: 0.6 mg 100 mg(-1) fresh weight) increase significantly during cold acclimation and continue increasing until 58 days after exposure to 0 degreesC (maximum level: 1.8 mg 100 mg(-1)), glucose is maintained at low levels (0.02 mg 100 mg(-1)) for 56 days at 0 degreesC. However, glucose contents increase (maximum level: 0.8 mg 100 mg(-1)) with decreasing contents of trehalose 84 days after exposure to 0 degreesC. Glycogen content gradually decreases during cold acclimation. When nondiapausing pupae are acclimatized with a reduction of 5 degreesC per 5 days to 5 degreesC from the beginning of pupation until the eyespots move, trehalose content increases (maximum level: 1.0 mg 100 mg(-1)). Glucose contents in nondiapausing pupae increase before eclosion (0.09 mg 100 mg(-1)). From these results, diapausing pupae of H. armigera can overwinter in regions where average winter temperatures are higher than 0 degreesC, but nondiapausing pupae cannot.</t>
  </si>
  <si>
    <t>10.1111/j.0307-6962.2005.00422.x</t>
  </si>
  <si>
    <t>WOS:000226789000005</t>
  </si>
  <si>
    <t>Saito, Y; Ito, K; Sakagami, T</t>
  </si>
  <si>
    <t>Imaginal induction of diapause in several 'adult-female diapausing' spider mites</t>
  </si>
  <si>
    <t>The possibility of imaginal induction of diapause in adult female spider mites is suggested in Stigmaeopsis miscanthi. Here, several spider mites are studied to investigate the generality of this phenomenon. The existence of imaginal induction of reproductive diapause is established in Stigmaeopsis longus, two forms of S. miscanthi and Tetranychus kanzawai adult females. The females that develop under diapause-averting (long days and 18 degreesC) conditions are induced to diapause under short-daylength conditions at 18 degreesC after moulting to the adult stage. However, the adult females of Tetranychus urticae never diapause under these conditions.</t>
  </si>
  <si>
    <t>10.1111/j.0307-6962.2005.00441.x</t>
  </si>
  <si>
    <t>WOS:000226789000014</t>
  </si>
  <si>
    <t>Anderson, AR; Hoffmann, AA; McKechnie, SW</t>
  </si>
  <si>
    <t>Response to selection for rapid chill-coma recovery in Drosophila melanogaster: physiology and life-history traits</t>
  </si>
  <si>
    <t>GENETICAL RESEARCH</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</si>
  <si>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metanogaster were selected every second generation, for over 30 generations, for decreased recovery time following exposure to 0&amp;DEG;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</si>
  <si>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Hoffmann, Ary/C-2961-2011; Anderson, Alisha R/C-1499-2008; Hoffmann, Ary/R-2972-2019</t>
  </si>
  <si>
    <t>Anderson, Alisha R/0000-0001-7013-116X; Hoffmann, Ary/0000-0001-9497-7645</t>
  </si>
  <si>
    <t>0016-6723</t>
  </si>
  <si>
    <t>10.1017/S0016672304007281</t>
  </si>
  <si>
    <t>WOS:000228943000002</t>
  </si>
  <si>
    <t>Trudgill, DL; Honek, A; Li, D; Van Straalen, NM</t>
  </si>
  <si>
    <t>Thermal time - concepts and utility</t>
  </si>
  <si>
    <t>This paper (i) reviews temperature/development rate relationships in plants and poikilothermic invertebrates, (ii) argues that the relationship is often linear over much of the range up to the thermal optimum (T-0) and provides a possible mechanism, (iii) provides evidence of a trade-off between the base temperature (T-h) and the thermal constant (DD) that enables each species to adapt to its thermal environment, and (iv) indicates some of the practical and ecological implications. Where a linear relationship has been characterised it is possible to estimate the base temperature for development (T-b, expressed in degreesC) and the thermal constant for development (DD, the reciprocal of the temperature coefficient (a), expressed in degree [degreesC] days accumulated above T-b). A possible basis for the linear relationship between rate and temperature is proposed based on the Arrhenius and Sharpe-Schoolfield equations involving activation enthalpy and progressive inactivation of the reactant molecules at both low and high temperatures. Knowledge of T-b and DD enables rates of development of organisms/ processes to be calculated and compared at any given temperature between T-b and T-0. An analysis of published results for differentiation processes (differentiation = a change of state) in species of insects, Collembola, spiders, nematodes and plants showed that Tb tended to vary with the temperature of the niche to which the organism is adapted, and that there was a trade-off between T-b and DD. Tropical species had higher values of T-b than temperate and DD decreased as T-b increased (and vice versa). This conferred a competitive advantage on each species in the thermal environment to which it was adapted. The decrease in DD tended to be relatively greater than the increase in T-b, further favouring a high T-b in tropical species. A mechanism for the trade-off is suggested whereby DD and T-b were shown to be correlated (P &lt; 0.01) with the activation enthalpy (H-A) of an assumed, rate-limiting enzyme. Thermal time can also be applied to processes involving growth (= an increase in dry weight) when the DD requirement for development to maturity is the sum of the requirements for differentiation and growth. Rates of both differentiation and growth can vary greatly between species, depending upon the niche they inhabit, and the implications of such differences for resource requirements are considered. In insects and nematodes, but not in annual plants, development is usually coupled to growth. Consequently, when resources are inadequate, mature size in these animals varies less than in plants. Thermal time is shown to provide insight into the life strategies of species within their communities and to have practical implications.</t>
  </si>
  <si>
    <t>Li, Daiqin/D-6922-2013</t>
  </si>
  <si>
    <t>Li, Daiqin/0000-0001-8269-7734</t>
  </si>
  <si>
    <t>10.1111/j.1744-7348.2005.04088.x</t>
  </si>
  <si>
    <t>WOS:000227104700001</t>
  </si>
  <si>
    <t>Khare, PV; Satralkar, MK; Vanlalnghaka, C; Keny, VL; Kasture, MS; Shivagaje, AJ; Barnabas, RJ; Joshi, DS</t>
  </si>
  <si>
    <t>Altitudinal variation in the circadian rhythm of oviposition in Drosophila ananassae</t>
  </si>
  <si>
    <t>The effect of altitude on four basic properties of the pacemaker controlling the circadian rhythm of oviposition in two strains of Drosophila ananassae was determined. The high altitude (HA) strain from Badrinath (5,123 m above sea level) had a low amplitude peak in the forenoon while the low altitude (LA) strain from Firozpur (179 m a. s.l.) had a high amplitude peak after the lights-off of LD 12: 12 cycles. Free running periods in continuous darkness were about 22.6 and 27.4 h in the HA and LA strains, respectively. The light pulse phase response curve (PRC) for the HA strain showed a low amplitude and a dead zone of 8 h; the ratio for the advance to delay region (A/D) was less than 1, while the PRC for the LA strain had a high amplitude, which was devoid of a dead zone and showed a ratio of A/D &gt; 1. The magnitude of the delay phase shifts at CT 18 evoked by light pulses of 1 h duration, but varying light intensity was significantly different in the HA and LA strain, which suggests that the photic sensitivity of the clock photoreceptors mediating the phase shifts had been affected by the altitude.</t>
  </si>
  <si>
    <t>10.1081/CBI-200030508</t>
  </si>
  <si>
    <t>WOS:000228815300004</t>
  </si>
  <si>
    <t>Meffert, LM; Hagenbuch, KL</t>
  </si>
  <si>
    <t>The genetic architecture of house fly mating behavior</t>
  </si>
  <si>
    <t>CURRENT TOPICS IN DEVELOPMENTAL BIOLOGY, VOL 66</t>
  </si>
  <si>
    <t>CURRENT TOPICS IN DEVELOPMENTAL BIOLOGY</t>
  </si>
  <si>
    <t>This chapter summarizes several experimental approaches used to identify the effects of dominance, epistasis, and genotype-by-environment interactions in the genetic architecture of the mating behavior of the common house fly (Musca domestica L.). Quantitative genetic investigations of mating behavior hold special intrigue for unraveling the complexities of fitness traits, with applications to theory on sexual selection and speciation. Besides being well suited to large-scale quantitative genetic protocols, the house fly has a remarkably complex courtship repertoire, affording special opportunities for studies on communication, social interactions, and learning. Increased additive genetic variances for the courtship repertoire of experimentally bottlenecked populations provided evidence for the presence of dominance and/or epistasis. Negative genetic variances in these populations suggested genotype-by-environment interactions, where the environment is the mating partner. Line cross assays of populations that had been subjected to selection for divergent courtship repertoire confirmed that both dominance and epistasis have significant effects. These crosses also showed more directly that the expression of the male's genotype is dependent upon the preferences of his mating partner. Repeatability studies also detailed how males alter their courtship performances with successive encounters within and across females, such that the males learn to improve their techniques in securing copulations. A review of 41 animal behavior studies found that a wide range of traits and taxa have dominance, epistasis, and genotype-y-environment interactions, although house fly courtship may remain a unique model where learning is an intersexually selected trait. Future development of more sophisticated molecular techniques for the M. domestica genome will help unravel the underlying biochemical and developmental pathways of these quantitative genetic interactions for a more complete understanding of the processes of inbreeding depression, outbreeding depression, and pleiotropy. (c) 2005, Elsevier Inc.</t>
  </si>
  <si>
    <t>0070-2153</t>
  </si>
  <si>
    <t>10.1016/S0070-2153(05)66006-1</t>
  </si>
  <si>
    <t>WOS:000228212000006</t>
  </si>
  <si>
    <t>Kroon, A; Veenendaal, RL; Egas, M; Bruin, J; Sabelis, MW</t>
  </si>
  <si>
    <t>Diapause incidence in the two-spotted spider mite increases due to predator presence, not due to selective predation</t>
  </si>
  <si>
    <t>We recently reported evidence for increased diapause incidence in the spider mite Tetranychus urticae in presence of the predatory mite Typhlodromus pyri. This effect may arise from (1) selective predation on non-diapause spider mites, (2) predator-induced diapause in spider mites, or (3) both. Using a different strain of T. urticae, we first recovered increased diapause incidence in association with predators. Then, we tested for selective feeding in two-choice experiments with equal numbers of non-diapause and diapause spider mites. We found that the predatory mite had a significant preference for the latter. This indicates that increased diapause incidence in association with predatory mites is not due to selective predation. Therefore, predator-mediated physiological induction of diapause seems a more likely explanation. The cues leading to induction appear to relate to the predators, not their effects, since predation simulated by spider-mite removal or puncturing did not significantly affect diapause incidence. Why spicier mites benefit from this response, remains an open question.</t>
  </si>
  <si>
    <t>10.1007/s10493-004-1980-x</t>
  </si>
  <si>
    <t>WOS:000229185900006</t>
  </si>
  <si>
    <t>Bradshaw, WE; Haggerty, BP; Holzapfel, CM</t>
  </si>
  <si>
    <t>Epistasis underlying a fitness trait within a natural population of the pitcher-plant mosquito, Wyeomyia smithii</t>
  </si>
  <si>
    <t>We selected on divergent photoperiodic response in three separate lines from a natural population of the pitcher-plant mosquito, Wyeomyia smithii. Line crosses reveal that there exists within a population, diverse epistatic variation for a fitness trait that could contribute to adaptive potential following founder events or rapid climate change.</t>
  </si>
  <si>
    <t>10.1534/genetics.104.031971</t>
  </si>
  <si>
    <t>WOS:000227039900040</t>
  </si>
  <si>
    <t>Watari, Y</t>
  </si>
  <si>
    <t>Comparison of the circadian eclosion rhythm between non-diapause and diapause pupae in the onion fly, Delia antiqua: the change of rhythmicity</t>
  </si>
  <si>
    <t>When pupae of Delia antiqua were transferred to constant darkness (DD) from light-dark (LD) cycles or constant light (LL), the sensitivity to light of the circadian clock controlling eclosion increased with age. The daily rhythm of eclosion appeared in both non-diapause and diapause pupae only when this transfer was made during late pharate adult development. When transferred from LL to DD in the early pupal stage, the adult eclosion was weakly rhythmic in non-diapause pupae but arrhythmic in diapause pupae. However, the sensitivity of the circadian clock to temperature cycles or steps was higher in diapause pupae than in non-diapause pupae: in the transfer to a constant 20 degreesC from a thermoperiod of 25 degreesC (12 h)/20 degreesC (12 h) on day 10 after pupation or from chilling (7.5 degreesC) in DD, the adult eclosion from diapause pupae was rhythmic but that from non-diapause pupae arrhythmic. In a transfer to 20 degreesC from the thermoperiod after the initiation of eclosion, rhythmicity was observed in both types of pupae. The larval stage was insensitive to the effect of LD cycle initiating the eclosion rhythm. In D. antiqua pupae in the soil under natural conditions, therefore. the thermoperiod in the late pupal stage would be the most important 'Zeitgeber' for the determination of eclosion timing. (C) 2004 Elsevier Ltd. All rights reserved.</t>
  </si>
  <si>
    <t>10.1016/j.jinsphys.2004.09.013</t>
  </si>
  <si>
    <t>WOS:000227084000002</t>
  </si>
  <si>
    <t>Schmitt, T; Varga, Z; Seitz, A</t>
  </si>
  <si>
    <t>Are Polyommatus hispana and Polyommatus slovacus bivoltine Polyommatus coridon (Lepidoptera : Lycaenidae)? The discriminatory value of genetics in taxonomy</t>
  </si>
  <si>
    <t>ORGANISMS DIVERSITY &amp; EVOLUTION</t>
  </si>
  <si>
    <t>Taxonomic confusion exists in several sibling species groups. The Polyommatus coridon species complex (Chalk Hill Blues) serves as a model group of sibling species in which genetic analyses provide suitable means for taxonomic clarification. We studied the allozyme patterns of the two described bivoltine species of this complex, Polyommatus hispana and Polyommatus slovacus, and compared them to the two genetic lineages of the univoltine P. coridon. P. hispana is well distinguished from P. coridon (genetic distance: 0.081), and most probably is a sibling species that has evolved during glacial isolation on the Iberian Peninsula. P. slovacus is genetically indistinguishable from the eastern, Pontic-Mediterranean lineage of R coridon; therefore we suggest that it represents a local bivoltine population only. Since the spring generation of P. slovacus was much less common than the summer generation and showed less genetic diversity, it is probable that uni-/bivoltinism is a dimorphism affecting only part of the whole population. We suggest that the higher genetic diversity of the second generation may be a consequence of gene flow from adjacent single-brooded populations. (c) 2005 Gesellschaft fur Biologische Systematik. Published by Elsevier Gmbh. All rights reserved.</t>
  </si>
  <si>
    <t>1439-6092</t>
  </si>
  <si>
    <t>1618-1077</t>
  </si>
  <si>
    <t>10.1016/j.ode.2005.01.001</t>
  </si>
  <si>
    <t>WOS:000234962100004</t>
  </si>
  <si>
    <t>Kawecki, TJ; Ebert, D</t>
  </si>
  <si>
    <t>Conceptual issues in local adaptation</t>
  </si>
  <si>
    <t>Studies of local adaptation provide important insights into the power of natural selection relative to gene flow and other evolutionary forces. They are a paradigm for testing evolutionary hypotheses about traits favoured by particular environmental factors. This paper is an attempt to summarize the conceptual framework for local adaptation studies. We first review theoretical work relevant for local adaptation. Then we discuss reciprocal transplant and common garden experiments designed to detect local adaptation in the pattern of deme x habitat interaction for fitness. Finally, we review research questions and approaches to studying the processes of local adaptation - divergent natural selection, dispersal and gene flow, and other processes affecting adaptive differentiation of local demes. We advocate multifaceted approaches to the study of local adaptation, and stress the need for experiments explicitly addressing hypotheses about the role of particular ecological and genetic factors that promote or hinder local adaptation. Experimental evolution of replicated populations in controlled spatially heterogeneous environments allow direct tests of such hypotheses, and thus would be a valuable way to complement research on natural populations.</t>
  </si>
  <si>
    <t>Kawecki, Tadeusz/K-5466-2015; Ebert, Dieter/P-6134-2019; Ebert, Dieter/B-5502-2009</t>
  </si>
  <si>
    <t>Kawecki, Tadeusz/0000-0002-9244-1991; Ebert, Dieter/0000-0003-2653-3772; Ebert, Dieter/0000-0003-2653-3772</t>
  </si>
  <si>
    <t>10.1111/j.1461-0248.2004.00684.x</t>
  </si>
  <si>
    <t>WOS:000225078000013</t>
  </si>
  <si>
    <t>Hinomoto, N; Muraji, M; Noda, T; Shimizu, T; Kawasaki, K</t>
  </si>
  <si>
    <t>Identification of five Orius species in Japan by multiplex polymerase chain reaction</t>
  </si>
  <si>
    <t>We developed multiplex polymerase chain reaction methods to identify five Orius (Heteroptera: Anthocoridae) species that occur commonly in Japan: Orius sauteri, Orius minutus, Orius strigicollis, Orius nagaii, and Orius tantillus. The method amplified internal transcribed spacer 1 of the nuclear ribosomal DNA by using five primers simultaneously and produced species-specific banding patterns upon agarose gel electrophoresis. Reliability of the method was tested for 350 individuals of 23 strains, and consistent results were obtained. Dichotomous keys are also provided for easy and quick species identification. (C) 2004 Elsevier Inc. All rights reserved.</t>
  </si>
  <si>
    <t>10.1016/j.biocontrol.2004.07.002</t>
  </si>
  <si>
    <t>WOS:000224519700003</t>
  </si>
  <si>
    <t>Boivin, T; Bouvier, JC; Beslay, D; Sauphanor, B</t>
  </si>
  <si>
    <t>Variability in diapause propensity within populations of a temperate insect species: interactions between insecticide resistance genes and photoperiodism</t>
  </si>
  <si>
    <t>Temperate insects generally use day length as a reliable cue for long-term seasonal changes in their environment. Significant variation in photoperiodism between and within populations is thought to be associated with genetic variation resulting from local adaptation. In this study, we investigated whether genetic variation associated with selection for insecticide resistance may be a source of divergence in the photoperiodic timing of diapause through pleiotropic interactions. Critical photoperiods for diapause induction were estimated in one susceptible and two insecticide-resistant homozygous strains of the codling moth Cydia pomonella, as well as in their reciprocal F, progeny. Diapause responses to naturally decreasing day length were subsequently followed in the laboratory strains and in two field populations of C. pomonella in south-eastern France. We found higher critical photoperiods for diapause induction in homozygous resistant individuals than in both homozygous susceptible and heterozygous ones. This partly explained the significantly earlier timings of diapause found in homozygous resistant individuals of both laboratory and field populations of C. pomonella under natural photoperiods, relative to those found in both homozygous susceptible and heterozygous ones. We assume that adaptive genetic changes associated with selection for insecticide resistance may generate substantial variation in the seasonal timing of diapause, an essential ecological feature of the fitness of insecticide resistance genes in this species. (C) 2004 The Linnean Society of London.</t>
  </si>
  <si>
    <t>Boivin, Thomas/0000-0003-1694-2425</t>
  </si>
  <si>
    <t>10.1111/j.1095-8312.2004.00392.x</t>
  </si>
  <si>
    <t>WOS:000225146500005</t>
  </si>
  <si>
    <t>Munyiri, FN; Ishikawa, Y</t>
  </si>
  <si>
    <t>Endocrine changes associated with metamorphosis and diapause induction in the yellow-spotted longicorn beetle, Psacothea hilaris</t>
  </si>
  <si>
    <t>At 25degreesC and under a long-day photoperiod, all 5th instar Psarcothea hilaris larvae pupate at the next molt. Under a short-day photoperiod, in contrast, they undergo one or two additional larval molts and enter diapause; the 7th instar larvae enter diapause without further molt. The changes in hemolymph juvenile hormone (JH III) titers, JH esterase activity, and ecdysteroid titers in pupation-destined, pre-diapause, and diapause-destined larvae were examined. JH titers of the 5th instar pupation-destined larvae decreased continuously from 1.3 ng/ml and became virtually undetectable on day 13, when JH esterase activity peaked. Ecdysteroids exhibited a small peak on day 8, 1 day before gut purge, and a large peak on day 11, 2 days before the larvae became pre-pupae. The two ecdysteroid peaks are suggested to be associated with pupal commitment and pupation, respectively. JH titers of the 5th instar pre-diapause larvae were maintained at similar to1.5 ng/ml for 5 days and then increased to form a peak (3.3 ng/ml) on day 11. JH esterase activity remained at a low level throughout. Ecdysteroid levels exhibited a large peak of 40 ng/ml on day 18, coincident with the larval molt to the 6th instar. JH titers of the 7th instar diapause-destined larvae peaked at 1.9 ng/ml on day 3, and a level of similar to1.1 ng/ ml was maintained even 30-60 days into the instar, when they were in diapause. Ecdysteroid titers remained similar to0.02 ng/ml. Diapause induction in this species was suggested to be a consequence of high JH and low ecdysteroid titers. (C) 2004 Elsevier Ltd. All rights reserved.</t>
  </si>
  <si>
    <t>10.1016/j.jinsphys.2004.09.009</t>
  </si>
  <si>
    <t>WOS:000226398000010</t>
  </si>
  <si>
    <t>Begin, M; Roff, DA</t>
  </si>
  <si>
    <t>From micro- to macroevolution through quantitative genetic variation: Positive evidence from field crickets</t>
  </si>
  <si>
    <t>Quantitative genetics has been introduced to evolutionary biologists with the suggestion that microevolution could be directly linked to macroevolutionary patterns using, among other parameters, the additive genetic variance/ covariance matrix (G) which is a statistical representation of genetic constraints to evolution. However, little is known concerning the rate and pattern of evolution of G in nature, and it is uncertain whether the constraining effect of G is important over evolutionary time scales. To address these issues, seven species of field crickets from the genera Gryllus and Teleogryllus were reared in the laboratory, and quantitative genetic parameters for morphological traits were estimated from each of them using a nested full-sibling family design. We used three statistical approaches (T method, Flury hierarchy, and Mantel test) to compare G matrices or genetic correlation matrices in a phylogenetic framework. Results showed that G matrices were generally similar across species, with occasional differences between some species. We suggest that G has evolved at a low rate, a conclusion strengthened by the consideration that part of the observed across-species variation in G can be explained by the effect of a genotype by environment interaction. The observed pattern of G matrix variation between species could not be predicted by either morphological trait values or phylogeny. The constraint hypothesis was tested by comparing the multivariate orientation of the reconstructed ancestral G matrix to the orientation of the across-species divergence matrix (D matrix, based on mean trait values). The D matrix mainly revealed divergence in size and, to a much smaller extent, in a shape component related to the ovipositor length. This pattern of species divergence was found to be predictable from the ancestral G matrix in agreement with the expectation of the constraint hypothesis. Overall, these results suggest that the G matrix seems to have an influence on species divergence, and that macroevolution can be predicted, at least qualitatively, from quantitative genetic theory. Alternative explanations are discussed.</t>
  </si>
  <si>
    <t>WOS:000224793200014</t>
  </si>
  <si>
    <t>Mitchell, SE; Halves, J; Lampert, W</t>
  </si>
  <si>
    <t>Coexistence of similar genotypes of Daphnia magna in intermittent populations: response to thermal stress</t>
  </si>
  <si>
    <t>We investigated the diversity and thermal response of a fitness related trait, juvenile growth rate, in seasonal population samples of Daphnia magna from two temperate ponds. Both populations were intermittent, i.e. they disappeared from the water body and recolonized seasonally by hatching from resting eggs in the sediment. Temporally isolated clones of Daphniamagna showed the typical asymmetric response for growth rate with temperature and a sharp decline after the maximum response at 26degreesC (TMR). There was no evidence for genetically adapted seasonal groups. Despite significant genetic variation among clones and for phenotypic plasticity (GxE interactions without genetic correlations), seasonal groups of clones showed no shift in TMR and mean temperature reaction norms were similar among groups and both populations. Heritabilities remained similar among temperatures despite a large increase in genetic variance at stressfully high temperatures of 29degreesC and 32degreesC, due to simultaneous increase in environmental variance. Further, heritabilities remained high among sample periods and were not eroded during several months of asexual reproduction. Regular diapause, an intrinsic feature of intermittent Daphnia populations, may replace the need for physiological temperature adaptation and promote maintenance of diversity through phenotypic similarity by reducing the time over which competitive interactions occur. Such populations are unlikely to be directly affected by elevated temperatures. They have a large potential for phenotypic plasticity as their TMR is higher than the temperature normally encountered.</t>
  </si>
  <si>
    <t>WOS:000222722200005</t>
  </si>
  <si>
    <t>Macdonald, SS; Rako, L; Batterham, P; Hoffmann, AA</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</si>
  <si>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</si>
  <si>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25degreesC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 (C) 2004 Elsevier Ltd. All rights reserved.</t>
  </si>
  <si>
    <t>Hoffmann, Ary/C-2961-2011; Hoffmann, Ary/R-2972-2019; Batterham, Philip/G-5914-2012</t>
  </si>
  <si>
    <t>Hoffmann, Ary/0000-0001-9497-7645; Batterham, Philip/0000-0001-9840-9119</t>
  </si>
  <si>
    <t>10.1016/j.jinsphys.2004.05.004</t>
  </si>
  <si>
    <t>WOS:000223458800002</t>
  </si>
  <si>
    <t>Halkett, F; Harrington, R; Hulle, M; Kindlmann, P; Menu, F; Rispe, C; Plantegenest, M</t>
  </si>
  <si>
    <t>Dynamics of production of sexual forms in aphids: Theoretical and experimental evidence for adaptive "coin-flipping" plasticity</t>
  </si>
  <si>
    <t>The best strategy for an organism to deal with unpredictable environmental conditions is a stochastic one, but it is not easy to distinguish it from nonadaptive randomness in phenotype production, and its convincing demonstrations are lacking. Here we describe a new method for detection of adaptive stochastic polyphenism and apply it to the following problem. In fall, each female of the bird cherry-oat aphid, Rhopalosiphum padi, faces a decision either to produce sexuals, which mate and lay cold-tolerant eggs, or to continue production of cold-sensitive parthenogenetic females, which potentially yields a higher population growth rate but is risky because a cold winter can kill all of her descendants. Using a simulation model, we show that global investment in sexual reproduction should be proportional to winter severity and that variance in the peak date of production of sexual individuals should depend on climate predictability. Both predictions are validated against standardized trap data on aphid flight accompanied by meteorological data, and the predictions support adaptive phenotypic plasticity.</t>
  </si>
  <si>
    <t>MENU, Frederic/C-3107-2016; Kindlmann, Pavel/H-7718-2014</t>
  </si>
  <si>
    <t>E112</t>
  </si>
  <si>
    <t>E125</t>
  </si>
  <si>
    <t>10.1086/383618</t>
  </si>
  <si>
    <t>WOS:000222268200001</t>
  </si>
  <si>
    <t>Gomi, T; Muraji, M; Takeda, M</t>
  </si>
  <si>
    <t>Mitochondrial DNA analysis of the introduced fall webworm, showing its shift in life cycle in Japan</t>
  </si>
  <si>
    <t>The fall webworm, Hypbantria cunea (Drury) (Lepidoptera: Arctiidae), was introduced from North America into Japan in 1945. For the first three decades after its introduction, its life cycle was bivoltine. Thereafter, its life cycle shifted to trivoltine in south-western areas of Japan. Two hypotheses have been proposed for the process that led to the shift in voltinism: one based on a single and the other on multiple independent colonizations. To test these hypotheses, mitochondrial (mt)DNA sequences were analyzed in the black-headed type of 14 Japanese, one Korean and two North American populations of H. cunea. In addition, the same regions of mtDNA were compared with the red-headed type of two North American populations. In the black-headed type, mtDNA sequences were the same in all Japanese populations and in the Korean population, but sequences of the North American populations differed from each other and from those of the other populations. These results suggest that the process of the shift in voltinism occurred originally in Japan, and that the Japanese and the Korean population of H. cunea originated from a relatively small area in North America.</t>
  </si>
  <si>
    <t>10.1111/j.1479-8298.2004.00051.x</t>
  </si>
  <si>
    <t>WOS:000227357300012</t>
  </si>
  <si>
    <t>Diapause termination in overwintering larvae of a Greek strain of Adoxophyes orana (Lepidoptera : Tortricidae)</t>
  </si>
  <si>
    <t>The course of diapause development tinder field conditions for diapausing larvae of Adoxophyes orana (F.v.R.) (Lepidoptera: Tortricidae) was investigated. Larvae of A. orana were collected during the winter and early spring from 1996 to 1999 from peach and cherry trees in the area of Naousa in northern Greece. Each larva was placed individually in a plastic cylindrical cell with a piece of artificial diet at 20degreesC under long-day (16:8 L:D) or short-day photoperiods (8:16 L:D). Photoperiod had a significant influence on diapause development. Duration in days, from transfer from the orchard to the laboratory until first molt and pupation of larvae, was also significantly affected by sampling date. Photoperiodic sensitivity was no longer detected after late January. Short-day photoperiod maintained diapause for larvae sampled until late January. Thus, A. orana may complete diapause development in late January, but it will not break diapause until spring, when temperatures are sufficiently high to induce diapause break.</t>
  </si>
  <si>
    <t>10.1603/0046-225X-33.3.513</t>
  </si>
  <si>
    <t>WOS:000222317900006</t>
  </si>
  <si>
    <t>Wang, XP; Ge, F; Xue, FS; You, LS</t>
  </si>
  <si>
    <t>Diapause induction and clock mechanism in the cabbage beetle, Colaphellus bowringi (Coleoptera : Chrysomelidae)</t>
  </si>
  <si>
    <t>Photoperiodic control of diapause induction was investigated in the short-day species, Colaphellus bowringi, which enters summer and winter diapause as adult in the soil. Photoperiodic responses at 25 and 28 degreesC revealed a critical night length between 10 and 12 h; night lengths greater than or equal to12 h prevented diapause, whereas night lengths &lt;12 h induced summer diapause in different degree. Experiments using non-24-h light-dark cycles showed that the duration of scotophase played an essential role in the determination of diapause. Night-interruption experiments with T = 24 h showed that diapause was effectively induced by a 2-h light pulse in most scotophases; whereas day-interruption experiments by a 2-h dark break had a little effect on the incidence of diapause. The experiments of alternating short-night cycles (LD 16:8) and long-night cycles (LD 12:12) during the sensitive larval period showed that the information of short nights as well as long nights could be accumulated. Nanda-Hamner experiments showed three declining peaks of diapause at 24 h circadian intervals. Bunsow experiments showed two very weak peaks for diapause induction, one being 8 h after lights-off, and another 8 h before lights-on, but it did not show peaks of diapause at a 24 It interval. These results suggest that the circadian oscillatory system constitutes a part of the photoperiodic clock of this beetle but plays a limited role in its photoperiodic time measurement. (C) 2003 Elsevier Ltd. All rights reserved.</t>
  </si>
  <si>
    <t>10.1016/j.jinsphys.2004.01.002</t>
  </si>
  <si>
    <t>WOS:000221560700001</t>
  </si>
  <si>
    <t>Nakashima, Y; Uefune, M; Tagashira, E; Maeda, S; Shima, K; Nagai, K; Hirose, Y; Takagi, M</t>
  </si>
  <si>
    <t>Cage evaluation of augmentative biological control of Thrips palmi with Wollastoniella rotunda in winter greenhouses</t>
  </si>
  <si>
    <t>Cage trials of an anthocorid predator, Wollastoniella rotunda Yasunaga et Miyamoto, as a biological control agent of Thrips palmi Karny were conducted in Fukuoka, Japan, under winter greenhouse production conditions. Females of W. rotunda were released on caged eggplants, and placed in two greenhouses on 27 October. The development, population growth, and effectiveness of W. rotunda were observed until early March. Results from the cage trials showed that W. rotunda successfully developed, reproduced, and suppressed T. palmi populations under the conditions found in winter greenhouses. During the experiment, one full generation and a second generation of adult predators occurred. The T. palmi population which was exposed to predators remained at a low density throughout the trial period, but it increased dramatically on eggplants without W. rotunda. The maximum difference between predator treatments and controls was approximately 10-fold by the end of January. Wollastoniella rotunda has the potential to be an effective control agent for T. palmi on eggplant, even during the winter in temperate regions.</t>
  </si>
  <si>
    <t>10.1111/j.0013-8703.2004.00119.x</t>
  </si>
  <si>
    <t>WOS:000187405100008</t>
  </si>
  <si>
    <t>Predation risk affects diapause induction in the spider mite Tetranychus urticae</t>
  </si>
  <si>
    <t>Whenever diapause induction triggers movement into another microhabitat or the development of protective morphological structures, this may also alter predation risk. If the risk of being eaten is lower in the diapause phase, then there may be selection favouring diapause induction in response to predators or their cues. In this article, we studied the effect of the predatory mite Typhlodromus pyri on diapause induction in the spider mite Tetranychus urticae. We used a Greek strain because under long-night photoperiods and low temperature only part of the population enters diapause, thereby leaving room for the impact of another factor. In spider mite groups under predation, the percentage diapause induction increased whenever night-lengths were such that diapause was induced (13-16 h of night). Given this diapause induction in response to predation risk, the question arises whether entering diapause helps spider mites to escape from predation and contribute more offspring to the spring generation next year.</t>
  </si>
  <si>
    <t>WOS:000229039800006</t>
  </si>
  <si>
    <t>Munyiri, FN; Asano, W; Shintani, Y; Ishikawa, Y</t>
  </si>
  <si>
    <t>Threshold weight for starvation-triggered metamorphosis in the yellow-spotted longicorn beetle, Psacothea hilaris (Coleoptera : Cerambycidae)</t>
  </si>
  <si>
    <t>The development of 4th stadium Psacothea hilaris larvae under various feeding and starving regimens was investigated to determine whether there is a threshold weight for metamorphosis. In larvae fed,ad libitum, 56% of individuals spent a mean of 13 d in the 4th stadium and 18 d in the 5th stadium before pupation, whereas the rest remained in the 4th stadium for 24 d and pupated. When starved upon ecdysis to the 4th stadium, no larvae molted to the 5th stadium and most eventually died without pupation. In contrast, when larvae were fed for 1 d and then starved, 47% prematurely metamorphosed into small pupae after a mean of 18 d in the 4th stadium. Pupation success from the 4th stadium increased as the feeding period was extended, reaching 97% in the larvae that had fed for four days. All these pupae gave rise to small but morphologically normal adults. The relationships between the weight changes of experimental larvae during starvation and their pupation success suggested the threshold weight for metamorphosis to be 180 mg. The adaptive significance of premature pupation in starved P hilaris is discussed as a life history strategy under unpredictable food conditions for larval growth.</t>
  </si>
  <si>
    <t>10.1303/aez.2003.509</t>
  </si>
  <si>
    <t>WOS:000188002300010</t>
  </si>
  <si>
    <t>Chown, SL; Klok, CJ</t>
  </si>
  <si>
    <t>Altitudinal body size clines: latitudinal effects associated with changing seasonality</t>
  </si>
  <si>
    <t>Within ectotherms, increases in body size with latitude are thought to be the consequence of the effect of a decline in development temperature, which results in a larger final body size. In contrast, latitudinal declines in body size are usually ascribed to limited resources. It has been suggested that if generation time is similar to or constitutes a significant proportion of the growing season length, then season length is likely to have a considerable influence on body size because of constraints on resource availability, so resulting in a decline in body size with temperature (latitude). However, if generation time declines relative to season length, resources effectively become available for longer. Temperature influences on growth and differentiation are likely to be most significant, resulting in an increase in body size with latitude. Here, we test the hypothesis by comparing intraspecific altitudinal body size clines in a monophyletic group of weevils from two regions that differ substantially in seasonality. On the relatively aseasonal Marion Island, body size increases with altitude, whereas on the more seasonal Heard Island the opposite is found. In addition, overlapping generations on Marion Island indicate year-round resource availability, whereas more discrete generations on Heard Island indicate winter cessation of growth and development. Our data provide support for the hypothesis that the seasonality of resource availability has a major influence on body size clines. Furthermore, we argue that analysis of interspecific body size clines should be preceded by nested analyses of variance to determine the influence of clinal replacement of higher taxa on these patterns.</t>
  </si>
  <si>
    <t>Chown, Steven L/H-3347-2011</t>
  </si>
  <si>
    <t>Chown, Steven L/0000-0001-6069-5105</t>
  </si>
  <si>
    <t>10.1034/j.1600-0587.2003.03479.x</t>
  </si>
  <si>
    <t>WOS:000185481900007</t>
  </si>
  <si>
    <t>Sgro, CM; Blows, MW</t>
  </si>
  <si>
    <t>Evolution of additive and nonadditive genetic variance in development time along a cline in Drosophila serrata</t>
  </si>
  <si>
    <t>Latitudinal clines provide natural systems that may allow the effect of natural selection on the genetic variance to be determined. Ten clinal populations of Drosophila serrata collected from the eastern coast of Australia were used to examine clinal patterns in the trait mean and genetic variance of the life-history trait egg-to-adult development time. Development time significantly lengthened from tropical areas to temperate areas. The additive genetic variance for development time in each population was not associated with latitude but was associated with the population mean development time. Additive genetic variance tended to be larger in populations with more extreme development times and appeared to be consistent with allele frequency change. In contrast, the nonadditive genetic variance was not associated with the population mean but was associated with latitude. Levels of nonadditive genetic variance were greatest in the region of the cline where the gradient in the change in mean was greatest, consistent with Barton's (1999) conjecture that the generation of linkage disequilibrium may become an important component of the genetic variance in systems with a spatially varying optimum.</t>
  </si>
  <si>
    <t>Sgro, Carla/G-5166-2010; Sgro, Carla/A-2495-2010; Blows, Mark W/B-6195-2008</t>
  </si>
  <si>
    <t>Blows, Mark W/0000-0002-1065-5524</t>
  </si>
  <si>
    <t>WOS:000185073500013</t>
  </si>
  <si>
    <t>Selection for high diapause incidence in blow flies (Calliphora vicina) maintained under long days increases the maternal critical daylength: some consequences for the photoperiodic clock</t>
  </si>
  <si>
    <t>Using a population of Calliphora vicina from southern Scotland (55 degreesN), showing a critical day length for maternal induction of diapause of about 14.5 h per day, strains of flies were selected for a high incidence of larval diapause under long day length (LD 16:8 h). Diapause incidence was raised from under 10% to almost 100% within five or six generations. The selected flies showed an increase in their critical day length to over 16 h per day, and a high incidence of larval diapause under very long photophases. Selected flies, however, showed mean circadian periods for locomotor activity little different from the original stock, or from flies selected for high diapause under LID 12:12 h, and a Nanda-Hamner profile lacking peaks and troughs of diapause incidence at about 24 h intervals. These results are interpreted to show that the photoperiodic regulation of diapause and the control of overt behavioural rhythmicity are 'separate' physiological systems. (C) 2003 Elsevier Science Ltd. All rights reserved.</t>
  </si>
  <si>
    <t>10.1016/S0022-1910(03)00114-8</t>
  </si>
  <si>
    <t>WOS:000184724100008</t>
  </si>
  <si>
    <t>Marker, T; Andreassen, P; Arashkewich, E; Hansen, BW</t>
  </si>
  <si>
    <t>Lipid deposition and sexual maturation in cohorts of Calanus finmarchicus (Gunnerus) originating from Bergen (60 degrees N) and Tromso (69 degrees N) reared in Tromso, Norway</t>
  </si>
  <si>
    <t>Two cohorts of Calanus finmarchicus (Gunnerus), with habitats in Bergen (60degreesN) and Tromso (69degreesN), were reared from copepodite stage III (CIII) in mesocosms in Tromso from April 24 1998 to June 30 1998. The aim was to study whether the two cohorts diverged phenotypically with respect to indication of physiological preparation for diapause as opposed to initiating another generation. At the end of the experiment the fractions of the cohorts that had reached sexual maturation, based on observed stage shifts to adults, was similar to45% within the Bergen cohort and similar to35% for the Tromso cohort, within which males appeared before females. Examination of the mandibular gnathobase of copepodites at stage V (CV) revealed that &lt; 10% of the Bergen cohort, but &gt; 40% of the Tromso cohort were ready for ecdysis, eventually to become adults in the same year. The physiological expression of the range in individual maturity within the cohorts was revealed in individual carbon and nitrogen content. Both cohorts incorporated the storage lipids wax esters (WE) and triacylglycerols (TAG) rapidly, primarily during CV (0.16-0.21 mug total neutral lipid ind(-1) day(-1)), with no significant difference. Lipid storage was incorporated from CIII and the maximum was reached at the CV stage. Presumably due to excess food, high WE, TAG and free fatty acid levels were observed in both cohorts. A relative decrease in neutral lipids was observed later in females from both cohorts. We suggest that part of the Bergen population, but also a fraction of the Tromso population, prepared for diapause in CV. A possible reason for the sexual maturation among the rest of the CV copepodites could be a shift in life "strategy" caused by an unusually high rise in temperature in the mesocosms during the last 10 days of the experiment.</t>
  </si>
  <si>
    <t>Hansen, Benni W/0000-0003-1145-561X</t>
  </si>
  <si>
    <t>10.1007/s00227-003-1089-5</t>
  </si>
  <si>
    <t>WOS:000185536900008</t>
  </si>
  <si>
    <t>Stacey, DA</t>
  </si>
  <si>
    <t>Climate and biological control in organic crops</t>
  </si>
  <si>
    <t>Organic farming has increased in popularity in recent years, primarily as a response to the perceived health and conservation benefits. While it is likely that conventional farming will be able to respond rapidly to variations in pest numbers and distribution resulting from climatic change, it is not clear if the same is true for organic farming. Few studies have looked at the responses of biological control organisms to climate change. Here, I review the direct and indirect eects of changes in temperature, atmospheric carbon dioxide and other climatic factors on the predators, parasitoids and pathogens of pest insects in temperate agriculture. Finally, I consider what research is needed to manage the anticipated change in pest insect dynamics and distributions.</t>
  </si>
  <si>
    <t>10.1080/0967087031000085042</t>
  </si>
  <si>
    <t>WOS:000183195700004</t>
  </si>
  <si>
    <t>Hoffmann, AA; Scott, M; Partridge, L; Hallas, R</t>
  </si>
  <si>
    <t>Overwintering in Drosophila melanogaster: outdoor field cage experiments on clinal and laboratory selected populations help to elucidate traits under selection</t>
  </si>
  <si>
    <t>Insects can adapt to temperate environments by increasing levels of resistance to cold conditions over winter and/or altering reproductive patterns to focus reproduction in favourable conditions. In temperate areas, Drosophila melanogaster persists over winter at the adult stage. A previous experiment, conducted with flies kept in outdoor population cages in the temperate winter, indicated that temperate populations produced more eggs than did tropical populations following an abrupt increase in reproduction in late winter. In contrast, the tropical populations produced more eggs prior to the increase. Both patterns resulted in a higher net number of surviving offspring for temperate populations. Here we again examine the clinal pattern in reproduction using outdoor cages, this time held under tropical winter conditions. In this environment, surprisingly, egg production was higher and on average earlier in populations originating from temperate areas. However, mortality rates also increased with latitude of origin, and the relationship of lifetime egg production to latitude should therefore be measured. To test the role of altered pattern of egg production per se in the reproductive advantage of temperate populations in the temperate winter, we tested the performance of laboratory lines selected for altered reproductive patterns, under temperate winter conditions. Lines selected for high early fecundity exhibited this characteristic in the field cages and lines selected for late reproduction exhibited a relatively high fecundity in spring. The timing of the abrupt increase in egg production was identical in these sets of lines and occurred at the same time in recently collected populations, suggesting evolutionary conservation of the switch. These findings suggest that changes in early and late reproduction per se determine adaptation to temperate winter conditions, and illustrate how laboratory selection lines can be used to understand traits underlying adaptive shifts in field performance.</t>
  </si>
  <si>
    <t>Hoffmann, Ary/R-2972-2019; Partridge, Linda/E-7342-2015; Hoffmann, Ary/C-2961-2011; Partridge, Linda/A-5501-2010</t>
  </si>
  <si>
    <t>Hoffmann, Ary/0000-0001-9497-7645; Partridge, Linda/0000-0001-9615-0094</t>
  </si>
  <si>
    <t>10.1046/j.1420-9101.2003.00561.x</t>
  </si>
  <si>
    <t>WOS:000183641600008</t>
  </si>
  <si>
    <t>Day, SB; Bryant, EH; Meffert, LM</t>
  </si>
  <si>
    <t>The influence of variable rates of inbreeding on fitness, environmental responsiveness, and evolutionary potential</t>
  </si>
  <si>
    <t>We manipulated experimental populations of the housefly (Musca domestica L.) under three inbreeding schemes (fast, slow, and punctuated) to partition out the influences of different means and variances in the rate of inbreeding, per generation, while controlling for the final level of inbreeding as a constant. One treatment used constant fast inbreeding (11% per generation; N-e = 4 for 4 generations), for a comparison to one that was consistently slow (3% per generation; N-e = 16 for 14 generations). The third followed a model for serial founder-flush events. Each founder-flush episode involved a one-generation pulse of fast inbreeding (N-e = 4) followed by two generations of very low (or no) inbreeding, yielding high intergenerational variation (i.e., for an average inbreeding rate of 4% per generation). Allozyme assays showed that we achieved the intended final inbreeding coefficient of about 37%. All inbreeding schemes decreased fitness levels in terms of egg-to-adult viability, development time, and male mating success relative to the outbred control. The consistently fast inbreeding protocol had more pronounced reductions in fitness, relative to the other two inbreeding schemes. In comparison to the fast and punctuated regimes, the consistently slow protocol preserved evolutionary potential (as assayed by the genetic divergence of subpopulations exposed to different environments) in egg-to-adult viability, and (albeit anecdotally) reduced the extinction probabilities, especially in a novel environment. The punctuated treatment did not optimize the potential for purge as predicted, but instead reduced fitness, evolutionary potential, and environmental responsiveness (as measured by genotype-by-environment interactions). This founder-flush treatment also had the highest extinction probabilities. Longer periods of population flush might be necessary to purge effectively in a punctuated scheme. We conclude that the rate of inbreeding, independent from the final level, can have important effects on population fitness, environmental responsiveness, and evolutionary potential.</t>
  </si>
  <si>
    <t>WOS:000183997400009</t>
  </si>
  <si>
    <t>Takahashi, H; Ueno, S; Katagiri, C</t>
  </si>
  <si>
    <t>Direct observation of the crystallization of fat in a Drosophila fly body by small- and wide-angle X-ray scattering</t>
  </si>
  <si>
    <t>JOURNAL OF APPLIED CRYSTALLOGRAPHY</t>
  </si>
  <si>
    <t>12th International Conference on Small-Angle Scattering</t>
  </si>
  <si>
    <t>AUG 25-29, 2002</t>
  </si>
  <si>
    <t>VENICE, ITALY</t>
  </si>
  <si>
    <t>Many overwintering species accumulate fat ( triacylglycerol) before winter and use it for basal metabolism. However, triacylglycerol in solid state is not digested by lipase. Therefore, it is expected that those species using fat during overwintering have some special strategies to avoid crystallization of fat at low temperatures. In order to clarify the strategies, Ohtsu et al. have studied the phase behavior of fat extracted from the cold-adapted Drosophila flies [ Ohtsu, T., Katagiri, C., Kimura, M. T. &amp; Hori, S. H. (1993). J. Biol. Chem. 268, 1830-1834]. It is, however, uncertain that the results obtained from the extracted fat can reflect the in vivo phenomena. In the present study, we investigated the crystallization of fat in a fly body with small- and wide-angle X-ray scattering, and detected the Bragg diffraction peaks that can be assigned to those originated from the solid triacylglycerol crystallized in the fly body below 253 K (-20degreesC).</t>
  </si>
  <si>
    <t>Takahashi, Hiroshi/0000-0002-0924-113X</t>
  </si>
  <si>
    <t>0021-8898</t>
  </si>
  <si>
    <t>10.1107/S0021889803001845</t>
  </si>
  <si>
    <t>WOS:000182284400034</t>
  </si>
  <si>
    <t>Oku, K; Yano, S; Takafuji, A</t>
  </si>
  <si>
    <t>Different maternal effects on diapause induction of tetranychid mites, Tetranychus urticae and T-kanzawai (Acari : Tetranychidae)</t>
  </si>
  <si>
    <t>Prenatal maternal effects on diapause induction were examined in the tetranychid mites, Tetranychus urticae and T kanzawai. In T urticae, the incidence of diapause of offspring whose mothers had experienced short daylength (9L15D) was higher than that of the offspring whose mothers had experienced long daylength (16L8D) when the offspring developed under short daylength. However, this maternal effect was not conspicuous when the offspring developed under long daylength. The incidence of diapause in T urticae offspring was higher when their mothers had experienced a high density during the juvenile period. By contrast, the photoperiod and density experienced by mothers did not affect the incidence of diapause in the offspring of T kanzawai. However, the presence of senior female adults on the same leaf during the juvenile period enhanced the incidence of diapause in T kanzawai. The difference in maternal effects observed between T urticae and T kanzawai is discussed with respect to their life-history characteristics.</t>
  </si>
  <si>
    <t>WOS:000183990500015</t>
  </si>
  <si>
    <t>Hansen, BW; Marker, T; Andreassen, P; Arashkewich, E; Carlotti, F; Lindeque, P; Tande, KS; Wagner, M</t>
  </si>
  <si>
    <t>Differences in life-cycle traits of Calanus finmarchicus originating from 60 degrees N and 69 degrees N, when reared in mesocosms at 69 degrees N</t>
  </si>
  <si>
    <t>Two different Calanus finmarchicus (Gunnerus) cohorts originating from 60degreesN (Bergen) and 69degreesN (Tromscircle divide) were investigated in equal environmental conditions to study their different physiological responses to the same environment. A two-plus-two-bag mesocosm study was carried out between March and July 1998, in Hakcircle divideybotn, Tromscircle divide, in order to determine development and mortality rates of the two parallel cohorts of C. finmarchicus. For practical reasons, the cohort from Bergen was incubated 10 days earlier than the Tromso cohort. Consequently, they were exposed to elevated food conditions as compared to the Tromscircle divide cohort. A high initial mortality among the Bergen cohort could clearly be ascribed, by genetic discrimination, to "contamination" with C. helgolandicus. After this initial mass mortality, the mortality was constantly 0.03-0.04 day(-1). In cohorts starting from naupliar stage 1, there was no significant difference in development or growth, the median development time (NI-CIV) differing by only 7 days (similar to6%). The difference in development time can be explained to a large extent (similar to4 days) by temperature differences. This is substantiated with model simulations using a physiological model developed for C. finmarchicus. There was a time lag in incubation between the two cohorts, resulting in elevated temperature during incubation of the Tromso cohort. A fraction of both cohorts differentiated sexually at stage CV, with males differentiating before females. Females from both cohorts produced eggs, but specific egg production differed significantly (P&gt;0.001, t-test). This was supported by elevated RNA:DNA ratio in females from the Bergen cohort. Both cohorts demonstrated quite similar development and physiological growth rates and, consequently, are considered to belong to the same genetic population inhabiting the Norwegian Shelf. The study demonstrates that C. finmarchicus is capable of adaptation to changes in environment and, thereby, demonstrates a significant physiological plasticity.</t>
  </si>
  <si>
    <t>Hansen, Benni W/K-3299-2015; Lindeque, Penelope/AAE-9193-2019</t>
  </si>
  <si>
    <t>Hansen, Benni W/0000-0003-1145-561X; Lindeque, Penelope/0000-0003-1789-7515</t>
  </si>
  <si>
    <t>10.1007/s00227-002-1004-5</t>
  </si>
  <si>
    <t>WOS:000183724000006</t>
  </si>
  <si>
    <t>Hoffmann, AA; Sorensen, JG; Loeschcke, V</t>
  </si>
  <si>
    <t>Adaptation of Drosophila to temperature extremes: bringing together quantitative and molecular approaches</t>
  </si>
  <si>
    <t>Although adaptation of Drosophila to thermal extremes has been investigated for many years, only recently has much progress been made in identifying the genetic and physiological basis of evolutionary shifts in thermoresistance. Here we examine the way the Drosophila research has been used to understand the evolution of plastic responses, tradeoffs and limits to selection, and to develop links between laboratory studies and adaptive shifts leading to population and species differences. Several methods have been devised to rapidly measure heat and cold resistance, but the relevance of these-measures to selection pressures in nature remains largely unknown. Plastic responses to thermal extremes are usually. divided into short-term exposures to sub-lethal conditions or into longer-term exposures (often referred to as hardening and acclimation respectively). Hardening responses appear to have costs associated with the expression of a heat shock protein (Hsp70). Costs of acclimation are more difficult to identify because exposing Drosophila to suboptimal conditions for a long time can have deleterious effects unrelated to the acclimation response. Quantitative genetic analyses have revealed genetic variation for thermoresistance under laboratory conditions, but variation under natural conditions has rarely been identified. In a few cases selection responses within laboratory populations have been linked to specific candidate genes and physiological mechanisms. Population comparisons have provided evidence for clinal variation in thermoresistance traits, although many studies lack power because only a few populations have. been considered. Clinal patterns in candidate genes have also been demonstrated. However evidence for direct selection for thermoresistance and for the involvement of specific genes under natural conditions is mostly lacking. Clinal responses to-c old extremes can involve changes in diapause strategies and altered patterns of reproduction. Inbreeding influences thermoresistance and acclimation responses, but inbreeding effects may be environment-specific. Species differences in heat or in cold resistance commonly match the geographical (climatic) distributions of species. Interspecific differences, for heat resistance are usually smaller than for cold resistance. Drosophila species from the same location can differ markedly for stress resistance, and this may-allow-species to occupy different niches. Rapid progress is likely in the next few years in identifying genes and fraits-underlying variation in stress resistance among populations and species of Prosophila, and in comparing. these findings to those from other taxa. (C) 2003 Elsevier Science Ltd. All rights reserved.</t>
  </si>
  <si>
    <t>Sorensen, Jesper Givskov/J-3190-2013; Loeschcke, Volker/J-2527-2013; Hoffmann, Ary/R-2972-2019; Hoffmann, Ary/C-2961-2011</t>
  </si>
  <si>
    <t xml:space="preserve">Sorensen, Jesper Givskov/0000-0002-9149-3626; Loeschcke, Volker/0000-0003-1450-0754; Hoffmann, Ary/0000-0001-9497-7645; </t>
  </si>
  <si>
    <t>10.1016/S0306-4565(02)00057-8</t>
  </si>
  <si>
    <t>WOS:000182056600001</t>
  </si>
  <si>
    <t>Klok, CJ; Chown, SL</t>
  </si>
  <si>
    <t>Resistance to temperature extremes in sub-Antarctic weevils: interspecific variation, population differentiation and acclimation</t>
  </si>
  <si>
    <t>Much of the work on the responses of terrestrial arthropods to high and low temperatures has been done on model organisms such as Drosophila. However, considerable variation in thermotolerance is partitioned at the family level and above, raising questions about the broader applicability of this work to other taxa. Here we investigate resistance to high and low temperatures, following different temperature treatments, in ten species and 31 populations of weevils found on sub-Antaretic Heard Island and Marion Island, which have substantially different climates. In these weevils there is considerable interspecific and among-population variation in critical thermal minimum (CTmin) and critical thermal maximum (CTmax), but most of this variation in critical limits can be ascribed to phenotypic plasticity. We find no relationship between CTmin and CTmax at the species level, and this is true also of populations and of responses to the temperature treatments. In general, plastic (acclimation) changes in CTmin are larger than those in CTmax. Our data therefore provide support for the idea that resistance to heat and to cold are decoupled in terrestrial arthropods. Furthermore, our results suggest that investigations of physiological limits to species borders should incorporate the effects of phenotypic plasticity on physiological capabilities. (C) 2003 The Linnean Society of London.</t>
  </si>
  <si>
    <t>10.1046/j.1095-8312.2003.00154.x</t>
  </si>
  <si>
    <t>WOS:000181784300009</t>
  </si>
  <si>
    <t>Woodward, DL; Colwell, AE; Anderson, NL</t>
  </si>
  <si>
    <t>Natural variability in the seasonal occurrence and densities of adult populations of Ochlerotatus sierrensis</t>
  </si>
  <si>
    <t>This study examined tile utility of Fa traps baited with carbon dioxide (Fay/CO2 traps) and ovitraps for monitoring adult Ochlerotatus sierrensis over time and space in the Coast Range of northern California. During a 3-year study in a dense Oak woodland, Fay/CO2 traps collected adults from March to November at rates that were correlated with air temperature through peak activity periods ending in late June for males and late July for females. Variability in total annual rainfall did not explain the 3-fold difference in the numbers Of females Caught among years. Yearly collections were all male-biased. but sex ratios varied to the extent that early season densities Of males did not reliably predict subsequent densities of females. Determinations of the seasonal activity periods of females by Fay/CO2 traps and ovitraps were similar except that adults were captured 2-4 wk before oviposition occur-red. The availability of natural oviposition sites affected ovipositional totals into the ovitraps, precluding the use of egg counts as a direct measure of population size of females either among or within years. In a subsequent comparison of 3 sites, Fay/CO2 trap captures of females 1 st peaked in mid-April at each location, but peak periods of host-seeking activity lasted 1, 7, and 18 Wk in woodlands with open. moderate. and closed tree canopies, respectively. Significant differences in tire densities of host-seeking females were not detected by the use of ovitraps because egg counts had similar magnitude and peaked between mid-May and mid-August at each location.</t>
  </si>
  <si>
    <t>WOS:000182026900006</t>
  </si>
  <si>
    <t>Sharma, VK</t>
  </si>
  <si>
    <t>Adaptive significance of circadian clocks</t>
  </si>
  <si>
    <t>Cireadian clocks are ubiquitous and are found in organisms ranging from bacteria to mammals. This ubiquity of occurrence implies adaptive significance, but to date there has been no rigorous empirical evidence to support this. It is believed that an organism possessing circadian clocks gains fitness advantage in two ways: (i) by synchronizing its behavioral and physiological processes to cyclic environmental factors (extrinsic adaptive value); (ii) by coordinating its internal metabolic processes (intrinsic adaptive value). There is preliminary circumstantial evidence to support both. Several studies using organisms living in constant environments have shown that these organisms possess functional circadian clocks, suggesting that cireadian clocks may have some intrinsic adaptive value. Studies to assess the adaptive value of circadian clocks in periodic environments suggest that organisms may have a fitness advantage in those periodic environments, which closely match their own intrinsic periodicity. Furthermore, evidence from organisms living in the wild, selection studies, and studies. on latitudinal clines suggest that circadian clocks may have an extrinsic adaptive valueas well. In this paper, I have presented several hypotheses for the emergence of. circadian clocks and have reviewed some major empirical studies suggesting adaptive significance of circadian clocks.</t>
  </si>
  <si>
    <t>10.1081/CBI-120026099</t>
  </si>
  <si>
    <t>WOS:000187157900001</t>
  </si>
  <si>
    <t>Pavelka, J; Shimada, K; Kostal, V</t>
  </si>
  <si>
    <t>TIMELESS: A link between fly's circadian and photoperiodic clocks?</t>
  </si>
  <si>
    <t>Potential involvement of circadian clock genes in so far unknown mechanism of photoperiodic time measurement is an important question of insect life-cycle regulation science. Here we report about the cloning of full-length cDNA of the structural homologue of the Drosophila's timeless gene in Chymomyza costata. Its expression was compared in two strains: a wild-type strain, responding to short days by entering larval diapause and a npd-mutant strain, showing no photoperiodic response. The timeless mRNA transcripts were not detectable by Northern blot analysis in the fly heads of npd-mutants, while they were detectable and showed typical daily oscillations in the wild-type strain. After disrupting the normal process of timeless transcription in the wild-type strain by injection of timeless double-strandRNA into early embryos of wild-type (RNAi method: Kennerdell &amp; Carthew 1998, 2000), a certain proportion of the individuals adopted a npd-mutant phenotype, showing no-diapause in response to short-daylength. Cloning of genomic DNA fragments revealed that npd-mutants carry a different allele, timeless(npd) with a 13-bp insertion in an intron positioned within the 5'-leader sequence. Genetic linkage analysis showed that the 13-bp insertion (a marker for timeless(npd)) and the absence of response to short days (a marker for npd-phenotype) are strictly co-inherited in the F2 progeny of the reciprocal crosses between wild-type and npd-mutant flies. Such results indicated that the locus npd could code for the timeless gene in C. costata and its product might thus represent a molecular link between circadian and photoperiodic clock systems in this fly.</t>
  </si>
  <si>
    <t>10.14411/eje.2003.041</t>
  </si>
  <si>
    <t>WOS:000183997500006</t>
  </si>
  <si>
    <t>Hodkova, M; Syrova, Z; Dolezel, D; Sauman, I</t>
  </si>
  <si>
    <t>Period gene expression in relation to seasonality and circadian rhythms in the linden bug, Pyrrhocoris apterus (Heteroptera)</t>
  </si>
  <si>
    <t>Wild females of Pyrrhocoris apterus exhibit seasonal changes in neuroendocrine activity and, consequently, reproduction. Long days (18 h light/6 h dark) (LD) stimulate reproduction, whereas short days (12 h light/12 h dark) (SD) induce reproductive arrest (diapause). This study reveals how photoperiod influences the expression of the circadian clock gene, period (per) in the insect's head. There is only a weak diurnal rhythm in per mRNA expression under LD and SD. However, levels of per mRNA are consistently higher (up to 10-fold) under SD than under LD. The influence of photoperiod on per gene expression is linked to a developmental output (diapause vs. reproduction); mutant females, reproducing under both LD and SD, show low per mRNA levels under both photoperiodic conditions. Thus, the magnitude of per gene expression may be important to the translation of photoperiodic signals into a hormonal message. Levels of per mRNA are related to properties of locomotor activity rhythms. Low per mRNA levels (displayed by wild females in LD and mutant females in both LD and SD) are associated with long free-running periods (tausimilar to26-27 h) and late peaks of activity (psi(R.L)similar to10-12 h), whereas high per mRNA levels coincide with short free-running periods (tausimilar to24 h) and early peaks of activity (psi(R.L)similar to4-6 h). Overall, the data provide a background for a molecular approach to the long-standing question about the role of the circadian system in insect photoperiodism.</t>
  </si>
  <si>
    <t>Sauman, Ivo/H-2071-2014; Dolezel, David/H-1467-2014; Syrova, Zdenka/F-7701-2017</t>
  </si>
  <si>
    <t>Syrova, Zdenka/0000-0002-0997-2733; Dolezel, David/0000-0001-9176-8880</t>
  </si>
  <si>
    <t>10.14411/eje.2003.042</t>
  </si>
  <si>
    <t>WOS:000183997500007</t>
  </si>
  <si>
    <t>Li, AQ; Xue, FS; Hua, A; Tang, JJ</t>
  </si>
  <si>
    <t>Photoperiodic clock of diapause termination in Pseudopidorus fasciata (Lepidoptera : Zygaenidae)</t>
  </si>
  <si>
    <t>Photoperiodic control of diapause termination was systematically investigated in Pseudopidorus fasciata. In 24 h light-dark cycles, the rate of diapause termination in this species depended on photoperiod. The critical night length (CNL) for diapause termination was 10 h, 0.5 h shorter than that for diapause induction. Night-interruption experiments with T = 24 showed that diapause was effectively terminated when the scotophases separated by light pulse were shorter than the critical night length (10 h); no developing individuals were found if the duration of the pre-interruption scotophase or the post-interruption scotophase exceeded the CNL. A 15-min light pulse was sufficient to reverse the effect of long night when it was placed 8 h after lights-off. Resonance experiments with a constant photophase of 12 h or 16 h and various scotophases of 4-80 h showed an hourglass-type photoperiodic response, where no rhythmicity was found. In another resonance experiment with constant scotophase of 8 h and various photophases of 4-72 h, all individuals developed into cocoons. In the Bunsow experiment, the response curve showed two apparent peaks for diapause termination, one being 8 h after lights-off, and another 8 h before lights-on. However, there was no periodic rhythmicity, which again indicates an hourglass principle. The results lead to the conclusion that the same photoperiodic clock mechanism (a long-night measuring hourglass) is involved in both diapause induction and termination.</t>
  </si>
  <si>
    <t>10.14411/eje.2003.045</t>
  </si>
  <si>
    <t>WOS:000183997500010</t>
  </si>
  <si>
    <t>Kim, DS; Lee, JH</t>
  </si>
  <si>
    <t>Oviposition model of overwintered adult Tetranychus urticae (Acari : Tetranychidae) and mite phenology on the ground cover in apple orchards</t>
  </si>
  <si>
    <t>The phenology of overwintered Tetranychus urticae was studied on the ground cover in apple orchards in the early season, and an oviposition model of overwintered adults was developed. The movement of overwintered adults from trees to ground cover started from mid-March and continued until mid-April. One life cycle from eggs to new adults (the 1st generation adults) on the ground cover was from late March to early May. The longevity and fecundity of overwintered T. urticae were affected largely by temperature. The longevity ranged from 46.6 days at 10degreesC to 6.5 days at 35degreesC. The total fecundity was minimum (0.2 eggs) at 10degreesC and maximum (45.5 eggs) at 25degreesC. The relationship between total fecundity and temperature was described well by a nonlinear equation. The cumulative age-specific oviposition rate was described well by the two-parameter Weibull function. The overall adult survival exhibited a reverse logistic curve. Three temperature-dependent components, age-specific cumulative oviposition rate, temperature-dependent total fecundity and age-specific survival rate functions, were incorporated into an oviposition model. The oviposition model simulation described the occurrence pattern of eggs laid by overwintered T. urticae on the ground cover in apple orchards relatively well.</t>
  </si>
  <si>
    <t>10.1023/B:APPA.0000010385.00864.28</t>
  </si>
  <si>
    <t>WOS:000187617200003</t>
  </si>
  <si>
    <t>Hall, JC</t>
  </si>
  <si>
    <t>Untitled</t>
  </si>
  <si>
    <t>GENETICS AND MOLECULAR BIOLOGY OF RHYTHMS IN DROSOPHILA AND OTHER INSECTS</t>
  </si>
  <si>
    <t>0-12-017648-3</t>
  </si>
  <si>
    <t>10.1016/S0065-2660(03)48000-0</t>
  </si>
  <si>
    <t>WOS:000185944400001</t>
  </si>
  <si>
    <t>Kakimoto, K; Hinomoto, N; Noda, T</t>
  </si>
  <si>
    <t>Responses of three Orius species collected in Kagoshima to different rearing temperatures and photoperiods</t>
  </si>
  <si>
    <t>The effects of temperature on the development of three Orius species, O. sauteri, O. minutus and O. strigicollis were examined at 17, 20, 23 and 26degreesC by using eggs of the Mediterranean flour moth (Ephestia kuehniella Zeller) as a food source. The effects of photoperiod on the reproductive diapause in these Orius species were also examined under 15L-9D, 14L-10D, 13L-11D, 12L-12D, 11L-13D and 10L-14D at 20degreesC and under outdoor conditions from September to November in 2001 in Higashi-ichiki, Kagoshima. Developmental times from egg to adult were different between the three species under low temperatures, 17 and 20degreesC. Developmental zero (T-0) and the thermal constant (K) from eau to adult were 11.0degreesC and 259.1 day-degrees in O. sauteri, 10.3degreesC and 281.3 day-degrees in O. minutus and 10.0degreesC and 281.9 day-degrees in O. strigicollis. Estimated annual number of generations in the three species was calculated to be 8 based on the mean air temperature in Kagoshima. Estimated critical photoperiod for diapause in O. sauteri and O. minutus was between 11L-13D and 12L-12D, while the diapause rate of O. strigicollis was low, 25.0% even under 10L-14D. In outdoor conditions, ca. 25% of O. sauteri cohorts reared from early September entered diapause. Further, ca. 80% of the cohorts of the three species reared from early October entered diapause.</t>
  </si>
  <si>
    <t>10.1303/jjaez.2003.19</t>
  </si>
  <si>
    <t>WOS:000183990200003</t>
  </si>
  <si>
    <t>Meffert, LM; Hicks, SK; Regan, JL</t>
  </si>
  <si>
    <t>Nonadditive genetic effects in animal behavior</t>
  </si>
  <si>
    <t>Heritabilities, commonly used to predict evolutionary-potential, are notoriously low for behaviors. Apart from strong contributions of environmental variance in reducing heritabilities, the additive genetic components can be very low, especially when they are camouflaged by nonadditive genetic effects. We first report the heritabilities of courtship traits in founder-flush and control populations of the housefly (Musca domestica L.). We estimated the heritability of each male and female display through the regression of the courtships involving daughters and sons (with randomly selected mates) onto the "midparental" courtship values of their parents. Overall, the average heritability was significantly (P=.012) higher for the parent-daughter assays than for the parent-son assays. We attributed the low (even negative) heritabilities to genotype-by-environment interactions whereby the male's behavior is influenced by the "environment" of his mating partner's preferences for the display, generating epistasis through indirect genetic effects. Moreover, bottlenecked lines had up to 800% of the heritability of the controls, suggesting "conversion" of additive genetic variance from nonadditive components. Second, we used line-cross assays on separate populations that had been selected for divergence in mating behavior to identify dominance and epistasis through heterosis and outbreeding depression in courtship. Finally, our literature review confirms the prevalence of such low heritabilities (i.e., a conservative mean of 0.38) and nonadditive genetics in other behavioral repertoires (64% of the studies). We conclude that animal behavior is especially prone to the gamut of quantitative genetic complexities that can result in negative heritabilities, negative selection responses, inbreeding depression, conversion, heterosis, and outbreeding depression.</t>
  </si>
  <si>
    <t>S198</t>
  </si>
  <si>
    <t>S213</t>
  </si>
  <si>
    <t>10.1086/342896</t>
  </si>
  <si>
    <t>WOS:000179869000006</t>
  </si>
  <si>
    <t>Helden, AJ; Dixon, AFG</t>
  </si>
  <si>
    <t>Life-cycle variation in the aphid Sitobion avenae: costs and benefits of male production</t>
  </si>
  <si>
    <t>1. Patterns of male production and life-cycle variation were investigated in the aphid Sitobion avenae. Seventy-seven field-collected clones were subjected to a 14degreesC short day-length regime to assess their reproductive modes, and three clones were used to study life-cycle inheritance. A further analysis assessed the cost of male production. 2. In comparison with those from East Anglia, there were more holocyclic and intermediate clones found in Scottish populations, and they produced significantly more mating females. In total, 44% of clones were androcyclic. 3. The inheritance of life cycle showed a greater level of complexity than could be achieved by previously suggested monohybrid inheritance mechanisms. 4. Holocyclic and intermediate clones produced a higher proportion of males than did androcyclic clones. Inter-clonal differences were reflected in the pattern of male production in the reproductive sequence. 5. A significant cost was associated with male production in terms of a reduction in both fecundity and total offspring biomass. 6. Winged females rarely gave birth to males but the pattern of mating female production differed between holocyclic and intermediate clones. 7. Patterns of male and mating female production by the different types of clone may be related to different advantages and disadvantages of dispersal and inbreeding. 8. Recent models of aphid overwintering could be enhanced by consideration of issues raised in this study, such as the cost of male production, the inheritance of life cycle, and the patterns of sexual morph production.</t>
  </si>
  <si>
    <t>10.1046/j.1365-2311.2002.00451.x</t>
  </si>
  <si>
    <t>WOS:000179239300007</t>
  </si>
  <si>
    <t>Sexual differences in diapause induction of the cotton bollworm, Helicoverpa armigera (Hb.) (Lepidoptera : Noctuidae)</t>
  </si>
  <si>
    <t>The induction and termination of pupal diapause of Helicoverpa armigera were examined in three local populations from Kagoshima, Okayama and Ishikawa, in Japan. Pupae in diapause retained eyespots for much longer than non-diapause pupae, and for markedly diverse durations. Once eyespots disappeared at the end of diapause, the period required for development until eclosion was more or less constant at 18degreesC. In all experiments repeated twice under the same conditions, male pupae generally showed a high tendency to enter diapause while female pupae showed a slight and rather population-specific tendency towards diapause. This trait as well as the higher intensity of male pupal diapause and the shorter post-diapause period of females suggest that females emerge first in the field in spring. This feature was regarded to be potentially important for considering the life-history strategy of this cosmopolitan pest.</t>
  </si>
  <si>
    <t>WOS:000180727400004</t>
  </si>
  <si>
    <t>Magiafoglou, A; Carew, ME; Hoffmann, AA</t>
  </si>
  <si>
    <t>Shifting clinal patterns and microsatellite variation in Drosophila serrata populations: a comparison of populations near the southern border of the species range</t>
  </si>
  <si>
    <t>Geographical patterns for quantitative traits in Drosophila and other insects are commonly used to investigate climatic selection. They are usually determined from comparisons of populations over extensive areas and based on one collection per population. Here we consider patterns in the Australian endemic species Drosophila serrata established over a shorter transect with repeated sampling. Summer (prewinter) and spring (post-winter) collections were made from 10 to 14 localities, incorporating the southern border of D.serrata and extending approximately 1000 km northwards along the eastern coast of Australia. Linear or curvilinear associations with latitude were evident for development time, viability and cold resistance but patterns differed between collections. Some geographical (population) and genetic associations between traits were found and these also tended to differ between collections. Results confirm the importance of cold stress resistance over winter to the southern border of this species. Microsatellite markers were developed for D.serrata. These indicated a low level of genetic differentiation between populations, high levels of gene flow and no evidence that the most southerly populations were isolated. The results suggest that selection generated geographical patterns in cold resistance, development time and viability, and that substantial gene flow may prevent adaptation at the border to conditions beyond the current distribution of D. serrata.</t>
  </si>
  <si>
    <t>10.1046/j.1420-9101.2002.00439.x</t>
  </si>
  <si>
    <t>WOS:000177589000009</t>
  </si>
  <si>
    <t>Loeschcke, V; Hoffmann, AA</t>
  </si>
  <si>
    <t>The detrimental acclimation hypothesis</t>
  </si>
  <si>
    <t>Letter</t>
  </si>
  <si>
    <t>Hoffmann, Ary/C-2961-2011; Loeschcke, Volker/J-2527-2013; Hoffmann, Ary/R-2972-2019</t>
  </si>
  <si>
    <t>Loeschcke, Volker/0000-0003-1450-0754; Hoffmann, Ary/0000-0001-9497-7645</t>
  </si>
  <si>
    <t>PII S0169-5347(02)02558-2</t>
  </si>
  <si>
    <t>10.1016/S0169-5347(02)02558-2</t>
  </si>
  <si>
    <t>WOS:000177537000006</t>
  </si>
  <si>
    <t>Goto, SG; Denlinger, DL</t>
  </si>
  <si>
    <t>Short-day and long-day expression patterns of genes involved in the flesh fly clock mechanism: period, timeless, cycle and cryptochrome</t>
  </si>
  <si>
    <t>Though our knowledge of the molecular details of the circadian clock has advanced rapidly, the functional elements of the photoperiodic clock remain largely unknown. As a first step to approach this issue, we report here the sequences and expression patterns of period (per), timeless (tim), cycle (eye) and cryptochrome (cry) mRNAs in the flesh fly Sarcophaga crassipalpis. Nucleotide and deduced amino acid sequences of the genes in S. crassipalpis show high similarity to homologous genes in other insects that have been investigated. S. crassipalpis TIM has a unique C-terminus that contains a poly Q region. A diel rhythmicity of per and tim mRNA abundance was detected in the adult heads (peak during scotophase), while cry, and cyc mRNA abundance remained fairly constant throughout. The abundance of cyc mRNA was quite low when compared to per, tint and cry mRNA. Rearing temperature affected the amount of per and tim mRNAs: abundance of per mRNA increased at 20 degreesC when compared to 25 degreesC, but that of tim mRNA decreased. Photoperiod influenced the expression patterns of per and tim mRNA: the peak of per mRNA expression shifted in concert with onset of the scotophase, while a shift in tint mRNA expression was less pronounced. The amplitude of tim mRNA was severely dampened under long daylength, but that of per mRNA was not affected. These distinct patterns of expression suggest that this information could be used to determine photoperiodic responses such as diapause. (C) 2002 Elsevier Science Ltd. All rights reserved.</t>
  </si>
  <si>
    <t>PII S0022-1910(02)00108-7</t>
  </si>
  <si>
    <t>10.1016/S0022-1910(02)00108-7</t>
  </si>
  <si>
    <t>WOS:000178440200006</t>
  </si>
  <si>
    <t>Evolutionary genetics of invasive species</t>
  </si>
  <si>
    <t>The evolutionary genetics of invasive species has been relatively unexplored, but could offer insights into mechanisms of invasions. Recent studies suggest that the invasion success of many species alight depend more heavily on their ability to respond to natural selection than on broad physiological tolerance or plasticity. Thus, these studies stress the importance of genetic architecture, selection upon which could result in evolutionary adaptations and possibly speciation. For instance, epistatic interactions and the action of a few genes could facilitate invasion success. These findings emphasize the utility of genomic approaches for determining invasion mechanisms, through analysis of gene expression, gene interactions, and genomic rearrangements that are associated with invasion events.</t>
  </si>
  <si>
    <t>PII S0169-5347(02)02554-5</t>
  </si>
  <si>
    <t>10.1016/S0169-5347(02)02554-5</t>
  </si>
  <si>
    <t>WOS:000176998300016</t>
  </si>
  <si>
    <t>Borucki, MK; Kempf, BJ; Blitvich, BJ; Blair, CD; Beaty, BJ</t>
  </si>
  <si>
    <t>La Crosse virus: replication in vertebrate and invertebrate hosts</t>
  </si>
  <si>
    <t>MICROBES AND INFECTION</t>
  </si>
  <si>
    <t>La Crosse virus is maintained in a cycle involving mosquitoes and small mammals. Vertebrate cell infection is generally cytolytic; vector cell infection results in persistent infection, Features of La Crosse virus replication that may permit the virus to traffic between vector and vertebrate hosts and condition different infection outcomes are described. (C) 2002 Editions scientifiques et medicales Elsevier SAS. All rights reserved.</t>
  </si>
  <si>
    <t>Blitvich, Brad/P-3168-2019</t>
  </si>
  <si>
    <t>1286-4579</t>
  </si>
  <si>
    <t>1769-714X</t>
  </si>
  <si>
    <t>PII S1286-4579(02)01547-2</t>
  </si>
  <si>
    <t>10.1016/S1286-4579(02)01547-2</t>
  </si>
  <si>
    <t>WOS:000174867300011</t>
  </si>
  <si>
    <t>Karpova, SG; Reznik, SY</t>
  </si>
  <si>
    <t>Interaction of exogenous factors (light and temperature) in their influence on the daily pattern of adult eclosion in Trichogramma embryophagum (Hymenoptera : Trichogrammatidae)</t>
  </si>
  <si>
    <t>A comparative study of the direct influence of single, non-repetitive changes of light and/or temperature on the daily pattern of adult eclosion was conducted in laboratory conditions with the egg parasitoid, Trichogramma embryophagum (Hartig). In all experiments, the entire development occurred under the same regimen (12L : 12D, 20degreesC). However, just in the day when records of eclosion were made, the time of light-on was changed (from the total absence of a dark period to the 12-h-long scotophase). In addition, in different treatments of each experiment a thermophase (30degreesC during 2 or 4 hours) was applied in various positions relative to light-on. Results showed that light-on or a temperature step-up could induce eclosion in a certain percentage of individuals practically at any time of the 24-h-long cycle (masking effects). The fraction of adults emerging during 2 h after the beginning of the action of an exogenous factor depended not only on the preceding scotophase duration, but also on the stimulus itself (light, temperature or both). The temperature stimulus was found to modify the responsiveness to light considerably, depending on the order of application of the stimuli. The simultaneous action of light-on and a temperature step-up exerted a more considerable influence than could be expected based on their separate impacts. On the contrary, a high temperature pulse preceding the onset of the photophase inhibited the response of individuals to light-on, evidently acting by phase delay of a circadian rhythm of light responsiveness. These effects were more pronounced in the first half of the 12-h-long scotophase. The data suggest a complex interaction between the exogenous factors in their influence on the daily pattern of adult eclosion.</t>
  </si>
  <si>
    <t>10.14411/eje.2002.054</t>
  </si>
  <si>
    <t>WOS:000180595600004</t>
  </si>
  <si>
    <t>Reaction norms for age and size at maturity in response to temperature: a test of the compound interest hypothesis</t>
  </si>
  <si>
    <t>In ectotherms, temperature induces similar developmental and evolutionary responses in body size, with larger individuals occurring or evolving in low temperature environments. Based on the occasional occurrence of opposite size clines, showing a decline in body size with increasing latitude, an interaction between generation time and growing season length was suggested to account for the patterns found. Accordingly, multivoltine species with short generation times should gain high compound interest benefits from reproducing early at high temperatures, indicating potential for extra generations, even at the expense of being smaller. This should not apply for obligatorily monovoltine populations. We explicitly test the prediction that monovoltine populations (no compound interest) should be selected for large body size to maximise adult fitness, and therefore size at maturity should respond only weakly to temperature. In two monovoltine populations (an Alpine and a Western German one) of the butterfly Lycaena hippothoe, increasing temperatures had no significant effect on pupal weight and caused a slight decrease in adult weight only. In contrast, two closely related, yet potentially multivoltine Lycaena populations showed a greater weight loss at increasing temperature (in protandrous males, but not in females) and smaller adult sizes throughout. Thus, the results do support our predictions indicating that the compound interest hypothesis may yield causal explanations for the relationship between temperature and insect size at maturity. At all temperatures, the alpine population had higher growth rates and concomitantly shorter development times (not accompanied by a reduction in size) than the other, presumably indicating local adaptations to different climates.</t>
  </si>
  <si>
    <t>10.1023/A:1020271600025</t>
  </si>
  <si>
    <t>WOS:000177983000002</t>
  </si>
  <si>
    <t>Lindroth, Richard L/A-8538-2009; Watt, Allan D/A-4301-2010; Jones, Hefin/A-4331-2010; Bezemer, Martijn/A-4068-2009</t>
  </si>
  <si>
    <t>Lindroth, Richard L/0000-0003-4587-7255; Watt, Allan D/0000-0002-9534-728X; Bezemer, Martijn/0000-0002-2878-3479</t>
  </si>
  <si>
    <t>Kakimoto, K; Inoue, H; Yoshida, T</t>
  </si>
  <si>
    <t>Seasonal changes in population density and species composition of Orius spp. in mulberry fields.</t>
  </si>
  <si>
    <t>Seasonal changes in population density and species composition of Orius spp., predacious natural enemies of thrips, and population density of Pseudodendrothrips mori were investigated in mulberry fields in 1999 and 2000. Orius spp. adults and nymphs occurred in mid May and late May and in late May and early June in 1999 and 2000, respectively. These first appearances were later than those of P mori adults and larvae. The peak periods in population density of Orius spp. accorded with that of P mori from June to September. Adults and nymphs of Orius spp. showed random distribution as individuals and contagious distribution as individuals per branch, respectively. Adults and larvae of P mori showed contagious distribution as individuals and contagious distribution as colonies per leaf, respectively. O. sauteri, O. minutus and O. strigicollis were always found cohabitated in mulberry fields. The numbers of 2nd instar P mori larvae consumed by three Orius species female adults and 5th and 3rd instar nymphs were about 33, 26 and 21 per day, respectively. From these results, it is suggested that these three Orius species are important natural enemies of P mori in mulberry fields.</t>
  </si>
  <si>
    <t>10.1303/jjaez.2002.209</t>
  </si>
  <si>
    <t>WOS:000180725800001</t>
  </si>
  <si>
    <t>Comparison of the circadian eclosion rhythm between non-diapause and diapause pupae in the onion fly, Delia antiqua</t>
  </si>
  <si>
    <t>The influence of pupal diapause on adult eclosion rhythm of Delia antiqua was investigated. When non-diapause and diapause pupae were exposed to various photoperiods at 15, 20 and 25 degreesC, both of them emerged as adults close to the light-on time, but the phase of eclosion varied with photoperiod and temperature. Moreover, there was a significant difference in the eclosion time between non-diapause and diapause pupae; the eclosion peak of diapause pupae was earlier than that of non-diapause pupae. When non-diapause and diapause pupae were transferred to constant darkness (DD) after having experienced LD 12:12 at 15, 20 and 25 degreesC, both showed circadian rhythmicity in eclosion. Although the free-running period (tau) decreased slightly as temperature increased in both non-diapause and diapause pupae, the latter tended to show shorter tau than the former. This observation suggests that the observed difference in eclosion time in LD cycles between non-diapause and diapause pupae is due to differences in tau. (C) 2002 Elsevier Science Ltd. All rights reserved.</t>
  </si>
  <si>
    <t>10.1016/S0022-1910(01)00148-2</t>
  </si>
  <si>
    <t>WOS:000173838300009</t>
  </si>
  <si>
    <t>Kanzaki, N; Futai, K</t>
  </si>
  <si>
    <t>Phylogenetic analysis of the phoretic association between Bursaphelenchus conicaudatus (Nematoda : Aphelenchoididae) and Psacothea hilaris (Coleoptera : Cerambycidae)</t>
  </si>
  <si>
    <t>The phoretic relationships between the nematode Bursaphelenchus conicaudatus and the yellow-spotted longicorn beetle, Psacothea hilaris, collected at various districts in Japan were investigated. A high proportion of all ten subspecies of the beetle examined were infected with the nematodes, suggesting the universality of this phoretic association. Molecular analysis based on the partial base sequence of cytochrome oxidase subunit I in the mitochondrial DNA revealed that the phylogenetic relationships among ten subspecies of the beetle was similar to that among associated nematode isolates obtained from each beetle subspecies. Intraspecific vector replacements were supposed to occur in the isolates of B. conicaudatus on two islands. The phoretic association between the nematode and the beetle is assumed to have been established before the divergence of P. hilaris into subspecies.</t>
  </si>
  <si>
    <t>Kanzaki, Natsumi/A-3864-2012</t>
  </si>
  <si>
    <t>Kanzaki, Natsumi/0000-0001-8752-1674</t>
  </si>
  <si>
    <t>10.1163/156854102760396566</t>
  </si>
  <si>
    <t>WOS:000180373000006</t>
  </si>
  <si>
    <t>Genetic shift in photoperiodic response correlated with global warming</t>
  </si>
  <si>
    <t>To date, all altered patterns of seasonal interactions observed in insects, birds, amphibians, and plants associated with global warming during the latter half of the 20th century are explicable as variable expressions of plastic phenotypes. Over the last 30 years, the genetically controlled photoperiodic response of the pitcher-plant mosquito, Wyeomyia smithii, has shifted toward shorter, more southern daylengths as growing seasons have become longer. This shift is detectable over a time interval as short as 5 years. Faster evolutionary response has occurred in northern populations where selection is stronger and genetic variation is greater than in southern populations. W. smithii represents an example of actual genetic differentiation of a seasonality trait that is consistent with an adaptive evolutionary response to recent global warming.</t>
  </si>
  <si>
    <t>10.1073/pnas.241391498</t>
  </si>
  <si>
    <t>WOS:000172576900059</t>
  </si>
  <si>
    <t>Flight characteristics and dispersal patterns of fall webworm (Lepidoptera : Arctiidae) males</t>
  </si>
  <si>
    <t>Flight characteristics and dispersal patterns of male fall webworms, Ilyphantria cunea (Drury), were investigated in three experiments: it flight-mill experiment to estimate potential flight metrics, a wind-tunnel experiment for daily, patterns of stale activity, and field trials of mark-recapture for estimating dispersal patterns of males in the field. In the flight-mill experiment, males had the potential to fly over 7 kin after 12 h on average and, at maximum, longer than 23 km. However, the wind-tunnel experiment revealed that at sharp peak of male response was limited to 1 h around the light-on time both in response to it synthetic sex pheromone lure and to virgin females. Thus, the actual flight period of males is limited in the field. In the mark-recapture experiment, the mean distance between recapture points and the release point on the first clay wits &lt; 200 in in both summer and autumn. The largest number of males was captured in the first concentric on the first and the second day despite a few males that were captured outside the first concentric. Male density seemed to be diluted uniformly and distributed outside the first concentric after the fourth day. Thus, fl. cunea males did not disperse over long distances, rattier the dispersal range is likely to be limited to only several hundred meters (&lt; 300 m) achy because of a limited period (30 min-1 h/day) of male mating activity, in nature.</t>
  </si>
  <si>
    <t>10.1603/0046-225X-30.6.1150</t>
  </si>
  <si>
    <t>WOS:000172937000023</t>
  </si>
  <si>
    <t>Wei, XT; Xue, FS; Li, AQ</t>
  </si>
  <si>
    <t>Photoperiodic clock of diapause induction in Pseudopidorus fasciata (Lepidoptera : Zygaenidae)</t>
  </si>
  <si>
    <t>Pseudopidorus fasciata enters diapause as fourth instar larvae at short day lengths. Using 24-h light-dark cycles, the photoperiodic response curves in this species appeared to be similar with a critical night length of 10.5 h at temperatures below 30 degreesC. At an average temperature of 30.5 degreesC, the critical night length had shifted to between 15 and 17 h. In experiments using non-24-h light-dark cycles, it was clearly demonstrated that the dark period (scotophase) was the decisive phase for a diapause determination. In night interruption experiments using 24-h light-dark cycles, a 1-h light pulse at LD12:12 completely reversed the long night effect and averted diapause in all treatments.. At LD 9:15 light pulses of 1-h, 30- or 15-min also averted diapause effectively when both the pre-interruption (D-1) or the post-interruption scotophases (D-2) did not exceed the critical night length. If D-1 or D-2 exceeded the critical night length diapause was induced. The most crucial event for the photoperiodic time measurement in this species is the length of the scotophase. A 10-min light pulse placed in the most photosensitive phase reversed diapause in over 50% of the individuals. Ni-ht interruption experiments under non-24-h light-dark. cycles indicated that the photoperiodic, clock measured only D-1 regardless of the length of D-2, suggesting that the most inductive cycles are often those in which L+D are close to 24 h. In resonance experiments, this species showed a circadian periodicity at temperatures of 24.5 or 26 degreesC, but not at 30.5 and 23.3 degreesC. On the other hand, Bunsow and skeleton photoperiod experiments failed to reveal the involvement of a circadian system in this photoperiodic clock. These results suggest the photoperiodic clock in this species is a long-night measuring hourglass and the circadian effect found in the final expression of the photoperiodic response in the resonance experiments may be caused by a disturbing effect of the circadian system in unnatural regimes. (C) 2001 Elsevier Science Ltd. All rights reserved.</t>
  </si>
  <si>
    <t>10.1016/S0022-1910(01)00125-1</t>
  </si>
  <si>
    <t>WOS:000172427300003</t>
  </si>
  <si>
    <t>Roditakis, NE; Karandinos, MG</t>
  </si>
  <si>
    <t>Effects of photoperiod and temperature on pupal diapause induction of grape berry moth Lobesia botrana</t>
  </si>
  <si>
    <t>The grape berry moth, Lobesia botrana Derm. &amp; Sciff. (Lepidoptera: Tortricidae), one of the most injurious pest of grape berries in Greece, is a multivoltine species that overwinters as diapausing pupae. The effects of several diel and non-diel photoperiods and of temperature, experienced by eggs and larvae, on pupal diapause induction were investigated. The diapause response curve was of Type I (long day type) and the determining factor was the duration of scotophase (&gt; 11 h), regardless of the duration of photophase. However, at very short (&lt; 4 h) photoperiods, the incidence of diapause was also high. Diapause was positively and significantly correlated with the egg-larval developmental time, pupal mortality and the duration of the pupal stage. Eggs and larvae reared under LD 12 : 12 h photoperiod and various temperatures (from 12 to 30 &lt;degrees&gt;C) produced diapausing pupae (almost 100%), but the duration of the pupal stage (intensity of diapause) increased with increasing temperature. Under continuous darkness, however, the percentage diapause decreased with increasing temperature. Single and double 1-h light pulses were applied systematically at various times during the scotophase of six diapause-inducing diel photoperiods. Two photosensitive points in time (called A and B) were revealed, during which illumination resulted in a significant decrease of diapause induction. The decrease was much greater during the first sensitive period (early in scotophase) rather than in the second (late in the scotophase).</t>
  </si>
  <si>
    <t>10.1046/j.0307-6962.2001.00253.x</t>
  </si>
  <si>
    <t>WOS:000172905200008</t>
  </si>
  <si>
    <t>Tauber, CA; Tauber, MJ; Albuquerque, GS</t>
  </si>
  <si>
    <t>Plesiochrysa brasiliensis (Neuroptera : Chrysopidae): Larval stages, biology, and taxonomic relationships</t>
  </si>
  <si>
    <t>Plesiochrysa is a widespread (Neotropical, Oriental, and Australasian) but poorly studied genus of green lacewings, Based on adult characters, the genus appears closely related to the Holarctic genus Chrysopa; however, until now data an larval characteristics have been unavailable. Here we describe the larval stages and biology of Plesiochrysa brasiliensis (Schneider), the most common Plesiochrysa species in the New World. The larvae have characteristics that are typical of "naked" (nontrash-carrying) chrysopid larvae: e.g., fusiform, relatively flat bodies, spherical thoracic and abdominal tubercles, mid sparse setae: but the presence of some hooked setae is consistent with a low level of trash-carrying behavior. The larval coloration of P. brasiliensis exhibits a striking developmental polyphenism: second and early third instars are rosy to brownish; two-day-old third instars are an intense green and yellow; whereas three-day-old third instars have an orange-brown line. The adults are predaceous. The above and other morphological and biological characteristics of P. brasiliensis confirm that Plesiochrysa is very closely related to, but distinct from Chrysopa.</t>
  </si>
  <si>
    <t>10.1603/0013-8746(2001)094[0858:PBNCLS]2.0.CO;2</t>
  </si>
  <si>
    <t>WOS:000172451400005</t>
  </si>
  <si>
    <t>Hinomoto, N; Osakabe, M; Gotoh, T; Takafuji, A</t>
  </si>
  <si>
    <t>Phylogenetic analysis of green and red forms of the two-spotted spider mite, Tetranychus urticae Koch (Acari : Tetranychidae), in Japan, based on mitochondrial cytochrome oxidase subunit I sequences</t>
  </si>
  <si>
    <t>To determine the phylogenetic relationship between two forms of Japanese Tetranychus urticae, a portion of the mitochondrial cytochrome oxidase subunit I (COI) gene was sequenced for thirteen strains of the green form and eight strains of the red form. The Japanese green and red forms each consisted of three haplotypes, and the two forms were distinct from each other. However, phylogenetic analysis including mite samples from outside Japan revealed that the two forms are included in a single cluster. Although the entirety of T urticae is comprised of two well diverged lineages, each of the two lineages included both the green and red forms. Thus, we conclude that from a phylogenetic viewpoint using COI sequences, the two forms belong to a single species.</t>
  </si>
  <si>
    <t>HINOMOTO, Norihide/K-8828-2012; Osakabe, Masahiro/H-8587-2019</t>
  </si>
  <si>
    <t>WOS:000172477000009</t>
  </si>
  <si>
    <t>Ohta, I</t>
  </si>
  <si>
    <t>Effect of temperature on development of Orius strigicollis (Heteroptera : Anthocoridae) fed on Frankliniella occidentalis (Thysanoptera : Thripidae)</t>
  </si>
  <si>
    <t>The developments of Orius strigicollis eggs and nymphs reared on Frankliniella occidentalis were investigated at constant temperatures of 15, 20, 25, 30 and 33 degreesC. Developmental times in the egg and nymphal stages decreased with increasing temperatures although the period of the egg stage at 33 degreesC was almost equal to that at 30 degreesC. The lower developmental thresholds and total effective temperatures were calculated as 11.5 degreesC and 57.5 degree-days for eggs, 11.0 degreesC and 158.7 degree-days for female nymphs, and 10.6 degreesC and 166.7 degree-days for male nymphs, respectively. Hatcbabilities were over 90% at 15-30 degreesC, but 80.1% at 33 degreesC. There was no significant difference in the survival rate at the nymphal stage among the temperatures tested. O. strigicollis developed from egg to adult at the same developmental rate as Orius sauteri and faster than Orius laevigatus.</t>
  </si>
  <si>
    <t>WOS:000172477000014</t>
  </si>
  <si>
    <t>Carroll, SP; Dingle, H; Famula, TR; Fox, CW</t>
  </si>
  <si>
    <t>Genetic architecture of adaptive differentiation in evolving host races of the soapberry bug, Jadera haematoloma</t>
  </si>
  <si>
    <t>To explore genetic architecture and adaptive evolution, we conducted environmental and genetic experiments with two recently (ca. 100 generations) diverged, geographically adjacent races of the soapberry bug. One race occurs on a native host plant species, the other on an introduced host. We focused on three traits: length of the mouthparts, body size and development time. The first experiment was an environmental manipulation, comparing individuals of each population reared on one or the other host species ('cross-rearing') and estimating three evolutionary rates for each trait. The first rate, 'evolutionary path' compares ancestral-derived populations when both were reared on the introduced host. The second, 'current ecological contrast' compares populations with each reared on its natal host. The third, 'evolved tradeoff' compares the two races when reared on the native host. Differences among these rates are striking and informative. For example, development time, which appears to be relatively undifferentiated phenotypically, has actually evolved very rapidly via countergradient selection. The pattern differs for each trait, and clear developmental tradeoffs have evolved as quickly as adaptation to the new host in each. The second experiment was a two-generation 'line cross' study. With joint-scaling analyzes, we compared purebred, hybrid and backcrossed individuals to describe genetic architecture. Additive genetic variance for mouthpart length was consistently large (ca. 60%), but the interaction of dominance, maternal effects and epistasis was important in the other traits. Rearing host strongly affected genetic architecture. There was no clear relationship between genetic architecture and rate of evolution. Selection has produced both additive and nonadditive differentiation between the host races with surprising speed, consistent with theoretical predictions about evolution in fitness-associated traits.</t>
  </si>
  <si>
    <t>10.1023/A:1013354830907</t>
  </si>
  <si>
    <t>WOS:000173029400016</t>
  </si>
  <si>
    <t>Kostal, V; Shimada, K</t>
  </si>
  <si>
    <t>Malfunction of circadian clock in the non-photoperiodic-diapause mutants of the drosophilid fly, Chymomyza costata</t>
  </si>
  <si>
    <t>The diel rhythmicity of adult eclosion was recorded in reciprocal F1 hybrids between the wild-type (Sapporo) and mutant (NPD) strains of Chymomyza costata and the functionality of central circadian clocks was checked in both strains by assessing diel and circadian patterns of the per gene mRNA abundance oscillations in fly heads using competitive polymerase chain reaction methodology. The previously detected mutations in the per coding region of the NPD strain (Shimada, Entomol. Sci. 2 (1999) 575) were found to be primarily neither responsible for the loss of the eclosion rhythm nor for the malfunction of the cireadian clocks. While distinct diel and circadian rhythms in per mRNA abundance were found in the wild-type flies, the npd-mutants showed constant (arrhythmic) and low abundance of the per mRNA transcripts. Because the non-photoperiodism, arrhythmicity of adult eclosion and the malfunction of central circadian clocks all seem to result from a mutation in the autosomal npd locus, we hypothesize, that a product coded by this locus may represent a 'point of contact' between the circadian and photoperiodic time measurement systems in C. costata. (C) 2001 Elsevier Science Ltd. All rights reserved.</t>
  </si>
  <si>
    <t>10.1016/S0022-1910(01)00113-5</t>
  </si>
  <si>
    <t>WOS:000172140900006</t>
  </si>
  <si>
    <t>Kause, A; Saloniemi, I; Morin, JP; Haukioja, E; Hanhimaki, S; Ruohomaki, K</t>
  </si>
  <si>
    <t>Seasonally varying diet quality and the quantitative genetics of development time and body size in birch feeding insects</t>
  </si>
  <si>
    <t>Genetic variance-covariance structures (G), describing genetic constraints on microevolutionary changes of populations, have a central role in the current theories of life-history evolution. However, the evolution of Gs in natural environments has been poorly documented. Resource quality and quantity for many animals and plants vary seasonally, which may shape genetic architectures of their life histories. In the mountain birch-insect herbivore community, leaf quality of birch for insect herbivores declines profoundly during both leaf growth and senescence, but remains stable during midsummer. Using six sawfly species specialized on the mountain birch foliage. we tested the ways in which the seasonal variation in foliage quality of birch is related to the genetic architectures of larval development time and body size. In the species consuming mature birch leaves of stable quality, that is. without diet-imposed time constraints for development time, long development led to high body mass. This was revealed by the strongly positive phenotypic and genetic correlations between the traits. In the species consuming growing or senescing leaves, on the other hand, the rapidly deteriorating leaf quality prevented the larvae front gaining high body mass after long development. In these species, the phenotypic and genetic correlations between development time and final mass were negative or zero. In the early-summer species with strong selection for rapid development, genetic variation in development time was low. These results show that the intuitively obvious positive genetic relationship between development time and final body mass is a probable outcome only when the constraints for long development are relaxed. Our study provides the first example of a modification in guild-wide patterns in the genetic architectures brought about by seasonal variation in resource quality.</t>
  </si>
  <si>
    <t>Saloniemi, Irma/C-8893-2011</t>
  </si>
  <si>
    <t>WOS:000172308600008</t>
  </si>
  <si>
    <t>Veerman, A</t>
  </si>
  <si>
    <t>Photoperiodic time measurement in insects and mites: a critical evaluation of the oscillator-clock hypothesis</t>
  </si>
  <si>
    <t>The validity of the oscillator-clock hypothesis for photoperiodic time measurement in insects and mites is questioned on the basis of a re-interpretation of available experimental evidence. The possible role of the circadian system in photoperiodism in arthropods is critically reviewed. Apart from the outcome of kinetic experiments, based on diel and non-diel light/dark cycles. evidence from various genetic and physiological experiments is discussed in relation to the oscillator-clock hypothesis. The conclusion is that photoperiodic time measurement in insects and mites is performed by a non-circadian 'hourglass' clock. Experimental evidence suggests a non-clock role for the circadian system in the photoperiodic mechanism of insects and mites. (C) 2001 Published by Elsevier Science Ltd.</t>
  </si>
  <si>
    <t>10.1016/S0022-1910(01)00106-8</t>
  </si>
  <si>
    <t>WOS:000170925500001</t>
  </si>
  <si>
    <t>Relationship between cold hardiness and northward invasion in the great mormon butterfly, Papilio memnon L. (Lepidoptera : Papilionidae) in Japan</t>
  </si>
  <si>
    <t>To investigate factors involved in the recent northward invasion of the great mormon butterfly, Papilio memnon L. (Lepidoptera: Papilionidae), cold hardiness of pupae was compared among 4 populations including those in a subtropical and a northernmost area of Japan. The mean supercooling points (SCP) of diapausing and non-diapausing pupae were lower than -20 degreesC in all populations. The SCP was not affected by an acclimation period nor by pupal weight, although it became higher with inoculation. Diapausing pupae were placed in 4 sites at different altitudes in southern Osaka Prefecture during the winter, then survival rates were compared in the spring. All individuals died at altitudes of 1, 100 and 800 m, while more than half of the individuals survived the winter at 400 and 30 m. There was no difference in the survival rate at each site among populations. Even the subtropical population showed cold hardiness to survive winter in Osaka, which is located near the northern edge of the distribution of this species. These results show that the recent northward invasion has occurred without any substantial changes in the cold hardiness of this species. Based on the results, we inferred that the climatic lethal limits during the winter lie between - 3.8 and - 7.3 degreesC for the minimum temperature, and between 52 and 68 frost days. We discuss the effect of climatic warming on the northward invasion of this species.</t>
  </si>
  <si>
    <t>WOS:000170728700010</t>
  </si>
  <si>
    <t>Nasri-Ammar, K; Souty-Grosset, C; Mocquard, JP</t>
  </si>
  <si>
    <t>Time measurement in the photoperiodic induction of sexual rest in the terrestrial Isopod Armadillidium vulgare (Latreille)</t>
  </si>
  <si>
    <t>COMPTES RENDUS DE L ACADEMIE DES SCIENCES SERIE III-SCIENCES DE LA VIE-LIFE SCIENCES</t>
  </si>
  <si>
    <t>The photoperiodic control of sexual rest in Armadillidium vulgare was investigated using various experimental protocols. When reared in conditions of a Nanda-Hamner (i.e. resonance) protocol from their first parturial moult to their post experimental moult females showed a weak resonance effect in sexual rest incidence. The transfer from a long day cycle to a symmetrical skeleton photoperiod-consisting of two equal light pulses per 24 h of continuous darkness-revealed the involvement of a circadian oscillatory system in the photoperiodic clock of this species. The data, obtained in the whole experiments, suggested that both oscillator and hourglass features are involved in the photoperiodic response controlling the sexual rest in Armadillidium vulgare. Moreover, when non-24-h light-dark cycles (with a long photophase) were applied, a mechanism responsible of arrest of reproduction also implied a photoperiodic counter which accumulated and added up the photoperiodic information within a sensitive period during post parturial intermoult. (C) 2001 Academie des sciences/Editions scientifiques et medicales Elsevier SAS.</t>
  </si>
  <si>
    <t>0764-4469</t>
  </si>
  <si>
    <t>10.1016/S0764-4469(01)01341-5</t>
  </si>
  <si>
    <t>WOS:000170338500004</t>
  </si>
  <si>
    <t>Hodgson, DJ</t>
  </si>
  <si>
    <t>Monoclonal aphid colonies and the measurement of clonal fitness</t>
  </si>
  <si>
    <t>10.1046/j.1365-2311.2001.00327.x</t>
  </si>
  <si>
    <t>WOS:000171023100015</t>
  </si>
  <si>
    <t>Tauber, E; Kyriacou, BP</t>
  </si>
  <si>
    <t>Insect photoperiodism and circadian clocks: Models and mechanisms</t>
  </si>
  <si>
    <t>Photoperiodic clocks allow organisms to predict the coming season. In insects, the seasonal adaptive response mainly takes the form of diapause. The extensively studied photoperiodic clock in insects was primarily characterized by a "black-box" approach, resulting in numerous cybernetic models. This is in contrast with the circadian clock, which has been dissected pragmatically at the molecular level, particularly in Drosophila. Unfortunately, Drosophila melanogaster, the favorite model organism for circadian studies, does not demonstrate a pronounced seasonal response, and consequently molecular analysis has not progressed in this area. In the current article, the authors explore different ways in which identified molecular components of the circadian pacemaker may play a role in photoperiodism. Future progress in understanding the Drosophila circadian pacemaker, particularly as further output components are identified, may provide a direct link between the clock and photoperiodism. In addition, with improved molecular tools, it is now possible to turn to other insects that have a more dramatic photoperiodic response.</t>
  </si>
  <si>
    <t>10.1177/074873001129002088</t>
  </si>
  <si>
    <t>WOS:000171600000008</t>
  </si>
  <si>
    <t>Noda, H; Miyoshi, T; Zhang, Q; Watanabe, K; Deng, K; Hoshizaki, S</t>
  </si>
  <si>
    <t>Wolbachia infection shared among planthoppers (Homoptera : Delphacidae) and their endoparasite (Strepsiptera : Elenchidae): a probable case of interspecies transmission</t>
  </si>
  <si>
    <t>Wolbachia, a group of parasitic bacteria of arthropods, are believed to be horizontally transmitted among arthropod taxa. We present a new probable example of interspecies horizontal transmission of Wolbachia by way of an endoparasite based on the conformity of Wolbachia gene sequences. Field samples of two rice planthoppers, Laodelphax striatellus and Sogatella furcifera possessed identical Wolbachia. Among three major endoparasites of planthoppers, a strepsipteran, Elenchus japonicus, harboured the identical Wolbachia strain, suggesting strepsipteran transmission of Wolbachia from one planthopper to the other. No Wolbachia was detected in a mermithid nematode Agamermis unka, and dryinid wasps possessed different types of Wolbachia.</t>
  </si>
  <si>
    <t>10.1046/j.0962-1083.2001.01334.x</t>
  </si>
  <si>
    <t>WOS:000170667500024</t>
  </si>
  <si>
    <t>Chown, SL</t>
  </si>
  <si>
    <t>Physiological variation in insects: hierarchical levels and implications</t>
  </si>
  <si>
    <t>Variation, and in particular regular pattern in that variation, forms the foundation for evolutionary physiology. Nonetheless, with the exception of seemingly good fits between the tolerances of animals and the environments they live in, this variation is often not well explored. Here, three examples of different forms of such variation (both large- and small-scale) in a range of physiological traits in insects are explored. In the first example, I show that at global, regional, and local scales, variation in insect upper lethal temperatures is far less variable than variation in lower lethal temperatures, and that upper and lower tolerances are partially decoupled. Second, I demonstrate that variation in upper and lower lethal limits, desiccation resistance and tolerance, and respiration rate are often partitioned at taxonomic levels above that of the species. In other words, there is considerable phylogenetic constraint in the evolution of the responses of insects to the environment. These findings suggest that several ideas regarding insect physiological adaptations might have to be re-examined. They also suggest that approaches using both "raw" and corrected data should be adopted where possible. Finally, I demonstrate that there is considerable intra-individual variation in the characteristics of insect discontinuous gas exchange cycles. This is perhaps well-known to researchers in the field, but the implications thereof for arguments in favour of the adaptive nature of these regular cycles have not been carefully examined. Together, these findings suggest that there is still much to be learned about variation in insect physiological traits. (C) 2001 Elsevier Science Ltd. All rights reserved.</t>
  </si>
  <si>
    <t>10.1016/S0022-1910(00)00163-3</t>
  </si>
  <si>
    <t>WOS:000168947400001</t>
  </si>
  <si>
    <t>Bentz, BJ; Logan, JA; Vandygriff, JC</t>
  </si>
  <si>
    <t>Latitudinal variation in Dendroctonus ponderosae (Coleoptera : Scolytidae) development time and adult size</t>
  </si>
  <si>
    <t>Dendroctonus ponderosae (Hopkins) is widely distributed across western North America, feeding in at least 12 native species of Pinus L. (Pinaceae). We investigated the existence of heritable differences in two life-history parameters (adult size and development time) of D. ponderosae from a northern population (central Idaho, Pinus contorta Douglas ex Loudon) and a southern population (southern Utah, Pinus ponder osa Douglas ex P. and C. Lawson). We attempted to separate heritable from environmental effects by rearing individuals from both populations through two generations (F-1 and F-2) in a common standardized laboratory environment with a constant temperature. Two treatment effects were tested for in the F-2 generation: (I) geographic location (source host) for F-0 D. porderosae; and (2) the F-2 brood host. We hypothesized that, if differences were observed and the F-0 source host and region had a greater effect on F-2 brood development time and adult size than did the host in which F-2 brood were reared, a heritable factor related to the F-0 parents was responsible. Time to emergence was significantly shorter for second-generation offspring of the northern population than for second-generation offspring of the southern population, regardless of the F-2 brood host. Although both the F-2 brood host and F-0 source parents were significant in explaining differences observed in the developmental-time distribution of F-2 brood, the F-0 source effect was round to be much greater. Also, F-2 males and females from southern source parents were sig nificantly larger than F-2 brood from northern source parents when reared in both F-2 brood hosts. Geographic region and original host of F-0 source parents had a significant effect on F-2 offspring size, whereas the immediate food for F-2 brood was not significant in explaining differences. These results suggest genetically based regional differences in D. ponderosae populations.</t>
  </si>
  <si>
    <t>10.4039/Ent133375-3</t>
  </si>
  <si>
    <t>WOS:000169205500010</t>
  </si>
  <si>
    <t>Noda, H; Koizumi, Y; Zhang, Q; Deng, KJ</t>
  </si>
  <si>
    <t>Infection density of Wolbachia and incompatibility level in two planthopper species, Laodelphax striatellus and Sogatella furcifera</t>
  </si>
  <si>
    <t>Wolbachia, a bacterial endosymbiote of arthropods, causes cytoplasmic incompatibility (CI) in many insect species. CI traits were studied in two planthopper species. Laodelphax striatellus and Sogatella furcifera. and Wolbachia densities in these planthopper species were calculated by quantitative PCR methods. The CI level of L. striatellus was quite high and even aged males strongly caused CI. In contrast, S. furcifera showed partial CI, and males lost their ability to cause CI with age. Wolbachia infecting these two planthopper species were the same with respect to the nucleotide sequences of Wolbachia genes. 16S rDNA. ftsZ gene, groE genes, and wsp gene. Two methods for quantitative PCR, one using a DNA sequencer and the other a real-time sequence detection system, were established to calculate the amount of Wolbachia in the planthoppers. The density of Wolbachia in S. furcifera males was quite low. The difference in CI levels between the two planthopper species seems to be due to different amounts of I Wolbachia infecting males. (C) 2001 Elsevier Science Ltd. All rights reserved.</t>
  </si>
  <si>
    <t>10.1016/S0965-1748(00)00180-6</t>
  </si>
  <si>
    <t>WOS:000168419700021</t>
  </si>
  <si>
    <t>Galloway, LF; Fenster, CB</t>
  </si>
  <si>
    <t>Nuclear and cytoplasmic contributions to intraspecific divergence in an annual legume</t>
  </si>
  <si>
    <t>The genetic architecture of trait differentiation was evaluated between two ecologically distinct populations of Chamaecrista fasiculata. Individuals from Maryland and Illinois populations were crossed to create 10 types of seed: Maryland and Illinois parents, reciprocal F-1 and F-2 hybrids, and backcrosses to Maryland and to Illinois on reciprocal F-1 hybrids. Reciprocal crosses created hybrid generation seeds with both Maryland and Illinois cytoplasmic backgrounds. Experimental individuals were grown in a common garden near the site of the Maryland population, in the garden, plants from the Illinois population flowered, set fruit, and died earlier than those from Maryland, likely reflecting adaptations to differences in growing season length between the two populations. Although reproductive components at the flower and whole plant level differed between the two populations, reproductive output as measured by fruit and seed production was similar. Cytoplasmic genes had a subtle but pervasive effect on population differentiation; hybrids with Maryland cytoplasm were significantly differentiated from those with Illinois cytoplasm when all characters were evaluated jointly. The nuclear genetic architecture of population differentiation was evaluated with joint scaling tests. Depending on the trait, both additive and nonadditive genetic effects contributed to population differentiation. Intraspecific genetic differentiation in this wild plant species appears to reflect a complex genetic architecture that includes the contribution of additive, dominance, and epistatic components in addition to subtle cytoplasmic effects.</t>
  </si>
  <si>
    <t>10.1554/0014-3820(2001)055[0488:NACCTI]2.0.CO;2</t>
  </si>
  <si>
    <t>WOS:000168134800005</t>
  </si>
  <si>
    <t>Armbruster, P; Bradshaw, WE; Ruegg, K; Holzapfel, CM</t>
  </si>
  <si>
    <t>Geographic variation and the evolution of reproductive allocation in the pitcher-plant mosquito, Wyeomyia smithii</t>
  </si>
  <si>
    <t>We measured the egg size of six geographic populations of the pitcher-plant mosquito, Wyeomyia smithii, from Florida (30 degreesN) to Ontario (49 degreesN). Populations from northern latitudes produced larger eggs than populations from southern latitudes. Egg size increased with increasing latitude more rapidly when larvae were reared under low rather than high density. One southern (30 degreesN) and one northern (49 degreesN) population of W. smithii that persisted through 10 generations of selection for increased persistence under conditions of chronic thermal- and nutrient-limiting stress (conditions similar to southern rather than northern habitats) produced smaller eggs more rapidly than unselected control lines. However, there were no differences in lifetime fecundity or fertility between control and selected lines. Thus, laboratory evolution in an environment representative of extreme southern latitudes caused evolutionary changes consistent with geographic patterns of egg size. These results implicate temperature as a selective factor influencing the geographic variation of egg size in W. smithii, and demonstrate a novel trade-off in reproductive allocation between egg size and egg maturation time.</t>
  </si>
  <si>
    <t>WOS:000167552800019</t>
  </si>
  <si>
    <t>Blitvich, BJ; Rayms-Keller, A; Blair, CD; Beaty, BJ</t>
  </si>
  <si>
    <t>Identification and sequence determination of mRNAs detected in dormant (diapausing) Aedes triseriatus mosquito embryos</t>
  </si>
  <si>
    <t>DNA SEQUENCE</t>
  </si>
  <si>
    <t>Many insects survive adverse climatic conditions in a dormant state known as diapause. In this study, we identified and sequenced several mRNAs in diapausing Aedes triseriatus mosquito embryos. Using reverse-transcription PCR and TRACE, we identified a 995-nucleotide cDNA that encodes a 259-amino acid protein of unknown function. This putative protein displays strong sequence similarity to Drosophila melanogaster (95%), human (87%), Caenorhabditis elegans (86%) and yeast (81%) counterparts. The second identified full-length cDNA consists of 624 nucleotides and encodes a 174-amino acid protein of unknown function. This putative protein displays significant sequence similarity to D. melanogaster (68%), human (59%), plant (57%) and yeast (49%) counterparts. We also detected a number of cDNA fragments that exhibited significant sequence similarity to a mitochondrial cytochrome C oxidase subunit, human N33 protein (a potential human prostate tumor suppressor), 18S and 28S ribosomal RNAs, protein disulfide-isomerase, and guanine nucleotide-binding protein.</t>
  </si>
  <si>
    <t>1042-5179</t>
  </si>
  <si>
    <t>10.3109/10425170109080775</t>
  </si>
  <si>
    <t>WOS:000172475800007</t>
  </si>
  <si>
    <t>Hercus, MJ; Berrigan, D; Blows, MW; Magiafoglou, A; Hoffmann, AA</t>
  </si>
  <si>
    <t>Resistance to temperature extremes between and within life cycle stages in Drosophila serrata, D-birchii and their hybrids: intraspecific and interspecific comparisons</t>
  </si>
  <si>
    <t>Intraspecific Drosophila studies suggest that resistance to heal and cold stresses are largely independent and that correlations across life cycle stages are low whereas comparisons of Drosophila species indicate correlations between heat and cold resistance as well as between resistance levels in different life cycle stages. These inconsistent results may reflect differences in associations among traits at the interspecific and intraspecific levels or interspecific correlations arising because of correlated selection pressures. These alternatives were tested using Drosophila serrata, D. birchii and hybrids derived from these species. Variation among hybrid lines and families was used to test associations at the interspecific level while intraspecific variation was examined using isofemale lines of D. serrata. There was a significant association between adult heat knockdown time at 38 degreesC and adult cold resistance in one set of hybrid lines. An association between female knockdown resistance to heat and larval heat resistance was also evident in one set of hybrids. Resistance to heat anti cold at the larval stage were not correlated at either the intraspecific or interspecific levels. At the intraspecific level, lan al heat resistance and two measures of adult heat resistance were uncorrelated. Moreover, adult and larval cold resistance measures were not correlated at either the intraspecific or interspecific levels. These results suggest that there are no associations between resistance to heat and cold extremes and that extreme temperature resistance is largely independent across life cycle stages at both the intraspecific and interspecific levels. Species associations may therefore arise from correlated selection pressures rather than trait correlations. (C) 2000 The Linnean Society of London.</t>
  </si>
  <si>
    <t>Blows, Mark W/B-6195-2008; Hoffmann, Ary/R-2972-2019</t>
  </si>
  <si>
    <t>Blows, Mark W/0000-0002-1065-5524; Hoffmann, Ary/0000-0001-9497-7645</t>
  </si>
  <si>
    <t>10.1006/bijl.2000.0447</t>
  </si>
  <si>
    <t>WOS:000165303500002</t>
  </si>
  <si>
    <t>Macia, A; Bradshaw, WE</t>
  </si>
  <si>
    <t>Seasonal availability of resources and habitat degradation for the western tree-hole mosquito, Aedes sierrensis</t>
  </si>
  <si>
    <t>The nutrient base of aquatic tree-hole communities is derived from leaf litter, benthic detritus, and water flowing down the tree trunk (stemflow water). Previous studies in eastern North America with the mosquito, Aedes triseriatus, have identified leaf litter as a major and stemflow water as a minor source of mosquito nutrition, but did not consider the role of the benthic detritus or how the aggregate or relative contribution of these sources of mosquito nutrition changed during the year. We use the leaf litter, benthic detritus, and stemflow water from tree holes in western Oregon (USA) to determine how these substrates affect mass at metamorphosis, biomass yield, and fitness (cohort replacement rate; Ro) of the mosquito, Aedes sierrensis, through both natural and simulated winters, the normal growing season for larvae in tree holes. We found that fresh leaf litter constitutes the major determinant of mosquito fitness by a factor of &gt;15:1 over any other substrate taken directly from tree holes in nature. The other substrates, including the benthic detritus, individually make only a meager contribution to mosquito fitness but, when added to the leaf litter, can sustain yield and improve fitness at high, limiting larval densities. Nutritional quality of tree-hole substrates declines by &gt;90% from early (fall) to late (spring) in the larval growing season. At both times of year, the coarse or fine detritus provide minor resources, and stemflow water provides no detectable contribution to mosquito nutrition. The resources in the litter are not transported during the year to the benthic detritus; rather, these resources are either exploited by mosquitoes when they first become available, or they deteriorate and become progressively more unavailable to them. Growth and development of A. sierrensis feeding on dried and reconstituted tree-hole contents during a 6-month simulated winter in the laboratory showed: (1) the same relative contributions of leaf litter, benthic detritus, and stemflow water to mosquito nutrition, (2) that the winter deterioration of substrate quality is a direct consequence of microbial decomposition, and (3) that pre-emptive competition from pre-existing A. sierrensis greatly increases substrate deterioration. We conclude that the progressive winter deterioration of larval resources in combination with the dry summers of western North America are the most likely environmental factors that limit species diversity in tree holes and that have selected for early recruitment (autumnal hatching) of A. sierrensis and for its univoltine life cycle from Mexico to Canada.</t>
  </si>
  <si>
    <t>Macia, Arnaldo/0000-0002-3729-1425</t>
  </si>
  <si>
    <t>10.1007/PL00008891</t>
  </si>
  <si>
    <t>WOS:000090013100007</t>
  </si>
  <si>
    <t>Tuljapurkar, S; Wiener, P</t>
  </si>
  <si>
    <t>Escape in time: stay young or age gracefully?</t>
  </si>
  <si>
    <t>Alcala 1st International Conference on Mathematical Ecology</t>
  </si>
  <si>
    <t>SEP 04-08, 1998</t>
  </si>
  <si>
    <t>MADRID, SPAIN</t>
  </si>
  <si>
    <t>We compare two modes of 'escape in time' from an unpredictable environment: developmental delay ('stay young') such as seed dormancy, and reproductive delay ('age gracefully') such as delayed flowering. We find that developmental delay and reproductive delay are symmetric with respect to fitness i.e. they have the same effect on growth rate if they have equal costs, and if the environmental pattern is time-reversible. We describe this property by saying that if one kind of delay is an 'escape into the future', the other is an 'escape into the past'. When the costs of the two kinds of delay are equal, and we add a little delay to a life cycle that has none, the increase in growth rate is equal whether we add developmental delay, reproductive delay, or a combination of' the two. When the costs of delay are equal, and we consider a life cycle that has just one form of delay, the largest gain in fitness tends to come from an increase in the delay that is already present. Thus, changes in the amount of delay tend to be self-reinforcing. Hence we expect evolution to lead to an entrainment so that life cycles will often contain mainly one or other kind of delay. As the amount of delay increases, the growth rate reaches a maximum that may be regarded as an ESS, and then falls. Geometrically, this maximum is a 'ridge' on the fitness surface when environments are moderately variable i.e. there are many combinations of delays that yield the maximum growth rate. When the environment becomes highly variable, or strongly positively autocorrelated, this 'ridge' is replaced by a pair of 'peaks'. Two combinations of delay then lead to the highest growth rate, one where reproductive delay is dominant and one where developmental delay is dominant. (C) 2000 Elsevier Science B.V. All rights reserved.</t>
  </si>
  <si>
    <t>10.1016/S0304-3800(00)00288-X</t>
  </si>
  <si>
    <t>WOS:000089318800014</t>
  </si>
  <si>
    <t>Shirai, Y</t>
  </si>
  <si>
    <t>Temperature tolerance of the diamondback moth, Plutella xylostella (Lepidoptera : Yponomeutidae) in tropical and temperate regions of Asia</t>
  </si>
  <si>
    <t>Temperature tolerance was investigated in nine populations of Plutella xylostella Linnaeus from tropical and temperate regions of Asia. At all rearing temperatures between 15 and 35 degrees C, no clear differences were observed in female egg production or larval development between tropical and temperate populations. Thus, tropical populations did not show a high-temperature tolerance superior to that of the temperate populations. In all populations, the net reproductive rate (number of new females born per female) largely depended on the number of eggs laid per female, and egg production significantly decreased with increasing temperature (P &lt; 0.001). Larval developmental rate also showed a significant positive correlation with temperature (P &lt; 0.001). Per cent hatch of eggs and larval survival did not show a significant correlation with temperature: hatching was constant between 15 and 32.5 degrees C, but considerably lower at 35 degrees C. Larval survival was similar between 15 and 30 degrees C, appreciably lower at 32.5 degrees C and declined to 0% at 35 degrees C. Based on these results, environmental conditions under which P. xylostella can maintain a high population density throughout the year in tropical and subtropical regions are discussed.</t>
  </si>
  <si>
    <t>WOS:000089647700008</t>
  </si>
  <si>
    <t>Fenster, CB; Galloway, LF</t>
  </si>
  <si>
    <t>Population differentiation in an annual legume: Genetic architecture</t>
  </si>
  <si>
    <t>The presence or absence of epistasis, or gene interaction, is explicitly assumed in many evolutionary models. Although many empirical studies have documented a role of epistasis in population divergence under laboratory conditions, there have been very few attempts at quantifying epistasis in the native environment where natural selection is expected to act. In addition, we have little understanding of the frequency with which epistasis contributes to the evolution of natural populations. In this study we used a quantitative genetic design to quantify the contribution of epistasis to population divergence for fitness components of a native annual legume, Chamaecrista fasciculata. The design incorporated the contrast of performance of F-2 and F-3 Segregating progeny of 18 interpopulation crosses with the F-1 and their parents. Crosses were conducted between populations from 100 m to 2000 km apart. All generations were grown for two seasons in the natural environment of one of the parents. The F-1 often outperformed the parents. This F-1 heterosis reveals population structure and suggests that drift is a major contributor to population differentiation. The F-2 generation demonstrated that combining genes from different populations can sometimes have unexpected positive effects. However, the F-3 performance indicated that combining genes from different populations decreased vigor beyond that due to the expected loss of heterozygosity. Combined with previous data, our results suggest that both selection and drift contribute to population differentiation that is based on epistatic genetic divergence. Because only the F-3 consistently expressed hybrid breakdown, we conclude that the epistasis documented in our study reflects interactions among linked loci.</t>
  </si>
  <si>
    <t>WOS:000089317900008</t>
  </si>
  <si>
    <t>Diapause induction and termination in the parasitoid Colpoclypeus florus (Hymenoptera : Eulophidae): Role of photoperiod and temperature</t>
  </si>
  <si>
    <t>The processes involved in the induction and termination of facultative larval diapause in the parasitoid Colpoclypeus florus (Walker) was investigated in the laboratory. Larval diapause in C. florus is under maternal control. Photoperiod is the major factor governing the induction of larval diapause in C. florus. The pupa of the maternal generation is the most sensitive stage though the adult is also sensitive. Adult sensitivity increases with age, in particular at low temperatures. Photoperiod has no effect on the developing larva. The critical photoperiod for diapause induction for parasitoids maintained throughout the life cycle at 15 and 20 degrees C was found to be 15 and 13.5 h, respectively. No diapause was induced at 25 degrees C at any photoperiod examined. A chilling period of &gt;5 wk is a prerequisite for diapause termination. After 8 wk at 5 degrees C, all diapausing larvae pupate within 20 d whether held under short or long daylength. Chilling temperature and duration of chilling significantly affected diapause termination. Diapause development proceeds rapidly as chilling period increases and temperature decreases. The role of diapause in the biology of this parasitoid is discussed.</t>
  </si>
  <si>
    <t>10.1603/0013-8746(2000)093[0512:DIATIT]2.0.CO;2</t>
  </si>
  <si>
    <t>WOS:000089631900023</t>
  </si>
  <si>
    <t>Addo-Bediako, A; Chown, SL; Gaston, KJ</t>
  </si>
  <si>
    <t>Thermal tolerance, climatic variability and latitude</t>
  </si>
  <si>
    <t>The greater latitudinal extents of occurrence of species towards higher latitudes has been attributed to the broadening of physiological tolerances with latitude as a result of increases in climatic variation. While there is some support for such patterns in climate, the physiological tolerances of species across large latitudinal gradients have seldom been assessed. Here we report findings for insects based on published upper and lower lethal temperature data. The upper thermal limits show little geographical variation. In contrast? the lower hounds of supercooling points and lower lethal temperatures do indeed decline with latitude. However, this is not the case for the upper bounds, leading to an increase in the variation in lower lethal limits with latitude. These results provide some support for the physiological tolerance assumption associated with Rapoport's rule, but highlight the need for coupled data on species tolerances and range size.</t>
  </si>
  <si>
    <t>10.1098/rspb.2000.1065</t>
  </si>
  <si>
    <t>WOS:000086850600001</t>
  </si>
  <si>
    <t>Green Published, Green Accepted</t>
  </si>
  <si>
    <t>Eisenberg, JNS; Washburn, JO; Schreiber, SJ</t>
  </si>
  <si>
    <t>Generalist feeding behaviors of Aedes sierrensis larvae and their effects on protozoan populations</t>
  </si>
  <si>
    <t>The generalist feeding strategy of larvae of the western tree hole mosquito, Aedes sierrensis, is central to understanding the community-level effects of the tritrophic interactions among mosquito larvae, midsized organisms (such as protozoa), and lower-level organisms (such as bacteria and fungi) in west coast phytotelmata. Laboratory microcosm experiments were conducted to characterize the feeding strategies of Ae. sierrensis larvae in the presence of multiple resource types (free-swimming protozoa and substrate-bound particulate material). In our experiment, we quantified the effects of varying instar numbers and profile, resource type, and refuge size on predation of protozoa. Refugia were explicitly modeled in our microcosms, representing the interstitial spaces of leaf litter and the wood lining of natural tree holes. Results from these microcosm experiments suggested that: (1) Even in the absence of larvae, the majority of protozoa resided in the small-volume, resource-rich refugia. There was, however, a strong nonlinear and negative relationship between larval densities in the upper compartment and the protozoan densities in the refuge, suggesting that there was continual movement of protozoa between the two spaces. (2) Fourth instars harvested resources by filter-feeding at a higher rate than second instars. (3) As the level of substrate-bound particulate food was increased, the predation pressure by filter-feeding on the protozoa decreased. (4) As the refuge volume increased, the predation pressure on the protozoa decreased. We constructed a three-state-variable mathematical model describing the generalist feeding behavior of Ae. sierrensis larvae. The model system, with constant predator densities and two prey groups, exhibited full cooperativity; i.e., an increase in protozoa density resulted in a shift toward predation by filter feeding, while an increase in substrate-bound resources resulted in a shift toward predation by browsing. This indirect mutualism is mechanistically distinct from previously published systems and provides a potential mechanism for protozoan persistence in the presence of larval predation.</t>
  </si>
  <si>
    <t>Schreiber, Sebastian/0000-0002-5481-4822</t>
  </si>
  <si>
    <t>10.2307/177167</t>
  </si>
  <si>
    <t>WOS:000086351500005</t>
  </si>
  <si>
    <t>Goto, SG; Kitamura, HW; Kimura, MT</t>
  </si>
  <si>
    <t>Phylogenetic relationships and climatic adaptations in the Drosophila takahashii and montium species subgroups</t>
  </si>
  <si>
    <t>We analyze phylogenetic relationships among temperate, subtropical highland, and subtropical lowland species of the Drosophila takahashii and montium species subgroups based on sequence data of COI and Gpdh genes and discuss the evolution of temperate species in these subgroups with reference to their climatic adaptations. In the takahashii subgroup, D. lutescens (the temperate species) branched off first in the tree based on the combined data set, but D. prostipennis (the subtropical highland species) branched off first in the trees based on single genes. Thus, phylogenetic relationships in this subgroup are still ambiguous. In the montium subgroup, the cool-temperate species are phylogenetically close to the warm-temperate species, and these cool- and warm-temperate species form a cluster with the subtropical highland species. This suggests that perhaps the cool-temperate species derived from the warm-temperate species and the warm-temperate species derived from the subtropical highland species. In comparison with the subtropical lowland species, the subtropical highland species may be better able to colonize temperate areas since, as in the temperate species, they have an ability to develop their ovaries at moderately low temperature. However, the subtropical highland species, as well as the subtropical lowland species, were much less cold tolerant than the temperate species. Therefore, considerable genetic reformation would be required for both the subtropical highland and the subtropical lowland species to adapt to temperate climates, (C) 2000 Academic Press.</t>
  </si>
  <si>
    <t>10.1006/mpev.1999.0727</t>
  </si>
  <si>
    <t>WOS:000086609600014</t>
  </si>
  <si>
    <t>Shettleworth, SJ</t>
  </si>
  <si>
    <t>Cognitive ecology: field or label?</t>
  </si>
  <si>
    <t>10.1016/S0169-5347(00)01827-9</t>
  </si>
  <si>
    <t>WOS:000086146200013</t>
  </si>
  <si>
    <t>Wipking, W; Kurtz, J</t>
  </si>
  <si>
    <t>Genetic variability in the diapause response of the burnet moth Zygaena trifolii (Lepidoptera : Zygaenidae)</t>
  </si>
  <si>
    <t>A high degree of phenotypic variability was observed in the diapause response of the burnet moth Zygaena trifolii. In this study, we show that the observed variability is partly based on genetic differences between individuals. In a selection experiment, the larval instar at which diapause occurs was changed within six generations. Diapause instars were dependent on the time of pre-diapause development of larvae, which varied considerably between larvae. A heritability analysis indicates that a part of the variability in development time is based on additive genetic variance. The maintenance of genetic variability in the development time and the diapause response of Z. trifolii is discussed in the context of spatially and temporally changing selection pressures. (C) 2000 Elsevier Science Ltd. All rights reserved.</t>
  </si>
  <si>
    <t>Kurtz, Joachim/A-9678-2008</t>
  </si>
  <si>
    <t>Kurtz, Joachim/0000-0002-7258-459X</t>
  </si>
  <si>
    <t>10.1016/S0022-1910(99)00108-0</t>
  </si>
  <si>
    <t>WOS:000084709300003</t>
  </si>
  <si>
    <t>Teng, HJ; Apperson, CS</t>
  </si>
  <si>
    <t>Development and survival of immature Aedes albopictus and Aedes triseriatus (Diptera : Culicidae) in the laboratory: Effects of density, food, and competition on response to temperature</t>
  </si>
  <si>
    <t>Effects of food, density, and heterospecific interactions on temperature-dependent development of Aedes albopictus (Skuse) and Aedes triseriatus (Say) larvae and pupae were described using a degree-day model. Under all conditions, the predicted number of degree-days (DDT0) to complete larval development was less, and the threshold temperature (T-0) for initiation of larval development was higher for Ae. albopictus than for Ae. triseriatus. The DDT0 for both species was food and density dependent. However, the per capita food ration appeared to exert a greater influence on the developmental times of Ae. triseriatus immatures, whereas for Ae. albopictus effects of density were not completely eliminated by an increase in the per capita food ration. The presence of heterospecific larvae did not prolong the DDT0 of either species. At the low food. ration, DDT0 for both species were significantly greater under conspecific conditions. The DDT0 for Ae. triseriatus increased directly as the proportion of conspecific larvae increased. However, when a higher per capita food ration was provided, conspecific effects on DDT0 were mitigated. For Ae. albopictus, estimated DDT0 values for larvae reared in pure culture were significantly higher than when were present, regardless of the per capita amount of food provided. Survivorship of immatures was density and food-dependent for both species. Ae. albopictus exhibited higher immature survivorship under all conditions relative to Ae. triseriatus. For both species, survival probabilities were lowest under conditions of high density and low food. Addition of food improved survival for both species. The presence of heterospecific larvae exerted. a differential effect on the survivorship response of Ae. albopictus immatures to temperature. Lowest probability of survival for Ae. albopictus was occurred at low temperature when the proportion of heterospecific larvae in containers was the highest. In contrast, at high temperatures, survivorship of immatures improved, but was lowest for pure species cultures. For Ae. triseriatus, survivorship of immatures was consistently lower for pure species cultures regardless of the temperature. Standing crop production of adults of both species was primarily food rather that density-dependent. Under field conditions, Ae. triseriatus were predicted to initiate development sooner and exhibit faster population growth early in the season than Ae. albopictus. However, because of the shorter DDT0 Ae. albopictus population growth was predicted to surpass that of Ae. triseriatus populations later in the season. Based on optimal DDT0 values from laboratory experiments, spring emergence dates of Ae. triseriatus females in western North Carolina for 1989 and 1990 were predicted from accumulated degree-days calculated from local air temperature records. Predicted emergence dates were congruent with results of a previous survey for the same locality, indicating that accumulated degree-days can be used to accurately predict the seasonal occurrence of Ae. triseriatus. The utility of the degree-day approach in predicting the phenology of Ae. albopictus remains to be established.</t>
  </si>
  <si>
    <t>10.1603/0022-2585-37.1.40</t>
  </si>
  <si>
    <t>WOS:000089624900009</t>
  </si>
  <si>
    <t>The effect of temperature on the photoperiodic 'counters' for female morph and sex determination in two clones of the black bean aphid, Aphis fabae</t>
  </si>
  <si>
    <t>Experiments were performed on two clones of the black bean aphid, Aphis fabae Scopoli - one from Aberdeen, Scotland (57 degrees N), the other from Cambridge, England (52 degrees N) - to determine the number of long- or short-night cycles required for 50% induction of winged versus wingless females on the one hand and males versus females on the other (i.e. required day number, RDN), at three temperatures, 12.5, 15 and 17.5 degrees C. In the case of female morph determination, the RDN for long-night cycles was temperature compensated, whereas that for short-night cycles was highly temperature dependent. For sex determination, the RDN for long-night cycles was again temperature compensated, whereas, due to the mechanism of sex determination, male production was close to 100% in our protocol, even with a maximal number of short-night cycles, and the RDN could therefore not be assessed. Model-generated response curves, using the recently developed 'double circadian oscillator model' for photoperiodic time measurement in insects and mites, closely resembled the observations. It could also be shown that differences observed between response curves of female morph and sex determination in the Scottish clone were due, according to the model, to differences in their photoperiodic 'counters', rather than to differences in their clocks.</t>
  </si>
  <si>
    <t>10.1046/j.1365-3032.1999.00148.x</t>
  </si>
  <si>
    <t>WOS:000084180900007</t>
  </si>
  <si>
    <t>Goto, SG; Yoshida, T; Beppu, K; Kimura, MT</t>
  </si>
  <si>
    <t>Evolution of overwintering strategies in Eurasian species of the Drosophila obscura species group</t>
  </si>
  <si>
    <t>The phylogenetic relationship of Eurasian species of the Drosophila obscura species group remains ambiguous in spite of intensive analyses based on morphology, allozymes and DNA sequences. The present analysis based on sequence data for cytochrome oxidase subunit I (COI), and alpha-glycerophosphate dehydrogenase (Gpdh) suggests that the phylogenetic position of D. alpina is also ambiguous. These ambiguities hale been considered to be attributable to rapid phyletic radiation in this group at an early stage of its evolution. Overwintering strategics are diversified among these species: D. alpina and D. subsilvestris pass the winter in pupal diapause, D. bifasciata and D. obscura in reproductive diapause, and D. subobscura and D. guanche without entering diapause. This diversity may also suggest rapid radiation at an early phase of adaptations to temperate climates. On the other hand, adult tolerance of cold was closely related to overwintering strategy and distribution: D. obscura and D. bifasciata with reproductive diapause were very tolerant; D. alpina and D. subsilvestris, which pass the winter in pupal diapause were less tolerant; D. subobscura having no diapause was moderately tolerant and D. guanche occurring in the Canary Islands was rather susceptible. Tolerance of high temperature at the preimaginal stages seemed to be also associated with overwintering strategy; i.e. lower in the species with pupal diapause than in those with reproductive diapause or without diapause mechanism. (C) 1999 The Linnean Society of London.</t>
  </si>
  <si>
    <t>10.1006/bijl.1999.0315</t>
  </si>
  <si>
    <t>WOS:000083873400005</t>
  </si>
  <si>
    <t>Sheeba, V; Sharma, VK; Chandrashekaran, MK; Joshi, A</t>
  </si>
  <si>
    <t>Effect of different light regimes on pre-adult fitness in Drosophila melanogaster populations reared in constant light for over six hundred generations</t>
  </si>
  <si>
    <t>Egg to eclosion development time and survivorship were assayed on four laboratory populations of Drosophila melanogaster that had been reared for over 600 generations in continuous light (LL) and constant temperature. The assays were performed in three environments: continuous light (LL), periodically varying light/dark cycles (LD 12:12 hr), and continuous darkness (DD). Development: time in LL was significantly less than that in LD, which, in turn, was significantly less than that in DD, whereas survivorship did not differ significantly among the three treatments. The results indicate that individuals from Drosophila populations routinely maintained in LL do not suffer any deleterious effects of LL treatment on pre-adult fitness. Other studies on these populations have shown that free-running period (tau) of the eclosion rhythm in DD is greater than that in LD. Our results are, thus, also consistent with the notion that development time may be a function of the free running period.</t>
  </si>
  <si>
    <t>10.1076/brhm.30.4.424.1416</t>
  </si>
  <si>
    <t>WOS:000082914900007</t>
  </si>
  <si>
    <t>Yoshida, T; Kimura, MT</t>
  </si>
  <si>
    <t>Complex effects of thermoperiod and temperature pulse on the photoperiodic clock in Drosophila triauraria (Diptera : Drosophilidae)</t>
  </si>
  <si>
    <t>The photoperiodic clock in Drosophila triauraria was analyzed with thermoperiods and temperature pulses. In thermoperiods of TCs (thermophase : cryophase) 10 : 14, 12 : 12 and 15 : 9 h, a light pulse at the warm (18 degrees C) phase lowered the rate of diapause incidence, but a light pulse at the cool (5 degrees C) phase did not. This suggests that the process measuring night length is retarded at low temperatures (5 degrees C). Both low- (2 and 8 degrees C) and high-temperature (23 degrees C) pulses also decreased the rate of diapause incidence when applied during the scotophase, but not when applied within the photophase. It is assumed that the temperature rising stimuli reset or stop the night-length measurement processes; i.e., acts as a Zeitgeber. The effectiveness of temperature change as a Zeitgeber was modified by the duration of the temperature pulses. The temperature pulse showed two maximum peaks for this effect, one at 0-4 h and one at 8-10 h after the onset of the scotophase. The complex response of the species to low-temperature pulses is considered to be attributable to the combined effects of low temperature itself and temperature changes.</t>
  </si>
  <si>
    <t>10.1303/aez.34.303</t>
  </si>
  <si>
    <t>WOS:000082481500005</t>
  </si>
  <si>
    <t>Joshi, DS</t>
  </si>
  <si>
    <t>Latitudinal variation in locomotor activity rhythm in adult Drosophila ananassae</t>
  </si>
  <si>
    <t>The parameters of the circadian rhythm of adult locomotor activity in strains of Drosophila ananassae originating between 6 degrees and 34 degrees N were variable and latitude-dependent. Two representative southern strains became active before sunrise, but one representative northern strain began activity after sunrise in nature. During entrainment to a 12 h light (L) : 12 h dark (D) cycle in the laboratory, the southern strains showed two peaks of activity, at the beginning and end of photophase, whereas the northern strains showed a single uninterrupted activity peak starting about 3 h after the lights-on. Among the strains, the phase angle difference (Psi) during entrainment to 12 h L : 12 h D varied by about 5 h, the period of free-running rhythm (tau) in constant darkness by 3 h, the duration of the activity phase (alpha) by 7 h, and the duration of the resting phase (rho) by 10 h. Lower latitude was correlated with an early Psi (r = 0.977), a short tau (r = 0.975), a prolonged alpha (r = -0.995), a short rho (r = 0.995) and a large alpha/rho ratio (r = -0.963).</t>
  </si>
  <si>
    <t>10.1139/cjz-77-6-865</t>
  </si>
  <si>
    <t>WOS:000083509500004</t>
  </si>
  <si>
    <t>Venette, RC; Hutchison, WD</t>
  </si>
  <si>
    <t>Assessing the risk of establishment by pink bollworm (Lepidoptera : Gelechiidae) in the southeastern United States</t>
  </si>
  <si>
    <t>Pink bollworm, Pectinphora gossypiella (Saunders), has failed to establish economically damaging populations on southeastern U.S, cotton (Gossypium spp.). Failure to establish may be the result of prevention and quarantine programs or the physiological tolerances of the species. The objectives of this study were to determine which regions within the southeastern United Slates might support pink bollworm survival and reproduction and which environmental factors might preclude establishment. Three independent analyses based on logistic regression of output from climate matching software, Climex, indicate that the probability of establishment was &gt;50% in parts of Missouri, Arkansas, Louisiana Mississippi, Alabama, Georgia Florida, South Carolina North Carolina, Virginia and Tennessee. At least 2 analyses concurred that the probability of establishment was greater than or equal to 80% in portions of Arkansas, Louisiana, Mississippi, Alabama, Florida, and Georgia. All logistic regression models correctly classified 89-93% of the locations where pink bollworm occurs in the southwestern United States or does not occur outside the United States cotton belt. The models incorrectly classified 13-18% of the cases where successful establishment was predicted and 5-8% of cases where establishment was considered unlikely. Cold winter temperatures, causing direct mortality, or cool summer temperatures, providing inadequate degree-days for development, reduce the probability of establishment in more northern states. Slowed population growth caused by excessive moisture also lessens, but does not eliminate, the chances for establishment in certain southeastern slates. These analyses do not indicate the potential severity of infestations. Nevertheless, the risk assessment suggests that monitoring efforts for presence and establishment of pink bollworm in the southeastern United States are warranted.</t>
  </si>
  <si>
    <t>10.1093/ee/28.3.445</t>
  </si>
  <si>
    <t>WOS:000081020100014</t>
  </si>
  <si>
    <t>Knowles, LL; Levy, A; McNellis, JM; Greene, KP; Futuyma, DJ</t>
  </si>
  <si>
    <t>Tests of inbreeding effects on host-shift potential in the phytophagous beetle Ophraella communa</t>
  </si>
  <si>
    <t>Although inbreeding, on average, decreases additive genetic variance, some inbred populations may show an increase in phenotypic variance for some characters. In those populations with increased phenotypic variance, character changes by peak shifts may occur because of the effects of the higher variance on the adaptive landscape. A population's increased phenotypic variance may place it in the domain of attraction of a new adaptive peak or increase the likelihood of a selection-driven peak shift as the landscape of mean fitness flattens. The focus of this study was to test for increased variance, in inbred populations, in a behavioral character involved in adaptive diversification and probably speciation. We examined the effect of inbreeding on feeding responses of the leaf beetle Ophraella communa in a series of inbred lineages across a range of levels of inbreeding (f = 0.25, 0.375, 0.5). We measured the feeding response of inbred lineages of O. communa on its normal host, Ambrosia artemisiifolia, and on two novel plants, Chrysopsis villosa and Iva frutescens, that are the hosts of other Ophraella species. The results show that feeding responses on the different plants are not correlated, indicating that the feeding responses to the different plants are to some degree genetically independent. Despite apparent genetic variation in lineage feeding responses, we could not statistically demonstrate increases in phenotypic variance within the lineages. Thus, the experimental results do not support the idea that host shifts in this beetle evolved by peak shifts in bottlenecked populations.</t>
  </si>
  <si>
    <t>Levy, Andre/B-3376-2008</t>
  </si>
  <si>
    <t>Levy, Andre/0000-0003-4770-1886</t>
  </si>
  <si>
    <t>10.2307/2640792</t>
  </si>
  <si>
    <t>WOS:000080227100025</t>
  </si>
  <si>
    <t>Gotthard, K; Nylin, S; Wiklund, C</t>
  </si>
  <si>
    <t>Seasonal plasticity in two satyrine butterflies: state-dependent decision making in relation to daylength</t>
  </si>
  <si>
    <t>In this study we investigate how the need for seasonal timing of diapause and sexual maturation have selected for plasticity in life history traits in two butterfly species, Lasiommata maera and Lopinga achine. We test the general hypothesis that insects living in temperate areas should have shorter development times at progressively later dates of the growth season, and that they use daylength as a cue to determine the date. Both species have two different larval growth periods; the first in autumn and the second after termination of diapause in spring. Due to the difference in photoperiodic change in autumn and spring, we expected larvae to interpret daylengths qualitatively differently in the two growth periods. In other words, developmental decisions in response to daylength should depend on the seasonal state (autumn or spring) of larvae. In laboratory experiments we investigated the reaction norms relating larval development times to daylength. In both species the slopes of these reaction norms were different in autumn and in spring. The results of the experiment on L. maera a supported specific predictions both in autumn and in spring. The same was true in autumn for L. achine but development time in spring seemed to be insensitive to daylength. In all cases, short development times were associated with high larval growth rates rather than with small final body sizes. Growth and development in these species can be described as state-dependent decision processes, where information about the external and internal environment is used at several points in development.</t>
  </si>
  <si>
    <t>Gotthard, Karl/F-1163-2011; Nylin, Soren/B-7375-2008</t>
  </si>
  <si>
    <t>Gotthard, Karl/0000-0002-4560-6271; Nylin, Soren/0000-0003-4195-8920</t>
  </si>
  <si>
    <t>10.2307/3546424</t>
  </si>
  <si>
    <t>WOS:000078916600008</t>
  </si>
  <si>
    <t>Chown, SL; Gaston, KJ</t>
  </si>
  <si>
    <t>Exploring links between physiology and ecology at macro-scales: the role of respiratory metabolism in insects</t>
  </si>
  <si>
    <t>The relationships between macro-ecological patterns and physiological investigations in insects, especially those dealing with respiratory metabolism, are assessed in an attempt to encourage the development of the interaction between macroecology and physiological ecology. First, we demonstrate that although physiological ecology has been explicitly concerned with a number of issues relating to species boundaries, many questions remain unanswered. We argue that there are essentially two ways in which the relationship between physiological tolerances and species range boundaries have been investigated. The correlational approach involves physiological inference, physiological prediction, isocline analyses and climatic matching, and has often been criticized for a lack of rigour, while the experimental approach seeks to examine experimentally the relationships between physiological variables and range edges. Second, we use the recent debate on processes underlying latitudinal patterns in body size to caution against the conflation of patterns and processes operating at intraspecific and interspecific levels, the dangers inherent in invoking single explanatory variables, and an undue focus on adaptationist (e.g. optimization) rather than nonadaptationist explanations or some combination of the two. We show that both positive and negative relationships between body size and latitude have been found at the intraspecific level and suggest that interactions between temperature-induced heterochrony, and the relationship between habitat durational stability, growing season length, and generation time can be used to explain these differences. Similar variation in documented patterns is demonstrated at the interspecific level, and the mechanisms usually proffered to explain such dines (especially the starvation/desiccation-resistance hypothesis) are discussed. Interactions between various environmental factors, such as host-plant quality, and their effects on size dines are also discussed. Third, we argue that respiratory metabolism, as a measure of ATP cost, and its spatiotemporal variation are critical to many explanations of macroecological patterns. Adaptive changes in metabolism reputedly involve both depression (stress resistance) and elevation of metabolic rate, although recent studies are increasingly calling these ideas into question. In particular, flow-through respirometry is revolutionizing results by allowing careful separation of resting (or standard) and active metabolic rates. These techniques have rarely been applied to studies of metabolic cold adaptation in insects, one of the most polemical adaptations ascribed to high-latitude and high-altitude species. We conclude by arguing that physiological investigations of species tolerances are important in the context of macroecology, especially species distributional patterns and the possible impact of climate change thereon. However, we caution that relationships between abiotic variables, species tolerances, and distributional ranges may be non-linear and subject to considerable modification by the presence of other species, and that many of the pressing questions posed by macroecology have not been addressed by insect physiologists. Nonetheless, we suggest that because an understanding of the dynamics of species distributions is of considerable importance, especially in the context of current conservation problems, insect physiological ecology has much future scope.</t>
  </si>
  <si>
    <t>10.1017/S000632319800526X</t>
  </si>
  <si>
    <t>WOS:000080555700003</t>
  </si>
  <si>
    <t>Selection for phase angle difference of the adult locomotor activity in Drosophila rajasekari affects the activity pattern, free-running period, phase shifts and sensitivity to light</t>
  </si>
  <si>
    <t>Laboratory selection for the phase angle difference (Psi, the time from lights-off in a 24 h light-dark cycle to an activity onset) of the adult locomotor activity in Drosophila rajasekari reared in LD (light:dark cycles) of 12:12 h for 59 generations resulted in the early and late strains which differed in Psi value by about 8 h. The selection affected the activity pattern in LD 12:12; in contrast to the wildtype, which had a broad plateau of activity pattern, the early strain exhibited a biphasic activity pattern with morning and evening peaks, whereas the late strain had a single evening peak which extended for 6 h in the dark. The selection significantly decreased and increased the activity level per cycle in LD 12:12, continuous darkness (DD) and continuous light (LL) in the early and late strains respectively when compared to that of the wild-type (P &lt; 0.01). The free running period (tau) in DD was shortened in the early strain and lengthened in the late strain by the shortening and lengthening of the activity phases respectively, the rest phases remained unchanged in these strains from that of the wild-type. Phase response curves (PRCs) were measured for light pulses in all strains, the PRC for the early strain was characterized by larger phase shifts when compared to the PRC for the late or for the wild type flies. The ability of tau to be progressively lengthened by increasing intensity of LL was increased and decreased in the early and late strains respectively. Moreover, the threshold light intensity of LL to generate arrhythmicity was apparently decreased in the early strain and increased in the late strain, suggesting that the selection for Psi had differently affected the subjective light sensitivity in these strains.</t>
  </si>
  <si>
    <t>10.1076/brhm.30.1.10.3065</t>
  </si>
  <si>
    <t>WOS:000080165000002</t>
  </si>
  <si>
    <t>Pamilo, P; Savolainen, O</t>
  </si>
  <si>
    <t>Post-glacial colonization, drift, local selection and conservation value of populations: a northern perspective</t>
  </si>
  <si>
    <t>Many boreal species have wide geographical distribution, the populations are evolutionarily young, and the species diversity generally decreases with the latitude. Therefore the intraspecific genetic diversity gets a high relative value as an important component of biodiversity. We review here the observed patterns of genetic differentiation in boreal populations, mainly in northern Europe. The observed patterns of differentiation call result from different colonization histories, genetic drift associated to restricted dispersal, clonal reproduction and demographic fluctuation, and finally adaptation to the steep environmental gradients at northern latitudes. This means that the populations form both evolutionarily and demographically separate units, and this genetic differentiation should be taken into account in any conservation plans aiming to preserve existing biodiversity. We also evaluate the applicability of the concepts ESU (evolutionarily significant unit) and MU (management unit) in these situations.</t>
  </si>
  <si>
    <t>Pamilo, Pekka/C-6907-2011</t>
  </si>
  <si>
    <t>10.1111/j.1601-5223.1999.00229.x</t>
  </si>
  <si>
    <t>WOS:000082590200005</t>
  </si>
  <si>
    <t>Hori, Y; Kimura, MT</t>
  </si>
  <si>
    <t>Relationship between cold stupor and cold tolerance in Drosophila (Diptera : Drosophilidae)</t>
  </si>
  <si>
    <t>Cold stupor (knock-down temperature) was studied in relation to cold tolerance (lethal temperature) in adult flies of cool-temperate, warm-temperate, and subtropical species belonging to the Drosophila melanogaster species group. Knock-down temperature was strongly correlated with lethal temperature (r = 0.91). The cool-temperate species had lower knock-down and lethal temperatures, the subtropical species had higher ones, and the warm-temperate species had intermediate ones. Little intraspecific variation was observed in knock-down temperature. In a cool-temperate species, individuals in reproductive diapause had lower knock-down and lethal temperatures than reproducing ones. In addition, knock-down and lethal temperatures were lower in flies reared at a lower temperature. When rearing temperature was shifted, knock-down temperature changed with a logarithmic function of acclimation period. The rate of acclimation did not differ among the cool-temperate, warm-temperate, and subtropical species. Measurements on hybrids between D. lutescens Okada (a warm-temperate species) and D. takahashii Sturtevant (a subtropical species) suggested that loci responsible far the difference in knock-down temperatures between these 2 species were located on both autosome(s) and the X chromosome.</t>
  </si>
  <si>
    <t>10.1093/ee/27.6.1297</t>
  </si>
  <si>
    <t>WOS:000078027000002</t>
  </si>
  <si>
    <t>Wade, MJ; Goodnight, CJ</t>
  </si>
  <si>
    <t>Perspective: The theories of Fisher and Wright in the context of metapopulations: When nature does many small experiments</t>
  </si>
  <si>
    <t>We critically review the two major theories of adaptive evolution developed early in this century, Wright's shifting balance theory and Fisher's large population size theory, in light of novel findings from field observations, laboratory experiments, and theoretical research conducted over the past 15 years. Ecological studies of metapopulations have established that the processes of local extinction and colonization of demes are relatively common in natural populations of many species and theoretical population genetic models have shown that these ecological processes have genetic consequences within and among local demes. Within demes, random genetic drift converts nonadditive genetic variance into additive genetic variance, increasing, rather than limiting, the potential for adaptation to local environments. For this reason, the genetic differences that arise by drift among demes, can be augmented by local selection. The resulting adaptive differences in gene combinations potentially contribute to the genetic origin of new species. These and other recent findings were not discussed by either Wright or Fisher. For example, although Wright emphasized epistatic genetic variance, he did not discuss the conversion process. Similarly, Fisher did not discuss how the average additive effect of a gene varies among demes across a metapopulation whenever there is epistasis. We discuss the implications of such recent findings for the Wright-Fisher controversy and identify some critical open questions that require additional empirical and theoretical study.</t>
  </si>
  <si>
    <t>Goodnight, Charles/K-3208-2019</t>
  </si>
  <si>
    <t>10.1111/j.1558-5646.1998.tb02235.x</t>
  </si>
  <si>
    <t>WOS:000078076700001</t>
  </si>
  <si>
    <t>Heat- and cold-shock responses and temperature adaptations in subtropical and temperate species of Drosophila</t>
  </si>
  <si>
    <t>Accumulation of Hsp70 mRNA was investigated with relation to heat and cold tolerance in adult males of three Drosophila species. The subtropical lowland species (D. watanabei) and the cool-temperate species (D. triauraria) were more tolerant to heat than the subtropical highland species (D. trapezifrons), and the coal-temperate species were much more tolerant to cold than the two subtropical species. Thus, heat and cold tolerance was related to temperature conditions in the habitats. The threshold temperatures for the induction of Hsp70 mRNA at heat and cold were higher in D. watanabei than in D. trapezifrons or D. triauraria, but were not different between the latter two species in spite of the difference in their heat and cold tolerance. In D. trapezifrons, exposures to 0 degrees C for 12 h and 6 degrees C for 24 h killed about 40% of individuals, but the former treatment induced Hsp70 mRNA while the latter one did not. Thus, the relation between the heat- and cold-shuck responses and temperature tolerance was not rigid in the species studied. In D. triauraria, the threshold temperatures for the induction of Hsp70 mRNA at heat and cold were lower when reared at a lower temperature. (C) 1998 Elsevier Science Ltd. All rights reserved.</t>
  </si>
  <si>
    <t>10.1016/S0022-1910(98)00101-2</t>
  </si>
  <si>
    <t>WOS:000077468300013</t>
  </si>
  <si>
    <t>Ottenheim, MM; Henseler, A; Brakefield, PM</t>
  </si>
  <si>
    <t>Geographic variation in plasticity in Eristalis arbustorum</t>
  </si>
  <si>
    <t>To study the evolution of phenotypic plasticity in the field, sis populations of the hoverfly Eristalis arbustorum were sampled along two parallel North-South transects over a maximum daily temperature gradient. Three populations were sampled per transect. Egg batches were collected and the offspring were reared in a split family set up over three different pupal temperature regimes in the laboratory to produce population reaction norms of colour pattern, pupal development time, wing length and thorax length. Wing length and colour pattern were corrected for body size. All four characters showed plasticity in response to rearing temperature and significant differences in height, slope and shape of the reaction norms were found. Only male colour pattern showed variation in reaction norms along the North-South gradient. Most other characters showed variation in reaction norms from West to East. The two populations lying in the middle of the transects were frequently different from the others. Within the populations, significant genotype-environment interactions were frequently found for wing length and colour pattern, indicating that genetic variation for plasticity was present. The results suggest that the populations may have evolved plastic responses to suit local environmental conditions. (C) 1998 The Linnean Society or London.</t>
  </si>
  <si>
    <t>10.1111/j.1095-8312.1998.tb00356.x</t>
  </si>
  <si>
    <t>WOS:000076708600004</t>
  </si>
  <si>
    <t>Nunes, MV</t>
  </si>
  <si>
    <t>A double circadian oscillator model for quantitative photoperiodic time measurement in insects and mites</t>
  </si>
  <si>
    <t>From studies on photoperiodic time measurement in insects it is known that different night lengths at the same side of the critical night length can have different inductive strengths. This means that nights of different length, and either longer or shorter than the critical night length, can have quantitatively different values. Nevertheless, few photoperiodic-clock models have been developed that are based on quantitative night-length measurement. In this paper a model is proposed that consists of two independent, circadian mechanisms. Both mechanisms determine the length of a night and give it a quantitative value, which is either zero or positive. One of the mechanisms (LN system) generally gives a scotophase a positive value when it is "long" (i.e. lights-on occurs when the LN oscillator is in its descending phase), whereas the other (SN system) gives a scotophase a positive value when it is "short" (i.e. lights-on occurs when the SN oscillator is in its ascending phase). In this particular context, therefore, "long" and "short" do not necessarily mean longer or shorter than the critical night length. The reasons for two time-measuring systems instead of one are: first, in some insects only long nights are accumulated, not short nights, or vice versa. Second, long nights are less sensitive to temperature than short nights. Third, in some cases it seems that long and short nights are determined in a different manner. These observations indicate that long and short nights could be determined by separate mechanisms. Responses generated by the proposed model parallel those observed experimentally with the spider mite, Tetranychus urticae and the aphid, Megoura viciae. General properties of the model are discussed and compared with Zaslavski's quantitative clock model which shares some features. (C) 1998 Academic Press.</t>
  </si>
  <si>
    <t>10.1006/jtbi.1998.0767</t>
  </si>
  <si>
    <t>WOS:000076355500011</t>
  </si>
  <si>
    <t>Kroon, A; Veenendaal, RL</t>
  </si>
  <si>
    <t>Trade-off between diapause and other life-history traits in the spider mite Tetranychus urticae</t>
  </si>
  <si>
    <t>1. Diapause is generally believed to entail costs that manifest themselves as decreased survival, rate of development, and/or reproduction after diapause completion. The present study is a first step in investigating such diapause costs in the spider mite Tetranychus urticae. 2. The relationship was assessed between diapause duration and the post-diapause life-history traits of longevity and egg production, under six photoperiods at 19 degrees C. 3. The relationship between diapause duration and longevity was negative under five out of six treatments; in three cases this negative relationship was significant. 4. Most evident were the negative correlations between diapause duration and rate of oviposition, peak rate of oviposition, and total egg production. These phenotypic correlations suggest that there may be a trade-off between diapause duration and postdiapause reproduction.</t>
  </si>
  <si>
    <t>10.1046/j.1365-2311.1998.00142.x</t>
  </si>
  <si>
    <t>WOS:000075315500009</t>
  </si>
  <si>
    <t>Lou, KF; Weiss, MJ; Bruckner, PL; Morrill, WL; Talbert, LE; Martin, JM</t>
  </si>
  <si>
    <t>RAPD variation within and among geographic populations of wheat stem sawfly (Cephus cinctus Norton)</t>
  </si>
  <si>
    <t>Little is known about the nature and extent of genetic diversity in wheat stem sawfly [Cephus cinctus Norton (Hymenoptera: Cephidae)], a destructive insect pest of wheat (Triticum aestivum L,) in the northern Great Plains. We used random amplified polymorphic DNA polymerase chain reaction (RAPD-PCR) to examine variation in 182 individual larvae from 15 natural populations in Montana, North Dakota, and Wyoming. Of the 60 amplified RAPD products from 20 random decamer primers used to characterize individuals, the band frequencies of 31 (52%) varied among collection sites. Each sawfly individual had a unique multiband RAPD phenotype, Analysis of molecular variance partitioned RAPD variation into among- and within-population components. In a combined analysis, the within-population component accounted for 71.6% of the variation and was significantly different from zero at the 1% probability level. Among-region (Montana versus North Dakota and Wyoming) and among-population components accounted for 22.1% and 6.3% of the total variation, respectively, Subset analyses of Montana and North Dakota groups indicated significant differences among Montana populations but not North Dakota populations. Pairwise tests for homogeneity of RAPD variance between populations suggested significant divergence among 81 of 105 (77%) population pairs, including all but three of the Montana population comparisons. A simple assay for developmental variation indicated that postdiapause larval development and subsequent wasp emergence under controlled conditions was longer in insects collected from North Dakota than in those collected from Montana.</t>
  </si>
  <si>
    <t>10.1093/jhered/89.4.329</t>
  </si>
  <si>
    <t>WOS:000075178500008</t>
  </si>
  <si>
    <t>Yamamura, K; Kiritani, K</t>
  </si>
  <si>
    <t>A simple method to estimate the potential increase in the number of generations under global warming in temperate zones</t>
  </si>
  <si>
    <t>The Intergovernmental Panel on Climate Change (IPCC) estimated that the global mean surface air temperature will increase about 2 degrees C above the 1990 level by 2100. Such an increase in temperature may result in an increase in the number of generations per year of most insects. Several simulation models have been constructed to predict the increase in the number of generations, but these require a great deal of calculation to obtain estimates for many insect species at various locations under various scenarios of global warming. This paper proposes an analytical method to enable a quick estimation. Two assumptions are used: (1) The developmental rate of insects is approximately given by a linear function of temperature (T), with a developmental zero (T(0)) and a thermal constant (K). (2) The increase in temperature is approximately even throughout the year. Let m be the current annual mean temperature at a given location, and Delta T the potential increase in temperature under global warming at the location. If the temperature before the Delta T-rise is higher than T(0) in summer and lower than (T(0)-Delta T) in winter, the increase in the number of generations per year, which is denoted by Delta N, is approximately given by Delta N approximate to Delta T[c + d(m - T(0))]/K, where c and d are constants. The validity of the approximation is checked using the "smoothed daily normals" in Japan obtained as a running mean of 15 successive daily normals where a daily normal is defined as the averaged daily temperatures for 30 years from 1960 to 1990. The estimates are c=204.4 and d=12.46. Using this formula, linear isoclines of Delta N are plotted in a graph of T(0) versus K. By plotting the T(0) and K of various insects in this graph, we can estimate the increase in the number of generations under global warming in temperate zones.</t>
  </si>
  <si>
    <t>10.1303/aez.33.289</t>
  </si>
  <si>
    <t>WOS:000074413800016</t>
  </si>
  <si>
    <t>Response to photoperiod during diapause development in the spider mite Tetranychus urticae</t>
  </si>
  <si>
    <t>To study the question whether photoperiodic time measurement in the spider mite Tetranychus urticae is based on a qualitative or quantitative principle, the duration of diapause development was determined in individual females at various constant photoperiods at 19 degrees C. Diapause duration at all four long-night treatments fluctuated around 64.5 days, varying from 62.2 at LD 12:12 h to 66.4 at LD 10:14 h. The within-treatment variation in diapause duration of the long-night groups appeared to be significantly correlated to the nightlength of the photoperiods used; the longer the nightlength, the higher the within-treatment variation. Frequency distributions of females completing diapause under the two regimes with nightlengths near the critical nightlength were skewed to the right. Mean diapause durations at these regimes, LD 13:11 h and LD 14:10 h, were 25.4 and 11.9 days, respectively. Mites completed diapause rapidly and synchronously under the three short-night photoperiods tested; within two weeks after transfer from cold storage at 4 degrees C to the diapause terminating regimes at 19 degrees C all females started reproduction. Mean diapause durations were 8.1, 6.4 and 6.5 days for the short-night treatments LD 15:9 h, LD 17:7 h and LD 19:5 h, respectively. The coefficients of variation of diapause duration (variability within groups relative to the mean) of the short-night and the long-night groups varied from 18 to 42%; the coefficients of the two intermediate groups were 69 and 81%. There was a clear difference in diapause duration between long-night and short-night groups, but no significant difference was present in this characteristic between different long-night groups on the one hand and only a small difference between different short-night groups on the other. These results support the hypothesis that photoperiodic time measurement in the spider mite is based on a qualitative principle; photoperiods are classified as either 'long' or 'short' in relation to a 'critical' photoperiod. However, around the critical nightlength, intermediate responses were observed which might hint at the quantitative nature of the underlying mechanism. Therefore, although most results are in agreement with the hypothesis of a qualitative mechanism, it cannot be excluded that photoperiodic time measurement in the spider mite is based on a quantitative principle. (C) 1998 Elsevier Science Ltd. All rights reserved.</t>
  </si>
  <si>
    <t>10.1016/S0022-1910(97)00120-0</t>
  </si>
  <si>
    <t>WOS:000074831000008</t>
  </si>
  <si>
    <t>McGaw, MM; Chandler, LJ; Wasieloski, LP; Blair, CD; Beaty, BJ</t>
  </si>
  <si>
    <t>Effect of La Crosse virus infection on overwintering of Aedes triseriatus</t>
  </si>
  <si>
    <t>The effect of La Crosse (LAC) virus infection on Aedes triseriatus overwintering success was determined. Eggs from LAC virus transovarially infected (LAG TOT+) and uninfected (LAG TOT-) Ae. triseriatus colonies were induced into diapause, held in natural conditions, and returned to the laboratory at predetermined times for assay of diapause, mortality, and filial infection rates, and to examine viral transcription and replication during diapause. Embryos from the LAC TOT+ colony exhibited greater cumulative mortality (16.7%) than the LAC TOT-eggs (7.3%) throughout the overwintering periods. The increased mortality rate in LAC TOT+ eggs corresponded with a decrease in filial infection rates. Eggs from the LAC TOTS colony terminated diapause more readily than the LAC TOT-colony. An RNA strand-specific reverse transcriptase-polymerase chain reaction technique was used to monitor viral transcription and replication in mosquito eggs during overwintering, and to compare viral replication in diapausing and nondiapausing embryos. Viral messenger and replicative form RNA were present in eggs in all sample periods, suggesting that some virus replication occurred during diapause.</t>
  </si>
  <si>
    <t>10.4269/ajtmh.1998.58.168</t>
  </si>
  <si>
    <t>WOS:000072256800011</t>
  </si>
  <si>
    <t>Olvido, AE; Busby, S; Mousseau, TA</t>
  </si>
  <si>
    <t>Oviposition and incubation environmental effects on embryonic diapause in a ground cricket</t>
  </si>
  <si>
    <t>Maternal effects on offspring phenotype are well known in organisms inhabiting seasonal environments. Mothers that perceive climatological changes indicative of winter's onset will often produce increasing numbers of offspring that enter a state of arrested morphogenesis known as 'diapause'. In this study of bivoltine Allonemobius socius ground crickets, we manipulated the abiotic environment experienced by ovipositing females (i.e. maternal-oviposition environment) and that experienced by offspring incubating as eggs (i.e. egg-incubation environment) to assess the degree to which mothers contribute to the expression of embryonic diapause in her offspring. Analysis of variance components indicated that variation in maternal-oviposition environment contributed only about 4% to the total variation in diapause incidence, compared to about 24% from embryos responding directly to variation in their incubation environment. Moreover, the 8% contribution from between-family variation was significant, suggesting that parental genes and maternal biotic and abiotic environments contribute to diapause expression in offspring. Although these findings suggest that maternal physiology itself contributes little to embryonic diapause variation in A. socius, they do not preclude other maternal behaviours (e.g. placement of eggs at different soil depths) that may affect offspring diapause. (C) 1998 The Association for the Study of Animal Behaviour.</t>
  </si>
  <si>
    <t>10.1006/anbe.1997.0624</t>
  </si>
  <si>
    <t>WOS:000072105500008</t>
  </si>
  <si>
    <t>Nylin, S; Gotthard, K</t>
  </si>
  <si>
    <t>Plasticity in life-history traits</t>
  </si>
  <si>
    <t>We describe the impact of recent life-history plasticity theory on insect studies, particularly on the interface between genetics and plasticity. We focus on the three-dimensional relationship between three key life-history traits: adult size (or mass), development time and growth rate, and the connections to life cycle regulation, host plant choice, and sexual selection in seasonal environments. The review covers fitness consequences of variation in size, development time and growth rate, and effects of sex, photoperiod, temperature, diet, and perceived mortality risk on these traits. We give special attention to evidence for adaptive plasticity in growth rates because of the important effects of such plasticity on the expected relationships between development time and adult size and, hence, on the use of life-history, fitness, and optimality approaches in ecology, as well as in genetics.</t>
  </si>
  <si>
    <t>Nylin, Soren/B-7375-2008; Langerhans, R. Brian/A-7205-2009; Gotthard, Karl/F-1163-2011</t>
  </si>
  <si>
    <t>Nylin, Soren/0000-0003-4195-8920; Gotthard, Karl/0000-0002-4560-6271</t>
  </si>
  <si>
    <t>10.1146/annurev.ento.43.1.63</t>
  </si>
  <si>
    <t>WOS:000071438300004</t>
  </si>
  <si>
    <t>Photoperiodic control of larval diapause in the yellow-spotted longicorn beetle, Psacothea hilaris: analysis by photoperiod manipulation</t>
  </si>
  <si>
    <t>The photoperiodic control of diapause induction in the larvae of the yellow-spotted longicorn beetle, Psacothea hilaris (Pascoe), was investigated using a west Japan-type population collected from Ino, Kochi Prefecture, Japan. In this population, the larvae expressed a long-day photoperiodic response with a critical daylength between 13.5 and 14 h at 25 degrees C; under a long daylength, the larvae pupated after the 4th or 5th instar, while the larvae entered diapause under a short daylength after 2.3 additional molts on average. When the photoperiod was changed from a short (L12:D12) to a long (L15:D9) daylength, pupation occurred in most of the individuals irrespective of the time of the change. When the photoperiod was changed from long to short at 1 or 2 weeks after hatching, all of the larvae entered diapause, whereas when the photoperiod was changed at 5 weeks after hatching or later, most of the larvae pupated. The 2 weeks exposures to a long daylength against a 'background' of a short daylength at various times revealed that the larvae of this insect are most sensitive to the photoperiod from 4 to 6 weeks after hatching.</t>
  </si>
  <si>
    <t>10.1046/j.1570-7458.1998.00263.x</t>
  </si>
  <si>
    <t>WOS:000071957700004</t>
  </si>
  <si>
    <t>vanderMerwe, M; Chown, SL; Smith, VR</t>
  </si>
  <si>
    <t>Thermal tolerance limits in six weevil species (Coleoptera, Curculionidae) from sub-Antarctic Marion Island</t>
  </si>
  <si>
    <t>Supercooling points, lower lethal temperatures, and the effect of short-term exposures to low temperatures were examined during both winter and summer in the adults of six weevil species from three different habitats on Marion Island. Upper lethal limits and the effects of short-term exposure to high temperatures were also examined in summer-acclimatized adult individuals of these species. Bothrometopus elongatus, B. parvulus B. randi, Ectemnorhinus marioni, and E. similis were freeze tolerant, but had high lower lethal temperatures (-7 to -10 degrees C). Seasonal variation in these parameters was not pronounced. Physical conditions of the habitat appeared to have little effect on cold hardiness parameters because the Ectemnorhinus species occur in very wet habitats, whereas the Bothrometopus species inhabit drier areas. The adults of these weevil species are similar to other high southern latitude insects in that they are freeze tolerant, but with high lower lethal temperatures. In contrast, Palirhoeus eatoni, a supra-littoral species, avoided freezing and had a mean supercooling point of -15.5 +/- 0.94 degrees C (SE) in winter and -11.8 +/- 0.98 degrees C in summer. Survival of a constant low temperature of -8 degrees C also increased in this species from 6 h in summer to 27 h in winter. It is suggested that this strategy may be a consequence of the osmoregulatory requirements imposed on this species by its supra-littoral habitat. Upper lethal temperatures (31-34 degrees C) corresponded closely with maximum microclimate temperatures in all of the species. This indicates that the pronounced warming, accompanied by the increased insolation that has been recorded at Marion Island, may reduce survival of these species. These effects may be compounded as a consequence of predation by feral house mice on the weevils.</t>
  </si>
  <si>
    <t>10.1007/s003000050196</t>
  </si>
  <si>
    <t>WOS:A1997YC03400006</t>
  </si>
  <si>
    <t>Slow pupal development induced by larval temperature in the fall webworm, Hyphantria cunea DRURY (Lepidoptera: Arctiidae): Implication for inter-populational variation in incidence</t>
  </si>
  <si>
    <t>10.1303/aez.32.517</t>
  </si>
  <si>
    <t>WOS:A1997XV72700017</t>
  </si>
  <si>
    <t>Hirai, Y; Kimura, MT</t>
  </si>
  <si>
    <t>Incipient reproductive isolation between two morphs of Drosophila elegans (Diptera: Drosophilidae)</t>
  </si>
  <si>
    <t>Drosophila elegans is a flower-breeding species occurring in tropical and subtropical regions of Asia. Two morphs, brown and black, are known in this species. The brown morph is recorded from southern China, Philippines, Indonesia and New Guinea, while the black morph is from the Okinawa islands and Taiwan. The present crossing experiment suggests that the difference of body colour between them wats due to alleles on a single locus or closely linked loci on an autosome; F-1 hybrids exhibited intermediate body colour. Female choice tests revealed asymmetrical premating isolation between the brown and black morphs; isolation indices ranged from 0.55 to 0.83 in the tests using females of the black morph (deviation from random mating was significant), but from -0.03 to 0.50 in the tests using females of the brown morph (deviation from random mating was insignificant). However, body colour was not used as a criterion of mate choice by females. A weak and asymmetrical postmating isolation was also observed between the brown and black morphs; viability was lowered in F-2 progenies of crosses between females of the brown morph and males of the black morph. No premating or postmating isolation was observed between geographic strains of each morph. Under irradiation, body temperature was higher in the black morph than in the brown morph. On the other hand, no significant difference was observed in tolerance to cold, heat and desiccation between the brown and black morphs. (C) 1997 The Linnean Society of London.</t>
  </si>
  <si>
    <t>10.1111/j.1095-8312.1997.tb01804.x</t>
  </si>
  <si>
    <t>WOS:A1997XV52500004</t>
  </si>
  <si>
    <t>Hatfield, T</t>
  </si>
  <si>
    <t>Genetic divergence in adaptive characters between sympatric species of stickleback</t>
  </si>
  <si>
    <t>This study explored the genetic basis of phenotypic differences between two sympatric species of ecologically and morphologically divergent sticklebacks (Gasterosteus aculeatus complex). The aim was to understand how many loci determine the differences and to what extent the differences are due to additive or nonadditive gene action. I reared the two parental species, F-1 and F-2 hybrids, and both backcrosses in the laboratory and measured the following quantitative characters: gill raker number and length (both involved in feeding), lateral plate number and pelvic spine length (both involved in predator defense), and growth (a fitness component). I then applied joint-scaling regression models to estimate composite additive, dominance and epistatic effects, and their contribution to divergence of parental lines. A simple additive model was sufficient for gill raker number and growth; additive and dominance effects contributed significantly to divergence in plate number and pelvic spine length; and additive, dominance, and epistatic effects contributed significantly to divergence in gill raker length. Wright's estimator for the number of loci for the four morphological characters ranged from I to 50. My results suggest that adaptive divergence between limnetic and benthic sticklebacks has taken place through a variety of genetic mechanisms specific to different traits. Though interspecific hybrids are completely fertile and viable in the laboratory, they are selected against in the wild. The pattern of inheritance for the traits examined here directly influences how well hybrids can exploit the two major resource environments in the wild.</t>
  </si>
  <si>
    <t>Langerhans, R. Brian/A-7205-2009</t>
  </si>
  <si>
    <t>10.1086/286036</t>
  </si>
  <si>
    <t>WOS:A1997WZ01800001</t>
  </si>
  <si>
    <t>Bradshaw, WE; Holzapfel, CM; Kleckner, CA; Hard, JJ</t>
  </si>
  <si>
    <t>Heritability of development time and protandry in the pitcher-plant mosquito, Wyeomyia smithii</t>
  </si>
  <si>
    <t>Models of protandry (1) assume implicitly or explicitly that independent evolution of male and female preadult development times is possible and (2) assume or assert that protandry should increase in populations that are univoltine or at least composed of discrete, nonoverlapping generations. Herein we examine these assumptions in the pitcher-plant mosquito, Wyeomyia smithii. Heritability and additive generic variance of development time are higher in female than in male W. smithii. Protandry is higher in lines selected for slow development than in lines selected for fast development or in unselected control lines. Protandry is therefore capable of evolving. Contrary to predictions based on sexual selection, southern populations with multiple, overlapping generations are just as protandrous as northern bi- and univoltine populations with discrete generations. Voltinism and developmental synchrony of the population do not appear to have been major selective factors in the evolution of protandry in W. smithii. We propose that protandry can be maintained by natural selection in multivoltine populations with overlapping generations as a consequence of sexually dimorphic fitness criteria. Selection should minimize development time in males but maximize growth rate in females. In W. smithii, females achieve higher growth rate than males but also harbor greater genetic variation for development time, indicating that selection has, indeed, minimized development time to a greater extent in males than in females. We conclude that if both natural and sexual selection are involved in the maintenance of protandry in populations of W. smithii, then their relative importance changes with the degree of generation overlap.</t>
  </si>
  <si>
    <t>10.2307/2265850</t>
  </si>
  <si>
    <t>WOS:A1997XB14400001</t>
  </si>
  <si>
    <t>Effects of photoperiod and low temperature on diapause termination in the yellow-spotted longicorn beetle</t>
  </si>
  <si>
    <t>The effects of photoperiod and low temperature on diapause termination in the yellow-spotted longicorn beetle. Psacothea hilaris (Pascoe) (Coleoptera: Cerambycidae), were examined using a population from Ino, Japan. Diapausing insects obtained by rearing larvae under short daylength (12 or 13 h) at 25 degrees C were subjected to various treatments. When the photoperiod was changed at the same temperature, diapausing larvae showed a long-day response with a critical daylength between 13.5 and 14 h. The diapause was terminated and consequently pupation occurred if the daylength was longer than 13.5 h. Chilling the diapausing larvae at 10 degrees C for 30 or more days also terminated diapause in most larvae irrespective of the photoperiods during and after chilling treatment. In contrast, the post-chilling photoperiod had a critical effect on development of diapausing larvae chilled for only 15 days.</t>
  </si>
  <si>
    <t>10.1111/j.1365-3032.1997.tb01154.x</t>
  </si>
  <si>
    <t>WOS:A1997XF59500010</t>
  </si>
  <si>
    <t>Lankinen, P; Riihimaa, A</t>
  </si>
  <si>
    <t>Effects of temperature on weak circadian eclosion rhythmicity in Chymomyza costata (Diptera: Drosophilidae)</t>
  </si>
  <si>
    <t>The adult eclosion rhythms of two Japanese strains of Chymomyza costata were studied in diel thermoperiods of different duration and at different average temperatures, One of the strains had the 'wild-type' photoperiodic larval diapause and the other was a mutant strain lacking the photoperiodic response. At constant temperatures the wild-type strain had weakly rhythmic eclosion in diel photoperiods while the mutant strain was arrhythmic, Free-running rhythms could scarcely be observed at all, The amplitude of the rhythm of both strains was much higher in diel temperature cycles than in corresponding light-dark cycles, and generally higher in continuous darkness than in continuous light, When the average temperature under entraining conditions was lowered, the rhythmicity increased and the median of the eclosion peak was displaced to later hours in the entraining cycle. Both strains were rhythmic at the lowest temperatures, i.e. near 10 degrees C. At low temperatures the majority of the eclosions occurred during the high temperature phase or light phase of the entraining cycle, Although the rhythm started well in the entraining temperature cycles, the subsequent free-running rhythm in constant conditions lasted for only 2-3 days. We concluded that the exceptionally weak rhythmicity of eclosions and the relative importance of temperature cues are adaptive traits which make it possible for this northern species to respond directly to favourable but unpredictable changes in its environment. (C) 1997 Published by Elsevier Science Ltd.</t>
  </si>
  <si>
    <t>10.1016/S0022-1910(96)00094-7</t>
  </si>
  <si>
    <t>WOS:A1997WP11700007</t>
  </si>
  <si>
    <t>Shimizu, T; Masaki, S</t>
  </si>
  <si>
    <t>Geographical and species variation in circadian rhythm parameters in nemobiine crickets</t>
  </si>
  <si>
    <t>Locomotor activity rhythms were studied in eight species of nemobiine crickets with different habitat preferences. They showed similar patterns with a major peak of activity around dusk and a minor one around dawn. These patterns did not change within the natural range of daylength (12-16h). The acrophase time of the rhythm varied between -3.2 and +3.5h as measured from dusk, and the free-running period (tau) varied between 22.8 and 24.5h. In the Dianemobius fascipes species complex these circadian parameters varied among nine local strains (8 degrees S to 43 degrees N) but did not show any latitudinal trend. In a temperate strain of this species complex (Dianemobius nigrofasciatus from Teshikaga, 43 degrees N), two lines which differed from each other in mean tau by 1.4h were selected, and a high heritability of tau, 0.78 +/- 0.20 (mean +/-SE) was obtained. On the other hand, in a subtropical strain (Dianemobius fascipes from Ishigaki Island, 24 degrees N), low heritabilities, 0.35 +/- 0.15 for acrophase and 0.17 +/- 0.21 for tau, were obtained from the full-sib correlations. The variation in tau seemed to be random and not related to fitness.</t>
  </si>
  <si>
    <t>10.1111/j.1365-3032.1997.tb01144.x</t>
  </si>
  <si>
    <t>WOS:A1997WU08100012</t>
  </si>
  <si>
    <t>Dormancy in invertebrates</t>
  </si>
  <si>
    <t>The ability to survive in a dormant state is a widespread, yet unevenly distributed feature among invertebrates. Organisms belonging to classes and phyla that include fresh-water or terrestrial representatives are more likely to possess a dormant stage than those in groups that are exclusively marine. Moreover, within taxa where dormancy has evolved, it is more common among fresh-water and terrestrial species than in marine species. This correlation between dormancy and habitat across 29 free-living invertebrate phyla raises the question of cause and effect. Are dormant stages more common in fresh-water and terrestrial habitats because there is greater selection for dormancy in those environments, or is dormancy a prerequisite for the successful invasion of non-marine systems? The mechanism of dormancy varies among species and ranges from a specialized diapausing embryo to a quiescent adult. Dormancy has most likely arisen multiple times in invertebrate life histories, both within and between phyla. Although dormancy may facilitate the invasion of fresh-water and terrestrial habitats, it is not always a requirement: many non-marine species do not exhibit dormancy.</t>
  </si>
  <si>
    <t>10.2307/3226870</t>
  </si>
  <si>
    <t>WOS:A1997YD64200012</t>
  </si>
  <si>
    <t>Goka, K; Takafuji, A; Toda, S; Hamamura, T; Osakabe, M; Komazaki, S</t>
  </si>
  <si>
    <t>Genetic distinctness between two forms of Tetranychus urticae Koch (Acari: Tetranychidae) detected by electrophoresis</t>
  </si>
  <si>
    <t>The genetic relatedness between the green and red forms of the two-spotted spider mite, Tetranychus urticae Koch, was analysed using an allozyme marker, MDH, detected by polyacrylamide gel electrophoresis. Cross experiments showed that each of the two forms had form-specific alleles for MDH. Furthermore, there was no overlapping in the alleles for MDH between the field populations of the two forms, suggesting that no gene flow would occur between them in the field.</t>
  </si>
  <si>
    <t>Osakabe, Masahiro/H-8587-2019; Komazaki, Shinkichi/C-5780-2011</t>
  </si>
  <si>
    <t>10.1007/BF00051553</t>
  </si>
  <si>
    <t>WOS:A1996WC15300002</t>
  </si>
  <si>
    <t>Bradshaw, W; Holzapfel, CM</t>
  </si>
  <si>
    <t>Genetic constraints to life-history evolution in the pitcher-plant mosquito, Wyeomyia smithii</t>
  </si>
  <si>
    <t>Life-history theory relies heavily an the hypothesis that genetic tradeoffs among the components of fitness constrain their independent evolution and joint maximization. Herein we show that selection on preadult development time in the pitcher-plant mosquito, Wyeomyia smithii,, leads to a correlated response in cohort mean generation time but no correlated response in survivorship, fecundity. or cohort replacement rare. Lines selected for fast development achieve a higher capacity for increase (r(c)) than lines selected for slow development, independently of larval density. These results imply that tradeoffs due to underlying antagonistic pleiotropy affecting growth, development, survivorship. and reproduction are not necessary constraints to life-history evolution. Previous work with W. smithii has shown a positive generic correlation between development time and a general, genetically coordinated diapause syndrome. We propose that the observed nontradeoffs among the components of r(c) may be subsumed into an even more fundamental tradeoff between performance during the summer generations and synchronization of development and reproduction with the changing seasons, Consequently, critical tests of genetic tradeoffs as a constraint to the independent evolution or simultaneous optimization of fitness components may need to consider the seasonal context.</t>
  </si>
  <si>
    <t>10.2307/2410658</t>
  </si>
  <si>
    <t>WOS:A1996UY55500020</t>
  </si>
  <si>
    <t>Adeyeye, OA; Phillips, JS</t>
  </si>
  <si>
    <t>Photoperiodic response in the soft tick, Ornithodoros turicata</t>
  </si>
  <si>
    <t>The effects of photoperiod on the feeding, development and quiescent behavior of the burrow-dwelling soft tick, Ornithodoros turicata (Duges) were investigated. Ticks were assigned randomly to either continuous darkness (DD), a short-day photoperiod (L:D 10:14), a long-day photoperiod (L:D 14:10) or constant light (LL). Ticks reared under constant light succumbed to much higher mortality than those reared under the other conditions. However, photoperiod did not induce quiescent behavior in O. turicata; the ticks were active and fed regularly throughout the study. Also, ticks reared in continuous darkness developed more slowly than those reared under short-day or long-day conditions. In contrast, pre-oviposition period was significantly longer for ticks reared in long-day conditions. Egg-hatch success was significantly higher for ticks reared in continuous darkness than for those reared under the photoperiods. The stage-specific effects of photoperiod on O. turicata are adaptive; these ticks very likely utilize photoperiod information to predict seasonal conditions. Australian Society for Parasitology.</t>
  </si>
  <si>
    <t>10.1016/0020-7519(96)87214-6</t>
  </si>
  <si>
    <t>WOS:A1996VF59000005</t>
  </si>
  <si>
    <t>A mechanism for the decrease in developmental period of a trivoltine population of Hyphantria cunea (Lepidoptera: Arctiidae)</t>
  </si>
  <si>
    <t>The life cycle of the fall webworm, Hyphantria cunea, has differentiated from bivoltine to trivoltine since the early 1970's in the southwestern areas of Japan. Previous studies showed differentiation in developmental period as well: development was shorter in the trivoltine populations. In the present study, the precise mechanisms of this change were investigated by comparing developmental characteristics between bivoltine (Akita) and trivoltine (Urawa) populations. The theoretical lower threshold temperatures for larval and pupal development were not different between the two populations. The thermal constant for larval development was smaller in the trivoltine population than in the bivoltine population. but that for pupal development was almost identical for the two populations. Most individuals passed six larval instars, and some passed seven in both populations. The incidence of seven-instar larvae was significantly higher in the bivoltine population than in the trivoltine population. The larval period was significantly longer in the seven-instar type than in the six-instar type. Larvae of the six-instar type grew at similar rates in the two populations. Head width of last instar larvae was larger in tile seven-instar type than in the six-instar type, but pupal weight was nor statistically different between the two types. These results suggest that the reduction in developmental period in the trivoltine population can be attributed to a reduction in the thermal constant, especially that during the larval stage. A lower incidence of seven-instar larvae appears to be the major mechanism for reducing the thermal constant in the trivoltine population.</t>
  </si>
  <si>
    <t>10.1303/aez.31.217</t>
  </si>
  <si>
    <t>WOS:A1996UN10100005</t>
  </si>
  <si>
    <t>Mixed life cycles in the transitional zone between voltinisms in the fall webworm, Hyphantria cunea</t>
  </si>
  <si>
    <t>EXPERIENTIA</t>
  </si>
  <si>
    <t>The fall webworm, Hyphantria cztnea Drury, was introduced from North America into Japan at half a century ago. At present, the populations north of 36 degrees N are bivoltine and those south of 36 degrees N are trivoltine. In the present study, the life cycle in the transitional zone between voltinisms was clarified in Tsukuba (36.1 degrees N). When fourth instar larvae of the second generation were collected in the field and maintained in the laboratory, the incidence of pupal diapause increased when the sampling date was delayed from 16 August to 5 September. The fact that some developed without diapause inidcates the occurrence of a trivoltine life cycle in this locality, where a bivoltine life cycle is predominant. The critical photoperiod for diapause induction at 20 and 25 degrees C was 14 h 13 min and 14 h 10 min, respectively. The photoperiodic response may explain the rapid increase in diapause incidence in late summer. In laboratory-reared diapause pupae, the time and period of chilling (5 degrees C) greatly influenced the time required for adult emergence at the final incubation temperature of 25 degrees C. However, diapause pupae chilled for a sufficiently long period developed to adulthood rapidly, irrespective of the conditions before chilling. Therefore, the difference in timing of entering diapause between pupae of the second and third generations would not result in their temporal reproductive isolation in the following spring. It is concluded that the mixed voltinism in Tsukuba is not a result of a mixture of genetically distinct bivoltine and trivoltine populations, but a result of the phenotypic plasticity in a genetically rather homogeneous population.</t>
  </si>
  <si>
    <t>0014-4754</t>
  </si>
  <si>
    <t>10.1007/BF01920722</t>
  </si>
  <si>
    <t>WOS:A1996UC55500016</t>
  </si>
  <si>
    <t>Junttila, O</t>
  </si>
  <si>
    <t>Plant adaptation to temperature and photoperiod</t>
  </si>
  <si>
    <t>AGRICULTURAL AND FOOD SCIENCE IN FINLAND</t>
  </si>
  <si>
    <t>International Symposium on Global Climate Change and Agriculture in the North</t>
  </si>
  <si>
    <t>NOV 16-17, 1995</t>
  </si>
  <si>
    <t>HELSINKI, FINLAND</t>
  </si>
  <si>
    <t>Plants respond to environmental conditions both by adaptation and by acclimation. The ability of the plants to grow, reproduce and survive under changing climatic conditions depends on the efficiency of adaptation and acclimation. The adaptation of developmental processes in plants to temperature and photoperiod is briefly reviewed. In annual plants this adaptation is related to growth capacity and to the timing of reproduction. In perennial plants growing under northern conditions, adaptation of the annual growth cycle to the local climatic cycle is of primary importance. Examples of the role of photothermal conditions in regulation of these phenological processes are given and discussed. The genetic and physiological bases for climatic adaptation in plants are briefly examined.</t>
  </si>
  <si>
    <t>1239-0992</t>
  </si>
  <si>
    <t>10.23986/afsci.72744</t>
  </si>
  <si>
    <t>WOS:A1996VV19900006</t>
  </si>
  <si>
    <t>Hodkova, M; Socha, R</t>
  </si>
  <si>
    <t>Effect of temperature on photoperiodic response in a selected 'non-diapause' strain of Pyrrhocoris apterus (Heteroptera)</t>
  </si>
  <si>
    <t>The artificially selected 'non-diapause' strain of Pyrrhocoris apterus (L.) (Heteroptera) showed no diapause response to photoperiod at 26 degrees C (Socha &amp; Hodkova, 1994). However, the diapause response to short-day photoperiod (LD 12:12 h) became apparent at lower temperatures of 17 degrees C (70% diapause) or 20 degrees C (41% diapause), Diapause was induced in 60% females by short-day photoperiod combined with thermoperiod of 26/16 degrees C, whereas only 20% diapause was induced by the same thermoperiod under continuous darkness. Thus the time-measuring system was not removed by artificial selection but the diapause response was shifted to lower temperatures, The diapause response to short days seems to be favoured rather by low temperature during scotophase than by low temperature throughout the whole light/dark cycle. If the percentage of diapause at 26 degrees C is compared in F-1 hybrids and in wild and selected parental strains the diapause appears to be dominant at LD 13:11 h but recessive at LD 11:13 h and LD 10:14 h, A hypothesis is proposed that the inheritance of the percentage of diapause in F1 hybrids is determined by interactions of genes controlling the temperature dependence of photoperiodic response.</t>
  </si>
  <si>
    <t>10.1111/j.1365-3032.1995.tb00819.x</t>
  </si>
  <si>
    <t>WOS:A1995TN61200004</t>
  </si>
  <si>
    <t>GENETIC-BASIS OF ESTERASE, MALATE-DEHYDROGENASE AND PHOSPHOGLUCOISOMERASE ALLOZYMES IN THE 2-SPOTTED SPIDER-MITE, TETRANYCHUS-URTICAE KOCH</t>
  </si>
  <si>
    <t>The genetic basis of esterase, phosphoglucoisomerase (PGI), and malate dehydrogenase (MDH) isozymes in the two-spotted spider mile, Tetranychus urticae KOCH, were studied by polyacrylamide gel electrophoresis. Based on their banding patterns, four loci were detected: Est-4, Est-5, MDH, and PGI. Cross Experiments indicated that each of these loci was under the control of two codominant alleles, i.e. allozymes. Further, the results of the analysis indicated that the Est-4 and Est-5 allozymes were monomeric enzymes, and the MDH and PGI were dimeric enzymes. These four loci will be useful gene markers for studying the genetical divergence of T. urticae.</t>
  </si>
  <si>
    <t>10.1303/aez.30.529</t>
  </si>
  <si>
    <t>WOS:A1995TH24800004</t>
  </si>
  <si>
    <t>BRADSHAW, WE; JOHNSON, K</t>
  </si>
  <si>
    <t>INITIATION OF METAMORPHOSIS IN THE PITCHER-PLANT MOSQUITO - EFFECTS OF LARVAL GROWTH HISTORY</t>
  </si>
  <si>
    <t>Variable growth and development were imposed on the pitcher-plant mosquito, Wyeomyia Smithii, to test whether the initiation of metamorphosis was determined early in larval life or remained flexible throughout development. Like anurans, larval W. smithii are specialized for a suspension-feeding way of life and they metamorphose into dispersing, reproductive adults. We therefore used models originally formulated in an amphibian context to examine the effects of modified larval growth on the triggering of metamorphosis and then used our results to reexamine metamorphosis in amphibians. Response to enhanced and decreased food regimens showed that larval growth during the first two (of four) instars affected both the time to and mass at metamorphosis. The major effects of developmental inertia are prominent for about one to two instars and then abate, but do not necessarily disappear, with each succeeding instar Despite evidence for developmental inertia in W. smithii, experiments transferring larvae from high food to starvation show that the physiological commitment to undergo metamorphosis does not take place until the last (fourth) instar and that nonzero growth during the last instar is required to trigger metamorphosis. All amphibian models for the initiation of metamorphosis involve the effects of rates: developmental rate and past or present growth rates. In W. smithii, there is no primacy of developmental rate and low growth rate does not stimulate metamorphosis of larvae having attained the minimum mass required for metamorphosis. An insect-derived model involving the effects of size-specific growth increments is more consistent than any amphibian model with our results in W. smithii Testing the reciprocal ability of the insect model to predict amphibian metamorphosis is not possible with current data, because no study has considered zero growth in amphibians to identify the transition from growth-dependent to growth-independent development leading to metamorphosis. This transition marks the irrevocable commitment of the organism to an ontogenetic niche shift from an aquatic larva to a terrestrial, dispersing, and reproducing adult. Identifying the proximal causes of this mechanism is fundamental to understanding how flexible growth and ontogeny of complex life cycles have adapted to variable larval environments.</t>
  </si>
  <si>
    <t>10.2307/1941680</t>
  </si>
  <si>
    <t>WOS:A1995RX36200006</t>
  </si>
  <si>
    <t>England, S</t>
  </si>
  <si>
    <t>Diel emergence patterns of the parasitoid Bathyplectes curculionis (Thomson) (Hymenoptera: Ichnenmonidae) at two photoperiods</t>
  </si>
  <si>
    <t>Diel emergence patterns of adult Bathyplecles curculionis, an introduced parasite of the alfalfa weevil, were investigated at two photoperiods, 14L:10D and 10L:14D, at 20 degrees C in the laboratory. Emergence at each photoperiod occurred in a specific time interval (emergence gate) that began around dawn and continued for four hours. Male and female wasps had the same emergence gate. The emergence gate at 14L:10D, the more natural photoperiod, occurred slightly later than the emergence gate of the shorter photophase.</t>
  </si>
  <si>
    <t>WOS:A1995TV73400012</t>
  </si>
  <si>
    <t>GOTTHARD, K; NYLIN, S</t>
  </si>
  <si>
    <t>ADAPTIVE PLASTICITY AND PLASTICITY AS AN ADAPTATION - A SELECTIVE REVIEW OF PLASTICITY IN ANIMAL MORPHOLOGY AND LIFE-HISTORY</t>
  </si>
  <si>
    <t>During the last decade there has been a rapidly growing interest in the study of phenotypic plasticity in animals. Confused terminology in this field of research may be one reason why the focus of many studies is not as clear as it could be. The field of plasticity highlights the general problem of demonstrating adaptation. We discuss the terminology and methodology of plasticity studies, with particular reference to the question of which patterns should be considered evidence for plasticity as an adaptation to the environment, and how to find such evidence. We suggest a terminology where plasticity can be "adaptive" (i.e. beneficial, and maintained by selection) with respect to a function without strictly being an adaptation for it (evolutionary origin linked to this function), and vice versa. Modifications of the original reaction norm, seen today as differences in plasticity between populations and species, can be adaptations for a function even when the plasticity itself is not (it may follow from constraints or from selection for another function). We selectively review cases reported as evidence of adaptive plasticity in animal morphology and life history, choosing examples from a wide range of taxa to illustrate our criteria for what should be called "adaptive" and "adaptation" when applied to plasticity.</t>
  </si>
  <si>
    <t>10.2307/3545669</t>
  </si>
  <si>
    <t>WOS:A1995TJ35900001</t>
  </si>
  <si>
    <t>POMPANON, F; FOUILLET, P; BOULETREAU, M</t>
  </si>
  <si>
    <t>EMERGENCE RHYTHMS AND PROTANDRY IN RELATION TO DAILY PATTERNS OF LOCOMOTOR-ACTIVITY IN TRICHOGRAMMA SPECIES</t>
  </si>
  <si>
    <t>In insect parasitoids, the mating structure of the population depends on the emergence pattern of adults and on their behaviour after emergence. In order to study some aspects of these characteristics in four species of egg parasitoid of the genus Trichogramma, laboratory experiments using automatic video analysis are performed. Adult emergence is concentrated in the morning, with an earlier time for males. The variability of the time of emergence is under genetic control. The relationships between the emergence pattern and the locomotor activity are considered by measuring individually: first, the delay between the emergence and the first locomotion which is significantly greater in females than in males and, second, the activity of newly emerged males, which is maximum at the time of the emergence of females. The locomotor activity is influenced by mating; mated females are much more active than virgin ones, mated males are less active than virgin ones. The adaptive values of the rhythmicity of emergence and of protandry are discussed together with their relationship with the patterns of locomotor activity. The results are also considered with respect to mating strategies in insect parasitoids; they actually support the hypothesis of mating occurring principally among individuals native to the same host patch in Trichogramma species.</t>
  </si>
  <si>
    <t>Pompanon, Francois/V-2022-2019; Pompanon, Francois/D-3459-2009</t>
  </si>
  <si>
    <t>Pompanon, Francois/0000-0003-4600-0172; Pompanon, Francois/0000-0003-4600-0172</t>
  </si>
  <si>
    <t>10.1007/BF01237829</t>
  </si>
  <si>
    <t>WOS:A1995RU02700001</t>
  </si>
  <si>
    <t>AEDES-ALBOPICTUS (DIPTERA, CULICIDAE) EGGS - FIELD SURVIVORSHIP DURING NORTHERN INDIANA WINTERS</t>
  </si>
  <si>
    <t>Aedes albopictus (Skuse) is an Asian mosquito that recently has colonized North America via used tire transport. Temperate Ae. albopictus populations overwinter as diapausing eggs, but tropical populations cannot diapause. Eggs of tropical (SABAH) and temperate (INDY) Ae. albopictus were obtained in diapause-inducing conditions and placed inside a scrap tire to monitor overwintering survival in northern Indiana during the winters of 1989-1990 and 1990-1991. Diapause eggs of Ae. triseriatus (Say), a native North American mosquito, were included for comparison. Tropical Ae. albopictus from Malaysia did not survive either winter. Temperate Ae. albopictus from Indianapolis, IN, did not survive the winter of 1989-1990, but 78% survived the winter of 1990-1991. In contrast, 92 and 96% of Ae. triseriatus survived the winters of 1989-1990 and 1990-1991, respectively. Neither mean temperature nor absolute minimum temperature (a winter's lowest temperature) accurately predicted Ae. albopictus overwintering survivorship in the field. The possible effect of snow and other insulating materials on the overwintering survivorship of Ae. albopictus eggs is discussed.</t>
  </si>
  <si>
    <t>10.1093/jmedent/32.5.599</t>
  </si>
  <si>
    <t>WOS:A1995RT60800006</t>
  </si>
  <si>
    <t>Note</t>
  </si>
  <si>
    <t>ISHIHARA, M; SHIMADA, M</t>
  </si>
  <si>
    <t>TRADE-OFF IN ALLOCATION OF METABOLIC RESERVES - EFFECTS OF DIAPAUSE ON EGG-PRODUCTION AND ADULT LONGEVITY IN A MULTIVOTINE BRUCHID, KYTORHINUS-SHARPIANUS</t>
  </si>
  <si>
    <t>1. In some overwintering insects, several authors have suggested a trade-off in the allocation of metabolic reserves between diapause maintenance and post-diapause reproduction. To investigate this trade-off, the diapausing larvae of the bruchid Kytorhinus sharpianus were exposed to various periods of chilling (5 degrees C) and we examined changes in egg production and adult longevity after the termination of chilling. 2. A relatively long period of chilling during diapause increased both the incidence acid rate of diapause termination. 3. Long periods of chilling reduced egg production, and increased the preoviposition period, but they also increased the longevity of adults that had not fed. When the adults fed on sugar and water, the post-diapause females that had experienced 50 days chilling had significantly longer preoviposition periods and longevity than non-diapause ones but a significant difference was not seen in their egg production. 4. We discussed the physiological mechanism causing this phenotypic difference between the diapausing and non-diapausing generations by the double trade-offs in the allocation of metabolic reserves not only between diapause maintenance and reproduction but also between longevity and reproduction.</t>
  </si>
  <si>
    <t>10.2307/2390152</t>
  </si>
  <si>
    <t>WOS:A1995RV72900009</t>
  </si>
  <si>
    <t>KLECKNER, CA; HAWLEY, WA; BRADSHAW, WE; HOLZAPFEL, CM; FISHER, IJ</t>
  </si>
  <si>
    <t>PROTANDRY IN AEDES SIERRENSIS - THE SIGNIFICANCE OF TEMPORAL VARIATION IN FEMALE FECUNDITY</t>
  </si>
  <si>
    <t>Protandry, the early emergence of males into a seasonally breeding population, has been described mathematically as a mating strategy resulting from sexual selection on both sexes; A key implicit assumption in protandry models is that all matings contribute equally to a male's reproductive success. We build a simulation model of protandry based on field censuses and investigate the consequences of size-specific temporal variation in female fecundity for the optimal timing of protandry in the western treehole mosquito, Aedes sierrensis. We show that theoretical predictions of protandry are robust when differential female fecundity is incorporated into a model of protandry in A. sierrensis. In addition, we utilize field data and laboratory experiments to elucidate the selective forces acting on both sexes of this mosquito. Under conditions of reduced per capita resources, males minimized development time by pupating at lower mass; females maximized mass by delaying pupation. These gender-specific, homeostatic adjustments to food and density, which result in density-dependent protandry, indicate that protandry is the result of selection on independent fitness criteria in each sex.</t>
  </si>
  <si>
    <t>10.2307/1940931</t>
  </si>
  <si>
    <t>WOS:A1995QZ87800020</t>
  </si>
  <si>
    <t>SHINDO, J; MASAKI, S</t>
  </si>
  <si>
    <t>PHOTOPERIODIC CONTROL OF LARVAL DEVELOPMENT IN THE SEMIVOLTINE COCKROACH PERIPLANETA-JAPONICA (BLATTIDAE, DICTYOPTERA)</t>
  </si>
  <si>
    <t>Periplaneta japonica is semivoltine, entering early diapause in any (except the first) larval instar before the last, and late diapause in the last instar. Early diapause was induced under a short day of 13 h or less at 28-degrees-C, and under both short and long daylength (12-16 h) at 20-degrees-C. The shorter the daylength and the lower the temperature, the younger the instar was entering early diapause. Early diapause was terminated by a long day (16 h) or a high temperature (28-degrees-C), after which larvae grew faster in short days than in long days until the last instar, when they again entered diapause, always in short days and frequently in long days. This late diapause was terminated also by an increase in daylength and was always followed by adult emergence. In this case, 13 and 14 h daylengths after exposure to 12 h daylength were as effective as 16 h daylength. Outdoor samples collected in late autumn, winter and early spring at Hirosaki (40.5-degrees-N) comprised two distinct size groups, corresponding with the early and late diapause instars. Based on these results, the seasonal development strategy and intriguing aspects of the photoperiodic response in this cockroach are discussed.</t>
  </si>
  <si>
    <t>10.1007/BF02347650</t>
  </si>
  <si>
    <t>WOS:A1995QR17000001</t>
  </si>
  <si>
    <t>THE PHOTOPERIODIC CLOCK IN CHYMOMYZA-COSTATA</t>
  </si>
  <si>
    <t>Chymomyza costata enters larval diapause at short daylengths. Experiments using non-24-h light-dark cycles revealed that the duration of scotophase plays an essential role in the determination of diapause, and night-interruption experiments suggested that the process measuring night length was divided into two phases, A and B. The A phase lasts about 4 h from the onset of scotophase, and a 1 h light pulse in this phase is assumed sometimes to reset the clock and sometimes to have no effect (i.e. the light pulse seems to be sometimes disregarded). The B phase follows the A phase, and a 1 h light pulse in this phase is assumed sometimes to stop the clock and sometimes to be disregarded. In the B phases, a longer light pulse was more effective in stopping the clock than a shorter one. The effect of a circadian-oscillation system on the time-measurement system was not observed by resonance experiments. In experiments with a photoperiod of 2 or 4 h, a small peak of diapause incidence was observed when T (the length of one light-dark cycle) was 24 h. These results may suggest that the circadian oscillator involved in the photoperiodic time measurement in this species damps out after 24 h.</t>
  </si>
  <si>
    <t>10.1016/0022-1910(94)00117-Y</t>
  </si>
  <si>
    <t>WOS:A1995QP51100003</t>
  </si>
  <si>
    <t>WIPKING, W; VIEBAHN, M; NEUMANN, D</t>
  </si>
  <si>
    <t>OXYGEN-CONSUMPTION, WATER, LIPID AND GLYCOGEN-CONTENT OF EARLY AND LATE DIAPAUSE AND NONDIAPAUSE LARVAE OF THE BURNET MOTH ZYGAENA-TRIFOLII</t>
  </si>
  <si>
    <t>Oxygen consumption, lipid, glycogen, water content and dry weight are given for three corresponding larval diapause and non-diapause instars. At 20 degrees C, the respiration rates of diapause larvae were considerably lower (about 23%) than in corresponding non-diapause larvae. However, a body size-metabolism relationship could not be detected at a lower temperature (5 degrees C) in older diapause instars (L(4) and L(5) larvae). The O-2 consumption of diapause larvae (4th instar) was invariably different at 5 and 20 degrees C when measured at 30-day intervals during a 150-day period. The values were by one and a half times higher at 20 degrees C. A further intensified O-2 consumption at 20 degrees C indicated that the larvae were preparing to shed the diapause skin; the increase was again 1.5 times higher than in dormant larvae. O-2 consumption rates did not differ when groups of quiescent larvae were compared with diapause larvae at 5 degrees C, but an earlier timing of increased O-2 values and moulting indicated the different physiological state of the tested larvae. Diapause larvae contained more than twice as much lipid and twice the amount of glycogen as non-diapause larvae. The highest lipid and glycogen contents were detected in the small diapause larvae (L(3) stage), related to their pronounced respiratory rates. Lipid and glycogen were utilized throughout the whole diapause period. The glycogen content dropped more sharply at 20 degrees C compared to 5 degrees C, whereas only slight differences in decreasing lipid content occurred, indicating that glycogen is the more important energy source to survive the period after the onset of diapause. The calculated daily rates of loss of lipid and glycogen showed that the lipid and glycogen contents were sufficient for the L, larvae to survive an approx. 1 gear diapause period at 20 degrees C. During the diapause period, the fresh weight ratio dropped more sharply than lipid and glycogen, implying that water loss was the main factor in decreasing body weight. The water content decreased to 61% of the initial value (4th instar). However, it was obviously not correlated to the invariable supercooling ability of dormant larvae.</t>
  </si>
  <si>
    <t>10.1016/0022-1910(94)00079-V</t>
  </si>
  <si>
    <t>WOS:A1995QL65500007</t>
  </si>
  <si>
    <t>ORBITAL SINE CURVES AND HUMAN CONCEPTIONS IN THE UNITED-STATES-OF-AMERICA</t>
  </si>
  <si>
    <t>The annual pattern of human conceptions in the United States of America for the eleven year interval from Jan., 1967 thru Dec., 1976 were analyzed with a regression technique. Initially an orbital model, consisting of two sine curves, one with an period of one year that peaked in June and the other with a semiannual period that peaked in March and September, was fitted to the monthly values of conceptions for the 132 months of the 11 year interval. Separate analyses were conducted for each state. An analysis of variance indicated that the orbital model was a significant predictor for all states except Montana and North Dakota, Inspection of the residuals revealed systematic trends that were accounted for by adding other predictor variables. A latitudinal trend in the percentage of the variance accounted for by the orbital model was established, as well as a latitudinal trend in the residuals that indicated systematic changes with latitude in April and July values. The annual pattern of ''mood swings'' in patients with seasonal affective disorders was found to enter the regression equation at higher latitudes. The previously established latitudinal trend in seasonal affective disorder and in multiple sclerosis were discussed and compared to the latitudinal trend in conceptions.</t>
  </si>
  <si>
    <t>10.1080/09291019409360311</t>
  </si>
  <si>
    <t>WOS:A1994PQ23100003</t>
  </si>
  <si>
    <t>TRIMBLE, RM</t>
  </si>
  <si>
    <t>ROLE OF PHOTOPERIOD AND TEMPERATURE IN THE INDUCTION OF OVERWINTERING PUPAL DIAPAUSE IN THE SPOTTED TENTIFORM LEAFMINER, PHYLLONORYCTER-BLANCARDELLA</t>
  </si>
  <si>
    <t>The role of photoperiod and temperature in the induction of overwintering diapause in Phyllonolycter blancardella (E) (Lepidoptera: Gracillariidae) was examined in the laboratory and field using leafminers from commercial apple orchards in Ontario, Canada. P. blancardella exhibited a long-day response to photoperiod: long daylengths resulted in uninterrupted development whereas short daylengths induced diapause. The estimated critical photoperiod for diapause induction was L14.25:D9.75, The larvae of leafminers destined to enter diapause took ca. 3x longer to complete development than the larvae of non-diapausing leafminers. The development prolonging effect of photoperiod decreased with decreasing daylength. Temperature modified the diapause inducing effect of photoperiod. At L14.25:D9.75, diapause incidence was similar at 15 and 20 degrees C but was lower at 25 degrees C. Photoperiod also altered the normal relationship between development rate and temperature. At L14.25:D9.75, the duration of larval development of diapausing leafminers was similar at 15, 20 and 25 degrees C. Temperature alone is unlikely to have a role in the induction of diapause because leafminers exposed to natural late summer and fall temperature regimes and L16:D8 did not enter diapause.</t>
  </si>
  <si>
    <t>10.1111/j.1570-7458.1994.tb01799.x</t>
  </si>
  <si>
    <t>WOS:A1994PC81200004</t>
  </si>
  <si>
    <t>HINOMOTO, N; TAKAFUJI, A</t>
  </si>
  <si>
    <t>STUDIES ON THE POPULATION-STRUCTURE OF THE 2-SPOTTED SPIDER-MITE, TETRANYCHUS-URTICAE KOCH, BY ALLOZYME VARIABILITY ANALYSIS</t>
  </si>
  <si>
    <t>Electrophoretically detectable variation in phosphoglucoisomerase (PGI) was found in a Tetranychus urticae population on vinyl-house strawberries. Three types of band patterns were present in this population, indicating that two alleles exist at the PGI locus. Frequencies of the genotypes were determined at five different levels of sub-population (leaflet, leaf consisting of 3 leaflets, patch of injured plants, sub-divided section and the whole house). The proportion of sub-populations which deviated from HARDY-WEINBERG equilibrium was smallest at the leaflet level, and increased with the size of the sub-population. In contrast, the proportion of sub-populations that were monomorphic was greatest at the leaflet level. Further, WRIGHT's F-statistics were calculated at each of the levels. At the leaflet level, the inbreeding coefficient (F(IS)) was smallest, whereas the fixation index (F(ST)) was greatest. The F(IS) for the whole population was about 0.5. These results suggest that the mites tend to form breeding colonies on individual leaflets. However, because random genetic drift easily occurs within each colony when population size is small, the whole population is thought to maintain a large degree of genetic diversity.</t>
  </si>
  <si>
    <t>WOS:A1994NP31300015</t>
  </si>
  <si>
    <t>SOME EFFECTS OF LOW-TEMPERATURE ON THE PHOTOPERIODIC CLOCK IN DROSOPHILA-TRIAURARIA</t>
  </si>
  <si>
    <t>Prior studies revealed that the photoperiodic clock in Drosophila triauraria operates during the scotophase and the processes measuring scotophase are composed of two phases: the A phase which lasts 6-7 h from the onset of the scotophase and the B phase which follows the A phase. In this study the photoperiodic clock in this species was analysed by low-temperature pulses. Low temperature (5 degrees C) or a low-temperature (2 degrees C) pulse of 3 or 4 h decreased the induction of diapause when applied during the scotophase, but not when applied within the photophase. The low-temperature pulse showed two maxima of the effect, 0-4 h and 8-10 h after the onset of the scotophase, approximately corresponding to the A and B phases, respectively. It is considered that low temperature retards the time measurement processes operating during these phases. In the period which was rather insensitive to the diapause-preventing action of low temperature, i.e. 5-7 h after the onset of the scotophase, substances or stimuli accumulated during the A phase may be converted to information required for operation of the machinery in the B phase. Experiments using a combination of low-temperature and light pulses suggested that low-temperature decreases the sensitivity to light, especially in the B phase.</t>
  </si>
  <si>
    <t>10.1111/j.1365-3032.1994.tb01078.x</t>
  </si>
  <si>
    <t>WOS:A1994ND65600012</t>
  </si>
  <si>
    <t>CLARET, J; ARPAGAUS, M</t>
  </si>
  <si>
    <t>EVIDENCE FOR DAWN AND DUSK HOURGLASSES IN PIMPLA PHOTOPERIODIC CLOCK</t>
  </si>
  <si>
    <t>Resonance experiments (Nanda-Hamner protocol) conducted at two temperatures for diapause termination in Pimpla instigator (Hymenoptera : Ichneumonidae) do not support the view that the photoperiodic clock has an oscillatory component, but suggest the presence of a non-rhythmic timer or hourglass mechanism. These results are best explained by a two hourglasses model, one of which starts at light-on and measures the photophase and the other is initiated by light-off and measures the scotophase. The most likely hypothesis is that the ratio of photophase to scotophase lengths is the determining element. Good agreement is obtained between results predicted by two hourglasses model and results observed in Pimpla. The diurnal hourglass continues to run for long time (several months) in constant condition (LL) and does not require to be 'turned over' by D/L transition, in contrary to the classical model of hourglass which executes a single act of time measurement in extented phase and then stops. The most simple explanation is that some essential factor of diapause termination is synthesized during photophase and degraded during scotophase. Therefore an independent photoperiodic counter (for sommation of daily informations) is not necessary. The two hourglasses system serves as photoperiodic clock and accumulation of product as counter.</t>
  </si>
  <si>
    <t>10.1080/09291019409360279</t>
  </si>
  <si>
    <t>WOS:A1994NK59900009</t>
  </si>
  <si>
    <t>MERCER, DR; ANDERSON, JR</t>
  </si>
  <si>
    <t>TANNINS IN TREEHOLE HABITATS AND THEIR EFFECTS ON AEDES-SIERRENSIS (DIPTERA, CULICIDAE) PRODUCTION AND PARASITISM BY LAMBORNELLA-CLARKI (CILIOPHORA, TETRAHYMENIDAE)</t>
  </si>
  <si>
    <t>Tannin concentration, measured as total phenolics, varied widely in natural treehole water throughout the period of development for Aedes sierrensis (Ludlow), the western treehole mosquito. Tannic acid induced a parasitic response in free-living populations of the protozoan Lambornella clarki Corliss &amp; Coats, an effect not entirely explained by acidity. Tannic acid concentration influenced mosquito developmental rates, survival, size, and proportion females more than food level, L. clarki parasite exposure, or any interaction of treatments for Ae. sierrensis populations reared in artificial microcosms exposed to natural conditions.</t>
  </si>
  <si>
    <t>10.1093/jmedent/31.1.159</t>
  </si>
  <si>
    <t>WOS:A1994MP53600022</t>
  </si>
  <si>
    <t>VEERMAN, A</t>
  </si>
  <si>
    <t>PHOTOPERIODIC AND THERMOPERIODIC CONTROL OF DIAPAUSE IN PLANT-INHABITING MITES - A REVIEW</t>
  </si>
  <si>
    <t>NETHERLANDS JOURNAL OF ZOOLOGY</t>
  </si>
  <si>
    <t>The spider mite Tetranychus urticae and the phytoseiid predatory mite Amblyseius andersoni both exhibit a facultative reproductive diapause, which is expressed in females only. Profound similarities of a qualitative nature were found in responses to photoperiod of these two species, which might indicate the presence of a common physiological basis for the photoperiodic induction of diapause. These similarities concern the use of vitamin A (or a derivative of vitamin A) as photoreceptor pigment for the photoperiodic clock, and the nature of the photoperiodic clock and photoperiodic 'counter', i.e. the mechanism that accumulates and integrates the output of the photoperiodic clock over a sequence of light/dark cycles. The spider mite and predatory mite differ in their response to temperature. Whereas daily fluctuating temperatures (thermoperiods) induce diapause in A. andersoni in the complete absence of light, no such thermoperiodic response could be detected in T. urticae. Some striking similarities were demonstrated between the photoperiodic and thermoperiodic response mechanisms in the predatory mite. The results strongly suggest that photoperiodic and thermoperiodic induction of diapause in A. andersoni are based on the same physiological mechanism. Similarities between the photoperiodic response mechanisms of mites and insects are discussed. The common interpretation of the role of the circadian system in the photoperiodic response mechanism of insects and mites is criticized and an alternative explanation of circadian effects on photoperiodic phenomena is presented.</t>
  </si>
  <si>
    <t>0028-2960</t>
  </si>
  <si>
    <t>WOS:A1994PH75000011</t>
  </si>
  <si>
    <t>LEVY, F; MOORE, D</t>
  </si>
  <si>
    <t>POPULATION VARIATION OF LEAFLET SLEEP MOVEMENTS IN OXALIS-GRANDIS (OXALIDACEAE)</t>
  </si>
  <si>
    <t>To identify intraspecific variation in the expression of circadian leaflet movements, we observed changes in leaflet elevation angle in a controlled environment and in the field. Two morphologically and ecologically distinct populations of Oxalis grandis were compared: a typical mesic forest ecotype and an atypical, densely hirsute ecotype found on partially exposed shale outcroppings. Significant genotypic variation was detected within both populations. The controlled environment experiment revealed significant differences in the intrinsic rhythm between the two populations, primarily at the beginning and end of the photophase. We observed leaflet ascent and descent prior to lights-on and lights-off, respectively, processes we define as anticipatory. Hirsute ecotype plants showed a greater anticipation of lights-on, whereas the mesic ecotype plants showed a greater anticipation of lights-off. In the field, significant differences in leaflet elevation between the populations occurred in early morning and late afternoon, but not immediately preceding dusk. Contrary to the controlled environment experiment, mesic ecotype plants showed greater anticipation of dawn; plants from both populations showed similar anticipation of dusk. Plants of the hirsute ecotype exhibited higher sensitivity to sudden fluctuations in light level. We hypothesize that differences in light sensitivity partially explain the differences in the leaflet angle patterns between the field and controlled environments.</t>
  </si>
  <si>
    <t>10.2307/2445678</t>
  </si>
  <si>
    <t>WOS:A1993MP33100015</t>
  </si>
  <si>
    <t>WILLIAMS, KD; SOKOLOWSKI, MB</t>
  </si>
  <si>
    <t>DIAPAUSE IN DROSOPHILA-MELANOGASTER FEMALES - A GENETIC-ANALYSIS</t>
  </si>
  <si>
    <t>Female Drosophila melanogaster exhibit ovarian diapause at low temperatures and short day lengths. We found that D. melanogaster isofemale lines from Windsor (Ontario, Canada) had a significantly higher percentage of females in diapause than did those from Cartersville (Georgia, U.S.A.). To investigate the heredity of this trait, we performed a 16-reciprocal cross analysis using two extreme isofemale lines called W and C. We found that diapause in D. melanogaster is inherited as a simple autosomal recessive trait with the C response (less flies in diapause) completely dominant to the W one. Maternal and cytoplasmic factors did not affect differences in diapause in these lines. The result of our genetic analysis of diapause in D. melanogaster opens many avenues for the genetic dissection of this ecologically relevant trait.</t>
  </si>
  <si>
    <t>10.1038/hdy.1993.141</t>
  </si>
  <si>
    <t>WOS:A1993LW73100013</t>
  </si>
  <si>
    <t>HOURGLASS AND OSCILLATOR EXPRESSIONS OF PHOTOPERIODIC DIAPAUSE RESPONSE IN THE CABBAGE MOTH MAMESTRA-BRASSICAE</t>
  </si>
  <si>
    <t>Both oscillator and hourglass features are found in the photoperiodic response that controls the pupal winter diapause of Mamestra brassicae. The expression of oscillatory response to extended long-night cycles is temperature dependent, i.e. circadian resonance appears at 23 and 25-degrees-C but not at 20 and 28-degrees-C. At 20-degrees-C, scanning of extended scotophases by a short light pulse does not reveal any clear circadian rhythmicity. However, a circadian feature of the photoperiodic response is indicated even at 20-degrees-C by a bistability phenomenon, i.e. either one of the two dark periods in symmetrical skeleton photoperiods determines the diapause response depending on the phase angle with the preceding (entraining) light-dark cycles. At 20 and 25-degrees-C, the incidence of diapause increases as a function of the number of light - dark cycles regardless of the cycle length (T), if T is 24 h or 2 x 24 h (with a 12 h light period). A non-diel cycle (T = 36 h) is less effective, suggesting that disturbance of the circadian organization partly impairs the diapause-inducing function. The inductive effect of a long night is largely affected by temperature, and becomes saturated with eight cycles at 20-degrees-C and 14 cycles at 25-degrees-C. Presumably, an hourglass mechanism measures the dark time, and a circadian component involved in some later sequence of the photoperiodic response may or may not be expressed depending on the mode of interaction between them.</t>
  </si>
  <si>
    <t>10.1111/j.1365-3032.1993.tb00594.x</t>
  </si>
  <si>
    <t>WOS:A1993LX43200003</t>
  </si>
  <si>
    <t>CHARACTERIZATION OF LINNE, A NEW AUTOSOMAL ECLOSION RHYTHM MUTANT IN DROSOPHILA-SUBOBSCURA</t>
  </si>
  <si>
    <t>A new putative gene, named linne, affecting circadian eclosion rhythm was found in a Norwegian strain of Drosophila subobscura. The phenotype of linne may be novel among Drosophila clock mutants. Eclosion is practically arrhythmic in light-dark cycles, but diel temperature cycles of 4-degrees-C amplitude effectively entrain eclosion in continuous light and in continuous darkness. After that, the rhythm continues in constant temperature and darkness, but unlike other strains, it continues in constant temperature and light as well. Thus in the linne strain the coupling between light signals and pacemaker is disrupted, not the pacemaker itself. Genetic effects of linne were tested in crosses with a wild strain. Arrhythmicity was recessive and autosomal and showed monogenic inheritance, suggesting that arrhythmicity in linne is based on mutation on a single locus.</t>
  </si>
  <si>
    <t>10.1007/BF01067437</t>
  </si>
  <si>
    <t>WOS:A1993LW48400008</t>
  </si>
  <si>
    <t>KIM, YG; KRAFSUR, ES</t>
  </si>
  <si>
    <t>ADULT EMERGENCE PATTERNS IN MUSCA-AUTUMNALIS (DIPTERA, MUSCIDAE)</t>
  </si>
  <si>
    <t>Adult emergence patterns were investigated in four lines of face flies, Musca autumnalis De Geer, in a 16:8 (L:D) h photoperiod and corresponding 30:25-degrees-C thermoperiod. Most emergence occurred in a specific time interval (''emergence gate'') that began at 2000 hours and continued until 1200 hours. A cohort of puparia completed emergence in two or three consecutive emergence gates, The four lines showed different median times and rates of emergence. Laboratory rearing seemed to select progeny of earlier median times and faster rates of emergence. F1 progeny of the two lines showed patterns of emergence intermediate between those of the parents. Female flies tended to eclose earlier than males in all lines.</t>
  </si>
  <si>
    <t>10.1093/jmedent/30.4.816</t>
  </si>
  <si>
    <t>WOS:A1993LL09300024</t>
  </si>
  <si>
    <t>MERCER, DR</t>
  </si>
  <si>
    <t>EFFECT OF TANNIC-ACID CONCENTRATION ON DEVELOPMENT OF THE WESTERN TREEHOLE MOSQUITO, AEDES-SIERRENSIS (DIPTERA, CULICIDAE)</t>
  </si>
  <si>
    <t>Populations of Aedes sierrensis (Ludlow) completed development in tannic acid solutions over a wide concentration range (i.e., 0- 1.0 g/liter) in artificial microcosms exposed to field conditions. The most notable effects of high tannic acid concentration were to slow larval developmental rates and to reduce numbers of adults produced; adult size and sex ratio were minimally affected. Vector potential of the western treehole mosquito is discussed in terms of tannin concentration.</t>
  </si>
  <si>
    <t>10.1007/BF00987373</t>
  </si>
  <si>
    <t>WOS:A1993LH01500008</t>
  </si>
  <si>
    <t>MORRIS, MC; TAKEDA, S</t>
  </si>
  <si>
    <t>LIFE-CYCLE OF HYPHANTRIA-CUNEA DRURY (LEPIDOPTERA, ARCTIIDAE) IN TSUKUBA</t>
  </si>
  <si>
    <t>10.1303/aez.28.256</t>
  </si>
  <si>
    <t>WOS:A1993LE80700022</t>
  </si>
  <si>
    <t>THE PHOTOPERIODIC CLOCK OF DROSOPHILA-TRIAURARIA - INVOLVEMENT OF A CIRCADIAN OSCILLATORY SYSTEM</t>
  </si>
  <si>
    <t>The involvement of the cireadian oscillatory system in the photoperiodic induction of reproductive diapause of Drosophila triauraria was examined by the resonance, Bunsow and bistability experiments When reared with a Nanda-Hamner (resonance) protocol from the egg stage to the 16-day adult stage, this species showed a circadian oscillation in diapause incidence, but the oscillation was gradually damped when the scotophase was extended. When transferred from continuous light to the Nanda-Hamner protocol on the day of eclosion, the insect showed less distinct oscillation. Temperature affected the rate of diapause incidence, but did not affect the pattern of oscillation. On the other hand, the Bunsow and bistability experiments failed to reveal the involvement of the circadian oscillatory system in this photoperiodic clock. These results suggest that the circadian oscillatory system constitutes a part of the photoperiodic clock of this species but plays a limited role in its photoperiodic time measurement. We propose a novel model for the photoperiodic time measurement system of this species.</t>
  </si>
  <si>
    <t>10.1016/0022-1910(93)90092-6</t>
  </si>
  <si>
    <t>WOS:A1993KV16800005</t>
  </si>
  <si>
    <t>THE PHOTOPERIODIC CLOCK OF DROSOPHILA-TRIAURARIA - INVOLVEMENT OF 2 PROCESSES IN THE NIGHT-LENGTH MEASUREMENT SYSTEM</t>
  </si>
  <si>
    <t>The Photoperiodic control of reproductive diapause was examined in Drosophila triauraria. Experiments using non-24 h light-dark cycles revealed that the duration of scotophase plays an essential role for the determination of diapause, and night interruption experiments suggested that the process measuring scotophase was divided into two phases, A and B. The A phase lasted 6 or 7 h from the onset of scotophase, and the light pulse in this phase is assumed to reset the clock. The B phase followed the A phase, and the light pulse in the B phase is assumed sometimes to stop the clock and sometimes to have no effect (i.e. the light pulse seems to be sometimes disregarded). In the A phase, a short light pulse seems to be somewhat less effective to reset the clock than a long one. In the B phase, a short light pulse was disregarded more often than a long one. The relation between these two phases is not known, but substances or stimuli which operate the machinery of the B phase may be accumulated in the A phase, and substances or stimuli responsible for the induction of diapause may be accumulated during the B phase.</t>
  </si>
  <si>
    <t>10.1016/0022-1910(93)90100-6</t>
  </si>
  <si>
    <t>WOS:A1993KP71000002</t>
  </si>
  <si>
    <t>OHTSU, T; KATAGIRI, C; KIMURA, MT; HORI, SH</t>
  </si>
  <si>
    <t>COLD ADAPTATIONS IN DROSOPHILA - QUALITATIVE CHANGES OF TRIACYLGLYCEROLS WITH RELATION TO OVERWINTERING</t>
  </si>
  <si>
    <t>Triacylglycerols are the major fuel for basal metabolism during the winter in temperate species of the Drosophila melanogaster species group. Differential scanning calorimetry analysis revealed that the transition temperatures of triacylglycerols were lower in diapausing adults than in reproducing ones, and also lower in species or strains adapted to cooler climates than those adapted to warmer climates. These phenomena were correlated to the fatty acid compositions of the triacylglycerols; the proportion of unsaturated fatty acids in the triacylglycerols was higher in the diapausing individuals, and in the species or strains adapted to cooler climates. Furthermore, in the temperate species of the montium species subgroup (D. subauraria, D. biauraria, D. triauraria, and D. rufa), the amount of saturated triacylglycerols was smaller than the value expected on the assumption that fatty acids are randomly distributed in the triacylglycerols, suggesting the nonrandom distribution of unsaturated fatty acids among triacylglycerols. This may facilitate the lowering of the transition temperature of triacylglycerols, and hence may be related to the ability of Drosophila to cope with temperate climates.</t>
  </si>
  <si>
    <t>0021-9258</t>
  </si>
  <si>
    <t>WOS:A1993KH62000052</t>
  </si>
  <si>
    <t>HARD, JJ; BRADSHAW, WE</t>
  </si>
  <si>
    <t>REPRODUCTIVE ALLOCATION IN THE WESTERN TREE-HOLE MOSQUITO, AEDES-SIERRENSIS</t>
  </si>
  <si>
    <t>We examined the effects of geographic population, larval food, density, and temperature on reproductive allocation between egg number and size in 3 populations of the western tree-hole mosquito, Aedes sierrensis. Egg number did not differ among populations but increased allometrically with pupal weight. Egg number also varied with the interactions between food, density, and temperature independently of their effects on pupal weight. Egg size was unaffected by larval environmental factors or by pupal weight but was larger in the two more northern populations. Inter-population larval interactions (competitive and facilitative) depended largely but not exclusively on egg-size differences: facilitative interactions outnumbered competitive interactions. Early reproduction entailed no detectable costs in survivorship or in future reproduction. A negative correlation between egg number and size observed among species of mosquitoes disappeared in pooled populations of A. sierrensis and re-emerged within one population but not the other two. Thus. genetic variation exists in A. sierrensis both in egg size and in a trade-off between egg number and egg size.</t>
  </si>
  <si>
    <t>10.2307/3545195</t>
  </si>
  <si>
    <t>WOS:A1993KG56400008</t>
  </si>
  <si>
    <t>WASHBURN, JO; HARTMANN, EU</t>
  </si>
  <si>
    <t>COULD AEDES-ALBOPICTUS (DIPTERA, CULICIDAE) BECOME ESTABLISHED IN CALIFORNIA TREE HOLES</t>
  </si>
  <si>
    <t>The ability of temperate zone-adapted Aedes albopictus (Skuse) to survive and complete development in California tree holes was evaluated in laboratory experiments that assessed development under simulated wet-season conditions, larval competition with Aedes sierrensis at different food levels, temporal survivorship of eggs stored under different humidities and temperatures, and suitability of larvae as hosts for the indigenous parasite Lambornella clarki. At all resource levels, Ae. albopictus completed development at temperatures similar to those in natural tree hole water in spring and early summer (greater-than-or-equal-to 16-degrees-C), but not those during the rainy winter months (4-11-degrees-C). In competition studies at 21-degrees-C, the population performance (i.e., survivorship, pupation time, and adult size) of Ae. albopictus at all resource levels was as good or better when larvae developed with Ae. sierrensis compared with when reared with only conspecifics. Egg survivorship declined with increased storage time, increased temperature, and decreased humidity; &gt;55% of eggs hatched following 24-wk storage at 11-degrees-C with relative humidities &gt;78%. In host suitability tests, parasitic theronts of L. clarki consistently attacked Ae. albopictus larvae at rates significantly lower than Ae. sierrensis. L. clarki that successfully invaded Ae. albopictus larvae failed to multiply and kill their hosts; thus, Ae. albopictus is not a suitable host for L. clarki. The protracted drying of most tree holes and low water temperatures during the rainy season will hinder but not preclude establishment of Ae. albopictus in California.</t>
  </si>
  <si>
    <t>10.1093/jmedent/29.6.995</t>
  </si>
  <si>
    <t>WOS:A1992JW62300017</t>
  </si>
  <si>
    <t>GILLANDERS, SW; SAUNDERS, DS</t>
  </si>
  <si>
    <t>A COUPLED PACEMAKER-SLAVE MODEL FOR THE INSECT PHOTOPERIODIC CLOCK - INTERPRETATION OF OVARIAN DIAPAUSE DATA IN DROSOPHILA-MELANOGASTER</t>
  </si>
  <si>
    <t>BIOLOGICAL CYBERNETICS</t>
  </si>
  <si>
    <t>A coupled circadian oscillator model for the insect photoperiodic clock is described which consists of a hierarchically arranged pacemaker and slave. The pacemaker is self-sustained, temperature compensated, and entrainable by the light cycle; the slave is a damping oscillation receiving entrainment from two sources, from the pacemaker via a coupling factor, and also directly from the light. The damping slave oscillation is seen as the "photoperiodic oscillator", equivalent to that proposed earlier by Lewis and Saunders (1987). The present simulations describe the effect of the strength of the coupling factor between hypothetical short- and long-period pacemaker oscillations (modelled on the "clock" mutants per(S) and per(L2) in Drosophila melanogaster) and a slave oscillation with a period of about 24 hours. The output is presented in terms of photoperiodic response curves and Nanda-Hamner, or resonance, plots. With a high coupling strength, the pacemakers strongly entrain the slave, but with a low coupling strength the slave's properties are more evident. The model is presented as a possible explanation for recent ovarian diapause data in D. melanogaster "clock" mutants (Saunders 1990), but also as a more general model for the role of the insect circadian system in seasonal time measurement.</t>
  </si>
  <si>
    <t>0340-1200</t>
  </si>
  <si>
    <t>10.1007/BF00200989</t>
  </si>
  <si>
    <t>WOS:A1992JQ99300009</t>
  </si>
  <si>
    <t>EPISTASIS AND THE GENETIC-DIVERGENCE OF PHOTOPERIODISM BETWEEN POPULATIONS OF THE PITCHER-PLANT MOSQUITO, WYEOMYIA-SMITHII</t>
  </si>
  <si>
    <t>Parallel crosses between each of two southern (ancestral) and one northern (derived) population of the pitcher-plant mosquito, Wyeomyia smithii, were made to determine the genetic components of population divergence in critical photoperiod, a phenological trait that measures adaptation to seasonality along a climatic gradient. Joint scaling tests were used to analyze means and variances of first- and second-generation hybrids in order to determine whether nonadditive genetic variance, especially epistatic variance, contributed to divergence in critical photoperiod. In both crosses, digenic epistatic effects were highly significant, indicating that genetic divergence cannot have resulted solely from differences in additively acting loci. For one cross that could be tested directly for such effects, higher order epistasis and/or linkage did not contribute to the divergence of critical photoperiod between the constituent populations.</t>
  </si>
  <si>
    <t>WOS:A1992HW75900014</t>
  </si>
  <si>
    <t>NUMATA, H</t>
  </si>
  <si>
    <t>TEMPORAL VARIATION IN THE PHOTOPERIODIC INDUCTION AND TERMINATION OF ADULT DIAPAUSE IN THE BEAN BUG, RIPTORTUS-CLAVATUS</t>
  </si>
  <si>
    <t>An examination was made of the variation in the timing of the onset of oviposition when diapause adults were transferred to long-day conditions, and in the timing of the cessation of oviposition when ovipositing adults were transferred to short-day conditions in Riptortus clavatus, by transfer of adults from short-day to long-day conditions or vice versa. There was a significant positive correlation between the duration of the preoviposition period after the first diapause and that after the second diapause, although there was no significant correlation between the duration of the preoviposition period in non-diapause adults and that after the first diapause in the same adults. From these results, the variation in the timing of the onset of postdiapause oviposition appears to be attributable to the requirement for a specific number of cycles by the photoperiodic counter. As time passes after the start of oviposition, the proportion of insects that require a longer period under snort-day conditions for entry into diapause increases.</t>
  </si>
  <si>
    <t>10.1016/0022-1910(92)90121-S</t>
  </si>
  <si>
    <t>WOS:A1992JB79700006</t>
  </si>
  <si>
    <t>GROETERS, FR</t>
  </si>
  <si>
    <t>GEOGRAPHIC CONSERVATISM OF DEVELOPMENT RATE IN THE MILKWEED-OLEANDER APHID, APHIS-NERII</t>
  </si>
  <si>
    <t>The frequent failure of insect developmental responses to temperature to exhibit adaptive geographic variation in response to local climate could result from a trade-off between the thermal requirement for development and the thermal threshold that constrains either trait from responding to selection. The correlation between slope and y-intercept from regressions of development rate against temperature for a sample of populations has been used as evidence for the postulated trade-off. This correlation, though, provides no information on putative biological constraints because it is a part-whole correlation that exists due to the statistical relationship between slope and intercept. A trade-off between rate and threshold may be better assessed using quantitative genetic techniques to measure genotype x temperature interaction and across-environment genetic correlations for observed development rates. In the milkweed-oleander aphid, Aphis nerii Boyer de Fonscolombe (Homoptera: Aphididae), development rate is geographically conservative but not as a result of a trade-off between thermal requirement and threshold because no significant clone x temperature interaction for development rate was detected within populations. Other possible explanations for geographic uniformity in development rate in A. nerii include population transience, selection for general-purpose genotypes, and genome size conservatism.</t>
  </si>
  <si>
    <t>WOS:A1992KW67900001</t>
  </si>
  <si>
    <t>NUNES, MV; SAUNDERS, DS; LEWIS, RD</t>
  </si>
  <si>
    <t>A COUPLED OSCILLATOR FEEDBACK-SYSTEM AS A MODEL FOR THE PHOTOPERIODIC CLOCK IN INSECTS AND MITES .2. SIMULATIONS OF PHOTOPERIODIC RESPONSES</t>
  </si>
  <si>
    <t>WOS:A1991GK57500002</t>
  </si>
  <si>
    <t>WASHBURN, JO; ANDERSON, JR; MERCER, DR</t>
  </si>
  <si>
    <t>PARASITISM OF NEWLY-HATCHED AEDES-SIERRENSIS (DIPTERA, CULICIDAE) LARVAE BY LAMBORNELLA-CLARKI (CILIOPHORA, TETRAHYMENIDAE) FOLLOWING HABITAT FLOODING</t>
  </si>
  <si>
    <t>10.1016/0022-2011(91)90163-K</t>
  </si>
  <si>
    <t>WOS:A1991FU16600009</t>
  </si>
  <si>
    <t>BROADIE, KS; BRADSHAW, WE</t>
  </si>
  <si>
    <t>MECHANISMS OF INTERFERENCE COMPETITION IN THE WESTERN TREE-HOLE MOSQUITO, AEDES-SIERRENSIS</t>
  </si>
  <si>
    <t>1. Mechanisms of interference competition affecting Aedes sierrensis (Ludlow) were investigated in laboratory microcosms using reconstituted, natural tree-hole detritus as food and substrate. 2. Pupation success, larval development time, and pupal weight were all affected by larval density but not by surface area:volume ratio of the microcosm. 3. Mature fourth instars affected pupation success, pupal weight, and development time of developing cohorts separated from them by a 2-mu-m pore membrane impermeable to bacteria, indicating that chemical competition is proportional to density of at least older instars. 4. Cannibalism does not occur, regardless of the presence or absence of food or physical complexity. 5. Fourth instars inhibited each other's feeding at densities of 64 larvae/ml or greater. Feeding inhibition due to physical contact (encounter competition) was abated but not eliminated by increasing physical complexity of the microcosm by the addition of leaves. 6. Levels of detritus and larval density both affect weight of day-1 fourth instars. Resistance to encounter competition is proportional to fourth instar weight and weight-specific resistance is correlated with rank weight within a developing cohort. 7. At densities around the population equilibrium in nature, encounter competition should be taking place, especially in tree holes with few leaves or other large litter.</t>
  </si>
  <si>
    <t>10.1111/j.1365-2311.1991.tb00203.x</t>
  </si>
  <si>
    <t>WOS:A1991FP26100002</t>
  </si>
  <si>
    <t>CHEN, CP; DENLINGER, DL; LEE, RE</t>
  </si>
  <si>
    <t>SEASONAL-VARIATION IN GENERATION TIME, DIAPAUSE AND COLD HARDINESS IN A CENTRAL OHIO POPULATION OF THE FLESH FLY, SARCOPHAGA-BULLATA</t>
  </si>
  <si>
    <t>1. Generation time, diapause phenology and cold tolerance of the flesh fly, Sarcophaga bullata, were examined under confined natural conditions in central Ohio. In this locality, the fly can complete a maximum of four generations annually. 2. Very few pupae entered diapause in the first and second generations (May to July in 1988). In the third generation (August) 37% of the pupae entered an overwintering diapause, as did all pupae from the fourth generation (September). 3. The adult eclosion date in the spring and annual generation time can be predicted accurately from degree day data. 4. Cold tolerance of the field-overwintering portion of the population was high. After 30 days under field conditions, diapausing pupae readily survived a 7-day exposure to -17-degrees-C. Glycerol appears to be the major cryoprotectant in S.bullata, and glycerol concentrations in the field population (95-142 mM) remained high throughout the winter. 5. In contrast, diapausing flies reared under laboratory conditions (20-degrees-C, 12:12 LD) were less cold tolerant, and glycerol concentrations were lower (6.9-21.2 mM). Field conditions thus promote the acquisition of high levels of cold tolerance, presumably as a consequence of the accumulation of higher concentrations of glycerol. 6. In spite of differences in the cold tolerance of laboratory and field flies, the supercooling points of the two groups of flies were nearly the same, thus implying that the supercooling point is not a good indicator of cold tolerance.</t>
  </si>
  <si>
    <t>10.1111/j.1365-2311.1991.tb00204.x</t>
  </si>
  <si>
    <t>WOS:A1991FP26100003</t>
  </si>
  <si>
    <t>GENETIC-STUDIES ON THE DIAPAUSE OF THE 2-SPOTTED SPIDER-MITE TETRANYCHUS-URTICAE KOCH (2)</t>
  </si>
  <si>
    <t>The genetic basis of diapause of Tetranychus urticae KOCH was analyzed by crossing experiments at 3 temperature conditions, using one diapausing strain (D), which exhibited nearly 100 percentage of diapause, and 2 non-diapausing strains (ND), which completely lacked diapause. F1 hybrids between D and ND1, which was selected from a population in Ibaraki, exhibited more than 80% diapause regardless of the direction of the crosses and temperatures, suggesting "diapause" was fully dominant over "non-diapause". On the other hand, the incidence of diapause of F1 hybrids between D and ND2, which was selected from a population in Nara, declined sharply with increasing temperature. It also differed greatly depending on the direction of the crosses, showing that a maternal effect was operating. Backcrosses of F1-hybrids to parental strains showed that "non-diapause" was under polygenic control. Several nucleo-cytoplasm hybrids were established by repeated backcrosses using D and ND strains. Diapause incidence of F1-hybrids between the nucleo-cytoplasm hybrids and their parental strains showed that cytoplasmic factors were involved in diapause suppression, explaining the maternal effect shown in reciprocal crosses.</t>
  </si>
  <si>
    <t>10.1303/aez.26.77</t>
  </si>
  <si>
    <t>WOS:A1991FC68000010</t>
  </si>
  <si>
    <t>RAI, KS</t>
  </si>
  <si>
    <t>AEDES-ALBOPICTUS IN THE AMERICA</t>
  </si>
  <si>
    <t>10.1146/annurev.en.36.010191.002331</t>
  </si>
  <si>
    <t>WOS:A1991EQ80700020</t>
  </si>
  <si>
    <t>MOUSSEAU, TA; DINGLE, H</t>
  </si>
  <si>
    <t>MATERNAL EFFECTS IN INSECT LIFE HISTORIES</t>
  </si>
  <si>
    <t>10.1146/annurev.en.36.010191.002455</t>
  </si>
  <si>
    <t>WOS:A1991EQ80700022</t>
  </si>
  <si>
    <t>COEXISTENCE OF TETRANYCHUS-URTICAE (ACARINA - TETRANYCHIDAE) WITH DIFFERENT CAPACITIES FOR DIAPAUSE - COMPARATIVE LIFE-HISTORY TRAITS</t>
  </si>
  <si>
    <t>Individuals of the two-spotted spider mite, Tetranychus urticae Koch (Acarina: Tetranychidae), with and without a capacity for diapause, coexist in central Japan. Diapause appears to be adaptive because females in diapause suffered less mortality than non-diapausing individuals when frozen at -24-degrees-C for more than 4 h. However non-diapausing females showed good survival up to 4 h of freezing. Active non-diapausing mites survived on rose leaves in Kyoto (35-degrees-N) throughout the winters of 1988-1989 and 1989-1990. Cultures of mites with low (LD) and high (HD) diapause capacities at 18-degrees-C and 9L-15D photoperiod were successfully selected from the rose population and from a population on chrysanthemum in Nara (34.4-degrees-N). Their life-history triats at 15, 20, 25 and 30-degrees-C were characterized. HD and LD mites from both populations were of similar ages at first reproduction at 15-30-degrees-C. However, at temperatures greater-than-or-equal-to 20-degrees-C, HD individuals produced more eggs than LD individuals, resulting in higher fecundity and intrinsic rate of natural increase. These traits allow HD individuals, which stop breeding between October and April, to increase faster in summer than LD individuals. This provides a mechanism, together with climatic fluctuations, in maintaining the coexistence of diapausing and non-diapausing T. urticae in Kyoto where winter conditions are rarely lethal to the non-diapausing individuals.</t>
  </si>
  <si>
    <t>10.1007/BF00323792</t>
  </si>
  <si>
    <t>WOS:A1991FR96200020</t>
  </si>
  <si>
    <t>NUNES, MV</t>
  </si>
  <si>
    <t>THE EFFECT OF TEMPERATURE ON PHOTOPERIODIC INDUCTION OF DIAPAUSE IN INSECTS AND MITES - A MODEL FOR THE PHOTOPERIODIC COUNTER</t>
  </si>
  <si>
    <t>10.1016/S0022-5193(05)80747-7</t>
  </si>
  <si>
    <t>WOS:A1990ED72200008</t>
  </si>
  <si>
    <t>OBRYCKI, JJ; GABRIEL, AD; ORR, CJ; BING, JW</t>
  </si>
  <si>
    <t>DORMANCY IN THE STRAWBERRY LEAFROLLER (LEPIDOPTERA, TORTRICIDAE)</t>
  </si>
  <si>
    <t>10.1093/ee/19.4.932</t>
  </si>
  <si>
    <t>WOS:A1990DV80000018</t>
  </si>
  <si>
    <t>COPELAND, RS; CRAIG, GB</t>
  </si>
  <si>
    <t>COLD HARDINESS OF TREE-HOLE MOSQUITOS IN THE GREAT-LAKES REGION OF THE UNITED-STATES</t>
  </si>
  <si>
    <t>10.1139/z90-195</t>
  </si>
  <si>
    <t>WOS:A1990DP42300038</t>
  </si>
  <si>
    <t>THE PRINCIPLES OF GENETIC-CONTROL OF DIAPAUSE REGULATION</t>
  </si>
  <si>
    <t>WOS:A1990DH18100008</t>
  </si>
  <si>
    <t>GENETIC-STUDIES ON THE DIAPAUSE OF THE 2-SPOTTED SPIDER-MITE, TETRANYCHUS-URTICAE KOCH (1)</t>
  </si>
  <si>
    <t>10.1303/aez.25.119</t>
  </si>
  <si>
    <t>WOS:A1990CV30400015</t>
  </si>
  <si>
    <t>NUNES, MV; KENNY, NAP; SAUNDERS, DS</t>
  </si>
  <si>
    <t>THE PHOTOPERIODIC CLOCK IN THE BLOWFLY CALLIPHORA-VICINA</t>
  </si>
  <si>
    <t>10.1016/0022-1910(90)90151-5</t>
  </si>
  <si>
    <t>WOS:A1990CL84400007</t>
  </si>
  <si>
    <t>QUANTITATIVE RESPONSE TO PHOTOPERIOD DURING REPRODUCTIVE DIAPAUSE IN THE DROSOPHILA-AURARIA SPECIES-COMPLEX</t>
  </si>
  <si>
    <t>10.1016/0022-1910(90)90115-V</t>
  </si>
  <si>
    <t>WOS:A1990CY23500001</t>
  </si>
  <si>
    <t>LEES, AD</t>
  </si>
  <si>
    <t>DUAL PHOTOPERIODIC TIMERS CONTROLLING SEX AND FEMALE MORPH DETERMINATION IN THE PEA APHID ACYRTHOSIPHON-PISUM</t>
  </si>
  <si>
    <t>10.1016/0022-1910(90)90027-D</t>
  </si>
  <si>
    <t>WOS:A1990DZ28600008</t>
  </si>
  <si>
    <t>TOPP, W</t>
  </si>
  <si>
    <t>SELECTION FOR AN OPTIMAL MONOVOLTINE LIFE-CYCLE IN AN UNPREDICTABLE ENVIRONMENT - STUDIES ON THE BEETLE CATOPS-NIGRICANS SPENCE (COL, CATOPIDAE)</t>
  </si>
  <si>
    <t>10.1007/BF00665607</t>
  </si>
  <si>
    <t>WOS:A1990DV54500021</t>
  </si>
  <si>
    <t>BENINGER, CW</t>
  </si>
  <si>
    <t>OVIPOSITION RHYTHM OF DROSOPHILA-ALGONQUIN (DIPTERA, DROSOPHILIDAE)</t>
  </si>
  <si>
    <t>10.1111/j.1365-2311.1989.tb00948.x</t>
  </si>
  <si>
    <t>WOS:A1989CB45300011</t>
  </si>
  <si>
    <t>ALLEMAND, R; BISTON, J; FOUILLET, P</t>
  </si>
  <si>
    <t>GENETIC-VARIABILITY OF THE CIRCADIAN PATTERN OF LOCOMOTOR-ACTIVITY WITHIN A NATURAL-POPULATION OF DROSOPHILA-MELANOGASTER</t>
  </si>
  <si>
    <t>WOS:A1989AX34200002</t>
  </si>
  <si>
    <t>BRADSHAW, WE; HOLZAPFEL, CM</t>
  </si>
  <si>
    <t>LIFE-HISTORICAL CONSEQUENCES OF DENSITY-DEPENDENT SELECTION IN THE PITCHER-PLANT MOSQUITO, WYEOMYIA-SMITHII</t>
  </si>
  <si>
    <t>10.1086/284957</t>
  </si>
  <si>
    <t>WOS:A1989AG01500007</t>
  </si>
  <si>
    <t>EMERGENCE CHARACTERISTICS OF AEDES-SIERRENSIS (DIPTERA, CULICIDAE) FROM CALIFORNIA TREEHOLES WITH PARTICULAR REFERENCE TO PARASITE LOADS</t>
  </si>
  <si>
    <t>10.1093/jmedent/26.3.173</t>
  </si>
  <si>
    <t>WOS:A1989U608800007</t>
  </si>
  <si>
    <t>SAUNDERS, DS; HENRICH, VC; GILBERT, LI</t>
  </si>
  <si>
    <t>INDUCTION OF DIAPAUSE IN DROSOPHILA-MELANOGASTER - PHOTOPERIODIC REGULATION AND THE IMPACT OF ARRHYTHMIC CLOCK MUTATIONS ON TIME MEASUREMENT</t>
  </si>
  <si>
    <t>10.1073/pnas.86.10.3748</t>
  </si>
  <si>
    <t>WOS:A1989U652300066</t>
  </si>
  <si>
    <t>NUNES, MV; HARDIE, J</t>
  </si>
  <si>
    <t>BISTABILITY EXPERIMENTS AND PHOTOPERIODIC MORPH DETERMINATION IN THE APHID APHIS-FABAE</t>
  </si>
  <si>
    <t>10.1111/j.1365-3032.1989.tb00942.x</t>
  </si>
  <si>
    <t>WOS:A1989T746900012</t>
  </si>
  <si>
    <t>BUES, R; POITOUT, S; TOUBON, JF</t>
  </si>
  <si>
    <t>GEOGRAPHIC VARIABILITY OF AGROTIS-SEGETUM, AND SELECTION OF DEVELOPMENT TIME CHARACTER</t>
  </si>
  <si>
    <t>10.1111/j.1570-7458.1989.tb02379.x</t>
  </si>
  <si>
    <t>WOS:A1989U349100001</t>
  </si>
  <si>
    <t>RIIHIMAA, AJ; KIMURA, MT</t>
  </si>
  <si>
    <t>GENETICS OF THE PHOTOPERIODIC LARVAL DIAPAUSE IN CHYMOMYZA-COSTATA (DIPTERA, DROSOPHILIDAE)</t>
  </si>
  <si>
    <t>1601-5223</t>
  </si>
  <si>
    <t>10.1111/j.1601-5223.1989.tb00780.x</t>
  </si>
  <si>
    <t>WOS:A1989AD88500002</t>
  </si>
  <si>
    <t>ADAPTATIONS TO TEMPERATE CLIMATES AND EVOLUTION OF OVERWINTERING STRATEGIES IN THE DROSOPHILA-MELANOGASTER SPECIES GROUP</t>
  </si>
  <si>
    <t>10.2307/2409012</t>
  </si>
  <si>
    <t>WOS:A1988Q952900015</t>
  </si>
  <si>
    <t>MALE MATING ACTIVITY AND GENETIC-ASPECTS IN IMAGINAL DIAPAUSE OF DROSOPHILA-TRIAURARIA</t>
  </si>
  <si>
    <t>10.1111/j.1570-7458.1988.tb02285.x</t>
  </si>
  <si>
    <t>WOS:A1988N346300011</t>
  </si>
  <si>
    <t>SAUNDERS, DS; LEWIS, RD</t>
  </si>
  <si>
    <t>THE PHOTOPERIODIC CLOCK AND COUNTER MECHANISM IN 2 SPECIES OF FLIES - EVIDENCE FOR DAMPED CIRCADIAN OSCILLATORS IN TIME MEASUREMENT</t>
  </si>
  <si>
    <t>10.1007/BF00604012</t>
  </si>
  <si>
    <t>WOS:A1988P151000008</t>
  </si>
  <si>
    <t>BECK, SD</t>
  </si>
  <si>
    <t>RESONANCE IN PHOTOPERIODIC REGULATION OF LARVAL DIAPAUSE IN OSTRINIA-NUBILALIS</t>
  </si>
  <si>
    <t>10.1016/0022-1910(88)90128-X</t>
  </si>
  <si>
    <t>WOS:A1988Q522400004</t>
  </si>
  <si>
    <t>VEERMAN, A; BEEKMAN, M; VEENENDAAL, RL</t>
  </si>
  <si>
    <t>PHOTOPERIODIC INDUCTION OF DIAPAUSE IN THE LARGE WHITE BUTTERFLY, PIERIS-BRASSICAE - EVIDENCE FOR HOURGLASS TIME MEASUREMENT</t>
  </si>
  <si>
    <t>Beekman, Madeleine/A-3983-2011; Beekman, Madeleine/AAF-8574-2019</t>
  </si>
  <si>
    <t>Beekman, Madeleine/0000-0002-9040-3756; Beekman, Madeleine/0000-0002-9040-3756</t>
  </si>
  <si>
    <t>10.1016/0022-1910(88)90206-5</t>
  </si>
  <si>
    <t>WOS:A1988Q631400010</t>
  </si>
  <si>
    <t>HONEK, A; KOCOUREK, F</t>
  </si>
  <si>
    <t>THERMAL REQUIREMENTS FOR DEVELOPMENT OF APHIDOPHAGOUS COCCINELLIDAE (COLEOPTERA), CHRYSOPIDAE, HEMEROBIIDAE (NEUROPTERA), AND SYRPHIDAE (DIPTERA) - SOME GENERAL TRENDS</t>
  </si>
  <si>
    <t>WOS:A1988P639200019</t>
  </si>
  <si>
    <t>PITTENDRIGH, CS; TAKAMURA, T</t>
  </si>
  <si>
    <t>TEMPERATURE-DEPENDENCE AND EVOLUTIONARY ADJUSTMENT OF CRITICAL NIGHT LENGTH IN INSECT PHOTOPERIODISM</t>
  </si>
  <si>
    <t>10.1073/pnas.84.20.7169</t>
  </si>
  <si>
    <t>WOS:A1987K504900044</t>
  </si>
  <si>
    <t>LEWIS, RD; SAUNDERS, DS</t>
  </si>
  <si>
    <t>A DAMPED CIRCADIAN OSCILLATOR MODEL OF AN INSECT PHOTOPERIODIC CLOCK .1. DESCRIPTION OF THE MODEL BASED ON A FEEDBACK-CONTROL SYSTEM</t>
  </si>
  <si>
    <t>10.1016/S0022-5193(87)80030-9</t>
  </si>
  <si>
    <t>WOS:A1987K078600003</t>
  </si>
  <si>
    <t>A DAMPED CIRCADIAN OSCILLATOR MODEL OF AN INSECT PHOTOPERIODIC CLOCK .2. SIMULATIONS OF THE SHAPES OF THE PHOTOPERIODIC RESPONSE CURVES</t>
  </si>
  <si>
    <t>10.1016/S0022-5193(87)80031-0</t>
  </si>
  <si>
    <t>WOS:A1987K078600004</t>
  </si>
  <si>
    <t>A DAMPED CIRCADIAN OSCILLATOR MODEL OF AN INSECT PHOTOPERIODIC CLOCK .3. CIRCADIAN AND HOURGLASS RESPONSES</t>
  </si>
  <si>
    <t>10.1016/S0022-5193(87)80032-2</t>
  </si>
  <si>
    <t>WOS:A1987K078600005</t>
  </si>
  <si>
    <t>GALKA, BE; BRUST, RA</t>
  </si>
  <si>
    <t>THE EFFECT OF TEMPERATURE AND PHOTOPERIOD ON THE INDUCTION OF LARVAL DIAPAUSE IN THE MOSQUITO AEDES-TOGOI (THEOBALD) (DIPTERA, CULICIDAE)</t>
  </si>
  <si>
    <t>10.1139/z87-341</t>
  </si>
  <si>
    <t>WOS:A1987K609200015</t>
  </si>
  <si>
    <t>SAUNDERS, DS</t>
  </si>
  <si>
    <t>INSECT PHOTOPERIODISM - THE LINDEN BUG, PYRRHOCORIS-APTERUS, A SPECIES THAT MEASURES DAYLENGTH RATHER THAN NIGHTLENGTH</t>
  </si>
  <si>
    <t>10.1007/BF01951677</t>
  </si>
  <si>
    <t>WOS:A1987J917300036</t>
  </si>
  <si>
    <t>TANAKA, S; DENLINGER, DL; WOLDA, H</t>
  </si>
  <si>
    <t>DAYLENGTH AND HUMIDITY AS ENVIRONMENTAL CUES FOR DIAPAUSE TERMINATION IN A TROPICAL BEETLE</t>
  </si>
  <si>
    <t>10.1111/j.1365-3032.1987.tb00744.x</t>
  </si>
  <si>
    <t>WOS:A1987H981100013</t>
  </si>
  <si>
    <t>WILLIAMS, TF; PLATT, AP</t>
  </si>
  <si>
    <t>ABSENCE OF DIAPAUSE IN A LABORATORY STRAIN OF THE FLORIDA VICEROY BUTTERFLY</t>
  </si>
  <si>
    <t>10.2307/2425976</t>
  </si>
  <si>
    <t>WOS:A1987H498300013</t>
  </si>
  <si>
    <t>DEFOLIART, GR; GRIMSTAD, PR; WATTS, DM</t>
  </si>
  <si>
    <t>ADVANCES IN MOSQUITO-BORNE ARBOVIRUS VECTOR RESEARCH</t>
  </si>
  <si>
    <t>10.1146/annurev.en.32.010187.002403</t>
  </si>
  <si>
    <t>WOS:A1987F630700022</t>
  </si>
  <si>
    <t>NUNES, MV; VEERMAN, A</t>
  </si>
  <si>
    <t>PHOTOPERIODIC TIME MEASUREMENT IN A RUSSIAN STRAIN OF THE SPIDER-MITE, TETRANYCHUS-URTICAE</t>
  </si>
  <si>
    <t>WOS:A1987H950700002</t>
  </si>
  <si>
    <t>HARDIE, J</t>
  </si>
  <si>
    <t>THE PHOTOPERIODIC CONTROL OF WING DEVELOPMENT IN THE BLACK BEAN APHID, APHIS-FABAE</t>
  </si>
  <si>
    <t>10.1016/0022-1910(87)90068-0</t>
  </si>
  <si>
    <t>WOS:A1987H950700003</t>
  </si>
  <si>
    <t>AN INSTANTLY DAMPING OSCILLATOR MODEL FOR PHOTOPERIODIC TIME MEASUREMENT IN THE APHID APHIS-FABAE</t>
  </si>
  <si>
    <t>10.1016/0022-1910(87)90031-X</t>
  </si>
  <si>
    <t>WOS:A1987K176700007</t>
  </si>
  <si>
    <t>LAMB, RJ; MACKAY, PA; GERBER, GH</t>
  </si>
  <si>
    <t>ARE DEVELOPMENT AND GROWTH OF PEA APHIDS, ACYRTHOSIPHON-PISUM, IN NORTH-AMERICA ADAPTED TO LOCAL TEMPERATURES</t>
  </si>
  <si>
    <t>10.1007/BF00379263</t>
  </si>
  <si>
    <t>WOS:A1987H075400002</t>
  </si>
  <si>
    <t>FUJIMOTO, H; TAKAFUJI, A</t>
  </si>
  <si>
    <t>PHOTOPERIODIC SENSITIVITY OF VARIOUS STAGES OF THE DIAPAUSING STRAIN OF THE CITRUS RED MITE, PANONYCHUS-CITRI (MCGREGOR) (ACARINA, TETRANYCHIDAE)</t>
  </si>
  <si>
    <t>10.1303/aez.21.582</t>
  </si>
  <si>
    <t>WOS:A1986F305800014</t>
  </si>
  <si>
    <t>WASHBURN, JO; ANDERSON, JR</t>
  </si>
  <si>
    <t>DISTRIBUTION OF LAMBORNELLA-CLARKI (CILIOPHORA, TETRAHYMENIDAE) AND OTHER MOSQUITO PARASITES IN CALIFORNIA TREEHOLES</t>
  </si>
  <si>
    <t>10.1016/0022-2011(86)90058-3</t>
  </si>
  <si>
    <t>WOS:A1986E624600006</t>
  </si>
  <si>
    <t>DALE, PER; HULSMAN, K; HARRISON, D; CONGDON, B</t>
  </si>
  <si>
    <t>DISTRIBUTION OF THE IMMATURE STAGES OF AEDES-VIGILAX ON A COASTAL SALT-MARSH IN SOUTHEAST QUEENSLAND</t>
  </si>
  <si>
    <t>Congdon, Bradley C/J-9181-2012</t>
  </si>
  <si>
    <t>Congdon, Bradley C/0000-0002-8751-0892</t>
  </si>
  <si>
    <t>10.1111/j.1442-9993.1986.tb01397.x</t>
  </si>
  <si>
    <t>WOS:A1986F622600005</t>
  </si>
  <si>
    <t>GOTOH, T</t>
  </si>
  <si>
    <t>ANNUAL LIFE-CYCLE OF THE 2-SPOTTED SPIDER-MITE, TETRANYCHUS-URTICAE KOCH (ACARINA, TETRANYCHIDAE), ON RIBES-RUBRUM L IN SAPPORO - THE PRESENCE OF NONDIAPAUSING INDIVIDUALS</t>
  </si>
  <si>
    <t>10.1303/aez.21.454</t>
  </si>
  <si>
    <t>WOS:A1986D829600016</t>
  </si>
  <si>
    <t>HAIRSTON, NG; OLDS, EJ</t>
  </si>
  <si>
    <t>PARTIAL PHOTOPERIODIC CONTROL OF DIAPAUSE IN 3 POPULATIONS OF THE FRESH-WATER COPEPOD DIAPTOMUS-SANGUINEUS</t>
  </si>
  <si>
    <t>10.2307/1541912</t>
  </si>
  <si>
    <t>WOS:A1986E117100004</t>
  </si>
  <si>
    <t>PULLIN, AS</t>
  </si>
  <si>
    <t>EFFECT OF PHOTOPERIOD AND TEMPERATURE ON THE LIFE-CYCLE OF DIFFERENT POPULATIONS OF THE PEACOCK BUTTERFLY INACHIS-IO</t>
  </si>
  <si>
    <t>Pullin, Andrew/0000-0001-5299-8042</t>
  </si>
  <si>
    <t>10.1111/j.1570-7458.1986.tb00534.x</t>
  </si>
  <si>
    <t>WOS:A1986D762200005</t>
  </si>
  <si>
    <t>FUKATAMI, A</t>
  </si>
  <si>
    <t>EFFECT OF DAYLENGTH AND AIR-TEMPERATURE ON THE MATURATION OF OVARIES IN DROSOPHILA-LUTESCENS KIKKAWA AND PENG AND DROSOPHILIA-TAKAHASHII STURTEVANT</t>
  </si>
  <si>
    <t>WOS:A1986D524400016</t>
  </si>
  <si>
    <t>REISEN, WK; MEYER, RP; MILBY, MM</t>
  </si>
  <si>
    <t>OVERWINTERING STUDIES ON CULEX-TARSALIS (DIPTERA, CULICIDAE) IN KERN COUNTY, CALIFORNIA - SURVIVAL AND THE EXPERIMENTAL INDUCTION AND TERMINATION OF DIAPAUSE</t>
  </si>
  <si>
    <t>10.1093/aesa/79.4.664</t>
  </si>
  <si>
    <t>WOS:A1986D282200017</t>
  </si>
  <si>
    <t>DENLINGER, DL</t>
  </si>
  <si>
    <t>DORMANCY IN TROPICAL INSECTS</t>
  </si>
  <si>
    <t>10.1146/annurev.en.31.010186.001323</t>
  </si>
  <si>
    <t>WOS:A1986AXB6500011</t>
  </si>
  <si>
    <t>TAKEDA, M</t>
  </si>
  <si>
    <t>A CIRCADIAN CLOCK CONTROLLING CRICKET PHOTOPERIODISM - A RESONANCE EFFECT</t>
  </si>
  <si>
    <t>10.1016/0022-1910(86)90071-5</t>
  </si>
  <si>
    <t>WOS:A1986C867800007</t>
  </si>
  <si>
    <t>ADAMS, AJ</t>
  </si>
  <si>
    <t>THE PHOTOPERIODIC CLOCK OF THE CABBAGE WHITEFLY, ALEYRODES-PROLETELLA - RESONANCE EXPERIMENTS AT 3 TEMPERATURES</t>
  </si>
  <si>
    <t>10.1016/0022-1910(86)90073-9</t>
  </si>
  <si>
    <t>WOS:A1986C867800009</t>
  </si>
  <si>
    <t>A DUSK OSCILLATOR AFFECTS PHOTOPERIODIC INDUCTION OF DIAPAUSE IN THE SPIDER-MITE, TETRANYCHUS-URTICAE</t>
  </si>
  <si>
    <t>WOS:A1986D196400003</t>
  </si>
  <si>
    <t>THORNTON, IWB</t>
  </si>
  <si>
    <t>THE GEOGRAPHICAL AND ECOLOGICAL DISTRIBUTION OF ARBOREAL PSOCOPTERA</t>
  </si>
  <si>
    <t>WOS:A1985TZ30000009</t>
  </si>
  <si>
    <t>PARKER, BM</t>
  </si>
  <si>
    <t>EFFECTS OF PHOTOPERIOD ON THE INDUCTION OF EMBRYONIC DIAPAUSE IN AEDES-TAENIORHYNCHUS (DIPTERA, CULICIDAE)</t>
  </si>
  <si>
    <t>10.1093/jmedent/22.4.392</t>
  </si>
  <si>
    <t>WOS:A1985ANQ6600008</t>
  </si>
  <si>
    <t>KUSTERS, GJ</t>
  </si>
  <si>
    <t>CRITICAL PERIODS FOR DIAPAUSE AVERTION IN YPONOMEUTA-VIGINTIPUNCTATUS RETZ - (LEPIDOPTERA, YPONOMEUTIDAE)</t>
  </si>
  <si>
    <t>WOS:A1985D875900005</t>
  </si>
  <si>
    <t>THE GENETIC-BASIS OF INDIVIDUAL VARIATION OF THE ROOT FLIES (DIPTERA, ANTHOMYIDAE) DIAPAUSE INITIATED BY PHOTOPERIOD</t>
  </si>
  <si>
    <t>WOS:A1985AMR4900008</t>
  </si>
  <si>
    <t>HODKOVA; PITTENDRIGH; SAUNDERS; CHIPPENDALE; REYNOLDS; SOKOLOVE; BOWEN; TRUMAN; BRADY; GILBERT; MORDUE; ROBERTS; TRUMAN; HARDIE</t>
  </si>
  <si>
    <t>THE CIRCADIAN COMPONENT IN PHOTOPERIODIC INDUCTION - DISCUSSION</t>
  </si>
  <si>
    <t>Discussion</t>
  </si>
  <si>
    <t>WOS:A1984SK52800006</t>
  </si>
  <si>
    <t>BRUNNARIUS, J; DUMORTIER, B</t>
  </si>
  <si>
    <t>EXISTENCE OF A LIGHT-SENSITIVE PHASE IN THE PHOTOPERIODIC TERMINATION OF DIAPAUSE IN PIERIS-BRASSICAE L (INSECTA, LEPIDOPTERA) AND COMPARISON WITH DIAPAUSE INDUCTION</t>
  </si>
  <si>
    <t>JOURNAL OF COMPARATIVE PHYSIOLOGY</t>
  </si>
  <si>
    <t>10.1007/BF00612634</t>
  </si>
  <si>
    <t>WOS:A1984TJ23700003</t>
  </si>
  <si>
    <t>KIKUKAWA, S; DILLWITH, JW; CHIPPENDALE, GM</t>
  </si>
  <si>
    <t>CHARACTERISTICS OF LARVAE OF THE SOUTHWESTERN CORN-BORER, DIATRAEA-GRANDIOSELLA, OBTAINED FROM POPULATIONS PRESENT IN TROPICAL AND TEMPERATE REGIONS</t>
  </si>
  <si>
    <t>10.1016/0022-1910(84)90015-5</t>
  </si>
  <si>
    <t>WOS:A1984TK71600004</t>
  </si>
  <si>
    <t>SEASONAL DEVELOPMENT OF TREE-HOLE MOSQUITOS (DIPTERA, CULICIDAE) AND CHAOBORIDS IN RELATION TO WEATHER AND PREDATION</t>
  </si>
  <si>
    <t>10.1093/jmedent/21.4.366</t>
  </si>
  <si>
    <t>WOS:A1984TC38900002</t>
  </si>
  <si>
    <t>TAKAFUJI, A; KAMIBAYASHI, M</t>
  </si>
  <si>
    <t>LIFE-CYCLE OF A NON-DIAPAUSING POPULATION OF THE 2-SPOTTED SPIDER-MITE, TETRANYCHUS-URTICAE KOCH IN A PEAR ORCHARD</t>
  </si>
  <si>
    <t>10.1007/BF02515511</t>
  </si>
  <si>
    <t>WOS:A1984TA77900008</t>
  </si>
  <si>
    <t>SIMS, SR; SHAPIRO, AM</t>
  </si>
  <si>
    <t>PUPAL DIAPAUSE IN BATTUS-PHILENOR (LEPIDOPTERA, PAPILIONIDAE)</t>
  </si>
  <si>
    <t>10.1093/aesa/76.3.407</t>
  </si>
  <si>
    <t>WOS:A1983QP72100020</t>
  </si>
  <si>
    <t>MACKAY, PA; REELEDER, DJ; LAMB, RJ</t>
  </si>
  <si>
    <t>SEXUAL MORPH PRODUCTION BY APTEROUS AND ALATE VIVIPAROUS ACYRTHOSIPHON-PISUM (HARRIS) (HOMOPTERA, APHIDIDAE)</t>
  </si>
  <si>
    <t>10.1139/z83-128</t>
  </si>
  <si>
    <t>WOS:A1983QT83100002</t>
  </si>
  <si>
    <t>HENRICH, VC; DENLINGER, DL</t>
  </si>
  <si>
    <t>GENETIC-DIFFERENCES IN PUPAL DIAPAUSE INCIDENCE BETWEEN 2 SELECTED STRAINS OF THE FLESH FLY</t>
  </si>
  <si>
    <t>10.1093/oxfordjournals.jhered.a109813</t>
  </si>
  <si>
    <t>WOS:A1983RH34800013</t>
  </si>
  <si>
    <t>A DIAPAUSE INDUCTION TERMINATION ASYMMETRY IN THE PHOTOPERIODIC RESPONSES OF THE LINDEN BUG, PYRRHOCORIS-APTERUS AND AN EFFECT OF NEAR-CRITICAL PHOTOPERIODS ON DEVELOPMENT</t>
  </si>
  <si>
    <t>10.1016/0022-1910(83)90067-7</t>
  </si>
  <si>
    <t>WOS:A1983QP10300004</t>
  </si>
  <si>
    <t>KIKUKAWA, S; CHIPPENDALE, GM</t>
  </si>
  <si>
    <t>SEASONAL ADAPTATIONS OF POPULATIONS OF THE SOUTHWESTERN CORN-BORER, DIATRAEA-GRANDIOSELLA, FROM TROPICAL AND TEMPERATE REGIONS</t>
  </si>
  <si>
    <t>10.1016/0022-1910(83)90021-5</t>
  </si>
  <si>
    <t>WOS:A1983QZ32100002</t>
  </si>
  <si>
    <t>SIMS, SR; MUNSTERMANN, LE</t>
  </si>
  <si>
    <t>EGG AND LARVAL DIAPAUSE IN 2 POPULATIONS OF AEDES-GENICULATUS (DIPTERA, CULICIDAE)</t>
  </si>
  <si>
    <t>10.1093/jmedent/20.3.263</t>
  </si>
  <si>
    <t>WOS:A1983QT09800004</t>
  </si>
  <si>
    <t>CARTON, Y; CLARET, J</t>
  </si>
  <si>
    <t>ADAPTATIVE SIGNIFICANCE OF A TEMPERATURE INDUCED DIAPAUSE IN A COSMOPOLITAN PARASITOID OF DROSOPHILA</t>
  </si>
  <si>
    <t>10.1111/j.1365-2311.1982.tb00663.x</t>
  </si>
  <si>
    <t>WOS:A1982NZ10500001</t>
  </si>
  <si>
    <t>VEERMAN, A; HERREBOUT, WM</t>
  </si>
  <si>
    <t>PHOTOPERIODIC RESPONSE CURVE FOR YPONOMEUTA-VIGINTIPUNCTATUS (RETZ) (LEPIDOPTERA, YPONOMEUTIDAE)</t>
  </si>
  <si>
    <t>WOS:A1982NT85500009</t>
  </si>
  <si>
    <t>TAKEDA, M; CHIPPENDALE, GM</t>
  </si>
  <si>
    <t>PHENOLOGICAL ADAPTATIONS OF A COLONIZING INSECT - THE SOUTHWESTERN CORN-BORER, DIATRAEA-GRANDIOSELLA</t>
  </si>
  <si>
    <t>10.1007/BF00389019</t>
  </si>
  <si>
    <t>WOS:A1982NU18500021</t>
  </si>
  <si>
    <t>INSECT SEASONAL CYCLES - GENETICS AND EVOLUTION</t>
  </si>
  <si>
    <t>ANNUAL REVIEW OF ECOLOGY AND SYSTEMATICS</t>
  </si>
  <si>
    <t>0066-4162</t>
  </si>
  <si>
    <t>10.1146/annurev.es.12.110181.001433</t>
  </si>
  <si>
    <t>WOS:A1981MQ93600011</t>
  </si>
  <si>
    <t>MERCOT, H</t>
  </si>
  <si>
    <t>INFLUENCE OF COLD ON THE SURVIVAL AND THE REPRODUCTIVE CAPACITY OF AN ADULT-POPULATION OF DROSOPHILA-MELANOGASTER</t>
  </si>
  <si>
    <t>ARCHIVES DE ZOOLOGIE EXPERIMENTALE ET GENERALE</t>
  </si>
  <si>
    <t>0003-9667</t>
  </si>
  <si>
    <t>WOS:A1981MX52600002</t>
  </si>
  <si>
    <t>SEASONAL RESPONSES AND THEIR GEOGRAPHIC-VARIATION IN CHRYSOPA-DOWNESI - ECOPHYSIOLOGICAL AND EVOLUTIONARY CONSIDERATIONS</t>
  </si>
  <si>
    <t>10.1139/z81-055</t>
  </si>
  <si>
    <t>WOS:A1981LG73500006</t>
  </si>
  <si>
    <t>LUMME, J</t>
  </si>
  <si>
    <t>LOCALIZATION OF THE GENETIC UNIT CONTROLLING THE PHOTOPERIODIC ADULT DIAPAUSE IN DROSOPHILA-LITTORALIS</t>
  </si>
  <si>
    <t>WOS:A1981LS72500014</t>
  </si>
  <si>
    <t>DENLINGER, DL; BRADFIELD, JY</t>
  </si>
  <si>
    <t>DURATION OF PUPAL DIAPAUSE IN THE TOBACCO HORNWORM IS DETERMINED BY NUMBER OF SHORT DAYS RECEIVED BY THE LARVA</t>
  </si>
  <si>
    <t>WOS:A1981LM17100021</t>
  </si>
  <si>
    <t>INSECT PHOTOPERIODISM - THE CLOCK AND THE COUNTER - A REVIEW</t>
  </si>
  <si>
    <t>10.1111/j.1365-3032.1981.tb00264.x</t>
  </si>
  <si>
    <t>WOS:A1981LC61600012</t>
  </si>
  <si>
    <t>EGG HATCHABILITY AND DIAPAUSE IN AEDES-TRISERIATUS (DIPTERA, CULICIDAE) - TEMPERATURE-INDUCED AND PHOTOPERIOD-INDUCED LATENCIES</t>
  </si>
  <si>
    <t>10.1093/aesa/73.1.39</t>
  </si>
  <si>
    <t>WOS:A1980JE58300011</t>
  </si>
  <si>
    <t>JORDAN, RG</t>
  </si>
  <si>
    <t>EMBRYONIC DIAPAUSE IN 3 POPULATIONS OF THE WESTERN TREE HOLE MOSQUITO, AEDES-SIERRENSIS (DIPTERA, COLICIDAE)</t>
  </si>
  <si>
    <t>10.1093/aesa/73.4.357</t>
  </si>
  <si>
    <t>WOS:A1980KK88400003</t>
  </si>
  <si>
    <t>GEOGRAPHIC DIFFERENTIATION IN THE DEVELOPMENT OF AEDES-SIERRENSIS (DIPTERA, CULICIDAE) IN NATURE</t>
  </si>
  <si>
    <t>10.4039/Ent112205-2</t>
  </si>
  <si>
    <t>WOS:A1980JP79200016</t>
  </si>
  <si>
    <t>LUMME, J; POHJOLA, L</t>
  </si>
  <si>
    <t>SELECTION AGAINST PHOTOPERIODIC DIAPAUSE STARTED FROM MONOHYBRID CROSSES IN DROSOPHILA-LITTORALIS</t>
  </si>
  <si>
    <t>WOS:A1980JY57800031</t>
  </si>
  <si>
    <t>MOEUR, JE; ISTOCK, CA</t>
  </si>
  <si>
    <t>ECOLOGY AND EVOLUTION OF THE PITCHER-PLANT MOSQUITO .4. LARVAL INFLUENCE OVER ADULT REPRODUCTIVE-PERFORMANCE AND LONGEVITY</t>
  </si>
  <si>
    <t>10.2307/4226</t>
  </si>
  <si>
    <t>WOS:A1980KQ34700007</t>
  </si>
  <si>
    <t>INSECT DIAPAUSE - STABILITY AND CHANGE</t>
  </si>
  <si>
    <t>10.1038/286446a0</t>
  </si>
  <si>
    <t>WOS:A1980KB38100026</t>
  </si>
  <si>
    <t>CLARET, J; CARTON, Y</t>
  </si>
  <si>
    <t>DIAPAUSE IN A TROPICAL SPECIES, COTHONASPIS-BOULARDI (PARASITIC HYMENOPTERA)</t>
  </si>
  <si>
    <t>10.1007/BF00346703</t>
  </si>
  <si>
    <t>WOS:A1980JQ10100006</t>
  </si>
  <si>
    <t>TAYLOR, F</t>
  </si>
  <si>
    <t>TIMING IN THE LIFE HISTORIES OF INSECTS</t>
  </si>
  <si>
    <t>10.1016/0040-5809(80)90043-X</t>
  </si>
  <si>
    <t>WOS:A1980KR98700008</t>
  </si>
  <si>
    <t>OPTIMAL SWITCHING TO DIAPAUSE IN RELATION TO THE ONSET OF WINTER</t>
  </si>
  <si>
    <t>10.1016/0040-5809(80)90044-1</t>
  </si>
  <si>
    <t>WOS:A1980KR98700009</t>
  </si>
  <si>
    <t>INGRAM, WR</t>
  </si>
  <si>
    <t>STUDIES OF THE PINK-BOLLWORM, PECTINOPHORA-GOSSYPIELLA, ON SEA ISLAND COTTON IN BARBADOS</t>
  </si>
  <si>
    <t>10.1080/09670878009414384</t>
  </si>
  <si>
    <t>WOS:A1980KA31800002</t>
  </si>
  <si>
    <t>BELL, CH; BOWLEY, CR; COGAN, PM; SHARMA, S</t>
  </si>
  <si>
    <t>DIAPAUSE IN 23 POPULATIONS OF PLODIA-INTERPUNCTELLA (HUBNER) (LEP, PYRALIDAE) FROM DIFFERENT PARTS OF THE WORLD</t>
  </si>
  <si>
    <t>10.1111/j.1365-2311.1979.tb00575.x</t>
  </si>
  <si>
    <t>WOS:A1979HG26000001</t>
  </si>
  <si>
    <t>INDEPENDENT RESPONSE OF 2 CHARACTERS TO SELECTION FOR INSENSITIVITY TO PHOTOPERIOD IN PYRRHOCORIS-APTERUS</t>
  </si>
  <si>
    <t>WOS:A1979GZ24800034</t>
  </si>
  <si>
    <t>OIKARINEN, A; LUMME, J</t>
  </si>
  <si>
    <t>SELECTION AGAINST PHOTOPERIODIC REPRODUCTIVE DIAPAUSE IN DROSOPHILA-LITTORALIS</t>
  </si>
  <si>
    <t>WOS:A1979GN22600013</t>
  </si>
  <si>
    <t>DANKS, HV</t>
  </si>
  <si>
    <t>CHARACTERISTIC MODES OF ADAPTATION IN THE CANADIAN INSECT FAUNA</t>
  </si>
  <si>
    <t>MEMOIRS OF THE ENTOMOLOGICAL SOCIETY OF CANADA</t>
  </si>
  <si>
    <t>0071-075X</t>
  </si>
  <si>
    <t>WOS:A1979HR03000052</t>
  </si>
  <si>
    <t>MODES OF SEASONAL ADAPTATION IN INSECTS .1. WINTER SURVIVAL</t>
  </si>
  <si>
    <t>10.4039/Ent1101167-11</t>
  </si>
  <si>
    <t>WOS:A1978FX62100008</t>
  </si>
  <si>
    <t>LUMME, J; KERANEN, L</t>
  </si>
  <si>
    <t>PHOTOPERIODIC DIAPAUSE IN DROSOPHILA-LUMMEI HACKMAN IS CONTROLLED BY AN X-CHROMOSOMAL FACTOR</t>
  </si>
  <si>
    <t>WOS:A1978GH12600039</t>
  </si>
  <si>
    <t>DINGLE, H; BROWN, CK; HEGMANN, JP</t>
  </si>
  <si>
    <t>NATURE OF GENETIC VARIANCE INFLUENCING PHOTOPERIODIC DIAPAUSE IN A MIGRANT INSECT, ONCOPELTUS-FASCIATUS</t>
  </si>
  <si>
    <t>10.1086/283237</t>
  </si>
  <si>
    <t>WOS:A1977EF94400002</t>
  </si>
  <si>
    <t>BRADSHAW, WE; LOUNIBOS, LP</t>
  </si>
  <si>
    <t>EVOLUTION OF DORMANCY AND ITS PHOTOPERIODIC CONTROL IN PITCHER-PLANT MOSQUITOS</t>
  </si>
  <si>
    <t>10.2307/2407521</t>
  </si>
  <si>
    <t>WOS:A1977EE35300007</t>
  </si>
  <si>
    <t>HERZOG, GA; PHILLIPS, JR</t>
  </si>
  <si>
    <t>SELECTION FOR A DIAPAUSE STRAIN OF BOLLWORM, HELIOTHIS-ZEA</t>
  </si>
  <si>
    <t>10.1093/oxfordjournals.jhered.a108698</t>
  </si>
  <si>
    <t>WOS:A1976BX39700012</t>
  </si>
  <si>
    <t>LANGSTON, DT; WATSON, TF</t>
  </si>
  <si>
    <t>INFLUENCE OF GENETIC SELECTION ON DIAPAUSE TERMINATION OF PINK BOLLWORM</t>
  </si>
  <si>
    <t>10.1093/aesa/68.6.1102</t>
  </si>
  <si>
    <t>WOS:A1975AY43700036</t>
  </si>
  <si>
    <t>RAINA, AK; BELL, RA</t>
  </si>
  <si>
    <t>NONDIAPAUSING STRAIN OF PINK BOLLWORM FROM SOUTHERN INDIA</t>
  </si>
  <si>
    <t>10.1093/aesa/67.4.685</t>
  </si>
  <si>
    <t>WOS:A1974T592800029</t>
  </si>
  <si>
    <t>CANTELO, WW</t>
  </si>
  <si>
    <t>DIAPAUSE IN A TROPICAL STRAIN OF TOBACCO HORNWORM</t>
  </si>
  <si>
    <t>10.1093/aesa/67.6.828</t>
  </si>
  <si>
    <t>WOS:A1974U739400002</t>
  </si>
  <si>
    <t>SELECTION FOR A NONDIAPAUSE STRAIN OF BOLLWORM, HELIOTHIS-ZEA (LEPIDOPTERA-NOCTUIDAE)</t>
  </si>
  <si>
    <t>10.1093/ee/3.3.525</t>
  </si>
  <si>
    <t>WOS:A1974T349100037</t>
  </si>
  <si>
    <t>WILSON, AGL</t>
  </si>
  <si>
    <t>DISTRIBUTION OF PINK BOLLWORM, PECTINOPHORA-GOSSYPIELLA (SAUND), IN AUSTRALIA AND ITS STATUS AS A PEST IN ORD IRRIGATION AREA</t>
  </si>
  <si>
    <t>JOURNAL OF THE AUSTRALIAN INSTITUTE OF AGRICULTURAL SCIENCE</t>
  </si>
  <si>
    <t>0045-0545</t>
  </si>
  <si>
    <t>WOS:A1972N286100006</t>
  </si>
  <si>
    <t>TADMOR, U; APPLEBAUM, SW</t>
  </si>
  <si>
    <t>ADULT DIAPAUSE IN PREDACEOUS COCCINELLID, CHILOCORUS-BIPUSTULATUS - PHOTOPERIODIC INDUCTION</t>
  </si>
  <si>
    <t>10.1016/0022-1910(71)90186-7</t>
  </si>
  <si>
    <t>WOS:A1971J575000003</t>
  </si>
  <si>
    <t>DANILEVSKY, AS; GORYSHIN, NI; TYSHCHENKO, VP</t>
  </si>
  <si>
    <t>BIOLOGICAL RHYTHMS IN TERRESTRIAL ARTHROPODS</t>
  </si>
  <si>
    <t>10.1146/annurev.en.15.010170.001221</t>
  </si>
  <si>
    <t>WOS:A1970F046400010</t>
  </si>
  <si>
    <t>STROSS, RG</t>
  </si>
  <si>
    <t>PHOTOPERIOD CONTROL OF DIAPAUSE IN DAPHNIA .2. INDUCTION OF WINTER DIAPAUSE IN ARCTIC</t>
  </si>
  <si>
    <t>10.2307/1539819</t>
  </si>
  <si>
    <t>WOS:A1969D175400012</t>
  </si>
  <si>
    <t>The paper reviews diversity of seasonal cycles known in stink bugs (Heteroptera, Pentatomidae) from the Temperate Zone and is based on the dataset of 43 pentatomid species studied in detail up to date (Saulich, Musolin, 2011). All seasonal cycles realized by pentatomids in the Temperate Zone can be divided into two large groups: univoltine and polyvoltine cycles. In univoltine cycles, only one generation is annually realized. However, univoltinism of a species or particular population can be ensured by different mechanisms: its control may be endogenous (involving an obligate diapause) or exogenous (environmental, involving facultative diapause). Furthermore, endogenously controlled univoltine seasonal cycles can include obligate embryonic (egg) diapause (e. g., &lt;i&gt;Picromerus bidens&lt;/i&gt; and &lt;i&gt;Apateticus cynicus&lt;/i&gt;), obligate nymphal diapause (e. g., &lt;i&gt;Pentatoma rufipes&lt;/i&gt;) or obligate adult (reproductive) diapause (e. g., &lt;i&gt;Palomena prasina, Palomena angulosa&lt;/i&gt; and &lt;i&gt;Menida scotti&lt;/i&gt;). Exogenously controlled seasonal cycles are more flexible. Many species that are polyvoltine in the Subtropical or Warm Temperate Zones are univoltine further polewards. In this case, their univoltinism is exogenously, or environmentally, controlled. The mechanism often involves such seasonal adaptations as photoperiodic response of facultative winter diapause induction with high thermal optimum (e. g., &lt;i&gt;Arma custos&lt;/i&gt; and &lt;i&gt;Dybowskyia reticulata&lt;/i&gt;) or high critical threshold of winter diapause induction response (e. g., &lt;i&gt;Graphosoma lineatum&lt;/i&gt;). Some species are known to include into their seasonal cycles not only winter diapause (hibernation), but also summer diapause (aestivation). The diapausing stage can be the same in some pentatomids (e. g., &lt;i&gt;Nezara antennata&lt;/i&gt; has facultative adult winter and summer diapauses) or diapausing stages can be different (e. g., &lt;i&gt;Picromerus bidens&lt;/i&gt; survives winter in obligate embryonic diapause and spends the hottest period of summer in facultative adult aestivation). All polyvoltine cycles follow the same general pattern: one, two or even more directly breeding generation(s) is/are followed by a generation that enters winter diapause. However, this sequence might be complicated by incorporation of specific seasonal adaptations such as aestivation, migrations, different forms of seasonal polyphenism or polymorphism (e. g., seasonal changes of body colour), etc. Many pentatomids demonstrate geographic clines of voltinism producing several generations in the subtropical regions (environmentally controlled polyvoltine development) and two or only one generation(s) polewards (environmentally controlled bi- or univoltinism). However, some species demonstrate a strict bivoltine seasonal cycle. These pentatomids always produce two annual generations, each of which enters either winter or summer diapause. &lt;i&gt;Nezara antennata&lt;/i&gt; which produces two generations and enters facultative winter and summer diapauses can serve as an example. Semivoltine seasonal cycles last more than one year. They are not very rare among insects, are known in true bugs, but have not yet been recorded among pentatomids. Examples of different seasonal cycles are described and discussed in detail. The further discussion focuses on ecological importance of photoperiodic and thermal responses in natural or artificial spreading of pentatomids outside their original ranges. Phytophagous &lt;i&gt;Nezara viridula&lt;/i&gt; and predacious &lt;i&gt;Podisus maculiventris&lt;/i&gt; and &lt;i&gt;Perillus bioculatus&lt;/i&gt; are used as examples. An attempt is done to compare the phylogeny of Pentatomidae and distribution of realized patterns of seasonal development. However, it is concluded that reconstruction of phylogenetic relationships cannot yet provide a sufficient basis for prediction of realized seasonal cycles. It is suggested that terms uni-, bi-, poly-, and semivoltinism should refer to populations rather than species, as the realized patterns of seasonal development often differ between northern and southern populations within the same species with wide range.</t>
  </si>
  <si>
    <t>Climate change (and first of all rising temperature) is currently considered one of the most serious global challenges facing mankind. Here we review diversity of insect responses to the current climate warming, with particular focus on true bugs (Heteroptera). Insects as ectotherms are bound to respond to the temperature change and different species respond differently depending on their physiological and ecological peculiarities, seasonal cycles, trophic interactions, etc. Insect responses to climate warming can be divided into six categories: changes in (1) ranges, (2) abundance, (3) phenology, (4) voltinism, (5) morphology, physiology, and behavior, and (6) relationships with other species and changes' in the structure of communities. It is easier to notice and record changes in ranges and phenology than other responses. Range shifts have been reported more often in Lepidoptera and Odonata than in other insect orders. We briefly outline the history and eco-physiological background of the recent range limit change in the Southern green stink bug &lt;i&gt;Nezara viridula &lt;/i&gt;(Heteroptera, Pentatomidae) in central Japan. Range expansion in individual species can lead to enrichment of local faunas, especially at high latitudes. Phenological changes include not only advances in development in spring but also shifts in phenology later in the season. The phenophases related to the end of the active season usually shift to the later dates, thus making longer the period of active development. This might have both positive and negative consequences for the species and populations. Similarly to any other responses, the tendencies in phenological changes might differ among species and climatic zones. The proven cases of change in voltinism are rare, but such examples do exist. Application of models based on thermal parameters of development suggests that a 2 °N warming will result in increased number of annual generations in many species from different arthropod taxa (up to three or four additional generations in Thysanoptera, Aphidoidea and Acarina). The warming-mediated changes in physiology, morphology or behavior are difficult to detect and prove, first of all because of the absence of reliable data for comparison. Nevertheless, there are examples of changes in photoperiodic responses of diapause induction and behavioral responses related to search of shelters for summer diapause (aestivation). Because individual species do not exist in isolation in the wild and direction, magnitude, and strength of responses to climate change differ in different species even in response to the same environmental changes, it is expected that in many cases the current stable relationships between species will be affected. Thus, inequality in range shifts in insects and their host plants might lead to disruptions of trophic interactions close to the species' range limits. Studies that cover responses to the climate warming of more than one interrelated species or whole communities are extremely rare. The loss of synchrony in seasonal development of community members might indicate inability of the higher trophic levels to fully adapt to climate warming or an attempt of the lower trophic level to escape from the pressure of the higher trophic levels. It is generally supposed that many insect species in the Temperate Climate Zone will benefit in one or another way from the current climate warming. However, there is some experimental evidence of an opposite or at least much more complex response and for some species or populations the influence of the warming might be deleterious. It is suggested that species or populations from the cold or temperate climate have enough phenotypic plasticity to survive under the conditions of climate warming, whereas species and populations, which already suffer from the stress under seasonal temperature extremes in the warmer regions, might have limited "space for manoeuvre", because the current temperatures are close to their upper thermal limits. Without genetic changes, even moderate warming will put these species or populations under serious physiological stress. The accumulated data suggest that the responses to the climate warming of insects and biota as a whole will be complex and different depending on the rate of warming, ecological peculiarities of species and regions. Even within one species or population, different physiological responses will differ in their nature, direction, and magnitude, particularly, in different seasons. Thus, for example, the warming might have a negative effect on nymphal development in a hot season, but accelerate growth and development in a colder season and/or ensure milder and more favorable conditions for overwintering of adults. All these will affect population dynamics of particular species and relationships among different members of ecosystems. We should keep in mind that (1) not only individual but almost all species of insects will be affected, (2) temperature is not the only changing component of the climatic system and (3) responses will be different in different seasons. Host plants, phytophagous insects, their competitors, symbionts, predators, parasites and pathogens will not only respond individually to climate changes, but also individual responses will further affect other responses making reliable prediction extremely complicated. Responses are expected to (1) be species- or population-specific, (2) concern basically all aspects of organism/species biology and ecology (individual physiology, population structure, abundance, local adaptations, phenology, voltinism, and distribution), and (3) have scales ranging from an undetectable cell level to major distribution range shifts or regional extinctions. The scale of insect responses will depend on the extent and rate of the climate warming. Slight to moderate warming might cause responses only in limited number of species with more flexible life cycles, whereas substantial temperature increase might do so in a greater number of different species and ecological groups.</t>
  </si>
  <si>
    <t>LOPATINA, E.B.; KIPYATKOV, V.E.; BALASHOV, S.V.; DUBOVIKOFF, D.A.; SOKOLOVA, I.V.</t>
  </si>
  <si>
    <t>Лопатина, Е.Б.; Кипятков, В.Е.; Балашов, С.В.; Дубовиков, Д.А.; Соколова, И.В.</t>
  </si>
  <si>
    <t>ADAPTIVE LATITUDINAL VARIATION OF THE DURATION AND THERMAL REQUIREMENTS FOR DEVELOPMENT IN A GROUND BEETLE AMARA COMMUNIS (PANZ.) (COLEOPTERA, CARABIDAE)</t>
  </si>
  <si>
    <t>АДАПТИВНАЯ ШИРОТНАЯ ИЗМЕНЧИВОСТЬ ПРОДОЛЖИТЕЛЬНОСТИ И ТЕМПЕРАТУРНЫХ НОРМ РАЗВИТИЯ ЖУЖЕЛИЦЫ AMARA COMMUNIS (PANZ.) (COLEOPTERA, CARABIDAE)</t>
  </si>
  <si>
    <t>Authors present data on the development time at six constant temperatures (12, 14, 16, 18, 20, 22 °С) and thermal requirements for preimaginal development in a ground beetle &lt;i&gt;Amara communis &lt;/i&gt;from Arkhangelsk (64°34' N) and St. Petersburg (59°53' N) provinces. The development times of larvae and pupae are found to be significantly shorter in Arkhangelsk than in St. Petersburg under all temperatures. As a result, total preimaginal development appeared to be by 6.2-6.6 % shorter in the Arkhangelsk population. The lines of regression of development rate on temperature for larvae, pupae and all preimaginal stages in sum have greater slopes in Arkhangelsk population and are situated above the not so much inclined lines for St. Petersburg population (Fig. 3). At that the values of thermal threshold for development are very similar (7.2-8.2 °C) in both populations. This explains faster preimaginal development in the northern population under all temperatures above the threshold. Thus, the slope of the regression lines increases, i. e., the sum of degree-days decreases, whereas thermal threshold for development does not distinctly change from southern to northern sites in this species. Adult beetles from Arkhangelsk reared in experiments appeared heavier on average in comparison with those from St. Petersburg, especially at 18-22 °C (Fig. 1). Temperature did not affect significantly adult weight, except that beetles were a bit heavier at 20 and 22 °C. Consequently, the well-known «temperature-size rule» is violated in this species. Relative growth rate of larvae greatly increased from 14 to 22 °C and was significantly higher in Arkhangelsk as compared to St. Petersburg at 18-22 °C but very similar at 14 and 16 °C (Fig. 2).</t>
  </si>
  <si>
    <t>Dubovikoff, Dmitry A./C-9974-2013; Balashov, Sergey/B-1250-2015</t>
  </si>
  <si>
    <t>Dubovikoff, Dmitry A./0000-0002-0931-6277; Balashov, Sergey/0000-0002-0392-7317</t>
  </si>
  <si>
    <t>RSCI:17103010</t>
  </si>
  <si>
    <t>Balashov, S.V.; Kipyatkov, V.E.</t>
  </si>
  <si>
    <t>Балашов, С.В.; Кипятков, В.Е.</t>
  </si>
  <si>
    <t>THE FIRST PROOF OF A POSSIBILITY OF CHANGE OF TEMPERATURE NORMS OF INSECT DEVELOPMENT AS A RESULT OF ARTIFICIAL SELECTION FOR RAPID OR SLOW DEVELOPMENT BY THE EXAMPLE OF THE RED SOLDIER BUG &lt;i&gt;PYRRHOCORIS APTERUS&lt;/i&gt; (HETEROPTERA: PYRRHOCORIDAE)</t>
  </si>
  <si>
    <t>Первое доказательство возможности изменения температурных норм развития насекомых в результате искусственного отбора на быстрое или медленное развитие на примере клопа-солдатика pyrrhocoris apterus (heteroptera, pyrrhocoridae)</t>
  </si>
  <si>
    <t>Journal of Evolutionary Biochemistry and Physiology</t>
  </si>
  <si>
    <t>Журнал эволюционной биохимии и физиологии</t>
  </si>
  <si>
    <t>For 3—4 generations, selection of the most rapidly and slowly developing nymphs at 28 °C was performed on four families of the red soldier bug &lt;i&gt;Pyrrhocoris apterus &lt;/i&gt;L. In each generation, duration of development of nymphs was determined at 5 constant temperatures from 20 °C to 28 °C. From these data there were calculated the linear regression coefficient of the development rate for temperature (the coefficient of the thermolability of development) and the temperature development threshold for each generation. As a result of the selection the mean duration of the nymph development was shortened or increased statistically significantly depending on its direction. The artificial selection for the development duration has been established to change not only this parameter, but also the temperature norms of the insect development. At selection for rapid development the regression line scope (i. e., the regression coefficient value) increased statistically significantly, i. e., development became more dependent on temperature. The temperature threshold of development increased. At selection for slow development the values of the regression coefficient and of the threshold decrease, but these differences were not statistically significant. The effect of artificial selection for duration of development on temperature norms of insect development has been revealed for the first time.</t>
  </si>
  <si>
    <t>0044-4529</t>
  </si>
  <si>
    <t>RSCI:17043731</t>
  </si>
  <si>
    <t>Temkina, L.M.; Kulikov, A.M.; Lazebnyi, О.Е.; Mitrofanov, V.G.</t>
  </si>
  <si>
    <t>Темкина, Л.М.; Куликов, А.М.; Лазебный, О.Е.; Митрофанов, В.Г.</t>
  </si>
  <si>
    <t>Some Problems of Studies of the Genetic Based of Speciation on the Example of &lt;i&gt;Drosophila &lt;/i&gt;Group &lt;i&gt;virilis&lt;/i&gt;</t>
  </si>
  <si>
    <t>Некоторые проблемы исследования генетических основ видообразования на примере дрозофил группы &lt;i&gt;virilis&lt;/i&gt;</t>
  </si>
  <si>
    <t>Possible ways of studying the genetic bases of speciation have been shown on the example of published data and authors' results. The data were used, which were obtained on different &lt;i&gt;Drosophila &lt;/i&gt;species. Possible application of mapping by localization of the gene of quantitative traits and genetic transformation for solution of the problems of speciation is discussed.</t>
  </si>
  <si>
    <t>Kulikov, Alex/E-5495-2014</t>
  </si>
  <si>
    <t>Kulikov, Alex/0000-0001-6179-6848</t>
  </si>
  <si>
    <t>RSCI:9182240</t>
  </si>
  <si>
    <t>Botta, Robson Antonio; Silva, Fernando Felisberto da; Pazini, Juliano de Bastos; Martins, José Francisco da Silva; Rubenich, Rodrigo</t>
  </si>
  <si>
    <t>Abundância sazonal de percevejo-do-colmo do arroz</t>
  </si>
  <si>
    <t>Seasonal abundance of rice stem bug</t>
  </si>
  <si>
    <t>Pesquisa Agropecuária Tropical</t>
  </si>
  <si>
    <t>research-article</t>
  </si>
  <si>
    <t>The rice stem bug (Tibraca limbativentris) population has increased over the last years making it one of the main pests in irrigated rice crops in Planalto da Campanha, Rio Grande do Sul State, Brazil. Favorable factors throughout the year provide conditions for its infestation in crops and subsequent hibernation. This study aimed to determine the variation of rice stem bug population in commercial irrigated rice crop and hibernation sites. Therefore, a population survey of nymphs and adults was carried out. It was concluded that the photoperiod and temperature were the factors that most affected the insect population, leading to a hibernation period of 10 months. Management operations also affected the population reduction.</t>
  </si>
  <si>
    <t>Felisberto da Silva, Fernando/0000-0003-1229-896X</t>
  </si>
  <si>
    <t>1983-4063</t>
  </si>
  <si>
    <t>10.1590/S1983-40632014000400014</t>
  </si>
  <si>
    <t>SCIELO:S1983-40632014000400014</t>
  </si>
  <si>
    <t>Biological aspects of Tiracola grandirena (Herrich-Schäffer, 1868) (Lepidoptera: Noctuidae): a polyphagous armyworm</t>
  </si>
  <si>
    <t>Aspectos biológicos de Tiracola grandirena (Herrich-Schäffer, 1868) (Lepidoptera: Noctuidae): uma lagarta polífaga</t>
  </si>
  <si>
    <t>We studied the biology of Tiracola grandirena (Herrich-Schäffer, 1868) (Lepidoptera: Noctuidae: Hadeninae) at 25 ± 1 °C, 70 ± 10% RH and 14 hours of photo phase. Three experiments, using 150 larvae each, were conducted for the larval stage. In the first, used to assess the duration and survival of all stages, insects were reared individually and fed an artificial diet (Grenee). In the second, individuals were also reared separately, but were fed leaves of 10 plants from different families. In the third, the larvae were not individualised, the food plants were rotated such as to provide three plant species every 48 hours. In the first experiment, the viability of the eggs, larvae, pupae and prepupae was 91.9, 94.7, 32.49 and 43.5%, respectively. The average duration of the egg, larvae, prepupae, pupae and adult were 6.0, 25.3, 25.7, 21.4 and 12.7 days, respectively. The prolonged prepupal period indicates that T. grandirena can develop larval (prepupal) diapause. The results of the experiments with different host plants showed that T. grandirena is polyphagous at species, population and individual level.</t>
  </si>
  <si>
    <t>Specht, Alexandre/P-8435-2019; Roque-Specht, Vânia/J-1306-2014; Fronza, Edegar/J-1247-2014; Specht, Alexandre/G-6007-2012</t>
  </si>
  <si>
    <t>SCIELO:S1519-69842014000100025</t>
  </si>
  <si>
    <t>Specht, Alexandre; Angulo, Andrés O.; Olivares, Tania S.; Fronza, Edegar; Roque-Specht, Vânia F.; Valduga, Eduardo; Albrecht, Francine; Poletto, Graziela; Barros, Neiva M.</t>
  </si>
  <si>
    <t>Zoologia (Curitiba)</t>
  </si>
  <si>
    <t>This study describes the life cycle of Agrotis malefida Guenée, 1852 (Noctuidae: Noctuinae) under laboratory conditions. The insects were reared in a controlled environment (25 ± 1ºC, 70 ± 10% RH and 14 hours photo phase) and observed daily. The larvae were fed Greene's artificial diet and adults were offered a 10% sucrose solution. The viability and duration of immature stages were assessed. The experiment initiated with 2,410 eggs. Larvae were isolated shortly after hatching. Longevity, pre-, post- and oviposition, fecundity and fertility of 13 adult couples were also evaluated. The viability of eggs, larvae, pupae and pre-pupae was 96.72, 91.25, 78.37 and 95.26%, respectively. The average duration of egg, larva, pre-pupa, pupa and adult was 7.93, 54.26, 61.61, 37.43 and 12.85 days, respectively. The immature stage of A. malefida lasted an average of 161.29 days, ranging from 102 to 227 days. The life cycle of A. malefida is much longer than that of congeners. The mean fecundity was 1,696.77 eggs and fertility 1,641.15 larvae per female. Under the conditions in which the study was conducted, the biotic potential of A. malefida was of 606,666.59 individuals/female/year. The results also indicated that this species goes through larval (pre-pupae) and pupal diapause.</t>
  </si>
  <si>
    <t>Specht, Alexandre/G-6007-2012; Specht, Alexandre/P-8435-2019; Roque-Specht, Vânia/J-1306-2014; Fronza, Edegar/J-1247-2014</t>
  </si>
  <si>
    <t>1984-4689</t>
  </si>
  <si>
    <t>SCIELO:S1984-46702013000400002</t>
  </si>
  <si>
    <t>Silveira, Luís Cláudio Paterno; Bueno, Vanda Helena Paes</t>
  </si>
  <si>
    <t>Orius insidiosus (Say, 1832) (Heteroptera, Anthocoridae): sensibilidade ao fotoperíodo e diapausa reprodutiva?</t>
  </si>
  <si>
    <t>Orius insidiosus (Say, 1832) (Heteroptera, Anthocoridae): sensitivity to diapause-inducting photoperiods?</t>
  </si>
  <si>
    <t>case-report</t>
  </si>
  <si>
    <t>The minute pirate bugs, Orius spp., are known as predators on several pests as thrips, aphids, spider mites and whiteflies. Orius insidiosus is an important thrips predator, commercially used around the world. However, one of the main problems on biological control of thrips in temperate regions is the occurrence of reproductive diapause in Orius species. This characteristic promotes the interruption of biological control strategies when predators are exposed to short photoperiods. This research had as objective to evaluate the influence of different photoperiod conditions on eggs/nymphs and adults of O. insidiosus in laboratory. The trials were carried out through the combination of eggs/nymphs and adults reared under the photoperiods 10L:14D; 11L:13D; 12L:12D and 13L:11D, at 25±2ºC and 70±10% RH. The predators were maintained during their pre-imaginal development time under one of the photoperiods and, after being emerged as adults transferred to another photoperiod regime. The predator had a tendency to present longer development time under photoperiod 13L:11D. There was no influence of the different photoperiods conditions on the reproduction of O. insidiosus. The females laid eggs normally during all their lifetime. O. insidiosus is not sensitive to photoperiod evaluated and do not enter in reproductive diapause.</t>
  </si>
  <si>
    <t>10.1590/S0085-56262003000400016</t>
  </si>
  <si>
    <t>SCIELO:S0085-56262003000400016</t>
  </si>
  <si>
    <t>exists</t>
  </si>
  <si>
    <t>3 species</t>
  </si>
  <si>
    <t>uses previous data</t>
  </si>
  <si>
    <t>bradshaw gives data directly</t>
  </si>
  <si>
    <t>Corral, WDR; Aguirre, WE</t>
  </si>
  <si>
    <t>Corral, Winer Daniel Reyes; Aguirre, Windsor E.</t>
  </si>
  <si>
    <t>Effects of temperature and water turbulence on vertebral number and body shape in Astyanax mexicanus (Teleostei: Characidae)</t>
  </si>
  <si>
    <t>e0219677</t>
  </si>
  <si>
    <t>10.1371/journal.pone.0219677</t>
  </si>
  <si>
    <t>WOS:000484047000009</t>
  </si>
  <si>
    <t>Wiklund, C; Lehmann, P; Friberg, M</t>
  </si>
  <si>
    <t>Wiklund, Christer; Lehmann, Philipp; Friberg, Magne</t>
  </si>
  <si>
    <t>Diapause decision in the small tortoiseshell butterfly, Aglais urticae</t>
  </si>
  <si>
    <t>10.1111/eea.12780</t>
  </si>
  <si>
    <t>WOS:000474290300006</t>
  </si>
  <si>
    <t>Meuti, ME; Short, SM</t>
  </si>
  <si>
    <t>Meuti, Megan E.; Short, Sarah M.</t>
  </si>
  <si>
    <t>Physiological and Environmental Factors Affecting the Composition of the Ejaculate in Mosquitoes and Other Insects</t>
  </si>
  <si>
    <t>10.3390/insects10030074</t>
  </si>
  <si>
    <t>WOS:000464231800002</t>
  </si>
  <si>
    <t>Santoiemma, G; Trivellato, F; Caloi, V; Mori, N; Marini, L</t>
  </si>
  <si>
    <t>Santoiemma, Giacomo; Trivellato, Fabio; Caloi, Valentino; Mori, Nicola; Marini, Lorenzo</t>
  </si>
  <si>
    <t>Habitat preference of Drosophila suzukii across heterogeneous landscapes</t>
  </si>
  <si>
    <t>Marini, Lorenzo/B-1119-2009; Santoiemma, Giacomo/J-7169-2019</t>
  </si>
  <si>
    <t>Marini, Lorenzo/0000-0001-7429-7685; Santoiemma, Giacomo/0000-0002-3226-9253</t>
  </si>
  <si>
    <t>10.1007/s10340-018-1052-3</t>
  </si>
  <si>
    <t>WOS:000463146700011</t>
  </si>
  <si>
    <t>Chen, WJ</t>
  </si>
  <si>
    <t>Chen, Wei-June</t>
  </si>
  <si>
    <t>Dengue outbreaks and the geographic distribution of dengue vectors in Taiwan: A 20-year epidemiological analysis</t>
  </si>
  <si>
    <t>BIOMEDICAL JOURNAL</t>
  </si>
  <si>
    <t>2319-4170</t>
  </si>
  <si>
    <t>2320-2890</t>
  </si>
  <si>
    <t>10.1016/j.bj.2018.06.002</t>
  </si>
  <si>
    <t>WOS:000454153600002</t>
  </si>
  <si>
    <t>Field, JM; Bonsall, MB</t>
  </si>
  <si>
    <t>Field, Jared M.; Bonsall, Michael B.</t>
  </si>
  <si>
    <t>The evolution of sleep is inevitable in a periodic world</t>
  </si>
  <si>
    <t>e0201615</t>
  </si>
  <si>
    <t>10.1371/journal.pone.0201615</t>
  </si>
  <si>
    <t>WOS:000440780000012</t>
  </si>
  <si>
    <t>Kirkpatrick, DM; Leach, HL; Xu, P; Dong, K; Isaacs, R; Gut, LJ</t>
  </si>
  <si>
    <t>Kirkpatrick, Danielle M.; Leach, Heather L.; Xu, Peng; Dong, Ke; Isaacs, Rufus; Gut, Larry J.</t>
  </si>
  <si>
    <t>Comparative Antennal and Behavioral Responses of Summer and Winter Morph Drosophila suzukii (Diptera: Drosophilidae) to Ecologically Relevant Volatiles</t>
  </si>
  <si>
    <t>Isaacs, Rufus/0000-0001-7523-4643</t>
  </si>
  <si>
    <t>10.1093/ee/nvy046</t>
  </si>
  <si>
    <t>WOS:000434922800025</t>
  </si>
  <si>
    <t>Ehl, S; Dalstein, V; Tull, F; Gros, P; Schmitt, T</t>
  </si>
  <si>
    <t>Ehl, Stefan; Dalstein, Vivian; Tull, Fabienne; Gros, Patrick; Schmitt, Thomas</t>
  </si>
  <si>
    <t>Specialized or opportunistic-how does the high mountain endemic butterfly Erebia nivalis survive in its extreme habitats?</t>
  </si>
  <si>
    <t>10.1111/1744-7917.12400</t>
  </si>
  <si>
    <t>WOS:000423106500015</t>
  </si>
  <si>
    <t>Mogi, M; Armbruster, PA; Tuno, N; Aranda, C; Yong, HS</t>
  </si>
  <si>
    <t>Mogi, M.; Armbruster, P. A.; Tuno, N.; Aranda, C.; Yong, H. S.</t>
  </si>
  <si>
    <t>The Climate Range Expansion of Aedes albopictus (Diptera: Culicidae) in Asia Inferred From the Distribution of Albopictus Subgroup Species of Aedes (Stegomyia)</t>
  </si>
  <si>
    <t>10.1093/jme/tjx156</t>
  </si>
  <si>
    <t>WOS:000422974500019</t>
  </si>
  <si>
    <t>Williams, CM; Ragland, GJ; Betini, G; Buckley, LB; Cheviron, ZA; Donohue, K; Hereford, J; Humphries, MM; Lisovski, S; Marshall, KE; Schmidt, PS; Sheldon, KS; Varpe, O; Visser, ME</t>
  </si>
  <si>
    <t>Williams, Caroline M.; Ragland, Gregory J.; Betini, Gustavo; Buckley, Lauren B.; Cheviron, Zachary A.; Donohue, Kathleen; Hereford, Joe; Humphries, Murray M.; Lisovski, Simeon; Marshall, Katie E.; Schmidt, Paul S.; Sheldon, Kimberly S.; Varpe, Oystein; Visser, Marcel E.</t>
  </si>
  <si>
    <t>Understanding Evolutionary Impacts of Seasonality: An Introduction to the Symposium INTRODUCTION</t>
  </si>
  <si>
    <t>Visser, Marcel E/A-9151-2009; Betini, Gustavo S./C-9551-2018; Lisovski, Simeon/AAD-4201-2019; Varpe, Oystein/B-9693-2008; Williams, Caroline M./B-4001-2012; KNAW, NIOO-KNAW/A-4320-2012</t>
  </si>
  <si>
    <t>Visser, Marcel E/0000-0002-1456-1939; Betini, Gustavo S./0000-0003-0707-4128; Lisovski, Simeon/0000-0002-6399-0035; Varpe, Oystein/0000-0002-5895-6983; Williams, Caroline M./0000-0003-3112-0286; KNAW, NIOO-KNAW/0000-0002-3835-159X</t>
  </si>
  <si>
    <t>10.1093/icb/icx122</t>
  </si>
  <si>
    <t>WOS:000416721300001</t>
  </si>
  <si>
    <t>Dupuy, MM; Powell, JA; Ramirez, RA</t>
  </si>
  <si>
    <t>Dupuy, Madeleine M.; Powell, James A.; Ramirez, Ricardo A.</t>
  </si>
  <si>
    <t>Developing a Degree-Day Model to Predict Billbug (Coleoptera: Curculionidae) Seasonal Activity in Utah and Idaho Turfgrass</t>
  </si>
  <si>
    <t>10.1093/jee/tox210</t>
  </si>
  <si>
    <t>WOS:000412587800028</t>
  </si>
  <si>
    <t>Messamah, B; Kellermann, V; Malte, H; Loeschcke, V; Overgaard, J</t>
  </si>
  <si>
    <t>Messamah, Branwen; Kellermann, Vanessa; Malte, Hans; Loeschcke, Volker; Overgaard, Johannes</t>
  </si>
  <si>
    <t>Metabolic cold adaptation contributes little to the interspecific variation in metabolic rates of 65 species of Drosophilidae</t>
  </si>
  <si>
    <t>Overgaard, Johannes/I-7493-2013; Loeschcke, Volker/J-2527-2013</t>
  </si>
  <si>
    <t>Overgaard, Johannes/0000-0002-2851-4551; Loeschcke, Volker/0000-0003-1450-0754</t>
  </si>
  <si>
    <t>10.1016/j.jinsphys.2017.02.003</t>
  </si>
  <si>
    <t>WOS:000400715400039</t>
  </si>
  <si>
    <t>Ranga, P; Prakash, R; Mrinal, N</t>
  </si>
  <si>
    <t>Ranga, Poonam; Prakash, Ravi; Mrinal, Nirotpal</t>
  </si>
  <si>
    <t>Sibling Drosophila species (Drosophila leontia and Drosophila kikkawai) show divergence for thermotolerance along a latitudinal gradient</t>
  </si>
  <si>
    <t>10.1007/s10682-016-9880-1</t>
  </si>
  <si>
    <t>WOS:000394017000007</t>
  </si>
  <si>
    <t>Jakobs, R; Ahmadi, B; Houben, S; Gariepy, TD; Sinclair, BJ</t>
  </si>
  <si>
    <t>Jakobs, Ruth; Ahmadi, Banafsheh; Houben, Sarah; Gariepy, Tara D.; Sinclair, Brent J.</t>
  </si>
  <si>
    <t>Cold tolerance of third-instar Drosophila suzukii larvae</t>
  </si>
  <si>
    <t>10.1016/j.jinsphys.2016.10.008</t>
  </si>
  <si>
    <t>WOS:000392686100007</t>
  </si>
  <si>
    <t>Meyers, PJ; Powell, THQ; Walden, KKO; Schieferecke, AJ; Feder, JL; Hahn, DA; Robertson, HM; Berlocher, SH; Ragland, GJ</t>
  </si>
  <si>
    <t>Meyers, Peter J.; Powell, Thomas H. Q.; Walden, Kimberly K. O.; Schieferecke, Adam J.; Feder, Jeffrey L.; Hahn, Daniel A.; Robertson, Hugh M.; Berlocher, Stewart H.; Ragland, Gregory J.</t>
  </si>
  <si>
    <t>Divergence of the diapause transcriptome in apple maggot flies: winter regulation and post-winter transcriptional repression</t>
  </si>
  <si>
    <t>10.1242/jeb.140566</t>
  </si>
  <si>
    <t>WOS:000384249800011</t>
  </si>
  <si>
    <t>Wallingford, AK; Loeb, GM</t>
  </si>
  <si>
    <t>Wallingford, Anna K.; Loeb, Gregory M.</t>
  </si>
  <si>
    <t>Developmental Acclimation of Drosophila suzukii (Diptera: Drosophilidae) and Its Effect on Diapause and Winter Stress Tolerance</t>
  </si>
  <si>
    <t>10.1093/ee/nvw088</t>
  </si>
  <si>
    <t>WOS:000381911600038</t>
  </si>
  <si>
    <t>Rossi-Stacconi, MV; Kaur, R; Mazzoni, V; Ometto, L; Grassi, A; Gottardello, A; Rota-Stabelli, O; Anfora, G</t>
  </si>
  <si>
    <t>Rossi-Stacconi, Marco Valerio; Kaur, Rupinder; Mazzoni, Valerio; Ometto, Lino; Grassi, Alberto; Gottardello, Angela; Rota-Stabelli, Omar; Anfora, Gianfranco</t>
  </si>
  <si>
    <t>Multiple lines of evidence for reproductive winter diapause in the invasive pest Drosophila suzukii: useful clues for control strategies</t>
  </si>
  <si>
    <t>Rota-Stabelli, Omar/G-8477-2011; Kaur, Rupinder/K-4709-2019; Ometto, Lino/C-3609-2008</t>
  </si>
  <si>
    <t>Rota-Stabelli, Omar/0000-0002-0030-7788; Kaur, Rupinder/0000-0002-2132-8107; Ometto, Lino/0000-0002-2679-625X; Rossi Stacconi, Marco Valerio/0000-0001-8291-3660; ANFORA, Gianfranco/0000-0003-2545-1409</t>
  </si>
  <si>
    <t>10.1007/s10340-016-0753-8</t>
  </si>
  <si>
    <t>WOS:000379804000009</t>
  </si>
  <si>
    <t>Wallingford, AK; Lee, JC; Loeb, GM</t>
  </si>
  <si>
    <t>Wallingford, Anna K.; Lee, Jana C.; Loeb, Gregory M.</t>
  </si>
  <si>
    <t>The influence of temperature and photoperiod on the reproductive diapause and cold tolerance of spotted-wing drosophila, Drosophila suzukii</t>
  </si>
  <si>
    <t>10.1111/eea.12443</t>
  </si>
  <si>
    <t>WOS:000378637400005</t>
  </si>
  <si>
    <t>Slotsbo, S; Sorensen, JG; Holmstrup, M; Kostal, V; Kellermann, V; Overgaard, J</t>
  </si>
  <si>
    <t>Slotsbo, Stine; Sorensen, Jesper G.; Holmstrup, Martin; Kostal, Vladimir; Kellermann, Vanessa; Overgaard, Johannes</t>
  </si>
  <si>
    <t>Tropical to subpolar gradient in phospholipid composition suggests adaptive tuning of biological membrane function in drosophilids</t>
  </si>
  <si>
    <t>Kostal, Vladimir/G-6688-2014; Overgaard, Johannes/I-7493-2013; Sorensen, Jesper Givskov/J-3190-2013; Holmstrup, Martin/E-8731-2017; Slotsbo, Stine/K-3021-2013</t>
  </si>
  <si>
    <t>Kostal, Vladimir/0000-0002-4994-5123; Overgaard, Johannes/0000-0002-2851-4551; Sorensen, Jesper Givskov/0000-0002-9149-3626; Holmstrup, Martin/0000-0001-8395-6582; Slotsbo, Stine/0000-0001-9974-0014</t>
  </si>
  <si>
    <t>10.1111/1365-2435.12568</t>
  </si>
  <si>
    <t>WOS:000375941800010</t>
  </si>
  <si>
    <t>Kang, DS; Cotten, MA; Denlinger, DL; Sim, C</t>
  </si>
  <si>
    <t>Kang, David S.; Cotten, Michael A.; Denlinger, David L.; Sim, Cheolho</t>
  </si>
  <si>
    <t>Comparative Transcriptomics Reveals Key Gene Expression Differences between Diapausing and Non-Diapausing Adults of Culex pipiens</t>
  </si>
  <si>
    <t>e0154892</t>
  </si>
  <si>
    <t>10.1371/journal.pone.0154892</t>
  </si>
  <si>
    <t>WOS:000375212600073</t>
  </si>
  <si>
    <t>Bergland, AO; Tobler, R; Gonzalez, J; Schmidt, P; Petrov, D</t>
  </si>
  <si>
    <t>Bergland, Alan O.; Tobler, Ray; Gonzalez, Josefa; Schmidt, Paul; Petrov, Dmitri</t>
  </si>
  <si>
    <t>Secondary contact and local adaptation contribute to genome-wide patterns of clinal variation in Drosophila melanogaster</t>
  </si>
  <si>
    <t>/0000-0001-9824-027X; Tobler, Ray/0000-0002-4603-1473</t>
  </si>
  <si>
    <t>10.1111/mec.13455</t>
  </si>
  <si>
    <t>WOS:000371433400010</t>
  </si>
  <si>
    <t>Garantonakis, N; Varikou, K; Birouraki, A</t>
  </si>
  <si>
    <t>Garantonakis, N.; Varikou, K.; Birouraki, A.</t>
  </si>
  <si>
    <t>Spread of Drosophila suzukii in orchards of Crete</t>
  </si>
  <si>
    <t>varikou, Kyriaki/0000-0002-4120-8006</t>
  </si>
  <si>
    <t>10.1127/entomologia/2016/0261</t>
  </si>
  <si>
    <t>WOS:000382904900006</t>
  </si>
  <si>
    <t>Stephens, AR; Asplen, MK; Hutchison, WD; Venette, RC</t>
  </si>
  <si>
    <t>Stephens, A. R.; Asplen, M. K.; Hutchison, W. D.; Venette, R. C.</t>
  </si>
  <si>
    <t>Cold Hardiness of Winter-Acclimated Drosophila suzukii (Diptera: Drosophilidae) Adults</t>
  </si>
  <si>
    <t>10.1093/ee/nvv134</t>
  </si>
  <si>
    <t>WOS:000366838700018</t>
  </si>
  <si>
    <t>Wadsworth, CB; Dopman, EB</t>
  </si>
  <si>
    <t>Wadsworth, Crista B.; Dopman, Erik B.</t>
  </si>
  <si>
    <t>Transcriptome profiling reveals mechanisms for the evolution of insect seasonality</t>
  </si>
  <si>
    <t>10.1242/jeb.126136</t>
  </si>
  <si>
    <t>WOS:000365342100015</t>
  </si>
  <si>
    <t>Michels-Boyce, M; Zani, PA</t>
  </si>
  <si>
    <t>Michels-Boyce, Madeline; Zani, Peter A.</t>
  </si>
  <si>
    <t>Lack of supercooling evolution related to winter severity in a lizard</t>
  </si>
  <si>
    <t>10.1016/j.jtherbio.2015.08.007</t>
  </si>
  <si>
    <t>WOS:000366342200010</t>
  </si>
  <si>
    <t>Ryzhkova, MV; Lopatina, EB</t>
  </si>
  <si>
    <t>Ryzhkova, M. V.; Lopatina, E. B.</t>
  </si>
  <si>
    <t>Plasticity of the thermal developmental reaction norms in the european peacock butterfly Inachis io (Lepidoptera, Nymphalidae)</t>
  </si>
  <si>
    <t>10.1134/S0022093015030076</t>
  </si>
  <si>
    <t>WOS:000358802200007</t>
  </si>
  <si>
    <t>Serruys, M; Van Dyck, H</t>
  </si>
  <si>
    <t>Serruys, Melanie; Van Dyck, Hans</t>
  </si>
  <si>
    <t>Development, survival, and phenotypic plasticity in anthropogenic landscapes: trade-offs between offspring quantity and quality in the nettle-feeding peacock butterfly</t>
  </si>
  <si>
    <t>10.1007/s00442-014-3016-5</t>
  </si>
  <si>
    <t>WOS:000342205600007</t>
  </si>
  <si>
    <t>Beniz, B; Vandygriff, J; Jensen, C; Coleman, T; Maloney, P; Smith, S; Grady, A; Schen-Langenheim, G</t>
  </si>
  <si>
    <t>Beniz, Barbara; Vandygriff, James; Jensen, Camille; Coleman, Tom; Maloney, Patricia; Smith, Sheri; Grady, Amanda; Schen-Langenheim, Greta</t>
  </si>
  <si>
    <t>Mountain Pine Beetle Voltinism and Life History Characteristics across Latitudinal and Elevational Gradients in the Western United States</t>
  </si>
  <si>
    <t>FOREST SCIENCE</t>
  </si>
  <si>
    <t>0015-749X</t>
  </si>
  <si>
    <t>1938-3738</t>
  </si>
  <si>
    <t>10.5849/forsci.13-056</t>
  </si>
  <si>
    <t>WOS:000337662300003</t>
  </si>
  <si>
    <t>Overgaard, J; Kearney, MR; Hoffmann, AA</t>
  </si>
  <si>
    <t>Overgaard, Johannes; Kearney, Michael R.; Hoffmann, Ary A.</t>
  </si>
  <si>
    <t>Sensitivity to thermal extremes in Australian Drosophila implies similar impacts of climate change on the distribution of widespread and tropical species</t>
  </si>
  <si>
    <t>Kearney, Michael/R-3404-2017; Overgaard, Johannes/I-7493-2013; Hoffmann, Ary/C-2961-2011; Hoffmann, Ary/R-2972-2019</t>
  </si>
  <si>
    <t>Kearney, Michael/0000-0002-3349-8744; Overgaard, Johannes/0000-0002-2851-4551; Hoffmann, Ary/0000-0001-9497-7645</t>
  </si>
  <si>
    <t>10.1111/gcb.12521</t>
  </si>
  <si>
    <t>WOS:000336482700004</t>
  </si>
  <si>
    <t>Mockett, RJ; Matsumoto, Y</t>
  </si>
  <si>
    <t>Mockett, Robin J.; Matsumoto, Yuri</t>
  </si>
  <si>
    <t>Effect of Prolonged Coldness on Survival and Fertility of Drosophila melanogaster</t>
  </si>
  <si>
    <t>e92228</t>
  </si>
  <si>
    <t>10.1371/journal.pone.0092228</t>
  </si>
  <si>
    <t>WOS:000332858400154</t>
  </si>
  <si>
    <t>Isobe, K; Takahashi, A; Tamura, K</t>
  </si>
  <si>
    <t>Isobe, Kotoha; Takahashi, Aya; Tamura, Koichiro</t>
  </si>
  <si>
    <t>Cold tolerance and metabolic rate increased by cold acclimation in Drosophila albomicans from natural populations</t>
  </si>
  <si>
    <t>Tamura, Koichiro/D-7572-2015</t>
  </si>
  <si>
    <t>Tamura, Koichiro/0000-0001-7189-5399; Takahashi, Aya/0000-0002-8391-7417</t>
  </si>
  <si>
    <t>10.1266/ggs.88.289</t>
  </si>
  <si>
    <t>WOS:000336562400003</t>
  </si>
  <si>
    <t>Parkash, R; Ranga, P</t>
  </si>
  <si>
    <t>Parkash, Ravi; Ranga, Poonam</t>
  </si>
  <si>
    <t>Divergence for tolerance to thermal-stress related traits in two Drosophila species of immigrans group</t>
  </si>
  <si>
    <t>10.1016/j.jtherbio.2013.05.004</t>
  </si>
  <si>
    <t>WOS:000325043800006</t>
  </si>
  <si>
    <t>Merz, C; Catchen, JM; Hanson-Smith, V; Emerson, KJ; Bradshaw, WE; Holzapfel, CM</t>
  </si>
  <si>
    <t>Merz, Clayton; Catchen, Julian M.; Hanson-Smith, Victor; Emerson, Kevin J.; Bradshaw, William E.; Holzapfel, Christina M.</t>
  </si>
  <si>
    <t>Replicate Phylogenies and Post-Glacial Range Expansion of the Pitcher-Plant Mosquito, Wyeomyia smithii, in North America</t>
  </si>
  <si>
    <t>Catchen, Julian/D-9795-2016</t>
  </si>
  <si>
    <t>e72262</t>
  </si>
  <si>
    <t>10.1371/journal.pone.0072262</t>
  </si>
  <si>
    <t>WOS:000324856500015</t>
  </si>
  <si>
    <t>Fox, AF; Reberg-Horton, SC; Orr, DB; Moorman, CE; Frank, SD</t>
  </si>
  <si>
    <t>Fox, Aaron F.; Reberg-Horton, S. Chris; Orr, David B.; Moorman, Christopher E.; Frank, Steven D.</t>
  </si>
  <si>
    <t>Crop and field border effects on weed seed predation in the southeastern US coastal plain</t>
  </si>
  <si>
    <t>Reberg-Horton, S. Chris/0000-0001-5002-106X</t>
  </si>
  <si>
    <t>10.1016/j.agee.2013.06.006</t>
  </si>
  <si>
    <t>WOS:000325122700008</t>
  </si>
  <si>
    <t>Flatt, T; Amdam, GV; Kirkwood, TBL; Omholt, SW</t>
  </si>
  <si>
    <t>Flatt, Thomas; Amdam, Gro V.; Kirkwood, Thomas B. L.; Omholt, Stig W.</t>
  </si>
  <si>
    <t>LIFE-HISTORY EVOLUTION AND THE POLYPHENIC REGULATION OF SOMATIC MAINTENANCE AND SURVIVAL</t>
  </si>
  <si>
    <t>Flatt, Thomas/AAE-7329-2019</t>
  </si>
  <si>
    <t>Flatt, Thomas/0000-0002-5990-1503</t>
  </si>
  <si>
    <t>1539-7718</t>
  </si>
  <si>
    <t>10.1086/671484</t>
  </si>
  <si>
    <t>WOS:000330033600002</t>
  </si>
  <si>
    <t>Jung, MP; Kim, KH; Lee, SG; Park, HH</t>
  </si>
  <si>
    <t>Jung, Myung-Pyo; Kim, Kwang-Ho; Lee, Sang-Guei; Park, Hong-Hyun</t>
  </si>
  <si>
    <t>Effect of climate change on the occurrence of overwintered moths of orchards in South Korea</t>
  </si>
  <si>
    <t>10.1111/1748-5967.12016</t>
  </si>
  <si>
    <t>WOS:000319342300006</t>
  </si>
  <si>
    <t>Wu, SB; Wang, MQ</t>
  </si>
  <si>
    <t>Wu, Sheng-Bing; Wang, Man-Qun</t>
  </si>
  <si>
    <t>Sexual differences in Helicoverpa armigera (Hubner) (Lepidoptera: Noctuidae) as influenced by photoperiod and temperature</t>
  </si>
  <si>
    <t>ORIENTAL INSECTS</t>
  </si>
  <si>
    <t>0030-5316</t>
  </si>
  <si>
    <t>10.1080/00305316.2012.738138</t>
  </si>
  <si>
    <t>WOS:000319171500001</t>
  </si>
  <si>
    <t>Naya, DE; Spangenberg, L; Naya, H; Bozinovic, F</t>
  </si>
  <si>
    <t>Naya, Daniel E.; Spangenberg, Lucia; Naya, Hugo; Bozinovic, Francisco</t>
  </si>
  <si>
    <t>Latitudinal Patterns in Rodent Metabolic Flexibility</t>
  </si>
  <si>
    <t>E172</t>
  </si>
  <si>
    <t>E179</t>
  </si>
  <si>
    <t>10.1086/665646</t>
  </si>
  <si>
    <t>WOS:000304354600001</t>
  </si>
  <si>
    <t>Cini, A; Ioriatti, C; Anfora, G</t>
  </si>
  <si>
    <t>Cini, Alessandro; Ioriatti, Claudio; Anfora, Gianfranco</t>
  </si>
  <si>
    <t>A review of the invasion of Drosophila suzukii in Europe and a draft research agenda for integrated pest management</t>
  </si>
  <si>
    <t>Cini, Alessandro/A-4156-2009; ioriatti, claudio/H-5938-2019</t>
  </si>
  <si>
    <t>Cini, Alessandro/0000-0003-0355-2188; ioriatti, claudio/0000-0002-8919-9217; ANFORA, Gianfranco/0000-0003-2545-1409</t>
  </si>
  <si>
    <t>WOS:000304223700022</t>
  </si>
  <si>
    <t>Miller, WE</t>
  </si>
  <si>
    <t>Miller, William E.</t>
  </si>
  <si>
    <t>TEMPERATURE-DEPENDENT DEVELOPMENT IN CAPITAL-BREEDING LEPIDOPTERA</t>
  </si>
  <si>
    <t>10.18473/lepi.v65i4.a3</t>
  </si>
  <si>
    <t>WOS:000297892400003</t>
  </si>
  <si>
    <t>Ragland, GJ; Egan, SP; Feder, JL; Berlocher, SH; Hahn, DA</t>
  </si>
  <si>
    <t>Ragland, Gregory J.; Egan, Scott P.; Feder, Jeffrey L.; Berlocher, Stewart H.; Hahn, Daniel A.</t>
  </si>
  <si>
    <t>Developmental trajectories of gene expression reveal candidates for diapause termination: a key life-history transition in the apple maggot fly Rhagoletis pomonella</t>
  </si>
  <si>
    <t>10.1242/jeb.061085</t>
  </si>
  <si>
    <t>WOS:000296807200014</t>
  </si>
  <si>
    <t>Dalton, DT; Walton, VM; Shearer, PW; Walsh, DB; Caprile, J; Isaacs, R</t>
  </si>
  <si>
    <t>Dalton, Daniel T.; Walton, Vaughn M.; Shearer, Peter W.; Walsh, Douglas B.; Caprile, Janet; Isaacs, Rufus</t>
  </si>
  <si>
    <t>Laboratory survival of Drosophila suzukii under simulated winter conditions of the Pacific Northwest and seasonal field trapping in five primary regions of small and stone fruit production in the United States</t>
  </si>
  <si>
    <t>Isaacs, Rufus/AAF-4646-2019; Dalton, Daniel/X-5783-2019</t>
  </si>
  <si>
    <t xml:space="preserve">Isaacs, Rufus/0000-0001-7523-4643; </t>
  </si>
  <si>
    <t>10.1002/ps.2280</t>
  </si>
  <si>
    <t>WOS:000296427600004</t>
  </si>
  <si>
    <t>Overgaard, J; Kristensen, TN; Mitchell, KA; Hoffmann, AA</t>
  </si>
  <si>
    <t>Overgaard, Johannes; Kristensen, Torsten N.; Mitchell, Katherine A.; Hoffmann, Ary A.</t>
  </si>
  <si>
    <t>Thermal Tolerance in Widespread and Tropical Drosophila Species: Does Phenotypic Plasticity Increase with Latitude?</t>
  </si>
  <si>
    <t>Kristensen, Torsten/C-5031-2015; Mitchell, Katherine/K-4725-2012; Hoffmann, Ary/C-2961-2011; Overgaard, Johannes/I-7493-2013; Hoffmann, Ary/R-2972-2019</t>
  </si>
  <si>
    <t>Kristensen, Torsten/0000-0001-6204-8753; Mitchell, Katherine/0000-0001-7049-0680; Overgaard, Johannes/0000-0002-2851-4551; Hoffmann, Ary/0000-0001-9497-7645</t>
  </si>
  <si>
    <t>S80</t>
  </si>
  <si>
    <t>S96</t>
  </si>
  <si>
    <t>10.1086/661780</t>
  </si>
  <si>
    <t>WOS:000296028500006</t>
  </si>
  <si>
    <t>Naya, DE; Catalan, T; Artacho, P; Gaitan-Espitia, JD; Nespolo, RF</t>
  </si>
  <si>
    <t>Naya, Daniel E.; Catalan, Tamara; Artacho, Paulina; Diego Gaitan-Espitia, Juan; Nespolo, Roberto F.</t>
  </si>
  <si>
    <t>Exploring the functional association between physiological plasticity, climatic variability, and geographical latitude: lessons from land snails</t>
  </si>
  <si>
    <t>Nespolo, Roberto/D-5601-2015; Gaitan-Espitia, Juan Diego/A-9945-2012; Nespolo, Roberto/D-5601-2015</t>
  </si>
  <si>
    <t>Nespolo, Roberto/0000-0001-9337-0606; Gaitan-Espitia, Juan Diego/0000-0001-8781-5736; Nespolo, Roberto/0000-0003-0825-9618</t>
  </si>
  <si>
    <t>WOS:000302441700007</t>
  </si>
  <si>
    <t>Strachan, LA; Tarnowski-Garner, HE; Marshall, KE; Sinclair, BJ</t>
  </si>
  <si>
    <t>Strachan, Lauren A.; Tarnowski-Garner, Heather E.; Marshall, Katie E.; Sinclair, Brent J.</t>
  </si>
  <si>
    <t>The Evolution of Cold Tolerance in Drosophila Larvae</t>
  </si>
  <si>
    <t>Marshall, Katie/A-8200-2013</t>
  </si>
  <si>
    <t>Sinclair, Brent/0000-0002-8191-9910; Marshall, Katie/0000-0002-6991-4957</t>
  </si>
  <si>
    <t>10.1086/657147</t>
  </si>
  <si>
    <t>WOS:000286421300004</t>
  </si>
  <si>
    <t>Emerson, KJ; Merz, CR; Catchen, JM; Hohenlohe, PA; Cresko, WA; Bradshaw, WE; Holzapfel, CM</t>
  </si>
  <si>
    <t>Emerson, Kevin J.; Merz, Clayton R.; Catchen, Julian M.; Hohenlohe, Paul A.; Cresko, William A.; Bradshaw, William E.; Holzapfel, Christina M.</t>
  </si>
  <si>
    <t>Resolving postglacial phylogeography using high-throughput sequencing</t>
  </si>
  <si>
    <t>Hohenlohe, Paul/AAE-7744-2019; Catchen, Julian/D-9795-2016; Cresko, William/H-4010-2014</t>
  </si>
  <si>
    <t>Hohenlohe, Paul/0000-0002-7616-0161; Emerson, Kevin/0000-0003-3283-0693; Cresko, William/0000-0002-3496-8074</t>
  </si>
  <si>
    <t>10.1073/pnas.1006538107</t>
  </si>
  <si>
    <t>WOS:000281799000041</t>
  </si>
  <si>
    <t>Tagaya, J; Numata, H; Goto, SG</t>
  </si>
  <si>
    <t>Tagaya, Jun; Numata, Hideharu; Goto, Shin G.</t>
  </si>
  <si>
    <t>Sexual difference in the photoperiodic induction of pupal diapause in the flesh fly Sarcophaga similis</t>
  </si>
  <si>
    <t>10.1111/j.1479-8298.2010.00394.x</t>
  </si>
  <si>
    <t>WOS:000282222400006</t>
  </si>
  <si>
    <t>Westwood, AR; Blair, D</t>
  </si>
  <si>
    <t>Westwood, A. R.; Blair, D.</t>
  </si>
  <si>
    <t>Effect of Regional Climate Warming on the Phenology of Butterflies in Boreal Forests in Manitoba, Canada</t>
  </si>
  <si>
    <t>10.1603/EN09143</t>
  </si>
  <si>
    <t>WOS:000280654500007</t>
  </si>
  <si>
    <t>Mitsui, H; Beppu, K; Kimura, MT</t>
  </si>
  <si>
    <t>Mitsui, Hideyuki; Beppu, Katsura; Kimura, Masahito T.</t>
  </si>
  <si>
    <t>Seasonal life cycles and resource uses of flower- and fruit-feeding drosophilid flies (Diptera: Drosophilidae) in central Japan</t>
  </si>
  <si>
    <t>10.1111/j.1479-8298.2010.00372.x</t>
  </si>
  <si>
    <t>WOS:000275917900007</t>
  </si>
  <si>
    <t>Graham-Taylor, LG; Stubbs, AE; Brooke, MD</t>
  </si>
  <si>
    <t>Graham-Taylor, Lyn G.; Stubbs, Alan E.; Brooke, M. de L.</t>
  </si>
  <si>
    <t>Changes in phenology of hoverflies in a central England garden</t>
  </si>
  <si>
    <t>10.1111/j.1752-4598.2008.00034.x</t>
  </si>
  <si>
    <t>WOS:000262759400005</t>
  </si>
  <si>
    <t>Uchida, K; Goto, C; Mukawa, S; Mitsunaga, T; Suzuki, Y</t>
  </si>
  <si>
    <t>Uchida, Kazuhide; Goto, Chie; Mukawa, Shigeyuki; Mitsunaga, Takayuki; Suzuki, Yoshito</t>
  </si>
  <si>
    <t>Discrimination among Larval Instars in Helicoverpa armigera (Hubner) (Lepidoptera: Noctuidae) Based on Head-Capsule Width.</t>
  </si>
  <si>
    <t>10.1303/jjaez.2009.157</t>
  </si>
  <si>
    <t>WOS:000274003600003</t>
  </si>
  <si>
    <t>Naya, DE; Bozinovic, F; Karasov, WH</t>
  </si>
  <si>
    <t>Naya, Daniel E.; Bozinovic, Francisco; Karasov, William H.</t>
  </si>
  <si>
    <t>Latitudinal trends in digestive flexibility: Testing the climatic variability hypothesis with data on the intestinal length of rodents</t>
  </si>
  <si>
    <t>E122</t>
  </si>
  <si>
    <t>E134</t>
  </si>
  <si>
    <t>10.1086/590957</t>
  </si>
  <si>
    <t>WOS:000259213600015</t>
  </si>
  <si>
    <t>Milne, MA; Grefe, NA; Waller, DA</t>
  </si>
  <si>
    <t>Milne, Marc A.; Grefe, Norman A., III; Waller, Deborah A.</t>
  </si>
  <si>
    <t>Colonization and development of the Asian tiger mosquito (Aedes albopictus) in the purple pitcher plant (Sarracenia purpurea)</t>
  </si>
  <si>
    <t>10.1674/0003-0031(2008)160[110:CADOTA]2.0.CO;2</t>
  </si>
  <si>
    <t>WOS:000257553400010</t>
  </si>
  <si>
    <t>The effect of fluctuating temperatures on ectotherm life-history traits: comparisons among geographic populations of Wyeomyia smithii</t>
  </si>
  <si>
    <t>WOS:000253464000003</t>
  </si>
  <si>
    <t>Milton, CC; Partridge, L</t>
  </si>
  <si>
    <t>Milton, Claire C.; Partridge, Linda</t>
  </si>
  <si>
    <t>Brief carbon dioxide exposure blocks heat hardening but not cold acclimation in Drosophila melanogaster</t>
  </si>
  <si>
    <t>Partridge, Linda/A-5501-2010; Partridge, Linda/E-7342-2015</t>
  </si>
  <si>
    <t>Partridge, Linda/0000-0001-9615-0094</t>
  </si>
  <si>
    <t>10.1016/j.jinsphys.2007.08.001</t>
  </si>
  <si>
    <t>WOS:000252908300004</t>
  </si>
  <si>
    <t>Udaka, H; Mori, M; Goto, SG; Numata, H</t>
  </si>
  <si>
    <t>Udaka, Hiroko; Mori, Midori; Goto, Shin G.; Numata, Hideharu</t>
  </si>
  <si>
    <t>Seasonal reproductive cycle in relation to tolerance to high temperatures in the terrestrial slug Lehmannia valentiana</t>
  </si>
  <si>
    <t>10.1111/j.1744-7410.2007.00085.x</t>
  </si>
  <si>
    <t>WOS:000248912400005</t>
  </si>
  <si>
    <t>Development times under long- and short-day conditions in the Kanzawa spider mite Tetranychus kanzawai (Acari : Tetranychidae)</t>
  </si>
  <si>
    <t>10.1007/s10493-005-6649-6</t>
  </si>
  <si>
    <t>WOS:000231422200004</t>
  </si>
  <si>
    <t>Zani, PA; Swanson, SET; Corbin, D; Cohnstaedt, LW; Agotsch, MD; Bradshaw, WE; Holzapfel, CM</t>
  </si>
  <si>
    <t>Geographic variation in tolerance of transient thermal stress in the mosquito Wyeomyia smithiii</t>
  </si>
  <si>
    <t>10.1890/04-1248</t>
  </si>
  <si>
    <t>WOS:000228960000016</t>
  </si>
  <si>
    <t>Barron, MC; Wratten, SD; Barlow, ND</t>
  </si>
  <si>
    <t>Phenology and parasitism of the red admiral butterfly Bassaris gonerilla (Lepidoptera : Nymphalidae)</t>
  </si>
  <si>
    <t>Wratten, Steve/J-3467-2013</t>
  </si>
  <si>
    <t>Wratten, Steve/0000-0002-5168-8277</t>
  </si>
  <si>
    <t>WOS:000223581700010</t>
  </si>
  <si>
    <t>Greenberg, AJ; Moran, JR; Coyne, JA; Wu, CI</t>
  </si>
  <si>
    <t>Ecological adaptation during incipient speciation revealed by precise gene replacement</t>
  </si>
  <si>
    <t>Greenberg, Anthony/0000-0003-3296-5811</t>
  </si>
  <si>
    <t>10.1126/science.1090432</t>
  </si>
  <si>
    <t>WOS:000186970100045</t>
  </si>
  <si>
    <t>Prigent, S; Renard, E; Cariou, ML</t>
  </si>
  <si>
    <t>Electrophoretic mobility of amylase in Drosophilids indicates adaptation to ecological diversity</t>
  </si>
  <si>
    <t>10.1023/A:1026071317995</t>
  </si>
  <si>
    <t>WOS:000185826700004</t>
  </si>
  <si>
    <t>Anderson, AR; Collinge, JE; Hoffmann, AA; Kellett, M; McKechnie, SW</t>
  </si>
  <si>
    <t>Thermal tolerance trade-offs associated with the right arm of chromosome 3 and marked by the hsr-omega gene in Drosophila melanogaster</t>
  </si>
  <si>
    <t>Hoffmann, Ary/R-2972-2019; Anderson, Alisha R/C-1499-2008; Hoffmann, Ary/C-2961-2011</t>
  </si>
  <si>
    <t xml:space="preserve">Hoffmann, Ary/0000-0001-9497-7645; Anderson, Alisha R/0000-0001-7013-116X; </t>
  </si>
  <si>
    <t>10.1038/sj.hdy.6800220</t>
  </si>
  <si>
    <t>WOS:000181543000013</t>
  </si>
  <si>
    <t>Ellison, AM; Gotelli, NJ; Brewer, JS; Cochran-Stafira, DL; Kneitel, JM; Miller, TE; Worley, AC; Zamora, R</t>
  </si>
  <si>
    <t>Caswell, H</t>
  </si>
  <si>
    <t>The evolutionary ecology of carnivorous plants</t>
  </si>
  <si>
    <t>ADVANCES IN ECOLOGICAL RESEARCH, VOL 33</t>
  </si>
  <si>
    <t>Advances in Ecological Research</t>
  </si>
  <si>
    <t>Ellison, Aaron/0000-0003-4151-6081; Kneitel, Jamie/0000-0002-7841-1198; Zamora Rodriguez, Regino/0000-0002-5049-9968</t>
  </si>
  <si>
    <t>0-12-013933-2</t>
  </si>
  <si>
    <t>10.1016/S0065-2504(03)33009-0</t>
  </si>
  <si>
    <t>WOS:000180930000001</t>
  </si>
  <si>
    <t>Bouletreau-Merle, J; Fouillet, P; Varaldi, J</t>
  </si>
  <si>
    <t>Divergent strategies in low temperature environment for the sibling species Drosophila melanogaster and D-simulans: overwintering in extension border areas of France and comparison with African populations</t>
  </si>
  <si>
    <t>varaldi, julien/0000-0002-2100-1542</t>
  </si>
  <si>
    <t>10.1023/B:EVEC.0000005632.21186.21</t>
  </si>
  <si>
    <t>WOS:000186840700006</t>
  </si>
  <si>
    <t>Bubliy, OA; Riihimaa, A; Norry, FM; Loeschcke, V</t>
  </si>
  <si>
    <t>Variation in resistance and acclimation to low-temperature stress among three geographical strains of Drosophila melanogaster</t>
  </si>
  <si>
    <t>PII S0306-4565(01)00098-5</t>
  </si>
  <si>
    <t>10.1016/S0306-4565(01)00098-5</t>
  </si>
  <si>
    <t>WOS:000177739300002</t>
  </si>
  <si>
    <t>Stillman, JH</t>
  </si>
  <si>
    <t>Causes and consequences of thermal tolerance limits in rocky intertidal porcelain crabs, genus Petrolisthes</t>
  </si>
  <si>
    <t>JAN 02-07, 2002</t>
  </si>
  <si>
    <t>ANAHEIM, CALIFORNIA</t>
  </si>
  <si>
    <t>10.1093/icb/42.4.790</t>
  </si>
  <si>
    <t>WOS:000180793500011</t>
  </si>
  <si>
    <t>Harrison, BA; Whitt, PB; Cope, SE; Payne, GR; Rankin, SE; Bohn, LJ; Stell, FM; Neely, CJ</t>
  </si>
  <si>
    <t>Mosquitoes (Diptera : Culicidae) collected near the Great Dismal Swamp: New state records, notes on certain species, and a revised checklist for Virginia</t>
  </si>
  <si>
    <t>WOS:000176642900013</t>
  </si>
  <si>
    <t>Holzapfel, CM; Bradshaw, WE</t>
  </si>
  <si>
    <t>Protandry: The relationship between emergence time and male fitness in the pitcher-plant mosquito</t>
  </si>
  <si>
    <t>10.1890/0012-9658(2002)083[0607:PTRBET]2.0.CO;2</t>
  </si>
  <si>
    <t>WOS:000173967500003</t>
  </si>
  <si>
    <t>Bouletreau-Merle, J; Fouillet, P</t>
  </si>
  <si>
    <t>How to overwinter and be a founder: egg-retention phenotypes and mating status in Drosophila melanogaster</t>
  </si>
  <si>
    <t>10.1023/A:1020216230976</t>
  </si>
  <si>
    <t>WOS:000177983000001</t>
  </si>
  <si>
    <t>Gibert, P; Moreteau, B; Petavy, G; Karan, D; David, JR</t>
  </si>
  <si>
    <t>Chill-coma tolerance, a major climatic adaptation among Drosophila species</t>
  </si>
  <si>
    <t>10.1554/0014-3820(2001)055[1063:CCTAMC]2.0.CO;2</t>
  </si>
  <si>
    <t>WOS:000169403100022</t>
  </si>
  <si>
    <t>Gibert, P; Huey, RB</t>
  </si>
  <si>
    <t>Chill-coma temperature in Drosophila: Effects of developmental temperature, latitude, and phylogeny</t>
  </si>
  <si>
    <t>Huey, Raymond B./F-1597-2010</t>
  </si>
  <si>
    <t>Huey, Raymond/0000-0002-4962-8670; Gibert, Patricia/0000-0002-9461-6820</t>
  </si>
  <si>
    <t>10.1086/320429</t>
  </si>
  <si>
    <t>WOS:000169015000014</t>
  </si>
  <si>
    <t>Misener, SR; Chen, CP; Walker, VK</t>
  </si>
  <si>
    <t>Cold tolerance and proline metabolic gene expression in Drosophila melanogaster</t>
  </si>
  <si>
    <t>APR-MAY</t>
  </si>
  <si>
    <t>10.1016/S0022-1910(00)00141-4</t>
  </si>
  <si>
    <t>WOS:000167513900010</t>
  </si>
  <si>
    <t>Choi, KH; Kim, SR; Cho, ES; Yang, WJ; Jin, BR; Takeda, M; Shon, HD</t>
  </si>
  <si>
    <t>Developmental and life history characteristics of the oyster mushroom fly, Coboldia fuscipes (Diptera : Scatopsidae)</t>
  </si>
  <si>
    <t>10.1303/aez.2000.495</t>
  </si>
  <si>
    <t>WOS:000165593600010</t>
  </si>
  <si>
    <t>Petersen, RL; Faust, A; Nagawa, J; Thomas, C; Vilmenay, A</t>
  </si>
  <si>
    <t>Foreign mosquito survivorship in the pitcher plant Sarracenia purpurea - the role of the pitcher-plant midge Metriocnemus knabi</t>
  </si>
  <si>
    <t>10.1023/A:1004141401022</t>
  </si>
  <si>
    <t>WOS:000166501600003</t>
  </si>
  <si>
    <t>Roy, DB; Sparks, TH</t>
  </si>
  <si>
    <t>Phenology of British butterflies and climate change</t>
  </si>
  <si>
    <t>Roy, David/A-6619-2009</t>
  </si>
  <si>
    <t>Roy, David/0000-0002-5147-0331; Sparks, Tim/0000-0003-4382-7051</t>
  </si>
  <si>
    <t>10.1046/j.1365-2486.2000.00322.x</t>
  </si>
  <si>
    <t>WOS:000087420300004</t>
  </si>
  <si>
    <t>Kemp, DJ</t>
  </si>
  <si>
    <t>The basis of life-history plasticity in the tropical butterfly Hypolimnas bolina (L.) (Lepidoptera : Nymphalidae)</t>
  </si>
  <si>
    <t>Kemp, Darrell/0000-0002-5845-5513</t>
  </si>
  <si>
    <t>10.1071/ZO99062</t>
  </si>
  <si>
    <t>WOS:000085861400006</t>
  </si>
  <si>
    <t>Bryant, SR; Thomas, CD; Bale, JS</t>
  </si>
  <si>
    <t>Thermal ecology of gregarious and solitary nettle-feeding nymphalid butterfly larvae</t>
  </si>
  <si>
    <t>Thomas, Chris/A-1894-2012; Thomas, Chris/A-1460-2014</t>
  </si>
  <si>
    <t>10.1007/PL00008825</t>
  </si>
  <si>
    <t>WOS:000084946900001</t>
  </si>
  <si>
    <t>Jenkins, NL; Hoffmann, AA</t>
  </si>
  <si>
    <t>Limits to the southern border of Drosophila serrata: Cold resistance, heritable variation, and trade-offs</t>
  </si>
  <si>
    <t>10.2307/2640443</t>
  </si>
  <si>
    <t>WOS:000084703100016</t>
  </si>
  <si>
    <t>Mahmood, F; Crans, WJ</t>
  </si>
  <si>
    <t>Life history characteristics of Wyeomyia smithii from New Jersey</t>
  </si>
  <si>
    <t>WOS:000081229700005</t>
  </si>
  <si>
    <t>Goto, SG; Yoshida, KM; Kimura, MT</t>
  </si>
  <si>
    <t>Accumulation of Hsp70 mRNA under environmental stresses in diapausing and nondiapausing adults of Drosophila triauraria</t>
  </si>
  <si>
    <t>10.1016/S0022-1910(97)00143-1</t>
  </si>
  <si>
    <t>WOS:000075268800016</t>
  </si>
  <si>
    <t>Berrigan, D; Hoffmann, AA</t>
  </si>
  <si>
    <t>Correlations between measures of heat resistance and acclimation in two species of Drosophila and their hybrids</t>
  </si>
  <si>
    <t>10.1111/j.1095-8312.1998.tb00343.x</t>
  </si>
  <si>
    <t>WOS:000075640000002</t>
  </si>
  <si>
    <t>Bradshaw, WE; Armbruster, PA; Holzapfel, CM</t>
  </si>
  <si>
    <t>Fitness consequences of hibernal diapause in the pitcher-plant mosquito, Wyeomyia smithii</t>
  </si>
  <si>
    <t>10.1890/0012-9658(1998)079[1458:FCOHDI]2.0.CO;2</t>
  </si>
  <si>
    <t>WOS:000073841800028</t>
  </si>
  <si>
    <t>Lounibos, LP; Martin, EA; Duzak, D; Escher, RL</t>
  </si>
  <si>
    <t>Daylength and temperature control of predation, body size, and rate of increase in Toxorhynchites rutilus (Diptera : Culicidae)</t>
  </si>
  <si>
    <t>10.1093/aesa/91.3.308</t>
  </si>
  <si>
    <t>WOS:000074002600009</t>
  </si>
  <si>
    <t>Ohtsu, T; Kimura, MT; Katagiri, C</t>
  </si>
  <si>
    <t>How Drosophila species acquire cold tolerance - Qualitative changes of phospholipids</t>
  </si>
  <si>
    <t>EUROPEAN JOURNAL OF BIOCHEMISTRY</t>
  </si>
  <si>
    <t>0014-2956</t>
  </si>
  <si>
    <t>10.1046/j.1432-1327.1998.2520608.x</t>
  </si>
  <si>
    <t>WOS:000072617700034</t>
  </si>
  <si>
    <t>Nettle-feeding nymphalid butterflies: temperature, development and distribution</t>
  </si>
  <si>
    <t>Thomas, Chris/A-1460-2014; Thomas, Chris/A-1894-2012</t>
  </si>
  <si>
    <t>10.1046/j.1365-2311.1997.00082.x</t>
  </si>
  <si>
    <t>WOS:A1997YK36200004</t>
  </si>
  <si>
    <t>Band, HT</t>
  </si>
  <si>
    <t>Hecht, MK; MacIntyre, RJ; Clegg, MT</t>
  </si>
  <si>
    <t>Sympatry and niche shift among temperate zone Chymomyza (Diptera: Drosophilidae) and the mate recognition controversy</t>
  </si>
  <si>
    <t>EVOLUTIONARY BIOLOGY, VOL 29</t>
  </si>
  <si>
    <t>EVOLUTIONARY BIOLOGY-NEW YORK</t>
  </si>
  <si>
    <t>0071-3260</t>
  </si>
  <si>
    <t>0-306-45230-8</t>
  </si>
  <si>
    <t>WOS:A1996BF66L00006</t>
  </si>
  <si>
    <t>Kim, Y; Krafsur, ES; Bailey, TB; Zhao, SL</t>
  </si>
  <si>
    <t>Mode of inheritance of face fly diapause and its correlation with other developmental traits</t>
  </si>
  <si>
    <t>10.1111/j.1365-2311.1995.tb00468.x</t>
  </si>
  <si>
    <t>WOS:A1995TM08600008</t>
  </si>
  <si>
    <t>THE INFLUENCE OF ECLOSION TIMING ON WINTER SURVIVAL AND TRIACYLGLYCEROL ACCUMULATION IN 4 TEMPERATE SPECIES OF DROSOPHILA</t>
  </si>
  <si>
    <t>10.1111/j.1365-3032.1995.tb00008.x</t>
  </si>
  <si>
    <t>WOS:A1995TH68100008</t>
  </si>
  <si>
    <t>PETERSON, MA</t>
  </si>
  <si>
    <t>PHENOLOGICAL ISOLATION, GENE FLOW AND DEVELOPMENTAL DIFFERENCES AMONG LOW-ELEVATION AND HIGH-ELEVATION POPULATIONS OF EUPHILOTES-ENOPTES (LEPIDOPTERA, LYCAENIDAE)</t>
  </si>
  <si>
    <t>10.2307/2410269</t>
  </si>
  <si>
    <t>WOS:A1995RU67800006</t>
  </si>
  <si>
    <t>MATSUNAGA, K; TAKAHASHI, H; YOSHIDA, T; KIMURA, MT</t>
  </si>
  <si>
    <t>FEEDING, REPRODUCTIVE AND LOCOMOTOR ACTIVITIES IN DIAPAUSING AND NONDIAPAUSING ADULTS OF DROSOPHILA</t>
  </si>
  <si>
    <t>10.1007/BF02347658</t>
  </si>
  <si>
    <t>WOS:A1995QR17000009</t>
  </si>
  <si>
    <t>FINCH, CE; ROSE, MR</t>
  </si>
  <si>
    <t>HORMONES AND THE PHYSIOLOGICAL ARCHITECTURE OF LIFE-HISTORY EVOLUTION</t>
  </si>
  <si>
    <t>10.1086/418864</t>
  </si>
  <si>
    <t>WOS:A1995QR89100001</t>
  </si>
  <si>
    <t>THOMAS, JA; MOSS, D; POLLARD, E</t>
  </si>
  <si>
    <t>INCREASED FLUCTUATIONS OF BUTTERFLY POPULATIONS TOWARDS THE NORTHERN EDGES OF SPECIES RANGES</t>
  </si>
  <si>
    <t>10.1111/j.1600-0587.1994.tb00096.x</t>
  </si>
  <si>
    <t>WOS:A1994QA62800002</t>
  </si>
  <si>
    <t>HEARD, SB</t>
  </si>
  <si>
    <t>PITCHER-PLANT MIDGES AND MOSQUITOS - A PROCESSING CHAIN COMMENSALISM</t>
  </si>
  <si>
    <t>Heard, Stephen/C-2737-2012</t>
  </si>
  <si>
    <t>10.2307/1939625</t>
  </si>
  <si>
    <t>WOS:A1994PE26700013</t>
  </si>
  <si>
    <t>CHEN, CP; WALKER, VK</t>
  </si>
  <si>
    <t>COLD-SHOCK AND CHILLING TOLERANCE IN DROSOPHILA</t>
  </si>
  <si>
    <t>10.1016/0022-1910(94)90093-0</t>
  </si>
  <si>
    <t>WOS:A1994PC51600003</t>
  </si>
  <si>
    <t>BENJAMIN, SN; BRADSHAW, WE</t>
  </si>
  <si>
    <t>BODY-SIZE AND FLIGHT ACTIVITY EFFECTS ON MALE REPRODUCTIVE SUCCESS IN THE PITCHERPLANT MOSQUITO (DIPTERA, CULICIDAE)</t>
  </si>
  <si>
    <t>10.1093/aesa/87.3.331</t>
  </si>
  <si>
    <t>WOS:A1994NN19300009</t>
  </si>
  <si>
    <t>EIZAGUIRRE, M; LOPEZ, C; ASIN, L; ALBAJES, R</t>
  </si>
  <si>
    <t>THERMOPERIODISM, PHOTOPERIODISM AND SENSITIVE STAGE IN THE DIAPAUSE INDUCTION OF SESAMIA NONAGRIOIDES (LEPIDOPTERA, NOCTUIDAE)</t>
  </si>
  <si>
    <t>Eizaguirre, Matilde/B-4109-2011; Lopez, Carmen/K-9280-2014; Albajes, Ramon/A-7835-2011</t>
  </si>
  <si>
    <t xml:space="preserve">Lopez, Carmen/0000-0001-5447-009X; </t>
  </si>
  <si>
    <t>10.1016/0022-1910(94)90082-5</t>
  </si>
  <si>
    <t>WOS:A1994MX06800003</t>
  </si>
  <si>
    <t>ATKINSON, D</t>
  </si>
  <si>
    <t>Begon, M; Fitter, AH</t>
  </si>
  <si>
    <t>TEMPERATURE AND ORGANISM SIZE - A BIOLOGICAL LAW FOR ECTOTHERMS</t>
  </si>
  <si>
    <t>ADVANCES IN ECOLOGICAL RESEARCH, VOL 25</t>
  </si>
  <si>
    <t>Atkinson, David/Q-6933-2019; Atkinson, David/D-4664-2009</t>
  </si>
  <si>
    <t>Atkinson, David/0000-0002-9956-2454; Atkinson, David/0000-0002-9956-2454</t>
  </si>
  <si>
    <t>0-12-013925-1</t>
  </si>
  <si>
    <t>10.1016/S0065-2504(08)60212-3</t>
  </si>
  <si>
    <t>WOS:A1994BD99C00001</t>
  </si>
  <si>
    <t>MALE REPRODUCTIVE SUCCESS IN WYEOMYIA-SMITHII (DIPTERA, CULICIDAE)</t>
  </si>
  <si>
    <t>10.1093/aesa/86.5.594</t>
  </si>
  <si>
    <t>WOS:A1993MC44600008</t>
  </si>
  <si>
    <t>INCREASE IN COLD-SHOCK TOLERANCE BY SELECTION OF COLD RESISTANT LINES IN DROSOPHILA-MELANOGASTER</t>
  </si>
  <si>
    <t>10.1111/j.1365-2311.1993.tb01088.x</t>
  </si>
  <si>
    <t>WOS:A1993LX97400002</t>
  </si>
  <si>
    <t>HOFFMANN, AA; WATSON, M</t>
  </si>
  <si>
    <t>GEOGRAPHICAL VARIATION IN THE ACCLIMATION RESPONSES OF DROSOPHILA TO TEMPERATURE EXTREMES</t>
  </si>
  <si>
    <t>S93</t>
  </si>
  <si>
    <t>S113</t>
  </si>
  <si>
    <t>10.1086/285525</t>
  </si>
  <si>
    <t>WOS:A1993LX94500007</t>
  </si>
  <si>
    <t>KIMURA, MT; BEPPU, K</t>
  </si>
  <si>
    <t>CLIMATIC ADAPTATIONS IN THE DROSOPHILA-IMMIGRANS SPECIES GROUP - SEASONAL MIGRATION AND THERMAL TOLERANCE</t>
  </si>
  <si>
    <t>10.1111/j.1365-2311.1993.tb01195.x</t>
  </si>
  <si>
    <t>WOS:A1993LJ18200007</t>
  </si>
  <si>
    <t>KIMURA, MT; AWASAKI, T; OHTSU, T; SHIMADA, K</t>
  </si>
  <si>
    <t>SEASONAL-CHANGES IN GLYCOGEN AND TREHALOSE CONTENT IN RELATION TO WINTER SURVIVAL OF 4 TEMPERATE SPECIES OF DROSOPHILA</t>
  </si>
  <si>
    <t>10.1016/0022-1910(92)90098-X</t>
  </si>
  <si>
    <t>WOS:A1992JZ89400007</t>
  </si>
  <si>
    <t>SCHNEBEL, EM; GROSSFIELD, J</t>
  </si>
  <si>
    <t>TEMPERATURE EFFECTS ON PUPATION-HEIGHT RESPONSE IN 4 DROSOPHILA SPECIES GROUP TRIADS</t>
  </si>
  <si>
    <t>10.1016/0022-1910(92)90024-8</t>
  </si>
  <si>
    <t>WOS:A1992JT79000001</t>
  </si>
  <si>
    <t>DENNIS, RLH; SHREEVE, TG</t>
  </si>
  <si>
    <t>CLIMATIC-CHANGE AND THE BRITISH BUTTERFLY FAUNA - OPPORTUNITIES AND CONSTRAINTS</t>
  </si>
  <si>
    <t>10.1016/0006-3207(91)90002-Q</t>
  </si>
  <si>
    <t>WOS:A1991EJ04500001</t>
  </si>
  <si>
    <t>KNUTSON, AE; GILSTRAP, FE</t>
  </si>
  <si>
    <t>LIFE-TABLES AND POPULATION-DYNAMICS OF THE SOUTHWESTERN CORN-BORER (LEPIDOPTERA, PYRALIDAE) IN TEXAS CORN</t>
  </si>
  <si>
    <t>10.1093/ee/19.3.684</t>
  </si>
  <si>
    <t>WOS:A1990DK04800040</t>
  </si>
  <si>
    <t>MCCAULEY, DE; BREDEN, FJ; CHIPPENDALE, GM; MIHM, JA</t>
  </si>
  <si>
    <t>GENETIC DIFFERENTIATION OF POPULATIONS OF THE SOUTHWESTERN CORN-BORER (LEPIDOPTERA, PYRALIDAE) FROM THE UNITED-STATES AND MEXICO</t>
  </si>
  <si>
    <t>Breden, Felix/0000-0001-9762-6314</t>
  </si>
  <si>
    <t>10.1093/aesa/83.3.586</t>
  </si>
  <si>
    <t>WOS:A1990DC40200033</t>
  </si>
  <si>
    <t>YOON, JS; GAGEN, KP; ZHU, DL</t>
  </si>
  <si>
    <t>LONGEVITY OF 68 SPECIES OF DROSOPHILA</t>
  </si>
  <si>
    <t>WOS:A1990CX22100003</t>
  </si>
  <si>
    <t>BUTTERFLY WING MORPHOLOGY VARIATION IN THE BRITISH-ISLES - THE INFLUENCE OF CLIMATE, BEHAVIORAL POSTURE AND THE HOSTPLANT-HABITAT</t>
  </si>
  <si>
    <t>10.1111/j.1095-8312.1989.tb01581.x</t>
  </si>
  <si>
    <t>WOS:A1989CG88100002</t>
  </si>
  <si>
    <t>KNUTSON, AE; JACKMAN, JA; CRONHOLM, GB; NG, SS; DAVIS, FM; MORRISON, WP</t>
  </si>
  <si>
    <t>TEMPERATURE-DEPENDENT MODEL FOR PREDICTING EMERGENCE OF ADULT SOUTHWESTERN CORN-BORER (LEPIDOPTERA, PYRALIDAE) IN TEXAS</t>
  </si>
  <si>
    <t>10.1093/jee/82.4.1230</t>
  </si>
  <si>
    <t>WOS:A1989AJ48100042</t>
  </si>
  <si>
    <t>CHIPPENDALE, GM; CONNOR, KL</t>
  </si>
  <si>
    <t>FACTORS CONTROLLING POPULATIONS AND DISPERSAL OF THE SOUTHWESTERN CORN-BORER, DIATRAEA-GRANDIOSELLA DYAR LEPIDOPTERA, PYRALIDAE, IN THE UNITED-STATES</t>
  </si>
  <si>
    <t>WOS:A1989U948700013</t>
  </si>
  <si>
    <t>WESTEBERHARD, MJ</t>
  </si>
  <si>
    <t>PHENOTYPIC PLASTICITY AND THE ORIGINS OF DIVERSITY</t>
  </si>
  <si>
    <t>Vazquez-Dominguez, Guillermo GVD/L-7818-2014; Langerhans, R. Brian/A-7205-2009</t>
  </si>
  <si>
    <t>10.1146/annurev.es.20.110189.001341</t>
  </si>
  <si>
    <t>WOS:A1989CA83100011</t>
  </si>
  <si>
    <t>PULLIN, AS; BALE, JS</t>
  </si>
  <si>
    <t>EFFECTS OF LOW-TEMPERATURE ON DIAPAUSING AGLAIS-URTICAE AND INACHIS-IO (LEPIDOPTERA, NYMPHALIDAE) - COLD HARDINESS AND OVERWINTERING SURVIVAL</t>
  </si>
  <si>
    <t>10.1016/0022-1910(89)90075-9</t>
  </si>
  <si>
    <t>WOS:A1989U402200003</t>
  </si>
  <si>
    <t>NAEEM, S</t>
  </si>
  <si>
    <t>RESOURCE HETEROGENEITY FOSTERS COEXISTENCE OF A MITE AND A MIDGE IN PITCHER PLANTS</t>
  </si>
  <si>
    <t>10.2307/2937026</t>
  </si>
  <si>
    <t>WOS:A1988P973000004</t>
  </si>
  <si>
    <t>RESPONSES OF NONDIAPAUSING FLESH FLIES (DIPTERA, SARCOPHAGIDAE) TO LOW REARING TEMPERATURES - DEVELOPMENTAL RATE, COLD TOLERANCE, AND GLYCEROL CONCENTRATIONS</t>
  </si>
  <si>
    <t>10.1093/aesa/80.6.790</t>
  </si>
  <si>
    <t>WOS:A1987T983900014</t>
  </si>
  <si>
    <t>TAUBER, CA; TAUBER, MJ; NECHOLS, JR</t>
  </si>
  <si>
    <t>THERMAL REQUIREMENTS FOR DEVELOPMENT IN CHRYSOPA-OCULATA - A GEOGRAPHICALLY STABLE TRAIT</t>
  </si>
  <si>
    <t>10.2307/1939231</t>
  </si>
  <si>
    <t>WOS:A1987K221900033</t>
  </si>
  <si>
    <t>ADULT FEEDING TIME, LIPID-ACCUMULATION, AND OVERWINTERING IN AGLAIS-URTICAE AND INACHIS-IO (LEPIDOPTERA, NYMPHALIDAE)</t>
  </si>
  <si>
    <t>10.1111/j.1469-7998.1987.tb04476.x</t>
  </si>
  <si>
    <t>WOS:A1987H173700006</t>
  </si>
  <si>
    <t>THE FITNESS FUNCTIONS ASSOCIATED WITH DIAPAUSE INDUCTION IN ARTHROPODS .1. THE EFFECTS OF AGE STRUCTURE</t>
  </si>
  <si>
    <t>10.1016/0040-5809(86)90025-0</t>
  </si>
  <si>
    <t>WOS:A1986D376900005</t>
  </si>
  <si>
    <t>VARIABLE ITEROPARITY AS A LIFE-HISTORY TACTIC IN THE PITCHER-PLANT MOSQUITO WYEOMYIA-SMITHII</t>
  </si>
  <si>
    <t>10.1111/j.1558-5646.1986.tb00500.x</t>
  </si>
  <si>
    <t>WOS:A1986C438800003</t>
  </si>
  <si>
    <t>FARKAS, MJ; BRUST, RA</t>
  </si>
  <si>
    <t>PHENOLOGY OF THE MOSQUITO WYEOMYIA-SMITHII (COQ) IN MANITOBA AND ONTARIO</t>
  </si>
  <si>
    <t>10.1139/z86-048</t>
  </si>
  <si>
    <t>WOS:A1986A645100002</t>
  </si>
  <si>
    <t>THE EFFECT OF A LARVAL DIET SUPPLEMENT ON DEVELOPMENT IN THE MOSQUITO WYEOMYIA-SMITHII (COQ) UNDER FIELD CONDITIONS</t>
  </si>
  <si>
    <t>10.1139/z85-310</t>
  </si>
  <si>
    <t>WOS:A1985ATG4600017</t>
  </si>
  <si>
    <t>HARRISON, RG</t>
  </si>
  <si>
    <t>BARRIERS TO GENE EXCHANGE BETWEEN CLOSELY RELATED CRICKET SPECIES .2. LIFE-CYCLE VARIATION AND TEMPORAL ISOLATION</t>
  </si>
  <si>
    <t>10.2307/2408360</t>
  </si>
  <si>
    <t>WOS:A1985AEX0400002</t>
  </si>
  <si>
    <t>OMEARA, GF</t>
  </si>
  <si>
    <t>GONOTROPHIC INTERACTIONS IN MOSQUITOS - KICKING THE BLOOD-FEEDING HABIT</t>
  </si>
  <si>
    <t>10.2307/3494335</t>
  </si>
  <si>
    <t>WOS:A1985AEG7600010</t>
  </si>
  <si>
    <t>WEINER, C; SCHLECHTER, N; ZUCKER, I</t>
  </si>
  <si>
    <t>PHOTOPERIODIC INFLUENCES ON TESTICULAR DEVELOPMENT OF DEER MICE FROM 2 DIFFERENT ALTITUDES</t>
  </si>
  <si>
    <t>10.1095/biolreprod30.2.507</t>
  </si>
  <si>
    <t>WOS:A1984SG54700028</t>
  </si>
  <si>
    <t>TANAKA, S; BROOKES, VJ</t>
  </si>
  <si>
    <t>ALTITUDINAL ADAPTATION OF THE LIFE-CYCLE IN ALLONEMOBIUS-FASCIATUS DEGEER (ORTHOPTERA, GRYLLIDAE)</t>
  </si>
  <si>
    <t>10.1139/z83-262</t>
  </si>
  <si>
    <t>WOS:A1983RQ38200010</t>
  </si>
  <si>
    <t>ROCK, GC; SHAFFER, PL; SHALTOUT, AD</t>
  </si>
  <si>
    <t>TUFTED APPLE BUDMOTH (LEPIDOPTERA, TORTRICIDAE) - PHOTOPERIODIC INDUCTION OF LARVAL DIAPAUSE AND STAGES SENSITIVE TO INDUCTION</t>
  </si>
  <si>
    <t>10.1093/ee/12.1.66</t>
  </si>
  <si>
    <t>WOS:A1983QC26300012</t>
  </si>
  <si>
    <t>MIGLIORE, L; PALUZZI, R; VITAGLIANOTADINI, G</t>
  </si>
  <si>
    <t>REPRODUCTIVE ACTIVITY IN ASELLUS-AQUATICUS L (CRUSTACEA, ISOPODA) FROM SOUTHERN ITALY</t>
  </si>
  <si>
    <t>INTERNATIONAL JOURNAL OF INVERTEBRATE REPRODUCTION</t>
  </si>
  <si>
    <t>Migliore, Luciana/0000-0003-3554-3841</t>
  </si>
  <si>
    <t>WOS:A1982NV24300002</t>
  </si>
  <si>
    <t>LOUNIBOS, LP; VANDOVER, C; OMEARA, GF</t>
  </si>
  <si>
    <t>FECUNDITY, AUTOGENY, AND THE LARVAL ENVIRONMENT OF THE PITCHER-PLANT MOSQUITO, WYEOMYIA-SMITHII</t>
  </si>
  <si>
    <t>10.1007/BF00384482</t>
  </si>
  <si>
    <t>WOS:A1982PN24700005</t>
  </si>
  <si>
    <t>OMEARA, GF; LOUNIBOS, LP; BRUST, RA</t>
  </si>
  <si>
    <t>REPEATED EGG CLUTCHES WITHOUT BLOOD IN THE PITCHER-PLANT MOSQUITO (WYEOMYIA-SMITHII) (DIPTERA, CULICIDAE)</t>
  </si>
  <si>
    <t>10.1093/aesa/74.1.68</t>
  </si>
  <si>
    <t>WOS:A1981LP17000015</t>
  </si>
  <si>
    <t>OMEARA, GF; LOUNIBOS, LP</t>
  </si>
  <si>
    <t>REPRODUCTIVE MATURATION IN THE PITCHER-PLANT MOSQUITO, WYEOMYIA-SMITHII</t>
  </si>
  <si>
    <t>10.1111/j.1365-3032.1981.tb00659.x</t>
  </si>
  <si>
    <t>WOS:A1981MT35800012</t>
  </si>
  <si>
    <t>BLOOD-FEEDING AND CAPACITY FOR INCREASE IN THE PITCHER-PLANT MOSQUITO, WYEOMYIA-SMITHII</t>
  </si>
  <si>
    <t>10.1093/ee/9.1.86</t>
  </si>
  <si>
    <t>WOS:A1980JF83800022</t>
  </si>
  <si>
    <t>DINGLE, H; ALDEN, BM; BLAKLEY, NR; KOPEC, D; MILLER, ER</t>
  </si>
  <si>
    <t>VARIATION IN PHOTOPERIODIC RESPONSE WITHIN AND AMONG SPECIES OF MILKWEED BUGS (ONCOPELTUS)</t>
  </si>
  <si>
    <t>10.2307/2407399</t>
  </si>
  <si>
    <t>WOS:A1980JQ65100016</t>
  </si>
  <si>
    <t>THERMOPERIODISM AND THE THERMAL ENVIRONMENT OF THE PITCHER-PLANT MOSQUITO, WYEOMYIA-SMITHII</t>
  </si>
  <si>
    <t>10.1007/BF00346959</t>
  </si>
  <si>
    <t>WOS:A1980KC11900003</t>
  </si>
  <si>
    <t>ROFF, D</t>
  </si>
  <si>
    <t>OPTIMIZING DEVELOPMENT TIME IN A SEASONAL ENVIRONMENT - THE UPS AND DOWNS OF CLINAL VARIATION</t>
  </si>
  <si>
    <t>10.1007/BF00346461</t>
  </si>
  <si>
    <t>WOS:A1980JU34600010</t>
  </si>
  <si>
    <t>BRADSHAW, WE; PHILLIPS, DL</t>
  </si>
  <si>
    <t>PHOTOPERIODISM AND THE PHOTIC ENVIRONMENT OF THE PITCHER-PLANT MOSQUITO, WYEOMYIA-SMITHII</t>
  </si>
  <si>
    <t>WOS:A1980JH91600005</t>
  </si>
  <si>
    <t>KINGSOLVER, JG</t>
  </si>
  <si>
    <t>THERMAL AND HYDRIC ASPECTS OF ENVIRONMENTAL HETEROGENEITY IN THE PITCHER PLANT MOSQUITO</t>
  </si>
  <si>
    <t>10.2307/1942468</t>
  </si>
  <si>
    <t>WOS:A1979JW22900001</t>
  </si>
  <si>
    <t>4-6</t>
  </si>
  <si>
    <t>inclusion</t>
  </si>
  <si>
    <t>exclude_pops</t>
  </si>
  <si>
    <t>pops_left</t>
  </si>
  <si>
    <t>reaction_norms</t>
  </si>
  <si>
    <t>region</t>
  </si>
  <si>
    <t>pops removed</t>
  </si>
  <si>
    <t>Europe</t>
  </si>
  <si>
    <t>only auraria (others are incomplete)</t>
  </si>
  <si>
    <t>Japan</t>
  </si>
  <si>
    <t>4-5</t>
  </si>
  <si>
    <t>2 prcs incomplete, 1 with 3 dl</t>
  </si>
  <si>
    <t>UM,KT,SO</t>
  </si>
  <si>
    <t>16-21</t>
  </si>
  <si>
    <t>data received 2019-01-10</t>
  </si>
  <si>
    <t>US</t>
  </si>
  <si>
    <t>YK removed</t>
  </si>
  <si>
    <t>YK</t>
  </si>
  <si>
    <t>5-11</t>
  </si>
  <si>
    <t>2 pops with 3 dl, others incomplete</t>
  </si>
  <si>
    <t>4-7</t>
  </si>
  <si>
    <t>raw data received; some pops 3dl, some incomplete</t>
  </si>
  <si>
    <t>MA,OM,MM,MY</t>
  </si>
  <si>
    <t>remove 8dl</t>
  </si>
  <si>
    <t>no_data</t>
  </si>
  <si>
    <t xml:space="preserve"> all pops from same ancestor, 7 years old</t>
  </si>
  <si>
    <t>7-11</t>
  </si>
  <si>
    <t>removed dl &lt;=4</t>
  </si>
  <si>
    <t>data see #6</t>
  </si>
  <si>
    <t>6-8</t>
  </si>
  <si>
    <t>Asia</t>
  </si>
  <si>
    <t>5-8</t>
  </si>
  <si>
    <t>5-6</t>
  </si>
  <si>
    <t>remove dl=4</t>
  </si>
  <si>
    <t>lubbock3dl</t>
  </si>
  <si>
    <t xml:space="preserve">lubbock </t>
  </si>
  <si>
    <t>5-9</t>
  </si>
  <si>
    <t>7-9</t>
  </si>
  <si>
    <t>larvae</t>
  </si>
  <si>
    <t>Europe,Japan</t>
  </si>
  <si>
    <t>2 species; data needed</t>
  </si>
  <si>
    <t>5 pops come from nakao 1997; tropical pops disregarded</t>
  </si>
  <si>
    <t>only 1 pop&gt;3dl</t>
  </si>
  <si>
    <t>coordinates not given</t>
  </si>
  <si>
    <t>only peregrina; southern hemisphere removed</t>
  </si>
  <si>
    <t>east china sea removed;remove&lt;=8</t>
  </si>
  <si>
    <t>IG</t>
  </si>
  <si>
    <t>4 species, raw data received</t>
  </si>
  <si>
    <t>auraria- SM,KT,TK; biauraria; tri-KT,TB;sub-SM</t>
  </si>
  <si>
    <t>gives mean and se of slope estimates, but not credible interval</t>
  </si>
  <si>
    <t>1 prc incomplete</t>
  </si>
  <si>
    <t>aizuwakamatsu</t>
  </si>
  <si>
    <t>wrong negative, added 2019-01-16</t>
  </si>
  <si>
    <t>adult beetles</t>
  </si>
  <si>
    <t>28°N-27°S</t>
  </si>
  <si>
    <t>US,Japan</t>
  </si>
  <si>
    <t>remove dl&lt;=4</t>
  </si>
  <si>
    <t>8-11</t>
  </si>
  <si>
    <t xml:space="preserve">y </t>
  </si>
  <si>
    <t>prcs potentially incomplete</t>
  </si>
  <si>
    <t>5-7</t>
  </si>
  <si>
    <t>4 species, raw data received; some incomplete, some 3dl</t>
  </si>
  <si>
    <t>several</t>
  </si>
  <si>
    <t>7-12</t>
  </si>
  <si>
    <t>up to 3 lines per location</t>
  </si>
  <si>
    <t>yokokawa,hatsukari, uenohara</t>
  </si>
  <si>
    <t>Europe, Asia</t>
  </si>
  <si>
    <t>females only</t>
  </si>
  <si>
    <t>exclude_drc</t>
  </si>
  <si>
    <t>pops_left_drc</t>
  </si>
  <si>
    <t>genus</t>
  </si>
  <si>
    <t>spec</t>
  </si>
  <si>
    <t>order</t>
  </si>
  <si>
    <t>nmethod</t>
  </si>
  <si>
    <t>pop</t>
  </si>
  <si>
    <t>degN</t>
  </si>
  <si>
    <t>degE</t>
  </si>
  <si>
    <t>dl</t>
  </si>
  <si>
    <t>perc</t>
  </si>
  <si>
    <t>n2</t>
  </si>
  <si>
    <t>dl2</t>
  </si>
  <si>
    <t>beach</t>
  </si>
  <si>
    <t>1 prc incomplete; use 22deg</t>
  </si>
  <si>
    <t>Aedes</t>
  </si>
  <si>
    <t>atropalpus</t>
  </si>
  <si>
    <t>Diptera</t>
  </si>
  <si>
    <t>global average</t>
  </si>
  <si>
    <t>bradshaw</t>
  </si>
  <si>
    <t>Wyeomyia</t>
  </si>
  <si>
    <t>smithii</t>
  </si>
  <si>
    <t>CB</t>
  </si>
  <si>
    <t>35.1</t>
  </si>
  <si>
    <t>30.8</t>
  </si>
  <si>
    <t>DB</t>
  </si>
  <si>
    <t>DL</t>
  </si>
  <si>
    <t>49.5</t>
  </si>
  <si>
    <t>GS</t>
  </si>
  <si>
    <t>34.1</t>
  </si>
  <si>
    <t>HK</t>
  </si>
  <si>
    <t>HV</t>
  </si>
  <si>
    <t>39.6</t>
  </si>
  <si>
    <t>KC</t>
  </si>
  <si>
    <t>46.2</t>
  </si>
  <si>
    <t>LI</t>
  </si>
  <si>
    <t>30.4</t>
  </si>
  <si>
    <t>ML</t>
  </si>
  <si>
    <t>MM</t>
  </si>
  <si>
    <t>39.8</t>
  </si>
  <si>
    <t>NP</t>
  </si>
  <si>
    <t>38.3</t>
  </si>
  <si>
    <t>PB</t>
  </si>
  <si>
    <t>40.3</t>
  </si>
  <si>
    <t>TH</t>
  </si>
  <si>
    <t>41.2</t>
  </si>
  <si>
    <t>WI</t>
  </si>
  <si>
    <t>30.1</t>
  </si>
  <si>
    <t>chen</t>
  </si>
  <si>
    <t>Helicoverpa</t>
  </si>
  <si>
    <t>armigera</t>
  </si>
  <si>
    <t>Lepidoptera</t>
  </si>
  <si>
    <t>GZ</t>
  </si>
  <si>
    <t>KZ</t>
  </si>
  <si>
    <t>LF</t>
  </si>
  <si>
    <t>TA</t>
  </si>
  <si>
    <t>YX</t>
  </si>
  <si>
    <t>fimmuro</t>
  </si>
  <si>
    <t>5 lines per pop</t>
  </si>
  <si>
    <t>Haplothrips</t>
  </si>
  <si>
    <t>brevitubus</t>
  </si>
  <si>
    <t>Thysanoptera</t>
  </si>
  <si>
    <t>pop level</t>
  </si>
  <si>
    <t>Iwate1</t>
  </si>
  <si>
    <t>Iwate2</t>
  </si>
  <si>
    <t>Iwate3</t>
  </si>
  <si>
    <t>Iwate4</t>
  </si>
  <si>
    <t>Iwate5</t>
  </si>
  <si>
    <t>Kagoshima1</t>
  </si>
  <si>
    <t>Kagoshima2</t>
  </si>
  <si>
    <t>Kagoshima3</t>
  </si>
  <si>
    <t>Kagoshima4</t>
  </si>
  <si>
    <t>Kagoshima5</t>
  </si>
  <si>
    <t>Kyoto1</t>
  </si>
  <si>
    <t>Kyoto2</t>
  </si>
  <si>
    <t>Kyoto3</t>
  </si>
  <si>
    <t>gomi</t>
  </si>
  <si>
    <t>Hyphantria</t>
  </si>
  <si>
    <t>cunea</t>
  </si>
  <si>
    <t xml:space="preserve"> Fukui</t>
  </si>
  <si>
    <t xml:space="preserve"> Kanazawa</t>
  </si>
  <si>
    <t xml:space="preserve"> Takaoka</t>
  </si>
  <si>
    <t>gomi_1996</t>
  </si>
  <si>
    <t>KT</t>
  </si>
  <si>
    <t xml:space="preserve"> AT</t>
  </si>
  <si>
    <t xml:space="preserve"> FI</t>
  </si>
  <si>
    <t xml:space="preserve"> KT</t>
  </si>
  <si>
    <t xml:space="preserve"> MB</t>
  </si>
  <si>
    <t xml:space="preserve"> SO</t>
  </si>
  <si>
    <t>3dl</t>
  </si>
  <si>
    <t xml:space="preserve"> UM</t>
  </si>
  <si>
    <t xml:space="preserve"> UW</t>
  </si>
  <si>
    <t>gomi_1981</t>
  </si>
  <si>
    <t>japan</t>
  </si>
  <si>
    <t>Tetranychus</t>
  </si>
  <si>
    <t>urticae</t>
  </si>
  <si>
    <t>Trombidiformes</t>
  </si>
  <si>
    <t xml:space="preserve"> Fukuoka</t>
  </si>
  <si>
    <t xml:space="preserve"> Fukushima</t>
  </si>
  <si>
    <t xml:space="preserve"> Ishikawa</t>
  </si>
  <si>
    <t xml:space="preserve"> Kagoshima</t>
  </si>
  <si>
    <t xml:space="preserve"> Morioka</t>
  </si>
  <si>
    <t xml:space="preserve"> Sapporo</t>
  </si>
  <si>
    <t>hashimoto</t>
  </si>
  <si>
    <t>Pieris</t>
  </si>
  <si>
    <t>rapae</t>
  </si>
  <si>
    <t>Iwamizawa</t>
  </si>
  <si>
    <t>Kagoshima</t>
  </si>
  <si>
    <t>Matsuyama</t>
  </si>
  <si>
    <t>Nagaoka</t>
  </si>
  <si>
    <t>Naze</t>
  </si>
  <si>
    <t>Okayama</t>
  </si>
  <si>
    <t>Sendai</t>
  </si>
  <si>
    <t>hou</t>
  </si>
  <si>
    <t xml:space="preserve">Laodelphax </t>
  </si>
  <si>
    <t>striatellus</t>
  </si>
  <si>
    <t>Hemiptera</t>
  </si>
  <si>
    <t xml:space="preserve"> CC</t>
  </si>
  <si>
    <t xml:space="preserve"> HN</t>
  </si>
  <si>
    <t xml:space="preserve"> JY</t>
  </si>
  <si>
    <t>ichijo</t>
  </si>
  <si>
    <t>Drosophila</t>
  </si>
  <si>
    <t>lacertosa</t>
  </si>
  <si>
    <t>accurate</t>
  </si>
  <si>
    <t>HA</t>
  </si>
  <si>
    <t>MY</t>
  </si>
  <si>
    <t>OM</t>
  </si>
  <si>
    <t>ON</t>
  </si>
  <si>
    <t>SA</t>
  </si>
  <si>
    <t>WA</t>
  </si>
  <si>
    <t>ito</t>
  </si>
  <si>
    <t>Orius</t>
  </si>
  <si>
    <t>sauteri</t>
  </si>
  <si>
    <t>EN</t>
  </si>
  <si>
    <t>KU</t>
  </si>
  <si>
    <t>ME</t>
  </si>
  <si>
    <t>MO</t>
  </si>
  <si>
    <t>TU</t>
  </si>
  <si>
    <t>jordan</t>
  </si>
  <si>
    <t>one prc incomplete</t>
  </si>
  <si>
    <t>sierrensis</t>
  </si>
  <si>
    <t>m</t>
  </si>
  <si>
    <t>kato</t>
  </si>
  <si>
    <t>Atrophaneura</t>
  </si>
  <si>
    <t>alcinous</t>
  </si>
  <si>
    <t>Fuchu</t>
  </si>
  <si>
    <t>Gotemba</t>
  </si>
  <si>
    <t>Ishigaki</t>
  </si>
  <si>
    <t>Kashihara</t>
  </si>
  <si>
    <t>Kiire</t>
  </si>
  <si>
    <t>Yamagata</t>
  </si>
  <si>
    <t>Yokosuka</t>
  </si>
  <si>
    <t>kimura</t>
  </si>
  <si>
    <t>7;0;4;4</t>
  </si>
  <si>
    <t>auraria</t>
  </si>
  <si>
    <t>IW</t>
  </si>
  <si>
    <t>triauraria</t>
  </si>
  <si>
    <t>subauraria</t>
  </si>
  <si>
    <t>KG</t>
  </si>
  <si>
    <t>KO</t>
  </si>
  <si>
    <t>TS</t>
  </si>
  <si>
    <t>kimura_1988</t>
  </si>
  <si>
    <t xml:space="preserve"> KS</t>
  </si>
  <si>
    <t xml:space="preserve"> NR</t>
  </si>
  <si>
    <t xml:space="preserve"> SD</t>
  </si>
  <si>
    <t xml:space="preserve"> ST</t>
  </si>
  <si>
    <t>kimura_1993</t>
  </si>
  <si>
    <t>4 species, raw data received; some incomplete, 2spec possible</t>
  </si>
  <si>
    <t>8;11;10;8</t>
  </si>
  <si>
    <t>biauraria</t>
  </si>
  <si>
    <t>Awashima</t>
  </si>
  <si>
    <t>Baoding</t>
  </si>
  <si>
    <t>Beijing</t>
  </si>
  <si>
    <t>Futatsui</t>
  </si>
  <si>
    <t>Haboro</t>
  </si>
  <si>
    <t>Heze</t>
  </si>
  <si>
    <t>Imabetsu</t>
  </si>
  <si>
    <t>Iwanuma</t>
  </si>
  <si>
    <t>Kikonai</t>
  </si>
  <si>
    <t>Murakami</t>
  </si>
  <si>
    <t>Oita</t>
  </si>
  <si>
    <t>Okushiri</t>
  </si>
  <si>
    <t>Oma</t>
  </si>
  <si>
    <t>Onuma</t>
  </si>
  <si>
    <t>Rishiri</t>
  </si>
  <si>
    <t>Sado</t>
  </si>
  <si>
    <t>Sakata</t>
  </si>
  <si>
    <t>Sapporo</t>
  </si>
  <si>
    <t>Sarobetsu</t>
  </si>
  <si>
    <t>Setana</t>
  </si>
  <si>
    <t>Shanghai</t>
  </si>
  <si>
    <t>Tobishima</t>
  </si>
  <si>
    <t>Wakkanai</t>
  </si>
  <si>
    <t>Yagishiri</t>
  </si>
  <si>
    <t>kimura_1994</t>
  </si>
  <si>
    <t>takahashii</t>
  </si>
  <si>
    <t xml:space="preserve"> CH</t>
  </si>
  <si>
    <t xml:space="preserve"> FT</t>
  </si>
  <si>
    <t xml:space="preserve"> KG</t>
  </si>
  <si>
    <t xml:space="preserve"> SN</t>
  </si>
  <si>
    <t>koveos</t>
  </si>
  <si>
    <t>Aile-froide</t>
  </si>
  <si>
    <t>leningrad</t>
  </si>
  <si>
    <t>padua</t>
  </si>
  <si>
    <t>Susch</t>
  </si>
  <si>
    <t>Thessaloniki1</t>
  </si>
  <si>
    <t>Thessaloniki2</t>
  </si>
  <si>
    <t>Voorne</t>
  </si>
  <si>
    <t>warsaw</t>
  </si>
  <si>
    <t>kurahashi</t>
  </si>
  <si>
    <t>Boettcherisca</t>
  </si>
  <si>
    <t>peregrina</t>
  </si>
  <si>
    <t xml:space="preserve"> Fiji</t>
  </si>
  <si>
    <t xml:space="preserve"> Hachijo</t>
  </si>
  <si>
    <t xml:space="preserve"> Iriomote</t>
  </si>
  <si>
    <t xml:space="preserve"> Lae</t>
  </si>
  <si>
    <t xml:space="preserve"> Nagasaki</t>
  </si>
  <si>
    <t xml:space="preserve"> NC</t>
  </si>
  <si>
    <t xml:space="preserve"> Okinawa</t>
  </si>
  <si>
    <t xml:space="preserve"> Omiya</t>
  </si>
  <si>
    <t>NC</t>
  </si>
  <si>
    <t xml:space="preserve"> Singapore</t>
  </si>
  <si>
    <t xml:space="preserve"> Tokunoshima</t>
  </si>
  <si>
    <t xml:space="preserve"> Wau</t>
  </si>
  <si>
    <t>Fiji</t>
  </si>
  <si>
    <t>kurota</t>
  </si>
  <si>
    <t>Bruchidius</t>
  </si>
  <si>
    <t>dorsalis</t>
  </si>
  <si>
    <t>Coleoptera</t>
  </si>
  <si>
    <t xml:space="preserve"> Ninohe</t>
  </si>
  <si>
    <t xml:space="preserve"> Sagamihara</t>
  </si>
  <si>
    <t xml:space="preserve"> Tatsuno</t>
  </si>
  <si>
    <t>kurota_larvae</t>
  </si>
  <si>
    <t>Ninohe</t>
  </si>
  <si>
    <t>Sagamihara</t>
  </si>
  <si>
    <t>Tatsuno</t>
  </si>
  <si>
    <t>kuwana</t>
  </si>
  <si>
    <t>Leucoma</t>
  </si>
  <si>
    <t>candida</t>
  </si>
  <si>
    <t>NA</t>
  </si>
  <si>
    <t xml:space="preserve"> Himeji</t>
  </si>
  <si>
    <t xml:space="preserve"> Kurashiki</t>
  </si>
  <si>
    <t xml:space="preserve"> Matsumoto</t>
  </si>
  <si>
    <t xml:space="preserve"> Okayama</t>
  </si>
  <si>
    <t>lankinen</t>
  </si>
  <si>
    <t>2prcs incomplete</t>
  </si>
  <si>
    <t>littoralis</t>
  </si>
  <si>
    <t xml:space="preserve"> Biograd</t>
  </si>
  <si>
    <t xml:space="preserve"> Dietikon1</t>
  </si>
  <si>
    <t xml:space="preserve"> Dietikon2</t>
  </si>
  <si>
    <t xml:space="preserve"> Hollola1</t>
  </si>
  <si>
    <t xml:space="preserve"> Krasnodar</t>
  </si>
  <si>
    <t xml:space="preserve"> Kuopio3</t>
  </si>
  <si>
    <t xml:space="preserve"> Kutaisi2</t>
  </si>
  <si>
    <t xml:space="preserve"> Kutaisi4</t>
  </si>
  <si>
    <t xml:space="preserve"> Kutaisi5</t>
  </si>
  <si>
    <t xml:space="preserve"> Kutaisi7</t>
  </si>
  <si>
    <t xml:space="preserve"> Moscow2</t>
  </si>
  <si>
    <t xml:space="preserve"> Oulu1</t>
  </si>
  <si>
    <t xml:space="preserve"> Oulu7</t>
  </si>
  <si>
    <t xml:space="preserve"> Oulu8</t>
  </si>
  <si>
    <t xml:space="preserve"> Paltamo1</t>
  </si>
  <si>
    <t xml:space="preserve"> Tbilisi</t>
  </si>
  <si>
    <t xml:space="preserve"> Ticino2</t>
  </si>
  <si>
    <t xml:space="preserve"> Ticino4</t>
  </si>
  <si>
    <t>lehmann</t>
  </si>
  <si>
    <t>Leptinotarsa</t>
  </si>
  <si>
    <t>decemlineata</t>
  </si>
  <si>
    <t>Belchow</t>
  </si>
  <si>
    <t>Emmen</t>
  </si>
  <si>
    <t>Padua_A</t>
  </si>
  <si>
    <t>padua_B</t>
  </si>
  <si>
    <t>petroskoi_E</t>
  </si>
  <si>
    <t>petroskoi_F</t>
  </si>
  <si>
    <t>lumme</t>
  </si>
  <si>
    <t>remove dl &lt;=4</t>
  </si>
  <si>
    <t>C</t>
  </si>
  <si>
    <t>Ki</t>
  </si>
  <si>
    <t>Ku</t>
  </si>
  <si>
    <t>O</t>
  </si>
  <si>
    <t>P</t>
  </si>
  <si>
    <t>R</t>
  </si>
  <si>
    <t>T</t>
  </si>
  <si>
    <t>Z</t>
  </si>
  <si>
    <t>lushai</t>
  </si>
  <si>
    <t>Rhopalosiphum</t>
  </si>
  <si>
    <t>padi</t>
  </si>
  <si>
    <t>N</t>
  </si>
  <si>
    <t>murata</t>
  </si>
  <si>
    <t>Asobara</t>
  </si>
  <si>
    <t>japonica</t>
  </si>
  <si>
    <t>Hymenoptera</t>
  </si>
  <si>
    <t xml:space="preserve"> Amami</t>
  </si>
  <si>
    <t xml:space="preserve"> Hirosaki</t>
  </si>
  <si>
    <t xml:space="preserve"> Matsuyama</t>
  </si>
  <si>
    <t xml:space="preserve"> Ogasawara</t>
  </si>
  <si>
    <t xml:space="preserve"> Sendai</t>
  </si>
  <si>
    <t xml:space="preserve"> Tokyo</t>
  </si>
  <si>
    <t>musolin</t>
  </si>
  <si>
    <t>Nezara</t>
  </si>
  <si>
    <t>viridula</t>
  </si>
  <si>
    <t>Amami</t>
  </si>
  <si>
    <t>Kochi</t>
  </si>
  <si>
    <t>Okinawa</t>
  </si>
  <si>
    <t>Osaka</t>
  </si>
  <si>
    <t>Wakayama</t>
  </si>
  <si>
    <t>nakao</t>
  </si>
  <si>
    <t>Thrips</t>
  </si>
  <si>
    <t>nigropilosus</t>
  </si>
  <si>
    <t xml:space="preserve"> Abashiri</t>
  </si>
  <si>
    <t xml:space="preserve"> Kyoto</t>
  </si>
  <si>
    <t xml:space="preserve"> Naha</t>
  </si>
  <si>
    <t xml:space="preserve"> Wakayama</t>
  </si>
  <si>
    <t xml:space="preserve"> Wakkanai</t>
  </si>
  <si>
    <t>nechols</t>
  </si>
  <si>
    <t>lubbock3dl, saltillo incomplete</t>
  </si>
  <si>
    <t>lubock</t>
  </si>
  <si>
    <t>Chrysopa</t>
  </si>
  <si>
    <t>oculata</t>
  </si>
  <si>
    <t>Neuroptera</t>
  </si>
  <si>
    <t>brownstown</t>
  </si>
  <si>
    <t>college</t>
  </si>
  <si>
    <t>dinosaur</t>
  </si>
  <si>
    <t>grand_beach</t>
  </si>
  <si>
    <t>ithaca</t>
  </si>
  <si>
    <t>loveland</t>
  </si>
  <si>
    <t>lubbock</t>
  </si>
  <si>
    <t>manhattan</t>
  </si>
  <si>
    <t>quincy</t>
  </si>
  <si>
    <t>saltillo</t>
  </si>
  <si>
    <t>noda</t>
  </si>
  <si>
    <t>Laodelphax</t>
  </si>
  <si>
    <t>Homoptera</t>
  </si>
  <si>
    <t>east china sea removed;remove&lt;=8; potentially incomplete</t>
  </si>
  <si>
    <t>Izumu</t>
  </si>
  <si>
    <t>Kamikawa</t>
  </si>
  <si>
    <t>Odawara</t>
  </si>
  <si>
    <t>Tsu</t>
  </si>
  <si>
    <t>Tsukuba</t>
  </si>
  <si>
    <t>paolucci</t>
  </si>
  <si>
    <t>Nasonia</t>
  </si>
  <si>
    <t>vitripennis</t>
  </si>
  <si>
    <t xml:space="preserve"> COR</t>
  </si>
  <si>
    <t xml:space="preserve"> HAM</t>
  </si>
  <si>
    <t xml:space="preserve"> LAT</t>
  </si>
  <si>
    <t xml:space="preserve"> OUL</t>
  </si>
  <si>
    <t xml:space="preserve"> SCH</t>
  </si>
  <si>
    <t xml:space="preserve"> SWI</t>
  </si>
  <si>
    <t xml:space="preserve"> TUR</t>
  </si>
  <si>
    <t>pegoraro</t>
  </si>
  <si>
    <t>all prcs incomplete?</t>
  </si>
  <si>
    <t>melanogaster</t>
  </si>
  <si>
    <t xml:space="preserve"> BOL</t>
  </si>
  <si>
    <t xml:space="preserve"> HU</t>
  </si>
  <si>
    <t xml:space="preserve"> KOR</t>
  </si>
  <si>
    <t xml:space="preserve"> MREN</t>
  </si>
  <si>
    <t xml:space="preserve"> SAL</t>
  </si>
  <si>
    <t xml:space="preserve"> SP22</t>
  </si>
  <si>
    <t>pullin</t>
  </si>
  <si>
    <t>Inachis</t>
  </si>
  <si>
    <t>io</t>
  </si>
  <si>
    <t>obernai</t>
  </si>
  <si>
    <t>oxford</t>
  </si>
  <si>
    <t>southampton</t>
  </si>
  <si>
    <t>qureshi</t>
  </si>
  <si>
    <t xml:space="preserve"> Ishigaki</t>
  </si>
  <si>
    <t>reznik</t>
  </si>
  <si>
    <t>Harmonia</t>
  </si>
  <si>
    <t>axyridis</t>
  </si>
  <si>
    <t xml:space="preserve"> Daegu</t>
  </si>
  <si>
    <t xml:space="preserve"> Irkutsk</t>
  </si>
  <si>
    <t xml:space="preserve"> Pardubice</t>
  </si>
  <si>
    <t xml:space="preserve"> Sochi</t>
  </si>
  <si>
    <t>riihimaa</t>
  </si>
  <si>
    <t>Chymomyza</t>
  </si>
  <si>
    <t>costata</t>
  </si>
  <si>
    <t xml:space="preserve"> Ivalo1</t>
  </si>
  <si>
    <t xml:space="preserve"> Ivalo2</t>
  </si>
  <si>
    <t xml:space="preserve"> Kuopio</t>
  </si>
  <si>
    <t xml:space="preserve"> Oulo1</t>
  </si>
  <si>
    <t xml:space="preserve"> Oulo2</t>
  </si>
  <si>
    <t xml:space="preserve"> Punkaharju</t>
  </si>
  <si>
    <t xml:space="preserve"> Sodankyla</t>
  </si>
  <si>
    <t xml:space="preserve"> Varkaus</t>
  </si>
  <si>
    <t>Kuusamo1</t>
  </si>
  <si>
    <t>Kuusamo2</t>
  </si>
  <si>
    <t>Kuusamo3</t>
  </si>
  <si>
    <t>Kuusamo4</t>
  </si>
  <si>
    <t>Kuusamo5</t>
  </si>
  <si>
    <t>ryan</t>
  </si>
  <si>
    <t>Papilio</t>
  </si>
  <si>
    <t>glaucus</t>
  </si>
  <si>
    <t>sadakiyo</t>
  </si>
  <si>
    <t>Acanthoscelides</t>
  </si>
  <si>
    <t>pallidipennis</t>
  </si>
  <si>
    <t xml:space="preserve"> Itakura</t>
  </si>
  <si>
    <t xml:space="preserve"> Kobe</t>
  </si>
  <si>
    <t xml:space="preserve"> Owani</t>
  </si>
  <si>
    <t>schroeder</t>
  </si>
  <si>
    <t>2 prcs incomplete</t>
  </si>
  <si>
    <t>Ips</t>
  </si>
  <si>
    <t>typographus</t>
  </si>
  <si>
    <t xml:space="preserve"> Asa</t>
  </si>
  <si>
    <t xml:space="preserve"> Kalix</t>
  </si>
  <si>
    <t xml:space="preserve"> Uppland</t>
  </si>
  <si>
    <t xml:space="preserve"> Vindeln</t>
  </si>
  <si>
    <t>shimizu</t>
  </si>
  <si>
    <t>shimizu_2006</t>
  </si>
  <si>
    <t>2 pops incomplete</t>
  </si>
  <si>
    <t>shimizu_2001</t>
  </si>
  <si>
    <t>HRS</t>
  </si>
  <si>
    <t>KCH</t>
  </si>
  <si>
    <t>OBH</t>
  </si>
  <si>
    <t>TKB</t>
  </si>
  <si>
    <t>shintani</t>
  </si>
  <si>
    <t>yokokawa,hatsukari, Uenohara</t>
  </si>
  <si>
    <t>Psacothea</t>
  </si>
  <si>
    <t>hilaris</t>
  </si>
  <si>
    <t xml:space="preserve"> Hatsukari1</t>
  </si>
  <si>
    <t xml:space="preserve"> Hatsukari2</t>
  </si>
  <si>
    <t xml:space="preserve"> Komoro</t>
  </si>
  <si>
    <t xml:space="preserve"> Minakami</t>
  </si>
  <si>
    <t xml:space="preserve"> Annaka</t>
  </si>
  <si>
    <t xml:space="preserve"> Oyama1</t>
  </si>
  <si>
    <t xml:space="preserve"> Oyama2</t>
  </si>
  <si>
    <t xml:space="preserve"> Nirasaki1</t>
  </si>
  <si>
    <t xml:space="preserve"> Nirasaki2</t>
  </si>
  <si>
    <t xml:space="preserve"> Nirasaki3</t>
  </si>
  <si>
    <t xml:space="preserve"> Tsunan</t>
  </si>
  <si>
    <t xml:space="preserve"> Yokokawa</t>
  </si>
  <si>
    <t>shintani_1996</t>
  </si>
  <si>
    <t xml:space="preserve"> Akita</t>
  </si>
  <si>
    <t xml:space="preserve"> Ayabe</t>
  </si>
  <si>
    <t xml:space="preserve"> Ino</t>
  </si>
  <si>
    <t xml:space="preserve"> Naze</t>
  </si>
  <si>
    <t xml:space="preserve"> Oyama</t>
  </si>
  <si>
    <t>shroyer</t>
  </si>
  <si>
    <t>triseriatus</t>
  </si>
  <si>
    <t>Alabama</t>
  </si>
  <si>
    <t>BURDETTE</t>
  </si>
  <si>
    <t>KRAMERI</t>
  </si>
  <si>
    <t>ORONOIII</t>
  </si>
  <si>
    <t>TOPSY</t>
  </si>
  <si>
    <t>UNDERCIV</t>
  </si>
  <si>
    <t>VEROIV</t>
  </si>
  <si>
    <t>WALTON</t>
  </si>
  <si>
    <t>so</t>
  </si>
  <si>
    <t xml:space="preserve"> A</t>
  </si>
  <si>
    <t xml:space="preserve"> F</t>
  </si>
  <si>
    <t xml:space="preserve"> KA</t>
  </si>
  <si>
    <t xml:space="preserve"> KY</t>
  </si>
  <si>
    <t xml:space="preserve"> O</t>
  </si>
  <si>
    <t>suwa</t>
  </si>
  <si>
    <t>3 prc incomplete</t>
  </si>
  <si>
    <t>pueraricola</t>
  </si>
  <si>
    <t>takeda</t>
  </si>
  <si>
    <t>Diatraea</t>
  </si>
  <si>
    <t>grandiosella</t>
  </si>
  <si>
    <t>kansas</t>
  </si>
  <si>
    <t>mississippi</t>
  </si>
  <si>
    <t>missouri</t>
  </si>
  <si>
    <t>tyukmaeva</t>
  </si>
  <si>
    <t>montana</t>
  </si>
  <si>
    <t xml:space="preserve"> Jyvaskyla1</t>
  </si>
  <si>
    <t xml:space="preserve"> Jyvaskyla2</t>
  </si>
  <si>
    <t xml:space="preserve"> Jyvaskyla3</t>
  </si>
  <si>
    <t xml:space="preserve"> Jyvaskyla4</t>
  </si>
  <si>
    <t xml:space="preserve"> Lathi1</t>
  </si>
  <si>
    <t xml:space="preserve"> Lathi2</t>
  </si>
  <si>
    <t xml:space="preserve"> Lathi3</t>
  </si>
  <si>
    <t xml:space="preserve"> Lathi4</t>
  </si>
  <si>
    <t xml:space="preserve"> Oulanka1</t>
  </si>
  <si>
    <t xml:space="preserve"> Oulanka2</t>
  </si>
  <si>
    <t xml:space="preserve"> Oulanka3</t>
  </si>
  <si>
    <t xml:space="preserve"> Oulanka4</t>
  </si>
  <si>
    <t xml:space="preserve"> Paltamo2</t>
  </si>
  <si>
    <t xml:space="preserve"> Paltamo3</t>
  </si>
  <si>
    <t xml:space="preserve"> Paltamo4</t>
  </si>
  <si>
    <t xml:space="preserve"> Pelkosenniemi1</t>
  </si>
  <si>
    <t xml:space="preserve"> Pelkosenniemi2</t>
  </si>
  <si>
    <t xml:space="preserve"> Pelkosenniemi3</t>
  </si>
  <si>
    <t xml:space="preserve"> Pelkosenniemi4</t>
  </si>
  <si>
    <t xml:space="preserve"> Pudasjarvi1</t>
  </si>
  <si>
    <t xml:space="preserve"> Pudasjarvi2</t>
  </si>
  <si>
    <t xml:space="preserve"> Pudasjarvi3</t>
  </si>
  <si>
    <t xml:space="preserve"> Pudasjarvi4</t>
  </si>
  <si>
    <t>ujiye</t>
  </si>
  <si>
    <t>Phyllonorycter</t>
  </si>
  <si>
    <t>ringoniella</t>
  </si>
  <si>
    <t xml:space="preserve"> Amagi</t>
  </si>
  <si>
    <t xml:space="preserve"> Asahikawa</t>
  </si>
  <si>
    <t xml:space="preserve"> Hammamatsu</t>
  </si>
  <si>
    <t xml:space="preserve"> Nimi</t>
  </si>
  <si>
    <t xml:space="preserve"> Suzaka</t>
  </si>
  <si>
    <t>urbanski</t>
  </si>
  <si>
    <t>albopictus</t>
  </si>
  <si>
    <t>AIZ</t>
  </si>
  <si>
    <t>BER</t>
  </si>
  <si>
    <t>BRU</t>
  </si>
  <si>
    <t>FAY</t>
  </si>
  <si>
    <t>HIR</t>
  </si>
  <si>
    <t>JACK</t>
  </si>
  <si>
    <t>KAG</t>
  </si>
  <si>
    <t>KHO</t>
  </si>
  <si>
    <t>MAN</t>
  </si>
  <si>
    <t>MEL</t>
  </si>
  <si>
    <t>NEW</t>
  </si>
  <si>
    <t>NVA</t>
  </si>
  <si>
    <t>OAK</t>
  </si>
  <si>
    <t>OKI</t>
  </si>
  <si>
    <t>SAK</t>
  </si>
  <si>
    <t>SHI</t>
  </si>
  <si>
    <t>TAN</t>
  </si>
  <si>
    <t>TOK</t>
  </si>
  <si>
    <t>UTS</t>
  </si>
  <si>
    <t>WAV</t>
  </si>
  <si>
    <t>ZIO</t>
  </si>
  <si>
    <t>vaznunes</t>
  </si>
  <si>
    <t xml:space="preserve"> a</t>
  </si>
  <si>
    <t xml:space="preserve"> b</t>
  </si>
  <si>
    <t xml:space="preserve"> c</t>
  </si>
  <si>
    <t xml:space="preserve"> d</t>
  </si>
  <si>
    <t xml:space="preserve"> e</t>
  </si>
  <si>
    <t xml:space="preserve"> f</t>
  </si>
  <si>
    <t xml:space="preserve"> g</t>
  </si>
  <si>
    <t xml:space="preserve"> h</t>
  </si>
  <si>
    <t xml:space="preserve"> i</t>
  </si>
  <si>
    <t xml:space="preserve"> j</t>
  </si>
  <si>
    <t>wang</t>
  </si>
  <si>
    <t>Sericinus</t>
  </si>
  <si>
    <t>montelus</t>
  </si>
  <si>
    <t>BJ</t>
  </si>
  <si>
    <t>HH</t>
  </si>
  <si>
    <t>JMS</t>
  </si>
  <si>
    <t>WH</t>
  </si>
  <si>
    <t>ZB</t>
  </si>
  <si>
    <t>wipking</t>
  </si>
  <si>
    <t>Zygaena</t>
  </si>
  <si>
    <t>trifolii</t>
  </si>
  <si>
    <t>yoshida</t>
  </si>
  <si>
    <t>oita</t>
  </si>
  <si>
    <t>onuma</t>
  </si>
  <si>
    <t>yakushima</t>
  </si>
  <si>
    <t>yoshio</t>
  </si>
  <si>
    <t>memnon</t>
  </si>
  <si>
    <t xml:space="preserve"> Mino</t>
  </si>
  <si>
    <t>yamaguchi</t>
  </si>
  <si>
    <t>Sarcophaga</t>
  </si>
  <si>
    <t>similis</t>
  </si>
  <si>
    <t xml:space="preserve"> OTR</t>
  </si>
  <si>
    <t xml:space="preserve"> UTM</t>
  </si>
  <si>
    <t xml:space="preserve"> OSK</t>
  </si>
  <si>
    <t xml:space="preserve"> NGS</t>
  </si>
  <si>
    <t>lindestad</t>
  </si>
  <si>
    <t>Pararge</t>
  </si>
  <si>
    <t>aegeria</t>
  </si>
  <si>
    <t>HGL</t>
  </si>
  <si>
    <t>KAL</t>
  </si>
  <si>
    <t>OLA</t>
  </si>
  <si>
    <t>GOT</t>
  </si>
  <si>
    <t>skane,stockholm</t>
  </si>
  <si>
    <t>temps differ; use only fig2b</t>
  </si>
  <si>
    <t>poplevel</t>
  </si>
  <si>
    <t>sk,stk</t>
  </si>
  <si>
    <t>Iowa</t>
  </si>
  <si>
    <t>Kansas</t>
  </si>
  <si>
    <t>Texas</t>
  </si>
  <si>
    <t>Hippodamia</t>
  </si>
  <si>
    <t>convergens</t>
  </si>
  <si>
    <t>obrycki</t>
  </si>
  <si>
    <t>diapause termination</t>
  </si>
  <si>
    <t>4 species, raw data received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</si>
</sst>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2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indexed="8"/>
      <name val="Arial"/>
      <family val="2"/>
    </font>
    <font>
      <sz val="11"/>
      <color rgb="FF000000"/>
      <name val="Times New Roman"/>
      <family val="1"/>
    </font>
    <font>
      <sz val="11"/>
      <color theme="1"/>
      <name val="Times New Roman"/>
      <family val="1"/>
    </font>
    <font>
      <sz val="11"/>
      <color rgb="FF000000"/>
      <name val="Times New Roman"/>
      <family val="1"/>
      <charset val="1"/>
    </font>
    <font>
      <sz val="11"/>
      <color theme="1"/>
      <name val="Calibri"/>
      <family val="2"/>
    </font>
    <font>
      <b/>
      <sz val="9"/>
      <color rgb="FF000000"/>
      <name val="Liberation Sans"/>
      <family val="2"/>
    </font>
    <font>
      <sz val="9"/>
      <color rgb="FF000000"/>
      <name val="Liberation Sans"/>
      <family val="2"/>
    </font>
    <font>
      <sz val="10"/>
      <color theme="1"/>
      <name val="Liberation Sans"/>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17" fontId="0" fillId="0" borderId="0" xfId="0" applyNumberFormat="1"/>
    <xf numFmtId="16" fontId="0" fillId="0" borderId="0" xfId="0" applyNumberFormat="1"/>
    <xf numFmtId="0" fontId="18" fillId="0" borderId="0" xfId="0" applyFont="1"/>
    <xf numFmtId="0" fontId="0" fillId="0" borderId="0" xfId="0" quotePrefix="1"/>
    <xf numFmtId="0" fontId="0" fillId="0" borderId="0" xfId="0" quotePrefix="1" applyAlignment="1">
      <alignment horizontal="center"/>
    </xf>
    <xf numFmtId="0" fontId="0" fillId="0" borderId="0" xfId="0" applyAlignment="1">
      <alignment horizontal="center"/>
    </xf>
    <xf numFmtId="0" fontId="0" fillId="0" borderId="0" xfId="0" applyFont="1" applyBorder="1"/>
    <xf numFmtId="0" fontId="0" fillId="0" borderId="0" xfId="0" applyFont="1" applyBorder="1" applyAlignment="1">
      <alignment horizontal="center"/>
    </xf>
    <xf numFmtId="164" fontId="19" fillId="0" borderId="0" xfId="0" applyNumberFormat="1" applyFont="1" applyBorder="1" applyAlignment="1">
      <alignment horizontal="center"/>
    </xf>
    <xf numFmtId="0" fontId="0" fillId="0" borderId="0" xfId="0" applyFont="1" applyFill="1" applyBorder="1"/>
    <xf numFmtId="164" fontId="0" fillId="0" borderId="0" xfId="0" applyNumberFormat="1" applyFont="1" applyBorder="1"/>
    <xf numFmtId="0" fontId="20" fillId="0" borderId="0" xfId="0" applyFont="1"/>
    <xf numFmtId="0" fontId="0" fillId="0" borderId="0" xfId="0" applyAlignment="1">
      <alignment vertical="center"/>
    </xf>
    <xf numFmtId="0" fontId="21" fillId="0" borderId="0" xfId="0" applyFont="1" applyAlignment="1">
      <alignment vertical="center"/>
    </xf>
    <xf numFmtId="0" fontId="22" fillId="0" borderId="0" xfId="0" applyFont="1" applyAlignment="1">
      <alignment vertical="center"/>
    </xf>
    <xf numFmtId="0" fontId="0" fillId="0" borderId="0" xfId="0" applyFont="1"/>
    <xf numFmtId="0" fontId="23" fillId="0" borderId="0" xfId="0" applyFont="1" applyBorder="1" applyAlignment="1">
      <alignment horizontal="center" vertical="center" wrapText="1"/>
    </xf>
    <xf numFmtId="3" fontId="0" fillId="0" borderId="0" xfId="0" applyNumberFormat="1"/>
    <xf numFmtId="165" fontId="0" fillId="0" borderId="0" xfId="0" applyNumberFormat="1"/>
    <xf numFmtId="164" fontId="0" fillId="0" borderId="0" xfId="0" applyNumberFormat="1"/>
    <xf numFmtId="0" fontId="27"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D1907"/>
  <sheetViews>
    <sheetView topLeftCell="BH1" workbookViewId="0">
      <selection activeCell="CD95" sqref="CD95"/>
    </sheetView>
  </sheetViews>
  <sheetFormatPr defaultRowHeight="14.4"/>
  <cols>
    <col min="9" max="9" width="6.88671875" customWidth="1"/>
    <col min="10" max="10" width="101.77734375" customWidth="1"/>
    <col min="11" max="11" width="30.33203125" customWidth="1"/>
    <col min="12" max="74" width="8.88671875" customWidth="1"/>
  </cols>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hidden="1">
      <c r="A2" t="s">
        <v>13850</v>
      </c>
      <c r="B2" t="s">
        <v>67</v>
      </c>
      <c r="C2" t="s">
        <v>12365</v>
      </c>
      <c r="G2" t="s">
        <v>12365</v>
      </c>
      <c r="J2" t="s">
        <v>12366</v>
      </c>
      <c r="K2" t="s">
        <v>258</v>
      </c>
      <c r="W2" t="s">
        <v>12367</v>
      </c>
      <c r="AA2" t="s">
        <v>12368</v>
      </c>
      <c r="AN2" t="s">
        <v>261</v>
      </c>
      <c r="AS2" t="s">
        <v>12369</v>
      </c>
      <c r="AT2">
        <v>1994</v>
      </c>
      <c r="AU2">
        <v>9</v>
      </c>
      <c r="AV2" s="2">
        <v>43558</v>
      </c>
      <c r="BA2">
        <v>283</v>
      </c>
      <c r="BB2">
        <v>293</v>
      </c>
      <c r="BD2" t="s">
        <v>12370</v>
      </c>
      <c r="BK2" t="s">
        <v>12371</v>
      </c>
      <c r="BL2">
        <v>7772796</v>
      </c>
      <c r="BW2" t="s">
        <v>13424</v>
      </c>
      <c r="BX2" t="s">
        <v>13425</v>
      </c>
      <c r="BY2" t="s">
        <v>13985</v>
      </c>
      <c r="BZ2" t="s">
        <v>13985</v>
      </c>
      <c r="CA2" t="s">
        <v>13985</v>
      </c>
      <c r="CB2" t="s">
        <v>13985</v>
      </c>
      <c r="CC2" t="s">
        <v>13985</v>
      </c>
      <c r="CD2" t="s">
        <v>13985</v>
      </c>
    </row>
    <row r="3" spans="1:82" hidden="1">
      <c r="A3" t="s">
        <v>13850</v>
      </c>
      <c r="B3" t="s">
        <v>67</v>
      </c>
      <c r="C3" t="s">
        <v>8438</v>
      </c>
      <c r="G3" t="s">
        <v>8439</v>
      </c>
      <c r="J3" t="s">
        <v>8440</v>
      </c>
      <c r="K3" t="s">
        <v>8441</v>
      </c>
      <c r="W3" t="s">
        <v>8442</v>
      </c>
      <c r="AB3" t="s">
        <v>8443</v>
      </c>
      <c r="AN3" t="s">
        <v>8444</v>
      </c>
      <c r="AS3" t="s">
        <v>1023</v>
      </c>
      <c r="AT3">
        <v>2008</v>
      </c>
      <c r="AU3">
        <v>86</v>
      </c>
      <c r="AV3">
        <v>1</v>
      </c>
      <c r="BA3">
        <v>202</v>
      </c>
      <c r="BB3">
        <v>207</v>
      </c>
      <c r="BD3" t="s">
        <v>8445</v>
      </c>
      <c r="BK3" t="s">
        <v>8446</v>
      </c>
      <c r="BL3">
        <v>17722070</v>
      </c>
      <c r="BW3" t="s">
        <v>13424</v>
      </c>
      <c r="BX3" t="s">
        <v>13425</v>
      </c>
      <c r="BY3" t="s">
        <v>13985</v>
      </c>
      <c r="BZ3" t="s">
        <v>13985</v>
      </c>
      <c r="CA3" t="s">
        <v>13985</v>
      </c>
      <c r="CB3" t="s">
        <v>13985</v>
      </c>
      <c r="CC3" t="s">
        <v>13985</v>
      </c>
      <c r="CD3" t="s">
        <v>13985</v>
      </c>
    </row>
    <row r="4" spans="1:82" hidden="1">
      <c r="A4" t="s">
        <v>13850</v>
      </c>
      <c r="B4" t="s">
        <v>67</v>
      </c>
      <c r="C4" t="s">
        <v>6429</v>
      </c>
      <c r="G4" t="s">
        <v>6430</v>
      </c>
      <c r="J4" t="s">
        <v>6431</v>
      </c>
      <c r="K4" t="s">
        <v>280</v>
      </c>
      <c r="W4" t="s">
        <v>6432</v>
      </c>
      <c r="AB4" t="s">
        <v>6433</v>
      </c>
      <c r="AN4" t="s">
        <v>284</v>
      </c>
      <c r="AS4" t="s">
        <v>6434</v>
      </c>
      <c r="AT4">
        <v>2011</v>
      </c>
      <c r="AU4">
        <v>6</v>
      </c>
      <c r="AV4">
        <v>10</v>
      </c>
      <c r="BC4" t="s">
        <v>6435</v>
      </c>
      <c r="BD4" t="s">
        <v>6436</v>
      </c>
      <c r="BK4" t="s">
        <v>6437</v>
      </c>
      <c r="BL4">
        <v>22022521</v>
      </c>
      <c r="BW4" t="s">
        <v>13424</v>
      </c>
      <c r="BX4" t="s">
        <v>13426</v>
      </c>
      <c r="BY4" t="s">
        <v>13427</v>
      </c>
      <c r="BZ4" t="s">
        <v>13985</v>
      </c>
      <c r="CA4" t="s">
        <v>13985</v>
      </c>
      <c r="CB4" t="s">
        <v>13985</v>
      </c>
      <c r="CC4" t="s">
        <v>13985</v>
      </c>
      <c r="CD4" t="s">
        <v>13985</v>
      </c>
    </row>
    <row r="5" spans="1:82" hidden="1">
      <c r="A5" t="s">
        <v>13850</v>
      </c>
      <c r="B5" t="s">
        <v>67</v>
      </c>
      <c r="C5" t="s">
        <v>7239</v>
      </c>
      <c r="G5" t="s">
        <v>7240</v>
      </c>
      <c r="J5" t="s">
        <v>7241</v>
      </c>
      <c r="K5" t="s">
        <v>109</v>
      </c>
      <c r="W5" t="s">
        <v>7242</v>
      </c>
      <c r="AB5" t="s">
        <v>7243</v>
      </c>
      <c r="AN5" t="s">
        <v>113</v>
      </c>
      <c r="AO5" t="s">
        <v>114</v>
      </c>
      <c r="AS5" t="s">
        <v>7244</v>
      </c>
      <c r="AT5">
        <v>2010</v>
      </c>
      <c r="AU5">
        <v>20</v>
      </c>
      <c r="AV5">
        <v>6</v>
      </c>
      <c r="BA5">
        <v>533</v>
      </c>
      <c r="BB5">
        <v>537</v>
      </c>
      <c r="BD5" t="s">
        <v>7245</v>
      </c>
      <c r="BK5" t="s">
        <v>7246</v>
      </c>
      <c r="BL5">
        <v>20226667</v>
      </c>
      <c r="BW5" t="s">
        <v>13424</v>
      </c>
      <c r="BX5" t="s">
        <v>13425</v>
      </c>
      <c r="BY5" t="s">
        <v>13985</v>
      </c>
      <c r="BZ5" t="s">
        <v>13985</v>
      </c>
      <c r="CA5" t="s">
        <v>13985</v>
      </c>
      <c r="CB5" t="s">
        <v>13985</v>
      </c>
      <c r="CC5" t="s">
        <v>13985</v>
      </c>
      <c r="CD5" t="s">
        <v>13985</v>
      </c>
    </row>
    <row r="6" spans="1:82" hidden="1">
      <c r="A6" t="s">
        <v>13850</v>
      </c>
      <c r="B6" t="s">
        <v>67</v>
      </c>
      <c r="C6" t="s">
        <v>6171</v>
      </c>
      <c r="G6" t="s">
        <v>6172</v>
      </c>
      <c r="J6" t="s">
        <v>6173</v>
      </c>
      <c r="K6" t="s">
        <v>6174</v>
      </c>
      <c r="W6" t="s">
        <v>6175</v>
      </c>
      <c r="AA6" t="s">
        <v>6176</v>
      </c>
      <c r="AB6" t="s">
        <v>6177</v>
      </c>
      <c r="AN6" t="s">
        <v>6178</v>
      </c>
      <c r="AO6" t="s">
        <v>6179</v>
      </c>
      <c r="AT6">
        <v>2012</v>
      </c>
      <c r="AU6">
        <v>21</v>
      </c>
      <c r="AV6">
        <v>4</v>
      </c>
      <c r="BA6">
        <v>384</v>
      </c>
      <c r="BB6">
        <v>408</v>
      </c>
      <c r="BD6" t="s">
        <v>6180</v>
      </c>
      <c r="BK6" t="s">
        <v>6181</v>
      </c>
      <c r="BW6" t="s">
        <v>13428</v>
      </c>
      <c r="BX6" t="s">
        <v>13985</v>
      </c>
      <c r="BY6" t="s">
        <v>13985</v>
      </c>
      <c r="BZ6" t="s">
        <v>13985</v>
      </c>
      <c r="CA6" t="s">
        <v>13985</v>
      </c>
      <c r="CB6" t="s">
        <v>13985</v>
      </c>
      <c r="CC6" t="s">
        <v>13985</v>
      </c>
      <c r="CD6" t="s">
        <v>13985</v>
      </c>
    </row>
    <row r="7" spans="1:82" hidden="1">
      <c r="A7" t="s">
        <v>13850</v>
      </c>
      <c r="B7" t="s">
        <v>67</v>
      </c>
      <c r="C7" t="s">
        <v>8284</v>
      </c>
      <c r="G7" t="s">
        <v>8285</v>
      </c>
      <c r="J7" t="s">
        <v>8286</v>
      </c>
      <c r="K7" t="s">
        <v>358</v>
      </c>
      <c r="W7" t="s">
        <v>8287</v>
      </c>
      <c r="AN7" t="s">
        <v>360</v>
      </c>
      <c r="AS7" t="s">
        <v>629</v>
      </c>
      <c r="AT7">
        <v>2008</v>
      </c>
      <c r="AU7">
        <v>54</v>
      </c>
      <c r="AV7">
        <v>5</v>
      </c>
      <c r="BA7">
        <v>755</v>
      </c>
      <c r="BB7">
        <v>764</v>
      </c>
      <c r="BD7" t="s">
        <v>8288</v>
      </c>
      <c r="BK7" t="s">
        <v>8289</v>
      </c>
      <c r="BL7">
        <v>18440018</v>
      </c>
      <c r="BW7" t="s">
        <v>13424</v>
      </c>
      <c r="BX7" t="s">
        <v>13426</v>
      </c>
      <c r="BY7" t="s">
        <v>13985</v>
      </c>
      <c r="BZ7" t="s">
        <v>13427</v>
      </c>
      <c r="CA7">
        <v>1</v>
      </c>
      <c r="CB7" t="s">
        <v>13985</v>
      </c>
      <c r="CC7" t="s">
        <v>13985</v>
      </c>
      <c r="CD7" t="s">
        <v>13985</v>
      </c>
    </row>
    <row r="8" spans="1:82" hidden="1">
      <c r="A8" t="s">
        <v>13850</v>
      </c>
      <c r="B8" t="s">
        <v>67</v>
      </c>
      <c r="C8" t="s">
        <v>10133</v>
      </c>
      <c r="G8" t="s">
        <v>10133</v>
      </c>
      <c r="J8" t="s">
        <v>10134</v>
      </c>
      <c r="K8" t="s">
        <v>1475</v>
      </c>
      <c r="W8" t="s">
        <v>10135</v>
      </c>
      <c r="AN8" t="s">
        <v>1477</v>
      </c>
      <c r="AS8" t="s">
        <v>2508</v>
      </c>
      <c r="AT8">
        <v>2003</v>
      </c>
      <c r="AU8">
        <v>82</v>
      </c>
      <c r="AV8">
        <v>1</v>
      </c>
      <c r="BA8">
        <v>27</v>
      </c>
      <c r="BB8">
        <v>35</v>
      </c>
      <c r="BD8" t="s">
        <v>10136</v>
      </c>
      <c r="BK8" t="s">
        <v>10137</v>
      </c>
      <c r="BW8" t="s">
        <v>13428</v>
      </c>
      <c r="BX8" t="s">
        <v>13985</v>
      </c>
      <c r="BY8" t="s">
        <v>13985</v>
      </c>
      <c r="BZ8" t="s">
        <v>13985</v>
      </c>
      <c r="CA8" t="s">
        <v>13985</v>
      </c>
      <c r="CB8" t="s">
        <v>13985</v>
      </c>
      <c r="CC8" t="s">
        <v>13985</v>
      </c>
      <c r="CD8" t="s">
        <v>13985</v>
      </c>
    </row>
    <row r="9" spans="1:82" hidden="1">
      <c r="A9" t="s">
        <v>13850</v>
      </c>
      <c r="B9" t="s">
        <v>67</v>
      </c>
      <c r="C9" t="s">
        <v>7025</v>
      </c>
      <c r="G9" t="s">
        <v>7026</v>
      </c>
      <c r="J9" t="s">
        <v>7027</v>
      </c>
      <c r="K9" t="s">
        <v>2249</v>
      </c>
      <c r="W9" t="s">
        <v>7028</v>
      </c>
      <c r="AA9" t="s">
        <v>7029</v>
      </c>
      <c r="AB9" t="s">
        <v>7030</v>
      </c>
      <c r="AN9" t="s">
        <v>2252</v>
      </c>
      <c r="AO9" t="s">
        <v>2253</v>
      </c>
      <c r="AS9" t="s">
        <v>242</v>
      </c>
      <c r="AT9">
        <v>2010</v>
      </c>
      <c r="AU9">
        <v>127</v>
      </c>
      <c r="AV9">
        <v>4</v>
      </c>
      <c r="BA9">
        <v>773</v>
      </c>
      <c r="BB9">
        <v>780</v>
      </c>
      <c r="BD9" t="s">
        <v>7031</v>
      </c>
      <c r="BK9" t="s">
        <v>7032</v>
      </c>
      <c r="BW9" t="s">
        <v>13424</v>
      </c>
      <c r="BX9" t="s">
        <v>13425</v>
      </c>
      <c r="BY9" t="s">
        <v>13985</v>
      </c>
      <c r="BZ9" t="s">
        <v>13985</v>
      </c>
      <c r="CA9" t="s">
        <v>13985</v>
      </c>
      <c r="CB9" t="s">
        <v>13985</v>
      </c>
      <c r="CC9" t="s">
        <v>13985</v>
      </c>
      <c r="CD9" t="s">
        <v>13985</v>
      </c>
    </row>
    <row r="10" spans="1:82" hidden="1">
      <c r="A10" t="s">
        <v>13850</v>
      </c>
      <c r="B10" t="s">
        <v>67</v>
      </c>
      <c r="C10" t="s">
        <v>4620</v>
      </c>
      <c r="G10" t="s">
        <v>4621</v>
      </c>
      <c r="J10" t="s">
        <v>4622</v>
      </c>
      <c r="K10" t="s">
        <v>3981</v>
      </c>
      <c r="W10" t="s">
        <v>4623</v>
      </c>
      <c r="AN10" t="s">
        <v>3983</v>
      </c>
      <c r="AO10" t="s">
        <v>3984</v>
      </c>
      <c r="AS10" t="s">
        <v>242</v>
      </c>
      <c r="AT10">
        <v>2014</v>
      </c>
      <c r="AU10">
        <v>104</v>
      </c>
      <c r="AV10">
        <v>5</v>
      </c>
      <c r="BA10">
        <v>586</v>
      </c>
      <c r="BB10">
        <v>591</v>
      </c>
      <c r="BD10" t="s">
        <v>4624</v>
      </c>
      <c r="BK10" t="s">
        <v>4625</v>
      </c>
      <c r="BL10">
        <v>24818998</v>
      </c>
      <c r="BW10" t="s">
        <v>13424</v>
      </c>
      <c r="BX10" t="s">
        <v>13426</v>
      </c>
      <c r="BY10" t="s">
        <v>13985</v>
      </c>
      <c r="BZ10" t="s">
        <v>13427</v>
      </c>
      <c r="CA10">
        <v>2</v>
      </c>
      <c r="CB10" t="s">
        <v>13985</v>
      </c>
      <c r="CC10" t="s">
        <v>13985</v>
      </c>
      <c r="CD10" t="s">
        <v>13985</v>
      </c>
    </row>
    <row r="11" spans="1:82" hidden="1">
      <c r="A11" t="s">
        <v>13850</v>
      </c>
      <c r="B11" t="s">
        <v>67</v>
      </c>
      <c r="C11" t="s">
        <v>12173</v>
      </c>
      <c r="G11" t="s">
        <v>12173</v>
      </c>
      <c r="J11" t="s">
        <v>12174</v>
      </c>
      <c r="K11" t="s">
        <v>160</v>
      </c>
      <c r="W11" t="s">
        <v>12175</v>
      </c>
      <c r="AN11" t="s">
        <v>162</v>
      </c>
      <c r="AS11" t="s">
        <v>297</v>
      </c>
      <c r="AT11">
        <v>1995</v>
      </c>
      <c r="AU11">
        <v>20</v>
      </c>
      <c r="AV11">
        <v>3</v>
      </c>
      <c r="BA11">
        <v>253</v>
      </c>
      <c r="BB11">
        <v>256</v>
      </c>
      <c r="BD11" t="s">
        <v>12176</v>
      </c>
      <c r="BK11" t="s">
        <v>12177</v>
      </c>
      <c r="BW11" t="s">
        <v>13424</v>
      </c>
      <c r="BX11" t="s">
        <v>13426</v>
      </c>
      <c r="BY11" t="s">
        <v>13985</v>
      </c>
      <c r="BZ11" t="s">
        <v>13427</v>
      </c>
      <c r="CA11">
        <v>2</v>
      </c>
      <c r="CB11" t="s">
        <v>13985</v>
      </c>
      <c r="CC11" t="s">
        <v>13985</v>
      </c>
      <c r="CD11" t="s">
        <v>13985</v>
      </c>
    </row>
    <row r="12" spans="1:82" hidden="1">
      <c r="A12" t="s">
        <v>13850</v>
      </c>
      <c r="B12" t="s">
        <v>67</v>
      </c>
      <c r="C12" t="s">
        <v>4968</v>
      </c>
      <c r="G12" t="s">
        <v>4969</v>
      </c>
      <c r="J12" t="s">
        <v>4970</v>
      </c>
      <c r="K12" t="s">
        <v>505</v>
      </c>
      <c r="W12" t="s">
        <v>4971</v>
      </c>
      <c r="AA12" t="s">
        <v>4972</v>
      </c>
      <c r="AB12" t="s">
        <v>4973</v>
      </c>
      <c r="AN12" t="s">
        <v>508</v>
      </c>
      <c r="AO12" t="s">
        <v>509</v>
      </c>
      <c r="AS12" s="1">
        <v>42095</v>
      </c>
      <c r="AT12">
        <v>2014</v>
      </c>
      <c r="AU12">
        <v>187</v>
      </c>
      <c r="BA12">
        <v>1</v>
      </c>
      <c r="BB12">
        <v>13</v>
      </c>
      <c r="BD12" t="s">
        <v>4974</v>
      </c>
      <c r="BK12" t="s">
        <v>4975</v>
      </c>
      <c r="BW12" t="s">
        <v>13428</v>
      </c>
      <c r="BX12" t="s">
        <v>13985</v>
      </c>
      <c r="BY12" t="s">
        <v>13985</v>
      </c>
      <c r="BZ12" t="s">
        <v>13985</v>
      </c>
      <c r="CA12" t="s">
        <v>13985</v>
      </c>
      <c r="CB12" t="s">
        <v>13985</v>
      </c>
      <c r="CC12" t="s">
        <v>13985</v>
      </c>
      <c r="CD12" t="s">
        <v>13985</v>
      </c>
    </row>
    <row r="13" spans="1:82" hidden="1">
      <c r="A13" t="s">
        <v>13850</v>
      </c>
      <c r="B13" t="s">
        <v>67</v>
      </c>
      <c r="C13" t="s">
        <v>9226</v>
      </c>
      <c r="G13" t="s">
        <v>9226</v>
      </c>
      <c r="J13" t="s">
        <v>9227</v>
      </c>
      <c r="K13" t="s">
        <v>1183</v>
      </c>
      <c r="W13" t="s">
        <v>9228</v>
      </c>
      <c r="AN13" t="s">
        <v>1185</v>
      </c>
      <c r="AS13" t="s">
        <v>884</v>
      </c>
      <c r="AT13">
        <v>2006</v>
      </c>
      <c r="AU13">
        <v>49</v>
      </c>
      <c r="AV13">
        <v>2</v>
      </c>
      <c r="BA13">
        <v>168</v>
      </c>
      <c r="BB13">
        <v>180</v>
      </c>
      <c r="BD13" t="s">
        <v>9229</v>
      </c>
      <c r="BK13" t="s">
        <v>9230</v>
      </c>
      <c r="BL13">
        <v>16498467</v>
      </c>
      <c r="BW13" t="s">
        <v>13428</v>
      </c>
      <c r="BX13" t="s">
        <v>13985</v>
      </c>
      <c r="BY13" t="s">
        <v>13985</v>
      </c>
      <c r="BZ13" t="s">
        <v>13985</v>
      </c>
      <c r="CA13" t="s">
        <v>13985</v>
      </c>
      <c r="CB13" t="s">
        <v>13985</v>
      </c>
      <c r="CC13" t="s">
        <v>13985</v>
      </c>
      <c r="CD13" t="s">
        <v>13985</v>
      </c>
    </row>
    <row r="14" spans="1:82" hidden="1">
      <c r="A14" t="s">
        <v>13850</v>
      </c>
      <c r="B14" t="s">
        <v>67</v>
      </c>
      <c r="C14" t="s">
        <v>2197</v>
      </c>
      <c r="G14" t="s">
        <v>2198</v>
      </c>
      <c r="J14" t="s">
        <v>3110</v>
      </c>
      <c r="K14" t="s">
        <v>453</v>
      </c>
      <c r="W14" t="s">
        <v>3111</v>
      </c>
      <c r="AA14" t="s">
        <v>3112</v>
      </c>
      <c r="AB14" t="s">
        <v>3113</v>
      </c>
      <c r="AN14" t="s">
        <v>455</v>
      </c>
      <c r="AO14" t="s">
        <v>456</v>
      </c>
      <c r="AS14" t="s">
        <v>352</v>
      </c>
      <c r="AT14">
        <v>2016</v>
      </c>
      <c r="AU14">
        <v>41</v>
      </c>
      <c r="AV14">
        <v>4</v>
      </c>
      <c r="BA14">
        <v>459</v>
      </c>
      <c r="BB14">
        <v>472</v>
      </c>
      <c r="BD14" t="s">
        <v>3114</v>
      </c>
      <c r="BK14" t="s">
        <v>3115</v>
      </c>
      <c r="BW14" t="s">
        <v>13424</v>
      </c>
      <c r="BX14" t="s">
        <v>13426</v>
      </c>
      <c r="BY14" t="s">
        <v>13985</v>
      </c>
      <c r="BZ14" t="s">
        <v>13427</v>
      </c>
      <c r="CA14" t="s">
        <v>13985</v>
      </c>
      <c r="CB14">
        <v>0</v>
      </c>
      <c r="CC14" t="s">
        <v>13985</v>
      </c>
      <c r="CD14" t="s">
        <v>13985</v>
      </c>
    </row>
    <row r="15" spans="1:82" hidden="1">
      <c r="A15" t="s">
        <v>13850</v>
      </c>
      <c r="B15" t="s">
        <v>67</v>
      </c>
      <c r="C15" t="s">
        <v>9903</v>
      </c>
      <c r="G15" t="s">
        <v>9903</v>
      </c>
      <c r="J15" t="s">
        <v>9904</v>
      </c>
      <c r="K15" t="s">
        <v>605</v>
      </c>
      <c r="W15" t="s">
        <v>9905</v>
      </c>
      <c r="AA15" t="s">
        <v>7586</v>
      </c>
      <c r="AB15" t="s">
        <v>9906</v>
      </c>
      <c r="AN15" t="s">
        <v>609</v>
      </c>
      <c r="AS15" t="s">
        <v>9907</v>
      </c>
      <c r="AT15">
        <v>2004</v>
      </c>
      <c r="AU15">
        <v>101</v>
      </c>
      <c r="AV15">
        <v>13</v>
      </c>
      <c r="BA15">
        <v>4712</v>
      </c>
      <c r="BB15">
        <v>4717</v>
      </c>
      <c r="BD15" t="s">
        <v>9908</v>
      </c>
      <c r="BK15" t="s">
        <v>9909</v>
      </c>
      <c r="BL15">
        <v>15070783</v>
      </c>
      <c r="BW15" t="s">
        <v>13428</v>
      </c>
      <c r="BX15" t="s">
        <v>13985</v>
      </c>
      <c r="BY15" t="s">
        <v>13985</v>
      </c>
      <c r="BZ15" t="s">
        <v>13985</v>
      </c>
      <c r="CA15" t="s">
        <v>13985</v>
      </c>
      <c r="CB15" t="s">
        <v>13985</v>
      </c>
      <c r="CC15" t="s">
        <v>13985</v>
      </c>
      <c r="CD15" t="s">
        <v>13985</v>
      </c>
    </row>
    <row r="16" spans="1:82" hidden="1">
      <c r="A16" t="s">
        <v>13850</v>
      </c>
      <c r="B16" t="s">
        <v>67</v>
      </c>
      <c r="C16" t="s">
        <v>8021</v>
      </c>
      <c r="G16" t="s">
        <v>8022</v>
      </c>
      <c r="J16" t="s">
        <v>8023</v>
      </c>
      <c r="K16" t="s">
        <v>5333</v>
      </c>
      <c r="W16" t="s">
        <v>8024</v>
      </c>
      <c r="AN16" t="s">
        <v>5335</v>
      </c>
      <c r="AO16" t="s">
        <v>8025</v>
      </c>
      <c r="AS16" t="s">
        <v>2795</v>
      </c>
      <c r="AT16">
        <v>2008</v>
      </c>
      <c r="AU16">
        <v>275</v>
      </c>
      <c r="AV16">
        <v>1653</v>
      </c>
      <c r="BA16">
        <v>2813</v>
      </c>
      <c r="BB16">
        <v>2821</v>
      </c>
      <c r="BD16" t="s">
        <v>8026</v>
      </c>
      <c r="BK16" t="s">
        <v>8027</v>
      </c>
      <c r="BL16">
        <v>18713722</v>
      </c>
      <c r="BW16" t="s">
        <v>13424</v>
      </c>
      <c r="BX16" t="s">
        <v>13425</v>
      </c>
      <c r="BY16" t="s">
        <v>13985</v>
      </c>
      <c r="BZ16" t="s">
        <v>13985</v>
      </c>
      <c r="CA16" t="s">
        <v>13985</v>
      </c>
      <c r="CB16" t="s">
        <v>13985</v>
      </c>
      <c r="CC16" t="s">
        <v>13985</v>
      </c>
      <c r="CD16" t="s">
        <v>13985</v>
      </c>
    </row>
    <row r="17" spans="1:82" hidden="1">
      <c r="A17" t="s">
        <v>13850</v>
      </c>
      <c r="B17" t="s">
        <v>67</v>
      </c>
      <c r="C17" t="s">
        <v>10897</v>
      </c>
      <c r="G17" t="s">
        <v>10897</v>
      </c>
      <c r="J17" t="s">
        <v>10898</v>
      </c>
      <c r="K17" t="s">
        <v>5333</v>
      </c>
      <c r="W17" t="s">
        <v>10899</v>
      </c>
      <c r="AN17" t="s">
        <v>5335</v>
      </c>
      <c r="AS17" t="s">
        <v>10900</v>
      </c>
      <c r="AT17">
        <v>2000</v>
      </c>
      <c r="AU17">
        <v>267</v>
      </c>
      <c r="AV17">
        <v>1443</v>
      </c>
      <c r="BA17">
        <v>585</v>
      </c>
      <c r="BB17">
        <v>588</v>
      </c>
      <c r="BD17" t="s">
        <v>10901</v>
      </c>
      <c r="BK17" t="s">
        <v>10902</v>
      </c>
      <c r="BL17">
        <v>10787162</v>
      </c>
      <c r="BW17" t="s">
        <v>13424</v>
      </c>
      <c r="BX17" t="s">
        <v>13425</v>
      </c>
      <c r="BY17" t="s">
        <v>13985</v>
      </c>
      <c r="BZ17" t="s">
        <v>13985</v>
      </c>
      <c r="CA17" t="s">
        <v>13985</v>
      </c>
      <c r="CB17" t="s">
        <v>13985</v>
      </c>
      <c r="CC17" t="s">
        <v>13985</v>
      </c>
      <c r="CD17" t="s">
        <v>13985</v>
      </c>
    </row>
    <row r="18" spans="1:82" hidden="1">
      <c r="A18" t="s">
        <v>13850</v>
      </c>
      <c r="B18" t="s">
        <v>67</v>
      </c>
      <c r="C18" t="s">
        <v>1835</v>
      </c>
      <c r="G18" t="s">
        <v>1836</v>
      </c>
      <c r="J18" t="s">
        <v>1837</v>
      </c>
      <c r="K18" t="s">
        <v>442</v>
      </c>
      <c r="W18" t="s">
        <v>1838</v>
      </c>
      <c r="AA18" t="s">
        <v>1839</v>
      </c>
      <c r="AB18" t="s">
        <v>1840</v>
      </c>
      <c r="AN18" t="s">
        <v>446</v>
      </c>
      <c r="AO18" t="s">
        <v>447</v>
      </c>
      <c r="AT18">
        <v>2018</v>
      </c>
      <c r="AU18">
        <v>35</v>
      </c>
      <c r="AV18">
        <v>7</v>
      </c>
      <c r="BA18">
        <v>933</v>
      </c>
      <c r="BB18">
        <v>945</v>
      </c>
      <c r="BD18" t="s">
        <v>1841</v>
      </c>
      <c r="BK18" t="s">
        <v>1842</v>
      </c>
      <c r="BL18">
        <v>29589960</v>
      </c>
      <c r="BW18" t="s">
        <v>13424</v>
      </c>
      <c r="BX18" t="s">
        <v>13425</v>
      </c>
      <c r="BY18" t="s">
        <v>13985</v>
      </c>
      <c r="BZ18" t="s">
        <v>13985</v>
      </c>
      <c r="CA18" t="s">
        <v>13985</v>
      </c>
      <c r="CB18" t="s">
        <v>13985</v>
      </c>
      <c r="CC18" t="s">
        <v>13985</v>
      </c>
      <c r="CD18" t="s">
        <v>13985</v>
      </c>
    </row>
    <row r="19" spans="1:82" hidden="1">
      <c r="A19" t="s">
        <v>13850</v>
      </c>
      <c r="B19" t="s">
        <v>67</v>
      </c>
      <c r="C19" t="s">
        <v>8298</v>
      </c>
      <c r="G19" t="s">
        <v>8299</v>
      </c>
      <c r="J19" t="s">
        <v>8300</v>
      </c>
      <c r="K19" t="s">
        <v>6403</v>
      </c>
      <c r="W19" t="s">
        <v>8301</v>
      </c>
      <c r="AA19" t="s">
        <v>8302</v>
      </c>
      <c r="AB19" t="s">
        <v>8303</v>
      </c>
      <c r="AN19" t="s">
        <v>6406</v>
      </c>
      <c r="AO19" t="s">
        <v>7631</v>
      </c>
      <c r="AS19" t="s">
        <v>629</v>
      </c>
      <c r="AT19">
        <v>2008</v>
      </c>
      <c r="AU19">
        <v>227</v>
      </c>
      <c r="AV19">
        <v>6</v>
      </c>
      <c r="BA19">
        <v>1377</v>
      </c>
      <c r="BB19">
        <v>1388</v>
      </c>
      <c r="BD19" t="s">
        <v>8304</v>
      </c>
      <c r="BK19" t="s">
        <v>8305</v>
      </c>
      <c r="BL19">
        <v>18301915</v>
      </c>
      <c r="BW19" t="s">
        <v>13428</v>
      </c>
      <c r="BX19" t="s">
        <v>13985</v>
      </c>
      <c r="BY19" t="s">
        <v>13985</v>
      </c>
      <c r="BZ19" t="s">
        <v>13985</v>
      </c>
      <c r="CA19" t="s">
        <v>13985</v>
      </c>
      <c r="CB19" t="s">
        <v>13985</v>
      </c>
      <c r="CC19" t="s">
        <v>13985</v>
      </c>
      <c r="CD19" t="s">
        <v>13985</v>
      </c>
    </row>
    <row r="20" spans="1:82" hidden="1">
      <c r="A20" t="s">
        <v>13850</v>
      </c>
      <c r="B20" t="s">
        <v>67</v>
      </c>
      <c r="C20" t="s">
        <v>11199</v>
      </c>
      <c r="G20" t="s">
        <v>11199</v>
      </c>
      <c r="J20" t="s">
        <v>11200</v>
      </c>
      <c r="K20" t="s">
        <v>303</v>
      </c>
      <c r="W20" t="s">
        <v>11201</v>
      </c>
      <c r="AN20" t="s">
        <v>305</v>
      </c>
      <c r="AS20" t="s">
        <v>1613</v>
      </c>
      <c r="AT20">
        <v>1999</v>
      </c>
      <c r="AU20">
        <v>39</v>
      </c>
      <c r="AV20">
        <v>2</v>
      </c>
      <c r="BA20">
        <v>315</v>
      </c>
      <c r="BB20">
        <v>322</v>
      </c>
      <c r="BK20" t="s">
        <v>11202</v>
      </c>
      <c r="BW20" t="s">
        <v>13428</v>
      </c>
      <c r="BX20" t="s">
        <v>13985</v>
      </c>
      <c r="BY20" t="s">
        <v>13985</v>
      </c>
      <c r="BZ20" t="s">
        <v>13985</v>
      </c>
      <c r="CA20" t="s">
        <v>13985</v>
      </c>
      <c r="CB20" t="s">
        <v>13985</v>
      </c>
      <c r="CC20" t="s">
        <v>13985</v>
      </c>
      <c r="CD20" t="s">
        <v>13985</v>
      </c>
    </row>
    <row r="21" spans="1:82" hidden="1">
      <c r="A21" t="s">
        <v>13850</v>
      </c>
      <c r="B21" t="s">
        <v>67</v>
      </c>
      <c r="C21" t="s">
        <v>4460</v>
      </c>
      <c r="G21" t="s">
        <v>4461</v>
      </c>
      <c r="J21" t="s">
        <v>4462</v>
      </c>
      <c r="K21" t="s">
        <v>4463</v>
      </c>
      <c r="W21" t="s">
        <v>4464</v>
      </c>
      <c r="AN21" t="s">
        <v>4465</v>
      </c>
      <c r="AO21" t="s">
        <v>4466</v>
      </c>
      <c r="AS21" t="s">
        <v>84</v>
      </c>
      <c r="AT21">
        <v>2014</v>
      </c>
      <c r="AU21">
        <v>62</v>
      </c>
      <c r="BA21">
        <v>465</v>
      </c>
      <c r="BB21">
        <v>477</v>
      </c>
      <c r="BD21" t="s">
        <v>4467</v>
      </c>
      <c r="BK21" t="s">
        <v>4468</v>
      </c>
      <c r="BW21" t="s">
        <v>13428</v>
      </c>
      <c r="BX21" t="s">
        <v>13985</v>
      </c>
      <c r="BY21" t="s">
        <v>13985</v>
      </c>
      <c r="BZ21" t="s">
        <v>13985</v>
      </c>
      <c r="CA21" t="s">
        <v>13985</v>
      </c>
      <c r="CB21" t="s">
        <v>13985</v>
      </c>
      <c r="CC21" t="s">
        <v>13985</v>
      </c>
      <c r="CD21" t="s">
        <v>13985</v>
      </c>
    </row>
    <row r="22" spans="1:82" hidden="1">
      <c r="A22" t="s">
        <v>13850</v>
      </c>
      <c r="B22" t="s">
        <v>67</v>
      </c>
      <c r="C22" t="s">
        <v>5489</v>
      </c>
      <c r="G22" t="s">
        <v>5490</v>
      </c>
      <c r="J22" t="s">
        <v>5491</v>
      </c>
      <c r="K22" t="s">
        <v>5492</v>
      </c>
      <c r="W22" t="s">
        <v>5493</v>
      </c>
      <c r="AB22" t="s">
        <v>2611</v>
      </c>
      <c r="AN22" t="s">
        <v>5494</v>
      </c>
      <c r="AO22" t="s">
        <v>5495</v>
      </c>
      <c r="AS22" t="s">
        <v>629</v>
      </c>
      <c r="AT22">
        <v>2013</v>
      </c>
      <c r="AU22">
        <v>138</v>
      </c>
      <c r="AV22">
        <v>3</v>
      </c>
      <c r="BA22">
        <v>167</v>
      </c>
      <c r="BB22">
        <v>172</v>
      </c>
      <c r="BD22" t="s">
        <v>5496</v>
      </c>
      <c r="BK22" t="s">
        <v>5497</v>
      </c>
      <c r="BW22" t="s">
        <v>13428</v>
      </c>
      <c r="BX22" t="s">
        <v>13985</v>
      </c>
      <c r="BY22" t="s">
        <v>13985</v>
      </c>
      <c r="BZ22" t="s">
        <v>13985</v>
      </c>
      <c r="CA22" t="s">
        <v>13985</v>
      </c>
      <c r="CB22" t="s">
        <v>13985</v>
      </c>
      <c r="CC22" t="s">
        <v>13985</v>
      </c>
      <c r="CD22" t="s">
        <v>13985</v>
      </c>
    </row>
    <row r="23" spans="1:82" hidden="1">
      <c r="A23" t="s">
        <v>13850</v>
      </c>
      <c r="B23" t="s">
        <v>67</v>
      </c>
      <c r="C23" t="s">
        <v>2100</v>
      </c>
      <c r="G23" t="s">
        <v>2101</v>
      </c>
      <c r="J23" t="s">
        <v>2102</v>
      </c>
      <c r="K23" t="s">
        <v>160</v>
      </c>
      <c r="W23" t="s">
        <v>2103</v>
      </c>
      <c r="AN23" t="s">
        <v>162</v>
      </c>
      <c r="AO23" t="s">
        <v>163</v>
      </c>
      <c r="AS23" t="s">
        <v>297</v>
      </c>
      <c r="AT23">
        <v>2017</v>
      </c>
      <c r="AU23">
        <v>42</v>
      </c>
      <c r="AV23">
        <v>3</v>
      </c>
      <c r="BA23">
        <v>211</v>
      </c>
      <c r="BB23">
        <v>224</v>
      </c>
      <c r="BD23" t="s">
        <v>2104</v>
      </c>
      <c r="BK23" t="s">
        <v>2105</v>
      </c>
      <c r="BW23" t="s">
        <v>13424</v>
      </c>
      <c r="BX23" t="s">
        <v>13426</v>
      </c>
      <c r="BY23" t="s">
        <v>13985</v>
      </c>
      <c r="BZ23" t="s">
        <v>13429</v>
      </c>
      <c r="CA23" t="s">
        <v>13985</v>
      </c>
      <c r="CB23" t="s">
        <v>13985</v>
      </c>
      <c r="CC23" t="s">
        <v>13985</v>
      </c>
      <c r="CD23" t="s">
        <v>13985</v>
      </c>
    </row>
    <row r="24" spans="1:82" hidden="1">
      <c r="A24" t="s">
        <v>13850</v>
      </c>
      <c r="B24" t="s">
        <v>67</v>
      </c>
      <c r="C24" t="s">
        <v>9085</v>
      </c>
      <c r="G24" t="s">
        <v>9085</v>
      </c>
      <c r="J24" t="s">
        <v>9086</v>
      </c>
      <c r="K24" t="s">
        <v>4472</v>
      </c>
      <c r="W24" t="s">
        <v>9087</v>
      </c>
      <c r="AA24" t="s">
        <v>9088</v>
      </c>
      <c r="AB24" t="s">
        <v>9089</v>
      </c>
      <c r="AN24" t="s">
        <v>4476</v>
      </c>
      <c r="AS24" s="1">
        <v>40360</v>
      </c>
      <c r="AT24">
        <v>2006</v>
      </c>
      <c r="AU24">
        <v>196</v>
      </c>
      <c r="AV24" s="2">
        <v>43497</v>
      </c>
      <c r="BA24">
        <v>1</v>
      </c>
      <c r="BB24">
        <v>31</v>
      </c>
      <c r="BD24" t="s">
        <v>9090</v>
      </c>
      <c r="BK24" t="s">
        <v>9091</v>
      </c>
      <c r="BW24" t="s">
        <v>13428</v>
      </c>
      <c r="BX24" t="s">
        <v>13985</v>
      </c>
      <c r="BY24" t="s">
        <v>13985</v>
      </c>
      <c r="BZ24" t="s">
        <v>13985</v>
      </c>
      <c r="CA24" t="s">
        <v>13985</v>
      </c>
      <c r="CB24" t="s">
        <v>13985</v>
      </c>
      <c r="CC24" t="s">
        <v>13985</v>
      </c>
      <c r="CD24" t="s">
        <v>13985</v>
      </c>
    </row>
    <row r="25" spans="1:82" hidden="1">
      <c r="A25" t="s">
        <v>13850</v>
      </c>
      <c r="B25" t="s">
        <v>67</v>
      </c>
      <c r="C25" t="s">
        <v>11480</v>
      </c>
      <c r="G25" t="s">
        <v>11480</v>
      </c>
      <c r="J25" t="s">
        <v>11481</v>
      </c>
      <c r="K25" t="s">
        <v>5333</v>
      </c>
      <c r="W25" t="s">
        <v>11482</v>
      </c>
      <c r="AN25" t="s">
        <v>5335</v>
      </c>
      <c r="AS25" s="1">
        <v>44562</v>
      </c>
      <c r="AT25">
        <v>1998</v>
      </c>
      <c r="AU25">
        <v>265</v>
      </c>
      <c r="AV25">
        <v>1391</v>
      </c>
      <c r="BA25">
        <v>89</v>
      </c>
      <c r="BB25">
        <v>95</v>
      </c>
      <c r="BD25" t="s">
        <v>11483</v>
      </c>
      <c r="BK25" t="s">
        <v>11484</v>
      </c>
      <c r="BW25" t="s">
        <v>13424</v>
      </c>
      <c r="BX25" t="s">
        <v>13425</v>
      </c>
      <c r="BY25" t="s">
        <v>13985</v>
      </c>
      <c r="BZ25" t="s">
        <v>13985</v>
      </c>
      <c r="CA25" t="s">
        <v>13985</v>
      </c>
      <c r="CB25" t="s">
        <v>13985</v>
      </c>
      <c r="CC25" t="s">
        <v>13985</v>
      </c>
      <c r="CD25" t="s">
        <v>13985</v>
      </c>
    </row>
    <row r="26" spans="1:82" hidden="1">
      <c r="A26" t="s">
        <v>13850</v>
      </c>
      <c r="B26" t="s">
        <v>67</v>
      </c>
      <c r="C26" t="s">
        <v>4558</v>
      </c>
      <c r="G26" t="s">
        <v>4559</v>
      </c>
      <c r="J26" t="s">
        <v>4560</v>
      </c>
      <c r="K26" t="s">
        <v>303</v>
      </c>
      <c r="W26" t="s">
        <v>4561</v>
      </c>
      <c r="AB26" t="s">
        <v>4562</v>
      </c>
      <c r="AN26" t="s">
        <v>305</v>
      </c>
      <c r="AO26" t="s">
        <v>306</v>
      </c>
      <c r="AS26" t="s">
        <v>1978</v>
      </c>
      <c r="AT26">
        <v>2014</v>
      </c>
      <c r="AU26">
        <v>54</v>
      </c>
      <c r="AV26">
        <v>6</v>
      </c>
      <c r="BA26">
        <v>2529</v>
      </c>
      <c r="BB26">
        <v>2535</v>
      </c>
      <c r="BD26" t="s">
        <v>4563</v>
      </c>
      <c r="BK26" t="s">
        <v>4564</v>
      </c>
      <c r="BW26" t="s">
        <v>13428</v>
      </c>
      <c r="BX26" t="s">
        <v>13985</v>
      </c>
      <c r="BY26" t="s">
        <v>13985</v>
      </c>
      <c r="BZ26" t="s">
        <v>13985</v>
      </c>
      <c r="CA26" t="s">
        <v>13985</v>
      </c>
      <c r="CB26" t="s">
        <v>13985</v>
      </c>
      <c r="CC26" t="s">
        <v>13985</v>
      </c>
      <c r="CD26" t="s">
        <v>13985</v>
      </c>
    </row>
    <row r="27" spans="1:82" hidden="1">
      <c r="A27" t="s">
        <v>13850</v>
      </c>
      <c r="B27" t="s">
        <v>67</v>
      </c>
      <c r="C27" t="s">
        <v>8769</v>
      </c>
      <c r="G27" t="s">
        <v>8770</v>
      </c>
      <c r="J27" t="s">
        <v>8771</v>
      </c>
      <c r="K27" t="s">
        <v>2529</v>
      </c>
      <c r="W27" t="s">
        <v>8772</v>
      </c>
      <c r="AB27" t="s">
        <v>8773</v>
      </c>
      <c r="AN27" t="s">
        <v>2532</v>
      </c>
      <c r="AS27" t="s">
        <v>629</v>
      </c>
      <c r="AT27">
        <v>2007</v>
      </c>
      <c r="AU27">
        <v>144</v>
      </c>
      <c r="AV27">
        <v>1</v>
      </c>
      <c r="BA27">
        <v>248</v>
      </c>
      <c r="BB27">
        <v>257</v>
      </c>
      <c r="BD27" t="s">
        <v>8774</v>
      </c>
      <c r="BK27" t="s">
        <v>8775</v>
      </c>
      <c r="BL27">
        <v>17369429</v>
      </c>
      <c r="BW27" t="s">
        <v>13428</v>
      </c>
      <c r="BX27" t="s">
        <v>13985</v>
      </c>
      <c r="BY27" t="s">
        <v>13985</v>
      </c>
      <c r="BZ27" t="s">
        <v>13985</v>
      </c>
      <c r="CA27" t="s">
        <v>13985</v>
      </c>
      <c r="CB27" t="s">
        <v>13985</v>
      </c>
      <c r="CC27" t="s">
        <v>13985</v>
      </c>
      <c r="CD27" t="s">
        <v>13985</v>
      </c>
    </row>
    <row r="28" spans="1:82" hidden="1">
      <c r="A28" t="s">
        <v>13850</v>
      </c>
      <c r="B28" t="s">
        <v>67</v>
      </c>
      <c r="C28" t="s">
        <v>10394</v>
      </c>
      <c r="G28" t="s">
        <v>10394</v>
      </c>
      <c r="J28" t="s">
        <v>10395</v>
      </c>
      <c r="K28" t="s">
        <v>303</v>
      </c>
      <c r="W28" t="s">
        <v>10396</v>
      </c>
      <c r="AN28" t="s">
        <v>305</v>
      </c>
      <c r="AS28" t="s">
        <v>1613</v>
      </c>
      <c r="AT28">
        <v>2002</v>
      </c>
      <c r="AU28">
        <v>42</v>
      </c>
      <c r="AV28">
        <v>2</v>
      </c>
      <c r="BA28">
        <v>348</v>
      </c>
      <c r="BB28">
        <v>354</v>
      </c>
      <c r="BD28" t="s">
        <v>10397</v>
      </c>
      <c r="BK28" t="s">
        <v>10398</v>
      </c>
      <c r="BW28" t="s">
        <v>13428</v>
      </c>
      <c r="BX28" t="s">
        <v>13985</v>
      </c>
      <c r="BY28" t="s">
        <v>13985</v>
      </c>
      <c r="BZ28" t="s">
        <v>13985</v>
      </c>
      <c r="CA28" t="s">
        <v>13985</v>
      </c>
      <c r="CB28" t="s">
        <v>13985</v>
      </c>
      <c r="CC28" t="s">
        <v>13985</v>
      </c>
      <c r="CD28" t="s">
        <v>13985</v>
      </c>
    </row>
    <row r="29" spans="1:82" hidden="1">
      <c r="A29" t="s">
        <v>13850</v>
      </c>
      <c r="B29" t="s">
        <v>67</v>
      </c>
      <c r="C29" t="s">
        <v>2856</v>
      </c>
      <c r="G29" t="s">
        <v>2857</v>
      </c>
      <c r="J29" t="s">
        <v>2858</v>
      </c>
      <c r="K29" t="s">
        <v>2425</v>
      </c>
      <c r="W29" t="s">
        <v>2859</v>
      </c>
      <c r="AA29" t="s">
        <v>2860</v>
      </c>
      <c r="AB29" t="s">
        <v>2861</v>
      </c>
      <c r="AN29" t="s">
        <v>2429</v>
      </c>
      <c r="AO29" t="s">
        <v>2430</v>
      </c>
      <c r="AS29" t="s">
        <v>84</v>
      </c>
      <c r="AT29">
        <v>2016</v>
      </c>
      <c r="AU29">
        <v>33</v>
      </c>
      <c r="AV29">
        <v>12</v>
      </c>
      <c r="BA29">
        <v>3194</v>
      </c>
      <c r="BB29">
        <v>3204</v>
      </c>
      <c r="BD29" t="s">
        <v>2862</v>
      </c>
      <c r="BK29" t="s">
        <v>2863</v>
      </c>
      <c r="BL29">
        <v>27660296</v>
      </c>
      <c r="BW29" t="s">
        <v>13424</v>
      </c>
      <c r="BX29" t="s">
        <v>13426</v>
      </c>
      <c r="BY29" t="s">
        <v>13427</v>
      </c>
      <c r="BZ29" t="s">
        <v>13985</v>
      </c>
      <c r="CA29" t="s">
        <v>13985</v>
      </c>
      <c r="CB29" t="s">
        <v>13985</v>
      </c>
      <c r="CC29" t="s">
        <v>13985</v>
      </c>
      <c r="CD29" t="s">
        <v>13985</v>
      </c>
    </row>
    <row r="30" spans="1:82" hidden="1">
      <c r="A30" t="s">
        <v>13850</v>
      </c>
      <c r="B30" t="s">
        <v>67</v>
      </c>
      <c r="C30" t="s">
        <v>5604</v>
      </c>
      <c r="G30" t="s">
        <v>5605</v>
      </c>
      <c r="J30" t="s">
        <v>5606</v>
      </c>
      <c r="K30" t="s">
        <v>2925</v>
      </c>
      <c r="W30" t="s">
        <v>5607</v>
      </c>
      <c r="AN30" t="s">
        <v>2929</v>
      </c>
      <c r="AO30" t="s">
        <v>2930</v>
      </c>
      <c r="AT30">
        <v>2013</v>
      </c>
      <c r="AU30">
        <v>6</v>
      </c>
      <c r="BC30">
        <v>24</v>
      </c>
      <c r="BD30" t="s">
        <v>5608</v>
      </c>
      <c r="BK30" t="s">
        <v>5609</v>
      </c>
      <c r="BL30">
        <v>24280027</v>
      </c>
      <c r="BW30" t="s">
        <v>13428</v>
      </c>
      <c r="BX30" t="s">
        <v>13985</v>
      </c>
      <c r="BY30" t="s">
        <v>13985</v>
      </c>
      <c r="BZ30" t="s">
        <v>13985</v>
      </c>
      <c r="CA30" t="s">
        <v>13985</v>
      </c>
      <c r="CB30" t="s">
        <v>13985</v>
      </c>
      <c r="CC30" t="s">
        <v>13985</v>
      </c>
      <c r="CD30" t="s">
        <v>13985</v>
      </c>
    </row>
    <row r="31" spans="1:82" hidden="1">
      <c r="A31" t="s">
        <v>13850</v>
      </c>
      <c r="B31" t="s">
        <v>67</v>
      </c>
      <c r="C31" t="s">
        <v>12513</v>
      </c>
      <c r="G31" t="s">
        <v>12513</v>
      </c>
      <c r="J31" t="s">
        <v>12944</v>
      </c>
      <c r="K31" t="s">
        <v>11694</v>
      </c>
      <c r="W31" t="s">
        <v>12945</v>
      </c>
      <c r="AN31" t="s">
        <v>11696</v>
      </c>
      <c r="AS31" t="s">
        <v>629</v>
      </c>
      <c r="AT31">
        <v>1992</v>
      </c>
      <c r="AU31">
        <v>95</v>
      </c>
      <c r="AV31">
        <v>1</v>
      </c>
      <c r="BA31">
        <v>57</v>
      </c>
      <c r="BB31">
        <v>67</v>
      </c>
      <c r="BK31" t="s">
        <v>12946</v>
      </c>
      <c r="BL31">
        <v>1625250</v>
      </c>
      <c r="BW31" t="s">
        <v>13424</v>
      </c>
      <c r="BX31" t="s">
        <v>13425</v>
      </c>
      <c r="BY31" t="s">
        <v>13985</v>
      </c>
      <c r="BZ31" t="s">
        <v>13985</v>
      </c>
      <c r="CA31" t="s">
        <v>13985</v>
      </c>
      <c r="CB31" t="s">
        <v>13985</v>
      </c>
      <c r="CC31" t="s">
        <v>13985</v>
      </c>
      <c r="CD31" t="s">
        <v>13985</v>
      </c>
    </row>
    <row r="32" spans="1:82" hidden="1">
      <c r="A32" t="s">
        <v>13850</v>
      </c>
      <c r="B32" t="s">
        <v>67</v>
      </c>
      <c r="C32" t="s">
        <v>10533</v>
      </c>
      <c r="G32" t="s">
        <v>10533</v>
      </c>
      <c r="J32" t="s">
        <v>10534</v>
      </c>
      <c r="K32" t="s">
        <v>2444</v>
      </c>
      <c r="W32" t="s">
        <v>10535</v>
      </c>
      <c r="AA32" t="s">
        <v>10536</v>
      </c>
      <c r="AB32" t="s">
        <v>10537</v>
      </c>
      <c r="AN32" t="s">
        <v>2448</v>
      </c>
      <c r="AO32" t="s">
        <v>2449</v>
      </c>
      <c r="AS32" t="s">
        <v>84</v>
      </c>
      <c r="AT32">
        <v>2001</v>
      </c>
      <c r="AU32">
        <v>29</v>
      </c>
      <c r="AV32">
        <v>4</v>
      </c>
      <c r="BA32">
        <v>435</v>
      </c>
      <c r="BB32">
        <v>440</v>
      </c>
      <c r="BD32" t="s">
        <v>10538</v>
      </c>
      <c r="BK32" t="s">
        <v>10539</v>
      </c>
      <c r="BL32">
        <v>11726930</v>
      </c>
      <c r="BW32" t="s">
        <v>13428</v>
      </c>
      <c r="BX32" t="s">
        <v>13985</v>
      </c>
      <c r="BY32" t="s">
        <v>13985</v>
      </c>
      <c r="BZ32" t="s">
        <v>13985</v>
      </c>
      <c r="CA32" t="s">
        <v>13985</v>
      </c>
      <c r="CB32" t="s">
        <v>13985</v>
      </c>
      <c r="CC32" t="s">
        <v>13985</v>
      </c>
      <c r="CD32" t="s">
        <v>13985</v>
      </c>
    </row>
    <row r="33" spans="1:82" hidden="1">
      <c r="A33" t="s">
        <v>13850</v>
      </c>
      <c r="B33" t="s">
        <v>67</v>
      </c>
      <c r="C33" t="s">
        <v>8493</v>
      </c>
      <c r="G33" t="s">
        <v>8494</v>
      </c>
      <c r="J33" t="s">
        <v>8495</v>
      </c>
      <c r="K33" t="s">
        <v>1697</v>
      </c>
      <c r="W33" t="s">
        <v>8496</v>
      </c>
      <c r="AN33" t="s">
        <v>1700</v>
      </c>
      <c r="AO33" t="s">
        <v>1701</v>
      </c>
      <c r="AS33" t="s">
        <v>1895</v>
      </c>
      <c r="AT33">
        <v>2007</v>
      </c>
      <c r="AU33">
        <v>273</v>
      </c>
      <c r="AV33">
        <v>4</v>
      </c>
      <c r="BA33">
        <v>721</v>
      </c>
      <c r="BB33">
        <v>728</v>
      </c>
      <c r="BD33" t="s">
        <v>8497</v>
      </c>
      <c r="BK33" t="s">
        <v>8498</v>
      </c>
      <c r="BW33" t="s">
        <v>13424</v>
      </c>
      <c r="BX33" t="s">
        <v>13425</v>
      </c>
      <c r="BY33" t="s">
        <v>13985</v>
      </c>
      <c r="BZ33" t="s">
        <v>13985</v>
      </c>
      <c r="CA33" t="s">
        <v>13985</v>
      </c>
      <c r="CB33" t="s">
        <v>13985</v>
      </c>
      <c r="CC33" t="s">
        <v>13985</v>
      </c>
      <c r="CD33" t="s">
        <v>13985</v>
      </c>
    </row>
    <row r="34" spans="1:82" hidden="1">
      <c r="A34" t="s">
        <v>13850</v>
      </c>
      <c r="B34" t="s">
        <v>67</v>
      </c>
      <c r="C34" t="s">
        <v>3400</v>
      </c>
      <c r="G34" t="s">
        <v>3401</v>
      </c>
      <c r="J34" t="s">
        <v>3402</v>
      </c>
      <c r="K34" t="s">
        <v>784</v>
      </c>
      <c r="W34" t="s">
        <v>3403</v>
      </c>
      <c r="AB34" t="s">
        <v>3404</v>
      </c>
      <c r="AN34" t="s">
        <v>788</v>
      </c>
      <c r="AS34" s="1">
        <v>43466</v>
      </c>
      <c r="AT34">
        <v>2016</v>
      </c>
      <c r="AU34">
        <v>16</v>
      </c>
      <c r="BC34">
        <v>20</v>
      </c>
      <c r="BD34" t="s">
        <v>3405</v>
      </c>
      <c r="BK34" t="s">
        <v>3406</v>
      </c>
      <c r="BL34">
        <v>26786479</v>
      </c>
      <c r="BW34" t="s">
        <v>13428</v>
      </c>
      <c r="BX34" t="s">
        <v>13985</v>
      </c>
      <c r="BY34" t="s">
        <v>13985</v>
      </c>
      <c r="BZ34" t="s">
        <v>13985</v>
      </c>
      <c r="CA34" t="s">
        <v>13985</v>
      </c>
      <c r="CB34" t="s">
        <v>13985</v>
      </c>
      <c r="CC34" t="s">
        <v>13985</v>
      </c>
      <c r="CD34" t="s">
        <v>13985</v>
      </c>
    </row>
    <row r="35" spans="1:82" hidden="1">
      <c r="A35" t="s">
        <v>13850</v>
      </c>
      <c r="B35" t="s">
        <v>67</v>
      </c>
      <c r="C35" t="s">
        <v>12705</v>
      </c>
      <c r="G35" t="s">
        <v>12705</v>
      </c>
      <c r="J35" t="s">
        <v>12706</v>
      </c>
      <c r="K35" t="s">
        <v>8620</v>
      </c>
      <c r="P35" t="s">
        <v>12707</v>
      </c>
      <c r="Q35" t="s">
        <v>12708</v>
      </c>
      <c r="R35" t="s">
        <v>12709</v>
      </c>
      <c r="T35" t="s">
        <v>12710</v>
      </c>
      <c r="W35" t="s">
        <v>12711</v>
      </c>
      <c r="AN35" t="s">
        <v>8626</v>
      </c>
      <c r="AS35" t="s">
        <v>472</v>
      </c>
      <c r="AT35">
        <v>1993</v>
      </c>
      <c r="AU35">
        <v>53</v>
      </c>
      <c r="AV35">
        <v>1</v>
      </c>
      <c r="BA35">
        <v>180</v>
      </c>
      <c r="BB35">
        <v>193</v>
      </c>
      <c r="BK35" t="s">
        <v>12712</v>
      </c>
      <c r="BW35" t="s">
        <v>13424</v>
      </c>
      <c r="BX35" t="s">
        <v>13426</v>
      </c>
      <c r="BY35" t="s">
        <v>13427</v>
      </c>
      <c r="BZ35" t="s">
        <v>13985</v>
      </c>
      <c r="CA35" t="s">
        <v>13985</v>
      </c>
      <c r="CB35" t="s">
        <v>13985</v>
      </c>
      <c r="CC35" t="s">
        <v>13985</v>
      </c>
      <c r="CD35" t="s">
        <v>13985</v>
      </c>
    </row>
    <row r="36" spans="1:82" hidden="1">
      <c r="A36" t="s">
        <v>13850</v>
      </c>
      <c r="B36" t="s">
        <v>67</v>
      </c>
      <c r="C36" t="s">
        <v>7357</v>
      </c>
      <c r="G36" t="s">
        <v>7358</v>
      </c>
      <c r="J36" t="s">
        <v>7359</v>
      </c>
      <c r="K36" t="s">
        <v>7360</v>
      </c>
      <c r="W36" t="s">
        <v>7361</v>
      </c>
      <c r="AN36" t="s">
        <v>7362</v>
      </c>
      <c r="AO36" t="s">
        <v>7363</v>
      </c>
      <c r="AT36">
        <v>2010</v>
      </c>
      <c r="AU36">
        <v>29</v>
      </c>
      <c r="AV36">
        <v>1</v>
      </c>
      <c r="BA36">
        <v>1</v>
      </c>
      <c r="BB36">
        <v>13</v>
      </c>
      <c r="BC36" t="s">
        <v>7364</v>
      </c>
      <c r="BD36" t="s">
        <v>7365</v>
      </c>
      <c r="BK36" t="s">
        <v>7366</v>
      </c>
      <c r="BW36" t="s">
        <v>13428</v>
      </c>
      <c r="BX36" t="s">
        <v>13985</v>
      </c>
      <c r="BY36" t="s">
        <v>13985</v>
      </c>
      <c r="BZ36" t="s">
        <v>13985</v>
      </c>
      <c r="CA36" t="s">
        <v>13985</v>
      </c>
      <c r="CB36" t="s">
        <v>13985</v>
      </c>
      <c r="CC36" t="s">
        <v>13985</v>
      </c>
      <c r="CD36" t="s">
        <v>13985</v>
      </c>
    </row>
    <row r="37" spans="1:82" hidden="1">
      <c r="A37" t="s">
        <v>13850</v>
      </c>
      <c r="B37" t="s">
        <v>67</v>
      </c>
      <c r="C37" t="s">
        <v>6394</v>
      </c>
      <c r="G37" t="s">
        <v>6395</v>
      </c>
      <c r="J37" t="s">
        <v>6396</v>
      </c>
      <c r="K37" t="s">
        <v>2529</v>
      </c>
      <c r="W37" t="s">
        <v>6397</v>
      </c>
      <c r="AN37" t="s">
        <v>2532</v>
      </c>
      <c r="AO37" t="s">
        <v>2533</v>
      </c>
      <c r="AS37" t="s">
        <v>154</v>
      </c>
      <c r="AT37">
        <v>2011</v>
      </c>
      <c r="AU37">
        <v>157</v>
      </c>
      <c r="AV37">
        <v>3</v>
      </c>
      <c r="BA37">
        <v>1537</v>
      </c>
      <c r="BB37">
        <v>1545</v>
      </c>
      <c r="BD37" t="s">
        <v>6398</v>
      </c>
      <c r="BK37" t="s">
        <v>6399</v>
      </c>
      <c r="BL37">
        <v>21900482</v>
      </c>
      <c r="BW37" t="s">
        <v>13428</v>
      </c>
      <c r="BX37" t="s">
        <v>13985</v>
      </c>
      <c r="BY37" t="s">
        <v>13985</v>
      </c>
      <c r="BZ37" t="s">
        <v>13985</v>
      </c>
      <c r="CA37" t="s">
        <v>13985</v>
      </c>
      <c r="CB37" t="s">
        <v>13985</v>
      </c>
      <c r="CC37" t="s">
        <v>13985</v>
      </c>
      <c r="CD37" t="s">
        <v>13985</v>
      </c>
    </row>
    <row r="38" spans="1:82" hidden="1">
      <c r="A38" t="s">
        <v>13850</v>
      </c>
      <c r="B38" t="s">
        <v>67</v>
      </c>
      <c r="C38" t="s">
        <v>9742</v>
      </c>
      <c r="G38" t="s">
        <v>9742</v>
      </c>
      <c r="J38" t="s">
        <v>9743</v>
      </c>
      <c r="K38" t="s">
        <v>9744</v>
      </c>
      <c r="W38" t="s">
        <v>9745</v>
      </c>
      <c r="AN38" t="s">
        <v>9746</v>
      </c>
      <c r="AO38" t="s">
        <v>9747</v>
      </c>
      <c r="AS38" t="s">
        <v>242</v>
      </c>
      <c r="AT38">
        <v>2004</v>
      </c>
      <c r="AU38">
        <v>122</v>
      </c>
      <c r="AV38">
        <v>2</v>
      </c>
      <c r="BA38">
        <v>127</v>
      </c>
      <c r="BB38">
        <v>140</v>
      </c>
      <c r="BD38" t="s">
        <v>9748</v>
      </c>
      <c r="BK38" t="s">
        <v>9749</v>
      </c>
      <c r="BL38">
        <v>15609572</v>
      </c>
      <c r="BW38" t="s">
        <v>13428</v>
      </c>
      <c r="BX38" t="s">
        <v>13985</v>
      </c>
      <c r="BY38" t="s">
        <v>13985</v>
      </c>
      <c r="BZ38" t="s">
        <v>13985</v>
      </c>
      <c r="CA38" t="s">
        <v>13985</v>
      </c>
      <c r="CB38" t="s">
        <v>13985</v>
      </c>
      <c r="CC38" t="s">
        <v>13985</v>
      </c>
      <c r="CD38" t="s">
        <v>13985</v>
      </c>
    </row>
    <row r="39" spans="1:82" hidden="1">
      <c r="A39" t="s">
        <v>13850</v>
      </c>
      <c r="B39" t="s">
        <v>67</v>
      </c>
      <c r="C39" t="s">
        <v>12991</v>
      </c>
      <c r="G39" t="s">
        <v>12991</v>
      </c>
      <c r="J39" t="s">
        <v>12992</v>
      </c>
      <c r="K39" t="s">
        <v>9261</v>
      </c>
      <c r="W39" t="s">
        <v>12993</v>
      </c>
      <c r="AA39" t="s">
        <v>12994</v>
      </c>
      <c r="AB39" t="s">
        <v>12995</v>
      </c>
      <c r="AN39" t="s">
        <v>9265</v>
      </c>
      <c r="AT39">
        <v>1992</v>
      </c>
      <c r="AU39">
        <v>43</v>
      </c>
      <c r="AV39">
        <v>7</v>
      </c>
      <c r="BA39">
        <v>1501</v>
      </c>
      <c r="BB39">
        <v>1513</v>
      </c>
      <c r="BD39" t="s">
        <v>12996</v>
      </c>
      <c r="BK39" t="s">
        <v>12997</v>
      </c>
      <c r="BW39" t="s">
        <v>13428</v>
      </c>
      <c r="BX39" t="s">
        <v>13985</v>
      </c>
      <c r="BY39" t="s">
        <v>13985</v>
      </c>
      <c r="BZ39" t="s">
        <v>13985</v>
      </c>
      <c r="CA39" t="s">
        <v>13985</v>
      </c>
      <c r="CB39" t="s">
        <v>13985</v>
      </c>
      <c r="CC39" t="s">
        <v>13985</v>
      </c>
      <c r="CD39" t="s">
        <v>13985</v>
      </c>
    </row>
    <row r="40" spans="1:82" hidden="1">
      <c r="A40" t="s">
        <v>13850</v>
      </c>
      <c r="B40" t="s">
        <v>67</v>
      </c>
      <c r="C40" t="s">
        <v>3076</v>
      </c>
      <c r="G40" t="s">
        <v>3077</v>
      </c>
      <c r="J40" t="s">
        <v>3078</v>
      </c>
      <c r="K40" t="s">
        <v>899</v>
      </c>
      <c r="W40" t="s">
        <v>3079</v>
      </c>
      <c r="AB40" t="s">
        <v>2494</v>
      </c>
      <c r="AN40" t="s">
        <v>903</v>
      </c>
      <c r="AO40" t="s">
        <v>904</v>
      </c>
      <c r="AS40" t="s">
        <v>297</v>
      </c>
      <c r="AT40">
        <v>2016</v>
      </c>
      <c r="AU40">
        <v>67</v>
      </c>
      <c r="AV40">
        <v>17</v>
      </c>
      <c r="BA40">
        <v>5247</v>
      </c>
      <c r="BB40">
        <v>5258</v>
      </c>
      <c r="BD40" t="s">
        <v>3080</v>
      </c>
      <c r="BK40" t="s">
        <v>3081</v>
      </c>
      <c r="BL40">
        <v>27422993</v>
      </c>
      <c r="BW40" t="s">
        <v>13428</v>
      </c>
      <c r="BX40" t="s">
        <v>13985</v>
      </c>
      <c r="BY40" t="s">
        <v>13985</v>
      </c>
      <c r="BZ40" t="s">
        <v>13985</v>
      </c>
      <c r="CA40" t="s">
        <v>13985</v>
      </c>
      <c r="CB40" t="s">
        <v>13985</v>
      </c>
      <c r="CC40" t="s">
        <v>13985</v>
      </c>
      <c r="CD40" t="s">
        <v>13985</v>
      </c>
    </row>
    <row r="41" spans="1:82" hidden="1">
      <c r="A41" t="s">
        <v>13850</v>
      </c>
      <c r="B41" t="s">
        <v>67</v>
      </c>
      <c r="C41" t="s">
        <v>792</v>
      </c>
      <c r="G41" t="s">
        <v>793</v>
      </c>
      <c r="J41" t="s">
        <v>794</v>
      </c>
      <c r="K41" t="s">
        <v>505</v>
      </c>
      <c r="W41" t="s">
        <v>795</v>
      </c>
      <c r="AN41" t="s">
        <v>508</v>
      </c>
      <c r="AO41" t="s">
        <v>509</v>
      </c>
      <c r="AS41" t="s">
        <v>796</v>
      </c>
      <c r="AT41">
        <v>2019</v>
      </c>
      <c r="AU41">
        <v>266</v>
      </c>
      <c r="BA41">
        <v>73</v>
      </c>
      <c r="BB41">
        <v>86</v>
      </c>
      <c r="BD41" t="s">
        <v>797</v>
      </c>
      <c r="BK41" t="s">
        <v>798</v>
      </c>
      <c r="BW41" t="s">
        <v>13429</v>
      </c>
    </row>
    <row r="42" spans="1:82" hidden="1">
      <c r="A42" t="s">
        <v>13850</v>
      </c>
      <c r="B42" t="s">
        <v>67</v>
      </c>
      <c r="C42" t="s">
        <v>5827</v>
      </c>
      <c r="G42" t="s">
        <v>5828</v>
      </c>
      <c r="J42" t="s">
        <v>5829</v>
      </c>
      <c r="K42" t="s">
        <v>5333</v>
      </c>
      <c r="W42" t="s">
        <v>5830</v>
      </c>
      <c r="AA42" t="s">
        <v>5831</v>
      </c>
      <c r="AB42" t="s">
        <v>5832</v>
      </c>
      <c r="AN42" t="s">
        <v>5335</v>
      </c>
      <c r="AS42" s="1">
        <v>39326</v>
      </c>
      <c r="AT42">
        <v>2012</v>
      </c>
      <c r="AU42">
        <v>279</v>
      </c>
      <c r="AV42">
        <v>1742</v>
      </c>
      <c r="BA42">
        <v>3527</v>
      </c>
      <c r="BB42">
        <v>3534</v>
      </c>
      <c r="BD42" t="s">
        <v>5833</v>
      </c>
      <c r="BK42" t="s">
        <v>5834</v>
      </c>
      <c r="BL42">
        <v>22648153</v>
      </c>
      <c r="BW42" t="s">
        <v>13424</v>
      </c>
      <c r="BX42" t="s">
        <v>13425</v>
      </c>
      <c r="BY42" t="s">
        <v>13985</v>
      </c>
      <c r="BZ42" t="s">
        <v>13985</v>
      </c>
      <c r="CA42" t="s">
        <v>13985</v>
      </c>
      <c r="CB42" t="s">
        <v>13985</v>
      </c>
      <c r="CC42" t="s">
        <v>13985</v>
      </c>
      <c r="CD42" t="s">
        <v>13985</v>
      </c>
    </row>
    <row r="43" spans="1:82" hidden="1">
      <c r="A43" t="s">
        <v>13850</v>
      </c>
      <c r="B43" t="s">
        <v>67</v>
      </c>
      <c r="C43" t="s">
        <v>11652</v>
      </c>
      <c r="G43" t="s">
        <v>11652</v>
      </c>
      <c r="J43" t="s">
        <v>11653</v>
      </c>
      <c r="K43" t="s">
        <v>667</v>
      </c>
      <c r="W43" t="s">
        <v>11654</v>
      </c>
      <c r="AN43" t="s">
        <v>670</v>
      </c>
      <c r="AS43" t="s">
        <v>352</v>
      </c>
      <c r="AT43">
        <v>1997</v>
      </c>
      <c r="AU43">
        <v>32</v>
      </c>
      <c r="AV43">
        <v>3</v>
      </c>
      <c r="BA43">
        <v>471</v>
      </c>
      <c r="BB43">
        <v>476</v>
      </c>
      <c r="BD43" t="s">
        <v>11655</v>
      </c>
      <c r="BK43" t="s">
        <v>11656</v>
      </c>
      <c r="BW43" t="s">
        <v>13424</v>
      </c>
      <c r="BX43" t="s">
        <v>13426</v>
      </c>
      <c r="BY43" t="s">
        <v>13985</v>
      </c>
      <c r="BZ43" t="s">
        <v>13427</v>
      </c>
      <c r="CA43">
        <v>1</v>
      </c>
      <c r="CB43" t="s">
        <v>13985</v>
      </c>
      <c r="CC43" t="s">
        <v>13985</v>
      </c>
      <c r="CD43" t="s">
        <v>13985</v>
      </c>
    </row>
    <row r="44" spans="1:82" hidden="1">
      <c r="A44" t="s">
        <v>13784</v>
      </c>
      <c r="B44" t="s">
        <v>67</v>
      </c>
      <c r="C44" t="s">
        <v>13937</v>
      </c>
      <c r="J44" t="s">
        <v>13938</v>
      </c>
      <c r="K44" t="s">
        <v>13939</v>
      </c>
      <c r="AG44">
        <v>1</v>
      </c>
      <c r="AH44">
        <v>1</v>
      </c>
      <c r="AN44" t="s">
        <v>13940</v>
      </c>
      <c r="AT44">
        <v>2008</v>
      </c>
      <c r="AV44">
        <v>5</v>
      </c>
      <c r="BA44">
        <v>3</v>
      </c>
      <c r="BB44">
        <v>10</v>
      </c>
      <c r="BK44" t="s">
        <v>13941</v>
      </c>
      <c r="BT44" t="s">
        <v>13942</v>
      </c>
      <c r="BU44" t="s">
        <v>13943</v>
      </c>
      <c r="BV44" t="s">
        <v>13944</v>
      </c>
      <c r="BW44" t="s">
        <v>13428</v>
      </c>
    </row>
    <row r="45" spans="1:82" hidden="1">
      <c r="A45" t="s">
        <v>13850</v>
      </c>
      <c r="B45" t="s">
        <v>67</v>
      </c>
      <c r="C45" t="s">
        <v>3296</v>
      </c>
      <c r="G45" t="s">
        <v>3297</v>
      </c>
      <c r="J45" t="s">
        <v>3298</v>
      </c>
      <c r="K45" t="s">
        <v>404</v>
      </c>
      <c r="W45" t="s">
        <v>3299</v>
      </c>
      <c r="AA45" t="s">
        <v>3300</v>
      </c>
      <c r="AB45" t="s">
        <v>3301</v>
      </c>
      <c r="AN45" t="s">
        <v>407</v>
      </c>
      <c r="AO45" t="s">
        <v>408</v>
      </c>
      <c r="AS45" t="s">
        <v>3302</v>
      </c>
      <c r="AT45">
        <v>2016</v>
      </c>
      <c r="AU45">
        <v>546</v>
      </c>
      <c r="BA45">
        <v>277</v>
      </c>
      <c r="BB45">
        <v>282</v>
      </c>
      <c r="BD45" t="s">
        <v>3303</v>
      </c>
      <c r="BK45" t="s">
        <v>3304</v>
      </c>
      <c r="BW45" t="s">
        <v>13985</v>
      </c>
      <c r="BX45" t="s">
        <v>13985</v>
      </c>
      <c r="BY45" t="s">
        <v>13427</v>
      </c>
      <c r="BZ45" t="s">
        <v>13985</v>
      </c>
      <c r="CA45" t="s">
        <v>13985</v>
      </c>
      <c r="CB45" t="s">
        <v>13985</v>
      </c>
      <c r="CC45" t="s">
        <v>13985</v>
      </c>
      <c r="CD45" t="s">
        <v>13985</v>
      </c>
    </row>
    <row r="46" spans="1:82" hidden="1">
      <c r="A46" t="s">
        <v>13850</v>
      </c>
      <c r="B46" t="s">
        <v>67</v>
      </c>
      <c r="C46" t="s">
        <v>8776</v>
      </c>
      <c r="G46" t="s">
        <v>8777</v>
      </c>
      <c r="J46" t="s">
        <v>8778</v>
      </c>
      <c r="K46" t="s">
        <v>560</v>
      </c>
      <c r="W46" t="s">
        <v>8779</v>
      </c>
      <c r="AA46" t="s">
        <v>1006</v>
      </c>
      <c r="AN46" t="s">
        <v>562</v>
      </c>
      <c r="AS46" t="s">
        <v>629</v>
      </c>
      <c r="AT46">
        <v>2007</v>
      </c>
      <c r="AU46">
        <v>114</v>
      </c>
      <c r="AV46">
        <v>8</v>
      </c>
      <c r="BA46">
        <v>1457</v>
      </c>
      <c r="BB46">
        <v>1466</v>
      </c>
      <c r="BD46" t="s">
        <v>8780</v>
      </c>
      <c r="BK46" t="s">
        <v>8781</v>
      </c>
      <c r="BL46">
        <v>17406851</v>
      </c>
      <c r="BW46" t="s">
        <v>13428</v>
      </c>
      <c r="BX46" t="s">
        <v>13985</v>
      </c>
      <c r="BY46" t="s">
        <v>13985</v>
      </c>
      <c r="BZ46" t="s">
        <v>13985</v>
      </c>
      <c r="CA46" t="s">
        <v>13985</v>
      </c>
      <c r="CB46" t="s">
        <v>13985</v>
      </c>
      <c r="CC46" t="s">
        <v>13985</v>
      </c>
      <c r="CD46" t="s">
        <v>13985</v>
      </c>
    </row>
    <row r="47" spans="1:82" hidden="1">
      <c r="A47" t="s">
        <v>13850</v>
      </c>
      <c r="B47" t="s">
        <v>67</v>
      </c>
      <c r="C47" t="s">
        <v>12459</v>
      </c>
      <c r="G47" t="s">
        <v>12459</v>
      </c>
      <c r="J47" t="s">
        <v>12460</v>
      </c>
      <c r="K47" t="s">
        <v>358</v>
      </c>
      <c r="W47" t="s">
        <v>12461</v>
      </c>
      <c r="AN47" t="s">
        <v>360</v>
      </c>
      <c r="AS47" t="s">
        <v>352</v>
      </c>
      <c r="AT47">
        <v>1994</v>
      </c>
      <c r="AU47">
        <v>40</v>
      </c>
      <c r="AV47">
        <v>8</v>
      </c>
      <c r="BA47">
        <v>701</v>
      </c>
      <c r="BB47">
        <v>707</v>
      </c>
      <c r="BD47" t="s">
        <v>12462</v>
      </c>
      <c r="BK47" t="s">
        <v>12463</v>
      </c>
      <c r="BW47" t="s">
        <v>13424</v>
      </c>
      <c r="BX47" t="s">
        <v>13426</v>
      </c>
      <c r="BY47" t="s">
        <v>13985</v>
      </c>
      <c r="BZ47" t="s">
        <v>13427</v>
      </c>
      <c r="CA47" t="s">
        <v>13985</v>
      </c>
      <c r="CB47">
        <v>2</v>
      </c>
      <c r="CC47" t="s">
        <v>13985</v>
      </c>
      <c r="CD47" t="s">
        <v>13985</v>
      </c>
    </row>
    <row r="48" spans="1:82" hidden="1">
      <c r="A48" t="s">
        <v>13850</v>
      </c>
      <c r="B48" t="s">
        <v>67</v>
      </c>
      <c r="C48" t="s">
        <v>5396</v>
      </c>
      <c r="G48" t="s">
        <v>5397</v>
      </c>
      <c r="J48" t="s">
        <v>5398</v>
      </c>
      <c r="K48" t="s">
        <v>5399</v>
      </c>
      <c r="W48" t="s">
        <v>5400</v>
      </c>
      <c r="AN48" t="s">
        <v>5401</v>
      </c>
      <c r="AS48" t="s">
        <v>472</v>
      </c>
      <c r="AT48">
        <v>2013</v>
      </c>
      <c r="AU48">
        <v>16</v>
      </c>
      <c r="AV48">
        <v>3</v>
      </c>
      <c r="BA48">
        <v>247</v>
      </c>
      <c r="BB48">
        <v>254</v>
      </c>
      <c r="BD48" t="s">
        <v>5402</v>
      </c>
      <c r="BK48" t="s">
        <v>5403</v>
      </c>
      <c r="BW48" t="s">
        <v>13428</v>
      </c>
      <c r="BX48" t="s">
        <v>13985</v>
      </c>
      <c r="BY48" t="s">
        <v>13985</v>
      </c>
      <c r="BZ48" t="s">
        <v>13985</v>
      </c>
      <c r="CA48" t="s">
        <v>13985</v>
      </c>
      <c r="CB48" t="s">
        <v>13985</v>
      </c>
      <c r="CC48" t="s">
        <v>13985</v>
      </c>
      <c r="CD48" t="s">
        <v>13985</v>
      </c>
    </row>
    <row r="49" spans="1:82" hidden="1">
      <c r="A49" t="s">
        <v>13850</v>
      </c>
      <c r="B49" t="s">
        <v>67</v>
      </c>
      <c r="C49" t="s">
        <v>3753</v>
      </c>
      <c r="G49" t="s">
        <v>3754</v>
      </c>
      <c r="J49" t="s">
        <v>3755</v>
      </c>
      <c r="K49" t="s">
        <v>3756</v>
      </c>
      <c r="W49" t="s">
        <v>3757</v>
      </c>
      <c r="AB49" t="s">
        <v>3758</v>
      </c>
      <c r="AN49" t="s">
        <v>3759</v>
      </c>
      <c r="AO49" t="s">
        <v>3760</v>
      </c>
      <c r="AS49" t="s">
        <v>3761</v>
      </c>
      <c r="AT49">
        <v>2015</v>
      </c>
      <c r="AU49">
        <v>63</v>
      </c>
      <c r="AV49">
        <v>4</v>
      </c>
      <c r="BA49">
        <v>819</v>
      </c>
      <c r="BB49">
        <v>827</v>
      </c>
      <c r="BD49" t="s">
        <v>3762</v>
      </c>
      <c r="BK49" t="s">
        <v>3763</v>
      </c>
      <c r="BW49" t="s">
        <v>13428</v>
      </c>
      <c r="BX49" t="s">
        <v>13985</v>
      </c>
      <c r="BY49" t="s">
        <v>13985</v>
      </c>
      <c r="BZ49" t="s">
        <v>13985</v>
      </c>
      <c r="CA49" t="s">
        <v>13985</v>
      </c>
      <c r="CB49" t="s">
        <v>13985</v>
      </c>
      <c r="CC49" t="s">
        <v>13985</v>
      </c>
      <c r="CD49" t="s">
        <v>13985</v>
      </c>
    </row>
    <row r="50" spans="1:82" hidden="1">
      <c r="A50" t="s">
        <v>13850</v>
      </c>
      <c r="B50" t="s">
        <v>67</v>
      </c>
      <c r="C50" t="s">
        <v>7976</v>
      </c>
      <c r="G50" t="s">
        <v>7977</v>
      </c>
      <c r="J50" t="s">
        <v>7978</v>
      </c>
      <c r="K50" t="s">
        <v>7979</v>
      </c>
      <c r="W50" t="s">
        <v>7980</v>
      </c>
      <c r="AA50" t="s">
        <v>7981</v>
      </c>
      <c r="AB50" t="s">
        <v>7982</v>
      </c>
      <c r="AN50" t="s">
        <v>7983</v>
      </c>
      <c r="AO50" t="s">
        <v>7984</v>
      </c>
      <c r="AS50" t="s">
        <v>2650</v>
      </c>
      <c r="AT50">
        <v>2009</v>
      </c>
      <c r="AU50">
        <v>85</v>
      </c>
      <c r="AV50">
        <v>1</v>
      </c>
      <c r="BA50">
        <v>214</v>
      </c>
      <c r="BB50">
        <v>219</v>
      </c>
      <c r="BD50" t="s">
        <v>7985</v>
      </c>
      <c r="BK50" t="s">
        <v>7986</v>
      </c>
      <c r="BL50">
        <v>18764905</v>
      </c>
      <c r="BW50" t="s">
        <v>13424</v>
      </c>
      <c r="BX50" t="s">
        <v>13426</v>
      </c>
      <c r="BY50" t="s">
        <v>13985</v>
      </c>
      <c r="BZ50" t="s">
        <v>13429</v>
      </c>
      <c r="CA50" t="s">
        <v>13985</v>
      </c>
      <c r="CB50" t="s">
        <v>13985</v>
      </c>
      <c r="CC50" t="s">
        <v>13985</v>
      </c>
      <c r="CD50" t="s">
        <v>13985</v>
      </c>
    </row>
    <row r="51" spans="1:82" hidden="1">
      <c r="A51" t="s">
        <v>13850</v>
      </c>
      <c r="B51" t="s">
        <v>67</v>
      </c>
      <c r="C51" t="s">
        <v>4420</v>
      </c>
      <c r="G51" t="s">
        <v>4421</v>
      </c>
      <c r="J51" t="s">
        <v>4422</v>
      </c>
      <c r="K51" t="s">
        <v>280</v>
      </c>
      <c r="W51" t="s">
        <v>4423</v>
      </c>
      <c r="AA51" t="s">
        <v>4424</v>
      </c>
      <c r="AB51" t="s">
        <v>4425</v>
      </c>
      <c r="AN51" t="s">
        <v>284</v>
      </c>
      <c r="AS51" t="s">
        <v>1069</v>
      </c>
      <c r="AT51">
        <v>2014</v>
      </c>
      <c r="AU51">
        <v>9</v>
      </c>
      <c r="AV51">
        <v>12</v>
      </c>
      <c r="BC51" t="s">
        <v>4426</v>
      </c>
      <c r="BD51" t="s">
        <v>4427</v>
      </c>
      <c r="BK51" t="s">
        <v>4428</v>
      </c>
      <c r="BL51">
        <v>25517902</v>
      </c>
      <c r="BW51" t="s">
        <v>13424</v>
      </c>
      <c r="BX51" t="s">
        <v>13425</v>
      </c>
      <c r="BY51" t="s">
        <v>13985</v>
      </c>
      <c r="BZ51" t="s">
        <v>13985</v>
      </c>
      <c r="CA51" t="s">
        <v>13985</v>
      </c>
      <c r="CB51" t="s">
        <v>13985</v>
      </c>
      <c r="CC51" t="s">
        <v>13985</v>
      </c>
      <c r="CD51" t="s">
        <v>13985</v>
      </c>
    </row>
    <row r="52" spans="1:82" hidden="1">
      <c r="A52" t="s">
        <v>13850</v>
      </c>
      <c r="B52" t="s">
        <v>67</v>
      </c>
      <c r="C52" t="s">
        <v>7926</v>
      </c>
      <c r="G52" t="s">
        <v>7927</v>
      </c>
      <c r="J52" t="s">
        <v>7928</v>
      </c>
      <c r="K52" t="s">
        <v>7929</v>
      </c>
      <c r="W52" t="s">
        <v>7930</v>
      </c>
      <c r="AA52" t="s">
        <v>7931</v>
      </c>
      <c r="AB52" t="s">
        <v>7932</v>
      </c>
      <c r="AN52" t="s">
        <v>7933</v>
      </c>
      <c r="AO52" t="s">
        <v>7934</v>
      </c>
      <c r="AT52">
        <v>2009</v>
      </c>
      <c r="AU52">
        <v>74</v>
      </c>
      <c r="AV52">
        <v>3</v>
      </c>
      <c r="BA52">
        <v>222</v>
      </c>
      <c r="BB52">
        <v>231</v>
      </c>
      <c r="BD52" t="s">
        <v>7935</v>
      </c>
      <c r="BK52" t="s">
        <v>7936</v>
      </c>
      <c r="BW52" t="s">
        <v>13424</v>
      </c>
      <c r="BX52" t="s">
        <v>13425</v>
      </c>
      <c r="BY52" t="s">
        <v>13985</v>
      </c>
      <c r="BZ52" t="s">
        <v>13985</v>
      </c>
      <c r="CA52" t="s">
        <v>13985</v>
      </c>
      <c r="CB52" t="s">
        <v>13985</v>
      </c>
      <c r="CC52" t="s">
        <v>13985</v>
      </c>
      <c r="CD52" t="s">
        <v>13985</v>
      </c>
    </row>
    <row r="53" spans="1:82" hidden="1">
      <c r="A53" t="s">
        <v>13850</v>
      </c>
      <c r="B53" t="s">
        <v>67</v>
      </c>
      <c r="C53" t="s">
        <v>8515</v>
      </c>
      <c r="G53" t="s">
        <v>8516</v>
      </c>
      <c r="J53" t="s">
        <v>8517</v>
      </c>
      <c r="K53" t="s">
        <v>1862</v>
      </c>
      <c r="W53" t="s">
        <v>8518</v>
      </c>
      <c r="AA53" t="s">
        <v>2222</v>
      </c>
      <c r="AB53" t="s">
        <v>2223</v>
      </c>
      <c r="AN53" t="s">
        <v>1864</v>
      </c>
      <c r="AO53" t="s">
        <v>1865</v>
      </c>
      <c r="AS53" t="s">
        <v>84</v>
      </c>
      <c r="AT53">
        <v>2007</v>
      </c>
      <c r="AU53">
        <v>148</v>
      </c>
      <c r="AX53">
        <v>2</v>
      </c>
      <c r="BA53" t="s">
        <v>8519</v>
      </c>
      <c r="BB53" t="s">
        <v>8520</v>
      </c>
      <c r="BD53" t="s">
        <v>8521</v>
      </c>
      <c r="BK53" t="s">
        <v>8522</v>
      </c>
      <c r="BW53" t="s">
        <v>13424</v>
      </c>
      <c r="BX53" t="s">
        <v>13425</v>
      </c>
      <c r="BY53" t="s">
        <v>13985</v>
      </c>
      <c r="BZ53" t="s">
        <v>13985</v>
      </c>
      <c r="CA53" t="s">
        <v>13985</v>
      </c>
      <c r="CB53" t="s">
        <v>13985</v>
      </c>
      <c r="CC53" t="s">
        <v>13985</v>
      </c>
      <c r="CD53" t="s">
        <v>13985</v>
      </c>
    </row>
    <row r="54" spans="1:82" hidden="1">
      <c r="A54" t="s">
        <v>13850</v>
      </c>
      <c r="B54" t="s">
        <v>67</v>
      </c>
      <c r="C54" t="s">
        <v>2511</v>
      </c>
      <c r="G54" t="s">
        <v>2512</v>
      </c>
      <c r="J54" t="s">
        <v>2513</v>
      </c>
      <c r="K54" t="s">
        <v>109</v>
      </c>
      <c r="W54" t="s">
        <v>2514</v>
      </c>
      <c r="AA54" t="s">
        <v>1202</v>
      </c>
      <c r="AB54" t="s">
        <v>2515</v>
      </c>
      <c r="AN54" t="s">
        <v>113</v>
      </c>
      <c r="AO54" t="s">
        <v>114</v>
      </c>
      <c r="AS54" t="s">
        <v>2508</v>
      </c>
      <c r="AT54">
        <v>2017</v>
      </c>
      <c r="AU54">
        <v>27</v>
      </c>
      <c r="AV54">
        <v>6</v>
      </c>
      <c r="BA54">
        <v>833</v>
      </c>
      <c r="BB54">
        <v>839</v>
      </c>
      <c r="BD54" t="s">
        <v>2516</v>
      </c>
      <c r="BK54" t="s">
        <v>2517</v>
      </c>
      <c r="BL54">
        <v>28262491</v>
      </c>
      <c r="BW54" t="s">
        <v>13424</v>
      </c>
      <c r="BX54" t="s">
        <v>13426</v>
      </c>
      <c r="BY54" t="s">
        <v>13985</v>
      </c>
      <c r="BZ54" t="s">
        <v>13429</v>
      </c>
      <c r="CA54" t="s">
        <v>13985</v>
      </c>
      <c r="CB54" t="s">
        <v>13985</v>
      </c>
      <c r="CC54" t="s">
        <v>13985</v>
      </c>
      <c r="CD54" t="s">
        <v>13985</v>
      </c>
    </row>
    <row r="55" spans="1:82" hidden="1">
      <c r="A55" t="s">
        <v>13850</v>
      </c>
      <c r="B55" t="s">
        <v>67</v>
      </c>
      <c r="C55" t="s">
        <v>8586</v>
      </c>
      <c r="G55" t="s">
        <v>8587</v>
      </c>
      <c r="J55" t="s">
        <v>8588</v>
      </c>
      <c r="K55" t="s">
        <v>899</v>
      </c>
      <c r="W55" t="s">
        <v>8589</v>
      </c>
      <c r="AN55" t="s">
        <v>903</v>
      </c>
      <c r="AS55" t="s">
        <v>242</v>
      </c>
      <c r="AT55">
        <v>2007</v>
      </c>
      <c r="AU55">
        <v>58</v>
      </c>
      <c r="AV55">
        <v>12</v>
      </c>
      <c r="BA55">
        <v>3091</v>
      </c>
      <c r="BB55">
        <v>3097</v>
      </c>
      <c r="BD55" t="s">
        <v>8590</v>
      </c>
      <c r="BK55" t="s">
        <v>8591</v>
      </c>
      <c r="BL55">
        <v>17693414</v>
      </c>
      <c r="BW55" t="s">
        <v>13428</v>
      </c>
      <c r="BX55" t="s">
        <v>13985</v>
      </c>
      <c r="BY55" t="s">
        <v>13985</v>
      </c>
      <c r="BZ55" t="s">
        <v>13985</v>
      </c>
      <c r="CA55" t="s">
        <v>13985</v>
      </c>
      <c r="CB55" t="s">
        <v>13985</v>
      </c>
      <c r="CC55" t="s">
        <v>13985</v>
      </c>
      <c r="CD55" t="s">
        <v>13985</v>
      </c>
    </row>
    <row r="56" spans="1:82" hidden="1">
      <c r="A56" t="s">
        <v>13850</v>
      </c>
      <c r="B56" t="s">
        <v>67</v>
      </c>
      <c r="C56" t="s">
        <v>8333</v>
      </c>
      <c r="G56" t="s">
        <v>8334</v>
      </c>
      <c r="J56" t="s">
        <v>8335</v>
      </c>
      <c r="K56" t="s">
        <v>8336</v>
      </c>
      <c r="W56" t="s">
        <v>8337</v>
      </c>
      <c r="AA56" t="s">
        <v>8338</v>
      </c>
      <c r="AB56" t="s">
        <v>8339</v>
      </c>
      <c r="AN56" t="s">
        <v>8340</v>
      </c>
      <c r="AS56" t="s">
        <v>1613</v>
      </c>
      <c r="AT56">
        <v>2008</v>
      </c>
      <c r="AU56">
        <v>17</v>
      </c>
      <c r="AV56">
        <v>2</v>
      </c>
      <c r="BA56">
        <v>95</v>
      </c>
      <c r="BB56">
        <v>100</v>
      </c>
      <c r="BK56" t="s">
        <v>8341</v>
      </c>
      <c r="BW56" t="s">
        <v>13428</v>
      </c>
      <c r="BX56" t="s">
        <v>13985</v>
      </c>
      <c r="BY56" t="s">
        <v>13985</v>
      </c>
      <c r="BZ56" t="s">
        <v>13985</v>
      </c>
      <c r="CA56" t="s">
        <v>13985</v>
      </c>
      <c r="CB56" t="s">
        <v>13985</v>
      </c>
      <c r="CC56" t="s">
        <v>13985</v>
      </c>
      <c r="CD56" t="s">
        <v>13985</v>
      </c>
    </row>
    <row r="57" spans="1:82" hidden="1">
      <c r="A57" t="s">
        <v>13850</v>
      </c>
      <c r="B57" t="s">
        <v>67</v>
      </c>
      <c r="C57" t="s">
        <v>6700</v>
      </c>
      <c r="G57" t="s">
        <v>6701</v>
      </c>
      <c r="J57" t="s">
        <v>6702</v>
      </c>
      <c r="K57" t="s">
        <v>6703</v>
      </c>
      <c r="W57" t="s">
        <v>6704</v>
      </c>
      <c r="AA57" t="s">
        <v>6705</v>
      </c>
      <c r="AB57" t="s">
        <v>6706</v>
      </c>
      <c r="AN57" t="s">
        <v>6707</v>
      </c>
      <c r="AO57" t="s">
        <v>6708</v>
      </c>
      <c r="AS57" t="s">
        <v>6709</v>
      </c>
      <c r="AT57">
        <v>2011</v>
      </c>
      <c r="AU57">
        <v>53</v>
      </c>
      <c r="BC57">
        <v>17</v>
      </c>
      <c r="BD57" t="s">
        <v>6710</v>
      </c>
      <c r="BK57" t="s">
        <v>6711</v>
      </c>
      <c r="BL57">
        <v>21392401</v>
      </c>
      <c r="BW57" t="s">
        <v>13424</v>
      </c>
      <c r="BX57" t="s">
        <v>13425</v>
      </c>
      <c r="BY57" t="s">
        <v>13985</v>
      </c>
      <c r="BZ57" t="s">
        <v>13985</v>
      </c>
      <c r="CA57" t="s">
        <v>13985</v>
      </c>
      <c r="CB57" t="s">
        <v>13985</v>
      </c>
      <c r="CC57" t="s">
        <v>13985</v>
      </c>
      <c r="CD57" t="s">
        <v>13985</v>
      </c>
    </row>
    <row r="58" spans="1:82" hidden="1">
      <c r="A58" t="s">
        <v>13850</v>
      </c>
      <c r="B58" t="s">
        <v>67</v>
      </c>
      <c r="C58" t="s">
        <v>11056</v>
      </c>
      <c r="G58" t="s">
        <v>11056</v>
      </c>
      <c r="J58" t="s">
        <v>11057</v>
      </c>
      <c r="K58" t="s">
        <v>560</v>
      </c>
      <c r="W58" t="s">
        <v>11058</v>
      </c>
      <c r="AA58" t="s">
        <v>6576</v>
      </c>
      <c r="AB58" t="s">
        <v>11059</v>
      </c>
      <c r="AN58" t="s">
        <v>562</v>
      </c>
      <c r="AS58" t="s">
        <v>297</v>
      </c>
      <c r="AT58">
        <v>1999</v>
      </c>
      <c r="AU58">
        <v>99</v>
      </c>
      <c r="AV58">
        <v>5</v>
      </c>
      <c r="BA58">
        <v>900</v>
      </c>
      <c r="BB58">
        <v>911</v>
      </c>
      <c r="BD58" t="s">
        <v>11060</v>
      </c>
      <c r="BK58" t="s">
        <v>11061</v>
      </c>
      <c r="BW58" t="s">
        <v>13428</v>
      </c>
      <c r="BX58" t="s">
        <v>13985</v>
      </c>
      <c r="BY58" t="s">
        <v>13985</v>
      </c>
      <c r="BZ58" t="s">
        <v>13985</v>
      </c>
      <c r="CA58" t="s">
        <v>13985</v>
      </c>
      <c r="CB58" t="s">
        <v>13985</v>
      </c>
      <c r="CC58" t="s">
        <v>13985</v>
      </c>
      <c r="CD58" t="s">
        <v>13985</v>
      </c>
    </row>
    <row r="59" spans="1:82">
      <c r="A59" t="s">
        <v>13850</v>
      </c>
      <c r="B59" t="s">
        <v>67</v>
      </c>
      <c r="C59" t="s">
        <v>6467</v>
      </c>
      <c r="G59" t="s">
        <v>6468</v>
      </c>
      <c r="J59" t="s">
        <v>6469</v>
      </c>
      <c r="K59" t="s">
        <v>831</v>
      </c>
      <c r="W59" t="s">
        <v>6470</v>
      </c>
      <c r="AB59" t="s">
        <v>6471</v>
      </c>
      <c r="AN59" t="s">
        <v>835</v>
      </c>
      <c r="AS59" t="s">
        <v>242</v>
      </c>
      <c r="AT59">
        <v>2011</v>
      </c>
      <c r="AU59">
        <v>1</v>
      </c>
      <c r="AV59">
        <v>2</v>
      </c>
      <c r="BA59">
        <v>160</v>
      </c>
      <c r="BB59">
        <v>168</v>
      </c>
      <c r="BD59" t="s">
        <v>6472</v>
      </c>
      <c r="BK59" t="s">
        <v>6473</v>
      </c>
      <c r="BL59">
        <v>22393492</v>
      </c>
      <c r="BW59" t="s">
        <v>13424</v>
      </c>
      <c r="BX59" t="s">
        <v>13426</v>
      </c>
      <c r="BY59" t="s">
        <v>13985</v>
      </c>
      <c r="BZ59" t="s">
        <v>13427</v>
      </c>
      <c r="CA59">
        <v>6</v>
      </c>
      <c r="CB59">
        <v>4</v>
      </c>
      <c r="CC59" t="s">
        <v>13432</v>
      </c>
      <c r="CD59" t="s">
        <v>13433</v>
      </c>
    </row>
    <row r="60" spans="1:82" hidden="1">
      <c r="A60" t="s">
        <v>13850</v>
      </c>
      <c r="B60" t="s">
        <v>67</v>
      </c>
      <c r="C60" t="s">
        <v>11414</v>
      </c>
      <c r="G60" t="s">
        <v>11414</v>
      </c>
      <c r="J60" t="s">
        <v>11415</v>
      </c>
      <c r="K60" t="s">
        <v>2307</v>
      </c>
      <c r="W60" t="s">
        <v>11416</v>
      </c>
      <c r="AN60" t="s">
        <v>2310</v>
      </c>
      <c r="AS60" t="s">
        <v>730</v>
      </c>
      <c r="AT60">
        <v>1998</v>
      </c>
      <c r="AU60">
        <v>34</v>
      </c>
      <c r="AV60">
        <v>2</v>
      </c>
      <c r="BA60">
        <v>153</v>
      </c>
      <c r="BB60">
        <v>170</v>
      </c>
      <c r="BD60" t="s">
        <v>11417</v>
      </c>
      <c r="BK60" t="s">
        <v>11418</v>
      </c>
      <c r="BW60" t="s">
        <v>13428</v>
      </c>
      <c r="BX60" t="s">
        <v>13985</v>
      </c>
      <c r="BY60" t="s">
        <v>13985</v>
      </c>
      <c r="BZ60" t="s">
        <v>13985</v>
      </c>
      <c r="CA60" t="s">
        <v>13985</v>
      </c>
      <c r="CB60" t="s">
        <v>13985</v>
      </c>
      <c r="CC60" t="s">
        <v>13985</v>
      </c>
      <c r="CD60" t="s">
        <v>13985</v>
      </c>
    </row>
    <row r="61" spans="1:82" hidden="1">
      <c r="A61" t="s">
        <v>13850</v>
      </c>
      <c r="B61" t="s">
        <v>67</v>
      </c>
      <c r="C61" t="s">
        <v>9806</v>
      </c>
      <c r="G61" t="s">
        <v>9806</v>
      </c>
      <c r="J61" t="s">
        <v>9807</v>
      </c>
      <c r="K61" t="s">
        <v>423</v>
      </c>
      <c r="W61" t="s">
        <v>9808</v>
      </c>
      <c r="AN61" t="s">
        <v>426</v>
      </c>
      <c r="AO61" t="s">
        <v>427</v>
      </c>
      <c r="AS61" t="s">
        <v>352</v>
      </c>
      <c r="AT61">
        <v>2004</v>
      </c>
      <c r="AU61">
        <v>58</v>
      </c>
      <c r="AV61">
        <v>8</v>
      </c>
      <c r="BA61">
        <v>1748</v>
      </c>
      <c r="BB61">
        <v>1762</v>
      </c>
      <c r="BK61" t="s">
        <v>9809</v>
      </c>
      <c r="BL61">
        <v>15446427</v>
      </c>
      <c r="BW61" t="s">
        <v>13429</v>
      </c>
      <c r="BX61" t="s">
        <v>13985</v>
      </c>
      <c r="BY61" t="s">
        <v>13985</v>
      </c>
      <c r="BZ61" t="s">
        <v>13427</v>
      </c>
      <c r="CA61" t="s">
        <v>13985</v>
      </c>
      <c r="CB61">
        <v>0</v>
      </c>
      <c r="CC61" t="s">
        <v>13985</v>
      </c>
      <c r="CD61" t="s">
        <v>13985</v>
      </c>
    </row>
    <row r="62" spans="1:82" hidden="1">
      <c r="A62" t="s">
        <v>13850</v>
      </c>
      <c r="B62" t="s">
        <v>67</v>
      </c>
      <c r="C62" t="s">
        <v>355</v>
      </c>
      <c r="G62" t="s">
        <v>356</v>
      </c>
      <c r="J62" t="s">
        <v>357</v>
      </c>
      <c r="K62" t="s">
        <v>358</v>
      </c>
      <c r="W62" t="s">
        <v>359</v>
      </c>
      <c r="AN62" t="s">
        <v>360</v>
      </c>
      <c r="AO62" t="s">
        <v>361</v>
      </c>
      <c r="AS62" t="s">
        <v>362</v>
      </c>
      <c r="AT62">
        <v>2019</v>
      </c>
      <c r="AU62">
        <v>117</v>
      </c>
      <c r="BC62">
        <v>103887</v>
      </c>
      <c r="BD62" t="s">
        <v>363</v>
      </c>
      <c r="BK62" t="s">
        <v>364</v>
      </c>
      <c r="BL62">
        <v>31125550</v>
      </c>
      <c r="BW62" t="s">
        <v>13424</v>
      </c>
      <c r="BX62" t="s">
        <v>13426</v>
      </c>
      <c r="BZ62" t="s">
        <v>13427</v>
      </c>
      <c r="CB62">
        <v>2</v>
      </c>
    </row>
    <row r="63" spans="1:82" hidden="1">
      <c r="A63" t="s">
        <v>13850</v>
      </c>
      <c r="B63" t="s">
        <v>67</v>
      </c>
      <c r="C63" t="s">
        <v>4118</v>
      </c>
      <c r="G63" t="s">
        <v>4119</v>
      </c>
      <c r="J63" t="s">
        <v>4120</v>
      </c>
      <c r="K63" t="s">
        <v>3797</v>
      </c>
      <c r="W63" t="s">
        <v>4121</v>
      </c>
      <c r="AA63" t="s">
        <v>4122</v>
      </c>
      <c r="AN63" t="s">
        <v>3799</v>
      </c>
      <c r="AO63" t="s">
        <v>3800</v>
      </c>
      <c r="AS63" t="s">
        <v>730</v>
      </c>
      <c r="AT63">
        <v>2015</v>
      </c>
      <c r="AU63">
        <v>56</v>
      </c>
      <c r="AV63">
        <v>4</v>
      </c>
      <c r="AY63" t="s">
        <v>49</v>
      </c>
      <c r="BA63">
        <v>594</v>
      </c>
      <c r="BB63">
        <v>604</v>
      </c>
      <c r="BD63" t="s">
        <v>4123</v>
      </c>
      <c r="BK63" t="s">
        <v>4124</v>
      </c>
      <c r="BL63">
        <v>25432974</v>
      </c>
      <c r="BW63" t="s">
        <v>13428</v>
      </c>
      <c r="BX63" t="s">
        <v>13985</v>
      </c>
      <c r="BY63" t="s">
        <v>13985</v>
      </c>
      <c r="BZ63" t="s">
        <v>13985</v>
      </c>
      <c r="CA63" t="s">
        <v>13985</v>
      </c>
      <c r="CB63" t="s">
        <v>13985</v>
      </c>
      <c r="CC63" t="s">
        <v>13985</v>
      </c>
      <c r="CD63" t="s">
        <v>13985</v>
      </c>
    </row>
    <row r="64" spans="1:82" hidden="1">
      <c r="A64" t="s">
        <v>13850</v>
      </c>
      <c r="B64" t="s">
        <v>67</v>
      </c>
      <c r="C64" t="s">
        <v>8265</v>
      </c>
      <c r="G64" t="s">
        <v>8266</v>
      </c>
      <c r="J64" t="s">
        <v>8267</v>
      </c>
      <c r="K64" t="s">
        <v>3339</v>
      </c>
      <c r="W64" t="s">
        <v>8268</v>
      </c>
      <c r="AB64" t="s">
        <v>8269</v>
      </c>
      <c r="AN64" t="s">
        <v>3343</v>
      </c>
      <c r="AO64" t="s">
        <v>3344</v>
      </c>
      <c r="AS64" t="s">
        <v>629</v>
      </c>
      <c r="AT64">
        <v>2008</v>
      </c>
      <c r="AU64">
        <v>77</v>
      </c>
      <c r="AV64">
        <v>3</v>
      </c>
      <c r="BA64">
        <v>585</v>
      </c>
      <c r="BB64">
        <v>596</v>
      </c>
      <c r="BD64" t="s">
        <v>8270</v>
      </c>
      <c r="BK64" t="s">
        <v>8271</v>
      </c>
      <c r="BL64">
        <v>18266693</v>
      </c>
      <c r="BW64" t="s">
        <v>13424</v>
      </c>
      <c r="BX64" t="s">
        <v>13426</v>
      </c>
      <c r="BY64" t="s">
        <v>13985</v>
      </c>
      <c r="BZ64" t="s">
        <v>13429</v>
      </c>
      <c r="CA64" t="s">
        <v>13985</v>
      </c>
      <c r="CB64" t="s">
        <v>13985</v>
      </c>
      <c r="CC64" t="s">
        <v>13985</v>
      </c>
      <c r="CD64" t="s">
        <v>13985</v>
      </c>
    </row>
    <row r="65" spans="1:82" hidden="1">
      <c r="A65" t="s">
        <v>13850</v>
      </c>
      <c r="B65" t="s">
        <v>67</v>
      </c>
      <c r="C65" t="s">
        <v>10859</v>
      </c>
      <c r="G65" t="s">
        <v>10859</v>
      </c>
      <c r="J65" t="s">
        <v>10860</v>
      </c>
      <c r="K65" t="s">
        <v>1057</v>
      </c>
      <c r="W65" t="s">
        <v>10861</v>
      </c>
      <c r="AN65" t="s">
        <v>1061</v>
      </c>
      <c r="AS65" t="s">
        <v>629</v>
      </c>
      <c r="AT65">
        <v>2000</v>
      </c>
      <c r="AU65">
        <v>81</v>
      </c>
      <c r="AV65">
        <v>5</v>
      </c>
      <c r="BA65">
        <v>1262</v>
      </c>
      <c r="BB65">
        <v>1272</v>
      </c>
      <c r="BK65" t="s">
        <v>10862</v>
      </c>
      <c r="BW65" t="s">
        <v>13424</v>
      </c>
      <c r="BX65" t="s">
        <v>13426</v>
      </c>
      <c r="BY65" t="s">
        <v>13985</v>
      </c>
      <c r="BZ65" t="s">
        <v>13427</v>
      </c>
      <c r="CA65" t="s">
        <v>13985</v>
      </c>
      <c r="CB65">
        <v>0</v>
      </c>
      <c r="CC65" t="s">
        <v>13985</v>
      </c>
      <c r="CD65" t="s">
        <v>13985</v>
      </c>
    </row>
    <row r="66" spans="1:82" hidden="1">
      <c r="A66" t="s">
        <v>13850</v>
      </c>
      <c r="B66" t="s">
        <v>67</v>
      </c>
      <c r="C66" t="s">
        <v>8592</v>
      </c>
      <c r="G66" t="s">
        <v>8593</v>
      </c>
      <c r="J66" t="s">
        <v>8594</v>
      </c>
      <c r="K66" t="s">
        <v>841</v>
      </c>
      <c r="W66" t="s">
        <v>8595</v>
      </c>
      <c r="AA66" t="s">
        <v>8596</v>
      </c>
      <c r="AB66" t="s">
        <v>8597</v>
      </c>
      <c r="AN66" t="s">
        <v>843</v>
      </c>
      <c r="AS66" t="s">
        <v>242</v>
      </c>
      <c r="AT66">
        <v>2007</v>
      </c>
      <c r="AU66">
        <v>43</v>
      </c>
      <c r="AV66">
        <v>3</v>
      </c>
      <c r="BA66">
        <v>289</v>
      </c>
      <c r="BB66">
        <v>293</v>
      </c>
      <c r="BD66" t="s">
        <v>8598</v>
      </c>
      <c r="BK66" t="s">
        <v>8599</v>
      </c>
      <c r="BL66">
        <v>17803527</v>
      </c>
      <c r="BW66" t="s">
        <v>13424</v>
      </c>
      <c r="BX66" t="s">
        <v>13425</v>
      </c>
      <c r="BY66" t="s">
        <v>13985</v>
      </c>
      <c r="BZ66" t="s">
        <v>13985</v>
      </c>
      <c r="CA66" t="s">
        <v>13985</v>
      </c>
      <c r="CB66" t="s">
        <v>13985</v>
      </c>
      <c r="CC66" t="s">
        <v>13985</v>
      </c>
      <c r="CD66" t="s">
        <v>13985</v>
      </c>
    </row>
    <row r="67" spans="1:82" hidden="1">
      <c r="A67" t="s">
        <v>13850</v>
      </c>
      <c r="B67" t="s">
        <v>67</v>
      </c>
      <c r="C67" t="s">
        <v>3283</v>
      </c>
      <c r="G67" t="s">
        <v>3284</v>
      </c>
      <c r="J67" t="s">
        <v>3285</v>
      </c>
      <c r="K67" t="s">
        <v>236</v>
      </c>
      <c r="W67" t="s">
        <v>3286</v>
      </c>
      <c r="AN67" t="s">
        <v>240</v>
      </c>
      <c r="AO67" t="s">
        <v>241</v>
      </c>
      <c r="AS67" s="1">
        <v>42095</v>
      </c>
      <c r="AT67">
        <v>2016</v>
      </c>
      <c r="AU67">
        <v>219</v>
      </c>
      <c r="AV67">
        <v>8</v>
      </c>
      <c r="BA67">
        <v>1093</v>
      </c>
      <c r="BB67">
        <v>1105</v>
      </c>
      <c r="BD67" t="s">
        <v>3287</v>
      </c>
      <c r="BK67" t="s">
        <v>3288</v>
      </c>
      <c r="BL67">
        <v>27103673</v>
      </c>
      <c r="BW67" t="s">
        <v>13424</v>
      </c>
      <c r="BX67" t="s">
        <v>13425</v>
      </c>
      <c r="BY67" t="s">
        <v>13985</v>
      </c>
      <c r="BZ67" t="s">
        <v>13985</v>
      </c>
      <c r="CA67" t="s">
        <v>13985</v>
      </c>
      <c r="CB67" t="s">
        <v>13985</v>
      </c>
      <c r="CC67" t="s">
        <v>13985</v>
      </c>
      <c r="CD67" t="s">
        <v>13985</v>
      </c>
    </row>
    <row r="68" spans="1:82" hidden="1">
      <c r="A68" t="s">
        <v>13850</v>
      </c>
      <c r="B68" t="s">
        <v>67</v>
      </c>
      <c r="C68" t="s">
        <v>566</v>
      </c>
      <c r="G68" t="s">
        <v>567</v>
      </c>
      <c r="J68" t="s">
        <v>568</v>
      </c>
      <c r="K68" t="s">
        <v>569</v>
      </c>
      <c r="W68" t="s">
        <v>570</v>
      </c>
      <c r="AB68" t="s">
        <v>571</v>
      </c>
      <c r="AN68" t="s">
        <v>572</v>
      </c>
      <c r="AO68" t="s">
        <v>573</v>
      </c>
      <c r="AS68" s="1">
        <v>37043</v>
      </c>
      <c r="AT68">
        <v>2019</v>
      </c>
      <c r="AU68">
        <v>193</v>
      </c>
      <c r="AV68">
        <v>6</v>
      </c>
      <c r="BA68">
        <v>881</v>
      </c>
      <c r="BB68">
        <v>896</v>
      </c>
      <c r="BD68" t="s">
        <v>574</v>
      </c>
      <c r="BK68" t="s">
        <v>575</v>
      </c>
      <c r="BL68">
        <v>31094595</v>
      </c>
      <c r="BW68" t="s">
        <v>13424</v>
      </c>
      <c r="BX68" t="s">
        <v>13426</v>
      </c>
      <c r="BZ68" t="s">
        <v>13427</v>
      </c>
      <c r="CA68">
        <v>2</v>
      </c>
    </row>
    <row r="69" spans="1:82" hidden="1">
      <c r="A69" t="s">
        <v>13850</v>
      </c>
      <c r="B69" t="s">
        <v>67</v>
      </c>
      <c r="C69" t="s">
        <v>7618</v>
      </c>
      <c r="G69" t="s">
        <v>7619</v>
      </c>
      <c r="J69" t="s">
        <v>7620</v>
      </c>
      <c r="K69" t="s">
        <v>7621</v>
      </c>
      <c r="W69" t="s">
        <v>7622</v>
      </c>
      <c r="AA69" t="s">
        <v>7260</v>
      </c>
      <c r="AB69" t="s">
        <v>2077</v>
      </c>
      <c r="AN69" t="s">
        <v>7623</v>
      </c>
      <c r="AO69" t="s">
        <v>7624</v>
      </c>
      <c r="AS69" t="s">
        <v>352</v>
      </c>
      <c r="AT69">
        <v>2009</v>
      </c>
      <c r="AU69">
        <v>69</v>
      </c>
      <c r="AV69">
        <v>2</v>
      </c>
      <c r="BA69">
        <v>164</v>
      </c>
      <c r="BB69">
        <v>175</v>
      </c>
      <c r="BD69" t="s">
        <v>7625</v>
      </c>
      <c r="BK69" t="s">
        <v>7626</v>
      </c>
      <c r="BL69">
        <v>19629571</v>
      </c>
      <c r="BW69" t="s">
        <v>13428</v>
      </c>
      <c r="BX69" t="s">
        <v>13985</v>
      </c>
      <c r="BY69" t="s">
        <v>13985</v>
      </c>
      <c r="BZ69" t="s">
        <v>13985</v>
      </c>
      <c r="CA69" t="s">
        <v>13985</v>
      </c>
      <c r="CB69" t="s">
        <v>13985</v>
      </c>
      <c r="CC69" t="s">
        <v>13985</v>
      </c>
      <c r="CD69" t="s">
        <v>13985</v>
      </c>
    </row>
    <row r="70" spans="1:82" hidden="1">
      <c r="A70" t="s">
        <v>13850</v>
      </c>
      <c r="B70" t="s">
        <v>67</v>
      </c>
      <c r="C70" t="s">
        <v>6674</v>
      </c>
      <c r="G70" t="s">
        <v>6675</v>
      </c>
      <c r="J70" t="s">
        <v>6676</v>
      </c>
      <c r="K70" t="s">
        <v>821</v>
      </c>
      <c r="W70" t="s">
        <v>6677</v>
      </c>
      <c r="AA70" t="s">
        <v>5987</v>
      </c>
      <c r="AB70" t="s">
        <v>6678</v>
      </c>
      <c r="AN70" t="s">
        <v>824</v>
      </c>
      <c r="AO70" t="s">
        <v>825</v>
      </c>
      <c r="AS70" t="s">
        <v>730</v>
      </c>
      <c r="AT70">
        <v>2011</v>
      </c>
      <c r="AU70">
        <v>20</v>
      </c>
      <c r="AV70">
        <v>7</v>
      </c>
      <c r="BA70">
        <v>1463</v>
      </c>
      <c r="BB70">
        <v>1474</v>
      </c>
      <c r="BD70" t="s">
        <v>6679</v>
      </c>
      <c r="BK70" t="s">
        <v>6680</v>
      </c>
      <c r="BL70">
        <v>21309875</v>
      </c>
      <c r="BW70" t="s">
        <v>13428</v>
      </c>
      <c r="BX70" t="s">
        <v>13985</v>
      </c>
      <c r="BY70" t="s">
        <v>13985</v>
      </c>
      <c r="BZ70" t="s">
        <v>13985</v>
      </c>
      <c r="CA70" t="s">
        <v>13985</v>
      </c>
      <c r="CB70" t="s">
        <v>13985</v>
      </c>
      <c r="CC70" t="s">
        <v>13985</v>
      </c>
      <c r="CD70" t="s">
        <v>13985</v>
      </c>
    </row>
    <row r="71" spans="1:82" hidden="1">
      <c r="A71" t="s">
        <v>13850</v>
      </c>
      <c r="B71" t="s">
        <v>67</v>
      </c>
      <c r="C71" t="s">
        <v>1155</v>
      </c>
      <c r="G71" t="s">
        <v>1156</v>
      </c>
      <c r="J71" t="s">
        <v>1157</v>
      </c>
      <c r="K71" t="s">
        <v>821</v>
      </c>
      <c r="W71" t="s">
        <v>1158</v>
      </c>
      <c r="AA71" t="s">
        <v>1159</v>
      </c>
      <c r="AB71" t="s">
        <v>1160</v>
      </c>
      <c r="AN71" t="s">
        <v>824</v>
      </c>
      <c r="AO71" t="s">
        <v>825</v>
      </c>
      <c r="AS71" t="s">
        <v>84</v>
      </c>
      <c r="AT71">
        <v>2018</v>
      </c>
      <c r="AU71">
        <v>27</v>
      </c>
      <c r="AV71">
        <v>23</v>
      </c>
      <c r="BA71">
        <v>4820</v>
      </c>
      <c r="BB71">
        <v>4838</v>
      </c>
      <c r="BD71" t="s">
        <v>1161</v>
      </c>
      <c r="BK71" t="s">
        <v>1162</v>
      </c>
      <c r="BL71">
        <v>30071141</v>
      </c>
      <c r="BW71" t="s">
        <v>13428</v>
      </c>
    </row>
    <row r="72" spans="1:82">
      <c r="A72" t="s">
        <v>13850</v>
      </c>
      <c r="B72" t="s">
        <v>67</v>
      </c>
      <c r="C72" t="s">
        <v>5504</v>
      </c>
      <c r="G72" t="s">
        <v>5505</v>
      </c>
      <c r="J72" t="s">
        <v>5506</v>
      </c>
      <c r="K72" t="s">
        <v>1442</v>
      </c>
      <c r="W72" t="s">
        <v>5507</v>
      </c>
      <c r="AN72" t="s">
        <v>1446</v>
      </c>
      <c r="AO72" t="s">
        <v>1447</v>
      </c>
      <c r="AS72" t="s">
        <v>730</v>
      </c>
      <c r="AT72">
        <v>2013</v>
      </c>
      <c r="AU72">
        <v>26</v>
      </c>
      <c r="AV72">
        <v>4</v>
      </c>
      <c r="BA72">
        <v>705</v>
      </c>
      <c r="BB72">
        <v>718</v>
      </c>
      <c r="BD72" t="s">
        <v>5508</v>
      </c>
      <c r="BK72" t="s">
        <v>5509</v>
      </c>
      <c r="BL72">
        <v>23496837</v>
      </c>
      <c r="BW72" t="s">
        <v>13424</v>
      </c>
      <c r="BX72" t="s">
        <v>13426</v>
      </c>
      <c r="BY72" t="s">
        <v>13985</v>
      </c>
      <c r="BZ72" t="s">
        <v>13427</v>
      </c>
      <c r="CA72">
        <v>7</v>
      </c>
      <c r="CB72">
        <v>8</v>
      </c>
      <c r="CC72" t="s">
        <v>13985</v>
      </c>
      <c r="CD72" t="s">
        <v>13433</v>
      </c>
    </row>
    <row r="73" spans="1:82" hidden="1">
      <c r="A73" t="s">
        <v>13850</v>
      </c>
      <c r="B73" t="s">
        <v>67</v>
      </c>
      <c r="C73" t="s">
        <v>9268</v>
      </c>
      <c r="G73" t="s">
        <v>9269</v>
      </c>
      <c r="J73" t="s">
        <v>9270</v>
      </c>
      <c r="K73" t="s">
        <v>9261</v>
      </c>
      <c r="W73" t="s">
        <v>9271</v>
      </c>
      <c r="AA73" t="s">
        <v>9272</v>
      </c>
      <c r="AB73" t="s">
        <v>9273</v>
      </c>
      <c r="AN73" t="s">
        <v>9265</v>
      </c>
      <c r="AT73">
        <v>2006</v>
      </c>
      <c r="AU73">
        <v>57</v>
      </c>
      <c r="AV73">
        <v>8</v>
      </c>
      <c r="BA73">
        <v>917</v>
      </c>
      <c r="BB73">
        <v>928</v>
      </c>
      <c r="BD73" t="s">
        <v>9274</v>
      </c>
      <c r="BK73" t="s">
        <v>9275</v>
      </c>
      <c r="BW73" t="s">
        <v>13428</v>
      </c>
      <c r="BX73" t="s">
        <v>13985</v>
      </c>
      <c r="BY73" t="s">
        <v>13985</v>
      </c>
      <c r="BZ73" t="s">
        <v>13985</v>
      </c>
      <c r="CA73" t="s">
        <v>13985</v>
      </c>
      <c r="CB73" t="s">
        <v>13985</v>
      </c>
      <c r="CC73" t="s">
        <v>13985</v>
      </c>
      <c r="CD73" t="s">
        <v>13985</v>
      </c>
    </row>
    <row r="74" spans="1:82" hidden="1">
      <c r="A74" t="s">
        <v>13850</v>
      </c>
      <c r="B74" t="s">
        <v>67</v>
      </c>
      <c r="C74" t="s">
        <v>8386</v>
      </c>
      <c r="G74" t="s">
        <v>8387</v>
      </c>
      <c r="J74" t="s">
        <v>8388</v>
      </c>
      <c r="K74" t="s">
        <v>1966</v>
      </c>
      <c r="W74" t="s">
        <v>8389</v>
      </c>
      <c r="AA74" t="s">
        <v>2222</v>
      </c>
      <c r="AB74" t="s">
        <v>2223</v>
      </c>
      <c r="AN74" t="s">
        <v>1969</v>
      </c>
      <c r="AS74" s="1">
        <v>46388</v>
      </c>
      <c r="AT74">
        <v>2008</v>
      </c>
      <c r="AU74">
        <v>363</v>
      </c>
      <c r="AV74">
        <v>1490</v>
      </c>
      <c r="BA74">
        <v>267</v>
      </c>
      <c r="BB74">
        <v>286</v>
      </c>
      <c r="BD74" t="s">
        <v>8390</v>
      </c>
      <c r="BK74" t="s">
        <v>8391</v>
      </c>
      <c r="BL74">
        <v>17686737</v>
      </c>
      <c r="BW74" t="s">
        <v>13424</v>
      </c>
      <c r="BX74" t="s">
        <v>13425</v>
      </c>
      <c r="BY74" t="s">
        <v>13985</v>
      </c>
      <c r="BZ74" t="s">
        <v>13985</v>
      </c>
      <c r="CA74" t="s">
        <v>13985</v>
      </c>
      <c r="CB74" t="s">
        <v>13985</v>
      </c>
      <c r="CC74" t="s">
        <v>13985</v>
      </c>
      <c r="CD74" t="s">
        <v>13985</v>
      </c>
    </row>
    <row r="75" spans="1:82" hidden="1">
      <c r="A75" t="s">
        <v>13850</v>
      </c>
      <c r="B75" t="s">
        <v>67</v>
      </c>
      <c r="C75" t="s">
        <v>9599</v>
      </c>
      <c r="G75" t="s">
        <v>9599</v>
      </c>
      <c r="J75" t="s">
        <v>9600</v>
      </c>
      <c r="K75" t="s">
        <v>8222</v>
      </c>
      <c r="W75" t="s">
        <v>9601</v>
      </c>
      <c r="AN75" t="s">
        <v>3640</v>
      </c>
      <c r="AS75" t="s">
        <v>730</v>
      </c>
      <c r="AT75">
        <v>2005</v>
      </c>
      <c r="AU75">
        <v>35</v>
      </c>
      <c r="AV75">
        <v>4</v>
      </c>
      <c r="BA75">
        <v>910</v>
      </c>
      <c r="BB75">
        <v>917</v>
      </c>
      <c r="BD75" t="s">
        <v>9602</v>
      </c>
      <c r="BK75" t="s">
        <v>9603</v>
      </c>
      <c r="BW75" t="s">
        <v>13428</v>
      </c>
      <c r="BX75" t="s">
        <v>13985</v>
      </c>
      <c r="BY75" t="s">
        <v>13985</v>
      </c>
      <c r="BZ75" t="s">
        <v>13985</v>
      </c>
      <c r="CA75" t="s">
        <v>13985</v>
      </c>
      <c r="CB75" t="s">
        <v>13985</v>
      </c>
      <c r="CC75" t="s">
        <v>13985</v>
      </c>
      <c r="CD75" t="s">
        <v>13985</v>
      </c>
    </row>
    <row r="76" spans="1:82" hidden="1">
      <c r="A76" t="s">
        <v>13850</v>
      </c>
      <c r="B76" t="s">
        <v>67</v>
      </c>
      <c r="C76" t="s">
        <v>12591</v>
      </c>
      <c r="G76" t="s">
        <v>12591</v>
      </c>
      <c r="J76" t="s">
        <v>12592</v>
      </c>
      <c r="K76" t="s">
        <v>433</v>
      </c>
      <c r="W76" t="s">
        <v>12593</v>
      </c>
      <c r="AA76" t="s">
        <v>12594</v>
      </c>
      <c r="AB76" t="s">
        <v>12595</v>
      </c>
      <c r="AN76" t="s">
        <v>435</v>
      </c>
      <c r="AS76" t="s">
        <v>1023</v>
      </c>
      <c r="AT76">
        <v>1994</v>
      </c>
      <c r="AU76">
        <v>232</v>
      </c>
      <c r="AW76">
        <v>1</v>
      </c>
      <c r="BA76">
        <v>109</v>
      </c>
      <c r="BB76">
        <v>116</v>
      </c>
      <c r="BD76" t="s">
        <v>12596</v>
      </c>
      <c r="BK76" t="s">
        <v>12597</v>
      </c>
      <c r="BW76" t="s">
        <v>13424</v>
      </c>
      <c r="BX76" t="s">
        <v>13426</v>
      </c>
      <c r="BY76" t="s">
        <v>13427</v>
      </c>
      <c r="BZ76" t="s">
        <v>13985</v>
      </c>
      <c r="CA76" t="s">
        <v>13985</v>
      </c>
      <c r="CB76" t="s">
        <v>13985</v>
      </c>
      <c r="CC76" t="s">
        <v>13985</v>
      </c>
      <c r="CD76" t="s">
        <v>13985</v>
      </c>
    </row>
    <row r="77" spans="1:82" hidden="1">
      <c r="A77" t="s">
        <v>13850</v>
      </c>
      <c r="B77" t="s">
        <v>67</v>
      </c>
      <c r="C77" t="s">
        <v>8752</v>
      </c>
      <c r="G77" t="s">
        <v>8753</v>
      </c>
      <c r="J77" t="s">
        <v>8754</v>
      </c>
      <c r="K77" t="s">
        <v>8755</v>
      </c>
      <c r="W77" t="s">
        <v>8756</v>
      </c>
      <c r="AN77" t="s">
        <v>8757</v>
      </c>
      <c r="AO77" t="s">
        <v>8758</v>
      </c>
      <c r="AS77" t="s">
        <v>629</v>
      </c>
      <c r="AT77">
        <v>2007</v>
      </c>
      <c r="AU77">
        <v>39</v>
      </c>
      <c r="AV77">
        <v>3</v>
      </c>
      <c r="BA77">
        <v>383</v>
      </c>
      <c r="BB77">
        <v>396</v>
      </c>
      <c r="BD77" t="s">
        <v>8759</v>
      </c>
      <c r="BK77" t="s">
        <v>8760</v>
      </c>
      <c r="BL77">
        <v>16911810</v>
      </c>
      <c r="BW77" t="s">
        <v>13424</v>
      </c>
      <c r="BX77" t="s">
        <v>13425</v>
      </c>
      <c r="BY77" t="s">
        <v>13985</v>
      </c>
      <c r="BZ77" t="s">
        <v>13985</v>
      </c>
      <c r="CA77" t="s">
        <v>13985</v>
      </c>
      <c r="CB77" t="s">
        <v>13985</v>
      </c>
      <c r="CC77" t="s">
        <v>13985</v>
      </c>
      <c r="CD77" t="s">
        <v>13985</v>
      </c>
    </row>
    <row r="78" spans="1:82" hidden="1">
      <c r="A78" t="s">
        <v>13850</v>
      </c>
      <c r="B78" t="s">
        <v>67</v>
      </c>
      <c r="C78" t="s">
        <v>3491</v>
      </c>
      <c r="G78" t="s">
        <v>3492</v>
      </c>
      <c r="J78" t="s">
        <v>3493</v>
      </c>
      <c r="K78" t="s">
        <v>3494</v>
      </c>
      <c r="W78" t="s">
        <v>3495</v>
      </c>
      <c r="AA78" t="s">
        <v>3496</v>
      </c>
      <c r="AN78" t="s">
        <v>3497</v>
      </c>
      <c r="AO78" t="s">
        <v>3498</v>
      </c>
      <c r="AT78">
        <v>2016</v>
      </c>
      <c r="AU78">
        <v>35</v>
      </c>
      <c r="BC78">
        <v>29383</v>
      </c>
      <c r="BD78" t="s">
        <v>3499</v>
      </c>
      <c r="BK78" t="s">
        <v>3500</v>
      </c>
      <c r="BW78" t="s">
        <v>13428</v>
      </c>
      <c r="BX78" t="s">
        <v>13985</v>
      </c>
      <c r="BY78" t="s">
        <v>13985</v>
      </c>
      <c r="BZ78" t="s">
        <v>13985</v>
      </c>
      <c r="CA78" t="s">
        <v>13985</v>
      </c>
      <c r="CB78" t="s">
        <v>13985</v>
      </c>
      <c r="CC78" t="s">
        <v>13985</v>
      </c>
      <c r="CD78" t="s">
        <v>13985</v>
      </c>
    </row>
    <row r="79" spans="1:82" hidden="1">
      <c r="A79" t="s">
        <v>13850</v>
      </c>
      <c r="B79" t="s">
        <v>67</v>
      </c>
      <c r="C79" t="s">
        <v>7214</v>
      </c>
      <c r="G79" t="s">
        <v>7215</v>
      </c>
      <c r="J79" t="s">
        <v>7216</v>
      </c>
      <c r="K79" t="s">
        <v>821</v>
      </c>
      <c r="W79" t="s">
        <v>7217</v>
      </c>
      <c r="AA79" t="s">
        <v>7218</v>
      </c>
      <c r="AB79" t="s">
        <v>7219</v>
      </c>
      <c r="AN79" t="s">
        <v>824</v>
      </c>
      <c r="AO79" t="s">
        <v>825</v>
      </c>
      <c r="AS79" t="s">
        <v>730</v>
      </c>
      <c r="AT79">
        <v>2010</v>
      </c>
      <c r="AU79">
        <v>19</v>
      </c>
      <c r="AV79">
        <v>8</v>
      </c>
      <c r="BA79">
        <v>1638</v>
      </c>
      <c r="BB79">
        <v>1650</v>
      </c>
      <c r="BD79" t="s">
        <v>7220</v>
      </c>
      <c r="BK79" t="s">
        <v>7221</v>
      </c>
      <c r="BL79">
        <v>20345678</v>
      </c>
      <c r="BW79" t="s">
        <v>13428</v>
      </c>
      <c r="BX79" t="s">
        <v>13985</v>
      </c>
      <c r="BY79" t="s">
        <v>13985</v>
      </c>
      <c r="BZ79" t="s">
        <v>13985</v>
      </c>
      <c r="CA79" t="s">
        <v>13985</v>
      </c>
      <c r="CB79" t="s">
        <v>13985</v>
      </c>
      <c r="CC79" t="s">
        <v>13985</v>
      </c>
      <c r="CD79" t="s">
        <v>13985</v>
      </c>
    </row>
    <row r="80" spans="1:82" hidden="1">
      <c r="A80" t="s">
        <v>13850</v>
      </c>
      <c r="B80" t="s">
        <v>67</v>
      </c>
      <c r="C80" t="s">
        <v>13085</v>
      </c>
      <c r="G80" t="s">
        <v>13085</v>
      </c>
      <c r="J80" t="s">
        <v>13086</v>
      </c>
      <c r="K80" t="s">
        <v>258</v>
      </c>
      <c r="W80" t="s">
        <v>13087</v>
      </c>
      <c r="AN80" t="s">
        <v>261</v>
      </c>
      <c r="AS80" t="s">
        <v>11645</v>
      </c>
      <c r="AT80">
        <v>1991</v>
      </c>
      <c r="AU80">
        <v>6</v>
      </c>
      <c r="AV80">
        <v>3</v>
      </c>
      <c r="BA80">
        <v>217</v>
      </c>
      <c r="BB80">
        <v>233</v>
      </c>
      <c r="BD80" t="s">
        <v>13088</v>
      </c>
      <c r="BK80" t="s">
        <v>13089</v>
      </c>
      <c r="BL80">
        <v>1773093</v>
      </c>
      <c r="BW80" t="s">
        <v>13424</v>
      </c>
      <c r="BX80" t="s">
        <v>13426</v>
      </c>
      <c r="BY80" t="s">
        <v>13985</v>
      </c>
      <c r="BZ80" t="s">
        <v>13427</v>
      </c>
      <c r="CA80" t="s">
        <v>13985</v>
      </c>
      <c r="CB80">
        <v>1</v>
      </c>
      <c r="CC80" t="s">
        <v>13985</v>
      </c>
      <c r="CD80" t="s">
        <v>13985</v>
      </c>
    </row>
    <row r="81" spans="1:82" hidden="1">
      <c r="A81" t="s">
        <v>13850</v>
      </c>
      <c r="B81" t="s">
        <v>3442</v>
      </c>
      <c r="C81" t="s">
        <v>10742</v>
      </c>
      <c r="E81" t="s">
        <v>10743</v>
      </c>
      <c r="G81" t="s">
        <v>10742</v>
      </c>
      <c r="J81" t="s">
        <v>10744</v>
      </c>
      <c r="K81" t="s">
        <v>10745</v>
      </c>
      <c r="P81" t="s">
        <v>10746</v>
      </c>
      <c r="Q81" t="s">
        <v>10747</v>
      </c>
      <c r="R81" t="s">
        <v>3474</v>
      </c>
      <c r="S81" t="s">
        <v>10748</v>
      </c>
      <c r="W81" t="s">
        <v>10749</v>
      </c>
      <c r="AP81" t="s">
        <v>10750</v>
      </c>
      <c r="AT81">
        <v>2001</v>
      </c>
      <c r="BA81">
        <v>482</v>
      </c>
      <c r="BB81">
        <v>487</v>
      </c>
      <c r="BK81" t="s">
        <v>10751</v>
      </c>
      <c r="BW81" t="s">
        <v>13428</v>
      </c>
      <c r="BX81" t="s">
        <v>13985</v>
      </c>
      <c r="BY81" t="s">
        <v>13985</v>
      </c>
      <c r="BZ81" t="s">
        <v>13985</v>
      </c>
      <c r="CA81" t="s">
        <v>13985</v>
      </c>
      <c r="CB81" t="s">
        <v>13985</v>
      </c>
      <c r="CC81" t="s">
        <v>13985</v>
      </c>
      <c r="CD81" t="s">
        <v>13985</v>
      </c>
    </row>
    <row r="82" spans="1:82" hidden="1">
      <c r="A82" t="s">
        <v>13850</v>
      </c>
      <c r="B82" t="s">
        <v>67</v>
      </c>
      <c r="C82" t="s">
        <v>12518</v>
      </c>
      <c r="G82" t="s">
        <v>12518</v>
      </c>
      <c r="J82" t="s">
        <v>12519</v>
      </c>
      <c r="K82" t="s">
        <v>3022</v>
      </c>
      <c r="W82" t="s">
        <v>12520</v>
      </c>
      <c r="AN82" t="s">
        <v>3024</v>
      </c>
      <c r="AS82" t="s">
        <v>815</v>
      </c>
      <c r="AT82">
        <v>1994</v>
      </c>
      <c r="AU82">
        <v>31</v>
      </c>
      <c r="AV82">
        <v>2</v>
      </c>
      <c r="BA82">
        <v>278</v>
      </c>
      <c r="BB82">
        <v>286</v>
      </c>
      <c r="BD82" t="s">
        <v>12521</v>
      </c>
      <c r="BK82" t="s">
        <v>12522</v>
      </c>
      <c r="BL82">
        <v>8189418</v>
      </c>
      <c r="BW82" t="s">
        <v>13424</v>
      </c>
      <c r="BX82" t="s">
        <v>13426</v>
      </c>
      <c r="BY82" t="s">
        <v>13985</v>
      </c>
      <c r="BZ82" t="s">
        <v>13427</v>
      </c>
      <c r="CA82" t="s">
        <v>13985</v>
      </c>
      <c r="CB82">
        <v>0</v>
      </c>
      <c r="CC82" t="s">
        <v>13985</v>
      </c>
      <c r="CD82" t="s">
        <v>13985</v>
      </c>
    </row>
    <row r="83" spans="1:82" hidden="1">
      <c r="A83" t="s">
        <v>13850</v>
      </c>
      <c r="B83" t="s">
        <v>67</v>
      </c>
      <c r="C83" t="s">
        <v>8364</v>
      </c>
      <c r="G83" t="s">
        <v>8365</v>
      </c>
      <c r="J83" t="s">
        <v>8366</v>
      </c>
      <c r="K83" t="s">
        <v>375</v>
      </c>
      <c r="W83" t="s">
        <v>8367</v>
      </c>
      <c r="AB83" t="s">
        <v>8368</v>
      </c>
      <c r="AN83" t="s">
        <v>377</v>
      </c>
      <c r="AS83" t="s">
        <v>884</v>
      </c>
      <c r="AT83">
        <v>2008</v>
      </c>
      <c r="AU83">
        <v>20</v>
      </c>
      <c r="AV83">
        <v>2</v>
      </c>
      <c r="BA83">
        <v>261</v>
      </c>
      <c r="BB83">
        <v>267</v>
      </c>
      <c r="BD83" t="s">
        <v>8369</v>
      </c>
      <c r="BK83" t="s">
        <v>8370</v>
      </c>
      <c r="BL83">
        <v>18047552</v>
      </c>
      <c r="BW83" t="s">
        <v>13424</v>
      </c>
      <c r="BX83" t="s">
        <v>13425</v>
      </c>
      <c r="BY83" t="s">
        <v>13985</v>
      </c>
      <c r="BZ83" t="s">
        <v>13985</v>
      </c>
      <c r="CA83" t="s">
        <v>13985</v>
      </c>
      <c r="CB83" t="s">
        <v>13985</v>
      </c>
      <c r="CC83" t="s">
        <v>13985</v>
      </c>
      <c r="CD83" t="s">
        <v>13985</v>
      </c>
    </row>
    <row r="84" spans="1:82" hidden="1">
      <c r="A84" t="s">
        <v>13850</v>
      </c>
      <c r="B84" t="s">
        <v>67</v>
      </c>
      <c r="C84" t="s">
        <v>11845</v>
      </c>
      <c r="G84" t="s">
        <v>11845</v>
      </c>
      <c r="J84" t="s">
        <v>11846</v>
      </c>
      <c r="K84" t="s">
        <v>10220</v>
      </c>
      <c r="W84" t="s">
        <v>11847</v>
      </c>
      <c r="AA84" t="s">
        <v>11375</v>
      </c>
      <c r="AB84" t="s">
        <v>11376</v>
      </c>
      <c r="AN84" t="s">
        <v>10224</v>
      </c>
      <c r="AS84" t="s">
        <v>154</v>
      </c>
      <c r="AT84">
        <v>1996</v>
      </c>
      <c r="AU84">
        <v>15</v>
      </c>
      <c r="AV84">
        <v>5</v>
      </c>
      <c r="BA84">
        <v>401</v>
      </c>
      <c r="BB84">
        <v>411</v>
      </c>
      <c r="BD84" t="s">
        <v>11848</v>
      </c>
      <c r="BK84" t="s">
        <v>11849</v>
      </c>
      <c r="BL84">
        <v>24194300</v>
      </c>
      <c r="BW84" t="s">
        <v>13424</v>
      </c>
      <c r="BX84" t="s">
        <v>13425</v>
      </c>
      <c r="BY84" t="s">
        <v>13985</v>
      </c>
      <c r="BZ84" t="s">
        <v>13985</v>
      </c>
      <c r="CA84" t="s">
        <v>13985</v>
      </c>
      <c r="CB84" t="s">
        <v>13985</v>
      </c>
      <c r="CC84" t="s">
        <v>13985</v>
      </c>
      <c r="CD84" t="s">
        <v>13985</v>
      </c>
    </row>
    <row r="85" spans="1:82" hidden="1">
      <c r="A85" t="s">
        <v>13477</v>
      </c>
      <c r="B85" t="s">
        <v>67</v>
      </c>
      <c r="C85" t="s">
        <v>13744</v>
      </c>
      <c r="J85" t="s">
        <v>13745</v>
      </c>
      <c r="K85" t="s">
        <v>13746</v>
      </c>
      <c r="AA85" t="s">
        <v>13747</v>
      </c>
      <c r="AB85" t="s">
        <v>13748</v>
      </c>
      <c r="AN85" t="s">
        <v>13749</v>
      </c>
      <c r="AS85">
        <v>2</v>
      </c>
      <c r="AT85">
        <v>2003</v>
      </c>
      <c r="AU85">
        <v>60</v>
      </c>
      <c r="AV85">
        <v>1</v>
      </c>
      <c r="BA85">
        <v>23</v>
      </c>
      <c r="BB85">
        <v>29</v>
      </c>
      <c r="BD85" t="s">
        <v>13750</v>
      </c>
      <c r="BK85" t="s">
        <v>13751</v>
      </c>
      <c r="BM85" t="s">
        <v>13483</v>
      </c>
      <c r="BQ85" t="s">
        <v>13752</v>
      </c>
      <c r="BW85" t="s">
        <v>13428</v>
      </c>
    </row>
    <row r="86" spans="1:82" hidden="1">
      <c r="A86" t="s">
        <v>13850</v>
      </c>
      <c r="B86" t="s">
        <v>67</v>
      </c>
      <c r="C86" t="s">
        <v>10070</v>
      </c>
      <c r="G86" t="s">
        <v>10070</v>
      </c>
      <c r="J86" t="s">
        <v>10071</v>
      </c>
      <c r="K86" t="s">
        <v>4848</v>
      </c>
      <c r="W86" t="s">
        <v>10072</v>
      </c>
      <c r="AN86" t="s">
        <v>4851</v>
      </c>
      <c r="AS86" t="s">
        <v>472</v>
      </c>
      <c r="AT86">
        <v>2003</v>
      </c>
      <c r="AU86">
        <v>97</v>
      </c>
      <c r="AV86" s="2">
        <v>43525</v>
      </c>
      <c r="BA86">
        <v>1</v>
      </c>
      <c r="BB86">
        <v>20</v>
      </c>
      <c r="BD86" t="s">
        <v>10073</v>
      </c>
      <c r="BK86" t="s">
        <v>10074</v>
      </c>
      <c r="BW86" t="s">
        <v>13429</v>
      </c>
      <c r="BX86" t="s">
        <v>13985</v>
      </c>
      <c r="BY86" t="s">
        <v>13985</v>
      </c>
      <c r="BZ86" t="s">
        <v>13429</v>
      </c>
      <c r="CA86" t="s">
        <v>13985</v>
      </c>
      <c r="CB86" t="s">
        <v>13985</v>
      </c>
      <c r="CC86" t="s">
        <v>13985</v>
      </c>
      <c r="CD86" t="s">
        <v>13985</v>
      </c>
    </row>
    <row r="87" spans="1:82" hidden="1">
      <c r="A87" t="s">
        <v>13850</v>
      </c>
      <c r="B87" t="s">
        <v>67</v>
      </c>
      <c r="C87" t="s">
        <v>9707</v>
      </c>
      <c r="G87" t="s">
        <v>9707</v>
      </c>
      <c r="J87" t="s">
        <v>9708</v>
      </c>
      <c r="K87" t="s">
        <v>303</v>
      </c>
      <c r="W87" t="s">
        <v>9709</v>
      </c>
      <c r="AN87" t="s">
        <v>305</v>
      </c>
      <c r="AO87" t="s">
        <v>306</v>
      </c>
      <c r="AS87" t="s">
        <v>1978</v>
      </c>
      <c r="AT87">
        <v>2004</v>
      </c>
      <c r="AU87">
        <v>44</v>
      </c>
      <c r="AV87">
        <v>6</v>
      </c>
      <c r="BA87">
        <v>1976</v>
      </c>
      <c r="BB87">
        <v>1981</v>
      </c>
      <c r="BD87" t="s">
        <v>9710</v>
      </c>
      <c r="BK87" t="s">
        <v>9711</v>
      </c>
      <c r="BW87" t="s">
        <v>13428</v>
      </c>
      <c r="BX87" t="s">
        <v>13985</v>
      </c>
      <c r="BY87" t="s">
        <v>13985</v>
      </c>
      <c r="BZ87" t="s">
        <v>13985</v>
      </c>
      <c r="CA87" t="s">
        <v>13985</v>
      </c>
      <c r="CB87" t="s">
        <v>13985</v>
      </c>
      <c r="CC87" t="s">
        <v>13985</v>
      </c>
      <c r="CD87" t="s">
        <v>13985</v>
      </c>
    </row>
    <row r="88" spans="1:82" hidden="1">
      <c r="A88" t="s">
        <v>13850</v>
      </c>
      <c r="B88" t="s">
        <v>67</v>
      </c>
      <c r="C88" t="s">
        <v>6885</v>
      </c>
      <c r="G88" t="s">
        <v>6886</v>
      </c>
      <c r="J88" t="s">
        <v>6887</v>
      </c>
      <c r="K88" t="s">
        <v>6871</v>
      </c>
      <c r="W88" t="s">
        <v>6888</v>
      </c>
      <c r="AA88" t="s">
        <v>6889</v>
      </c>
      <c r="AB88" t="s">
        <v>6890</v>
      </c>
      <c r="AN88" t="s">
        <v>6882</v>
      </c>
      <c r="AT88">
        <v>2011</v>
      </c>
      <c r="AU88">
        <v>62</v>
      </c>
      <c r="AV88">
        <v>12</v>
      </c>
      <c r="BA88">
        <v>1056</v>
      </c>
      <c r="BB88">
        <v>1066</v>
      </c>
      <c r="BD88" t="s">
        <v>6891</v>
      </c>
      <c r="BK88" t="s">
        <v>6892</v>
      </c>
      <c r="BW88" t="s">
        <v>13428</v>
      </c>
      <c r="BX88" t="s">
        <v>13985</v>
      </c>
      <c r="BY88" t="s">
        <v>13985</v>
      </c>
      <c r="BZ88" t="s">
        <v>13985</v>
      </c>
      <c r="CA88" t="s">
        <v>13985</v>
      </c>
      <c r="CB88" t="s">
        <v>13985</v>
      </c>
      <c r="CC88" t="s">
        <v>13985</v>
      </c>
      <c r="CD88" t="s">
        <v>13985</v>
      </c>
    </row>
    <row r="89" spans="1:82" hidden="1">
      <c r="A89" t="s">
        <v>13850</v>
      </c>
      <c r="B89" t="s">
        <v>67</v>
      </c>
      <c r="C89" t="s">
        <v>4723</v>
      </c>
      <c r="G89" t="s">
        <v>4724</v>
      </c>
      <c r="J89" t="s">
        <v>4725</v>
      </c>
      <c r="K89" t="s">
        <v>280</v>
      </c>
      <c r="W89" t="s">
        <v>4726</v>
      </c>
      <c r="AB89" t="s">
        <v>2077</v>
      </c>
      <c r="AN89" t="s">
        <v>284</v>
      </c>
      <c r="AS89" s="1">
        <v>46600</v>
      </c>
      <c r="AT89">
        <v>2014</v>
      </c>
      <c r="AU89">
        <v>9</v>
      </c>
      <c r="AV89">
        <v>8</v>
      </c>
      <c r="BC89" t="s">
        <v>4727</v>
      </c>
      <c r="BD89" t="s">
        <v>4728</v>
      </c>
      <c r="BK89" t="s">
        <v>4729</v>
      </c>
      <c r="BL89">
        <v>25162675</v>
      </c>
      <c r="BW89" t="s">
        <v>13428</v>
      </c>
      <c r="BX89" t="s">
        <v>13985</v>
      </c>
      <c r="BY89" t="s">
        <v>13985</v>
      </c>
      <c r="BZ89" t="s">
        <v>13985</v>
      </c>
      <c r="CA89" t="s">
        <v>13985</v>
      </c>
      <c r="CB89" t="s">
        <v>13985</v>
      </c>
      <c r="CC89" t="s">
        <v>13985</v>
      </c>
      <c r="CD89" t="s">
        <v>13985</v>
      </c>
    </row>
    <row r="90" spans="1:82" hidden="1">
      <c r="A90" t="s">
        <v>13850</v>
      </c>
      <c r="B90" t="s">
        <v>67</v>
      </c>
      <c r="C90" t="s">
        <v>1321</v>
      </c>
      <c r="G90" t="s">
        <v>1322</v>
      </c>
      <c r="J90" t="s">
        <v>1323</v>
      </c>
      <c r="K90" t="s">
        <v>207</v>
      </c>
      <c r="W90" t="s">
        <v>1324</v>
      </c>
      <c r="AA90" t="s">
        <v>1325</v>
      </c>
      <c r="AB90" t="s">
        <v>1326</v>
      </c>
      <c r="AN90" t="s">
        <v>209</v>
      </c>
      <c r="AS90" s="1">
        <v>38231</v>
      </c>
      <c r="AT90">
        <v>2018</v>
      </c>
      <c r="AU90">
        <v>9</v>
      </c>
      <c r="BC90">
        <v>1286</v>
      </c>
      <c r="BD90" t="s">
        <v>1327</v>
      </c>
      <c r="BK90" t="s">
        <v>1328</v>
      </c>
      <c r="BL90">
        <v>30233624</v>
      </c>
      <c r="BW90" t="s">
        <v>13428</v>
      </c>
      <c r="BX90" t="s">
        <v>13985</v>
      </c>
      <c r="BY90" t="s">
        <v>13985</v>
      </c>
      <c r="BZ90" t="s">
        <v>13985</v>
      </c>
      <c r="CA90" t="s">
        <v>13985</v>
      </c>
      <c r="CB90" t="s">
        <v>13985</v>
      </c>
      <c r="CC90" t="s">
        <v>13985</v>
      </c>
      <c r="CD90" t="s">
        <v>13985</v>
      </c>
    </row>
    <row r="91" spans="1:82" hidden="1">
      <c r="A91" t="s">
        <v>13850</v>
      </c>
      <c r="B91" t="s">
        <v>67</v>
      </c>
      <c r="C91" t="s">
        <v>6771</v>
      </c>
      <c r="G91" t="s">
        <v>6772</v>
      </c>
      <c r="J91" t="s">
        <v>6773</v>
      </c>
      <c r="K91" t="s">
        <v>2529</v>
      </c>
      <c r="W91" t="s">
        <v>6774</v>
      </c>
      <c r="AB91" t="s">
        <v>6775</v>
      </c>
      <c r="AN91" t="s">
        <v>2532</v>
      </c>
      <c r="AS91" t="s">
        <v>884</v>
      </c>
      <c r="AT91">
        <v>2011</v>
      </c>
      <c r="AU91">
        <v>155</v>
      </c>
      <c r="AV91">
        <v>2</v>
      </c>
      <c r="BA91">
        <v>1013</v>
      </c>
      <c r="BB91">
        <v>1022</v>
      </c>
      <c r="BD91" t="s">
        <v>6776</v>
      </c>
      <c r="BK91" t="s">
        <v>6777</v>
      </c>
      <c r="BL91">
        <v>21115808</v>
      </c>
      <c r="BW91" t="s">
        <v>13428</v>
      </c>
      <c r="BX91" t="s">
        <v>13985</v>
      </c>
      <c r="BY91" t="s">
        <v>13985</v>
      </c>
      <c r="BZ91" t="s">
        <v>13985</v>
      </c>
      <c r="CA91" t="s">
        <v>13985</v>
      </c>
      <c r="CB91" t="s">
        <v>13985</v>
      </c>
      <c r="CC91" t="s">
        <v>13985</v>
      </c>
      <c r="CD91" t="s">
        <v>13985</v>
      </c>
    </row>
    <row r="92" spans="1:82" hidden="1">
      <c r="A92" t="s">
        <v>13850</v>
      </c>
      <c r="B92" t="s">
        <v>67</v>
      </c>
      <c r="C92" t="s">
        <v>1066</v>
      </c>
      <c r="G92" t="s">
        <v>1369</v>
      </c>
      <c r="J92" t="s">
        <v>1370</v>
      </c>
      <c r="K92" t="s">
        <v>280</v>
      </c>
      <c r="W92" t="s">
        <v>1371</v>
      </c>
      <c r="AB92" t="s">
        <v>1372</v>
      </c>
      <c r="AN92" t="s">
        <v>284</v>
      </c>
      <c r="AS92" s="1">
        <v>11171</v>
      </c>
      <c r="AT92">
        <v>2018</v>
      </c>
      <c r="AU92">
        <v>13</v>
      </c>
      <c r="AV92">
        <v>8</v>
      </c>
      <c r="BC92" t="s">
        <v>1373</v>
      </c>
      <c r="BD92" t="s">
        <v>1374</v>
      </c>
      <c r="BK92" t="s">
        <v>1375</v>
      </c>
      <c r="BL92">
        <v>30161188</v>
      </c>
      <c r="BW92" t="s">
        <v>13428</v>
      </c>
      <c r="BX92" t="s">
        <v>13985</v>
      </c>
      <c r="BY92" t="s">
        <v>13985</v>
      </c>
      <c r="BZ92" t="s">
        <v>13985</v>
      </c>
      <c r="CA92" t="s">
        <v>13985</v>
      </c>
      <c r="CB92" t="s">
        <v>13985</v>
      </c>
      <c r="CC92" t="s">
        <v>13985</v>
      </c>
      <c r="CD92" t="s">
        <v>13985</v>
      </c>
    </row>
    <row r="93" spans="1:82" hidden="1">
      <c r="A93" t="s">
        <v>13850</v>
      </c>
      <c r="B93" t="s">
        <v>67</v>
      </c>
      <c r="C93" t="s">
        <v>1066</v>
      </c>
      <c r="G93" t="s">
        <v>1067</v>
      </c>
      <c r="J93" t="s">
        <v>1068</v>
      </c>
      <c r="K93" t="s">
        <v>280</v>
      </c>
      <c r="AN93" t="s">
        <v>284</v>
      </c>
      <c r="AS93" t="s">
        <v>1069</v>
      </c>
      <c r="AT93">
        <v>2018</v>
      </c>
      <c r="AU93">
        <v>13</v>
      </c>
      <c r="AV93">
        <v>12</v>
      </c>
      <c r="BC93" t="s">
        <v>1070</v>
      </c>
      <c r="BD93" t="s">
        <v>1071</v>
      </c>
      <c r="BK93" t="s">
        <v>1072</v>
      </c>
      <c r="BW93" t="s">
        <v>13428</v>
      </c>
    </row>
    <row r="94" spans="1:82" hidden="1">
      <c r="A94" t="s">
        <v>13850</v>
      </c>
      <c r="B94" t="s">
        <v>67</v>
      </c>
      <c r="C94" t="s">
        <v>4915</v>
      </c>
      <c r="G94" t="s">
        <v>4916</v>
      </c>
      <c r="J94" t="s">
        <v>4917</v>
      </c>
      <c r="K94" t="s">
        <v>280</v>
      </c>
      <c r="W94" t="s">
        <v>4918</v>
      </c>
      <c r="AN94" t="s">
        <v>284</v>
      </c>
      <c r="AS94" t="s">
        <v>1479</v>
      </c>
      <c r="AT94">
        <v>2014</v>
      </c>
      <c r="AU94">
        <v>9</v>
      </c>
      <c r="AV94">
        <v>5</v>
      </c>
      <c r="BC94" t="s">
        <v>4919</v>
      </c>
      <c r="BD94" t="s">
        <v>4920</v>
      </c>
      <c r="BK94" t="s">
        <v>4921</v>
      </c>
      <c r="BL94">
        <v>24830458</v>
      </c>
      <c r="BW94" t="s">
        <v>13428</v>
      </c>
      <c r="BX94" t="s">
        <v>13985</v>
      </c>
      <c r="BY94" t="s">
        <v>13985</v>
      </c>
      <c r="BZ94" t="s">
        <v>13985</v>
      </c>
      <c r="CA94" t="s">
        <v>13985</v>
      </c>
      <c r="CB94" t="s">
        <v>13985</v>
      </c>
      <c r="CC94" t="s">
        <v>13985</v>
      </c>
      <c r="CD94" t="s">
        <v>13985</v>
      </c>
    </row>
    <row r="95" spans="1:82" hidden="1">
      <c r="A95" t="s">
        <v>13850</v>
      </c>
      <c r="B95" t="s">
        <v>67</v>
      </c>
      <c r="C95" t="s">
        <v>450</v>
      </c>
      <c r="G95" t="s">
        <v>451</v>
      </c>
      <c r="J95" t="s">
        <v>452</v>
      </c>
      <c r="K95" t="s">
        <v>453</v>
      </c>
      <c r="W95" t="s">
        <v>454</v>
      </c>
      <c r="AN95" t="s">
        <v>455</v>
      </c>
      <c r="AO95" t="s">
        <v>456</v>
      </c>
      <c r="BD95" t="s">
        <v>457</v>
      </c>
      <c r="BF95" s="1">
        <v>43647</v>
      </c>
      <c r="BK95" t="s">
        <v>458</v>
      </c>
      <c r="BW95" t="s">
        <v>13424</v>
      </c>
      <c r="BX95" t="s">
        <v>13426</v>
      </c>
      <c r="BZ95" t="s">
        <v>13427</v>
      </c>
      <c r="CB95">
        <v>0</v>
      </c>
    </row>
    <row r="96" spans="1:82" hidden="1">
      <c r="A96" t="s">
        <v>13850</v>
      </c>
      <c r="B96" t="s">
        <v>67</v>
      </c>
      <c r="C96" t="s">
        <v>4246</v>
      </c>
      <c r="G96" t="s">
        <v>4247</v>
      </c>
      <c r="J96" t="s">
        <v>4248</v>
      </c>
      <c r="K96" t="s">
        <v>1192</v>
      </c>
      <c r="W96" t="s">
        <v>4249</v>
      </c>
      <c r="AA96" t="s">
        <v>4250</v>
      </c>
      <c r="AB96" t="s">
        <v>4251</v>
      </c>
      <c r="AN96" t="s">
        <v>1194</v>
      </c>
      <c r="AO96" t="s">
        <v>1195</v>
      </c>
      <c r="AS96" t="s">
        <v>815</v>
      </c>
      <c r="AT96">
        <v>2015</v>
      </c>
      <c r="AU96">
        <v>21</v>
      </c>
      <c r="AV96">
        <v>3</v>
      </c>
      <c r="BA96">
        <v>1005</v>
      </c>
      <c r="BB96">
        <v>1017</v>
      </c>
      <c r="BD96" t="s">
        <v>4252</v>
      </c>
      <c r="BK96" t="s">
        <v>4253</v>
      </c>
      <c r="BL96">
        <v>25384459</v>
      </c>
      <c r="BW96" t="s">
        <v>13428</v>
      </c>
      <c r="BX96" t="s">
        <v>13985</v>
      </c>
      <c r="BY96" t="s">
        <v>13985</v>
      </c>
      <c r="BZ96" t="s">
        <v>13985</v>
      </c>
      <c r="CA96" t="s">
        <v>13985</v>
      </c>
      <c r="CB96" t="s">
        <v>13985</v>
      </c>
      <c r="CC96" t="s">
        <v>13985</v>
      </c>
      <c r="CD96" t="s">
        <v>13985</v>
      </c>
    </row>
    <row r="97" spans="1:82" hidden="1">
      <c r="A97" t="s">
        <v>13850</v>
      </c>
      <c r="B97" t="s">
        <v>67</v>
      </c>
      <c r="C97" t="s">
        <v>10547</v>
      </c>
      <c r="G97" t="s">
        <v>10547</v>
      </c>
      <c r="J97" t="s">
        <v>10548</v>
      </c>
      <c r="K97" t="s">
        <v>7817</v>
      </c>
      <c r="W97" t="s">
        <v>10549</v>
      </c>
      <c r="AB97" t="s">
        <v>10550</v>
      </c>
      <c r="AN97" t="s">
        <v>7819</v>
      </c>
      <c r="AO97" t="s">
        <v>7820</v>
      </c>
      <c r="AS97" t="s">
        <v>154</v>
      </c>
      <c r="AT97">
        <v>2001</v>
      </c>
      <c r="AU97">
        <v>82</v>
      </c>
      <c r="AV97">
        <v>4</v>
      </c>
      <c r="BA97">
        <v>1034</v>
      </c>
      <c r="BB97">
        <v>1046</v>
      </c>
      <c r="BD97" t="s">
        <v>10551</v>
      </c>
      <c r="BK97" t="s">
        <v>10552</v>
      </c>
      <c r="BW97" t="s">
        <v>13424</v>
      </c>
      <c r="BX97" t="s">
        <v>13425</v>
      </c>
      <c r="BY97" t="s">
        <v>13985</v>
      </c>
      <c r="BZ97" t="s">
        <v>13985</v>
      </c>
      <c r="CA97" t="s">
        <v>13985</v>
      </c>
      <c r="CB97" t="s">
        <v>13985</v>
      </c>
      <c r="CC97" t="s">
        <v>13985</v>
      </c>
      <c r="CD97" t="s">
        <v>13985</v>
      </c>
    </row>
    <row r="98" spans="1:82" hidden="1">
      <c r="A98" t="s">
        <v>13850</v>
      </c>
      <c r="B98" t="s">
        <v>1762</v>
      </c>
      <c r="C98" t="s">
        <v>11820</v>
      </c>
      <c r="E98" t="s">
        <v>11821</v>
      </c>
      <c r="G98" t="s">
        <v>11820</v>
      </c>
      <c r="J98" t="s">
        <v>11822</v>
      </c>
      <c r="K98" t="s">
        <v>11823</v>
      </c>
      <c r="L98" t="s">
        <v>8904</v>
      </c>
      <c r="P98" t="s">
        <v>11824</v>
      </c>
      <c r="Q98" t="s">
        <v>11825</v>
      </c>
      <c r="R98" t="s">
        <v>11826</v>
      </c>
      <c r="W98" t="s">
        <v>11827</v>
      </c>
      <c r="AN98" t="s">
        <v>3428</v>
      </c>
      <c r="AP98" t="s">
        <v>11828</v>
      </c>
      <c r="AT98">
        <v>1997</v>
      </c>
      <c r="AV98">
        <v>418</v>
      </c>
      <c r="BA98">
        <v>119</v>
      </c>
      <c r="BB98">
        <v>125</v>
      </c>
      <c r="BD98" t="s">
        <v>11829</v>
      </c>
      <c r="BK98" t="s">
        <v>11830</v>
      </c>
      <c r="BW98" t="s">
        <v>13428</v>
      </c>
      <c r="BX98" t="s">
        <v>13985</v>
      </c>
      <c r="BY98" t="s">
        <v>13985</v>
      </c>
      <c r="BZ98" t="s">
        <v>13985</v>
      </c>
      <c r="CA98" t="s">
        <v>13985</v>
      </c>
      <c r="CB98" t="s">
        <v>13985</v>
      </c>
      <c r="CC98" t="s">
        <v>13985</v>
      </c>
      <c r="CD98" t="s">
        <v>13985</v>
      </c>
    </row>
    <row r="99" spans="1:82" hidden="1">
      <c r="A99" t="s">
        <v>13850</v>
      </c>
      <c r="B99" t="s">
        <v>67</v>
      </c>
      <c r="C99" t="s">
        <v>547</v>
      </c>
      <c r="G99" t="s">
        <v>548</v>
      </c>
      <c r="J99" t="s">
        <v>549</v>
      </c>
      <c r="K99" t="s">
        <v>550</v>
      </c>
      <c r="W99" t="s">
        <v>551</v>
      </c>
      <c r="AB99" t="s">
        <v>552</v>
      </c>
      <c r="AN99" t="s">
        <v>553</v>
      </c>
      <c r="AO99" t="s">
        <v>554</v>
      </c>
      <c r="AS99" t="s">
        <v>521</v>
      </c>
      <c r="AT99">
        <v>2019</v>
      </c>
      <c r="AU99">
        <v>22</v>
      </c>
      <c r="AV99">
        <v>2</v>
      </c>
      <c r="BA99">
        <v>198</v>
      </c>
      <c r="BB99">
        <v>204</v>
      </c>
      <c r="BD99" t="s">
        <v>555</v>
      </c>
      <c r="BK99" t="s">
        <v>556</v>
      </c>
      <c r="BW99" t="s">
        <v>13424</v>
      </c>
      <c r="BX99" t="s">
        <v>13426</v>
      </c>
      <c r="BZ99" t="s">
        <v>13427</v>
      </c>
      <c r="CA99">
        <v>1</v>
      </c>
    </row>
    <row r="100" spans="1:82" hidden="1">
      <c r="A100" t="s">
        <v>13850</v>
      </c>
      <c r="B100" t="s">
        <v>67</v>
      </c>
      <c r="C100" t="s">
        <v>8232</v>
      </c>
      <c r="G100" t="s">
        <v>8233</v>
      </c>
      <c r="J100" t="s">
        <v>8234</v>
      </c>
      <c r="K100" t="s">
        <v>3041</v>
      </c>
      <c r="W100" t="s">
        <v>8235</v>
      </c>
      <c r="AN100" t="s">
        <v>3044</v>
      </c>
      <c r="AS100" t="s">
        <v>521</v>
      </c>
      <c r="AT100">
        <v>2008</v>
      </c>
      <c r="AU100">
        <v>54</v>
      </c>
      <c r="AV100">
        <v>1</v>
      </c>
      <c r="BA100">
        <v>60</v>
      </c>
      <c r="BB100">
        <v>68</v>
      </c>
      <c r="BD100" t="s">
        <v>8236</v>
      </c>
      <c r="BK100" t="s">
        <v>8237</v>
      </c>
      <c r="BL100">
        <v>18402961</v>
      </c>
      <c r="BW100" t="s">
        <v>13424</v>
      </c>
      <c r="BX100" t="s">
        <v>13425</v>
      </c>
      <c r="BY100" t="s">
        <v>13985</v>
      </c>
      <c r="BZ100" t="s">
        <v>13985</v>
      </c>
      <c r="CA100" t="s">
        <v>13985</v>
      </c>
      <c r="CB100" t="s">
        <v>13985</v>
      </c>
      <c r="CC100" t="s">
        <v>13985</v>
      </c>
      <c r="CD100" t="s">
        <v>13985</v>
      </c>
    </row>
    <row r="101" spans="1:82" hidden="1">
      <c r="A101" t="s">
        <v>13850</v>
      </c>
      <c r="B101" t="s">
        <v>67</v>
      </c>
      <c r="C101" t="s">
        <v>430</v>
      </c>
      <c r="G101" t="s">
        <v>431</v>
      </c>
      <c r="J101" t="s">
        <v>432</v>
      </c>
      <c r="K101" t="s">
        <v>433</v>
      </c>
      <c r="W101" t="s">
        <v>434</v>
      </c>
      <c r="AN101" t="s">
        <v>435</v>
      </c>
      <c r="AO101" t="s">
        <v>436</v>
      </c>
      <c r="AS101" t="s">
        <v>154</v>
      </c>
      <c r="AT101">
        <v>2019</v>
      </c>
      <c r="AU101">
        <v>309</v>
      </c>
      <c r="AV101">
        <v>3</v>
      </c>
      <c r="BA101">
        <v>153</v>
      </c>
      <c r="BB101">
        <v>160</v>
      </c>
      <c r="BD101" t="s">
        <v>437</v>
      </c>
      <c r="BF101" s="1">
        <v>43647</v>
      </c>
      <c r="BK101" t="s">
        <v>438</v>
      </c>
      <c r="BW101" t="s">
        <v>13424</v>
      </c>
      <c r="BX101" t="s">
        <v>13425</v>
      </c>
    </row>
    <row r="102" spans="1:82" hidden="1">
      <c r="A102" t="s">
        <v>13850</v>
      </c>
      <c r="B102" t="s">
        <v>67</v>
      </c>
      <c r="C102" t="s">
        <v>5307</v>
      </c>
      <c r="G102" t="s">
        <v>5308</v>
      </c>
      <c r="J102" t="s">
        <v>5309</v>
      </c>
      <c r="K102" t="s">
        <v>527</v>
      </c>
      <c r="W102" t="s">
        <v>5310</v>
      </c>
      <c r="AB102" t="s">
        <v>5311</v>
      </c>
      <c r="AN102" t="s">
        <v>529</v>
      </c>
      <c r="AO102" t="s">
        <v>530</v>
      </c>
      <c r="AS102" t="s">
        <v>242</v>
      </c>
      <c r="AT102">
        <v>2013</v>
      </c>
      <c r="AU102">
        <v>16</v>
      </c>
      <c r="AV102">
        <v>5</v>
      </c>
      <c r="BA102">
        <v>661</v>
      </c>
      <c r="BB102">
        <v>666</v>
      </c>
      <c r="BD102" t="s">
        <v>5312</v>
      </c>
      <c r="BK102" t="s">
        <v>5313</v>
      </c>
      <c r="BL102">
        <v>24021869</v>
      </c>
      <c r="BW102" t="s">
        <v>13428</v>
      </c>
      <c r="BX102" t="s">
        <v>13985</v>
      </c>
      <c r="BY102" t="s">
        <v>13985</v>
      </c>
      <c r="BZ102" t="s">
        <v>13985</v>
      </c>
      <c r="CA102" t="s">
        <v>13985</v>
      </c>
      <c r="CB102" t="s">
        <v>13985</v>
      </c>
      <c r="CC102" t="s">
        <v>13985</v>
      </c>
      <c r="CD102" t="s">
        <v>13985</v>
      </c>
    </row>
    <row r="103" spans="1:82" hidden="1">
      <c r="A103" t="s">
        <v>13850</v>
      </c>
      <c r="B103" t="s">
        <v>67</v>
      </c>
      <c r="C103" t="s">
        <v>12077</v>
      </c>
      <c r="G103" t="s">
        <v>12077</v>
      </c>
      <c r="J103" t="s">
        <v>12078</v>
      </c>
      <c r="K103" t="s">
        <v>3484</v>
      </c>
      <c r="P103" t="s">
        <v>12072</v>
      </c>
      <c r="Q103" t="s">
        <v>12073</v>
      </c>
      <c r="R103" t="s">
        <v>10213</v>
      </c>
      <c r="S103" t="s">
        <v>12074</v>
      </c>
      <c r="W103" t="s">
        <v>12079</v>
      </c>
      <c r="AN103" t="s">
        <v>9979</v>
      </c>
      <c r="AT103">
        <v>1996</v>
      </c>
      <c r="AU103">
        <v>93</v>
      </c>
      <c r="AV103">
        <v>3</v>
      </c>
      <c r="BA103">
        <v>319</v>
      </c>
      <c r="BB103">
        <v>324</v>
      </c>
      <c r="BK103" t="s">
        <v>12080</v>
      </c>
      <c r="BW103" t="s">
        <v>13424</v>
      </c>
      <c r="BX103" t="s">
        <v>13426</v>
      </c>
      <c r="BY103" t="s">
        <v>13985</v>
      </c>
      <c r="BZ103" t="s">
        <v>13427</v>
      </c>
      <c r="CA103">
        <v>1</v>
      </c>
      <c r="CB103" t="s">
        <v>13985</v>
      </c>
      <c r="CC103" t="s">
        <v>13985</v>
      </c>
      <c r="CD103" t="s">
        <v>13985</v>
      </c>
    </row>
    <row r="104" spans="1:82" hidden="1">
      <c r="A104" t="s">
        <v>13850</v>
      </c>
      <c r="B104" t="s">
        <v>67</v>
      </c>
      <c r="C104" t="s">
        <v>6645</v>
      </c>
      <c r="G104" t="s">
        <v>6646</v>
      </c>
      <c r="J104" t="s">
        <v>6647</v>
      </c>
      <c r="K104" t="s">
        <v>487</v>
      </c>
      <c r="W104" t="s">
        <v>6648</v>
      </c>
      <c r="AN104" t="s">
        <v>489</v>
      </c>
      <c r="AS104" t="s">
        <v>629</v>
      </c>
      <c r="AT104">
        <v>2011</v>
      </c>
      <c r="AU104">
        <v>107</v>
      </c>
      <c r="AV104">
        <v>6</v>
      </c>
      <c r="BA104">
        <v>1017</v>
      </c>
      <c r="BB104">
        <v>1027</v>
      </c>
      <c r="BD104" t="s">
        <v>6649</v>
      </c>
      <c r="BK104" t="s">
        <v>6650</v>
      </c>
      <c r="BL104">
        <v>21367754</v>
      </c>
      <c r="BW104" t="s">
        <v>13428</v>
      </c>
      <c r="BX104" t="s">
        <v>13985</v>
      </c>
      <c r="BY104" t="s">
        <v>13985</v>
      </c>
      <c r="BZ104" t="s">
        <v>13985</v>
      </c>
      <c r="CA104" t="s">
        <v>13985</v>
      </c>
      <c r="CB104" t="s">
        <v>13985</v>
      </c>
      <c r="CC104" t="s">
        <v>13985</v>
      </c>
      <c r="CD104" t="s">
        <v>13985</v>
      </c>
    </row>
    <row r="105" spans="1:82" hidden="1">
      <c r="A105" t="s">
        <v>13850</v>
      </c>
      <c r="B105" t="s">
        <v>67</v>
      </c>
      <c r="C105" t="s">
        <v>13400</v>
      </c>
      <c r="G105" t="s">
        <v>13400</v>
      </c>
      <c r="J105" t="s">
        <v>13401</v>
      </c>
      <c r="K105" t="s">
        <v>13402</v>
      </c>
      <c r="AT105">
        <v>1967</v>
      </c>
      <c r="AU105">
        <v>19</v>
      </c>
      <c r="AV105">
        <v>3</v>
      </c>
      <c r="BA105">
        <v>353</v>
      </c>
      <c r="BB105" t="s">
        <v>13394</v>
      </c>
      <c r="BK105" t="s">
        <v>13403</v>
      </c>
      <c r="BW105" t="s">
        <v>13428</v>
      </c>
      <c r="BX105" t="s">
        <v>13985</v>
      </c>
      <c r="BY105" t="s">
        <v>13985</v>
      </c>
      <c r="BZ105" t="s">
        <v>13985</v>
      </c>
      <c r="CA105" t="s">
        <v>13985</v>
      </c>
      <c r="CB105" t="s">
        <v>13985</v>
      </c>
      <c r="CC105" t="s">
        <v>13985</v>
      </c>
      <c r="CD105" t="s">
        <v>13985</v>
      </c>
    </row>
    <row r="106" spans="1:82" hidden="1">
      <c r="A106" t="s">
        <v>13850</v>
      </c>
      <c r="B106" t="s">
        <v>67</v>
      </c>
      <c r="C106" t="s">
        <v>12679</v>
      </c>
      <c r="G106" t="s">
        <v>12679</v>
      </c>
      <c r="J106" t="s">
        <v>12680</v>
      </c>
      <c r="K106" t="s">
        <v>5471</v>
      </c>
      <c r="W106" t="s">
        <v>12681</v>
      </c>
      <c r="AN106" t="s">
        <v>5474</v>
      </c>
      <c r="AS106" t="s">
        <v>352</v>
      </c>
      <c r="AT106">
        <v>1993</v>
      </c>
      <c r="AU106">
        <v>95</v>
      </c>
      <c r="AV106">
        <v>3</v>
      </c>
      <c r="BA106">
        <v>580</v>
      </c>
      <c r="BB106">
        <v>587</v>
      </c>
      <c r="BD106" t="s">
        <v>12682</v>
      </c>
      <c r="BK106" t="s">
        <v>12683</v>
      </c>
      <c r="BW106" t="s">
        <v>13424</v>
      </c>
      <c r="BX106" t="s">
        <v>13425</v>
      </c>
      <c r="BY106" t="s">
        <v>13985</v>
      </c>
      <c r="BZ106" t="s">
        <v>13985</v>
      </c>
      <c r="CA106" t="s">
        <v>13985</v>
      </c>
      <c r="CB106" t="s">
        <v>13985</v>
      </c>
      <c r="CC106" t="s">
        <v>13985</v>
      </c>
      <c r="CD106" t="s">
        <v>13985</v>
      </c>
    </row>
    <row r="107" spans="1:82" hidden="1">
      <c r="A107" t="s">
        <v>13850</v>
      </c>
      <c r="B107" t="s">
        <v>67</v>
      </c>
      <c r="C107" t="s">
        <v>12513</v>
      </c>
      <c r="G107" t="s">
        <v>12513</v>
      </c>
      <c r="J107" t="s">
        <v>12514</v>
      </c>
      <c r="K107" t="s">
        <v>3031</v>
      </c>
      <c r="W107" t="s">
        <v>12515</v>
      </c>
      <c r="AN107" t="s">
        <v>3034</v>
      </c>
      <c r="AS107" t="s">
        <v>815</v>
      </c>
      <c r="AT107">
        <v>1994</v>
      </c>
      <c r="AU107">
        <v>50</v>
      </c>
      <c r="AV107">
        <v>3</v>
      </c>
      <c r="BA107">
        <v>607</v>
      </c>
      <c r="BB107">
        <v>614</v>
      </c>
      <c r="BD107" t="s">
        <v>12516</v>
      </c>
      <c r="BK107" t="s">
        <v>12517</v>
      </c>
      <c r="BL107">
        <v>8167232</v>
      </c>
      <c r="BW107" t="s">
        <v>13424</v>
      </c>
      <c r="BX107" t="s">
        <v>13425</v>
      </c>
      <c r="BY107" t="s">
        <v>13985</v>
      </c>
      <c r="BZ107" t="s">
        <v>13985</v>
      </c>
      <c r="CA107" t="s">
        <v>13985</v>
      </c>
      <c r="CB107" t="s">
        <v>13985</v>
      </c>
      <c r="CC107" t="s">
        <v>13985</v>
      </c>
      <c r="CD107" t="s">
        <v>13985</v>
      </c>
    </row>
    <row r="108" spans="1:82" hidden="1">
      <c r="A108" t="s">
        <v>13850</v>
      </c>
      <c r="B108" t="s">
        <v>67</v>
      </c>
      <c r="C108" t="s">
        <v>652</v>
      </c>
      <c r="G108" t="s">
        <v>653</v>
      </c>
      <c r="J108" t="s">
        <v>654</v>
      </c>
      <c r="K108" t="s">
        <v>375</v>
      </c>
      <c r="P108" t="s">
        <v>655</v>
      </c>
      <c r="Q108" t="s">
        <v>656</v>
      </c>
      <c r="R108" t="s">
        <v>657</v>
      </c>
      <c r="W108" t="s">
        <v>658</v>
      </c>
      <c r="AA108" t="s">
        <v>659</v>
      </c>
      <c r="AB108" t="s">
        <v>660</v>
      </c>
      <c r="AN108" t="s">
        <v>377</v>
      </c>
      <c r="AO108" t="s">
        <v>378</v>
      </c>
      <c r="AS108" t="s">
        <v>629</v>
      </c>
      <c r="AT108">
        <v>2019</v>
      </c>
      <c r="AU108">
        <v>31</v>
      </c>
      <c r="AV108">
        <v>5</v>
      </c>
      <c r="AY108" t="s">
        <v>49</v>
      </c>
      <c r="BC108" t="s">
        <v>661</v>
      </c>
      <c r="BD108" t="s">
        <v>662</v>
      </c>
      <c r="BK108" t="s">
        <v>663</v>
      </c>
      <c r="BL108">
        <v>31059174</v>
      </c>
      <c r="BW108" t="s">
        <v>13424</v>
      </c>
      <c r="BX108" t="s">
        <v>13425</v>
      </c>
    </row>
    <row r="109" spans="1:82" hidden="1">
      <c r="A109" t="s">
        <v>13850</v>
      </c>
      <c r="B109" t="s">
        <v>67</v>
      </c>
      <c r="C109" t="s">
        <v>9166</v>
      </c>
      <c r="G109" t="s">
        <v>9166</v>
      </c>
      <c r="J109" t="s">
        <v>9167</v>
      </c>
      <c r="K109" t="s">
        <v>2529</v>
      </c>
      <c r="W109" t="s">
        <v>9168</v>
      </c>
      <c r="AA109" t="s">
        <v>9169</v>
      </c>
      <c r="AB109" t="s">
        <v>9170</v>
      </c>
      <c r="AN109" t="s">
        <v>2532</v>
      </c>
      <c r="AO109" t="s">
        <v>2533</v>
      </c>
      <c r="AS109" t="s">
        <v>730</v>
      </c>
      <c r="AT109">
        <v>2006</v>
      </c>
      <c r="AU109">
        <v>140</v>
      </c>
      <c r="AV109">
        <v>4</v>
      </c>
      <c r="BA109">
        <v>1464</v>
      </c>
      <c r="BB109">
        <v>1474</v>
      </c>
      <c r="BD109" t="s">
        <v>9171</v>
      </c>
      <c r="BK109" t="s">
        <v>9172</v>
      </c>
      <c r="BL109">
        <v>16461388</v>
      </c>
      <c r="BW109" t="s">
        <v>13428</v>
      </c>
      <c r="BX109" t="s">
        <v>13985</v>
      </c>
      <c r="BY109" t="s">
        <v>13985</v>
      </c>
      <c r="BZ109" t="s">
        <v>13985</v>
      </c>
      <c r="CA109" t="s">
        <v>13985</v>
      </c>
      <c r="CB109" t="s">
        <v>13985</v>
      </c>
      <c r="CC109" t="s">
        <v>13985</v>
      </c>
      <c r="CD109" t="s">
        <v>13985</v>
      </c>
    </row>
    <row r="110" spans="1:82" hidden="1">
      <c r="A110" t="s">
        <v>13850</v>
      </c>
      <c r="B110" t="s">
        <v>67</v>
      </c>
      <c r="C110" t="s">
        <v>10297</v>
      </c>
      <c r="G110" t="s">
        <v>10297</v>
      </c>
      <c r="J110" t="s">
        <v>10298</v>
      </c>
      <c r="K110" t="s">
        <v>6136</v>
      </c>
      <c r="W110" t="s">
        <v>10299</v>
      </c>
      <c r="AN110" t="s">
        <v>6138</v>
      </c>
      <c r="AO110" t="s">
        <v>10300</v>
      </c>
      <c r="AS110" t="s">
        <v>242</v>
      </c>
      <c r="AT110">
        <v>2002</v>
      </c>
      <c r="AU110">
        <v>49</v>
      </c>
      <c r="AV110">
        <v>5</v>
      </c>
      <c r="BA110">
        <v>471</v>
      </c>
      <c r="BB110">
        <v>481</v>
      </c>
      <c r="BD110" t="s">
        <v>10301</v>
      </c>
      <c r="BK110" t="s">
        <v>10302</v>
      </c>
      <c r="BW110" t="s">
        <v>13428</v>
      </c>
      <c r="BX110" t="s">
        <v>13985</v>
      </c>
      <c r="BY110" t="s">
        <v>13985</v>
      </c>
      <c r="BZ110" t="s">
        <v>13985</v>
      </c>
      <c r="CA110" t="s">
        <v>13985</v>
      </c>
      <c r="CB110" t="s">
        <v>13985</v>
      </c>
      <c r="CC110" t="s">
        <v>13985</v>
      </c>
      <c r="CD110" t="s">
        <v>13985</v>
      </c>
    </row>
    <row r="111" spans="1:82" hidden="1">
      <c r="A111" t="s">
        <v>13850</v>
      </c>
      <c r="B111" t="s">
        <v>67</v>
      </c>
      <c r="C111" t="s">
        <v>10411</v>
      </c>
      <c r="G111" t="s">
        <v>10411</v>
      </c>
      <c r="J111" t="s">
        <v>10412</v>
      </c>
      <c r="K111" t="s">
        <v>7194</v>
      </c>
      <c r="W111" t="s">
        <v>10413</v>
      </c>
      <c r="AN111" t="s">
        <v>7196</v>
      </c>
      <c r="AS111" t="s">
        <v>815</v>
      </c>
      <c r="AT111">
        <v>2002</v>
      </c>
      <c r="AU111">
        <v>48</v>
      </c>
      <c r="AV111">
        <v>5</v>
      </c>
      <c r="BA111">
        <v>511</v>
      </c>
      <c r="BB111">
        <v>527</v>
      </c>
      <c r="BD111" t="s">
        <v>10414</v>
      </c>
      <c r="BK111" t="s">
        <v>10415</v>
      </c>
      <c r="BL111">
        <v>11999832</v>
      </c>
      <c r="BW111" t="s">
        <v>13428</v>
      </c>
      <c r="BX111" t="s">
        <v>13985</v>
      </c>
      <c r="BY111" t="s">
        <v>13985</v>
      </c>
      <c r="BZ111" t="s">
        <v>13985</v>
      </c>
      <c r="CA111" t="s">
        <v>13985</v>
      </c>
      <c r="CB111" t="s">
        <v>13985</v>
      </c>
      <c r="CC111" t="s">
        <v>13985</v>
      </c>
      <c r="CD111" t="s">
        <v>13985</v>
      </c>
    </row>
    <row r="112" spans="1:82" hidden="1">
      <c r="A112" t="s">
        <v>13850</v>
      </c>
      <c r="B112" t="s">
        <v>67</v>
      </c>
      <c r="C112" t="s">
        <v>4381</v>
      </c>
      <c r="G112" t="s">
        <v>4382</v>
      </c>
      <c r="J112" t="s">
        <v>4383</v>
      </c>
      <c r="K112" t="s">
        <v>1925</v>
      </c>
      <c r="W112" t="s">
        <v>4384</v>
      </c>
      <c r="AN112" t="s">
        <v>1927</v>
      </c>
      <c r="AT112">
        <v>2015</v>
      </c>
      <c r="AU112">
        <v>14</v>
      </c>
      <c r="AV112">
        <v>4</v>
      </c>
      <c r="BA112">
        <v>622</v>
      </c>
      <c r="BB112">
        <v>632</v>
      </c>
      <c r="BD112" t="s">
        <v>4385</v>
      </c>
      <c r="BK112" t="s">
        <v>4386</v>
      </c>
      <c r="BW112" t="s">
        <v>13428</v>
      </c>
      <c r="BX112" t="s">
        <v>13985</v>
      </c>
      <c r="BY112" t="s">
        <v>13985</v>
      </c>
      <c r="BZ112" t="s">
        <v>13985</v>
      </c>
      <c r="CA112" t="s">
        <v>13985</v>
      </c>
      <c r="CB112" t="s">
        <v>13985</v>
      </c>
      <c r="CC112" t="s">
        <v>13985</v>
      </c>
      <c r="CD112" t="s">
        <v>13985</v>
      </c>
    </row>
    <row r="113" spans="1:82" hidden="1">
      <c r="A113" t="s">
        <v>13850</v>
      </c>
      <c r="B113" t="s">
        <v>67</v>
      </c>
      <c r="C113" t="s">
        <v>8962</v>
      </c>
      <c r="G113" t="s">
        <v>8963</v>
      </c>
      <c r="J113" t="s">
        <v>8964</v>
      </c>
      <c r="K113" t="s">
        <v>8965</v>
      </c>
      <c r="W113" t="s">
        <v>8966</v>
      </c>
      <c r="AB113" t="s">
        <v>8967</v>
      </c>
      <c r="AO113" t="s">
        <v>8968</v>
      </c>
      <c r="AS113" t="s">
        <v>84</v>
      </c>
      <c r="AT113">
        <v>2006</v>
      </c>
      <c r="AU113">
        <v>31</v>
      </c>
      <c r="AV113">
        <v>2</v>
      </c>
      <c r="BA113">
        <v>292</v>
      </c>
      <c r="BB113">
        <v>304</v>
      </c>
      <c r="BD113" t="s">
        <v>8969</v>
      </c>
      <c r="BK113" t="s">
        <v>8970</v>
      </c>
      <c r="BL113">
        <v>17249347</v>
      </c>
      <c r="BW113" t="s">
        <v>13424</v>
      </c>
      <c r="BX113" t="s">
        <v>13426</v>
      </c>
      <c r="BY113" t="s">
        <v>13985</v>
      </c>
      <c r="BZ113" t="s">
        <v>13427</v>
      </c>
      <c r="CA113" t="s">
        <v>13985</v>
      </c>
      <c r="CB113">
        <v>0</v>
      </c>
      <c r="CC113" t="s">
        <v>13985</v>
      </c>
      <c r="CD113" t="s">
        <v>13985</v>
      </c>
    </row>
    <row r="114" spans="1:82" hidden="1">
      <c r="A114" t="s">
        <v>13850</v>
      </c>
      <c r="B114" t="s">
        <v>67</v>
      </c>
      <c r="C114" t="s">
        <v>3860</v>
      </c>
      <c r="G114" t="s">
        <v>3861</v>
      </c>
      <c r="J114" t="s">
        <v>3862</v>
      </c>
      <c r="K114" t="s">
        <v>442</v>
      </c>
      <c r="W114" t="s">
        <v>3863</v>
      </c>
      <c r="AA114" t="s">
        <v>3864</v>
      </c>
      <c r="AB114" t="s">
        <v>3865</v>
      </c>
      <c r="AN114" t="s">
        <v>446</v>
      </c>
      <c r="AO114" t="s">
        <v>447</v>
      </c>
      <c r="AS114" t="s">
        <v>352</v>
      </c>
      <c r="AT114">
        <v>2015</v>
      </c>
      <c r="AU114">
        <v>32</v>
      </c>
      <c r="AV114">
        <v>7</v>
      </c>
      <c r="BA114">
        <v>889</v>
      </c>
      <c r="BB114">
        <v>902</v>
      </c>
      <c r="BD114" t="s">
        <v>3866</v>
      </c>
      <c r="BK114" t="s">
        <v>3867</v>
      </c>
      <c r="BL114">
        <v>26171989</v>
      </c>
      <c r="BW114" t="s">
        <v>13424</v>
      </c>
      <c r="BX114" t="s">
        <v>13425</v>
      </c>
      <c r="BY114" t="s">
        <v>13985</v>
      </c>
      <c r="BZ114" t="s">
        <v>13985</v>
      </c>
      <c r="CA114" t="s">
        <v>13985</v>
      </c>
      <c r="CB114" t="s">
        <v>13985</v>
      </c>
      <c r="CC114" t="s">
        <v>13985</v>
      </c>
      <c r="CD114" t="s">
        <v>13985</v>
      </c>
    </row>
    <row r="115" spans="1:82" hidden="1">
      <c r="A115" t="s">
        <v>13850</v>
      </c>
      <c r="B115" t="s">
        <v>67</v>
      </c>
      <c r="C115" t="s">
        <v>12970</v>
      </c>
      <c r="G115" t="s">
        <v>12970</v>
      </c>
      <c r="J115" t="s">
        <v>12971</v>
      </c>
      <c r="K115" t="s">
        <v>12972</v>
      </c>
      <c r="W115" t="s">
        <v>12973</v>
      </c>
      <c r="AN115" t="s">
        <v>12974</v>
      </c>
      <c r="AS115" t="s">
        <v>1613</v>
      </c>
      <c r="AT115">
        <v>1992</v>
      </c>
      <c r="AU115">
        <v>37</v>
      </c>
      <c r="AV115">
        <v>2</v>
      </c>
      <c r="BA115">
        <v>74</v>
      </c>
      <c r="BB115">
        <v>81</v>
      </c>
      <c r="BK115" t="s">
        <v>12975</v>
      </c>
      <c r="BL115">
        <v>1349594</v>
      </c>
      <c r="BW115" t="s">
        <v>13424</v>
      </c>
      <c r="BX115" t="s">
        <v>13425</v>
      </c>
      <c r="BY115" t="s">
        <v>13985</v>
      </c>
      <c r="BZ115" t="s">
        <v>13985</v>
      </c>
      <c r="CA115" t="s">
        <v>13985</v>
      </c>
      <c r="CB115" t="s">
        <v>13985</v>
      </c>
      <c r="CC115" t="s">
        <v>13985</v>
      </c>
      <c r="CD115" t="s">
        <v>13985</v>
      </c>
    </row>
    <row r="116" spans="1:82" hidden="1">
      <c r="A116" t="s">
        <v>13850</v>
      </c>
      <c r="B116" t="s">
        <v>67</v>
      </c>
      <c r="C116" t="s">
        <v>632</v>
      </c>
      <c r="G116" t="s">
        <v>633</v>
      </c>
      <c r="J116" t="s">
        <v>1502</v>
      </c>
      <c r="K116" t="s">
        <v>1503</v>
      </c>
      <c r="W116" t="s">
        <v>1504</v>
      </c>
      <c r="AN116" t="s">
        <v>1505</v>
      </c>
      <c r="AS116" t="s">
        <v>629</v>
      </c>
      <c r="AT116">
        <v>2018</v>
      </c>
      <c r="AU116">
        <v>97</v>
      </c>
      <c r="AV116">
        <v>5</v>
      </c>
      <c r="BA116">
        <v>559</v>
      </c>
      <c r="BB116">
        <v>571</v>
      </c>
      <c r="BD116" t="s">
        <v>1506</v>
      </c>
      <c r="BK116" t="s">
        <v>1507</v>
      </c>
      <c r="BW116" t="s">
        <v>13424</v>
      </c>
      <c r="BX116" t="s">
        <v>13425</v>
      </c>
      <c r="BY116" t="s">
        <v>13985</v>
      </c>
      <c r="BZ116" t="s">
        <v>13985</v>
      </c>
      <c r="CA116" t="s">
        <v>13985</v>
      </c>
      <c r="CB116" t="s">
        <v>13985</v>
      </c>
      <c r="CC116" t="s">
        <v>13985</v>
      </c>
      <c r="CD116" t="s">
        <v>13985</v>
      </c>
    </row>
    <row r="117" spans="1:82" hidden="1">
      <c r="A117" t="s">
        <v>13784</v>
      </c>
      <c r="B117" t="s">
        <v>67</v>
      </c>
      <c r="C117" t="s">
        <v>13812</v>
      </c>
      <c r="J117" t="s">
        <v>1502</v>
      </c>
      <c r="K117" t="s">
        <v>13813</v>
      </c>
      <c r="AG117">
        <v>0</v>
      </c>
      <c r="AH117">
        <v>0</v>
      </c>
      <c r="AN117" t="s">
        <v>1505</v>
      </c>
      <c r="AT117">
        <v>2018</v>
      </c>
      <c r="AU117">
        <v>97</v>
      </c>
      <c r="AV117">
        <v>5</v>
      </c>
      <c r="BA117">
        <v>559</v>
      </c>
      <c r="BB117">
        <v>571</v>
      </c>
      <c r="BD117" t="s">
        <v>1506</v>
      </c>
      <c r="BK117" t="s">
        <v>13814</v>
      </c>
      <c r="BT117" t="s">
        <v>13815</v>
      </c>
      <c r="BU117" t="s">
        <v>13816</v>
      </c>
      <c r="BV117" t="s">
        <v>13817</v>
      </c>
      <c r="BW117" t="s">
        <v>13424</v>
      </c>
      <c r="BX117" t="s">
        <v>13425</v>
      </c>
      <c r="BY117" t="s">
        <v>13985</v>
      </c>
      <c r="BZ117" t="s">
        <v>13985</v>
      </c>
      <c r="CA117" t="s">
        <v>13985</v>
      </c>
      <c r="CB117" t="s">
        <v>13985</v>
      </c>
      <c r="CC117" t="s">
        <v>13985</v>
      </c>
      <c r="CD117" t="s">
        <v>13985</v>
      </c>
    </row>
    <row r="118" spans="1:82" hidden="1">
      <c r="A118" t="s">
        <v>13850</v>
      </c>
      <c r="B118" t="s">
        <v>67</v>
      </c>
      <c r="C118" t="s">
        <v>632</v>
      </c>
      <c r="G118" t="s">
        <v>633</v>
      </c>
      <c r="J118" t="s">
        <v>1102</v>
      </c>
      <c r="K118" t="s">
        <v>1094</v>
      </c>
      <c r="W118" t="s">
        <v>1103</v>
      </c>
      <c r="AN118" t="s">
        <v>1098</v>
      </c>
      <c r="AO118" t="s">
        <v>1099</v>
      </c>
      <c r="AS118" t="s">
        <v>84</v>
      </c>
      <c r="AT118">
        <v>2018</v>
      </c>
      <c r="AU118">
        <v>45</v>
      </c>
      <c r="AV118">
        <v>9</v>
      </c>
      <c r="BA118">
        <v>1055</v>
      </c>
      <c r="BB118">
        <v>1066</v>
      </c>
      <c r="BD118" t="s">
        <v>1104</v>
      </c>
      <c r="BK118" t="s">
        <v>1105</v>
      </c>
      <c r="BW118" t="s">
        <v>13424</v>
      </c>
      <c r="BX118" t="s">
        <v>13425</v>
      </c>
    </row>
    <row r="119" spans="1:82" hidden="1">
      <c r="A119" t="s">
        <v>13850</v>
      </c>
      <c r="B119" t="s">
        <v>67</v>
      </c>
      <c r="C119" t="s">
        <v>4143</v>
      </c>
      <c r="G119" t="s">
        <v>4144</v>
      </c>
      <c r="J119" t="s">
        <v>4145</v>
      </c>
      <c r="K119" t="s">
        <v>4146</v>
      </c>
      <c r="W119" t="s">
        <v>4147</v>
      </c>
      <c r="AA119" t="s">
        <v>4148</v>
      </c>
      <c r="AB119" t="s">
        <v>4149</v>
      </c>
      <c r="AN119" t="s">
        <v>4150</v>
      </c>
      <c r="AO119" t="s">
        <v>4151</v>
      </c>
      <c r="AS119" t="s">
        <v>730</v>
      </c>
      <c r="AT119">
        <v>2015</v>
      </c>
      <c r="AU119">
        <v>37</v>
      </c>
      <c r="BA119">
        <v>52</v>
      </c>
      <c r="BB119">
        <v>64</v>
      </c>
      <c r="BD119" t="s">
        <v>4152</v>
      </c>
      <c r="BK119" t="s">
        <v>4153</v>
      </c>
      <c r="BL119">
        <v>25194876</v>
      </c>
      <c r="BW119" t="s">
        <v>13424</v>
      </c>
      <c r="BX119" t="s">
        <v>13425</v>
      </c>
      <c r="BY119" t="s">
        <v>13985</v>
      </c>
      <c r="BZ119" t="s">
        <v>13985</v>
      </c>
      <c r="CA119" t="s">
        <v>13985</v>
      </c>
      <c r="CB119" t="s">
        <v>13985</v>
      </c>
      <c r="CC119" t="s">
        <v>13985</v>
      </c>
      <c r="CD119" t="s">
        <v>13985</v>
      </c>
    </row>
    <row r="120" spans="1:82" hidden="1">
      <c r="A120" t="s">
        <v>13850</v>
      </c>
      <c r="B120" t="s">
        <v>67</v>
      </c>
      <c r="C120" t="s">
        <v>5324</v>
      </c>
      <c r="G120" t="s">
        <v>5325</v>
      </c>
      <c r="J120" t="s">
        <v>5326</v>
      </c>
      <c r="K120" t="s">
        <v>715</v>
      </c>
      <c r="W120" t="s">
        <v>5327</v>
      </c>
      <c r="AN120" t="s">
        <v>718</v>
      </c>
      <c r="AS120" s="1">
        <v>37135</v>
      </c>
      <c r="AT120">
        <v>2013</v>
      </c>
      <c r="AU120">
        <v>28</v>
      </c>
      <c r="AV120">
        <v>6</v>
      </c>
      <c r="BA120">
        <v>518</v>
      </c>
      <c r="BB120">
        <v>532</v>
      </c>
      <c r="BD120" t="s">
        <v>5328</v>
      </c>
      <c r="BK120" t="s">
        <v>5329</v>
      </c>
      <c r="BW120" t="s">
        <v>13428</v>
      </c>
      <c r="BX120" t="s">
        <v>13985</v>
      </c>
      <c r="BY120" t="s">
        <v>13985</v>
      </c>
      <c r="BZ120" t="s">
        <v>13985</v>
      </c>
      <c r="CA120" t="s">
        <v>13985</v>
      </c>
      <c r="CB120" t="s">
        <v>13985</v>
      </c>
      <c r="CC120" t="s">
        <v>13985</v>
      </c>
      <c r="CD120" t="s">
        <v>13985</v>
      </c>
    </row>
    <row r="121" spans="1:82" hidden="1">
      <c r="A121" t="s">
        <v>13850</v>
      </c>
      <c r="B121" t="s">
        <v>67</v>
      </c>
      <c r="C121" t="s">
        <v>3700</v>
      </c>
      <c r="G121" t="s">
        <v>3701</v>
      </c>
      <c r="J121" t="s">
        <v>3702</v>
      </c>
      <c r="K121" t="s">
        <v>3703</v>
      </c>
      <c r="W121" t="s">
        <v>3704</v>
      </c>
      <c r="AN121" t="s">
        <v>3705</v>
      </c>
      <c r="AO121" t="s">
        <v>3706</v>
      </c>
      <c r="AS121" t="s">
        <v>154</v>
      </c>
      <c r="AT121">
        <v>2015</v>
      </c>
      <c r="AU121">
        <v>46</v>
      </c>
      <c r="AV121">
        <v>6</v>
      </c>
      <c r="BA121">
        <v>579</v>
      </c>
      <c r="BB121">
        <v>584</v>
      </c>
      <c r="BD121" t="s">
        <v>3707</v>
      </c>
      <c r="BK121" t="s">
        <v>3708</v>
      </c>
      <c r="BW121" t="s">
        <v>13424</v>
      </c>
      <c r="BX121" t="s">
        <v>13425</v>
      </c>
      <c r="BY121" t="s">
        <v>13985</v>
      </c>
      <c r="BZ121" t="s">
        <v>13985</v>
      </c>
      <c r="CA121" t="s">
        <v>13985</v>
      </c>
      <c r="CB121" t="s">
        <v>13985</v>
      </c>
      <c r="CC121" t="s">
        <v>13985</v>
      </c>
      <c r="CD121" t="s">
        <v>13985</v>
      </c>
    </row>
    <row r="122" spans="1:82" hidden="1">
      <c r="A122" t="s">
        <v>13850</v>
      </c>
      <c r="B122" t="s">
        <v>67</v>
      </c>
      <c r="C122" t="s">
        <v>9032</v>
      </c>
      <c r="G122" t="s">
        <v>9033</v>
      </c>
      <c r="J122" t="s">
        <v>9034</v>
      </c>
      <c r="K122" t="s">
        <v>841</v>
      </c>
      <c r="W122" t="s">
        <v>9035</v>
      </c>
      <c r="AA122" t="s">
        <v>9036</v>
      </c>
      <c r="AB122" t="s">
        <v>9037</v>
      </c>
      <c r="AN122" t="s">
        <v>843</v>
      </c>
      <c r="AO122" t="s">
        <v>844</v>
      </c>
      <c r="AS122" t="s">
        <v>297</v>
      </c>
      <c r="AT122">
        <v>2006</v>
      </c>
      <c r="AU122">
        <v>41</v>
      </c>
      <c r="AV122">
        <v>2</v>
      </c>
      <c r="BA122">
        <v>101</v>
      </c>
      <c r="BB122">
        <v>107</v>
      </c>
      <c r="BD122" t="s">
        <v>9038</v>
      </c>
      <c r="BK122" t="s">
        <v>9039</v>
      </c>
      <c r="BL122">
        <v>16879314</v>
      </c>
      <c r="BW122" t="s">
        <v>13424</v>
      </c>
      <c r="BX122" t="s">
        <v>13425</v>
      </c>
      <c r="BY122" t="s">
        <v>13985</v>
      </c>
      <c r="BZ122" t="s">
        <v>13985</v>
      </c>
      <c r="CA122" t="s">
        <v>13985</v>
      </c>
      <c r="CB122" t="s">
        <v>13985</v>
      </c>
      <c r="CC122" t="s">
        <v>13985</v>
      </c>
      <c r="CD122" t="s">
        <v>13985</v>
      </c>
    </row>
    <row r="123" spans="1:82" hidden="1">
      <c r="A123" t="s">
        <v>13850</v>
      </c>
      <c r="B123" t="s">
        <v>67</v>
      </c>
      <c r="C123" t="s">
        <v>7247</v>
      </c>
      <c r="G123" t="s">
        <v>7248</v>
      </c>
      <c r="J123" t="s">
        <v>7249</v>
      </c>
      <c r="K123" t="s">
        <v>2998</v>
      </c>
      <c r="W123" t="s">
        <v>7250</v>
      </c>
      <c r="AA123" t="s">
        <v>7251</v>
      </c>
      <c r="AB123" t="s">
        <v>7252</v>
      </c>
      <c r="AN123" t="s">
        <v>3001</v>
      </c>
      <c r="AO123" t="s">
        <v>3002</v>
      </c>
      <c r="AS123" t="s">
        <v>4229</v>
      </c>
      <c r="AT123">
        <v>2010</v>
      </c>
      <c r="AU123">
        <v>166</v>
      </c>
      <c r="AV123">
        <v>1</v>
      </c>
      <c r="BA123">
        <v>94</v>
      </c>
      <c r="BB123">
        <v>103</v>
      </c>
      <c r="BD123" t="s">
        <v>7253</v>
      </c>
      <c r="BK123" t="s">
        <v>7254</v>
      </c>
      <c r="BL123">
        <v>20026334</v>
      </c>
      <c r="BW123" t="s">
        <v>13424</v>
      </c>
      <c r="BX123" t="s">
        <v>13425</v>
      </c>
      <c r="BY123" t="s">
        <v>13985</v>
      </c>
      <c r="BZ123" t="s">
        <v>13985</v>
      </c>
      <c r="CA123" t="s">
        <v>13985</v>
      </c>
      <c r="CB123" t="s">
        <v>13985</v>
      </c>
      <c r="CC123" t="s">
        <v>13985</v>
      </c>
      <c r="CD123" t="s">
        <v>13985</v>
      </c>
    </row>
    <row r="124" spans="1:82" hidden="1">
      <c r="A124" t="s">
        <v>13850</v>
      </c>
      <c r="B124" t="s">
        <v>67</v>
      </c>
      <c r="C124" t="s">
        <v>2452</v>
      </c>
      <c r="G124" t="s">
        <v>2453</v>
      </c>
      <c r="J124" t="s">
        <v>2454</v>
      </c>
      <c r="K124" t="s">
        <v>2455</v>
      </c>
      <c r="W124" t="s">
        <v>2456</v>
      </c>
      <c r="AB124" t="s">
        <v>2457</v>
      </c>
      <c r="AN124" t="s">
        <v>2458</v>
      </c>
      <c r="AO124" t="s">
        <v>2459</v>
      </c>
      <c r="AS124" t="s">
        <v>730</v>
      </c>
      <c r="AT124">
        <v>2017</v>
      </c>
      <c r="AU124">
        <v>149</v>
      </c>
      <c r="BA124">
        <v>196</v>
      </c>
      <c r="BB124">
        <v>201</v>
      </c>
      <c r="BD124" t="s">
        <v>2460</v>
      </c>
      <c r="BK124" t="s">
        <v>2461</v>
      </c>
      <c r="BW124" t="s">
        <v>13424</v>
      </c>
      <c r="BX124" t="s">
        <v>13425</v>
      </c>
      <c r="BY124" t="s">
        <v>13985</v>
      </c>
      <c r="BZ124" t="s">
        <v>13985</v>
      </c>
      <c r="CA124" t="s">
        <v>13985</v>
      </c>
      <c r="CB124" t="s">
        <v>13985</v>
      </c>
      <c r="CC124" t="s">
        <v>13985</v>
      </c>
      <c r="CD124" t="s">
        <v>13985</v>
      </c>
    </row>
    <row r="125" spans="1:82" hidden="1">
      <c r="A125" t="s">
        <v>13850</v>
      </c>
      <c r="B125" t="s">
        <v>67</v>
      </c>
      <c r="C125" t="s">
        <v>11524</v>
      </c>
      <c r="G125" t="s">
        <v>11524</v>
      </c>
      <c r="J125" t="s">
        <v>11525</v>
      </c>
      <c r="K125" t="s">
        <v>442</v>
      </c>
      <c r="W125" t="s">
        <v>11526</v>
      </c>
      <c r="AA125" t="s">
        <v>11527</v>
      </c>
      <c r="AB125" t="s">
        <v>11528</v>
      </c>
      <c r="AN125" t="s">
        <v>446</v>
      </c>
      <c r="AT125">
        <v>1998</v>
      </c>
      <c r="AU125">
        <v>15</v>
      </c>
      <c r="AV125">
        <v>6</v>
      </c>
      <c r="BA125">
        <v>607</v>
      </c>
      <c r="BB125">
        <v>622</v>
      </c>
      <c r="BD125" t="s">
        <v>11529</v>
      </c>
      <c r="BK125" t="s">
        <v>11530</v>
      </c>
      <c r="BL125">
        <v>9844749</v>
      </c>
      <c r="BW125" t="s">
        <v>13424</v>
      </c>
      <c r="BX125" t="s">
        <v>13425</v>
      </c>
      <c r="BY125" t="s">
        <v>13985</v>
      </c>
      <c r="BZ125" t="s">
        <v>13985</v>
      </c>
      <c r="CA125" t="s">
        <v>13985</v>
      </c>
      <c r="CB125" t="s">
        <v>13985</v>
      </c>
      <c r="CC125" t="s">
        <v>13985</v>
      </c>
      <c r="CD125" t="s">
        <v>13985</v>
      </c>
    </row>
    <row r="126" spans="1:82" hidden="1">
      <c r="A126" t="s">
        <v>13850</v>
      </c>
      <c r="B126" t="s">
        <v>67</v>
      </c>
      <c r="C126" t="s">
        <v>3124</v>
      </c>
      <c r="G126" t="s">
        <v>3125</v>
      </c>
      <c r="J126" t="s">
        <v>3126</v>
      </c>
      <c r="K126" t="s">
        <v>3127</v>
      </c>
      <c r="W126" t="s">
        <v>3128</v>
      </c>
      <c r="AN126" t="s">
        <v>3129</v>
      </c>
      <c r="AS126" s="1">
        <v>43647</v>
      </c>
      <c r="AT126">
        <v>2016</v>
      </c>
      <c r="AU126">
        <v>36</v>
      </c>
      <c r="BC126">
        <v>6</v>
      </c>
      <c r="BD126" t="s">
        <v>3130</v>
      </c>
      <c r="BK126" t="s">
        <v>3131</v>
      </c>
      <c r="BL126">
        <v>27435153</v>
      </c>
      <c r="BW126" t="s">
        <v>13429</v>
      </c>
      <c r="BX126" t="s">
        <v>13985</v>
      </c>
      <c r="BY126" t="s">
        <v>13985</v>
      </c>
      <c r="BZ126" t="s">
        <v>13427</v>
      </c>
      <c r="CA126" t="s">
        <v>13985</v>
      </c>
      <c r="CB126">
        <v>0</v>
      </c>
      <c r="CC126" t="s">
        <v>13985</v>
      </c>
      <c r="CD126" t="s">
        <v>13985</v>
      </c>
    </row>
    <row r="127" spans="1:82" hidden="1">
      <c r="A127" t="s">
        <v>13850</v>
      </c>
      <c r="B127" t="s">
        <v>67</v>
      </c>
      <c r="C127" t="s">
        <v>2113</v>
      </c>
      <c r="G127" t="s">
        <v>2114</v>
      </c>
      <c r="J127" t="s">
        <v>2115</v>
      </c>
      <c r="K127" t="s">
        <v>2116</v>
      </c>
      <c r="W127" t="s">
        <v>2117</v>
      </c>
      <c r="AA127" t="s">
        <v>2118</v>
      </c>
      <c r="AB127" t="s">
        <v>2119</v>
      </c>
      <c r="AN127" t="s">
        <v>2120</v>
      </c>
      <c r="AO127" t="s">
        <v>2121</v>
      </c>
      <c r="AS127" t="s">
        <v>297</v>
      </c>
      <c r="AT127">
        <v>2017</v>
      </c>
      <c r="AU127">
        <v>9</v>
      </c>
      <c r="AV127">
        <v>3</v>
      </c>
      <c r="BA127">
        <v>249</v>
      </c>
      <c r="BB127">
        <v>257</v>
      </c>
      <c r="BD127" t="s">
        <v>2122</v>
      </c>
      <c r="BK127" t="s">
        <v>2123</v>
      </c>
      <c r="BW127" t="s">
        <v>13424</v>
      </c>
      <c r="BX127" t="s">
        <v>13425</v>
      </c>
    </row>
    <row r="128" spans="1:82" hidden="1">
      <c r="A128" t="s">
        <v>13850</v>
      </c>
      <c r="B128" t="s">
        <v>67</v>
      </c>
      <c r="C128" t="s">
        <v>3662</v>
      </c>
      <c r="G128" t="s">
        <v>3663</v>
      </c>
      <c r="J128" t="s">
        <v>3664</v>
      </c>
      <c r="K128" t="s">
        <v>109</v>
      </c>
      <c r="W128" t="s">
        <v>3665</v>
      </c>
      <c r="AA128" t="s">
        <v>3666</v>
      </c>
      <c r="AB128" t="s">
        <v>3667</v>
      </c>
      <c r="AN128" t="s">
        <v>113</v>
      </c>
      <c r="AO128" t="s">
        <v>114</v>
      </c>
      <c r="AS128" s="1">
        <v>42675</v>
      </c>
      <c r="AT128">
        <v>2015</v>
      </c>
      <c r="AU128">
        <v>25</v>
      </c>
      <c r="AV128">
        <v>22</v>
      </c>
      <c r="BA128">
        <v>2997</v>
      </c>
      <c r="BB128">
        <v>3003</v>
      </c>
      <c r="BD128" t="s">
        <v>3668</v>
      </c>
      <c r="BK128" t="s">
        <v>3669</v>
      </c>
      <c r="BL128">
        <v>26549257</v>
      </c>
      <c r="BW128" t="s">
        <v>13424</v>
      </c>
      <c r="BX128" t="s">
        <v>13425</v>
      </c>
      <c r="BY128" t="s">
        <v>13985</v>
      </c>
      <c r="BZ128" t="s">
        <v>13985</v>
      </c>
      <c r="CA128" t="s">
        <v>13985</v>
      </c>
      <c r="CB128" t="s">
        <v>13985</v>
      </c>
      <c r="CC128" t="s">
        <v>13985</v>
      </c>
      <c r="CD128" t="s">
        <v>13985</v>
      </c>
    </row>
    <row r="129" spans="1:82" hidden="1">
      <c r="A129" t="s">
        <v>13850</v>
      </c>
      <c r="B129" t="s">
        <v>67</v>
      </c>
      <c r="C129" t="s">
        <v>10612</v>
      </c>
      <c r="G129" t="s">
        <v>10612</v>
      </c>
      <c r="J129" t="s">
        <v>10613</v>
      </c>
      <c r="K129" t="s">
        <v>358</v>
      </c>
      <c r="W129" t="s">
        <v>10614</v>
      </c>
      <c r="AN129" t="s">
        <v>360</v>
      </c>
      <c r="AS129" s="1">
        <v>42186</v>
      </c>
      <c r="AT129">
        <v>2001</v>
      </c>
      <c r="AU129">
        <v>47</v>
      </c>
      <c r="AV129">
        <v>8</v>
      </c>
      <c r="BA129">
        <v>821</v>
      </c>
      <c r="BB129">
        <v>832</v>
      </c>
      <c r="BD129" t="s">
        <v>10615</v>
      </c>
      <c r="BK129" t="s">
        <v>10616</v>
      </c>
      <c r="BW129" t="s">
        <v>13424</v>
      </c>
      <c r="BX129" t="s">
        <v>13426</v>
      </c>
      <c r="BY129" t="s">
        <v>13985</v>
      </c>
      <c r="BZ129" t="s">
        <v>13429</v>
      </c>
      <c r="CA129" t="s">
        <v>13985</v>
      </c>
      <c r="CB129" t="s">
        <v>13985</v>
      </c>
      <c r="CC129" t="s">
        <v>13985</v>
      </c>
      <c r="CD129" t="s">
        <v>13985</v>
      </c>
    </row>
    <row r="130" spans="1:82" hidden="1">
      <c r="A130" t="s">
        <v>13850</v>
      </c>
      <c r="B130" t="s">
        <v>67</v>
      </c>
      <c r="C130" t="s">
        <v>838</v>
      </c>
      <c r="G130" t="s">
        <v>839</v>
      </c>
      <c r="J130" t="s">
        <v>840</v>
      </c>
      <c r="K130" t="s">
        <v>841</v>
      </c>
      <c r="W130" t="s">
        <v>842</v>
      </c>
      <c r="AN130" t="s">
        <v>843</v>
      </c>
      <c r="AO130" t="s">
        <v>844</v>
      </c>
      <c r="AS130" t="s">
        <v>815</v>
      </c>
      <c r="AT130">
        <v>2019</v>
      </c>
      <c r="AU130">
        <v>66</v>
      </c>
      <c r="AV130">
        <v>2</v>
      </c>
      <c r="BC130" t="s">
        <v>845</v>
      </c>
      <c r="BD130" t="s">
        <v>846</v>
      </c>
      <c r="BK130" t="s">
        <v>847</v>
      </c>
      <c r="BL130">
        <v>30597595</v>
      </c>
      <c r="BW130" t="s">
        <v>13428</v>
      </c>
    </row>
    <row r="131" spans="1:82" hidden="1">
      <c r="A131" t="s">
        <v>13850</v>
      </c>
      <c r="B131" t="s">
        <v>67</v>
      </c>
      <c r="C131" t="s">
        <v>1044</v>
      </c>
      <c r="G131" t="s">
        <v>1045</v>
      </c>
      <c r="J131" t="s">
        <v>1046</v>
      </c>
      <c r="K131" t="s">
        <v>1047</v>
      </c>
      <c r="W131" t="s">
        <v>1048</v>
      </c>
      <c r="AB131" t="s">
        <v>1049</v>
      </c>
      <c r="AN131" t="s">
        <v>1050</v>
      </c>
      <c r="AO131" t="s">
        <v>1051</v>
      </c>
      <c r="AS131" t="s">
        <v>1023</v>
      </c>
      <c r="AT131">
        <v>2019</v>
      </c>
      <c r="AU131">
        <v>15</v>
      </c>
      <c r="AV131">
        <v>1</v>
      </c>
      <c r="BC131">
        <v>12</v>
      </c>
      <c r="BD131" t="s">
        <v>1052</v>
      </c>
      <c r="BK131" t="s">
        <v>1053</v>
      </c>
      <c r="BL131">
        <v>30830439</v>
      </c>
      <c r="BW131" t="s">
        <v>13428</v>
      </c>
    </row>
    <row r="132" spans="1:82" hidden="1">
      <c r="A132" t="s">
        <v>13850</v>
      </c>
      <c r="B132" t="s">
        <v>67</v>
      </c>
      <c r="C132" t="s">
        <v>6868</v>
      </c>
      <c r="G132" t="s">
        <v>6869</v>
      </c>
      <c r="J132" t="s">
        <v>6870</v>
      </c>
      <c r="K132" t="s">
        <v>6871</v>
      </c>
      <c r="W132" t="s">
        <v>6872</v>
      </c>
      <c r="AA132" t="s">
        <v>6873</v>
      </c>
      <c r="AB132" t="s">
        <v>6874</v>
      </c>
      <c r="AN132" t="s">
        <v>6875</v>
      </c>
      <c r="AT132">
        <v>2011</v>
      </c>
      <c r="AU132">
        <v>62</v>
      </c>
      <c r="AV132">
        <v>1</v>
      </c>
      <c r="BA132">
        <v>1</v>
      </c>
      <c r="BB132">
        <v>11</v>
      </c>
      <c r="BD132" t="s">
        <v>6876</v>
      </c>
      <c r="BK132" t="s">
        <v>6877</v>
      </c>
      <c r="BW132" t="s">
        <v>13428</v>
      </c>
      <c r="BX132" t="s">
        <v>13985</v>
      </c>
      <c r="BY132" t="s">
        <v>13985</v>
      </c>
      <c r="BZ132" t="s">
        <v>13985</v>
      </c>
      <c r="CA132" t="s">
        <v>13985</v>
      </c>
      <c r="CB132" t="s">
        <v>13985</v>
      </c>
      <c r="CC132" t="s">
        <v>13985</v>
      </c>
      <c r="CD132" t="s">
        <v>13985</v>
      </c>
    </row>
    <row r="133" spans="1:82" hidden="1">
      <c r="A133" t="s">
        <v>13850</v>
      </c>
      <c r="B133" t="s">
        <v>67</v>
      </c>
      <c r="C133" t="s">
        <v>6878</v>
      </c>
      <c r="G133" t="s">
        <v>6879</v>
      </c>
      <c r="J133" t="s">
        <v>6880</v>
      </c>
      <c r="K133" t="s">
        <v>6871</v>
      </c>
      <c r="W133" t="s">
        <v>6881</v>
      </c>
      <c r="AA133" t="s">
        <v>6873</v>
      </c>
      <c r="AB133" t="s">
        <v>6874</v>
      </c>
      <c r="AN133" t="s">
        <v>6882</v>
      </c>
      <c r="AO133" t="s">
        <v>6875</v>
      </c>
      <c r="AT133">
        <v>2011</v>
      </c>
      <c r="AU133">
        <v>62</v>
      </c>
      <c r="AV133">
        <v>1</v>
      </c>
      <c r="BA133">
        <v>12</v>
      </c>
      <c r="BB133">
        <v>24</v>
      </c>
      <c r="BD133" t="s">
        <v>6883</v>
      </c>
      <c r="BK133" t="s">
        <v>6884</v>
      </c>
      <c r="BW133" t="s">
        <v>13428</v>
      </c>
      <c r="BX133" t="s">
        <v>13985</v>
      </c>
      <c r="BY133" t="s">
        <v>13985</v>
      </c>
      <c r="BZ133" t="s">
        <v>13985</v>
      </c>
      <c r="CA133" t="s">
        <v>13985</v>
      </c>
      <c r="CB133" t="s">
        <v>13985</v>
      </c>
      <c r="CC133" t="s">
        <v>13985</v>
      </c>
      <c r="CD133" t="s">
        <v>13985</v>
      </c>
    </row>
    <row r="134" spans="1:82" hidden="1">
      <c r="A134" t="s">
        <v>13850</v>
      </c>
      <c r="B134" t="s">
        <v>67</v>
      </c>
      <c r="C134" t="s">
        <v>11093</v>
      </c>
      <c r="G134" t="s">
        <v>11093</v>
      </c>
      <c r="J134" t="s">
        <v>11445</v>
      </c>
      <c r="K134" t="s">
        <v>3361</v>
      </c>
      <c r="W134" t="s">
        <v>11446</v>
      </c>
      <c r="AN134" t="s">
        <v>3363</v>
      </c>
      <c r="AS134" t="s">
        <v>815</v>
      </c>
      <c r="AT134">
        <v>1998</v>
      </c>
      <c r="AU134">
        <v>81</v>
      </c>
      <c r="AV134">
        <v>2</v>
      </c>
      <c r="BA134">
        <v>279</v>
      </c>
      <c r="BB134">
        <v>288</v>
      </c>
      <c r="BD134" t="s">
        <v>11447</v>
      </c>
      <c r="BK134" t="s">
        <v>11448</v>
      </c>
      <c r="BW134" t="s">
        <v>13428</v>
      </c>
      <c r="BX134" t="s">
        <v>13985</v>
      </c>
      <c r="BY134" t="s">
        <v>13985</v>
      </c>
      <c r="BZ134" t="s">
        <v>13985</v>
      </c>
      <c r="CA134" t="s">
        <v>13985</v>
      </c>
      <c r="CB134" t="s">
        <v>13985</v>
      </c>
      <c r="CC134" t="s">
        <v>13985</v>
      </c>
      <c r="CD134" t="s">
        <v>13985</v>
      </c>
    </row>
    <row r="135" spans="1:82" hidden="1">
      <c r="A135" t="s">
        <v>13850</v>
      </c>
      <c r="B135" t="s">
        <v>67</v>
      </c>
      <c r="C135" t="s">
        <v>6016</v>
      </c>
      <c r="G135" t="s">
        <v>6017</v>
      </c>
      <c r="J135" t="s">
        <v>6018</v>
      </c>
      <c r="K135" t="s">
        <v>5333</v>
      </c>
      <c r="W135" t="s">
        <v>6019</v>
      </c>
      <c r="AN135" t="s">
        <v>5335</v>
      </c>
      <c r="AS135" s="1">
        <v>44652</v>
      </c>
      <c r="AT135">
        <v>2012</v>
      </c>
      <c r="AU135">
        <v>279</v>
      </c>
      <c r="AV135">
        <v>1733</v>
      </c>
      <c r="BA135">
        <v>1515</v>
      </c>
      <c r="BB135">
        <v>1521</v>
      </c>
      <c r="BD135" t="s">
        <v>6020</v>
      </c>
      <c r="BK135" t="s">
        <v>6021</v>
      </c>
      <c r="BL135">
        <v>22072610</v>
      </c>
      <c r="BW135" t="s">
        <v>13428</v>
      </c>
      <c r="BX135" t="s">
        <v>13985</v>
      </c>
      <c r="BY135" t="s">
        <v>13985</v>
      </c>
      <c r="BZ135" t="s">
        <v>13985</v>
      </c>
      <c r="CA135" t="s">
        <v>13985</v>
      </c>
      <c r="CB135" t="s">
        <v>13985</v>
      </c>
      <c r="CC135" t="s">
        <v>13985</v>
      </c>
      <c r="CD135" t="s">
        <v>13985</v>
      </c>
    </row>
    <row r="136" spans="1:82" hidden="1">
      <c r="A136" t="s">
        <v>13850</v>
      </c>
      <c r="B136" t="s">
        <v>67</v>
      </c>
      <c r="C136" t="s">
        <v>9845</v>
      </c>
      <c r="G136" t="s">
        <v>9845</v>
      </c>
      <c r="J136" t="s">
        <v>9846</v>
      </c>
      <c r="K136" t="s">
        <v>258</v>
      </c>
      <c r="W136" t="s">
        <v>9847</v>
      </c>
      <c r="AN136" t="s">
        <v>261</v>
      </c>
      <c r="AS136" t="s">
        <v>521</v>
      </c>
      <c r="AT136">
        <v>2004</v>
      </c>
      <c r="AU136">
        <v>19</v>
      </c>
      <c r="AV136">
        <v>3</v>
      </c>
      <c r="BA136">
        <v>180</v>
      </c>
      <c r="BB136">
        <v>192</v>
      </c>
      <c r="BD136" t="s">
        <v>9848</v>
      </c>
      <c r="BK136" t="s">
        <v>9849</v>
      </c>
      <c r="BL136">
        <v>15155003</v>
      </c>
      <c r="BW136" t="s">
        <v>13424</v>
      </c>
      <c r="BX136" t="s">
        <v>13425</v>
      </c>
      <c r="BY136" t="s">
        <v>13985</v>
      </c>
      <c r="BZ136" t="s">
        <v>13985</v>
      </c>
      <c r="CA136" t="s">
        <v>13985</v>
      </c>
      <c r="CB136" t="s">
        <v>13985</v>
      </c>
      <c r="CC136" t="s">
        <v>13985</v>
      </c>
      <c r="CD136" t="s">
        <v>13985</v>
      </c>
    </row>
    <row r="137" spans="1:82" hidden="1">
      <c r="A137" t="s">
        <v>13850</v>
      </c>
      <c r="B137" t="s">
        <v>67</v>
      </c>
      <c r="C137" t="s">
        <v>8694</v>
      </c>
      <c r="G137" t="s">
        <v>8695</v>
      </c>
      <c r="J137" t="s">
        <v>8696</v>
      </c>
      <c r="K137" t="s">
        <v>8697</v>
      </c>
      <c r="W137" t="s">
        <v>8698</v>
      </c>
      <c r="AN137" t="s">
        <v>8699</v>
      </c>
      <c r="AS137" t="s">
        <v>2269</v>
      </c>
      <c r="AT137">
        <v>2007</v>
      </c>
      <c r="AU137">
        <v>41</v>
      </c>
      <c r="AV137">
        <v>5</v>
      </c>
      <c r="BA137">
        <v>513</v>
      </c>
      <c r="BB137">
        <v>519</v>
      </c>
      <c r="BK137" t="s">
        <v>8700</v>
      </c>
      <c r="BW137" t="s">
        <v>13424</v>
      </c>
      <c r="BX137" t="s">
        <v>13425</v>
      </c>
      <c r="BY137" t="s">
        <v>13985</v>
      </c>
      <c r="BZ137" t="s">
        <v>13985</v>
      </c>
      <c r="CA137" t="s">
        <v>13985</v>
      </c>
      <c r="CB137" t="s">
        <v>13985</v>
      </c>
      <c r="CC137" t="s">
        <v>13985</v>
      </c>
      <c r="CD137" t="s">
        <v>13985</v>
      </c>
    </row>
    <row r="138" spans="1:82" hidden="1">
      <c r="A138" t="s">
        <v>13850</v>
      </c>
      <c r="B138" t="s">
        <v>67</v>
      </c>
      <c r="C138" t="s">
        <v>87</v>
      </c>
      <c r="G138" t="s">
        <v>88</v>
      </c>
      <c r="J138" t="s">
        <v>89</v>
      </c>
      <c r="K138" t="s">
        <v>90</v>
      </c>
      <c r="W138" t="s">
        <v>91</v>
      </c>
      <c r="AB138" t="s">
        <v>92</v>
      </c>
      <c r="AN138" t="s">
        <v>93</v>
      </c>
      <c r="AO138" t="s">
        <v>94</v>
      </c>
      <c r="BD138" t="s">
        <v>95</v>
      </c>
      <c r="BF138" s="1">
        <v>43770</v>
      </c>
      <c r="BK138" t="s">
        <v>96</v>
      </c>
      <c r="BW138" t="s">
        <v>13429</v>
      </c>
    </row>
    <row r="139" spans="1:82" hidden="1">
      <c r="A139" t="s">
        <v>13850</v>
      </c>
      <c r="B139" t="s">
        <v>67</v>
      </c>
      <c r="C139" t="s">
        <v>2404</v>
      </c>
      <c r="G139" t="s">
        <v>2405</v>
      </c>
      <c r="J139" t="s">
        <v>2406</v>
      </c>
      <c r="K139" t="s">
        <v>2407</v>
      </c>
      <c r="W139" t="s">
        <v>2408</v>
      </c>
      <c r="AA139" t="s">
        <v>2409</v>
      </c>
      <c r="AB139" t="s">
        <v>2410</v>
      </c>
      <c r="AN139" t="s">
        <v>2411</v>
      </c>
      <c r="AO139" t="s">
        <v>2412</v>
      </c>
      <c r="AS139" t="s">
        <v>629</v>
      </c>
      <c r="AT139">
        <v>2017</v>
      </c>
      <c r="AU139">
        <v>42</v>
      </c>
      <c r="AV139">
        <v>3</v>
      </c>
      <c r="BA139">
        <v>341</v>
      </c>
      <c r="BB139">
        <v>353</v>
      </c>
      <c r="BD139" t="s">
        <v>2413</v>
      </c>
      <c r="BK139" t="s">
        <v>2414</v>
      </c>
      <c r="BW139" t="s">
        <v>13428</v>
      </c>
      <c r="BX139" t="s">
        <v>13985</v>
      </c>
      <c r="BY139" t="s">
        <v>13985</v>
      </c>
      <c r="BZ139" t="s">
        <v>13985</v>
      </c>
      <c r="CA139" t="s">
        <v>13985</v>
      </c>
      <c r="CB139" t="s">
        <v>13985</v>
      </c>
      <c r="CC139" t="s">
        <v>13985</v>
      </c>
      <c r="CD139" t="s">
        <v>13985</v>
      </c>
    </row>
    <row r="140" spans="1:82" hidden="1">
      <c r="A140" t="s">
        <v>13850</v>
      </c>
      <c r="B140" t="s">
        <v>67</v>
      </c>
      <c r="C140" t="s">
        <v>3852</v>
      </c>
      <c r="G140" t="s">
        <v>3853</v>
      </c>
      <c r="J140" t="s">
        <v>3854</v>
      </c>
      <c r="K140" t="s">
        <v>1453</v>
      </c>
      <c r="W140" t="s">
        <v>3855</v>
      </c>
      <c r="AA140" t="s">
        <v>3856</v>
      </c>
      <c r="AB140" t="s">
        <v>3857</v>
      </c>
      <c r="AN140" t="s">
        <v>1455</v>
      </c>
      <c r="AO140" t="s">
        <v>1456</v>
      </c>
      <c r="AS140" t="s">
        <v>352</v>
      </c>
      <c r="AT140">
        <v>2015</v>
      </c>
      <c r="AU140">
        <v>108</v>
      </c>
      <c r="AV140">
        <v>4</v>
      </c>
      <c r="BA140">
        <v>1708</v>
      </c>
      <c r="BB140">
        <v>1719</v>
      </c>
      <c r="BD140" t="s">
        <v>3858</v>
      </c>
      <c r="BK140" t="s">
        <v>3859</v>
      </c>
      <c r="BL140">
        <v>26470312</v>
      </c>
      <c r="BW140" t="s">
        <v>13424</v>
      </c>
      <c r="BX140" t="s">
        <v>13426</v>
      </c>
      <c r="BY140" t="s">
        <v>13985</v>
      </c>
      <c r="BZ140" t="s">
        <v>13429</v>
      </c>
      <c r="CA140" t="s">
        <v>13985</v>
      </c>
      <c r="CB140" t="s">
        <v>13985</v>
      </c>
      <c r="CC140" t="s">
        <v>13985</v>
      </c>
      <c r="CD140" t="s">
        <v>13985</v>
      </c>
    </row>
    <row r="141" spans="1:82" hidden="1">
      <c r="A141" t="s">
        <v>13850</v>
      </c>
      <c r="B141" t="s">
        <v>67</v>
      </c>
      <c r="C141" t="s">
        <v>557</v>
      </c>
      <c r="G141" t="s">
        <v>558</v>
      </c>
      <c r="J141" t="s">
        <v>559</v>
      </c>
      <c r="K141" t="s">
        <v>560</v>
      </c>
      <c r="W141" t="s">
        <v>561</v>
      </c>
      <c r="AN141" t="s">
        <v>562</v>
      </c>
      <c r="AO141" t="s">
        <v>563</v>
      </c>
      <c r="AS141" t="s">
        <v>521</v>
      </c>
      <c r="AT141">
        <v>2019</v>
      </c>
      <c r="AU141">
        <v>132</v>
      </c>
      <c r="AV141">
        <v>6</v>
      </c>
      <c r="BA141">
        <v>1887</v>
      </c>
      <c r="BB141">
        <v>1896</v>
      </c>
      <c r="BD141" t="s">
        <v>564</v>
      </c>
      <c r="BK141" t="s">
        <v>565</v>
      </c>
      <c r="BL141">
        <v>30887096</v>
      </c>
      <c r="BW141" t="s">
        <v>13428</v>
      </c>
    </row>
    <row r="142" spans="1:82" hidden="1">
      <c r="A142" t="s">
        <v>13850</v>
      </c>
      <c r="B142" t="s">
        <v>67</v>
      </c>
      <c r="C142" t="s">
        <v>6294</v>
      </c>
      <c r="G142" t="s">
        <v>6295</v>
      </c>
      <c r="J142" t="s">
        <v>6296</v>
      </c>
      <c r="K142" t="s">
        <v>280</v>
      </c>
      <c r="W142" t="s">
        <v>6297</v>
      </c>
      <c r="AN142" t="s">
        <v>284</v>
      </c>
      <c r="AS142" t="s">
        <v>6298</v>
      </c>
      <c r="AT142">
        <v>2011</v>
      </c>
      <c r="AU142">
        <v>6</v>
      </c>
      <c r="AV142">
        <v>12</v>
      </c>
      <c r="BC142" t="s">
        <v>6299</v>
      </c>
      <c r="BD142" t="s">
        <v>6300</v>
      </c>
      <c r="BK142" t="s">
        <v>6301</v>
      </c>
      <c r="BL142">
        <v>22164210</v>
      </c>
      <c r="BW142" t="s">
        <v>13424</v>
      </c>
      <c r="BX142" t="s">
        <v>13426</v>
      </c>
      <c r="BY142" t="s">
        <v>13985</v>
      </c>
      <c r="BZ142" t="s">
        <v>13427</v>
      </c>
      <c r="CA142" t="s">
        <v>13985</v>
      </c>
      <c r="CB142">
        <v>2</v>
      </c>
      <c r="CC142" t="s">
        <v>13985</v>
      </c>
      <c r="CD142" t="s">
        <v>13985</v>
      </c>
    </row>
    <row r="143" spans="1:82" hidden="1">
      <c r="A143" t="s">
        <v>13850</v>
      </c>
      <c r="B143" t="s">
        <v>67</v>
      </c>
      <c r="C143" t="s">
        <v>2905</v>
      </c>
      <c r="G143" t="s">
        <v>2906</v>
      </c>
      <c r="J143" t="s">
        <v>2907</v>
      </c>
      <c r="K143" t="s">
        <v>2908</v>
      </c>
      <c r="W143" t="s">
        <v>2909</v>
      </c>
      <c r="AA143" t="s">
        <v>2910</v>
      </c>
      <c r="AB143" t="s">
        <v>2911</v>
      </c>
      <c r="AN143" t="s">
        <v>2912</v>
      </c>
      <c r="AO143" t="s">
        <v>2913</v>
      </c>
      <c r="AS143" t="s">
        <v>154</v>
      </c>
      <c r="AT143">
        <v>2016</v>
      </c>
      <c r="AU143">
        <v>36</v>
      </c>
      <c r="AV143">
        <v>11</v>
      </c>
      <c r="BC143">
        <v>156</v>
      </c>
      <c r="BD143" t="s">
        <v>2914</v>
      </c>
      <c r="BK143" t="s">
        <v>2915</v>
      </c>
      <c r="BW143" t="s">
        <v>13428</v>
      </c>
      <c r="BX143" t="s">
        <v>13985</v>
      </c>
      <c r="BY143" t="s">
        <v>13985</v>
      </c>
      <c r="BZ143" t="s">
        <v>13985</v>
      </c>
      <c r="CA143" t="s">
        <v>13985</v>
      </c>
      <c r="CB143" t="s">
        <v>13985</v>
      </c>
      <c r="CC143" t="s">
        <v>13985</v>
      </c>
      <c r="CD143" t="s">
        <v>13985</v>
      </c>
    </row>
    <row r="144" spans="1:82" hidden="1">
      <c r="A144" t="s">
        <v>13850</v>
      </c>
      <c r="B144" t="s">
        <v>67</v>
      </c>
      <c r="C144" t="s">
        <v>8456</v>
      </c>
      <c r="G144" t="s">
        <v>8457</v>
      </c>
      <c r="J144" t="s">
        <v>8458</v>
      </c>
      <c r="K144" t="s">
        <v>8459</v>
      </c>
      <c r="W144" t="s">
        <v>8460</v>
      </c>
      <c r="AA144" t="s">
        <v>8461</v>
      </c>
      <c r="AB144" t="s">
        <v>8462</v>
      </c>
      <c r="AN144" t="s">
        <v>8463</v>
      </c>
      <c r="AO144" t="s">
        <v>8464</v>
      </c>
      <c r="AT144">
        <v>2008</v>
      </c>
      <c r="AU144">
        <v>31</v>
      </c>
      <c r="AV144" s="2">
        <v>43747</v>
      </c>
      <c r="BA144">
        <v>281</v>
      </c>
      <c r="BB144">
        <v>283</v>
      </c>
      <c r="BK144" t="s">
        <v>8465</v>
      </c>
      <c r="BW144" t="s">
        <v>13428</v>
      </c>
      <c r="BX144" t="s">
        <v>13985</v>
      </c>
      <c r="BY144" t="s">
        <v>13985</v>
      </c>
      <c r="BZ144" t="s">
        <v>13985</v>
      </c>
      <c r="CA144" t="s">
        <v>13985</v>
      </c>
      <c r="CB144" t="s">
        <v>13985</v>
      </c>
      <c r="CC144" t="s">
        <v>13985</v>
      </c>
      <c r="CD144" t="s">
        <v>13985</v>
      </c>
    </row>
    <row r="145" spans="1:82" hidden="1">
      <c r="A145" t="s">
        <v>13850</v>
      </c>
      <c r="B145" t="s">
        <v>67</v>
      </c>
      <c r="C145" t="s">
        <v>4643</v>
      </c>
      <c r="G145" t="s">
        <v>4644</v>
      </c>
      <c r="J145" t="s">
        <v>4645</v>
      </c>
      <c r="K145" t="s">
        <v>1426</v>
      </c>
      <c r="W145" t="s">
        <v>4646</v>
      </c>
      <c r="AA145" t="s">
        <v>4647</v>
      </c>
      <c r="AB145" t="s">
        <v>4648</v>
      </c>
      <c r="AN145" t="s">
        <v>1428</v>
      </c>
      <c r="AO145" t="s">
        <v>1429</v>
      </c>
      <c r="AS145" t="s">
        <v>242</v>
      </c>
      <c r="AT145">
        <v>2014</v>
      </c>
      <c r="AU145">
        <v>204</v>
      </c>
      <c r="AV145">
        <v>1</v>
      </c>
      <c r="BA145">
        <v>159</v>
      </c>
      <c r="BB145">
        <v>170</v>
      </c>
      <c r="BD145" t="s">
        <v>4649</v>
      </c>
      <c r="BK145" t="s">
        <v>4650</v>
      </c>
      <c r="BL145">
        <v>24942643</v>
      </c>
      <c r="BW145" t="s">
        <v>13428</v>
      </c>
      <c r="BX145" t="s">
        <v>13985</v>
      </c>
      <c r="BY145" t="s">
        <v>13985</v>
      </c>
      <c r="BZ145" t="s">
        <v>13985</v>
      </c>
      <c r="CA145" t="s">
        <v>13985</v>
      </c>
      <c r="CB145" t="s">
        <v>13985</v>
      </c>
      <c r="CC145" t="s">
        <v>13985</v>
      </c>
      <c r="CD145" t="s">
        <v>13985</v>
      </c>
    </row>
    <row r="146" spans="1:82" hidden="1">
      <c r="A146" t="s">
        <v>13850</v>
      </c>
      <c r="B146" t="s">
        <v>67</v>
      </c>
      <c r="C146" t="s">
        <v>8014</v>
      </c>
      <c r="G146" t="s">
        <v>8015</v>
      </c>
      <c r="J146" t="s">
        <v>8016</v>
      </c>
      <c r="K146" t="s">
        <v>605</v>
      </c>
      <c r="W146" t="s">
        <v>8017</v>
      </c>
      <c r="AB146" t="s">
        <v>7560</v>
      </c>
      <c r="AN146" t="s">
        <v>609</v>
      </c>
      <c r="AS146" t="s">
        <v>8018</v>
      </c>
      <c r="AT146">
        <v>2008</v>
      </c>
      <c r="AU146">
        <v>105</v>
      </c>
      <c r="AV146">
        <v>52</v>
      </c>
      <c r="BA146">
        <v>21028</v>
      </c>
      <c r="BB146">
        <v>21033</v>
      </c>
      <c r="BD146" t="s">
        <v>8019</v>
      </c>
      <c r="BK146" t="s">
        <v>8020</v>
      </c>
      <c r="BL146">
        <v>19106300</v>
      </c>
      <c r="BW146" t="s">
        <v>13428</v>
      </c>
      <c r="BX146" t="s">
        <v>13985</v>
      </c>
      <c r="BY146" t="s">
        <v>13985</v>
      </c>
      <c r="BZ146" t="s">
        <v>13985</v>
      </c>
      <c r="CA146" t="s">
        <v>13985</v>
      </c>
      <c r="CB146" t="s">
        <v>13985</v>
      </c>
      <c r="CC146" t="s">
        <v>13985</v>
      </c>
      <c r="CD146" t="s">
        <v>13985</v>
      </c>
    </row>
    <row r="147" spans="1:82" hidden="1">
      <c r="A147" t="s">
        <v>13850</v>
      </c>
      <c r="B147" t="s">
        <v>67</v>
      </c>
      <c r="C147" t="s">
        <v>6074</v>
      </c>
      <c r="G147" t="s">
        <v>6075</v>
      </c>
      <c r="J147" t="s">
        <v>6076</v>
      </c>
      <c r="K147" t="s">
        <v>2976</v>
      </c>
      <c r="W147" t="s">
        <v>6077</v>
      </c>
      <c r="AN147" t="s">
        <v>2980</v>
      </c>
      <c r="AS147" t="s">
        <v>730</v>
      </c>
      <c r="AT147">
        <v>2012</v>
      </c>
      <c r="AU147">
        <v>21</v>
      </c>
      <c r="AV147">
        <v>2</v>
      </c>
      <c r="BA147">
        <v>176</v>
      </c>
      <c r="BB147">
        <v>184</v>
      </c>
      <c r="BD147" t="s">
        <v>6078</v>
      </c>
      <c r="BK147" t="s">
        <v>6079</v>
      </c>
      <c r="BL147">
        <v>22074234</v>
      </c>
      <c r="BW147" t="s">
        <v>13424</v>
      </c>
      <c r="BX147" t="s">
        <v>13425</v>
      </c>
      <c r="BY147" t="s">
        <v>13985</v>
      </c>
      <c r="BZ147" t="s">
        <v>13985</v>
      </c>
      <c r="CA147" t="s">
        <v>13985</v>
      </c>
      <c r="CB147" t="s">
        <v>13985</v>
      </c>
      <c r="CC147" t="s">
        <v>13985</v>
      </c>
      <c r="CD147" t="s">
        <v>13985</v>
      </c>
    </row>
    <row r="148" spans="1:82" hidden="1">
      <c r="A148" t="s">
        <v>13850</v>
      </c>
      <c r="B148" t="s">
        <v>67</v>
      </c>
      <c r="C148" t="s">
        <v>10075</v>
      </c>
      <c r="G148" t="s">
        <v>10075</v>
      </c>
      <c r="J148" t="s">
        <v>10076</v>
      </c>
      <c r="K148" t="s">
        <v>4545</v>
      </c>
      <c r="W148" t="s">
        <v>10077</v>
      </c>
      <c r="AN148" t="s">
        <v>4548</v>
      </c>
      <c r="AS148" t="s">
        <v>472</v>
      </c>
      <c r="AT148">
        <v>2003</v>
      </c>
      <c r="AU148">
        <v>96</v>
      </c>
      <c r="AV148">
        <v>4</v>
      </c>
      <c r="BA148">
        <v>512</v>
      </c>
      <c r="BB148">
        <v>518</v>
      </c>
      <c r="BD148" t="s">
        <v>10078</v>
      </c>
      <c r="BK148" t="s">
        <v>10079</v>
      </c>
      <c r="BW148" t="s">
        <v>13424</v>
      </c>
      <c r="BX148" t="s">
        <v>13426</v>
      </c>
      <c r="BY148" t="s">
        <v>13985</v>
      </c>
      <c r="BZ148" t="s">
        <v>13427</v>
      </c>
      <c r="CA148" t="s">
        <v>13985</v>
      </c>
      <c r="CB148">
        <v>1</v>
      </c>
      <c r="CC148" t="s">
        <v>13985</v>
      </c>
      <c r="CD148" t="s">
        <v>13985</v>
      </c>
    </row>
    <row r="149" spans="1:82" hidden="1">
      <c r="A149" t="s">
        <v>13850</v>
      </c>
      <c r="B149" t="s">
        <v>67</v>
      </c>
      <c r="C149" t="s">
        <v>13193</v>
      </c>
      <c r="G149" t="s">
        <v>13193</v>
      </c>
      <c r="J149" t="s">
        <v>13194</v>
      </c>
      <c r="K149" t="s">
        <v>3308</v>
      </c>
      <c r="W149" t="s">
        <v>13195</v>
      </c>
      <c r="AA149" t="s">
        <v>13196</v>
      </c>
      <c r="AN149" t="s">
        <v>3310</v>
      </c>
      <c r="AS149" t="s">
        <v>1023</v>
      </c>
      <c r="AT149">
        <v>1991</v>
      </c>
      <c r="AU149">
        <v>49</v>
      </c>
      <c r="AV149">
        <v>1</v>
      </c>
      <c r="BA149">
        <v>47</v>
      </c>
      <c r="BB149">
        <v>52</v>
      </c>
      <c r="BD149" t="s">
        <v>13197</v>
      </c>
      <c r="BK149" t="s">
        <v>13198</v>
      </c>
      <c r="BL149">
        <v>2017479</v>
      </c>
      <c r="BW149" t="s">
        <v>13424</v>
      </c>
      <c r="BX149" t="s">
        <v>13425</v>
      </c>
      <c r="BY149" t="s">
        <v>13985</v>
      </c>
      <c r="BZ149" t="s">
        <v>13985</v>
      </c>
      <c r="CA149" t="s">
        <v>13985</v>
      </c>
      <c r="CB149" t="s">
        <v>13985</v>
      </c>
      <c r="CC149" t="s">
        <v>13985</v>
      </c>
      <c r="CD149" t="s">
        <v>13985</v>
      </c>
    </row>
    <row r="150" spans="1:82" hidden="1">
      <c r="A150" t="s">
        <v>13850</v>
      </c>
      <c r="B150" t="s">
        <v>67</v>
      </c>
      <c r="C150" t="s">
        <v>10000</v>
      </c>
      <c r="G150" t="s">
        <v>10000</v>
      </c>
      <c r="J150" t="s">
        <v>10001</v>
      </c>
      <c r="K150" t="s">
        <v>10002</v>
      </c>
      <c r="W150" t="s">
        <v>10003</v>
      </c>
      <c r="AA150" t="s">
        <v>6905</v>
      </c>
      <c r="AB150" t="s">
        <v>6906</v>
      </c>
      <c r="AN150" t="s">
        <v>10004</v>
      </c>
      <c r="AT150">
        <v>2004</v>
      </c>
      <c r="AU150">
        <v>52</v>
      </c>
      <c r="AV150">
        <v>1</v>
      </c>
      <c r="BA150">
        <v>35</v>
      </c>
      <c r="BB150">
        <v>42</v>
      </c>
      <c r="BK150" t="s">
        <v>10005</v>
      </c>
      <c r="BW150" t="s">
        <v>13424</v>
      </c>
      <c r="BX150" t="s">
        <v>13425</v>
      </c>
      <c r="BY150" t="s">
        <v>13985</v>
      </c>
      <c r="BZ150" t="s">
        <v>13985</v>
      </c>
      <c r="CA150" t="s">
        <v>13985</v>
      </c>
      <c r="CB150" t="s">
        <v>13985</v>
      </c>
      <c r="CC150" t="s">
        <v>13985</v>
      </c>
      <c r="CD150" t="s">
        <v>13985</v>
      </c>
    </row>
    <row r="151" spans="1:82" hidden="1">
      <c r="A151" t="s">
        <v>13850</v>
      </c>
      <c r="B151" t="s">
        <v>67</v>
      </c>
      <c r="C151" t="s">
        <v>2173</v>
      </c>
      <c r="G151" t="s">
        <v>2174</v>
      </c>
      <c r="J151" t="s">
        <v>2175</v>
      </c>
      <c r="K151" t="s">
        <v>139</v>
      </c>
      <c r="W151" t="s">
        <v>2176</v>
      </c>
      <c r="AA151" t="s">
        <v>2177</v>
      </c>
      <c r="AB151" t="s">
        <v>2178</v>
      </c>
      <c r="AN151" t="s">
        <v>143</v>
      </c>
      <c r="AO151" t="s">
        <v>144</v>
      </c>
      <c r="AS151" t="s">
        <v>352</v>
      </c>
      <c r="AT151">
        <v>2017</v>
      </c>
      <c r="AU151">
        <v>40</v>
      </c>
      <c r="AV151">
        <v>8</v>
      </c>
      <c r="BA151">
        <v>1296</v>
      </c>
      <c r="BB151">
        <v>1316</v>
      </c>
      <c r="BD151" t="s">
        <v>2179</v>
      </c>
      <c r="BK151" t="s">
        <v>2180</v>
      </c>
      <c r="BL151">
        <v>28102913</v>
      </c>
      <c r="BW151" t="s">
        <v>13428</v>
      </c>
      <c r="BX151" t="s">
        <v>13985</v>
      </c>
      <c r="BY151" t="s">
        <v>13985</v>
      </c>
      <c r="BZ151" t="s">
        <v>13985</v>
      </c>
      <c r="CA151" t="s">
        <v>13985</v>
      </c>
      <c r="CB151" t="s">
        <v>13985</v>
      </c>
      <c r="CC151" t="s">
        <v>13985</v>
      </c>
      <c r="CD151" t="s">
        <v>13985</v>
      </c>
    </row>
    <row r="152" spans="1:82" hidden="1">
      <c r="A152" t="s">
        <v>13850</v>
      </c>
      <c r="B152" t="s">
        <v>67</v>
      </c>
      <c r="C152" t="s">
        <v>11815</v>
      </c>
      <c r="G152" t="s">
        <v>11815</v>
      </c>
      <c r="J152" t="s">
        <v>11816</v>
      </c>
      <c r="K152" t="s">
        <v>715</v>
      </c>
      <c r="W152" t="s">
        <v>11817</v>
      </c>
      <c r="AN152" t="s">
        <v>718</v>
      </c>
      <c r="AT152">
        <v>1997</v>
      </c>
      <c r="AU152">
        <v>12</v>
      </c>
      <c r="AV152">
        <v>1</v>
      </c>
      <c r="BA152">
        <v>11</v>
      </c>
      <c r="BB152">
        <v>16</v>
      </c>
      <c r="BD152" t="s">
        <v>11818</v>
      </c>
      <c r="BK152" t="s">
        <v>11819</v>
      </c>
      <c r="BW152" t="s">
        <v>13428</v>
      </c>
      <c r="BX152" t="s">
        <v>13985</v>
      </c>
      <c r="BY152" t="s">
        <v>13985</v>
      </c>
      <c r="BZ152" t="s">
        <v>13985</v>
      </c>
      <c r="CA152" t="s">
        <v>13985</v>
      </c>
      <c r="CB152" t="s">
        <v>13985</v>
      </c>
      <c r="CC152" t="s">
        <v>13985</v>
      </c>
      <c r="CD152" t="s">
        <v>13985</v>
      </c>
    </row>
    <row r="153" spans="1:82" hidden="1">
      <c r="A153" t="s">
        <v>13850</v>
      </c>
      <c r="B153" t="s">
        <v>67</v>
      </c>
      <c r="C153" t="s">
        <v>8392</v>
      </c>
      <c r="G153" t="s">
        <v>8393</v>
      </c>
      <c r="J153" t="s">
        <v>8394</v>
      </c>
      <c r="K153" t="s">
        <v>1966</v>
      </c>
      <c r="W153" t="s">
        <v>8395</v>
      </c>
      <c r="AA153" t="s">
        <v>8396</v>
      </c>
      <c r="AB153" t="s">
        <v>8397</v>
      </c>
      <c r="AN153" t="s">
        <v>1969</v>
      </c>
      <c r="AS153" s="1">
        <v>46388</v>
      </c>
      <c r="AT153">
        <v>2008</v>
      </c>
      <c r="AU153">
        <v>363</v>
      </c>
      <c r="AV153">
        <v>1490</v>
      </c>
      <c r="BA153">
        <v>411</v>
      </c>
      <c r="BB153">
        <v>423</v>
      </c>
      <c r="BD153" t="s">
        <v>8398</v>
      </c>
      <c r="BK153" t="s">
        <v>8399</v>
      </c>
      <c r="BL153">
        <v>17638688</v>
      </c>
      <c r="BW153" t="s">
        <v>13424</v>
      </c>
      <c r="BX153" t="s">
        <v>13425</v>
      </c>
      <c r="BY153" t="s">
        <v>13985</v>
      </c>
      <c r="BZ153" t="s">
        <v>13985</v>
      </c>
      <c r="CA153" t="s">
        <v>13985</v>
      </c>
      <c r="CB153" t="s">
        <v>13985</v>
      </c>
      <c r="CC153" t="s">
        <v>13985</v>
      </c>
      <c r="CD153" t="s">
        <v>13985</v>
      </c>
    </row>
    <row r="154" spans="1:82" hidden="1">
      <c r="A154" t="s">
        <v>13850</v>
      </c>
      <c r="B154" t="s">
        <v>67</v>
      </c>
      <c r="C154" t="s">
        <v>8560</v>
      </c>
      <c r="G154" t="s">
        <v>8561</v>
      </c>
      <c r="J154" t="s">
        <v>8562</v>
      </c>
      <c r="K154" t="s">
        <v>821</v>
      </c>
      <c r="W154" t="s">
        <v>8563</v>
      </c>
      <c r="AA154" t="s">
        <v>8564</v>
      </c>
      <c r="AB154" t="s">
        <v>8565</v>
      </c>
      <c r="AN154" t="s">
        <v>824</v>
      </c>
      <c r="AS154" t="s">
        <v>154</v>
      </c>
      <c r="AT154">
        <v>2007</v>
      </c>
      <c r="AU154">
        <v>16</v>
      </c>
      <c r="AV154">
        <v>22</v>
      </c>
      <c r="BA154">
        <v>4867</v>
      </c>
      <c r="BB154">
        <v>4880</v>
      </c>
      <c r="BD154" t="s">
        <v>8566</v>
      </c>
      <c r="BK154" t="s">
        <v>8567</v>
      </c>
      <c r="BL154">
        <v>17927702</v>
      </c>
      <c r="BW154" t="s">
        <v>13424</v>
      </c>
      <c r="BX154" t="s">
        <v>13425</v>
      </c>
      <c r="BY154" t="s">
        <v>13985</v>
      </c>
      <c r="BZ154" t="s">
        <v>13985</v>
      </c>
      <c r="CA154" t="s">
        <v>13985</v>
      </c>
      <c r="CB154" t="s">
        <v>13985</v>
      </c>
      <c r="CC154" t="s">
        <v>13985</v>
      </c>
      <c r="CD154" t="s">
        <v>13985</v>
      </c>
    </row>
    <row r="155" spans="1:82" hidden="1">
      <c r="A155" t="s">
        <v>13850</v>
      </c>
      <c r="B155" t="s">
        <v>67</v>
      </c>
      <c r="C155" t="s">
        <v>2731</v>
      </c>
      <c r="G155" t="s">
        <v>2732</v>
      </c>
      <c r="J155" t="s">
        <v>2733</v>
      </c>
      <c r="K155" t="s">
        <v>890</v>
      </c>
      <c r="W155" t="s">
        <v>2734</v>
      </c>
      <c r="AN155" t="s">
        <v>892</v>
      </c>
      <c r="AO155" t="s">
        <v>893</v>
      </c>
      <c r="AS155" t="s">
        <v>1023</v>
      </c>
      <c r="AT155">
        <v>2017</v>
      </c>
      <c r="AU155">
        <v>52</v>
      </c>
      <c r="AV155">
        <v>1</v>
      </c>
      <c r="BA155">
        <v>54</v>
      </c>
      <c r="BB155">
        <v>59</v>
      </c>
      <c r="BD155" t="s">
        <v>2735</v>
      </c>
      <c r="BK155" t="s">
        <v>2736</v>
      </c>
      <c r="BW155" t="s">
        <v>13428</v>
      </c>
      <c r="BX155" t="s">
        <v>13985</v>
      </c>
      <c r="BY155" t="s">
        <v>13985</v>
      </c>
      <c r="BZ155" t="s">
        <v>13985</v>
      </c>
      <c r="CA155" t="s">
        <v>13985</v>
      </c>
      <c r="CB155" t="s">
        <v>13985</v>
      </c>
      <c r="CC155" t="s">
        <v>13985</v>
      </c>
      <c r="CD155" t="s">
        <v>13985</v>
      </c>
    </row>
    <row r="156" spans="1:82" hidden="1">
      <c r="A156" t="s">
        <v>13850</v>
      </c>
      <c r="B156" t="s">
        <v>67</v>
      </c>
      <c r="C156" t="s">
        <v>11203</v>
      </c>
      <c r="G156" t="s">
        <v>11203</v>
      </c>
      <c r="J156" t="s">
        <v>11204</v>
      </c>
      <c r="K156" t="s">
        <v>11205</v>
      </c>
      <c r="W156" t="s">
        <v>11206</v>
      </c>
      <c r="AN156" t="s">
        <v>11207</v>
      </c>
      <c r="AO156" t="s">
        <v>11208</v>
      </c>
      <c r="AS156" t="s">
        <v>815</v>
      </c>
      <c r="AT156">
        <v>1999</v>
      </c>
      <c r="AU156">
        <v>26</v>
      </c>
      <c r="AV156">
        <v>2</v>
      </c>
      <c r="BA156">
        <v>275</v>
      </c>
      <c r="BB156">
        <v>283</v>
      </c>
      <c r="BD156" t="s">
        <v>11209</v>
      </c>
      <c r="BK156" t="s">
        <v>11210</v>
      </c>
      <c r="BW156" t="s">
        <v>13424</v>
      </c>
      <c r="BX156" t="s">
        <v>13426</v>
      </c>
      <c r="BY156" t="s">
        <v>13985</v>
      </c>
      <c r="BZ156" t="s">
        <v>13429</v>
      </c>
      <c r="CA156" t="s">
        <v>13985</v>
      </c>
      <c r="CB156" t="s">
        <v>13985</v>
      </c>
      <c r="CC156" t="s">
        <v>13985</v>
      </c>
      <c r="CD156" t="s">
        <v>13985</v>
      </c>
    </row>
    <row r="157" spans="1:82" hidden="1">
      <c r="A157" t="s">
        <v>13850</v>
      </c>
      <c r="B157" t="s">
        <v>67</v>
      </c>
      <c r="C157" t="s">
        <v>4604</v>
      </c>
      <c r="G157" t="s">
        <v>4605</v>
      </c>
      <c r="J157" t="s">
        <v>4606</v>
      </c>
      <c r="K157" t="s">
        <v>3806</v>
      </c>
      <c r="W157" t="s">
        <v>4607</v>
      </c>
      <c r="AA157" t="s">
        <v>4608</v>
      </c>
      <c r="AN157" t="s">
        <v>3808</v>
      </c>
      <c r="AO157" t="s">
        <v>3809</v>
      </c>
      <c r="AS157" t="s">
        <v>242</v>
      </c>
      <c r="AT157">
        <v>2014</v>
      </c>
      <c r="AU157">
        <v>24</v>
      </c>
      <c r="AV157">
        <v>7</v>
      </c>
      <c r="BA157">
        <v>1793</v>
      </c>
      <c r="BB157">
        <v>1802</v>
      </c>
      <c r="BD157" t="s">
        <v>4609</v>
      </c>
      <c r="BK157" t="s">
        <v>4610</v>
      </c>
      <c r="BL157">
        <v>29210238</v>
      </c>
      <c r="BW157" t="s">
        <v>13429</v>
      </c>
      <c r="BX157" t="s">
        <v>13985</v>
      </c>
      <c r="BY157" t="s">
        <v>13985</v>
      </c>
      <c r="BZ157" t="s">
        <v>13429</v>
      </c>
      <c r="CA157" t="s">
        <v>13985</v>
      </c>
      <c r="CB157" t="s">
        <v>13985</v>
      </c>
      <c r="CC157" t="s">
        <v>13985</v>
      </c>
      <c r="CD157" t="s">
        <v>13985</v>
      </c>
    </row>
    <row r="158" spans="1:82" hidden="1">
      <c r="A158" t="s">
        <v>13850</v>
      </c>
      <c r="B158" t="s">
        <v>67</v>
      </c>
      <c r="C158" t="s">
        <v>792</v>
      </c>
      <c r="G158" t="s">
        <v>793</v>
      </c>
      <c r="J158" t="s">
        <v>2805</v>
      </c>
      <c r="K158" t="s">
        <v>2806</v>
      </c>
      <c r="W158" t="s">
        <v>2807</v>
      </c>
      <c r="AN158" t="s">
        <v>2808</v>
      </c>
      <c r="AO158" t="s">
        <v>2809</v>
      </c>
      <c r="AS158" t="s">
        <v>84</v>
      </c>
      <c r="AT158">
        <v>2016</v>
      </c>
      <c r="AU158">
        <v>40</v>
      </c>
      <c r="AV158">
        <v>6</v>
      </c>
      <c r="BA158">
        <v>811</v>
      </c>
      <c r="BB158">
        <v>834</v>
      </c>
      <c r="BD158" t="s">
        <v>2810</v>
      </c>
      <c r="BK158" t="s">
        <v>2811</v>
      </c>
      <c r="BW158" t="s">
        <v>13428</v>
      </c>
      <c r="BX158" t="s">
        <v>13985</v>
      </c>
      <c r="BY158" t="s">
        <v>13985</v>
      </c>
      <c r="BZ158" t="s">
        <v>13985</v>
      </c>
      <c r="CA158" t="s">
        <v>13985</v>
      </c>
      <c r="CB158" t="s">
        <v>13985</v>
      </c>
      <c r="CC158" t="s">
        <v>13985</v>
      </c>
      <c r="CD158" t="s">
        <v>13985</v>
      </c>
    </row>
    <row r="159" spans="1:82" hidden="1">
      <c r="A159" t="s">
        <v>13850</v>
      </c>
      <c r="B159" t="s">
        <v>67</v>
      </c>
      <c r="C159" t="s">
        <v>4778</v>
      </c>
      <c r="G159" t="s">
        <v>4779</v>
      </c>
      <c r="J159" t="s">
        <v>4780</v>
      </c>
      <c r="K159" t="s">
        <v>4036</v>
      </c>
      <c r="W159" t="s">
        <v>4781</v>
      </c>
      <c r="AN159" t="s">
        <v>4038</v>
      </c>
      <c r="AO159" t="s">
        <v>4782</v>
      </c>
      <c r="AS159" t="s">
        <v>352</v>
      </c>
      <c r="AT159">
        <v>2014</v>
      </c>
      <c r="AU159">
        <v>19</v>
      </c>
      <c r="AV159">
        <v>8</v>
      </c>
      <c r="BA159">
        <v>538</v>
      </c>
      <c r="BB159">
        <v>545</v>
      </c>
      <c r="BD159" t="s">
        <v>4783</v>
      </c>
      <c r="BK159" t="s">
        <v>4784</v>
      </c>
      <c r="BL159">
        <v>24768209</v>
      </c>
      <c r="BW159" t="s">
        <v>13429</v>
      </c>
      <c r="BX159" t="s">
        <v>13985</v>
      </c>
      <c r="BY159" t="s">
        <v>13985</v>
      </c>
      <c r="BZ159" t="s">
        <v>13429</v>
      </c>
      <c r="CA159" t="s">
        <v>13985</v>
      </c>
      <c r="CB159" t="s">
        <v>13985</v>
      </c>
      <c r="CC159" t="s">
        <v>13985</v>
      </c>
      <c r="CD159" t="s">
        <v>13985</v>
      </c>
    </row>
    <row r="160" spans="1:82" hidden="1">
      <c r="A160" t="s">
        <v>13850</v>
      </c>
      <c r="B160" t="s">
        <v>67</v>
      </c>
      <c r="C160" t="s">
        <v>9640</v>
      </c>
      <c r="G160" t="s">
        <v>9640</v>
      </c>
      <c r="J160" t="s">
        <v>9641</v>
      </c>
      <c r="K160" t="s">
        <v>9642</v>
      </c>
      <c r="W160" t="s">
        <v>9643</v>
      </c>
      <c r="AA160" t="s">
        <v>9644</v>
      </c>
      <c r="AB160" t="s">
        <v>9645</v>
      </c>
      <c r="AN160" t="s">
        <v>9646</v>
      </c>
      <c r="AO160" t="s">
        <v>9647</v>
      </c>
      <c r="AT160">
        <v>2005</v>
      </c>
      <c r="AU160">
        <v>12</v>
      </c>
      <c r="AV160">
        <v>1</v>
      </c>
      <c r="BA160">
        <v>47</v>
      </c>
      <c r="BB160">
        <v>52</v>
      </c>
      <c r="BK160" t="s">
        <v>9648</v>
      </c>
      <c r="BL160">
        <v>16028866</v>
      </c>
      <c r="BW160" t="s">
        <v>13428</v>
      </c>
      <c r="BX160" t="s">
        <v>13985</v>
      </c>
      <c r="BY160" t="s">
        <v>13985</v>
      </c>
      <c r="BZ160" t="s">
        <v>13985</v>
      </c>
      <c r="CA160" t="s">
        <v>13985</v>
      </c>
      <c r="CB160" t="s">
        <v>13985</v>
      </c>
      <c r="CC160" t="s">
        <v>13985</v>
      </c>
      <c r="CD160" t="s">
        <v>13985</v>
      </c>
    </row>
    <row r="161" spans="1:82" hidden="1">
      <c r="A161" t="s">
        <v>13850</v>
      </c>
      <c r="B161" t="s">
        <v>67</v>
      </c>
      <c r="C161" t="s">
        <v>11505</v>
      </c>
      <c r="G161" t="s">
        <v>11505</v>
      </c>
      <c r="J161" t="s">
        <v>11506</v>
      </c>
      <c r="K161" t="s">
        <v>2474</v>
      </c>
      <c r="P161" t="s">
        <v>11507</v>
      </c>
      <c r="Q161" t="s">
        <v>11508</v>
      </c>
      <c r="R161" t="s">
        <v>11509</v>
      </c>
      <c r="S161" t="s">
        <v>11510</v>
      </c>
      <c r="T161" t="s">
        <v>11511</v>
      </c>
      <c r="W161" t="s">
        <v>11512</v>
      </c>
      <c r="AA161" t="s">
        <v>11513</v>
      </c>
      <c r="AB161" t="s">
        <v>11514</v>
      </c>
      <c r="AN161" t="s">
        <v>2478</v>
      </c>
      <c r="AS161" t="s">
        <v>1023</v>
      </c>
      <c r="AT161">
        <v>1998</v>
      </c>
      <c r="AU161">
        <v>41</v>
      </c>
      <c r="AV161">
        <v>1</v>
      </c>
      <c r="BA161">
        <v>113</v>
      </c>
      <c r="BB161">
        <v>123</v>
      </c>
      <c r="BD161" t="s">
        <v>11515</v>
      </c>
      <c r="BK161" t="s">
        <v>11516</v>
      </c>
      <c r="BW161" t="s">
        <v>13428</v>
      </c>
      <c r="BX161" t="s">
        <v>13985</v>
      </c>
      <c r="BY161" t="s">
        <v>13985</v>
      </c>
      <c r="BZ161" t="s">
        <v>13985</v>
      </c>
      <c r="CA161" t="s">
        <v>13985</v>
      </c>
      <c r="CB161" t="s">
        <v>13985</v>
      </c>
      <c r="CC161" t="s">
        <v>13985</v>
      </c>
      <c r="CD161" t="s">
        <v>13985</v>
      </c>
    </row>
    <row r="162" spans="1:82" hidden="1">
      <c r="A162" t="s">
        <v>13850</v>
      </c>
      <c r="B162" t="s">
        <v>3442</v>
      </c>
      <c r="C162" t="s">
        <v>9935</v>
      </c>
      <c r="E162" t="s">
        <v>9936</v>
      </c>
      <c r="G162" t="s">
        <v>9935</v>
      </c>
      <c r="J162" t="s">
        <v>9937</v>
      </c>
      <c r="K162" t="s">
        <v>9938</v>
      </c>
      <c r="P162" t="s">
        <v>9939</v>
      </c>
      <c r="Q162" t="s">
        <v>9940</v>
      </c>
      <c r="R162" t="s">
        <v>9941</v>
      </c>
      <c r="S162" t="s">
        <v>9942</v>
      </c>
      <c r="T162" t="s">
        <v>9943</v>
      </c>
      <c r="W162" t="s">
        <v>9944</v>
      </c>
      <c r="AP162" t="s">
        <v>9945</v>
      </c>
      <c r="AT162">
        <v>2004</v>
      </c>
      <c r="BA162">
        <v>47</v>
      </c>
      <c r="BB162">
        <v>59</v>
      </c>
      <c r="BK162" t="s">
        <v>9946</v>
      </c>
      <c r="BW162" t="s">
        <v>13428</v>
      </c>
      <c r="BX162" t="s">
        <v>13985</v>
      </c>
      <c r="BY162" t="s">
        <v>13985</v>
      </c>
      <c r="BZ162" t="s">
        <v>13985</v>
      </c>
      <c r="CA162" t="s">
        <v>13985</v>
      </c>
      <c r="CB162" t="s">
        <v>13985</v>
      </c>
      <c r="CC162" t="s">
        <v>13985</v>
      </c>
      <c r="CD162" t="s">
        <v>13985</v>
      </c>
    </row>
    <row r="163" spans="1:82" hidden="1">
      <c r="A163" t="s">
        <v>13850</v>
      </c>
      <c r="B163" t="s">
        <v>67</v>
      </c>
      <c r="C163" t="s">
        <v>4081</v>
      </c>
      <c r="G163" t="s">
        <v>4082</v>
      </c>
      <c r="J163" t="s">
        <v>4083</v>
      </c>
      <c r="K163" t="s">
        <v>280</v>
      </c>
      <c r="W163" t="s">
        <v>4084</v>
      </c>
      <c r="AN163" t="s">
        <v>284</v>
      </c>
      <c r="AS163" s="1">
        <v>42826</v>
      </c>
      <c r="AT163">
        <v>2015</v>
      </c>
      <c r="AU163">
        <v>10</v>
      </c>
      <c r="AV163">
        <v>4</v>
      </c>
      <c r="BC163" t="s">
        <v>4085</v>
      </c>
      <c r="BD163" t="s">
        <v>4086</v>
      </c>
      <c r="BK163" t="s">
        <v>4087</v>
      </c>
      <c r="BL163">
        <v>25885545</v>
      </c>
      <c r="BW163" t="s">
        <v>13424</v>
      </c>
      <c r="BX163" t="s">
        <v>13429</v>
      </c>
      <c r="BY163" t="s">
        <v>13985</v>
      </c>
      <c r="BZ163" t="s">
        <v>13429</v>
      </c>
      <c r="CA163" t="s">
        <v>13985</v>
      </c>
      <c r="CB163" t="s">
        <v>13985</v>
      </c>
      <c r="CC163" t="s">
        <v>13985</v>
      </c>
      <c r="CD163" t="s">
        <v>13985</v>
      </c>
    </row>
    <row r="164" spans="1:82" hidden="1">
      <c r="A164" t="s">
        <v>13850</v>
      </c>
      <c r="B164" t="s">
        <v>67</v>
      </c>
      <c r="C164" t="s">
        <v>12939</v>
      </c>
      <c r="G164" t="s">
        <v>12939</v>
      </c>
      <c r="J164" t="s">
        <v>12940</v>
      </c>
      <c r="K164" t="s">
        <v>3251</v>
      </c>
      <c r="W164" t="s">
        <v>12941</v>
      </c>
      <c r="AN164" t="s">
        <v>3254</v>
      </c>
      <c r="AS164" t="s">
        <v>1479</v>
      </c>
      <c r="AT164">
        <v>1992</v>
      </c>
      <c r="AU164">
        <v>13</v>
      </c>
      <c r="AV164" s="2">
        <v>43558</v>
      </c>
      <c r="BA164">
        <v>201</v>
      </c>
      <c r="BB164">
        <v>217</v>
      </c>
      <c r="BD164" t="s">
        <v>12942</v>
      </c>
      <c r="BK164" t="s">
        <v>12943</v>
      </c>
      <c r="BL164">
        <v>1506991</v>
      </c>
      <c r="BW164" t="s">
        <v>13429</v>
      </c>
      <c r="BX164" t="s">
        <v>13985</v>
      </c>
      <c r="BY164" t="s">
        <v>13985</v>
      </c>
      <c r="BZ164" t="s">
        <v>13429</v>
      </c>
      <c r="CA164" t="s">
        <v>13985</v>
      </c>
      <c r="CB164" t="s">
        <v>13985</v>
      </c>
      <c r="CC164" t="s">
        <v>13985</v>
      </c>
      <c r="CD164" t="s">
        <v>13985</v>
      </c>
    </row>
    <row r="165" spans="1:82" hidden="1">
      <c r="A165" t="s">
        <v>13850</v>
      </c>
      <c r="B165" t="s">
        <v>67</v>
      </c>
      <c r="C165" t="s">
        <v>9157</v>
      </c>
      <c r="G165" t="s">
        <v>9157</v>
      </c>
      <c r="J165" t="s">
        <v>9158</v>
      </c>
      <c r="K165" t="s">
        <v>1862</v>
      </c>
      <c r="P165" t="s">
        <v>9159</v>
      </c>
      <c r="Q165" t="s">
        <v>9160</v>
      </c>
      <c r="R165" t="s">
        <v>9161</v>
      </c>
      <c r="S165" t="s">
        <v>9162</v>
      </c>
      <c r="W165" t="s">
        <v>9163</v>
      </c>
      <c r="AN165" t="s">
        <v>1864</v>
      </c>
      <c r="AS165" t="s">
        <v>730</v>
      </c>
      <c r="AT165">
        <v>2006</v>
      </c>
      <c r="AU165">
        <v>147</v>
      </c>
      <c r="AV165">
        <v>2</v>
      </c>
      <c r="BA165">
        <v>281</v>
      </c>
      <c r="BB165">
        <v>286</v>
      </c>
      <c r="BD165" t="s">
        <v>9164</v>
      </c>
      <c r="BK165" t="s">
        <v>9165</v>
      </c>
      <c r="BW165" t="s">
        <v>13424</v>
      </c>
      <c r="BX165" t="s">
        <v>13425</v>
      </c>
      <c r="BY165" t="s">
        <v>13985</v>
      </c>
      <c r="BZ165" t="s">
        <v>13985</v>
      </c>
      <c r="CA165" t="s">
        <v>13985</v>
      </c>
      <c r="CB165" t="s">
        <v>13985</v>
      </c>
      <c r="CC165" t="s">
        <v>13985</v>
      </c>
      <c r="CD165" t="s">
        <v>13985</v>
      </c>
    </row>
    <row r="166" spans="1:82" hidden="1">
      <c r="A166" t="s">
        <v>13850</v>
      </c>
      <c r="B166" t="s">
        <v>67</v>
      </c>
      <c r="C166" t="s">
        <v>6219</v>
      </c>
      <c r="G166" t="s">
        <v>6220</v>
      </c>
      <c r="J166" t="s">
        <v>6221</v>
      </c>
      <c r="K166" t="s">
        <v>442</v>
      </c>
      <c r="W166" t="s">
        <v>6222</v>
      </c>
      <c r="AN166" t="s">
        <v>446</v>
      </c>
      <c r="AO166" t="s">
        <v>447</v>
      </c>
      <c r="AT166">
        <v>2012</v>
      </c>
      <c r="AU166">
        <v>29</v>
      </c>
      <c r="AV166">
        <v>4</v>
      </c>
      <c r="BA166">
        <v>379</v>
      </c>
      <c r="BB166">
        <v>394</v>
      </c>
      <c r="BD166" t="s">
        <v>6223</v>
      </c>
      <c r="BK166" t="s">
        <v>6224</v>
      </c>
      <c r="BL166">
        <v>22497433</v>
      </c>
      <c r="BW166" t="s">
        <v>13424</v>
      </c>
      <c r="BX166" t="s">
        <v>13425</v>
      </c>
      <c r="BY166" t="s">
        <v>13985</v>
      </c>
      <c r="BZ166" t="s">
        <v>13985</v>
      </c>
      <c r="CA166" t="s">
        <v>13985</v>
      </c>
      <c r="CB166" t="s">
        <v>13985</v>
      </c>
      <c r="CC166" t="s">
        <v>13985</v>
      </c>
      <c r="CD166" t="s">
        <v>13985</v>
      </c>
    </row>
    <row r="167" spans="1:82" hidden="1">
      <c r="A167" t="s">
        <v>13850</v>
      </c>
      <c r="B167" t="s">
        <v>1762</v>
      </c>
      <c r="C167" t="s">
        <v>7953</v>
      </c>
      <c r="E167" t="s">
        <v>7954</v>
      </c>
      <c r="G167" t="s">
        <v>7955</v>
      </c>
      <c r="J167" t="s">
        <v>7956</v>
      </c>
      <c r="K167" t="s">
        <v>7957</v>
      </c>
      <c r="L167" t="s">
        <v>7958</v>
      </c>
      <c r="P167" t="s">
        <v>7959</v>
      </c>
      <c r="Q167" t="s">
        <v>7960</v>
      </c>
      <c r="R167" t="s">
        <v>7961</v>
      </c>
      <c r="S167" t="s">
        <v>7962</v>
      </c>
      <c r="W167" t="s">
        <v>7963</v>
      </c>
      <c r="AN167" t="s">
        <v>7964</v>
      </c>
      <c r="AP167" t="s">
        <v>7965</v>
      </c>
      <c r="AT167">
        <v>2009</v>
      </c>
      <c r="AU167">
        <v>66</v>
      </c>
      <c r="BA167">
        <v>1</v>
      </c>
      <c r="BB167" t="s">
        <v>115</v>
      </c>
      <c r="BK167" t="s">
        <v>7966</v>
      </c>
      <c r="BW167" t="s">
        <v>13424</v>
      </c>
      <c r="BX167" t="s">
        <v>13425</v>
      </c>
      <c r="BY167" t="s">
        <v>13985</v>
      </c>
      <c r="BZ167" t="s">
        <v>13985</v>
      </c>
      <c r="CA167" t="s">
        <v>13985</v>
      </c>
      <c r="CB167" t="s">
        <v>13985</v>
      </c>
      <c r="CC167" t="s">
        <v>13985</v>
      </c>
      <c r="CD167" t="s">
        <v>13985</v>
      </c>
    </row>
    <row r="168" spans="1:82" hidden="1">
      <c r="A168" t="s">
        <v>13850</v>
      </c>
      <c r="B168" t="s">
        <v>67</v>
      </c>
      <c r="C168" t="s">
        <v>10316</v>
      </c>
      <c r="G168" t="s">
        <v>10316</v>
      </c>
      <c r="J168" t="s">
        <v>10317</v>
      </c>
      <c r="K168" t="s">
        <v>303</v>
      </c>
      <c r="W168" t="s">
        <v>10318</v>
      </c>
      <c r="AN168" t="s">
        <v>305</v>
      </c>
      <c r="AS168" t="s">
        <v>307</v>
      </c>
      <c r="AT168">
        <v>2002</v>
      </c>
      <c r="AU168">
        <v>42</v>
      </c>
      <c r="AV168">
        <v>5</v>
      </c>
      <c r="BA168">
        <v>1709</v>
      </c>
      <c r="BB168">
        <v>1718</v>
      </c>
      <c r="BD168" t="s">
        <v>10319</v>
      </c>
      <c r="BK168" t="s">
        <v>10320</v>
      </c>
      <c r="BW168" t="s">
        <v>13428</v>
      </c>
      <c r="BX168" t="s">
        <v>13985</v>
      </c>
      <c r="BY168" t="s">
        <v>13985</v>
      </c>
      <c r="BZ168" t="s">
        <v>13985</v>
      </c>
      <c r="CA168" t="s">
        <v>13985</v>
      </c>
      <c r="CB168" t="s">
        <v>13985</v>
      </c>
      <c r="CC168" t="s">
        <v>13985</v>
      </c>
      <c r="CD168" t="s">
        <v>13985</v>
      </c>
    </row>
    <row r="169" spans="1:82" hidden="1">
      <c r="A169" t="s">
        <v>13850</v>
      </c>
      <c r="B169" t="s">
        <v>67</v>
      </c>
      <c r="C169" t="s">
        <v>9624</v>
      </c>
      <c r="G169" t="s">
        <v>9624</v>
      </c>
      <c r="J169" t="s">
        <v>9625</v>
      </c>
      <c r="K169" t="s">
        <v>9626</v>
      </c>
      <c r="W169" t="s">
        <v>9627</v>
      </c>
      <c r="AA169" t="s">
        <v>9628</v>
      </c>
      <c r="AB169" t="s">
        <v>9629</v>
      </c>
      <c r="AN169" t="s">
        <v>9630</v>
      </c>
      <c r="AO169" t="s">
        <v>9631</v>
      </c>
      <c r="AS169" t="s">
        <v>884</v>
      </c>
      <c r="AT169">
        <v>2005</v>
      </c>
      <c r="AU169">
        <v>65</v>
      </c>
      <c r="AV169">
        <v>2</v>
      </c>
      <c r="BA169">
        <v>141</v>
      </c>
      <c r="BB169">
        <v>147</v>
      </c>
      <c r="BD169" t="s">
        <v>9632</v>
      </c>
      <c r="BK169" t="s">
        <v>9633</v>
      </c>
      <c r="BL169">
        <v>15706590</v>
      </c>
      <c r="BW169" t="s">
        <v>13424</v>
      </c>
      <c r="BX169" t="s">
        <v>13425</v>
      </c>
      <c r="BY169" t="s">
        <v>13985</v>
      </c>
      <c r="BZ169" t="s">
        <v>13985</v>
      </c>
      <c r="CA169" t="s">
        <v>13985</v>
      </c>
      <c r="CB169" t="s">
        <v>13985</v>
      </c>
      <c r="CC169" t="s">
        <v>13985</v>
      </c>
      <c r="CD169" t="s">
        <v>13985</v>
      </c>
    </row>
    <row r="170" spans="1:82" hidden="1">
      <c r="A170" t="s">
        <v>13850</v>
      </c>
      <c r="B170" t="s">
        <v>67</v>
      </c>
      <c r="C170" t="s">
        <v>13077</v>
      </c>
      <c r="G170" t="s">
        <v>13077</v>
      </c>
      <c r="J170" t="s">
        <v>13078</v>
      </c>
      <c r="K170" t="s">
        <v>13079</v>
      </c>
      <c r="W170" t="s">
        <v>13080</v>
      </c>
      <c r="AN170" t="s">
        <v>13081</v>
      </c>
      <c r="AO170" t="s">
        <v>13082</v>
      </c>
      <c r="AS170" t="s">
        <v>297</v>
      </c>
      <c r="AT170">
        <v>1991</v>
      </c>
      <c r="AU170">
        <v>19</v>
      </c>
      <c r="AV170">
        <v>3</v>
      </c>
      <c r="BA170">
        <v>287</v>
      </c>
      <c r="BB170">
        <v>321</v>
      </c>
      <c r="BD170" t="s">
        <v>13083</v>
      </c>
      <c r="BK170" t="s">
        <v>13084</v>
      </c>
      <c r="BL170">
        <v>12345165</v>
      </c>
      <c r="BW170" t="s">
        <v>13424</v>
      </c>
      <c r="BX170" t="s">
        <v>13425</v>
      </c>
      <c r="BY170" t="s">
        <v>13985</v>
      </c>
      <c r="BZ170" t="s">
        <v>13985</v>
      </c>
      <c r="CA170" t="s">
        <v>13985</v>
      </c>
      <c r="CB170" t="s">
        <v>13985</v>
      </c>
      <c r="CC170" t="s">
        <v>13985</v>
      </c>
      <c r="CD170" t="s">
        <v>13985</v>
      </c>
    </row>
    <row r="171" spans="1:82" hidden="1">
      <c r="A171" t="s">
        <v>13850</v>
      </c>
      <c r="B171" t="s">
        <v>1762</v>
      </c>
      <c r="C171" t="s">
        <v>3455</v>
      </c>
      <c r="E171" t="s">
        <v>3456</v>
      </c>
      <c r="G171" t="s">
        <v>3457</v>
      </c>
      <c r="J171" t="s">
        <v>3458</v>
      </c>
      <c r="K171" t="s">
        <v>3459</v>
      </c>
      <c r="L171" t="s">
        <v>3422</v>
      </c>
      <c r="P171" t="s">
        <v>3460</v>
      </c>
      <c r="Q171" t="s">
        <v>3461</v>
      </c>
      <c r="R171" t="s">
        <v>3462</v>
      </c>
      <c r="S171" t="s">
        <v>3426</v>
      </c>
      <c r="W171" t="s">
        <v>3463</v>
      </c>
      <c r="AN171" t="s">
        <v>3428</v>
      </c>
      <c r="AP171" t="s">
        <v>3464</v>
      </c>
      <c r="AT171">
        <v>2016</v>
      </c>
      <c r="AU171">
        <v>1133</v>
      </c>
      <c r="BA171">
        <v>159</v>
      </c>
      <c r="BB171">
        <v>170</v>
      </c>
      <c r="BD171" t="s">
        <v>3465</v>
      </c>
      <c r="BK171" t="s">
        <v>3466</v>
      </c>
      <c r="BW171" t="s">
        <v>13428</v>
      </c>
      <c r="BX171" t="s">
        <v>13985</v>
      </c>
      <c r="BY171" t="s">
        <v>13985</v>
      </c>
      <c r="BZ171" t="s">
        <v>13985</v>
      </c>
      <c r="CA171" t="s">
        <v>13985</v>
      </c>
      <c r="CB171" t="s">
        <v>13985</v>
      </c>
      <c r="CC171" t="s">
        <v>13985</v>
      </c>
      <c r="CD171" t="s">
        <v>13985</v>
      </c>
    </row>
    <row r="172" spans="1:82" hidden="1">
      <c r="A172" t="s">
        <v>13850</v>
      </c>
      <c r="B172" t="s">
        <v>67</v>
      </c>
      <c r="C172" t="s">
        <v>2762</v>
      </c>
      <c r="G172" t="s">
        <v>2763</v>
      </c>
      <c r="J172" t="s">
        <v>2764</v>
      </c>
      <c r="K172" t="s">
        <v>831</v>
      </c>
      <c r="W172" t="s">
        <v>2765</v>
      </c>
      <c r="AA172" t="s">
        <v>2766</v>
      </c>
      <c r="AB172" t="s">
        <v>2767</v>
      </c>
      <c r="AN172" t="s">
        <v>835</v>
      </c>
      <c r="AS172" t="s">
        <v>1023</v>
      </c>
      <c r="AT172">
        <v>2017</v>
      </c>
      <c r="AU172">
        <v>7</v>
      </c>
      <c r="AV172">
        <v>1</v>
      </c>
      <c r="BA172">
        <v>390</v>
      </c>
      <c r="BB172">
        <v>398</v>
      </c>
      <c r="BD172" t="s">
        <v>2768</v>
      </c>
      <c r="BK172" t="s">
        <v>2769</v>
      </c>
      <c r="BL172">
        <v>28070301</v>
      </c>
      <c r="BW172" t="s">
        <v>13424</v>
      </c>
      <c r="BX172" t="s">
        <v>13425</v>
      </c>
      <c r="BY172" t="s">
        <v>13985</v>
      </c>
      <c r="BZ172" t="s">
        <v>13985</v>
      </c>
      <c r="CA172" t="s">
        <v>13985</v>
      </c>
      <c r="CB172" t="s">
        <v>13985</v>
      </c>
      <c r="CC172" t="s">
        <v>13985</v>
      </c>
      <c r="CD172" t="s">
        <v>13985</v>
      </c>
    </row>
    <row r="173" spans="1:82" hidden="1">
      <c r="A173" t="s">
        <v>13850</v>
      </c>
      <c r="B173" t="s">
        <v>67</v>
      </c>
      <c r="C173" t="s">
        <v>10289</v>
      </c>
      <c r="G173" t="s">
        <v>10289</v>
      </c>
      <c r="J173" t="s">
        <v>10290</v>
      </c>
      <c r="K173" t="s">
        <v>10291</v>
      </c>
      <c r="W173" t="s">
        <v>10292</v>
      </c>
      <c r="AB173" t="s">
        <v>10293</v>
      </c>
      <c r="AN173" t="s">
        <v>10294</v>
      </c>
      <c r="AS173" t="s">
        <v>154</v>
      </c>
      <c r="AT173">
        <v>2002</v>
      </c>
      <c r="AU173">
        <v>10</v>
      </c>
      <c r="AV173">
        <v>11</v>
      </c>
      <c r="BA173">
        <v>1180</v>
      </c>
      <c r="BB173">
        <v>1187</v>
      </c>
      <c r="BD173" t="s">
        <v>10295</v>
      </c>
      <c r="BK173" t="s">
        <v>10296</v>
      </c>
      <c r="BL173">
        <v>12429883</v>
      </c>
      <c r="BW173" t="s">
        <v>13429</v>
      </c>
      <c r="BX173" t="s">
        <v>13985</v>
      </c>
      <c r="BY173" t="s">
        <v>13985</v>
      </c>
      <c r="BZ173" t="s">
        <v>13429</v>
      </c>
      <c r="CA173" t="s">
        <v>13985</v>
      </c>
      <c r="CB173" t="s">
        <v>13985</v>
      </c>
      <c r="CC173" t="s">
        <v>13985</v>
      </c>
      <c r="CD173" t="s">
        <v>13985</v>
      </c>
    </row>
    <row r="174" spans="1:82" hidden="1">
      <c r="A174" t="s">
        <v>13850</v>
      </c>
      <c r="B174" t="s">
        <v>67</v>
      </c>
      <c r="C174" t="s">
        <v>2630</v>
      </c>
      <c r="G174" t="s">
        <v>2631</v>
      </c>
      <c r="J174" t="s">
        <v>2632</v>
      </c>
      <c r="K174" t="s">
        <v>2633</v>
      </c>
      <c r="W174" t="s">
        <v>2634</v>
      </c>
      <c r="AN174" t="s">
        <v>2635</v>
      </c>
      <c r="AO174" t="s">
        <v>2636</v>
      </c>
      <c r="AS174" s="1">
        <v>42370</v>
      </c>
      <c r="AT174">
        <v>2017</v>
      </c>
      <c r="AU174">
        <v>22</v>
      </c>
      <c r="AV174">
        <v>1</v>
      </c>
      <c r="BA174">
        <v>2</v>
      </c>
      <c r="BB174">
        <v>7</v>
      </c>
      <c r="BD174" t="s">
        <v>2637</v>
      </c>
      <c r="BK174" t="s">
        <v>2638</v>
      </c>
      <c r="BW174" t="s">
        <v>13424</v>
      </c>
      <c r="BX174" t="s">
        <v>13426</v>
      </c>
      <c r="BY174" t="s">
        <v>13985</v>
      </c>
      <c r="BZ174" t="s">
        <v>13427</v>
      </c>
      <c r="CA174" t="s">
        <v>13985</v>
      </c>
      <c r="CB174">
        <v>0</v>
      </c>
      <c r="CC174" t="s">
        <v>13985</v>
      </c>
      <c r="CD174" t="s">
        <v>13985</v>
      </c>
    </row>
    <row r="175" spans="1:82" hidden="1">
      <c r="A175" t="s">
        <v>13477</v>
      </c>
      <c r="B175" t="s">
        <v>67</v>
      </c>
      <c r="C175" t="s">
        <v>13586</v>
      </c>
      <c r="J175" t="s">
        <v>13587</v>
      </c>
      <c r="K175" t="s">
        <v>13487</v>
      </c>
      <c r="AN175" t="s">
        <v>13488</v>
      </c>
      <c r="AS175">
        <v>3</v>
      </c>
      <c r="AT175">
        <v>2013</v>
      </c>
      <c r="AU175">
        <v>34</v>
      </c>
      <c r="AV175">
        <v>1</v>
      </c>
      <c r="BA175">
        <v>74</v>
      </c>
      <c r="BB175">
        <v>80</v>
      </c>
      <c r="BK175" t="s">
        <v>13588</v>
      </c>
      <c r="BM175" t="s">
        <v>13483</v>
      </c>
      <c r="BQ175" t="s">
        <v>13589</v>
      </c>
      <c r="BW175" t="s">
        <v>13428</v>
      </c>
    </row>
    <row r="176" spans="1:82" hidden="1">
      <c r="A176" t="s">
        <v>13850</v>
      </c>
      <c r="B176" t="s">
        <v>67</v>
      </c>
      <c r="C176" t="s">
        <v>336</v>
      </c>
      <c r="G176" t="s">
        <v>337</v>
      </c>
      <c r="J176" t="s">
        <v>338</v>
      </c>
      <c r="K176" t="s">
        <v>339</v>
      </c>
      <c r="W176" t="s">
        <v>340</v>
      </c>
      <c r="AN176" t="s">
        <v>341</v>
      </c>
      <c r="AO176" t="s">
        <v>342</v>
      </c>
      <c r="AS176" s="1">
        <v>37500</v>
      </c>
      <c r="AT176">
        <v>2019</v>
      </c>
      <c r="AU176">
        <v>54</v>
      </c>
      <c r="AV176">
        <v>3</v>
      </c>
      <c r="BA176">
        <v>157</v>
      </c>
      <c r="BB176">
        <v>162</v>
      </c>
      <c r="BD176" t="s">
        <v>343</v>
      </c>
      <c r="BF176" s="1">
        <v>43678</v>
      </c>
      <c r="BK176" t="s">
        <v>344</v>
      </c>
      <c r="BW176" t="s">
        <v>13424</v>
      </c>
      <c r="BX176" t="s">
        <v>13425</v>
      </c>
    </row>
    <row r="177" spans="1:82" hidden="1">
      <c r="A177" t="s">
        <v>13850</v>
      </c>
      <c r="B177" t="s">
        <v>67</v>
      </c>
      <c r="C177" t="s">
        <v>5744</v>
      </c>
      <c r="G177" t="s">
        <v>5745</v>
      </c>
      <c r="J177" t="s">
        <v>5746</v>
      </c>
      <c r="K177" t="s">
        <v>303</v>
      </c>
      <c r="W177" t="s">
        <v>5747</v>
      </c>
      <c r="AB177" t="s">
        <v>5748</v>
      </c>
      <c r="AN177" t="s">
        <v>305</v>
      </c>
      <c r="AS177" t="s">
        <v>1978</v>
      </c>
      <c r="AT177">
        <v>2012</v>
      </c>
      <c r="AU177">
        <v>52</v>
      </c>
      <c r="AV177">
        <v>6</v>
      </c>
      <c r="BA177">
        <v>2507</v>
      </c>
      <c r="BB177">
        <v>2516</v>
      </c>
      <c r="BD177" t="s">
        <v>5749</v>
      </c>
      <c r="BK177" t="s">
        <v>5750</v>
      </c>
      <c r="BW177" t="s">
        <v>13428</v>
      </c>
      <c r="BX177" t="s">
        <v>13985</v>
      </c>
      <c r="BY177" t="s">
        <v>13985</v>
      </c>
      <c r="BZ177" t="s">
        <v>13985</v>
      </c>
      <c r="CA177" t="s">
        <v>13985</v>
      </c>
      <c r="CB177" t="s">
        <v>13985</v>
      </c>
      <c r="CC177" t="s">
        <v>13985</v>
      </c>
      <c r="CD177" t="s">
        <v>13985</v>
      </c>
    </row>
    <row r="178" spans="1:82" hidden="1">
      <c r="A178" t="s">
        <v>13850</v>
      </c>
      <c r="B178" t="s">
        <v>67</v>
      </c>
      <c r="C178" t="s">
        <v>9369</v>
      </c>
      <c r="G178" t="s">
        <v>9369</v>
      </c>
      <c r="J178" t="s">
        <v>9370</v>
      </c>
      <c r="K178" t="s">
        <v>890</v>
      </c>
      <c r="P178" t="s">
        <v>9371</v>
      </c>
      <c r="Q178" t="s">
        <v>9372</v>
      </c>
      <c r="R178" t="s">
        <v>9373</v>
      </c>
      <c r="S178" t="s">
        <v>9374</v>
      </c>
      <c r="W178" t="s">
        <v>9375</v>
      </c>
      <c r="AN178" t="s">
        <v>892</v>
      </c>
      <c r="AS178" t="s">
        <v>84</v>
      </c>
      <c r="AT178">
        <v>2005</v>
      </c>
      <c r="AU178">
        <v>40</v>
      </c>
      <c r="AV178">
        <v>7</v>
      </c>
      <c r="BA178">
        <v>1947</v>
      </c>
      <c r="BB178">
        <v>1949</v>
      </c>
      <c r="BD178" t="s">
        <v>9376</v>
      </c>
      <c r="BK178" t="s">
        <v>9377</v>
      </c>
      <c r="BW178" t="s">
        <v>13428</v>
      </c>
      <c r="BX178" t="s">
        <v>13985</v>
      </c>
      <c r="BY178" t="s">
        <v>13985</v>
      </c>
      <c r="BZ178" t="s">
        <v>13985</v>
      </c>
      <c r="CA178" t="s">
        <v>13985</v>
      </c>
      <c r="CB178" t="s">
        <v>13985</v>
      </c>
      <c r="CC178" t="s">
        <v>13985</v>
      </c>
      <c r="CD178" t="s">
        <v>13985</v>
      </c>
    </row>
    <row r="179" spans="1:82" hidden="1">
      <c r="A179" t="s">
        <v>13850</v>
      </c>
      <c r="B179" t="s">
        <v>67</v>
      </c>
      <c r="C179" t="s">
        <v>12057</v>
      </c>
      <c r="G179" t="s">
        <v>12057</v>
      </c>
      <c r="J179" t="s">
        <v>12058</v>
      </c>
      <c r="K179" t="s">
        <v>1871</v>
      </c>
      <c r="W179" t="s">
        <v>12059</v>
      </c>
      <c r="AN179" t="s">
        <v>1873</v>
      </c>
      <c r="AO179" t="s">
        <v>1874</v>
      </c>
      <c r="AT179">
        <v>1996</v>
      </c>
      <c r="AU179">
        <v>92</v>
      </c>
      <c r="AV179" s="2">
        <v>43497</v>
      </c>
      <c r="BA179">
        <v>235</v>
      </c>
      <c r="BB179">
        <v>239</v>
      </c>
      <c r="BD179" t="s">
        <v>12060</v>
      </c>
      <c r="BK179" t="s">
        <v>12061</v>
      </c>
      <c r="BW179" t="s">
        <v>13429</v>
      </c>
      <c r="BX179" t="s">
        <v>13985</v>
      </c>
      <c r="BY179" t="s">
        <v>13985</v>
      </c>
      <c r="BZ179" t="s">
        <v>13429</v>
      </c>
      <c r="CA179" t="s">
        <v>13985</v>
      </c>
      <c r="CB179" t="s">
        <v>13985</v>
      </c>
      <c r="CC179" t="s">
        <v>13985</v>
      </c>
      <c r="CD179" t="s">
        <v>13985</v>
      </c>
    </row>
    <row r="180" spans="1:82" hidden="1">
      <c r="A180" t="s">
        <v>13850</v>
      </c>
      <c r="B180" t="s">
        <v>67</v>
      </c>
      <c r="C180" t="s">
        <v>3099</v>
      </c>
      <c r="G180" t="s">
        <v>3100</v>
      </c>
      <c r="J180" t="s">
        <v>3101</v>
      </c>
      <c r="K180" t="s">
        <v>3102</v>
      </c>
      <c r="W180" t="s">
        <v>3103</v>
      </c>
      <c r="AA180" t="s">
        <v>3104</v>
      </c>
      <c r="AB180" t="s">
        <v>3105</v>
      </c>
      <c r="AN180" t="s">
        <v>3106</v>
      </c>
      <c r="AO180" t="s">
        <v>3107</v>
      </c>
      <c r="AS180" t="s">
        <v>352</v>
      </c>
      <c r="AT180">
        <v>2016</v>
      </c>
      <c r="AU180">
        <v>51</v>
      </c>
      <c r="AV180">
        <v>2</v>
      </c>
      <c r="BA180">
        <v>241</v>
      </c>
      <c r="BB180">
        <v>253</v>
      </c>
      <c r="BD180" t="s">
        <v>3108</v>
      </c>
      <c r="BK180" t="s">
        <v>3109</v>
      </c>
      <c r="BW180" t="s">
        <v>13424</v>
      </c>
      <c r="BX180" t="s">
        <v>13425</v>
      </c>
      <c r="BY180" t="s">
        <v>13985</v>
      </c>
      <c r="BZ180" t="s">
        <v>13985</v>
      </c>
      <c r="CA180" t="s">
        <v>13985</v>
      </c>
      <c r="CB180" t="s">
        <v>13985</v>
      </c>
      <c r="CC180" t="s">
        <v>13985</v>
      </c>
      <c r="CD180" t="s">
        <v>13985</v>
      </c>
    </row>
    <row r="181" spans="1:82" hidden="1">
      <c r="A181" t="s">
        <v>13477</v>
      </c>
      <c r="B181" t="s">
        <v>67</v>
      </c>
      <c r="C181" t="s">
        <v>13522</v>
      </c>
      <c r="J181" t="s">
        <v>3101</v>
      </c>
      <c r="K181" t="s">
        <v>13523</v>
      </c>
      <c r="AA181" t="s">
        <v>3104</v>
      </c>
      <c r="AB181" t="s">
        <v>13524</v>
      </c>
      <c r="AN181" t="s">
        <v>3107</v>
      </c>
      <c r="AS181">
        <v>8</v>
      </c>
      <c r="AT181">
        <v>2016</v>
      </c>
      <c r="AU181">
        <v>51</v>
      </c>
      <c r="AV181">
        <v>2</v>
      </c>
      <c r="BA181">
        <v>241</v>
      </c>
      <c r="BB181">
        <v>253</v>
      </c>
      <c r="BK181" t="s">
        <v>13525</v>
      </c>
      <c r="BM181" t="s">
        <v>13483</v>
      </c>
      <c r="BQ181" t="s">
        <v>13526</v>
      </c>
      <c r="BW181" t="s">
        <v>13424</v>
      </c>
      <c r="BX181" t="s">
        <v>13425</v>
      </c>
      <c r="BY181" t="s">
        <v>13985</v>
      </c>
      <c r="BZ181" t="s">
        <v>13985</v>
      </c>
      <c r="CA181" t="s">
        <v>13985</v>
      </c>
      <c r="CB181" t="s">
        <v>13985</v>
      </c>
      <c r="CC181" t="s">
        <v>13985</v>
      </c>
      <c r="CD181" t="s">
        <v>13985</v>
      </c>
    </row>
    <row r="182" spans="1:82" hidden="1">
      <c r="A182" t="s">
        <v>13850</v>
      </c>
      <c r="B182" t="s">
        <v>67</v>
      </c>
      <c r="C182" t="s">
        <v>9015</v>
      </c>
      <c r="G182" t="s">
        <v>9016</v>
      </c>
      <c r="J182" t="s">
        <v>9017</v>
      </c>
      <c r="K182" t="s">
        <v>9018</v>
      </c>
      <c r="W182" t="s">
        <v>9019</v>
      </c>
      <c r="AN182" t="s">
        <v>9020</v>
      </c>
      <c r="AO182" t="s">
        <v>9021</v>
      </c>
      <c r="AS182" t="s">
        <v>297</v>
      </c>
      <c r="AT182">
        <v>2006</v>
      </c>
      <c r="AU182">
        <v>114</v>
      </c>
      <c r="AV182">
        <v>3</v>
      </c>
      <c r="BA182">
        <v>216</v>
      </c>
      <c r="BB182">
        <v>218</v>
      </c>
      <c r="BD182" t="s">
        <v>9022</v>
      </c>
      <c r="BK182" t="s">
        <v>9023</v>
      </c>
      <c r="BL182">
        <v>16889593</v>
      </c>
      <c r="BW182" t="s">
        <v>13424</v>
      </c>
      <c r="BX182" t="s">
        <v>13425</v>
      </c>
      <c r="BY182" t="s">
        <v>13985</v>
      </c>
      <c r="BZ182" t="s">
        <v>13985</v>
      </c>
      <c r="CA182" t="s">
        <v>13985</v>
      </c>
      <c r="CB182" t="s">
        <v>13985</v>
      </c>
      <c r="CC182" t="s">
        <v>13985</v>
      </c>
      <c r="CD182" t="s">
        <v>13985</v>
      </c>
    </row>
    <row r="183" spans="1:82" hidden="1">
      <c r="A183" t="s">
        <v>13850</v>
      </c>
      <c r="B183" t="s">
        <v>67</v>
      </c>
      <c r="C183" t="s">
        <v>3157</v>
      </c>
      <c r="G183" t="s">
        <v>3158</v>
      </c>
      <c r="J183" t="s">
        <v>3159</v>
      </c>
      <c r="K183" t="s">
        <v>831</v>
      </c>
      <c r="W183" t="s">
        <v>3160</v>
      </c>
      <c r="AA183" t="s">
        <v>3161</v>
      </c>
      <c r="AB183" t="s">
        <v>3162</v>
      </c>
      <c r="AN183" t="s">
        <v>835</v>
      </c>
      <c r="AS183" t="s">
        <v>472</v>
      </c>
      <c r="AT183">
        <v>2016</v>
      </c>
      <c r="AU183">
        <v>6</v>
      </c>
      <c r="AV183">
        <v>13</v>
      </c>
      <c r="BA183">
        <v>4565</v>
      </c>
      <c r="BB183">
        <v>4581</v>
      </c>
      <c r="BD183" t="s">
        <v>3163</v>
      </c>
      <c r="BK183" t="s">
        <v>3164</v>
      </c>
      <c r="BL183">
        <v>27386097</v>
      </c>
      <c r="BW183" t="s">
        <v>13428</v>
      </c>
      <c r="BX183" t="s">
        <v>13985</v>
      </c>
      <c r="BY183" t="s">
        <v>13985</v>
      </c>
      <c r="BZ183" t="s">
        <v>13985</v>
      </c>
      <c r="CA183" t="s">
        <v>13985</v>
      </c>
      <c r="CB183" t="s">
        <v>13985</v>
      </c>
      <c r="CC183" t="s">
        <v>13985</v>
      </c>
      <c r="CD183" t="s">
        <v>13985</v>
      </c>
    </row>
    <row r="184" spans="1:82" hidden="1">
      <c r="A184" t="s">
        <v>13850</v>
      </c>
      <c r="B184" t="s">
        <v>67</v>
      </c>
      <c r="C184" t="s">
        <v>10232</v>
      </c>
      <c r="G184" t="s">
        <v>10232</v>
      </c>
      <c r="J184" t="s">
        <v>10233</v>
      </c>
      <c r="K184" t="s">
        <v>9823</v>
      </c>
      <c r="W184" t="s">
        <v>10234</v>
      </c>
      <c r="AN184" t="s">
        <v>9825</v>
      </c>
      <c r="AO184" t="s">
        <v>9826</v>
      </c>
      <c r="AS184" t="s">
        <v>1023</v>
      </c>
      <c r="AT184">
        <v>2003</v>
      </c>
      <c r="AU184">
        <v>72</v>
      </c>
      <c r="AV184">
        <v>1</v>
      </c>
      <c r="BA184">
        <v>69</v>
      </c>
      <c r="BB184">
        <v>74</v>
      </c>
      <c r="BK184" t="s">
        <v>10235</v>
      </c>
      <c r="BW184" t="s">
        <v>13428</v>
      </c>
      <c r="BX184" t="s">
        <v>13985</v>
      </c>
      <c r="BY184" t="s">
        <v>13985</v>
      </c>
      <c r="BZ184" t="s">
        <v>13985</v>
      </c>
      <c r="CA184" t="s">
        <v>13985</v>
      </c>
      <c r="CB184" t="s">
        <v>13985</v>
      </c>
      <c r="CC184" t="s">
        <v>13985</v>
      </c>
      <c r="CD184" t="s">
        <v>13985</v>
      </c>
    </row>
    <row r="185" spans="1:82" hidden="1">
      <c r="A185" t="s">
        <v>13850</v>
      </c>
      <c r="B185" t="s">
        <v>67</v>
      </c>
      <c r="C185" t="s">
        <v>12272</v>
      </c>
      <c r="G185" t="s">
        <v>12272</v>
      </c>
      <c r="J185" t="s">
        <v>12273</v>
      </c>
      <c r="K185" t="s">
        <v>12274</v>
      </c>
      <c r="W185" t="s">
        <v>12275</v>
      </c>
      <c r="AN185" t="s">
        <v>12276</v>
      </c>
      <c r="AS185" t="s">
        <v>730</v>
      </c>
      <c r="AT185">
        <v>1995</v>
      </c>
      <c r="AU185">
        <v>11</v>
      </c>
      <c r="AV185">
        <v>2</v>
      </c>
      <c r="BA185">
        <v>133</v>
      </c>
      <c r="BB185">
        <v>139</v>
      </c>
      <c r="BK185" t="s">
        <v>12277</v>
      </c>
      <c r="BL185">
        <v>7620984</v>
      </c>
      <c r="BW185" t="s">
        <v>13429</v>
      </c>
      <c r="BX185" t="s">
        <v>13985</v>
      </c>
      <c r="BY185" t="s">
        <v>13985</v>
      </c>
      <c r="BZ185" t="s">
        <v>13429</v>
      </c>
      <c r="CA185" t="s">
        <v>13985</v>
      </c>
      <c r="CB185" t="s">
        <v>13985</v>
      </c>
      <c r="CC185" t="s">
        <v>13985</v>
      </c>
      <c r="CD185" t="s">
        <v>13985</v>
      </c>
    </row>
    <row r="186" spans="1:82" hidden="1">
      <c r="A186" t="s">
        <v>13850</v>
      </c>
      <c r="B186" t="s">
        <v>67</v>
      </c>
      <c r="C186" t="s">
        <v>11760</v>
      </c>
      <c r="G186" t="s">
        <v>11760</v>
      </c>
      <c r="J186" t="s">
        <v>11761</v>
      </c>
      <c r="K186" t="s">
        <v>160</v>
      </c>
      <c r="W186" t="s">
        <v>11762</v>
      </c>
      <c r="AA186" t="s">
        <v>11763</v>
      </c>
      <c r="AB186" t="s">
        <v>11764</v>
      </c>
      <c r="AN186" t="s">
        <v>162</v>
      </c>
      <c r="AS186" t="s">
        <v>815</v>
      </c>
      <c r="AT186">
        <v>1997</v>
      </c>
      <c r="AU186">
        <v>22</v>
      </c>
      <c r="AV186">
        <v>1</v>
      </c>
      <c r="BA186">
        <v>20</v>
      </c>
      <c r="BB186">
        <v>28</v>
      </c>
      <c r="BK186" t="s">
        <v>11765</v>
      </c>
      <c r="BW186" t="s">
        <v>13424</v>
      </c>
      <c r="BX186" t="s">
        <v>13426</v>
      </c>
      <c r="BY186" t="s">
        <v>13985</v>
      </c>
      <c r="BZ186" t="s">
        <v>13427</v>
      </c>
      <c r="CA186" t="s">
        <v>13985</v>
      </c>
      <c r="CB186">
        <v>2</v>
      </c>
      <c r="CC186" t="s">
        <v>13985</v>
      </c>
      <c r="CD186" t="s">
        <v>13985</v>
      </c>
    </row>
    <row r="187" spans="1:82" hidden="1">
      <c r="A187" t="s">
        <v>13850</v>
      </c>
      <c r="B187" t="s">
        <v>67</v>
      </c>
      <c r="C187" t="s">
        <v>8075</v>
      </c>
      <c r="G187" t="s">
        <v>8076</v>
      </c>
      <c r="J187" t="s">
        <v>8077</v>
      </c>
      <c r="K187" t="s">
        <v>1192</v>
      </c>
      <c r="W187" t="s">
        <v>8078</v>
      </c>
      <c r="AA187" t="s">
        <v>8079</v>
      </c>
      <c r="AB187" t="s">
        <v>8080</v>
      </c>
      <c r="AN187" t="s">
        <v>1194</v>
      </c>
      <c r="AO187" t="s">
        <v>1195</v>
      </c>
      <c r="AS187" t="s">
        <v>154</v>
      </c>
      <c r="AT187">
        <v>2008</v>
      </c>
      <c r="AU187">
        <v>14</v>
      </c>
      <c r="AV187">
        <v>11</v>
      </c>
      <c r="BA187">
        <v>2516</v>
      </c>
      <c r="BB187">
        <v>2522</v>
      </c>
      <c r="BD187" t="s">
        <v>8081</v>
      </c>
      <c r="BK187" t="s">
        <v>8082</v>
      </c>
      <c r="BW187" t="s">
        <v>13424</v>
      </c>
      <c r="BX187" t="s">
        <v>13425</v>
      </c>
      <c r="BY187" t="s">
        <v>13985</v>
      </c>
      <c r="BZ187" t="s">
        <v>13985</v>
      </c>
      <c r="CA187" t="s">
        <v>13985</v>
      </c>
      <c r="CB187" t="s">
        <v>13985</v>
      </c>
      <c r="CC187" t="s">
        <v>13985</v>
      </c>
      <c r="CD187" t="s">
        <v>13985</v>
      </c>
    </row>
    <row r="188" spans="1:82" hidden="1">
      <c r="A188" t="s">
        <v>13850</v>
      </c>
      <c r="B188" t="s">
        <v>67</v>
      </c>
      <c r="C188" t="s">
        <v>6511</v>
      </c>
      <c r="G188" t="s">
        <v>6512</v>
      </c>
      <c r="J188" t="s">
        <v>6513</v>
      </c>
      <c r="K188" t="s">
        <v>258</v>
      </c>
      <c r="W188" t="s">
        <v>6514</v>
      </c>
      <c r="AN188" t="s">
        <v>261</v>
      </c>
      <c r="AS188" t="s">
        <v>352</v>
      </c>
      <c r="AT188">
        <v>2011</v>
      </c>
      <c r="AU188">
        <v>26</v>
      </c>
      <c r="AV188">
        <v>4</v>
      </c>
      <c r="BA188">
        <v>345</v>
      </c>
      <c r="BB188">
        <v>352</v>
      </c>
      <c r="BD188" t="s">
        <v>6515</v>
      </c>
      <c r="BK188" t="s">
        <v>6516</v>
      </c>
      <c r="BL188">
        <v>21775293</v>
      </c>
      <c r="BW188" t="s">
        <v>13424</v>
      </c>
      <c r="BX188" t="s">
        <v>13425</v>
      </c>
      <c r="BY188" t="s">
        <v>13985</v>
      </c>
      <c r="BZ188" t="s">
        <v>13985</v>
      </c>
      <c r="CA188" t="s">
        <v>13985</v>
      </c>
      <c r="CB188" t="s">
        <v>13985</v>
      </c>
      <c r="CC188" t="s">
        <v>13985</v>
      </c>
      <c r="CD188" t="s">
        <v>13985</v>
      </c>
    </row>
    <row r="189" spans="1:82" hidden="1">
      <c r="A189" t="s">
        <v>13850</v>
      </c>
      <c r="B189" t="s">
        <v>67</v>
      </c>
      <c r="C189" t="s">
        <v>11093</v>
      </c>
      <c r="G189" t="s">
        <v>11093</v>
      </c>
      <c r="J189" t="s">
        <v>11094</v>
      </c>
      <c r="K189" t="s">
        <v>10305</v>
      </c>
      <c r="W189" t="s">
        <v>11095</v>
      </c>
      <c r="AN189" t="s">
        <v>10307</v>
      </c>
      <c r="AS189" t="s">
        <v>352</v>
      </c>
      <c r="AT189">
        <v>1999</v>
      </c>
      <c r="AU189">
        <v>87</v>
      </c>
      <c r="AV189">
        <v>4</v>
      </c>
      <c r="BA189">
        <v>697</v>
      </c>
      <c r="BB189">
        <v>712</v>
      </c>
      <c r="BD189" t="s">
        <v>11096</v>
      </c>
      <c r="BK189" t="s">
        <v>11097</v>
      </c>
      <c r="BW189" t="s">
        <v>13428</v>
      </c>
      <c r="BX189" t="s">
        <v>13985</v>
      </c>
      <c r="BY189" t="s">
        <v>13985</v>
      </c>
      <c r="BZ189" t="s">
        <v>13985</v>
      </c>
      <c r="CA189" t="s">
        <v>13985</v>
      </c>
      <c r="CB189" t="s">
        <v>13985</v>
      </c>
      <c r="CC189" t="s">
        <v>13985</v>
      </c>
      <c r="CD189" t="s">
        <v>13985</v>
      </c>
    </row>
    <row r="190" spans="1:82" hidden="1">
      <c r="A190" t="s">
        <v>13784</v>
      </c>
      <c r="B190" t="s">
        <v>67</v>
      </c>
      <c r="C190" t="s">
        <v>13871</v>
      </c>
      <c r="J190" t="s">
        <v>13872</v>
      </c>
      <c r="K190" t="s">
        <v>13873</v>
      </c>
      <c r="AA190" t="s">
        <v>13874</v>
      </c>
      <c r="AB190" t="s">
        <v>13875</v>
      </c>
      <c r="AG190">
        <v>0</v>
      </c>
      <c r="AH190">
        <v>0</v>
      </c>
      <c r="AN190" t="s">
        <v>13876</v>
      </c>
      <c r="AT190">
        <v>2013</v>
      </c>
      <c r="AU190">
        <v>58</v>
      </c>
      <c r="AV190">
        <v>4</v>
      </c>
      <c r="BA190">
        <v>710</v>
      </c>
      <c r="BB190">
        <v>725</v>
      </c>
      <c r="BK190" t="s">
        <v>13877</v>
      </c>
      <c r="BT190" t="s">
        <v>13878</v>
      </c>
      <c r="BU190" t="s">
        <v>13879</v>
      </c>
      <c r="BV190" t="s">
        <v>13880</v>
      </c>
      <c r="BW190" t="s">
        <v>13424</v>
      </c>
      <c r="BY190" t="s">
        <v>13427</v>
      </c>
    </row>
    <row r="191" spans="1:82" hidden="1">
      <c r="A191" t="s">
        <v>13850</v>
      </c>
      <c r="B191" t="s">
        <v>67</v>
      </c>
      <c r="C191" t="s">
        <v>2197</v>
      </c>
      <c r="G191" t="s">
        <v>2198</v>
      </c>
      <c r="J191" t="s">
        <v>2199</v>
      </c>
      <c r="K191" t="s">
        <v>2200</v>
      </c>
      <c r="W191" t="s">
        <v>2201</v>
      </c>
      <c r="AA191" t="s">
        <v>2202</v>
      </c>
      <c r="AB191" t="s">
        <v>2203</v>
      </c>
      <c r="AN191" t="s">
        <v>2204</v>
      </c>
      <c r="AS191" s="1">
        <v>41821</v>
      </c>
      <c r="AT191">
        <v>2017</v>
      </c>
      <c r="AU191">
        <v>17</v>
      </c>
      <c r="BC191">
        <v>167</v>
      </c>
      <c r="BD191" t="s">
        <v>2205</v>
      </c>
      <c r="BK191" t="s">
        <v>2206</v>
      </c>
      <c r="BL191">
        <v>28709398</v>
      </c>
      <c r="BW191" t="s">
        <v>13424</v>
      </c>
      <c r="BX191" t="s">
        <v>13426</v>
      </c>
      <c r="BY191" t="s">
        <v>13985</v>
      </c>
      <c r="BZ191" t="s">
        <v>13427</v>
      </c>
      <c r="CA191" t="s">
        <v>13985</v>
      </c>
      <c r="CB191">
        <v>0</v>
      </c>
      <c r="CC191" t="s">
        <v>13985</v>
      </c>
      <c r="CD191" t="s">
        <v>13985</v>
      </c>
    </row>
    <row r="192" spans="1:82" hidden="1">
      <c r="A192" t="s">
        <v>13850</v>
      </c>
      <c r="B192" t="s">
        <v>67</v>
      </c>
      <c r="C192" t="s">
        <v>10063</v>
      </c>
      <c r="G192" t="s">
        <v>10063</v>
      </c>
      <c r="J192" t="s">
        <v>10064</v>
      </c>
      <c r="K192" t="s">
        <v>6441</v>
      </c>
      <c r="W192" t="s">
        <v>10065</v>
      </c>
      <c r="AA192" t="s">
        <v>10066</v>
      </c>
      <c r="AB192" t="s">
        <v>10067</v>
      </c>
      <c r="AN192" t="s">
        <v>6445</v>
      </c>
      <c r="AS192" s="1">
        <v>37803</v>
      </c>
      <c r="AT192">
        <v>2003</v>
      </c>
      <c r="AU192">
        <v>424</v>
      </c>
      <c r="AV192">
        <v>6944</v>
      </c>
      <c r="BA192">
        <v>60</v>
      </c>
      <c r="BB192">
        <v>62</v>
      </c>
      <c r="BD192" t="s">
        <v>10068</v>
      </c>
      <c r="BK192" t="s">
        <v>10069</v>
      </c>
      <c r="BL192">
        <v>12840757</v>
      </c>
      <c r="BW192" t="s">
        <v>13428</v>
      </c>
      <c r="BX192" t="s">
        <v>13985</v>
      </c>
      <c r="BY192" t="s">
        <v>13985</v>
      </c>
      <c r="BZ192" t="s">
        <v>13985</v>
      </c>
      <c r="CA192" t="s">
        <v>13985</v>
      </c>
      <c r="CB192" t="s">
        <v>13985</v>
      </c>
      <c r="CC192" t="s">
        <v>13985</v>
      </c>
      <c r="CD192" t="s">
        <v>13985</v>
      </c>
    </row>
    <row r="193" spans="1:82" hidden="1">
      <c r="A193" t="s">
        <v>13477</v>
      </c>
      <c r="B193" t="s">
        <v>67</v>
      </c>
      <c r="C193" t="s">
        <v>13590</v>
      </c>
      <c r="J193" t="s">
        <v>13591</v>
      </c>
      <c r="K193" t="s">
        <v>13592</v>
      </c>
      <c r="AN193" t="s">
        <v>13593</v>
      </c>
      <c r="AS193">
        <v>12</v>
      </c>
      <c r="AT193">
        <v>2012</v>
      </c>
      <c r="AV193">
        <v>35</v>
      </c>
      <c r="BA193">
        <v>266</v>
      </c>
      <c r="BB193">
        <v>281</v>
      </c>
      <c r="BK193" t="s">
        <v>13594</v>
      </c>
      <c r="BM193" t="s">
        <v>13483</v>
      </c>
      <c r="BQ193" t="s">
        <v>13595</v>
      </c>
      <c r="BW193" t="s">
        <v>13428</v>
      </c>
    </row>
    <row r="194" spans="1:82" hidden="1">
      <c r="A194" t="s">
        <v>13850</v>
      </c>
      <c r="B194" t="s">
        <v>67</v>
      </c>
      <c r="C194" t="s">
        <v>2779</v>
      </c>
      <c r="G194" t="s">
        <v>2780</v>
      </c>
      <c r="J194" t="s">
        <v>2781</v>
      </c>
      <c r="K194" t="s">
        <v>2782</v>
      </c>
      <c r="W194" t="s">
        <v>2783</v>
      </c>
      <c r="AB194" t="s">
        <v>2784</v>
      </c>
      <c r="AN194" t="s">
        <v>2785</v>
      </c>
      <c r="AO194" t="s">
        <v>2786</v>
      </c>
      <c r="AS194" t="s">
        <v>1023</v>
      </c>
      <c r="AT194">
        <v>2017</v>
      </c>
      <c r="AU194">
        <v>40</v>
      </c>
      <c r="AV194">
        <v>1</v>
      </c>
      <c r="BA194">
        <v>65</v>
      </c>
      <c r="BB194">
        <v>71</v>
      </c>
      <c r="BD194" t="s">
        <v>2787</v>
      </c>
      <c r="BK194" t="s">
        <v>2788</v>
      </c>
      <c r="BL194">
        <v>27260260</v>
      </c>
      <c r="BW194" t="s">
        <v>13424</v>
      </c>
      <c r="BX194" t="s">
        <v>13425</v>
      </c>
      <c r="BY194" t="s">
        <v>13985</v>
      </c>
      <c r="BZ194" t="s">
        <v>13985</v>
      </c>
      <c r="CA194" t="s">
        <v>13985</v>
      </c>
      <c r="CB194" t="s">
        <v>13985</v>
      </c>
      <c r="CC194" t="s">
        <v>13985</v>
      </c>
      <c r="CD194" t="s">
        <v>13985</v>
      </c>
    </row>
    <row r="195" spans="1:82" hidden="1">
      <c r="A195" t="s">
        <v>13850</v>
      </c>
      <c r="B195" t="s">
        <v>67</v>
      </c>
      <c r="C195" t="s">
        <v>7781</v>
      </c>
      <c r="G195" t="s">
        <v>7782</v>
      </c>
      <c r="J195" t="s">
        <v>7783</v>
      </c>
      <c r="K195" t="s">
        <v>6008</v>
      </c>
      <c r="W195" t="s">
        <v>7784</v>
      </c>
      <c r="AN195" t="s">
        <v>6012</v>
      </c>
      <c r="AO195" t="s">
        <v>6013</v>
      </c>
      <c r="AS195" t="s">
        <v>815</v>
      </c>
      <c r="AT195">
        <v>2009</v>
      </c>
      <c r="AU195">
        <v>29</v>
      </c>
      <c r="AV195" s="2">
        <v>43526</v>
      </c>
      <c r="BA195">
        <v>316</v>
      </c>
      <c r="BB195">
        <v>319</v>
      </c>
      <c r="BD195" t="s">
        <v>7785</v>
      </c>
      <c r="BK195" t="s">
        <v>7786</v>
      </c>
      <c r="BW195" t="s">
        <v>13428</v>
      </c>
      <c r="BX195" t="s">
        <v>13985</v>
      </c>
      <c r="BY195" t="s">
        <v>13985</v>
      </c>
      <c r="BZ195" t="s">
        <v>13985</v>
      </c>
      <c r="CA195" t="s">
        <v>13985</v>
      </c>
      <c r="CB195" t="s">
        <v>13985</v>
      </c>
      <c r="CC195" t="s">
        <v>13985</v>
      </c>
      <c r="CD195" t="s">
        <v>13985</v>
      </c>
    </row>
    <row r="196" spans="1:82" hidden="1">
      <c r="A196" t="s">
        <v>13850</v>
      </c>
      <c r="B196" t="s">
        <v>67</v>
      </c>
      <c r="C196" t="s">
        <v>13199</v>
      </c>
      <c r="G196" t="s">
        <v>13199</v>
      </c>
      <c r="J196" t="s">
        <v>13200</v>
      </c>
      <c r="K196" t="s">
        <v>6403</v>
      </c>
      <c r="W196" t="s">
        <v>13201</v>
      </c>
      <c r="AA196" t="s">
        <v>13202</v>
      </c>
      <c r="AB196" t="s">
        <v>13203</v>
      </c>
      <c r="AN196" t="s">
        <v>6406</v>
      </c>
      <c r="AT196">
        <v>1991</v>
      </c>
      <c r="AU196">
        <v>185</v>
      </c>
      <c r="AV196">
        <v>4</v>
      </c>
      <c r="BA196">
        <v>487</v>
      </c>
      <c r="BB196">
        <v>493</v>
      </c>
      <c r="BK196" t="s">
        <v>13204</v>
      </c>
      <c r="BL196">
        <v>24186525</v>
      </c>
      <c r="BW196" t="s">
        <v>13428</v>
      </c>
      <c r="BX196" t="s">
        <v>13985</v>
      </c>
      <c r="BY196" t="s">
        <v>13985</v>
      </c>
      <c r="BZ196" t="s">
        <v>13985</v>
      </c>
      <c r="CA196" t="s">
        <v>13985</v>
      </c>
      <c r="CB196" t="s">
        <v>13985</v>
      </c>
      <c r="CC196" t="s">
        <v>13985</v>
      </c>
      <c r="CD196" t="s">
        <v>13985</v>
      </c>
    </row>
    <row r="197" spans="1:82" hidden="1">
      <c r="A197" t="s">
        <v>13850</v>
      </c>
      <c r="B197" t="s">
        <v>67</v>
      </c>
      <c r="C197" t="s">
        <v>10045</v>
      </c>
      <c r="G197" t="s">
        <v>10045</v>
      </c>
      <c r="J197" t="s">
        <v>10046</v>
      </c>
      <c r="K197" t="s">
        <v>358</v>
      </c>
      <c r="W197" t="s">
        <v>10047</v>
      </c>
      <c r="AA197" t="s">
        <v>10048</v>
      </c>
      <c r="AB197" t="s">
        <v>10049</v>
      </c>
      <c r="AN197" t="s">
        <v>360</v>
      </c>
      <c r="AO197" t="s">
        <v>361</v>
      </c>
      <c r="AS197" t="s">
        <v>242</v>
      </c>
      <c r="AT197">
        <v>2003</v>
      </c>
      <c r="AU197">
        <v>49</v>
      </c>
      <c r="AV197">
        <v>10</v>
      </c>
      <c r="BA197">
        <v>975</v>
      </c>
      <c r="BB197">
        <v>981</v>
      </c>
      <c r="BD197" t="s">
        <v>10050</v>
      </c>
      <c r="BK197" t="s">
        <v>10051</v>
      </c>
      <c r="BL197">
        <v>14511830</v>
      </c>
      <c r="BW197" t="s">
        <v>13424</v>
      </c>
      <c r="BX197" t="s">
        <v>13426</v>
      </c>
      <c r="BY197" t="s">
        <v>13985</v>
      </c>
      <c r="BZ197" t="s">
        <v>13427</v>
      </c>
      <c r="CA197">
        <v>1</v>
      </c>
      <c r="CB197" t="s">
        <v>13985</v>
      </c>
      <c r="CC197" t="s">
        <v>13985</v>
      </c>
      <c r="CD197" t="s">
        <v>13985</v>
      </c>
    </row>
    <row r="198" spans="1:82" hidden="1">
      <c r="A198" t="s">
        <v>13850</v>
      </c>
      <c r="B198" t="s">
        <v>67</v>
      </c>
      <c r="C198" t="s">
        <v>3680</v>
      </c>
      <c r="G198" t="s">
        <v>3681</v>
      </c>
      <c r="J198" t="s">
        <v>3682</v>
      </c>
      <c r="K198" t="s">
        <v>487</v>
      </c>
      <c r="W198" t="s">
        <v>3683</v>
      </c>
      <c r="AA198" t="s">
        <v>3684</v>
      </c>
      <c r="AB198" t="s">
        <v>3685</v>
      </c>
      <c r="AN198" t="s">
        <v>489</v>
      </c>
      <c r="AO198" t="s">
        <v>490</v>
      </c>
      <c r="AS198" t="s">
        <v>154</v>
      </c>
      <c r="AT198">
        <v>2015</v>
      </c>
      <c r="AU198">
        <v>116</v>
      </c>
      <c r="AV198">
        <v>6</v>
      </c>
      <c r="AY198" t="s">
        <v>49</v>
      </c>
      <c r="BA198">
        <v>875</v>
      </c>
      <c r="BB198">
        <v>888</v>
      </c>
      <c r="BD198" t="s">
        <v>3686</v>
      </c>
      <c r="BK198" t="s">
        <v>3687</v>
      </c>
      <c r="BL198">
        <v>25968905</v>
      </c>
      <c r="BW198" t="s">
        <v>13428</v>
      </c>
      <c r="BX198" t="s">
        <v>13985</v>
      </c>
      <c r="BY198" t="s">
        <v>13985</v>
      </c>
      <c r="BZ198" t="s">
        <v>13985</v>
      </c>
      <c r="CA198" t="s">
        <v>13985</v>
      </c>
      <c r="CB198" t="s">
        <v>13985</v>
      </c>
      <c r="CC198" t="s">
        <v>13985</v>
      </c>
      <c r="CD198" t="s">
        <v>13985</v>
      </c>
    </row>
    <row r="199" spans="1:82" hidden="1">
      <c r="A199" t="s">
        <v>13850</v>
      </c>
      <c r="B199" t="s">
        <v>67</v>
      </c>
      <c r="C199" t="s">
        <v>2984</v>
      </c>
      <c r="G199" t="s">
        <v>2985</v>
      </c>
      <c r="J199" t="s">
        <v>3235</v>
      </c>
      <c r="K199" t="s">
        <v>2998</v>
      </c>
      <c r="W199" t="s">
        <v>3236</v>
      </c>
      <c r="AA199" t="s">
        <v>2720</v>
      </c>
      <c r="AB199" t="s">
        <v>2989</v>
      </c>
      <c r="AN199" t="s">
        <v>3001</v>
      </c>
      <c r="AO199" t="s">
        <v>3002</v>
      </c>
      <c r="AS199" t="s">
        <v>3237</v>
      </c>
      <c r="AT199">
        <v>2016</v>
      </c>
      <c r="AU199">
        <v>230</v>
      </c>
      <c r="BA199">
        <v>67</v>
      </c>
      <c r="BB199">
        <v>75</v>
      </c>
      <c r="BD199" t="s">
        <v>3238</v>
      </c>
      <c r="BK199" t="s">
        <v>3239</v>
      </c>
      <c r="BL199">
        <v>27038875</v>
      </c>
      <c r="BW199" t="s">
        <v>13424</v>
      </c>
      <c r="BX199" t="s">
        <v>13425</v>
      </c>
      <c r="BY199" t="s">
        <v>13985</v>
      </c>
      <c r="BZ199" t="s">
        <v>13985</v>
      </c>
      <c r="CA199" t="s">
        <v>13985</v>
      </c>
      <c r="CB199" t="s">
        <v>13985</v>
      </c>
      <c r="CC199" t="s">
        <v>13985</v>
      </c>
      <c r="CD199" t="s">
        <v>13985</v>
      </c>
    </row>
    <row r="200" spans="1:82">
      <c r="A200" t="s">
        <v>13850</v>
      </c>
      <c r="B200" t="s">
        <v>67</v>
      </c>
      <c r="C200" t="s">
        <v>11942</v>
      </c>
      <c r="G200" t="s">
        <v>11942</v>
      </c>
      <c r="J200" t="s">
        <v>11943</v>
      </c>
      <c r="K200" t="s">
        <v>6536</v>
      </c>
      <c r="W200" t="s">
        <v>11944</v>
      </c>
      <c r="AN200" t="s">
        <v>6540</v>
      </c>
      <c r="AS200" t="s">
        <v>521</v>
      </c>
      <c r="AT200">
        <v>1996</v>
      </c>
      <c r="AU200">
        <v>10</v>
      </c>
      <c r="AV200">
        <v>3</v>
      </c>
      <c r="BA200">
        <v>384</v>
      </c>
      <c r="BB200">
        <v>389</v>
      </c>
      <c r="BD200" t="s">
        <v>11945</v>
      </c>
      <c r="BK200" t="s">
        <v>11946</v>
      </c>
      <c r="BW200" t="s">
        <v>13424</v>
      </c>
      <c r="BX200" t="s">
        <v>13426</v>
      </c>
      <c r="BY200" t="s">
        <v>13985</v>
      </c>
      <c r="BZ200" t="s">
        <v>13427</v>
      </c>
      <c r="CA200">
        <v>7</v>
      </c>
      <c r="CB200">
        <v>5</v>
      </c>
      <c r="CC200" t="s">
        <v>13985</v>
      </c>
      <c r="CD200" t="s">
        <v>13433</v>
      </c>
    </row>
    <row r="201" spans="1:82" hidden="1">
      <c r="A201" t="s">
        <v>13850</v>
      </c>
      <c r="B201" t="s">
        <v>67</v>
      </c>
      <c r="C201" t="s">
        <v>10386</v>
      </c>
      <c r="G201" t="s">
        <v>10386</v>
      </c>
      <c r="J201" t="s">
        <v>10387</v>
      </c>
      <c r="K201" t="s">
        <v>10388</v>
      </c>
      <c r="W201" t="s">
        <v>10389</v>
      </c>
      <c r="AA201" t="s">
        <v>10390</v>
      </c>
      <c r="AB201" t="s">
        <v>10391</v>
      </c>
      <c r="AN201" t="s">
        <v>10392</v>
      </c>
      <c r="AS201" t="s">
        <v>730</v>
      </c>
      <c r="AT201">
        <v>2002</v>
      </c>
      <c r="AU201">
        <v>48</v>
      </c>
      <c r="AV201">
        <v>4</v>
      </c>
      <c r="BA201">
        <v>148</v>
      </c>
      <c r="BB201">
        <v>153</v>
      </c>
      <c r="BK201" t="s">
        <v>10393</v>
      </c>
      <c r="BW201" t="s">
        <v>13428</v>
      </c>
      <c r="BX201" t="s">
        <v>13985</v>
      </c>
      <c r="BY201" t="s">
        <v>13985</v>
      </c>
      <c r="BZ201" t="s">
        <v>13985</v>
      </c>
      <c r="CA201" t="s">
        <v>13985</v>
      </c>
      <c r="CB201" t="s">
        <v>13985</v>
      </c>
      <c r="CC201" t="s">
        <v>13985</v>
      </c>
      <c r="CD201" t="s">
        <v>13985</v>
      </c>
    </row>
    <row r="202" spans="1:82" hidden="1">
      <c r="A202" t="s">
        <v>13850</v>
      </c>
      <c r="B202" t="s">
        <v>67</v>
      </c>
      <c r="C202" t="s">
        <v>4829</v>
      </c>
      <c r="G202" t="s">
        <v>4830</v>
      </c>
      <c r="J202" t="s">
        <v>4831</v>
      </c>
      <c r="K202" t="s">
        <v>4409</v>
      </c>
      <c r="W202" t="s">
        <v>4832</v>
      </c>
      <c r="AA202" t="s">
        <v>4833</v>
      </c>
      <c r="AB202" t="s">
        <v>4834</v>
      </c>
      <c r="AN202" t="s">
        <v>4411</v>
      </c>
      <c r="AO202" t="s">
        <v>4412</v>
      </c>
      <c r="AS202" t="s">
        <v>472</v>
      </c>
      <c r="AT202">
        <v>2014</v>
      </c>
      <c r="AU202">
        <v>36</v>
      </c>
      <c r="AV202">
        <v>7</v>
      </c>
      <c r="BA202">
        <v>1771</v>
      </c>
      <c r="BB202">
        <v>1780</v>
      </c>
      <c r="BD202" t="s">
        <v>4835</v>
      </c>
      <c r="BK202" t="s">
        <v>4836</v>
      </c>
      <c r="BW202" t="s">
        <v>13428</v>
      </c>
      <c r="BX202" t="s">
        <v>13985</v>
      </c>
      <c r="BY202" t="s">
        <v>13985</v>
      </c>
      <c r="BZ202" t="s">
        <v>13985</v>
      </c>
      <c r="CA202" t="s">
        <v>13985</v>
      </c>
      <c r="CB202" t="s">
        <v>13985</v>
      </c>
      <c r="CC202" t="s">
        <v>13985</v>
      </c>
      <c r="CD202" t="s">
        <v>13985</v>
      </c>
    </row>
    <row r="203" spans="1:82" hidden="1">
      <c r="A203" t="s">
        <v>13477</v>
      </c>
      <c r="B203" t="s">
        <v>67</v>
      </c>
      <c r="C203" t="s">
        <v>13657</v>
      </c>
      <c r="J203" t="s">
        <v>13658</v>
      </c>
      <c r="K203" t="s">
        <v>13659</v>
      </c>
      <c r="AN203" t="s">
        <v>13660</v>
      </c>
      <c r="AS203">
        <v>6</v>
      </c>
      <c r="AT203">
        <v>2010</v>
      </c>
      <c r="AU203">
        <v>9</v>
      </c>
      <c r="AV203">
        <v>1</v>
      </c>
      <c r="BA203">
        <v>64</v>
      </c>
      <c r="BB203">
        <v>78</v>
      </c>
      <c r="BK203" t="s">
        <v>13661</v>
      </c>
      <c r="BM203" t="s">
        <v>13483</v>
      </c>
      <c r="BQ203" t="s">
        <v>13662</v>
      </c>
      <c r="BW203" t="s">
        <v>13424</v>
      </c>
      <c r="BX203" t="s">
        <v>13425</v>
      </c>
    </row>
    <row r="204" spans="1:82" hidden="1">
      <c r="A204" t="s">
        <v>13850</v>
      </c>
      <c r="B204" t="s">
        <v>67</v>
      </c>
      <c r="C204" t="s">
        <v>3336</v>
      </c>
      <c r="G204" t="s">
        <v>3337</v>
      </c>
      <c r="J204" t="s">
        <v>3338</v>
      </c>
      <c r="K204" t="s">
        <v>3339</v>
      </c>
      <c r="W204" t="s">
        <v>3340</v>
      </c>
      <c r="AA204" t="s">
        <v>3341</v>
      </c>
      <c r="AB204" t="s">
        <v>3342</v>
      </c>
      <c r="AN204" t="s">
        <v>3343</v>
      </c>
      <c r="AO204" t="s">
        <v>3344</v>
      </c>
      <c r="AS204" t="s">
        <v>815</v>
      </c>
      <c r="AT204">
        <v>2016</v>
      </c>
      <c r="AU204">
        <v>85</v>
      </c>
      <c r="AV204">
        <v>2</v>
      </c>
      <c r="BA204">
        <v>559</v>
      </c>
      <c r="BB204">
        <v>569</v>
      </c>
      <c r="BD204" t="s">
        <v>3345</v>
      </c>
      <c r="BK204" t="s">
        <v>3346</v>
      </c>
      <c r="BL204">
        <v>26590065</v>
      </c>
      <c r="BW204" t="s">
        <v>13424</v>
      </c>
      <c r="BX204" t="s">
        <v>13426</v>
      </c>
      <c r="BY204" t="s">
        <v>13427</v>
      </c>
      <c r="BZ204" t="s">
        <v>13985</v>
      </c>
      <c r="CA204" t="s">
        <v>13985</v>
      </c>
      <c r="CB204" t="s">
        <v>13985</v>
      </c>
      <c r="CC204" t="s">
        <v>13985</v>
      </c>
      <c r="CD204" t="s">
        <v>13985</v>
      </c>
    </row>
    <row r="205" spans="1:82" hidden="1">
      <c r="A205" t="s">
        <v>13850</v>
      </c>
      <c r="B205" t="s">
        <v>67</v>
      </c>
      <c r="C205" t="s">
        <v>1851</v>
      </c>
      <c r="G205" t="s">
        <v>1852</v>
      </c>
      <c r="J205" t="s">
        <v>1853</v>
      </c>
      <c r="K205" t="s">
        <v>358</v>
      </c>
      <c r="W205" t="s">
        <v>1854</v>
      </c>
      <c r="AA205" t="s">
        <v>1855</v>
      </c>
      <c r="AB205" t="s">
        <v>1856</v>
      </c>
      <c r="AN205" t="s">
        <v>360</v>
      </c>
      <c r="AO205" t="s">
        <v>361</v>
      </c>
      <c r="AS205" t="s">
        <v>1023</v>
      </c>
      <c r="AT205">
        <v>2018</v>
      </c>
      <c r="AU205">
        <v>104</v>
      </c>
      <c r="BA205">
        <v>48</v>
      </c>
      <c r="BB205">
        <v>59</v>
      </c>
      <c r="BD205" t="s">
        <v>1857</v>
      </c>
      <c r="BK205" t="s">
        <v>1858</v>
      </c>
      <c r="BL205">
        <v>29203177</v>
      </c>
      <c r="BW205" t="s">
        <v>13424</v>
      </c>
      <c r="BX205" t="s">
        <v>13426</v>
      </c>
      <c r="BY205" t="s">
        <v>13985</v>
      </c>
      <c r="BZ205" t="s">
        <v>13429</v>
      </c>
      <c r="CA205" t="s">
        <v>13985</v>
      </c>
      <c r="CB205" t="s">
        <v>13985</v>
      </c>
      <c r="CC205" t="s">
        <v>13985</v>
      </c>
      <c r="CD205" t="s">
        <v>13985</v>
      </c>
    </row>
    <row r="206" spans="1:82" hidden="1">
      <c r="A206" t="s">
        <v>13850</v>
      </c>
      <c r="B206" t="s">
        <v>67</v>
      </c>
      <c r="C206" t="s">
        <v>9634</v>
      </c>
      <c r="G206" t="s">
        <v>9634</v>
      </c>
      <c r="J206" t="s">
        <v>9635</v>
      </c>
      <c r="K206" t="s">
        <v>7990</v>
      </c>
      <c r="W206" t="s">
        <v>9636</v>
      </c>
      <c r="AA206" t="s">
        <v>9637</v>
      </c>
      <c r="AB206" t="s">
        <v>9638</v>
      </c>
      <c r="AN206" t="s">
        <v>7992</v>
      </c>
      <c r="AS206" t="s">
        <v>884</v>
      </c>
      <c r="AT206">
        <v>2005</v>
      </c>
      <c r="AU206">
        <v>18</v>
      </c>
      <c r="AV206">
        <v>1</v>
      </c>
      <c r="BA206">
        <v>3</v>
      </c>
      <c r="BB206">
        <v>25</v>
      </c>
      <c r="BK206" t="s">
        <v>9639</v>
      </c>
      <c r="BW206" t="s">
        <v>13424</v>
      </c>
      <c r="BX206" t="s">
        <v>13425</v>
      </c>
      <c r="BY206" t="s">
        <v>13985</v>
      </c>
      <c r="BZ206" t="s">
        <v>13985</v>
      </c>
      <c r="CA206" t="s">
        <v>13985</v>
      </c>
      <c r="CB206" t="s">
        <v>13985</v>
      </c>
      <c r="CC206" t="s">
        <v>13985</v>
      </c>
      <c r="CD206" t="s">
        <v>13985</v>
      </c>
    </row>
    <row r="207" spans="1:82" hidden="1">
      <c r="A207" t="s">
        <v>13850</v>
      </c>
      <c r="B207" t="s">
        <v>67</v>
      </c>
      <c r="C207" t="s">
        <v>984</v>
      </c>
      <c r="G207" t="s">
        <v>985</v>
      </c>
      <c r="J207" t="s">
        <v>986</v>
      </c>
      <c r="K207" t="s">
        <v>987</v>
      </c>
      <c r="W207" t="s">
        <v>988</v>
      </c>
      <c r="AN207" t="s">
        <v>989</v>
      </c>
      <c r="AO207" t="s">
        <v>990</v>
      </c>
      <c r="AT207">
        <v>2019</v>
      </c>
      <c r="AU207">
        <v>14</v>
      </c>
      <c r="AV207">
        <v>1</v>
      </c>
      <c r="BA207">
        <v>1</v>
      </c>
      <c r="BB207">
        <v>18</v>
      </c>
      <c r="BC207">
        <v>1297</v>
      </c>
      <c r="BD207" t="s">
        <v>991</v>
      </c>
      <c r="BK207" t="s">
        <v>992</v>
      </c>
      <c r="BW207" t="s">
        <v>13429</v>
      </c>
    </row>
    <row r="208" spans="1:82" hidden="1">
      <c r="A208" t="s">
        <v>13850</v>
      </c>
      <c r="B208" t="s">
        <v>67</v>
      </c>
      <c r="C208" t="s">
        <v>1742</v>
      </c>
      <c r="G208" t="s">
        <v>1743</v>
      </c>
      <c r="J208" t="s">
        <v>1744</v>
      </c>
      <c r="K208" t="s">
        <v>1745</v>
      </c>
      <c r="W208" t="s">
        <v>1746</v>
      </c>
      <c r="AN208" t="s">
        <v>1747</v>
      </c>
      <c r="AO208" t="s">
        <v>1748</v>
      </c>
      <c r="AT208">
        <v>2018</v>
      </c>
      <c r="AU208">
        <v>78</v>
      </c>
      <c r="AV208">
        <v>1</v>
      </c>
      <c r="BA208">
        <v>38</v>
      </c>
      <c r="BB208">
        <v>47</v>
      </c>
      <c r="BD208" t="s">
        <v>1749</v>
      </c>
      <c r="BK208" t="s">
        <v>1750</v>
      </c>
      <c r="BL208">
        <v>30921807</v>
      </c>
      <c r="BW208" t="s">
        <v>13429</v>
      </c>
    </row>
    <row r="209" spans="1:82" hidden="1">
      <c r="A209" t="s">
        <v>13850</v>
      </c>
      <c r="B209" t="s">
        <v>67</v>
      </c>
      <c r="C209" t="s">
        <v>5912</v>
      </c>
      <c r="G209" t="s">
        <v>5913</v>
      </c>
      <c r="J209" t="s">
        <v>5914</v>
      </c>
      <c r="K209" t="s">
        <v>5915</v>
      </c>
      <c r="W209" t="s">
        <v>5916</v>
      </c>
      <c r="AA209" t="s">
        <v>5917</v>
      </c>
      <c r="AB209" t="s">
        <v>5918</v>
      </c>
      <c r="AN209" t="s">
        <v>5919</v>
      </c>
      <c r="AS209" t="s">
        <v>472</v>
      </c>
      <c r="AT209">
        <v>2012</v>
      </c>
      <c r="AU209">
        <v>92</v>
      </c>
      <c r="AV209">
        <v>4</v>
      </c>
      <c r="BA209">
        <v>293</v>
      </c>
      <c r="BB209">
        <v>300</v>
      </c>
      <c r="BD209" t="s">
        <v>5920</v>
      </c>
      <c r="BK209" t="s">
        <v>5921</v>
      </c>
      <c r="BL209">
        <v>22503371</v>
      </c>
      <c r="BW209" t="s">
        <v>13424</v>
      </c>
      <c r="BX209" t="s">
        <v>13425</v>
      </c>
      <c r="BY209" t="s">
        <v>13985</v>
      </c>
      <c r="BZ209" t="s">
        <v>13985</v>
      </c>
      <c r="CA209" t="s">
        <v>13985</v>
      </c>
      <c r="CB209" t="s">
        <v>13985</v>
      </c>
      <c r="CC209" t="s">
        <v>13985</v>
      </c>
      <c r="CD209" t="s">
        <v>13985</v>
      </c>
    </row>
    <row r="210" spans="1:82" hidden="1">
      <c r="A210" t="s">
        <v>13850</v>
      </c>
      <c r="B210" t="s">
        <v>67</v>
      </c>
      <c r="C210" t="s">
        <v>118</v>
      </c>
      <c r="G210" t="s">
        <v>119</v>
      </c>
      <c r="J210" t="s">
        <v>120</v>
      </c>
      <c r="K210" t="s">
        <v>109</v>
      </c>
      <c r="W210" t="s">
        <v>121</v>
      </c>
      <c r="AN210" t="s">
        <v>113</v>
      </c>
      <c r="AO210" t="s">
        <v>114</v>
      </c>
      <c r="AS210" s="1">
        <v>43405</v>
      </c>
      <c r="AT210">
        <v>2019</v>
      </c>
      <c r="AU210">
        <v>29</v>
      </c>
      <c r="AV210">
        <v>22</v>
      </c>
      <c r="BA210" t="s">
        <v>122</v>
      </c>
      <c r="BB210" t="s">
        <v>123</v>
      </c>
      <c r="BD210" t="s">
        <v>124</v>
      </c>
      <c r="BK210" t="s">
        <v>125</v>
      </c>
      <c r="BL210">
        <v>31743671</v>
      </c>
      <c r="BW210" t="s">
        <v>13424</v>
      </c>
      <c r="BZ210" t="s">
        <v>13429</v>
      </c>
    </row>
    <row r="211" spans="1:82" hidden="1">
      <c r="A211" t="s">
        <v>13850</v>
      </c>
      <c r="B211" t="s">
        <v>67</v>
      </c>
      <c r="C211" t="s">
        <v>3227</v>
      </c>
      <c r="G211" t="s">
        <v>3228</v>
      </c>
      <c r="J211" t="s">
        <v>3229</v>
      </c>
      <c r="K211" t="s">
        <v>2529</v>
      </c>
      <c r="W211" t="s">
        <v>3230</v>
      </c>
      <c r="AA211" t="s">
        <v>3231</v>
      </c>
      <c r="AB211" t="s">
        <v>3232</v>
      </c>
      <c r="AN211" t="s">
        <v>2532</v>
      </c>
      <c r="AO211" t="s">
        <v>2533</v>
      </c>
      <c r="AS211" t="s">
        <v>521</v>
      </c>
      <c r="AT211">
        <v>2016</v>
      </c>
      <c r="AU211">
        <v>171</v>
      </c>
      <c r="AV211">
        <v>2</v>
      </c>
      <c r="BA211">
        <v>1392</v>
      </c>
      <c r="BB211">
        <v>1406</v>
      </c>
      <c r="BD211" t="s">
        <v>3233</v>
      </c>
      <c r="BK211" t="s">
        <v>3234</v>
      </c>
      <c r="BL211">
        <v>27208227</v>
      </c>
      <c r="BW211" t="s">
        <v>13428</v>
      </c>
      <c r="BX211" t="s">
        <v>13985</v>
      </c>
      <c r="BY211" t="s">
        <v>13985</v>
      </c>
      <c r="BZ211" t="s">
        <v>13985</v>
      </c>
      <c r="CA211" t="s">
        <v>13985</v>
      </c>
      <c r="CB211" t="s">
        <v>13985</v>
      </c>
      <c r="CC211" t="s">
        <v>13985</v>
      </c>
      <c r="CD211" t="s">
        <v>13985</v>
      </c>
    </row>
    <row r="212" spans="1:82" hidden="1">
      <c r="A212" t="s">
        <v>13850</v>
      </c>
      <c r="B212" t="s">
        <v>67</v>
      </c>
      <c r="C212" t="s">
        <v>11476</v>
      </c>
      <c r="G212" t="s">
        <v>11476</v>
      </c>
      <c r="J212" t="s">
        <v>11477</v>
      </c>
      <c r="K212" t="s">
        <v>1503</v>
      </c>
      <c r="W212" t="s">
        <v>11478</v>
      </c>
      <c r="AN212" t="s">
        <v>1505</v>
      </c>
      <c r="AS212" t="s">
        <v>884</v>
      </c>
      <c r="AT212">
        <v>1998</v>
      </c>
      <c r="AU212">
        <v>77</v>
      </c>
      <c r="AV212">
        <v>2</v>
      </c>
      <c r="BA212">
        <v>252</v>
      </c>
      <c r="BB212">
        <v>254</v>
      </c>
      <c r="BK212" t="s">
        <v>11479</v>
      </c>
      <c r="BW212" t="s">
        <v>13424</v>
      </c>
      <c r="BX212" t="s">
        <v>13425</v>
      </c>
      <c r="BY212" t="s">
        <v>13985</v>
      </c>
      <c r="BZ212" t="s">
        <v>13985</v>
      </c>
      <c r="CA212" t="s">
        <v>13985</v>
      </c>
      <c r="CB212" t="s">
        <v>13985</v>
      </c>
      <c r="CC212" t="s">
        <v>13985</v>
      </c>
      <c r="CD212" t="s">
        <v>13985</v>
      </c>
    </row>
    <row r="213" spans="1:82" hidden="1">
      <c r="A213" t="s">
        <v>13850</v>
      </c>
      <c r="B213" t="s">
        <v>67</v>
      </c>
      <c r="C213" t="s">
        <v>3214</v>
      </c>
      <c r="G213" t="s">
        <v>3215</v>
      </c>
      <c r="J213" t="s">
        <v>3216</v>
      </c>
      <c r="K213" t="s">
        <v>358</v>
      </c>
      <c r="W213" t="s">
        <v>3217</v>
      </c>
      <c r="AN213" t="s">
        <v>360</v>
      </c>
      <c r="AO213" t="s">
        <v>361</v>
      </c>
      <c r="AS213" t="s">
        <v>521</v>
      </c>
      <c r="AT213">
        <v>2016</v>
      </c>
      <c r="AU213">
        <v>89</v>
      </c>
      <c r="BA213">
        <v>9</v>
      </c>
      <c r="BB213">
        <v>18</v>
      </c>
      <c r="BD213" t="s">
        <v>3218</v>
      </c>
      <c r="BK213" t="s">
        <v>3219</v>
      </c>
      <c r="BL213">
        <v>26993661</v>
      </c>
      <c r="BW213" t="s">
        <v>13424</v>
      </c>
      <c r="BX213" t="s">
        <v>13426</v>
      </c>
      <c r="BY213" t="s">
        <v>13985</v>
      </c>
      <c r="BZ213" t="s">
        <v>13427</v>
      </c>
      <c r="CA213">
        <v>1</v>
      </c>
      <c r="CB213" t="s">
        <v>13985</v>
      </c>
      <c r="CC213" t="s">
        <v>13985</v>
      </c>
      <c r="CD213" t="s">
        <v>13985</v>
      </c>
    </row>
    <row r="214" spans="1:82" hidden="1">
      <c r="A214" t="s">
        <v>13850</v>
      </c>
      <c r="B214" t="s">
        <v>67</v>
      </c>
      <c r="C214" t="s">
        <v>5498</v>
      </c>
      <c r="G214" t="s">
        <v>5499</v>
      </c>
      <c r="J214" t="s">
        <v>5500</v>
      </c>
      <c r="K214" t="s">
        <v>2773</v>
      </c>
      <c r="W214" t="s">
        <v>5501</v>
      </c>
      <c r="AN214" t="s">
        <v>2776</v>
      </c>
      <c r="AS214" t="s">
        <v>629</v>
      </c>
      <c r="AT214">
        <v>2013</v>
      </c>
      <c r="AU214">
        <v>24</v>
      </c>
      <c r="AV214">
        <v>5</v>
      </c>
      <c r="BA214">
        <v>407</v>
      </c>
      <c r="BB214">
        <v>413</v>
      </c>
      <c r="BD214" t="s">
        <v>5502</v>
      </c>
      <c r="BK214" t="s">
        <v>5503</v>
      </c>
      <c r="BL214">
        <v>23435352</v>
      </c>
      <c r="BW214" t="s">
        <v>13429</v>
      </c>
      <c r="BX214" t="s">
        <v>13985</v>
      </c>
      <c r="BY214" t="s">
        <v>13985</v>
      </c>
      <c r="BZ214" t="s">
        <v>13427</v>
      </c>
      <c r="CA214">
        <v>0</v>
      </c>
      <c r="CB214" t="s">
        <v>13985</v>
      </c>
      <c r="CC214" t="s">
        <v>13985</v>
      </c>
      <c r="CD214" t="s">
        <v>13985</v>
      </c>
    </row>
    <row r="215" spans="1:82" hidden="1">
      <c r="A215" t="s">
        <v>13850</v>
      </c>
      <c r="B215" t="s">
        <v>67</v>
      </c>
      <c r="C215" t="s">
        <v>6330</v>
      </c>
      <c r="G215" t="s">
        <v>6331</v>
      </c>
      <c r="J215" t="s">
        <v>6332</v>
      </c>
      <c r="K215" t="s">
        <v>6333</v>
      </c>
      <c r="W215" t="s">
        <v>6334</v>
      </c>
      <c r="AB215" t="s">
        <v>6335</v>
      </c>
      <c r="AN215" t="s">
        <v>6336</v>
      </c>
      <c r="AO215" t="s">
        <v>6337</v>
      </c>
      <c r="AS215" t="s">
        <v>84</v>
      </c>
      <c r="AT215">
        <v>2011</v>
      </c>
      <c r="AU215">
        <v>77</v>
      </c>
      <c r="AV215">
        <v>6</v>
      </c>
      <c r="BA215">
        <v>1139</v>
      </c>
      <c r="BB215">
        <v>1144</v>
      </c>
      <c r="BD215" t="s">
        <v>6338</v>
      </c>
      <c r="BK215" t="s">
        <v>6339</v>
      </c>
      <c r="BL215">
        <v>21983352</v>
      </c>
      <c r="BW215" t="s">
        <v>13424</v>
      </c>
      <c r="BX215" t="s">
        <v>13425</v>
      </c>
      <c r="BY215" t="s">
        <v>13985</v>
      </c>
      <c r="BZ215" t="s">
        <v>13985</v>
      </c>
      <c r="CA215" t="s">
        <v>13985</v>
      </c>
      <c r="CB215" t="s">
        <v>13985</v>
      </c>
      <c r="CC215" t="s">
        <v>13985</v>
      </c>
      <c r="CD215" t="s">
        <v>13985</v>
      </c>
    </row>
    <row r="216" spans="1:82" hidden="1">
      <c r="A216" t="s">
        <v>13850</v>
      </c>
      <c r="B216" t="s">
        <v>67</v>
      </c>
      <c r="C216" t="s">
        <v>1675</v>
      </c>
      <c r="G216" t="s">
        <v>1676</v>
      </c>
      <c r="J216" t="s">
        <v>1677</v>
      </c>
      <c r="K216" t="s">
        <v>433</v>
      </c>
      <c r="W216" t="s">
        <v>1678</v>
      </c>
      <c r="AA216" t="s">
        <v>1679</v>
      </c>
      <c r="AB216" t="s">
        <v>1680</v>
      </c>
      <c r="AN216" t="s">
        <v>435</v>
      </c>
      <c r="AO216" t="s">
        <v>436</v>
      </c>
      <c r="AS216" t="s">
        <v>884</v>
      </c>
      <c r="AT216">
        <v>2018</v>
      </c>
      <c r="AU216">
        <v>304</v>
      </c>
      <c r="AV216">
        <v>2</v>
      </c>
      <c r="BA216">
        <v>117</v>
      </c>
      <c r="BB216">
        <v>123</v>
      </c>
      <c r="BD216" t="s">
        <v>1681</v>
      </c>
      <c r="BK216" t="s">
        <v>1682</v>
      </c>
      <c r="BW216" t="s">
        <v>13424</v>
      </c>
      <c r="BX216" t="s">
        <v>13425</v>
      </c>
      <c r="BY216" t="s">
        <v>13985</v>
      </c>
      <c r="BZ216" t="s">
        <v>13985</v>
      </c>
      <c r="CA216" t="s">
        <v>13985</v>
      </c>
      <c r="CB216" t="s">
        <v>13985</v>
      </c>
      <c r="CC216" t="s">
        <v>13985</v>
      </c>
      <c r="CD216" t="s">
        <v>13985</v>
      </c>
    </row>
    <row r="217" spans="1:82" hidden="1">
      <c r="A217" t="s">
        <v>13850</v>
      </c>
      <c r="B217" t="s">
        <v>67</v>
      </c>
      <c r="C217" t="s">
        <v>3836</v>
      </c>
      <c r="G217" t="s">
        <v>3837</v>
      </c>
      <c r="J217" t="s">
        <v>3838</v>
      </c>
      <c r="K217" t="s">
        <v>207</v>
      </c>
      <c r="W217" t="s">
        <v>3839</v>
      </c>
      <c r="AA217" t="s">
        <v>3840</v>
      </c>
      <c r="AB217" t="s">
        <v>3841</v>
      </c>
      <c r="AN217" t="s">
        <v>209</v>
      </c>
      <c r="AS217" s="1">
        <v>46600</v>
      </c>
      <c r="AT217">
        <v>2015</v>
      </c>
      <c r="AU217">
        <v>6</v>
      </c>
      <c r="BC217">
        <v>648</v>
      </c>
      <c r="BD217" t="s">
        <v>3842</v>
      </c>
      <c r="BK217" t="s">
        <v>3843</v>
      </c>
      <c r="BL217">
        <v>26379680</v>
      </c>
      <c r="BW217" t="s">
        <v>13428</v>
      </c>
      <c r="BX217" t="s">
        <v>13985</v>
      </c>
      <c r="BY217" t="s">
        <v>13985</v>
      </c>
      <c r="BZ217" t="s">
        <v>13985</v>
      </c>
      <c r="CA217" t="s">
        <v>13985</v>
      </c>
      <c r="CB217" t="s">
        <v>13985</v>
      </c>
      <c r="CC217" t="s">
        <v>13985</v>
      </c>
      <c r="CD217" t="s">
        <v>13985</v>
      </c>
    </row>
    <row r="218" spans="1:82" hidden="1">
      <c r="A218" t="s">
        <v>13850</v>
      </c>
      <c r="B218" t="s">
        <v>67</v>
      </c>
      <c r="C218" t="s">
        <v>2812</v>
      </c>
      <c r="G218" t="s">
        <v>2813</v>
      </c>
      <c r="J218" t="s">
        <v>2814</v>
      </c>
      <c r="K218" t="s">
        <v>2815</v>
      </c>
      <c r="W218" t="s">
        <v>2816</v>
      </c>
      <c r="AN218" t="s">
        <v>2817</v>
      </c>
      <c r="AO218" t="s">
        <v>2818</v>
      </c>
      <c r="AS218" t="s">
        <v>84</v>
      </c>
      <c r="AT218">
        <v>2016</v>
      </c>
      <c r="AU218">
        <v>27</v>
      </c>
      <c r="AV218">
        <v>4</v>
      </c>
      <c r="BA218">
        <v>458</v>
      </c>
      <c r="BB218">
        <v>467</v>
      </c>
      <c r="BD218" t="s">
        <v>2819</v>
      </c>
      <c r="BK218" t="s">
        <v>2820</v>
      </c>
      <c r="BL218">
        <v>27912863</v>
      </c>
      <c r="BW218" t="s">
        <v>13424</v>
      </c>
      <c r="BX218" t="s">
        <v>13425</v>
      </c>
      <c r="BY218" t="s">
        <v>13985</v>
      </c>
      <c r="BZ218" t="s">
        <v>13985</v>
      </c>
      <c r="CA218" t="s">
        <v>13985</v>
      </c>
      <c r="CB218" t="s">
        <v>13985</v>
      </c>
      <c r="CC218" t="s">
        <v>13985</v>
      </c>
      <c r="CD218" t="s">
        <v>13985</v>
      </c>
    </row>
    <row r="219" spans="1:82">
      <c r="A219" t="s">
        <v>13850</v>
      </c>
      <c r="B219" t="s">
        <v>67</v>
      </c>
      <c r="C219" t="s">
        <v>10035</v>
      </c>
      <c r="G219" t="s">
        <v>10035</v>
      </c>
      <c r="J219" t="s">
        <v>10089</v>
      </c>
      <c r="K219" t="s">
        <v>569</v>
      </c>
      <c r="W219" t="s">
        <v>10090</v>
      </c>
      <c r="AN219" t="s">
        <v>572</v>
      </c>
      <c r="AO219" t="s">
        <v>573</v>
      </c>
      <c r="AS219" t="s">
        <v>629</v>
      </c>
      <c r="AT219">
        <v>2003</v>
      </c>
      <c r="AU219">
        <v>161</v>
      </c>
      <c r="AV219">
        <v>5</v>
      </c>
      <c r="BA219">
        <v>735</v>
      </c>
      <c r="BB219">
        <v>748</v>
      </c>
      <c r="BD219" t="s">
        <v>10091</v>
      </c>
      <c r="BK219" t="s">
        <v>10092</v>
      </c>
      <c r="BL219">
        <v>12858281</v>
      </c>
      <c r="BW219" t="s">
        <v>13424</v>
      </c>
      <c r="BX219" t="s">
        <v>13426</v>
      </c>
      <c r="BY219" t="s">
        <v>13985</v>
      </c>
      <c r="BZ219" t="s">
        <v>13427</v>
      </c>
      <c r="CA219">
        <v>14</v>
      </c>
      <c r="CB219">
        <v>23</v>
      </c>
      <c r="CC219" t="s">
        <v>13442</v>
      </c>
      <c r="CD219" t="s">
        <v>13433</v>
      </c>
    </row>
    <row r="220" spans="1:82" hidden="1">
      <c r="A220" t="s">
        <v>13850</v>
      </c>
      <c r="B220" t="s">
        <v>67</v>
      </c>
      <c r="C220" t="s">
        <v>5364</v>
      </c>
      <c r="G220" t="s">
        <v>5365</v>
      </c>
      <c r="J220" t="s">
        <v>5366</v>
      </c>
      <c r="K220" t="s">
        <v>1829</v>
      </c>
      <c r="W220" t="s">
        <v>5367</v>
      </c>
      <c r="AA220" t="s">
        <v>3253</v>
      </c>
      <c r="AN220" t="s">
        <v>1831</v>
      </c>
      <c r="AO220" t="s">
        <v>1832</v>
      </c>
      <c r="AS220" s="1">
        <v>37104</v>
      </c>
      <c r="AT220">
        <v>2013</v>
      </c>
      <c r="AU220">
        <v>44</v>
      </c>
      <c r="AV220">
        <v>4</v>
      </c>
      <c r="BA220">
        <v>589</v>
      </c>
      <c r="BB220">
        <v>600</v>
      </c>
      <c r="BD220" t="s">
        <v>5368</v>
      </c>
      <c r="BK220" t="s">
        <v>5369</v>
      </c>
      <c r="BW220" t="s">
        <v>13424</v>
      </c>
      <c r="BX220" t="s">
        <v>13425</v>
      </c>
      <c r="BY220" t="s">
        <v>13985</v>
      </c>
      <c r="BZ220" t="s">
        <v>13985</v>
      </c>
      <c r="CA220" t="s">
        <v>13985</v>
      </c>
      <c r="CB220" t="s">
        <v>13985</v>
      </c>
      <c r="CC220" t="s">
        <v>13985</v>
      </c>
      <c r="CD220" t="s">
        <v>13985</v>
      </c>
    </row>
    <row r="221" spans="1:82" hidden="1">
      <c r="A221" t="s">
        <v>13850</v>
      </c>
      <c r="B221" t="s">
        <v>67</v>
      </c>
      <c r="C221" t="s">
        <v>7451</v>
      </c>
      <c r="G221" t="s">
        <v>7452</v>
      </c>
      <c r="J221" t="s">
        <v>7453</v>
      </c>
      <c r="K221" t="s">
        <v>160</v>
      </c>
      <c r="W221" t="s">
        <v>7454</v>
      </c>
      <c r="AN221" t="s">
        <v>162</v>
      </c>
      <c r="AS221" t="s">
        <v>84</v>
      </c>
      <c r="AT221">
        <v>2009</v>
      </c>
      <c r="AU221">
        <v>34</v>
      </c>
      <c r="AV221">
        <v>4</v>
      </c>
      <c r="BA221">
        <v>301</v>
      </c>
      <c r="BB221">
        <v>308</v>
      </c>
      <c r="BD221" t="s">
        <v>7455</v>
      </c>
      <c r="BK221" t="s">
        <v>7456</v>
      </c>
      <c r="BW221" t="s">
        <v>13424</v>
      </c>
      <c r="BX221" t="s">
        <v>13426</v>
      </c>
      <c r="BY221" t="s">
        <v>13985</v>
      </c>
      <c r="BZ221" t="s">
        <v>13429</v>
      </c>
      <c r="CA221" t="s">
        <v>13985</v>
      </c>
      <c r="CB221" t="s">
        <v>13985</v>
      </c>
      <c r="CC221" t="s">
        <v>13985</v>
      </c>
      <c r="CD221" t="s">
        <v>13985</v>
      </c>
    </row>
    <row r="222" spans="1:82" hidden="1">
      <c r="A222" t="s">
        <v>13850</v>
      </c>
      <c r="B222" t="s">
        <v>67</v>
      </c>
      <c r="C222" t="s">
        <v>310</v>
      </c>
      <c r="G222" t="s">
        <v>311</v>
      </c>
      <c r="J222" t="s">
        <v>312</v>
      </c>
      <c r="K222" t="s">
        <v>313</v>
      </c>
      <c r="W222" t="s">
        <v>314</v>
      </c>
      <c r="AN222" t="s">
        <v>315</v>
      </c>
      <c r="AS222" t="s">
        <v>297</v>
      </c>
      <c r="AT222">
        <v>2019</v>
      </c>
      <c r="AU222">
        <v>11</v>
      </c>
      <c r="AV222">
        <v>9</v>
      </c>
      <c r="BC222" t="s">
        <v>316</v>
      </c>
      <c r="BD222" t="s">
        <v>317</v>
      </c>
      <c r="BK222" t="s">
        <v>318</v>
      </c>
      <c r="BL222">
        <v>31138544</v>
      </c>
      <c r="BW222" t="s">
        <v>13428</v>
      </c>
    </row>
    <row r="223" spans="1:82" hidden="1">
      <c r="A223" t="s">
        <v>13850</v>
      </c>
      <c r="B223" t="s">
        <v>67</v>
      </c>
      <c r="C223" t="s">
        <v>11894</v>
      </c>
      <c r="G223" t="s">
        <v>11894</v>
      </c>
      <c r="J223" t="s">
        <v>11895</v>
      </c>
      <c r="K223" t="s">
        <v>1829</v>
      </c>
      <c r="P223" t="s">
        <v>11896</v>
      </c>
      <c r="Q223" t="s">
        <v>11897</v>
      </c>
      <c r="R223" t="s">
        <v>11898</v>
      </c>
      <c r="S223" t="s">
        <v>11899</v>
      </c>
      <c r="W223" t="s">
        <v>11900</v>
      </c>
      <c r="AA223" t="s">
        <v>11901</v>
      </c>
      <c r="AB223" t="s">
        <v>11902</v>
      </c>
      <c r="AN223" t="s">
        <v>1831</v>
      </c>
      <c r="AS223" t="s">
        <v>352</v>
      </c>
      <c r="AT223">
        <v>1996</v>
      </c>
      <c r="AU223">
        <v>27</v>
      </c>
      <c r="AV223">
        <v>3</v>
      </c>
      <c r="BA223">
        <v>281</v>
      </c>
      <c r="BB223">
        <v>290</v>
      </c>
      <c r="BD223" t="s">
        <v>11903</v>
      </c>
      <c r="BK223" t="s">
        <v>11904</v>
      </c>
      <c r="BW223" t="s">
        <v>13428</v>
      </c>
      <c r="BX223" t="s">
        <v>13985</v>
      </c>
      <c r="BY223" t="s">
        <v>13985</v>
      </c>
      <c r="BZ223" t="s">
        <v>13985</v>
      </c>
      <c r="CA223" t="s">
        <v>13985</v>
      </c>
      <c r="CB223" t="s">
        <v>13985</v>
      </c>
      <c r="CC223" t="s">
        <v>13985</v>
      </c>
      <c r="CD223" t="s">
        <v>13985</v>
      </c>
    </row>
    <row r="224" spans="1:82" hidden="1">
      <c r="A224" t="s">
        <v>13850</v>
      </c>
      <c r="B224" t="s">
        <v>67</v>
      </c>
      <c r="C224" t="s">
        <v>12947</v>
      </c>
      <c r="G224" t="s">
        <v>12947</v>
      </c>
      <c r="J224" t="s">
        <v>12948</v>
      </c>
      <c r="K224" t="s">
        <v>11694</v>
      </c>
      <c r="W224" t="s">
        <v>12949</v>
      </c>
      <c r="AN224" t="s">
        <v>11696</v>
      </c>
      <c r="AS224" t="s">
        <v>629</v>
      </c>
      <c r="AT224">
        <v>1992</v>
      </c>
      <c r="AU224">
        <v>95</v>
      </c>
      <c r="AV224">
        <v>1</v>
      </c>
      <c r="BA224">
        <v>159</v>
      </c>
      <c r="BB224">
        <v>165</v>
      </c>
      <c r="BK224" t="s">
        <v>12950</v>
      </c>
      <c r="BL224">
        <v>1625231</v>
      </c>
      <c r="BW224" t="s">
        <v>13424</v>
      </c>
      <c r="BX224" t="s">
        <v>13425</v>
      </c>
      <c r="BY224" t="s">
        <v>13985</v>
      </c>
      <c r="BZ224" t="s">
        <v>13985</v>
      </c>
      <c r="CA224" t="s">
        <v>13985</v>
      </c>
      <c r="CB224" t="s">
        <v>13985</v>
      </c>
      <c r="CC224" t="s">
        <v>13985</v>
      </c>
      <c r="CD224" t="s">
        <v>13985</v>
      </c>
    </row>
    <row r="225" spans="1:82" hidden="1">
      <c r="A225" t="s">
        <v>13850</v>
      </c>
      <c r="B225" t="s">
        <v>67</v>
      </c>
      <c r="C225" t="s">
        <v>7701</v>
      </c>
      <c r="G225" t="s">
        <v>7702</v>
      </c>
      <c r="J225" t="s">
        <v>7703</v>
      </c>
      <c r="K225" t="s">
        <v>236</v>
      </c>
      <c r="W225" t="s">
        <v>7704</v>
      </c>
      <c r="AN225" t="s">
        <v>240</v>
      </c>
      <c r="AO225" t="s">
        <v>241</v>
      </c>
      <c r="AS225" t="s">
        <v>3237</v>
      </c>
      <c r="AT225">
        <v>2009</v>
      </c>
      <c r="AU225">
        <v>212</v>
      </c>
      <c r="AV225">
        <v>9</v>
      </c>
      <c r="BA225">
        <v>1259</v>
      </c>
      <c r="BB225">
        <v>1269</v>
      </c>
      <c r="BD225" t="s">
        <v>7705</v>
      </c>
      <c r="BK225" t="s">
        <v>7706</v>
      </c>
      <c r="BL225">
        <v>19376946</v>
      </c>
      <c r="BW225" t="s">
        <v>13424</v>
      </c>
      <c r="BX225" t="s">
        <v>13425</v>
      </c>
      <c r="BY225" t="s">
        <v>13985</v>
      </c>
      <c r="BZ225" t="s">
        <v>13985</v>
      </c>
      <c r="CA225" t="s">
        <v>13985</v>
      </c>
      <c r="CB225" t="s">
        <v>13985</v>
      </c>
      <c r="CC225" t="s">
        <v>13985</v>
      </c>
      <c r="CD225" t="s">
        <v>13985</v>
      </c>
    </row>
    <row r="226" spans="1:82" hidden="1">
      <c r="A226" t="s">
        <v>13850</v>
      </c>
      <c r="B226" t="s">
        <v>67</v>
      </c>
      <c r="C226" t="s">
        <v>12094</v>
      </c>
      <c r="G226" t="s">
        <v>12094</v>
      </c>
      <c r="J226" t="s">
        <v>12095</v>
      </c>
      <c r="K226" t="s">
        <v>9791</v>
      </c>
      <c r="P226" t="s">
        <v>12096</v>
      </c>
      <c r="Q226" t="s">
        <v>12097</v>
      </c>
      <c r="R226" t="s">
        <v>12098</v>
      </c>
      <c r="W226" t="s">
        <v>12099</v>
      </c>
      <c r="AN226" t="s">
        <v>9793</v>
      </c>
      <c r="AS226" t="s">
        <v>1023</v>
      </c>
      <c r="AT226">
        <v>1996</v>
      </c>
      <c r="AU226">
        <v>138</v>
      </c>
      <c r="AV226">
        <v>1</v>
      </c>
      <c r="BA226">
        <v>47</v>
      </c>
      <c r="BB226">
        <v>63</v>
      </c>
      <c r="BD226" t="s">
        <v>12100</v>
      </c>
      <c r="BK226" t="s">
        <v>12101</v>
      </c>
      <c r="BW226" t="s">
        <v>13424</v>
      </c>
      <c r="BX226" t="s">
        <v>13425</v>
      </c>
      <c r="BY226" t="s">
        <v>13985</v>
      </c>
      <c r="BZ226" t="s">
        <v>13985</v>
      </c>
      <c r="CA226" t="s">
        <v>13985</v>
      </c>
      <c r="CB226" t="s">
        <v>13985</v>
      </c>
      <c r="CC226" t="s">
        <v>13985</v>
      </c>
      <c r="CD226" t="s">
        <v>13985</v>
      </c>
    </row>
    <row r="227" spans="1:82" hidden="1">
      <c r="A227" t="s">
        <v>13850</v>
      </c>
      <c r="B227" t="s">
        <v>67</v>
      </c>
      <c r="C227" t="s">
        <v>12723</v>
      </c>
      <c r="G227" t="s">
        <v>12723</v>
      </c>
      <c r="J227" t="s">
        <v>12724</v>
      </c>
      <c r="K227" t="s">
        <v>11694</v>
      </c>
      <c r="W227" t="s">
        <v>12725</v>
      </c>
      <c r="AN227" t="s">
        <v>11696</v>
      </c>
      <c r="AS227" t="s">
        <v>472</v>
      </c>
      <c r="AT227">
        <v>1993</v>
      </c>
      <c r="AU227">
        <v>98</v>
      </c>
      <c r="AV227">
        <v>2</v>
      </c>
      <c r="BA227">
        <v>471</v>
      </c>
      <c r="BB227">
        <v>480</v>
      </c>
      <c r="BK227" t="s">
        <v>12726</v>
      </c>
      <c r="BL227">
        <v>8410813</v>
      </c>
      <c r="BW227" t="s">
        <v>13424</v>
      </c>
      <c r="BX227" t="s">
        <v>13425</v>
      </c>
      <c r="BY227" t="s">
        <v>13985</v>
      </c>
      <c r="BZ227" t="s">
        <v>13985</v>
      </c>
      <c r="CA227" t="s">
        <v>13985</v>
      </c>
      <c r="CB227" t="s">
        <v>13985</v>
      </c>
      <c r="CC227" t="s">
        <v>13985</v>
      </c>
      <c r="CD227" t="s">
        <v>13985</v>
      </c>
    </row>
    <row r="228" spans="1:82" hidden="1">
      <c r="A228" t="s">
        <v>13784</v>
      </c>
      <c r="B228" t="s">
        <v>67</v>
      </c>
      <c r="C228" t="s">
        <v>13961</v>
      </c>
      <c r="J228" t="s">
        <v>13962</v>
      </c>
      <c r="K228" t="s">
        <v>13806</v>
      </c>
      <c r="AG228">
        <v>1</v>
      </c>
      <c r="AH228">
        <v>1</v>
      </c>
      <c r="AN228" t="s">
        <v>13807</v>
      </c>
      <c r="AT228">
        <v>2007</v>
      </c>
      <c r="AV228">
        <v>3</v>
      </c>
      <c r="BA228">
        <v>20</v>
      </c>
      <c r="BB228">
        <v>23</v>
      </c>
      <c r="BK228" t="s">
        <v>13963</v>
      </c>
      <c r="BT228" t="s">
        <v>13964</v>
      </c>
      <c r="BU228" t="s">
        <v>13965</v>
      </c>
      <c r="BV228" t="s">
        <v>13811</v>
      </c>
      <c r="BW228" t="s">
        <v>13424</v>
      </c>
      <c r="BX228" t="s">
        <v>13425</v>
      </c>
    </row>
    <row r="229" spans="1:82" hidden="1">
      <c r="A229" t="s">
        <v>13850</v>
      </c>
      <c r="B229" t="s">
        <v>67</v>
      </c>
      <c r="C229" t="s">
        <v>5519</v>
      </c>
      <c r="G229" t="s">
        <v>5520</v>
      </c>
      <c r="J229" t="s">
        <v>5521</v>
      </c>
      <c r="K229" t="s">
        <v>375</v>
      </c>
      <c r="W229" t="s">
        <v>5522</v>
      </c>
      <c r="AB229" t="s">
        <v>5523</v>
      </c>
      <c r="AN229" t="s">
        <v>377</v>
      </c>
      <c r="AO229" t="s">
        <v>378</v>
      </c>
      <c r="AS229" t="s">
        <v>730</v>
      </c>
      <c r="AT229">
        <v>2013</v>
      </c>
      <c r="AU229">
        <v>25</v>
      </c>
      <c r="AV229">
        <v>4</v>
      </c>
      <c r="BA229">
        <v>412</v>
      </c>
      <c r="BB229">
        <v>421</v>
      </c>
      <c r="BD229" t="s">
        <v>5524</v>
      </c>
      <c r="BK229" t="s">
        <v>5525</v>
      </c>
      <c r="BL229">
        <v>23282080</v>
      </c>
      <c r="BW229" t="s">
        <v>13424</v>
      </c>
      <c r="BX229" t="s">
        <v>13425</v>
      </c>
      <c r="BY229" t="s">
        <v>13985</v>
      </c>
      <c r="BZ229" t="s">
        <v>13985</v>
      </c>
      <c r="CA229" t="s">
        <v>13985</v>
      </c>
      <c r="CB229" t="s">
        <v>13985</v>
      </c>
      <c r="CC229" t="s">
        <v>13985</v>
      </c>
      <c r="CD229" t="s">
        <v>13985</v>
      </c>
    </row>
    <row r="230" spans="1:82" hidden="1">
      <c r="A230" t="s">
        <v>13850</v>
      </c>
      <c r="B230" t="s">
        <v>67</v>
      </c>
      <c r="C230" t="s">
        <v>11905</v>
      </c>
      <c r="G230" t="s">
        <v>11905</v>
      </c>
      <c r="J230" t="s">
        <v>11906</v>
      </c>
      <c r="K230" t="s">
        <v>1829</v>
      </c>
      <c r="P230" t="s">
        <v>11896</v>
      </c>
      <c r="Q230" t="s">
        <v>11897</v>
      </c>
      <c r="R230" t="s">
        <v>11898</v>
      </c>
      <c r="S230" t="s">
        <v>11899</v>
      </c>
      <c r="W230" t="s">
        <v>11907</v>
      </c>
      <c r="AA230" t="s">
        <v>11908</v>
      </c>
      <c r="AB230" t="s">
        <v>11909</v>
      </c>
      <c r="AN230" t="s">
        <v>1831</v>
      </c>
      <c r="AS230" t="s">
        <v>352</v>
      </c>
      <c r="AT230">
        <v>1996</v>
      </c>
      <c r="AU230">
        <v>27</v>
      </c>
      <c r="AV230">
        <v>3</v>
      </c>
      <c r="BA230">
        <v>343</v>
      </c>
      <c r="BB230">
        <v>350</v>
      </c>
      <c r="BD230" t="s">
        <v>11910</v>
      </c>
      <c r="BK230" t="s">
        <v>11911</v>
      </c>
      <c r="BW230" t="s">
        <v>13424</v>
      </c>
      <c r="BX230" t="s">
        <v>13425</v>
      </c>
      <c r="BY230" t="s">
        <v>13985</v>
      </c>
      <c r="BZ230" t="s">
        <v>13985</v>
      </c>
      <c r="CA230" t="s">
        <v>13985</v>
      </c>
      <c r="CB230" t="s">
        <v>13985</v>
      </c>
      <c r="CC230" t="s">
        <v>13985</v>
      </c>
      <c r="CD230" t="s">
        <v>13985</v>
      </c>
    </row>
    <row r="231" spans="1:82" hidden="1">
      <c r="A231" t="s">
        <v>13850</v>
      </c>
      <c r="B231" t="s">
        <v>67</v>
      </c>
      <c r="C231" t="s">
        <v>2482</v>
      </c>
      <c r="G231" t="s">
        <v>2483</v>
      </c>
      <c r="J231" t="s">
        <v>2484</v>
      </c>
      <c r="K231" t="s">
        <v>1192</v>
      </c>
      <c r="W231" t="s">
        <v>2485</v>
      </c>
      <c r="AA231" t="s">
        <v>2486</v>
      </c>
      <c r="AB231" t="s">
        <v>2487</v>
      </c>
      <c r="AN231" t="s">
        <v>1194</v>
      </c>
      <c r="AO231" t="s">
        <v>1195</v>
      </c>
      <c r="AS231" t="s">
        <v>730</v>
      </c>
      <c r="AT231">
        <v>2017</v>
      </c>
      <c r="AU231">
        <v>23</v>
      </c>
      <c r="AV231">
        <v>4</v>
      </c>
      <c r="BA231">
        <v>1540</v>
      </c>
      <c r="BB231">
        <v>1551</v>
      </c>
      <c r="BD231" t="s">
        <v>2488</v>
      </c>
      <c r="BK231" t="s">
        <v>2489</v>
      </c>
      <c r="BL231">
        <v>27391174</v>
      </c>
      <c r="BW231" t="s">
        <v>13428</v>
      </c>
      <c r="BX231" t="s">
        <v>13985</v>
      </c>
      <c r="BY231" t="s">
        <v>13985</v>
      </c>
      <c r="BZ231" t="s">
        <v>13985</v>
      </c>
      <c r="CA231" t="s">
        <v>13985</v>
      </c>
      <c r="CB231" t="s">
        <v>13985</v>
      </c>
      <c r="CC231" t="s">
        <v>13985</v>
      </c>
      <c r="CD231" t="s">
        <v>13985</v>
      </c>
    </row>
    <row r="232" spans="1:82" hidden="1">
      <c r="A232" t="s">
        <v>13850</v>
      </c>
      <c r="B232" t="s">
        <v>67</v>
      </c>
      <c r="C232" t="s">
        <v>13160</v>
      </c>
      <c r="G232" t="s">
        <v>13160</v>
      </c>
      <c r="J232" t="s">
        <v>13161</v>
      </c>
      <c r="K232" t="s">
        <v>13162</v>
      </c>
      <c r="W232" t="s">
        <v>13163</v>
      </c>
      <c r="AA232" t="s">
        <v>13164</v>
      </c>
      <c r="AN232" t="s">
        <v>13165</v>
      </c>
      <c r="AT232">
        <v>1991</v>
      </c>
      <c r="AU232">
        <v>23</v>
      </c>
      <c r="AV232">
        <v>1</v>
      </c>
      <c r="BA232">
        <v>37</v>
      </c>
      <c r="BB232">
        <v>56</v>
      </c>
      <c r="BD232" t="s">
        <v>13166</v>
      </c>
      <c r="BK232" t="s">
        <v>13167</v>
      </c>
      <c r="BW232" t="s">
        <v>13428</v>
      </c>
      <c r="BX232" t="s">
        <v>13985</v>
      </c>
      <c r="BY232" t="s">
        <v>13985</v>
      </c>
      <c r="BZ232" t="s">
        <v>13985</v>
      </c>
      <c r="CA232" t="s">
        <v>13985</v>
      </c>
      <c r="CB232" t="s">
        <v>13985</v>
      </c>
      <c r="CC232" t="s">
        <v>13985</v>
      </c>
      <c r="CD232" t="s">
        <v>13985</v>
      </c>
    </row>
    <row r="233" spans="1:82" hidden="1">
      <c r="A233" t="s">
        <v>13850</v>
      </c>
      <c r="B233" t="s">
        <v>67</v>
      </c>
      <c r="C233" t="s">
        <v>4099</v>
      </c>
      <c r="G233" t="s">
        <v>4100</v>
      </c>
      <c r="J233" t="s">
        <v>4101</v>
      </c>
      <c r="K233" t="s">
        <v>1966</v>
      </c>
      <c r="W233" t="s">
        <v>4102</v>
      </c>
      <c r="AA233" t="s">
        <v>4103</v>
      </c>
      <c r="AB233" t="s">
        <v>4104</v>
      </c>
      <c r="AN233" t="s">
        <v>1969</v>
      </c>
      <c r="AO233" t="s">
        <v>1970</v>
      </c>
      <c r="AS233" s="1">
        <v>38443</v>
      </c>
      <c r="AT233">
        <v>2015</v>
      </c>
      <c r="AU233">
        <v>370</v>
      </c>
      <c r="AV233">
        <v>1665</v>
      </c>
      <c r="BC233">
        <v>20140051</v>
      </c>
      <c r="BD233" t="s">
        <v>4105</v>
      </c>
      <c r="BK233" t="s">
        <v>4106</v>
      </c>
      <c r="BL233">
        <v>25688022</v>
      </c>
      <c r="BW233" t="s">
        <v>13424</v>
      </c>
      <c r="BX233" t="s">
        <v>13426</v>
      </c>
      <c r="BZ233" t="s">
        <v>13429</v>
      </c>
    </row>
    <row r="234" spans="1:82" hidden="1">
      <c r="A234" t="s">
        <v>13850</v>
      </c>
      <c r="B234" t="s">
        <v>1762</v>
      </c>
      <c r="C234" t="s">
        <v>1763</v>
      </c>
      <c r="E234" t="s">
        <v>1764</v>
      </c>
      <c r="G234" t="s">
        <v>1765</v>
      </c>
      <c r="J234" t="s">
        <v>1766</v>
      </c>
      <c r="K234" t="s">
        <v>1767</v>
      </c>
      <c r="L234" t="s">
        <v>1768</v>
      </c>
      <c r="W234" t="s">
        <v>1769</v>
      </c>
      <c r="AN234" t="s">
        <v>1770</v>
      </c>
      <c r="AP234" t="s">
        <v>1771</v>
      </c>
      <c r="AT234">
        <v>2018</v>
      </c>
      <c r="AU234">
        <v>49</v>
      </c>
      <c r="BA234">
        <v>165</v>
      </c>
      <c r="BB234">
        <v>182</v>
      </c>
      <c r="BD234" t="s">
        <v>1772</v>
      </c>
      <c r="BK234" t="s">
        <v>1773</v>
      </c>
      <c r="BW234" t="s">
        <v>13429</v>
      </c>
      <c r="BZ234" t="s">
        <v>13429</v>
      </c>
    </row>
    <row r="235" spans="1:82" hidden="1">
      <c r="A235" t="s">
        <v>13850</v>
      </c>
      <c r="B235" t="s">
        <v>67</v>
      </c>
      <c r="C235" t="s">
        <v>7475</v>
      </c>
      <c r="G235" t="s">
        <v>7476</v>
      </c>
      <c r="J235" t="s">
        <v>7477</v>
      </c>
      <c r="K235" t="s">
        <v>1966</v>
      </c>
      <c r="W235" t="s">
        <v>7478</v>
      </c>
      <c r="AN235" t="s">
        <v>1969</v>
      </c>
      <c r="AO235" t="s">
        <v>1970</v>
      </c>
      <c r="AS235" s="1">
        <v>46692</v>
      </c>
      <c r="AT235">
        <v>2009</v>
      </c>
      <c r="AU235">
        <v>364</v>
      </c>
      <c r="AV235">
        <v>1534</v>
      </c>
      <c r="BA235">
        <v>3331</v>
      </c>
      <c r="BB235">
        <v>3340</v>
      </c>
      <c r="BD235" t="s">
        <v>7479</v>
      </c>
      <c r="BK235" t="s">
        <v>7480</v>
      </c>
      <c r="BL235">
        <v>19833645</v>
      </c>
      <c r="BW235" t="s">
        <v>13424</v>
      </c>
      <c r="BX235" t="s">
        <v>13425</v>
      </c>
      <c r="BY235" t="s">
        <v>13985</v>
      </c>
      <c r="BZ235" t="s">
        <v>13985</v>
      </c>
      <c r="CA235" t="s">
        <v>13985</v>
      </c>
      <c r="CB235" t="s">
        <v>13985</v>
      </c>
      <c r="CC235" t="s">
        <v>13985</v>
      </c>
      <c r="CD235" t="s">
        <v>13985</v>
      </c>
    </row>
    <row r="236" spans="1:82" hidden="1">
      <c r="A236" t="s">
        <v>13850</v>
      </c>
      <c r="B236" t="s">
        <v>67</v>
      </c>
      <c r="C236" t="s">
        <v>6058</v>
      </c>
      <c r="G236" t="s">
        <v>6059</v>
      </c>
      <c r="J236" t="s">
        <v>6060</v>
      </c>
      <c r="K236" t="s">
        <v>2875</v>
      </c>
      <c r="W236" t="s">
        <v>6061</v>
      </c>
      <c r="AA236" t="s">
        <v>6062</v>
      </c>
      <c r="AB236" t="s">
        <v>6063</v>
      </c>
      <c r="AN236" t="s">
        <v>2879</v>
      </c>
      <c r="AS236" t="s">
        <v>730</v>
      </c>
      <c r="AT236">
        <v>2012</v>
      </c>
      <c r="AU236">
        <v>2</v>
      </c>
      <c r="AV236">
        <v>4</v>
      </c>
      <c r="BA236">
        <v>239</v>
      </c>
      <c r="BB236">
        <v>242</v>
      </c>
      <c r="BD236" t="s">
        <v>6064</v>
      </c>
      <c r="BK236" t="s">
        <v>6065</v>
      </c>
      <c r="BW236" t="s">
        <v>13428</v>
      </c>
      <c r="BX236" t="s">
        <v>13985</v>
      </c>
      <c r="BY236" t="s">
        <v>13985</v>
      </c>
      <c r="BZ236" t="s">
        <v>13985</v>
      </c>
      <c r="CA236" t="s">
        <v>13985</v>
      </c>
      <c r="CB236" t="s">
        <v>13985</v>
      </c>
      <c r="CC236" t="s">
        <v>13985</v>
      </c>
      <c r="CD236" t="s">
        <v>13985</v>
      </c>
    </row>
    <row r="237" spans="1:82" hidden="1">
      <c r="A237" t="s">
        <v>13850</v>
      </c>
      <c r="B237" t="s">
        <v>67</v>
      </c>
      <c r="C237" t="s">
        <v>9701</v>
      </c>
      <c r="G237" t="s">
        <v>9701</v>
      </c>
      <c r="J237" t="s">
        <v>9702</v>
      </c>
      <c r="K237" t="s">
        <v>9588</v>
      </c>
      <c r="W237" t="s">
        <v>9703</v>
      </c>
      <c r="AB237" t="s">
        <v>9704</v>
      </c>
      <c r="AN237" t="s">
        <v>9590</v>
      </c>
      <c r="AS237" t="s">
        <v>154</v>
      </c>
      <c r="AT237">
        <v>2004</v>
      </c>
      <c r="AU237">
        <v>36</v>
      </c>
      <c r="AV237">
        <v>4</v>
      </c>
      <c r="BA237">
        <v>390</v>
      </c>
      <c r="BB237">
        <v>394</v>
      </c>
      <c r="BD237" t="s">
        <v>9705</v>
      </c>
      <c r="BK237" t="s">
        <v>9706</v>
      </c>
      <c r="BW237" t="s">
        <v>13429</v>
      </c>
      <c r="BX237" t="s">
        <v>13985</v>
      </c>
      <c r="BY237" t="s">
        <v>13985</v>
      </c>
      <c r="BZ237" t="s">
        <v>13429</v>
      </c>
      <c r="CA237" t="s">
        <v>13985</v>
      </c>
      <c r="CB237" t="s">
        <v>13985</v>
      </c>
      <c r="CC237" t="s">
        <v>13985</v>
      </c>
      <c r="CD237" t="s">
        <v>13985</v>
      </c>
    </row>
    <row r="238" spans="1:82" hidden="1">
      <c r="A238" t="s">
        <v>13850</v>
      </c>
      <c r="B238" t="s">
        <v>67</v>
      </c>
      <c r="C238" t="s">
        <v>6731</v>
      </c>
      <c r="G238" t="s">
        <v>6732</v>
      </c>
      <c r="J238" t="s">
        <v>6733</v>
      </c>
      <c r="K238" t="s">
        <v>90</v>
      </c>
      <c r="W238" t="s">
        <v>6734</v>
      </c>
      <c r="AA238" t="s">
        <v>6735</v>
      </c>
      <c r="AB238" t="s">
        <v>6736</v>
      </c>
      <c r="AN238" t="s">
        <v>93</v>
      </c>
      <c r="AS238" t="s">
        <v>815</v>
      </c>
      <c r="AT238">
        <v>2011</v>
      </c>
      <c r="AU238">
        <v>20</v>
      </c>
      <c r="AV238">
        <v>2</v>
      </c>
      <c r="BA238">
        <v>289</v>
      </c>
      <c r="BB238">
        <v>298</v>
      </c>
      <c r="BD238" t="s">
        <v>6737</v>
      </c>
      <c r="BK238" t="s">
        <v>6738</v>
      </c>
      <c r="BW238" t="s">
        <v>13424</v>
      </c>
      <c r="BX238" t="s">
        <v>13426</v>
      </c>
      <c r="BY238" t="s">
        <v>13985</v>
      </c>
      <c r="BZ238" t="s">
        <v>13427</v>
      </c>
      <c r="CA238" t="s">
        <v>13985</v>
      </c>
      <c r="CB238">
        <v>0</v>
      </c>
      <c r="CC238" t="s">
        <v>13985</v>
      </c>
      <c r="CD238" t="s">
        <v>13985</v>
      </c>
    </row>
    <row r="239" spans="1:82">
      <c r="A239" t="s">
        <v>13850</v>
      </c>
      <c r="B239" t="s">
        <v>67</v>
      </c>
      <c r="C239" t="s">
        <v>12523</v>
      </c>
      <c r="G239" t="s">
        <v>12523</v>
      </c>
      <c r="J239" t="s">
        <v>12524</v>
      </c>
      <c r="K239" t="s">
        <v>12525</v>
      </c>
      <c r="W239" t="s">
        <v>12526</v>
      </c>
      <c r="AB239" t="s">
        <v>12527</v>
      </c>
      <c r="AN239" t="s">
        <v>12528</v>
      </c>
      <c r="AS239" t="s">
        <v>1613</v>
      </c>
      <c r="AT239">
        <v>1994</v>
      </c>
      <c r="AU239">
        <v>28</v>
      </c>
      <c r="AV239">
        <v>2</v>
      </c>
      <c r="BA239">
        <v>401</v>
      </c>
      <c r="BB239">
        <v>409</v>
      </c>
      <c r="BD239" t="s">
        <v>12529</v>
      </c>
      <c r="BK239" t="s">
        <v>12530</v>
      </c>
      <c r="BW239" t="s">
        <v>13424</v>
      </c>
      <c r="BX239" t="s">
        <v>13426</v>
      </c>
      <c r="BY239" t="s">
        <v>13985</v>
      </c>
      <c r="BZ239" t="s">
        <v>13427</v>
      </c>
      <c r="CA239">
        <v>6</v>
      </c>
      <c r="CB239">
        <v>4</v>
      </c>
      <c r="CC239" t="s">
        <v>13985</v>
      </c>
      <c r="CD239" t="s">
        <v>13433</v>
      </c>
    </row>
    <row r="240" spans="1:82" hidden="1">
      <c r="A240" t="s">
        <v>13850</v>
      </c>
      <c r="B240" t="s">
        <v>67</v>
      </c>
      <c r="C240" t="s">
        <v>8371</v>
      </c>
      <c r="G240" t="s">
        <v>8372</v>
      </c>
      <c r="J240" t="s">
        <v>8373</v>
      </c>
      <c r="K240" t="s">
        <v>515</v>
      </c>
      <c r="W240" t="s">
        <v>8374</v>
      </c>
      <c r="AN240" t="s">
        <v>519</v>
      </c>
      <c r="AS240" t="s">
        <v>884</v>
      </c>
      <c r="AT240">
        <v>2008</v>
      </c>
      <c r="AU240">
        <v>28</v>
      </c>
      <c r="AV240">
        <v>2</v>
      </c>
      <c r="BA240">
        <v>311</v>
      </c>
      <c r="BB240">
        <v>320</v>
      </c>
      <c r="BD240" t="s">
        <v>8375</v>
      </c>
      <c r="BK240" t="s">
        <v>8376</v>
      </c>
      <c r="BL240">
        <v>18055441</v>
      </c>
      <c r="BW240" t="s">
        <v>13428</v>
      </c>
      <c r="BX240" t="s">
        <v>13985</v>
      </c>
      <c r="BY240" t="s">
        <v>13985</v>
      </c>
      <c r="BZ240" t="s">
        <v>13985</v>
      </c>
      <c r="CA240" t="s">
        <v>13985</v>
      </c>
      <c r="CB240" t="s">
        <v>13985</v>
      </c>
      <c r="CC240" t="s">
        <v>13985</v>
      </c>
      <c r="CD240" t="s">
        <v>13985</v>
      </c>
    </row>
    <row r="241" spans="1:82" hidden="1">
      <c r="A241" t="s">
        <v>13850</v>
      </c>
      <c r="B241" t="s">
        <v>67</v>
      </c>
      <c r="C241" t="s">
        <v>936</v>
      </c>
      <c r="G241" t="s">
        <v>937</v>
      </c>
      <c r="J241" t="s">
        <v>938</v>
      </c>
      <c r="K241" t="s">
        <v>939</v>
      </c>
      <c r="W241" t="s">
        <v>940</v>
      </c>
      <c r="AN241" t="s">
        <v>941</v>
      </c>
      <c r="AO241" t="s">
        <v>942</v>
      </c>
      <c r="AS241" t="s">
        <v>884</v>
      </c>
      <c r="AT241">
        <v>2019</v>
      </c>
      <c r="AU241">
        <v>33</v>
      </c>
      <c r="AV241">
        <v>1</v>
      </c>
      <c r="BA241">
        <v>79</v>
      </c>
      <c r="BB241">
        <v>89</v>
      </c>
      <c r="BD241" t="s">
        <v>943</v>
      </c>
      <c r="BK241" t="s">
        <v>944</v>
      </c>
      <c r="BW241" t="s">
        <v>13428</v>
      </c>
    </row>
    <row r="242" spans="1:82" hidden="1">
      <c r="A242" t="s">
        <v>13850</v>
      </c>
      <c r="B242" t="s">
        <v>67</v>
      </c>
      <c r="C242" t="s">
        <v>5635</v>
      </c>
      <c r="G242" t="s">
        <v>5636</v>
      </c>
      <c r="J242" t="s">
        <v>5637</v>
      </c>
      <c r="K242" t="s">
        <v>5638</v>
      </c>
      <c r="W242" t="s">
        <v>5639</v>
      </c>
      <c r="AA242" t="s">
        <v>5640</v>
      </c>
      <c r="AB242" t="s">
        <v>5641</v>
      </c>
      <c r="AN242" t="s">
        <v>5642</v>
      </c>
      <c r="AO242" t="s">
        <v>5643</v>
      </c>
      <c r="AS242" t="s">
        <v>1023</v>
      </c>
      <c r="AT242">
        <v>2013</v>
      </c>
      <c r="AU242">
        <v>116</v>
      </c>
      <c r="AV242">
        <v>2</v>
      </c>
      <c r="BA242">
        <v>263</v>
      </c>
      <c r="BB242">
        <v>284</v>
      </c>
      <c r="BD242" t="s">
        <v>5644</v>
      </c>
      <c r="BK242" t="s">
        <v>5645</v>
      </c>
      <c r="BW242" t="s">
        <v>13428</v>
      </c>
      <c r="BX242" t="s">
        <v>13985</v>
      </c>
      <c r="BY242" t="s">
        <v>13985</v>
      </c>
      <c r="BZ242" t="s">
        <v>13985</v>
      </c>
      <c r="CA242" t="s">
        <v>13985</v>
      </c>
      <c r="CB242" t="s">
        <v>13985</v>
      </c>
      <c r="CC242" t="s">
        <v>13985</v>
      </c>
      <c r="CD242" t="s">
        <v>13985</v>
      </c>
    </row>
    <row r="243" spans="1:82" hidden="1">
      <c r="A243" t="s">
        <v>13850</v>
      </c>
      <c r="B243" t="s">
        <v>67</v>
      </c>
      <c r="C243" t="s">
        <v>1130</v>
      </c>
      <c r="G243" t="s">
        <v>1131</v>
      </c>
      <c r="J243" t="s">
        <v>1132</v>
      </c>
      <c r="K243" t="s">
        <v>1133</v>
      </c>
      <c r="W243" t="s">
        <v>1134</v>
      </c>
      <c r="AA243" t="s">
        <v>1135</v>
      </c>
      <c r="AB243" t="s">
        <v>1136</v>
      </c>
      <c r="AN243" t="s">
        <v>1137</v>
      </c>
      <c r="AS243" t="s">
        <v>84</v>
      </c>
      <c r="AT243">
        <v>2018</v>
      </c>
      <c r="AU243">
        <v>9</v>
      </c>
      <c r="AV243">
        <v>4</v>
      </c>
      <c r="BC243">
        <v>144</v>
      </c>
      <c r="BD243" t="s">
        <v>1138</v>
      </c>
      <c r="BK243" t="s">
        <v>1139</v>
      </c>
      <c r="BL243">
        <v>30347706</v>
      </c>
      <c r="BW243" t="s">
        <v>13424</v>
      </c>
      <c r="BX243" t="s">
        <v>13426</v>
      </c>
      <c r="BZ243" t="s">
        <v>13427</v>
      </c>
      <c r="CB243">
        <v>0</v>
      </c>
    </row>
    <row r="244" spans="1:82" hidden="1">
      <c r="A244" t="s">
        <v>13850</v>
      </c>
      <c r="B244" t="s">
        <v>67</v>
      </c>
      <c r="C244" t="s">
        <v>848</v>
      </c>
      <c r="G244" t="s">
        <v>849</v>
      </c>
      <c r="J244" t="s">
        <v>850</v>
      </c>
      <c r="K244" t="s">
        <v>851</v>
      </c>
      <c r="W244" t="s">
        <v>852</v>
      </c>
      <c r="AA244" t="s">
        <v>853</v>
      </c>
      <c r="AB244" t="s">
        <v>854</v>
      </c>
      <c r="AN244" t="s">
        <v>855</v>
      </c>
      <c r="AO244" t="s">
        <v>856</v>
      </c>
      <c r="AS244" s="1">
        <v>42401</v>
      </c>
      <c r="AT244">
        <v>2019</v>
      </c>
      <c r="AU244">
        <v>46</v>
      </c>
      <c r="AV244">
        <v>3</v>
      </c>
      <c r="BA244">
        <v>1641</v>
      </c>
      <c r="BB244">
        <v>1650</v>
      </c>
      <c r="BD244" t="s">
        <v>857</v>
      </c>
      <c r="BK244" t="s">
        <v>858</v>
      </c>
      <c r="BW244" t="s">
        <v>13428</v>
      </c>
    </row>
    <row r="245" spans="1:82" hidden="1">
      <c r="A245" t="s">
        <v>13850</v>
      </c>
      <c r="B245" t="s">
        <v>67</v>
      </c>
      <c r="C245" t="s">
        <v>4855</v>
      </c>
      <c r="G245" t="s">
        <v>4856</v>
      </c>
      <c r="J245" t="s">
        <v>4857</v>
      </c>
      <c r="K245" t="s">
        <v>4858</v>
      </c>
      <c r="W245" t="s">
        <v>4859</v>
      </c>
      <c r="AA245" t="s">
        <v>4860</v>
      </c>
      <c r="AB245" t="s">
        <v>4861</v>
      </c>
      <c r="AN245" t="s">
        <v>4862</v>
      </c>
      <c r="AO245" t="s">
        <v>4863</v>
      </c>
      <c r="AS245" t="s">
        <v>472</v>
      </c>
      <c r="AT245">
        <v>2014</v>
      </c>
      <c r="AU245">
        <v>197</v>
      </c>
      <c r="AV245">
        <v>3</v>
      </c>
      <c r="BA245">
        <v>1025</v>
      </c>
      <c r="BB245" t="s">
        <v>115</v>
      </c>
      <c r="BD245" t="s">
        <v>4864</v>
      </c>
      <c r="BK245" t="s">
        <v>4865</v>
      </c>
      <c r="BL245">
        <v>24814465</v>
      </c>
      <c r="BW245" t="s">
        <v>13428</v>
      </c>
      <c r="BX245" t="s">
        <v>13985</v>
      </c>
      <c r="BY245" t="s">
        <v>13985</v>
      </c>
      <c r="BZ245" t="s">
        <v>13985</v>
      </c>
      <c r="CA245" t="s">
        <v>13985</v>
      </c>
      <c r="CB245" t="s">
        <v>13985</v>
      </c>
      <c r="CC245" t="s">
        <v>13985</v>
      </c>
      <c r="CD245" t="s">
        <v>13985</v>
      </c>
    </row>
    <row r="246" spans="1:82" hidden="1">
      <c r="A246" t="s">
        <v>13850</v>
      </c>
      <c r="B246" t="s">
        <v>67</v>
      </c>
      <c r="C246" t="s">
        <v>9187</v>
      </c>
      <c r="G246" t="s">
        <v>9187</v>
      </c>
      <c r="J246" t="s">
        <v>9188</v>
      </c>
      <c r="K246" t="s">
        <v>4858</v>
      </c>
      <c r="W246" t="s">
        <v>9189</v>
      </c>
      <c r="AA246" t="s">
        <v>9190</v>
      </c>
      <c r="AB246" t="s">
        <v>9191</v>
      </c>
      <c r="AN246" t="s">
        <v>4862</v>
      </c>
      <c r="AO246" t="s">
        <v>4863</v>
      </c>
      <c r="AS246" t="s">
        <v>815</v>
      </c>
      <c r="AT246">
        <v>2006</v>
      </c>
      <c r="AU246">
        <v>172</v>
      </c>
      <c r="AV246">
        <v>3</v>
      </c>
      <c r="BA246">
        <v>1845</v>
      </c>
      <c r="BB246">
        <v>1853</v>
      </c>
      <c r="BD246" t="s">
        <v>9192</v>
      </c>
      <c r="BK246" t="s">
        <v>9193</v>
      </c>
      <c r="BL246">
        <v>16361240</v>
      </c>
      <c r="BW246" t="s">
        <v>13428</v>
      </c>
      <c r="BX246" t="s">
        <v>13985</v>
      </c>
      <c r="BY246" t="s">
        <v>13985</v>
      </c>
      <c r="BZ246" t="s">
        <v>13985</v>
      </c>
      <c r="CA246" t="s">
        <v>13985</v>
      </c>
      <c r="CB246" t="s">
        <v>13985</v>
      </c>
      <c r="CC246" t="s">
        <v>13985</v>
      </c>
      <c r="CD246" t="s">
        <v>13985</v>
      </c>
    </row>
    <row r="247" spans="1:82" hidden="1">
      <c r="A247" t="s">
        <v>13850</v>
      </c>
      <c r="B247" t="s">
        <v>67</v>
      </c>
      <c r="C247" t="s">
        <v>6523</v>
      </c>
      <c r="G247" t="s">
        <v>6524</v>
      </c>
      <c r="J247" t="s">
        <v>6525</v>
      </c>
      <c r="K247" t="s">
        <v>6526</v>
      </c>
      <c r="W247" t="s">
        <v>6527</v>
      </c>
      <c r="AA247" t="s">
        <v>6528</v>
      </c>
      <c r="AB247" t="s">
        <v>6529</v>
      </c>
      <c r="AN247" t="s">
        <v>6530</v>
      </c>
      <c r="AS247" t="s">
        <v>352</v>
      </c>
      <c r="AT247">
        <v>2011</v>
      </c>
      <c r="AU247">
        <v>77</v>
      </c>
      <c r="AV247">
        <v>3</v>
      </c>
      <c r="BA247">
        <v>618</v>
      </c>
      <c r="BB247">
        <v>630</v>
      </c>
      <c r="BD247" t="s">
        <v>6531</v>
      </c>
      <c r="BK247" t="s">
        <v>6532</v>
      </c>
      <c r="BW247" t="s">
        <v>13428</v>
      </c>
      <c r="BX247" t="s">
        <v>13985</v>
      </c>
      <c r="BY247" t="s">
        <v>13985</v>
      </c>
      <c r="BZ247" t="s">
        <v>13985</v>
      </c>
      <c r="CA247" t="s">
        <v>13985</v>
      </c>
      <c r="CB247" t="s">
        <v>13985</v>
      </c>
      <c r="CC247" t="s">
        <v>13985</v>
      </c>
      <c r="CD247" t="s">
        <v>13985</v>
      </c>
    </row>
    <row r="248" spans="1:82" hidden="1">
      <c r="A248" t="s">
        <v>13850</v>
      </c>
      <c r="B248" t="s">
        <v>67</v>
      </c>
      <c r="C248" t="s">
        <v>13105</v>
      </c>
      <c r="G248" t="s">
        <v>13105</v>
      </c>
      <c r="J248" t="s">
        <v>13106</v>
      </c>
      <c r="K248" t="s">
        <v>433</v>
      </c>
      <c r="W248" t="s">
        <v>13107</v>
      </c>
      <c r="AA248" t="s">
        <v>13108</v>
      </c>
      <c r="AB248" t="s">
        <v>13109</v>
      </c>
      <c r="AN248" t="s">
        <v>435</v>
      </c>
      <c r="AS248" t="s">
        <v>352</v>
      </c>
      <c r="AT248">
        <v>1991</v>
      </c>
      <c r="AU248">
        <v>224</v>
      </c>
      <c r="AW248">
        <v>4</v>
      </c>
      <c r="BA248">
        <v>617</v>
      </c>
      <c r="BB248">
        <v>632</v>
      </c>
      <c r="BD248" t="s">
        <v>13110</v>
      </c>
      <c r="BK248" t="s">
        <v>13111</v>
      </c>
      <c r="BW248" t="s">
        <v>13424</v>
      </c>
      <c r="BX248" t="s">
        <v>13425</v>
      </c>
      <c r="BY248" t="s">
        <v>13985</v>
      </c>
      <c r="BZ248" t="s">
        <v>13985</v>
      </c>
      <c r="CA248" t="s">
        <v>13985</v>
      </c>
      <c r="CB248" t="s">
        <v>13985</v>
      </c>
      <c r="CC248" t="s">
        <v>13985</v>
      </c>
      <c r="CD248" t="s">
        <v>13985</v>
      </c>
    </row>
    <row r="249" spans="1:82" hidden="1">
      <c r="A249" t="s">
        <v>13850</v>
      </c>
      <c r="B249" t="s">
        <v>67</v>
      </c>
      <c r="C249" t="s">
        <v>3888</v>
      </c>
      <c r="G249" t="s">
        <v>3889</v>
      </c>
      <c r="J249" t="s">
        <v>3890</v>
      </c>
      <c r="K249" t="s">
        <v>216</v>
      </c>
      <c r="W249" t="s">
        <v>3891</v>
      </c>
      <c r="AA249" t="s">
        <v>3892</v>
      </c>
      <c r="AB249" t="s">
        <v>3893</v>
      </c>
      <c r="AN249" t="s">
        <v>218</v>
      </c>
      <c r="AS249" s="1">
        <v>44743</v>
      </c>
      <c r="AT249">
        <v>2015</v>
      </c>
      <c r="AU249">
        <v>5</v>
      </c>
      <c r="BC249">
        <v>12443</v>
      </c>
      <c r="BD249" t="s">
        <v>3894</v>
      </c>
      <c r="BK249" t="s">
        <v>3895</v>
      </c>
      <c r="BL249">
        <v>26197782</v>
      </c>
      <c r="BW249" t="s">
        <v>13424</v>
      </c>
      <c r="BX249" t="s">
        <v>13425</v>
      </c>
      <c r="BY249" t="s">
        <v>13985</v>
      </c>
      <c r="BZ249" t="s">
        <v>13985</v>
      </c>
      <c r="CA249" t="s">
        <v>13985</v>
      </c>
      <c r="CB249" t="s">
        <v>13985</v>
      </c>
      <c r="CC249" t="s">
        <v>13985</v>
      </c>
      <c r="CD249" t="s">
        <v>13985</v>
      </c>
    </row>
    <row r="250" spans="1:82" hidden="1">
      <c r="A250" t="s">
        <v>13850</v>
      </c>
      <c r="B250" t="s">
        <v>67</v>
      </c>
      <c r="C250" t="s">
        <v>2864</v>
      </c>
      <c r="G250" t="s">
        <v>2865</v>
      </c>
      <c r="J250" t="s">
        <v>2866</v>
      </c>
      <c r="K250" t="s">
        <v>821</v>
      </c>
      <c r="W250" t="s">
        <v>2867</v>
      </c>
      <c r="AA250" t="s">
        <v>2868</v>
      </c>
      <c r="AB250" t="s">
        <v>2869</v>
      </c>
      <c r="AN250" t="s">
        <v>824</v>
      </c>
      <c r="AO250" t="s">
        <v>825</v>
      </c>
      <c r="AS250" t="s">
        <v>84</v>
      </c>
      <c r="AT250">
        <v>2016</v>
      </c>
      <c r="AU250">
        <v>25</v>
      </c>
      <c r="AV250">
        <v>24</v>
      </c>
      <c r="BA250">
        <v>6077</v>
      </c>
      <c r="BB250">
        <v>6091</v>
      </c>
      <c r="BD250" t="s">
        <v>2870</v>
      </c>
      <c r="BK250" t="s">
        <v>2871</v>
      </c>
      <c r="BL250">
        <v>27862517</v>
      </c>
      <c r="BW250" t="s">
        <v>13424</v>
      </c>
      <c r="BX250" t="s">
        <v>13425</v>
      </c>
      <c r="BY250" t="s">
        <v>13985</v>
      </c>
      <c r="BZ250" t="s">
        <v>13985</v>
      </c>
      <c r="CA250" t="s">
        <v>13985</v>
      </c>
      <c r="CB250" t="s">
        <v>13985</v>
      </c>
      <c r="CC250" t="s">
        <v>13985</v>
      </c>
      <c r="CD250" t="s">
        <v>13985</v>
      </c>
    </row>
    <row r="251" spans="1:82" hidden="1">
      <c r="A251" t="s">
        <v>13850</v>
      </c>
      <c r="B251" t="s">
        <v>67</v>
      </c>
      <c r="C251" t="s">
        <v>6257</v>
      </c>
      <c r="G251" t="s">
        <v>6258</v>
      </c>
      <c r="J251" t="s">
        <v>6259</v>
      </c>
      <c r="K251" t="s">
        <v>831</v>
      </c>
      <c r="W251" t="s">
        <v>6260</v>
      </c>
      <c r="AA251" t="s">
        <v>6261</v>
      </c>
      <c r="AB251" t="s">
        <v>6262</v>
      </c>
      <c r="AN251" t="s">
        <v>835</v>
      </c>
      <c r="AS251" t="s">
        <v>1023</v>
      </c>
      <c r="AT251">
        <v>2012</v>
      </c>
      <c r="AU251">
        <v>2</v>
      </c>
      <c r="AV251">
        <v>1</v>
      </c>
      <c r="BA251">
        <v>95</v>
      </c>
      <c r="BB251">
        <v>105</v>
      </c>
      <c r="BD251" t="s">
        <v>6263</v>
      </c>
      <c r="BK251" t="s">
        <v>6264</v>
      </c>
      <c r="BL251">
        <v>22408729</v>
      </c>
      <c r="BW251" t="s">
        <v>13424</v>
      </c>
      <c r="BX251" t="s">
        <v>13425</v>
      </c>
      <c r="BY251" t="s">
        <v>13985</v>
      </c>
      <c r="BZ251" t="s">
        <v>13985</v>
      </c>
      <c r="CA251" t="s">
        <v>13985</v>
      </c>
      <c r="CB251" t="s">
        <v>13985</v>
      </c>
      <c r="CC251" t="s">
        <v>13985</v>
      </c>
      <c r="CD251" t="s">
        <v>13985</v>
      </c>
    </row>
    <row r="252" spans="1:82" hidden="1">
      <c r="A252" t="s">
        <v>13850</v>
      </c>
      <c r="B252" t="s">
        <v>67</v>
      </c>
      <c r="C252" t="s">
        <v>6022</v>
      </c>
      <c r="G252" t="s">
        <v>6023</v>
      </c>
      <c r="J252" t="s">
        <v>6024</v>
      </c>
      <c r="K252" t="s">
        <v>280</v>
      </c>
      <c r="W252" t="s">
        <v>6025</v>
      </c>
      <c r="AA252" t="s">
        <v>6026</v>
      </c>
      <c r="AB252" t="s">
        <v>6027</v>
      </c>
      <c r="AN252" t="s">
        <v>284</v>
      </c>
      <c r="AS252" s="1">
        <v>40269</v>
      </c>
      <c r="AT252">
        <v>2012</v>
      </c>
      <c r="AU252">
        <v>7</v>
      </c>
      <c r="AV252">
        <v>4</v>
      </c>
      <c r="BC252" t="s">
        <v>6028</v>
      </c>
      <c r="BD252" t="s">
        <v>6029</v>
      </c>
      <c r="BK252" t="s">
        <v>6030</v>
      </c>
      <c r="BL252">
        <v>22506071</v>
      </c>
      <c r="BW252" t="s">
        <v>13424</v>
      </c>
      <c r="BX252" t="s">
        <v>13425</v>
      </c>
      <c r="BY252" t="s">
        <v>13985</v>
      </c>
      <c r="BZ252" t="s">
        <v>13985</v>
      </c>
      <c r="CA252" t="s">
        <v>13985</v>
      </c>
      <c r="CB252" t="s">
        <v>13985</v>
      </c>
      <c r="CC252" t="s">
        <v>13985</v>
      </c>
      <c r="CD252" t="s">
        <v>13985</v>
      </c>
    </row>
    <row r="253" spans="1:82" hidden="1">
      <c r="A253" t="s">
        <v>13850</v>
      </c>
      <c r="B253" t="s">
        <v>67</v>
      </c>
      <c r="C253" t="s">
        <v>10039</v>
      </c>
      <c r="G253" t="s">
        <v>10039</v>
      </c>
      <c r="J253" t="s">
        <v>10040</v>
      </c>
      <c r="K253" t="s">
        <v>3204</v>
      </c>
      <c r="W253" t="s">
        <v>10041</v>
      </c>
      <c r="AB253" t="s">
        <v>10042</v>
      </c>
      <c r="AN253" t="s">
        <v>3208</v>
      </c>
      <c r="AO253" t="s">
        <v>3209</v>
      </c>
      <c r="AS253" t="s">
        <v>242</v>
      </c>
      <c r="AT253">
        <v>2003</v>
      </c>
      <c r="AU253">
        <v>179</v>
      </c>
      <c r="AV253">
        <v>1</v>
      </c>
      <c r="BA253">
        <v>1</v>
      </c>
      <c r="BB253">
        <v>13</v>
      </c>
      <c r="BD253" t="s">
        <v>10043</v>
      </c>
      <c r="BK253" t="s">
        <v>10044</v>
      </c>
      <c r="BL253">
        <v>14529560</v>
      </c>
      <c r="BW253" t="s">
        <v>13424</v>
      </c>
      <c r="BX253" t="s">
        <v>13425</v>
      </c>
      <c r="BY253" t="s">
        <v>13985</v>
      </c>
      <c r="BZ253" t="s">
        <v>13985</v>
      </c>
      <c r="CA253" t="s">
        <v>13985</v>
      </c>
      <c r="CB253" t="s">
        <v>13985</v>
      </c>
      <c r="CC253" t="s">
        <v>13985</v>
      </c>
      <c r="CD253" t="s">
        <v>13985</v>
      </c>
    </row>
    <row r="254" spans="1:82" hidden="1">
      <c r="A254" t="s">
        <v>13850</v>
      </c>
      <c r="B254" t="s">
        <v>67</v>
      </c>
      <c r="C254" t="s">
        <v>6945</v>
      </c>
      <c r="G254" t="s">
        <v>6946</v>
      </c>
      <c r="J254" t="s">
        <v>6947</v>
      </c>
      <c r="K254" t="s">
        <v>5333</v>
      </c>
      <c r="W254" t="s">
        <v>6948</v>
      </c>
      <c r="AA254" t="s">
        <v>6949</v>
      </c>
      <c r="AN254" t="s">
        <v>5335</v>
      </c>
      <c r="AS254" t="s">
        <v>2795</v>
      </c>
      <c r="AT254">
        <v>2010</v>
      </c>
      <c r="AU254">
        <v>277</v>
      </c>
      <c r="AV254">
        <v>1701</v>
      </c>
      <c r="BA254">
        <v>3703</v>
      </c>
      <c r="BB254">
        <v>3714</v>
      </c>
      <c r="BD254" t="s">
        <v>6950</v>
      </c>
      <c r="BK254" t="s">
        <v>6951</v>
      </c>
      <c r="BL254">
        <v>20610428</v>
      </c>
      <c r="BW254" t="s">
        <v>13424</v>
      </c>
      <c r="BX254" t="s">
        <v>13425</v>
      </c>
      <c r="BY254" t="s">
        <v>13985</v>
      </c>
      <c r="BZ254" t="s">
        <v>13985</v>
      </c>
      <c r="CA254" t="s">
        <v>13985</v>
      </c>
      <c r="CB254" t="s">
        <v>13985</v>
      </c>
      <c r="CC254" t="s">
        <v>13985</v>
      </c>
      <c r="CD254" t="s">
        <v>13985</v>
      </c>
    </row>
    <row r="255" spans="1:82" hidden="1">
      <c r="A255" t="s">
        <v>13850</v>
      </c>
      <c r="B255" t="s">
        <v>67</v>
      </c>
      <c r="C255" t="s">
        <v>12755</v>
      </c>
      <c r="G255" t="s">
        <v>12755</v>
      </c>
      <c r="J255" t="s">
        <v>12756</v>
      </c>
      <c r="K255" t="s">
        <v>939</v>
      </c>
      <c r="W255" t="s">
        <v>12757</v>
      </c>
      <c r="AN255" t="s">
        <v>941</v>
      </c>
      <c r="AS255" t="s">
        <v>629</v>
      </c>
      <c r="AT255">
        <v>1993</v>
      </c>
      <c r="AU255">
        <v>7</v>
      </c>
      <c r="AV255">
        <v>4</v>
      </c>
      <c r="BA255">
        <v>242</v>
      </c>
      <c r="BB255">
        <v>249</v>
      </c>
      <c r="BK255" t="s">
        <v>12758</v>
      </c>
      <c r="BW255" t="s">
        <v>13428</v>
      </c>
      <c r="BX255" t="s">
        <v>13985</v>
      </c>
      <c r="BY255" t="s">
        <v>13985</v>
      </c>
      <c r="BZ255" t="s">
        <v>13985</v>
      </c>
      <c r="CA255" t="s">
        <v>13985</v>
      </c>
      <c r="CB255" t="s">
        <v>13985</v>
      </c>
      <c r="CC255" t="s">
        <v>13985</v>
      </c>
      <c r="CD255" t="s">
        <v>13985</v>
      </c>
    </row>
    <row r="256" spans="1:82" hidden="1">
      <c r="A256" t="s">
        <v>13850</v>
      </c>
      <c r="B256" t="s">
        <v>67</v>
      </c>
      <c r="C256" t="s">
        <v>10303</v>
      </c>
      <c r="G256" t="s">
        <v>10303</v>
      </c>
      <c r="J256" t="s">
        <v>10304</v>
      </c>
      <c r="K256" t="s">
        <v>10305</v>
      </c>
      <c r="W256" t="s">
        <v>10306</v>
      </c>
      <c r="AA256" t="s">
        <v>9859</v>
      </c>
      <c r="AB256" t="s">
        <v>9860</v>
      </c>
      <c r="AN256" t="s">
        <v>10307</v>
      </c>
      <c r="AS256" t="s">
        <v>242</v>
      </c>
      <c r="AT256">
        <v>2002</v>
      </c>
      <c r="AU256">
        <v>90</v>
      </c>
      <c r="AV256">
        <v>5</v>
      </c>
      <c r="BA256">
        <v>859</v>
      </c>
      <c r="BB256">
        <v>870</v>
      </c>
      <c r="BD256" t="s">
        <v>10308</v>
      </c>
      <c r="BK256" t="s">
        <v>10309</v>
      </c>
      <c r="BW256" t="s">
        <v>13428</v>
      </c>
      <c r="BX256" t="s">
        <v>13985</v>
      </c>
      <c r="BY256" t="s">
        <v>13985</v>
      </c>
      <c r="BZ256" t="s">
        <v>13985</v>
      </c>
      <c r="CA256" t="s">
        <v>13985</v>
      </c>
      <c r="CB256" t="s">
        <v>13985</v>
      </c>
      <c r="CC256" t="s">
        <v>13985</v>
      </c>
      <c r="CD256" t="s">
        <v>13985</v>
      </c>
    </row>
    <row r="257" spans="1:82" hidden="1">
      <c r="A257" t="s">
        <v>13850</v>
      </c>
      <c r="B257" t="s">
        <v>67</v>
      </c>
      <c r="C257" t="s">
        <v>1198</v>
      </c>
      <c r="G257" t="s">
        <v>1199</v>
      </c>
      <c r="J257" t="s">
        <v>1200</v>
      </c>
      <c r="K257" t="s">
        <v>258</v>
      </c>
      <c r="W257" t="s">
        <v>1201</v>
      </c>
      <c r="AA257" t="s">
        <v>1202</v>
      </c>
      <c r="AB257" t="s">
        <v>1203</v>
      </c>
      <c r="AN257" t="s">
        <v>261</v>
      </c>
      <c r="AO257" t="s">
        <v>262</v>
      </c>
      <c r="AS257" t="s">
        <v>84</v>
      </c>
      <c r="AT257">
        <v>2018</v>
      </c>
      <c r="AU257">
        <v>33</v>
      </c>
      <c r="AV257">
        <v>6</v>
      </c>
      <c r="BA257">
        <v>602</v>
      </c>
      <c r="BB257">
        <v>613</v>
      </c>
      <c r="BD257" t="s">
        <v>1204</v>
      </c>
      <c r="BK257" t="s">
        <v>1205</v>
      </c>
      <c r="BL257">
        <v>30203704</v>
      </c>
      <c r="BW257" t="s">
        <v>13424</v>
      </c>
      <c r="BX257" t="s">
        <v>13426</v>
      </c>
      <c r="BZ257" t="s">
        <v>13427</v>
      </c>
      <c r="CB257">
        <v>0</v>
      </c>
    </row>
    <row r="258" spans="1:82" hidden="1">
      <c r="A258" t="s">
        <v>13850</v>
      </c>
      <c r="B258" t="s">
        <v>67</v>
      </c>
      <c r="C258" t="s">
        <v>2283</v>
      </c>
      <c r="G258" t="s">
        <v>2284</v>
      </c>
      <c r="J258" t="s">
        <v>2285</v>
      </c>
      <c r="K258" t="s">
        <v>2286</v>
      </c>
      <c r="W258" t="s">
        <v>2287</v>
      </c>
      <c r="AA258" t="s">
        <v>2288</v>
      </c>
      <c r="AB258" t="s">
        <v>2289</v>
      </c>
      <c r="AN258" t="s">
        <v>2290</v>
      </c>
      <c r="AO258" t="s">
        <v>2291</v>
      </c>
      <c r="AS258" t="s">
        <v>472</v>
      </c>
      <c r="AT258">
        <v>2017</v>
      </c>
      <c r="AU258">
        <v>160</v>
      </c>
      <c r="AV258">
        <v>3</v>
      </c>
      <c r="BA258">
        <v>266</v>
      </c>
      <c r="BB258">
        <v>281</v>
      </c>
      <c r="BD258" t="s">
        <v>2292</v>
      </c>
      <c r="BK258" t="s">
        <v>2293</v>
      </c>
      <c r="BL258">
        <v>28144950</v>
      </c>
      <c r="BW258" t="s">
        <v>13428</v>
      </c>
      <c r="BX258" t="s">
        <v>13985</v>
      </c>
      <c r="BY258" t="s">
        <v>13985</v>
      </c>
      <c r="BZ258" t="s">
        <v>13985</v>
      </c>
      <c r="CA258" t="s">
        <v>13985</v>
      </c>
      <c r="CB258" t="s">
        <v>13985</v>
      </c>
      <c r="CC258" t="s">
        <v>13985</v>
      </c>
      <c r="CD258" t="s">
        <v>13985</v>
      </c>
    </row>
    <row r="259" spans="1:82" hidden="1">
      <c r="A259" t="s">
        <v>13850</v>
      </c>
      <c r="B259" t="s">
        <v>67</v>
      </c>
      <c r="C259" t="s">
        <v>420</v>
      </c>
      <c r="G259" t="s">
        <v>421</v>
      </c>
      <c r="J259" t="s">
        <v>422</v>
      </c>
      <c r="K259" t="s">
        <v>423</v>
      </c>
      <c r="W259" t="s">
        <v>424</v>
      </c>
      <c r="AB259" t="s">
        <v>425</v>
      </c>
      <c r="AN259" t="s">
        <v>426</v>
      </c>
      <c r="AO259" t="s">
        <v>427</v>
      </c>
      <c r="AS259" t="s">
        <v>297</v>
      </c>
      <c r="AT259">
        <v>2019</v>
      </c>
      <c r="AU259">
        <v>73</v>
      </c>
      <c r="AV259">
        <v>9</v>
      </c>
      <c r="BA259">
        <v>1793</v>
      </c>
      <c r="BB259">
        <v>1808</v>
      </c>
      <c r="BD259" t="s">
        <v>428</v>
      </c>
      <c r="BF259" s="1">
        <v>43647</v>
      </c>
      <c r="BK259" t="s">
        <v>429</v>
      </c>
      <c r="BL259">
        <v>31313825</v>
      </c>
      <c r="BW259" t="s">
        <v>13424</v>
      </c>
      <c r="BX259" t="s">
        <v>13426</v>
      </c>
      <c r="BZ259" t="s">
        <v>13427</v>
      </c>
      <c r="CB259">
        <v>0</v>
      </c>
    </row>
    <row r="260" spans="1:82" hidden="1">
      <c r="A260" t="s">
        <v>13850</v>
      </c>
      <c r="B260" t="s">
        <v>67</v>
      </c>
      <c r="C260" t="s">
        <v>10218</v>
      </c>
      <c r="G260" t="s">
        <v>10218</v>
      </c>
      <c r="J260" t="s">
        <v>10219</v>
      </c>
      <c r="K260" t="s">
        <v>10220</v>
      </c>
      <c r="P260" t="s">
        <v>10221</v>
      </c>
      <c r="Q260">
        <v>2003</v>
      </c>
      <c r="R260" t="s">
        <v>10222</v>
      </c>
      <c r="W260" t="s">
        <v>10223</v>
      </c>
      <c r="AN260" t="s">
        <v>10224</v>
      </c>
      <c r="AT260">
        <v>2003</v>
      </c>
      <c r="AU260">
        <v>28</v>
      </c>
      <c r="AV260" s="2">
        <v>43556</v>
      </c>
      <c r="BA260">
        <v>385</v>
      </c>
      <c r="BB260">
        <v>389</v>
      </c>
      <c r="BD260" t="s">
        <v>10225</v>
      </c>
      <c r="BK260" t="s">
        <v>10226</v>
      </c>
      <c r="BW260" t="s">
        <v>13429</v>
      </c>
      <c r="BX260" t="s">
        <v>13985</v>
      </c>
      <c r="BY260" t="s">
        <v>13985</v>
      </c>
      <c r="BZ260" t="s">
        <v>13427</v>
      </c>
      <c r="CA260">
        <v>0</v>
      </c>
      <c r="CB260" t="s">
        <v>13985</v>
      </c>
      <c r="CC260" t="s">
        <v>13985</v>
      </c>
      <c r="CD260" t="s">
        <v>13985</v>
      </c>
    </row>
    <row r="261" spans="1:82" hidden="1">
      <c r="A261" t="s">
        <v>13850</v>
      </c>
      <c r="B261" t="s">
        <v>67</v>
      </c>
      <c r="C261" t="s">
        <v>1595</v>
      </c>
      <c r="G261" t="s">
        <v>1596</v>
      </c>
      <c r="J261" t="s">
        <v>1597</v>
      </c>
      <c r="K261" t="s">
        <v>236</v>
      </c>
      <c r="W261" t="s">
        <v>1598</v>
      </c>
      <c r="AA261" t="s">
        <v>1599</v>
      </c>
      <c r="AB261" t="s">
        <v>1600</v>
      </c>
      <c r="AN261" t="s">
        <v>240</v>
      </c>
      <c r="AO261" t="s">
        <v>241</v>
      </c>
      <c r="AS261" t="s">
        <v>815</v>
      </c>
      <c r="AT261">
        <v>2018</v>
      </c>
      <c r="AU261">
        <v>221</v>
      </c>
      <c r="AV261">
        <v>5</v>
      </c>
      <c r="BC261" t="s">
        <v>1601</v>
      </c>
      <c r="BD261" t="s">
        <v>1602</v>
      </c>
      <c r="BK261" t="s">
        <v>1603</v>
      </c>
      <c r="BL261">
        <v>29361589</v>
      </c>
      <c r="BW261" t="s">
        <v>13424</v>
      </c>
      <c r="BX261" t="s">
        <v>13425</v>
      </c>
      <c r="BY261" t="s">
        <v>13985</v>
      </c>
      <c r="BZ261" t="s">
        <v>13985</v>
      </c>
      <c r="CA261" t="s">
        <v>13985</v>
      </c>
      <c r="CB261" t="s">
        <v>13985</v>
      </c>
      <c r="CC261" t="s">
        <v>13985</v>
      </c>
      <c r="CD261" t="s">
        <v>13985</v>
      </c>
    </row>
    <row r="262" spans="1:82" hidden="1">
      <c r="A262" t="s">
        <v>13850</v>
      </c>
      <c r="B262" t="s">
        <v>67</v>
      </c>
      <c r="C262" t="s">
        <v>11166</v>
      </c>
      <c r="G262" t="s">
        <v>11166</v>
      </c>
      <c r="J262" t="s">
        <v>11167</v>
      </c>
      <c r="K262" t="s">
        <v>129</v>
      </c>
      <c r="W262" t="s">
        <v>11168</v>
      </c>
      <c r="AB262" t="s">
        <v>2611</v>
      </c>
      <c r="AN262" t="s">
        <v>132</v>
      </c>
      <c r="AS262" s="1">
        <v>39904</v>
      </c>
      <c r="AT262">
        <v>1999</v>
      </c>
      <c r="AU262">
        <v>80</v>
      </c>
      <c r="AV262" s="2">
        <v>43558</v>
      </c>
      <c r="BA262">
        <v>247</v>
      </c>
      <c r="BB262">
        <v>258</v>
      </c>
      <c r="BD262" t="s">
        <v>11169</v>
      </c>
      <c r="BK262" t="s">
        <v>11170</v>
      </c>
      <c r="BW262" t="s">
        <v>13428</v>
      </c>
      <c r="BX262" t="s">
        <v>13985</v>
      </c>
      <c r="BY262" t="s">
        <v>13985</v>
      </c>
      <c r="BZ262" t="s">
        <v>13985</v>
      </c>
      <c r="CA262" t="s">
        <v>13985</v>
      </c>
      <c r="CB262" t="s">
        <v>13985</v>
      </c>
      <c r="CC262" t="s">
        <v>13985</v>
      </c>
      <c r="CD262" t="s">
        <v>13985</v>
      </c>
    </row>
    <row r="263" spans="1:82" hidden="1">
      <c r="A263" t="s">
        <v>13850</v>
      </c>
      <c r="B263" t="s">
        <v>67</v>
      </c>
      <c r="C263" t="s">
        <v>12918</v>
      </c>
      <c r="G263" t="s">
        <v>12918</v>
      </c>
      <c r="J263" t="s">
        <v>12919</v>
      </c>
      <c r="K263" t="s">
        <v>6333</v>
      </c>
      <c r="W263" t="s">
        <v>12920</v>
      </c>
      <c r="AN263" t="s">
        <v>6336</v>
      </c>
      <c r="AS263" t="s">
        <v>472</v>
      </c>
      <c r="AT263">
        <v>1992</v>
      </c>
      <c r="AU263">
        <v>38</v>
      </c>
      <c r="AV263">
        <v>3</v>
      </c>
      <c r="BA263">
        <v>224</v>
      </c>
      <c r="BB263">
        <v>228</v>
      </c>
      <c r="BD263" t="s">
        <v>12921</v>
      </c>
      <c r="BK263" t="s">
        <v>12922</v>
      </c>
      <c r="BL263">
        <v>1513278</v>
      </c>
      <c r="BW263" t="s">
        <v>13424</v>
      </c>
      <c r="BX263" t="s">
        <v>13425</v>
      </c>
      <c r="BY263" t="s">
        <v>13985</v>
      </c>
      <c r="BZ263" t="s">
        <v>13985</v>
      </c>
      <c r="CA263" t="s">
        <v>13985</v>
      </c>
      <c r="CB263" t="s">
        <v>13985</v>
      </c>
      <c r="CC263" t="s">
        <v>13985</v>
      </c>
      <c r="CD263" t="s">
        <v>13985</v>
      </c>
    </row>
    <row r="264" spans="1:82" hidden="1">
      <c r="A264" t="s">
        <v>13850</v>
      </c>
      <c r="B264" t="s">
        <v>1762</v>
      </c>
      <c r="C264" t="s">
        <v>6206</v>
      </c>
      <c r="E264" t="s">
        <v>6207</v>
      </c>
      <c r="G264" t="s">
        <v>6208</v>
      </c>
      <c r="J264" t="s">
        <v>6209</v>
      </c>
      <c r="K264" t="s">
        <v>6210</v>
      </c>
      <c r="L264" t="s">
        <v>3422</v>
      </c>
      <c r="P264" t="s">
        <v>6211</v>
      </c>
      <c r="Q264" t="s">
        <v>6212</v>
      </c>
      <c r="R264" t="s">
        <v>6213</v>
      </c>
      <c r="W264" t="s">
        <v>6214</v>
      </c>
      <c r="AA264" t="s">
        <v>6215</v>
      </c>
      <c r="AB264" t="s">
        <v>6216</v>
      </c>
      <c r="AN264" t="s">
        <v>3428</v>
      </c>
      <c r="AP264" t="s">
        <v>6217</v>
      </c>
      <c r="AT264">
        <v>2012</v>
      </c>
      <c r="AU264">
        <v>952</v>
      </c>
      <c r="BA264">
        <v>201</v>
      </c>
      <c r="BB264">
        <v>208</v>
      </c>
      <c r="BK264" t="s">
        <v>6218</v>
      </c>
      <c r="BW264" t="s">
        <v>13428</v>
      </c>
      <c r="BX264" t="s">
        <v>13985</v>
      </c>
      <c r="BY264" t="s">
        <v>13985</v>
      </c>
      <c r="BZ264" t="s">
        <v>13985</v>
      </c>
      <c r="CA264" t="s">
        <v>13985</v>
      </c>
      <c r="CB264" t="s">
        <v>13985</v>
      </c>
      <c r="CC264" t="s">
        <v>13985</v>
      </c>
      <c r="CD264" t="s">
        <v>13985</v>
      </c>
    </row>
    <row r="265" spans="1:82" hidden="1">
      <c r="A265" t="s">
        <v>13850</v>
      </c>
      <c r="B265" t="s">
        <v>67</v>
      </c>
      <c r="C265" t="s">
        <v>3644</v>
      </c>
      <c r="G265" t="s">
        <v>3645</v>
      </c>
      <c r="J265" t="s">
        <v>3646</v>
      </c>
      <c r="K265" t="s">
        <v>1426</v>
      </c>
      <c r="W265" t="s">
        <v>3647</v>
      </c>
      <c r="AB265" t="s">
        <v>3648</v>
      </c>
      <c r="AN265" t="s">
        <v>1428</v>
      </c>
      <c r="AO265" t="s">
        <v>1429</v>
      </c>
      <c r="AS265" t="s">
        <v>84</v>
      </c>
      <c r="AT265">
        <v>2015</v>
      </c>
      <c r="AU265">
        <v>208</v>
      </c>
      <c r="AV265">
        <v>4</v>
      </c>
      <c r="BA265">
        <v>1056</v>
      </c>
      <c r="BB265">
        <v>1066</v>
      </c>
      <c r="BD265" t="s">
        <v>3649</v>
      </c>
      <c r="BK265" t="s">
        <v>3650</v>
      </c>
      <c r="BL265">
        <v>26147403</v>
      </c>
      <c r="BW265" t="s">
        <v>13428</v>
      </c>
      <c r="BX265" t="s">
        <v>13985</v>
      </c>
      <c r="BY265" t="s">
        <v>13985</v>
      </c>
      <c r="BZ265" t="s">
        <v>13985</v>
      </c>
      <c r="CA265" t="s">
        <v>13985</v>
      </c>
      <c r="CB265" t="s">
        <v>13985</v>
      </c>
      <c r="CC265" t="s">
        <v>13985</v>
      </c>
      <c r="CD265" t="s">
        <v>13985</v>
      </c>
    </row>
    <row r="266" spans="1:82" hidden="1">
      <c r="A266" t="s">
        <v>13850</v>
      </c>
      <c r="B266" t="s">
        <v>67</v>
      </c>
      <c r="C266" t="s">
        <v>2173</v>
      </c>
      <c r="G266" t="s">
        <v>2174</v>
      </c>
      <c r="J266" t="s">
        <v>4902</v>
      </c>
      <c r="K266" t="s">
        <v>150</v>
      </c>
      <c r="W266" t="s">
        <v>4903</v>
      </c>
      <c r="AA266" t="s">
        <v>4904</v>
      </c>
      <c r="AB266" t="s">
        <v>4905</v>
      </c>
      <c r="AN266" t="s">
        <v>152</v>
      </c>
      <c r="AO266" t="s">
        <v>153</v>
      </c>
      <c r="AS266" t="s">
        <v>521</v>
      </c>
      <c r="AT266">
        <v>2014</v>
      </c>
      <c r="AU266">
        <v>92</v>
      </c>
      <c r="AV266">
        <v>6</v>
      </c>
      <c r="BA266">
        <v>425</v>
      </c>
      <c r="BB266">
        <v>436</v>
      </c>
      <c r="BD266" t="s">
        <v>4906</v>
      </c>
      <c r="BK266" t="s">
        <v>4907</v>
      </c>
      <c r="BW266" t="s">
        <v>13428</v>
      </c>
      <c r="BX266" t="s">
        <v>13985</v>
      </c>
      <c r="BY266" t="s">
        <v>13985</v>
      </c>
      <c r="BZ266" t="s">
        <v>13985</v>
      </c>
      <c r="CA266" t="s">
        <v>13985</v>
      </c>
      <c r="CB266" t="s">
        <v>13985</v>
      </c>
      <c r="CC266" t="s">
        <v>13985</v>
      </c>
      <c r="CD266" t="s">
        <v>13985</v>
      </c>
    </row>
    <row r="267" spans="1:82" hidden="1">
      <c r="A267" t="s">
        <v>13850</v>
      </c>
      <c r="B267" t="s">
        <v>67</v>
      </c>
      <c r="C267" t="s">
        <v>2580</v>
      </c>
      <c r="G267" t="s">
        <v>2581</v>
      </c>
      <c r="J267" t="s">
        <v>2582</v>
      </c>
      <c r="K267" t="s">
        <v>2583</v>
      </c>
      <c r="W267" t="s">
        <v>2584</v>
      </c>
      <c r="AB267" t="s">
        <v>2585</v>
      </c>
      <c r="AN267" t="s">
        <v>2586</v>
      </c>
      <c r="AS267" t="s">
        <v>884</v>
      </c>
      <c r="AT267">
        <v>2017</v>
      </c>
      <c r="AU267">
        <v>10</v>
      </c>
      <c r="BA267">
        <v>242</v>
      </c>
      <c r="BB267">
        <v>249</v>
      </c>
      <c r="BD267" t="s">
        <v>2587</v>
      </c>
      <c r="BK267" t="s">
        <v>2588</v>
      </c>
      <c r="BW267" t="s">
        <v>13428</v>
      </c>
      <c r="BX267" t="s">
        <v>13985</v>
      </c>
      <c r="BY267" t="s">
        <v>13985</v>
      </c>
      <c r="BZ267" t="s">
        <v>13985</v>
      </c>
      <c r="CA267" t="s">
        <v>13985</v>
      </c>
      <c r="CB267" t="s">
        <v>13985</v>
      </c>
      <c r="CC267" t="s">
        <v>13985</v>
      </c>
      <c r="CD267" t="s">
        <v>13985</v>
      </c>
    </row>
    <row r="268" spans="1:82" hidden="1">
      <c r="A268" t="s">
        <v>13850</v>
      </c>
      <c r="B268" t="s">
        <v>67</v>
      </c>
      <c r="C268" t="s">
        <v>7944</v>
      </c>
      <c r="G268" t="s">
        <v>7945</v>
      </c>
      <c r="J268" t="s">
        <v>7946</v>
      </c>
      <c r="K268" t="s">
        <v>7947</v>
      </c>
      <c r="W268" t="s">
        <v>7948</v>
      </c>
      <c r="AN268" t="s">
        <v>7949</v>
      </c>
      <c r="AO268" t="s">
        <v>7950</v>
      </c>
      <c r="AT268">
        <v>2009</v>
      </c>
      <c r="AU268">
        <v>16</v>
      </c>
      <c r="AV268">
        <v>4</v>
      </c>
      <c r="BA268">
        <v>563</v>
      </c>
      <c r="BB268">
        <v>576</v>
      </c>
      <c r="BD268" t="s">
        <v>7951</v>
      </c>
      <c r="BK268" t="s">
        <v>7952</v>
      </c>
      <c r="BW268" t="s">
        <v>13424</v>
      </c>
      <c r="BX268" t="s">
        <v>13425</v>
      </c>
      <c r="BY268" t="s">
        <v>13985</v>
      </c>
      <c r="BZ268" t="s">
        <v>13985</v>
      </c>
      <c r="CA268" t="s">
        <v>13985</v>
      </c>
      <c r="CB268" t="s">
        <v>13985</v>
      </c>
      <c r="CC268" t="s">
        <v>13985</v>
      </c>
      <c r="CD268" t="s">
        <v>13985</v>
      </c>
    </row>
    <row r="269" spans="1:82" hidden="1">
      <c r="A269" t="s">
        <v>13850</v>
      </c>
      <c r="B269" t="s">
        <v>67</v>
      </c>
      <c r="C269" t="s">
        <v>5610</v>
      </c>
      <c r="G269" t="s">
        <v>5611</v>
      </c>
      <c r="J269" t="s">
        <v>5612</v>
      </c>
      <c r="K269" t="s">
        <v>3484</v>
      </c>
      <c r="W269" t="s">
        <v>5613</v>
      </c>
      <c r="AA269" t="s">
        <v>5614</v>
      </c>
      <c r="AB269" t="s">
        <v>5615</v>
      </c>
      <c r="AO269" t="s">
        <v>3488</v>
      </c>
      <c r="AT269">
        <v>2013</v>
      </c>
      <c r="AU269">
        <v>110</v>
      </c>
      <c r="AV269">
        <v>3</v>
      </c>
      <c r="BA269">
        <v>451</v>
      </c>
      <c r="BB269">
        <v>460</v>
      </c>
      <c r="BD269" t="s">
        <v>5616</v>
      </c>
      <c r="BK269" t="s">
        <v>5617</v>
      </c>
      <c r="BW269" t="s">
        <v>13424</v>
      </c>
      <c r="BX269" t="s">
        <v>13426</v>
      </c>
      <c r="BY269" t="s">
        <v>13985</v>
      </c>
      <c r="BZ269" t="s">
        <v>13427</v>
      </c>
      <c r="CA269">
        <v>1</v>
      </c>
      <c r="CB269" t="s">
        <v>13985</v>
      </c>
      <c r="CC269" t="s">
        <v>13985</v>
      </c>
      <c r="CD269" t="s">
        <v>13985</v>
      </c>
    </row>
    <row r="270" spans="1:82" hidden="1">
      <c r="A270" t="s">
        <v>13850</v>
      </c>
      <c r="B270" t="s">
        <v>67</v>
      </c>
      <c r="C270" t="s">
        <v>1180</v>
      </c>
      <c r="G270" t="s">
        <v>1181</v>
      </c>
      <c r="J270" t="s">
        <v>1182</v>
      </c>
      <c r="K270" t="s">
        <v>1183</v>
      </c>
      <c r="W270" t="s">
        <v>1184</v>
      </c>
      <c r="AN270" t="s">
        <v>1185</v>
      </c>
      <c r="AO270" t="s">
        <v>1186</v>
      </c>
      <c r="AS270" t="s">
        <v>84</v>
      </c>
      <c r="AT270">
        <v>2018</v>
      </c>
      <c r="AU270">
        <v>61</v>
      </c>
      <c r="AV270">
        <v>12</v>
      </c>
      <c r="BA270">
        <v>843</v>
      </c>
      <c r="BB270">
        <v>855</v>
      </c>
      <c r="BD270" t="s">
        <v>1187</v>
      </c>
      <c r="BK270" t="s">
        <v>1188</v>
      </c>
      <c r="BL270">
        <v>30365901</v>
      </c>
      <c r="BW270" t="s">
        <v>13424</v>
      </c>
      <c r="BX270" t="s">
        <v>13426</v>
      </c>
      <c r="BZ270" t="s">
        <v>13429</v>
      </c>
    </row>
    <row r="271" spans="1:82" hidden="1">
      <c r="A271" t="s">
        <v>13850</v>
      </c>
      <c r="B271" t="s">
        <v>67</v>
      </c>
      <c r="C271" t="s">
        <v>8893</v>
      </c>
      <c r="G271" t="s">
        <v>8894</v>
      </c>
      <c r="J271" t="s">
        <v>8895</v>
      </c>
      <c r="K271" t="s">
        <v>3797</v>
      </c>
      <c r="W271" t="s">
        <v>8896</v>
      </c>
      <c r="AN271" t="s">
        <v>3799</v>
      </c>
      <c r="AO271" t="s">
        <v>3800</v>
      </c>
      <c r="AS271" t="s">
        <v>1023</v>
      </c>
      <c r="AT271">
        <v>2007</v>
      </c>
      <c r="AU271">
        <v>48</v>
      </c>
      <c r="AV271">
        <v>1</v>
      </c>
      <c r="BA271">
        <v>110</v>
      </c>
      <c r="BB271">
        <v>121</v>
      </c>
      <c r="BD271" t="s">
        <v>8897</v>
      </c>
      <c r="BK271" t="s">
        <v>8898</v>
      </c>
      <c r="BL271">
        <v>17132630</v>
      </c>
      <c r="BW271" t="s">
        <v>13428</v>
      </c>
      <c r="BX271" t="s">
        <v>13985</v>
      </c>
      <c r="BY271" t="s">
        <v>13985</v>
      </c>
      <c r="BZ271" t="s">
        <v>13985</v>
      </c>
      <c r="CA271" t="s">
        <v>13985</v>
      </c>
      <c r="CB271" t="s">
        <v>13985</v>
      </c>
      <c r="CC271" t="s">
        <v>13985</v>
      </c>
      <c r="CD271" t="s">
        <v>13985</v>
      </c>
    </row>
    <row r="272" spans="1:82" hidden="1">
      <c r="A272" t="s">
        <v>13850</v>
      </c>
      <c r="B272" t="s">
        <v>67</v>
      </c>
      <c r="C272" t="s">
        <v>3896</v>
      </c>
      <c r="G272" t="s">
        <v>3897</v>
      </c>
      <c r="J272" t="s">
        <v>3898</v>
      </c>
      <c r="K272" t="s">
        <v>207</v>
      </c>
      <c r="W272" t="s">
        <v>3899</v>
      </c>
      <c r="AA272" t="s">
        <v>3900</v>
      </c>
      <c r="AB272" t="s">
        <v>3901</v>
      </c>
      <c r="AN272" t="s">
        <v>209</v>
      </c>
      <c r="AS272" s="1">
        <v>41821</v>
      </c>
      <c r="AT272">
        <v>2015</v>
      </c>
      <c r="AU272">
        <v>6</v>
      </c>
      <c r="BC272">
        <v>528</v>
      </c>
      <c r="BD272" t="s">
        <v>3902</v>
      </c>
      <c r="BK272" t="s">
        <v>3903</v>
      </c>
      <c r="BL272">
        <v>26236324</v>
      </c>
      <c r="BW272" t="s">
        <v>13428</v>
      </c>
      <c r="BX272" t="s">
        <v>13985</v>
      </c>
      <c r="BY272" t="s">
        <v>13985</v>
      </c>
      <c r="BZ272" t="s">
        <v>13985</v>
      </c>
      <c r="CA272" t="s">
        <v>13985</v>
      </c>
      <c r="CB272" t="s">
        <v>13985</v>
      </c>
      <c r="CC272" t="s">
        <v>13985</v>
      </c>
      <c r="CD272" t="s">
        <v>13985</v>
      </c>
    </row>
    <row r="273" spans="1:82" hidden="1">
      <c r="A273" t="s">
        <v>13850</v>
      </c>
      <c r="B273" t="s">
        <v>67</v>
      </c>
      <c r="C273" t="s">
        <v>4406</v>
      </c>
      <c r="G273" t="s">
        <v>4407</v>
      </c>
      <c r="J273" t="s">
        <v>4408</v>
      </c>
      <c r="K273" t="s">
        <v>4409</v>
      </c>
      <c r="W273" t="s">
        <v>4410</v>
      </c>
      <c r="AN273" t="s">
        <v>4411</v>
      </c>
      <c r="AO273" t="s">
        <v>4412</v>
      </c>
      <c r="AS273" t="s">
        <v>1023</v>
      </c>
      <c r="AT273">
        <v>2015</v>
      </c>
      <c r="AU273">
        <v>37</v>
      </c>
      <c r="AV273">
        <v>1</v>
      </c>
      <c r="BC273">
        <v>1705</v>
      </c>
      <c r="BD273" t="s">
        <v>4413</v>
      </c>
      <c r="BK273" t="s">
        <v>4414</v>
      </c>
      <c r="BW273" t="s">
        <v>13428</v>
      </c>
      <c r="BX273" t="s">
        <v>13985</v>
      </c>
      <c r="BY273" t="s">
        <v>13985</v>
      </c>
      <c r="BZ273" t="s">
        <v>13985</v>
      </c>
      <c r="CA273" t="s">
        <v>13985</v>
      </c>
      <c r="CB273" t="s">
        <v>13985</v>
      </c>
      <c r="CC273" t="s">
        <v>13985</v>
      </c>
      <c r="CD273" t="s">
        <v>13985</v>
      </c>
    </row>
    <row r="274" spans="1:82" hidden="1">
      <c r="A274" t="s">
        <v>13850</v>
      </c>
      <c r="B274" t="s">
        <v>3442</v>
      </c>
      <c r="C274" t="s">
        <v>11782</v>
      </c>
      <c r="E274" t="s">
        <v>11783</v>
      </c>
      <c r="G274" t="s">
        <v>11782</v>
      </c>
      <c r="J274" t="s">
        <v>11784</v>
      </c>
      <c r="K274" t="s">
        <v>11785</v>
      </c>
      <c r="P274" t="s">
        <v>11786</v>
      </c>
      <c r="Q274" t="s">
        <v>11787</v>
      </c>
      <c r="R274" t="s">
        <v>11788</v>
      </c>
      <c r="S274" t="s">
        <v>11789</v>
      </c>
      <c r="W274" t="s">
        <v>11790</v>
      </c>
      <c r="AT274">
        <v>1997</v>
      </c>
      <c r="BA274">
        <v>951</v>
      </c>
      <c r="BB274">
        <v>955</v>
      </c>
      <c r="BK274" t="s">
        <v>11791</v>
      </c>
      <c r="BW274" t="s">
        <v>13424</v>
      </c>
      <c r="BX274" t="s">
        <v>13425</v>
      </c>
      <c r="BY274" t="s">
        <v>13985</v>
      </c>
      <c r="BZ274" t="s">
        <v>13985</v>
      </c>
      <c r="CA274" t="s">
        <v>13985</v>
      </c>
      <c r="CB274" t="s">
        <v>13985</v>
      </c>
      <c r="CC274" t="s">
        <v>13985</v>
      </c>
      <c r="CD274" t="s">
        <v>13985</v>
      </c>
    </row>
    <row r="275" spans="1:82" hidden="1">
      <c r="A275" t="s">
        <v>13850</v>
      </c>
      <c r="B275" t="s">
        <v>67</v>
      </c>
      <c r="C275" t="s">
        <v>733</v>
      </c>
      <c r="G275" t="s">
        <v>734</v>
      </c>
      <c r="J275" t="s">
        <v>735</v>
      </c>
      <c r="K275" t="s">
        <v>188</v>
      </c>
      <c r="W275" t="s">
        <v>736</v>
      </c>
      <c r="AA275" t="s">
        <v>737</v>
      </c>
      <c r="AB275" t="s">
        <v>738</v>
      </c>
      <c r="AN275" t="s">
        <v>191</v>
      </c>
      <c r="AO275" t="s">
        <v>192</v>
      </c>
      <c r="AS275" t="s">
        <v>730</v>
      </c>
      <c r="AT275">
        <v>2019</v>
      </c>
      <c r="AU275">
        <v>189</v>
      </c>
      <c r="AV275">
        <v>4</v>
      </c>
      <c r="BA275">
        <v>905</v>
      </c>
      <c r="BB275">
        <v>917</v>
      </c>
      <c r="BD275" t="s">
        <v>739</v>
      </c>
      <c r="BK275" t="s">
        <v>740</v>
      </c>
      <c r="BL275">
        <v>30877577</v>
      </c>
      <c r="BW275" t="s">
        <v>13424</v>
      </c>
      <c r="BX275" t="s">
        <v>13426</v>
      </c>
      <c r="BZ275" t="s">
        <v>13427</v>
      </c>
      <c r="CA275">
        <v>1</v>
      </c>
    </row>
    <row r="276" spans="1:82" hidden="1">
      <c r="A276" t="s">
        <v>13850</v>
      </c>
      <c r="B276" t="s">
        <v>67</v>
      </c>
      <c r="C276" t="s">
        <v>12825</v>
      </c>
      <c r="G276" t="s">
        <v>12825</v>
      </c>
      <c r="J276" t="s">
        <v>12826</v>
      </c>
      <c r="K276" t="s">
        <v>12827</v>
      </c>
      <c r="W276" t="s">
        <v>12828</v>
      </c>
      <c r="AN276" t="s">
        <v>12829</v>
      </c>
      <c r="AT276">
        <v>1993</v>
      </c>
      <c r="AU276">
        <v>78</v>
      </c>
      <c r="AV276" s="2">
        <v>43558</v>
      </c>
      <c r="BA276">
        <v>265</v>
      </c>
      <c r="BB276">
        <v>272</v>
      </c>
      <c r="BK276" t="s">
        <v>12830</v>
      </c>
      <c r="BW276" t="s">
        <v>13428</v>
      </c>
      <c r="BX276" t="s">
        <v>13985</v>
      </c>
      <c r="BY276" t="s">
        <v>13985</v>
      </c>
      <c r="BZ276" t="s">
        <v>13985</v>
      </c>
      <c r="CA276" t="s">
        <v>13985</v>
      </c>
      <c r="CB276" t="s">
        <v>13985</v>
      </c>
      <c r="CC276" t="s">
        <v>13985</v>
      </c>
      <c r="CD276" t="s">
        <v>13985</v>
      </c>
    </row>
    <row r="277" spans="1:82" hidden="1">
      <c r="A277" t="s">
        <v>13850</v>
      </c>
      <c r="B277" t="s">
        <v>67</v>
      </c>
      <c r="C277" t="s">
        <v>10680</v>
      </c>
      <c r="G277" t="s">
        <v>10680</v>
      </c>
      <c r="J277" t="s">
        <v>10681</v>
      </c>
      <c r="K277" t="s">
        <v>8183</v>
      </c>
      <c r="W277" t="s">
        <v>10682</v>
      </c>
      <c r="AN277" t="s">
        <v>8186</v>
      </c>
      <c r="AO277" t="s">
        <v>10683</v>
      </c>
      <c r="AS277" t="s">
        <v>884</v>
      </c>
      <c r="AT277">
        <v>2001</v>
      </c>
      <c r="AU277">
        <v>3</v>
      </c>
      <c r="AV277">
        <v>2</v>
      </c>
      <c r="BA277">
        <v>129</v>
      </c>
      <c r="BB277">
        <v>155</v>
      </c>
      <c r="BK277" t="s">
        <v>10684</v>
      </c>
      <c r="BW277" t="s">
        <v>13428</v>
      </c>
      <c r="BX277" t="s">
        <v>13985</v>
      </c>
      <c r="BY277" t="s">
        <v>13985</v>
      </c>
      <c r="BZ277" t="s">
        <v>13985</v>
      </c>
      <c r="CA277" t="s">
        <v>13985</v>
      </c>
      <c r="CB277" t="s">
        <v>13985</v>
      </c>
      <c r="CC277" t="s">
        <v>13985</v>
      </c>
      <c r="CD277" t="s">
        <v>13985</v>
      </c>
    </row>
    <row r="278" spans="1:82" hidden="1">
      <c r="A278" t="s">
        <v>13850</v>
      </c>
      <c r="B278" t="s">
        <v>67</v>
      </c>
      <c r="C278" t="s">
        <v>11126</v>
      </c>
      <c r="G278" t="s">
        <v>11126</v>
      </c>
      <c r="J278" t="s">
        <v>11127</v>
      </c>
      <c r="K278" t="s">
        <v>4472</v>
      </c>
      <c r="W278" t="s">
        <v>11128</v>
      </c>
      <c r="AN278" t="s">
        <v>4476</v>
      </c>
      <c r="AS278" s="1">
        <v>42156</v>
      </c>
      <c r="AT278">
        <v>1999</v>
      </c>
      <c r="AU278">
        <v>118</v>
      </c>
      <c r="AV278" s="2">
        <v>43526</v>
      </c>
      <c r="BA278">
        <v>213</v>
      </c>
      <c r="BB278">
        <v>226</v>
      </c>
      <c r="BD278" t="s">
        <v>11129</v>
      </c>
      <c r="BK278" t="s">
        <v>11130</v>
      </c>
      <c r="BW278" t="s">
        <v>13428</v>
      </c>
      <c r="BX278" t="s">
        <v>13985</v>
      </c>
      <c r="BY278" t="s">
        <v>13985</v>
      </c>
      <c r="BZ278" t="s">
        <v>13985</v>
      </c>
      <c r="CA278" t="s">
        <v>13985</v>
      </c>
      <c r="CB278" t="s">
        <v>13985</v>
      </c>
      <c r="CC278" t="s">
        <v>13985</v>
      </c>
      <c r="CD278" t="s">
        <v>13985</v>
      </c>
    </row>
    <row r="279" spans="1:82" hidden="1">
      <c r="A279" t="s">
        <v>13850</v>
      </c>
      <c r="B279" t="s">
        <v>67</v>
      </c>
      <c r="C279" t="s">
        <v>6311</v>
      </c>
      <c r="G279" t="s">
        <v>6312</v>
      </c>
      <c r="J279" t="s">
        <v>6313</v>
      </c>
      <c r="K279" t="s">
        <v>6314</v>
      </c>
      <c r="W279" t="s">
        <v>6315</v>
      </c>
      <c r="AN279" t="s">
        <v>6316</v>
      </c>
      <c r="AS279" t="s">
        <v>84</v>
      </c>
      <c r="AT279">
        <v>2011</v>
      </c>
      <c r="AU279">
        <v>33</v>
      </c>
      <c r="AV279">
        <v>4</v>
      </c>
      <c r="BA279">
        <v>1055</v>
      </c>
      <c r="BB279">
        <v>1065</v>
      </c>
      <c r="BD279" t="s">
        <v>6317</v>
      </c>
      <c r="BK279" t="s">
        <v>6318</v>
      </c>
      <c r="BW279" t="s">
        <v>13428</v>
      </c>
      <c r="BX279" t="s">
        <v>13985</v>
      </c>
      <c r="BY279" t="s">
        <v>13985</v>
      </c>
      <c r="BZ279" t="s">
        <v>13985</v>
      </c>
      <c r="CA279" t="s">
        <v>13985</v>
      </c>
      <c r="CB279" t="s">
        <v>13985</v>
      </c>
      <c r="CC279" t="s">
        <v>13985</v>
      </c>
      <c r="CD279" t="s">
        <v>13985</v>
      </c>
    </row>
    <row r="280" spans="1:82" hidden="1">
      <c r="A280" t="s">
        <v>13477</v>
      </c>
      <c r="B280" t="s">
        <v>67</v>
      </c>
      <c r="C280" t="s">
        <v>13641</v>
      </c>
      <c r="J280" t="s">
        <v>13642</v>
      </c>
      <c r="K280" t="s">
        <v>13643</v>
      </c>
      <c r="AN280" t="s">
        <v>13644</v>
      </c>
      <c r="AS280">
        <v>12</v>
      </c>
      <c r="AT280">
        <v>2011</v>
      </c>
      <c r="AU280">
        <v>33</v>
      </c>
      <c r="AV280">
        <v>4</v>
      </c>
      <c r="BA280">
        <v>1055</v>
      </c>
      <c r="BB280">
        <v>1065</v>
      </c>
      <c r="BD280" t="s">
        <v>6317</v>
      </c>
      <c r="BK280" t="s">
        <v>13645</v>
      </c>
      <c r="BM280" t="s">
        <v>13483</v>
      </c>
      <c r="BQ280" t="s">
        <v>13646</v>
      </c>
      <c r="BW280" t="s">
        <v>13428</v>
      </c>
      <c r="BX280" t="s">
        <v>13985</v>
      </c>
      <c r="BY280" t="s">
        <v>13985</v>
      </c>
      <c r="BZ280" t="s">
        <v>13985</v>
      </c>
      <c r="CA280" t="s">
        <v>13985</v>
      </c>
      <c r="CB280" t="s">
        <v>13985</v>
      </c>
      <c r="CC280" t="s">
        <v>13985</v>
      </c>
      <c r="CD280" t="s">
        <v>13985</v>
      </c>
    </row>
    <row r="281" spans="1:82" hidden="1">
      <c r="A281" t="s">
        <v>13850</v>
      </c>
      <c r="B281" t="s">
        <v>67</v>
      </c>
      <c r="C281" t="s">
        <v>12336</v>
      </c>
      <c r="G281" t="s">
        <v>12336</v>
      </c>
      <c r="J281" t="s">
        <v>12337</v>
      </c>
      <c r="K281" t="s">
        <v>1494</v>
      </c>
      <c r="W281" t="s">
        <v>12338</v>
      </c>
      <c r="AA281" t="s">
        <v>12339</v>
      </c>
      <c r="AB281" t="s">
        <v>12340</v>
      </c>
      <c r="AN281" t="s">
        <v>1498</v>
      </c>
      <c r="AT281">
        <v>1995</v>
      </c>
      <c r="AU281">
        <v>4</v>
      </c>
      <c r="AV281">
        <v>1</v>
      </c>
      <c r="BA281">
        <v>15</v>
      </c>
      <c r="BB281">
        <v>25</v>
      </c>
      <c r="BD281" t="s">
        <v>12341</v>
      </c>
      <c r="BK281" t="s">
        <v>12342</v>
      </c>
      <c r="BW281" t="s">
        <v>13428</v>
      </c>
      <c r="BX281" t="s">
        <v>13985</v>
      </c>
      <c r="BY281" t="s">
        <v>13985</v>
      </c>
      <c r="BZ281" t="s">
        <v>13985</v>
      </c>
      <c r="CA281" t="s">
        <v>13985</v>
      </c>
      <c r="CB281" t="s">
        <v>13985</v>
      </c>
      <c r="CC281" t="s">
        <v>13985</v>
      </c>
      <c r="CD281" t="s">
        <v>13985</v>
      </c>
    </row>
    <row r="282" spans="1:82" hidden="1">
      <c r="A282" t="s">
        <v>13477</v>
      </c>
      <c r="B282" t="s">
        <v>67</v>
      </c>
      <c r="C282" t="s">
        <v>13673</v>
      </c>
      <c r="J282" t="s">
        <v>13674</v>
      </c>
      <c r="K282" t="s">
        <v>13512</v>
      </c>
      <c r="AA282" t="s">
        <v>13675</v>
      </c>
      <c r="AN282" t="s">
        <v>3154</v>
      </c>
      <c r="AS282">
        <v>3</v>
      </c>
      <c r="AT282">
        <v>2009</v>
      </c>
      <c r="AU282">
        <v>69</v>
      </c>
      <c r="AV282">
        <v>1</v>
      </c>
      <c r="BA282">
        <v>107</v>
      </c>
      <c r="BB282">
        <v>111</v>
      </c>
      <c r="BD282" t="s">
        <v>13676</v>
      </c>
      <c r="BK282" t="s">
        <v>13677</v>
      </c>
      <c r="BM282" t="s">
        <v>13483</v>
      </c>
      <c r="BQ282" t="s">
        <v>13678</v>
      </c>
      <c r="BW282" t="s">
        <v>13428</v>
      </c>
    </row>
    <row r="283" spans="1:82" hidden="1">
      <c r="A283" t="s">
        <v>13850</v>
      </c>
      <c r="B283" t="s">
        <v>67</v>
      </c>
      <c r="C283" t="s">
        <v>4922</v>
      </c>
      <c r="G283" t="s">
        <v>4923</v>
      </c>
      <c r="J283" t="s">
        <v>4924</v>
      </c>
      <c r="K283" t="s">
        <v>890</v>
      </c>
      <c r="W283" t="s">
        <v>4925</v>
      </c>
      <c r="AN283" t="s">
        <v>892</v>
      </c>
      <c r="AO283" t="s">
        <v>893</v>
      </c>
      <c r="AS283" t="s">
        <v>629</v>
      </c>
      <c r="AT283">
        <v>2014</v>
      </c>
      <c r="AU283">
        <v>49</v>
      </c>
      <c r="AV283">
        <v>5</v>
      </c>
      <c r="BA283">
        <v>589</v>
      </c>
      <c r="BB283">
        <v>595</v>
      </c>
      <c r="BD283" t="s">
        <v>4926</v>
      </c>
      <c r="BK283" t="s">
        <v>4927</v>
      </c>
      <c r="BW283" t="s">
        <v>13428</v>
      </c>
      <c r="BX283" t="s">
        <v>13985</v>
      </c>
      <c r="BY283" t="s">
        <v>13985</v>
      </c>
      <c r="BZ283" t="s">
        <v>13985</v>
      </c>
      <c r="CA283" t="s">
        <v>13985</v>
      </c>
      <c r="CB283" t="s">
        <v>13985</v>
      </c>
      <c r="CC283" t="s">
        <v>13985</v>
      </c>
      <c r="CD283" t="s">
        <v>13985</v>
      </c>
    </row>
    <row r="284" spans="1:82" hidden="1">
      <c r="A284" t="s">
        <v>13850</v>
      </c>
      <c r="B284" t="s">
        <v>67</v>
      </c>
      <c r="C284" t="s">
        <v>1019</v>
      </c>
      <c r="G284" t="s">
        <v>1020</v>
      </c>
      <c r="J284" t="s">
        <v>1021</v>
      </c>
      <c r="K284" t="s">
        <v>890</v>
      </c>
      <c r="W284" t="s">
        <v>1022</v>
      </c>
      <c r="AN284" t="s">
        <v>892</v>
      </c>
      <c r="AO284" t="s">
        <v>893</v>
      </c>
      <c r="AS284" t="s">
        <v>1023</v>
      </c>
      <c r="AT284">
        <v>2019</v>
      </c>
      <c r="AU284">
        <v>54</v>
      </c>
      <c r="AV284">
        <v>1</v>
      </c>
      <c r="BA284">
        <v>52</v>
      </c>
      <c r="BB284">
        <v>59</v>
      </c>
      <c r="BD284" t="s">
        <v>1024</v>
      </c>
      <c r="BK284" t="s">
        <v>1025</v>
      </c>
      <c r="BW284" t="s">
        <v>13428</v>
      </c>
    </row>
    <row r="285" spans="1:82" hidden="1">
      <c r="A285" t="s">
        <v>13850</v>
      </c>
      <c r="B285" t="s">
        <v>67</v>
      </c>
      <c r="C285" t="s">
        <v>9593</v>
      </c>
      <c r="G285" t="s">
        <v>9593</v>
      </c>
      <c r="J285" t="s">
        <v>9594</v>
      </c>
      <c r="K285" t="s">
        <v>1475</v>
      </c>
      <c r="W285" t="s">
        <v>9595</v>
      </c>
      <c r="AA285" t="s">
        <v>9596</v>
      </c>
      <c r="AN285" t="s">
        <v>1477</v>
      </c>
      <c r="AO285" t="s">
        <v>1478</v>
      </c>
      <c r="AS285" s="1">
        <v>41730</v>
      </c>
      <c r="AT285">
        <v>2005</v>
      </c>
      <c r="AU285">
        <v>92</v>
      </c>
      <c r="AV285">
        <v>1</v>
      </c>
      <c r="BA285">
        <v>53</v>
      </c>
      <c r="BB285">
        <v>59</v>
      </c>
      <c r="BD285" t="s">
        <v>9597</v>
      </c>
      <c r="BK285" t="s">
        <v>9598</v>
      </c>
      <c r="BW285" t="s">
        <v>13428</v>
      </c>
      <c r="BX285" t="s">
        <v>13985</v>
      </c>
      <c r="BY285" t="s">
        <v>13985</v>
      </c>
      <c r="BZ285" t="s">
        <v>13985</v>
      </c>
      <c r="CA285" t="s">
        <v>13985</v>
      </c>
      <c r="CB285" t="s">
        <v>13985</v>
      </c>
      <c r="CC285" t="s">
        <v>13985</v>
      </c>
      <c r="CD285" t="s">
        <v>13985</v>
      </c>
    </row>
    <row r="286" spans="1:82" hidden="1">
      <c r="A286" t="s">
        <v>13850</v>
      </c>
      <c r="B286" t="s">
        <v>67</v>
      </c>
      <c r="C286" t="s">
        <v>6286</v>
      </c>
      <c r="G286" t="s">
        <v>6287</v>
      </c>
      <c r="J286" t="s">
        <v>6288</v>
      </c>
      <c r="K286" t="s">
        <v>6289</v>
      </c>
      <c r="W286" t="s">
        <v>6290</v>
      </c>
      <c r="AN286" t="s">
        <v>6291</v>
      </c>
      <c r="AT286">
        <v>2012</v>
      </c>
      <c r="AU286">
        <v>74</v>
      </c>
      <c r="AV286">
        <v>1</v>
      </c>
      <c r="BA286">
        <v>7</v>
      </c>
      <c r="BB286">
        <v>17</v>
      </c>
      <c r="BD286" t="s">
        <v>6292</v>
      </c>
      <c r="BK286" t="s">
        <v>6293</v>
      </c>
      <c r="BW286" t="s">
        <v>13428</v>
      </c>
      <c r="BX286" t="s">
        <v>13985</v>
      </c>
      <c r="BY286" t="s">
        <v>13985</v>
      </c>
      <c r="BZ286" t="s">
        <v>13985</v>
      </c>
      <c r="CA286" t="s">
        <v>13985</v>
      </c>
      <c r="CB286" t="s">
        <v>13985</v>
      </c>
      <c r="CC286" t="s">
        <v>13985</v>
      </c>
      <c r="CD286" t="s">
        <v>13985</v>
      </c>
    </row>
    <row r="287" spans="1:82" hidden="1">
      <c r="A287" t="s">
        <v>13850</v>
      </c>
      <c r="B287" t="s">
        <v>67</v>
      </c>
      <c r="C287" t="s">
        <v>1115</v>
      </c>
      <c r="G287" t="s">
        <v>1116</v>
      </c>
      <c r="J287" t="s">
        <v>1117</v>
      </c>
      <c r="K287" t="s">
        <v>1118</v>
      </c>
      <c r="W287" t="s">
        <v>1119</v>
      </c>
      <c r="AN287" t="s">
        <v>1120</v>
      </c>
      <c r="AO287" t="s">
        <v>1121</v>
      </c>
      <c r="AS287" t="s">
        <v>84</v>
      </c>
      <c r="AT287">
        <v>2018</v>
      </c>
      <c r="AU287">
        <v>17</v>
      </c>
      <c r="AV287">
        <v>2</v>
      </c>
      <c r="BA287">
        <v>227</v>
      </c>
      <c r="BB287">
        <v>235</v>
      </c>
      <c r="BD287" t="s">
        <v>1122</v>
      </c>
      <c r="BK287" t="s">
        <v>1123</v>
      </c>
      <c r="BW287" t="s">
        <v>13424</v>
      </c>
      <c r="BX287" t="s">
        <v>13425</v>
      </c>
    </row>
    <row r="288" spans="1:82" hidden="1">
      <c r="A288" t="s">
        <v>13850</v>
      </c>
      <c r="B288" t="s">
        <v>67</v>
      </c>
      <c r="C288" t="s">
        <v>2335</v>
      </c>
      <c r="G288" t="s">
        <v>2336</v>
      </c>
      <c r="J288" t="s">
        <v>2337</v>
      </c>
      <c r="K288" t="s">
        <v>831</v>
      </c>
      <c r="W288" t="s">
        <v>2338</v>
      </c>
      <c r="AN288" t="s">
        <v>835</v>
      </c>
      <c r="AS288" t="s">
        <v>521</v>
      </c>
      <c r="AT288">
        <v>2017</v>
      </c>
      <c r="AU288">
        <v>7</v>
      </c>
      <c r="AV288">
        <v>12</v>
      </c>
      <c r="BA288">
        <v>4507</v>
      </c>
      <c r="BB288">
        <v>4517</v>
      </c>
      <c r="BD288" t="s">
        <v>2339</v>
      </c>
      <c r="BK288" t="s">
        <v>2340</v>
      </c>
      <c r="BL288">
        <v>28649360</v>
      </c>
      <c r="BW288" t="s">
        <v>13428</v>
      </c>
      <c r="BX288" t="s">
        <v>13985</v>
      </c>
      <c r="BY288" t="s">
        <v>13985</v>
      </c>
      <c r="BZ288" t="s">
        <v>13985</v>
      </c>
      <c r="CA288" t="s">
        <v>13985</v>
      </c>
      <c r="CB288" t="s">
        <v>13985</v>
      </c>
      <c r="CC288" t="s">
        <v>13985</v>
      </c>
      <c r="CD288" t="s">
        <v>13985</v>
      </c>
    </row>
    <row r="289" spans="1:82" hidden="1">
      <c r="A289" t="s">
        <v>13850</v>
      </c>
      <c r="B289" t="s">
        <v>67</v>
      </c>
      <c r="C289" t="s">
        <v>9883</v>
      </c>
      <c r="G289" t="s">
        <v>9883</v>
      </c>
      <c r="J289" t="s">
        <v>9884</v>
      </c>
      <c r="K289" t="s">
        <v>423</v>
      </c>
      <c r="W289" t="s">
        <v>9885</v>
      </c>
      <c r="AA289" t="s">
        <v>9886</v>
      </c>
      <c r="AB289" t="s">
        <v>9887</v>
      </c>
      <c r="AN289" t="s">
        <v>426</v>
      </c>
      <c r="AS289" t="s">
        <v>730</v>
      </c>
      <c r="AT289">
        <v>2004</v>
      </c>
      <c r="AU289">
        <v>58</v>
      </c>
      <c r="AV289">
        <v>4</v>
      </c>
      <c r="BA289">
        <v>862</v>
      </c>
      <c r="BB289">
        <v>869</v>
      </c>
      <c r="BK289" t="s">
        <v>9888</v>
      </c>
      <c r="BL289">
        <v>15154560</v>
      </c>
      <c r="BW289" t="s">
        <v>13429</v>
      </c>
      <c r="BX289" t="s">
        <v>13985</v>
      </c>
      <c r="BY289" t="s">
        <v>13985</v>
      </c>
      <c r="BZ289" t="s">
        <v>13429</v>
      </c>
      <c r="CA289" t="s">
        <v>13985</v>
      </c>
      <c r="CB289" t="s">
        <v>13985</v>
      </c>
      <c r="CC289" t="s">
        <v>13985</v>
      </c>
      <c r="CD289" t="s">
        <v>13985</v>
      </c>
    </row>
    <row r="290" spans="1:82" hidden="1">
      <c r="A290" t="s">
        <v>13850</v>
      </c>
      <c r="B290" t="s">
        <v>67</v>
      </c>
      <c r="C290" t="s">
        <v>1106</v>
      </c>
      <c r="G290" t="s">
        <v>1107</v>
      </c>
      <c r="J290" t="s">
        <v>1108</v>
      </c>
      <c r="K290" t="s">
        <v>1109</v>
      </c>
      <c r="W290" t="s">
        <v>1110</v>
      </c>
      <c r="AN290" t="s">
        <v>1111</v>
      </c>
      <c r="AO290" t="s">
        <v>1112</v>
      </c>
      <c r="AS290" t="s">
        <v>84</v>
      </c>
      <c r="AT290">
        <v>2018</v>
      </c>
      <c r="AU290">
        <v>130</v>
      </c>
      <c r="AV290">
        <v>4</v>
      </c>
      <c r="BA290">
        <v>1047</v>
      </c>
      <c r="BB290" t="s">
        <v>115</v>
      </c>
      <c r="BD290" t="s">
        <v>1113</v>
      </c>
      <c r="BK290" t="s">
        <v>1114</v>
      </c>
      <c r="BW290" t="s">
        <v>13424</v>
      </c>
      <c r="BX290" t="s">
        <v>13425</v>
      </c>
    </row>
    <row r="291" spans="1:82" hidden="1">
      <c r="A291" t="s">
        <v>13850</v>
      </c>
      <c r="B291" t="s">
        <v>67</v>
      </c>
      <c r="C291" t="s">
        <v>7053</v>
      </c>
      <c r="G291" t="s">
        <v>7054</v>
      </c>
      <c r="J291" t="s">
        <v>7055</v>
      </c>
      <c r="K291" t="s">
        <v>3797</v>
      </c>
      <c r="W291" t="s">
        <v>7056</v>
      </c>
      <c r="AA291" t="s">
        <v>7057</v>
      </c>
      <c r="AB291" t="s">
        <v>7058</v>
      </c>
      <c r="AN291" t="s">
        <v>3799</v>
      </c>
      <c r="AS291" t="s">
        <v>242</v>
      </c>
      <c r="AT291">
        <v>2010</v>
      </c>
      <c r="AU291">
        <v>51</v>
      </c>
      <c r="AV291">
        <v>10</v>
      </c>
      <c r="BA291">
        <v>1638</v>
      </c>
      <c r="BB291">
        <v>1647</v>
      </c>
      <c r="BD291" t="s">
        <v>7059</v>
      </c>
      <c r="BK291" t="s">
        <v>7060</v>
      </c>
      <c r="BL291">
        <v>20709686</v>
      </c>
      <c r="BW291" t="s">
        <v>13428</v>
      </c>
      <c r="BX291" t="s">
        <v>13985</v>
      </c>
      <c r="BY291" t="s">
        <v>13985</v>
      </c>
      <c r="BZ291" t="s">
        <v>13985</v>
      </c>
      <c r="CA291" t="s">
        <v>13985</v>
      </c>
      <c r="CB291" t="s">
        <v>13985</v>
      </c>
      <c r="CC291" t="s">
        <v>13985</v>
      </c>
      <c r="CD291" t="s">
        <v>13985</v>
      </c>
    </row>
    <row r="292" spans="1:82" hidden="1">
      <c r="A292" t="s">
        <v>13850</v>
      </c>
      <c r="B292" t="s">
        <v>67</v>
      </c>
      <c r="C292" t="s">
        <v>2304</v>
      </c>
      <c r="G292" t="s">
        <v>2305</v>
      </c>
      <c r="J292" t="s">
        <v>2306</v>
      </c>
      <c r="K292" t="s">
        <v>2307</v>
      </c>
      <c r="W292" t="s">
        <v>2308</v>
      </c>
      <c r="AB292" t="s">
        <v>2309</v>
      </c>
      <c r="AN292" t="s">
        <v>2310</v>
      </c>
      <c r="AO292" t="s">
        <v>2311</v>
      </c>
      <c r="AS292" t="s">
        <v>472</v>
      </c>
      <c r="AT292">
        <v>2017</v>
      </c>
      <c r="AU292">
        <v>53</v>
      </c>
      <c r="AV292">
        <v>3</v>
      </c>
      <c r="BA292">
        <v>375</v>
      </c>
      <c r="BB292">
        <v>395</v>
      </c>
      <c r="BD292" t="s">
        <v>2312</v>
      </c>
      <c r="BK292" t="s">
        <v>2313</v>
      </c>
      <c r="BW292" t="s">
        <v>13428</v>
      </c>
      <c r="BX292" t="s">
        <v>13985</v>
      </c>
      <c r="BY292" t="s">
        <v>13985</v>
      </c>
      <c r="BZ292" t="s">
        <v>13985</v>
      </c>
      <c r="CA292" t="s">
        <v>13985</v>
      </c>
      <c r="CB292" t="s">
        <v>13985</v>
      </c>
      <c r="CC292" t="s">
        <v>13985</v>
      </c>
      <c r="CD292" t="s">
        <v>13985</v>
      </c>
    </row>
    <row r="293" spans="1:82" hidden="1">
      <c r="A293" t="s">
        <v>13850</v>
      </c>
      <c r="B293" t="s">
        <v>67</v>
      </c>
      <c r="C293" t="s">
        <v>2683</v>
      </c>
      <c r="G293" t="s">
        <v>2684</v>
      </c>
      <c r="J293" t="s">
        <v>2685</v>
      </c>
      <c r="K293" t="s">
        <v>2686</v>
      </c>
      <c r="W293" t="s">
        <v>2687</v>
      </c>
      <c r="AA293" t="s">
        <v>2688</v>
      </c>
      <c r="AB293" t="s">
        <v>2689</v>
      </c>
      <c r="AN293" t="s">
        <v>2690</v>
      </c>
      <c r="AO293" t="s">
        <v>2691</v>
      </c>
      <c r="AS293" t="s">
        <v>1023</v>
      </c>
      <c r="AT293">
        <v>2017</v>
      </c>
      <c r="AU293">
        <v>148</v>
      </c>
      <c r="BA293">
        <v>227</v>
      </c>
      <c r="BB293">
        <v>241</v>
      </c>
      <c r="BD293" t="s">
        <v>2692</v>
      </c>
      <c r="BK293" t="s">
        <v>2693</v>
      </c>
      <c r="BW293" t="s">
        <v>13428</v>
      </c>
      <c r="BX293" t="s">
        <v>13985</v>
      </c>
      <c r="BY293" t="s">
        <v>13985</v>
      </c>
      <c r="BZ293" t="s">
        <v>13985</v>
      </c>
      <c r="CA293" t="s">
        <v>13985</v>
      </c>
      <c r="CB293" t="s">
        <v>13985</v>
      </c>
      <c r="CC293" t="s">
        <v>13985</v>
      </c>
      <c r="CD293" t="s">
        <v>13985</v>
      </c>
    </row>
    <row r="294" spans="1:82" hidden="1">
      <c r="A294" t="s">
        <v>13850</v>
      </c>
      <c r="B294" t="s">
        <v>67</v>
      </c>
      <c r="C294" t="s">
        <v>2294</v>
      </c>
      <c r="G294" t="s">
        <v>2295</v>
      </c>
      <c r="J294" t="s">
        <v>2296</v>
      </c>
      <c r="K294" t="s">
        <v>2297</v>
      </c>
      <c r="W294" t="s">
        <v>2298</v>
      </c>
      <c r="AB294" t="s">
        <v>2299</v>
      </c>
      <c r="AN294" t="s">
        <v>2300</v>
      </c>
      <c r="AO294" t="s">
        <v>2301</v>
      </c>
      <c r="AS294" t="s">
        <v>472</v>
      </c>
      <c r="AT294">
        <v>2017</v>
      </c>
      <c r="AU294">
        <v>11</v>
      </c>
      <c r="AV294">
        <v>7</v>
      </c>
      <c r="BA294">
        <v>1189</v>
      </c>
      <c r="BB294">
        <v>1195</v>
      </c>
      <c r="BD294" t="s">
        <v>2302</v>
      </c>
      <c r="BK294" t="s">
        <v>2303</v>
      </c>
      <c r="BL294">
        <v>27890022</v>
      </c>
      <c r="BW294" t="s">
        <v>13424</v>
      </c>
      <c r="BX294" t="s">
        <v>13425</v>
      </c>
      <c r="BY294" t="s">
        <v>13985</v>
      </c>
      <c r="BZ294" t="s">
        <v>13985</v>
      </c>
      <c r="CA294" t="s">
        <v>13985</v>
      </c>
      <c r="CB294" t="s">
        <v>13985</v>
      </c>
      <c r="CC294" t="s">
        <v>13985</v>
      </c>
      <c r="CD294" t="s">
        <v>13985</v>
      </c>
    </row>
    <row r="295" spans="1:82" hidden="1">
      <c r="A295" t="s">
        <v>13850</v>
      </c>
      <c r="B295" t="s">
        <v>67</v>
      </c>
      <c r="C295" t="s">
        <v>5588</v>
      </c>
      <c r="G295" t="s">
        <v>5589</v>
      </c>
      <c r="J295" t="s">
        <v>5590</v>
      </c>
      <c r="K295" t="s">
        <v>280</v>
      </c>
      <c r="W295" t="s">
        <v>5591</v>
      </c>
      <c r="AA295" t="s">
        <v>5592</v>
      </c>
      <c r="AB295" t="s">
        <v>5593</v>
      </c>
      <c r="AN295" t="s">
        <v>284</v>
      </c>
      <c r="AS295" s="1">
        <v>46753</v>
      </c>
      <c r="AT295">
        <v>2013</v>
      </c>
      <c r="AU295">
        <v>8</v>
      </c>
      <c r="AV295">
        <v>1</v>
      </c>
      <c r="BC295" t="s">
        <v>5594</v>
      </c>
      <c r="BD295" t="s">
        <v>5595</v>
      </c>
      <c r="BK295" t="s">
        <v>5596</v>
      </c>
      <c r="BL295">
        <v>23383018</v>
      </c>
      <c r="BW295" t="s">
        <v>13424</v>
      </c>
      <c r="BX295" t="s">
        <v>13425</v>
      </c>
      <c r="BY295" t="s">
        <v>13985</v>
      </c>
      <c r="BZ295" t="s">
        <v>13985</v>
      </c>
      <c r="CA295" t="s">
        <v>13985</v>
      </c>
      <c r="CB295" t="s">
        <v>13985</v>
      </c>
      <c r="CC295" t="s">
        <v>13985</v>
      </c>
      <c r="CD295" t="s">
        <v>13985</v>
      </c>
    </row>
    <row r="296" spans="1:82" hidden="1">
      <c r="A296" t="s">
        <v>13850</v>
      </c>
      <c r="B296" t="s">
        <v>67</v>
      </c>
      <c r="C296" t="s">
        <v>3904</v>
      </c>
      <c r="G296" t="s">
        <v>3905</v>
      </c>
      <c r="J296" t="s">
        <v>3906</v>
      </c>
      <c r="K296" t="s">
        <v>899</v>
      </c>
      <c r="W296" t="s">
        <v>3907</v>
      </c>
      <c r="AA296" t="s">
        <v>3908</v>
      </c>
      <c r="AB296" t="s">
        <v>3909</v>
      </c>
      <c r="AN296" t="s">
        <v>903</v>
      </c>
      <c r="AO296" t="s">
        <v>904</v>
      </c>
      <c r="AS296" t="s">
        <v>472</v>
      </c>
      <c r="AT296">
        <v>2015</v>
      </c>
      <c r="AU296">
        <v>66</v>
      </c>
      <c r="AV296">
        <v>14</v>
      </c>
      <c r="AY296" t="s">
        <v>49</v>
      </c>
      <c r="BA296">
        <v>4227</v>
      </c>
      <c r="BB296">
        <v>4237</v>
      </c>
      <c r="BD296" t="s">
        <v>3910</v>
      </c>
      <c r="BK296" t="s">
        <v>3911</v>
      </c>
      <c r="BL296">
        <v>26089536</v>
      </c>
      <c r="BW296" t="s">
        <v>13428</v>
      </c>
      <c r="BX296" t="s">
        <v>13985</v>
      </c>
      <c r="BY296" t="s">
        <v>13985</v>
      </c>
      <c r="BZ296" t="s">
        <v>13985</v>
      </c>
      <c r="CA296" t="s">
        <v>13985</v>
      </c>
      <c r="CB296" t="s">
        <v>13985</v>
      </c>
      <c r="CC296" t="s">
        <v>13985</v>
      </c>
      <c r="CD296" t="s">
        <v>13985</v>
      </c>
    </row>
    <row r="297" spans="1:82" hidden="1">
      <c r="A297" t="s">
        <v>13850</v>
      </c>
      <c r="B297" t="s">
        <v>67</v>
      </c>
      <c r="C297" t="s">
        <v>10842</v>
      </c>
      <c r="G297" t="s">
        <v>10842</v>
      </c>
      <c r="J297" t="s">
        <v>10843</v>
      </c>
      <c r="K297" t="s">
        <v>9857</v>
      </c>
      <c r="W297" t="s">
        <v>10844</v>
      </c>
      <c r="AA297" t="s">
        <v>10845</v>
      </c>
      <c r="AB297" t="s">
        <v>10846</v>
      </c>
      <c r="AN297" t="s">
        <v>9861</v>
      </c>
      <c r="AS297" t="s">
        <v>472</v>
      </c>
      <c r="AT297">
        <v>2000</v>
      </c>
      <c r="AU297">
        <v>67</v>
      </c>
      <c r="AV297">
        <v>3</v>
      </c>
      <c r="BA297">
        <v>179</v>
      </c>
      <c r="BB297">
        <v>189</v>
      </c>
      <c r="BD297" t="s">
        <v>10847</v>
      </c>
      <c r="BK297" t="s">
        <v>10848</v>
      </c>
      <c r="BW297" t="s">
        <v>13428</v>
      </c>
      <c r="BX297" t="s">
        <v>13985</v>
      </c>
      <c r="BY297" t="s">
        <v>13985</v>
      </c>
      <c r="BZ297" t="s">
        <v>13985</v>
      </c>
      <c r="CA297" t="s">
        <v>13985</v>
      </c>
      <c r="CB297" t="s">
        <v>13985</v>
      </c>
      <c r="CC297" t="s">
        <v>13985</v>
      </c>
      <c r="CD297" t="s">
        <v>13985</v>
      </c>
    </row>
    <row r="298" spans="1:82" hidden="1">
      <c r="A298" t="s">
        <v>13850</v>
      </c>
      <c r="B298" t="s">
        <v>67</v>
      </c>
      <c r="C298" t="s">
        <v>12032</v>
      </c>
      <c r="G298" t="s">
        <v>12032</v>
      </c>
      <c r="J298" t="s">
        <v>12033</v>
      </c>
      <c r="K298" t="s">
        <v>9261</v>
      </c>
      <c r="W298" t="s">
        <v>12034</v>
      </c>
      <c r="AN298" t="s">
        <v>9265</v>
      </c>
      <c r="AT298">
        <v>1996</v>
      </c>
      <c r="AU298">
        <v>47</v>
      </c>
      <c r="AV298">
        <v>5</v>
      </c>
      <c r="BA298">
        <v>739</v>
      </c>
      <c r="BB298">
        <v>755</v>
      </c>
      <c r="BD298" t="s">
        <v>12035</v>
      </c>
      <c r="BK298" t="s">
        <v>12036</v>
      </c>
      <c r="BW298" t="s">
        <v>13428</v>
      </c>
      <c r="BX298" t="s">
        <v>13985</v>
      </c>
      <c r="BY298" t="s">
        <v>13985</v>
      </c>
      <c r="BZ298" t="s">
        <v>13985</v>
      </c>
      <c r="CA298" t="s">
        <v>13985</v>
      </c>
      <c r="CB298" t="s">
        <v>13985</v>
      </c>
      <c r="CC298" t="s">
        <v>13985</v>
      </c>
      <c r="CD298" t="s">
        <v>13985</v>
      </c>
    </row>
    <row r="299" spans="1:82" hidden="1">
      <c r="A299" t="s">
        <v>13850</v>
      </c>
      <c r="B299" t="s">
        <v>67</v>
      </c>
      <c r="C299" t="s">
        <v>12037</v>
      </c>
      <c r="G299" t="s">
        <v>12037</v>
      </c>
      <c r="J299" t="s">
        <v>12038</v>
      </c>
      <c r="K299" t="s">
        <v>8163</v>
      </c>
      <c r="P299" t="s">
        <v>12039</v>
      </c>
      <c r="Q299" t="s">
        <v>12040</v>
      </c>
      <c r="R299" t="s">
        <v>12041</v>
      </c>
      <c r="S299" t="s">
        <v>11899</v>
      </c>
      <c r="W299" t="s">
        <v>12042</v>
      </c>
      <c r="AA299" t="s">
        <v>11901</v>
      </c>
      <c r="AB299" t="s">
        <v>11902</v>
      </c>
      <c r="AN299" t="s">
        <v>8169</v>
      </c>
      <c r="AS299" t="s">
        <v>1023</v>
      </c>
      <c r="AT299">
        <v>1996</v>
      </c>
      <c r="AU299">
        <v>29</v>
      </c>
      <c r="AV299">
        <v>1</v>
      </c>
      <c r="BA299">
        <v>141</v>
      </c>
      <c r="BB299">
        <v>145</v>
      </c>
      <c r="BK299" t="s">
        <v>12043</v>
      </c>
      <c r="BL299">
        <v>8731344</v>
      </c>
      <c r="BW299" t="s">
        <v>13429</v>
      </c>
      <c r="BX299" t="s">
        <v>13985</v>
      </c>
      <c r="BY299" t="s">
        <v>13985</v>
      </c>
      <c r="BZ299" t="s">
        <v>13427</v>
      </c>
      <c r="CA299" t="s">
        <v>13985</v>
      </c>
      <c r="CB299">
        <v>0</v>
      </c>
      <c r="CC299" t="s">
        <v>13985</v>
      </c>
      <c r="CD299" t="s">
        <v>13985</v>
      </c>
    </row>
    <row r="300" spans="1:82" hidden="1">
      <c r="A300" t="s">
        <v>13850</v>
      </c>
      <c r="B300" t="s">
        <v>67</v>
      </c>
      <c r="C300" t="s">
        <v>12440</v>
      </c>
      <c r="G300" t="s">
        <v>12440</v>
      </c>
      <c r="J300" t="s">
        <v>12441</v>
      </c>
      <c r="K300" t="s">
        <v>1426</v>
      </c>
      <c r="W300" t="s">
        <v>12442</v>
      </c>
      <c r="AN300" t="s">
        <v>1428</v>
      </c>
      <c r="AS300" t="s">
        <v>242</v>
      </c>
      <c r="AT300">
        <v>1994</v>
      </c>
      <c r="AU300">
        <v>128</v>
      </c>
      <c r="AV300">
        <v>2</v>
      </c>
      <c r="BA300">
        <v>347</v>
      </c>
      <c r="BB300">
        <v>362</v>
      </c>
      <c r="BD300" t="s">
        <v>12443</v>
      </c>
      <c r="BK300" t="s">
        <v>12444</v>
      </c>
      <c r="BW300" t="s">
        <v>13428</v>
      </c>
      <c r="BX300" t="s">
        <v>13985</v>
      </c>
      <c r="BY300" t="s">
        <v>13985</v>
      </c>
      <c r="BZ300" t="s">
        <v>13985</v>
      </c>
      <c r="CA300" t="s">
        <v>13985</v>
      </c>
      <c r="CB300" t="s">
        <v>13985</v>
      </c>
      <c r="CC300" t="s">
        <v>13985</v>
      </c>
      <c r="CD300" t="s">
        <v>13985</v>
      </c>
    </row>
    <row r="301" spans="1:82" hidden="1">
      <c r="A301" t="s">
        <v>13850</v>
      </c>
      <c r="B301" t="s">
        <v>67</v>
      </c>
      <c r="C301" t="s">
        <v>6438</v>
      </c>
      <c r="G301" t="s">
        <v>6439</v>
      </c>
      <c r="J301" t="s">
        <v>6440</v>
      </c>
      <c r="K301" t="s">
        <v>6441</v>
      </c>
      <c r="W301" t="s">
        <v>6442</v>
      </c>
      <c r="AA301" t="s">
        <v>6443</v>
      </c>
      <c r="AB301" t="s">
        <v>6444</v>
      </c>
      <c r="AN301" t="s">
        <v>6445</v>
      </c>
      <c r="AS301" t="s">
        <v>3739</v>
      </c>
      <c r="AT301">
        <v>2011</v>
      </c>
      <c r="AU301">
        <v>478</v>
      </c>
      <c r="AV301">
        <v>7367</v>
      </c>
      <c r="BA301">
        <v>119</v>
      </c>
      <c r="BB301" t="s">
        <v>6446</v>
      </c>
      <c r="BD301" t="s">
        <v>6447</v>
      </c>
      <c r="BK301" t="s">
        <v>6448</v>
      </c>
      <c r="BL301">
        <v>21947007</v>
      </c>
      <c r="BW301" t="s">
        <v>13428</v>
      </c>
      <c r="BX301" t="s">
        <v>13985</v>
      </c>
      <c r="BY301" t="s">
        <v>13985</v>
      </c>
      <c r="BZ301" t="s">
        <v>13985</v>
      </c>
      <c r="CA301" t="s">
        <v>13985</v>
      </c>
      <c r="CB301" t="s">
        <v>13985</v>
      </c>
      <c r="CC301" t="s">
        <v>13985</v>
      </c>
      <c r="CD301" t="s">
        <v>13985</v>
      </c>
    </row>
    <row r="302" spans="1:82" hidden="1">
      <c r="A302" t="s">
        <v>13784</v>
      </c>
      <c r="B302" t="s">
        <v>67</v>
      </c>
      <c r="C302" t="s">
        <v>13851</v>
      </c>
      <c r="J302" t="s">
        <v>13852</v>
      </c>
      <c r="K302" t="s">
        <v>13826</v>
      </c>
      <c r="AG302">
        <v>1</v>
      </c>
      <c r="AH302">
        <v>1</v>
      </c>
      <c r="AN302" t="s">
        <v>13827</v>
      </c>
      <c r="AT302">
        <v>2014</v>
      </c>
      <c r="AV302">
        <v>2</v>
      </c>
      <c r="BA302">
        <v>57</v>
      </c>
      <c r="BB302">
        <v>68</v>
      </c>
      <c r="BK302" t="s">
        <v>13853</v>
      </c>
      <c r="BT302" t="s">
        <v>13854</v>
      </c>
      <c r="BU302" t="s">
        <v>13855</v>
      </c>
      <c r="BV302" t="s">
        <v>13831</v>
      </c>
      <c r="BW302" t="s">
        <v>13428</v>
      </c>
    </row>
    <row r="303" spans="1:82" hidden="1">
      <c r="A303" t="s">
        <v>13850</v>
      </c>
      <c r="B303" t="s">
        <v>67</v>
      </c>
      <c r="C303" t="s">
        <v>1578</v>
      </c>
      <c r="G303" t="s">
        <v>1579</v>
      </c>
      <c r="J303" t="s">
        <v>1580</v>
      </c>
      <c r="K303" t="s">
        <v>129</v>
      </c>
      <c r="W303" t="s">
        <v>1581</v>
      </c>
      <c r="AN303" t="s">
        <v>132</v>
      </c>
      <c r="AO303" t="s">
        <v>133</v>
      </c>
      <c r="AS303" t="s">
        <v>796</v>
      </c>
      <c r="AT303">
        <v>2018</v>
      </c>
      <c r="AU303">
        <v>233</v>
      </c>
      <c r="BA303">
        <v>412</v>
      </c>
      <c r="BB303">
        <v>420</v>
      </c>
      <c r="BD303" t="s">
        <v>1582</v>
      </c>
      <c r="BK303" t="s">
        <v>1583</v>
      </c>
      <c r="BW303" t="s">
        <v>13428</v>
      </c>
      <c r="BX303" t="s">
        <v>13985</v>
      </c>
      <c r="BY303" t="s">
        <v>13985</v>
      </c>
      <c r="BZ303" t="s">
        <v>13985</v>
      </c>
      <c r="CA303" t="s">
        <v>13985</v>
      </c>
      <c r="CB303" t="s">
        <v>13985</v>
      </c>
      <c r="CC303" t="s">
        <v>13985</v>
      </c>
      <c r="CD303" t="s">
        <v>13985</v>
      </c>
    </row>
    <row r="304" spans="1:82" hidden="1">
      <c r="A304" t="s">
        <v>13850</v>
      </c>
      <c r="B304" t="s">
        <v>67</v>
      </c>
      <c r="C304" t="s">
        <v>11573</v>
      </c>
      <c r="G304" t="s">
        <v>11573</v>
      </c>
      <c r="J304" t="s">
        <v>11574</v>
      </c>
      <c r="K304" t="s">
        <v>9127</v>
      </c>
      <c r="W304" t="s">
        <v>11575</v>
      </c>
      <c r="AN304" t="s">
        <v>9131</v>
      </c>
      <c r="AS304" t="s">
        <v>2650</v>
      </c>
      <c r="AT304">
        <v>1998</v>
      </c>
      <c r="AU304">
        <v>38</v>
      </c>
      <c r="AV304">
        <v>1</v>
      </c>
      <c r="BA304">
        <v>3</v>
      </c>
      <c r="BB304">
        <v>15</v>
      </c>
      <c r="BD304" t="s">
        <v>11576</v>
      </c>
      <c r="BK304" t="s">
        <v>11577</v>
      </c>
      <c r="BL304">
        <v>9606745</v>
      </c>
      <c r="BW304" t="s">
        <v>13424</v>
      </c>
      <c r="BX304" t="s">
        <v>13425</v>
      </c>
      <c r="BY304" t="s">
        <v>13985</v>
      </c>
      <c r="BZ304" t="s">
        <v>13985</v>
      </c>
      <c r="CA304" t="s">
        <v>13985</v>
      </c>
      <c r="CB304" t="s">
        <v>13985</v>
      </c>
      <c r="CC304" t="s">
        <v>13985</v>
      </c>
      <c r="CD304" t="s">
        <v>13985</v>
      </c>
    </row>
    <row r="305" spans="1:82" hidden="1">
      <c r="A305" t="s">
        <v>13850</v>
      </c>
      <c r="B305" t="s">
        <v>67</v>
      </c>
      <c r="C305" t="s">
        <v>11153</v>
      </c>
      <c r="G305" t="s">
        <v>11153</v>
      </c>
      <c r="J305" t="s">
        <v>11154</v>
      </c>
      <c r="K305" t="s">
        <v>3308</v>
      </c>
      <c r="W305" t="s">
        <v>11155</v>
      </c>
      <c r="AN305" t="s">
        <v>3310</v>
      </c>
      <c r="AS305" t="s">
        <v>521</v>
      </c>
      <c r="AT305">
        <v>1999</v>
      </c>
      <c r="AU305">
        <v>66</v>
      </c>
      <c r="AV305">
        <v>4</v>
      </c>
      <c r="BA305">
        <v>657</v>
      </c>
      <c r="BB305">
        <v>666</v>
      </c>
      <c r="BD305" t="s">
        <v>11156</v>
      </c>
      <c r="BK305" t="s">
        <v>11157</v>
      </c>
      <c r="BL305">
        <v>10386911</v>
      </c>
      <c r="BW305" t="s">
        <v>13424</v>
      </c>
      <c r="BX305" t="s">
        <v>13425</v>
      </c>
      <c r="BY305" t="s">
        <v>13985</v>
      </c>
      <c r="BZ305" t="s">
        <v>13985</v>
      </c>
      <c r="CA305" t="s">
        <v>13985</v>
      </c>
      <c r="CB305" t="s">
        <v>13985</v>
      </c>
      <c r="CC305" t="s">
        <v>13985</v>
      </c>
      <c r="CD305" t="s">
        <v>13985</v>
      </c>
    </row>
    <row r="306" spans="1:82" hidden="1">
      <c r="A306" t="s">
        <v>13850</v>
      </c>
      <c r="B306" t="s">
        <v>67</v>
      </c>
      <c r="C306" t="s">
        <v>12854</v>
      </c>
      <c r="G306" t="s">
        <v>12854</v>
      </c>
      <c r="J306" t="s">
        <v>12855</v>
      </c>
      <c r="K306" t="s">
        <v>930</v>
      </c>
      <c r="W306" t="s">
        <v>12856</v>
      </c>
      <c r="AB306" t="s">
        <v>2299</v>
      </c>
      <c r="AN306" t="s">
        <v>932</v>
      </c>
      <c r="AS306" t="s">
        <v>154</v>
      </c>
      <c r="AT306">
        <v>1992</v>
      </c>
      <c r="AU306">
        <v>30</v>
      </c>
      <c r="AV306" s="2">
        <v>43525</v>
      </c>
      <c r="BA306">
        <v>157</v>
      </c>
      <c r="BB306">
        <v>184</v>
      </c>
      <c r="BD306" t="s">
        <v>12857</v>
      </c>
      <c r="BK306" t="s">
        <v>12858</v>
      </c>
      <c r="BW306" t="s">
        <v>13424</v>
      </c>
      <c r="BX306" t="s">
        <v>13425</v>
      </c>
      <c r="BY306" t="s">
        <v>13985</v>
      </c>
      <c r="BZ306" t="s">
        <v>13985</v>
      </c>
      <c r="CA306" t="s">
        <v>13985</v>
      </c>
      <c r="CB306" t="s">
        <v>13985</v>
      </c>
      <c r="CC306" t="s">
        <v>13985</v>
      </c>
      <c r="CD306" t="s">
        <v>13985</v>
      </c>
    </row>
    <row r="307" spans="1:82" hidden="1">
      <c r="A307" t="s">
        <v>13850</v>
      </c>
      <c r="B307" t="s">
        <v>67</v>
      </c>
      <c r="C307" t="s">
        <v>8488</v>
      </c>
      <c r="G307" t="s">
        <v>8489</v>
      </c>
      <c r="J307" t="s">
        <v>8490</v>
      </c>
      <c r="K307" t="s">
        <v>7990</v>
      </c>
      <c r="W307" t="s">
        <v>8491</v>
      </c>
      <c r="AB307" t="s">
        <v>8210</v>
      </c>
      <c r="AN307" t="s">
        <v>7992</v>
      </c>
      <c r="AT307">
        <v>2008</v>
      </c>
      <c r="AU307">
        <v>21</v>
      </c>
      <c r="AV307">
        <v>5</v>
      </c>
      <c r="BA307">
        <v>391</v>
      </c>
      <c r="BB307">
        <v>402</v>
      </c>
      <c r="BK307" t="s">
        <v>8492</v>
      </c>
      <c r="BW307" t="s">
        <v>13424</v>
      </c>
      <c r="BX307" t="s">
        <v>13425</v>
      </c>
      <c r="BY307" t="s">
        <v>13985</v>
      </c>
      <c r="BZ307" t="s">
        <v>13985</v>
      </c>
      <c r="CA307" t="s">
        <v>13985</v>
      </c>
      <c r="CB307" t="s">
        <v>13985</v>
      </c>
      <c r="CC307" t="s">
        <v>13985</v>
      </c>
      <c r="CD307" t="s">
        <v>13985</v>
      </c>
    </row>
    <row r="308" spans="1:82" hidden="1">
      <c r="A308" t="s">
        <v>13850</v>
      </c>
      <c r="B308" t="s">
        <v>67</v>
      </c>
      <c r="C308" t="s">
        <v>8151</v>
      </c>
      <c r="G308" t="s">
        <v>8152</v>
      </c>
      <c r="J308" t="s">
        <v>8153</v>
      </c>
      <c r="K308" t="s">
        <v>8154</v>
      </c>
      <c r="W308" t="s">
        <v>8155</v>
      </c>
      <c r="AN308" t="s">
        <v>8156</v>
      </c>
      <c r="AO308" t="s">
        <v>8157</v>
      </c>
      <c r="AS308" t="s">
        <v>297</v>
      </c>
      <c r="AT308">
        <v>2008</v>
      </c>
      <c r="AU308">
        <v>64</v>
      </c>
      <c r="AV308">
        <v>3</v>
      </c>
      <c r="BA308">
        <v>343</v>
      </c>
      <c r="BB308">
        <v>355</v>
      </c>
      <c r="BD308" t="s">
        <v>8158</v>
      </c>
      <c r="BK308" t="s">
        <v>8159</v>
      </c>
      <c r="BW308" t="s">
        <v>13424</v>
      </c>
      <c r="BX308" t="s">
        <v>13425</v>
      </c>
      <c r="BY308" t="s">
        <v>13985</v>
      </c>
      <c r="BZ308" t="s">
        <v>13985</v>
      </c>
      <c r="CA308" t="s">
        <v>13985</v>
      </c>
      <c r="CB308" t="s">
        <v>13985</v>
      </c>
      <c r="CC308" t="s">
        <v>13985</v>
      </c>
      <c r="CD308" t="s">
        <v>13985</v>
      </c>
    </row>
    <row r="309" spans="1:82" hidden="1">
      <c r="A309" t="s">
        <v>13850</v>
      </c>
      <c r="B309" t="s">
        <v>67</v>
      </c>
      <c r="C309" t="s">
        <v>5532</v>
      </c>
      <c r="G309" t="s">
        <v>5533</v>
      </c>
      <c r="J309" t="s">
        <v>5534</v>
      </c>
      <c r="K309" t="s">
        <v>1172</v>
      </c>
      <c r="W309" t="s">
        <v>5535</v>
      </c>
      <c r="AB309" t="s">
        <v>5536</v>
      </c>
      <c r="AN309" t="s">
        <v>1176</v>
      </c>
      <c r="AO309" t="s">
        <v>1177</v>
      </c>
      <c r="AS309" t="s">
        <v>815</v>
      </c>
      <c r="AT309">
        <v>2013</v>
      </c>
      <c r="AU309">
        <v>36</v>
      </c>
      <c r="AV309">
        <v>3</v>
      </c>
      <c r="BA309">
        <v>256</v>
      </c>
      <c r="BB309">
        <v>263</v>
      </c>
      <c r="BD309" t="s">
        <v>5537</v>
      </c>
      <c r="BK309" t="s">
        <v>5538</v>
      </c>
      <c r="BW309" t="s">
        <v>13424</v>
      </c>
      <c r="BX309" t="s">
        <v>13425</v>
      </c>
      <c r="BY309" t="s">
        <v>13985</v>
      </c>
      <c r="BZ309" t="s">
        <v>13985</v>
      </c>
      <c r="CA309" t="s">
        <v>13985</v>
      </c>
      <c r="CB309" t="s">
        <v>13985</v>
      </c>
      <c r="CC309" t="s">
        <v>13985</v>
      </c>
      <c r="CD309" t="s">
        <v>13985</v>
      </c>
    </row>
    <row r="310" spans="1:82" hidden="1">
      <c r="A310" t="s">
        <v>13850</v>
      </c>
      <c r="B310" t="s">
        <v>67</v>
      </c>
      <c r="C310" t="s">
        <v>10481</v>
      </c>
      <c r="G310" t="s">
        <v>10481</v>
      </c>
      <c r="J310" t="s">
        <v>10482</v>
      </c>
      <c r="K310" t="s">
        <v>3484</v>
      </c>
      <c r="P310" t="s">
        <v>10474</v>
      </c>
      <c r="Q310" t="s">
        <v>10475</v>
      </c>
      <c r="R310" t="s">
        <v>10476</v>
      </c>
      <c r="T310" t="s">
        <v>10477</v>
      </c>
      <c r="W310" t="s">
        <v>10483</v>
      </c>
      <c r="AN310" t="s">
        <v>3488</v>
      </c>
      <c r="AT310">
        <v>2002</v>
      </c>
      <c r="AU310">
        <v>99</v>
      </c>
      <c r="AV310">
        <v>2</v>
      </c>
      <c r="BA310">
        <v>163</v>
      </c>
      <c r="BB310">
        <v>173</v>
      </c>
      <c r="BD310" t="s">
        <v>10484</v>
      </c>
      <c r="BK310" t="s">
        <v>10485</v>
      </c>
      <c r="BW310" t="s">
        <v>13429</v>
      </c>
      <c r="BX310" t="s">
        <v>13985</v>
      </c>
      <c r="BY310" t="s">
        <v>13985</v>
      </c>
      <c r="BZ310" t="s">
        <v>13429</v>
      </c>
      <c r="CA310" t="s">
        <v>13985</v>
      </c>
      <c r="CB310" t="s">
        <v>13985</v>
      </c>
      <c r="CC310" t="s">
        <v>13985</v>
      </c>
      <c r="CD310" t="s">
        <v>13985</v>
      </c>
    </row>
    <row r="311" spans="1:82" hidden="1">
      <c r="A311" t="s">
        <v>13850</v>
      </c>
      <c r="B311" t="s">
        <v>67</v>
      </c>
      <c r="C311" t="s">
        <v>2555</v>
      </c>
      <c r="G311" t="s">
        <v>2556</v>
      </c>
      <c r="J311" t="s">
        <v>2557</v>
      </c>
      <c r="K311" t="s">
        <v>2549</v>
      </c>
      <c r="W311" t="s">
        <v>2558</v>
      </c>
      <c r="AB311" t="s">
        <v>2559</v>
      </c>
      <c r="AN311" t="s">
        <v>2552</v>
      </c>
      <c r="AS311" t="s">
        <v>815</v>
      </c>
      <c r="AT311">
        <v>2017</v>
      </c>
      <c r="AU311">
        <v>7</v>
      </c>
      <c r="AV311">
        <v>1</v>
      </c>
      <c r="BC311">
        <v>25</v>
      </c>
      <c r="BD311" t="s">
        <v>2560</v>
      </c>
      <c r="BK311" t="s">
        <v>2561</v>
      </c>
      <c r="BW311" t="s">
        <v>13428</v>
      </c>
      <c r="BX311" t="s">
        <v>13985</v>
      </c>
      <c r="BY311" t="s">
        <v>13985</v>
      </c>
      <c r="BZ311" t="s">
        <v>13985</v>
      </c>
      <c r="CA311" t="s">
        <v>13985</v>
      </c>
      <c r="CB311" t="s">
        <v>13985</v>
      </c>
      <c r="CC311" t="s">
        <v>13985</v>
      </c>
      <c r="CD311" t="s">
        <v>13985</v>
      </c>
    </row>
    <row r="312" spans="1:82" hidden="1">
      <c r="A312" t="s">
        <v>13850</v>
      </c>
      <c r="B312" t="s">
        <v>67</v>
      </c>
      <c r="C312" t="s">
        <v>411</v>
      </c>
      <c r="G312" t="s">
        <v>412</v>
      </c>
      <c r="J312" t="s">
        <v>413</v>
      </c>
      <c r="K312" t="s">
        <v>414</v>
      </c>
      <c r="W312" t="s">
        <v>415</v>
      </c>
      <c r="AB312" t="s">
        <v>416</v>
      </c>
      <c r="AN312" t="s">
        <v>417</v>
      </c>
      <c r="AS312" s="1">
        <v>47300</v>
      </c>
      <c r="AT312">
        <v>2019</v>
      </c>
      <c r="AU312">
        <v>20</v>
      </c>
      <c r="BC312">
        <v>64</v>
      </c>
      <c r="BD312" t="s">
        <v>418</v>
      </c>
      <c r="BK312" t="s">
        <v>419</v>
      </c>
      <c r="BL312">
        <v>31357926</v>
      </c>
      <c r="BW312" t="s">
        <v>13428</v>
      </c>
    </row>
    <row r="313" spans="1:82" hidden="1">
      <c r="A313" t="s">
        <v>13850</v>
      </c>
      <c r="B313" t="s">
        <v>67</v>
      </c>
      <c r="C313" t="s">
        <v>10719</v>
      </c>
      <c r="G313" t="s">
        <v>10719</v>
      </c>
      <c r="J313" t="s">
        <v>10720</v>
      </c>
      <c r="K313" t="s">
        <v>303</v>
      </c>
      <c r="W313" t="s">
        <v>10721</v>
      </c>
      <c r="AA313" t="s">
        <v>10722</v>
      </c>
      <c r="AN313" t="s">
        <v>305</v>
      </c>
      <c r="AS313" t="s">
        <v>2650</v>
      </c>
      <c r="AT313">
        <v>2001</v>
      </c>
      <c r="AU313">
        <v>41</v>
      </c>
      <c r="AV313">
        <v>1</v>
      </c>
      <c r="BA313">
        <v>234</v>
      </c>
      <c r="BB313">
        <v>240</v>
      </c>
      <c r="BD313" t="s">
        <v>10723</v>
      </c>
      <c r="BK313" t="s">
        <v>10724</v>
      </c>
      <c r="BW313" t="s">
        <v>13428</v>
      </c>
      <c r="BX313" t="s">
        <v>13985</v>
      </c>
      <c r="BY313" t="s">
        <v>13985</v>
      </c>
      <c r="BZ313" t="s">
        <v>13985</v>
      </c>
      <c r="CA313" t="s">
        <v>13985</v>
      </c>
      <c r="CB313" t="s">
        <v>13985</v>
      </c>
      <c r="CC313" t="s">
        <v>13985</v>
      </c>
      <c r="CD313" t="s">
        <v>13985</v>
      </c>
    </row>
    <row r="314" spans="1:82" hidden="1">
      <c r="A314" t="s">
        <v>13850</v>
      </c>
      <c r="B314" t="s">
        <v>67</v>
      </c>
      <c r="C314" t="s">
        <v>10725</v>
      </c>
      <c r="G314" t="s">
        <v>10725</v>
      </c>
      <c r="J314" t="s">
        <v>10726</v>
      </c>
      <c r="K314" t="s">
        <v>303</v>
      </c>
      <c r="W314" t="s">
        <v>10727</v>
      </c>
      <c r="AN314" t="s">
        <v>305</v>
      </c>
      <c r="AS314" t="s">
        <v>2650</v>
      </c>
      <c r="AT314">
        <v>2001</v>
      </c>
      <c r="AU314">
        <v>41</v>
      </c>
      <c r="AV314">
        <v>1</v>
      </c>
      <c r="BA314">
        <v>241</v>
      </c>
      <c r="BB314">
        <v>246</v>
      </c>
      <c r="BD314" t="s">
        <v>10728</v>
      </c>
      <c r="BK314" t="s">
        <v>10729</v>
      </c>
      <c r="BW314" t="s">
        <v>13428</v>
      </c>
      <c r="BX314" t="s">
        <v>13985</v>
      </c>
      <c r="BY314" t="s">
        <v>13985</v>
      </c>
      <c r="BZ314" t="s">
        <v>13985</v>
      </c>
      <c r="CA314" t="s">
        <v>13985</v>
      </c>
      <c r="CB314" t="s">
        <v>13985</v>
      </c>
      <c r="CC314" t="s">
        <v>13985</v>
      </c>
      <c r="CD314" t="s">
        <v>13985</v>
      </c>
    </row>
    <row r="315" spans="1:82" hidden="1">
      <c r="A315" t="s">
        <v>13850</v>
      </c>
      <c r="B315" t="s">
        <v>67</v>
      </c>
      <c r="C315" t="s">
        <v>2526</v>
      </c>
      <c r="G315" t="s">
        <v>2527</v>
      </c>
      <c r="J315" t="s">
        <v>2528</v>
      </c>
      <c r="K315" t="s">
        <v>2529</v>
      </c>
      <c r="W315" t="s">
        <v>2530</v>
      </c>
      <c r="AB315" t="s">
        <v>2531</v>
      </c>
      <c r="AN315" t="s">
        <v>2532</v>
      </c>
      <c r="AO315" t="s">
        <v>2533</v>
      </c>
      <c r="AS315" t="s">
        <v>815</v>
      </c>
      <c r="AT315">
        <v>2017</v>
      </c>
      <c r="AU315">
        <v>173</v>
      </c>
      <c r="AV315">
        <v>3</v>
      </c>
      <c r="BA315">
        <v>1724</v>
      </c>
      <c r="BB315">
        <v>1734</v>
      </c>
      <c r="BD315" t="s">
        <v>2534</v>
      </c>
      <c r="BK315" t="s">
        <v>2535</v>
      </c>
      <c r="BL315">
        <v>28153924</v>
      </c>
      <c r="BW315" t="s">
        <v>13429</v>
      </c>
      <c r="BX315" t="s">
        <v>13985</v>
      </c>
      <c r="BY315" t="s">
        <v>13985</v>
      </c>
      <c r="BZ315" t="s">
        <v>13429</v>
      </c>
      <c r="CA315" t="s">
        <v>13985</v>
      </c>
      <c r="CB315" t="s">
        <v>13985</v>
      </c>
      <c r="CC315" t="s">
        <v>13985</v>
      </c>
      <c r="CD315" t="s">
        <v>13985</v>
      </c>
    </row>
    <row r="316" spans="1:82" hidden="1">
      <c r="A316" t="s">
        <v>13850</v>
      </c>
      <c r="B316" t="s">
        <v>67</v>
      </c>
      <c r="C316" t="s">
        <v>7569</v>
      </c>
      <c r="G316" t="s">
        <v>7570</v>
      </c>
      <c r="J316" t="s">
        <v>7571</v>
      </c>
      <c r="K316" t="s">
        <v>3308</v>
      </c>
      <c r="W316" t="s">
        <v>7572</v>
      </c>
      <c r="AN316" t="s">
        <v>3310</v>
      </c>
      <c r="AS316" s="1">
        <v>39326</v>
      </c>
      <c r="AT316">
        <v>2009</v>
      </c>
      <c r="AU316">
        <v>98</v>
      </c>
      <c r="AV316">
        <v>3</v>
      </c>
      <c r="BA316">
        <v>367</v>
      </c>
      <c r="BB316">
        <v>373</v>
      </c>
      <c r="BD316" t="s">
        <v>7573</v>
      </c>
      <c r="BK316" t="s">
        <v>7574</v>
      </c>
      <c r="BL316">
        <v>19576236</v>
      </c>
      <c r="BW316" t="s">
        <v>13424</v>
      </c>
      <c r="BX316" t="s">
        <v>13425</v>
      </c>
      <c r="BY316" t="s">
        <v>13985</v>
      </c>
      <c r="BZ316" t="s">
        <v>13985</v>
      </c>
      <c r="CA316" t="s">
        <v>13985</v>
      </c>
      <c r="CB316" t="s">
        <v>13985</v>
      </c>
      <c r="CC316" t="s">
        <v>13985</v>
      </c>
      <c r="CD316" t="s">
        <v>13985</v>
      </c>
    </row>
    <row r="317" spans="1:82" hidden="1">
      <c r="A317" t="s">
        <v>13850</v>
      </c>
      <c r="B317" t="s">
        <v>67</v>
      </c>
      <c r="C317" t="s">
        <v>7168</v>
      </c>
      <c r="G317" t="s">
        <v>7169</v>
      </c>
      <c r="J317" t="s">
        <v>7170</v>
      </c>
      <c r="K317" t="s">
        <v>1442</v>
      </c>
      <c r="W317" t="s">
        <v>7171</v>
      </c>
      <c r="AA317" t="s">
        <v>7172</v>
      </c>
      <c r="AB317" t="s">
        <v>7173</v>
      </c>
      <c r="AN317" t="s">
        <v>1446</v>
      </c>
      <c r="AS317" t="s">
        <v>521</v>
      </c>
      <c r="AT317">
        <v>2010</v>
      </c>
      <c r="AU317">
        <v>23</v>
      </c>
      <c r="AV317">
        <v>6</v>
      </c>
      <c r="BA317">
        <v>1278</v>
      </c>
      <c r="BB317">
        <v>1285</v>
      </c>
      <c r="BD317" t="s">
        <v>7174</v>
      </c>
      <c r="BK317" t="s">
        <v>7175</v>
      </c>
      <c r="BL317">
        <v>20456566</v>
      </c>
      <c r="BW317" t="s">
        <v>13424</v>
      </c>
      <c r="BX317" t="s">
        <v>13426</v>
      </c>
      <c r="BY317" t="s">
        <v>13985</v>
      </c>
      <c r="BZ317" t="s">
        <v>13427</v>
      </c>
      <c r="CA317" t="s">
        <v>13985</v>
      </c>
      <c r="CB317">
        <v>2</v>
      </c>
      <c r="CC317" t="s">
        <v>13985</v>
      </c>
      <c r="CD317" t="s">
        <v>13985</v>
      </c>
    </row>
    <row r="318" spans="1:82" hidden="1">
      <c r="A318" t="s">
        <v>13850</v>
      </c>
      <c r="B318" t="s">
        <v>67</v>
      </c>
      <c r="C318" t="s">
        <v>12397</v>
      </c>
      <c r="G318" t="s">
        <v>12397</v>
      </c>
      <c r="J318" t="s">
        <v>12398</v>
      </c>
      <c r="K318" t="s">
        <v>11100</v>
      </c>
      <c r="W318" t="s">
        <v>12399</v>
      </c>
      <c r="AN318" t="s">
        <v>11102</v>
      </c>
      <c r="AS318" t="s">
        <v>84</v>
      </c>
      <c r="AT318">
        <v>1994</v>
      </c>
      <c r="AU318">
        <v>73</v>
      </c>
      <c r="AV318">
        <v>12</v>
      </c>
      <c r="BA318">
        <v>1906</v>
      </c>
      <c r="BB318">
        <v>1913</v>
      </c>
      <c r="BD318" t="s">
        <v>12400</v>
      </c>
      <c r="BK318" t="s">
        <v>12401</v>
      </c>
      <c r="BL318">
        <v>7877947</v>
      </c>
      <c r="BW318" t="s">
        <v>13424</v>
      </c>
      <c r="BX318" t="s">
        <v>13425</v>
      </c>
      <c r="BY318" t="s">
        <v>13985</v>
      </c>
      <c r="BZ318" t="s">
        <v>13985</v>
      </c>
      <c r="CA318" t="s">
        <v>13985</v>
      </c>
      <c r="CB318" t="s">
        <v>13985</v>
      </c>
      <c r="CC318" t="s">
        <v>13985</v>
      </c>
      <c r="CD318" t="s">
        <v>13985</v>
      </c>
    </row>
    <row r="319" spans="1:82" hidden="1">
      <c r="A319" t="s">
        <v>13850</v>
      </c>
      <c r="B319" t="s">
        <v>67</v>
      </c>
      <c r="C319" t="s">
        <v>10500</v>
      </c>
      <c r="G319" t="s">
        <v>10500</v>
      </c>
      <c r="J319" t="s">
        <v>10501</v>
      </c>
      <c r="K319" t="s">
        <v>4744</v>
      </c>
      <c r="W319" t="s">
        <v>10502</v>
      </c>
      <c r="AN319" t="s">
        <v>4748</v>
      </c>
      <c r="AS319" t="s">
        <v>1023</v>
      </c>
      <c r="AT319">
        <v>2002</v>
      </c>
      <c r="AU319">
        <v>162</v>
      </c>
      <c r="AV319">
        <v>1</v>
      </c>
      <c r="BA319">
        <v>27</v>
      </c>
      <c r="BB319">
        <v>31</v>
      </c>
      <c r="BK319" t="s">
        <v>10503</v>
      </c>
      <c r="BW319" t="s">
        <v>13428</v>
      </c>
      <c r="BX319" t="s">
        <v>13985</v>
      </c>
      <c r="BY319" t="s">
        <v>13985</v>
      </c>
      <c r="BZ319" t="s">
        <v>13985</v>
      </c>
      <c r="CA319" t="s">
        <v>13985</v>
      </c>
      <c r="CB319" t="s">
        <v>13985</v>
      </c>
      <c r="CC319" t="s">
        <v>13985</v>
      </c>
      <c r="CD319" t="s">
        <v>13985</v>
      </c>
    </row>
    <row r="320" spans="1:82" hidden="1">
      <c r="A320" t="s">
        <v>13850</v>
      </c>
      <c r="B320" t="s">
        <v>67</v>
      </c>
      <c r="C320" t="s">
        <v>9079</v>
      </c>
      <c r="G320" t="s">
        <v>9080</v>
      </c>
      <c r="J320" t="s">
        <v>9081</v>
      </c>
      <c r="K320" t="s">
        <v>515</v>
      </c>
      <c r="W320" t="s">
        <v>9082</v>
      </c>
      <c r="AN320" t="s">
        <v>519</v>
      </c>
      <c r="AS320" t="s">
        <v>352</v>
      </c>
      <c r="AT320">
        <v>2006</v>
      </c>
      <c r="AU320">
        <v>26</v>
      </c>
      <c r="AV320">
        <v>8</v>
      </c>
      <c r="BA320">
        <v>1013</v>
      </c>
      <c r="BB320">
        <v>1018</v>
      </c>
      <c r="BD320" t="s">
        <v>9083</v>
      </c>
      <c r="BK320" t="s">
        <v>9084</v>
      </c>
      <c r="BL320">
        <v>16651250</v>
      </c>
      <c r="BW320" t="s">
        <v>13428</v>
      </c>
      <c r="BX320" t="s">
        <v>13985</v>
      </c>
      <c r="BY320" t="s">
        <v>13985</v>
      </c>
      <c r="BZ320" t="s">
        <v>13985</v>
      </c>
      <c r="CA320" t="s">
        <v>13985</v>
      </c>
      <c r="CB320" t="s">
        <v>13985</v>
      </c>
      <c r="CC320" t="s">
        <v>13985</v>
      </c>
      <c r="CD320" t="s">
        <v>13985</v>
      </c>
    </row>
    <row r="321" spans="1:82" hidden="1">
      <c r="A321" t="s">
        <v>13850</v>
      </c>
      <c r="B321" t="s">
        <v>67</v>
      </c>
      <c r="C321" t="s">
        <v>300</v>
      </c>
      <c r="G321" t="s">
        <v>301</v>
      </c>
      <c r="J321" t="s">
        <v>302</v>
      </c>
      <c r="K321" t="s">
        <v>303</v>
      </c>
      <c r="W321" t="s">
        <v>304</v>
      </c>
      <c r="AN321" t="s">
        <v>305</v>
      </c>
      <c r="AO321" t="s">
        <v>306</v>
      </c>
      <c r="AS321" t="s">
        <v>307</v>
      </c>
      <c r="AT321">
        <v>2019</v>
      </c>
      <c r="AU321">
        <v>59</v>
      </c>
      <c r="AV321">
        <v>5</v>
      </c>
      <c r="BA321">
        <v>2055</v>
      </c>
      <c r="BB321">
        <v>2061</v>
      </c>
      <c r="BD321" t="s">
        <v>308</v>
      </c>
      <c r="BK321" t="s">
        <v>309</v>
      </c>
      <c r="BW321" t="s">
        <v>13428</v>
      </c>
    </row>
    <row r="322" spans="1:82" hidden="1">
      <c r="A322" t="s">
        <v>13850</v>
      </c>
      <c r="B322" t="s">
        <v>67</v>
      </c>
      <c r="C322" t="s">
        <v>6754</v>
      </c>
      <c r="G322" t="s">
        <v>6755</v>
      </c>
      <c r="J322" t="s">
        <v>6756</v>
      </c>
      <c r="K322" t="s">
        <v>1984</v>
      </c>
      <c r="W322" t="s">
        <v>6757</v>
      </c>
      <c r="AA322" t="s">
        <v>6758</v>
      </c>
      <c r="AB322" t="s">
        <v>6759</v>
      </c>
      <c r="AN322" t="s">
        <v>1986</v>
      </c>
      <c r="AO322" t="s">
        <v>1987</v>
      </c>
      <c r="AS322" t="s">
        <v>884</v>
      </c>
      <c r="AT322">
        <v>2011</v>
      </c>
      <c r="AU322">
        <v>149</v>
      </c>
      <c r="AW322">
        <v>1</v>
      </c>
      <c r="BA322">
        <v>49</v>
      </c>
      <c r="BB322">
        <v>62</v>
      </c>
      <c r="BD322" t="s">
        <v>6760</v>
      </c>
      <c r="BK322" t="s">
        <v>6761</v>
      </c>
      <c r="BW322" t="s">
        <v>13428</v>
      </c>
      <c r="BX322" t="s">
        <v>13985</v>
      </c>
      <c r="BY322" t="s">
        <v>13985</v>
      </c>
      <c r="BZ322" t="s">
        <v>13985</v>
      </c>
      <c r="CA322" t="s">
        <v>13985</v>
      </c>
      <c r="CB322" t="s">
        <v>13985</v>
      </c>
      <c r="CC322" t="s">
        <v>13985</v>
      </c>
      <c r="CD322" t="s">
        <v>13985</v>
      </c>
    </row>
    <row r="323" spans="1:82" hidden="1">
      <c r="A323" t="s">
        <v>13850</v>
      </c>
      <c r="B323" t="s">
        <v>67</v>
      </c>
      <c r="C323" t="s">
        <v>5855</v>
      </c>
      <c r="G323" t="s">
        <v>5856</v>
      </c>
      <c r="J323" t="s">
        <v>5857</v>
      </c>
      <c r="K323" t="s">
        <v>5858</v>
      </c>
      <c r="W323" t="s">
        <v>5859</v>
      </c>
      <c r="AA323" t="s">
        <v>5860</v>
      </c>
      <c r="AB323" t="s">
        <v>5861</v>
      </c>
      <c r="AN323" t="s">
        <v>5862</v>
      </c>
      <c r="AS323" t="s">
        <v>352</v>
      </c>
      <c r="AT323">
        <v>2012</v>
      </c>
      <c r="AU323">
        <v>53</v>
      </c>
      <c r="AV323">
        <v>6</v>
      </c>
      <c r="BA323">
        <v>837</v>
      </c>
      <c r="BB323">
        <v>842</v>
      </c>
      <c r="BD323" t="s">
        <v>5863</v>
      </c>
      <c r="BK323" t="s">
        <v>5864</v>
      </c>
      <c r="BL323">
        <v>22225787</v>
      </c>
      <c r="BW323" t="s">
        <v>13424</v>
      </c>
      <c r="BX323" t="s">
        <v>13425</v>
      </c>
      <c r="BY323" t="s">
        <v>13985</v>
      </c>
      <c r="BZ323" t="s">
        <v>13985</v>
      </c>
      <c r="CA323" t="s">
        <v>13985</v>
      </c>
      <c r="CB323" t="s">
        <v>13985</v>
      </c>
      <c r="CC323" t="s">
        <v>13985</v>
      </c>
      <c r="CD323" t="s">
        <v>13985</v>
      </c>
    </row>
    <row r="324" spans="1:82" hidden="1">
      <c r="A324" t="s">
        <v>13784</v>
      </c>
      <c r="B324" t="s">
        <v>67</v>
      </c>
      <c r="C324" t="s">
        <v>13860</v>
      </c>
      <c r="J324" t="s">
        <v>13861</v>
      </c>
      <c r="K324" t="s">
        <v>13797</v>
      </c>
      <c r="AG324">
        <v>0</v>
      </c>
      <c r="AH324">
        <v>0</v>
      </c>
      <c r="AN324" t="s">
        <v>13798</v>
      </c>
      <c r="AT324">
        <v>2014</v>
      </c>
      <c r="AU324">
        <v>93</v>
      </c>
      <c r="AV324">
        <v>1</v>
      </c>
      <c r="BA324">
        <v>5</v>
      </c>
      <c r="BB324">
        <v>15</v>
      </c>
      <c r="BK324" t="s">
        <v>13862</v>
      </c>
      <c r="BT324" t="s">
        <v>13863</v>
      </c>
      <c r="BU324" t="s">
        <v>13864</v>
      </c>
      <c r="BV324" t="s">
        <v>13803</v>
      </c>
      <c r="BW324" t="s">
        <v>13424</v>
      </c>
      <c r="BX324" t="s">
        <v>13426</v>
      </c>
      <c r="BZ324" t="s">
        <v>13429</v>
      </c>
    </row>
    <row r="325" spans="1:82" hidden="1">
      <c r="A325" t="s">
        <v>13850</v>
      </c>
      <c r="B325" t="s">
        <v>67</v>
      </c>
      <c r="C325" t="s">
        <v>12895</v>
      </c>
      <c r="G325" t="s">
        <v>12895</v>
      </c>
      <c r="J325" t="s">
        <v>12896</v>
      </c>
      <c r="K325" t="s">
        <v>3361</v>
      </c>
      <c r="W325" t="s">
        <v>12897</v>
      </c>
      <c r="AN325" t="s">
        <v>3363</v>
      </c>
      <c r="AS325" t="s">
        <v>297</v>
      </c>
      <c r="AT325">
        <v>1992</v>
      </c>
      <c r="AU325">
        <v>64</v>
      </c>
      <c r="AV325">
        <v>3</v>
      </c>
      <c r="BA325">
        <v>489</v>
      </c>
      <c r="BB325">
        <v>497</v>
      </c>
      <c r="BD325" t="s">
        <v>12898</v>
      </c>
      <c r="BK325" t="s">
        <v>12899</v>
      </c>
      <c r="BW325" t="s">
        <v>13424</v>
      </c>
      <c r="BX325" t="s">
        <v>13425</v>
      </c>
      <c r="BY325" t="s">
        <v>13985</v>
      </c>
      <c r="BZ325" t="s">
        <v>13985</v>
      </c>
      <c r="CA325" t="s">
        <v>13985</v>
      </c>
      <c r="CB325" t="s">
        <v>13985</v>
      </c>
      <c r="CC325" t="s">
        <v>13985</v>
      </c>
      <c r="CD325" t="s">
        <v>13985</v>
      </c>
    </row>
    <row r="326" spans="1:82" hidden="1">
      <c r="A326" t="s">
        <v>13850</v>
      </c>
      <c r="B326" t="s">
        <v>67</v>
      </c>
      <c r="C326" t="s">
        <v>11372</v>
      </c>
      <c r="G326" t="s">
        <v>11372</v>
      </c>
      <c r="J326" t="s">
        <v>11373</v>
      </c>
      <c r="K326" t="s">
        <v>375</v>
      </c>
      <c r="W326" t="s">
        <v>11374</v>
      </c>
      <c r="AA326" t="s">
        <v>11375</v>
      </c>
      <c r="AB326" t="s">
        <v>11376</v>
      </c>
      <c r="AN326" t="s">
        <v>377</v>
      </c>
      <c r="AS326" t="s">
        <v>472</v>
      </c>
      <c r="AT326">
        <v>1998</v>
      </c>
      <c r="AU326">
        <v>10</v>
      </c>
      <c r="AV326">
        <v>7</v>
      </c>
      <c r="BA326">
        <v>511</v>
      </c>
      <c r="BB326">
        <v>517</v>
      </c>
      <c r="BD326" t="s">
        <v>11377</v>
      </c>
      <c r="BK326" t="s">
        <v>11378</v>
      </c>
      <c r="BL326">
        <v>9700678</v>
      </c>
      <c r="BW326" t="s">
        <v>13424</v>
      </c>
      <c r="BX326" t="s">
        <v>13425</v>
      </c>
      <c r="BY326" t="s">
        <v>13985</v>
      </c>
      <c r="BZ326" t="s">
        <v>13985</v>
      </c>
      <c r="CA326" t="s">
        <v>13985</v>
      </c>
      <c r="CB326" t="s">
        <v>13985</v>
      </c>
      <c r="CC326" t="s">
        <v>13985</v>
      </c>
      <c r="CD326" t="s">
        <v>13985</v>
      </c>
    </row>
    <row r="327" spans="1:82" hidden="1">
      <c r="A327" t="s">
        <v>13850</v>
      </c>
      <c r="B327" t="s">
        <v>67</v>
      </c>
      <c r="C327" t="s">
        <v>9518</v>
      </c>
      <c r="G327" t="s">
        <v>9518</v>
      </c>
      <c r="J327" t="s">
        <v>9519</v>
      </c>
      <c r="K327" t="s">
        <v>9520</v>
      </c>
      <c r="W327" t="s">
        <v>9521</v>
      </c>
      <c r="AA327" t="s">
        <v>2720</v>
      </c>
      <c r="AN327" t="s">
        <v>9522</v>
      </c>
      <c r="AS327" s="1">
        <v>37073</v>
      </c>
      <c r="AT327">
        <v>2005</v>
      </c>
      <c r="AU327" t="s">
        <v>9523</v>
      </c>
      <c r="AV327">
        <v>7</v>
      </c>
      <c r="BA327">
        <v>541</v>
      </c>
      <c r="BB327">
        <v>550</v>
      </c>
      <c r="BD327" t="s">
        <v>9524</v>
      </c>
      <c r="BK327" t="s">
        <v>9525</v>
      </c>
      <c r="BL327">
        <v>15945077</v>
      </c>
      <c r="BW327" t="s">
        <v>13424</v>
      </c>
      <c r="BX327" t="s">
        <v>13425</v>
      </c>
      <c r="BY327" t="s">
        <v>13985</v>
      </c>
      <c r="BZ327" t="s">
        <v>13985</v>
      </c>
      <c r="CA327" t="s">
        <v>13985</v>
      </c>
      <c r="CB327" t="s">
        <v>13985</v>
      </c>
      <c r="CC327" t="s">
        <v>13985</v>
      </c>
      <c r="CD327" t="s">
        <v>13985</v>
      </c>
    </row>
    <row r="328" spans="1:82" hidden="1">
      <c r="A328" t="s">
        <v>13850</v>
      </c>
      <c r="B328" t="s">
        <v>67</v>
      </c>
      <c r="C328" t="s">
        <v>9757</v>
      </c>
      <c r="G328" t="s">
        <v>9757</v>
      </c>
      <c r="J328" t="s">
        <v>9758</v>
      </c>
      <c r="K328" t="s">
        <v>6052</v>
      </c>
      <c r="P328" t="s">
        <v>9759</v>
      </c>
      <c r="Q328" t="s">
        <v>9760</v>
      </c>
      <c r="R328" t="s">
        <v>9761</v>
      </c>
      <c r="W328" t="s">
        <v>9762</v>
      </c>
      <c r="AN328" t="s">
        <v>6055</v>
      </c>
      <c r="AS328" t="s">
        <v>3761</v>
      </c>
      <c r="AT328">
        <v>2004</v>
      </c>
      <c r="AU328">
        <v>29</v>
      </c>
      <c r="AV328" s="2">
        <v>43684</v>
      </c>
      <c r="BA328">
        <v>629</v>
      </c>
      <c r="BB328">
        <v>633</v>
      </c>
      <c r="BD328" t="s">
        <v>9763</v>
      </c>
      <c r="BK328" t="s">
        <v>9764</v>
      </c>
      <c r="BW328" t="s">
        <v>13424</v>
      </c>
      <c r="BX328" t="s">
        <v>13425</v>
      </c>
      <c r="BY328" t="s">
        <v>13985</v>
      </c>
      <c r="BZ328" t="s">
        <v>13985</v>
      </c>
      <c r="CA328" t="s">
        <v>13985</v>
      </c>
      <c r="CB328" t="s">
        <v>13985</v>
      </c>
      <c r="CC328" t="s">
        <v>13985</v>
      </c>
      <c r="CD328" t="s">
        <v>13985</v>
      </c>
    </row>
    <row r="329" spans="1:82" hidden="1">
      <c r="A329" t="s">
        <v>13850</v>
      </c>
      <c r="B329" t="s">
        <v>67</v>
      </c>
      <c r="C329" t="s">
        <v>9390</v>
      </c>
      <c r="G329" t="s">
        <v>9390</v>
      </c>
      <c r="J329" t="s">
        <v>9391</v>
      </c>
      <c r="K329" t="s">
        <v>6052</v>
      </c>
      <c r="W329" t="s">
        <v>9392</v>
      </c>
      <c r="AA329" t="s">
        <v>9393</v>
      </c>
      <c r="AB329" t="s">
        <v>9394</v>
      </c>
      <c r="AN329" t="s">
        <v>6055</v>
      </c>
      <c r="AS329" t="s">
        <v>84</v>
      </c>
      <c r="AT329">
        <v>2005</v>
      </c>
      <c r="AU329">
        <v>30</v>
      </c>
      <c r="AV329">
        <v>8</v>
      </c>
      <c r="BA329">
        <v>574</v>
      </c>
      <c r="BB329">
        <v>579</v>
      </c>
      <c r="BD329" t="s">
        <v>9395</v>
      </c>
      <c r="BK329" t="s">
        <v>9396</v>
      </c>
      <c r="BW329" t="s">
        <v>13424</v>
      </c>
      <c r="BX329" t="s">
        <v>13425</v>
      </c>
      <c r="BY329" t="s">
        <v>13985</v>
      </c>
      <c r="BZ329" t="s">
        <v>13985</v>
      </c>
      <c r="CA329" t="s">
        <v>13985</v>
      </c>
      <c r="CB329" t="s">
        <v>13985</v>
      </c>
      <c r="CC329" t="s">
        <v>13985</v>
      </c>
      <c r="CD329" t="s">
        <v>13985</v>
      </c>
    </row>
    <row r="330" spans="1:82" hidden="1">
      <c r="A330" t="s">
        <v>13850</v>
      </c>
      <c r="B330" t="s">
        <v>67</v>
      </c>
      <c r="C330" t="s">
        <v>3305</v>
      </c>
      <c r="G330" t="s">
        <v>3306</v>
      </c>
      <c r="J330" t="s">
        <v>3307</v>
      </c>
      <c r="K330" t="s">
        <v>3308</v>
      </c>
      <c r="W330" t="s">
        <v>3309</v>
      </c>
      <c r="AN330" t="s">
        <v>3310</v>
      </c>
      <c r="AS330" t="s">
        <v>796</v>
      </c>
      <c r="AT330">
        <v>2016</v>
      </c>
      <c r="AU330">
        <v>156</v>
      </c>
      <c r="BA330">
        <v>1</v>
      </c>
      <c r="BB330">
        <v>7</v>
      </c>
      <c r="BD330" t="s">
        <v>3311</v>
      </c>
      <c r="BK330" t="s">
        <v>3312</v>
      </c>
      <c r="BL330">
        <v>26752610</v>
      </c>
      <c r="BW330" t="s">
        <v>13424</v>
      </c>
      <c r="BX330" t="s">
        <v>13425</v>
      </c>
      <c r="BY330" t="s">
        <v>13985</v>
      </c>
      <c r="BZ330" t="s">
        <v>13985</v>
      </c>
      <c r="CA330" t="s">
        <v>13985</v>
      </c>
      <c r="CB330" t="s">
        <v>13985</v>
      </c>
      <c r="CC330" t="s">
        <v>13985</v>
      </c>
      <c r="CD330" t="s">
        <v>13985</v>
      </c>
    </row>
    <row r="331" spans="1:82" hidden="1">
      <c r="A331" t="s">
        <v>13850</v>
      </c>
      <c r="B331" t="s">
        <v>67</v>
      </c>
      <c r="C331" t="s">
        <v>682</v>
      </c>
      <c r="G331" t="s">
        <v>683</v>
      </c>
      <c r="J331" t="s">
        <v>684</v>
      </c>
      <c r="K331" t="s">
        <v>685</v>
      </c>
      <c r="W331" t="s">
        <v>686</v>
      </c>
      <c r="AA331" t="s">
        <v>687</v>
      </c>
      <c r="AB331" t="s">
        <v>688</v>
      </c>
      <c r="AN331" t="s">
        <v>689</v>
      </c>
      <c r="AO331" t="s">
        <v>690</v>
      </c>
      <c r="AS331" t="s">
        <v>629</v>
      </c>
      <c r="AT331">
        <v>2019</v>
      </c>
      <c r="AU331">
        <v>64</v>
      </c>
      <c r="AV331">
        <v>3</v>
      </c>
      <c r="BA331">
        <v>1284</v>
      </c>
      <c r="BB331">
        <v>1296</v>
      </c>
      <c r="BD331" t="s">
        <v>691</v>
      </c>
      <c r="BK331" t="s">
        <v>692</v>
      </c>
      <c r="BW331" t="s">
        <v>13428</v>
      </c>
    </row>
    <row r="332" spans="1:82" hidden="1">
      <c r="A332" t="s">
        <v>13850</v>
      </c>
      <c r="B332" t="s">
        <v>67</v>
      </c>
      <c r="C332" t="s">
        <v>952</v>
      </c>
      <c r="G332" t="s">
        <v>953</v>
      </c>
      <c r="J332" t="s">
        <v>954</v>
      </c>
      <c r="K332" t="s">
        <v>280</v>
      </c>
      <c r="W332" t="s">
        <v>955</v>
      </c>
      <c r="AB332" t="s">
        <v>956</v>
      </c>
      <c r="AN332" t="s">
        <v>284</v>
      </c>
      <c r="AS332" s="1">
        <v>44562</v>
      </c>
      <c r="AT332">
        <v>2019</v>
      </c>
      <c r="AU332">
        <v>14</v>
      </c>
      <c r="AV332">
        <v>1</v>
      </c>
      <c r="BC332" t="s">
        <v>957</v>
      </c>
      <c r="BD332" t="s">
        <v>958</v>
      </c>
      <c r="BK332" t="s">
        <v>959</v>
      </c>
      <c r="BL332">
        <v>30668608</v>
      </c>
      <c r="BW332" t="s">
        <v>13424</v>
      </c>
      <c r="BX332" t="s">
        <v>13425</v>
      </c>
    </row>
    <row r="333" spans="1:82" hidden="1">
      <c r="A333" t="s">
        <v>13850</v>
      </c>
      <c r="B333" t="s">
        <v>67</v>
      </c>
      <c r="C333" t="s">
        <v>136</v>
      </c>
      <c r="G333" t="s">
        <v>137</v>
      </c>
      <c r="J333" t="s">
        <v>138</v>
      </c>
      <c r="K333" t="s">
        <v>139</v>
      </c>
      <c r="W333" t="s">
        <v>140</v>
      </c>
      <c r="AA333" t="s">
        <v>141</v>
      </c>
      <c r="AB333" t="s">
        <v>142</v>
      </c>
      <c r="AN333" t="s">
        <v>143</v>
      </c>
      <c r="AO333" t="s">
        <v>144</v>
      </c>
      <c r="BD333" t="s">
        <v>145</v>
      </c>
      <c r="BF333" s="1">
        <v>43770</v>
      </c>
      <c r="BK333" t="s">
        <v>146</v>
      </c>
      <c r="BL333">
        <v>31677177</v>
      </c>
      <c r="BW333" t="s">
        <v>13428</v>
      </c>
    </row>
    <row r="334" spans="1:82" hidden="1">
      <c r="A334" t="s">
        <v>13850</v>
      </c>
      <c r="B334" t="s">
        <v>67</v>
      </c>
      <c r="C334" t="s">
        <v>2872</v>
      </c>
      <c r="G334" t="s">
        <v>2873</v>
      </c>
      <c r="J334" t="s">
        <v>2874</v>
      </c>
      <c r="K334" t="s">
        <v>2875</v>
      </c>
      <c r="W334" t="s">
        <v>2876</v>
      </c>
      <c r="AA334" t="s">
        <v>2877</v>
      </c>
      <c r="AB334" t="s">
        <v>2878</v>
      </c>
      <c r="AN334" t="s">
        <v>2879</v>
      </c>
      <c r="AO334" t="s">
        <v>2880</v>
      </c>
      <c r="AS334" t="s">
        <v>84</v>
      </c>
      <c r="AT334">
        <v>2016</v>
      </c>
      <c r="AU334">
        <v>6</v>
      </c>
      <c r="AV334">
        <v>12</v>
      </c>
      <c r="BA334">
        <v>1120</v>
      </c>
      <c r="BB334" t="s">
        <v>115</v>
      </c>
      <c r="BD334" t="s">
        <v>2881</v>
      </c>
      <c r="BK334" t="s">
        <v>2882</v>
      </c>
      <c r="BW334" t="s">
        <v>13428</v>
      </c>
      <c r="BX334" t="s">
        <v>13985</v>
      </c>
      <c r="BY334" t="s">
        <v>13985</v>
      </c>
      <c r="BZ334" t="s">
        <v>13985</v>
      </c>
      <c r="CA334" t="s">
        <v>13985</v>
      </c>
      <c r="CB334" t="s">
        <v>13985</v>
      </c>
      <c r="CC334" t="s">
        <v>13985</v>
      </c>
      <c r="CD334" t="s">
        <v>13985</v>
      </c>
    </row>
    <row r="335" spans="1:82" hidden="1">
      <c r="A335" t="s">
        <v>13850</v>
      </c>
      <c r="B335" t="s">
        <v>67</v>
      </c>
      <c r="C335" t="s">
        <v>9895</v>
      </c>
      <c r="G335" t="s">
        <v>9895</v>
      </c>
      <c r="J335" t="s">
        <v>9896</v>
      </c>
      <c r="K335" t="s">
        <v>9897</v>
      </c>
      <c r="W335" t="s">
        <v>9898</v>
      </c>
      <c r="AA335" t="s">
        <v>9899</v>
      </c>
      <c r="AB335" t="s">
        <v>9900</v>
      </c>
      <c r="AN335" t="s">
        <v>9901</v>
      </c>
      <c r="AS335" t="s">
        <v>730</v>
      </c>
      <c r="AT335">
        <v>2004</v>
      </c>
      <c r="AU335">
        <v>34</v>
      </c>
      <c r="AV335">
        <v>1</v>
      </c>
      <c r="BA335">
        <v>39</v>
      </c>
      <c r="BB335">
        <v>44</v>
      </c>
      <c r="BK335" t="s">
        <v>9902</v>
      </c>
      <c r="BW335" t="s">
        <v>13429</v>
      </c>
      <c r="BX335" t="s">
        <v>13985</v>
      </c>
      <c r="BY335" t="s">
        <v>13985</v>
      </c>
      <c r="BZ335" t="s">
        <v>13427</v>
      </c>
      <c r="CA335">
        <v>0</v>
      </c>
      <c r="CB335" t="s">
        <v>13985</v>
      </c>
      <c r="CC335" t="s">
        <v>13985</v>
      </c>
      <c r="CD335" t="s">
        <v>13985</v>
      </c>
    </row>
    <row r="336" spans="1:82" hidden="1">
      <c r="A336" t="s">
        <v>13850</v>
      </c>
      <c r="B336" t="s">
        <v>67</v>
      </c>
      <c r="C336" t="s">
        <v>5696</v>
      </c>
      <c r="G336" t="s">
        <v>5697</v>
      </c>
      <c r="J336" t="s">
        <v>5698</v>
      </c>
      <c r="K336" t="s">
        <v>2238</v>
      </c>
      <c r="W336" t="s">
        <v>5699</v>
      </c>
      <c r="AN336" t="s">
        <v>2242</v>
      </c>
      <c r="AO336" t="s">
        <v>2243</v>
      </c>
      <c r="AS336" t="s">
        <v>75</v>
      </c>
      <c r="AT336">
        <v>2012</v>
      </c>
      <c r="AU336">
        <v>169</v>
      </c>
      <c r="AV336">
        <v>18</v>
      </c>
      <c r="BA336">
        <v>1789</v>
      </c>
      <c r="BB336">
        <v>1796</v>
      </c>
      <c r="BD336" t="s">
        <v>5700</v>
      </c>
      <c r="BK336" t="s">
        <v>5701</v>
      </c>
      <c r="BL336">
        <v>22840324</v>
      </c>
      <c r="BW336" t="s">
        <v>13428</v>
      </c>
      <c r="BX336" t="s">
        <v>13985</v>
      </c>
      <c r="BY336" t="s">
        <v>13985</v>
      </c>
      <c r="BZ336" t="s">
        <v>13985</v>
      </c>
      <c r="CA336" t="s">
        <v>13985</v>
      </c>
      <c r="CB336" t="s">
        <v>13985</v>
      </c>
      <c r="CC336" t="s">
        <v>13985</v>
      </c>
      <c r="CD336" t="s">
        <v>13985</v>
      </c>
    </row>
    <row r="337" spans="1:82" hidden="1">
      <c r="A337" t="s">
        <v>13850</v>
      </c>
      <c r="B337" t="s">
        <v>67</v>
      </c>
      <c r="C337" t="s">
        <v>4262</v>
      </c>
      <c r="G337" t="s">
        <v>4263</v>
      </c>
      <c r="J337" t="s">
        <v>4264</v>
      </c>
      <c r="K337" t="s">
        <v>4265</v>
      </c>
      <c r="W337" t="s">
        <v>4266</v>
      </c>
      <c r="AN337" t="s">
        <v>4267</v>
      </c>
      <c r="AO337" t="s">
        <v>4268</v>
      </c>
      <c r="AS337" s="1">
        <v>46419</v>
      </c>
      <c r="AT337">
        <v>2015</v>
      </c>
      <c r="AU337">
        <v>20</v>
      </c>
      <c r="AV337">
        <v>1</v>
      </c>
      <c r="BA337">
        <v>90</v>
      </c>
      <c r="BB337">
        <v>104</v>
      </c>
      <c r="BK337" t="s">
        <v>4269</v>
      </c>
      <c r="BW337" t="s">
        <v>13428</v>
      </c>
      <c r="BX337" t="s">
        <v>13985</v>
      </c>
      <c r="BY337" t="s">
        <v>13985</v>
      </c>
      <c r="BZ337" t="s">
        <v>13985</v>
      </c>
      <c r="CA337" t="s">
        <v>13985</v>
      </c>
      <c r="CB337" t="s">
        <v>13985</v>
      </c>
      <c r="CC337" t="s">
        <v>13985</v>
      </c>
      <c r="CD337" t="s">
        <v>13985</v>
      </c>
    </row>
    <row r="338" spans="1:82" hidden="1">
      <c r="A338" t="s">
        <v>13850</v>
      </c>
      <c r="B338" t="s">
        <v>67</v>
      </c>
      <c r="C338" t="s">
        <v>3193</v>
      </c>
      <c r="G338" t="s">
        <v>3194</v>
      </c>
      <c r="J338" t="s">
        <v>3195</v>
      </c>
      <c r="K338" t="s">
        <v>269</v>
      </c>
      <c r="W338" t="s">
        <v>3196</v>
      </c>
      <c r="AA338" t="s">
        <v>3197</v>
      </c>
      <c r="AB338" t="s">
        <v>3198</v>
      </c>
      <c r="AN338" t="s">
        <v>273</v>
      </c>
      <c r="AO338" t="s">
        <v>274</v>
      </c>
      <c r="AS338" t="s">
        <v>521</v>
      </c>
      <c r="AT338">
        <v>2016</v>
      </c>
      <c r="AU338">
        <v>202</v>
      </c>
      <c r="AV338">
        <v>3</v>
      </c>
      <c r="BA338">
        <v>203</v>
      </c>
      <c r="BB338">
        <v>216</v>
      </c>
      <c r="BD338" t="s">
        <v>3199</v>
      </c>
      <c r="BK338" t="s">
        <v>3200</v>
      </c>
      <c r="BW338" t="s">
        <v>13428</v>
      </c>
      <c r="BX338" t="s">
        <v>13985</v>
      </c>
      <c r="BY338" t="s">
        <v>13985</v>
      </c>
      <c r="BZ338" t="s">
        <v>13985</v>
      </c>
      <c r="CA338" t="s">
        <v>13985</v>
      </c>
      <c r="CB338" t="s">
        <v>13985</v>
      </c>
      <c r="CC338" t="s">
        <v>13985</v>
      </c>
      <c r="CD338" t="s">
        <v>13985</v>
      </c>
    </row>
    <row r="339" spans="1:82" hidden="1">
      <c r="A339" t="s">
        <v>13850</v>
      </c>
      <c r="B339" t="s">
        <v>67</v>
      </c>
      <c r="C339" t="s">
        <v>1973</v>
      </c>
      <c r="G339" t="s">
        <v>1974</v>
      </c>
      <c r="J339" t="s">
        <v>1975</v>
      </c>
      <c r="K339" t="s">
        <v>358</v>
      </c>
      <c r="W339" t="s">
        <v>1976</v>
      </c>
      <c r="AB339" t="s">
        <v>1977</v>
      </c>
      <c r="AN339" t="s">
        <v>360</v>
      </c>
      <c r="AO339" t="s">
        <v>361</v>
      </c>
      <c r="AS339" t="s">
        <v>1978</v>
      </c>
      <c r="AT339">
        <v>2017</v>
      </c>
      <c r="AU339">
        <v>103</v>
      </c>
      <c r="BA339">
        <v>86</v>
      </c>
      <c r="BB339">
        <v>90</v>
      </c>
      <c r="BD339" t="s">
        <v>1979</v>
      </c>
      <c r="BK339" t="s">
        <v>1980</v>
      </c>
      <c r="BL339">
        <v>29061313</v>
      </c>
      <c r="BW339" t="s">
        <v>13424</v>
      </c>
      <c r="BX339" t="s">
        <v>13426</v>
      </c>
      <c r="BY339" t="s">
        <v>13985</v>
      </c>
      <c r="BZ339" t="s">
        <v>13429</v>
      </c>
      <c r="CA339" t="s">
        <v>13985</v>
      </c>
      <c r="CB339" t="s">
        <v>13985</v>
      </c>
      <c r="CC339" t="s">
        <v>13985</v>
      </c>
      <c r="CD339" t="s">
        <v>13985</v>
      </c>
    </row>
    <row r="340" spans="1:82" hidden="1">
      <c r="A340" t="s">
        <v>13850</v>
      </c>
      <c r="B340" t="s">
        <v>67</v>
      </c>
      <c r="C340" t="s">
        <v>9378</v>
      </c>
      <c r="G340" t="s">
        <v>9378</v>
      </c>
      <c r="J340" t="s">
        <v>9379</v>
      </c>
      <c r="K340" t="s">
        <v>9380</v>
      </c>
      <c r="P340" t="s">
        <v>9381</v>
      </c>
      <c r="Q340" t="s">
        <v>9382</v>
      </c>
      <c r="R340" t="s">
        <v>9383</v>
      </c>
      <c r="W340" t="s">
        <v>9384</v>
      </c>
      <c r="AA340" t="s">
        <v>9385</v>
      </c>
      <c r="AB340" t="s">
        <v>9386</v>
      </c>
      <c r="AN340" t="s">
        <v>9387</v>
      </c>
      <c r="AS340" t="s">
        <v>84</v>
      </c>
      <c r="AT340">
        <v>2005</v>
      </c>
      <c r="AU340">
        <v>48</v>
      </c>
      <c r="AV340" s="2">
        <v>43525</v>
      </c>
      <c r="BA340">
        <v>71</v>
      </c>
      <c r="BB340">
        <v>80</v>
      </c>
      <c r="BD340" t="s">
        <v>9388</v>
      </c>
      <c r="BK340" t="s">
        <v>9389</v>
      </c>
      <c r="BW340" t="s">
        <v>13424</v>
      </c>
      <c r="BX340" t="s">
        <v>13426</v>
      </c>
      <c r="BY340" t="s">
        <v>13985</v>
      </c>
      <c r="BZ340" t="s">
        <v>13429</v>
      </c>
      <c r="CA340" t="s">
        <v>13985</v>
      </c>
      <c r="CB340" t="s">
        <v>13985</v>
      </c>
      <c r="CC340" t="s">
        <v>13985</v>
      </c>
      <c r="CD340" t="s">
        <v>13985</v>
      </c>
    </row>
    <row r="341" spans="1:82" hidden="1">
      <c r="A341" t="s">
        <v>13850</v>
      </c>
      <c r="B341" t="s">
        <v>67</v>
      </c>
      <c r="C341" t="s">
        <v>6449</v>
      </c>
      <c r="G341" t="s">
        <v>6450</v>
      </c>
      <c r="J341" t="s">
        <v>6451</v>
      </c>
      <c r="K341" t="s">
        <v>560</v>
      </c>
      <c r="W341" t="s">
        <v>6452</v>
      </c>
      <c r="AB341" t="s">
        <v>6453</v>
      </c>
      <c r="AN341" t="s">
        <v>562</v>
      </c>
      <c r="AO341" t="s">
        <v>563</v>
      </c>
      <c r="AS341" t="s">
        <v>242</v>
      </c>
      <c r="AT341">
        <v>2011</v>
      </c>
      <c r="AU341">
        <v>123</v>
      </c>
      <c r="AV341">
        <v>6</v>
      </c>
      <c r="BA341">
        <v>907</v>
      </c>
      <c r="BB341">
        <v>926</v>
      </c>
      <c r="BD341" t="s">
        <v>6454</v>
      </c>
      <c r="BK341" t="s">
        <v>6455</v>
      </c>
      <c r="BL341">
        <v>21761163</v>
      </c>
      <c r="BW341" t="s">
        <v>13428</v>
      </c>
    </row>
    <row r="342" spans="1:82" hidden="1">
      <c r="A342" t="s">
        <v>13850</v>
      </c>
      <c r="B342" t="s">
        <v>67</v>
      </c>
      <c r="C342" t="s">
        <v>7469</v>
      </c>
      <c r="G342" t="s">
        <v>7470</v>
      </c>
      <c r="J342" t="s">
        <v>7471</v>
      </c>
      <c r="K342" t="s">
        <v>939</v>
      </c>
      <c r="W342" t="s">
        <v>7472</v>
      </c>
      <c r="AN342" t="s">
        <v>941</v>
      </c>
      <c r="AO342" t="s">
        <v>942</v>
      </c>
      <c r="AS342" t="s">
        <v>84</v>
      </c>
      <c r="AT342">
        <v>2009</v>
      </c>
      <c r="AU342">
        <v>23</v>
      </c>
      <c r="AV342">
        <v>6</v>
      </c>
      <c r="BA342">
        <v>1247</v>
      </c>
      <c r="BB342">
        <v>1254</v>
      </c>
      <c r="BD342" t="s">
        <v>7473</v>
      </c>
      <c r="BK342" t="s">
        <v>7474</v>
      </c>
      <c r="BW342" t="s">
        <v>13428</v>
      </c>
      <c r="BX342" t="s">
        <v>13985</v>
      </c>
      <c r="BY342" t="s">
        <v>13985</v>
      </c>
      <c r="BZ342" t="s">
        <v>13985</v>
      </c>
      <c r="CA342" t="s">
        <v>13985</v>
      </c>
      <c r="CB342" t="s">
        <v>13985</v>
      </c>
      <c r="CC342" t="s">
        <v>13985</v>
      </c>
      <c r="CD342" t="s">
        <v>13985</v>
      </c>
    </row>
    <row r="343" spans="1:82" hidden="1">
      <c r="A343" t="s">
        <v>13850</v>
      </c>
      <c r="B343" t="s">
        <v>67</v>
      </c>
      <c r="C343" t="s">
        <v>5461</v>
      </c>
      <c r="G343" t="s">
        <v>5462</v>
      </c>
      <c r="J343" t="s">
        <v>5463</v>
      </c>
      <c r="K343" t="s">
        <v>5333</v>
      </c>
      <c r="W343" t="s">
        <v>5464</v>
      </c>
      <c r="AA343" t="s">
        <v>5449</v>
      </c>
      <c r="AB343" t="s">
        <v>5450</v>
      </c>
      <c r="AN343" t="s">
        <v>5335</v>
      </c>
      <c r="AO343" t="s">
        <v>5336</v>
      </c>
      <c r="AS343" t="s">
        <v>5465</v>
      </c>
      <c r="AT343">
        <v>2013</v>
      </c>
      <c r="AU343">
        <v>280</v>
      </c>
      <c r="AV343">
        <v>1759</v>
      </c>
      <c r="BC343">
        <v>20130143</v>
      </c>
      <c r="BD343" t="s">
        <v>5466</v>
      </c>
      <c r="BK343" t="s">
        <v>5467</v>
      </c>
      <c r="BL343">
        <v>23516243</v>
      </c>
      <c r="BW343" t="s">
        <v>13424</v>
      </c>
      <c r="BX343" t="s">
        <v>13426</v>
      </c>
      <c r="BY343" t="s">
        <v>13985</v>
      </c>
      <c r="BZ343" t="s">
        <v>13427</v>
      </c>
      <c r="CA343">
        <v>1</v>
      </c>
      <c r="CB343" t="s">
        <v>13985</v>
      </c>
      <c r="CC343" t="s">
        <v>13985</v>
      </c>
      <c r="CD343" t="s">
        <v>13985</v>
      </c>
    </row>
    <row r="344" spans="1:82" hidden="1">
      <c r="A344" t="s">
        <v>13850</v>
      </c>
      <c r="B344" t="s">
        <v>67</v>
      </c>
      <c r="C344" t="s">
        <v>11344</v>
      </c>
      <c r="G344" t="s">
        <v>11344</v>
      </c>
      <c r="J344" t="s">
        <v>11657</v>
      </c>
      <c r="K344" t="s">
        <v>8222</v>
      </c>
      <c r="W344" t="s">
        <v>11658</v>
      </c>
      <c r="AN344" t="s">
        <v>3640</v>
      </c>
      <c r="AS344" t="s">
        <v>352</v>
      </c>
      <c r="AT344">
        <v>1997</v>
      </c>
      <c r="AU344">
        <v>27</v>
      </c>
      <c r="AV344">
        <v>8</v>
      </c>
      <c r="BA344">
        <v>1168</v>
      </c>
      <c r="BB344">
        <v>1175</v>
      </c>
      <c r="BD344" t="s">
        <v>11659</v>
      </c>
      <c r="BK344" t="s">
        <v>11660</v>
      </c>
      <c r="BW344" t="s">
        <v>13428</v>
      </c>
      <c r="BX344" t="s">
        <v>13985</v>
      </c>
      <c r="BY344" t="s">
        <v>13985</v>
      </c>
      <c r="BZ344" t="s">
        <v>13985</v>
      </c>
      <c r="CA344" t="s">
        <v>13985</v>
      </c>
      <c r="CB344" t="s">
        <v>13985</v>
      </c>
      <c r="CC344" t="s">
        <v>13985</v>
      </c>
      <c r="CD344" t="s">
        <v>13985</v>
      </c>
    </row>
    <row r="345" spans="1:82" hidden="1">
      <c r="A345" t="s">
        <v>13850</v>
      </c>
      <c r="B345" t="s">
        <v>67</v>
      </c>
      <c r="C345" t="s">
        <v>9871</v>
      </c>
      <c r="G345" t="s">
        <v>9871</v>
      </c>
      <c r="J345" t="s">
        <v>9872</v>
      </c>
      <c r="K345" t="s">
        <v>1426</v>
      </c>
      <c r="W345" t="s">
        <v>9873</v>
      </c>
      <c r="AN345" t="s">
        <v>1428</v>
      </c>
      <c r="AS345" t="s">
        <v>629</v>
      </c>
      <c r="AT345">
        <v>2004</v>
      </c>
      <c r="AU345">
        <v>162</v>
      </c>
      <c r="AV345">
        <v>2</v>
      </c>
      <c r="BA345">
        <v>427</v>
      </c>
      <c r="BB345">
        <v>436</v>
      </c>
      <c r="BD345" t="s">
        <v>9874</v>
      </c>
      <c r="BK345" t="s">
        <v>9875</v>
      </c>
      <c r="BW345" t="s">
        <v>13428</v>
      </c>
      <c r="BX345" t="s">
        <v>13985</v>
      </c>
      <c r="BY345" t="s">
        <v>13985</v>
      </c>
      <c r="BZ345" t="s">
        <v>13985</v>
      </c>
      <c r="CA345" t="s">
        <v>13985</v>
      </c>
      <c r="CB345" t="s">
        <v>13985</v>
      </c>
      <c r="CC345" t="s">
        <v>13985</v>
      </c>
      <c r="CD345" t="s">
        <v>13985</v>
      </c>
    </row>
    <row r="346" spans="1:82" hidden="1">
      <c r="A346" t="s">
        <v>13850</v>
      </c>
      <c r="B346" t="s">
        <v>67</v>
      </c>
      <c r="C346" t="s">
        <v>2262</v>
      </c>
      <c r="G346" t="s">
        <v>2263</v>
      </c>
      <c r="J346" t="s">
        <v>2264</v>
      </c>
      <c r="K346" t="s">
        <v>2265</v>
      </c>
      <c r="W346" t="s">
        <v>2266</v>
      </c>
      <c r="AN346" t="s">
        <v>2267</v>
      </c>
      <c r="AO346" t="s">
        <v>2268</v>
      </c>
      <c r="AS346" t="s">
        <v>2269</v>
      </c>
      <c r="AT346">
        <v>2017</v>
      </c>
      <c r="AU346">
        <v>109</v>
      </c>
      <c r="AV346">
        <v>4</v>
      </c>
      <c r="BA346">
        <v>1397</v>
      </c>
      <c r="BB346">
        <v>1403</v>
      </c>
      <c r="BD346" t="s">
        <v>2270</v>
      </c>
      <c r="BK346" t="s">
        <v>2271</v>
      </c>
      <c r="BW346" t="s">
        <v>13428</v>
      </c>
      <c r="BX346" t="s">
        <v>13985</v>
      </c>
      <c r="BY346" t="s">
        <v>13985</v>
      </c>
      <c r="BZ346" t="s">
        <v>13985</v>
      </c>
      <c r="CA346" t="s">
        <v>13985</v>
      </c>
      <c r="CB346" t="s">
        <v>13985</v>
      </c>
      <c r="CC346" t="s">
        <v>13985</v>
      </c>
      <c r="CD346" t="s">
        <v>13985</v>
      </c>
    </row>
    <row r="347" spans="1:82" hidden="1">
      <c r="A347" t="s">
        <v>13850</v>
      </c>
      <c r="B347" t="s">
        <v>67</v>
      </c>
      <c r="C347" t="s">
        <v>4442</v>
      </c>
      <c r="G347" t="s">
        <v>4443</v>
      </c>
      <c r="J347" t="s">
        <v>4444</v>
      </c>
      <c r="K347" t="s">
        <v>4445</v>
      </c>
      <c r="W347" t="s">
        <v>4446</v>
      </c>
      <c r="AA347" t="s">
        <v>4447</v>
      </c>
      <c r="AB347" t="s">
        <v>4448</v>
      </c>
      <c r="AN347" t="s">
        <v>4449</v>
      </c>
      <c r="AO347" t="s">
        <v>4450</v>
      </c>
      <c r="AS347" t="s">
        <v>84</v>
      </c>
      <c r="AT347">
        <v>2014</v>
      </c>
      <c r="AU347">
        <v>22</v>
      </c>
      <c r="AV347">
        <v>4</v>
      </c>
      <c r="BA347">
        <v>323</v>
      </c>
      <c r="BB347">
        <v>330</v>
      </c>
      <c r="BD347" t="s">
        <v>4451</v>
      </c>
      <c r="BK347" t="s">
        <v>4452</v>
      </c>
      <c r="BW347" t="s">
        <v>13424</v>
      </c>
      <c r="BX347" t="s">
        <v>13429</v>
      </c>
      <c r="BY347" t="s">
        <v>13985</v>
      </c>
      <c r="BZ347" t="s">
        <v>13429</v>
      </c>
      <c r="CA347" t="s">
        <v>13985</v>
      </c>
      <c r="CB347" t="s">
        <v>13985</v>
      </c>
      <c r="CC347" t="s">
        <v>13985</v>
      </c>
      <c r="CD347" t="s">
        <v>13985</v>
      </c>
    </row>
    <row r="348" spans="1:82" hidden="1">
      <c r="A348" t="s">
        <v>13850</v>
      </c>
      <c r="B348" t="s">
        <v>67</v>
      </c>
      <c r="C348" t="s">
        <v>3059</v>
      </c>
      <c r="G348" t="s">
        <v>3060</v>
      </c>
      <c r="J348" t="s">
        <v>3061</v>
      </c>
      <c r="K348" t="s">
        <v>3062</v>
      </c>
      <c r="W348" t="s">
        <v>3063</v>
      </c>
      <c r="AA348" t="s">
        <v>3064</v>
      </c>
      <c r="AB348" t="s">
        <v>3065</v>
      </c>
      <c r="AN348" t="s">
        <v>3066</v>
      </c>
      <c r="AO348" t="s">
        <v>3067</v>
      </c>
      <c r="AS348" t="s">
        <v>297</v>
      </c>
      <c r="AT348">
        <v>2016</v>
      </c>
      <c r="AU348">
        <v>117</v>
      </c>
      <c r="AV348">
        <v>3</v>
      </c>
      <c r="BA348">
        <v>165</v>
      </c>
      <c r="BB348">
        <v>172</v>
      </c>
      <c r="BD348" t="s">
        <v>3068</v>
      </c>
      <c r="BK348" t="s">
        <v>3069</v>
      </c>
      <c r="BL348">
        <v>27301334</v>
      </c>
      <c r="BW348" t="s">
        <v>13424</v>
      </c>
      <c r="BX348" t="s">
        <v>13425</v>
      </c>
      <c r="BY348" t="s">
        <v>13985</v>
      </c>
      <c r="BZ348" t="s">
        <v>13985</v>
      </c>
      <c r="CA348" t="s">
        <v>13985</v>
      </c>
      <c r="CB348" t="s">
        <v>13985</v>
      </c>
      <c r="CC348" t="s">
        <v>13985</v>
      </c>
      <c r="CD348" t="s">
        <v>13985</v>
      </c>
    </row>
    <row r="349" spans="1:82" hidden="1">
      <c r="A349" t="s">
        <v>13850</v>
      </c>
      <c r="B349" t="s">
        <v>67</v>
      </c>
      <c r="C349" t="s">
        <v>3912</v>
      </c>
      <c r="G349" t="s">
        <v>3913</v>
      </c>
      <c r="J349" t="s">
        <v>3914</v>
      </c>
      <c r="K349" t="s">
        <v>3022</v>
      </c>
      <c r="W349" t="s">
        <v>3915</v>
      </c>
      <c r="AA349" t="s">
        <v>3916</v>
      </c>
      <c r="AB349" t="s">
        <v>3917</v>
      </c>
      <c r="AN349" t="s">
        <v>3024</v>
      </c>
      <c r="AO349" t="s">
        <v>3025</v>
      </c>
      <c r="AS349" t="s">
        <v>472</v>
      </c>
      <c r="AT349">
        <v>2015</v>
      </c>
      <c r="AU349">
        <v>52</v>
      </c>
      <c r="AV349">
        <v>4</v>
      </c>
      <c r="BA349">
        <v>705</v>
      </c>
      <c r="BB349">
        <v>712</v>
      </c>
      <c r="BD349" t="s">
        <v>3918</v>
      </c>
      <c r="BK349" t="s">
        <v>3919</v>
      </c>
      <c r="BL349">
        <v>26335478</v>
      </c>
      <c r="BW349" t="s">
        <v>13424</v>
      </c>
      <c r="BX349" t="s">
        <v>13426</v>
      </c>
      <c r="BY349" t="s">
        <v>13985</v>
      </c>
      <c r="BZ349" t="s">
        <v>13429</v>
      </c>
      <c r="CA349" t="s">
        <v>13985</v>
      </c>
      <c r="CB349" t="s">
        <v>13985</v>
      </c>
      <c r="CC349" t="s">
        <v>13985</v>
      </c>
      <c r="CD349" t="s">
        <v>13985</v>
      </c>
    </row>
    <row r="350" spans="1:82" hidden="1">
      <c r="A350" t="s">
        <v>13850</v>
      </c>
      <c r="B350" t="s">
        <v>67</v>
      </c>
      <c r="C350" t="s">
        <v>9910</v>
      </c>
      <c r="G350" t="s">
        <v>9910</v>
      </c>
      <c r="J350" t="s">
        <v>9911</v>
      </c>
      <c r="K350" t="s">
        <v>169</v>
      </c>
      <c r="W350" t="s">
        <v>9912</v>
      </c>
      <c r="AN350" t="s">
        <v>171</v>
      </c>
      <c r="AS350" s="1">
        <v>38384</v>
      </c>
      <c r="AT350">
        <v>2004</v>
      </c>
      <c r="AU350">
        <v>188</v>
      </c>
      <c r="AV350" s="2">
        <v>43525</v>
      </c>
      <c r="BA350">
        <v>137</v>
      </c>
      <c r="BB350">
        <v>148</v>
      </c>
      <c r="BD350" t="s">
        <v>9913</v>
      </c>
      <c r="BK350" t="s">
        <v>9914</v>
      </c>
      <c r="BW350" t="s">
        <v>13428</v>
      </c>
      <c r="BX350" t="s">
        <v>13985</v>
      </c>
      <c r="BY350" t="s">
        <v>13985</v>
      </c>
      <c r="BZ350" t="s">
        <v>13985</v>
      </c>
      <c r="CA350" t="s">
        <v>13985</v>
      </c>
      <c r="CB350" t="s">
        <v>13985</v>
      </c>
      <c r="CC350" t="s">
        <v>13985</v>
      </c>
      <c r="CD350" t="s">
        <v>13985</v>
      </c>
    </row>
    <row r="351" spans="1:82" hidden="1">
      <c r="A351" t="s">
        <v>13850</v>
      </c>
      <c r="B351" t="s">
        <v>67</v>
      </c>
      <c r="C351" t="s">
        <v>8858</v>
      </c>
      <c r="G351" t="s">
        <v>8859</v>
      </c>
      <c r="J351" t="s">
        <v>8860</v>
      </c>
      <c r="K351" t="s">
        <v>560</v>
      </c>
      <c r="W351" t="s">
        <v>8861</v>
      </c>
      <c r="AA351" t="s">
        <v>8862</v>
      </c>
      <c r="AB351" t="s">
        <v>8863</v>
      </c>
      <c r="AN351" t="s">
        <v>562</v>
      </c>
      <c r="AS351" t="s">
        <v>884</v>
      </c>
      <c r="AT351">
        <v>2007</v>
      </c>
      <c r="AU351">
        <v>114</v>
      </c>
      <c r="AV351">
        <v>4</v>
      </c>
      <c r="BA351">
        <v>683</v>
      </c>
      <c r="BB351">
        <v>692</v>
      </c>
      <c r="BD351" t="s">
        <v>8864</v>
      </c>
      <c r="BK351" t="s">
        <v>8865</v>
      </c>
      <c r="BL351">
        <v>17165080</v>
      </c>
      <c r="BW351" t="s">
        <v>13428</v>
      </c>
      <c r="BX351" t="s">
        <v>13985</v>
      </c>
      <c r="BY351" t="s">
        <v>13985</v>
      </c>
      <c r="BZ351" t="s">
        <v>13985</v>
      </c>
      <c r="CA351" t="s">
        <v>13985</v>
      </c>
      <c r="CB351" t="s">
        <v>13985</v>
      </c>
      <c r="CC351" t="s">
        <v>13985</v>
      </c>
      <c r="CD351" t="s">
        <v>13985</v>
      </c>
    </row>
    <row r="352" spans="1:82" hidden="1">
      <c r="A352" t="s">
        <v>13850</v>
      </c>
      <c r="B352" t="s">
        <v>67</v>
      </c>
      <c r="C352" t="s">
        <v>2723</v>
      </c>
      <c r="G352" t="s">
        <v>2724</v>
      </c>
      <c r="J352" t="s">
        <v>2725</v>
      </c>
      <c r="K352" t="s">
        <v>996</v>
      </c>
      <c r="W352" t="s">
        <v>2726</v>
      </c>
      <c r="AA352" t="s">
        <v>2727</v>
      </c>
      <c r="AB352" t="s">
        <v>2728</v>
      </c>
      <c r="AN352" t="s">
        <v>998</v>
      </c>
      <c r="AO352" t="s">
        <v>999</v>
      </c>
      <c r="AT352">
        <v>2017</v>
      </c>
      <c r="AU352">
        <v>67</v>
      </c>
      <c r="AV352">
        <v>2</v>
      </c>
      <c r="BA352">
        <v>101</v>
      </c>
      <c r="BB352">
        <v>109</v>
      </c>
      <c r="BD352" t="s">
        <v>2729</v>
      </c>
      <c r="BK352" t="s">
        <v>2730</v>
      </c>
      <c r="BL352">
        <v>28588386</v>
      </c>
      <c r="BW352" t="s">
        <v>13428</v>
      </c>
      <c r="BX352" t="s">
        <v>13985</v>
      </c>
      <c r="BY352" t="s">
        <v>13985</v>
      </c>
      <c r="BZ352" t="s">
        <v>13985</v>
      </c>
      <c r="CA352" t="s">
        <v>13985</v>
      </c>
      <c r="CB352" t="s">
        <v>13985</v>
      </c>
      <c r="CC352" t="s">
        <v>13985</v>
      </c>
      <c r="CD352" t="s">
        <v>13985</v>
      </c>
    </row>
    <row r="353" spans="1:82" hidden="1">
      <c r="A353" t="s">
        <v>13850</v>
      </c>
      <c r="B353" t="s">
        <v>67</v>
      </c>
      <c r="C353" t="s">
        <v>11244</v>
      </c>
      <c r="G353" t="s">
        <v>11244</v>
      </c>
      <c r="J353" t="s">
        <v>11245</v>
      </c>
      <c r="K353" t="s">
        <v>9984</v>
      </c>
      <c r="W353" t="s">
        <v>11246</v>
      </c>
      <c r="AA353" t="s">
        <v>11247</v>
      </c>
      <c r="AB353" t="s">
        <v>11248</v>
      </c>
      <c r="AN353" t="s">
        <v>9990</v>
      </c>
      <c r="AO353" t="s">
        <v>9991</v>
      </c>
      <c r="AT353">
        <v>1999</v>
      </c>
      <c r="AU353">
        <v>11</v>
      </c>
      <c r="AV353">
        <v>6</v>
      </c>
      <c r="BA353">
        <v>355</v>
      </c>
      <c r="BB353">
        <v>366</v>
      </c>
      <c r="BD353" t="s">
        <v>11249</v>
      </c>
      <c r="BK353" t="s">
        <v>11250</v>
      </c>
      <c r="BL353">
        <v>10972304</v>
      </c>
      <c r="BW353" t="s">
        <v>13424</v>
      </c>
      <c r="BX353" t="s">
        <v>13425</v>
      </c>
      <c r="BY353" t="s">
        <v>13985</v>
      </c>
      <c r="BZ353" t="s">
        <v>13985</v>
      </c>
      <c r="CA353" t="s">
        <v>13985</v>
      </c>
      <c r="CB353" t="s">
        <v>13985</v>
      </c>
      <c r="CC353" t="s">
        <v>13985</v>
      </c>
      <c r="CD353" t="s">
        <v>13985</v>
      </c>
    </row>
    <row r="354" spans="1:82" hidden="1">
      <c r="A354" t="s">
        <v>13850</v>
      </c>
      <c r="B354" t="s">
        <v>67</v>
      </c>
      <c r="C354" t="s">
        <v>7457</v>
      </c>
      <c r="G354" t="s">
        <v>7458</v>
      </c>
      <c r="J354" t="s">
        <v>7459</v>
      </c>
      <c r="K354" t="s">
        <v>160</v>
      </c>
      <c r="W354" t="s">
        <v>7460</v>
      </c>
      <c r="AN354" t="s">
        <v>162</v>
      </c>
      <c r="AO354" t="s">
        <v>163</v>
      </c>
      <c r="AS354" t="s">
        <v>84</v>
      </c>
      <c r="AT354">
        <v>2009</v>
      </c>
      <c r="AU354">
        <v>34</v>
      </c>
      <c r="AV354">
        <v>4</v>
      </c>
      <c r="BA354">
        <v>333</v>
      </c>
      <c r="BB354">
        <v>337</v>
      </c>
      <c r="BD354" t="s">
        <v>7461</v>
      </c>
      <c r="BK354" t="s">
        <v>7462</v>
      </c>
      <c r="BW354" t="s">
        <v>13424</v>
      </c>
      <c r="BX354" t="s">
        <v>13426</v>
      </c>
      <c r="BY354" t="s">
        <v>13985</v>
      </c>
      <c r="BZ354" t="s">
        <v>13427</v>
      </c>
      <c r="CA354" t="s">
        <v>13985</v>
      </c>
      <c r="CB354">
        <v>1</v>
      </c>
      <c r="CC354" t="s">
        <v>13985</v>
      </c>
      <c r="CD354" t="s">
        <v>13985</v>
      </c>
    </row>
    <row r="355" spans="1:82" hidden="1">
      <c r="A355" t="s">
        <v>13850</v>
      </c>
      <c r="B355" t="s">
        <v>67</v>
      </c>
      <c r="C355" t="s">
        <v>8407</v>
      </c>
      <c r="G355" t="s">
        <v>8408</v>
      </c>
      <c r="J355" t="s">
        <v>8409</v>
      </c>
      <c r="K355" t="s">
        <v>8410</v>
      </c>
      <c r="W355" t="s">
        <v>8411</v>
      </c>
      <c r="AN355" t="s">
        <v>8412</v>
      </c>
      <c r="AO355" t="s">
        <v>7330</v>
      </c>
      <c r="AT355">
        <v>2008</v>
      </c>
      <c r="AU355">
        <v>48</v>
      </c>
      <c r="AV355">
        <v>4</v>
      </c>
      <c r="BA355">
        <v>488</v>
      </c>
      <c r="BB355">
        <v>498</v>
      </c>
      <c r="BD355" t="s">
        <v>8413</v>
      </c>
      <c r="BK355" t="s">
        <v>8414</v>
      </c>
      <c r="BW355" t="s">
        <v>13424</v>
      </c>
      <c r="BX355" t="s">
        <v>13425</v>
      </c>
      <c r="BY355" t="s">
        <v>13985</v>
      </c>
      <c r="BZ355" t="s">
        <v>13985</v>
      </c>
      <c r="CA355" t="s">
        <v>13985</v>
      </c>
      <c r="CB355" t="s">
        <v>13985</v>
      </c>
      <c r="CC355" t="s">
        <v>13985</v>
      </c>
      <c r="CD355" t="s">
        <v>13985</v>
      </c>
    </row>
    <row r="356" spans="1:82" hidden="1">
      <c r="A356" t="s">
        <v>13850</v>
      </c>
      <c r="B356" t="s">
        <v>1762</v>
      </c>
      <c r="C356" t="s">
        <v>2701</v>
      </c>
      <c r="E356" t="s">
        <v>2702</v>
      </c>
      <c r="G356" t="s">
        <v>2703</v>
      </c>
      <c r="J356" t="s">
        <v>2704</v>
      </c>
      <c r="K356" t="s">
        <v>2705</v>
      </c>
      <c r="L356" t="s">
        <v>2706</v>
      </c>
      <c r="P356" t="s">
        <v>2707</v>
      </c>
      <c r="Q356" t="s">
        <v>2708</v>
      </c>
      <c r="R356" t="s">
        <v>2709</v>
      </c>
      <c r="S356" t="s">
        <v>2710</v>
      </c>
      <c r="T356" t="s">
        <v>2710</v>
      </c>
      <c r="W356" t="s">
        <v>2711</v>
      </c>
      <c r="AN356" t="s">
        <v>2712</v>
      </c>
      <c r="AP356" t="s">
        <v>2713</v>
      </c>
      <c r="AT356">
        <v>2017</v>
      </c>
      <c r="AU356">
        <v>457</v>
      </c>
      <c r="BA356">
        <v>48</v>
      </c>
      <c r="BB356">
        <v>54</v>
      </c>
      <c r="BD356" t="s">
        <v>2714</v>
      </c>
      <c r="BK356" t="s">
        <v>2715</v>
      </c>
      <c r="BW356" t="s">
        <v>13428</v>
      </c>
      <c r="BX356" t="s">
        <v>13985</v>
      </c>
      <c r="BY356" t="s">
        <v>13985</v>
      </c>
      <c r="BZ356" t="s">
        <v>13985</v>
      </c>
      <c r="CA356" t="s">
        <v>13985</v>
      </c>
      <c r="CB356" t="s">
        <v>13985</v>
      </c>
      <c r="CC356" t="s">
        <v>13985</v>
      </c>
      <c r="CD356" t="s">
        <v>13985</v>
      </c>
    </row>
    <row r="357" spans="1:82" hidden="1">
      <c r="A357" t="s">
        <v>13850</v>
      </c>
      <c r="B357" t="s">
        <v>67</v>
      </c>
      <c r="C357" t="s">
        <v>7409</v>
      </c>
      <c r="G357" t="s">
        <v>7410</v>
      </c>
      <c r="J357" t="s">
        <v>7411</v>
      </c>
      <c r="K357" t="s">
        <v>7412</v>
      </c>
      <c r="W357" t="s">
        <v>7413</v>
      </c>
      <c r="AA357" t="s">
        <v>7414</v>
      </c>
      <c r="AB357" t="s">
        <v>7415</v>
      </c>
      <c r="AN357" t="s">
        <v>7416</v>
      </c>
      <c r="AS357" t="s">
        <v>5214</v>
      </c>
      <c r="AT357">
        <v>2009</v>
      </c>
      <c r="AU357">
        <v>44</v>
      </c>
      <c r="AV357">
        <v>12</v>
      </c>
      <c r="BA357">
        <v>1367</v>
      </c>
      <c r="BB357">
        <v>1381</v>
      </c>
      <c r="BD357" t="s">
        <v>7417</v>
      </c>
      <c r="BK357" t="s">
        <v>7418</v>
      </c>
      <c r="BW357" t="s">
        <v>13428</v>
      </c>
      <c r="BX357" t="s">
        <v>13985</v>
      </c>
      <c r="BY357" t="s">
        <v>13985</v>
      </c>
      <c r="BZ357" t="s">
        <v>13985</v>
      </c>
      <c r="CA357" t="s">
        <v>13985</v>
      </c>
      <c r="CB357" t="s">
        <v>13985</v>
      </c>
      <c r="CC357" t="s">
        <v>13985</v>
      </c>
      <c r="CD357" t="s">
        <v>13985</v>
      </c>
    </row>
    <row r="358" spans="1:82" hidden="1">
      <c r="A358" t="s">
        <v>13850</v>
      </c>
      <c r="B358" t="s">
        <v>67</v>
      </c>
      <c r="C358" t="s">
        <v>8128</v>
      </c>
      <c r="G358" t="s">
        <v>8129</v>
      </c>
      <c r="J358" t="s">
        <v>8130</v>
      </c>
      <c r="K358" t="s">
        <v>8131</v>
      </c>
      <c r="W358" t="s">
        <v>8132</v>
      </c>
      <c r="AA358" t="s">
        <v>8133</v>
      </c>
      <c r="AN358" t="s">
        <v>8134</v>
      </c>
      <c r="AS358" t="s">
        <v>297</v>
      </c>
      <c r="AT358">
        <v>2008</v>
      </c>
      <c r="AU358">
        <v>34</v>
      </c>
      <c r="AV358">
        <v>3</v>
      </c>
      <c r="BA358">
        <v>404</v>
      </c>
      <c r="BB358">
        <v>417</v>
      </c>
      <c r="BD358" t="s">
        <v>8135</v>
      </c>
      <c r="BK358" t="s">
        <v>8136</v>
      </c>
      <c r="BW358" t="s">
        <v>13424</v>
      </c>
      <c r="BX358" t="s">
        <v>13425</v>
      </c>
      <c r="BY358" t="s">
        <v>13985</v>
      </c>
      <c r="BZ358" t="s">
        <v>13985</v>
      </c>
      <c r="CA358" t="s">
        <v>13985</v>
      </c>
      <c r="CB358" t="s">
        <v>13985</v>
      </c>
      <c r="CC358" t="s">
        <v>13985</v>
      </c>
      <c r="CD358" t="s">
        <v>13985</v>
      </c>
    </row>
    <row r="359" spans="1:82" hidden="1">
      <c r="A359" t="s">
        <v>13850</v>
      </c>
      <c r="B359" t="s">
        <v>67</v>
      </c>
      <c r="C359" t="s">
        <v>12081</v>
      </c>
      <c r="G359" t="s">
        <v>12081</v>
      </c>
      <c r="J359" t="s">
        <v>12082</v>
      </c>
      <c r="K359" t="s">
        <v>2307</v>
      </c>
      <c r="W359" t="s">
        <v>12083</v>
      </c>
      <c r="AB359" t="s">
        <v>12084</v>
      </c>
      <c r="AN359" t="s">
        <v>2310</v>
      </c>
      <c r="AS359" t="s">
        <v>1023</v>
      </c>
      <c r="AT359">
        <v>1996</v>
      </c>
      <c r="AU359">
        <v>32</v>
      </c>
      <c r="AV359">
        <v>1</v>
      </c>
      <c r="BA359">
        <v>29</v>
      </c>
      <c r="BB359">
        <v>40</v>
      </c>
      <c r="BD359" t="s">
        <v>12085</v>
      </c>
      <c r="BK359" t="s">
        <v>12086</v>
      </c>
      <c r="BW359" t="s">
        <v>13428</v>
      </c>
      <c r="BX359" t="s">
        <v>13985</v>
      </c>
      <c r="BY359" t="s">
        <v>13985</v>
      </c>
      <c r="BZ359" t="s">
        <v>13985</v>
      </c>
      <c r="CA359" t="s">
        <v>13985</v>
      </c>
      <c r="CB359" t="s">
        <v>13985</v>
      </c>
      <c r="CC359" t="s">
        <v>13985</v>
      </c>
      <c r="CD359" t="s">
        <v>13985</v>
      </c>
    </row>
    <row r="360" spans="1:82" hidden="1">
      <c r="A360" t="s">
        <v>13850</v>
      </c>
      <c r="B360" t="s">
        <v>67</v>
      </c>
      <c r="C360" t="s">
        <v>10227</v>
      </c>
      <c r="G360" t="s">
        <v>10227</v>
      </c>
      <c r="J360" t="s">
        <v>10228</v>
      </c>
      <c r="K360" t="s">
        <v>5124</v>
      </c>
      <c r="W360" t="s">
        <v>10229</v>
      </c>
      <c r="AN360" t="s">
        <v>5126</v>
      </c>
      <c r="AT360">
        <v>2003</v>
      </c>
      <c r="AU360">
        <v>47</v>
      </c>
      <c r="AV360">
        <v>2</v>
      </c>
      <c r="BA360">
        <v>67</v>
      </c>
      <c r="BB360">
        <v>72</v>
      </c>
      <c r="BD360" t="s">
        <v>10230</v>
      </c>
      <c r="BK360" t="s">
        <v>10231</v>
      </c>
      <c r="BW360" t="s">
        <v>13424</v>
      </c>
      <c r="BX360" t="s">
        <v>13426</v>
      </c>
      <c r="BY360" t="s">
        <v>13985</v>
      </c>
      <c r="BZ360" t="s">
        <v>13429</v>
      </c>
      <c r="CA360" t="s">
        <v>13985</v>
      </c>
      <c r="CB360" t="s">
        <v>13985</v>
      </c>
      <c r="CC360" t="s">
        <v>13985</v>
      </c>
      <c r="CD360" t="s">
        <v>13985</v>
      </c>
    </row>
    <row r="361" spans="1:82" hidden="1">
      <c r="A361" t="s">
        <v>13850</v>
      </c>
      <c r="B361" t="s">
        <v>67</v>
      </c>
      <c r="C361" t="s">
        <v>741</v>
      </c>
      <c r="G361" t="s">
        <v>742</v>
      </c>
      <c r="J361" t="s">
        <v>743</v>
      </c>
      <c r="K361" t="s">
        <v>744</v>
      </c>
      <c r="W361" t="s">
        <v>745</v>
      </c>
      <c r="AN361" t="s">
        <v>746</v>
      </c>
      <c r="AO361" t="s">
        <v>747</v>
      </c>
      <c r="AS361" t="s">
        <v>730</v>
      </c>
      <c r="AT361">
        <v>2019</v>
      </c>
      <c r="AU361">
        <v>67</v>
      </c>
      <c r="BA361">
        <v>21</v>
      </c>
      <c r="BB361">
        <v>27</v>
      </c>
      <c r="BD361" t="s">
        <v>748</v>
      </c>
      <c r="BK361" t="s">
        <v>749</v>
      </c>
      <c r="BL361">
        <v>30660024</v>
      </c>
      <c r="BW361" t="s">
        <v>13424</v>
      </c>
      <c r="BX361" t="s">
        <v>13425</v>
      </c>
    </row>
    <row r="362" spans="1:82" hidden="1">
      <c r="A362" t="s">
        <v>13850</v>
      </c>
      <c r="B362" t="s">
        <v>67</v>
      </c>
      <c r="C362" t="s">
        <v>12663</v>
      </c>
      <c r="G362" t="s">
        <v>12663</v>
      </c>
      <c r="J362" t="s">
        <v>12664</v>
      </c>
      <c r="K362" t="s">
        <v>10695</v>
      </c>
      <c r="W362" t="s">
        <v>12665</v>
      </c>
      <c r="AN362" t="s">
        <v>10698</v>
      </c>
      <c r="AS362" t="s">
        <v>297</v>
      </c>
      <c r="AT362">
        <v>1993</v>
      </c>
      <c r="AU362">
        <v>43</v>
      </c>
      <c r="AV362">
        <v>3</v>
      </c>
      <c r="BA362">
        <v>151</v>
      </c>
      <c r="BB362">
        <v>155</v>
      </c>
      <c r="BK362" t="s">
        <v>12666</v>
      </c>
      <c r="BW362" t="s">
        <v>13428</v>
      </c>
      <c r="BX362" t="s">
        <v>13985</v>
      </c>
      <c r="BY362" t="s">
        <v>13985</v>
      </c>
      <c r="BZ362" t="s">
        <v>13985</v>
      </c>
      <c r="CA362" t="s">
        <v>13985</v>
      </c>
      <c r="CB362" t="s">
        <v>13985</v>
      </c>
      <c r="CC362" t="s">
        <v>13985</v>
      </c>
      <c r="CD362" t="s">
        <v>13985</v>
      </c>
    </row>
    <row r="363" spans="1:82" hidden="1">
      <c r="A363" t="s">
        <v>13850</v>
      </c>
      <c r="B363" t="s">
        <v>67</v>
      </c>
      <c r="C363" t="s">
        <v>10714</v>
      </c>
      <c r="G363" t="s">
        <v>10714</v>
      </c>
      <c r="J363" t="s">
        <v>10715</v>
      </c>
      <c r="K363" t="s">
        <v>9261</v>
      </c>
      <c r="W363" t="s">
        <v>10716</v>
      </c>
      <c r="AN363" t="s">
        <v>9265</v>
      </c>
      <c r="AT363">
        <v>2001</v>
      </c>
      <c r="AU363">
        <v>52</v>
      </c>
      <c r="AV363">
        <v>3</v>
      </c>
      <c r="BA363">
        <v>387</v>
      </c>
      <c r="BB363">
        <v>396</v>
      </c>
      <c r="BD363" t="s">
        <v>10717</v>
      </c>
      <c r="BK363" t="s">
        <v>10718</v>
      </c>
      <c r="BW363" t="s">
        <v>13428</v>
      </c>
      <c r="BX363" t="s">
        <v>13985</v>
      </c>
      <c r="BY363" t="s">
        <v>13985</v>
      </c>
      <c r="BZ363" t="s">
        <v>13985</v>
      </c>
      <c r="CA363" t="s">
        <v>13985</v>
      </c>
      <c r="CB363" t="s">
        <v>13985</v>
      </c>
      <c r="CC363" t="s">
        <v>13985</v>
      </c>
      <c r="CD363" t="s">
        <v>13985</v>
      </c>
    </row>
    <row r="364" spans="1:82" hidden="1">
      <c r="A364" t="s">
        <v>13477</v>
      </c>
      <c r="B364" t="s">
        <v>67</v>
      </c>
      <c r="C364" t="s">
        <v>13611</v>
      </c>
      <c r="J364" t="s">
        <v>13612</v>
      </c>
      <c r="K364" t="s">
        <v>13516</v>
      </c>
      <c r="AA364" t="s">
        <v>13613</v>
      </c>
      <c r="AB364" t="s">
        <v>13614</v>
      </c>
      <c r="AN364" t="s">
        <v>13518</v>
      </c>
      <c r="AS364">
        <v>7</v>
      </c>
      <c r="AT364">
        <v>2012</v>
      </c>
      <c r="AU364">
        <v>40</v>
      </c>
      <c r="AV364">
        <v>2</v>
      </c>
      <c r="BA364">
        <v>292</v>
      </c>
      <c r="BB364">
        <v>299</v>
      </c>
      <c r="BK364" t="s">
        <v>13615</v>
      </c>
      <c r="BM364" t="s">
        <v>13483</v>
      </c>
      <c r="BQ364" t="s">
        <v>13616</v>
      </c>
      <c r="BW364" t="s">
        <v>13428</v>
      </c>
    </row>
    <row r="365" spans="1:82" hidden="1">
      <c r="A365" t="s">
        <v>13850</v>
      </c>
      <c r="B365" t="s">
        <v>67</v>
      </c>
      <c r="C365" t="s">
        <v>4436</v>
      </c>
      <c r="G365" t="s">
        <v>4437</v>
      </c>
      <c r="J365" t="s">
        <v>4438</v>
      </c>
      <c r="K365" t="s">
        <v>3981</v>
      </c>
      <c r="W365" t="s">
        <v>4439</v>
      </c>
      <c r="AN365" t="s">
        <v>3983</v>
      </c>
      <c r="AO365" t="s">
        <v>3984</v>
      </c>
      <c r="AS365" t="s">
        <v>84</v>
      </c>
      <c r="AT365">
        <v>2014</v>
      </c>
      <c r="AU365">
        <v>104</v>
      </c>
      <c r="AV365">
        <v>6</v>
      </c>
      <c r="BA365">
        <v>751</v>
      </c>
      <c r="BB365">
        <v>764</v>
      </c>
      <c r="BD365" t="s">
        <v>4440</v>
      </c>
      <c r="BK365" t="s">
        <v>4441</v>
      </c>
      <c r="BL365">
        <v>25208831</v>
      </c>
      <c r="BW365" t="s">
        <v>13424</v>
      </c>
      <c r="BX365" t="s">
        <v>13426</v>
      </c>
      <c r="BY365" t="s">
        <v>13985</v>
      </c>
      <c r="BZ365" t="s">
        <v>13429</v>
      </c>
      <c r="CA365" t="s">
        <v>13985</v>
      </c>
      <c r="CB365" t="s">
        <v>13985</v>
      </c>
      <c r="CC365" t="s">
        <v>13985</v>
      </c>
      <c r="CD365" t="s">
        <v>13985</v>
      </c>
    </row>
    <row r="366" spans="1:82" hidden="1">
      <c r="A366" t="s">
        <v>13850</v>
      </c>
      <c r="B366" t="s">
        <v>67</v>
      </c>
      <c r="C366" t="s">
        <v>13168</v>
      </c>
      <c r="G366" t="s">
        <v>13168</v>
      </c>
      <c r="J366" t="s">
        <v>13169</v>
      </c>
      <c r="K366" t="s">
        <v>303</v>
      </c>
      <c r="W366" t="s">
        <v>13170</v>
      </c>
      <c r="AN366" t="s">
        <v>305</v>
      </c>
      <c r="AS366" t="s">
        <v>2650</v>
      </c>
      <c r="AT366">
        <v>1991</v>
      </c>
      <c r="AU366">
        <v>31</v>
      </c>
      <c r="AV366">
        <v>1</v>
      </c>
      <c r="BA366">
        <v>8</v>
      </c>
      <c r="BB366">
        <v>13</v>
      </c>
      <c r="BD366" t="s">
        <v>13171</v>
      </c>
      <c r="BK366" t="s">
        <v>13172</v>
      </c>
      <c r="BW366" t="s">
        <v>13428</v>
      </c>
      <c r="BX366" t="s">
        <v>13985</v>
      </c>
      <c r="BY366" t="s">
        <v>13985</v>
      </c>
      <c r="BZ366" t="s">
        <v>13985</v>
      </c>
      <c r="CA366" t="s">
        <v>13985</v>
      </c>
      <c r="CB366" t="s">
        <v>13985</v>
      </c>
      <c r="CC366" t="s">
        <v>13985</v>
      </c>
      <c r="CD366" t="s">
        <v>13985</v>
      </c>
    </row>
    <row r="367" spans="1:82" hidden="1">
      <c r="A367" t="s">
        <v>13850</v>
      </c>
      <c r="B367" t="s">
        <v>67</v>
      </c>
      <c r="C367" t="s">
        <v>10985</v>
      </c>
      <c r="G367" t="s">
        <v>10985</v>
      </c>
      <c r="J367" t="s">
        <v>10986</v>
      </c>
      <c r="K367" t="s">
        <v>1172</v>
      </c>
      <c r="W367" t="s">
        <v>10987</v>
      </c>
      <c r="AN367" t="s">
        <v>1176</v>
      </c>
      <c r="AO367" t="s">
        <v>1177</v>
      </c>
      <c r="AS367" t="s">
        <v>84</v>
      </c>
      <c r="AT367">
        <v>1999</v>
      </c>
      <c r="AU367">
        <v>22</v>
      </c>
      <c r="AV367">
        <v>6</v>
      </c>
      <c r="BA367">
        <v>637</v>
      </c>
      <c r="BB367">
        <v>642</v>
      </c>
      <c r="BD367" t="s">
        <v>10988</v>
      </c>
      <c r="BK367" t="s">
        <v>10989</v>
      </c>
      <c r="BW367" t="s">
        <v>13428</v>
      </c>
      <c r="BX367" t="s">
        <v>13985</v>
      </c>
      <c r="BY367" t="s">
        <v>13985</v>
      </c>
      <c r="BZ367" t="s">
        <v>13985</v>
      </c>
      <c r="CA367" t="s">
        <v>13985</v>
      </c>
      <c r="CB367" t="s">
        <v>13985</v>
      </c>
      <c r="CC367" t="s">
        <v>13985</v>
      </c>
      <c r="CD367" t="s">
        <v>13985</v>
      </c>
    </row>
    <row r="368" spans="1:82" hidden="1">
      <c r="A368" t="s">
        <v>13850</v>
      </c>
      <c r="B368" t="s">
        <v>67</v>
      </c>
      <c r="C368" t="s">
        <v>12206</v>
      </c>
      <c r="G368" t="s">
        <v>12206</v>
      </c>
      <c r="J368" t="s">
        <v>12207</v>
      </c>
      <c r="K368" t="s">
        <v>5553</v>
      </c>
      <c r="W368" t="s">
        <v>12208</v>
      </c>
      <c r="AN368" t="s">
        <v>5556</v>
      </c>
      <c r="AS368" t="s">
        <v>472</v>
      </c>
      <c r="AT368">
        <v>1995</v>
      </c>
      <c r="AU368">
        <v>156</v>
      </c>
      <c r="AV368">
        <v>4</v>
      </c>
      <c r="BA368">
        <v>505</v>
      </c>
      <c r="BB368">
        <v>513</v>
      </c>
      <c r="BD368" t="s">
        <v>12209</v>
      </c>
      <c r="BK368" t="s">
        <v>12210</v>
      </c>
      <c r="BW368" t="s">
        <v>13428</v>
      </c>
      <c r="BX368" t="s">
        <v>13985</v>
      </c>
      <c r="BY368" t="s">
        <v>13985</v>
      </c>
      <c r="BZ368" t="s">
        <v>13985</v>
      </c>
      <c r="CA368" t="s">
        <v>13985</v>
      </c>
      <c r="CB368" t="s">
        <v>13985</v>
      </c>
      <c r="CC368" t="s">
        <v>13985</v>
      </c>
      <c r="CD368" t="s">
        <v>13985</v>
      </c>
    </row>
    <row r="369" spans="1:82" hidden="1">
      <c r="A369" t="s">
        <v>13850</v>
      </c>
      <c r="B369" t="s">
        <v>67</v>
      </c>
      <c r="C369" t="s">
        <v>11075</v>
      </c>
      <c r="G369" t="s">
        <v>11075</v>
      </c>
      <c r="J369" t="s">
        <v>11615</v>
      </c>
      <c r="K369" t="s">
        <v>625</v>
      </c>
      <c r="W369" t="s">
        <v>11616</v>
      </c>
      <c r="AA369" t="s">
        <v>10048</v>
      </c>
      <c r="AB369" t="s">
        <v>10049</v>
      </c>
      <c r="AN369" t="s">
        <v>627</v>
      </c>
      <c r="AS369" t="s">
        <v>242</v>
      </c>
      <c r="AT369">
        <v>1997</v>
      </c>
      <c r="AU369">
        <v>85</v>
      </c>
      <c r="AV369">
        <v>1</v>
      </c>
      <c r="BA369">
        <v>11</v>
      </c>
      <c r="BB369">
        <v>15</v>
      </c>
      <c r="BD369" t="s">
        <v>11617</v>
      </c>
      <c r="BK369" t="s">
        <v>11618</v>
      </c>
      <c r="BW369" t="s">
        <v>13424</v>
      </c>
      <c r="BX369" t="s">
        <v>13426</v>
      </c>
      <c r="BY369" t="s">
        <v>13985</v>
      </c>
      <c r="BZ369" t="s">
        <v>13429</v>
      </c>
      <c r="CA369" t="s">
        <v>13985</v>
      </c>
      <c r="CB369" t="s">
        <v>13985</v>
      </c>
      <c r="CC369" t="s">
        <v>13985</v>
      </c>
      <c r="CD369" t="s">
        <v>13985</v>
      </c>
    </row>
    <row r="370" spans="1:82" hidden="1">
      <c r="A370" t="s">
        <v>13850</v>
      </c>
      <c r="B370" t="s">
        <v>67</v>
      </c>
      <c r="C370" t="s">
        <v>9098</v>
      </c>
      <c r="G370" t="s">
        <v>9099</v>
      </c>
      <c r="J370" t="s">
        <v>9100</v>
      </c>
      <c r="K370" t="s">
        <v>3484</v>
      </c>
      <c r="W370" t="s">
        <v>9101</v>
      </c>
      <c r="AB370" t="s">
        <v>9102</v>
      </c>
      <c r="AO370" t="s">
        <v>3488</v>
      </c>
      <c r="AS370" s="1">
        <v>37803</v>
      </c>
      <c r="AT370">
        <v>2006</v>
      </c>
      <c r="AU370">
        <v>103</v>
      </c>
      <c r="AV370">
        <v>3</v>
      </c>
      <c r="BA370">
        <v>541</v>
      </c>
      <c r="BB370">
        <v>545</v>
      </c>
      <c r="BD370" t="s">
        <v>9103</v>
      </c>
      <c r="BK370" t="s">
        <v>9104</v>
      </c>
      <c r="BW370" t="s">
        <v>13424</v>
      </c>
      <c r="BX370" t="s">
        <v>13426</v>
      </c>
      <c r="BY370" t="s">
        <v>13985</v>
      </c>
      <c r="BZ370" t="s">
        <v>13427</v>
      </c>
      <c r="CA370" t="s">
        <v>13985</v>
      </c>
      <c r="CB370">
        <v>2</v>
      </c>
      <c r="CC370" t="s">
        <v>13985</v>
      </c>
      <c r="CD370" t="s">
        <v>13985</v>
      </c>
    </row>
    <row r="371" spans="1:82" hidden="1">
      <c r="A371" t="s">
        <v>13850</v>
      </c>
      <c r="B371" t="s">
        <v>67</v>
      </c>
      <c r="C371" t="s">
        <v>8717</v>
      </c>
      <c r="G371" t="s">
        <v>8718</v>
      </c>
      <c r="J371" t="s">
        <v>8719</v>
      </c>
      <c r="K371" t="s">
        <v>625</v>
      </c>
      <c r="W371" t="s">
        <v>8720</v>
      </c>
      <c r="AN371" t="s">
        <v>627</v>
      </c>
      <c r="AS371" t="s">
        <v>521</v>
      </c>
      <c r="AT371">
        <v>2007</v>
      </c>
      <c r="AU371">
        <v>123</v>
      </c>
      <c r="AV371">
        <v>3</v>
      </c>
      <c r="BA371">
        <v>239</v>
      </c>
      <c r="BB371">
        <v>245</v>
      </c>
      <c r="BD371" t="s">
        <v>8721</v>
      </c>
      <c r="BK371" t="s">
        <v>8722</v>
      </c>
      <c r="BW371" t="s">
        <v>13424</v>
      </c>
      <c r="BX371" t="s">
        <v>13426</v>
      </c>
      <c r="BY371" t="s">
        <v>13985</v>
      </c>
      <c r="BZ371" t="s">
        <v>13427</v>
      </c>
      <c r="CA371">
        <v>1</v>
      </c>
      <c r="CB371" t="s">
        <v>13985</v>
      </c>
      <c r="CC371" t="s">
        <v>13985</v>
      </c>
      <c r="CD371" t="s">
        <v>13985</v>
      </c>
    </row>
    <row r="372" spans="1:82" hidden="1">
      <c r="A372" t="s">
        <v>13850</v>
      </c>
      <c r="B372" t="s">
        <v>67</v>
      </c>
      <c r="C372" t="s">
        <v>9889</v>
      </c>
      <c r="G372" t="s">
        <v>9889</v>
      </c>
      <c r="J372" t="s">
        <v>9890</v>
      </c>
      <c r="K372" t="s">
        <v>9891</v>
      </c>
      <c r="W372" t="s">
        <v>9892</v>
      </c>
      <c r="AN372" t="s">
        <v>9893</v>
      </c>
      <c r="AS372" t="s">
        <v>730</v>
      </c>
      <c r="AT372">
        <v>2004</v>
      </c>
      <c r="AU372">
        <v>21</v>
      </c>
      <c r="AV372">
        <v>2</v>
      </c>
      <c r="BA372">
        <v>87</v>
      </c>
      <c r="BB372">
        <v>97</v>
      </c>
      <c r="BK372" t="s">
        <v>9894</v>
      </c>
      <c r="BW372" t="s">
        <v>13424</v>
      </c>
      <c r="BX372" t="s">
        <v>13426</v>
      </c>
      <c r="BY372" t="s">
        <v>13985</v>
      </c>
      <c r="BZ372" t="s">
        <v>13427</v>
      </c>
      <c r="CA372">
        <v>1</v>
      </c>
      <c r="CB372" t="s">
        <v>13985</v>
      </c>
      <c r="CC372" t="s">
        <v>13985</v>
      </c>
      <c r="CD372" t="s">
        <v>13985</v>
      </c>
    </row>
    <row r="373" spans="1:82" hidden="1">
      <c r="A373" t="s">
        <v>13850</v>
      </c>
      <c r="B373" t="s">
        <v>67</v>
      </c>
      <c r="C373" t="s">
        <v>3509</v>
      </c>
      <c r="G373" t="s">
        <v>3510</v>
      </c>
      <c r="J373" t="s">
        <v>3511</v>
      </c>
      <c r="K373" t="s">
        <v>3512</v>
      </c>
      <c r="W373" t="s">
        <v>3513</v>
      </c>
      <c r="AN373" t="s">
        <v>3514</v>
      </c>
      <c r="AO373" t="s">
        <v>3515</v>
      </c>
      <c r="AT373">
        <v>2016</v>
      </c>
      <c r="AU373">
        <v>7</v>
      </c>
      <c r="AV373">
        <v>5</v>
      </c>
      <c r="BA373">
        <v>992</v>
      </c>
      <c r="BB373">
        <v>1003</v>
      </c>
      <c r="BD373" t="s">
        <v>3516</v>
      </c>
      <c r="BK373" t="s">
        <v>3517</v>
      </c>
      <c r="BL373">
        <v>27263092</v>
      </c>
      <c r="BW373" t="s">
        <v>13424</v>
      </c>
      <c r="BX373" t="s">
        <v>13426</v>
      </c>
      <c r="BY373" t="s">
        <v>13985</v>
      </c>
      <c r="BZ373" t="s">
        <v>13427</v>
      </c>
      <c r="CA373">
        <v>0</v>
      </c>
      <c r="CB373" t="s">
        <v>13985</v>
      </c>
      <c r="CC373" t="s">
        <v>13985</v>
      </c>
      <c r="CD373" t="s">
        <v>13985</v>
      </c>
    </row>
    <row r="374" spans="1:82" hidden="1">
      <c r="A374" t="s">
        <v>13850</v>
      </c>
      <c r="B374" t="s">
        <v>67</v>
      </c>
      <c r="C374" t="s">
        <v>8069</v>
      </c>
      <c r="G374" t="s">
        <v>8070</v>
      </c>
      <c r="J374" t="s">
        <v>8071</v>
      </c>
      <c r="K374" t="s">
        <v>625</v>
      </c>
      <c r="W374" t="s">
        <v>8072</v>
      </c>
      <c r="AN374" t="s">
        <v>627</v>
      </c>
      <c r="AS374" t="s">
        <v>154</v>
      </c>
      <c r="AT374">
        <v>2008</v>
      </c>
      <c r="AU374">
        <v>129</v>
      </c>
      <c r="AV374">
        <v>2</v>
      </c>
      <c r="BA374">
        <v>117</v>
      </c>
      <c r="BB374">
        <v>123</v>
      </c>
      <c r="BD374" t="s">
        <v>8073</v>
      </c>
      <c r="BK374" t="s">
        <v>8074</v>
      </c>
      <c r="BW374" t="s">
        <v>13424</v>
      </c>
      <c r="BX374" t="s">
        <v>13426</v>
      </c>
      <c r="BY374" t="s">
        <v>13985</v>
      </c>
      <c r="BZ374" t="s">
        <v>13427</v>
      </c>
      <c r="CA374" t="s">
        <v>13985</v>
      </c>
      <c r="CB374">
        <v>1</v>
      </c>
      <c r="CC374" t="s">
        <v>13985</v>
      </c>
      <c r="CD374" t="s">
        <v>13985</v>
      </c>
    </row>
    <row r="375" spans="1:82" hidden="1">
      <c r="A375" t="s">
        <v>13850</v>
      </c>
      <c r="B375" t="s">
        <v>67</v>
      </c>
      <c r="C375" t="s">
        <v>6496</v>
      </c>
      <c r="G375" t="s">
        <v>6497</v>
      </c>
      <c r="J375" t="s">
        <v>6498</v>
      </c>
      <c r="K375" t="s">
        <v>1546</v>
      </c>
      <c r="W375" t="s">
        <v>6499</v>
      </c>
      <c r="AN375" t="s">
        <v>1548</v>
      </c>
      <c r="AO375" t="s">
        <v>1549</v>
      </c>
      <c r="AS375" t="s">
        <v>352</v>
      </c>
      <c r="AT375">
        <v>2011</v>
      </c>
      <c r="AU375">
        <v>18</v>
      </c>
      <c r="AV375">
        <v>4</v>
      </c>
      <c r="BA375">
        <v>443</v>
      </c>
      <c r="BB375">
        <v>450</v>
      </c>
      <c r="BD375" t="s">
        <v>6500</v>
      </c>
      <c r="BK375" t="s">
        <v>6501</v>
      </c>
      <c r="BW375" t="s">
        <v>13424</v>
      </c>
      <c r="BX375" t="s">
        <v>13426</v>
      </c>
      <c r="BY375" t="s">
        <v>13985</v>
      </c>
      <c r="BZ375" t="s">
        <v>13427</v>
      </c>
      <c r="CA375">
        <v>1</v>
      </c>
      <c r="CB375" t="s">
        <v>13985</v>
      </c>
      <c r="CC375" t="s">
        <v>13985</v>
      </c>
      <c r="CD375" t="s">
        <v>13985</v>
      </c>
    </row>
    <row r="376" spans="1:82" hidden="1">
      <c r="A376" t="s">
        <v>13850</v>
      </c>
      <c r="B376" t="s">
        <v>67</v>
      </c>
      <c r="C376" t="s">
        <v>11080</v>
      </c>
      <c r="G376" t="s">
        <v>11080</v>
      </c>
      <c r="J376" t="s">
        <v>11081</v>
      </c>
      <c r="K376" t="s">
        <v>10488</v>
      </c>
      <c r="W376" t="s">
        <v>11082</v>
      </c>
      <c r="AA376" t="s">
        <v>11083</v>
      </c>
      <c r="AB376" t="s">
        <v>11084</v>
      </c>
      <c r="AN376" t="s">
        <v>10490</v>
      </c>
      <c r="AO376" t="s">
        <v>11085</v>
      </c>
      <c r="AS376" t="s">
        <v>352</v>
      </c>
      <c r="AT376">
        <v>1999</v>
      </c>
      <c r="AU376">
        <v>23</v>
      </c>
      <c r="AV376">
        <v>8</v>
      </c>
      <c r="BA376">
        <v>669</v>
      </c>
      <c r="BB376">
        <v>679</v>
      </c>
      <c r="BD376" t="s">
        <v>11086</v>
      </c>
      <c r="BK376" t="s">
        <v>11087</v>
      </c>
      <c r="BW376" t="s">
        <v>13428</v>
      </c>
      <c r="BX376" t="s">
        <v>13985</v>
      </c>
      <c r="BY376" t="s">
        <v>13985</v>
      </c>
      <c r="BZ376" t="s">
        <v>13985</v>
      </c>
      <c r="CA376" t="s">
        <v>13985</v>
      </c>
      <c r="CB376" t="s">
        <v>13985</v>
      </c>
      <c r="CC376" t="s">
        <v>13985</v>
      </c>
      <c r="CD376" t="s">
        <v>13985</v>
      </c>
    </row>
    <row r="377" spans="1:82" hidden="1">
      <c r="A377" t="s">
        <v>13850</v>
      </c>
      <c r="B377" t="s">
        <v>67</v>
      </c>
      <c r="C377" t="s">
        <v>4908</v>
      </c>
      <c r="G377" t="s">
        <v>4909</v>
      </c>
      <c r="J377" t="s">
        <v>4910</v>
      </c>
      <c r="K377" t="s">
        <v>280</v>
      </c>
      <c r="W377" t="s">
        <v>4911</v>
      </c>
      <c r="AN377" t="s">
        <v>284</v>
      </c>
      <c r="AS377" t="s">
        <v>2363</v>
      </c>
      <c r="AT377">
        <v>2014</v>
      </c>
      <c r="AU377">
        <v>9</v>
      </c>
      <c r="AV377">
        <v>5</v>
      </c>
      <c r="BC377" t="s">
        <v>4912</v>
      </c>
      <c r="BD377" t="s">
        <v>4913</v>
      </c>
      <c r="BK377" t="s">
        <v>4914</v>
      </c>
      <c r="BL377">
        <v>24878546</v>
      </c>
      <c r="BW377" t="s">
        <v>13424</v>
      </c>
      <c r="BX377" t="s">
        <v>13426</v>
      </c>
      <c r="BY377" t="s">
        <v>13985</v>
      </c>
      <c r="BZ377" t="s">
        <v>13427</v>
      </c>
      <c r="CA377">
        <v>1</v>
      </c>
      <c r="CB377" t="s">
        <v>13985</v>
      </c>
      <c r="CC377" t="s">
        <v>13985</v>
      </c>
      <c r="CD377" t="s">
        <v>13985</v>
      </c>
    </row>
    <row r="378" spans="1:82" hidden="1">
      <c r="A378" t="s">
        <v>13850</v>
      </c>
      <c r="B378" t="s">
        <v>67</v>
      </c>
      <c r="C378" t="s">
        <v>4672</v>
      </c>
      <c r="G378" t="s">
        <v>4673</v>
      </c>
      <c r="J378" t="s">
        <v>4674</v>
      </c>
      <c r="K378" t="s">
        <v>280</v>
      </c>
      <c r="W378" t="s">
        <v>4675</v>
      </c>
      <c r="AN378" t="s">
        <v>284</v>
      </c>
      <c r="AS378" s="1">
        <v>38231</v>
      </c>
      <c r="AT378">
        <v>2014</v>
      </c>
      <c r="AU378">
        <v>9</v>
      </c>
      <c r="AV378">
        <v>9</v>
      </c>
      <c r="BC378" t="s">
        <v>4676</v>
      </c>
      <c r="BD378" t="s">
        <v>4677</v>
      </c>
      <c r="BK378" t="s">
        <v>4678</v>
      </c>
      <c r="BL378">
        <v>25188306</v>
      </c>
      <c r="BW378" t="s">
        <v>13424</v>
      </c>
      <c r="BX378" t="s">
        <v>13426</v>
      </c>
      <c r="BY378" t="s">
        <v>13985</v>
      </c>
      <c r="BZ378" t="s">
        <v>13427</v>
      </c>
      <c r="CA378">
        <v>1</v>
      </c>
      <c r="CB378" t="s">
        <v>13985</v>
      </c>
      <c r="CC378" t="s">
        <v>13985</v>
      </c>
      <c r="CD378" t="s">
        <v>13985</v>
      </c>
    </row>
    <row r="379" spans="1:82" hidden="1">
      <c r="A379" t="s">
        <v>13850</v>
      </c>
      <c r="B379" t="s">
        <v>67</v>
      </c>
      <c r="C379" t="s">
        <v>5702</v>
      </c>
      <c r="G379" t="s">
        <v>5703</v>
      </c>
      <c r="J379" t="s">
        <v>5704</v>
      </c>
      <c r="K379" t="s">
        <v>348</v>
      </c>
      <c r="W379" t="s">
        <v>5705</v>
      </c>
      <c r="AN379" t="s">
        <v>350</v>
      </c>
      <c r="AS379" t="s">
        <v>84</v>
      </c>
      <c r="AT379">
        <v>2012</v>
      </c>
      <c r="AU379">
        <v>41</v>
      </c>
      <c r="AV379">
        <v>6</v>
      </c>
      <c r="BA379">
        <v>1606</v>
      </c>
      <c r="BB379">
        <v>1611</v>
      </c>
      <c r="BD379" t="s">
        <v>5706</v>
      </c>
      <c r="BK379" t="s">
        <v>5707</v>
      </c>
      <c r="BL379">
        <v>23321109</v>
      </c>
      <c r="BW379" t="s">
        <v>13424</v>
      </c>
      <c r="BX379" t="s">
        <v>13426</v>
      </c>
      <c r="BY379" t="s">
        <v>13985</v>
      </c>
      <c r="BZ379" t="s">
        <v>13427</v>
      </c>
      <c r="CA379">
        <v>1</v>
      </c>
      <c r="CB379" t="s">
        <v>13985</v>
      </c>
      <c r="CC379" t="s">
        <v>13985</v>
      </c>
      <c r="CD379" t="s">
        <v>13985</v>
      </c>
    </row>
    <row r="380" spans="1:82" hidden="1">
      <c r="A380" t="s">
        <v>13850</v>
      </c>
      <c r="B380" t="s">
        <v>67</v>
      </c>
      <c r="C380" t="s">
        <v>9444</v>
      </c>
      <c r="G380" t="s">
        <v>9444</v>
      </c>
      <c r="J380" t="s">
        <v>9445</v>
      </c>
      <c r="K380" t="s">
        <v>9446</v>
      </c>
      <c r="W380" t="s">
        <v>9447</v>
      </c>
      <c r="AN380" t="s">
        <v>9448</v>
      </c>
      <c r="AS380" t="s">
        <v>297</v>
      </c>
      <c r="AT380">
        <v>2005</v>
      </c>
      <c r="AU380">
        <v>15</v>
      </c>
      <c r="AV380">
        <v>6</v>
      </c>
      <c r="BA380">
        <v>571</v>
      </c>
      <c r="BB380">
        <v>583</v>
      </c>
      <c r="BD380" t="s">
        <v>9449</v>
      </c>
      <c r="BK380" t="s">
        <v>9450</v>
      </c>
      <c r="BW380" t="s">
        <v>13424</v>
      </c>
      <c r="BX380" t="s">
        <v>13426</v>
      </c>
      <c r="BY380" t="s">
        <v>13985</v>
      </c>
      <c r="BZ380" t="s">
        <v>13427</v>
      </c>
      <c r="CA380">
        <v>2</v>
      </c>
      <c r="CB380" t="s">
        <v>13985</v>
      </c>
      <c r="CC380" t="s">
        <v>13985</v>
      </c>
      <c r="CD380" t="s">
        <v>13985</v>
      </c>
    </row>
    <row r="381" spans="1:82" hidden="1">
      <c r="A381" t="s">
        <v>13850</v>
      </c>
      <c r="B381" t="s">
        <v>67</v>
      </c>
      <c r="C381" t="s">
        <v>7004</v>
      </c>
      <c r="G381" t="s">
        <v>7005</v>
      </c>
      <c r="J381" t="s">
        <v>7006</v>
      </c>
      <c r="K381" t="s">
        <v>358</v>
      </c>
      <c r="W381" t="s">
        <v>7007</v>
      </c>
      <c r="AN381" t="s">
        <v>360</v>
      </c>
      <c r="AO381" t="s">
        <v>361</v>
      </c>
      <c r="AS381" t="s">
        <v>154</v>
      </c>
      <c r="AT381">
        <v>2010</v>
      </c>
      <c r="AU381">
        <v>56</v>
      </c>
      <c r="AV381">
        <v>11</v>
      </c>
      <c r="BA381">
        <v>1558</v>
      </c>
      <c r="BB381">
        <v>1564</v>
      </c>
      <c r="BD381" t="s">
        <v>7008</v>
      </c>
      <c r="BK381" t="s">
        <v>7009</v>
      </c>
      <c r="BL381">
        <v>20546744</v>
      </c>
      <c r="BW381" t="s">
        <v>13424</v>
      </c>
      <c r="BX381" t="s">
        <v>13426</v>
      </c>
      <c r="BY381" t="s">
        <v>13985</v>
      </c>
      <c r="BZ381" t="s">
        <v>13427</v>
      </c>
      <c r="CA381">
        <v>1</v>
      </c>
      <c r="CB381" t="s">
        <v>13985</v>
      </c>
      <c r="CC381" t="s">
        <v>13985</v>
      </c>
      <c r="CD381" t="s">
        <v>13985</v>
      </c>
    </row>
    <row r="382" spans="1:82" hidden="1">
      <c r="A382" t="s">
        <v>13850</v>
      </c>
      <c r="B382" t="s">
        <v>67</v>
      </c>
      <c r="C382" t="s">
        <v>2589</v>
      </c>
      <c r="G382" t="s">
        <v>2590</v>
      </c>
      <c r="J382" t="s">
        <v>2591</v>
      </c>
      <c r="K382" t="s">
        <v>2592</v>
      </c>
      <c r="W382" t="s">
        <v>2593</v>
      </c>
      <c r="AA382" t="s">
        <v>2594</v>
      </c>
      <c r="AB382" t="s">
        <v>2595</v>
      </c>
      <c r="AN382" t="s">
        <v>2596</v>
      </c>
      <c r="AO382" t="s">
        <v>2597</v>
      </c>
      <c r="AS382" t="s">
        <v>884</v>
      </c>
      <c r="AT382">
        <v>2017</v>
      </c>
      <c r="AU382">
        <v>53</v>
      </c>
      <c r="AV382">
        <v>1</v>
      </c>
      <c r="BA382">
        <v>95</v>
      </c>
      <c r="BB382">
        <v>107</v>
      </c>
      <c r="BD382" t="s">
        <v>2598</v>
      </c>
      <c r="BK382" t="s">
        <v>2599</v>
      </c>
      <c r="BL382">
        <v>27754547</v>
      </c>
      <c r="BW382" t="s">
        <v>13428</v>
      </c>
      <c r="BX382" t="s">
        <v>13985</v>
      </c>
      <c r="BY382" t="s">
        <v>13985</v>
      </c>
      <c r="BZ382" t="s">
        <v>13985</v>
      </c>
      <c r="CA382" t="s">
        <v>13985</v>
      </c>
      <c r="CB382" t="s">
        <v>13985</v>
      </c>
      <c r="CC382" t="s">
        <v>13985</v>
      </c>
      <c r="CD382" t="s">
        <v>13985</v>
      </c>
    </row>
    <row r="383" spans="1:82" hidden="1">
      <c r="A383" t="s">
        <v>13850</v>
      </c>
      <c r="B383" t="s">
        <v>67</v>
      </c>
      <c r="C383" t="s">
        <v>2158</v>
      </c>
      <c r="G383" t="s">
        <v>2159</v>
      </c>
      <c r="J383" t="s">
        <v>2160</v>
      </c>
      <c r="K383" t="s">
        <v>280</v>
      </c>
      <c r="W383" t="s">
        <v>2161</v>
      </c>
      <c r="AA383" t="s">
        <v>2162</v>
      </c>
      <c r="AB383" t="s">
        <v>2163</v>
      </c>
      <c r="AN383" t="s">
        <v>284</v>
      </c>
      <c r="AS383" s="1">
        <v>39295</v>
      </c>
      <c r="AT383">
        <v>2017</v>
      </c>
      <c r="AU383">
        <v>12</v>
      </c>
      <c r="AV383">
        <v>8</v>
      </c>
      <c r="BC383" t="s">
        <v>2164</v>
      </c>
      <c r="BD383" t="s">
        <v>2165</v>
      </c>
      <c r="BK383" t="s">
        <v>2166</v>
      </c>
      <c r="BL383">
        <v>28787012</v>
      </c>
      <c r="BW383" t="s">
        <v>13424</v>
      </c>
      <c r="BX383" t="s">
        <v>13426</v>
      </c>
      <c r="BY383" t="s">
        <v>13985</v>
      </c>
      <c r="BZ383" t="s">
        <v>13429</v>
      </c>
      <c r="CA383" t="s">
        <v>13985</v>
      </c>
      <c r="CB383" t="s">
        <v>13985</v>
      </c>
      <c r="CC383" t="s">
        <v>13985</v>
      </c>
      <c r="CD383" t="s">
        <v>13985</v>
      </c>
    </row>
    <row r="384" spans="1:82" hidden="1">
      <c r="A384" t="s">
        <v>13850</v>
      </c>
      <c r="B384" t="s">
        <v>67</v>
      </c>
      <c r="C384" t="s">
        <v>12378</v>
      </c>
      <c r="G384" t="s">
        <v>12378</v>
      </c>
      <c r="J384" t="s">
        <v>12379</v>
      </c>
      <c r="K384" t="s">
        <v>11194</v>
      </c>
      <c r="W384" t="s">
        <v>12380</v>
      </c>
      <c r="AB384" t="s">
        <v>2299</v>
      </c>
      <c r="AN384" t="s">
        <v>11196</v>
      </c>
      <c r="AO384" t="s">
        <v>12381</v>
      </c>
      <c r="AS384" t="s">
        <v>84</v>
      </c>
      <c r="AT384">
        <v>1994</v>
      </c>
      <c r="AU384">
        <v>60</v>
      </c>
      <c r="AV384">
        <v>6</v>
      </c>
      <c r="BA384">
        <v>589</v>
      </c>
      <c r="BB384">
        <v>600</v>
      </c>
      <c r="BK384" t="s">
        <v>12382</v>
      </c>
      <c r="BL384">
        <v>7700502</v>
      </c>
      <c r="BW384" t="s">
        <v>13424</v>
      </c>
      <c r="BX384" t="s">
        <v>13425</v>
      </c>
      <c r="BY384" t="s">
        <v>13985</v>
      </c>
      <c r="BZ384" t="s">
        <v>13985</v>
      </c>
      <c r="CA384" t="s">
        <v>13985</v>
      </c>
      <c r="CB384" t="s">
        <v>13985</v>
      </c>
      <c r="CC384" t="s">
        <v>13985</v>
      </c>
      <c r="CD384" t="s">
        <v>13985</v>
      </c>
    </row>
    <row r="385" spans="1:82">
      <c r="A385" t="s">
        <v>13850</v>
      </c>
      <c r="B385" t="s">
        <v>67</v>
      </c>
      <c r="C385" t="s">
        <v>2384</v>
      </c>
      <c r="G385" t="s">
        <v>2385</v>
      </c>
      <c r="J385" t="s">
        <v>2386</v>
      </c>
      <c r="K385" t="s">
        <v>2387</v>
      </c>
      <c r="W385" t="s">
        <v>2388</v>
      </c>
      <c r="AN385" t="s">
        <v>2389</v>
      </c>
      <c r="AO385" t="s">
        <v>2390</v>
      </c>
      <c r="AS385" t="s">
        <v>629</v>
      </c>
      <c r="AT385">
        <v>2017</v>
      </c>
      <c r="AU385">
        <v>19</v>
      </c>
      <c r="AV385">
        <v>2</v>
      </c>
      <c r="BA385">
        <v>146</v>
      </c>
      <c r="BB385">
        <v>153</v>
      </c>
      <c r="BD385" t="s">
        <v>2391</v>
      </c>
      <c r="BK385" t="s">
        <v>2392</v>
      </c>
      <c r="BW385" t="s">
        <v>13424</v>
      </c>
      <c r="BX385" t="s">
        <v>13426</v>
      </c>
      <c r="BY385" t="s">
        <v>13985</v>
      </c>
      <c r="BZ385" t="s">
        <v>13427</v>
      </c>
      <c r="CA385">
        <v>4</v>
      </c>
      <c r="CB385">
        <v>5</v>
      </c>
      <c r="CC385" t="s">
        <v>13985</v>
      </c>
      <c r="CD385" t="s">
        <v>13433</v>
      </c>
    </row>
    <row r="386" spans="1:82" hidden="1">
      <c r="A386" t="s">
        <v>13850</v>
      </c>
      <c r="B386" t="s">
        <v>67</v>
      </c>
      <c r="C386" t="s">
        <v>1990</v>
      </c>
      <c r="G386" t="s">
        <v>1991</v>
      </c>
      <c r="J386" t="s">
        <v>1992</v>
      </c>
      <c r="K386" t="s">
        <v>1993</v>
      </c>
      <c r="W386" t="s">
        <v>1994</v>
      </c>
      <c r="AA386" t="s">
        <v>1995</v>
      </c>
      <c r="AB386" t="s">
        <v>1996</v>
      </c>
      <c r="AN386" t="s">
        <v>1997</v>
      </c>
      <c r="AO386" t="s">
        <v>1998</v>
      </c>
      <c r="AS386" t="s">
        <v>154</v>
      </c>
      <c r="AT386">
        <v>2017</v>
      </c>
      <c r="AU386">
        <v>96</v>
      </c>
      <c r="AV386">
        <v>3</v>
      </c>
      <c r="BC386" t="s">
        <v>1999</v>
      </c>
      <c r="BD386" t="s">
        <v>2000</v>
      </c>
      <c r="BK386" t="s">
        <v>2001</v>
      </c>
      <c r="BW386" t="s">
        <v>13424</v>
      </c>
      <c r="BX386" t="s">
        <v>13426</v>
      </c>
      <c r="BY386" t="s">
        <v>13985</v>
      </c>
      <c r="BZ386" t="s">
        <v>13429</v>
      </c>
      <c r="CA386" t="s">
        <v>13985</v>
      </c>
      <c r="CB386" t="s">
        <v>13985</v>
      </c>
      <c r="CC386" t="s">
        <v>13985</v>
      </c>
      <c r="CD386" t="s">
        <v>13985</v>
      </c>
    </row>
    <row r="387" spans="1:82" hidden="1">
      <c r="A387" t="s">
        <v>13850</v>
      </c>
      <c r="B387" t="s">
        <v>67</v>
      </c>
      <c r="C387" t="s">
        <v>4812</v>
      </c>
      <c r="G387" t="s">
        <v>4813</v>
      </c>
      <c r="J387" t="s">
        <v>4814</v>
      </c>
      <c r="K387" t="s">
        <v>4815</v>
      </c>
      <c r="W387" t="s">
        <v>4816</v>
      </c>
      <c r="AA387" t="s">
        <v>4817</v>
      </c>
      <c r="AB387" t="s">
        <v>4818</v>
      </c>
      <c r="AN387" t="s">
        <v>4819</v>
      </c>
      <c r="AO387" t="s">
        <v>4820</v>
      </c>
      <c r="AS387" t="s">
        <v>472</v>
      </c>
      <c r="AT387">
        <v>2014</v>
      </c>
      <c r="AU387">
        <v>23</v>
      </c>
      <c r="AV387">
        <v>2</v>
      </c>
      <c r="BA387">
        <v>258</v>
      </c>
      <c r="BB387">
        <v>276</v>
      </c>
      <c r="BD387" t="s">
        <v>4821</v>
      </c>
      <c r="BK387" t="s">
        <v>4822</v>
      </c>
      <c r="BW387" t="s">
        <v>13424</v>
      </c>
      <c r="BX387" t="s">
        <v>13425</v>
      </c>
      <c r="BY387" t="s">
        <v>13985</v>
      </c>
      <c r="BZ387" t="s">
        <v>13985</v>
      </c>
      <c r="CA387" t="s">
        <v>13985</v>
      </c>
      <c r="CB387" t="s">
        <v>13985</v>
      </c>
      <c r="CC387" t="s">
        <v>13985</v>
      </c>
      <c r="CD387" t="s">
        <v>13985</v>
      </c>
    </row>
    <row r="388" spans="1:82" hidden="1">
      <c r="A388" t="s">
        <v>13850</v>
      </c>
      <c r="B388" t="s">
        <v>67</v>
      </c>
      <c r="C388" t="s">
        <v>5217</v>
      </c>
      <c r="G388" t="s">
        <v>5218</v>
      </c>
      <c r="J388" t="s">
        <v>5219</v>
      </c>
      <c r="K388" t="s">
        <v>996</v>
      </c>
      <c r="W388" t="s">
        <v>5220</v>
      </c>
      <c r="AN388" t="s">
        <v>998</v>
      </c>
      <c r="AO388" t="s">
        <v>999</v>
      </c>
      <c r="AS388" t="s">
        <v>84</v>
      </c>
      <c r="AT388">
        <v>2013</v>
      </c>
      <c r="AU388">
        <v>63</v>
      </c>
      <c r="AV388">
        <v>4</v>
      </c>
      <c r="BA388">
        <v>374</v>
      </c>
      <c r="BB388">
        <v>383</v>
      </c>
      <c r="BD388" t="s">
        <v>5221</v>
      </c>
      <c r="BK388" t="s">
        <v>5222</v>
      </c>
      <c r="BL388">
        <v>24399909</v>
      </c>
      <c r="BW388" t="s">
        <v>13428</v>
      </c>
      <c r="BX388" t="s">
        <v>13985</v>
      </c>
      <c r="BY388" t="s">
        <v>13985</v>
      </c>
      <c r="BZ388" t="s">
        <v>13985</v>
      </c>
      <c r="CA388" t="s">
        <v>13985</v>
      </c>
      <c r="CB388" t="s">
        <v>13985</v>
      </c>
      <c r="CC388" t="s">
        <v>13985</v>
      </c>
      <c r="CD388" t="s">
        <v>13985</v>
      </c>
    </row>
    <row r="389" spans="1:82" hidden="1">
      <c r="A389" t="s">
        <v>13850</v>
      </c>
      <c r="B389" t="s">
        <v>67</v>
      </c>
      <c r="C389" t="s">
        <v>10105</v>
      </c>
      <c r="G389" t="s">
        <v>10105</v>
      </c>
      <c r="J389" t="s">
        <v>10106</v>
      </c>
      <c r="K389" t="s">
        <v>8571</v>
      </c>
      <c r="W389" t="s">
        <v>10107</v>
      </c>
      <c r="AN389" t="s">
        <v>8573</v>
      </c>
      <c r="AS389" t="s">
        <v>1488</v>
      </c>
      <c r="AT389">
        <v>2003</v>
      </c>
      <c r="AU389">
        <v>76</v>
      </c>
      <c r="AV389">
        <v>3</v>
      </c>
      <c r="BA389">
        <v>398</v>
      </c>
      <c r="BB389">
        <v>405</v>
      </c>
      <c r="BD389" t="s">
        <v>10108</v>
      </c>
      <c r="BK389" t="s">
        <v>10109</v>
      </c>
      <c r="BL389">
        <v>12905126</v>
      </c>
      <c r="BW389" t="s">
        <v>13424</v>
      </c>
      <c r="BX389" t="s">
        <v>13425</v>
      </c>
      <c r="BY389" t="s">
        <v>13985</v>
      </c>
      <c r="BZ389" t="s">
        <v>13985</v>
      </c>
      <c r="CA389" t="s">
        <v>13985</v>
      </c>
      <c r="CB389" t="s">
        <v>13985</v>
      </c>
      <c r="CC389" t="s">
        <v>13985</v>
      </c>
      <c r="CD389" t="s">
        <v>13985</v>
      </c>
    </row>
    <row r="390" spans="1:82" hidden="1">
      <c r="A390" t="s">
        <v>13850</v>
      </c>
      <c r="B390" t="s">
        <v>67</v>
      </c>
      <c r="C390" t="s">
        <v>8642</v>
      </c>
      <c r="G390" t="s">
        <v>8643</v>
      </c>
      <c r="J390" t="s">
        <v>8644</v>
      </c>
      <c r="K390" t="s">
        <v>2529</v>
      </c>
      <c r="W390" t="s">
        <v>8645</v>
      </c>
      <c r="AA390" t="s">
        <v>8646</v>
      </c>
      <c r="AB390" t="s">
        <v>8647</v>
      </c>
      <c r="AN390" t="s">
        <v>2532</v>
      </c>
      <c r="AS390" t="s">
        <v>297</v>
      </c>
      <c r="AT390">
        <v>2007</v>
      </c>
      <c r="AU390">
        <v>145</v>
      </c>
      <c r="AV390">
        <v>1</v>
      </c>
      <c r="BA390">
        <v>160</v>
      </c>
      <c r="BB390">
        <v>173</v>
      </c>
      <c r="BD390" t="s">
        <v>8648</v>
      </c>
      <c r="BK390" t="s">
        <v>8649</v>
      </c>
      <c r="BL390">
        <v>17631524</v>
      </c>
      <c r="BW390" t="s">
        <v>13428</v>
      </c>
      <c r="BX390" t="s">
        <v>13985</v>
      </c>
      <c r="BY390" t="s">
        <v>13985</v>
      </c>
      <c r="BZ390" t="s">
        <v>13985</v>
      </c>
      <c r="CA390" t="s">
        <v>13985</v>
      </c>
      <c r="CB390" t="s">
        <v>13985</v>
      </c>
      <c r="CC390" t="s">
        <v>13985</v>
      </c>
      <c r="CD390" t="s">
        <v>13985</v>
      </c>
    </row>
    <row r="391" spans="1:82" hidden="1">
      <c r="A391" t="s">
        <v>13850</v>
      </c>
      <c r="B391" t="s">
        <v>67</v>
      </c>
      <c r="C391" t="s">
        <v>246</v>
      </c>
      <c r="G391" t="s">
        <v>247</v>
      </c>
      <c r="J391" t="s">
        <v>248</v>
      </c>
      <c r="K391" t="s">
        <v>249</v>
      </c>
      <c r="W391" t="s">
        <v>250</v>
      </c>
      <c r="AN391" t="s">
        <v>251</v>
      </c>
      <c r="AO391" t="s">
        <v>252</v>
      </c>
      <c r="AS391" t="s">
        <v>242</v>
      </c>
      <c r="AT391">
        <v>2019</v>
      </c>
      <c r="AU391">
        <v>48</v>
      </c>
      <c r="AV391">
        <v>5</v>
      </c>
      <c r="BA391">
        <v>757</v>
      </c>
      <c r="BB391">
        <v>763</v>
      </c>
      <c r="BD391" t="s">
        <v>253</v>
      </c>
      <c r="BK391" t="s">
        <v>254</v>
      </c>
      <c r="BL391">
        <v>31129778</v>
      </c>
      <c r="BW391" t="s">
        <v>13424</v>
      </c>
      <c r="BX391" t="s">
        <v>13426</v>
      </c>
      <c r="BZ391" t="s">
        <v>13427</v>
      </c>
      <c r="CA391">
        <v>2</v>
      </c>
    </row>
    <row r="392" spans="1:82" hidden="1">
      <c r="A392" t="s">
        <v>13850</v>
      </c>
      <c r="B392" t="s">
        <v>67</v>
      </c>
      <c r="C392" t="s">
        <v>9397</v>
      </c>
      <c r="G392" t="s">
        <v>9397</v>
      </c>
      <c r="J392" t="s">
        <v>9398</v>
      </c>
      <c r="K392" t="s">
        <v>515</v>
      </c>
      <c r="W392" t="s">
        <v>9399</v>
      </c>
      <c r="AA392" t="s">
        <v>9400</v>
      </c>
      <c r="AN392" t="s">
        <v>519</v>
      </c>
      <c r="AO392" t="s">
        <v>520</v>
      </c>
      <c r="AS392" t="s">
        <v>84</v>
      </c>
      <c r="AT392">
        <v>2005</v>
      </c>
      <c r="AU392">
        <v>25</v>
      </c>
      <c r="AV392">
        <v>12</v>
      </c>
      <c r="BA392">
        <v>1563</v>
      </c>
      <c r="BB392">
        <v>1569</v>
      </c>
      <c r="BD392" t="s">
        <v>9401</v>
      </c>
      <c r="BK392" t="s">
        <v>9402</v>
      </c>
      <c r="BL392">
        <v>16137942</v>
      </c>
      <c r="BW392" t="s">
        <v>13428</v>
      </c>
      <c r="BX392" t="s">
        <v>13985</v>
      </c>
      <c r="BY392" t="s">
        <v>13985</v>
      </c>
      <c r="BZ392" t="s">
        <v>13985</v>
      </c>
      <c r="CA392" t="s">
        <v>13985</v>
      </c>
      <c r="CB392" t="s">
        <v>13985</v>
      </c>
      <c r="CC392" t="s">
        <v>13985</v>
      </c>
      <c r="CD392" t="s">
        <v>13985</v>
      </c>
    </row>
    <row r="393" spans="1:82" hidden="1">
      <c r="A393" t="s">
        <v>13850</v>
      </c>
      <c r="B393" t="s">
        <v>67</v>
      </c>
      <c r="C393" t="s">
        <v>13178</v>
      </c>
      <c r="G393" t="s">
        <v>13178</v>
      </c>
      <c r="J393" t="s">
        <v>13179</v>
      </c>
      <c r="K393" t="s">
        <v>3022</v>
      </c>
      <c r="W393" t="s">
        <v>13180</v>
      </c>
      <c r="AN393" t="s">
        <v>3024</v>
      </c>
      <c r="AS393" t="s">
        <v>1023</v>
      </c>
      <c r="AT393">
        <v>1991</v>
      </c>
      <c r="AU393">
        <v>28</v>
      </c>
      <c r="AV393">
        <v>1</v>
      </c>
      <c r="BA393">
        <v>174</v>
      </c>
      <c r="BB393">
        <v>182</v>
      </c>
      <c r="BD393" t="s">
        <v>13181</v>
      </c>
      <c r="BK393" t="s">
        <v>13182</v>
      </c>
      <c r="BL393">
        <v>2033610</v>
      </c>
      <c r="BW393" t="s">
        <v>13424</v>
      </c>
      <c r="BX393" t="s">
        <v>13426</v>
      </c>
      <c r="BY393" t="s">
        <v>13985</v>
      </c>
      <c r="BZ393" t="s">
        <v>13427</v>
      </c>
      <c r="CA393">
        <v>3</v>
      </c>
      <c r="CB393">
        <v>2</v>
      </c>
      <c r="CC393" t="s">
        <v>13985</v>
      </c>
      <c r="CD393" t="s">
        <v>13985</v>
      </c>
    </row>
    <row r="394" spans="1:82" hidden="1">
      <c r="A394" t="s">
        <v>13850</v>
      </c>
      <c r="B394" t="s">
        <v>67</v>
      </c>
      <c r="C394" t="s">
        <v>5905</v>
      </c>
      <c r="G394" t="s">
        <v>5906</v>
      </c>
      <c r="J394" t="s">
        <v>5907</v>
      </c>
      <c r="K394" t="s">
        <v>3361</v>
      </c>
      <c r="W394" t="s">
        <v>5908</v>
      </c>
      <c r="AA394" t="s">
        <v>3112</v>
      </c>
      <c r="AB394" t="s">
        <v>5909</v>
      </c>
      <c r="AN394" t="s">
        <v>3363</v>
      </c>
      <c r="AO394" t="s">
        <v>3364</v>
      </c>
      <c r="AS394" t="s">
        <v>472</v>
      </c>
      <c r="AT394">
        <v>2012</v>
      </c>
      <c r="AU394">
        <v>121</v>
      </c>
      <c r="AV394">
        <v>7</v>
      </c>
      <c r="BA394">
        <v>1073</v>
      </c>
      <c r="BB394">
        <v>1082</v>
      </c>
      <c r="BD394" t="s">
        <v>5910</v>
      </c>
      <c r="BK394" t="s">
        <v>5911</v>
      </c>
      <c r="BW394" t="s">
        <v>13429</v>
      </c>
      <c r="BX394" t="s">
        <v>13985</v>
      </c>
      <c r="BY394" t="s">
        <v>13985</v>
      </c>
      <c r="BZ394" t="s">
        <v>13427</v>
      </c>
      <c r="CA394" t="s">
        <v>13985</v>
      </c>
      <c r="CB394">
        <v>2</v>
      </c>
      <c r="CC394" t="s">
        <v>13985</v>
      </c>
      <c r="CD394" t="s">
        <v>13985</v>
      </c>
    </row>
    <row r="395" spans="1:82" hidden="1">
      <c r="A395" t="s">
        <v>13850</v>
      </c>
      <c r="B395" t="s">
        <v>67</v>
      </c>
      <c r="C395" t="s">
        <v>372</v>
      </c>
      <c r="G395" t="s">
        <v>373</v>
      </c>
      <c r="J395" t="s">
        <v>374</v>
      </c>
      <c r="K395" t="s">
        <v>375</v>
      </c>
      <c r="W395" t="s">
        <v>376</v>
      </c>
      <c r="AN395" t="s">
        <v>377</v>
      </c>
      <c r="AO395" t="s">
        <v>378</v>
      </c>
      <c r="AS395" t="s">
        <v>352</v>
      </c>
      <c r="AT395">
        <v>2019</v>
      </c>
      <c r="AU395">
        <v>31</v>
      </c>
      <c r="AV395">
        <v>8</v>
      </c>
      <c r="BC395" t="s">
        <v>379</v>
      </c>
      <c r="BD395" t="s">
        <v>380</v>
      </c>
      <c r="BK395" t="s">
        <v>381</v>
      </c>
      <c r="BL395">
        <v>31340078</v>
      </c>
      <c r="BW395" t="s">
        <v>13424</v>
      </c>
      <c r="BX395" t="s">
        <v>13425</v>
      </c>
    </row>
    <row r="396" spans="1:82" hidden="1">
      <c r="A396" t="s">
        <v>13850</v>
      </c>
      <c r="B396" t="s">
        <v>67</v>
      </c>
      <c r="C396" t="s">
        <v>8037</v>
      </c>
      <c r="G396" t="s">
        <v>8038</v>
      </c>
      <c r="J396" t="s">
        <v>8039</v>
      </c>
      <c r="K396" t="s">
        <v>423</v>
      </c>
      <c r="W396" t="s">
        <v>8040</v>
      </c>
      <c r="AA396" t="s">
        <v>7586</v>
      </c>
      <c r="AB396" t="s">
        <v>7587</v>
      </c>
      <c r="AN396" t="s">
        <v>426</v>
      </c>
      <c r="AS396" t="s">
        <v>84</v>
      </c>
      <c r="AT396">
        <v>2008</v>
      </c>
      <c r="AU396">
        <v>62</v>
      </c>
      <c r="AV396">
        <v>12</v>
      </c>
      <c r="BA396">
        <v>2971</v>
      </c>
      <c r="BB396">
        <v>2983</v>
      </c>
      <c r="BD396" t="s">
        <v>8041</v>
      </c>
      <c r="BK396" t="s">
        <v>8042</v>
      </c>
      <c r="BL396">
        <v>18752603</v>
      </c>
      <c r="BW396" t="s">
        <v>13428</v>
      </c>
      <c r="BX396" t="s">
        <v>13985</v>
      </c>
      <c r="BY396" t="s">
        <v>13985</v>
      </c>
      <c r="BZ396" t="s">
        <v>13985</v>
      </c>
      <c r="CA396" t="s">
        <v>13985</v>
      </c>
      <c r="CB396" t="s">
        <v>13985</v>
      </c>
      <c r="CC396" t="s">
        <v>13985</v>
      </c>
      <c r="CD396" t="s">
        <v>13985</v>
      </c>
    </row>
    <row r="397" spans="1:82" hidden="1">
      <c r="A397" t="s">
        <v>13850</v>
      </c>
      <c r="B397" t="s">
        <v>67</v>
      </c>
      <c r="C397" t="s">
        <v>3742</v>
      </c>
      <c r="G397" t="s">
        <v>3743</v>
      </c>
      <c r="J397" t="s">
        <v>3744</v>
      </c>
      <c r="K397" t="s">
        <v>3745</v>
      </c>
      <c r="W397" t="s">
        <v>3746</v>
      </c>
      <c r="AA397" t="s">
        <v>3747</v>
      </c>
      <c r="AB397" t="s">
        <v>3748</v>
      </c>
      <c r="AN397" t="s">
        <v>3749</v>
      </c>
      <c r="AO397" t="s">
        <v>3750</v>
      </c>
      <c r="AS397" t="s">
        <v>242</v>
      </c>
      <c r="AT397">
        <v>2015</v>
      </c>
      <c r="AU397">
        <v>62</v>
      </c>
      <c r="BA397">
        <v>128</v>
      </c>
      <c r="BB397">
        <v>136</v>
      </c>
      <c r="BD397" t="s">
        <v>3751</v>
      </c>
      <c r="BK397" t="s">
        <v>3752</v>
      </c>
      <c r="BW397" t="s">
        <v>13424</v>
      </c>
      <c r="BX397" t="s">
        <v>13425</v>
      </c>
      <c r="BY397" t="s">
        <v>13985</v>
      </c>
      <c r="BZ397" t="s">
        <v>13985</v>
      </c>
      <c r="CA397" t="s">
        <v>13985</v>
      </c>
      <c r="CB397" t="s">
        <v>13985</v>
      </c>
      <c r="CC397" t="s">
        <v>13985</v>
      </c>
      <c r="CD397" t="s">
        <v>13985</v>
      </c>
    </row>
    <row r="398" spans="1:82" hidden="1">
      <c r="A398" t="s">
        <v>13850</v>
      </c>
      <c r="B398" t="s">
        <v>67</v>
      </c>
      <c r="C398" t="s">
        <v>7318</v>
      </c>
      <c r="G398" t="s">
        <v>7319</v>
      </c>
      <c r="J398" t="s">
        <v>7320</v>
      </c>
      <c r="K398" t="s">
        <v>1426</v>
      </c>
      <c r="W398" t="s">
        <v>7321</v>
      </c>
      <c r="AN398" t="s">
        <v>1428</v>
      </c>
      <c r="AO398" t="s">
        <v>1429</v>
      </c>
      <c r="AS398" t="s">
        <v>884</v>
      </c>
      <c r="AT398">
        <v>2010</v>
      </c>
      <c r="AU398">
        <v>185</v>
      </c>
      <c r="AV398">
        <v>3</v>
      </c>
      <c r="BA398">
        <v>841</v>
      </c>
      <c r="BB398">
        <v>851</v>
      </c>
      <c r="BD398" t="s">
        <v>7322</v>
      </c>
      <c r="BK398" t="s">
        <v>7323</v>
      </c>
      <c r="BL398">
        <v>20002313</v>
      </c>
      <c r="BW398" t="s">
        <v>13428</v>
      </c>
      <c r="BX398" t="s">
        <v>13985</v>
      </c>
      <c r="BY398" t="s">
        <v>13985</v>
      </c>
      <c r="BZ398" t="s">
        <v>13985</v>
      </c>
      <c r="CA398" t="s">
        <v>13985</v>
      </c>
      <c r="CB398" t="s">
        <v>13985</v>
      </c>
      <c r="CC398" t="s">
        <v>13985</v>
      </c>
      <c r="CD398" t="s">
        <v>13985</v>
      </c>
    </row>
    <row r="399" spans="1:82" hidden="1">
      <c r="A399" t="s">
        <v>13850</v>
      </c>
      <c r="B399" t="s">
        <v>67</v>
      </c>
      <c r="C399" t="s">
        <v>1382</v>
      </c>
      <c r="G399" t="s">
        <v>1383</v>
      </c>
      <c r="J399" t="s">
        <v>1384</v>
      </c>
      <c r="K399" t="s">
        <v>1385</v>
      </c>
      <c r="W399" t="s">
        <v>1386</v>
      </c>
      <c r="AB399" t="s">
        <v>1387</v>
      </c>
      <c r="AN399" t="s">
        <v>1388</v>
      </c>
      <c r="AO399" t="s">
        <v>1389</v>
      </c>
      <c r="AS399" t="s">
        <v>352</v>
      </c>
      <c r="AT399">
        <v>2018</v>
      </c>
      <c r="AU399">
        <v>124</v>
      </c>
      <c r="AV399">
        <v>4</v>
      </c>
      <c r="BA399">
        <v>756</v>
      </c>
      <c r="BB399">
        <v>764</v>
      </c>
      <c r="BD399" t="s">
        <v>1390</v>
      </c>
      <c r="BK399" t="s">
        <v>1391</v>
      </c>
      <c r="BW399" t="s">
        <v>13424</v>
      </c>
      <c r="BX399" t="s">
        <v>13426</v>
      </c>
      <c r="BY399" t="s">
        <v>13985</v>
      </c>
      <c r="BZ399" t="s">
        <v>13427</v>
      </c>
      <c r="CA399" t="s">
        <v>13985</v>
      </c>
      <c r="CB399">
        <v>0</v>
      </c>
      <c r="CC399" t="s">
        <v>13985</v>
      </c>
      <c r="CD399" t="s">
        <v>13985</v>
      </c>
    </row>
    <row r="400" spans="1:82" hidden="1">
      <c r="A400" t="s">
        <v>13850</v>
      </c>
      <c r="B400" t="s">
        <v>67</v>
      </c>
      <c r="C400" t="s">
        <v>9437</v>
      </c>
      <c r="G400" t="s">
        <v>9437</v>
      </c>
      <c r="J400" t="s">
        <v>9438</v>
      </c>
      <c r="K400" t="s">
        <v>1697</v>
      </c>
      <c r="W400" t="s">
        <v>9439</v>
      </c>
      <c r="AA400" t="s">
        <v>9440</v>
      </c>
      <c r="AB400" t="s">
        <v>9441</v>
      </c>
      <c r="AN400" t="s">
        <v>1700</v>
      </c>
      <c r="AO400" t="s">
        <v>1701</v>
      </c>
      <c r="AS400" s="1">
        <v>41153</v>
      </c>
      <c r="AT400">
        <v>2005</v>
      </c>
      <c r="AU400">
        <v>249</v>
      </c>
      <c r="AV400" s="2">
        <v>43556</v>
      </c>
      <c r="BA400">
        <v>497</v>
      </c>
      <c r="BB400">
        <v>513</v>
      </c>
      <c r="BD400" t="s">
        <v>9442</v>
      </c>
      <c r="BK400" t="s">
        <v>9443</v>
      </c>
      <c r="BW400" t="s">
        <v>13424</v>
      </c>
      <c r="BX400" t="s">
        <v>13425</v>
      </c>
      <c r="BY400" t="s">
        <v>13985</v>
      </c>
      <c r="BZ400" t="s">
        <v>13985</v>
      </c>
      <c r="CA400" t="s">
        <v>13985</v>
      </c>
      <c r="CB400" t="s">
        <v>13985</v>
      </c>
      <c r="CC400" t="s">
        <v>13985</v>
      </c>
      <c r="CD400" t="s">
        <v>13985</v>
      </c>
    </row>
    <row r="401" spans="1:82" hidden="1">
      <c r="A401" t="s">
        <v>13850</v>
      </c>
      <c r="B401" t="s">
        <v>67</v>
      </c>
      <c r="C401" t="s">
        <v>2187</v>
      </c>
      <c r="G401" t="s">
        <v>2188</v>
      </c>
      <c r="J401" t="s">
        <v>2189</v>
      </c>
      <c r="K401" t="s">
        <v>605</v>
      </c>
      <c r="W401" t="s">
        <v>2190</v>
      </c>
      <c r="AA401" t="s">
        <v>2191</v>
      </c>
      <c r="AB401" t="s">
        <v>2192</v>
      </c>
      <c r="AN401" t="s">
        <v>609</v>
      </c>
      <c r="AS401" s="1">
        <v>43282</v>
      </c>
      <c r="AT401">
        <v>2017</v>
      </c>
      <c r="AU401">
        <v>114</v>
      </c>
      <c r="AV401">
        <v>29</v>
      </c>
      <c r="BA401" t="s">
        <v>2193</v>
      </c>
      <c r="BB401" t="s">
        <v>2194</v>
      </c>
      <c r="BD401" t="s">
        <v>2195</v>
      </c>
      <c r="BK401" t="s">
        <v>2196</v>
      </c>
      <c r="BL401">
        <v>28674017</v>
      </c>
      <c r="BW401" t="s">
        <v>13424</v>
      </c>
      <c r="BX401" t="s">
        <v>13426</v>
      </c>
      <c r="BY401" t="s">
        <v>13985</v>
      </c>
      <c r="BZ401" t="s">
        <v>13429</v>
      </c>
      <c r="CA401" t="s">
        <v>13985</v>
      </c>
      <c r="CB401" t="s">
        <v>13985</v>
      </c>
      <c r="CC401" t="s">
        <v>13985</v>
      </c>
      <c r="CD401" t="s">
        <v>13985</v>
      </c>
    </row>
    <row r="402" spans="1:82" hidden="1">
      <c r="A402" t="s">
        <v>13850</v>
      </c>
      <c r="B402" t="s">
        <v>67</v>
      </c>
      <c r="C402" t="s">
        <v>7394</v>
      </c>
      <c r="G402" t="s">
        <v>7395</v>
      </c>
      <c r="J402" t="s">
        <v>7396</v>
      </c>
      <c r="K402" t="s">
        <v>2529</v>
      </c>
      <c r="W402" t="s">
        <v>7397</v>
      </c>
      <c r="AN402" t="s">
        <v>2532</v>
      </c>
      <c r="AS402" t="s">
        <v>1023</v>
      </c>
      <c r="AT402">
        <v>2010</v>
      </c>
      <c r="AU402">
        <v>152</v>
      </c>
      <c r="AV402">
        <v>1</v>
      </c>
      <c r="BA402">
        <v>177</v>
      </c>
      <c r="BB402">
        <v>191</v>
      </c>
      <c r="BD402" t="s">
        <v>7398</v>
      </c>
      <c r="BK402" t="s">
        <v>7399</v>
      </c>
      <c r="BL402">
        <v>19889880</v>
      </c>
      <c r="BW402" t="s">
        <v>13428</v>
      </c>
      <c r="BX402" t="s">
        <v>13985</v>
      </c>
      <c r="BY402" t="s">
        <v>13985</v>
      </c>
      <c r="BZ402" t="s">
        <v>13985</v>
      </c>
      <c r="CA402" t="s">
        <v>13985</v>
      </c>
      <c r="CB402" t="s">
        <v>13985</v>
      </c>
      <c r="CC402" t="s">
        <v>13985</v>
      </c>
      <c r="CD402" t="s">
        <v>13985</v>
      </c>
    </row>
    <row r="403" spans="1:82">
      <c r="A403" t="s">
        <v>13850</v>
      </c>
      <c r="B403" t="s">
        <v>67</v>
      </c>
      <c r="C403" t="s">
        <v>539</v>
      </c>
      <c r="G403" t="s">
        <v>540</v>
      </c>
      <c r="J403" t="s">
        <v>541</v>
      </c>
      <c r="K403" t="s">
        <v>258</v>
      </c>
      <c r="W403" t="s">
        <v>542</v>
      </c>
      <c r="AA403" t="s">
        <v>543</v>
      </c>
      <c r="AB403" t="s">
        <v>544</v>
      </c>
      <c r="AN403" t="s">
        <v>261</v>
      </c>
      <c r="AO403" t="s">
        <v>262</v>
      </c>
      <c r="AS403" t="s">
        <v>521</v>
      </c>
      <c r="AT403">
        <v>2019</v>
      </c>
      <c r="AU403">
        <v>34</v>
      </c>
      <c r="AV403">
        <v>3</v>
      </c>
      <c r="BA403">
        <v>293</v>
      </c>
      <c r="BB403">
        <v>306</v>
      </c>
      <c r="BD403" t="s">
        <v>545</v>
      </c>
      <c r="BK403" t="s">
        <v>546</v>
      </c>
      <c r="BL403">
        <v>30966851</v>
      </c>
      <c r="BW403" t="s">
        <v>13424</v>
      </c>
      <c r="BX403" t="s">
        <v>13426</v>
      </c>
      <c r="BZ403" t="s">
        <v>13427</v>
      </c>
      <c r="CA403">
        <v>4</v>
      </c>
      <c r="CB403">
        <v>5</v>
      </c>
      <c r="CC403" t="s">
        <v>13986</v>
      </c>
      <c r="CD403" t="s">
        <v>13433</v>
      </c>
    </row>
    <row r="404" spans="1:82" hidden="1">
      <c r="A404" t="s">
        <v>13850</v>
      </c>
      <c r="B404" t="s">
        <v>67</v>
      </c>
      <c r="C404" t="s">
        <v>7839</v>
      </c>
      <c r="G404" t="s">
        <v>7840</v>
      </c>
      <c r="J404" t="s">
        <v>7841</v>
      </c>
      <c r="K404" t="s">
        <v>1871</v>
      </c>
      <c r="W404" t="s">
        <v>7842</v>
      </c>
      <c r="AA404" t="s">
        <v>7843</v>
      </c>
      <c r="AN404" t="s">
        <v>1873</v>
      </c>
      <c r="AO404" t="s">
        <v>1874</v>
      </c>
      <c r="AS404" t="s">
        <v>884</v>
      </c>
      <c r="AT404">
        <v>2009</v>
      </c>
      <c r="AU404">
        <v>165</v>
      </c>
      <c r="AV404">
        <v>3</v>
      </c>
      <c r="BA404">
        <v>445</v>
      </c>
      <c r="BB404">
        <v>452</v>
      </c>
      <c r="BD404" t="s">
        <v>7844</v>
      </c>
      <c r="BK404" t="s">
        <v>7845</v>
      </c>
      <c r="BW404" t="s">
        <v>13428</v>
      </c>
      <c r="BX404" t="s">
        <v>13985</v>
      </c>
      <c r="BY404" t="s">
        <v>13985</v>
      </c>
      <c r="BZ404" t="s">
        <v>13985</v>
      </c>
      <c r="CA404" t="s">
        <v>13985</v>
      </c>
      <c r="CB404" t="s">
        <v>13985</v>
      </c>
      <c r="CC404" t="s">
        <v>13985</v>
      </c>
      <c r="CD404" t="s">
        <v>13985</v>
      </c>
    </row>
    <row r="405" spans="1:82" hidden="1">
      <c r="A405" t="s">
        <v>13850</v>
      </c>
      <c r="B405" t="s">
        <v>67</v>
      </c>
      <c r="C405" t="s">
        <v>11396</v>
      </c>
      <c r="G405" t="s">
        <v>11396</v>
      </c>
      <c r="J405" t="s">
        <v>11397</v>
      </c>
      <c r="K405" t="s">
        <v>90</v>
      </c>
      <c r="W405" t="s">
        <v>11398</v>
      </c>
      <c r="AN405" t="s">
        <v>93</v>
      </c>
      <c r="AS405" t="s">
        <v>629</v>
      </c>
      <c r="AT405">
        <v>1998</v>
      </c>
      <c r="AU405">
        <v>7</v>
      </c>
      <c r="AV405">
        <v>3</v>
      </c>
      <c r="BA405">
        <v>189</v>
      </c>
      <c r="BB405">
        <v>195</v>
      </c>
      <c r="BK405" t="s">
        <v>11399</v>
      </c>
      <c r="BW405" t="s">
        <v>13424</v>
      </c>
      <c r="BX405" t="s">
        <v>13426</v>
      </c>
      <c r="BY405" t="s">
        <v>13985</v>
      </c>
      <c r="BZ405" t="s">
        <v>13427</v>
      </c>
      <c r="CA405" t="s">
        <v>13985</v>
      </c>
      <c r="CB405">
        <v>2</v>
      </c>
      <c r="CC405" t="s">
        <v>13985</v>
      </c>
      <c r="CD405" t="s">
        <v>13985</v>
      </c>
    </row>
    <row r="406" spans="1:82" hidden="1">
      <c r="A406" t="s">
        <v>13850</v>
      </c>
      <c r="B406" t="s">
        <v>67</v>
      </c>
      <c r="C406" t="s">
        <v>6325</v>
      </c>
      <c r="G406" t="s">
        <v>6326</v>
      </c>
      <c r="J406" t="s">
        <v>6327</v>
      </c>
      <c r="K406" t="s">
        <v>3953</v>
      </c>
      <c r="W406" t="s">
        <v>6328</v>
      </c>
      <c r="AN406" t="s">
        <v>3957</v>
      </c>
      <c r="AS406" t="s">
        <v>84</v>
      </c>
      <c r="AT406">
        <v>2011</v>
      </c>
      <c r="AU406">
        <v>64</v>
      </c>
      <c r="AV406">
        <v>2</v>
      </c>
      <c r="BA406">
        <v>235</v>
      </c>
      <c r="BB406">
        <v>241</v>
      </c>
      <c r="BK406" t="s">
        <v>6329</v>
      </c>
      <c r="BW406" t="s">
        <v>13424</v>
      </c>
      <c r="BX406" t="s">
        <v>13426</v>
      </c>
      <c r="BY406" t="s">
        <v>13985</v>
      </c>
      <c r="BZ406" t="s">
        <v>13427</v>
      </c>
      <c r="CA406" t="s">
        <v>13985</v>
      </c>
      <c r="CB406">
        <v>0</v>
      </c>
      <c r="CC406" t="s">
        <v>13985</v>
      </c>
      <c r="CD406" t="s">
        <v>13985</v>
      </c>
    </row>
    <row r="407" spans="1:82" hidden="1">
      <c r="A407" t="s">
        <v>13850</v>
      </c>
      <c r="B407" t="s">
        <v>67</v>
      </c>
      <c r="C407" t="s">
        <v>7642</v>
      </c>
      <c r="G407" t="s">
        <v>7643</v>
      </c>
      <c r="J407" t="s">
        <v>7644</v>
      </c>
      <c r="K407" t="s">
        <v>939</v>
      </c>
      <c r="W407" t="s">
        <v>7645</v>
      </c>
      <c r="AN407" t="s">
        <v>941</v>
      </c>
      <c r="AO407" t="s">
        <v>942</v>
      </c>
      <c r="AS407" t="s">
        <v>352</v>
      </c>
      <c r="AT407">
        <v>2009</v>
      </c>
      <c r="AU407">
        <v>23</v>
      </c>
      <c r="AV407">
        <v>4</v>
      </c>
      <c r="BA407">
        <v>683</v>
      </c>
      <c r="BB407">
        <v>700</v>
      </c>
      <c r="BD407" t="s">
        <v>7646</v>
      </c>
      <c r="BK407" t="s">
        <v>7647</v>
      </c>
      <c r="BW407" t="s">
        <v>13428</v>
      </c>
      <c r="BX407" t="s">
        <v>13985</v>
      </c>
      <c r="BY407" t="s">
        <v>13985</v>
      </c>
      <c r="BZ407" t="s">
        <v>13985</v>
      </c>
      <c r="CA407" t="s">
        <v>13985</v>
      </c>
      <c r="CB407" t="s">
        <v>13985</v>
      </c>
      <c r="CC407" t="s">
        <v>13985</v>
      </c>
      <c r="CD407" t="s">
        <v>13985</v>
      </c>
    </row>
    <row r="408" spans="1:82" hidden="1">
      <c r="A408" t="s">
        <v>13850</v>
      </c>
      <c r="B408" t="s">
        <v>67</v>
      </c>
      <c r="C408" t="s">
        <v>6975</v>
      </c>
      <c r="G408" t="s">
        <v>6976</v>
      </c>
      <c r="J408" t="s">
        <v>6977</v>
      </c>
      <c r="K408" t="s">
        <v>890</v>
      </c>
      <c r="W408" t="s">
        <v>6978</v>
      </c>
      <c r="AN408" t="s">
        <v>892</v>
      </c>
      <c r="AO408" t="s">
        <v>893</v>
      </c>
      <c r="AS408" t="s">
        <v>84</v>
      </c>
      <c r="AT408">
        <v>2010</v>
      </c>
      <c r="AU408">
        <v>45</v>
      </c>
      <c r="AV408">
        <v>12</v>
      </c>
      <c r="BA408">
        <v>1815</v>
      </c>
      <c r="BB408">
        <v>1818</v>
      </c>
      <c r="BD408" t="s">
        <v>6979</v>
      </c>
      <c r="BK408" t="s">
        <v>6980</v>
      </c>
      <c r="BW408" t="s">
        <v>13428</v>
      </c>
      <c r="BX408" t="s">
        <v>13985</v>
      </c>
      <c r="BY408" t="s">
        <v>13985</v>
      </c>
      <c r="BZ408" t="s">
        <v>13985</v>
      </c>
      <c r="CA408" t="s">
        <v>13985</v>
      </c>
      <c r="CB408" t="s">
        <v>13985</v>
      </c>
      <c r="CC408" t="s">
        <v>13985</v>
      </c>
      <c r="CD408" t="s">
        <v>13985</v>
      </c>
    </row>
    <row r="409" spans="1:82" hidden="1">
      <c r="A409" t="s">
        <v>13850</v>
      </c>
      <c r="B409" t="s">
        <v>67</v>
      </c>
      <c r="C409" t="s">
        <v>10881</v>
      </c>
      <c r="G409" t="s">
        <v>10881</v>
      </c>
      <c r="J409" t="s">
        <v>10882</v>
      </c>
      <c r="K409" t="s">
        <v>1829</v>
      </c>
      <c r="W409" t="s">
        <v>10883</v>
      </c>
      <c r="AN409" t="s">
        <v>1831</v>
      </c>
      <c r="AS409" t="s">
        <v>730</v>
      </c>
      <c r="AT409">
        <v>2000</v>
      </c>
      <c r="AU409">
        <v>31</v>
      </c>
      <c r="AV409">
        <v>2</v>
      </c>
      <c r="BA409">
        <v>220</v>
      </c>
      <c r="BB409">
        <v>229</v>
      </c>
      <c r="BD409" t="s">
        <v>10884</v>
      </c>
      <c r="BK409" t="s">
        <v>10885</v>
      </c>
      <c r="BW409" t="s">
        <v>13424</v>
      </c>
      <c r="BX409" t="s">
        <v>13425</v>
      </c>
      <c r="BY409" t="s">
        <v>13985</v>
      </c>
      <c r="BZ409" t="s">
        <v>13985</v>
      </c>
      <c r="CA409" t="s">
        <v>13985</v>
      </c>
      <c r="CB409" t="s">
        <v>13985</v>
      </c>
      <c r="CC409" t="s">
        <v>13985</v>
      </c>
      <c r="CD409" t="s">
        <v>13985</v>
      </c>
    </row>
    <row r="410" spans="1:82" hidden="1">
      <c r="A410" t="s">
        <v>13850</v>
      </c>
      <c r="B410" t="s">
        <v>67</v>
      </c>
      <c r="C410" t="s">
        <v>5092</v>
      </c>
      <c r="G410" t="s">
        <v>5093</v>
      </c>
      <c r="J410" t="s">
        <v>5094</v>
      </c>
      <c r="K410" t="s">
        <v>2047</v>
      </c>
      <c r="W410" t="s">
        <v>5095</v>
      </c>
      <c r="AA410" t="s">
        <v>5096</v>
      </c>
      <c r="AB410" t="s">
        <v>5097</v>
      </c>
      <c r="AN410" t="s">
        <v>2049</v>
      </c>
      <c r="AS410" s="1">
        <v>38384</v>
      </c>
      <c r="AT410">
        <v>2014</v>
      </c>
      <c r="AU410">
        <v>15</v>
      </c>
      <c r="BC410">
        <v>101</v>
      </c>
      <c r="BD410" t="s">
        <v>5098</v>
      </c>
      <c r="BK410" t="s">
        <v>5099</v>
      </c>
      <c r="BL410">
        <v>24498868</v>
      </c>
      <c r="BW410" t="s">
        <v>13428</v>
      </c>
      <c r="BX410" t="s">
        <v>13985</v>
      </c>
      <c r="BY410" t="s">
        <v>13985</v>
      </c>
      <c r="BZ410" t="s">
        <v>13985</v>
      </c>
      <c r="CA410" t="s">
        <v>13985</v>
      </c>
      <c r="CB410" t="s">
        <v>13985</v>
      </c>
      <c r="CC410" t="s">
        <v>13985</v>
      </c>
      <c r="CD410" t="s">
        <v>13985</v>
      </c>
    </row>
    <row r="411" spans="1:82" hidden="1">
      <c r="A411" t="s">
        <v>13850</v>
      </c>
      <c r="B411" t="s">
        <v>67</v>
      </c>
      <c r="C411" t="s">
        <v>967</v>
      </c>
      <c r="G411" t="s">
        <v>968</v>
      </c>
      <c r="J411" t="s">
        <v>969</v>
      </c>
      <c r="K411" t="s">
        <v>970</v>
      </c>
      <c r="W411" t="s">
        <v>971</v>
      </c>
      <c r="AN411" t="s">
        <v>972</v>
      </c>
      <c r="AO411" t="s">
        <v>973</v>
      </c>
      <c r="AT411">
        <v>2019</v>
      </c>
      <c r="AU411">
        <v>23</v>
      </c>
      <c r="AV411">
        <v>6</v>
      </c>
      <c r="BA411">
        <v>723</v>
      </c>
      <c r="BB411">
        <v>729</v>
      </c>
      <c r="BD411" t="s">
        <v>974</v>
      </c>
      <c r="BK411" t="s">
        <v>975</v>
      </c>
      <c r="BW411" t="s">
        <v>13428</v>
      </c>
    </row>
    <row r="412" spans="1:82" hidden="1">
      <c r="A412" t="s">
        <v>13784</v>
      </c>
      <c r="B412" t="s">
        <v>67</v>
      </c>
      <c r="C412" t="s">
        <v>13785</v>
      </c>
      <c r="J412" t="s">
        <v>969</v>
      </c>
      <c r="K412" t="s">
        <v>13786</v>
      </c>
      <c r="AG412">
        <v>0</v>
      </c>
      <c r="AH412">
        <v>0</v>
      </c>
      <c r="AN412" t="s">
        <v>972</v>
      </c>
      <c r="AT412">
        <v>2019</v>
      </c>
      <c r="AU412">
        <v>23</v>
      </c>
      <c r="AV412">
        <v>6</v>
      </c>
      <c r="BA412">
        <v>93</v>
      </c>
      <c r="BB412">
        <v>99</v>
      </c>
      <c r="BD412" t="s">
        <v>974</v>
      </c>
      <c r="BK412" t="s">
        <v>13787</v>
      </c>
      <c r="BT412" t="s">
        <v>13788</v>
      </c>
      <c r="BU412" t="s">
        <v>13789</v>
      </c>
      <c r="BV412" t="s">
        <v>13790</v>
      </c>
      <c r="BW412" t="s">
        <v>13428</v>
      </c>
    </row>
    <row r="413" spans="1:82" hidden="1">
      <c r="A413" t="s">
        <v>13850</v>
      </c>
      <c r="B413" t="s">
        <v>67</v>
      </c>
      <c r="C413" t="s">
        <v>6235</v>
      </c>
      <c r="G413" t="s">
        <v>6236</v>
      </c>
      <c r="J413" t="s">
        <v>6237</v>
      </c>
      <c r="K413" t="s">
        <v>442</v>
      </c>
      <c r="AB413" t="s">
        <v>6238</v>
      </c>
      <c r="AN413" t="s">
        <v>446</v>
      </c>
      <c r="AO413" t="s">
        <v>447</v>
      </c>
      <c r="AT413">
        <v>2012</v>
      </c>
      <c r="AU413">
        <v>29</v>
      </c>
      <c r="AV413">
        <v>3</v>
      </c>
      <c r="BA413">
        <v>371</v>
      </c>
      <c r="BB413">
        <v>372</v>
      </c>
      <c r="BD413" t="s">
        <v>6239</v>
      </c>
      <c r="BK413" t="s">
        <v>6240</v>
      </c>
      <c r="BL413">
        <v>22390250</v>
      </c>
      <c r="BW413" t="s">
        <v>13424</v>
      </c>
      <c r="BX413" t="s">
        <v>13425</v>
      </c>
      <c r="BY413" t="s">
        <v>13985</v>
      </c>
      <c r="BZ413" t="s">
        <v>13985</v>
      </c>
      <c r="CA413" t="s">
        <v>13985</v>
      </c>
      <c r="CB413" t="s">
        <v>13985</v>
      </c>
      <c r="CC413" t="s">
        <v>13985</v>
      </c>
      <c r="CD413" t="s">
        <v>13985</v>
      </c>
    </row>
    <row r="414" spans="1:82" hidden="1">
      <c r="A414" t="s">
        <v>13850</v>
      </c>
      <c r="B414" t="s">
        <v>67</v>
      </c>
      <c r="C414" t="s">
        <v>6141</v>
      </c>
      <c r="G414" t="s">
        <v>8681</v>
      </c>
      <c r="J414" t="s">
        <v>8682</v>
      </c>
      <c r="K414" t="s">
        <v>375</v>
      </c>
      <c r="W414" t="s">
        <v>8683</v>
      </c>
      <c r="AB414" t="s">
        <v>6145</v>
      </c>
      <c r="AN414" t="s">
        <v>377</v>
      </c>
      <c r="AS414" t="s">
        <v>352</v>
      </c>
      <c r="AT414">
        <v>2007</v>
      </c>
      <c r="AU414">
        <v>19</v>
      </c>
      <c r="AV414">
        <v>8</v>
      </c>
      <c r="BA414">
        <v>657</v>
      </c>
      <c r="BB414">
        <v>666</v>
      </c>
      <c r="BD414" t="s">
        <v>8684</v>
      </c>
      <c r="BK414" t="s">
        <v>8685</v>
      </c>
      <c r="BL414">
        <v>17620107</v>
      </c>
      <c r="BW414" t="s">
        <v>13424</v>
      </c>
      <c r="BX414" t="s">
        <v>13425</v>
      </c>
      <c r="BY414" t="s">
        <v>13985</v>
      </c>
      <c r="BZ414" t="s">
        <v>13985</v>
      </c>
      <c r="CA414" t="s">
        <v>13985</v>
      </c>
      <c r="CB414" t="s">
        <v>13985</v>
      </c>
      <c r="CC414" t="s">
        <v>13985</v>
      </c>
      <c r="CD414" t="s">
        <v>13985</v>
      </c>
    </row>
    <row r="415" spans="1:82" hidden="1">
      <c r="A415" t="s">
        <v>13850</v>
      </c>
      <c r="B415" t="s">
        <v>67</v>
      </c>
      <c r="C415" t="s">
        <v>6693</v>
      </c>
      <c r="G415" t="s">
        <v>6694</v>
      </c>
      <c r="J415" t="s">
        <v>6695</v>
      </c>
      <c r="K415" t="s">
        <v>4390</v>
      </c>
      <c r="W415" t="s">
        <v>6696</v>
      </c>
      <c r="AB415" t="s">
        <v>6697</v>
      </c>
      <c r="AN415" t="s">
        <v>4394</v>
      </c>
      <c r="AO415" t="s">
        <v>4395</v>
      </c>
      <c r="AS415" t="s">
        <v>730</v>
      </c>
      <c r="AT415">
        <v>2011</v>
      </c>
      <c r="AU415">
        <v>212</v>
      </c>
      <c r="AV415">
        <v>4</v>
      </c>
      <c r="BA415">
        <v>553</v>
      </c>
      <c r="BB415">
        <v>561</v>
      </c>
      <c r="BD415" t="s">
        <v>6698</v>
      </c>
      <c r="BK415" t="s">
        <v>6699</v>
      </c>
      <c r="BW415" t="s">
        <v>13428</v>
      </c>
      <c r="BX415" t="s">
        <v>13985</v>
      </c>
      <c r="BY415" t="s">
        <v>13985</v>
      </c>
      <c r="BZ415" t="s">
        <v>13985</v>
      </c>
      <c r="CA415" t="s">
        <v>13985</v>
      </c>
      <c r="CB415" t="s">
        <v>13985</v>
      </c>
      <c r="CC415" t="s">
        <v>13985</v>
      </c>
      <c r="CD415" t="s">
        <v>13985</v>
      </c>
    </row>
    <row r="416" spans="1:82" hidden="1">
      <c r="A416" t="s">
        <v>13850</v>
      </c>
      <c r="B416" t="s">
        <v>67</v>
      </c>
      <c r="C416" t="s">
        <v>1774</v>
      </c>
      <c r="G416" t="s">
        <v>1775</v>
      </c>
      <c r="J416" t="s">
        <v>1776</v>
      </c>
      <c r="K416" t="s">
        <v>1777</v>
      </c>
      <c r="W416" t="s">
        <v>1778</v>
      </c>
      <c r="AA416" t="s">
        <v>1779</v>
      </c>
      <c r="AB416" t="s">
        <v>1780</v>
      </c>
      <c r="AN416" t="s">
        <v>1781</v>
      </c>
      <c r="AO416" t="s">
        <v>1782</v>
      </c>
      <c r="AS416" t="s">
        <v>1023</v>
      </c>
      <c r="AT416">
        <v>2018</v>
      </c>
      <c r="AU416">
        <v>80</v>
      </c>
      <c r="AV416">
        <v>1</v>
      </c>
      <c r="BC416" t="s">
        <v>1783</v>
      </c>
      <c r="BD416" t="s">
        <v>1784</v>
      </c>
      <c r="BK416" t="s">
        <v>1785</v>
      </c>
      <c r="BW416" t="s">
        <v>13424</v>
      </c>
      <c r="BX416" t="s">
        <v>13426</v>
      </c>
      <c r="BY416" t="s">
        <v>13985</v>
      </c>
      <c r="BZ416" t="s">
        <v>13429</v>
      </c>
      <c r="CA416" t="s">
        <v>13985</v>
      </c>
      <c r="CB416" t="s">
        <v>13985</v>
      </c>
      <c r="CC416" t="s">
        <v>13985</v>
      </c>
      <c r="CD416" t="s">
        <v>13985</v>
      </c>
    </row>
    <row r="417" spans="1:82" hidden="1">
      <c r="A417" t="s">
        <v>13850</v>
      </c>
      <c r="B417" t="s">
        <v>67</v>
      </c>
      <c r="C417" t="s">
        <v>6376</v>
      </c>
      <c r="G417" t="s">
        <v>6377</v>
      </c>
      <c r="J417" t="s">
        <v>6378</v>
      </c>
      <c r="K417" t="s">
        <v>930</v>
      </c>
      <c r="W417" t="s">
        <v>6379</v>
      </c>
      <c r="AB417" t="s">
        <v>6380</v>
      </c>
      <c r="AN417" t="s">
        <v>932</v>
      </c>
      <c r="AO417" t="s">
        <v>933</v>
      </c>
      <c r="AS417" t="s">
        <v>154</v>
      </c>
      <c r="AT417">
        <v>2011</v>
      </c>
      <c r="AU417">
        <v>129</v>
      </c>
      <c r="AV417" s="2">
        <v>43497</v>
      </c>
      <c r="BA417">
        <v>78</v>
      </c>
      <c r="BB417">
        <v>81</v>
      </c>
      <c r="BD417" t="s">
        <v>6381</v>
      </c>
      <c r="BK417" t="s">
        <v>6382</v>
      </c>
      <c r="BL417">
        <v>22024367</v>
      </c>
      <c r="BW417" t="s">
        <v>13424</v>
      </c>
      <c r="BX417" t="s">
        <v>13425</v>
      </c>
      <c r="BY417" t="s">
        <v>13985</v>
      </c>
      <c r="BZ417" t="s">
        <v>13985</v>
      </c>
      <c r="CA417" t="s">
        <v>13985</v>
      </c>
      <c r="CB417" t="s">
        <v>13985</v>
      </c>
      <c r="CC417" t="s">
        <v>13985</v>
      </c>
      <c r="CD417" t="s">
        <v>13985</v>
      </c>
    </row>
    <row r="418" spans="1:82" hidden="1">
      <c r="A418" t="s">
        <v>13850</v>
      </c>
      <c r="B418" t="s">
        <v>67</v>
      </c>
      <c r="C418" t="s">
        <v>11016</v>
      </c>
      <c r="G418" t="s">
        <v>11016</v>
      </c>
      <c r="J418" t="s">
        <v>11017</v>
      </c>
      <c r="K418" t="s">
        <v>1993</v>
      </c>
      <c r="W418" t="s">
        <v>11018</v>
      </c>
      <c r="AA418" t="s">
        <v>10889</v>
      </c>
      <c r="AB418" t="s">
        <v>10890</v>
      </c>
      <c r="AN418" t="s">
        <v>1997</v>
      </c>
      <c r="AS418" t="s">
        <v>242</v>
      </c>
      <c r="AT418">
        <v>1999</v>
      </c>
      <c r="AU418">
        <v>42</v>
      </c>
      <c r="AV418">
        <v>2</v>
      </c>
      <c r="BA418">
        <v>147</v>
      </c>
      <c r="BB418">
        <v>162</v>
      </c>
      <c r="BD418" t="s">
        <v>11019</v>
      </c>
      <c r="BK418" t="s">
        <v>11020</v>
      </c>
      <c r="BL418">
        <v>10504208</v>
      </c>
      <c r="BW418" t="s">
        <v>13424</v>
      </c>
      <c r="BX418" t="s">
        <v>13426</v>
      </c>
      <c r="BY418" t="s">
        <v>13985</v>
      </c>
      <c r="BZ418" t="s">
        <v>13427</v>
      </c>
      <c r="CA418">
        <v>1</v>
      </c>
      <c r="CB418" t="s">
        <v>13985</v>
      </c>
      <c r="CC418" t="s">
        <v>13985</v>
      </c>
      <c r="CD418" t="s">
        <v>13985</v>
      </c>
    </row>
    <row r="419" spans="1:82" hidden="1">
      <c r="A419" t="s">
        <v>13850</v>
      </c>
      <c r="B419" t="s">
        <v>67</v>
      </c>
      <c r="C419" t="s">
        <v>2462</v>
      </c>
      <c r="G419" t="s">
        <v>2463</v>
      </c>
      <c r="J419" t="s">
        <v>2464</v>
      </c>
      <c r="K419" t="s">
        <v>2465</v>
      </c>
      <c r="W419" t="s">
        <v>2466</v>
      </c>
      <c r="AN419" t="s">
        <v>2467</v>
      </c>
      <c r="AO419" t="s">
        <v>2468</v>
      </c>
      <c r="AS419" s="1">
        <v>36982</v>
      </c>
      <c r="AT419">
        <v>2017</v>
      </c>
      <c r="AU419">
        <v>68</v>
      </c>
      <c r="AV419">
        <v>2</v>
      </c>
      <c r="BA419">
        <v>195</v>
      </c>
      <c r="BB419">
        <v>202</v>
      </c>
      <c r="BD419" t="s">
        <v>2469</v>
      </c>
      <c r="BK419" t="s">
        <v>2470</v>
      </c>
      <c r="BW419" t="s">
        <v>13428</v>
      </c>
      <c r="BX419" t="s">
        <v>13985</v>
      </c>
      <c r="BY419" t="s">
        <v>13985</v>
      </c>
      <c r="BZ419" t="s">
        <v>13985</v>
      </c>
      <c r="CA419" t="s">
        <v>13985</v>
      </c>
      <c r="CB419" t="s">
        <v>13985</v>
      </c>
      <c r="CC419" t="s">
        <v>13985</v>
      </c>
      <c r="CD419" t="s">
        <v>13985</v>
      </c>
    </row>
    <row r="420" spans="1:82" hidden="1">
      <c r="A420" t="s">
        <v>13850</v>
      </c>
      <c r="B420" t="s">
        <v>67</v>
      </c>
      <c r="C420" t="s">
        <v>12223</v>
      </c>
      <c r="G420" t="s">
        <v>12223</v>
      </c>
      <c r="J420" t="s">
        <v>12224</v>
      </c>
      <c r="K420" t="s">
        <v>6490</v>
      </c>
      <c r="W420" t="s">
        <v>12225</v>
      </c>
      <c r="AN420" t="s">
        <v>6492</v>
      </c>
      <c r="AS420" s="1">
        <v>11110</v>
      </c>
      <c r="AT420">
        <v>1995</v>
      </c>
      <c r="AU420">
        <v>306</v>
      </c>
      <c r="AV420">
        <v>3</v>
      </c>
      <c r="BA420">
        <v>199</v>
      </c>
      <c r="BB420">
        <v>211</v>
      </c>
      <c r="BD420" t="s">
        <v>12226</v>
      </c>
      <c r="BK420" t="s">
        <v>12227</v>
      </c>
      <c r="BW420" t="s">
        <v>13424</v>
      </c>
      <c r="BX420" t="s">
        <v>13426</v>
      </c>
      <c r="BY420" t="s">
        <v>13985</v>
      </c>
      <c r="BZ420" t="s">
        <v>13429</v>
      </c>
      <c r="CA420" t="s">
        <v>13985</v>
      </c>
      <c r="CB420" t="s">
        <v>13985</v>
      </c>
      <c r="CC420" t="s">
        <v>13985</v>
      </c>
      <c r="CD420" t="s">
        <v>13985</v>
      </c>
    </row>
    <row r="421" spans="1:82" hidden="1">
      <c r="A421" t="s">
        <v>13850</v>
      </c>
      <c r="B421" t="s">
        <v>67</v>
      </c>
      <c r="C421" t="s">
        <v>12145</v>
      </c>
      <c r="G421" t="s">
        <v>12145</v>
      </c>
      <c r="J421" t="s">
        <v>12146</v>
      </c>
      <c r="K421" t="s">
        <v>515</v>
      </c>
      <c r="W421" t="s">
        <v>12147</v>
      </c>
      <c r="AN421" t="s">
        <v>519</v>
      </c>
      <c r="AS421" t="s">
        <v>154</v>
      </c>
      <c r="AT421">
        <v>1995</v>
      </c>
      <c r="AU421">
        <v>15</v>
      </c>
      <c r="AV421">
        <v>11</v>
      </c>
      <c r="BA421">
        <v>697</v>
      </c>
      <c r="BB421">
        <v>704</v>
      </c>
      <c r="BD421" t="s">
        <v>12148</v>
      </c>
      <c r="BK421" t="s">
        <v>12149</v>
      </c>
      <c r="BL421">
        <v>14965987</v>
      </c>
      <c r="BW421" t="s">
        <v>13428</v>
      </c>
      <c r="BX421" t="s">
        <v>13985</v>
      </c>
      <c r="BY421" t="s">
        <v>13985</v>
      </c>
      <c r="BZ421" t="s">
        <v>13985</v>
      </c>
      <c r="CA421" t="s">
        <v>13985</v>
      </c>
      <c r="CB421" t="s">
        <v>13985</v>
      </c>
      <c r="CC421" t="s">
        <v>13985</v>
      </c>
      <c r="CD421" t="s">
        <v>13985</v>
      </c>
    </row>
    <row r="422" spans="1:82" hidden="1">
      <c r="A422" t="s">
        <v>13850</v>
      </c>
      <c r="B422" t="s">
        <v>67</v>
      </c>
      <c r="C422" t="s">
        <v>12440</v>
      </c>
      <c r="G422" t="s">
        <v>12440</v>
      </c>
      <c r="J422" t="s">
        <v>12671</v>
      </c>
      <c r="K422" t="s">
        <v>2286</v>
      </c>
      <c r="W422" t="s">
        <v>12672</v>
      </c>
      <c r="AN422" t="s">
        <v>2290</v>
      </c>
      <c r="AS422" t="s">
        <v>297</v>
      </c>
      <c r="AT422">
        <v>1993</v>
      </c>
      <c r="AU422">
        <v>89</v>
      </c>
      <c r="AV422">
        <v>1</v>
      </c>
      <c r="BA422">
        <v>187</v>
      </c>
      <c r="BB422">
        <v>191</v>
      </c>
      <c r="BD422" t="s">
        <v>12673</v>
      </c>
      <c r="BK422" t="s">
        <v>12674</v>
      </c>
      <c r="BW422" t="s">
        <v>13428</v>
      </c>
      <c r="BX422" t="s">
        <v>13985</v>
      </c>
      <c r="BY422" t="s">
        <v>13985</v>
      </c>
      <c r="BZ422" t="s">
        <v>13985</v>
      </c>
      <c r="CA422" t="s">
        <v>13985</v>
      </c>
      <c r="CB422" t="s">
        <v>13985</v>
      </c>
      <c r="CC422" t="s">
        <v>13985</v>
      </c>
      <c r="CD422" t="s">
        <v>13985</v>
      </c>
    </row>
    <row r="423" spans="1:82" hidden="1">
      <c r="A423" t="s">
        <v>13850</v>
      </c>
      <c r="B423" t="s">
        <v>67</v>
      </c>
      <c r="C423" t="s">
        <v>3670</v>
      </c>
      <c r="G423" t="s">
        <v>3771</v>
      </c>
      <c r="J423" t="s">
        <v>3772</v>
      </c>
      <c r="K423" t="s">
        <v>280</v>
      </c>
      <c r="W423" t="s">
        <v>3773</v>
      </c>
      <c r="AA423" t="s">
        <v>3774</v>
      </c>
      <c r="AB423" t="s">
        <v>3775</v>
      </c>
      <c r="AN423" t="s">
        <v>284</v>
      </c>
      <c r="AS423" s="1">
        <v>45170</v>
      </c>
      <c r="AT423">
        <v>2015</v>
      </c>
      <c r="AU423">
        <v>10</v>
      </c>
      <c r="AV423">
        <v>9</v>
      </c>
      <c r="BC423" t="s">
        <v>3776</v>
      </c>
      <c r="BD423" t="s">
        <v>3777</v>
      </c>
      <c r="BK423" t="s">
        <v>3778</v>
      </c>
      <c r="BL423">
        <v>26398836</v>
      </c>
      <c r="BW423" t="s">
        <v>13424</v>
      </c>
      <c r="BX423" t="s">
        <v>13426</v>
      </c>
      <c r="BY423" t="s">
        <v>13985</v>
      </c>
      <c r="BZ423" t="s">
        <v>13427</v>
      </c>
      <c r="CA423" t="s">
        <v>13985</v>
      </c>
      <c r="CB423">
        <v>2</v>
      </c>
      <c r="CC423" t="s">
        <v>13985</v>
      </c>
      <c r="CD423" t="s">
        <v>13985</v>
      </c>
    </row>
    <row r="424" spans="1:82" hidden="1">
      <c r="A424" t="s">
        <v>13850</v>
      </c>
      <c r="B424" t="s">
        <v>67</v>
      </c>
      <c r="C424" t="s">
        <v>3670</v>
      </c>
      <c r="G424" t="s">
        <v>3671</v>
      </c>
      <c r="J424" t="s">
        <v>3672</v>
      </c>
      <c r="K424" t="s">
        <v>3673</v>
      </c>
      <c r="W424" t="s">
        <v>3674</v>
      </c>
      <c r="AA424" t="s">
        <v>3675</v>
      </c>
      <c r="AB424" t="s">
        <v>3676</v>
      </c>
      <c r="AN424" t="s">
        <v>284</v>
      </c>
      <c r="AS424" s="1">
        <v>39022</v>
      </c>
      <c r="AT424">
        <v>2015</v>
      </c>
      <c r="AU424">
        <v>10</v>
      </c>
      <c r="AV424">
        <v>11</v>
      </c>
      <c r="BC424" t="s">
        <v>3677</v>
      </c>
      <c r="BD424" t="s">
        <v>3678</v>
      </c>
      <c r="BK424" t="s">
        <v>3679</v>
      </c>
      <c r="BW424" t="s">
        <v>13424</v>
      </c>
      <c r="BX424" t="s">
        <v>13426</v>
      </c>
      <c r="BY424" t="s">
        <v>13985</v>
      </c>
      <c r="BZ424" t="s">
        <v>13427</v>
      </c>
      <c r="CA424" t="s">
        <v>13985</v>
      </c>
      <c r="CB424">
        <v>2</v>
      </c>
      <c r="CC424" t="s">
        <v>13985</v>
      </c>
      <c r="CD424" t="s">
        <v>13985</v>
      </c>
    </row>
    <row r="425" spans="1:82" hidden="1">
      <c r="A425" t="s">
        <v>13850</v>
      </c>
      <c r="B425" t="s">
        <v>67</v>
      </c>
      <c r="C425" t="s">
        <v>2883</v>
      </c>
      <c r="G425" t="s">
        <v>2884</v>
      </c>
      <c r="J425" t="s">
        <v>2885</v>
      </c>
      <c r="K425" t="s">
        <v>160</v>
      </c>
      <c r="W425" t="s">
        <v>2886</v>
      </c>
      <c r="AB425" t="s">
        <v>2887</v>
      </c>
      <c r="AN425" t="s">
        <v>162</v>
      </c>
      <c r="AO425" t="s">
        <v>163</v>
      </c>
      <c r="AS425" t="s">
        <v>84</v>
      </c>
      <c r="AT425">
        <v>2016</v>
      </c>
      <c r="AU425">
        <v>41</v>
      </c>
      <c r="AV425">
        <v>4</v>
      </c>
      <c r="BA425">
        <v>378</v>
      </c>
      <c r="BB425">
        <v>389</v>
      </c>
      <c r="BD425" t="s">
        <v>2888</v>
      </c>
      <c r="BK425" t="s">
        <v>2889</v>
      </c>
      <c r="BL425">
        <v>27867253</v>
      </c>
      <c r="BW425" t="s">
        <v>13424</v>
      </c>
      <c r="BX425" t="s">
        <v>13426</v>
      </c>
      <c r="BY425" t="s">
        <v>13985</v>
      </c>
      <c r="BZ425" t="s">
        <v>13427</v>
      </c>
      <c r="CA425">
        <v>1</v>
      </c>
      <c r="CB425" t="s">
        <v>13985</v>
      </c>
      <c r="CC425" t="s">
        <v>13985</v>
      </c>
      <c r="CD425" t="s">
        <v>13985</v>
      </c>
    </row>
    <row r="426" spans="1:82" hidden="1">
      <c r="A426" t="s">
        <v>13850</v>
      </c>
      <c r="B426" t="s">
        <v>67</v>
      </c>
      <c r="C426" t="s">
        <v>11322</v>
      </c>
      <c r="G426" t="s">
        <v>11322</v>
      </c>
      <c r="J426" t="s">
        <v>11323</v>
      </c>
      <c r="K426" t="s">
        <v>258</v>
      </c>
      <c r="W426" t="s">
        <v>11324</v>
      </c>
      <c r="AN426" t="s">
        <v>261</v>
      </c>
      <c r="AS426" t="s">
        <v>242</v>
      </c>
      <c r="AT426">
        <v>1998</v>
      </c>
      <c r="AU426">
        <v>13</v>
      </c>
      <c r="AV426">
        <v>5</v>
      </c>
      <c r="BA426">
        <v>393</v>
      </c>
      <c r="BB426">
        <v>402</v>
      </c>
      <c r="BD426" t="s">
        <v>11325</v>
      </c>
      <c r="BK426" t="s">
        <v>11326</v>
      </c>
      <c r="BL426">
        <v>9783230</v>
      </c>
      <c r="BW426" t="s">
        <v>13424</v>
      </c>
      <c r="BX426" t="s">
        <v>13425</v>
      </c>
      <c r="BY426" t="s">
        <v>13985</v>
      </c>
      <c r="BZ426" t="s">
        <v>13985</v>
      </c>
      <c r="CA426" t="s">
        <v>13985</v>
      </c>
      <c r="CB426" t="s">
        <v>13985</v>
      </c>
      <c r="CC426" t="s">
        <v>13985</v>
      </c>
      <c r="CD426" t="s">
        <v>13985</v>
      </c>
    </row>
    <row r="427" spans="1:82" hidden="1">
      <c r="A427" t="s">
        <v>13850</v>
      </c>
      <c r="B427" t="s">
        <v>67</v>
      </c>
      <c r="C427" t="s">
        <v>8846</v>
      </c>
      <c r="G427" t="s">
        <v>8847</v>
      </c>
      <c r="J427" t="s">
        <v>8848</v>
      </c>
      <c r="K427" t="s">
        <v>1475</v>
      </c>
      <c r="W427" t="s">
        <v>8849</v>
      </c>
      <c r="AN427" t="s">
        <v>1477</v>
      </c>
      <c r="AS427" s="1">
        <v>43862</v>
      </c>
      <c r="AT427">
        <v>2007</v>
      </c>
      <c r="AU427">
        <v>101</v>
      </c>
      <c r="AV427">
        <v>1</v>
      </c>
      <c r="BA427">
        <v>72</v>
      </c>
      <c r="BB427">
        <v>79</v>
      </c>
      <c r="BD427" t="s">
        <v>8850</v>
      </c>
      <c r="BK427" t="s">
        <v>8851</v>
      </c>
      <c r="BW427" t="s">
        <v>13428</v>
      </c>
      <c r="BX427" t="s">
        <v>13985</v>
      </c>
      <c r="BY427" t="s">
        <v>13985</v>
      </c>
      <c r="BZ427" t="s">
        <v>13985</v>
      </c>
      <c r="CA427" t="s">
        <v>13985</v>
      </c>
      <c r="CB427" t="s">
        <v>13985</v>
      </c>
      <c r="CC427" t="s">
        <v>13985</v>
      </c>
      <c r="CD427" t="s">
        <v>13985</v>
      </c>
    </row>
    <row r="428" spans="1:82" hidden="1">
      <c r="A428" t="s">
        <v>13850</v>
      </c>
      <c r="B428" t="s">
        <v>67</v>
      </c>
      <c r="C428" t="s">
        <v>11136</v>
      </c>
      <c r="G428" t="s">
        <v>11136</v>
      </c>
      <c r="J428" t="s">
        <v>11137</v>
      </c>
      <c r="K428" t="s">
        <v>11138</v>
      </c>
      <c r="W428" t="s">
        <v>11139</v>
      </c>
      <c r="AA428" t="s">
        <v>11140</v>
      </c>
      <c r="AN428" t="s">
        <v>11141</v>
      </c>
      <c r="AS428" t="s">
        <v>521</v>
      </c>
      <c r="AT428">
        <v>1999</v>
      </c>
      <c r="AU428">
        <v>22</v>
      </c>
      <c r="AV428">
        <v>2</v>
      </c>
      <c r="BA428">
        <v>229</v>
      </c>
      <c r="BB428">
        <v>232</v>
      </c>
      <c r="BD428" t="s">
        <v>11142</v>
      </c>
      <c r="BK428" t="s">
        <v>11143</v>
      </c>
      <c r="BW428" t="s">
        <v>13428</v>
      </c>
      <c r="BX428" t="s">
        <v>13985</v>
      </c>
      <c r="BY428" t="s">
        <v>13985</v>
      </c>
      <c r="BZ428" t="s">
        <v>13985</v>
      </c>
      <c r="CA428" t="s">
        <v>13985</v>
      </c>
      <c r="CB428" t="s">
        <v>13985</v>
      </c>
      <c r="CC428" t="s">
        <v>13985</v>
      </c>
      <c r="CD428" t="s">
        <v>13985</v>
      </c>
    </row>
    <row r="429" spans="1:82" hidden="1">
      <c r="A429" t="s">
        <v>13850</v>
      </c>
      <c r="B429" t="s">
        <v>67</v>
      </c>
      <c r="C429" t="s">
        <v>8934</v>
      </c>
      <c r="G429" t="s">
        <v>8935</v>
      </c>
      <c r="J429" t="s">
        <v>8936</v>
      </c>
      <c r="K429" t="s">
        <v>8937</v>
      </c>
      <c r="P429" t="s">
        <v>8938</v>
      </c>
      <c r="Q429" t="s">
        <v>8939</v>
      </c>
      <c r="R429" t="s">
        <v>6154</v>
      </c>
      <c r="S429" t="s">
        <v>8940</v>
      </c>
      <c r="W429" t="s">
        <v>8941</v>
      </c>
      <c r="AN429" t="s">
        <v>8942</v>
      </c>
      <c r="AO429" t="s">
        <v>8943</v>
      </c>
      <c r="AS429" t="s">
        <v>84</v>
      </c>
      <c r="AT429">
        <v>2006</v>
      </c>
      <c r="AU429">
        <v>56</v>
      </c>
      <c r="AV429">
        <v>4</v>
      </c>
      <c r="BA429">
        <v>475</v>
      </c>
      <c r="BB429">
        <v>486</v>
      </c>
      <c r="BD429" t="s">
        <v>8944</v>
      </c>
      <c r="BK429" t="s">
        <v>8945</v>
      </c>
      <c r="BW429" t="s">
        <v>13424</v>
      </c>
      <c r="BX429" t="s">
        <v>13425</v>
      </c>
      <c r="BY429" t="s">
        <v>13985</v>
      </c>
      <c r="BZ429" t="s">
        <v>13985</v>
      </c>
      <c r="CA429" t="s">
        <v>13985</v>
      </c>
      <c r="CB429" t="s">
        <v>13985</v>
      </c>
      <c r="CC429" t="s">
        <v>13985</v>
      </c>
      <c r="CD429" t="s">
        <v>13985</v>
      </c>
    </row>
    <row r="430" spans="1:82" hidden="1">
      <c r="A430" t="s">
        <v>13850</v>
      </c>
      <c r="B430" t="s">
        <v>67</v>
      </c>
      <c r="C430" t="s">
        <v>3455</v>
      </c>
      <c r="G430" t="s">
        <v>3457</v>
      </c>
      <c r="J430" t="s">
        <v>7157</v>
      </c>
      <c r="K430" t="s">
        <v>4022</v>
      </c>
      <c r="W430" t="s">
        <v>7158</v>
      </c>
      <c r="AN430" t="s">
        <v>4024</v>
      </c>
      <c r="AO430" t="s">
        <v>7159</v>
      </c>
      <c r="AS430" t="s">
        <v>472</v>
      </c>
      <c r="AT430">
        <v>2010</v>
      </c>
      <c r="AU430">
        <v>85</v>
      </c>
      <c r="AV430">
        <v>4</v>
      </c>
      <c r="BA430">
        <v>341</v>
      </c>
      <c r="BB430">
        <v>349</v>
      </c>
      <c r="BD430" t="s">
        <v>7160</v>
      </c>
      <c r="BK430" t="s">
        <v>7161</v>
      </c>
      <c r="BW430" t="s">
        <v>13428</v>
      </c>
      <c r="BX430" t="s">
        <v>13985</v>
      </c>
      <c r="BY430" t="s">
        <v>13985</v>
      </c>
      <c r="BZ430" t="s">
        <v>13985</v>
      </c>
      <c r="CA430" t="s">
        <v>13985</v>
      </c>
      <c r="CB430" t="s">
        <v>13985</v>
      </c>
      <c r="CC430" t="s">
        <v>13985</v>
      </c>
      <c r="CD430" t="s">
        <v>13985</v>
      </c>
    </row>
    <row r="431" spans="1:82" hidden="1">
      <c r="A431" t="s">
        <v>13850</v>
      </c>
      <c r="B431" t="s">
        <v>67</v>
      </c>
      <c r="C431" t="s">
        <v>9194</v>
      </c>
      <c r="G431" t="s">
        <v>9194</v>
      </c>
      <c r="J431" t="s">
        <v>9195</v>
      </c>
      <c r="K431" t="s">
        <v>9196</v>
      </c>
      <c r="W431" t="s">
        <v>9197</v>
      </c>
      <c r="AA431" t="s">
        <v>9198</v>
      </c>
      <c r="AB431" t="s">
        <v>9199</v>
      </c>
      <c r="AN431" t="s">
        <v>9200</v>
      </c>
      <c r="AS431" t="s">
        <v>815</v>
      </c>
      <c r="AT431">
        <v>2006</v>
      </c>
      <c r="AU431">
        <v>138</v>
      </c>
      <c r="AV431">
        <v>2</v>
      </c>
      <c r="BA431">
        <v>73</v>
      </c>
      <c r="BB431">
        <v>93</v>
      </c>
      <c r="BD431" t="s">
        <v>9201</v>
      </c>
      <c r="BK431" t="s">
        <v>9202</v>
      </c>
      <c r="BW431" t="s">
        <v>13428</v>
      </c>
      <c r="BX431" t="s">
        <v>13985</v>
      </c>
      <c r="BY431" t="s">
        <v>13985</v>
      </c>
      <c r="BZ431" t="s">
        <v>13985</v>
      </c>
      <c r="CA431" t="s">
        <v>13985</v>
      </c>
      <c r="CB431" t="s">
        <v>13985</v>
      </c>
      <c r="CC431" t="s">
        <v>13985</v>
      </c>
      <c r="CD431" t="s">
        <v>13985</v>
      </c>
    </row>
    <row r="432" spans="1:82" hidden="1">
      <c r="A432" t="s">
        <v>13477</v>
      </c>
      <c r="B432" t="s">
        <v>67</v>
      </c>
      <c r="C432" t="s">
        <v>13533</v>
      </c>
      <c r="J432" t="s">
        <v>13534</v>
      </c>
      <c r="K432" t="s">
        <v>13535</v>
      </c>
      <c r="AB432" t="s">
        <v>13536</v>
      </c>
      <c r="AN432" t="s">
        <v>13537</v>
      </c>
      <c r="AS432">
        <v>6</v>
      </c>
      <c r="AT432">
        <v>2016</v>
      </c>
      <c r="AU432">
        <v>64</v>
      </c>
      <c r="AV432">
        <v>2</v>
      </c>
      <c r="BA432">
        <v>885</v>
      </c>
      <c r="BB432">
        <v>896</v>
      </c>
      <c r="BD432" t="s">
        <v>13538</v>
      </c>
      <c r="BK432" t="s">
        <v>13539</v>
      </c>
      <c r="BM432" t="s">
        <v>13483</v>
      </c>
      <c r="BW432" t="s">
        <v>13428</v>
      </c>
    </row>
    <row r="433" spans="1:82" hidden="1">
      <c r="A433" t="s">
        <v>13850</v>
      </c>
      <c r="B433" t="s">
        <v>67</v>
      </c>
      <c r="C433" t="s">
        <v>2995</v>
      </c>
      <c r="G433" t="s">
        <v>2996</v>
      </c>
      <c r="J433" t="s">
        <v>2997</v>
      </c>
      <c r="K433" t="s">
        <v>2998</v>
      </c>
      <c r="W433" t="s">
        <v>2999</v>
      </c>
      <c r="AB433" t="s">
        <v>3000</v>
      </c>
      <c r="AN433" t="s">
        <v>3001</v>
      </c>
      <c r="AO433" t="s">
        <v>3002</v>
      </c>
      <c r="AS433" s="1">
        <v>42248</v>
      </c>
      <c r="AT433">
        <v>2016</v>
      </c>
      <c r="AU433">
        <v>236</v>
      </c>
      <c r="BA433">
        <v>17</v>
      </c>
      <c r="BB433">
        <v>23</v>
      </c>
      <c r="BD433" t="s">
        <v>3003</v>
      </c>
      <c r="BK433" t="s">
        <v>3004</v>
      </c>
      <c r="BL433">
        <v>27374492</v>
      </c>
      <c r="BW433" t="s">
        <v>13424</v>
      </c>
      <c r="BX433" t="s">
        <v>13425</v>
      </c>
      <c r="BY433" t="s">
        <v>13985</v>
      </c>
      <c r="BZ433" t="s">
        <v>13985</v>
      </c>
      <c r="CA433" t="s">
        <v>13985</v>
      </c>
      <c r="CB433" t="s">
        <v>13985</v>
      </c>
      <c r="CC433" t="s">
        <v>13985</v>
      </c>
      <c r="CD433" t="s">
        <v>13985</v>
      </c>
    </row>
    <row r="434" spans="1:82" hidden="1">
      <c r="A434" t="s">
        <v>13850</v>
      </c>
      <c r="B434" t="s">
        <v>67</v>
      </c>
      <c r="C434" t="s">
        <v>7695</v>
      </c>
      <c r="G434" t="s">
        <v>7696</v>
      </c>
      <c r="J434" t="s">
        <v>7697</v>
      </c>
      <c r="K434" t="s">
        <v>303</v>
      </c>
      <c r="W434" t="s">
        <v>7698</v>
      </c>
      <c r="AN434" t="s">
        <v>305</v>
      </c>
      <c r="AO434" t="s">
        <v>306</v>
      </c>
      <c r="AS434" t="s">
        <v>1488</v>
      </c>
      <c r="AT434">
        <v>2009</v>
      </c>
      <c r="AU434">
        <v>49</v>
      </c>
      <c r="AV434">
        <v>3</v>
      </c>
      <c r="BA434">
        <v>1109</v>
      </c>
      <c r="BB434">
        <v>1115</v>
      </c>
      <c r="BD434" t="s">
        <v>7699</v>
      </c>
      <c r="BK434" t="s">
        <v>7700</v>
      </c>
      <c r="BW434" t="s">
        <v>13428</v>
      </c>
      <c r="BX434" t="s">
        <v>13985</v>
      </c>
      <c r="BY434" t="s">
        <v>13985</v>
      </c>
      <c r="BZ434" t="s">
        <v>13985</v>
      </c>
      <c r="CA434" t="s">
        <v>13985</v>
      </c>
      <c r="CB434" t="s">
        <v>13985</v>
      </c>
      <c r="CC434" t="s">
        <v>13985</v>
      </c>
      <c r="CD434" t="s">
        <v>13985</v>
      </c>
    </row>
    <row r="435" spans="1:82" hidden="1">
      <c r="A435" t="s">
        <v>13759</v>
      </c>
      <c r="B435" t="s">
        <v>67</v>
      </c>
      <c r="C435" t="s">
        <v>13773</v>
      </c>
      <c r="J435" t="s">
        <v>13774</v>
      </c>
      <c r="K435" t="s">
        <v>13775</v>
      </c>
      <c r="AN435" t="s">
        <v>13776</v>
      </c>
      <c r="AT435">
        <v>2013</v>
      </c>
      <c r="AU435">
        <v>58</v>
      </c>
      <c r="AV435">
        <v>1</v>
      </c>
      <c r="BA435">
        <v>57</v>
      </c>
      <c r="BB435">
        <v>66</v>
      </c>
      <c r="BD435" t="s">
        <v>13777</v>
      </c>
      <c r="BK435" t="s">
        <v>13778</v>
      </c>
      <c r="BR435" t="s">
        <v>13779</v>
      </c>
      <c r="BS435" t="s">
        <v>13780</v>
      </c>
      <c r="BW435" t="s">
        <v>13428</v>
      </c>
    </row>
    <row r="436" spans="1:82" hidden="1">
      <c r="A436" t="s">
        <v>13850</v>
      </c>
      <c r="B436" t="s">
        <v>67</v>
      </c>
      <c r="C436" t="s">
        <v>13251</v>
      </c>
      <c r="G436" t="s">
        <v>13252</v>
      </c>
      <c r="J436" t="s">
        <v>13253</v>
      </c>
      <c r="K436" t="s">
        <v>753</v>
      </c>
      <c r="W436" t="s">
        <v>13254</v>
      </c>
      <c r="AN436" t="s">
        <v>760</v>
      </c>
      <c r="AO436" t="s">
        <v>761</v>
      </c>
      <c r="AS436" t="s">
        <v>352</v>
      </c>
      <c r="AT436">
        <v>1989</v>
      </c>
      <c r="AU436">
        <v>1</v>
      </c>
      <c r="AV436">
        <v>2</v>
      </c>
      <c r="BA436">
        <v>171</v>
      </c>
      <c r="BB436">
        <v>181</v>
      </c>
      <c r="BD436" t="s">
        <v>13255</v>
      </c>
      <c r="BK436" t="s">
        <v>13256</v>
      </c>
      <c r="BW436" t="s">
        <v>13428</v>
      </c>
      <c r="BX436" t="s">
        <v>13985</v>
      </c>
      <c r="BY436" t="s">
        <v>13985</v>
      </c>
      <c r="BZ436" t="s">
        <v>13985</v>
      </c>
      <c r="CA436" t="s">
        <v>13985</v>
      </c>
      <c r="CB436" t="s">
        <v>13985</v>
      </c>
      <c r="CC436" t="s">
        <v>13985</v>
      </c>
      <c r="CD436" t="s">
        <v>13985</v>
      </c>
    </row>
    <row r="437" spans="1:82" hidden="1">
      <c r="A437" t="s">
        <v>13850</v>
      </c>
      <c r="B437" t="s">
        <v>67</v>
      </c>
      <c r="C437" t="s">
        <v>632</v>
      </c>
      <c r="G437" t="s">
        <v>633</v>
      </c>
      <c r="J437" t="s">
        <v>634</v>
      </c>
      <c r="K437" t="s">
        <v>635</v>
      </c>
      <c r="W437" t="s">
        <v>636</v>
      </c>
      <c r="AN437" t="s">
        <v>637</v>
      </c>
      <c r="AO437" t="s">
        <v>638</v>
      </c>
      <c r="AS437" t="s">
        <v>629</v>
      </c>
      <c r="AT437">
        <v>2019</v>
      </c>
      <c r="AU437">
        <v>12</v>
      </c>
      <c r="AV437">
        <v>3</v>
      </c>
      <c r="BA437">
        <v>220</v>
      </c>
      <c r="BB437">
        <v>230</v>
      </c>
      <c r="BD437" t="s">
        <v>639</v>
      </c>
      <c r="BK437" t="s">
        <v>640</v>
      </c>
      <c r="BW437" t="s">
        <v>13424</v>
      </c>
      <c r="BX437" t="s">
        <v>13425</v>
      </c>
    </row>
    <row r="438" spans="1:82" hidden="1">
      <c r="A438" t="s">
        <v>13850</v>
      </c>
      <c r="B438" t="s">
        <v>67</v>
      </c>
      <c r="C438" t="s">
        <v>12319</v>
      </c>
      <c r="G438" t="s">
        <v>12319</v>
      </c>
      <c r="J438" t="s">
        <v>12320</v>
      </c>
      <c r="K438" t="s">
        <v>12321</v>
      </c>
      <c r="W438" t="s">
        <v>12322</v>
      </c>
      <c r="AN438" t="s">
        <v>12323</v>
      </c>
      <c r="AT438">
        <v>1995</v>
      </c>
      <c r="AU438">
        <v>15</v>
      </c>
      <c r="AV438" s="2">
        <v>43558</v>
      </c>
      <c r="BA438">
        <v>221</v>
      </c>
      <c r="BB438">
        <v>231</v>
      </c>
      <c r="BD438" t="s">
        <v>12324</v>
      </c>
      <c r="BK438" t="s">
        <v>12325</v>
      </c>
      <c r="BW438" t="s">
        <v>13424</v>
      </c>
      <c r="BX438" t="s">
        <v>13426</v>
      </c>
      <c r="BY438" t="s">
        <v>13985</v>
      </c>
      <c r="BZ438" t="s">
        <v>13427</v>
      </c>
      <c r="CA438" t="s">
        <v>13985</v>
      </c>
      <c r="CB438">
        <v>3</v>
      </c>
      <c r="CC438" t="s">
        <v>13985</v>
      </c>
      <c r="CD438" t="s">
        <v>13985</v>
      </c>
    </row>
    <row r="439" spans="1:82" hidden="1">
      <c r="A439" t="s">
        <v>13850</v>
      </c>
      <c r="B439" t="s">
        <v>67</v>
      </c>
      <c r="C439" t="s">
        <v>10472</v>
      </c>
      <c r="G439" t="s">
        <v>10472</v>
      </c>
      <c r="J439" t="s">
        <v>10473</v>
      </c>
      <c r="K439" t="s">
        <v>3484</v>
      </c>
      <c r="P439" t="s">
        <v>10474</v>
      </c>
      <c r="Q439" t="s">
        <v>10475</v>
      </c>
      <c r="R439" t="s">
        <v>10476</v>
      </c>
      <c r="T439" t="s">
        <v>10477</v>
      </c>
      <c r="W439" t="s">
        <v>10478</v>
      </c>
      <c r="AN439" t="s">
        <v>9979</v>
      </c>
      <c r="AT439">
        <v>2002</v>
      </c>
      <c r="AU439">
        <v>99</v>
      </c>
      <c r="AV439">
        <v>2</v>
      </c>
      <c r="BA439">
        <v>143</v>
      </c>
      <c r="BB439">
        <v>154</v>
      </c>
      <c r="BD439" t="s">
        <v>10479</v>
      </c>
      <c r="BK439" t="s">
        <v>10480</v>
      </c>
      <c r="BW439" t="s">
        <v>13429</v>
      </c>
      <c r="BX439" t="s">
        <v>13985</v>
      </c>
      <c r="BY439" t="s">
        <v>13985</v>
      </c>
      <c r="BZ439" t="s">
        <v>13427</v>
      </c>
      <c r="CA439">
        <v>0</v>
      </c>
      <c r="CB439" t="s">
        <v>13985</v>
      </c>
      <c r="CC439" t="s">
        <v>13985</v>
      </c>
      <c r="CD439" t="s">
        <v>13985</v>
      </c>
    </row>
    <row r="440" spans="1:82" hidden="1">
      <c r="A440" t="s">
        <v>13850</v>
      </c>
      <c r="B440" t="s">
        <v>67</v>
      </c>
      <c r="C440" t="s">
        <v>1905</v>
      </c>
      <c r="G440" t="s">
        <v>1906</v>
      </c>
      <c r="J440" t="s">
        <v>1907</v>
      </c>
      <c r="K440" t="s">
        <v>1908</v>
      </c>
      <c r="W440" t="s">
        <v>1909</v>
      </c>
      <c r="AN440" t="s">
        <v>1910</v>
      </c>
      <c r="AO440" t="s">
        <v>1911</v>
      </c>
      <c r="AS440" t="s">
        <v>84</v>
      </c>
      <c r="AT440">
        <v>2017</v>
      </c>
      <c r="AU440">
        <v>35</v>
      </c>
      <c r="AV440">
        <v>6</v>
      </c>
      <c r="BA440">
        <v>633</v>
      </c>
      <c r="BB440">
        <v>643</v>
      </c>
      <c r="BD440" t="s">
        <v>1912</v>
      </c>
      <c r="BK440" t="s">
        <v>1913</v>
      </c>
      <c r="BW440" t="s">
        <v>13428</v>
      </c>
      <c r="BX440" t="s">
        <v>13985</v>
      </c>
      <c r="BY440" t="s">
        <v>13985</v>
      </c>
      <c r="BZ440" t="s">
        <v>13985</v>
      </c>
      <c r="CA440" t="s">
        <v>13985</v>
      </c>
      <c r="CB440" t="s">
        <v>13985</v>
      </c>
      <c r="CC440" t="s">
        <v>13985</v>
      </c>
      <c r="CD440" t="s">
        <v>13985</v>
      </c>
    </row>
    <row r="441" spans="1:82" hidden="1">
      <c r="A441" t="s">
        <v>13850</v>
      </c>
      <c r="B441" t="s">
        <v>67</v>
      </c>
      <c r="C441" t="s">
        <v>10553</v>
      </c>
      <c r="G441" t="s">
        <v>10553</v>
      </c>
      <c r="J441" t="s">
        <v>10554</v>
      </c>
      <c r="K441" t="s">
        <v>515</v>
      </c>
      <c r="W441" t="s">
        <v>10555</v>
      </c>
      <c r="AA441" t="s">
        <v>10556</v>
      </c>
      <c r="AB441" t="s">
        <v>10557</v>
      </c>
      <c r="AN441" t="s">
        <v>519</v>
      </c>
      <c r="AS441" t="s">
        <v>154</v>
      </c>
      <c r="AT441">
        <v>2001</v>
      </c>
      <c r="AU441">
        <v>21</v>
      </c>
      <c r="AV441">
        <v>17</v>
      </c>
      <c r="BA441">
        <v>1289</v>
      </c>
      <c r="BB441">
        <v>1297</v>
      </c>
      <c r="BD441" t="s">
        <v>10558</v>
      </c>
      <c r="BK441" t="s">
        <v>10559</v>
      </c>
      <c r="BL441">
        <v>11696416</v>
      </c>
      <c r="BW441" t="s">
        <v>13428</v>
      </c>
      <c r="BX441" t="s">
        <v>13985</v>
      </c>
      <c r="BY441" t="s">
        <v>13985</v>
      </c>
      <c r="BZ441" t="s">
        <v>13985</v>
      </c>
      <c r="CA441" t="s">
        <v>13985</v>
      </c>
      <c r="CB441" t="s">
        <v>13985</v>
      </c>
      <c r="CC441" t="s">
        <v>13985</v>
      </c>
      <c r="CD441" t="s">
        <v>13985</v>
      </c>
    </row>
    <row r="442" spans="1:82" hidden="1">
      <c r="A442" t="s">
        <v>13850</v>
      </c>
      <c r="B442" t="s">
        <v>67</v>
      </c>
      <c r="C442" t="s">
        <v>10380</v>
      </c>
      <c r="G442" t="s">
        <v>10380</v>
      </c>
      <c r="J442" t="s">
        <v>10381</v>
      </c>
      <c r="K442" t="s">
        <v>4390</v>
      </c>
      <c r="W442" t="s">
        <v>10382</v>
      </c>
      <c r="AA442" t="s">
        <v>10383</v>
      </c>
      <c r="AN442" t="s">
        <v>4394</v>
      </c>
      <c r="AS442" t="s">
        <v>730</v>
      </c>
      <c r="AT442">
        <v>2002</v>
      </c>
      <c r="AU442">
        <v>159</v>
      </c>
      <c r="AV442">
        <v>2</v>
      </c>
      <c r="BA442">
        <v>119</v>
      </c>
      <c r="BB442">
        <v>130</v>
      </c>
      <c r="BD442" t="s">
        <v>10384</v>
      </c>
      <c r="BK442" t="s">
        <v>10385</v>
      </c>
      <c r="BW442" t="s">
        <v>13428</v>
      </c>
      <c r="BX442" t="s">
        <v>13985</v>
      </c>
      <c r="BY442" t="s">
        <v>13985</v>
      </c>
      <c r="BZ442" t="s">
        <v>13985</v>
      </c>
      <c r="CA442" t="s">
        <v>13985</v>
      </c>
      <c r="CB442" t="s">
        <v>13985</v>
      </c>
      <c r="CC442" t="s">
        <v>13985</v>
      </c>
      <c r="CD442" t="s">
        <v>13985</v>
      </c>
    </row>
    <row r="443" spans="1:82" hidden="1">
      <c r="A443" t="s">
        <v>13850</v>
      </c>
      <c r="B443" t="s">
        <v>67</v>
      </c>
      <c r="C443" t="s">
        <v>12486</v>
      </c>
      <c r="G443" t="s">
        <v>12486</v>
      </c>
      <c r="J443" t="s">
        <v>12487</v>
      </c>
      <c r="K443" t="s">
        <v>6536</v>
      </c>
      <c r="W443" t="s">
        <v>12488</v>
      </c>
      <c r="AN443" t="s">
        <v>6540</v>
      </c>
      <c r="AS443" t="s">
        <v>521</v>
      </c>
      <c r="AT443">
        <v>1994</v>
      </c>
      <c r="AU443">
        <v>8</v>
      </c>
      <c r="AV443">
        <v>3</v>
      </c>
      <c r="BA443">
        <v>400</v>
      </c>
      <c r="BB443">
        <v>409</v>
      </c>
      <c r="BD443" t="s">
        <v>12489</v>
      </c>
      <c r="BK443" t="s">
        <v>12490</v>
      </c>
      <c r="BW443" t="s">
        <v>13428</v>
      </c>
      <c r="BX443" t="s">
        <v>13985</v>
      </c>
      <c r="BY443" t="s">
        <v>13985</v>
      </c>
      <c r="BZ443" t="s">
        <v>13985</v>
      </c>
      <c r="CA443" t="s">
        <v>13985</v>
      </c>
      <c r="CB443" t="s">
        <v>13985</v>
      </c>
      <c r="CC443" t="s">
        <v>13985</v>
      </c>
      <c r="CD443" t="s">
        <v>13985</v>
      </c>
    </row>
    <row r="444" spans="1:82" hidden="1">
      <c r="A444" t="s">
        <v>13850</v>
      </c>
      <c r="B444" t="s">
        <v>67</v>
      </c>
      <c r="C444" t="s">
        <v>9586</v>
      </c>
      <c r="G444" t="s">
        <v>9586</v>
      </c>
      <c r="J444" t="s">
        <v>9587</v>
      </c>
      <c r="K444" t="s">
        <v>9588</v>
      </c>
      <c r="W444" t="s">
        <v>9589</v>
      </c>
      <c r="AN444" t="s">
        <v>9590</v>
      </c>
      <c r="AS444" t="s">
        <v>629</v>
      </c>
      <c r="AT444">
        <v>2005</v>
      </c>
      <c r="AU444">
        <v>37</v>
      </c>
      <c r="AV444">
        <v>2</v>
      </c>
      <c r="BA444">
        <v>233</v>
      </c>
      <c r="BB444">
        <v>238</v>
      </c>
      <c r="BD444" t="s">
        <v>9591</v>
      </c>
      <c r="BK444" t="s">
        <v>9592</v>
      </c>
      <c r="BW444" t="s">
        <v>13428</v>
      </c>
      <c r="BX444" t="s">
        <v>13985</v>
      </c>
      <c r="BY444" t="s">
        <v>13985</v>
      </c>
      <c r="BZ444" t="s">
        <v>13985</v>
      </c>
      <c r="CA444" t="s">
        <v>13985</v>
      </c>
      <c r="CB444" t="s">
        <v>13985</v>
      </c>
      <c r="CC444" t="s">
        <v>13985</v>
      </c>
      <c r="CD444" t="s">
        <v>13985</v>
      </c>
    </row>
    <row r="445" spans="1:82" hidden="1">
      <c r="A445" t="s">
        <v>13850</v>
      </c>
      <c r="B445" t="s">
        <v>67</v>
      </c>
      <c r="C445" t="s">
        <v>9659</v>
      </c>
      <c r="G445" t="s">
        <v>9659</v>
      </c>
      <c r="J445" t="s">
        <v>9660</v>
      </c>
      <c r="K445" t="s">
        <v>303</v>
      </c>
      <c r="W445" t="s">
        <v>9661</v>
      </c>
      <c r="AN445" t="s">
        <v>305</v>
      </c>
      <c r="AS445" t="s">
        <v>2650</v>
      </c>
      <c r="AT445">
        <v>2005</v>
      </c>
      <c r="AU445">
        <v>45</v>
      </c>
      <c r="AV445">
        <v>1</v>
      </c>
      <c r="BA445">
        <v>388</v>
      </c>
      <c r="BB445">
        <v>398</v>
      </c>
      <c r="BD445" t="s">
        <v>9662</v>
      </c>
      <c r="BK445" t="s">
        <v>9663</v>
      </c>
      <c r="BW445" t="s">
        <v>13428</v>
      </c>
      <c r="BX445" t="s">
        <v>13985</v>
      </c>
      <c r="BY445" t="s">
        <v>13985</v>
      </c>
      <c r="BZ445" t="s">
        <v>13985</v>
      </c>
      <c r="CA445" t="s">
        <v>13985</v>
      </c>
      <c r="CB445" t="s">
        <v>13985</v>
      </c>
      <c r="CC445" t="s">
        <v>13985</v>
      </c>
      <c r="CD445" t="s">
        <v>13985</v>
      </c>
    </row>
    <row r="446" spans="1:82" hidden="1">
      <c r="A446" t="s">
        <v>13850</v>
      </c>
      <c r="B446" t="s">
        <v>67</v>
      </c>
      <c r="C446" t="s">
        <v>5565</v>
      </c>
      <c r="G446" t="s">
        <v>5566</v>
      </c>
      <c r="J446" t="s">
        <v>5567</v>
      </c>
      <c r="K446" t="s">
        <v>515</v>
      </c>
      <c r="W446" t="s">
        <v>5568</v>
      </c>
      <c r="AN446" t="s">
        <v>519</v>
      </c>
      <c r="AS446" t="s">
        <v>884</v>
      </c>
      <c r="AT446">
        <v>2013</v>
      </c>
      <c r="AU446">
        <v>33</v>
      </c>
      <c r="AV446">
        <v>2</v>
      </c>
      <c r="BA446">
        <v>195</v>
      </c>
      <c r="BB446">
        <v>201</v>
      </c>
      <c r="BD446" t="s">
        <v>5569</v>
      </c>
      <c r="BK446" t="s">
        <v>5570</v>
      </c>
      <c r="BL446">
        <v>23392595</v>
      </c>
      <c r="BW446" t="s">
        <v>13428</v>
      </c>
      <c r="BX446" t="s">
        <v>13985</v>
      </c>
      <c r="BY446" t="s">
        <v>13985</v>
      </c>
      <c r="BZ446" t="s">
        <v>13985</v>
      </c>
      <c r="CA446" t="s">
        <v>13985</v>
      </c>
      <c r="CB446" t="s">
        <v>13985</v>
      </c>
      <c r="CC446" t="s">
        <v>13985</v>
      </c>
      <c r="CD446" t="s">
        <v>13985</v>
      </c>
    </row>
    <row r="447" spans="1:82" hidden="1">
      <c r="A447" t="s">
        <v>13477</v>
      </c>
      <c r="B447" t="s">
        <v>67</v>
      </c>
      <c r="C447" t="s">
        <v>13540</v>
      </c>
      <c r="J447" t="s">
        <v>13541</v>
      </c>
      <c r="K447" t="s">
        <v>13542</v>
      </c>
      <c r="AN447" t="s">
        <v>3333</v>
      </c>
      <c r="AS447">
        <v>3</v>
      </c>
      <c r="AT447">
        <v>2016</v>
      </c>
      <c r="AU447">
        <v>51</v>
      </c>
      <c r="AV447">
        <v>1</v>
      </c>
      <c r="BA447">
        <v>79</v>
      </c>
      <c r="BB447">
        <v>87</v>
      </c>
      <c r="BK447" t="s">
        <v>13543</v>
      </c>
      <c r="BM447" t="s">
        <v>13483</v>
      </c>
      <c r="BW447" t="s">
        <v>13428</v>
      </c>
    </row>
    <row r="448" spans="1:82" hidden="1">
      <c r="A448" t="s">
        <v>13850</v>
      </c>
      <c r="B448" t="s">
        <v>67</v>
      </c>
      <c r="C448" t="s">
        <v>10685</v>
      </c>
      <c r="G448" t="s">
        <v>10685</v>
      </c>
      <c r="J448" t="s">
        <v>10686</v>
      </c>
      <c r="K448" t="s">
        <v>10687</v>
      </c>
      <c r="W448" t="s">
        <v>10688</v>
      </c>
      <c r="AN448" t="s">
        <v>10689</v>
      </c>
      <c r="AO448" t="s">
        <v>10690</v>
      </c>
      <c r="AS448" t="s">
        <v>884</v>
      </c>
      <c r="AT448">
        <v>2001</v>
      </c>
      <c r="AU448">
        <v>22</v>
      </c>
      <c r="AV448">
        <v>1</v>
      </c>
      <c r="BA448">
        <v>25</v>
      </c>
      <c r="BB448">
        <v>42</v>
      </c>
      <c r="BD448" t="s">
        <v>10691</v>
      </c>
      <c r="BK448" t="s">
        <v>10692</v>
      </c>
      <c r="BW448" t="s">
        <v>13424</v>
      </c>
      <c r="BX448" t="s">
        <v>13425</v>
      </c>
      <c r="BY448" t="s">
        <v>13985</v>
      </c>
      <c r="BZ448" t="s">
        <v>13985</v>
      </c>
      <c r="CA448" t="s">
        <v>13985</v>
      </c>
      <c r="CB448" t="s">
        <v>13985</v>
      </c>
      <c r="CC448" t="s">
        <v>13985</v>
      </c>
      <c r="CD448" t="s">
        <v>13985</v>
      </c>
    </row>
    <row r="449" spans="1:82" hidden="1">
      <c r="A449" t="s">
        <v>13850</v>
      </c>
      <c r="B449" t="s">
        <v>67</v>
      </c>
      <c r="C449" t="s">
        <v>266</v>
      </c>
      <c r="G449" t="s">
        <v>267</v>
      </c>
      <c r="J449" t="s">
        <v>268</v>
      </c>
      <c r="K449" t="s">
        <v>269</v>
      </c>
      <c r="W449" t="s">
        <v>270</v>
      </c>
      <c r="AA449" t="s">
        <v>271</v>
      </c>
      <c r="AB449" t="s">
        <v>272</v>
      </c>
      <c r="AN449" t="s">
        <v>273</v>
      </c>
      <c r="AO449" t="s">
        <v>274</v>
      </c>
      <c r="BD449" t="s">
        <v>275</v>
      </c>
      <c r="BF449" s="1">
        <v>43709</v>
      </c>
      <c r="BK449" t="s">
        <v>276</v>
      </c>
      <c r="BW449" t="s">
        <v>13428</v>
      </c>
    </row>
    <row r="450" spans="1:82" hidden="1">
      <c r="A450" t="s">
        <v>13850</v>
      </c>
      <c r="B450" t="s">
        <v>67</v>
      </c>
      <c r="C450" t="s">
        <v>4429</v>
      </c>
      <c r="G450" t="s">
        <v>4430</v>
      </c>
      <c r="J450" t="s">
        <v>4431</v>
      </c>
      <c r="K450" t="s">
        <v>207</v>
      </c>
      <c r="W450" t="s">
        <v>4432</v>
      </c>
      <c r="AN450" t="s">
        <v>209</v>
      </c>
      <c r="AS450" t="s">
        <v>4433</v>
      </c>
      <c r="AT450">
        <v>2014</v>
      </c>
      <c r="AU450">
        <v>5</v>
      </c>
      <c r="BC450">
        <v>691</v>
      </c>
      <c r="BD450" t="s">
        <v>4434</v>
      </c>
      <c r="BK450" t="s">
        <v>4435</v>
      </c>
      <c r="BL450">
        <v>25538722</v>
      </c>
      <c r="BW450" t="s">
        <v>13428</v>
      </c>
      <c r="BX450" t="s">
        <v>13985</v>
      </c>
      <c r="BY450" t="s">
        <v>13985</v>
      </c>
      <c r="BZ450" t="s">
        <v>13985</v>
      </c>
      <c r="CA450" t="s">
        <v>13985</v>
      </c>
      <c r="CB450" t="s">
        <v>13985</v>
      </c>
      <c r="CC450" t="s">
        <v>13985</v>
      </c>
      <c r="CD450" t="s">
        <v>13985</v>
      </c>
    </row>
    <row r="451" spans="1:82" hidden="1">
      <c r="A451" t="s">
        <v>13850</v>
      </c>
      <c r="B451" t="s">
        <v>67</v>
      </c>
      <c r="C451" t="s">
        <v>10833</v>
      </c>
      <c r="G451" t="s">
        <v>10833</v>
      </c>
      <c r="J451" t="s">
        <v>10834</v>
      </c>
      <c r="K451" t="s">
        <v>930</v>
      </c>
      <c r="P451" t="s">
        <v>10835</v>
      </c>
      <c r="Q451" t="s">
        <v>10836</v>
      </c>
      <c r="R451" t="s">
        <v>10837</v>
      </c>
      <c r="W451" t="s">
        <v>10838</v>
      </c>
      <c r="AB451" t="s">
        <v>10839</v>
      </c>
      <c r="AN451" t="s">
        <v>932</v>
      </c>
      <c r="AS451" s="1">
        <v>37438</v>
      </c>
      <c r="AT451">
        <v>2000</v>
      </c>
      <c r="AU451">
        <v>60</v>
      </c>
      <c r="AY451" t="s">
        <v>49</v>
      </c>
      <c r="BA451">
        <v>511</v>
      </c>
      <c r="BB451">
        <v>525</v>
      </c>
      <c r="BD451" t="s">
        <v>10840</v>
      </c>
      <c r="BK451" t="s">
        <v>10841</v>
      </c>
      <c r="BL451">
        <v>10844220</v>
      </c>
      <c r="BW451" t="s">
        <v>13424</v>
      </c>
      <c r="BX451" t="s">
        <v>13425</v>
      </c>
      <c r="BY451" t="s">
        <v>13985</v>
      </c>
      <c r="BZ451" t="s">
        <v>13985</v>
      </c>
      <c r="CA451" t="s">
        <v>13985</v>
      </c>
      <c r="CB451" t="s">
        <v>13985</v>
      </c>
      <c r="CC451" t="s">
        <v>13985</v>
      </c>
      <c r="CD451" t="s">
        <v>13985</v>
      </c>
    </row>
    <row r="452" spans="1:82" hidden="1">
      <c r="A452" t="s">
        <v>13850</v>
      </c>
      <c r="B452" t="s">
        <v>67</v>
      </c>
      <c r="C452" t="s">
        <v>10404</v>
      </c>
      <c r="G452" t="s">
        <v>10404</v>
      </c>
      <c r="J452" t="s">
        <v>10405</v>
      </c>
      <c r="K452" t="s">
        <v>10406</v>
      </c>
      <c r="W452" t="s">
        <v>10407</v>
      </c>
      <c r="AN452" t="s">
        <v>10408</v>
      </c>
      <c r="AS452" t="s">
        <v>4229</v>
      </c>
      <c r="AT452">
        <v>2002</v>
      </c>
      <c r="AU452">
        <v>292</v>
      </c>
      <c r="AV452">
        <v>4</v>
      </c>
      <c r="BA452">
        <v>393</v>
      </c>
      <c r="BB452">
        <v>401</v>
      </c>
      <c r="BD452" t="s">
        <v>10409</v>
      </c>
      <c r="BK452" t="s">
        <v>10410</v>
      </c>
      <c r="BL452">
        <v>11857473</v>
      </c>
      <c r="BW452" t="s">
        <v>13424</v>
      </c>
      <c r="BX452" t="s">
        <v>13425</v>
      </c>
      <c r="BY452" t="s">
        <v>13985</v>
      </c>
      <c r="BZ452" t="s">
        <v>13985</v>
      </c>
      <c r="CA452" t="s">
        <v>13985</v>
      </c>
      <c r="CB452" t="s">
        <v>13985</v>
      </c>
      <c r="CC452" t="s">
        <v>13985</v>
      </c>
      <c r="CD452" t="s">
        <v>13985</v>
      </c>
    </row>
    <row r="453" spans="1:82" hidden="1">
      <c r="A453" t="s">
        <v>13850</v>
      </c>
      <c r="B453" t="s">
        <v>67</v>
      </c>
      <c r="C453" t="s">
        <v>7061</v>
      </c>
      <c r="G453" t="s">
        <v>7062</v>
      </c>
      <c r="J453" t="s">
        <v>7063</v>
      </c>
      <c r="K453" t="s">
        <v>2455</v>
      </c>
      <c r="W453" t="s">
        <v>7064</v>
      </c>
      <c r="AA453" t="s">
        <v>7065</v>
      </c>
      <c r="AB453" t="s">
        <v>7066</v>
      </c>
      <c r="AN453" t="s">
        <v>2458</v>
      </c>
      <c r="AO453" t="s">
        <v>2459</v>
      </c>
      <c r="AS453" t="s">
        <v>242</v>
      </c>
      <c r="AT453">
        <v>2010</v>
      </c>
      <c r="AU453">
        <v>93</v>
      </c>
      <c r="AV453" s="2">
        <v>43526</v>
      </c>
      <c r="BA453">
        <v>110</v>
      </c>
      <c r="BB453">
        <v>118</v>
      </c>
      <c r="BD453" t="s">
        <v>7067</v>
      </c>
      <c r="BK453" t="s">
        <v>7068</v>
      </c>
      <c r="BW453" t="s">
        <v>13424</v>
      </c>
      <c r="BX453" t="s">
        <v>13425</v>
      </c>
      <c r="BY453" t="s">
        <v>13985</v>
      </c>
      <c r="BZ453" t="s">
        <v>13985</v>
      </c>
      <c r="CA453" t="s">
        <v>13985</v>
      </c>
      <c r="CB453" t="s">
        <v>13985</v>
      </c>
      <c r="CC453" t="s">
        <v>13985</v>
      </c>
      <c r="CD453" t="s">
        <v>13985</v>
      </c>
    </row>
    <row r="454" spans="1:82" hidden="1">
      <c r="A454" t="s">
        <v>13850</v>
      </c>
      <c r="B454" t="s">
        <v>67</v>
      </c>
      <c r="C454" t="s">
        <v>6854</v>
      </c>
      <c r="G454" t="s">
        <v>6855</v>
      </c>
      <c r="J454" t="s">
        <v>6856</v>
      </c>
      <c r="K454" t="s">
        <v>442</v>
      </c>
      <c r="W454" t="s">
        <v>6857</v>
      </c>
      <c r="AN454" t="s">
        <v>446</v>
      </c>
      <c r="AT454">
        <v>2011</v>
      </c>
      <c r="AU454">
        <v>28</v>
      </c>
      <c r="AV454">
        <v>7</v>
      </c>
      <c r="BA454">
        <v>638</v>
      </c>
      <c r="BB454">
        <v>642</v>
      </c>
      <c r="BD454" t="s">
        <v>6858</v>
      </c>
      <c r="BK454" t="s">
        <v>6859</v>
      </c>
      <c r="BL454">
        <v>21819347</v>
      </c>
      <c r="BW454" t="s">
        <v>13424</v>
      </c>
      <c r="BX454" t="s">
        <v>13425</v>
      </c>
      <c r="BY454" t="s">
        <v>13985</v>
      </c>
      <c r="BZ454" t="s">
        <v>13985</v>
      </c>
      <c r="CA454" t="s">
        <v>13985</v>
      </c>
      <c r="CB454" t="s">
        <v>13985</v>
      </c>
      <c r="CC454" t="s">
        <v>13985</v>
      </c>
      <c r="CD454" t="s">
        <v>13985</v>
      </c>
    </row>
    <row r="455" spans="1:82" hidden="1">
      <c r="A455" t="s">
        <v>13850</v>
      </c>
      <c r="B455" t="s">
        <v>67</v>
      </c>
      <c r="C455" t="s">
        <v>13146</v>
      </c>
      <c r="G455" t="s">
        <v>13146</v>
      </c>
      <c r="J455" t="s">
        <v>13147</v>
      </c>
      <c r="K455" t="s">
        <v>4939</v>
      </c>
      <c r="W455" t="s">
        <v>13148</v>
      </c>
      <c r="AN455" t="s">
        <v>4941</v>
      </c>
      <c r="AS455" t="s">
        <v>815</v>
      </c>
      <c r="AT455">
        <v>1991</v>
      </c>
      <c r="AU455">
        <v>29</v>
      </c>
      <c r="AV455">
        <v>3</v>
      </c>
      <c r="BA455">
        <v>208</v>
      </c>
      <c r="BB455">
        <v>211</v>
      </c>
      <c r="BK455" t="s">
        <v>13149</v>
      </c>
      <c r="BW455" t="s">
        <v>13424</v>
      </c>
      <c r="BX455" t="s">
        <v>13425</v>
      </c>
      <c r="BY455" t="s">
        <v>13985</v>
      </c>
      <c r="BZ455" t="s">
        <v>13985</v>
      </c>
      <c r="CA455" t="s">
        <v>13985</v>
      </c>
      <c r="CB455" t="s">
        <v>13985</v>
      </c>
      <c r="CC455" t="s">
        <v>13985</v>
      </c>
      <c r="CD455" t="s">
        <v>13985</v>
      </c>
    </row>
    <row r="456" spans="1:82" hidden="1">
      <c r="A456" t="s">
        <v>13850</v>
      </c>
      <c r="B456" t="s">
        <v>1762</v>
      </c>
      <c r="C456" t="s">
        <v>11485</v>
      </c>
      <c r="E456" t="s">
        <v>11486</v>
      </c>
      <c r="G456" t="s">
        <v>11485</v>
      </c>
      <c r="J456" t="s">
        <v>11487</v>
      </c>
      <c r="K456" t="s">
        <v>11488</v>
      </c>
      <c r="L456" t="s">
        <v>11489</v>
      </c>
      <c r="P456" t="s">
        <v>11490</v>
      </c>
      <c r="Q456" t="s">
        <v>11491</v>
      </c>
      <c r="R456" t="s">
        <v>11492</v>
      </c>
      <c r="S456" t="s">
        <v>11493</v>
      </c>
      <c r="W456" t="s">
        <v>11494</v>
      </c>
      <c r="AA456" t="s">
        <v>11495</v>
      </c>
      <c r="AB456" t="s">
        <v>11496</v>
      </c>
      <c r="AN456" t="s">
        <v>11497</v>
      </c>
      <c r="AP456" t="s">
        <v>11498</v>
      </c>
      <c r="AT456">
        <v>1998</v>
      </c>
      <c r="AU456">
        <v>52</v>
      </c>
      <c r="BA456">
        <v>229</v>
      </c>
      <c r="BB456">
        <v>236</v>
      </c>
      <c r="BK456" t="s">
        <v>11499</v>
      </c>
      <c r="BW456" t="s">
        <v>13424</v>
      </c>
      <c r="BX456" t="s">
        <v>13426</v>
      </c>
      <c r="BY456" t="s">
        <v>13427</v>
      </c>
      <c r="BZ456" t="s">
        <v>13985</v>
      </c>
      <c r="CA456" t="s">
        <v>13985</v>
      </c>
      <c r="CB456" t="s">
        <v>13985</v>
      </c>
      <c r="CC456" t="s">
        <v>13985</v>
      </c>
      <c r="CD456" t="s">
        <v>13985</v>
      </c>
    </row>
    <row r="457" spans="1:82" hidden="1">
      <c r="A457" t="s">
        <v>13850</v>
      </c>
      <c r="B457" t="s">
        <v>67</v>
      </c>
      <c r="C457" t="s">
        <v>13348</v>
      </c>
      <c r="G457" t="s">
        <v>13348</v>
      </c>
      <c r="J457" t="s">
        <v>13349</v>
      </c>
      <c r="K457" t="s">
        <v>3031</v>
      </c>
      <c r="AN457" t="s">
        <v>3034</v>
      </c>
      <c r="AT457">
        <v>1981</v>
      </c>
      <c r="AU457">
        <v>25</v>
      </c>
      <c r="AV457">
        <v>3</v>
      </c>
      <c r="BA457">
        <v>475</v>
      </c>
      <c r="BB457">
        <v>480</v>
      </c>
      <c r="BD457" t="s">
        <v>13350</v>
      </c>
      <c r="BK457" t="s">
        <v>13351</v>
      </c>
      <c r="BL457">
        <v>7306637</v>
      </c>
      <c r="BW457" t="s">
        <v>13424</v>
      </c>
      <c r="BX457" t="s">
        <v>13425</v>
      </c>
      <c r="BY457" t="s">
        <v>13985</v>
      </c>
      <c r="BZ457" t="s">
        <v>13985</v>
      </c>
      <c r="CA457" t="s">
        <v>13985</v>
      </c>
      <c r="CB457" t="s">
        <v>13985</v>
      </c>
      <c r="CC457" t="s">
        <v>13985</v>
      </c>
      <c r="CD457" t="s">
        <v>13985</v>
      </c>
    </row>
    <row r="458" spans="1:82" hidden="1">
      <c r="A458" t="s">
        <v>13850</v>
      </c>
      <c r="B458" t="s">
        <v>67</v>
      </c>
      <c r="C458" t="s">
        <v>13039</v>
      </c>
      <c r="G458" t="s">
        <v>13039</v>
      </c>
      <c r="J458" t="s">
        <v>13040</v>
      </c>
      <c r="K458" t="s">
        <v>7403</v>
      </c>
      <c r="W458" t="s">
        <v>13041</v>
      </c>
      <c r="AN458" t="s">
        <v>7405</v>
      </c>
      <c r="AT458">
        <v>1992</v>
      </c>
      <c r="AU458">
        <v>41</v>
      </c>
      <c r="AV458">
        <v>6</v>
      </c>
      <c r="BA458">
        <v>370</v>
      </c>
      <c r="BB458">
        <v>376</v>
      </c>
      <c r="BK458" t="s">
        <v>13042</v>
      </c>
      <c r="BW458" t="s">
        <v>13428</v>
      </c>
      <c r="BX458" t="s">
        <v>13985</v>
      </c>
      <c r="BY458" t="s">
        <v>13985</v>
      </c>
      <c r="BZ458" t="s">
        <v>13985</v>
      </c>
      <c r="CA458" t="s">
        <v>13985</v>
      </c>
      <c r="CB458" t="s">
        <v>13985</v>
      </c>
      <c r="CC458" t="s">
        <v>13985</v>
      </c>
      <c r="CD458" t="s">
        <v>13985</v>
      </c>
    </row>
    <row r="459" spans="1:82" hidden="1">
      <c r="A459" t="s">
        <v>13850</v>
      </c>
      <c r="B459" t="s">
        <v>67</v>
      </c>
      <c r="C459" t="s">
        <v>7128</v>
      </c>
      <c r="G459" t="s">
        <v>7129</v>
      </c>
      <c r="J459" t="s">
        <v>7130</v>
      </c>
      <c r="K459" t="s">
        <v>139</v>
      </c>
      <c r="W459" t="s">
        <v>7131</v>
      </c>
      <c r="AN459" t="s">
        <v>143</v>
      </c>
      <c r="AS459" t="s">
        <v>352</v>
      </c>
      <c r="AT459">
        <v>2010</v>
      </c>
      <c r="AU459">
        <v>33</v>
      </c>
      <c r="AV459">
        <v>8</v>
      </c>
      <c r="BA459">
        <v>1239</v>
      </c>
      <c r="BB459">
        <v>1247</v>
      </c>
      <c r="BD459" t="s">
        <v>7132</v>
      </c>
      <c r="BK459" t="s">
        <v>7133</v>
      </c>
      <c r="BL459">
        <v>20374534</v>
      </c>
      <c r="BW459" t="s">
        <v>13428</v>
      </c>
      <c r="BX459" t="s">
        <v>13985</v>
      </c>
      <c r="BY459" t="s">
        <v>13985</v>
      </c>
      <c r="BZ459" t="s">
        <v>13985</v>
      </c>
      <c r="CA459" t="s">
        <v>13985</v>
      </c>
      <c r="CB459" t="s">
        <v>13985</v>
      </c>
      <c r="CC459" t="s">
        <v>13985</v>
      </c>
      <c r="CD459" t="s">
        <v>13985</v>
      </c>
    </row>
    <row r="460" spans="1:82" hidden="1">
      <c r="A460" t="s">
        <v>13850</v>
      </c>
      <c r="B460" t="s">
        <v>67</v>
      </c>
      <c r="C460" t="s">
        <v>13328</v>
      </c>
      <c r="G460" t="s">
        <v>13328</v>
      </c>
      <c r="J460" t="s">
        <v>13329</v>
      </c>
      <c r="K460" t="s">
        <v>5456</v>
      </c>
      <c r="AN460" t="s">
        <v>5458</v>
      </c>
      <c r="AT460">
        <v>1983</v>
      </c>
      <c r="AU460">
        <v>115</v>
      </c>
      <c r="AV460">
        <v>8</v>
      </c>
      <c r="BA460">
        <v>1039</v>
      </c>
      <c r="BB460">
        <v>1042</v>
      </c>
      <c r="BD460" t="s">
        <v>13330</v>
      </c>
      <c r="BK460" t="s">
        <v>13331</v>
      </c>
      <c r="BW460" t="s">
        <v>13424</v>
      </c>
      <c r="BX460" t="s">
        <v>13426</v>
      </c>
      <c r="BY460" t="s">
        <v>13985</v>
      </c>
      <c r="BZ460" t="s">
        <v>13427</v>
      </c>
      <c r="CA460" t="s">
        <v>13985</v>
      </c>
      <c r="CB460">
        <v>0</v>
      </c>
      <c r="CC460" t="s">
        <v>13985</v>
      </c>
      <c r="CD460" t="s">
        <v>13985</v>
      </c>
    </row>
    <row r="461" spans="1:82" hidden="1">
      <c r="A461" t="s">
        <v>13850</v>
      </c>
      <c r="B461" t="s">
        <v>67</v>
      </c>
      <c r="C461" t="s">
        <v>12890</v>
      </c>
      <c r="G461" t="s">
        <v>12890</v>
      </c>
      <c r="J461" t="s">
        <v>12891</v>
      </c>
      <c r="K461" t="s">
        <v>358</v>
      </c>
      <c r="W461" t="s">
        <v>12892</v>
      </c>
      <c r="AN461" t="s">
        <v>360</v>
      </c>
      <c r="AO461" t="s">
        <v>361</v>
      </c>
      <c r="AS461" t="s">
        <v>297</v>
      </c>
      <c r="AT461">
        <v>1992</v>
      </c>
      <c r="AU461">
        <v>38</v>
      </c>
      <c r="AV461">
        <v>9</v>
      </c>
      <c r="BA461">
        <v>681</v>
      </c>
      <c r="BB461">
        <v>686</v>
      </c>
      <c r="BD461" t="s">
        <v>12893</v>
      </c>
      <c r="BK461" t="s">
        <v>12894</v>
      </c>
      <c r="BW461" t="s">
        <v>13424</v>
      </c>
      <c r="BX461" t="s">
        <v>13426</v>
      </c>
      <c r="BY461" t="s">
        <v>13985</v>
      </c>
      <c r="BZ461" t="s">
        <v>13427</v>
      </c>
      <c r="CA461">
        <v>1</v>
      </c>
      <c r="CB461" t="s">
        <v>13985</v>
      </c>
      <c r="CC461" t="s">
        <v>13985</v>
      </c>
      <c r="CD461" t="s">
        <v>13985</v>
      </c>
    </row>
    <row r="462" spans="1:82" hidden="1">
      <c r="A462" t="s">
        <v>13850</v>
      </c>
      <c r="B462" t="s">
        <v>67</v>
      </c>
      <c r="C462" t="s">
        <v>13340</v>
      </c>
      <c r="G462" t="s">
        <v>13340</v>
      </c>
      <c r="J462" t="s">
        <v>13341</v>
      </c>
      <c r="K462" t="s">
        <v>13342</v>
      </c>
      <c r="AN462" t="s">
        <v>13343</v>
      </c>
      <c r="AT462">
        <v>1982</v>
      </c>
      <c r="AU462">
        <v>17</v>
      </c>
      <c r="AV462" s="2">
        <v>43558</v>
      </c>
      <c r="BA462">
        <v>285</v>
      </c>
      <c r="BB462">
        <v>290</v>
      </c>
      <c r="BK462" t="s">
        <v>13344</v>
      </c>
      <c r="BW462" t="s">
        <v>13428</v>
      </c>
      <c r="BX462" t="s">
        <v>13985</v>
      </c>
      <c r="BY462" t="s">
        <v>13985</v>
      </c>
      <c r="BZ462" t="s">
        <v>13985</v>
      </c>
      <c r="CA462" t="s">
        <v>13985</v>
      </c>
      <c r="CB462" t="s">
        <v>13985</v>
      </c>
      <c r="CC462" t="s">
        <v>13985</v>
      </c>
      <c r="CD462" t="s">
        <v>13985</v>
      </c>
    </row>
    <row r="463" spans="1:82" hidden="1">
      <c r="A463" t="s">
        <v>13477</v>
      </c>
      <c r="B463" t="s">
        <v>67</v>
      </c>
      <c r="C463" t="s">
        <v>13544</v>
      </c>
      <c r="J463" t="s">
        <v>13545</v>
      </c>
      <c r="K463" t="s">
        <v>13546</v>
      </c>
      <c r="AN463" t="s">
        <v>13547</v>
      </c>
      <c r="AS463">
        <v>12</v>
      </c>
      <c r="AT463">
        <v>2015</v>
      </c>
      <c r="AU463">
        <v>38</v>
      </c>
      <c r="AV463">
        <v>4</v>
      </c>
      <c r="BA463">
        <v>403</v>
      </c>
      <c r="BB463">
        <v>409</v>
      </c>
      <c r="BK463" t="s">
        <v>13548</v>
      </c>
      <c r="BM463" t="s">
        <v>13483</v>
      </c>
      <c r="BQ463" t="s">
        <v>13549</v>
      </c>
      <c r="BW463" t="s">
        <v>13428</v>
      </c>
    </row>
    <row r="464" spans="1:82" hidden="1">
      <c r="A464" t="s">
        <v>13850</v>
      </c>
      <c r="B464" t="s">
        <v>67</v>
      </c>
      <c r="C464" t="s">
        <v>13257</v>
      </c>
      <c r="G464" t="s">
        <v>13258</v>
      </c>
      <c r="J464" t="s">
        <v>13259</v>
      </c>
      <c r="K464" t="s">
        <v>715</v>
      </c>
      <c r="W464" t="s">
        <v>13260</v>
      </c>
      <c r="AN464" t="s">
        <v>718</v>
      </c>
      <c r="AT464">
        <v>1989</v>
      </c>
      <c r="AU464">
        <v>4</v>
      </c>
      <c r="AV464" s="2">
        <v>43556</v>
      </c>
      <c r="BA464">
        <v>163</v>
      </c>
      <c r="BB464">
        <v>173</v>
      </c>
      <c r="BD464" t="s">
        <v>13261</v>
      </c>
      <c r="BK464" t="s">
        <v>13262</v>
      </c>
      <c r="BW464" t="s">
        <v>13428</v>
      </c>
      <c r="BX464" t="s">
        <v>13985</v>
      </c>
      <c r="BY464" t="s">
        <v>13985</v>
      </c>
      <c r="BZ464" t="s">
        <v>13985</v>
      </c>
      <c r="CA464" t="s">
        <v>13985</v>
      </c>
      <c r="CB464" t="s">
        <v>13985</v>
      </c>
      <c r="CC464" t="s">
        <v>13985</v>
      </c>
      <c r="CD464" t="s">
        <v>13985</v>
      </c>
    </row>
    <row r="465" spans="1:82" hidden="1">
      <c r="A465" t="s">
        <v>13477</v>
      </c>
      <c r="B465" t="s">
        <v>67</v>
      </c>
      <c r="C465" t="s">
        <v>13491</v>
      </c>
      <c r="J465" t="s">
        <v>13492</v>
      </c>
      <c r="K465" t="s">
        <v>13493</v>
      </c>
      <c r="AN465" t="s">
        <v>13494</v>
      </c>
      <c r="AS465">
        <v>12</v>
      </c>
      <c r="AT465">
        <v>2017</v>
      </c>
      <c r="AU465">
        <v>19</v>
      </c>
      <c r="AV465">
        <v>2</v>
      </c>
      <c r="BA465">
        <v>63</v>
      </c>
      <c r="BB465">
        <v>73</v>
      </c>
      <c r="BD465" t="s">
        <v>13495</v>
      </c>
      <c r="BK465" t="s">
        <v>13496</v>
      </c>
      <c r="BM465" t="s">
        <v>13483</v>
      </c>
      <c r="BQ465" t="s">
        <v>13497</v>
      </c>
      <c r="BW465" t="s">
        <v>13428</v>
      </c>
    </row>
    <row r="466" spans="1:82" hidden="1">
      <c r="A466" t="s">
        <v>13850</v>
      </c>
      <c r="B466" t="s">
        <v>67</v>
      </c>
      <c r="C466" t="s">
        <v>4294</v>
      </c>
      <c r="G466" t="s">
        <v>4295</v>
      </c>
      <c r="J466" t="s">
        <v>4296</v>
      </c>
      <c r="K466" t="s">
        <v>930</v>
      </c>
      <c r="W466" t="s">
        <v>4297</v>
      </c>
      <c r="AB466" t="s">
        <v>4298</v>
      </c>
      <c r="AN466" t="s">
        <v>932</v>
      </c>
      <c r="AO466" t="s">
        <v>933</v>
      </c>
      <c r="AS466" t="s">
        <v>884</v>
      </c>
      <c r="AT466">
        <v>2015</v>
      </c>
      <c r="AU466">
        <v>153</v>
      </c>
      <c r="BA466">
        <v>22</v>
      </c>
      <c r="BB466">
        <v>28</v>
      </c>
      <c r="BD466" t="s">
        <v>4299</v>
      </c>
      <c r="BK466" t="s">
        <v>4300</v>
      </c>
      <c r="BL466">
        <v>25578504</v>
      </c>
      <c r="BW466" t="s">
        <v>13424</v>
      </c>
      <c r="BX466" t="s">
        <v>13425</v>
      </c>
      <c r="BY466" t="s">
        <v>13985</v>
      </c>
      <c r="BZ466" t="s">
        <v>13985</v>
      </c>
      <c r="CA466" t="s">
        <v>13985</v>
      </c>
      <c r="CB466" t="s">
        <v>13985</v>
      </c>
      <c r="CC466" t="s">
        <v>13985</v>
      </c>
      <c r="CD466" t="s">
        <v>13985</v>
      </c>
    </row>
    <row r="467" spans="1:82" hidden="1">
      <c r="A467" t="s">
        <v>13850</v>
      </c>
      <c r="B467" t="s">
        <v>67</v>
      </c>
      <c r="C467" t="s">
        <v>4347</v>
      </c>
      <c r="G467" t="s">
        <v>4348</v>
      </c>
      <c r="J467" t="s">
        <v>4349</v>
      </c>
      <c r="K467" t="s">
        <v>4350</v>
      </c>
      <c r="W467" t="s">
        <v>4351</v>
      </c>
      <c r="AA467" t="s">
        <v>4352</v>
      </c>
      <c r="AB467" t="s">
        <v>4353</v>
      </c>
      <c r="AN467" t="s">
        <v>4354</v>
      </c>
      <c r="AO467" t="s">
        <v>4355</v>
      </c>
      <c r="AT467">
        <v>2015</v>
      </c>
      <c r="AU467">
        <v>60</v>
      </c>
      <c r="AV467">
        <v>1</v>
      </c>
      <c r="BA467">
        <v>33</v>
      </c>
      <c r="BB467">
        <v>37</v>
      </c>
      <c r="BD467" t="s">
        <v>4356</v>
      </c>
      <c r="BK467" t="s">
        <v>4357</v>
      </c>
      <c r="BW467" t="s">
        <v>13424</v>
      </c>
      <c r="BX467" t="s">
        <v>13425</v>
      </c>
      <c r="BY467" t="s">
        <v>13985</v>
      </c>
      <c r="BZ467" t="s">
        <v>13985</v>
      </c>
      <c r="CA467" t="s">
        <v>13985</v>
      </c>
      <c r="CB467" t="s">
        <v>13985</v>
      </c>
      <c r="CC467" t="s">
        <v>13985</v>
      </c>
      <c r="CD467" t="s">
        <v>13985</v>
      </c>
    </row>
    <row r="468" spans="1:82" hidden="1">
      <c r="A468" t="s">
        <v>13850</v>
      </c>
      <c r="B468" t="s">
        <v>1762</v>
      </c>
      <c r="C468" t="s">
        <v>7900</v>
      </c>
      <c r="E468" t="s">
        <v>7901</v>
      </c>
      <c r="G468" t="s">
        <v>7902</v>
      </c>
      <c r="J468" t="s">
        <v>7903</v>
      </c>
      <c r="K468" t="s">
        <v>7904</v>
      </c>
      <c r="L468" t="s">
        <v>3422</v>
      </c>
      <c r="P468" t="s">
        <v>7905</v>
      </c>
      <c r="Q468" t="s">
        <v>7906</v>
      </c>
      <c r="R468" t="s">
        <v>7907</v>
      </c>
      <c r="W468" t="s">
        <v>7908</v>
      </c>
      <c r="AA468" t="s">
        <v>7909</v>
      </c>
      <c r="AN468" t="s">
        <v>3428</v>
      </c>
      <c r="AP468" t="s">
        <v>7910</v>
      </c>
      <c r="AT468">
        <v>2009</v>
      </c>
      <c r="AU468">
        <v>807</v>
      </c>
      <c r="BA468">
        <v>681</v>
      </c>
      <c r="BB468">
        <v>686</v>
      </c>
      <c r="BK468" t="s">
        <v>7911</v>
      </c>
      <c r="BW468" t="s">
        <v>13428</v>
      </c>
      <c r="BX468" t="s">
        <v>13985</v>
      </c>
      <c r="BY468" t="s">
        <v>13985</v>
      </c>
      <c r="BZ468" t="s">
        <v>13985</v>
      </c>
      <c r="CA468" t="s">
        <v>13985</v>
      </c>
      <c r="CB468" t="s">
        <v>13985</v>
      </c>
      <c r="CC468" t="s">
        <v>13985</v>
      </c>
      <c r="CD468" t="s">
        <v>13985</v>
      </c>
    </row>
    <row r="469" spans="1:82" hidden="1">
      <c r="A469" t="s">
        <v>13850</v>
      </c>
      <c r="B469" t="s">
        <v>67</v>
      </c>
      <c r="C469" t="s">
        <v>12810</v>
      </c>
      <c r="G469" t="s">
        <v>12810</v>
      </c>
      <c r="J469" t="s">
        <v>12811</v>
      </c>
      <c r="K469" t="s">
        <v>1871</v>
      </c>
      <c r="W469" t="s">
        <v>12812</v>
      </c>
      <c r="AN469" t="s">
        <v>1873</v>
      </c>
      <c r="AT469">
        <v>1993</v>
      </c>
      <c r="AU469">
        <v>66</v>
      </c>
      <c r="AV469">
        <v>3</v>
      </c>
      <c r="BA469">
        <v>211</v>
      </c>
      <c r="BB469">
        <v>216</v>
      </c>
      <c r="BD469" t="s">
        <v>12813</v>
      </c>
      <c r="BK469" t="s">
        <v>12814</v>
      </c>
      <c r="BW469" t="s">
        <v>13428</v>
      </c>
      <c r="BX469" t="s">
        <v>13985</v>
      </c>
      <c r="BY469" t="s">
        <v>13985</v>
      </c>
      <c r="BZ469" t="s">
        <v>13985</v>
      </c>
      <c r="CA469" t="s">
        <v>13985</v>
      </c>
      <c r="CB469" t="s">
        <v>13985</v>
      </c>
      <c r="CC469" t="s">
        <v>13985</v>
      </c>
      <c r="CD469" t="s">
        <v>13985</v>
      </c>
    </row>
    <row r="470" spans="1:82" hidden="1">
      <c r="A470" t="s">
        <v>13850</v>
      </c>
      <c r="B470" t="s">
        <v>67</v>
      </c>
      <c r="C470" t="s">
        <v>5432</v>
      </c>
      <c r="G470" t="s">
        <v>5433</v>
      </c>
      <c r="J470" t="s">
        <v>5434</v>
      </c>
      <c r="K470" t="s">
        <v>5226</v>
      </c>
      <c r="W470" t="s">
        <v>5435</v>
      </c>
      <c r="AB470" t="s">
        <v>5436</v>
      </c>
      <c r="AN470" t="s">
        <v>5230</v>
      </c>
      <c r="AS470" t="s">
        <v>521</v>
      </c>
      <c r="AT470">
        <v>2013</v>
      </c>
      <c r="AU470">
        <v>96</v>
      </c>
      <c r="AV470">
        <v>2</v>
      </c>
      <c r="BA470">
        <v>572</v>
      </c>
      <c r="BB470">
        <v>582</v>
      </c>
      <c r="BD470" t="s">
        <v>5437</v>
      </c>
      <c r="BK470" t="s">
        <v>5438</v>
      </c>
      <c r="BW470" t="s">
        <v>13424</v>
      </c>
      <c r="BX470" t="s">
        <v>13426</v>
      </c>
      <c r="BY470" t="s">
        <v>13985</v>
      </c>
      <c r="BZ470" t="s">
        <v>13427</v>
      </c>
      <c r="CA470">
        <v>1</v>
      </c>
      <c r="CB470">
        <v>4</v>
      </c>
      <c r="CC470" t="s">
        <v>13985</v>
      </c>
      <c r="CD470" t="s">
        <v>13985</v>
      </c>
    </row>
    <row r="471" spans="1:82" hidden="1">
      <c r="A471" t="s">
        <v>13850</v>
      </c>
      <c r="B471" t="s">
        <v>67</v>
      </c>
      <c r="C471" t="s">
        <v>4803</v>
      </c>
      <c r="G471" t="s">
        <v>4804</v>
      </c>
      <c r="J471" t="s">
        <v>4805</v>
      </c>
      <c r="K471" t="s">
        <v>4806</v>
      </c>
      <c r="W471" t="s">
        <v>4807</v>
      </c>
      <c r="AN471" t="s">
        <v>4808</v>
      </c>
      <c r="AO471" t="s">
        <v>4809</v>
      </c>
      <c r="AS471" t="s">
        <v>472</v>
      </c>
      <c r="AT471">
        <v>2014</v>
      </c>
      <c r="AU471">
        <v>55</v>
      </c>
      <c r="AV471">
        <v>3</v>
      </c>
      <c r="BA471">
        <v>393</v>
      </c>
      <c r="BB471">
        <v>401</v>
      </c>
      <c r="BD471" t="s">
        <v>4810</v>
      </c>
      <c r="BK471" t="s">
        <v>4811</v>
      </c>
      <c r="BL471">
        <v>24585247</v>
      </c>
      <c r="BW471" t="s">
        <v>13424</v>
      </c>
      <c r="BX471" t="s">
        <v>13425</v>
      </c>
      <c r="BY471" t="s">
        <v>13985</v>
      </c>
      <c r="BZ471" t="s">
        <v>13985</v>
      </c>
      <c r="CA471" t="s">
        <v>13985</v>
      </c>
      <c r="CB471" t="s">
        <v>13985</v>
      </c>
      <c r="CC471" t="s">
        <v>13985</v>
      </c>
      <c r="CD471" t="s">
        <v>13985</v>
      </c>
    </row>
    <row r="472" spans="1:82" hidden="1">
      <c r="A472" t="s">
        <v>13850</v>
      </c>
      <c r="B472" t="s">
        <v>67</v>
      </c>
      <c r="C472" t="s">
        <v>13383</v>
      </c>
      <c r="G472" t="s">
        <v>13383</v>
      </c>
      <c r="J472" t="s">
        <v>13384</v>
      </c>
      <c r="K472" t="s">
        <v>4528</v>
      </c>
      <c r="AN472" t="s">
        <v>4530</v>
      </c>
      <c r="AT472">
        <v>1976</v>
      </c>
      <c r="AU472">
        <v>83</v>
      </c>
      <c r="AV472">
        <v>1</v>
      </c>
      <c r="BA472">
        <v>93</v>
      </c>
      <c r="BB472">
        <v>102</v>
      </c>
      <c r="BD472" t="s">
        <v>13385</v>
      </c>
      <c r="BK472" t="s">
        <v>13386</v>
      </c>
      <c r="BW472" t="s">
        <v>13428</v>
      </c>
      <c r="BX472" t="s">
        <v>13985</v>
      </c>
      <c r="BY472" t="s">
        <v>13985</v>
      </c>
      <c r="BZ472" t="s">
        <v>13985</v>
      </c>
      <c r="CA472" t="s">
        <v>13985</v>
      </c>
      <c r="CB472" t="s">
        <v>13985</v>
      </c>
      <c r="CC472" t="s">
        <v>13985</v>
      </c>
      <c r="CD472" t="s">
        <v>13985</v>
      </c>
    </row>
    <row r="473" spans="1:82" hidden="1">
      <c r="A473" t="s">
        <v>13850</v>
      </c>
      <c r="B473" t="s">
        <v>67</v>
      </c>
      <c r="C473" t="s">
        <v>10310</v>
      </c>
      <c r="G473" t="s">
        <v>10310</v>
      </c>
      <c r="J473" t="s">
        <v>10311</v>
      </c>
      <c r="K473" t="s">
        <v>129</v>
      </c>
      <c r="W473" t="s">
        <v>10312</v>
      </c>
      <c r="AN473" t="s">
        <v>132</v>
      </c>
      <c r="AS473" s="1">
        <v>38961</v>
      </c>
      <c r="AT473">
        <v>2002</v>
      </c>
      <c r="AU473">
        <v>95</v>
      </c>
      <c r="AV473">
        <v>3</v>
      </c>
      <c r="BA473">
        <v>261</v>
      </c>
      <c r="BB473">
        <v>268</v>
      </c>
      <c r="BC473" t="s">
        <v>10313</v>
      </c>
      <c r="BD473" t="s">
        <v>10314</v>
      </c>
      <c r="BK473" t="s">
        <v>10315</v>
      </c>
      <c r="BW473" t="s">
        <v>13428</v>
      </c>
      <c r="BX473" t="s">
        <v>13985</v>
      </c>
      <c r="BY473" t="s">
        <v>13985</v>
      </c>
      <c r="BZ473" t="s">
        <v>13985</v>
      </c>
      <c r="CA473" t="s">
        <v>13985</v>
      </c>
      <c r="CB473" t="s">
        <v>13985</v>
      </c>
      <c r="CC473" t="s">
        <v>13985</v>
      </c>
      <c r="CD473" t="s">
        <v>13985</v>
      </c>
    </row>
    <row r="474" spans="1:82" hidden="1">
      <c r="A474" t="s">
        <v>13850</v>
      </c>
      <c r="B474" t="s">
        <v>67</v>
      </c>
      <c r="C474" t="s">
        <v>8529</v>
      </c>
      <c r="G474" t="s">
        <v>8530</v>
      </c>
      <c r="J474" t="s">
        <v>8531</v>
      </c>
      <c r="K474" t="s">
        <v>1094</v>
      </c>
      <c r="W474" t="s">
        <v>8532</v>
      </c>
      <c r="AN474" t="s">
        <v>1098</v>
      </c>
      <c r="AO474" t="s">
        <v>1099</v>
      </c>
      <c r="AS474" t="s">
        <v>1978</v>
      </c>
      <c r="AT474">
        <v>2007</v>
      </c>
      <c r="AU474">
        <v>34</v>
      </c>
      <c r="AV474">
        <v>6</v>
      </c>
      <c r="BA474">
        <v>583</v>
      </c>
      <c r="BB474">
        <v>589</v>
      </c>
      <c r="BD474" t="s">
        <v>8533</v>
      </c>
      <c r="BK474" t="s">
        <v>8534</v>
      </c>
      <c r="BW474" t="s">
        <v>13424</v>
      </c>
      <c r="BX474" t="s">
        <v>13425</v>
      </c>
      <c r="BY474" t="s">
        <v>13985</v>
      </c>
      <c r="BZ474" t="s">
        <v>13985</v>
      </c>
      <c r="CA474" t="s">
        <v>13985</v>
      </c>
      <c r="CB474" t="s">
        <v>13985</v>
      </c>
      <c r="CC474" t="s">
        <v>13985</v>
      </c>
      <c r="CD474" t="s">
        <v>13985</v>
      </c>
    </row>
    <row r="475" spans="1:82" hidden="1">
      <c r="A475" t="s">
        <v>13850</v>
      </c>
      <c r="B475" t="s">
        <v>67</v>
      </c>
      <c r="C475" t="s">
        <v>4823</v>
      </c>
      <c r="G475" t="s">
        <v>4824</v>
      </c>
      <c r="J475" t="s">
        <v>4825</v>
      </c>
      <c r="K475" t="s">
        <v>3582</v>
      </c>
      <c r="W475" t="s">
        <v>4826</v>
      </c>
      <c r="AN475" t="s">
        <v>3586</v>
      </c>
      <c r="AO475" t="s">
        <v>3587</v>
      </c>
      <c r="AS475" t="s">
        <v>472</v>
      </c>
      <c r="AT475">
        <v>2014</v>
      </c>
      <c r="AU475">
        <v>45</v>
      </c>
      <c r="AV475">
        <v>4</v>
      </c>
      <c r="BA475">
        <v>359</v>
      </c>
      <c r="BB475">
        <v>364</v>
      </c>
      <c r="BD475" t="s">
        <v>4827</v>
      </c>
      <c r="BK475" t="s">
        <v>4828</v>
      </c>
      <c r="BW475" t="s">
        <v>13424</v>
      </c>
      <c r="BX475" t="s">
        <v>13425</v>
      </c>
      <c r="BY475" t="s">
        <v>13985</v>
      </c>
      <c r="BZ475" t="s">
        <v>13985</v>
      </c>
      <c r="CA475" t="s">
        <v>13985</v>
      </c>
      <c r="CB475" t="s">
        <v>13985</v>
      </c>
      <c r="CC475" t="s">
        <v>13985</v>
      </c>
      <c r="CD475" t="s">
        <v>13985</v>
      </c>
    </row>
    <row r="476" spans="1:82" hidden="1">
      <c r="A476" t="s">
        <v>13850</v>
      </c>
      <c r="B476" t="s">
        <v>67</v>
      </c>
      <c r="C476" t="s">
        <v>11855</v>
      </c>
      <c r="G476" t="s">
        <v>11855</v>
      </c>
      <c r="J476" t="s">
        <v>11856</v>
      </c>
      <c r="K476" t="s">
        <v>2455</v>
      </c>
      <c r="W476" t="s">
        <v>11857</v>
      </c>
      <c r="AN476" t="s">
        <v>2458</v>
      </c>
      <c r="AO476" t="s">
        <v>2459</v>
      </c>
      <c r="AS476" t="s">
        <v>154</v>
      </c>
      <c r="AT476">
        <v>1996</v>
      </c>
      <c r="AU476">
        <v>23</v>
      </c>
      <c r="AV476">
        <v>1</v>
      </c>
      <c r="BA476">
        <v>23</v>
      </c>
      <c r="BB476">
        <v>28</v>
      </c>
      <c r="BD476" t="s">
        <v>11858</v>
      </c>
      <c r="BK476" t="s">
        <v>11859</v>
      </c>
      <c r="BW476" t="s">
        <v>13424</v>
      </c>
      <c r="BX476" t="s">
        <v>13425</v>
      </c>
      <c r="BY476" t="s">
        <v>13985</v>
      </c>
      <c r="BZ476" t="s">
        <v>13985</v>
      </c>
      <c r="CA476" t="s">
        <v>13985</v>
      </c>
      <c r="CB476" t="s">
        <v>13985</v>
      </c>
      <c r="CC476" t="s">
        <v>13985</v>
      </c>
      <c r="CD476" t="s">
        <v>13985</v>
      </c>
    </row>
    <row r="477" spans="1:82" hidden="1">
      <c r="A477" t="s">
        <v>13850</v>
      </c>
      <c r="B477" t="s">
        <v>67</v>
      </c>
      <c r="C477" t="s">
        <v>11855</v>
      </c>
      <c r="G477" t="s">
        <v>11855</v>
      </c>
      <c r="J477" t="s">
        <v>11856</v>
      </c>
      <c r="K477" t="s">
        <v>2455</v>
      </c>
      <c r="W477" t="s">
        <v>11879</v>
      </c>
      <c r="AA477" t="s">
        <v>11880</v>
      </c>
      <c r="AB477" t="s">
        <v>11881</v>
      </c>
      <c r="AN477" t="s">
        <v>2458</v>
      </c>
      <c r="AO477" t="s">
        <v>2459</v>
      </c>
      <c r="AS477" t="s">
        <v>297</v>
      </c>
      <c r="AT477">
        <v>1996</v>
      </c>
      <c r="AU477">
        <v>22</v>
      </c>
      <c r="AV477">
        <v>2</v>
      </c>
      <c r="BA477">
        <v>163</v>
      </c>
      <c r="BB477">
        <v>168</v>
      </c>
      <c r="BD477" t="s">
        <v>11882</v>
      </c>
      <c r="BK477" t="s">
        <v>11883</v>
      </c>
      <c r="BW477" t="s">
        <v>13424</v>
      </c>
      <c r="BX477" t="s">
        <v>13425</v>
      </c>
      <c r="BY477" t="s">
        <v>13985</v>
      </c>
      <c r="BZ477" t="s">
        <v>13985</v>
      </c>
      <c r="CA477" t="s">
        <v>13985</v>
      </c>
      <c r="CB477" t="s">
        <v>13985</v>
      </c>
      <c r="CC477" t="s">
        <v>13985</v>
      </c>
      <c r="CD477" t="s">
        <v>13985</v>
      </c>
    </row>
    <row r="478" spans="1:82" hidden="1">
      <c r="A478" t="s">
        <v>13850</v>
      </c>
      <c r="B478" t="s">
        <v>67</v>
      </c>
      <c r="C478" t="s">
        <v>9092</v>
      </c>
      <c r="G478" t="s">
        <v>9093</v>
      </c>
      <c r="J478" t="s">
        <v>9094</v>
      </c>
      <c r="K478" t="s">
        <v>3484</v>
      </c>
      <c r="W478" t="s">
        <v>9095</v>
      </c>
      <c r="AO478" t="s">
        <v>3488</v>
      </c>
      <c r="AS478" s="1">
        <v>37803</v>
      </c>
      <c r="AT478">
        <v>2006</v>
      </c>
      <c r="AU478">
        <v>103</v>
      </c>
      <c r="AV478">
        <v>3</v>
      </c>
      <c r="BA478">
        <v>537</v>
      </c>
      <c r="BB478">
        <v>540</v>
      </c>
      <c r="BD478" t="s">
        <v>9096</v>
      </c>
      <c r="BK478" t="s">
        <v>9097</v>
      </c>
      <c r="BW478" t="s">
        <v>13424</v>
      </c>
      <c r="BX478" t="s">
        <v>13426</v>
      </c>
      <c r="BY478" t="s">
        <v>13985</v>
      </c>
      <c r="BZ478" t="s">
        <v>13427</v>
      </c>
      <c r="CA478">
        <v>1</v>
      </c>
      <c r="CB478" t="s">
        <v>13985</v>
      </c>
      <c r="CC478" t="s">
        <v>13985</v>
      </c>
      <c r="CD478" t="s">
        <v>13985</v>
      </c>
    </row>
    <row r="479" spans="1:82" hidden="1">
      <c r="A479" t="s">
        <v>13850</v>
      </c>
      <c r="B479" t="s">
        <v>67</v>
      </c>
      <c r="C479" t="s">
        <v>9810</v>
      </c>
      <c r="G479" t="s">
        <v>9810</v>
      </c>
      <c r="J479" t="s">
        <v>9811</v>
      </c>
      <c r="K479" t="s">
        <v>9812</v>
      </c>
      <c r="W479" t="s">
        <v>9813</v>
      </c>
      <c r="AB479" t="s">
        <v>9814</v>
      </c>
      <c r="AN479" t="s">
        <v>9815</v>
      </c>
      <c r="AO479" t="s">
        <v>9816</v>
      </c>
      <c r="AS479" t="s">
        <v>472</v>
      </c>
      <c r="AT479">
        <v>2004</v>
      </c>
      <c r="AU479">
        <v>287</v>
      </c>
      <c r="AV479">
        <v>1</v>
      </c>
      <c r="BA479" t="s">
        <v>9817</v>
      </c>
      <c r="BB479" t="s">
        <v>9818</v>
      </c>
      <c r="BD479" t="s">
        <v>9819</v>
      </c>
      <c r="BK479" t="s">
        <v>9820</v>
      </c>
      <c r="BL479">
        <v>15031140</v>
      </c>
      <c r="BW479" t="s">
        <v>13424</v>
      </c>
      <c r="BX479" t="s">
        <v>13425</v>
      </c>
      <c r="BY479" t="s">
        <v>13985</v>
      </c>
      <c r="BZ479" t="s">
        <v>13985</v>
      </c>
      <c r="CA479" t="s">
        <v>13985</v>
      </c>
      <c r="CB479" t="s">
        <v>13985</v>
      </c>
      <c r="CC479" t="s">
        <v>13985</v>
      </c>
      <c r="CD479" t="s">
        <v>13985</v>
      </c>
    </row>
    <row r="480" spans="1:82" hidden="1">
      <c r="A480" t="s">
        <v>13850</v>
      </c>
      <c r="B480" t="s">
        <v>67</v>
      </c>
      <c r="C480" t="s">
        <v>12583</v>
      </c>
      <c r="G480" t="s">
        <v>12583</v>
      </c>
      <c r="J480" t="s">
        <v>12584</v>
      </c>
      <c r="K480" t="s">
        <v>12585</v>
      </c>
      <c r="W480" t="s">
        <v>12586</v>
      </c>
      <c r="AA480" t="s">
        <v>12587</v>
      </c>
      <c r="AN480" t="s">
        <v>12588</v>
      </c>
      <c r="AT480">
        <v>1994</v>
      </c>
      <c r="AU480">
        <v>33</v>
      </c>
      <c r="AV480">
        <v>1</v>
      </c>
      <c r="BA480">
        <v>27</v>
      </c>
      <c r="BB480">
        <v>33</v>
      </c>
      <c r="BD480" t="s">
        <v>12589</v>
      </c>
      <c r="BK480" t="s">
        <v>12590</v>
      </c>
      <c r="BW480" t="s">
        <v>13424</v>
      </c>
      <c r="BX480" t="s">
        <v>13426</v>
      </c>
      <c r="BY480" t="s">
        <v>13985</v>
      </c>
      <c r="BZ480" t="s">
        <v>13427</v>
      </c>
      <c r="CA480">
        <v>1</v>
      </c>
      <c r="CB480" t="s">
        <v>13985</v>
      </c>
      <c r="CC480" t="s">
        <v>13985</v>
      </c>
      <c r="CD480" t="s">
        <v>13985</v>
      </c>
    </row>
    <row r="481" spans="1:82" hidden="1">
      <c r="A481" t="s">
        <v>13850</v>
      </c>
      <c r="B481" t="s">
        <v>67</v>
      </c>
      <c r="C481" t="s">
        <v>11471</v>
      </c>
      <c r="G481" t="s">
        <v>11471</v>
      </c>
      <c r="J481" t="s">
        <v>11472</v>
      </c>
      <c r="K481" t="s">
        <v>375</v>
      </c>
      <c r="W481" t="s">
        <v>11473</v>
      </c>
      <c r="AN481" t="s">
        <v>377</v>
      </c>
      <c r="AS481" t="s">
        <v>884</v>
      </c>
      <c r="AT481">
        <v>1998</v>
      </c>
      <c r="AU481">
        <v>10</v>
      </c>
      <c r="AV481">
        <v>2</v>
      </c>
      <c r="BA481">
        <v>147</v>
      </c>
      <c r="BB481">
        <v>154</v>
      </c>
      <c r="BD481" t="s">
        <v>11474</v>
      </c>
      <c r="BK481" t="s">
        <v>11475</v>
      </c>
      <c r="BL481">
        <v>9535060</v>
      </c>
      <c r="BW481" t="s">
        <v>13424</v>
      </c>
      <c r="BX481" t="s">
        <v>13425</v>
      </c>
      <c r="BY481" t="s">
        <v>13985</v>
      </c>
      <c r="BZ481" t="s">
        <v>13985</v>
      </c>
      <c r="CA481" t="s">
        <v>13985</v>
      </c>
      <c r="CB481" t="s">
        <v>13985</v>
      </c>
      <c r="CC481" t="s">
        <v>13985</v>
      </c>
      <c r="CD481" t="s">
        <v>13985</v>
      </c>
    </row>
    <row r="482" spans="1:82" hidden="1">
      <c r="A482" t="s">
        <v>13850</v>
      </c>
      <c r="B482" t="s">
        <v>67</v>
      </c>
      <c r="C482" t="s">
        <v>9501</v>
      </c>
      <c r="G482" t="s">
        <v>9501</v>
      </c>
      <c r="J482" t="s">
        <v>9502</v>
      </c>
      <c r="K482" t="s">
        <v>930</v>
      </c>
      <c r="W482" t="s">
        <v>9503</v>
      </c>
      <c r="AA482" t="s">
        <v>7065</v>
      </c>
      <c r="AB482" t="s">
        <v>7066</v>
      </c>
      <c r="AN482" t="s">
        <v>932</v>
      </c>
      <c r="AO482" t="s">
        <v>933</v>
      </c>
      <c r="AS482" t="s">
        <v>472</v>
      </c>
      <c r="AT482">
        <v>2005</v>
      </c>
      <c r="AU482">
        <v>87</v>
      </c>
      <c r="AV482" s="2">
        <v>43558</v>
      </c>
      <c r="BA482">
        <v>253</v>
      </c>
      <c r="BB482">
        <v>267</v>
      </c>
      <c r="BD482" t="s">
        <v>9504</v>
      </c>
      <c r="BK482" t="s">
        <v>9505</v>
      </c>
      <c r="BL482">
        <v>15911175</v>
      </c>
      <c r="BW482" t="s">
        <v>13424</v>
      </c>
      <c r="BX482" t="s">
        <v>13425</v>
      </c>
      <c r="BY482" t="s">
        <v>13985</v>
      </c>
      <c r="BZ482" t="s">
        <v>13985</v>
      </c>
      <c r="CA482" t="s">
        <v>13985</v>
      </c>
      <c r="CB482" t="s">
        <v>13985</v>
      </c>
      <c r="CC482" t="s">
        <v>13985</v>
      </c>
      <c r="CD482" t="s">
        <v>13985</v>
      </c>
    </row>
    <row r="483" spans="1:82" hidden="1">
      <c r="A483" t="s">
        <v>13850</v>
      </c>
      <c r="B483" t="s">
        <v>67</v>
      </c>
      <c r="C483" t="s">
        <v>10399</v>
      </c>
      <c r="G483" t="s">
        <v>10399</v>
      </c>
      <c r="J483" t="s">
        <v>10400</v>
      </c>
      <c r="K483" t="s">
        <v>2998</v>
      </c>
      <c r="W483" t="s">
        <v>10401</v>
      </c>
      <c r="AN483" t="s">
        <v>3001</v>
      </c>
      <c r="AO483" t="s">
        <v>3002</v>
      </c>
      <c r="AS483" t="s">
        <v>815</v>
      </c>
      <c r="AT483">
        <v>2002</v>
      </c>
      <c r="AU483">
        <v>126</v>
      </c>
      <c r="AV483">
        <v>1</v>
      </c>
      <c r="BA483">
        <v>101</v>
      </c>
      <c r="BB483">
        <v>112</v>
      </c>
      <c r="BD483" t="s">
        <v>10402</v>
      </c>
      <c r="BK483" t="s">
        <v>10403</v>
      </c>
      <c r="BL483">
        <v>11944971</v>
      </c>
      <c r="BW483" t="s">
        <v>13424</v>
      </c>
      <c r="BX483" t="s">
        <v>13425</v>
      </c>
      <c r="BY483" t="s">
        <v>13985</v>
      </c>
      <c r="BZ483" t="s">
        <v>13985</v>
      </c>
      <c r="CA483" t="s">
        <v>13985</v>
      </c>
      <c r="CB483" t="s">
        <v>13985</v>
      </c>
      <c r="CC483" t="s">
        <v>13985</v>
      </c>
      <c r="CD483" t="s">
        <v>13985</v>
      </c>
    </row>
    <row r="484" spans="1:82" hidden="1">
      <c r="A484" t="s">
        <v>13850</v>
      </c>
      <c r="B484" t="s">
        <v>67</v>
      </c>
      <c r="C484" t="s">
        <v>3265</v>
      </c>
      <c r="G484" t="s">
        <v>3266</v>
      </c>
      <c r="J484" t="s">
        <v>3267</v>
      </c>
      <c r="K484" t="s">
        <v>1984</v>
      </c>
      <c r="W484" t="s">
        <v>3268</v>
      </c>
      <c r="AA484" t="s">
        <v>3269</v>
      </c>
      <c r="AB484" t="s">
        <v>3270</v>
      </c>
      <c r="AN484" t="s">
        <v>1986</v>
      </c>
      <c r="AO484" t="s">
        <v>1987</v>
      </c>
      <c r="AS484" t="s">
        <v>629</v>
      </c>
      <c r="AT484">
        <v>2016</v>
      </c>
      <c r="AU484">
        <v>154</v>
      </c>
      <c r="AV484">
        <v>4</v>
      </c>
      <c r="BA484">
        <v>612</v>
      </c>
      <c r="BB484">
        <v>631</v>
      </c>
      <c r="BD484" t="s">
        <v>3271</v>
      </c>
      <c r="BK484" t="s">
        <v>3272</v>
      </c>
      <c r="BW484" t="s">
        <v>13428</v>
      </c>
      <c r="BX484" t="s">
        <v>13985</v>
      </c>
      <c r="BY484" t="s">
        <v>13985</v>
      </c>
      <c r="BZ484" t="s">
        <v>13985</v>
      </c>
      <c r="CA484" t="s">
        <v>13985</v>
      </c>
      <c r="CB484" t="s">
        <v>13985</v>
      </c>
      <c r="CC484" t="s">
        <v>13985</v>
      </c>
      <c r="CD484" t="s">
        <v>13985</v>
      </c>
    </row>
    <row r="485" spans="1:82" hidden="1">
      <c r="A485" t="s">
        <v>13850</v>
      </c>
      <c r="B485" t="s">
        <v>67</v>
      </c>
      <c r="C485" t="s">
        <v>1472</v>
      </c>
      <c r="G485" t="s">
        <v>1473</v>
      </c>
      <c r="J485" t="s">
        <v>1474</v>
      </c>
      <c r="K485" t="s">
        <v>1475</v>
      </c>
      <c r="W485" t="s">
        <v>1476</v>
      </c>
      <c r="AA485" t="s">
        <v>271</v>
      </c>
      <c r="AB485" t="s">
        <v>272</v>
      </c>
      <c r="AN485" t="s">
        <v>1477</v>
      </c>
      <c r="AO485" t="s">
        <v>1478</v>
      </c>
      <c r="AS485" t="s">
        <v>1479</v>
      </c>
      <c r="AT485">
        <v>2018</v>
      </c>
      <c r="AU485">
        <v>221</v>
      </c>
      <c r="BA485">
        <v>358</v>
      </c>
      <c r="BB485">
        <v>367</v>
      </c>
      <c r="BD485" t="s">
        <v>1480</v>
      </c>
      <c r="BK485" t="s">
        <v>1481</v>
      </c>
      <c r="BW485" t="s">
        <v>13428</v>
      </c>
      <c r="BX485" t="s">
        <v>13985</v>
      </c>
      <c r="BY485" t="s">
        <v>13985</v>
      </c>
      <c r="BZ485" t="s">
        <v>13985</v>
      </c>
      <c r="CA485" t="s">
        <v>13985</v>
      </c>
      <c r="CB485" t="s">
        <v>13985</v>
      </c>
      <c r="CC485" t="s">
        <v>13985</v>
      </c>
      <c r="CD485" t="s">
        <v>13985</v>
      </c>
    </row>
    <row r="486" spans="1:82" hidden="1">
      <c r="A486" t="s">
        <v>13850</v>
      </c>
      <c r="B486" t="s">
        <v>67</v>
      </c>
      <c r="C486" t="s">
        <v>1407</v>
      </c>
      <c r="G486" t="s">
        <v>1408</v>
      </c>
      <c r="J486" t="s">
        <v>1409</v>
      </c>
      <c r="K486" t="s">
        <v>207</v>
      </c>
      <c r="W486" t="s">
        <v>1410</v>
      </c>
      <c r="AA486" t="s">
        <v>1411</v>
      </c>
      <c r="AB486" t="s">
        <v>1412</v>
      </c>
      <c r="AN486" t="s">
        <v>209</v>
      </c>
      <c r="AS486" s="1">
        <v>47270</v>
      </c>
      <c r="AT486">
        <v>2018</v>
      </c>
      <c r="AU486">
        <v>9</v>
      </c>
      <c r="BC486">
        <v>888</v>
      </c>
      <c r="BD486" t="s">
        <v>1413</v>
      </c>
      <c r="BK486" t="s">
        <v>1414</v>
      </c>
      <c r="BL486">
        <v>30008727</v>
      </c>
      <c r="BW486" t="s">
        <v>13428</v>
      </c>
      <c r="BX486" t="s">
        <v>13985</v>
      </c>
      <c r="BY486" t="s">
        <v>13985</v>
      </c>
      <c r="BZ486" t="s">
        <v>13985</v>
      </c>
      <c r="CA486" t="s">
        <v>13985</v>
      </c>
      <c r="CB486" t="s">
        <v>13985</v>
      </c>
      <c r="CC486" t="s">
        <v>13985</v>
      </c>
      <c r="CD486" t="s">
        <v>13985</v>
      </c>
    </row>
    <row r="487" spans="1:82" hidden="1">
      <c r="A487" t="s">
        <v>13477</v>
      </c>
      <c r="B487" t="s">
        <v>67</v>
      </c>
      <c r="C487" t="s">
        <v>13527</v>
      </c>
      <c r="J487" t="s">
        <v>13528</v>
      </c>
      <c r="K487" t="s">
        <v>13529</v>
      </c>
      <c r="AN487" t="s">
        <v>13530</v>
      </c>
      <c r="AS487">
        <v>8</v>
      </c>
      <c r="AT487">
        <v>2016</v>
      </c>
      <c r="AU487">
        <v>26</v>
      </c>
      <c r="AV487">
        <v>2</v>
      </c>
      <c r="BA487">
        <v>277</v>
      </c>
      <c r="BB487">
        <v>282</v>
      </c>
      <c r="BK487" t="s">
        <v>13531</v>
      </c>
      <c r="BM487" t="s">
        <v>13483</v>
      </c>
      <c r="BQ487" t="s">
        <v>13532</v>
      </c>
      <c r="BW487" t="s">
        <v>13428</v>
      </c>
    </row>
    <row r="488" spans="1:82" hidden="1">
      <c r="A488" t="s">
        <v>13850</v>
      </c>
      <c r="B488" t="s">
        <v>67</v>
      </c>
      <c r="C488" t="s">
        <v>927</v>
      </c>
      <c r="G488" t="s">
        <v>928</v>
      </c>
      <c r="J488" t="s">
        <v>929</v>
      </c>
      <c r="K488" t="s">
        <v>930</v>
      </c>
      <c r="W488" t="s">
        <v>931</v>
      </c>
      <c r="AN488" t="s">
        <v>932</v>
      </c>
      <c r="AO488" t="s">
        <v>933</v>
      </c>
      <c r="AS488" t="s">
        <v>884</v>
      </c>
      <c r="AT488">
        <v>2019</v>
      </c>
      <c r="AU488">
        <v>201</v>
      </c>
      <c r="BA488">
        <v>41</v>
      </c>
      <c r="BB488">
        <v>54</v>
      </c>
      <c r="BD488" t="s">
        <v>934</v>
      </c>
      <c r="BK488" t="s">
        <v>935</v>
      </c>
      <c r="BL488">
        <v>30579734</v>
      </c>
      <c r="BW488" t="s">
        <v>13424</v>
      </c>
      <c r="BX488" t="s">
        <v>13425</v>
      </c>
    </row>
    <row r="489" spans="1:82" hidden="1">
      <c r="A489" t="s">
        <v>13850</v>
      </c>
      <c r="B489" t="s">
        <v>67</v>
      </c>
      <c r="C489" t="s">
        <v>8985</v>
      </c>
      <c r="G489" t="s">
        <v>8986</v>
      </c>
      <c r="J489" t="s">
        <v>8987</v>
      </c>
      <c r="K489" t="s">
        <v>8988</v>
      </c>
      <c r="W489" t="s">
        <v>8989</v>
      </c>
      <c r="AN489" t="s">
        <v>8990</v>
      </c>
      <c r="AS489" t="s">
        <v>154</v>
      </c>
      <c r="AT489">
        <v>2006</v>
      </c>
      <c r="AU489">
        <v>41</v>
      </c>
      <c r="AV489">
        <v>11</v>
      </c>
      <c r="BA489">
        <v>1107</v>
      </c>
      <c r="BB489">
        <v>1115</v>
      </c>
      <c r="BD489" t="s">
        <v>8991</v>
      </c>
      <c r="BK489" t="s">
        <v>8992</v>
      </c>
      <c r="BL489">
        <v>17160522</v>
      </c>
      <c r="BW489" t="s">
        <v>13424</v>
      </c>
      <c r="BX489" t="s">
        <v>13425</v>
      </c>
      <c r="BY489" t="s">
        <v>13985</v>
      </c>
      <c r="BZ489" t="s">
        <v>13985</v>
      </c>
      <c r="CA489" t="s">
        <v>13985</v>
      </c>
      <c r="CB489" t="s">
        <v>13985</v>
      </c>
      <c r="CC489" t="s">
        <v>13985</v>
      </c>
      <c r="CD489" t="s">
        <v>13985</v>
      </c>
    </row>
    <row r="490" spans="1:82" hidden="1">
      <c r="A490" t="s">
        <v>13850</v>
      </c>
      <c r="B490" t="s">
        <v>67</v>
      </c>
      <c r="C490" t="s">
        <v>13210</v>
      </c>
      <c r="G490" t="s">
        <v>13210</v>
      </c>
      <c r="J490" t="s">
        <v>13211</v>
      </c>
      <c r="K490" t="s">
        <v>12886</v>
      </c>
      <c r="W490" t="s">
        <v>13212</v>
      </c>
      <c r="AN490" t="s">
        <v>12888</v>
      </c>
      <c r="AS490" t="s">
        <v>84</v>
      </c>
      <c r="AT490">
        <v>1990</v>
      </c>
      <c r="AU490">
        <v>40</v>
      </c>
      <c r="AV490">
        <v>4</v>
      </c>
      <c r="BA490">
        <v>521</v>
      </c>
      <c r="BB490">
        <v>529</v>
      </c>
      <c r="BK490" t="s">
        <v>13213</v>
      </c>
      <c r="BW490" t="s">
        <v>13428</v>
      </c>
      <c r="BX490" t="s">
        <v>13985</v>
      </c>
      <c r="BY490" t="s">
        <v>13985</v>
      </c>
      <c r="BZ490" t="s">
        <v>13985</v>
      </c>
      <c r="CA490" t="s">
        <v>13985</v>
      </c>
      <c r="CB490" t="s">
        <v>13985</v>
      </c>
      <c r="CC490" t="s">
        <v>13985</v>
      </c>
      <c r="CD490" t="s">
        <v>13985</v>
      </c>
    </row>
    <row r="491" spans="1:82" hidden="1">
      <c r="A491" t="s">
        <v>13850</v>
      </c>
      <c r="B491" t="s">
        <v>67</v>
      </c>
      <c r="C491" t="s">
        <v>11039</v>
      </c>
      <c r="G491" t="s">
        <v>11039</v>
      </c>
      <c r="J491" t="s">
        <v>11040</v>
      </c>
      <c r="K491" t="s">
        <v>1475</v>
      </c>
      <c r="W491" t="s">
        <v>11041</v>
      </c>
      <c r="AA491" t="s">
        <v>11042</v>
      </c>
      <c r="AB491" t="s">
        <v>11043</v>
      </c>
      <c r="AN491" t="s">
        <v>1477</v>
      </c>
      <c r="AS491" t="s">
        <v>297</v>
      </c>
      <c r="AT491">
        <v>1999</v>
      </c>
      <c r="AU491">
        <v>63</v>
      </c>
      <c r="AV491">
        <v>2</v>
      </c>
      <c r="BA491">
        <v>169</v>
      </c>
      <c r="BB491">
        <v>178</v>
      </c>
      <c r="BD491" t="s">
        <v>11044</v>
      </c>
      <c r="BK491" t="s">
        <v>11045</v>
      </c>
      <c r="BW491" t="s">
        <v>13428</v>
      </c>
      <c r="BX491" t="s">
        <v>13985</v>
      </c>
      <c r="BY491" t="s">
        <v>13985</v>
      </c>
      <c r="BZ491" t="s">
        <v>13985</v>
      </c>
      <c r="CA491" t="s">
        <v>13985</v>
      </c>
      <c r="CB491" t="s">
        <v>13985</v>
      </c>
      <c r="CC491" t="s">
        <v>13985</v>
      </c>
      <c r="CD491" t="s">
        <v>13985</v>
      </c>
    </row>
    <row r="492" spans="1:82" hidden="1">
      <c r="A492" t="s">
        <v>13850</v>
      </c>
      <c r="B492" t="s">
        <v>67</v>
      </c>
      <c r="C492" t="s">
        <v>11426</v>
      </c>
      <c r="G492" t="s">
        <v>11426</v>
      </c>
      <c r="J492" t="s">
        <v>11427</v>
      </c>
      <c r="K492" t="s">
        <v>169</v>
      </c>
      <c r="W492" t="s">
        <v>11428</v>
      </c>
      <c r="AN492" t="s">
        <v>171</v>
      </c>
      <c r="AS492" t="s">
        <v>7244</v>
      </c>
      <c r="AT492">
        <v>1998</v>
      </c>
      <c r="AU492">
        <v>102</v>
      </c>
      <c r="AV492" s="2">
        <v>43526</v>
      </c>
      <c r="BA492">
        <v>323</v>
      </c>
      <c r="BB492">
        <v>332</v>
      </c>
      <c r="BD492" t="s">
        <v>11429</v>
      </c>
      <c r="BK492" t="s">
        <v>11430</v>
      </c>
      <c r="BW492" t="s">
        <v>13428</v>
      </c>
      <c r="BX492" t="s">
        <v>13985</v>
      </c>
      <c r="BY492" t="s">
        <v>13985</v>
      </c>
      <c r="BZ492" t="s">
        <v>13985</v>
      </c>
      <c r="CA492" t="s">
        <v>13985</v>
      </c>
      <c r="CB492" t="s">
        <v>13985</v>
      </c>
      <c r="CC492" t="s">
        <v>13985</v>
      </c>
      <c r="CD492" t="s">
        <v>13985</v>
      </c>
    </row>
    <row r="493" spans="1:82" hidden="1">
      <c r="A493" t="s">
        <v>13850</v>
      </c>
      <c r="B493" t="s">
        <v>67</v>
      </c>
      <c r="C493" t="s">
        <v>13053</v>
      </c>
      <c r="G493" t="s">
        <v>13053</v>
      </c>
      <c r="J493" t="s">
        <v>13054</v>
      </c>
      <c r="K493" t="s">
        <v>160</v>
      </c>
      <c r="W493" t="s">
        <v>13055</v>
      </c>
      <c r="AN493" t="s">
        <v>162</v>
      </c>
      <c r="AS493" t="s">
        <v>84</v>
      </c>
      <c r="AT493">
        <v>1991</v>
      </c>
      <c r="AU493">
        <v>16</v>
      </c>
      <c r="AV493">
        <v>4</v>
      </c>
      <c r="BA493">
        <v>419</v>
      </c>
      <c r="BB493">
        <v>427</v>
      </c>
      <c r="BD493" t="s">
        <v>13056</v>
      </c>
      <c r="BK493" t="s">
        <v>13057</v>
      </c>
      <c r="BW493" t="s">
        <v>13424</v>
      </c>
      <c r="BX493" t="s">
        <v>13426</v>
      </c>
      <c r="BY493" t="s">
        <v>13985</v>
      </c>
      <c r="BZ493" t="s">
        <v>13427</v>
      </c>
      <c r="CA493" t="s">
        <v>13985</v>
      </c>
      <c r="CB493">
        <v>3</v>
      </c>
      <c r="CC493" t="s">
        <v>13985</v>
      </c>
      <c r="CD493" t="s">
        <v>13985</v>
      </c>
    </row>
    <row r="494" spans="1:82" hidden="1">
      <c r="A494" t="s">
        <v>13850</v>
      </c>
      <c r="B494" t="s">
        <v>67</v>
      </c>
      <c r="C494" t="s">
        <v>12183</v>
      </c>
      <c r="G494" t="s">
        <v>12183</v>
      </c>
      <c r="J494" t="s">
        <v>12184</v>
      </c>
      <c r="K494" t="s">
        <v>667</v>
      </c>
      <c r="W494" t="s">
        <v>12185</v>
      </c>
      <c r="AN494" t="s">
        <v>670</v>
      </c>
      <c r="AS494" t="s">
        <v>352</v>
      </c>
      <c r="AT494">
        <v>1995</v>
      </c>
      <c r="AU494">
        <v>30</v>
      </c>
      <c r="AV494">
        <v>3</v>
      </c>
      <c r="BA494">
        <v>490</v>
      </c>
      <c r="BB494">
        <v>492</v>
      </c>
      <c r="BD494" t="s">
        <v>12186</v>
      </c>
      <c r="BK494" t="s">
        <v>12187</v>
      </c>
      <c r="BW494" t="s">
        <v>13424</v>
      </c>
      <c r="BX494" t="s">
        <v>13426</v>
      </c>
      <c r="BY494" t="s">
        <v>13985</v>
      </c>
      <c r="BZ494" t="s">
        <v>13427</v>
      </c>
      <c r="CA494">
        <v>2</v>
      </c>
      <c r="CB494" t="s">
        <v>13985</v>
      </c>
      <c r="CC494" t="s">
        <v>13985</v>
      </c>
      <c r="CD494" t="s">
        <v>13985</v>
      </c>
    </row>
    <row r="495" spans="1:82" hidden="1">
      <c r="A495" t="s">
        <v>13850</v>
      </c>
      <c r="B495" t="s">
        <v>67</v>
      </c>
      <c r="C495" t="s">
        <v>12630</v>
      </c>
      <c r="G495" t="s">
        <v>12630</v>
      </c>
      <c r="J495" t="s">
        <v>12631</v>
      </c>
      <c r="K495" t="s">
        <v>1475</v>
      </c>
      <c r="W495" t="s">
        <v>12632</v>
      </c>
      <c r="AA495" t="s">
        <v>12633</v>
      </c>
      <c r="AB495" t="s">
        <v>12634</v>
      </c>
      <c r="AN495" t="s">
        <v>1477</v>
      </c>
      <c r="AS495" t="s">
        <v>154</v>
      </c>
      <c r="AT495">
        <v>1993</v>
      </c>
      <c r="AU495">
        <v>35</v>
      </c>
      <c r="AV495">
        <v>2</v>
      </c>
      <c r="BA495">
        <v>135</v>
      </c>
      <c r="BB495">
        <v>145</v>
      </c>
      <c r="BD495" t="s">
        <v>12635</v>
      </c>
      <c r="BK495" t="s">
        <v>12636</v>
      </c>
      <c r="BW495" t="s">
        <v>13428</v>
      </c>
      <c r="BX495" t="s">
        <v>13985</v>
      </c>
      <c r="BY495" t="s">
        <v>13985</v>
      </c>
      <c r="BZ495" t="s">
        <v>13985</v>
      </c>
      <c r="CA495" t="s">
        <v>13985</v>
      </c>
      <c r="CB495" t="s">
        <v>13985</v>
      </c>
      <c r="CC495" t="s">
        <v>13985</v>
      </c>
      <c r="CD495" t="s">
        <v>13985</v>
      </c>
    </row>
    <row r="496" spans="1:82" hidden="1">
      <c r="A496" t="s">
        <v>13850</v>
      </c>
      <c r="B496" t="s">
        <v>67</v>
      </c>
      <c r="C496" t="s">
        <v>10854</v>
      </c>
      <c r="G496" t="s">
        <v>10854</v>
      </c>
      <c r="J496" t="s">
        <v>10855</v>
      </c>
      <c r="K496" t="s">
        <v>625</v>
      </c>
      <c r="W496" t="s">
        <v>10856</v>
      </c>
      <c r="AN496" t="s">
        <v>627</v>
      </c>
      <c r="AO496" t="s">
        <v>628</v>
      </c>
      <c r="AS496" t="s">
        <v>472</v>
      </c>
      <c r="AT496">
        <v>2000</v>
      </c>
      <c r="AU496">
        <v>96</v>
      </c>
      <c r="AV496">
        <v>1</v>
      </c>
      <c r="BA496">
        <v>27</v>
      </c>
      <c r="BB496">
        <v>32</v>
      </c>
      <c r="BD496" t="s">
        <v>10857</v>
      </c>
      <c r="BK496" t="s">
        <v>10858</v>
      </c>
      <c r="BW496" t="s">
        <v>13424</v>
      </c>
      <c r="BX496" t="s">
        <v>13426</v>
      </c>
      <c r="BY496" t="s">
        <v>13985</v>
      </c>
      <c r="BZ496" t="s">
        <v>13427</v>
      </c>
      <c r="CA496" t="s">
        <v>13985</v>
      </c>
      <c r="CB496">
        <v>2</v>
      </c>
      <c r="CC496" t="s">
        <v>13985</v>
      </c>
      <c r="CD496" t="s">
        <v>13985</v>
      </c>
    </row>
    <row r="497" spans="1:82" hidden="1">
      <c r="A497" t="s">
        <v>13850</v>
      </c>
      <c r="B497" t="s">
        <v>67</v>
      </c>
      <c r="C497" t="s">
        <v>6762</v>
      </c>
      <c r="G497" t="s">
        <v>6763</v>
      </c>
      <c r="J497" t="s">
        <v>6764</v>
      </c>
      <c r="K497" t="s">
        <v>6765</v>
      </c>
      <c r="W497" t="s">
        <v>6766</v>
      </c>
      <c r="AA497" t="s">
        <v>6767</v>
      </c>
      <c r="AB497" t="s">
        <v>6768</v>
      </c>
      <c r="AN497" t="s">
        <v>6769</v>
      </c>
      <c r="AS497" t="s">
        <v>884</v>
      </c>
      <c r="AT497">
        <v>2011</v>
      </c>
      <c r="AU497">
        <v>43</v>
      </c>
      <c r="AV497">
        <v>1</v>
      </c>
      <c r="BA497">
        <v>689</v>
      </c>
      <c r="BB497">
        <v>694</v>
      </c>
      <c r="BK497" t="s">
        <v>6770</v>
      </c>
      <c r="BW497" t="s">
        <v>13428</v>
      </c>
      <c r="BX497" t="s">
        <v>13985</v>
      </c>
      <c r="BY497" t="s">
        <v>13985</v>
      </c>
      <c r="BZ497" t="s">
        <v>13985</v>
      </c>
      <c r="CA497" t="s">
        <v>13985</v>
      </c>
      <c r="CB497" t="s">
        <v>13985</v>
      </c>
      <c r="CC497" t="s">
        <v>13985</v>
      </c>
      <c r="CD497" t="s">
        <v>13985</v>
      </c>
    </row>
    <row r="498" spans="1:82" hidden="1">
      <c r="A498" t="s">
        <v>13850</v>
      </c>
      <c r="B498" t="s">
        <v>67</v>
      </c>
      <c r="C498" t="s">
        <v>2151</v>
      </c>
      <c r="G498" t="s">
        <v>2152</v>
      </c>
      <c r="J498" t="s">
        <v>2153</v>
      </c>
      <c r="K498" t="s">
        <v>236</v>
      </c>
      <c r="W498" t="s">
        <v>2154</v>
      </c>
      <c r="AB498" t="s">
        <v>2155</v>
      </c>
      <c r="AN498" t="s">
        <v>240</v>
      </c>
      <c r="AO498" t="s">
        <v>241</v>
      </c>
      <c r="AS498" s="1">
        <v>42217</v>
      </c>
      <c r="AT498">
        <v>2017</v>
      </c>
      <c r="AU498">
        <v>220</v>
      </c>
      <c r="AV498">
        <v>16</v>
      </c>
      <c r="BA498">
        <v>2947</v>
      </c>
      <c r="BB498">
        <v>2956</v>
      </c>
      <c r="BD498" t="s">
        <v>2156</v>
      </c>
      <c r="BK498" t="s">
        <v>2157</v>
      </c>
      <c r="BL498">
        <v>28814612</v>
      </c>
      <c r="BW498" t="s">
        <v>13424</v>
      </c>
      <c r="BX498" t="s">
        <v>13425</v>
      </c>
      <c r="BY498" t="s">
        <v>13985</v>
      </c>
      <c r="BZ498" t="s">
        <v>13985</v>
      </c>
      <c r="CA498" t="s">
        <v>13985</v>
      </c>
      <c r="CB498" t="s">
        <v>13985</v>
      </c>
      <c r="CC498" t="s">
        <v>13985</v>
      </c>
      <c r="CD498" t="s">
        <v>13985</v>
      </c>
    </row>
    <row r="499" spans="1:82" hidden="1">
      <c r="A499" t="s">
        <v>13850</v>
      </c>
      <c r="B499" t="s">
        <v>67</v>
      </c>
      <c r="C499" t="s">
        <v>8325</v>
      </c>
      <c r="G499" t="s">
        <v>8326</v>
      </c>
      <c r="J499" t="s">
        <v>8327</v>
      </c>
      <c r="K499" t="s">
        <v>6829</v>
      </c>
      <c r="W499" t="s">
        <v>8328</v>
      </c>
      <c r="AA499" t="s">
        <v>8329</v>
      </c>
      <c r="AB499" t="s">
        <v>8330</v>
      </c>
      <c r="AN499" t="s">
        <v>6831</v>
      </c>
      <c r="AS499" t="s">
        <v>803</v>
      </c>
      <c r="AT499">
        <v>2008</v>
      </c>
      <c r="AU499">
        <v>36</v>
      </c>
      <c r="AV499">
        <v>1</v>
      </c>
      <c r="BA499">
        <v>79</v>
      </c>
      <c r="BB499">
        <v>88</v>
      </c>
      <c r="BD499" t="s">
        <v>8331</v>
      </c>
      <c r="BK499" t="s">
        <v>8332</v>
      </c>
      <c r="BW499" t="s">
        <v>13428</v>
      </c>
      <c r="BX499" t="s">
        <v>13985</v>
      </c>
      <c r="BY499" t="s">
        <v>13985</v>
      </c>
      <c r="BZ499" t="s">
        <v>13985</v>
      </c>
      <c r="CA499" t="s">
        <v>13985</v>
      </c>
      <c r="CB499" t="s">
        <v>13985</v>
      </c>
      <c r="CC499" t="s">
        <v>13985</v>
      </c>
      <c r="CD499" t="s">
        <v>13985</v>
      </c>
    </row>
    <row r="500" spans="1:82" hidden="1">
      <c r="A500" t="s">
        <v>13850</v>
      </c>
      <c r="B500" t="s">
        <v>67</v>
      </c>
      <c r="C500" t="s">
        <v>6094</v>
      </c>
      <c r="G500" t="s">
        <v>6095</v>
      </c>
      <c r="J500" t="s">
        <v>6096</v>
      </c>
      <c r="K500" t="s">
        <v>3981</v>
      </c>
      <c r="W500" t="s">
        <v>6097</v>
      </c>
      <c r="AN500" t="s">
        <v>3983</v>
      </c>
      <c r="AS500" t="s">
        <v>730</v>
      </c>
      <c r="AT500">
        <v>2012</v>
      </c>
      <c r="AU500">
        <v>102</v>
      </c>
      <c r="AV500">
        <v>2</v>
      </c>
      <c r="BA500">
        <v>139</v>
      </c>
      <c r="BB500">
        <v>147</v>
      </c>
      <c r="BD500" t="s">
        <v>6098</v>
      </c>
      <c r="BK500" t="s">
        <v>6099</v>
      </c>
      <c r="BL500">
        <v>21892980</v>
      </c>
      <c r="BW500" t="s">
        <v>13424</v>
      </c>
      <c r="BX500" t="s">
        <v>13426</v>
      </c>
      <c r="BY500" t="s">
        <v>13985</v>
      </c>
      <c r="BZ500" t="s">
        <v>13427</v>
      </c>
      <c r="CA500">
        <v>1</v>
      </c>
      <c r="CB500" t="s">
        <v>13985</v>
      </c>
      <c r="CC500" t="s">
        <v>13985</v>
      </c>
      <c r="CD500" t="s">
        <v>13985</v>
      </c>
    </row>
    <row r="501" spans="1:82" hidden="1">
      <c r="A501" t="s">
        <v>13850</v>
      </c>
      <c r="B501" t="s">
        <v>67</v>
      </c>
      <c r="C501" t="s">
        <v>3622</v>
      </c>
      <c r="G501" t="s">
        <v>3623</v>
      </c>
      <c r="J501" t="s">
        <v>3624</v>
      </c>
      <c r="K501" t="s">
        <v>129</v>
      </c>
      <c r="W501" t="s">
        <v>3625</v>
      </c>
      <c r="AN501" t="s">
        <v>132</v>
      </c>
      <c r="AO501" t="s">
        <v>133</v>
      </c>
      <c r="AS501" t="s">
        <v>3626</v>
      </c>
      <c r="AT501">
        <v>2015</v>
      </c>
      <c r="AU501">
        <v>197</v>
      </c>
      <c r="BA501">
        <v>627</v>
      </c>
      <c r="BB501">
        <v>636</v>
      </c>
      <c r="BD501" t="s">
        <v>3627</v>
      </c>
      <c r="BK501" t="s">
        <v>3628</v>
      </c>
      <c r="BW501" t="s">
        <v>13428</v>
      </c>
      <c r="BX501" t="s">
        <v>13985</v>
      </c>
      <c r="BY501" t="s">
        <v>13985</v>
      </c>
      <c r="BZ501" t="s">
        <v>13985</v>
      </c>
      <c r="CA501" t="s">
        <v>13985</v>
      </c>
      <c r="CB501" t="s">
        <v>13985</v>
      </c>
      <c r="CC501" t="s">
        <v>13985</v>
      </c>
      <c r="CD501" t="s">
        <v>13985</v>
      </c>
    </row>
    <row r="502" spans="1:82" hidden="1">
      <c r="A502" t="s">
        <v>13850</v>
      </c>
      <c r="B502" t="s">
        <v>67</v>
      </c>
      <c r="C502" t="s">
        <v>8318</v>
      </c>
      <c r="G502" t="s">
        <v>8319</v>
      </c>
      <c r="J502" t="s">
        <v>8320</v>
      </c>
      <c r="K502" t="s">
        <v>3102</v>
      </c>
      <c r="W502" t="s">
        <v>8321</v>
      </c>
      <c r="AA502" t="s">
        <v>8322</v>
      </c>
      <c r="AB502" t="s">
        <v>8323</v>
      </c>
      <c r="AN502" t="s">
        <v>3106</v>
      </c>
      <c r="AS502" t="s">
        <v>730</v>
      </c>
      <c r="AT502">
        <v>2008</v>
      </c>
      <c r="AU502">
        <v>43</v>
      </c>
      <c r="AV502">
        <v>1</v>
      </c>
      <c r="BA502">
        <v>121</v>
      </c>
      <c r="BB502">
        <v>127</v>
      </c>
      <c r="BK502" t="s">
        <v>8324</v>
      </c>
      <c r="BW502" t="s">
        <v>13424</v>
      </c>
      <c r="BX502" t="s">
        <v>13426</v>
      </c>
      <c r="BY502" t="s">
        <v>13985</v>
      </c>
      <c r="BZ502" t="s">
        <v>13429</v>
      </c>
      <c r="CA502" t="s">
        <v>13985</v>
      </c>
      <c r="CB502" t="s">
        <v>13985</v>
      </c>
      <c r="CC502" t="s">
        <v>13985</v>
      </c>
      <c r="CD502" t="s">
        <v>13985</v>
      </c>
    </row>
    <row r="503" spans="1:82" hidden="1">
      <c r="A503" t="s">
        <v>13477</v>
      </c>
      <c r="B503" t="s">
        <v>67</v>
      </c>
      <c r="C503" t="s">
        <v>8319</v>
      </c>
      <c r="J503" t="s">
        <v>8320</v>
      </c>
      <c r="K503" t="s">
        <v>13523</v>
      </c>
      <c r="AA503" t="s">
        <v>8322</v>
      </c>
      <c r="AB503" t="s">
        <v>8323</v>
      </c>
      <c r="AN503" t="s">
        <v>3107</v>
      </c>
      <c r="AS503">
        <v>4</v>
      </c>
      <c r="AT503">
        <v>2008</v>
      </c>
      <c r="AU503">
        <v>43</v>
      </c>
      <c r="AV503">
        <v>1</v>
      </c>
      <c r="BA503">
        <v>121</v>
      </c>
      <c r="BB503">
        <v>127</v>
      </c>
      <c r="BD503" t="s">
        <v>13692</v>
      </c>
      <c r="BK503" t="s">
        <v>13693</v>
      </c>
      <c r="BM503" t="s">
        <v>13483</v>
      </c>
      <c r="BQ503" t="s">
        <v>13694</v>
      </c>
      <c r="BW503" t="s">
        <v>13424</v>
      </c>
      <c r="BX503" t="s">
        <v>13426</v>
      </c>
      <c r="BY503" t="s">
        <v>13985</v>
      </c>
      <c r="BZ503" t="s">
        <v>13429</v>
      </c>
      <c r="CA503" t="s">
        <v>13985</v>
      </c>
      <c r="CB503" t="s">
        <v>13985</v>
      </c>
      <c r="CC503" t="s">
        <v>13985</v>
      </c>
      <c r="CD503" t="s">
        <v>13985</v>
      </c>
    </row>
    <row r="504" spans="1:82" hidden="1">
      <c r="A504" t="s">
        <v>13477</v>
      </c>
      <c r="B504" t="s">
        <v>67</v>
      </c>
      <c r="C504" t="s">
        <v>13647</v>
      </c>
      <c r="J504" t="s">
        <v>13648</v>
      </c>
      <c r="K504" t="s">
        <v>13649</v>
      </c>
      <c r="AN504" t="s">
        <v>13650</v>
      </c>
      <c r="AS504">
        <v>6</v>
      </c>
      <c r="AT504">
        <v>2011</v>
      </c>
      <c r="AU504">
        <v>64</v>
      </c>
      <c r="AV504">
        <v>1</v>
      </c>
      <c r="BA504">
        <v>5745</v>
      </c>
      <c r="BB504">
        <v>5754</v>
      </c>
      <c r="BK504" t="s">
        <v>13651</v>
      </c>
      <c r="BM504" t="s">
        <v>13483</v>
      </c>
      <c r="BQ504" t="s">
        <v>13652</v>
      </c>
      <c r="BW504" t="s">
        <v>13428</v>
      </c>
    </row>
    <row r="505" spans="1:82" hidden="1">
      <c r="A505" t="s">
        <v>13850</v>
      </c>
      <c r="B505" t="s">
        <v>67</v>
      </c>
      <c r="C505" t="s">
        <v>10821</v>
      </c>
      <c r="G505" t="s">
        <v>10821</v>
      </c>
      <c r="J505" t="s">
        <v>10822</v>
      </c>
      <c r="K505" t="s">
        <v>10597</v>
      </c>
      <c r="W505" t="s">
        <v>10823</v>
      </c>
      <c r="AA505" t="s">
        <v>10824</v>
      </c>
      <c r="AB505" t="s">
        <v>10825</v>
      </c>
      <c r="AN505" t="s">
        <v>10599</v>
      </c>
      <c r="AO505" t="s">
        <v>10600</v>
      </c>
      <c r="AS505" t="s">
        <v>352</v>
      </c>
      <c r="AT505">
        <v>2000</v>
      </c>
      <c r="AU505">
        <v>35</v>
      </c>
      <c r="AV505">
        <v>3</v>
      </c>
      <c r="BA505">
        <v>263</v>
      </c>
      <c r="BB505">
        <v>272</v>
      </c>
      <c r="BD505" t="s">
        <v>10826</v>
      </c>
      <c r="BK505" t="s">
        <v>10827</v>
      </c>
      <c r="BW505" t="s">
        <v>13428</v>
      </c>
      <c r="BX505" t="s">
        <v>13985</v>
      </c>
      <c r="BY505" t="s">
        <v>13985</v>
      </c>
      <c r="BZ505" t="s">
        <v>13985</v>
      </c>
      <c r="CA505" t="s">
        <v>13985</v>
      </c>
      <c r="CB505" t="s">
        <v>13985</v>
      </c>
      <c r="CC505" t="s">
        <v>13985</v>
      </c>
      <c r="CD505" t="s">
        <v>13985</v>
      </c>
    </row>
    <row r="506" spans="1:82" hidden="1">
      <c r="A506" t="s">
        <v>13850</v>
      </c>
      <c r="B506" t="s">
        <v>67</v>
      </c>
      <c r="C506" t="s">
        <v>9489</v>
      </c>
      <c r="G506" t="s">
        <v>9489</v>
      </c>
      <c r="J506" t="s">
        <v>9490</v>
      </c>
      <c r="K506" t="s">
        <v>667</v>
      </c>
      <c r="W506" t="s">
        <v>9491</v>
      </c>
      <c r="AN506" t="s">
        <v>670</v>
      </c>
      <c r="AS506" t="s">
        <v>352</v>
      </c>
      <c r="AT506">
        <v>2005</v>
      </c>
      <c r="AU506">
        <v>40</v>
      </c>
      <c r="AV506">
        <v>3</v>
      </c>
      <c r="BA506">
        <v>475</v>
      </c>
      <c r="BB506">
        <v>482</v>
      </c>
      <c r="BD506" t="s">
        <v>9492</v>
      </c>
      <c r="BK506" t="s">
        <v>9493</v>
      </c>
      <c r="BW506" t="s">
        <v>13424</v>
      </c>
      <c r="BX506" t="s">
        <v>13426</v>
      </c>
      <c r="BY506" t="s">
        <v>13985</v>
      </c>
      <c r="BZ506" t="s">
        <v>13429</v>
      </c>
      <c r="CA506" t="s">
        <v>13985</v>
      </c>
      <c r="CB506" t="s">
        <v>13985</v>
      </c>
      <c r="CC506" t="s">
        <v>13985</v>
      </c>
      <c r="CD506" t="s">
        <v>13985</v>
      </c>
    </row>
    <row r="507" spans="1:82" hidden="1">
      <c r="A507" t="s">
        <v>13850</v>
      </c>
      <c r="B507" t="s">
        <v>67</v>
      </c>
      <c r="C507" t="s">
        <v>6659</v>
      </c>
      <c r="G507" t="s">
        <v>6660</v>
      </c>
      <c r="J507" t="s">
        <v>6661</v>
      </c>
      <c r="K507" t="s">
        <v>515</v>
      </c>
      <c r="W507" t="s">
        <v>6662</v>
      </c>
      <c r="AB507" t="s">
        <v>6663</v>
      </c>
      <c r="AN507" t="s">
        <v>519</v>
      </c>
      <c r="AS507" t="s">
        <v>629</v>
      </c>
      <c r="AT507">
        <v>2011</v>
      </c>
      <c r="AU507">
        <v>31</v>
      </c>
      <c r="AV507">
        <v>5</v>
      </c>
      <c r="BA507">
        <v>483</v>
      </c>
      <c r="BB507">
        <v>493</v>
      </c>
      <c r="BD507" t="s">
        <v>6664</v>
      </c>
      <c r="BK507" t="s">
        <v>6665</v>
      </c>
      <c r="BL507">
        <v>21593011</v>
      </c>
      <c r="BW507" t="s">
        <v>13428</v>
      </c>
      <c r="BX507" t="s">
        <v>13985</v>
      </c>
      <c r="BY507" t="s">
        <v>13985</v>
      </c>
      <c r="BZ507" t="s">
        <v>13985</v>
      </c>
      <c r="CA507" t="s">
        <v>13985</v>
      </c>
      <c r="CB507" t="s">
        <v>13985</v>
      </c>
      <c r="CC507" t="s">
        <v>13985</v>
      </c>
      <c r="CD507" t="s">
        <v>13985</v>
      </c>
    </row>
    <row r="508" spans="1:82" hidden="1">
      <c r="A508" t="s">
        <v>13850</v>
      </c>
      <c r="B508" t="s">
        <v>67</v>
      </c>
      <c r="C508" t="s">
        <v>11309</v>
      </c>
      <c r="G508" t="s">
        <v>11309</v>
      </c>
      <c r="J508" t="s">
        <v>11310</v>
      </c>
      <c r="K508" t="s">
        <v>2249</v>
      </c>
      <c r="W508" t="s">
        <v>11311</v>
      </c>
      <c r="AA508" t="s">
        <v>11312</v>
      </c>
      <c r="AB508" t="s">
        <v>11313</v>
      </c>
      <c r="AN508" t="s">
        <v>2252</v>
      </c>
      <c r="AO508" t="s">
        <v>2253</v>
      </c>
      <c r="AS508" t="s">
        <v>242</v>
      </c>
      <c r="AT508">
        <v>1998</v>
      </c>
      <c r="AU508">
        <v>115</v>
      </c>
      <c r="AV508">
        <v>4</v>
      </c>
      <c r="BA508">
        <v>1034</v>
      </c>
      <c r="BB508">
        <v>1051</v>
      </c>
      <c r="BK508" t="s">
        <v>11314</v>
      </c>
      <c r="BW508" t="s">
        <v>13424</v>
      </c>
      <c r="BX508" t="s">
        <v>13425</v>
      </c>
      <c r="BY508" t="s">
        <v>13985</v>
      </c>
      <c r="BZ508" t="s">
        <v>13985</v>
      </c>
      <c r="CA508" t="s">
        <v>13985</v>
      </c>
      <c r="CB508" t="s">
        <v>13985</v>
      </c>
      <c r="CC508" t="s">
        <v>13985</v>
      </c>
      <c r="CD508" t="s">
        <v>13985</v>
      </c>
    </row>
    <row r="509" spans="1:82" hidden="1">
      <c r="A509" t="s">
        <v>13850</v>
      </c>
      <c r="B509" t="s">
        <v>67</v>
      </c>
      <c r="C509" t="s">
        <v>11561</v>
      </c>
      <c r="G509" t="s">
        <v>11561</v>
      </c>
      <c r="J509" t="s">
        <v>11562</v>
      </c>
      <c r="K509" t="s">
        <v>11563</v>
      </c>
      <c r="W509" t="s">
        <v>11564</v>
      </c>
      <c r="AN509" t="s">
        <v>11565</v>
      </c>
      <c r="AT509">
        <v>1998</v>
      </c>
      <c r="AU509">
        <v>21</v>
      </c>
      <c r="AV509">
        <v>6</v>
      </c>
      <c r="BA509">
        <v>1093</v>
      </c>
      <c r="BB509">
        <v>1102</v>
      </c>
      <c r="BD509" t="s">
        <v>11566</v>
      </c>
      <c r="BK509" t="s">
        <v>11567</v>
      </c>
      <c r="BW509" t="s">
        <v>13428</v>
      </c>
      <c r="BX509" t="s">
        <v>13985</v>
      </c>
      <c r="BY509" t="s">
        <v>13985</v>
      </c>
      <c r="BZ509" t="s">
        <v>13985</v>
      </c>
      <c r="CA509" t="s">
        <v>13985</v>
      </c>
      <c r="CB509" t="s">
        <v>13985</v>
      </c>
      <c r="CC509" t="s">
        <v>13985</v>
      </c>
      <c r="CD509" t="s">
        <v>13985</v>
      </c>
    </row>
    <row r="510" spans="1:82" hidden="1">
      <c r="A510" t="s">
        <v>13477</v>
      </c>
      <c r="B510" t="s">
        <v>67</v>
      </c>
      <c r="C510" t="s">
        <v>13506</v>
      </c>
      <c r="J510" t="s">
        <v>13507</v>
      </c>
      <c r="K510" t="s">
        <v>13508</v>
      </c>
      <c r="AN510" t="s">
        <v>13509</v>
      </c>
      <c r="AS510">
        <v>12</v>
      </c>
      <c r="AT510">
        <v>2016</v>
      </c>
      <c r="AU510">
        <v>36</v>
      </c>
      <c r="AV510">
        <v>2</v>
      </c>
      <c r="BA510">
        <v>45</v>
      </c>
      <c r="BB510">
        <v>54</v>
      </c>
      <c r="BK510" t="s">
        <v>13510</v>
      </c>
      <c r="BM510" t="s">
        <v>13483</v>
      </c>
      <c r="BQ510" t="s">
        <v>13511</v>
      </c>
      <c r="BW510" t="s">
        <v>13428</v>
      </c>
    </row>
    <row r="511" spans="1:82" hidden="1">
      <c r="A511" t="s">
        <v>13850</v>
      </c>
      <c r="B511" t="s">
        <v>67</v>
      </c>
      <c r="C511" t="s">
        <v>12598</v>
      </c>
      <c r="G511" t="s">
        <v>12598</v>
      </c>
      <c r="J511" t="s">
        <v>12599</v>
      </c>
      <c r="K511" t="s">
        <v>442</v>
      </c>
      <c r="W511" t="s">
        <v>12600</v>
      </c>
      <c r="AN511" t="s">
        <v>446</v>
      </c>
      <c r="AS511" t="s">
        <v>84</v>
      </c>
      <c r="AT511">
        <v>1993</v>
      </c>
      <c r="AU511">
        <v>10</v>
      </c>
      <c r="AV511">
        <v>6</v>
      </c>
      <c r="BA511">
        <v>442</v>
      </c>
      <c r="BB511">
        <v>448</v>
      </c>
      <c r="BD511" t="s">
        <v>12601</v>
      </c>
      <c r="BK511" t="s">
        <v>12602</v>
      </c>
      <c r="BL511">
        <v>8111869</v>
      </c>
      <c r="BW511" t="s">
        <v>13424</v>
      </c>
      <c r="BX511" t="s">
        <v>13425</v>
      </c>
      <c r="BY511" t="s">
        <v>13985</v>
      </c>
      <c r="BZ511" t="s">
        <v>13985</v>
      </c>
      <c r="CA511" t="s">
        <v>13985</v>
      </c>
      <c r="CB511" t="s">
        <v>13985</v>
      </c>
      <c r="CC511" t="s">
        <v>13985</v>
      </c>
      <c r="CD511" t="s">
        <v>13985</v>
      </c>
    </row>
    <row r="512" spans="1:82" hidden="1">
      <c r="A512" t="s">
        <v>13850</v>
      </c>
      <c r="B512" t="s">
        <v>1762</v>
      </c>
      <c r="C512" t="s">
        <v>7994</v>
      </c>
      <c r="E512" t="s">
        <v>7995</v>
      </c>
      <c r="G512" t="s">
        <v>7996</v>
      </c>
      <c r="J512" t="s">
        <v>7997</v>
      </c>
      <c r="K512" t="s">
        <v>7998</v>
      </c>
      <c r="L512" t="s">
        <v>3422</v>
      </c>
      <c r="P512" t="s">
        <v>7999</v>
      </c>
      <c r="Q512" t="s">
        <v>8000</v>
      </c>
      <c r="R512" t="s">
        <v>8001</v>
      </c>
      <c r="W512" t="s">
        <v>8002</v>
      </c>
      <c r="AN512" t="s">
        <v>3428</v>
      </c>
      <c r="AP512" t="s">
        <v>8003</v>
      </c>
      <c r="AT512">
        <v>2009</v>
      </c>
      <c r="AU512">
        <v>842</v>
      </c>
      <c r="BA512">
        <v>711</v>
      </c>
      <c r="BB512">
        <v>714</v>
      </c>
      <c r="BK512" t="s">
        <v>8004</v>
      </c>
      <c r="BW512" t="s">
        <v>13428</v>
      </c>
      <c r="BX512" t="s">
        <v>13985</v>
      </c>
      <c r="BY512" t="s">
        <v>13985</v>
      </c>
      <c r="BZ512" t="s">
        <v>13985</v>
      </c>
      <c r="CA512" t="s">
        <v>13985</v>
      </c>
      <c r="CB512" t="s">
        <v>13985</v>
      </c>
      <c r="CC512" t="s">
        <v>13985</v>
      </c>
      <c r="CD512" t="s">
        <v>13985</v>
      </c>
    </row>
    <row r="513" spans="1:82" hidden="1">
      <c r="A513" t="s">
        <v>13850</v>
      </c>
      <c r="B513" t="s">
        <v>67</v>
      </c>
      <c r="C513" t="s">
        <v>11256</v>
      </c>
      <c r="G513" t="s">
        <v>11256</v>
      </c>
      <c r="J513" t="s">
        <v>11257</v>
      </c>
      <c r="K513" t="s">
        <v>10695</v>
      </c>
      <c r="W513" t="s">
        <v>11258</v>
      </c>
      <c r="AN513" t="s">
        <v>10698</v>
      </c>
      <c r="AS513" t="s">
        <v>84</v>
      </c>
      <c r="AT513">
        <v>1998</v>
      </c>
      <c r="AU513">
        <v>48</v>
      </c>
      <c r="AV513">
        <v>4</v>
      </c>
      <c r="BA513">
        <v>239</v>
      </c>
      <c r="BB513">
        <v>247</v>
      </c>
      <c r="BD513" t="s">
        <v>11259</v>
      </c>
      <c r="BK513" t="s">
        <v>11260</v>
      </c>
      <c r="BW513" t="s">
        <v>13428</v>
      </c>
      <c r="BX513" t="s">
        <v>13985</v>
      </c>
      <c r="BY513" t="s">
        <v>13985</v>
      </c>
      <c r="BZ513" t="s">
        <v>13985</v>
      </c>
      <c r="CA513" t="s">
        <v>13985</v>
      </c>
      <c r="CB513" t="s">
        <v>13985</v>
      </c>
      <c r="CC513" t="s">
        <v>13985</v>
      </c>
      <c r="CD513" t="s">
        <v>13985</v>
      </c>
    </row>
    <row r="514" spans="1:82" hidden="1">
      <c r="A514" t="s">
        <v>13850</v>
      </c>
      <c r="B514" t="s">
        <v>67</v>
      </c>
      <c r="C514" t="s">
        <v>10876</v>
      </c>
      <c r="G514" t="s">
        <v>10876</v>
      </c>
      <c r="J514" t="s">
        <v>10877</v>
      </c>
      <c r="K514" t="s">
        <v>7817</v>
      </c>
      <c r="W514" t="s">
        <v>10878</v>
      </c>
      <c r="AN514" t="s">
        <v>7819</v>
      </c>
      <c r="AS514" t="s">
        <v>629</v>
      </c>
      <c r="AT514">
        <v>2000</v>
      </c>
      <c r="AU514">
        <v>81</v>
      </c>
      <c r="AV514">
        <v>2</v>
      </c>
      <c r="BA514">
        <v>586</v>
      </c>
      <c r="BB514">
        <v>594</v>
      </c>
      <c r="BD514" t="s">
        <v>10879</v>
      </c>
      <c r="BK514" t="s">
        <v>10880</v>
      </c>
      <c r="BW514" t="s">
        <v>13424</v>
      </c>
      <c r="BX514" t="s">
        <v>13425</v>
      </c>
      <c r="BY514" t="s">
        <v>13985</v>
      </c>
      <c r="BZ514" t="s">
        <v>13985</v>
      </c>
      <c r="CA514" t="s">
        <v>13985</v>
      </c>
      <c r="CB514" t="s">
        <v>13985</v>
      </c>
      <c r="CC514" t="s">
        <v>13985</v>
      </c>
      <c r="CD514" t="s">
        <v>13985</v>
      </c>
    </row>
    <row r="515" spans="1:82" hidden="1">
      <c r="A515" t="s">
        <v>13850</v>
      </c>
      <c r="B515" t="s">
        <v>67</v>
      </c>
      <c r="C515" t="s">
        <v>7350</v>
      </c>
      <c r="G515" t="s">
        <v>7351</v>
      </c>
      <c r="J515" t="s">
        <v>7352</v>
      </c>
      <c r="K515" t="s">
        <v>6829</v>
      </c>
      <c r="W515" t="s">
        <v>7353</v>
      </c>
      <c r="AN515" t="s">
        <v>6831</v>
      </c>
      <c r="AO515" t="s">
        <v>7354</v>
      </c>
      <c r="AT515">
        <v>2010</v>
      </c>
      <c r="AU515">
        <v>43</v>
      </c>
      <c r="AV515" s="2">
        <v>43497</v>
      </c>
      <c r="BA515">
        <v>115</v>
      </c>
      <c r="BB515">
        <v>125</v>
      </c>
      <c r="BD515" t="s">
        <v>7355</v>
      </c>
      <c r="BK515" t="s">
        <v>7356</v>
      </c>
      <c r="BW515" t="s">
        <v>13424</v>
      </c>
      <c r="BX515" t="s">
        <v>13426</v>
      </c>
      <c r="BY515" t="s">
        <v>13985</v>
      </c>
      <c r="BZ515" t="s">
        <v>13427</v>
      </c>
      <c r="CA515" t="s">
        <v>13985</v>
      </c>
      <c r="CB515">
        <v>2</v>
      </c>
      <c r="CC515" t="s">
        <v>13985</v>
      </c>
      <c r="CD515" t="s">
        <v>13985</v>
      </c>
    </row>
    <row r="516" spans="1:82" hidden="1">
      <c r="A516" t="s">
        <v>13850</v>
      </c>
      <c r="B516" t="s">
        <v>67</v>
      </c>
      <c r="C516" t="s">
        <v>12734</v>
      </c>
      <c r="G516" t="s">
        <v>12734</v>
      </c>
      <c r="J516" t="s">
        <v>12735</v>
      </c>
      <c r="K516" t="s">
        <v>1984</v>
      </c>
      <c r="W516" t="s">
        <v>12736</v>
      </c>
      <c r="AN516" t="s">
        <v>1986</v>
      </c>
      <c r="AS516" t="s">
        <v>521</v>
      </c>
      <c r="AT516">
        <v>1993</v>
      </c>
      <c r="AU516">
        <v>120</v>
      </c>
      <c r="AW516">
        <v>3</v>
      </c>
      <c r="BA516">
        <v>391</v>
      </c>
      <c r="BB516">
        <v>395</v>
      </c>
      <c r="BD516" t="s">
        <v>12737</v>
      </c>
      <c r="BK516" t="s">
        <v>12738</v>
      </c>
      <c r="BW516" t="s">
        <v>13424</v>
      </c>
      <c r="BX516" t="s">
        <v>13425</v>
      </c>
      <c r="BY516" t="s">
        <v>13985</v>
      </c>
      <c r="BZ516" t="s">
        <v>13985</v>
      </c>
      <c r="CA516" t="s">
        <v>13985</v>
      </c>
      <c r="CB516" t="s">
        <v>13985</v>
      </c>
      <c r="CC516" t="s">
        <v>13985</v>
      </c>
      <c r="CD516" t="s">
        <v>13985</v>
      </c>
    </row>
    <row r="517" spans="1:82" hidden="1">
      <c r="A517" t="s">
        <v>13850</v>
      </c>
      <c r="B517" t="s">
        <v>67</v>
      </c>
      <c r="C517" t="s">
        <v>6116</v>
      </c>
      <c r="G517" t="s">
        <v>6117</v>
      </c>
      <c r="J517" t="s">
        <v>6118</v>
      </c>
      <c r="K517" t="s">
        <v>6119</v>
      </c>
      <c r="W517" t="s">
        <v>6120</v>
      </c>
      <c r="AA517" t="s">
        <v>6121</v>
      </c>
      <c r="AB517" t="s">
        <v>6122</v>
      </c>
      <c r="AN517" t="s">
        <v>6123</v>
      </c>
      <c r="AS517" t="s">
        <v>884</v>
      </c>
      <c r="AT517">
        <v>2012</v>
      </c>
      <c r="AU517">
        <v>180</v>
      </c>
      <c r="AV517">
        <v>1</v>
      </c>
      <c r="BA517">
        <v>59</v>
      </c>
      <c r="BB517">
        <v>68</v>
      </c>
      <c r="BD517" t="s">
        <v>6124</v>
      </c>
      <c r="BK517" t="s">
        <v>6125</v>
      </c>
      <c r="BW517" t="s">
        <v>13424</v>
      </c>
      <c r="BX517" t="s">
        <v>13426</v>
      </c>
      <c r="BY517" t="s">
        <v>13985</v>
      </c>
      <c r="BZ517" t="s">
        <v>13427</v>
      </c>
      <c r="CA517" t="s">
        <v>13985</v>
      </c>
      <c r="CB517">
        <v>2</v>
      </c>
      <c r="CC517" t="s">
        <v>13985</v>
      </c>
      <c r="CD517" t="s">
        <v>13985</v>
      </c>
    </row>
    <row r="518" spans="1:82" hidden="1">
      <c r="A518" t="s">
        <v>13477</v>
      </c>
      <c r="B518" t="s">
        <v>67</v>
      </c>
      <c r="C518" t="s">
        <v>13573</v>
      </c>
      <c r="J518" t="s">
        <v>13574</v>
      </c>
      <c r="K518" t="s">
        <v>13575</v>
      </c>
      <c r="AN518" t="s">
        <v>13576</v>
      </c>
      <c r="AS518">
        <v>6</v>
      </c>
      <c r="AT518">
        <v>2014</v>
      </c>
      <c r="AU518">
        <v>15</v>
      </c>
      <c r="AV518">
        <v>1</v>
      </c>
      <c r="BA518">
        <v>75</v>
      </c>
      <c r="BB518">
        <v>82</v>
      </c>
      <c r="BK518" t="s">
        <v>13577</v>
      </c>
      <c r="BM518" t="s">
        <v>13483</v>
      </c>
      <c r="BQ518" t="s">
        <v>13578</v>
      </c>
      <c r="BW518" t="s">
        <v>13428</v>
      </c>
    </row>
    <row r="519" spans="1:82" hidden="1">
      <c r="A519" t="s">
        <v>13477</v>
      </c>
      <c r="B519" t="s">
        <v>67</v>
      </c>
      <c r="C519" t="s">
        <v>13573</v>
      </c>
      <c r="J519" t="s">
        <v>13574</v>
      </c>
      <c r="K519" t="s">
        <v>13575</v>
      </c>
      <c r="AN519" t="s">
        <v>13576</v>
      </c>
      <c r="AS519">
        <v>6</v>
      </c>
      <c r="AT519">
        <v>2013</v>
      </c>
      <c r="AU519">
        <v>15</v>
      </c>
      <c r="AV519">
        <v>1</v>
      </c>
      <c r="BA519">
        <v>75</v>
      </c>
      <c r="BB519">
        <v>82</v>
      </c>
      <c r="BK519" t="s">
        <v>13579</v>
      </c>
      <c r="BM519" t="s">
        <v>13483</v>
      </c>
      <c r="BQ519" t="s">
        <v>13578</v>
      </c>
      <c r="BW519" t="s">
        <v>13428</v>
      </c>
    </row>
    <row r="520" spans="1:82" hidden="1">
      <c r="A520" t="s">
        <v>13850</v>
      </c>
      <c r="B520" t="s">
        <v>67</v>
      </c>
      <c r="C520" t="s">
        <v>13188</v>
      </c>
      <c r="G520" t="s">
        <v>13188</v>
      </c>
      <c r="J520" t="s">
        <v>13189</v>
      </c>
      <c r="K520" t="s">
        <v>375</v>
      </c>
      <c r="W520" t="s">
        <v>13190</v>
      </c>
      <c r="AN520" t="s">
        <v>377</v>
      </c>
      <c r="AT520">
        <v>1991</v>
      </c>
      <c r="AU520">
        <v>3</v>
      </c>
      <c r="AV520">
        <v>5</v>
      </c>
      <c r="BA520">
        <v>483</v>
      </c>
      <c r="BB520">
        <v>490</v>
      </c>
      <c r="BD520" t="s">
        <v>13191</v>
      </c>
      <c r="BK520" t="s">
        <v>13192</v>
      </c>
      <c r="BL520">
        <v>19215496</v>
      </c>
      <c r="BW520" t="s">
        <v>13424</v>
      </c>
      <c r="BX520" t="s">
        <v>13425</v>
      </c>
      <c r="BY520" t="s">
        <v>13985</v>
      </c>
      <c r="BZ520" t="s">
        <v>13985</v>
      </c>
      <c r="CA520" t="s">
        <v>13985</v>
      </c>
      <c r="CB520" t="s">
        <v>13985</v>
      </c>
      <c r="CC520" t="s">
        <v>13985</v>
      </c>
      <c r="CD520" t="s">
        <v>13985</v>
      </c>
    </row>
    <row r="521" spans="1:82" hidden="1">
      <c r="A521" t="s">
        <v>13850</v>
      </c>
      <c r="B521" t="s">
        <v>67</v>
      </c>
      <c r="C521" t="s">
        <v>11186</v>
      </c>
      <c r="G521" t="s">
        <v>11186</v>
      </c>
      <c r="J521" t="s">
        <v>11187</v>
      </c>
      <c r="K521" t="s">
        <v>10865</v>
      </c>
      <c r="W521" t="s">
        <v>11188</v>
      </c>
      <c r="AB521" t="s">
        <v>11189</v>
      </c>
      <c r="AN521" t="s">
        <v>10869</v>
      </c>
      <c r="AS521" t="s">
        <v>730</v>
      </c>
      <c r="AT521">
        <v>1999</v>
      </c>
      <c r="AU521">
        <v>82</v>
      </c>
      <c r="AV521">
        <v>4</v>
      </c>
      <c r="BA521">
        <v>810</v>
      </c>
      <c r="BB521">
        <v>816</v>
      </c>
      <c r="BD521" t="s">
        <v>11190</v>
      </c>
      <c r="BK521" t="s">
        <v>11191</v>
      </c>
      <c r="BL521">
        <v>10212469</v>
      </c>
      <c r="BW521" t="s">
        <v>13424</v>
      </c>
      <c r="BX521" t="s">
        <v>13425</v>
      </c>
      <c r="BY521" t="s">
        <v>13985</v>
      </c>
      <c r="BZ521" t="s">
        <v>13985</v>
      </c>
      <c r="CA521" t="s">
        <v>13985</v>
      </c>
      <c r="CB521" t="s">
        <v>13985</v>
      </c>
      <c r="CC521" t="s">
        <v>13985</v>
      </c>
      <c r="CD521" t="s">
        <v>13985</v>
      </c>
    </row>
    <row r="522" spans="1:82" hidden="1">
      <c r="A522" t="s">
        <v>13850</v>
      </c>
      <c r="B522" t="s">
        <v>67</v>
      </c>
      <c r="C522" t="s">
        <v>11647</v>
      </c>
      <c r="G522" t="s">
        <v>11647</v>
      </c>
      <c r="J522" t="s">
        <v>11648</v>
      </c>
      <c r="K522" t="s">
        <v>667</v>
      </c>
      <c r="W522" t="s">
        <v>11649</v>
      </c>
      <c r="AN522" t="s">
        <v>670</v>
      </c>
      <c r="AS522" t="s">
        <v>352</v>
      </c>
      <c r="AT522">
        <v>1997</v>
      </c>
      <c r="AU522">
        <v>32</v>
      </c>
      <c r="AV522">
        <v>3</v>
      </c>
      <c r="BA522">
        <v>453</v>
      </c>
      <c r="BB522">
        <v>458</v>
      </c>
      <c r="BD522" t="s">
        <v>11650</v>
      </c>
      <c r="BK522" t="s">
        <v>11651</v>
      </c>
      <c r="BW522" t="s">
        <v>13424</v>
      </c>
      <c r="BX522" t="s">
        <v>13426</v>
      </c>
      <c r="BY522" t="s">
        <v>13985</v>
      </c>
      <c r="BZ522" t="s">
        <v>13427</v>
      </c>
      <c r="CA522">
        <v>2</v>
      </c>
      <c r="CB522" t="s">
        <v>13985</v>
      </c>
      <c r="CC522" t="s">
        <v>13985</v>
      </c>
      <c r="CD522" t="s">
        <v>13985</v>
      </c>
    </row>
    <row r="523" spans="1:82" hidden="1">
      <c r="A523" t="s">
        <v>13850</v>
      </c>
      <c r="B523" t="s">
        <v>67</v>
      </c>
      <c r="C523" t="s">
        <v>3455</v>
      </c>
      <c r="G523" t="s">
        <v>3457</v>
      </c>
      <c r="J523" t="s">
        <v>7656</v>
      </c>
      <c r="K523" t="s">
        <v>4022</v>
      </c>
      <c r="W523" t="s">
        <v>7657</v>
      </c>
      <c r="AN523" t="s">
        <v>4024</v>
      </c>
      <c r="AO523" t="s">
        <v>7159</v>
      </c>
      <c r="AS523" t="s">
        <v>472</v>
      </c>
      <c r="AT523">
        <v>2009</v>
      </c>
      <c r="AU523">
        <v>84</v>
      </c>
      <c r="AV523">
        <v>4</v>
      </c>
      <c r="BA523">
        <v>439</v>
      </c>
      <c r="BB523">
        <v>446</v>
      </c>
      <c r="BD523" t="s">
        <v>7658</v>
      </c>
      <c r="BK523" t="s">
        <v>7659</v>
      </c>
      <c r="BW523" t="s">
        <v>13428</v>
      </c>
      <c r="BX523" t="s">
        <v>13985</v>
      </c>
      <c r="BY523" t="s">
        <v>13985</v>
      </c>
      <c r="BZ523" t="s">
        <v>13985</v>
      </c>
      <c r="CA523" t="s">
        <v>13985</v>
      </c>
      <c r="CB523" t="s">
        <v>13985</v>
      </c>
      <c r="CC523" t="s">
        <v>13985</v>
      </c>
      <c r="CD523" t="s">
        <v>13985</v>
      </c>
    </row>
    <row r="524" spans="1:82" hidden="1">
      <c r="A524" t="s">
        <v>13850</v>
      </c>
      <c r="B524" t="s">
        <v>67</v>
      </c>
      <c r="C524" t="s">
        <v>3455</v>
      </c>
      <c r="G524" t="s">
        <v>3457</v>
      </c>
      <c r="J524" t="s">
        <v>5944</v>
      </c>
      <c r="K524" t="s">
        <v>5945</v>
      </c>
      <c r="W524" t="s">
        <v>5946</v>
      </c>
      <c r="AN524" t="s">
        <v>5947</v>
      </c>
      <c r="AS524" t="s">
        <v>521</v>
      </c>
      <c r="AT524">
        <v>2012</v>
      </c>
      <c r="AU524">
        <v>77</v>
      </c>
      <c r="AV524">
        <v>3</v>
      </c>
      <c r="BA524">
        <v>97</v>
      </c>
      <c r="BB524">
        <v>108</v>
      </c>
      <c r="BK524" t="s">
        <v>5948</v>
      </c>
      <c r="BW524" t="s">
        <v>13428</v>
      </c>
      <c r="BX524" t="s">
        <v>13985</v>
      </c>
      <c r="BY524" t="s">
        <v>13985</v>
      </c>
      <c r="BZ524" t="s">
        <v>13985</v>
      </c>
      <c r="CA524" t="s">
        <v>13985</v>
      </c>
      <c r="CB524" t="s">
        <v>13985</v>
      </c>
      <c r="CC524" t="s">
        <v>13985</v>
      </c>
      <c r="CD524" t="s">
        <v>13985</v>
      </c>
    </row>
    <row r="525" spans="1:82" hidden="1">
      <c r="A525" t="s">
        <v>13850</v>
      </c>
      <c r="B525" t="s">
        <v>67</v>
      </c>
      <c r="C525" t="s">
        <v>11531</v>
      </c>
      <c r="G525" t="s">
        <v>11531</v>
      </c>
      <c r="J525" t="s">
        <v>11766</v>
      </c>
      <c r="K525" t="s">
        <v>667</v>
      </c>
      <c r="W525" t="s">
        <v>11767</v>
      </c>
      <c r="AN525" t="s">
        <v>670</v>
      </c>
      <c r="AS525" t="s">
        <v>884</v>
      </c>
      <c r="AT525">
        <v>1997</v>
      </c>
      <c r="AU525">
        <v>32</v>
      </c>
      <c r="AV525">
        <v>1</v>
      </c>
      <c r="BA525">
        <v>63</v>
      </c>
      <c r="BB525">
        <v>74</v>
      </c>
      <c r="BD525" t="s">
        <v>11768</v>
      </c>
      <c r="BK525" t="s">
        <v>11769</v>
      </c>
      <c r="BW525" t="s">
        <v>13424</v>
      </c>
      <c r="BX525" t="s">
        <v>13426</v>
      </c>
      <c r="BY525" t="s">
        <v>13985</v>
      </c>
      <c r="BZ525" t="s">
        <v>13427</v>
      </c>
      <c r="CA525">
        <v>2</v>
      </c>
      <c r="CB525" t="s">
        <v>13985</v>
      </c>
      <c r="CC525" t="s">
        <v>13985</v>
      </c>
      <c r="CD525" t="s">
        <v>13985</v>
      </c>
    </row>
    <row r="526" spans="1:82" hidden="1">
      <c r="A526" t="s">
        <v>13850</v>
      </c>
      <c r="B526" t="s">
        <v>67</v>
      </c>
      <c r="C526" t="s">
        <v>11500</v>
      </c>
      <c r="G526" t="s">
        <v>11500</v>
      </c>
      <c r="J526" t="s">
        <v>11501</v>
      </c>
      <c r="K526" t="s">
        <v>487</v>
      </c>
      <c r="W526" t="s">
        <v>11502</v>
      </c>
      <c r="AN526" t="s">
        <v>489</v>
      </c>
      <c r="AS526" t="s">
        <v>1023</v>
      </c>
      <c r="AT526">
        <v>1998</v>
      </c>
      <c r="AU526">
        <v>81</v>
      </c>
      <c r="AV526">
        <v>1</v>
      </c>
      <c r="BA526">
        <v>55</v>
      </c>
      <c r="BB526">
        <v>59</v>
      </c>
      <c r="BD526" t="s">
        <v>11503</v>
      </c>
      <c r="BK526" t="s">
        <v>11504</v>
      </c>
      <c r="BW526" t="s">
        <v>13428</v>
      </c>
      <c r="BX526" t="s">
        <v>13985</v>
      </c>
      <c r="BY526" t="s">
        <v>13985</v>
      </c>
      <c r="BZ526" t="s">
        <v>13985</v>
      </c>
      <c r="CA526" t="s">
        <v>13985</v>
      </c>
      <c r="CB526" t="s">
        <v>13985</v>
      </c>
      <c r="CC526" t="s">
        <v>13985</v>
      </c>
      <c r="CD526" t="s">
        <v>13985</v>
      </c>
    </row>
    <row r="527" spans="1:82" hidden="1">
      <c r="A527" t="s">
        <v>13850</v>
      </c>
      <c r="B527" t="s">
        <v>67</v>
      </c>
      <c r="C527" t="s">
        <v>11251</v>
      </c>
      <c r="G527" t="s">
        <v>11251</v>
      </c>
      <c r="J527" t="s">
        <v>11252</v>
      </c>
      <c r="K527" t="s">
        <v>715</v>
      </c>
      <c r="W527" t="s">
        <v>11253</v>
      </c>
      <c r="AN527" t="s">
        <v>718</v>
      </c>
      <c r="AT527">
        <v>1999</v>
      </c>
      <c r="AU527">
        <v>14</v>
      </c>
      <c r="AV527">
        <v>6</v>
      </c>
      <c r="BA527">
        <v>487</v>
      </c>
      <c r="BB527">
        <v>497</v>
      </c>
      <c r="BD527" t="s">
        <v>11254</v>
      </c>
      <c r="BK527" t="s">
        <v>11255</v>
      </c>
      <c r="BW527" t="s">
        <v>13428</v>
      </c>
      <c r="BX527" t="s">
        <v>13985</v>
      </c>
      <c r="BY527" t="s">
        <v>13985</v>
      </c>
      <c r="BZ527" t="s">
        <v>13985</v>
      </c>
      <c r="CA527" t="s">
        <v>13985</v>
      </c>
      <c r="CB527" t="s">
        <v>13985</v>
      </c>
      <c r="CC527" t="s">
        <v>13985</v>
      </c>
      <c r="CD527" t="s">
        <v>13985</v>
      </c>
    </row>
    <row r="528" spans="1:82" hidden="1">
      <c r="A528" t="s">
        <v>13850</v>
      </c>
      <c r="B528" t="s">
        <v>67</v>
      </c>
      <c r="C528" t="s">
        <v>5234</v>
      </c>
      <c r="G528" t="s">
        <v>5235</v>
      </c>
      <c r="J528" t="s">
        <v>5236</v>
      </c>
      <c r="K528" t="s">
        <v>5237</v>
      </c>
      <c r="W528" t="s">
        <v>5238</v>
      </c>
      <c r="AA528" t="s">
        <v>5239</v>
      </c>
      <c r="AB528" t="s">
        <v>5240</v>
      </c>
      <c r="AN528" t="s">
        <v>5241</v>
      </c>
      <c r="AO528" t="s">
        <v>5242</v>
      </c>
      <c r="AS528" t="s">
        <v>75</v>
      </c>
      <c r="AT528">
        <v>2013</v>
      </c>
      <c r="AU528">
        <v>80</v>
      </c>
      <c r="AV528">
        <v>4</v>
      </c>
      <c r="BA528">
        <v>518</v>
      </c>
      <c r="BB528">
        <v>525</v>
      </c>
      <c r="BD528" t="s">
        <v>5243</v>
      </c>
      <c r="BK528" t="s">
        <v>5244</v>
      </c>
      <c r="BW528" t="s">
        <v>13424</v>
      </c>
      <c r="BX528" t="s">
        <v>13426</v>
      </c>
      <c r="BY528" t="s">
        <v>13985</v>
      </c>
      <c r="BZ528" t="s">
        <v>13427</v>
      </c>
      <c r="CA528">
        <v>1</v>
      </c>
      <c r="CB528" t="s">
        <v>13985</v>
      </c>
      <c r="CC528" t="s">
        <v>13985</v>
      </c>
      <c r="CD528" t="s">
        <v>13985</v>
      </c>
    </row>
    <row r="529" spans="1:82" hidden="1">
      <c r="A529" t="s">
        <v>13850</v>
      </c>
      <c r="B529" t="s">
        <v>67</v>
      </c>
      <c r="C529" t="s">
        <v>6040</v>
      </c>
      <c r="G529" t="s">
        <v>6041</v>
      </c>
      <c r="J529" t="s">
        <v>6042</v>
      </c>
      <c r="K529" t="s">
        <v>6043</v>
      </c>
      <c r="W529" t="s">
        <v>6044</v>
      </c>
      <c r="AN529" t="s">
        <v>6045</v>
      </c>
      <c r="AO529" t="s">
        <v>6046</v>
      </c>
      <c r="AS529" t="s">
        <v>730</v>
      </c>
      <c r="AT529">
        <v>2012</v>
      </c>
      <c r="AU529">
        <v>43</v>
      </c>
      <c r="AV529">
        <v>2</v>
      </c>
      <c r="BA529">
        <v>278</v>
      </c>
      <c r="BB529">
        <v>285</v>
      </c>
      <c r="BD529" t="s">
        <v>6047</v>
      </c>
      <c r="BK529" t="s">
        <v>6048</v>
      </c>
      <c r="BW529" t="s">
        <v>13424</v>
      </c>
      <c r="BX529" t="s">
        <v>13425</v>
      </c>
      <c r="BY529" t="s">
        <v>13985</v>
      </c>
      <c r="BZ529" t="s">
        <v>13985</v>
      </c>
      <c r="CA529" t="s">
        <v>13985</v>
      </c>
      <c r="CB529" t="s">
        <v>13985</v>
      </c>
      <c r="CC529" t="s">
        <v>13985</v>
      </c>
      <c r="CD529" t="s">
        <v>13985</v>
      </c>
    </row>
    <row r="530" spans="1:82" hidden="1">
      <c r="A530" t="s">
        <v>13850</v>
      </c>
      <c r="B530" t="s">
        <v>67</v>
      </c>
      <c r="C530" t="s">
        <v>9821</v>
      </c>
      <c r="G530" t="s">
        <v>9821</v>
      </c>
      <c r="J530" t="s">
        <v>9822</v>
      </c>
      <c r="K530" t="s">
        <v>9823</v>
      </c>
      <c r="W530" t="s">
        <v>9824</v>
      </c>
      <c r="AN530" t="s">
        <v>9825</v>
      </c>
      <c r="AO530" t="s">
        <v>9826</v>
      </c>
      <c r="AS530" t="s">
        <v>472</v>
      </c>
      <c r="AT530">
        <v>2004</v>
      </c>
      <c r="AU530">
        <v>73</v>
      </c>
      <c r="AV530">
        <v>4</v>
      </c>
      <c r="BA530">
        <v>312</v>
      </c>
      <c r="BB530">
        <v>318</v>
      </c>
      <c r="BK530" t="s">
        <v>9827</v>
      </c>
      <c r="BW530" t="s">
        <v>13428</v>
      </c>
      <c r="BX530" t="s">
        <v>13985</v>
      </c>
      <c r="BY530" t="s">
        <v>13985</v>
      </c>
      <c r="BZ530" t="s">
        <v>13985</v>
      </c>
      <c r="CA530" t="s">
        <v>13985</v>
      </c>
      <c r="CB530" t="s">
        <v>13985</v>
      </c>
      <c r="CC530" t="s">
        <v>13985</v>
      </c>
      <c r="CD530" t="s">
        <v>13985</v>
      </c>
    </row>
    <row r="531" spans="1:82" hidden="1">
      <c r="A531" t="s">
        <v>13850</v>
      </c>
      <c r="B531" t="s">
        <v>67</v>
      </c>
      <c r="C531" t="s">
        <v>828</v>
      </c>
      <c r="G531" t="s">
        <v>829</v>
      </c>
      <c r="J531" t="s">
        <v>830</v>
      </c>
      <c r="K531" t="s">
        <v>831</v>
      </c>
      <c r="W531" t="s">
        <v>832</v>
      </c>
      <c r="AA531" t="s">
        <v>833</v>
      </c>
      <c r="AB531" t="s">
        <v>834</v>
      </c>
      <c r="AN531" t="s">
        <v>835</v>
      </c>
      <c r="AS531" t="s">
        <v>815</v>
      </c>
      <c r="AT531">
        <v>2019</v>
      </c>
      <c r="AU531">
        <v>9</v>
      </c>
      <c r="AV531">
        <v>5</v>
      </c>
      <c r="BA531">
        <v>2743</v>
      </c>
      <c r="BB531">
        <v>2754</v>
      </c>
      <c r="BD531" t="s">
        <v>836</v>
      </c>
      <c r="BK531" t="s">
        <v>837</v>
      </c>
      <c r="BL531">
        <v>30891213</v>
      </c>
      <c r="BW531" t="s">
        <v>13424</v>
      </c>
      <c r="BX531" t="s">
        <v>13426</v>
      </c>
      <c r="BZ531" t="s">
        <v>13427</v>
      </c>
      <c r="CB531">
        <v>3</v>
      </c>
    </row>
    <row r="532" spans="1:82" hidden="1">
      <c r="A532" t="s">
        <v>13850</v>
      </c>
      <c r="B532" t="s">
        <v>67</v>
      </c>
      <c r="C532" t="s">
        <v>2838</v>
      </c>
      <c r="G532" t="s">
        <v>2839</v>
      </c>
      <c r="J532" t="s">
        <v>2840</v>
      </c>
      <c r="K532" t="s">
        <v>2841</v>
      </c>
      <c r="W532" t="s">
        <v>2842</v>
      </c>
      <c r="AB532" t="s">
        <v>2843</v>
      </c>
      <c r="AN532" t="s">
        <v>2844</v>
      </c>
      <c r="AO532" t="s">
        <v>2845</v>
      </c>
      <c r="AS532" t="s">
        <v>84</v>
      </c>
      <c r="AT532">
        <v>2016</v>
      </c>
      <c r="AU532">
        <v>36</v>
      </c>
      <c r="AV532">
        <v>4</v>
      </c>
      <c r="BA532">
        <v>177</v>
      </c>
      <c r="BB532">
        <v>187</v>
      </c>
      <c r="BD532" t="s">
        <v>2846</v>
      </c>
      <c r="BK532" t="s">
        <v>2847</v>
      </c>
      <c r="BW532" t="s">
        <v>13424</v>
      </c>
      <c r="BX532" t="s">
        <v>13426</v>
      </c>
      <c r="BY532" t="s">
        <v>13985</v>
      </c>
      <c r="BZ532" t="s">
        <v>13427</v>
      </c>
      <c r="CA532">
        <v>1</v>
      </c>
      <c r="CB532" t="s">
        <v>13985</v>
      </c>
      <c r="CC532" t="s">
        <v>13985</v>
      </c>
      <c r="CD532" t="s">
        <v>13985</v>
      </c>
    </row>
    <row r="533" spans="1:82" hidden="1">
      <c r="A533" t="s">
        <v>13850</v>
      </c>
      <c r="B533" t="s">
        <v>67</v>
      </c>
      <c r="C533" t="s">
        <v>12163</v>
      </c>
      <c r="G533" t="s">
        <v>12163</v>
      </c>
      <c r="J533" t="s">
        <v>12164</v>
      </c>
      <c r="K533" t="s">
        <v>3756</v>
      </c>
      <c r="W533" t="s">
        <v>12165</v>
      </c>
      <c r="AN533" t="s">
        <v>3759</v>
      </c>
      <c r="AS533" t="s">
        <v>3761</v>
      </c>
      <c r="AT533">
        <v>1995</v>
      </c>
      <c r="AU533">
        <v>43</v>
      </c>
      <c r="AV533">
        <v>4</v>
      </c>
      <c r="BA533">
        <v>627</v>
      </c>
      <c r="BB533">
        <v>633</v>
      </c>
      <c r="BD533" t="s">
        <v>12166</v>
      </c>
      <c r="BK533" t="s">
        <v>12167</v>
      </c>
      <c r="BW533" t="s">
        <v>13428</v>
      </c>
      <c r="BX533" t="s">
        <v>13985</v>
      </c>
      <c r="BY533" t="s">
        <v>13985</v>
      </c>
      <c r="BZ533" t="s">
        <v>13985</v>
      </c>
      <c r="CA533" t="s">
        <v>13985</v>
      </c>
      <c r="CB533" t="s">
        <v>13985</v>
      </c>
      <c r="CC533" t="s">
        <v>13985</v>
      </c>
      <c r="CD533" t="s">
        <v>13985</v>
      </c>
    </row>
    <row r="534" spans="1:82" hidden="1">
      <c r="A534" t="s">
        <v>13850</v>
      </c>
      <c r="B534" t="s">
        <v>67</v>
      </c>
      <c r="C534" t="s">
        <v>4070</v>
      </c>
      <c r="G534" t="s">
        <v>4071</v>
      </c>
      <c r="J534" t="s">
        <v>4072</v>
      </c>
      <c r="K534" t="s">
        <v>4073</v>
      </c>
      <c r="W534" t="s">
        <v>4074</v>
      </c>
      <c r="AA534" t="s">
        <v>4075</v>
      </c>
      <c r="AB534" t="s">
        <v>4076</v>
      </c>
      <c r="AN534" t="s">
        <v>4077</v>
      </c>
      <c r="AO534" t="s">
        <v>4078</v>
      </c>
      <c r="AS534" t="s">
        <v>3237</v>
      </c>
      <c r="AT534">
        <v>2015</v>
      </c>
      <c r="AU534">
        <v>174</v>
      </c>
      <c r="BA534">
        <v>44</v>
      </c>
      <c r="BB534">
        <v>51</v>
      </c>
      <c r="BD534" t="s">
        <v>4079</v>
      </c>
      <c r="BK534" t="s">
        <v>4080</v>
      </c>
      <c r="BL534">
        <v>25529650</v>
      </c>
      <c r="BW534" t="s">
        <v>13428</v>
      </c>
      <c r="BX534" t="s">
        <v>13985</v>
      </c>
      <c r="BY534" t="s">
        <v>13985</v>
      </c>
      <c r="BZ534" t="s">
        <v>13985</v>
      </c>
      <c r="CA534" t="s">
        <v>13985</v>
      </c>
      <c r="CB534" t="s">
        <v>13985</v>
      </c>
      <c r="CC534" t="s">
        <v>13985</v>
      </c>
      <c r="CD534" t="s">
        <v>13985</v>
      </c>
    </row>
    <row r="535" spans="1:82" hidden="1">
      <c r="A535" t="s">
        <v>13850</v>
      </c>
      <c r="B535" t="s">
        <v>67</v>
      </c>
      <c r="C535" t="s">
        <v>10863</v>
      </c>
      <c r="G535" t="s">
        <v>10863</v>
      </c>
      <c r="J535" t="s">
        <v>10864</v>
      </c>
      <c r="K535" t="s">
        <v>10865</v>
      </c>
      <c r="W535" t="s">
        <v>10866</v>
      </c>
      <c r="AA535" t="s">
        <v>10867</v>
      </c>
      <c r="AB535" t="s">
        <v>10868</v>
      </c>
      <c r="AN535" t="s">
        <v>10869</v>
      </c>
      <c r="AO535" t="s">
        <v>10870</v>
      </c>
      <c r="AS535" t="s">
        <v>629</v>
      </c>
      <c r="AT535">
        <v>2000</v>
      </c>
      <c r="AU535">
        <v>83</v>
      </c>
      <c r="AV535">
        <v>5</v>
      </c>
      <c r="BA535">
        <v>962</v>
      </c>
      <c r="BB535">
        <v>967</v>
      </c>
      <c r="BD535" t="s">
        <v>10871</v>
      </c>
      <c r="BK535" t="s">
        <v>10872</v>
      </c>
      <c r="BL535">
        <v>10821571</v>
      </c>
      <c r="BW535" t="s">
        <v>13424</v>
      </c>
      <c r="BX535" t="s">
        <v>13425</v>
      </c>
      <c r="BY535" t="s">
        <v>13985</v>
      </c>
      <c r="BZ535" t="s">
        <v>13985</v>
      </c>
      <c r="CA535" t="s">
        <v>13985</v>
      </c>
      <c r="CB535" t="s">
        <v>13985</v>
      </c>
      <c r="CC535" t="s">
        <v>13985</v>
      </c>
      <c r="CD535" t="s">
        <v>13985</v>
      </c>
    </row>
    <row r="536" spans="1:82" hidden="1">
      <c r="A536" t="s">
        <v>13850</v>
      </c>
      <c r="B536" t="s">
        <v>67</v>
      </c>
      <c r="C536" t="s">
        <v>6920</v>
      </c>
      <c r="G536" t="s">
        <v>6921</v>
      </c>
      <c r="J536" t="s">
        <v>6922</v>
      </c>
      <c r="K536" t="s">
        <v>358</v>
      </c>
      <c r="W536" t="s">
        <v>6923</v>
      </c>
      <c r="AN536" t="s">
        <v>360</v>
      </c>
      <c r="AS536" t="s">
        <v>1023</v>
      </c>
      <c r="AT536">
        <v>2011</v>
      </c>
      <c r="AU536">
        <v>57</v>
      </c>
      <c r="AV536">
        <v>1</v>
      </c>
      <c r="BA536">
        <v>46</v>
      </c>
      <c r="BB536">
        <v>51</v>
      </c>
      <c r="BD536" t="s">
        <v>6924</v>
      </c>
      <c r="BK536" t="s">
        <v>6925</v>
      </c>
      <c r="BL536">
        <v>20932841</v>
      </c>
      <c r="BW536" t="s">
        <v>13424</v>
      </c>
      <c r="BX536" t="s">
        <v>13426</v>
      </c>
      <c r="BY536" t="s">
        <v>13985</v>
      </c>
      <c r="BZ536" t="s">
        <v>13427</v>
      </c>
      <c r="CA536">
        <v>1</v>
      </c>
      <c r="CB536" t="s">
        <v>13985</v>
      </c>
      <c r="CC536" t="s">
        <v>13985</v>
      </c>
      <c r="CD536" t="s">
        <v>13985</v>
      </c>
    </row>
    <row r="537" spans="1:82" hidden="1">
      <c r="A537" t="s">
        <v>13850</v>
      </c>
      <c r="B537" t="s">
        <v>67</v>
      </c>
      <c r="C537" t="s">
        <v>11270</v>
      </c>
      <c r="G537" t="s">
        <v>11270</v>
      </c>
      <c r="J537" t="s">
        <v>11271</v>
      </c>
      <c r="K537" t="s">
        <v>423</v>
      </c>
      <c r="W537" t="s">
        <v>11272</v>
      </c>
      <c r="AN537" t="s">
        <v>426</v>
      </c>
      <c r="AS537" t="s">
        <v>84</v>
      </c>
      <c r="AT537">
        <v>1998</v>
      </c>
      <c r="AU537">
        <v>52</v>
      </c>
      <c r="AV537">
        <v>6</v>
      </c>
      <c r="BA537">
        <v>1697</v>
      </c>
      <c r="BB537">
        <v>1704</v>
      </c>
      <c r="BD537" t="s">
        <v>11273</v>
      </c>
      <c r="BK537" t="s">
        <v>11274</v>
      </c>
      <c r="BL537">
        <v>28565309</v>
      </c>
      <c r="BW537" t="s">
        <v>13424</v>
      </c>
      <c r="BX537" t="s">
        <v>13426</v>
      </c>
      <c r="BY537" t="s">
        <v>13985</v>
      </c>
      <c r="BZ537" t="s">
        <v>13429</v>
      </c>
      <c r="CA537" t="s">
        <v>13985</v>
      </c>
      <c r="CB537" t="s">
        <v>13985</v>
      </c>
      <c r="CC537" t="s">
        <v>13985</v>
      </c>
      <c r="CD537" t="s">
        <v>13985</v>
      </c>
    </row>
    <row r="538" spans="1:82" hidden="1">
      <c r="A538" t="s">
        <v>13850</v>
      </c>
      <c r="B538" t="s">
        <v>67</v>
      </c>
      <c r="C538" t="s">
        <v>5762</v>
      </c>
      <c r="G538" t="s">
        <v>5763</v>
      </c>
      <c r="J538" t="s">
        <v>5764</v>
      </c>
      <c r="K538" t="s">
        <v>3380</v>
      </c>
      <c r="W538" t="s">
        <v>5765</v>
      </c>
      <c r="AN538" t="s">
        <v>3382</v>
      </c>
      <c r="AO538" t="s">
        <v>3383</v>
      </c>
      <c r="AS538" t="s">
        <v>5766</v>
      </c>
      <c r="AT538">
        <v>2012</v>
      </c>
      <c r="AU538">
        <v>12</v>
      </c>
      <c r="BC538">
        <v>119</v>
      </c>
      <c r="BK538" t="s">
        <v>5767</v>
      </c>
      <c r="BL538">
        <v>23451807</v>
      </c>
      <c r="BW538" t="s">
        <v>13424</v>
      </c>
      <c r="BX538" t="s">
        <v>13426</v>
      </c>
      <c r="BY538" t="s">
        <v>13985</v>
      </c>
      <c r="BZ538" t="s">
        <v>13427</v>
      </c>
      <c r="CA538" t="s">
        <v>13985</v>
      </c>
      <c r="CB538">
        <v>2</v>
      </c>
      <c r="CC538" t="s">
        <v>13985</v>
      </c>
      <c r="CD538" t="s">
        <v>13985</v>
      </c>
    </row>
    <row r="539" spans="1:82" hidden="1">
      <c r="A539" t="s">
        <v>13850</v>
      </c>
      <c r="B539" t="s">
        <v>67</v>
      </c>
      <c r="C539" t="s">
        <v>9236</v>
      </c>
      <c r="G539" t="s">
        <v>9236</v>
      </c>
      <c r="J539" t="s">
        <v>9237</v>
      </c>
      <c r="K539" t="s">
        <v>139</v>
      </c>
      <c r="W539" t="s">
        <v>9238</v>
      </c>
      <c r="AN539" t="s">
        <v>143</v>
      </c>
      <c r="AO539" t="s">
        <v>144</v>
      </c>
      <c r="AS539" t="s">
        <v>884</v>
      </c>
      <c r="AT539">
        <v>2006</v>
      </c>
      <c r="AU539">
        <v>29</v>
      </c>
      <c r="AV539">
        <v>2</v>
      </c>
      <c r="BA539">
        <v>166</v>
      </c>
      <c r="BB539">
        <v>172</v>
      </c>
      <c r="BD539" t="s">
        <v>9239</v>
      </c>
      <c r="BK539" t="s">
        <v>9240</v>
      </c>
      <c r="BL539">
        <v>17080632</v>
      </c>
      <c r="BW539" t="s">
        <v>13428</v>
      </c>
      <c r="BX539" t="s">
        <v>13985</v>
      </c>
      <c r="BY539" t="s">
        <v>13985</v>
      </c>
      <c r="BZ539" t="s">
        <v>13985</v>
      </c>
      <c r="CA539" t="s">
        <v>13985</v>
      </c>
      <c r="CB539" t="s">
        <v>13985</v>
      </c>
      <c r="CC539" t="s">
        <v>13985</v>
      </c>
      <c r="CD539" t="s">
        <v>13985</v>
      </c>
    </row>
    <row r="540" spans="1:82" hidden="1">
      <c r="A540" t="s">
        <v>13850</v>
      </c>
      <c r="B540" t="s">
        <v>67</v>
      </c>
      <c r="C540" t="s">
        <v>493</v>
      </c>
      <c r="G540" t="s">
        <v>494</v>
      </c>
      <c r="J540" t="s">
        <v>495</v>
      </c>
      <c r="K540" t="s">
        <v>496</v>
      </c>
      <c r="W540" t="s">
        <v>497</v>
      </c>
      <c r="AB540" t="s">
        <v>498</v>
      </c>
      <c r="AN540" t="s">
        <v>499</v>
      </c>
      <c r="AS540" s="1">
        <v>42887</v>
      </c>
      <c r="AT540">
        <v>2019</v>
      </c>
      <c r="AU540">
        <v>16</v>
      </c>
      <c r="BC540">
        <v>21</v>
      </c>
      <c r="BD540" t="s">
        <v>500</v>
      </c>
      <c r="BK540" t="s">
        <v>501</v>
      </c>
      <c r="BL540">
        <v>31236127</v>
      </c>
      <c r="BW540" t="s">
        <v>13424</v>
      </c>
      <c r="BX540" t="s">
        <v>13425</v>
      </c>
    </row>
    <row r="541" spans="1:82" hidden="1">
      <c r="A541" t="s">
        <v>13850</v>
      </c>
      <c r="B541" t="s">
        <v>67</v>
      </c>
      <c r="C541" t="s">
        <v>10777</v>
      </c>
      <c r="G541" t="s">
        <v>10777</v>
      </c>
      <c r="J541" t="s">
        <v>10778</v>
      </c>
      <c r="K541" t="s">
        <v>930</v>
      </c>
      <c r="W541" t="s">
        <v>10779</v>
      </c>
      <c r="AA541" t="s">
        <v>10780</v>
      </c>
      <c r="AB541" t="s">
        <v>10781</v>
      </c>
      <c r="AN541" t="s">
        <v>932</v>
      </c>
      <c r="AO541" t="s">
        <v>933</v>
      </c>
      <c r="AS541" t="s">
        <v>75</v>
      </c>
      <c r="AT541">
        <v>2000</v>
      </c>
      <c r="AU541">
        <v>64</v>
      </c>
      <c r="AV541" s="2">
        <v>43497</v>
      </c>
      <c r="BA541">
        <v>89</v>
      </c>
      <c r="BB541">
        <v>96</v>
      </c>
      <c r="BD541" t="s">
        <v>10782</v>
      </c>
      <c r="BK541" t="s">
        <v>10783</v>
      </c>
      <c r="BL541">
        <v>11078969</v>
      </c>
      <c r="BW541" t="s">
        <v>13424</v>
      </c>
      <c r="BX541" t="s">
        <v>13425</v>
      </c>
      <c r="BY541" t="s">
        <v>13985</v>
      </c>
      <c r="BZ541" t="s">
        <v>13985</v>
      </c>
      <c r="CA541" t="s">
        <v>13985</v>
      </c>
      <c r="CB541" t="s">
        <v>13985</v>
      </c>
      <c r="CC541" t="s">
        <v>13985</v>
      </c>
      <c r="CD541" t="s">
        <v>13985</v>
      </c>
    </row>
    <row r="542" spans="1:82" hidden="1">
      <c r="A542" t="s">
        <v>13850</v>
      </c>
      <c r="B542" t="s">
        <v>67</v>
      </c>
      <c r="C542" t="s">
        <v>9915</v>
      </c>
      <c r="G542" t="s">
        <v>9915</v>
      </c>
      <c r="J542" t="s">
        <v>9916</v>
      </c>
      <c r="K542" t="s">
        <v>9917</v>
      </c>
      <c r="W542" t="s">
        <v>9918</v>
      </c>
      <c r="AA542" t="s">
        <v>9919</v>
      </c>
      <c r="AB542" t="s">
        <v>9920</v>
      </c>
      <c r="AN542" t="s">
        <v>9921</v>
      </c>
      <c r="AS542" t="s">
        <v>884</v>
      </c>
      <c r="AT542">
        <v>2004</v>
      </c>
      <c r="AU542">
        <v>19</v>
      </c>
      <c r="AV542">
        <v>2</v>
      </c>
      <c r="BA542">
        <v>445</v>
      </c>
      <c r="BB542">
        <v>447</v>
      </c>
      <c r="BD542" t="s">
        <v>9922</v>
      </c>
      <c r="BK542" t="s">
        <v>9923</v>
      </c>
      <c r="BL542">
        <v>14747195</v>
      </c>
      <c r="BW542" t="s">
        <v>13424</v>
      </c>
      <c r="BX542" t="s">
        <v>13425</v>
      </c>
      <c r="BY542" t="s">
        <v>13985</v>
      </c>
      <c r="BZ542" t="s">
        <v>13985</v>
      </c>
      <c r="CA542" t="s">
        <v>13985</v>
      </c>
      <c r="CB542" t="s">
        <v>13985</v>
      </c>
      <c r="CC542" t="s">
        <v>13985</v>
      </c>
      <c r="CD542" t="s">
        <v>13985</v>
      </c>
    </row>
    <row r="543" spans="1:82" hidden="1">
      <c r="A543" t="s">
        <v>13850</v>
      </c>
      <c r="B543" t="s">
        <v>67</v>
      </c>
      <c r="C543" t="s">
        <v>9684</v>
      </c>
      <c r="G543" t="s">
        <v>9684</v>
      </c>
      <c r="J543" t="s">
        <v>9685</v>
      </c>
      <c r="K543" t="s">
        <v>515</v>
      </c>
      <c r="W543" t="s">
        <v>9686</v>
      </c>
      <c r="AN543" t="s">
        <v>519</v>
      </c>
      <c r="AS543" t="s">
        <v>1023</v>
      </c>
      <c r="AT543">
        <v>2005</v>
      </c>
      <c r="AU543">
        <v>25</v>
      </c>
      <c r="AV543">
        <v>1</v>
      </c>
      <c r="BA543">
        <v>101</v>
      </c>
      <c r="BB543">
        <v>108</v>
      </c>
      <c r="BD543" t="s">
        <v>9687</v>
      </c>
      <c r="BK543" t="s">
        <v>9688</v>
      </c>
      <c r="BL543">
        <v>15519991</v>
      </c>
      <c r="BW543" t="s">
        <v>13428</v>
      </c>
      <c r="BX543" t="s">
        <v>13985</v>
      </c>
      <c r="BY543" t="s">
        <v>13985</v>
      </c>
      <c r="BZ543" t="s">
        <v>13985</v>
      </c>
      <c r="CA543" t="s">
        <v>13985</v>
      </c>
      <c r="CB543" t="s">
        <v>13985</v>
      </c>
      <c r="CC543" t="s">
        <v>13985</v>
      </c>
      <c r="CD543" t="s">
        <v>13985</v>
      </c>
    </row>
    <row r="544" spans="1:82" hidden="1">
      <c r="A544" t="s">
        <v>13850</v>
      </c>
      <c r="B544" t="s">
        <v>67</v>
      </c>
      <c r="C544" t="s">
        <v>5571</v>
      </c>
      <c r="G544" t="s">
        <v>5572</v>
      </c>
      <c r="J544" t="s">
        <v>5573</v>
      </c>
      <c r="K544" t="s">
        <v>1453</v>
      </c>
      <c r="W544" t="s">
        <v>5574</v>
      </c>
      <c r="AN544" t="s">
        <v>1455</v>
      </c>
      <c r="AS544" t="s">
        <v>884</v>
      </c>
      <c r="AT544">
        <v>2013</v>
      </c>
      <c r="AU544">
        <v>106</v>
      </c>
      <c r="AV544">
        <v>1</v>
      </c>
      <c r="BA544">
        <v>520</v>
      </c>
      <c r="BB544">
        <v>523</v>
      </c>
      <c r="BD544" t="s">
        <v>5575</v>
      </c>
      <c r="BK544" t="s">
        <v>5576</v>
      </c>
      <c r="BL544">
        <v>23448069</v>
      </c>
      <c r="BW544" t="s">
        <v>13424</v>
      </c>
      <c r="BX544" t="s">
        <v>13426</v>
      </c>
      <c r="BY544" t="s">
        <v>13985</v>
      </c>
      <c r="BZ544" t="s">
        <v>13427</v>
      </c>
      <c r="CA544" t="s">
        <v>13985</v>
      </c>
      <c r="CB544">
        <v>2</v>
      </c>
      <c r="CC544" t="s">
        <v>13985</v>
      </c>
      <c r="CD544" t="s">
        <v>13985</v>
      </c>
    </row>
    <row r="545" spans="1:82" hidden="1">
      <c r="A545" t="s">
        <v>13850</v>
      </c>
      <c r="B545" t="s">
        <v>67</v>
      </c>
      <c r="C545" t="s">
        <v>12956</v>
      </c>
      <c r="G545" t="s">
        <v>12956</v>
      </c>
      <c r="J545" t="s">
        <v>12957</v>
      </c>
      <c r="K545" t="s">
        <v>487</v>
      </c>
      <c r="AN545" t="s">
        <v>489</v>
      </c>
      <c r="AS545" t="s">
        <v>730</v>
      </c>
      <c r="AT545">
        <v>1992</v>
      </c>
      <c r="AU545">
        <v>69</v>
      </c>
      <c r="AV545">
        <v>4</v>
      </c>
      <c r="BA545">
        <v>289</v>
      </c>
      <c r="BB545">
        <v>296</v>
      </c>
      <c r="BD545" t="s">
        <v>12958</v>
      </c>
      <c r="BK545" t="s">
        <v>12959</v>
      </c>
      <c r="BW545" t="s">
        <v>13428</v>
      </c>
      <c r="BX545" t="s">
        <v>13985</v>
      </c>
      <c r="BY545" t="s">
        <v>13985</v>
      </c>
      <c r="BZ545" t="s">
        <v>13985</v>
      </c>
      <c r="CA545" t="s">
        <v>13985</v>
      </c>
      <c r="CB545" t="s">
        <v>13985</v>
      </c>
      <c r="CC545" t="s">
        <v>13985</v>
      </c>
      <c r="CD545" t="s">
        <v>13985</v>
      </c>
    </row>
    <row r="546" spans="1:82" hidden="1">
      <c r="A546" t="s">
        <v>13850</v>
      </c>
      <c r="B546" t="s">
        <v>67</v>
      </c>
      <c r="C546" t="s">
        <v>5936</v>
      </c>
      <c r="G546" t="s">
        <v>5937</v>
      </c>
      <c r="J546" t="s">
        <v>5938</v>
      </c>
      <c r="K546" t="s">
        <v>2238</v>
      </c>
      <c r="W546" t="s">
        <v>5939</v>
      </c>
      <c r="AA546" t="s">
        <v>5940</v>
      </c>
      <c r="AB546" t="s">
        <v>5941</v>
      </c>
      <c r="AN546" t="s">
        <v>2242</v>
      </c>
      <c r="AS546" s="1">
        <v>42156</v>
      </c>
      <c r="AT546">
        <v>2012</v>
      </c>
      <c r="AU546">
        <v>169</v>
      </c>
      <c r="AV546">
        <v>9</v>
      </c>
      <c r="BA546">
        <v>851</v>
      </c>
      <c r="BB546">
        <v>858</v>
      </c>
      <c r="BD546" t="s">
        <v>5942</v>
      </c>
      <c r="BK546" t="s">
        <v>5943</v>
      </c>
      <c r="BL546">
        <v>22465814</v>
      </c>
      <c r="BW546" t="s">
        <v>13428</v>
      </c>
      <c r="BX546" t="s">
        <v>13985</v>
      </c>
      <c r="BY546" t="s">
        <v>13985</v>
      </c>
      <c r="BZ546" t="s">
        <v>13985</v>
      </c>
      <c r="CA546" t="s">
        <v>13985</v>
      </c>
      <c r="CB546" t="s">
        <v>13985</v>
      </c>
      <c r="CC546" t="s">
        <v>13985</v>
      </c>
      <c r="CD546" t="s">
        <v>13985</v>
      </c>
    </row>
    <row r="547" spans="1:82" hidden="1">
      <c r="A547" t="s">
        <v>13850</v>
      </c>
      <c r="B547" t="s">
        <v>67</v>
      </c>
      <c r="C547" t="s">
        <v>4194</v>
      </c>
      <c r="G547" t="s">
        <v>4195</v>
      </c>
      <c r="J547" t="s">
        <v>4196</v>
      </c>
      <c r="K547" t="s">
        <v>4073</v>
      </c>
      <c r="W547" t="s">
        <v>4197</v>
      </c>
      <c r="AA547" t="s">
        <v>1688</v>
      </c>
      <c r="AB547" t="s">
        <v>1689</v>
      </c>
      <c r="AN547" t="s">
        <v>4077</v>
      </c>
      <c r="AO547" t="s">
        <v>4078</v>
      </c>
      <c r="AS547" s="1">
        <v>36982</v>
      </c>
      <c r="AT547">
        <v>2015</v>
      </c>
      <c r="AU547">
        <v>172</v>
      </c>
      <c r="BA547">
        <v>47</v>
      </c>
      <c r="BB547">
        <v>55</v>
      </c>
      <c r="BD547" t="s">
        <v>4198</v>
      </c>
      <c r="BK547" t="s">
        <v>4199</v>
      </c>
      <c r="BL547">
        <v>25442522</v>
      </c>
      <c r="BW547" t="s">
        <v>13428</v>
      </c>
      <c r="BX547" t="s">
        <v>13985</v>
      </c>
      <c r="BY547" t="s">
        <v>13985</v>
      </c>
      <c r="BZ547" t="s">
        <v>13985</v>
      </c>
      <c r="CA547" t="s">
        <v>13985</v>
      </c>
      <c r="CB547" t="s">
        <v>13985</v>
      </c>
      <c r="CC547" t="s">
        <v>13985</v>
      </c>
      <c r="CD547" t="s">
        <v>13985</v>
      </c>
    </row>
    <row r="548" spans="1:82" hidden="1">
      <c r="A548" t="s">
        <v>13850</v>
      </c>
      <c r="B548" t="s">
        <v>67</v>
      </c>
      <c r="C548" t="s">
        <v>12776</v>
      </c>
      <c r="G548" t="s">
        <v>12776</v>
      </c>
      <c r="J548" t="s">
        <v>12777</v>
      </c>
      <c r="K548" t="s">
        <v>9823</v>
      </c>
      <c r="W548" t="s">
        <v>12778</v>
      </c>
      <c r="AN548" t="s">
        <v>9825</v>
      </c>
      <c r="AO548" t="s">
        <v>9826</v>
      </c>
      <c r="AS548" t="s">
        <v>815</v>
      </c>
      <c r="AT548">
        <v>1993</v>
      </c>
      <c r="AU548">
        <v>61</v>
      </c>
      <c r="AV548">
        <v>4</v>
      </c>
      <c r="BA548">
        <v>911</v>
      </c>
      <c r="BB548">
        <v>918</v>
      </c>
      <c r="BK548" t="s">
        <v>12779</v>
      </c>
      <c r="BW548" t="s">
        <v>13428</v>
      </c>
      <c r="BX548" t="s">
        <v>13985</v>
      </c>
      <c r="BY548" t="s">
        <v>13985</v>
      </c>
      <c r="BZ548" t="s">
        <v>13985</v>
      </c>
      <c r="CA548" t="s">
        <v>13985</v>
      </c>
      <c r="CB548" t="s">
        <v>13985</v>
      </c>
      <c r="CC548" t="s">
        <v>13985</v>
      </c>
      <c r="CD548" t="s">
        <v>13985</v>
      </c>
    </row>
    <row r="549" spans="1:82" hidden="1">
      <c r="A549" t="s">
        <v>13850</v>
      </c>
      <c r="B549" t="s">
        <v>67</v>
      </c>
      <c r="C549" t="s">
        <v>750</v>
      </c>
      <c r="G549" t="s">
        <v>751</v>
      </c>
      <c r="J549" t="s">
        <v>752</v>
      </c>
      <c r="K549" t="s">
        <v>753</v>
      </c>
      <c r="P549" t="s">
        <v>754</v>
      </c>
      <c r="Q549" t="s">
        <v>755</v>
      </c>
      <c r="R549" t="s">
        <v>756</v>
      </c>
      <c r="W549" t="s">
        <v>757</v>
      </c>
      <c r="AA549" t="s">
        <v>758</v>
      </c>
      <c r="AB549" t="s">
        <v>759</v>
      </c>
      <c r="AN549" t="s">
        <v>760</v>
      </c>
      <c r="AO549" t="s">
        <v>761</v>
      </c>
      <c r="AS549" t="s">
        <v>730</v>
      </c>
      <c r="AT549">
        <v>2019</v>
      </c>
      <c r="AU549">
        <v>31</v>
      </c>
      <c r="AV549">
        <v>2</v>
      </c>
      <c r="BA549">
        <v>915</v>
      </c>
      <c r="BB549">
        <v>928</v>
      </c>
      <c r="BD549" t="s">
        <v>762</v>
      </c>
      <c r="BK549" t="s">
        <v>763</v>
      </c>
      <c r="BW549" t="s">
        <v>13428</v>
      </c>
    </row>
    <row r="550" spans="1:82" hidden="1">
      <c r="A550" t="s">
        <v>13850</v>
      </c>
      <c r="B550" t="s">
        <v>3442</v>
      </c>
      <c r="C550" t="s">
        <v>12102</v>
      </c>
      <c r="E550" t="s">
        <v>12103</v>
      </c>
      <c r="G550" t="s">
        <v>12102</v>
      </c>
      <c r="J550" t="s">
        <v>12104</v>
      </c>
      <c r="K550" t="s">
        <v>12105</v>
      </c>
      <c r="P550" t="s">
        <v>12106</v>
      </c>
      <c r="Q550" t="s">
        <v>12107</v>
      </c>
      <c r="R550" t="s">
        <v>12108</v>
      </c>
      <c r="S550" t="s">
        <v>12109</v>
      </c>
      <c r="W550" t="s">
        <v>12110</v>
      </c>
      <c r="AP550" t="s">
        <v>12111</v>
      </c>
      <c r="AT550">
        <v>1996</v>
      </c>
      <c r="BA550">
        <v>259</v>
      </c>
      <c r="BB550">
        <v>267</v>
      </c>
      <c r="BK550" t="s">
        <v>12112</v>
      </c>
      <c r="BW550" t="s">
        <v>13424</v>
      </c>
      <c r="BX550" t="s">
        <v>13426</v>
      </c>
      <c r="BY550" t="s">
        <v>13985</v>
      </c>
      <c r="BZ550" t="s">
        <v>13427</v>
      </c>
      <c r="CA550" t="s">
        <v>13985</v>
      </c>
      <c r="CB550">
        <v>0</v>
      </c>
      <c r="CC550" t="s">
        <v>13985</v>
      </c>
      <c r="CD550" t="s">
        <v>13985</v>
      </c>
    </row>
    <row r="551" spans="1:82" hidden="1">
      <c r="A551" t="s">
        <v>13850</v>
      </c>
      <c r="B551" t="s">
        <v>67</v>
      </c>
      <c r="C551" t="s">
        <v>5286</v>
      </c>
      <c r="G551" t="s">
        <v>5287</v>
      </c>
      <c r="J551" t="s">
        <v>5288</v>
      </c>
      <c r="K551" t="s">
        <v>2344</v>
      </c>
      <c r="W551" t="s">
        <v>5289</v>
      </c>
      <c r="AB551" t="s">
        <v>5290</v>
      </c>
      <c r="AN551" t="s">
        <v>2348</v>
      </c>
      <c r="AS551" t="s">
        <v>210</v>
      </c>
      <c r="AT551">
        <v>2013</v>
      </c>
      <c r="AU551">
        <v>80</v>
      </c>
      <c r="AV551">
        <v>7</v>
      </c>
      <c r="BA551">
        <v>800</v>
      </c>
      <c r="BB551">
        <v>804</v>
      </c>
      <c r="BD551" t="s">
        <v>5291</v>
      </c>
      <c r="BK551" t="s">
        <v>5292</v>
      </c>
      <c r="BL551">
        <v>23953691</v>
      </c>
      <c r="BW551" t="s">
        <v>13424</v>
      </c>
      <c r="BX551" t="s">
        <v>13425</v>
      </c>
      <c r="BY551" t="s">
        <v>13985</v>
      </c>
      <c r="BZ551" t="s">
        <v>13985</v>
      </c>
      <c r="CA551" t="s">
        <v>13985</v>
      </c>
      <c r="CB551" t="s">
        <v>13985</v>
      </c>
      <c r="CC551" t="s">
        <v>13985</v>
      </c>
      <c r="CD551" t="s">
        <v>13985</v>
      </c>
    </row>
    <row r="552" spans="1:82" hidden="1">
      <c r="A552" t="s">
        <v>13850</v>
      </c>
      <c r="B552" t="s">
        <v>67</v>
      </c>
      <c r="C552" t="s">
        <v>7428</v>
      </c>
      <c r="G552" t="s">
        <v>7429</v>
      </c>
      <c r="J552" t="s">
        <v>7430</v>
      </c>
      <c r="K552" t="s">
        <v>7431</v>
      </c>
      <c r="W552" t="s">
        <v>7432</v>
      </c>
      <c r="AN552" t="s">
        <v>7433</v>
      </c>
      <c r="AS552" t="s">
        <v>84</v>
      </c>
      <c r="AT552">
        <v>2009</v>
      </c>
      <c r="AU552">
        <v>38</v>
      </c>
      <c r="AV552">
        <v>8</v>
      </c>
      <c r="BA552">
        <v>437</v>
      </c>
      <c r="BB552">
        <v>442</v>
      </c>
      <c r="BD552" t="s">
        <v>7434</v>
      </c>
      <c r="BK552" t="s">
        <v>7435</v>
      </c>
      <c r="BL552">
        <v>20175443</v>
      </c>
      <c r="BW552" t="s">
        <v>13428</v>
      </c>
      <c r="BX552" t="s">
        <v>13985</v>
      </c>
      <c r="BY552" t="s">
        <v>13985</v>
      </c>
      <c r="BZ552" t="s">
        <v>13985</v>
      </c>
      <c r="CA552" t="s">
        <v>13985</v>
      </c>
      <c r="CB552" t="s">
        <v>13985</v>
      </c>
      <c r="CC552" t="s">
        <v>13985</v>
      </c>
      <c r="CD552" t="s">
        <v>13985</v>
      </c>
    </row>
    <row r="553" spans="1:82" hidden="1">
      <c r="A553" t="s">
        <v>13850</v>
      </c>
      <c r="B553" t="s">
        <v>67</v>
      </c>
      <c r="C553" t="s">
        <v>5559</v>
      </c>
      <c r="G553" t="s">
        <v>5560</v>
      </c>
      <c r="J553" t="s">
        <v>5561</v>
      </c>
      <c r="K553" t="s">
        <v>1697</v>
      </c>
      <c r="W553" t="s">
        <v>5562</v>
      </c>
      <c r="AN553" t="s">
        <v>1700</v>
      </c>
      <c r="AS553" s="1">
        <v>42036</v>
      </c>
      <c r="AT553">
        <v>2013</v>
      </c>
      <c r="AU553">
        <v>376</v>
      </c>
      <c r="BA553">
        <v>90</v>
      </c>
      <c r="BB553">
        <v>96</v>
      </c>
      <c r="BD553" t="s">
        <v>5563</v>
      </c>
      <c r="BK553" t="s">
        <v>5564</v>
      </c>
      <c r="BW553" t="s">
        <v>13424</v>
      </c>
      <c r="BX553" t="s">
        <v>13425</v>
      </c>
      <c r="BY553" t="s">
        <v>13985</v>
      </c>
      <c r="BZ553" t="s">
        <v>13985</v>
      </c>
      <c r="CA553" t="s">
        <v>13985</v>
      </c>
      <c r="CB553" t="s">
        <v>13985</v>
      </c>
      <c r="CC553" t="s">
        <v>13985</v>
      </c>
      <c r="CD553" t="s">
        <v>13985</v>
      </c>
    </row>
    <row r="554" spans="1:82" hidden="1">
      <c r="A554" t="s">
        <v>13850</v>
      </c>
      <c r="B554" t="s">
        <v>67</v>
      </c>
      <c r="C554" t="s">
        <v>6847</v>
      </c>
      <c r="G554" t="s">
        <v>6848</v>
      </c>
      <c r="J554" t="s">
        <v>6849</v>
      </c>
      <c r="K554" t="s">
        <v>996</v>
      </c>
      <c r="W554" t="s">
        <v>6850</v>
      </c>
      <c r="AB554" t="s">
        <v>6851</v>
      </c>
      <c r="AN554" t="s">
        <v>998</v>
      </c>
      <c r="AO554" t="s">
        <v>999</v>
      </c>
      <c r="AS554" t="s">
        <v>1023</v>
      </c>
      <c r="AT554">
        <v>2011</v>
      </c>
      <c r="AU554">
        <v>61</v>
      </c>
      <c r="AV554">
        <v>5</v>
      </c>
      <c r="AY554" t="s">
        <v>49</v>
      </c>
      <c r="BA554">
        <v>653</v>
      </c>
      <c r="BB554">
        <v>660</v>
      </c>
      <c r="BD554" t="s">
        <v>6852</v>
      </c>
      <c r="BK554" t="s">
        <v>6853</v>
      </c>
      <c r="BL554">
        <v>23136505</v>
      </c>
      <c r="BW554" t="s">
        <v>13428</v>
      </c>
      <c r="BX554" t="s">
        <v>13985</v>
      </c>
      <c r="BY554" t="s">
        <v>13985</v>
      </c>
      <c r="BZ554" t="s">
        <v>13985</v>
      </c>
      <c r="CA554" t="s">
        <v>13985</v>
      </c>
      <c r="CB554" t="s">
        <v>13985</v>
      </c>
      <c r="CC554" t="s">
        <v>13985</v>
      </c>
      <c r="CD554" t="s">
        <v>13985</v>
      </c>
    </row>
    <row r="555" spans="1:82" hidden="1">
      <c r="A555" t="s">
        <v>13850</v>
      </c>
      <c r="B555" t="s">
        <v>67</v>
      </c>
      <c r="C555" t="s">
        <v>1694</v>
      </c>
      <c r="G555" t="s">
        <v>1695</v>
      </c>
      <c r="J555" t="s">
        <v>1696</v>
      </c>
      <c r="K555" t="s">
        <v>1697</v>
      </c>
      <c r="W555" t="s">
        <v>1698</v>
      </c>
      <c r="AA555" t="s">
        <v>1699</v>
      </c>
      <c r="AN555" t="s">
        <v>1700</v>
      </c>
      <c r="AO555" t="s">
        <v>1701</v>
      </c>
      <c r="AS555" s="1">
        <v>36923</v>
      </c>
      <c r="AT555">
        <v>2018</v>
      </c>
      <c r="AU555">
        <v>484</v>
      </c>
      <c r="BA555">
        <v>44</v>
      </c>
      <c r="BB555">
        <v>50</v>
      </c>
      <c r="BD555" t="s">
        <v>1702</v>
      </c>
      <c r="BK555" t="s">
        <v>1703</v>
      </c>
      <c r="BW555" t="s">
        <v>13424</v>
      </c>
      <c r="BX555" t="s">
        <v>13425</v>
      </c>
      <c r="BY555" t="s">
        <v>13985</v>
      </c>
      <c r="BZ555" t="s">
        <v>13985</v>
      </c>
      <c r="CA555" t="s">
        <v>13985</v>
      </c>
      <c r="CB555" t="s">
        <v>13985</v>
      </c>
      <c r="CC555" t="s">
        <v>13985</v>
      </c>
      <c r="CD555" t="s">
        <v>13985</v>
      </c>
    </row>
    <row r="556" spans="1:82">
      <c r="A556" t="s">
        <v>13850</v>
      </c>
      <c r="B556" t="s">
        <v>67</v>
      </c>
      <c r="C556" t="s">
        <v>13332</v>
      </c>
      <c r="G556" t="s">
        <v>13332</v>
      </c>
      <c r="J556" t="s">
        <v>13333</v>
      </c>
      <c r="K556" t="s">
        <v>3022</v>
      </c>
      <c r="AN556" t="s">
        <v>3024</v>
      </c>
      <c r="AT556">
        <v>1983</v>
      </c>
      <c r="AU556">
        <v>20</v>
      </c>
      <c r="AV556">
        <v>6</v>
      </c>
      <c r="BA556">
        <v>601</v>
      </c>
      <c r="BB556">
        <v>607</v>
      </c>
      <c r="BD556" t="s">
        <v>13334</v>
      </c>
      <c r="BK556" t="s">
        <v>13335</v>
      </c>
      <c r="BL556">
        <v>6644756</v>
      </c>
      <c r="BW556" t="s">
        <v>13424</v>
      </c>
      <c r="BX556" t="s">
        <v>13426</v>
      </c>
      <c r="BY556" t="s">
        <v>13985</v>
      </c>
      <c r="BZ556" t="s">
        <v>13427</v>
      </c>
      <c r="CA556">
        <v>8</v>
      </c>
      <c r="CB556">
        <v>10</v>
      </c>
      <c r="CC556" t="s">
        <v>13985</v>
      </c>
      <c r="CD556" t="s">
        <v>13433</v>
      </c>
    </row>
    <row r="557" spans="1:82" hidden="1">
      <c r="A557" t="s">
        <v>13850</v>
      </c>
      <c r="B557" t="s">
        <v>67</v>
      </c>
      <c r="C557" t="s">
        <v>9432</v>
      </c>
      <c r="G557" t="s">
        <v>9432</v>
      </c>
      <c r="J557" t="s">
        <v>9433</v>
      </c>
      <c r="K557" t="s">
        <v>515</v>
      </c>
      <c r="W557" t="s">
        <v>9434</v>
      </c>
      <c r="AN557" t="s">
        <v>519</v>
      </c>
      <c r="AS557" t="s">
        <v>242</v>
      </c>
      <c r="AT557">
        <v>2005</v>
      </c>
      <c r="AU557">
        <v>25</v>
      </c>
      <c r="AV557">
        <v>10</v>
      </c>
      <c r="BA557">
        <v>1219</v>
      </c>
      <c r="BB557">
        <v>1227</v>
      </c>
      <c r="BD557" t="s">
        <v>9435</v>
      </c>
      <c r="BK557" t="s">
        <v>9436</v>
      </c>
      <c r="BL557">
        <v>16076771</v>
      </c>
      <c r="BW557" t="s">
        <v>13428</v>
      </c>
      <c r="BX557" t="s">
        <v>13985</v>
      </c>
      <c r="BY557" t="s">
        <v>13985</v>
      </c>
      <c r="BZ557" t="s">
        <v>13985</v>
      </c>
      <c r="CA557" t="s">
        <v>13985</v>
      </c>
      <c r="CB557" t="s">
        <v>13985</v>
      </c>
      <c r="CC557" t="s">
        <v>13985</v>
      </c>
      <c r="CD557" t="s">
        <v>13985</v>
      </c>
    </row>
    <row r="558" spans="1:82" hidden="1">
      <c r="A558" t="s">
        <v>13850</v>
      </c>
      <c r="B558" t="s">
        <v>67</v>
      </c>
      <c r="C558" t="s">
        <v>13391</v>
      </c>
      <c r="G558" t="s">
        <v>13391</v>
      </c>
      <c r="J558" t="s">
        <v>13392</v>
      </c>
      <c r="K558" t="s">
        <v>13393</v>
      </c>
      <c r="AT558">
        <v>1970</v>
      </c>
      <c r="AU558">
        <v>270</v>
      </c>
      <c r="AV558">
        <v>1</v>
      </c>
      <c r="BA558">
        <v>148</v>
      </c>
      <c r="BB558" t="s">
        <v>13394</v>
      </c>
      <c r="BK558" t="s">
        <v>13395</v>
      </c>
      <c r="BW558" t="s">
        <v>13424</v>
      </c>
      <c r="BX558" t="s">
        <v>13426</v>
      </c>
      <c r="BY558" t="s">
        <v>13985</v>
      </c>
      <c r="BZ558" t="s">
        <v>13427</v>
      </c>
      <c r="CA558">
        <v>0</v>
      </c>
      <c r="CB558" t="s">
        <v>13985</v>
      </c>
      <c r="CC558" t="s">
        <v>13985</v>
      </c>
      <c r="CD558" t="s">
        <v>13985</v>
      </c>
    </row>
    <row r="559" spans="1:82" hidden="1">
      <c r="A559" t="s">
        <v>13850</v>
      </c>
      <c r="B559" t="s">
        <v>67</v>
      </c>
      <c r="C559" t="s">
        <v>4511</v>
      </c>
      <c r="G559" t="s">
        <v>4512</v>
      </c>
      <c r="J559" t="s">
        <v>4513</v>
      </c>
      <c r="K559" t="s">
        <v>358</v>
      </c>
      <c r="W559" t="s">
        <v>4514</v>
      </c>
      <c r="AN559" t="s">
        <v>360</v>
      </c>
      <c r="AO559" t="s">
        <v>361</v>
      </c>
      <c r="AS559" t="s">
        <v>154</v>
      </c>
      <c r="AT559">
        <v>2014</v>
      </c>
      <c r="AU559">
        <v>70</v>
      </c>
      <c r="BA559">
        <v>1</v>
      </c>
      <c r="BB559">
        <v>7</v>
      </c>
      <c r="BD559" t="s">
        <v>4515</v>
      </c>
      <c r="BK559" t="s">
        <v>4516</v>
      </c>
      <c r="BL559">
        <v>25158025</v>
      </c>
      <c r="BW559" t="s">
        <v>13424</v>
      </c>
      <c r="BX559" t="s">
        <v>13426</v>
      </c>
      <c r="BY559" t="s">
        <v>13985</v>
      </c>
      <c r="BZ559" t="s">
        <v>13427</v>
      </c>
      <c r="CA559">
        <v>1</v>
      </c>
      <c r="CB559" t="s">
        <v>13985</v>
      </c>
      <c r="CC559" t="s">
        <v>13985</v>
      </c>
      <c r="CD559" t="s">
        <v>13985</v>
      </c>
    </row>
    <row r="560" spans="1:82" hidden="1">
      <c r="A560" t="s">
        <v>13850</v>
      </c>
      <c r="B560" t="s">
        <v>67</v>
      </c>
      <c r="C560" t="s">
        <v>7184</v>
      </c>
      <c r="G560" t="s">
        <v>7185</v>
      </c>
      <c r="J560" t="s">
        <v>7186</v>
      </c>
      <c r="K560" t="s">
        <v>7187</v>
      </c>
      <c r="W560" t="s">
        <v>7188</v>
      </c>
      <c r="AA560" t="s">
        <v>3112</v>
      </c>
      <c r="AB560" t="s">
        <v>5909</v>
      </c>
      <c r="AN560" t="s">
        <v>7189</v>
      </c>
      <c r="AS560" s="1">
        <v>37043</v>
      </c>
      <c r="AT560">
        <v>2010</v>
      </c>
      <c r="AU560">
        <v>39</v>
      </c>
      <c r="AV560">
        <v>2</v>
      </c>
      <c r="BA560">
        <v>97</v>
      </c>
      <c r="BB560">
        <v>106</v>
      </c>
      <c r="BK560" t="s">
        <v>7190</v>
      </c>
      <c r="BW560" t="s">
        <v>13424</v>
      </c>
      <c r="BX560" t="s">
        <v>13426</v>
      </c>
      <c r="BY560" t="s">
        <v>13985</v>
      </c>
      <c r="BZ560" t="s">
        <v>13429</v>
      </c>
      <c r="CA560" t="s">
        <v>13985</v>
      </c>
      <c r="CB560" t="s">
        <v>13985</v>
      </c>
      <c r="CC560" t="s">
        <v>13985</v>
      </c>
      <c r="CD560" t="s">
        <v>13985</v>
      </c>
    </row>
    <row r="561" spans="1:82" hidden="1">
      <c r="A561" t="s">
        <v>13850</v>
      </c>
      <c r="B561" t="s">
        <v>67</v>
      </c>
      <c r="C561" t="s">
        <v>12242</v>
      </c>
      <c r="G561" t="s">
        <v>12242</v>
      </c>
      <c r="J561" t="s">
        <v>12243</v>
      </c>
      <c r="K561" t="s">
        <v>12230</v>
      </c>
      <c r="P561" t="s">
        <v>12231</v>
      </c>
      <c r="Q561" t="s">
        <v>12232</v>
      </c>
      <c r="R561" t="s">
        <v>12233</v>
      </c>
      <c r="S561" t="s">
        <v>12234</v>
      </c>
      <c r="W561" t="s">
        <v>12244</v>
      </c>
      <c r="AB561" t="s">
        <v>10293</v>
      </c>
      <c r="AN561" t="s">
        <v>12236</v>
      </c>
      <c r="AS561" t="s">
        <v>521</v>
      </c>
      <c r="AT561">
        <v>1995</v>
      </c>
      <c r="AU561">
        <v>35</v>
      </c>
      <c r="AV561">
        <v>3</v>
      </c>
      <c r="BA561">
        <v>246</v>
      </c>
      <c r="BB561">
        <v>258</v>
      </c>
      <c r="BK561" t="s">
        <v>12245</v>
      </c>
      <c r="BW561" t="s">
        <v>13424</v>
      </c>
      <c r="BX561" t="s">
        <v>13425</v>
      </c>
      <c r="BY561" t="s">
        <v>13985</v>
      </c>
      <c r="BZ561" t="s">
        <v>13985</v>
      </c>
      <c r="CA561" t="s">
        <v>13985</v>
      </c>
      <c r="CB561" t="s">
        <v>13985</v>
      </c>
      <c r="CC561" t="s">
        <v>13985</v>
      </c>
      <c r="CD561" t="s">
        <v>13985</v>
      </c>
    </row>
    <row r="562" spans="1:82" hidden="1">
      <c r="A562" t="s">
        <v>13850</v>
      </c>
      <c r="B562" t="s">
        <v>67</v>
      </c>
      <c r="C562" t="s">
        <v>7045</v>
      </c>
      <c r="G562" t="s">
        <v>7046</v>
      </c>
      <c r="J562" t="s">
        <v>7047</v>
      </c>
      <c r="K562" t="s">
        <v>7048</v>
      </c>
      <c r="W562" t="s">
        <v>7049</v>
      </c>
      <c r="AA562" t="s">
        <v>4447</v>
      </c>
      <c r="AB562" t="s">
        <v>7050</v>
      </c>
      <c r="AN562" t="s">
        <v>3658</v>
      </c>
      <c r="AO562" t="s">
        <v>3659</v>
      </c>
      <c r="AS562" t="s">
        <v>242</v>
      </c>
      <c r="AT562">
        <v>2010</v>
      </c>
      <c r="AU562">
        <v>180</v>
      </c>
      <c r="AV562">
        <v>7</v>
      </c>
      <c r="BA562">
        <v>935</v>
      </c>
      <c r="BB562">
        <v>952</v>
      </c>
      <c r="BD562" t="s">
        <v>7051</v>
      </c>
      <c r="BK562" t="s">
        <v>7052</v>
      </c>
      <c r="BL562">
        <v>20640428</v>
      </c>
      <c r="BW562" t="s">
        <v>13424</v>
      </c>
      <c r="BX562" t="s">
        <v>13425</v>
      </c>
      <c r="BY562" t="s">
        <v>13985</v>
      </c>
      <c r="BZ562" t="s">
        <v>13985</v>
      </c>
      <c r="CA562" t="s">
        <v>13985</v>
      </c>
      <c r="CB562" t="s">
        <v>13985</v>
      </c>
      <c r="CC562" t="s">
        <v>13985</v>
      </c>
      <c r="CD562" t="s">
        <v>13985</v>
      </c>
    </row>
    <row r="563" spans="1:82" hidden="1">
      <c r="A563" t="s">
        <v>13850</v>
      </c>
      <c r="B563" t="s">
        <v>67</v>
      </c>
      <c r="C563" t="s">
        <v>7419</v>
      </c>
      <c r="G563" t="s">
        <v>7420</v>
      </c>
      <c r="J563" t="s">
        <v>7421</v>
      </c>
      <c r="K563" t="s">
        <v>7422</v>
      </c>
      <c r="W563" t="s">
        <v>7423</v>
      </c>
      <c r="AN563" t="s">
        <v>7424</v>
      </c>
      <c r="AS563" t="s">
        <v>7425</v>
      </c>
      <c r="AT563">
        <v>2009</v>
      </c>
      <c r="AU563">
        <v>367</v>
      </c>
      <c r="AV563">
        <v>1908</v>
      </c>
      <c r="BA563">
        <v>4759</v>
      </c>
      <c r="BB563">
        <v>4777</v>
      </c>
      <c r="BD563" t="s">
        <v>7426</v>
      </c>
      <c r="BK563" t="s">
        <v>7427</v>
      </c>
      <c r="BL563">
        <v>19884179</v>
      </c>
      <c r="BW563" t="s">
        <v>13424</v>
      </c>
      <c r="BX563" t="s">
        <v>13425</v>
      </c>
      <c r="BY563" t="s">
        <v>13985</v>
      </c>
      <c r="BZ563" t="s">
        <v>13985</v>
      </c>
      <c r="CA563" t="s">
        <v>13985</v>
      </c>
      <c r="CB563" t="s">
        <v>13985</v>
      </c>
      <c r="CC563" t="s">
        <v>13985</v>
      </c>
      <c r="CD563" t="s">
        <v>13985</v>
      </c>
    </row>
    <row r="564" spans="1:82" hidden="1">
      <c r="A564" t="s">
        <v>13850</v>
      </c>
      <c r="B564" t="s">
        <v>67</v>
      </c>
      <c r="C564" t="s">
        <v>9840</v>
      </c>
      <c r="G564" t="s">
        <v>9840</v>
      </c>
      <c r="J564" t="s">
        <v>9841</v>
      </c>
      <c r="K564" t="s">
        <v>5580</v>
      </c>
      <c r="W564" t="s">
        <v>9842</v>
      </c>
      <c r="AN564" t="s">
        <v>5584</v>
      </c>
      <c r="AO564" t="s">
        <v>5585</v>
      </c>
      <c r="AS564" t="s">
        <v>521</v>
      </c>
      <c r="AT564">
        <v>2004</v>
      </c>
      <c r="AU564">
        <v>67</v>
      </c>
      <c r="AW564">
        <v>6</v>
      </c>
      <c r="BA564">
        <v>1141</v>
      </c>
      <c r="BB564">
        <v>1149</v>
      </c>
      <c r="BD564" t="s">
        <v>9843</v>
      </c>
      <c r="BK564" t="s">
        <v>9844</v>
      </c>
      <c r="BW564" t="s">
        <v>13424</v>
      </c>
      <c r="BX564" t="s">
        <v>13425</v>
      </c>
      <c r="BY564" t="s">
        <v>13985</v>
      </c>
      <c r="BZ564" t="s">
        <v>13985</v>
      </c>
      <c r="CA564" t="s">
        <v>13985</v>
      </c>
      <c r="CB564" t="s">
        <v>13985</v>
      </c>
      <c r="CC564" t="s">
        <v>13985</v>
      </c>
      <c r="CD564" t="s">
        <v>13985</v>
      </c>
    </row>
    <row r="565" spans="1:82" hidden="1">
      <c r="A565" t="s">
        <v>13850</v>
      </c>
      <c r="B565" t="s">
        <v>67</v>
      </c>
      <c r="C565" t="s">
        <v>9140</v>
      </c>
      <c r="G565" t="s">
        <v>9140</v>
      </c>
      <c r="J565" t="s">
        <v>9141</v>
      </c>
      <c r="K565" t="s">
        <v>773</v>
      </c>
      <c r="W565" t="s">
        <v>9142</v>
      </c>
      <c r="AA565" t="s">
        <v>9143</v>
      </c>
      <c r="AN565" t="s">
        <v>777</v>
      </c>
      <c r="AS565" t="s">
        <v>521</v>
      </c>
      <c r="AT565">
        <v>2006</v>
      </c>
      <c r="AU565">
        <v>29</v>
      </c>
      <c r="AV565">
        <v>7</v>
      </c>
      <c r="BA565">
        <v>585</v>
      </c>
      <c r="BB565">
        <v>594</v>
      </c>
      <c r="BD565" t="s">
        <v>9144</v>
      </c>
      <c r="BK565" t="s">
        <v>9145</v>
      </c>
      <c r="BW565" t="s">
        <v>13424</v>
      </c>
      <c r="BX565" t="s">
        <v>13425</v>
      </c>
      <c r="BY565" t="s">
        <v>13985</v>
      </c>
      <c r="BZ565" t="s">
        <v>13985</v>
      </c>
      <c r="CA565" t="s">
        <v>13985</v>
      </c>
      <c r="CB565" t="s">
        <v>13985</v>
      </c>
      <c r="CC565" t="s">
        <v>13985</v>
      </c>
      <c r="CD565" t="s">
        <v>13985</v>
      </c>
    </row>
    <row r="566" spans="1:82" hidden="1">
      <c r="A566" t="s">
        <v>13850</v>
      </c>
      <c r="B566" t="s">
        <v>67</v>
      </c>
      <c r="C566" t="s">
        <v>7463</v>
      </c>
      <c r="G566" t="s">
        <v>7464</v>
      </c>
      <c r="J566" t="s">
        <v>7465</v>
      </c>
      <c r="K566" t="s">
        <v>139</v>
      </c>
      <c r="W566" t="s">
        <v>7466</v>
      </c>
      <c r="AN566" t="s">
        <v>143</v>
      </c>
      <c r="AO566" t="s">
        <v>144</v>
      </c>
      <c r="AS566" t="s">
        <v>84</v>
      </c>
      <c r="AT566">
        <v>2009</v>
      </c>
      <c r="AU566">
        <v>32</v>
      </c>
      <c r="AV566">
        <v>12</v>
      </c>
      <c r="BA566">
        <v>1821</v>
      </c>
      <c r="BB566">
        <v>1832</v>
      </c>
      <c r="BD566" t="s">
        <v>7467</v>
      </c>
      <c r="BK566" t="s">
        <v>7468</v>
      </c>
      <c r="BL566">
        <v>19712064</v>
      </c>
      <c r="BW566" t="s">
        <v>13428</v>
      </c>
      <c r="BX566" t="s">
        <v>13985</v>
      </c>
      <c r="BY566" t="s">
        <v>13985</v>
      </c>
      <c r="BZ566" t="s">
        <v>13985</v>
      </c>
      <c r="CA566" t="s">
        <v>13985</v>
      </c>
      <c r="CB566" t="s">
        <v>13985</v>
      </c>
      <c r="CC566" t="s">
        <v>13985</v>
      </c>
      <c r="CD566" t="s">
        <v>13985</v>
      </c>
    </row>
    <row r="567" spans="1:82" hidden="1">
      <c r="A567" t="s">
        <v>13850</v>
      </c>
      <c r="B567" t="s">
        <v>67</v>
      </c>
      <c r="C567" t="s">
        <v>10138</v>
      </c>
      <c r="G567" t="s">
        <v>10138</v>
      </c>
      <c r="J567" t="s">
        <v>10139</v>
      </c>
      <c r="K567" t="s">
        <v>8730</v>
      </c>
      <c r="W567" t="s">
        <v>10140</v>
      </c>
      <c r="AN567" t="s">
        <v>8732</v>
      </c>
      <c r="AS567" t="s">
        <v>815</v>
      </c>
      <c r="AT567">
        <v>2003</v>
      </c>
      <c r="AU567">
        <v>21</v>
      </c>
      <c r="AV567">
        <v>7</v>
      </c>
      <c r="BA567">
        <v>645</v>
      </c>
      <c r="BB567">
        <v>650</v>
      </c>
      <c r="BD567" t="s">
        <v>10141</v>
      </c>
      <c r="BK567" t="s">
        <v>10142</v>
      </c>
      <c r="BL567">
        <v>12789414</v>
      </c>
      <c r="BW567" t="s">
        <v>13428</v>
      </c>
      <c r="BX567" t="s">
        <v>13985</v>
      </c>
      <c r="BY567" t="s">
        <v>13985</v>
      </c>
      <c r="BZ567" t="s">
        <v>13985</v>
      </c>
      <c r="CA567" t="s">
        <v>13985</v>
      </c>
      <c r="CB567" t="s">
        <v>13985</v>
      </c>
      <c r="CC567" t="s">
        <v>13985</v>
      </c>
      <c r="CD567" t="s">
        <v>13985</v>
      </c>
    </row>
    <row r="568" spans="1:82" hidden="1">
      <c r="A568" t="s">
        <v>13850</v>
      </c>
      <c r="B568" t="s">
        <v>67</v>
      </c>
      <c r="C568" t="s">
        <v>12435</v>
      </c>
      <c r="G568" t="s">
        <v>12435</v>
      </c>
      <c r="J568" t="s">
        <v>12436</v>
      </c>
      <c r="K568" t="s">
        <v>4896</v>
      </c>
      <c r="W568" t="s">
        <v>12437</v>
      </c>
      <c r="AN568" t="s">
        <v>4898</v>
      </c>
      <c r="AO568" t="s">
        <v>4899</v>
      </c>
      <c r="AS568" t="s">
        <v>242</v>
      </c>
      <c r="AT568">
        <v>1994</v>
      </c>
      <c r="AU568">
        <v>19</v>
      </c>
      <c r="AV568">
        <v>4</v>
      </c>
      <c r="BA568">
        <v>453</v>
      </c>
      <c r="BB568">
        <v>466</v>
      </c>
      <c r="BD568" t="s">
        <v>12438</v>
      </c>
      <c r="BK568" t="s">
        <v>12439</v>
      </c>
      <c r="BW568" t="s">
        <v>13424</v>
      </c>
      <c r="BX568" t="s">
        <v>13425</v>
      </c>
      <c r="BY568" t="s">
        <v>13985</v>
      </c>
      <c r="BZ568" t="s">
        <v>13985</v>
      </c>
      <c r="CA568" t="s">
        <v>13985</v>
      </c>
      <c r="CB568" t="s">
        <v>13985</v>
      </c>
      <c r="CC568" t="s">
        <v>13985</v>
      </c>
      <c r="CD568" t="s">
        <v>13985</v>
      </c>
    </row>
    <row r="569" spans="1:82" hidden="1">
      <c r="A569" t="s">
        <v>13850</v>
      </c>
      <c r="B569" t="s">
        <v>67</v>
      </c>
      <c r="C569" t="s">
        <v>6841</v>
      </c>
      <c r="G569" t="s">
        <v>6842</v>
      </c>
      <c r="J569" t="s">
        <v>6843</v>
      </c>
      <c r="K569" t="s">
        <v>2297</v>
      </c>
      <c r="W569" t="s">
        <v>6844</v>
      </c>
      <c r="AN569" t="s">
        <v>2300</v>
      </c>
      <c r="AO569" t="s">
        <v>2301</v>
      </c>
      <c r="AS569" t="s">
        <v>1023</v>
      </c>
      <c r="AT569">
        <v>2011</v>
      </c>
      <c r="AU569">
        <v>5</v>
      </c>
      <c r="AV569">
        <v>1</v>
      </c>
      <c r="BA569">
        <v>74</v>
      </c>
      <c r="BB569">
        <v>81</v>
      </c>
      <c r="BD569" t="s">
        <v>6845</v>
      </c>
      <c r="BK569" t="s">
        <v>6846</v>
      </c>
      <c r="BL569">
        <v>22440704</v>
      </c>
      <c r="BW569" t="s">
        <v>13424</v>
      </c>
      <c r="BX569" t="s">
        <v>13425</v>
      </c>
      <c r="BY569" t="s">
        <v>13985</v>
      </c>
      <c r="BZ569" t="s">
        <v>13985</v>
      </c>
      <c r="CA569" t="s">
        <v>13985</v>
      </c>
      <c r="CB569" t="s">
        <v>13985</v>
      </c>
      <c r="CC569" t="s">
        <v>13985</v>
      </c>
      <c r="CD569" t="s">
        <v>13985</v>
      </c>
    </row>
    <row r="570" spans="1:82" hidden="1">
      <c r="A570" t="s">
        <v>13850</v>
      </c>
      <c r="B570" t="s">
        <v>67</v>
      </c>
      <c r="C570" t="s">
        <v>1642</v>
      </c>
      <c r="G570" t="s">
        <v>1643</v>
      </c>
      <c r="J570" t="s">
        <v>1644</v>
      </c>
      <c r="K570" t="s">
        <v>1645</v>
      </c>
      <c r="W570" t="s">
        <v>1646</v>
      </c>
      <c r="AA570" t="s">
        <v>1647</v>
      </c>
      <c r="AB570" t="s">
        <v>1648</v>
      </c>
      <c r="AN570" t="s">
        <v>1649</v>
      </c>
      <c r="AO570" t="s">
        <v>1650</v>
      </c>
      <c r="AS570" t="s">
        <v>884</v>
      </c>
      <c r="AT570">
        <v>2018</v>
      </c>
      <c r="AU570">
        <v>142</v>
      </c>
      <c r="AV570" s="2">
        <v>43497</v>
      </c>
      <c r="BA570">
        <v>104</v>
      </c>
      <c r="BB570">
        <v>113</v>
      </c>
      <c r="BD570" t="s">
        <v>1651</v>
      </c>
      <c r="BK570" t="s">
        <v>1652</v>
      </c>
      <c r="BW570" t="s">
        <v>13424</v>
      </c>
      <c r="BX570" t="s">
        <v>13426</v>
      </c>
      <c r="BY570" t="s">
        <v>13985</v>
      </c>
      <c r="BZ570" t="s">
        <v>13429</v>
      </c>
      <c r="CA570" t="s">
        <v>13985</v>
      </c>
      <c r="CB570" t="s">
        <v>13985</v>
      </c>
      <c r="CC570" t="s">
        <v>13985</v>
      </c>
      <c r="CD570" t="s">
        <v>13985</v>
      </c>
    </row>
    <row r="571" spans="1:82" hidden="1">
      <c r="A571" t="s">
        <v>13850</v>
      </c>
      <c r="B571" t="s">
        <v>67</v>
      </c>
      <c r="C571" t="s">
        <v>9782</v>
      </c>
      <c r="G571" t="s">
        <v>9782</v>
      </c>
      <c r="J571" t="s">
        <v>9783</v>
      </c>
      <c r="K571" t="s">
        <v>90</v>
      </c>
      <c r="W571" t="s">
        <v>9784</v>
      </c>
      <c r="AA571" t="s">
        <v>9785</v>
      </c>
      <c r="AB571" t="s">
        <v>9786</v>
      </c>
      <c r="AN571" t="s">
        <v>9787</v>
      </c>
      <c r="AS571" t="s">
        <v>297</v>
      </c>
      <c r="AT571">
        <v>2004</v>
      </c>
      <c r="AU571">
        <v>13</v>
      </c>
      <c r="AV571">
        <v>5</v>
      </c>
      <c r="BA571">
        <v>409</v>
      </c>
      <c r="BB571">
        <v>425</v>
      </c>
      <c r="BD571" t="s">
        <v>9788</v>
      </c>
      <c r="BK571" t="s">
        <v>9789</v>
      </c>
      <c r="BW571" t="s">
        <v>13428</v>
      </c>
      <c r="BX571" t="s">
        <v>13985</v>
      </c>
      <c r="BY571" t="s">
        <v>13985</v>
      </c>
      <c r="BZ571" t="s">
        <v>13985</v>
      </c>
      <c r="CA571" t="s">
        <v>13985</v>
      </c>
      <c r="CB571" t="s">
        <v>13985</v>
      </c>
      <c r="CC571" t="s">
        <v>13985</v>
      </c>
      <c r="CD571" t="s">
        <v>13985</v>
      </c>
    </row>
    <row r="572" spans="1:82" hidden="1">
      <c r="A572" t="s">
        <v>13850</v>
      </c>
      <c r="B572" t="s">
        <v>67</v>
      </c>
      <c r="C572" t="s">
        <v>7575</v>
      </c>
      <c r="G572" t="s">
        <v>7576</v>
      </c>
      <c r="J572" t="s">
        <v>7577</v>
      </c>
      <c r="K572" t="s">
        <v>2220</v>
      </c>
      <c r="W572" t="s">
        <v>7578</v>
      </c>
      <c r="AB572" t="s">
        <v>7579</v>
      </c>
      <c r="AN572" t="s">
        <v>2224</v>
      </c>
      <c r="AS572" t="s">
        <v>297</v>
      </c>
      <c r="AT572">
        <v>2009</v>
      </c>
      <c r="AU572">
        <v>195</v>
      </c>
      <c r="AV572">
        <v>9</v>
      </c>
      <c r="BA572">
        <v>825</v>
      </c>
      <c r="BB572">
        <v>829</v>
      </c>
      <c r="BD572" t="s">
        <v>7580</v>
      </c>
      <c r="BK572" t="s">
        <v>7581</v>
      </c>
      <c r="BL572">
        <v>19669646</v>
      </c>
      <c r="BW572" t="s">
        <v>13424</v>
      </c>
      <c r="BX572" t="s">
        <v>13426</v>
      </c>
      <c r="BY572" t="s">
        <v>13985</v>
      </c>
      <c r="BZ572" t="s">
        <v>13427</v>
      </c>
      <c r="CA572">
        <v>2</v>
      </c>
      <c r="CB572" t="s">
        <v>13985</v>
      </c>
      <c r="CC572" t="s">
        <v>13985</v>
      </c>
      <c r="CD572" t="s">
        <v>13985</v>
      </c>
    </row>
    <row r="573" spans="1:82" hidden="1">
      <c r="A573" t="s">
        <v>13850</v>
      </c>
      <c r="B573" t="s">
        <v>67</v>
      </c>
      <c r="C573" t="s">
        <v>3248</v>
      </c>
      <c r="G573" t="s">
        <v>3249</v>
      </c>
      <c r="J573" t="s">
        <v>5485</v>
      </c>
      <c r="K573" t="s">
        <v>1239</v>
      </c>
      <c r="W573" t="s">
        <v>5486</v>
      </c>
      <c r="AA573" t="s">
        <v>3253</v>
      </c>
      <c r="AN573" t="s">
        <v>1242</v>
      </c>
      <c r="AO573" t="s">
        <v>1243</v>
      </c>
      <c r="AS573" t="s">
        <v>629</v>
      </c>
      <c r="AT573">
        <v>2013</v>
      </c>
      <c r="AU573">
        <v>91</v>
      </c>
      <c r="AV573">
        <v>5</v>
      </c>
      <c r="BA573">
        <v>302</v>
      </c>
      <c r="BB573">
        <v>312</v>
      </c>
      <c r="BD573" t="s">
        <v>5487</v>
      </c>
      <c r="BK573" t="s">
        <v>5488</v>
      </c>
      <c r="BW573" t="s">
        <v>13424</v>
      </c>
      <c r="BX573" t="s">
        <v>13425</v>
      </c>
      <c r="BY573" t="s">
        <v>13985</v>
      </c>
      <c r="BZ573" t="s">
        <v>13985</v>
      </c>
      <c r="CA573" t="s">
        <v>13985</v>
      </c>
      <c r="CB573" t="s">
        <v>13985</v>
      </c>
      <c r="CC573" t="s">
        <v>13985</v>
      </c>
      <c r="CD573" t="s">
        <v>13985</v>
      </c>
    </row>
    <row r="574" spans="1:82" hidden="1">
      <c r="A574" t="s">
        <v>13850</v>
      </c>
      <c r="B574" t="s">
        <v>67</v>
      </c>
      <c r="C574" t="s">
        <v>6592</v>
      </c>
      <c r="G574" t="s">
        <v>6593</v>
      </c>
      <c r="J574" t="s">
        <v>6594</v>
      </c>
      <c r="K574" t="s">
        <v>6595</v>
      </c>
      <c r="W574" t="s">
        <v>6596</v>
      </c>
      <c r="AA574" t="s">
        <v>6597</v>
      </c>
      <c r="AB574" t="s">
        <v>6598</v>
      </c>
      <c r="AN574" t="s">
        <v>6599</v>
      </c>
      <c r="AO574" t="s">
        <v>6600</v>
      </c>
      <c r="AS574" t="s">
        <v>521</v>
      </c>
      <c r="AT574">
        <v>2011</v>
      </c>
      <c r="AU574">
        <v>75</v>
      </c>
      <c r="AV574">
        <v>2</v>
      </c>
      <c r="BA574">
        <v>263</v>
      </c>
      <c r="BB574">
        <v>271</v>
      </c>
      <c r="BD574" t="s">
        <v>6601</v>
      </c>
      <c r="BK574" t="s">
        <v>6602</v>
      </c>
      <c r="BW574" t="s">
        <v>13428</v>
      </c>
      <c r="BX574" t="s">
        <v>13985</v>
      </c>
      <c r="BY574" t="s">
        <v>13985</v>
      </c>
      <c r="BZ574" t="s">
        <v>13985</v>
      </c>
      <c r="CA574" t="s">
        <v>13985</v>
      </c>
      <c r="CB574" t="s">
        <v>13985</v>
      </c>
      <c r="CC574" t="s">
        <v>13985</v>
      </c>
      <c r="CD574" t="s">
        <v>13985</v>
      </c>
    </row>
    <row r="575" spans="1:82" hidden="1">
      <c r="A575" t="s">
        <v>13850</v>
      </c>
      <c r="B575" t="s">
        <v>67</v>
      </c>
      <c r="C575" t="s">
        <v>4845</v>
      </c>
      <c r="G575" t="s">
        <v>4846</v>
      </c>
      <c r="J575" t="s">
        <v>4847</v>
      </c>
      <c r="K575" t="s">
        <v>4848</v>
      </c>
      <c r="W575" t="s">
        <v>4849</v>
      </c>
      <c r="AB575" t="s">
        <v>4850</v>
      </c>
      <c r="AN575" t="s">
        <v>4851</v>
      </c>
      <c r="AO575" t="s">
        <v>4852</v>
      </c>
      <c r="AS575" s="1">
        <v>37073</v>
      </c>
      <c r="AT575">
        <v>2014</v>
      </c>
      <c r="AU575">
        <v>192</v>
      </c>
      <c r="BA575">
        <v>12</v>
      </c>
      <c r="BB575">
        <v>18</v>
      </c>
      <c r="BD575" t="s">
        <v>4853</v>
      </c>
      <c r="BK575" t="s">
        <v>4854</v>
      </c>
      <c r="BW575" t="s">
        <v>13428</v>
      </c>
      <c r="BX575" t="s">
        <v>13985</v>
      </c>
      <c r="BY575" t="s">
        <v>13985</v>
      </c>
      <c r="BZ575" t="s">
        <v>13985</v>
      </c>
      <c r="CA575" t="s">
        <v>13985</v>
      </c>
      <c r="CB575" t="s">
        <v>13985</v>
      </c>
      <c r="CC575" t="s">
        <v>13985</v>
      </c>
      <c r="CD575" t="s">
        <v>13985</v>
      </c>
    </row>
    <row r="576" spans="1:82" hidden="1">
      <c r="A576" t="s">
        <v>13850</v>
      </c>
      <c r="B576" t="s">
        <v>67</v>
      </c>
      <c r="C576" t="s">
        <v>6926</v>
      </c>
      <c r="G576" t="s">
        <v>6927</v>
      </c>
      <c r="J576" t="s">
        <v>6928</v>
      </c>
      <c r="K576" t="s">
        <v>188</v>
      </c>
      <c r="W576" t="s">
        <v>6929</v>
      </c>
      <c r="AA576" t="s">
        <v>6930</v>
      </c>
      <c r="AB576" t="s">
        <v>6931</v>
      </c>
      <c r="AN576" t="s">
        <v>191</v>
      </c>
      <c r="AO576" t="s">
        <v>192</v>
      </c>
      <c r="AS576" t="s">
        <v>1023</v>
      </c>
      <c r="AT576">
        <v>2011</v>
      </c>
      <c r="AU576">
        <v>165</v>
      </c>
      <c r="AV576">
        <v>1</v>
      </c>
      <c r="BA576">
        <v>237</v>
      </c>
      <c r="BB576">
        <v>248</v>
      </c>
      <c r="BD576" t="s">
        <v>6932</v>
      </c>
      <c r="BK576" t="s">
        <v>6933</v>
      </c>
      <c r="BL576">
        <v>20882390</v>
      </c>
      <c r="BW576" t="s">
        <v>13424</v>
      </c>
      <c r="BX576" t="s">
        <v>13426</v>
      </c>
      <c r="BY576" t="s">
        <v>13985</v>
      </c>
      <c r="BZ576" t="s">
        <v>13427</v>
      </c>
      <c r="CA576" t="s">
        <v>13985</v>
      </c>
      <c r="CB576">
        <v>0</v>
      </c>
      <c r="CC576" t="s">
        <v>13985</v>
      </c>
      <c r="CD576" t="s">
        <v>13985</v>
      </c>
    </row>
    <row r="577" spans="1:82" hidden="1">
      <c r="A577" t="s">
        <v>13850</v>
      </c>
      <c r="B577" t="s">
        <v>67</v>
      </c>
      <c r="C577" t="s">
        <v>9062</v>
      </c>
      <c r="G577" t="s">
        <v>9063</v>
      </c>
      <c r="J577" t="s">
        <v>9064</v>
      </c>
      <c r="K577" t="s">
        <v>423</v>
      </c>
      <c r="W577" t="s">
        <v>9065</v>
      </c>
      <c r="AN577" t="s">
        <v>426</v>
      </c>
      <c r="AS577" t="s">
        <v>352</v>
      </c>
      <c r="AT577">
        <v>2006</v>
      </c>
      <c r="AU577">
        <v>60</v>
      </c>
      <c r="AV577">
        <v>8</v>
      </c>
      <c r="BA577">
        <v>1602</v>
      </c>
      <c r="BB577">
        <v>1611</v>
      </c>
      <c r="BD577" t="s">
        <v>9066</v>
      </c>
      <c r="BK577" t="s">
        <v>9067</v>
      </c>
      <c r="BL577">
        <v>17017061</v>
      </c>
      <c r="BW577" t="s">
        <v>13424</v>
      </c>
      <c r="BX577" t="s">
        <v>13426</v>
      </c>
      <c r="BY577" t="s">
        <v>13985</v>
      </c>
      <c r="BZ577" t="s">
        <v>13427</v>
      </c>
      <c r="CA577">
        <v>1</v>
      </c>
      <c r="CB577" t="s">
        <v>13985</v>
      </c>
      <c r="CC577" t="s">
        <v>13985</v>
      </c>
      <c r="CD577" t="s">
        <v>13985</v>
      </c>
    </row>
    <row r="578" spans="1:82" hidden="1">
      <c r="A578" t="s">
        <v>13850</v>
      </c>
      <c r="B578" t="s">
        <v>67</v>
      </c>
      <c r="C578" t="s">
        <v>4759</v>
      </c>
      <c r="G578" t="s">
        <v>4760</v>
      </c>
      <c r="J578" t="s">
        <v>4761</v>
      </c>
      <c r="K578" t="s">
        <v>4762</v>
      </c>
      <c r="W578" t="s">
        <v>4763</v>
      </c>
      <c r="AN578" t="s">
        <v>4764</v>
      </c>
      <c r="AO578" t="s">
        <v>4765</v>
      </c>
      <c r="AS578" t="s">
        <v>352</v>
      </c>
      <c r="AT578">
        <v>2014</v>
      </c>
      <c r="AU578">
        <v>18</v>
      </c>
      <c r="AV578">
        <v>4</v>
      </c>
      <c r="BA578">
        <v>693</v>
      </c>
      <c r="BB578">
        <v>700</v>
      </c>
      <c r="BD578" t="s">
        <v>4766</v>
      </c>
      <c r="BK578" t="s">
        <v>4767</v>
      </c>
      <c r="BW578" t="s">
        <v>13424</v>
      </c>
      <c r="BX578" t="s">
        <v>13426</v>
      </c>
      <c r="BY578" t="s">
        <v>13985</v>
      </c>
      <c r="BZ578" t="s">
        <v>13427</v>
      </c>
      <c r="CA578">
        <v>1</v>
      </c>
      <c r="CB578" t="s">
        <v>13985</v>
      </c>
      <c r="CC578" t="s">
        <v>13985</v>
      </c>
      <c r="CD578" t="s">
        <v>13985</v>
      </c>
    </row>
    <row r="579" spans="1:82" hidden="1">
      <c r="A579" t="s">
        <v>13850</v>
      </c>
      <c r="B579" t="s">
        <v>67</v>
      </c>
      <c r="C579" t="s">
        <v>11070</v>
      </c>
      <c r="G579" t="s">
        <v>11070</v>
      </c>
      <c r="J579" t="s">
        <v>11071</v>
      </c>
      <c r="K579" t="s">
        <v>667</v>
      </c>
      <c r="W579" t="s">
        <v>11072</v>
      </c>
      <c r="AB579" t="s">
        <v>5515</v>
      </c>
      <c r="AN579" t="s">
        <v>670</v>
      </c>
      <c r="AS579" t="s">
        <v>352</v>
      </c>
      <c r="AT579">
        <v>1999</v>
      </c>
      <c r="AU579">
        <v>34</v>
      </c>
      <c r="AV579">
        <v>3</v>
      </c>
      <c r="BA579">
        <v>323</v>
      </c>
      <c r="BB579">
        <v>326</v>
      </c>
      <c r="BD579" t="s">
        <v>11073</v>
      </c>
      <c r="BK579" t="s">
        <v>11074</v>
      </c>
      <c r="BW579" t="s">
        <v>13424</v>
      </c>
      <c r="BX579" t="s">
        <v>13426</v>
      </c>
      <c r="BY579" t="s">
        <v>13985</v>
      </c>
      <c r="BZ579" t="s">
        <v>13427</v>
      </c>
      <c r="CA579">
        <v>2</v>
      </c>
      <c r="CB579" t="s">
        <v>13985</v>
      </c>
      <c r="CC579" t="s">
        <v>13985</v>
      </c>
      <c r="CD579" t="s">
        <v>13985</v>
      </c>
    </row>
    <row r="580" spans="1:82" hidden="1">
      <c r="A580" t="s">
        <v>13850</v>
      </c>
      <c r="B580" t="s">
        <v>67</v>
      </c>
      <c r="C580" t="s">
        <v>9876</v>
      </c>
      <c r="G580" t="s">
        <v>9876</v>
      </c>
      <c r="J580" t="s">
        <v>9877</v>
      </c>
      <c r="K580" t="s">
        <v>9878</v>
      </c>
      <c r="W580" t="s">
        <v>9879</v>
      </c>
      <c r="AN580" t="s">
        <v>9880</v>
      </c>
      <c r="AS580" s="1">
        <v>11049</v>
      </c>
      <c r="AT580">
        <v>2004</v>
      </c>
      <c r="AU580">
        <v>206</v>
      </c>
      <c r="AV580" s="2">
        <v>43558</v>
      </c>
      <c r="AY580" t="s">
        <v>49</v>
      </c>
      <c r="BA580">
        <v>289</v>
      </c>
      <c r="BB580">
        <v>301</v>
      </c>
      <c r="BD580" t="s">
        <v>9881</v>
      </c>
      <c r="BK580" t="s">
        <v>9882</v>
      </c>
      <c r="BW580" t="s">
        <v>13424</v>
      </c>
      <c r="BX580" t="s">
        <v>13425</v>
      </c>
      <c r="BY580" t="s">
        <v>13985</v>
      </c>
      <c r="BZ580" t="s">
        <v>13985</v>
      </c>
      <c r="CA580" t="s">
        <v>13985</v>
      </c>
      <c r="CB580" t="s">
        <v>13985</v>
      </c>
      <c r="CC580" t="s">
        <v>13985</v>
      </c>
      <c r="CD580" t="s">
        <v>13985</v>
      </c>
    </row>
    <row r="581" spans="1:82" hidden="1">
      <c r="A581" t="s">
        <v>13850</v>
      </c>
      <c r="B581" t="s">
        <v>67</v>
      </c>
      <c r="C581" t="s">
        <v>4552</v>
      </c>
      <c r="G581" t="s">
        <v>4553</v>
      </c>
      <c r="J581" t="s">
        <v>4554</v>
      </c>
      <c r="K581" t="s">
        <v>150</v>
      </c>
      <c r="W581" t="s">
        <v>4555</v>
      </c>
      <c r="AN581" t="s">
        <v>152</v>
      </c>
      <c r="AO581" t="s">
        <v>153</v>
      </c>
      <c r="AS581" t="s">
        <v>154</v>
      </c>
      <c r="AT581">
        <v>2014</v>
      </c>
      <c r="AU581">
        <v>92</v>
      </c>
      <c r="AV581">
        <v>11</v>
      </c>
      <c r="BA581">
        <v>783</v>
      </c>
      <c r="BB581">
        <v>794</v>
      </c>
      <c r="BD581" t="s">
        <v>4556</v>
      </c>
      <c r="BK581" t="s">
        <v>4557</v>
      </c>
      <c r="BW581" t="s">
        <v>13428</v>
      </c>
      <c r="BX581" t="s">
        <v>13985</v>
      </c>
      <c r="BY581" t="s">
        <v>13985</v>
      </c>
      <c r="BZ581" t="s">
        <v>13985</v>
      </c>
      <c r="CA581" t="s">
        <v>13985</v>
      </c>
      <c r="CB581" t="s">
        <v>13985</v>
      </c>
      <c r="CC581" t="s">
        <v>13985</v>
      </c>
      <c r="CD581" t="s">
        <v>13985</v>
      </c>
    </row>
    <row r="582" spans="1:82" hidden="1">
      <c r="A582" t="s">
        <v>13850</v>
      </c>
      <c r="B582" t="s">
        <v>67</v>
      </c>
      <c r="C582" t="s">
        <v>12531</v>
      </c>
      <c r="G582" t="s">
        <v>12531</v>
      </c>
      <c r="J582" t="s">
        <v>12532</v>
      </c>
      <c r="K582" t="s">
        <v>667</v>
      </c>
      <c r="W582" t="s">
        <v>12533</v>
      </c>
      <c r="AN582" t="s">
        <v>670</v>
      </c>
      <c r="AS582" t="s">
        <v>884</v>
      </c>
      <c r="AT582">
        <v>1994</v>
      </c>
      <c r="AU582">
        <v>29</v>
      </c>
      <c r="AV582">
        <v>1</v>
      </c>
      <c r="BA582">
        <v>89</v>
      </c>
      <c r="BB582">
        <v>95</v>
      </c>
      <c r="BD582" t="s">
        <v>12534</v>
      </c>
      <c r="BK582" t="s">
        <v>12535</v>
      </c>
      <c r="BW582" t="s">
        <v>13424</v>
      </c>
      <c r="BX582" t="s">
        <v>13426</v>
      </c>
      <c r="BY582" t="s">
        <v>13985</v>
      </c>
      <c r="BZ582" t="s">
        <v>13427</v>
      </c>
      <c r="CA582">
        <v>2</v>
      </c>
      <c r="CB582" t="s">
        <v>13985</v>
      </c>
      <c r="CC582" t="s">
        <v>13985</v>
      </c>
      <c r="CD582" t="s">
        <v>13985</v>
      </c>
    </row>
    <row r="583" spans="1:82" hidden="1">
      <c r="A583" t="s">
        <v>13850</v>
      </c>
      <c r="B583" t="s">
        <v>67</v>
      </c>
      <c r="C583" t="s">
        <v>12820</v>
      </c>
      <c r="G583" t="s">
        <v>12820</v>
      </c>
      <c r="J583" t="s">
        <v>12821</v>
      </c>
      <c r="K583" t="s">
        <v>5389</v>
      </c>
      <c r="W583" t="s">
        <v>12822</v>
      </c>
      <c r="AN583" t="s">
        <v>5393</v>
      </c>
      <c r="AT583">
        <v>1993</v>
      </c>
      <c r="AU583">
        <v>171</v>
      </c>
      <c r="AV583">
        <v>1</v>
      </c>
      <c r="BA583">
        <v>1</v>
      </c>
      <c r="BB583">
        <v>21</v>
      </c>
      <c r="BD583" t="s">
        <v>12823</v>
      </c>
      <c r="BK583" t="s">
        <v>12824</v>
      </c>
      <c r="BW583" t="s">
        <v>13428</v>
      </c>
      <c r="BX583" t="s">
        <v>13985</v>
      </c>
      <c r="BY583" t="s">
        <v>13985</v>
      </c>
      <c r="BZ583" t="s">
        <v>13985</v>
      </c>
      <c r="CA583" t="s">
        <v>13985</v>
      </c>
      <c r="CB583" t="s">
        <v>13985</v>
      </c>
      <c r="CC583" t="s">
        <v>13985</v>
      </c>
      <c r="CD583" t="s">
        <v>13985</v>
      </c>
    </row>
    <row r="584" spans="1:82" hidden="1">
      <c r="A584" t="s">
        <v>13850</v>
      </c>
      <c r="B584" t="s">
        <v>67</v>
      </c>
      <c r="C584" t="s">
        <v>12923</v>
      </c>
      <c r="G584" t="s">
        <v>12923</v>
      </c>
      <c r="J584" t="s">
        <v>12924</v>
      </c>
      <c r="K584" t="s">
        <v>4806</v>
      </c>
      <c r="W584" t="s">
        <v>12925</v>
      </c>
      <c r="AB584" t="s">
        <v>12926</v>
      </c>
      <c r="AN584" t="s">
        <v>4808</v>
      </c>
      <c r="AO584" t="s">
        <v>4809</v>
      </c>
      <c r="AS584" t="s">
        <v>472</v>
      </c>
      <c r="AT584">
        <v>1992</v>
      </c>
      <c r="AU584">
        <v>33</v>
      </c>
      <c r="AV584">
        <v>3</v>
      </c>
      <c r="BA584">
        <v>329</v>
      </c>
      <c r="BB584">
        <v>336</v>
      </c>
      <c r="BD584" t="s">
        <v>12927</v>
      </c>
      <c r="BK584" t="s">
        <v>12928</v>
      </c>
      <c r="BW584" t="s">
        <v>13424</v>
      </c>
      <c r="BX584" t="s">
        <v>13425</v>
      </c>
      <c r="BY584" t="s">
        <v>13985</v>
      </c>
      <c r="BZ584" t="s">
        <v>13985</v>
      </c>
      <c r="CA584" t="s">
        <v>13985</v>
      </c>
      <c r="CB584" t="s">
        <v>13985</v>
      </c>
      <c r="CC584" t="s">
        <v>13985</v>
      </c>
      <c r="CD584" t="s">
        <v>13985</v>
      </c>
    </row>
    <row r="585" spans="1:82" hidden="1">
      <c r="A585" t="s">
        <v>13850</v>
      </c>
      <c r="B585" t="s">
        <v>67</v>
      </c>
      <c r="C585" t="s">
        <v>12430</v>
      </c>
      <c r="G585" t="s">
        <v>12430</v>
      </c>
      <c r="J585" t="s">
        <v>12431</v>
      </c>
      <c r="K585" t="s">
        <v>2344</v>
      </c>
      <c r="W585" t="s">
        <v>12432</v>
      </c>
      <c r="AN585" t="s">
        <v>2348</v>
      </c>
      <c r="AS585" t="s">
        <v>154</v>
      </c>
      <c r="AT585">
        <v>1994</v>
      </c>
      <c r="AU585">
        <v>42</v>
      </c>
      <c r="AV585">
        <v>6</v>
      </c>
      <c r="BA585">
        <v>1053</v>
      </c>
      <c r="BB585">
        <v>1060</v>
      </c>
      <c r="BD585" t="s">
        <v>12433</v>
      </c>
      <c r="BK585" t="s">
        <v>12434</v>
      </c>
      <c r="BL585">
        <v>16727609</v>
      </c>
      <c r="BW585" t="s">
        <v>13424</v>
      </c>
      <c r="BX585" t="s">
        <v>13425</v>
      </c>
      <c r="BY585" t="s">
        <v>13985</v>
      </c>
      <c r="BZ585" t="s">
        <v>13985</v>
      </c>
      <c r="CA585" t="s">
        <v>13985</v>
      </c>
      <c r="CB585" t="s">
        <v>13985</v>
      </c>
      <c r="CC585" t="s">
        <v>13985</v>
      </c>
      <c r="CD585" t="s">
        <v>13985</v>
      </c>
    </row>
    <row r="586" spans="1:82" hidden="1">
      <c r="A586" t="s">
        <v>13850</v>
      </c>
      <c r="B586" t="s">
        <v>67</v>
      </c>
      <c r="C586" t="s">
        <v>5835</v>
      </c>
      <c r="G586" t="s">
        <v>5835</v>
      </c>
      <c r="J586" t="s">
        <v>9548</v>
      </c>
      <c r="K586" t="s">
        <v>358</v>
      </c>
      <c r="W586" t="s">
        <v>9549</v>
      </c>
      <c r="AN586" t="s">
        <v>360</v>
      </c>
      <c r="AO586" t="s">
        <v>361</v>
      </c>
      <c r="AS586" t="s">
        <v>521</v>
      </c>
      <c r="AT586">
        <v>2005</v>
      </c>
      <c r="AU586">
        <v>51</v>
      </c>
      <c r="AV586">
        <v>6</v>
      </c>
      <c r="BA586">
        <v>599</v>
      </c>
      <c r="BB586">
        <v>608</v>
      </c>
      <c r="BD586" t="s">
        <v>9550</v>
      </c>
      <c r="BK586" t="s">
        <v>9551</v>
      </c>
      <c r="BL586">
        <v>15993124</v>
      </c>
      <c r="BW586" t="s">
        <v>13424</v>
      </c>
      <c r="BX586" t="s">
        <v>13426</v>
      </c>
      <c r="BY586" t="s">
        <v>13985</v>
      </c>
      <c r="BZ586" t="s">
        <v>13429</v>
      </c>
      <c r="CA586" t="s">
        <v>13985</v>
      </c>
      <c r="CB586" t="s">
        <v>13985</v>
      </c>
      <c r="CC586" t="s">
        <v>13985</v>
      </c>
      <c r="CD586" t="s">
        <v>13985</v>
      </c>
    </row>
    <row r="587" spans="1:82" hidden="1">
      <c r="A587" t="s">
        <v>13850</v>
      </c>
      <c r="B587" t="s">
        <v>67</v>
      </c>
      <c r="C587" t="s">
        <v>576</v>
      </c>
      <c r="G587" t="s">
        <v>577</v>
      </c>
      <c r="J587" t="s">
        <v>578</v>
      </c>
      <c r="K587" t="s">
        <v>579</v>
      </c>
      <c r="W587" t="s">
        <v>580</v>
      </c>
      <c r="AN587" t="s">
        <v>581</v>
      </c>
      <c r="AO587" t="s">
        <v>582</v>
      </c>
      <c r="AS587" t="s">
        <v>521</v>
      </c>
      <c r="AT587">
        <v>2019</v>
      </c>
      <c r="AU587">
        <v>294</v>
      </c>
      <c r="AV587">
        <v>3</v>
      </c>
      <c r="BA587">
        <v>729</v>
      </c>
      <c r="BB587">
        <v>737</v>
      </c>
      <c r="BD587" t="s">
        <v>583</v>
      </c>
      <c r="BK587" t="s">
        <v>584</v>
      </c>
      <c r="BL587">
        <v>30874890</v>
      </c>
      <c r="BW587" t="s">
        <v>13428</v>
      </c>
    </row>
    <row r="588" spans="1:82" hidden="1">
      <c r="A588" t="s">
        <v>13850</v>
      </c>
      <c r="B588" t="s">
        <v>67</v>
      </c>
      <c r="C588" t="s">
        <v>10263</v>
      </c>
      <c r="G588" t="s">
        <v>10263</v>
      </c>
      <c r="J588" t="s">
        <v>10264</v>
      </c>
      <c r="K588" t="s">
        <v>10265</v>
      </c>
      <c r="W588" t="s">
        <v>10266</v>
      </c>
      <c r="AN588" t="s">
        <v>10267</v>
      </c>
      <c r="AS588" t="s">
        <v>84</v>
      </c>
      <c r="AT588">
        <v>2002</v>
      </c>
      <c r="AU588">
        <v>44</v>
      </c>
      <c r="AV588">
        <v>3</v>
      </c>
      <c r="BA588">
        <v>273</v>
      </c>
      <c r="BB588">
        <v>280</v>
      </c>
      <c r="BD588" t="s">
        <v>10268</v>
      </c>
      <c r="BK588" t="s">
        <v>10269</v>
      </c>
      <c r="BW588" t="s">
        <v>13424</v>
      </c>
      <c r="BX588" t="s">
        <v>13426</v>
      </c>
      <c r="BY588" t="s">
        <v>13985</v>
      </c>
      <c r="BZ588" t="s">
        <v>13429</v>
      </c>
      <c r="CA588" t="s">
        <v>13985</v>
      </c>
      <c r="CB588" t="s">
        <v>13985</v>
      </c>
      <c r="CC588" t="s">
        <v>13985</v>
      </c>
      <c r="CD588" t="s">
        <v>13985</v>
      </c>
    </row>
    <row r="589" spans="1:82" hidden="1">
      <c r="A589" t="s">
        <v>13850</v>
      </c>
      <c r="B589" t="s">
        <v>67</v>
      </c>
      <c r="C589" t="s">
        <v>12218</v>
      </c>
      <c r="G589" t="s">
        <v>12218</v>
      </c>
      <c r="J589" t="s">
        <v>12219</v>
      </c>
      <c r="K589" t="s">
        <v>6333</v>
      </c>
      <c r="W589" t="s">
        <v>12220</v>
      </c>
      <c r="AA589" t="s">
        <v>2978</v>
      </c>
      <c r="AB589" t="s">
        <v>4342</v>
      </c>
      <c r="AN589" t="s">
        <v>6336</v>
      </c>
      <c r="AS589" t="s">
        <v>472</v>
      </c>
      <c r="AT589">
        <v>1995</v>
      </c>
      <c r="AU589">
        <v>45</v>
      </c>
      <c r="AV589">
        <v>1</v>
      </c>
      <c r="BA589">
        <v>35</v>
      </c>
      <c r="BB589">
        <v>36</v>
      </c>
      <c r="BD589" t="s">
        <v>12221</v>
      </c>
      <c r="BK589" t="s">
        <v>12222</v>
      </c>
      <c r="BL589">
        <v>8524174</v>
      </c>
      <c r="BW589" t="s">
        <v>13424</v>
      </c>
      <c r="BX589" t="s">
        <v>13425</v>
      </c>
      <c r="BY589" t="s">
        <v>13985</v>
      </c>
      <c r="BZ589" t="s">
        <v>13985</v>
      </c>
      <c r="CA589" t="s">
        <v>13985</v>
      </c>
      <c r="CB589" t="s">
        <v>13985</v>
      </c>
      <c r="CC589" t="s">
        <v>13985</v>
      </c>
      <c r="CD589" t="s">
        <v>13985</v>
      </c>
    </row>
    <row r="590" spans="1:82" hidden="1">
      <c r="A590" t="s">
        <v>13850</v>
      </c>
      <c r="B590" t="s">
        <v>67</v>
      </c>
      <c r="C590" t="s">
        <v>4480</v>
      </c>
      <c r="G590" t="s">
        <v>4481</v>
      </c>
      <c r="J590" t="s">
        <v>4482</v>
      </c>
      <c r="K590" t="s">
        <v>4472</v>
      </c>
      <c r="W590" t="s">
        <v>4483</v>
      </c>
      <c r="AA590" t="s">
        <v>4484</v>
      </c>
      <c r="AB590" t="s">
        <v>4485</v>
      </c>
      <c r="AN590" t="s">
        <v>4476</v>
      </c>
      <c r="AO590" t="s">
        <v>4477</v>
      </c>
      <c r="AS590" s="1">
        <v>40483</v>
      </c>
      <c r="AT590">
        <v>2014</v>
      </c>
      <c r="AU590">
        <v>291</v>
      </c>
      <c r="BA590">
        <v>233</v>
      </c>
      <c r="BB590">
        <v>241</v>
      </c>
      <c r="BD590" t="s">
        <v>4486</v>
      </c>
      <c r="BK590" t="s">
        <v>4487</v>
      </c>
      <c r="BW590" t="s">
        <v>13424</v>
      </c>
      <c r="BX590" t="s">
        <v>13985</v>
      </c>
      <c r="BY590" t="s">
        <v>13427</v>
      </c>
      <c r="BZ590" t="s">
        <v>13985</v>
      </c>
      <c r="CA590" t="s">
        <v>13985</v>
      </c>
      <c r="CB590" t="s">
        <v>13985</v>
      </c>
      <c r="CC590" t="s">
        <v>13985</v>
      </c>
      <c r="CD590" t="s">
        <v>13985</v>
      </c>
    </row>
    <row r="591" spans="1:82" hidden="1">
      <c r="A591" t="s">
        <v>13850</v>
      </c>
      <c r="B591" t="s">
        <v>67</v>
      </c>
      <c r="C591" t="s">
        <v>9865</v>
      </c>
      <c r="G591" t="s">
        <v>9865</v>
      </c>
      <c r="J591" t="s">
        <v>9866</v>
      </c>
      <c r="K591" t="s">
        <v>3031</v>
      </c>
      <c r="W591" t="s">
        <v>9867</v>
      </c>
      <c r="AB591" t="s">
        <v>9868</v>
      </c>
      <c r="AN591" t="s">
        <v>3034</v>
      </c>
      <c r="AO591" t="s">
        <v>3035</v>
      </c>
      <c r="AS591" t="s">
        <v>629</v>
      </c>
      <c r="AT591">
        <v>2004</v>
      </c>
      <c r="AU591">
        <v>70</v>
      </c>
      <c r="AV591">
        <v>5</v>
      </c>
      <c r="BA591">
        <v>1438</v>
      </c>
      <c r="BB591">
        <v>1443</v>
      </c>
      <c r="BD591" t="s">
        <v>9869</v>
      </c>
      <c r="BK591" t="s">
        <v>9870</v>
      </c>
      <c r="BL591">
        <v>14736811</v>
      </c>
      <c r="BW591" t="s">
        <v>13424</v>
      </c>
      <c r="BX591" t="s">
        <v>13425</v>
      </c>
      <c r="BY591" t="s">
        <v>13985</v>
      </c>
      <c r="BZ591" t="s">
        <v>13985</v>
      </c>
      <c r="CA591" t="s">
        <v>13985</v>
      </c>
      <c r="CB591" t="s">
        <v>13985</v>
      </c>
      <c r="CC591" t="s">
        <v>13985</v>
      </c>
      <c r="CD591" t="s">
        <v>13985</v>
      </c>
    </row>
    <row r="592" spans="1:82" hidden="1">
      <c r="A592" t="s">
        <v>13850</v>
      </c>
      <c r="B592" t="s">
        <v>67</v>
      </c>
      <c r="C592" t="s">
        <v>6005</v>
      </c>
      <c r="G592" t="s">
        <v>6006</v>
      </c>
      <c r="J592" t="s">
        <v>6007</v>
      </c>
      <c r="K592" t="s">
        <v>6008</v>
      </c>
      <c r="W592" t="s">
        <v>6009</v>
      </c>
      <c r="AA592" t="s">
        <v>6010</v>
      </c>
      <c r="AB592" t="s">
        <v>6011</v>
      </c>
      <c r="AN592" t="s">
        <v>6012</v>
      </c>
      <c r="AO592" t="s">
        <v>6013</v>
      </c>
      <c r="AS592" t="s">
        <v>629</v>
      </c>
      <c r="AT592">
        <v>2012</v>
      </c>
      <c r="AU592">
        <v>37</v>
      </c>
      <c r="AV592">
        <v>1</v>
      </c>
      <c r="BA592">
        <v>100</v>
      </c>
      <c r="BB592">
        <v>110</v>
      </c>
      <c r="BD592" t="s">
        <v>6014</v>
      </c>
      <c r="BK592" t="s">
        <v>6015</v>
      </c>
      <c r="BW592" t="s">
        <v>13428</v>
      </c>
      <c r="BX592" t="s">
        <v>13985</v>
      </c>
      <c r="BY592" t="s">
        <v>13985</v>
      </c>
      <c r="BZ592" t="s">
        <v>13985</v>
      </c>
      <c r="CA592" t="s">
        <v>13985</v>
      </c>
      <c r="CB592" t="s">
        <v>13985</v>
      </c>
      <c r="CC592" t="s">
        <v>13985</v>
      </c>
      <c r="CD592" t="s">
        <v>13985</v>
      </c>
    </row>
    <row r="593" spans="1:82" hidden="1">
      <c r="A593" t="s">
        <v>13850</v>
      </c>
      <c r="B593" t="s">
        <v>67</v>
      </c>
      <c r="C593" t="s">
        <v>3313</v>
      </c>
      <c r="G593" t="s">
        <v>3314</v>
      </c>
      <c r="J593" t="s">
        <v>3315</v>
      </c>
      <c r="K593" t="s">
        <v>2344</v>
      </c>
      <c r="W593" t="s">
        <v>3316</v>
      </c>
      <c r="AN593" t="s">
        <v>2348</v>
      </c>
      <c r="AO593" t="s">
        <v>2349</v>
      </c>
      <c r="AS593" t="s">
        <v>796</v>
      </c>
      <c r="AT593">
        <v>2016</v>
      </c>
      <c r="AU593">
        <v>85</v>
      </c>
      <c r="AV593">
        <v>5</v>
      </c>
      <c r="BA593">
        <v>960</v>
      </c>
      <c r="BB593">
        <v>969</v>
      </c>
      <c r="BD593" t="s">
        <v>3317</v>
      </c>
      <c r="BK593" t="s">
        <v>3318</v>
      </c>
      <c r="BL593">
        <v>26707385</v>
      </c>
      <c r="BW593" t="s">
        <v>13424</v>
      </c>
      <c r="BX593" t="s">
        <v>13425</v>
      </c>
      <c r="BY593" t="s">
        <v>13985</v>
      </c>
      <c r="BZ593" t="s">
        <v>13985</v>
      </c>
      <c r="CA593" t="s">
        <v>13985</v>
      </c>
      <c r="CB593" t="s">
        <v>13985</v>
      </c>
      <c r="CC593" t="s">
        <v>13985</v>
      </c>
      <c r="CD593" t="s">
        <v>13985</v>
      </c>
    </row>
    <row r="594" spans="1:82" hidden="1">
      <c r="A594" t="s">
        <v>13850</v>
      </c>
      <c r="B594" t="s">
        <v>67</v>
      </c>
      <c r="C594" t="s">
        <v>7555</v>
      </c>
      <c r="G594" t="s">
        <v>7556</v>
      </c>
      <c r="J594" t="s">
        <v>7557</v>
      </c>
      <c r="K594" t="s">
        <v>7558</v>
      </c>
      <c r="W594" t="s">
        <v>7559</v>
      </c>
      <c r="AB594" t="s">
        <v>7560</v>
      </c>
      <c r="AN594" t="s">
        <v>7561</v>
      </c>
      <c r="AS594" s="1">
        <v>46997</v>
      </c>
      <c r="AT594">
        <v>2009</v>
      </c>
      <c r="AU594">
        <v>10</v>
      </c>
      <c r="BC594">
        <v>93</v>
      </c>
      <c r="BD594" t="s">
        <v>7562</v>
      </c>
      <c r="BK594" t="s">
        <v>7563</v>
      </c>
      <c r="BL594">
        <v>19785741</v>
      </c>
      <c r="BW594" t="s">
        <v>13428</v>
      </c>
      <c r="BX594" t="s">
        <v>13985</v>
      </c>
      <c r="BY594" t="s">
        <v>13985</v>
      </c>
      <c r="BZ594" t="s">
        <v>13985</v>
      </c>
      <c r="CA594" t="s">
        <v>13985</v>
      </c>
      <c r="CB594" t="s">
        <v>13985</v>
      </c>
      <c r="CC594" t="s">
        <v>13985</v>
      </c>
      <c r="CD594" t="s">
        <v>13985</v>
      </c>
    </row>
    <row r="595" spans="1:82" hidden="1">
      <c r="A595" t="s">
        <v>13850</v>
      </c>
      <c r="B595" t="s">
        <v>67</v>
      </c>
      <c r="C595" t="s">
        <v>5841</v>
      </c>
      <c r="G595" t="s">
        <v>5842</v>
      </c>
      <c r="J595" t="s">
        <v>5843</v>
      </c>
      <c r="K595" t="s">
        <v>5844</v>
      </c>
      <c r="W595" t="s">
        <v>5845</v>
      </c>
      <c r="AN595" t="s">
        <v>5846</v>
      </c>
      <c r="AS595" s="1">
        <v>37834</v>
      </c>
      <c r="AT595">
        <v>2012</v>
      </c>
      <c r="AU595">
        <v>424</v>
      </c>
      <c r="AV595">
        <v>3</v>
      </c>
      <c r="BA595">
        <v>398</v>
      </c>
      <c r="BB595">
        <v>403</v>
      </c>
      <c r="BD595" t="s">
        <v>5847</v>
      </c>
      <c r="BK595" t="s">
        <v>5848</v>
      </c>
      <c r="BL595">
        <v>22771808</v>
      </c>
      <c r="BW595" t="s">
        <v>13428</v>
      </c>
      <c r="BX595" t="s">
        <v>13985</v>
      </c>
      <c r="BY595" t="s">
        <v>13985</v>
      </c>
      <c r="BZ595" t="s">
        <v>13985</v>
      </c>
      <c r="CA595" t="s">
        <v>13985</v>
      </c>
      <c r="CB595" t="s">
        <v>13985</v>
      </c>
      <c r="CC595" t="s">
        <v>13985</v>
      </c>
      <c r="CD595" t="s">
        <v>13985</v>
      </c>
    </row>
    <row r="596" spans="1:82" hidden="1">
      <c r="A596" t="s">
        <v>13850</v>
      </c>
      <c r="B596" t="s">
        <v>67</v>
      </c>
      <c r="C596" t="s">
        <v>3179</v>
      </c>
      <c r="G596" t="s">
        <v>3180</v>
      </c>
      <c r="J596" t="s">
        <v>3181</v>
      </c>
      <c r="K596" t="s">
        <v>404</v>
      </c>
      <c r="W596" t="s">
        <v>3182</v>
      </c>
      <c r="AA596" t="s">
        <v>3183</v>
      </c>
      <c r="AN596" t="s">
        <v>407</v>
      </c>
      <c r="AO596" t="s">
        <v>408</v>
      </c>
      <c r="AS596" s="1">
        <v>39965</v>
      </c>
      <c r="AT596">
        <v>2016</v>
      </c>
      <c r="AU596">
        <v>551</v>
      </c>
      <c r="BA596">
        <v>45</v>
      </c>
      <c r="BB596">
        <v>52</v>
      </c>
      <c r="BD596" t="s">
        <v>3184</v>
      </c>
      <c r="BK596" t="s">
        <v>3185</v>
      </c>
      <c r="BW596" t="s">
        <v>13985</v>
      </c>
      <c r="BX596" t="s">
        <v>13985</v>
      </c>
      <c r="BY596" t="s">
        <v>13427</v>
      </c>
      <c r="BZ596" t="s">
        <v>13985</v>
      </c>
      <c r="CA596" t="s">
        <v>13985</v>
      </c>
      <c r="CB596" t="s">
        <v>13985</v>
      </c>
      <c r="CC596" t="s">
        <v>13985</v>
      </c>
      <c r="CD596" t="s">
        <v>13985</v>
      </c>
    </row>
    <row r="597" spans="1:82" hidden="1">
      <c r="A597" t="s">
        <v>13850</v>
      </c>
      <c r="B597" t="s">
        <v>67</v>
      </c>
      <c r="C597" t="s">
        <v>4928</v>
      </c>
      <c r="G597" t="s">
        <v>4929</v>
      </c>
      <c r="J597" t="s">
        <v>4930</v>
      </c>
      <c r="K597" t="s">
        <v>487</v>
      </c>
      <c r="W597" t="s">
        <v>4931</v>
      </c>
      <c r="AA597" t="s">
        <v>4932</v>
      </c>
      <c r="AB597" t="s">
        <v>4933</v>
      </c>
      <c r="AN597" t="s">
        <v>489</v>
      </c>
      <c r="AO597" t="s">
        <v>490</v>
      </c>
      <c r="AS597" t="s">
        <v>629</v>
      </c>
      <c r="AT597">
        <v>2014</v>
      </c>
      <c r="AU597">
        <v>113</v>
      </c>
      <c r="AV597">
        <v>6</v>
      </c>
      <c r="BA597">
        <v>967</v>
      </c>
      <c r="BB597">
        <v>975</v>
      </c>
      <c r="BD597" t="s">
        <v>4934</v>
      </c>
      <c r="BK597" t="s">
        <v>4935</v>
      </c>
      <c r="BL597">
        <v>24615344</v>
      </c>
      <c r="BW597" t="s">
        <v>13428</v>
      </c>
      <c r="BX597" t="s">
        <v>13985</v>
      </c>
      <c r="BY597" t="s">
        <v>13985</v>
      </c>
      <c r="BZ597" t="s">
        <v>13985</v>
      </c>
      <c r="CA597" t="s">
        <v>13985</v>
      </c>
      <c r="CB597" t="s">
        <v>13985</v>
      </c>
      <c r="CC597" t="s">
        <v>13985</v>
      </c>
      <c r="CD597" t="s">
        <v>13985</v>
      </c>
    </row>
    <row r="598" spans="1:82" hidden="1">
      <c r="A598" t="s">
        <v>13850</v>
      </c>
      <c r="B598" t="s">
        <v>67</v>
      </c>
      <c r="C598" t="s">
        <v>3700</v>
      </c>
      <c r="G598" t="s">
        <v>3700</v>
      </c>
      <c r="J598" t="s">
        <v>9203</v>
      </c>
      <c r="K598" t="s">
        <v>3703</v>
      </c>
      <c r="W598" t="s">
        <v>9204</v>
      </c>
      <c r="AN598" t="s">
        <v>3705</v>
      </c>
      <c r="AS598" t="s">
        <v>1613</v>
      </c>
      <c r="AT598">
        <v>2006</v>
      </c>
      <c r="AU598">
        <v>37</v>
      </c>
      <c r="AV598">
        <v>2</v>
      </c>
      <c r="BA598">
        <v>120</v>
      </c>
      <c r="BB598">
        <v>125</v>
      </c>
      <c r="BD598" t="s">
        <v>9205</v>
      </c>
      <c r="BK598" t="s">
        <v>9206</v>
      </c>
      <c r="BW598" t="s">
        <v>13424</v>
      </c>
      <c r="BX598" t="s">
        <v>13425</v>
      </c>
      <c r="BY598" t="s">
        <v>13985</v>
      </c>
      <c r="BZ598" t="s">
        <v>13985</v>
      </c>
      <c r="CA598" t="s">
        <v>13985</v>
      </c>
      <c r="CB598" t="s">
        <v>13985</v>
      </c>
      <c r="CC598" t="s">
        <v>13985</v>
      </c>
      <c r="CD598" t="s">
        <v>13985</v>
      </c>
    </row>
    <row r="599" spans="1:82" hidden="1">
      <c r="A599" t="s">
        <v>13850</v>
      </c>
      <c r="B599" t="s">
        <v>67</v>
      </c>
      <c r="C599" t="s">
        <v>2789</v>
      </c>
      <c r="G599" t="s">
        <v>2790</v>
      </c>
      <c r="J599" t="s">
        <v>2791</v>
      </c>
      <c r="K599" t="s">
        <v>280</v>
      </c>
      <c r="W599" t="s">
        <v>2792</v>
      </c>
      <c r="AA599" t="s">
        <v>2793</v>
      </c>
      <c r="AB599" t="s">
        <v>2794</v>
      </c>
      <c r="AN599" t="s">
        <v>284</v>
      </c>
      <c r="AS599" t="s">
        <v>2795</v>
      </c>
      <c r="AT599">
        <v>2016</v>
      </c>
      <c r="AU599">
        <v>11</v>
      </c>
      <c r="AV599">
        <v>12</v>
      </c>
      <c r="BC599" t="s">
        <v>2796</v>
      </c>
      <c r="BD599" t="s">
        <v>2797</v>
      </c>
      <c r="BK599" t="s">
        <v>2798</v>
      </c>
      <c r="BL599">
        <v>28006027</v>
      </c>
      <c r="BW599" t="s">
        <v>13424</v>
      </c>
      <c r="BX599" t="s">
        <v>13425</v>
      </c>
      <c r="BY599" t="s">
        <v>13985</v>
      </c>
      <c r="BZ599" t="s">
        <v>13985</v>
      </c>
      <c r="CA599" t="s">
        <v>13985</v>
      </c>
      <c r="CB599" t="s">
        <v>13985</v>
      </c>
      <c r="CC599" t="s">
        <v>13985</v>
      </c>
      <c r="CD599" t="s">
        <v>13985</v>
      </c>
    </row>
    <row r="600" spans="1:82" hidden="1">
      <c r="A600" t="s">
        <v>13850</v>
      </c>
      <c r="B600" t="s">
        <v>67</v>
      </c>
      <c r="C600" t="s">
        <v>7162</v>
      </c>
      <c r="G600" t="s">
        <v>7163</v>
      </c>
      <c r="J600" t="s">
        <v>8866</v>
      </c>
      <c r="K600" t="s">
        <v>8867</v>
      </c>
      <c r="L600" t="s">
        <v>1768</v>
      </c>
      <c r="W600" t="s">
        <v>8868</v>
      </c>
      <c r="AN600" t="s">
        <v>1770</v>
      </c>
      <c r="AO600" t="s">
        <v>8869</v>
      </c>
      <c r="AT600">
        <v>2007</v>
      </c>
      <c r="AU600">
        <v>38</v>
      </c>
      <c r="BA600">
        <v>1</v>
      </c>
      <c r="BB600">
        <v>25</v>
      </c>
      <c r="BD600" t="s">
        <v>8870</v>
      </c>
      <c r="BK600" t="s">
        <v>8871</v>
      </c>
      <c r="BW600" t="s">
        <v>13424</v>
      </c>
      <c r="BX600" t="s">
        <v>13426</v>
      </c>
      <c r="BY600" t="s">
        <v>13985</v>
      </c>
      <c r="BZ600" t="s">
        <v>13429</v>
      </c>
      <c r="CA600" t="s">
        <v>13985</v>
      </c>
      <c r="CB600" t="s">
        <v>13985</v>
      </c>
      <c r="CC600" t="s">
        <v>13985</v>
      </c>
      <c r="CD600" t="s">
        <v>13985</v>
      </c>
    </row>
    <row r="601" spans="1:82" hidden="1">
      <c r="A601" t="s">
        <v>13850</v>
      </c>
      <c r="B601" t="s">
        <v>67</v>
      </c>
      <c r="C601" t="s">
        <v>3786</v>
      </c>
      <c r="G601" t="s">
        <v>3787</v>
      </c>
      <c r="J601" t="s">
        <v>3788</v>
      </c>
      <c r="K601" t="s">
        <v>2425</v>
      </c>
      <c r="W601" t="s">
        <v>3789</v>
      </c>
      <c r="AA601" t="s">
        <v>3790</v>
      </c>
      <c r="AB601" t="s">
        <v>3791</v>
      </c>
      <c r="AN601" t="s">
        <v>2429</v>
      </c>
      <c r="AO601" t="s">
        <v>2430</v>
      </c>
      <c r="AS601" t="s">
        <v>297</v>
      </c>
      <c r="AT601">
        <v>2015</v>
      </c>
      <c r="AU601">
        <v>32</v>
      </c>
      <c r="AV601">
        <v>9</v>
      </c>
      <c r="BA601">
        <v>2284</v>
      </c>
      <c r="BB601">
        <v>2301</v>
      </c>
      <c r="BD601" t="s">
        <v>3792</v>
      </c>
      <c r="BK601" t="s">
        <v>3793</v>
      </c>
      <c r="BL601">
        <v>25972346</v>
      </c>
      <c r="BW601" t="s">
        <v>13428</v>
      </c>
      <c r="BX601" t="s">
        <v>13985</v>
      </c>
      <c r="BY601" t="s">
        <v>13985</v>
      </c>
      <c r="BZ601" t="s">
        <v>13985</v>
      </c>
      <c r="CA601" t="s">
        <v>13985</v>
      </c>
      <c r="CB601" t="s">
        <v>13985</v>
      </c>
      <c r="CC601" t="s">
        <v>13985</v>
      </c>
      <c r="CD601" t="s">
        <v>13985</v>
      </c>
    </row>
    <row r="602" spans="1:82">
      <c r="A602" t="s">
        <v>13850</v>
      </c>
      <c r="B602" t="s">
        <v>67</v>
      </c>
      <c r="C602" t="s">
        <v>5890</v>
      </c>
      <c r="G602" t="s">
        <v>5891</v>
      </c>
      <c r="J602" t="s">
        <v>5892</v>
      </c>
      <c r="K602" t="s">
        <v>3550</v>
      </c>
      <c r="W602" t="s">
        <v>5893</v>
      </c>
      <c r="AN602" t="s">
        <v>3554</v>
      </c>
      <c r="AS602" t="s">
        <v>472</v>
      </c>
      <c r="AT602">
        <v>2012</v>
      </c>
      <c r="AU602">
        <v>5</v>
      </c>
      <c r="AV602">
        <v>5</v>
      </c>
      <c r="AY602" t="s">
        <v>49</v>
      </c>
      <c r="BA602">
        <v>511</v>
      </c>
      <c r="BB602">
        <v>523</v>
      </c>
      <c r="BD602" t="s">
        <v>5894</v>
      </c>
      <c r="BK602" t="s">
        <v>5895</v>
      </c>
      <c r="BL602">
        <v>22949926</v>
      </c>
      <c r="BW602" t="s">
        <v>13424</v>
      </c>
      <c r="BX602" t="s">
        <v>13426</v>
      </c>
      <c r="BY602" t="s">
        <v>13985</v>
      </c>
      <c r="BZ602" t="s">
        <v>13427</v>
      </c>
      <c r="CA602">
        <v>4</v>
      </c>
      <c r="CB602">
        <v>6</v>
      </c>
      <c r="CC602" t="s">
        <v>13444</v>
      </c>
      <c r="CD602" t="s">
        <v>13433</v>
      </c>
    </row>
    <row r="603" spans="1:82" hidden="1">
      <c r="A603" t="s">
        <v>13850</v>
      </c>
      <c r="B603" t="s">
        <v>67</v>
      </c>
      <c r="C603" t="s">
        <v>7739</v>
      </c>
      <c r="G603" t="s">
        <v>7740</v>
      </c>
      <c r="J603" t="s">
        <v>7741</v>
      </c>
      <c r="K603" t="s">
        <v>2220</v>
      </c>
      <c r="W603" t="s">
        <v>7742</v>
      </c>
      <c r="AB603" t="s">
        <v>7579</v>
      </c>
      <c r="AN603" t="s">
        <v>2224</v>
      </c>
      <c r="AO603" t="s">
        <v>2225</v>
      </c>
      <c r="AS603" t="s">
        <v>730</v>
      </c>
      <c r="AT603">
        <v>2009</v>
      </c>
      <c r="AU603">
        <v>195</v>
      </c>
      <c r="AV603">
        <v>4</v>
      </c>
      <c r="BA603">
        <v>385</v>
      </c>
      <c r="BB603">
        <v>391</v>
      </c>
      <c r="BD603" t="s">
        <v>7743</v>
      </c>
      <c r="BK603" t="s">
        <v>7744</v>
      </c>
      <c r="BL603">
        <v>19190920</v>
      </c>
      <c r="BW603" t="s">
        <v>13424</v>
      </c>
      <c r="BX603" t="s">
        <v>13426</v>
      </c>
      <c r="BY603" t="s">
        <v>13985</v>
      </c>
      <c r="BZ603" t="s">
        <v>13427</v>
      </c>
      <c r="CA603" t="s">
        <v>13985</v>
      </c>
      <c r="CB603">
        <v>2</v>
      </c>
      <c r="CC603" t="s">
        <v>13985</v>
      </c>
      <c r="CD603" t="s">
        <v>13985</v>
      </c>
    </row>
    <row r="604" spans="1:82" hidden="1">
      <c r="A604" t="s">
        <v>13850</v>
      </c>
      <c r="B604" t="s">
        <v>67</v>
      </c>
      <c r="C604" t="s">
        <v>1415</v>
      </c>
      <c r="G604" t="s">
        <v>1416</v>
      </c>
      <c r="J604" t="s">
        <v>1417</v>
      </c>
      <c r="K604" t="s">
        <v>505</v>
      </c>
      <c r="W604" t="s">
        <v>1418</v>
      </c>
      <c r="AA604" t="s">
        <v>1419</v>
      </c>
      <c r="AB604" t="s">
        <v>1420</v>
      </c>
      <c r="AN604" t="s">
        <v>508</v>
      </c>
      <c r="AO604" t="s">
        <v>509</v>
      </c>
      <c r="AS604" s="1">
        <v>42156</v>
      </c>
      <c r="AT604">
        <v>2018</v>
      </c>
      <c r="AU604">
        <v>256</v>
      </c>
      <c r="BA604">
        <v>32</v>
      </c>
      <c r="BB604">
        <v>45</v>
      </c>
      <c r="BD604" t="s">
        <v>1421</v>
      </c>
      <c r="BK604" t="s">
        <v>1422</v>
      </c>
      <c r="BW604" t="s">
        <v>13428</v>
      </c>
      <c r="BX604" t="s">
        <v>13985</v>
      </c>
      <c r="BY604" t="s">
        <v>13985</v>
      </c>
      <c r="BZ604" t="s">
        <v>13985</v>
      </c>
      <c r="CA604" t="s">
        <v>13985</v>
      </c>
      <c r="CB604" t="s">
        <v>13985</v>
      </c>
      <c r="CC604" t="s">
        <v>13985</v>
      </c>
      <c r="CD604" t="s">
        <v>13985</v>
      </c>
    </row>
    <row r="605" spans="1:82" hidden="1">
      <c r="A605" t="s">
        <v>13850</v>
      </c>
      <c r="B605" t="s">
        <v>67</v>
      </c>
      <c r="C605" t="s">
        <v>8226</v>
      </c>
      <c r="G605" t="s">
        <v>8227</v>
      </c>
      <c r="J605" t="s">
        <v>8228</v>
      </c>
      <c r="K605" t="s">
        <v>423</v>
      </c>
      <c r="W605" t="s">
        <v>8229</v>
      </c>
      <c r="AN605" t="s">
        <v>426</v>
      </c>
      <c r="AS605" t="s">
        <v>521</v>
      </c>
      <c r="AT605">
        <v>2008</v>
      </c>
      <c r="AU605">
        <v>62</v>
      </c>
      <c r="AV605">
        <v>6</v>
      </c>
      <c r="BA605">
        <v>1345</v>
      </c>
      <c r="BB605">
        <v>1357</v>
      </c>
      <c r="BD605" t="s">
        <v>8230</v>
      </c>
      <c r="BK605" t="s">
        <v>8231</v>
      </c>
      <c r="BL605">
        <v>18331458</v>
      </c>
      <c r="BW605" t="s">
        <v>13424</v>
      </c>
      <c r="BX605" t="s">
        <v>13426</v>
      </c>
      <c r="BY605" t="s">
        <v>13985</v>
      </c>
      <c r="BZ605" t="s">
        <v>13429</v>
      </c>
      <c r="CA605" t="s">
        <v>13985</v>
      </c>
      <c r="CB605" t="s">
        <v>13985</v>
      </c>
      <c r="CC605" t="s">
        <v>13985</v>
      </c>
      <c r="CD605" t="s">
        <v>13985</v>
      </c>
    </row>
    <row r="606" spans="1:82" hidden="1">
      <c r="A606" t="s">
        <v>13850</v>
      </c>
      <c r="B606" t="s">
        <v>67</v>
      </c>
      <c r="C606" t="s">
        <v>6543</v>
      </c>
      <c r="G606" t="s">
        <v>6544</v>
      </c>
      <c r="J606" t="s">
        <v>6545</v>
      </c>
      <c r="K606" t="s">
        <v>1966</v>
      </c>
      <c r="W606" t="s">
        <v>6546</v>
      </c>
      <c r="AA606" t="s">
        <v>369</v>
      </c>
      <c r="AN606" t="s">
        <v>1969</v>
      </c>
      <c r="AO606" t="s">
        <v>1970</v>
      </c>
      <c r="AS606" s="1">
        <v>46569</v>
      </c>
      <c r="AT606">
        <v>2011</v>
      </c>
      <c r="AU606">
        <v>366</v>
      </c>
      <c r="AV606">
        <v>1574</v>
      </c>
      <c r="BA606">
        <v>2141</v>
      </c>
      <c r="BB606">
        <v>2154</v>
      </c>
      <c r="BD606" t="s">
        <v>6547</v>
      </c>
      <c r="BK606" t="s">
        <v>6548</v>
      </c>
      <c r="BL606">
        <v>21690131</v>
      </c>
      <c r="BW606" t="s">
        <v>13424</v>
      </c>
      <c r="BX606" t="s">
        <v>13429</v>
      </c>
      <c r="BY606" t="s">
        <v>13985</v>
      </c>
      <c r="BZ606" t="s">
        <v>13427</v>
      </c>
      <c r="CA606">
        <v>0</v>
      </c>
      <c r="CB606" t="s">
        <v>13985</v>
      </c>
      <c r="CC606" t="s">
        <v>13985</v>
      </c>
      <c r="CD606" t="s">
        <v>13985</v>
      </c>
    </row>
    <row r="607" spans="1:82" hidden="1">
      <c r="A607" t="s">
        <v>13850</v>
      </c>
      <c r="B607" t="s">
        <v>67</v>
      </c>
      <c r="C607" t="s">
        <v>2518</v>
      </c>
      <c r="G607" t="s">
        <v>2519</v>
      </c>
      <c r="J607" t="s">
        <v>2520</v>
      </c>
      <c r="K607" t="s">
        <v>109</v>
      </c>
      <c r="W607" t="s">
        <v>2521</v>
      </c>
      <c r="AN607" t="s">
        <v>113</v>
      </c>
      <c r="AO607" t="s">
        <v>114</v>
      </c>
      <c r="AS607" t="s">
        <v>2508</v>
      </c>
      <c r="AT607">
        <v>2017</v>
      </c>
      <c r="AU607">
        <v>27</v>
      </c>
      <c r="AV607">
        <v>6</v>
      </c>
      <c r="BA607" t="s">
        <v>2522</v>
      </c>
      <c r="BB607" t="s">
        <v>2523</v>
      </c>
      <c r="BD607" t="s">
        <v>2524</v>
      </c>
      <c r="BK607" t="s">
        <v>2525</v>
      </c>
      <c r="BL607">
        <v>28324740</v>
      </c>
      <c r="BW607" t="s">
        <v>13424</v>
      </c>
      <c r="BX607" t="s">
        <v>13426</v>
      </c>
      <c r="BY607" t="s">
        <v>13985</v>
      </c>
      <c r="BZ607" t="s">
        <v>13429</v>
      </c>
      <c r="CA607" t="s">
        <v>13985</v>
      </c>
      <c r="CB607" t="s">
        <v>13985</v>
      </c>
      <c r="CC607" t="s">
        <v>13985</v>
      </c>
      <c r="CD607" t="s">
        <v>13985</v>
      </c>
    </row>
    <row r="608" spans="1:82" hidden="1">
      <c r="A608" t="s">
        <v>13850</v>
      </c>
      <c r="B608" t="s">
        <v>67</v>
      </c>
      <c r="C608" t="s">
        <v>5169</v>
      </c>
      <c r="G608" t="s">
        <v>5170</v>
      </c>
      <c r="J608" t="s">
        <v>5171</v>
      </c>
      <c r="K608" t="s">
        <v>3550</v>
      </c>
      <c r="W608" t="s">
        <v>5172</v>
      </c>
      <c r="AA608" t="s">
        <v>5173</v>
      </c>
      <c r="AB608" t="s">
        <v>5174</v>
      </c>
      <c r="AN608" t="s">
        <v>3554</v>
      </c>
      <c r="AS608" t="s">
        <v>1023</v>
      </c>
      <c r="AT608">
        <v>2014</v>
      </c>
      <c r="AU608">
        <v>7</v>
      </c>
      <c r="AV608">
        <v>1</v>
      </c>
      <c r="AY608" t="s">
        <v>49</v>
      </c>
      <c r="BA608">
        <v>42</v>
      </c>
      <c r="BB608">
        <v>55</v>
      </c>
      <c r="BD608" t="s">
        <v>5175</v>
      </c>
      <c r="BK608" t="s">
        <v>5176</v>
      </c>
      <c r="BL608">
        <v>24454547</v>
      </c>
      <c r="BW608" t="s">
        <v>13424</v>
      </c>
      <c r="BX608" t="s">
        <v>13426</v>
      </c>
      <c r="BY608" t="s">
        <v>13427</v>
      </c>
      <c r="BZ608" t="s">
        <v>13985</v>
      </c>
      <c r="CA608" t="s">
        <v>13985</v>
      </c>
      <c r="CB608" t="s">
        <v>13985</v>
      </c>
      <c r="CC608" t="s">
        <v>13985</v>
      </c>
      <c r="CD608" t="s">
        <v>13985</v>
      </c>
    </row>
    <row r="609" spans="1:82" hidden="1">
      <c r="A609" t="s">
        <v>13850</v>
      </c>
      <c r="B609" t="s">
        <v>67</v>
      </c>
      <c r="C609" t="s">
        <v>7648</v>
      </c>
      <c r="G609" t="s">
        <v>7649</v>
      </c>
      <c r="J609" t="s">
        <v>7650</v>
      </c>
      <c r="K609" t="s">
        <v>899</v>
      </c>
      <c r="W609" t="s">
        <v>7651</v>
      </c>
      <c r="AA609" t="s">
        <v>7652</v>
      </c>
      <c r="AB609" t="s">
        <v>7653</v>
      </c>
      <c r="AN609" t="s">
        <v>903</v>
      </c>
      <c r="AS609" t="s">
        <v>472</v>
      </c>
      <c r="AT609">
        <v>2009</v>
      </c>
      <c r="AU609">
        <v>60</v>
      </c>
      <c r="AV609">
        <v>11</v>
      </c>
      <c r="BA609">
        <v>3143</v>
      </c>
      <c r="BB609">
        <v>3155</v>
      </c>
      <c r="BD609" t="s">
        <v>7654</v>
      </c>
      <c r="BK609" t="s">
        <v>7655</v>
      </c>
      <c r="BL609">
        <v>19436046</v>
      </c>
      <c r="BW609" t="s">
        <v>13428</v>
      </c>
      <c r="BX609" t="s">
        <v>13985</v>
      </c>
      <c r="BY609" t="s">
        <v>13985</v>
      </c>
      <c r="BZ609" t="s">
        <v>13985</v>
      </c>
      <c r="CA609" t="s">
        <v>13985</v>
      </c>
      <c r="CB609" t="s">
        <v>13985</v>
      </c>
      <c r="CC609" t="s">
        <v>13985</v>
      </c>
      <c r="CD609" t="s">
        <v>13985</v>
      </c>
    </row>
    <row r="610" spans="1:82" hidden="1">
      <c r="A610" t="s">
        <v>13850</v>
      </c>
      <c r="B610" t="s">
        <v>67</v>
      </c>
      <c r="C610" t="s">
        <v>9152</v>
      </c>
      <c r="G610" t="s">
        <v>9152</v>
      </c>
      <c r="J610" t="s">
        <v>9153</v>
      </c>
      <c r="K610" t="s">
        <v>258</v>
      </c>
      <c r="W610" t="s">
        <v>9154</v>
      </c>
      <c r="AN610" t="s">
        <v>261</v>
      </c>
      <c r="AS610" t="s">
        <v>730</v>
      </c>
      <c r="AT610">
        <v>2006</v>
      </c>
      <c r="AU610">
        <v>21</v>
      </c>
      <c r="AV610">
        <v>2</v>
      </c>
      <c r="BA610">
        <v>132</v>
      </c>
      <c r="BB610">
        <v>139</v>
      </c>
      <c r="BD610" t="s">
        <v>9155</v>
      </c>
      <c r="BK610" t="s">
        <v>9156</v>
      </c>
      <c r="BL610">
        <v>16603677</v>
      </c>
      <c r="BW610" t="s">
        <v>13424</v>
      </c>
      <c r="BX610" t="s">
        <v>13426</v>
      </c>
      <c r="BY610" t="s">
        <v>13985</v>
      </c>
      <c r="BZ610" t="s">
        <v>13427</v>
      </c>
      <c r="CA610" t="s">
        <v>13985</v>
      </c>
      <c r="CB610">
        <v>0</v>
      </c>
      <c r="CC610" t="s">
        <v>13985</v>
      </c>
      <c r="CD610" t="s">
        <v>13985</v>
      </c>
    </row>
    <row r="611" spans="1:82" hidden="1">
      <c r="A611" t="s">
        <v>13850</v>
      </c>
      <c r="B611" t="s">
        <v>67</v>
      </c>
      <c r="C611" t="s">
        <v>3734</v>
      </c>
      <c r="G611" t="s">
        <v>3735</v>
      </c>
      <c r="J611" t="s">
        <v>3736</v>
      </c>
      <c r="K611" t="s">
        <v>2047</v>
      </c>
      <c r="W611" t="s">
        <v>3737</v>
      </c>
      <c r="AA611" t="s">
        <v>3738</v>
      </c>
      <c r="AB611" t="s">
        <v>1709</v>
      </c>
      <c r="AN611" t="s">
        <v>2049</v>
      </c>
      <c r="AS611" t="s">
        <v>3739</v>
      </c>
      <c r="AT611">
        <v>2015</v>
      </c>
      <c r="AU611">
        <v>16</v>
      </c>
      <c r="BC611">
        <v>754</v>
      </c>
      <c r="BD611" t="s">
        <v>3740</v>
      </c>
      <c r="BK611" t="s">
        <v>3741</v>
      </c>
      <c r="BL611">
        <v>26444857</v>
      </c>
      <c r="BW611" t="s">
        <v>13424</v>
      </c>
      <c r="BX611" t="s">
        <v>13426</v>
      </c>
      <c r="BY611" t="s">
        <v>13985</v>
      </c>
      <c r="BZ611" t="s">
        <v>13427</v>
      </c>
      <c r="CA611">
        <v>1</v>
      </c>
      <c r="CB611" t="s">
        <v>13985</v>
      </c>
      <c r="CC611" t="s">
        <v>13985</v>
      </c>
      <c r="CD611" t="s">
        <v>13985</v>
      </c>
    </row>
    <row r="612" spans="1:82" hidden="1">
      <c r="A612" t="s">
        <v>13850</v>
      </c>
      <c r="B612" t="s">
        <v>67</v>
      </c>
      <c r="C612" t="s">
        <v>11583</v>
      </c>
      <c r="G612" t="s">
        <v>11583</v>
      </c>
      <c r="J612" t="s">
        <v>11584</v>
      </c>
      <c r="K612" t="s">
        <v>4858</v>
      </c>
      <c r="W612" t="s">
        <v>11585</v>
      </c>
      <c r="AN612" t="s">
        <v>4862</v>
      </c>
      <c r="AO612" t="s">
        <v>4863</v>
      </c>
      <c r="AS612" t="s">
        <v>84</v>
      </c>
      <c r="AT612">
        <v>1997</v>
      </c>
      <c r="AU612">
        <v>147</v>
      </c>
      <c r="AV612">
        <v>4</v>
      </c>
      <c r="BA612">
        <v>1873</v>
      </c>
      <c r="BB612">
        <v>1883</v>
      </c>
      <c r="BK612" t="s">
        <v>11586</v>
      </c>
      <c r="BL612">
        <v>9409843</v>
      </c>
      <c r="BW612" t="s">
        <v>13424</v>
      </c>
      <c r="BX612" t="s">
        <v>13426</v>
      </c>
      <c r="BY612" t="s">
        <v>13985</v>
      </c>
      <c r="BZ612" t="s">
        <v>13427</v>
      </c>
      <c r="CA612" t="s">
        <v>13985</v>
      </c>
      <c r="CB612">
        <v>0</v>
      </c>
      <c r="CC612" t="s">
        <v>13985</v>
      </c>
      <c r="CD612" t="s">
        <v>13985</v>
      </c>
    </row>
    <row r="613" spans="1:82" hidden="1">
      <c r="A613" t="s">
        <v>13850</v>
      </c>
      <c r="B613" t="s">
        <v>67</v>
      </c>
      <c r="C613" t="s">
        <v>1704</v>
      </c>
      <c r="G613" t="s">
        <v>1705</v>
      </c>
      <c r="J613" t="s">
        <v>1706</v>
      </c>
      <c r="K613" t="s">
        <v>605</v>
      </c>
      <c r="W613" t="s">
        <v>1707</v>
      </c>
      <c r="AA613" t="s">
        <v>1708</v>
      </c>
      <c r="AB613" t="s">
        <v>1709</v>
      </c>
      <c r="AN613" t="s">
        <v>609</v>
      </c>
      <c r="AS613" s="1">
        <v>10959</v>
      </c>
      <c r="AT613">
        <v>2018</v>
      </c>
      <c r="AU613">
        <v>115</v>
      </c>
      <c r="AV613">
        <v>5</v>
      </c>
      <c r="BA613">
        <v>1009</v>
      </c>
      <c r="BB613">
        <v>1014</v>
      </c>
      <c r="BD613" t="s">
        <v>1710</v>
      </c>
      <c r="BK613" t="s">
        <v>1711</v>
      </c>
      <c r="BL613">
        <v>29255013</v>
      </c>
      <c r="BW613" t="s">
        <v>13424</v>
      </c>
      <c r="BX613" t="s">
        <v>13426</v>
      </c>
      <c r="BY613" t="s">
        <v>13985</v>
      </c>
      <c r="BZ613" t="s">
        <v>13429</v>
      </c>
      <c r="CA613" t="s">
        <v>13985</v>
      </c>
      <c r="CB613" t="s">
        <v>13985</v>
      </c>
      <c r="CC613" t="s">
        <v>13985</v>
      </c>
      <c r="CD613" t="s">
        <v>13985</v>
      </c>
    </row>
    <row r="614" spans="1:82" hidden="1">
      <c r="A614" t="s">
        <v>13850</v>
      </c>
      <c r="B614" t="s">
        <v>67</v>
      </c>
      <c r="C614" t="s">
        <v>9712</v>
      </c>
      <c r="G614" t="s">
        <v>9712</v>
      </c>
      <c r="J614" t="s">
        <v>9713</v>
      </c>
      <c r="K614" t="s">
        <v>2998</v>
      </c>
      <c r="W614" t="s">
        <v>9714</v>
      </c>
      <c r="AA614" t="s">
        <v>5831</v>
      </c>
      <c r="AB614" t="s">
        <v>9715</v>
      </c>
      <c r="AN614" t="s">
        <v>3001</v>
      </c>
      <c r="AO614" t="s">
        <v>3002</v>
      </c>
      <c r="AS614" t="s">
        <v>154</v>
      </c>
      <c r="AT614">
        <v>2004</v>
      </c>
      <c r="AU614">
        <v>139</v>
      </c>
      <c r="AV614">
        <v>2</v>
      </c>
      <c r="BA614">
        <v>124</v>
      </c>
      <c r="BB614">
        <v>130</v>
      </c>
      <c r="BD614" t="s">
        <v>9716</v>
      </c>
      <c r="BK614" t="s">
        <v>9717</v>
      </c>
      <c r="BL614">
        <v>15504389</v>
      </c>
      <c r="BW614" t="s">
        <v>13424</v>
      </c>
      <c r="BX614" t="s">
        <v>13425</v>
      </c>
      <c r="BY614" t="s">
        <v>13985</v>
      </c>
      <c r="BZ614" t="s">
        <v>13985</v>
      </c>
      <c r="CA614" t="s">
        <v>13985</v>
      </c>
      <c r="CB614" t="s">
        <v>13985</v>
      </c>
      <c r="CC614" t="s">
        <v>13985</v>
      </c>
      <c r="CD614" t="s">
        <v>13985</v>
      </c>
    </row>
    <row r="615" spans="1:82" hidden="1">
      <c r="A615" t="s">
        <v>13850</v>
      </c>
      <c r="B615" t="s">
        <v>67</v>
      </c>
      <c r="C615" t="s">
        <v>288</v>
      </c>
      <c r="G615" t="s">
        <v>289</v>
      </c>
      <c r="J615" t="s">
        <v>290</v>
      </c>
      <c r="K615" t="s">
        <v>291</v>
      </c>
      <c r="W615" t="s">
        <v>292</v>
      </c>
      <c r="AA615" t="s">
        <v>293</v>
      </c>
      <c r="AB615" t="s">
        <v>294</v>
      </c>
      <c r="AN615" t="s">
        <v>295</v>
      </c>
      <c r="AO615" t="s">
        <v>296</v>
      </c>
      <c r="AS615" t="s">
        <v>297</v>
      </c>
      <c r="AT615">
        <v>2019</v>
      </c>
      <c r="AU615">
        <v>99</v>
      </c>
      <c r="AV615">
        <v>6</v>
      </c>
      <c r="BA615">
        <v>1172</v>
      </c>
      <c r="BB615">
        <v>1191</v>
      </c>
      <c r="BD615" t="s">
        <v>298</v>
      </c>
      <c r="BK615" t="s">
        <v>299</v>
      </c>
      <c r="BL615">
        <v>31108005</v>
      </c>
      <c r="BW615" t="s">
        <v>13428</v>
      </c>
    </row>
    <row r="616" spans="1:82" hidden="1">
      <c r="A616" t="s">
        <v>13850</v>
      </c>
      <c r="B616" t="s">
        <v>67</v>
      </c>
      <c r="C616" t="s">
        <v>11431</v>
      </c>
      <c r="G616" t="s">
        <v>11431</v>
      </c>
      <c r="J616" t="s">
        <v>11432</v>
      </c>
      <c r="K616" t="s">
        <v>11433</v>
      </c>
      <c r="W616" t="s">
        <v>11434</v>
      </c>
      <c r="AN616" t="s">
        <v>11435</v>
      </c>
      <c r="AS616" t="s">
        <v>11436</v>
      </c>
      <c r="AT616">
        <v>1998</v>
      </c>
      <c r="AU616">
        <v>84</v>
      </c>
      <c r="AV616">
        <v>2</v>
      </c>
      <c r="BA616">
        <v>88</v>
      </c>
      <c r="BB616">
        <v>99</v>
      </c>
      <c r="BK616" t="s">
        <v>11437</v>
      </c>
      <c r="BW616" t="s">
        <v>13424</v>
      </c>
      <c r="BX616" t="s">
        <v>13426</v>
      </c>
      <c r="BY616" t="s">
        <v>13427</v>
      </c>
      <c r="BZ616" t="s">
        <v>13985</v>
      </c>
      <c r="CA616" t="s">
        <v>13985</v>
      </c>
      <c r="CB616" t="s">
        <v>13985</v>
      </c>
      <c r="CC616" t="s">
        <v>13985</v>
      </c>
      <c r="CD616" t="s">
        <v>13985</v>
      </c>
    </row>
    <row r="617" spans="1:82" hidden="1">
      <c r="A617" t="s">
        <v>13850</v>
      </c>
      <c r="B617" t="s">
        <v>67</v>
      </c>
      <c r="C617" t="s">
        <v>8506</v>
      </c>
      <c r="G617" t="s">
        <v>8507</v>
      </c>
      <c r="J617" t="s">
        <v>8508</v>
      </c>
      <c r="K617" t="s">
        <v>1862</v>
      </c>
      <c r="W617" t="s">
        <v>8509</v>
      </c>
      <c r="AA617" t="s">
        <v>8510</v>
      </c>
      <c r="AN617" t="s">
        <v>1864</v>
      </c>
      <c r="AS617" t="s">
        <v>84</v>
      </c>
      <c r="AT617">
        <v>2007</v>
      </c>
      <c r="AU617">
        <v>148</v>
      </c>
      <c r="AX617">
        <v>2</v>
      </c>
      <c r="BA617" t="s">
        <v>8511</v>
      </c>
      <c r="BB617" t="s">
        <v>8512</v>
      </c>
      <c r="BD617" t="s">
        <v>8513</v>
      </c>
      <c r="BK617" t="s">
        <v>8514</v>
      </c>
      <c r="BW617" t="s">
        <v>13424</v>
      </c>
      <c r="BX617" t="s">
        <v>13425</v>
      </c>
      <c r="BY617" t="s">
        <v>13985</v>
      </c>
      <c r="BZ617" t="s">
        <v>13985</v>
      </c>
      <c r="CA617" t="s">
        <v>13985</v>
      </c>
      <c r="CB617" t="s">
        <v>13985</v>
      </c>
      <c r="CC617" t="s">
        <v>13985</v>
      </c>
      <c r="CD617" t="s">
        <v>13985</v>
      </c>
    </row>
    <row r="618" spans="1:82" hidden="1">
      <c r="A618" t="s">
        <v>13850</v>
      </c>
      <c r="B618" t="s">
        <v>67</v>
      </c>
      <c r="C618" t="s">
        <v>10922</v>
      </c>
      <c r="G618" t="s">
        <v>10922</v>
      </c>
      <c r="J618" t="s">
        <v>10923</v>
      </c>
      <c r="K618" t="s">
        <v>1697</v>
      </c>
      <c r="W618" t="s">
        <v>10924</v>
      </c>
      <c r="AN618" t="s">
        <v>1700</v>
      </c>
      <c r="AS618" s="1">
        <v>36923</v>
      </c>
      <c r="AT618">
        <v>2000</v>
      </c>
      <c r="AU618">
        <v>182</v>
      </c>
      <c r="AV618" s="2">
        <v>43497</v>
      </c>
      <c r="BA618">
        <v>115</v>
      </c>
      <c r="BB618">
        <v>135</v>
      </c>
      <c r="BD618" t="s">
        <v>10925</v>
      </c>
      <c r="BK618" t="s">
        <v>10926</v>
      </c>
      <c r="BW618" t="s">
        <v>13424</v>
      </c>
      <c r="BX618" t="s">
        <v>13425</v>
      </c>
      <c r="BY618" t="s">
        <v>13985</v>
      </c>
      <c r="BZ618" t="s">
        <v>13985</v>
      </c>
      <c r="CA618" t="s">
        <v>13985</v>
      </c>
      <c r="CB618" t="s">
        <v>13985</v>
      </c>
      <c r="CC618" t="s">
        <v>13985</v>
      </c>
      <c r="CD618" t="s">
        <v>13985</v>
      </c>
    </row>
    <row r="619" spans="1:82" hidden="1">
      <c r="A619" t="s">
        <v>13850</v>
      </c>
      <c r="B619" t="s">
        <v>67</v>
      </c>
      <c r="C619" t="s">
        <v>4358</v>
      </c>
      <c r="G619" t="s">
        <v>4359</v>
      </c>
      <c r="J619" t="s">
        <v>4360</v>
      </c>
      <c r="K619" t="s">
        <v>1442</v>
      </c>
      <c r="W619" t="s">
        <v>4361</v>
      </c>
      <c r="AB619" t="s">
        <v>4362</v>
      </c>
      <c r="AN619" t="s">
        <v>1446</v>
      </c>
      <c r="AO619" t="s">
        <v>1447</v>
      </c>
      <c r="AS619" t="s">
        <v>1023</v>
      </c>
      <c r="AT619">
        <v>2015</v>
      </c>
      <c r="AU619">
        <v>28</v>
      </c>
      <c r="AV619">
        <v>1</v>
      </c>
      <c r="BA619">
        <v>40</v>
      </c>
      <c r="BB619">
        <v>53</v>
      </c>
      <c r="BD619" t="s">
        <v>4363</v>
      </c>
      <c r="BK619" t="s">
        <v>4364</v>
      </c>
      <c r="BL619">
        <v>25430782</v>
      </c>
      <c r="BW619" t="s">
        <v>13424</v>
      </c>
      <c r="BX619" t="s">
        <v>13426</v>
      </c>
      <c r="BY619" t="s">
        <v>13985</v>
      </c>
      <c r="BZ619" t="s">
        <v>13427</v>
      </c>
      <c r="CA619" t="s">
        <v>13985</v>
      </c>
      <c r="CB619">
        <v>0</v>
      </c>
      <c r="CC619" t="s">
        <v>13985</v>
      </c>
      <c r="CD619" t="s">
        <v>13985</v>
      </c>
    </row>
    <row r="620" spans="1:82" hidden="1">
      <c r="A620" t="s">
        <v>13850</v>
      </c>
      <c r="B620" t="s">
        <v>67</v>
      </c>
      <c r="C620" t="s">
        <v>1163</v>
      </c>
      <c r="G620" t="s">
        <v>1164</v>
      </c>
      <c r="J620" t="s">
        <v>1165</v>
      </c>
      <c r="K620" t="s">
        <v>178</v>
      </c>
      <c r="W620" t="s">
        <v>1166</v>
      </c>
      <c r="AN620" t="s">
        <v>180</v>
      </c>
      <c r="AO620" t="s">
        <v>181</v>
      </c>
      <c r="AS620" t="s">
        <v>84</v>
      </c>
      <c r="AT620">
        <v>2018</v>
      </c>
      <c r="AU620">
        <v>127</v>
      </c>
      <c r="BA620">
        <v>116</v>
      </c>
      <c r="BB620">
        <v>126</v>
      </c>
      <c r="BD620" t="s">
        <v>1167</v>
      </c>
      <c r="BK620" t="s">
        <v>1168</v>
      </c>
      <c r="BW620" t="s">
        <v>13424</v>
      </c>
      <c r="BX620" t="s">
        <v>13426</v>
      </c>
      <c r="BY620" t="s">
        <v>13985</v>
      </c>
      <c r="BZ620" t="s">
        <v>13427</v>
      </c>
      <c r="CA620">
        <v>1</v>
      </c>
      <c r="CB620" t="s">
        <v>13985</v>
      </c>
      <c r="CC620" t="s">
        <v>13985</v>
      </c>
      <c r="CD620" t="s">
        <v>13985</v>
      </c>
    </row>
    <row r="621" spans="1:82" hidden="1">
      <c r="A621" t="s">
        <v>13850</v>
      </c>
      <c r="B621" t="s">
        <v>67</v>
      </c>
      <c r="C621" t="s">
        <v>10560</v>
      </c>
      <c r="G621" t="s">
        <v>10560</v>
      </c>
      <c r="J621" t="s">
        <v>10561</v>
      </c>
      <c r="K621" t="s">
        <v>7979</v>
      </c>
      <c r="W621" t="s">
        <v>10562</v>
      </c>
      <c r="AA621" t="s">
        <v>10346</v>
      </c>
      <c r="AB621" t="s">
        <v>10347</v>
      </c>
      <c r="AN621" t="s">
        <v>7983</v>
      </c>
      <c r="AO621" t="s">
        <v>7984</v>
      </c>
      <c r="AS621" t="s">
        <v>242</v>
      </c>
      <c r="AT621">
        <v>2001</v>
      </c>
      <c r="AU621">
        <v>74</v>
      </c>
      <c r="AV621">
        <v>4</v>
      </c>
      <c r="BA621">
        <v>570</v>
      </c>
      <c r="BB621">
        <v>578</v>
      </c>
      <c r="BD621" t="s">
        <v>10563</v>
      </c>
      <c r="BK621" t="s">
        <v>10564</v>
      </c>
      <c r="BL621">
        <v>11683037</v>
      </c>
      <c r="BW621" t="s">
        <v>13424</v>
      </c>
      <c r="BX621" t="s">
        <v>13425</v>
      </c>
      <c r="BY621" t="s">
        <v>13985</v>
      </c>
      <c r="BZ621" t="s">
        <v>13985</v>
      </c>
      <c r="CA621" t="s">
        <v>13985</v>
      </c>
      <c r="CB621" t="s">
        <v>13985</v>
      </c>
      <c r="CC621" t="s">
        <v>13985</v>
      </c>
      <c r="CD621" t="s">
        <v>13985</v>
      </c>
    </row>
    <row r="622" spans="1:82" hidden="1">
      <c r="A622" t="s">
        <v>13850</v>
      </c>
      <c r="B622" t="s">
        <v>67</v>
      </c>
      <c r="C622" t="s">
        <v>13130</v>
      </c>
      <c r="G622" t="s">
        <v>13130</v>
      </c>
      <c r="J622" t="s">
        <v>13131</v>
      </c>
      <c r="K622" t="s">
        <v>2675</v>
      </c>
      <c r="W622" t="s">
        <v>13132</v>
      </c>
      <c r="AN622" t="s">
        <v>2679</v>
      </c>
      <c r="AS622" t="s">
        <v>629</v>
      </c>
      <c r="AT622">
        <v>1991</v>
      </c>
      <c r="AU622">
        <v>88</v>
      </c>
      <c r="AV622">
        <v>1</v>
      </c>
      <c r="BA622">
        <v>35</v>
      </c>
      <c r="BB622">
        <v>45</v>
      </c>
      <c r="BK622" t="s">
        <v>13133</v>
      </c>
      <c r="BW622" t="s">
        <v>13424</v>
      </c>
      <c r="BX622" t="s">
        <v>13425</v>
      </c>
      <c r="BY622" t="s">
        <v>13985</v>
      </c>
      <c r="BZ622" t="s">
        <v>13985</v>
      </c>
      <c r="CA622" t="s">
        <v>13985</v>
      </c>
      <c r="CB622" t="s">
        <v>13985</v>
      </c>
      <c r="CC622" t="s">
        <v>13985</v>
      </c>
      <c r="CD622" t="s">
        <v>13985</v>
      </c>
    </row>
    <row r="623" spans="1:82" hidden="1">
      <c r="A623" t="s">
        <v>13850</v>
      </c>
      <c r="B623" t="s">
        <v>67</v>
      </c>
      <c r="C623" t="s">
        <v>2616</v>
      </c>
      <c r="G623" t="s">
        <v>2617</v>
      </c>
      <c r="J623" t="s">
        <v>2618</v>
      </c>
      <c r="K623" t="s">
        <v>1475</v>
      </c>
      <c r="W623" t="s">
        <v>2619</v>
      </c>
      <c r="AN623" t="s">
        <v>1477</v>
      </c>
      <c r="AO623" t="s">
        <v>1478</v>
      </c>
      <c r="AS623" s="1">
        <v>36923</v>
      </c>
      <c r="AT623">
        <v>2017</v>
      </c>
      <c r="AU623">
        <v>201</v>
      </c>
      <c r="BA623">
        <v>162</v>
      </c>
      <c r="BB623">
        <v>174</v>
      </c>
      <c r="BD623" t="s">
        <v>2620</v>
      </c>
      <c r="BK623" t="s">
        <v>2621</v>
      </c>
      <c r="BW623" t="s">
        <v>13428</v>
      </c>
      <c r="BX623" t="s">
        <v>13985</v>
      </c>
      <c r="BY623" t="s">
        <v>13985</v>
      </c>
      <c r="BZ623" t="s">
        <v>13985</v>
      </c>
      <c r="CA623" t="s">
        <v>13985</v>
      </c>
      <c r="CB623" t="s">
        <v>13985</v>
      </c>
      <c r="CC623" t="s">
        <v>13985</v>
      </c>
      <c r="CD623" t="s">
        <v>13985</v>
      </c>
    </row>
    <row r="624" spans="1:82" hidden="1">
      <c r="A624" t="s">
        <v>13850</v>
      </c>
      <c r="B624" t="s">
        <v>67</v>
      </c>
      <c r="C624" t="s">
        <v>6133</v>
      </c>
      <c r="G624" t="s">
        <v>6134</v>
      </c>
      <c r="J624" t="s">
        <v>6135</v>
      </c>
      <c r="K624" t="s">
        <v>6136</v>
      </c>
      <c r="W624" t="s">
        <v>6137</v>
      </c>
      <c r="AN624" t="s">
        <v>6138</v>
      </c>
      <c r="AS624" t="s">
        <v>884</v>
      </c>
      <c r="AT624">
        <v>2012</v>
      </c>
      <c r="AU624">
        <v>59</v>
      </c>
      <c r="AV624">
        <v>2</v>
      </c>
      <c r="BA624">
        <v>171</v>
      </c>
      <c r="BB624">
        <v>178</v>
      </c>
      <c r="BD624" t="s">
        <v>6139</v>
      </c>
      <c r="BK624" t="s">
        <v>6140</v>
      </c>
      <c r="BW624" t="s">
        <v>13428</v>
      </c>
      <c r="BX624" t="s">
        <v>13985</v>
      </c>
      <c r="BY624" t="s">
        <v>13985</v>
      </c>
      <c r="BZ624" t="s">
        <v>13985</v>
      </c>
      <c r="CA624" t="s">
        <v>13985</v>
      </c>
      <c r="CB624" t="s">
        <v>13985</v>
      </c>
      <c r="CC624" t="s">
        <v>13985</v>
      </c>
      <c r="CD624" t="s">
        <v>13985</v>
      </c>
    </row>
    <row r="625" spans="1:82" hidden="1">
      <c r="A625" t="s">
        <v>13477</v>
      </c>
      <c r="B625" t="s">
        <v>67</v>
      </c>
      <c r="C625" t="s">
        <v>13738</v>
      </c>
      <c r="J625" t="s">
        <v>13739</v>
      </c>
      <c r="K625" t="s">
        <v>13740</v>
      </c>
      <c r="AN625" t="s">
        <v>13741</v>
      </c>
      <c r="AS625">
        <v>6</v>
      </c>
      <c r="AT625">
        <v>2003</v>
      </c>
      <c r="AU625">
        <v>20</v>
      </c>
      <c r="AV625">
        <v>2</v>
      </c>
      <c r="BA625">
        <v>213</v>
      </c>
      <c r="BB625">
        <v>217</v>
      </c>
      <c r="BD625" t="s">
        <v>13742</v>
      </c>
      <c r="BK625" t="s">
        <v>13743</v>
      </c>
      <c r="BM625" t="s">
        <v>13483</v>
      </c>
      <c r="BW625" t="s">
        <v>13424</v>
      </c>
      <c r="BX625" t="s">
        <v>13426</v>
      </c>
      <c r="BY625" t="s">
        <v>13427</v>
      </c>
    </row>
    <row r="626" spans="1:82" hidden="1">
      <c r="A626" t="s">
        <v>13850</v>
      </c>
      <c r="B626" t="s">
        <v>67</v>
      </c>
      <c r="C626" t="s">
        <v>8188</v>
      </c>
      <c r="G626" t="s">
        <v>8189</v>
      </c>
      <c r="J626" t="s">
        <v>8190</v>
      </c>
      <c r="K626" t="s">
        <v>2220</v>
      </c>
      <c r="W626" t="s">
        <v>8191</v>
      </c>
      <c r="AB626" t="s">
        <v>7579</v>
      </c>
      <c r="AN626" t="s">
        <v>2224</v>
      </c>
      <c r="AO626" t="s">
        <v>2225</v>
      </c>
      <c r="AS626" t="s">
        <v>472</v>
      </c>
      <c r="AT626">
        <v>2008</v>
      </c>
      <c r="AU626">
        <v>194</v>
      </c>
      <c r="AV626">
        <v>7</v>
      </c>
      <c r="BA626">
        <v>611</v>
      </c>
      <c r="BB626">
        <v>615</v>
      </c>
      <c r="BD626" t="s">
        <v>8192</v>
      </c>
      <c r="BK626" t="s">
        <v>8193</v>
      </c>
      <c r="BL626">
        <v>18427810</v>
      </c>
      <c r="BW626" t="s">
        <v>13424</v>
      </c>
      <c r="BX626" t="s">
        <v>13426</v>
      </c>
      <c r="BY626" t="s">
        <v>13985</v>
      </c>
      <c r="BZ626" t="s">
        <v>13427</v>
      </c>
      <c r="CA626" t="s">
        <v>13985</v>
      </c>
      <c r="CB626">
        <v>1</v>
      </c>
      <c r="CC626" t="s">
        <v>13985</v>
      </c>
      <c r="CD626" t="s">
        <v>13985</v>
      </c>
    </row>
    <row r="627" spans="1:82" hidden="1">
      <c r="A627" t="s">
        <v>13850</v>
      </c>
      <c r="B627" t="s">
        <v>67</v>
      </c>
      <c r="C627" t="s">
        <v>2181</v>
      </c>
      <c r="G627" t="s">
        <v>2182</v>
      </c>
      <c r="J627" t="s">
        <v>2183</v>
      </c>
      <c r="K627" t="s">
        <v>1587</v>
      </c>
      <c r="W627" t="s">
        <v>2184</v>
      </c>
      <c r="AN627" t="s">
        <v>1591</v>
      </c>
      <c r="AO627" t="s">
        <v>1592</v>
      </c>
      <c r="AS627" t="s">
        <v>352</v>
      </c>
      <c r="AT627">
        <v>2017</v>
      </c>
      <c r="AU627">
        <v>217</v>
      </c>
      <c r="BA627">
        <v>233</v>
      </c>
      <c r="BB627">
        <v>236</v>
      </c>
      <c r="BD627" t="s">
        <v>2185</v>
      </c>
      <c r="BK627" t="s">
        <v>2186</v>
      </c>
      <c r="BL627">
        <v>28432995</v>
      </c>
      <c r="BW627" t="s">
        <v>13424</v>
      </c>
      <c r="BX627" t="s">
        <v>13425</v>
      </c>
      <c r="BY627" t="s">
        <v>13985</v>
      </c>
      <c r="BZ627" t="s">
        <v>13985</v>
      </c>
      <c r="CA627" t="s">
        <v>13985</v>
      </c>
      <c r="CB627" t="s">
        <v>13985</v>
      </c>
      <c r="CC627" t="s">
        <v>13985</v>
      </c>
      <c r="CD627" t="s">
        <v>13985</v>
      </c>
    </row>
    <row r="628" spans="1:82" hidden="1">
      <c r="A628" t="s">
        <v>13850</v>
      </c>
      <c r="B628" t="s">
        <v>67</v>
      </c>
      <c r="C628" t="s">
        <v>468</v>
      </c>
      <c r="G628" t="s">
        <v>469</v>
      </c>
      <c r="J628" t="s">
        <v>470</v>
      </c>
      <c r="K628" t="s">
        <v>150</v>
      </c>
      <c r="W628" t="s">
        <v>471</v>
      </c>
      <c r="AN628" t="s">
        <v>152</v>
      </c>
      <c r="AO628" t="s">
        <v>153</v>
      </c>
      <c r="AS628" t="s">
        <v>472</v>
      </c>
      <c r="AT628">
        <v>2019</v>
      </c>
      <c r="AU628">
        <v>97</v>
      </c>
      <c r="AV628">
        <v>7</v>
      </c>
      <c r="BA628">
        <v>371</v>
      </c>
      <c r="BB628">
        <v>379</v>
      </c>
      <c r="BD628" t="s">
        <v>473</v>
      </c>
      <c r="BK628" t="s">
        <v>474</v>
      </c>
      <c r="BW628" t="s">
        <v>13428</v>
      </c>
    </row>
    <row r="629" spans="1:82" hidden="1">
      <c r="A629" t="s">
        <v>13850</v>
      </c>
      <c r="B629" t="s">
        <v>67</v>
      </c>
      <c r="C629" t="s">
        <v>11619</v>
      </c>
      <c r="G629" t="s">
        <v>11619</v>
      </c>
      <c r="J629" t="s">
        <v>11620</v>
      </c>
      <c r="K629" t="s">
        <v>11621</v>
      </c>
      <c r="W629" t="s">
        <v>11622</v>
      </c>
      <c r="AN629" t="s">
        <v>11623</v>
      </c>
      <c r="AS629" t="s">
        <v>242</v>
      </c>
      <c r="AT629">
        <v>1997</v>
      </c>
      <c r="AU629">
        <v>61</v>
      </c>
      <c r="AV629">
        <v>4</v>
      </c>
      <c r="BA629">
        <v>1428</v>
      </c>
      <c r="BB629">
        <v>1436</v>
      </c>
      <c r="BD629" t="s">
        <v>11624</v>
      </c>
      <c r="BK629" t="s">
        <v>11625</v>
      </c>
      <c r="BW629" t="s">
        <v>13424</v>
      </c>
      <c r="BX629" t="s">
        <v>13425</v>
      </c>
      <c r="BY629" t="s">
        <v>13985</v>
      </c>
      <c r="BZ629" t="s">
        <v>13985</v>
      </c>
      <c r="CA629" t="s">
        <v>13985</v>
      </c>
      <c r="CB629" t="s">
        <v>13985</v>
      </c>
      <c r="CC629" t="s">
        <v>13985</v>
      </c>
      <c r="CD629" t="s">
        <v>13985</v>
      </c>
    </row>
    <row r="630" spans="1:82" hidden="1">
      <c r="A630" t="s">
        <v>13850</v>
      </c>
      <c r="B630" t="s">
        <v>67</v>
      </c>
      <c r="C630" t="s">
        <v>7674</v>
      </c>
      <c r="G630" t="s">
        <v>7675</v>
      </c>
      <c r="J630" t="s">
        <v>7676</v>
      </c>
      <c r="K630" t="s">
        <v>7677</v>
      </c>
      <c r="W630" t="s">
        <v>7678</v>
      </c>
      <c r="AA630" t="s">
        <v>7679</v>
      </c>
      <c r="AB630" t="s">
        <v>7680</v>
      </c>
      <c r="AN630" t="s">
        <v>7681</v>
      </c>
      <c r="AO630" t="s">
        <v>7682</v>
      </c>
      <c r="AS630" t="s">
        <v>521</v>
      </c>
      <c r="AT630">
        <v>2009</v>
      </c>
      <c r="AU630">
        <v>216</v>
      </c>
      <c r="AV630">
        <v>3</v>
      </c>
      <c r="BA630">
        <v>335</v>
      </c>
      <c r="BB630">
        <v>343</v>
      </c>
      <c r="BK630" t="s">
        <v>7683</v>
      </c>
      <c r="BL630">
        <v>19556598</v>
      </c>
      <c r="BW630" t="s">
        <v>13424</v>
      </c>
      <c r="BX630" t="s">
        <v>13426</v>
      </c>
      <c r="BY630" t="s">
        <v>13427</v>
      </c>
      <c r="BZ630" t="s">
        <v>13985</v>
      </c>
      <c r="CA630" t="s">
        <v>13985</v>
      </c>
      <c r="CB630" t="s">
        <v>13985</v>
      </c>
      <c r="CC630" t="s">
        <v>13985</v>
      </c>
      <c r="CD630" t="s">
        <v>13985</v>
      </c>
    </row>
    <row r="631" spans="1:82" hidden="1">
      <c r="A631" t="s">
        <v>13784</v>
      </c>
      <c r="B631" t="s">
        <v>67</v>
      </c>
      <c r="C631" t="s">
        <v>13804</v>
      </c>
      <c r="J631" t="s">
        <v>13805</v>
      </c>
      <c r="K631" t="s">
        <v>13806</v>
      </c>
      <c r="AG631">
        <v>0</v>
      </c>
      <c r="AH631">
        <v>0</v>
      </c>
      <c r="AN631" t="s">
        <v>13807</v>
      </c>
      <c r="AT631">
        <v>2018</v>
      </c>
      <c r="AV631">
        <v>11</v>
      </c>
      <c r="BA631">
        <v>20</v>
      </c>
      <c r="BB631">
        <v>22</v>
      </c>
      <c r="BK631" t="s">
        <v>13808</v>
      </c>
      <c r="BT631" t="s">
        <v>13809</v>
      </c>
      <c r="BU631" t="s">
        <v>13810</v>
      </c>
      <c r="BV631" t="s">
        <v>13811</v>
      </c>
      <c r="BW631" t="s">
        <v>13429</v>
      </c>
    </row>
    <row r="632" spans="1:82" hidden="1">
      <c r="A632" t="s">
        <v>13850</v>
      </c>
      <c r="B632" t="s">
        <v>67</v>
      </c>
      <c r="C632" t="s">
        <v>13226</v>
      </c>
      <c r="G632" t="s">
        <v>13226</v>
      </c>
      <c r="J632" t="s">
        <v>13227</v>
      </c>
      <c r="K632" t="s">
        <v>13228</v>
      </c>
      <c r="W632" t="s">
        <v>13229</v>
      </c>
      <c r="AN632" t="s">
        <v>13230</v>
      </c>
      <c r="AS632" t="s">
        <v>307</v>
      </c>
      <c r="AT632">
        <v>1990</v>
      </c>
      <c r="AU632">
        <v>43</v>
      </c>
      <c r="AV632">
        <v>5</v>
      </c>
      <c r="BA632">
        <v>121</v>
      </c>
      <c r="BB632">
        <v>124</v>
      </c>
      <c r="BK632" t="s">
        <v>13231</v>
      </c>
      <c r="BW632" t="s">
        <v>13424</v>
      </c>
      <c r="BX632" t="s">
        <v>13425</v>
      </c>
      <c r="BY632" t="s">
        <v>13985</v>
      </c>
      <c r="BZ632" t="s">
        <v>13985</v>
      </c>
      <c r="CA632" t="s">
        <v>13985</v>
      </c>
      <c r="CB632" t="s">
        <v>13985</v>
      </c>
      <c r="CC632" t="s">
        <v>13985</v>
      </c>
      <c r="CD632" t="s">
        <v>13985</v>
      </c>
    </row>
    <row r="633" spans="1:82" hidden="1">
      <c r="A633" t="s">
        <v>13850</v>
      </c>
      <c r="B633" t="s">
        <v>67</v>
      </c>
      <c r="C633" t="s">
        <v>3726</v>
      </c>
      <c r="G633" t="s">
        <v>3727</v>
      </c>
      <c r="J633" t="s">
        <v>3728</v>
      </c>
      <c r="K633" t="s">
        <v>1475</v>
      </c>
      <c r="W633" t="s">
        <v>3729</v>
      </c>
      <c r="AA633" t="s">
        <v>3730</v>
      </c>
      <c r="AB633" t="s">
        <v>3731</v>
      </c>
      <c r="AN633" t="s">
        <v>1477</v>
      </c>
      <c r="AO633" t="s">
        <v>1478</v>
      </c>
      <c r="AS633" t="s">
        <v>154</v>
      </c>
      <c r="AT633">
        <v>2015</v>
      </c>
      <c r="AU633">
        <v>183</v>
      </c>
      <c r="BA633">
        <v>342</v>
      </c>
      <c r="BB633">
        <v>355</v>
      </c>
      <c r="BD633" t="s">
        <v>3732</v>
      </c>
      <c r="BK633" t="s">
        <v>3733</v>
      </c>
      <c r="BW633" t="s">
        <v>13428</v>
      </c>
      <c r="BX633" t="s">
        <v>13985</v>
      </c>
      <c r="BY633" t="s">
        <v>13985</v>
      </c>
      <c r="BZ633" t="s">
        <v>13985</v>
      </c>
      <c r="CA633" t="s">
        <v>13985</v>
      </c>
      <c r="CB633" t="s">
        <v>13985</v>
      </c>
      <c r="CC633" t="s">
        <v>13985</v>
      </c>
      <c r="CD633" t="s">
        <v>13985</v>
      </c>
    </row>
    <row r="634" spans="1:82" hidden="1">
      <c r="A634" t="s">
        <v>13850</v>
      </c>
      <c r="B634" t="s">
        <v>67</v>
      </c>
      <c r="C634" t="s">
        <v>12497</v>
      </c>
      <c r="G634" t="s">
        <v>12497</v>
      </c>
      <c r="J634" t="s">
        <v>12498</v>
      </c>
      <c r="K634" t="s">
        <v>560</v>
      </c>
      <c r="W634" t="s">
        <v>12499</v>
      </c>
      <c r="AB634" t="s">
        <v>12500</v>
      </c>
      <c r="AN634" t="s">
        <v>562</v>
      </c>
      <c r="AS634" t="s">
        <v>521</v>
      </c>
      <c r="AT634">
        <v>1994</v>
      </c>
      <c r="AU634">
        <v>88</v>
      </c>
      <c r="AV634" s="2">
        <v>43558</v>
      </c>
      <c r="BA634">
        <v>423</v>
      </c>
      <c r="BB634">
        <v>428</v>
      </c>
      <c r="BD634" t="s">
        <v>12501</v>
      </c>
      <c r="BK634" t="s">
        <v>12502</v>
      </c>
      <c r="BL634">
        <v>24186029</v>
      </c>
      <c r="BW634" t="s">
        <v>13428</v>
      </c>
      <c r="BX634" t="s">
        <v>13985</v>
      </c>
      <c r="BY634" t="s">
        <v>13985</v>
      </c>
      <c r="BZ634" t="s">
        <v>13985</v>
      </c>
      <c r="CA634" t="s">
        <v>13985</v>
      </c>
      <c r="CB634" t="s">
        <v>13985</v>
      </c>
      <c r="CC634" t="s">
        <v>13985</v>
      </c>
      <c r="CD634" t="s">
        <v>13985</v>
      </c>
    </row>
    <row r="635" spans="1:82" hidden="1">
      <c r="A635" t="s">
        <v>13850</v>
      </c>
      <c r="B635" t="s">
        <v>67</v>
      </c>
      <c r="C635" t="s">
        <v>4517</v>
      </c>
      <c r="G635" t="s">
        <v>4518</v>
      </c>
      <c r="J635" t="s">
        <v>4519</v>
      </c>
      <c r="K635" t="s">
        <v>560</v>
      </c>
      <c r="W635" t="s">
        <v>4520</v>
      </c>
      <c r="AA635" t="s">
        <v>4521</v>
      </c>
      <c r="AB635" t="s">
        <v>4522</v>
      </c>
      <c r="AN635" t="s">
        <v>562</v>
      </c>
      <c r="AO635" t="s">
        <v>563</v>
      </c>
      <c r="AS635" t="s">
        <v>154</v>
      </c>
      <c r="AT635">
        <v>2014</v>
      </c>
      <c r="AU635">
        <v>127</v>
      </c>
      <c r="AV635">
        <v>11</v>
      </c>
      <c r="BA635">
        <v>2515</v>
      </c>
      <c r="BB635">
        <v>2524</v>
      </c>
      <c r="BD635" t="s">
        <v>4523</v>
      </c>
      <c r="BK635" t="s">
        <v>4524</v>
      </c>
      <c r="BL635">
        <v>25223543</v>
      </c>
      <c r="BW635" t="s">
        <v>13428</v>
      </c>
      <c r="BX635" t="s">
        <v>13985</v>
      </c>
      <c r="BY635" t="s">
        <v>13985</v>
      </c>
      <c r="BZ635" t="s">
        <v>13985</v>
      </c>
      <c r="CA635" t="s">
        <v>13985</v>
      </c>
      <c r="CB635" t="s">
        <v>13985</v>
      </c>
      <c r="CC635" t="s">
        <v>13985</v>
      </c>
      <c r="CD635" t="s">
        <v>13985</v>
      </c>
    </row>
    <row r="636" spans="1:82" hidden="1">
      <c r="A636" t="s">
        <v>13850</v>
      </c>
      <c r="B636" t="s">
        <v>67</v>
      </c>
      <c r="C636" t="s">
        <v>781</v>
      </c>
      <c r="G636" t="s">
        <v>782</v>
      </c>
      <c r="J636" t="s">
        <v>783</v>
      </c>
      <c r="K636" t="s">
        <v>784</v>
      </c>
      <c r="W636" t="s">
        <v>785</v>
      </c>
      <c r="AA636" t="s">
        <v>786</v>
      </c>
      <c r="AB636" t="s">
        <v>787</v>
      </c>
      <c r="AN636" t="s">
        <v>788</v>
      </c>
      <c r="AS636" t="s">
        <v>789</v>
      </c>
      <c r="AT636">
        <v>2019</v>
      </c>
      <c r="AU636">
        <v>19</v>
      </c>
      <c r="BC636">
        <v>113</v>
      </c>
      <c r="BD636" t="s">
        <v>790</v>
      </c>
      <c r="BK636" t="s">
        <v>791</v>
      </c>
      <c r="BL636">
        <v>30909882</v>
      </c>
      <c r="BW636" t="s">
        <v>13428</v>
      </c>
    </row>
    <row r="637" spans="1:82" hidden="1">
      <c r="A637" t="s">
        <v>13850</v>
      </c>
      <c r="B637" t="s">
        <v>67</v>
      </c>
      <c r="C637" t="s">
        <v>1712</v>
      </c>
      <c r="G637" t="s">
        <v>1713</v>
      </c>
      <c r="J637" t="s">
        <v>1714</v>
      </c>
      <c r="K637" t="s">
        <v>899</v>
      </c>
      <c r="W637" t="s">
        <v>1715</v>
      </c>
      <c r="AN637" t="s">
        <v>903</v>
      </c>
      <c r="AO637" t="s">
        <v>904</v>
      </c>
      <c r="AS637" s="1">
        <v>44927</v>
      </c>
      <c r="AT637">
        <v>2018</v>
      </c>
      <c r="AU637">
        <v>69</v>
      </c>
      <c r="AV637">
        <v>3</v>
      </c>
      <c r="BA637">
        <v>553</v>
      </c>
      <c r="BB637">
        <v>565</v>
      </c>
      <c r="BD637" t="s">
        <v>1716</v>
      </c>
      <c r="BK637" t="s">
        <v>1717</v>
      </c>
      <c r="BL637">
        <v>29237079</v>
      </c>
      <c r="BW637" t="s">
        <v>13428</v>
      </c>
      <c r="BX637" t="s">
        <v>13985</v>
      </c>
      <c r="BY637" t="s">
        <v>13985</v>
      </c>
      <c r="BZ637" t="s">
        <v>13985</v>
      </c>
      <c r="CA637" t="s">
        <v>13985</v>
      </c>
      <c r="CB637" t="s">
        <v>13985</v>
      </c>
      <c r="CC637" t="s">
        <v>13985</v>
      </c>
      <c r="CD637" t="s">
        <v>13985</v>
      </c>
    </row>
    <row r="638" spans="1:82" hidden="1">
      <c r="A638" t="s">
        <v>13850</v>
      </c>
      <c r="B638" t="s">
        <v>67</v>
      </c>
      <c r="C638" t="s">
        <v>7140</v>
      </c>
      <c r="G638" t="s">
        <v>7141</v>
      </c>
      <c r="J638" t="s">
        <v>7142</v>
      </c>
      <c r="K638" t="s">
        <v>6459</v>
      </c>
      <c r="P638" t="s">
        <v>7143</v>
      </c>
      <c r="Q638" t="s">
        <v>7144</v>
      </c>
      <c r="R638" t="s">
        <v>7145</v>
      </c>
      <c r="S638" t="s">
        <v>7146</v>
      </c>
      <c r="AN638" t="s">
        <v>6463</v>
      </c>
      <c r="AS638" t="s">
        <v>472</v>
      </c>
      <c r="AT638">
        <v>2010</v>
      </c>
      <c r="AU638">
        <v>50</v>
      </c>
      <c r="AX638">
        <v>1</v>
      </c>
      <c r="BA638" t="s">
        <v>7147</v>
      </c>
      <c r="BB638" t="s">
        <v>7147</v>
      </c>
      <c r="BK638" t="s">
        <v>7148</v>
      </c>
      <c r="BW638" t="s">
        <v>13424</v>
      </c>
      <c r="BX638" t="s">
        <v>13425</v>
      </c>
      <c r="BY638" t="s">
        <v>13985</v>
      </c>
      <c r="BZ638" t="s">
        <v>13985</v>
      </c>
      <c r="CA638" t="s">
        <v>13985</v>
      </c>
      <c r="CB638" t="s">
        <v>13985</v>
      </c>
      <c r="CC638" t="s">
        <v>13985</v>
      </c>
      <c r="CD638" t="s">
        <v>13985</v>
      </c>
    </row>
    <row r="639" spans="1:82" hidden="1">
      <c r="A639" t="s">
        <v>13850</v>
      </c>
      <c r="B639" t="s">
        <v>67</v>
      </c>
      <c r="C639" t="s">
        <v>11144</v>
      </c>
      <c r="G639" t="s">
        <v>11144</v>
      </c>
      <c r="J639" t="s">
        <v>11145</v>
      </c>
      <c r="K639" t="s">
        <v>358</v>
      </c>
      <c r="W639" t="s">
        <v>11146</v>
      </c>
      <c r="AN639" t="s">
        <v>360</v>
      </c>
      <c r="AS639" t="s">
        <v>521</v>
      </c>
      <c r="AT639">
        <v>1999</v>
      </c>
      <c r="AU639">
        <v>45</v>
      </c>
      <c r="AV639">
        <v>6</v>
      </c>
      <c r="BA639">
        <v>587</v>
      </c>
      <c r="BB639">
        <v>598</v>
      </c>
      <c r="BD639" t="s">
        <v>11147</v>
      </c>
      <c r="BK639" t="s">
        <v>11148</v>
      </c>
      <c r="BL639">
        <v>12770344</v>
      </c>
      <c r="BW639" t="s">
        <v>13424</v>
      </c>
      <c r="BX639" t="s">
        <v>13426</v>
      </c>
      <c r="BY639" t="s">
        <v>13985</v>
      </c>
      <c r="BZ639" t="s">
        <v>13429</v>
      </c>
      <c r="CA639" t="s">
        <v>13985</v>
      </c>
      <c r="CB639" t="s">
        <v>13985</v>
      </c>
      <c r="CC639" t="s">
        <v>13985</v>
      </c>
      <c r="CD639" t="s">
        <v>13985</v>
      </c>
    </row>
    <row r="640" spans="1:82" hidden="1">
      <c r="A640" t="s">
        <v>13850</v>
      </c>
      <c r="B640" t="s">
        <v>67</v>
      </c>
      <c r="C640" t="s">
        <v>5653</v>
      </c>
      <c r="G640" t="s">
        <v>5654</v>
      </c>
      <c r="J640" t="s">
        <v>5655</v>
      </c>
      <c r="K640" t="s">
        <v>3484</v>
      </c>
      <c r="W640" t="s">
        <v>5656</v>
      </c>
      <c r="AA640" t="s">
        <v>5657</v>
      </c>
      <c r="AB640" t="s">
        <v>5658</v>
      </c>
      <c r="AO640" t="s">
        <v>3488</v>
      </c>
      <c r="AT640">
        <v>2013</v>
      </c>
      <c r="AU640">
        <v>110</v>
      </c>
      <c r="AV640">
        <v>4</v>
      </c>
      <c r="BA640">
        <v>699</v>
      </c>
      <c r="BB640">
        <v>702</v>
      </c>
      <c r="BD640" t="s">
        <v>5659</v>
      </c>
      <c r="BK640" t="s">
        <v>5660</v>
      </c>
      <c r="BW640" t="s">
        <v>13424</v>
      </c>
      <c r="BX640" t="s">
        <v>13426</v>
      </c>
      <c r="BY640" t="s">
        <v>13985</v>
      </c>
      <c r="BZ640" t="s">
        <v>13429</v>
      </c>
      <c r="CA640" t="s">
        <v>13985</v>
      </c>
      <c r="CB640" t="s">
        <v>13985</v>
      </c>
      <c r="CC640" t="s">
        <v>13985</v>
      </c>
      <c r="CD640" t="s">
        <v>13985</v>
      </c>
    </row>
    <row r="641" spans="1:82" hidden="1">
      <c r="A641" t="s">
        <v>13477</v>
      </c>
      <c r="B641" t="s">
        <v>67</v>
      </c>
      <c r="C641" t="s">
        <v>13514</v>
      </c>
      <c r="J641" t="s">
        <v>13515</v>
      </c>
      <c r="K641" t="s">
        <v>13516</v>
      </c>
      <c r="AB641" t="s">
        <v>13517</v>
      </c>
      <c r="AN641" t="s">
        <v>13518</v>
      </c>
      <c r="AS641">
        <v>9</v>
      </c>
      <c r="AT641">
        <v>2016</v>
      </c>
      <c r="AU641">
        <v>44</v>
      </c>
      <c r="AV641">
        <v>4</v>
      </c>
      <c r="BA641">
        <v>750</v>
      </c>
      <c r="BB641">
        <v>759</v>
      </c>
      <c r="BD641" t="s">
        <v>13519</v>
      </c>
      <c r="BK641" t="s">
        <v>13520</v>
      </c>
      <c r="BM641" t="s">
        <v>13483</v>
      </c>
      <c r="BQ641" t="s">
        <v>13521</v>
      </c>
      <c r="BW641" t="s">
        <v>13424</v>
      </c>
      <c r="BX641" t="s">
        <v>13425</v>
      </c>
    </row>
    <row r="642" spans="1:82" hidden="1">
      <c r="A642" t="s">
        <v>13850</v>
      </c>
      <c r="B642" t="s">
        <v>67</v>
      </c>
      <c r="C642" t="s">
        <v>945</v>
      </c>
      <c r="G642" t="s">
        <v>946</v>
      </c>
      <c r="J642" t="s">
        <v>947</v>
      </c>
      <c r="K642" t="s">
        <v>216</v>
      </c>
      <c r="W642" t="s">
        <v>948</v>
      </c>
      <c r="AB642" t="s">
        <v>949</v>
      </c>
      <c r="AN642" t="s">
        <v>218</v>
      </c>
      <c r="AS642" s="1">
        <v>10959</v>
      </c>
      <c r="AT642">
        <v>2019</v>
      </c>
      <c r="AU642">
        <v>9</v>
      </c>
      <c r="BC642">
        <v>976</v>
      </c>
      <c r="BD642" t="s">
        <v>950</v>
      </c>
      <c r="BK642" t="s">
        <v>951</v>
      </c>
      <c r="BL642">
        <v>30700760</v>
      </c>
      <c r="BW642" t="s">
        <v>13428</v>
      </c>
    </row>
    <row r="643" spans="1:82" hidden="1">
      <c r="A643" t="s">
        <v>13850</v>
      </c>
      <c r="B643" t="s">
        <v>67</v>
      </c>
      <c r="C643" t="s">
        <v>2235</v>
      </c>
      <c r="G643" t="s">
        <v>2236</v>
      </c>
      <c r="J643" t="s">
        <v>2237</v>
      </c>
      <c r="K643" t="s">
        <v>2238</v>
      </c>
      <c r="W643" t="s">
        <v>2239</v>
      </c>
      <c r="AA643" t="s">
        <v>2240</v>
      </c>
      <c r="AB643" t="s">
        <v>2241</v>
      </c>
      <c r="AN643" t="s">
        <v>2242</v>
      </c>
      <c r="AO643" t="s">
        <v>2243</v>
      </c>
      <c r="AS643" t="s">
        <v>472</v>
      </c>
      <c r="AT643">
        <v>2017</v>
      </c>
      <c r="AU643">
        <v>214</v>
      </c>
      <c r="BA643">
        <v>7</v>
      </c>
      <c r="BB643">
        <v>15</v>
      </c>
      <c r="BD643" t="s">
        <v>2244</v>
      </c>
      <c r="BK643" t="s">
        <v>2245</v>
      </c>
      <c r="BL643">
        <v>28419907</v>
      </c>
      <c r="BW643" t="s">
        <v>13428</v>
      </c>
      <c r="BX643" t="s">
        <v>13985</v>
      </c>
      <c r="BY643" t="s">
        <v>13985</v>
      </c>
      <c r="BZ643" t="s">
        <v>13985</v>
      </c>
      <c r="CA643" t="s">
        <v>13985</v>
      </c>
      <c r="CB643" t="s">
        <v>13985</v>
      </c>
      <c r="CC643" t="s">
        <v>13985</v>
      </c>
      <c r="CD643" t="s">
        <v>13985</v>
      </c>
    </row>
    <row r="644" spans="1:82" hidden="1">
      <c r="A644" t="s">
        <v>13850</v>
      </c>
      <c r="B644" t="s">
        <v>67</v>
      </c>
      <c r="C644" t="s">
        <v>4019</v>
      </c>
      <c r="G644" t="s">
        <v>5978</v>
      </c>
      <c r="J644" t="s">
        <v>5979</v>
      </c>
      <c r="K644" t="s">
        <v>129</v>
      </c>
      <c r="W644" t="s">
        <v>5980</v>
      </c>
      <c r="AN644" t="s">
        <v>132</v>
      </c>
      <c r="AS644" t="s">
        <v>3237</v>
      </c>
      <c r="AT644">
        <v>2012</v>
      </c>
      <c r="AU644">
        <v>138</v>
      </c>
      <c r="BA644">
        <v>64</v>
      </c>
      <c r="BB644">
        <v>72</v>
      </c>
      <c r="BD644" t="s">
        <v>5981</v>
      </c>
      <c r="BK644" t="s">
        <v>5982</v>
      </c>
      <c r="BW644" t="s">
        <v>13428</v>
      </c>
      <c r="BX644" t="s">
        <v>13985</v>
      </c>
      <c r="BY644" t="s">
        <v>13985</v>
      </c>
      <c r="BZ644" t="s">
        <v>13985</v>
      </c>
      <c r="CA644" t="s">
        <v>13985</v>
      </c>
      <c r="CB644" t="s">
        <v>13985</v>
      </c>
      <c r="CC644" t="s">
        <v>13985</v>
      </c>
      <c r="CD644" t="s">
        <v>13985</v>
      </c>
    </row>
    <row r="645" spans="1:82" hidden="1">
      <c r="A645" t="s">
        <v>13850</v>
      </c>
      <c r="B645" t="s">
        <v>67</v>
      </c>
      <c r="C645" t="s">
        <v>8145</v>
      </c>
      <c r="G645" t="s">
        <v>8146</v>
      </c>
      <c r="J645" t="s">
        <v>8147</v>
      </c>
      <c r="K645" t="s">
        <v>2925</v>
      </c>
      <c r="W645" t="s">
        <v>8148</v>
      </c>
      <c r="AN645" t="s">
        <v>2929</v>
      </c>
      <c r="AO645" t="s">
        <v>2930</v>
      </c>
      <c r="AS645" t="s">
        <v>297</v>
      </c>
      <c r="AT645">
        <v>2008</v>
      </c>
      <c r="AU645">
        <v>1</v>
      </c>
      <c r="AV645">
        <v>1</v>
      </c>
      <c r="BA645">
        <v>25</v>
      </c>
      <c r="BB645">
        <v>35</v>
      </c>
      <c r="BD645" t="s">
        <v>8149</v>
      </c>
      <c r="BK645" t="s">
        <v>8150</v>
      </c>
      <c r="BW645" t="s">
        <v>13428</v>
      </c>
      <c r="BX645" t="s">
        <v>13985</v>
      </c>
      <c r="BY645" t="s">
        <v>13985</v>
      </c>
      <c r="BZ645" t="s">
        <v>13985</v>
      </c>
      <c r="CA645" t="s">
        <v>13985</v>
      </c>
      <c r="CB645" t="s">
        <v>13985</v>
      </c>
      <c r="CC645" t="s">
        <v>13985</v>
      </c>
      <c r="CD645" t="s">
        <v>13985</v>
      </c>
    </row>
    <row r="646" spans="1:82" hidden="1">
      <c r="A646" t="s">
        <v>13850</v>
      </c>
      <c r="B646" t="s">
        <v>67</v>
      </c>
      <c r="C646" t="s">
        <v>9526</v>
      </c>
      <c r="G646" t="s">
        <v>9526</v>
      </c>
      <c r="J646" t="s">
        <v>9527</v>
      </c>
      <c r="K646" t="s">
        <v>1475</v>
      </c>
      <c r="P646" t="s">
        <v>9528</v>
      </c>
      <c r="Q646" t="s">
        <v>9529</v>
      </c>
      <c r="R646" t="s">
        <v>3474</v>
      </c>
      <c r="S646" t="s">
        <v>9530</v>
      </c>
      <c r="W646" t="s">
        <v>9531</v>
      </c>
      <c r="AN646" t="s">
        <v>1477</v>
      </c>
      <c r="AS646" s="1">
        <v>41791</v>
      </c>
      <c r="AT646">
        <v>2005</v>
      </c>
      <c r="AU646">
        <v>92</v>
      </c>
      <c r="AV646" s="2">
        <v>43526</v>
      </c>
      <c r="BA646">
        <v>261</v>
      </c>
      <c r="BB646">
        <v>275</v>
      </c>
      <c r="BD646" t="s">
        <v>9532</v>
      </c>
      <c r="BK646" t="s">
        <v>9533</v>
      </c>
      <c r="BW646" t="s">
        <v>13428</v>
      </c>
      <c r="BX646" t="s">
        <v>13985</v>
      </c>
      <c r="BY646" t="s">
        <v>13985</v>
      </c>
      <c r="BZ646" t="s">
        <v>13985</v>
      </c>
      <c r="CA646" t="s">
        <v>13985</v>
      </c>
      <c r="CB646" t="s">
        <v>13985</v>
      </c>
      <c r="CC646" t="s">
        <v>13985</v>
      </c>
      <c r="CD646" t="s">
        <v>13985</v>
      </c>
    </row>
    <row r="647" spans="1:82" hidden="1">
      <c r="A647" t="s">
        <v>13759</v>
      </c>
      <c r="B647" t="s">
        <v>67</v>
      </c>
      <c r="C647" t="s">
        <v>13765</v>
      </c>
      <c r="J647" t="s">
        <v>13766</v>
      </c>
      <c r="K647" t="s">
        <v>13767</v>
      </c>
      <c r="AN647" t="s">
        <v>13768</v>
      </c>
      <c r="AT647">
        <v>2015</v>
      </c>
      <c r="AU647">
        <v>27</v>
      </c>
      <c r="AV647">
        <v>2</v>
      </c>
      <c r="BA647">
        <v>162</v>
      </c>
      <c r="BB647">
        <v>167</v>
      </c>
      <c r="BD647" t="s">
        <v>13769</v>
      </c>
      <c r="BK647" t="s">
        <v>13770</v>
      </c>
      <c r="BR647" t="s">
        <v>13771</v>
      </c>
      <c r="BS647" t="s">
        <v>13772</v>
      </c>
      <c r="BW647" t="s">
        <v>13428</v>
      </c>
    </row>
    <row r="648" spans="1:82" hidden="1">
      <c r="A648" t="s">
        <v>13850</v>
      </c>
      <c r="B648" t="s">
        <v>67</v>
      </c>
      <c r="C648" t="s">
        <v>11979</v>
      </c>
      <c r="G648" t="s">
        <v>11979</v>
      </c>
      <c r="J648" t="s">
        <v>11980</v>
      </c>
      <c r="K648" t="s">
        <v>2307</v>
      </c>
      <c r="W648" t="s">
        <v>11981</v>
      </c>
      <c r="AN648" t="s">
        <v>2310</v>
      </c>
      <c r="AS648" t="s">
        <v>730</v>
      </c>
      <c r="AT648">
        <v>1996</v>
      </c>
      <c r="AU648">
        <v>32</v>
      </c>
      <c r="AV648">
        <v>2</v>
      </c>
      <c r="BA648">
        <v>111</v>
      </c>
      <c r="BB648">
        <v>128</v>
      </c>
      <c r="BD648" t="s">
        <v>11982</v>
      </c>
      <c r="BK648" t="s">
        <v>11983</v>
      </c>
      <c r="BW648" t="s">
        <v>13428</v>
      </c>
      <c r="BX648" t="s">
        <v>13985</v>
      </c>
      <c r="BY648" t="s">
        <v>13985</v>
      </c>
      <c r="BZ648" t="s">
        <v>13985</v>
      </c>
      <c r="CA648" t="s">
        <v>13985</v>
      </c>
      <c r="CB648" t="s">
        <v>13985</v>
      </c>
      <c r="CC648" t="s">
        <v>13985</v>
      </c>
      <c r="CD648" t="s">
        <v>13985</v>
      </c>
    </row>
    <row r="649" spans="1:82" hidden="1">
      <c r="A649" t="s">
        <v>13850</v>
      </c>
      <c r="B649" t="s">
        <v>67</v>
      </c>
      <c r="C649" t="s">
        <v>5669</v>
      </c>
      <c r="G649" t="s">
        <v>5670</v>
      </c>
      <c r="J649" t="s">
        <v>5671</v>
      </c>
      <c r="K649" t="s">
        <v>899</v>
      </c>
      <c r="W649" t="s">
        <v>5672</v>
      </c>
      <c r="AA649" t="s">
        <v>5673</v>
      </c>
      <c r="AB649" t="s">
        <v>5674</v>
      </c>
      <c r="AN649" t="s">
        <v>903</v>
      </c>
      <c r="AO649" t="s">
        <v>904</v>
      </c>
      <c r="AS649" t="s">
        <v>1023</v>
      </c>
      <c r="AT649">
        <v>2013</v>
      </c>
      <c r="AU649">
        <v>64</v>
      </c>
      <c r="AV649">
        <v>2</v>
      </c>
      <c r="BA649">
        <v>541</v>
      </c>
      <c r="BB649">
        <v>552</v>
      </c>
      <c r="BD649" t="s">
        <v>5675</v>
      </c>
      <c r="BK649" t="s">
        <v>5676</v>
      </c>
      <c r="BL649">
        <v>23183254</v>
      </c>
      <c r="BW649" t="s">
        <v>13428</v>
      </c>
      <c r="BX649" t="s">
        <v>13985</v>
      </c>
      <c r="BY649" t="s">
        <v>13985</v>
      </c>
      <c r="BZ649" t="s">
        <v>13985</v>
      </c>
      <c r="CA649" t="s">
        <v>13985</v>
      </c>
      <c r="CB649" t="s">
        <v>13985</v>
      </c>
      <c r="CC649" t="s">
        <v>13985</v>
      </c>
      <c r="CD649" t="s">
        <v>13985</v>
      </c>
    </row>
    <row r="650" spans="1:82" hidden="1">
      <c r="A650" t="s">
        <v>13850</v>
      </c>
      <c r="B650" t="s">
        <v>1762</v>
      </c>
      <c r="C650" t="s">
        <v>10504</v>
      </c>
      <c r="E650" t="s">
        <v>10505</v>
      </c>
      <c r="G650" t="s">
        <v>10504</v>
      </c>
      <c r="J650" t="s">
        <v>10506</v>
      </c>
      <c r="K650" t="s">
        <v>10507</v>
      </c>
      <c r="L650" t="s">
        <v>8904</v>
      </c>
      <c r="P650" t="s">
        <v>10508</v>
      </c>
      <c r="Q650" t="s">
        <v>10509</v>
      </c>
      <c r="R650" t="s">
        <v>10510</v>
      </c>
      <c r="W650" t="s">
        <v>10511</v>
      </c>
      <c r="AA650" t="s">
        <v>10512</v>
      </c>
      <c r="AB650" t="s">
        <v>10513</v>
      </c>
      <c r="AN650" t="s">
        <v>3428</v>
      </c>
      <c r="AP650" t="s">
        <v>10514</v>
      </c>
      <c r="AT650">
        <v>2002</v>
      </c>
      <c r="AV650">
        <v>569</v>
      </c>
      <c r="BA650">
        <v>275</v>
      </c>
      <c r="BB650">
        <v>280</v>
      </c>
      <c r="BD650" t="s">
        <v>10515</v>
      </c>
      <c r="BK650" t="s">
        <v>10516</v>
      </c>
      <c r="BW650" t="s">
        <v>13428</v>
      </c>
      <c r="BX650" t="s">
        <v>13985</v>
      </c>
      <c r="BY650" t="s">
        <v>13985</v>
      </c>
      <c r="BZ650" t="s">
        <v>13985</v>
      </c>
      <c r="CA650" t="s">
        <v>13985</v>
      </c>
      <c r="CB650" t="s">
        <v>13985</v>
      </c>
      <c r="CC650" t="s">
        <v>13985</v>
      </c>
      <c r="CD650" t="s">
        <v>13985</v>
      </c>
    </row>
    <row r="651" spans="1:82" hidden="1">
      <c r="A651" t="s">
        <v>13850</v>
      </c>
      <c r="B651" t="s">
        <v>67</v>
      </c>
      <c r="C651" t="s">
        <v>12278</v>
      </c>
      <c r="G651" t="s">
        <v>12278</v>
      </c>
      <c r="J651" t="s">
        <v>12279</v>
      </c>
      <c r="K651" t="s">
        <v>1475</v>
      </c>
      <c r="W651" t="s">
        <v>12280</v>
      </c>
      <c r="AN651" t="s">
        <v>1477</v>
      </c>
      <c r="AS651" t="s">
        <v>730</v>
      </c>
      <c r="AT651">
        <v>1995</v>
      </c>
      <c r="AU651">
        <v>41</v>
      </c>
      <c r="AV651">
        <v>1</v>
      </c>
      <c r="BA651">
        <v>25</v>
      </c>
      <c r="BB651">
        <v>34</v>
      </c>
      <c r="BD651" t="s">
        <v>12281</v>
      </c>
      <c r="BK651" t="s">
        <v>12282</v>
      </c>
      <c r="BW651" t="s">
        <v>13428</v>
      </c>
      <c r="BX651" t="s">
        <v>13985</v>
      </c>
      <c r="BY651" t="s">
        <v>13985</v>
      </c>
      <c r="BZ651" t="s">
        <v>13985</v>
      </c>
      <c r="CA651" t="s">
        <v>13985</v>
      </c>
      <c r="CB651" t="s">
        <v>13985</v>
      </c>
      <c r="CC651" t="s">
        <v>13985</v>
      </c>
      <c r="CD651" t="s">
        <v>13985</v>
      </c>
    </row>
    <row r="652" spans="1:82" hidden="1">
      <c r="A652" t="s">
        <v>13850</v>
      </c>
      <c r="B652" t="s">
        <v>67</v>
      </c>
      <c r="C652" t="s">
        <v>4019</v>
      </c>
      <c r="G652" t="s">
        <v>4020</v>
      </c>
      <c r="J652" t="s">
        <v>4021</v>
      </c>
      <c r="K652" t="s">
        <v>4022</v>
      </c>
      <c r="W652" t="s">
        <v>4023</v>
      </c>
      <c r="AN652" t="s">
        <v>4024</v>
      </c>
      <c r="AS652" t="s">
        <v>629</v>
      </c>
      <c r="AT652">
        <v>2015</v>
      </c>
      <c r="AU652">
        <v>90</v>
      </c>
      <c r="AV652">
        <v>3</v>
      </c>
      <c r="BA652">
        <v>235</v>
      </c>
      <c r="BB652">
        <v>244</v>
      </c>
      <c r="BD652" t="s">
        <v>4025</v>
      </c>
      <c r="BK652" t="s">
        <v>4026</v>
      </c>
      <c r="BW652" t="s">
        <v>13428</v>
      </c>
      <c r="BX652" t="s">
        <v>13985</v>
      </c>
      <c r="BY652" t="s">
        <v>13985</v>
      </c>
      <c r="BZ652" t="s">
        <v>13985</v>
      </c>
      <c r="CA652" t="s">
        <v>13985</v>
      </c>
      <c r="CB652" t="s">
        <v>13985</v>
      </c>
      <c r="CC652" t="s">
        <v>13985</v>
      </c>
      <c r="CD652" t="s">
        <v>13985</v>
      </c>
    </row>
    <row r="653" spans="1:82" hidden="1">
      <c r="A653" t="s">
        <v>13850</v>
      </c>
      <c r="B653" t="s">
        <v>67</v>
      </c>
      <c r="C653" t="s">
        <v>9586</v>
      </c>
      <c r="G653" t="s">
        <v>9586</v>
      </c>
      <c r="J653" t="s">
        <v>10640</v>
      </c>
      <c r="K653" t="s">
        <v>487</v>
      </c>
      <c r="W653" t="s">
        <v>10641</v>
      </c>
      <c r="AN653" t="s">
        <v>489</v>
      </c>
      <c r="AS653" t="s">
        <v>521</v>
      </c>
      <c r="AT653">
        <v>2001</v>
      </c>
      <c r="AU653">
        <v>87</v>
      </c>
      <c r="AV653">
        <v>6</v>
      </c>
      <c r="BA653">
        <v>795</v>
      </c>
      <c r="BB653">
        <v>804</v>
      </c>
      <c r="BD653" t="s">
        <v>10642</v>
      </c>
      <c r="BK653" t="s">
        <v>10643</v>
      </c>
      <c r="BW653" t="s">
        <v>13428</v>
      </c>
      <c r="BX653" t="s">
        <v>13985</v>
      </c>
      <c r="BY653" t="s">
        <v>13985</v>
      </c>
      <c r="BZ653" t="s">
        <v>13985</v>
      </c>
      <c r="CA653" t="s">
        <v>13985</v>
      </c>
      <c r="CB653" t="s">
        <v>13985</v>
      </c>
      <c r="CC653" t="s">
        <v>13985</v>
      </c>
      <c r="CD653" t="s">
        <v>13985</v>
      </c>
    </row>
    <row r="654" spans="1:82" hidden="1">
      <c r="A654" t="s">
        <v>13850</v>
      </c>
      <c r="B654" t="s">
        <v>67</v>
      </c>
      <c r="C654" t="s">
        <v>4711</v>
      </c>
      <c r="G654" t="s">
        <v>4712</v>
      </c>
      <c r="J654" t="s">
        <v>4713</v>
      </c>
      <c r="K654" t="s">
        <v>821</v>
      </c>
      <c r="W654" t="s">
        <v>4714</v>
      </c>
      <c r="AA654" t="s">
        <v>4715</v>
      </c>
      <c r="AB654" t="s">
        <v>4716</v>
      </c>
      <c r="AN654" t="s">
        <v>824</v>
      </c>
      <c r="AO654" t="s">
        <v>825</v>
      </c>
      <c r="AS654" t="s">
        <v>297</v>
      </c>
      <c r="AT654">
        <v>2014</v>
      </c>
      <c r="AU654">
        <v>23</v>
      </c>
      <c r="AV654">
        <v>17</v>
      </c>
      <c r="BA654">
        <v>4291</v>
      </c>
      <c r="BB654">
        <v>4303</v>
      </c>
      <c r="BD654" t="s">
        <v>4717</v>
      </c>
      <c r="BK654" t="s">
        <v>4718</v>
      </c>
      <c r="BL654">
        <v>25039363</v>
      </c>
      <c r="BW654" t="s">
        <v>13428</v>
      </c>
      <c r="BX654" t="s">
        <v>13985</v>
      </c>
      <c r="BY654" t="s">
        <v>13985</v>
      </c>
      <c r="BZ654" t="s">
        <v>13985</v>
      </c>
      <c r="CA654" t="s">
        <v>13985</v>
      </c>
      <c r="CB654" t="s">
        <v>13985</v>
      </c>
      <c r="CC654" t="s">
        <v>13985</v>
      </c>
      <c r="CD654" t="s">
        <v>13985</v>
      </c>
    </row>
    <row r="655" spans="1:82" hidden="1">
      <c r="A655" t="s">
        <v>13850</v>
      </c>
      <c r="B655" t="s">
        <v>67</v>
      </c>
      <c r="C655" t="s">
        <v>10570</v>
      </c>
      <c r="G655" t="s">
        <v>10570</v>
      </c>
      <c r="J655" t="s">
        <v>10571</v>
      </c>
      <c r="K655" t="s">
        <v>375</v>
      </c>
      <c r="W655" t="s">
        <v>10572</v>
      </c>
      <c r="AB655" t="s">
        <v>10573</v>
      </c>
      <c r="AN655" t="s">
        <v>377</v>
      </c>
      <c r="AS655" t="s">
        <v>297</v>
      </c>
      <c r="AT655">
        <v>2001</v>
      </c>
      <c r="AU655">
        <v>13</v>
      </c>
      <c r="AV655">
        <v>9</v>
      </c>
      <c r="BA655">
        <v>791</v>
      </c>
      <c r="BB655">
        <v>798</v>
      </c>
      <c r="BD655" t="s">
        <v>10574</v>
      </c>
      <c r="BK655" t="s">
        <v>10575</v>
      </c>
      <c r="BL655">
        <v>11578529</v>
      </c>
      <c r="BW655" t="s">
        <v>13424</v>
      </c>
      <c r="BX655" t="s">
        <v>13425</v>
      </c>
      <c r="BY655" t="s">
        <v>13985</v>
      </c>
      <c r="BZ655" t="s">
        <v>13985</v>
      </c>
      <c r="CA655" t="s">
        <v>13985</v>
      </c>
      <c r="CB655" t="s">
        <v>13985</v>
      </c>
      <c r="CC655" t="s">
        <v>13985</v>
      </c>
      <c r="CD655" t="s">
        <v>13985</v>
      </c>
    </row>
    <row r="656" spans="1:82" hidden="1">
      <c r="A656" t="s">
        <v>13850</v>
      </c>
      <c r="B656" t="s">
        <v>67</v>
      </c>
      <c r="C656" t="s">
        <v>7487</v>
      </c>
      <c r="G656" t="s">
        <v>7488</v>
      </c>
      <c r="J656" t="s">
        <v>7489</v>
      </c>
      <c r="K656" t="s">
        <v>6459</v>
      </c>
      <c r="P656" t="s">
        <v>7143</v>
      </c>
      <c r="Q656" t="s">
        <v>7490</v>
      </c>
      <c r="R656" t="s">
        <v>7491</v>
      </c>
      <c r="S656" t="s">
        <v>7146</v>
      </c>
      <c r="W656" t="s">
        <v>7492</v>
      </c>
      <c r="AA656" t="s">
        <v>7493</v>
      </c>
      <c r="AN656" t="s">
        <v>6463</v>
      </c>
      <c r="AS656" t="s">
        <v>154</v>
      </c>
      <c r="AT656">
        <v>2009</v>
      </c>
      <c r="AU656">
        <v>49</v>
      </c>
      <c r="AV656">
        <v>5</v>
      </c>
      <c r="BA656">
        <v>480</v>
      </c>
      <c r="BB656">
        <v>492</v>
      </c>
      <c r="BD656" t="s">
        <v>7494</v>
      </c>
      <c r="BK656" t="s">
        <v>7495</v>
      </c>
      <c r="BL656">
        <v>21665835</v>
      </c>
      <c r="BW656" t="s">
        <v>13429</v>
      </c>
      <c r="BX656" t="s">
        <v>13985</v>
      </c>
      <c r="BY656" t="s">
        <v>13985</v>
      </c>
      <c r="BZ656" t="s">
        <v>13427</v>
      </c>
      <c r="CA656">
        <v>0</v>
      </c>
      <c r="CB656" t="s">
        <v>13985</v>
      </c>
      <c r="CC656" t="s">
        <v>13985</v>
      </c>
      <c r="CD656" t="s">
        <v>13985</v>
      </c>
    </row>
    <row r="657" spans="1:82" hidden="1">
      <c r="A657" t="s">
        <v>13850</v>
      </c>
      <c r="B657" t="s">
        <v>67</v>
      </c>
      <c r="C657" t="s">
        <v>5957</v>
      </c>
      <c r="G657" t="s">
        <v>5958</v>
      </c>
      <c r="J657" t="s">
        <v>5959</v>
      </c>
      <c r="K657" t="s">
        <v>291</v>
      </c>
      <c r="W657" t="s">
        <v>5960</v>
      </c>
      <c r="AA657" t="s">
        <v>5961</v>
      </c>
      <c r="AB657" t="s">
        <v>5962</v>
      </c>
      <c r="AN657" t="s">
        <v>295</v>
      </c>
      <c r="AO657" t="s">
        <v>296</v>
      </c>
      <c r="AS657" t="s">
        <v>521</v>
      </c>
      <c r="AT657">
        <v>2012</v>
      </c>
      <c r="AU657">
        <v>70</v>
      </c>
      <c r="AV657">
        <v>5</v>
      </c>
      <c r="BA657">
        <v>769</v>
      </c>
      <c r="BB657">
        <v>782</v>
      </c>
      <c r="BD657" t="s">
        <v>5963</v>
      </c>
      <c r="BK657" t="s">
        <v>5964</v>
      </c>
      <c r="BL657">
        <v>22268451</v>
      </c>
      <c r="BW657" t="s">
        <v>13428</v>
      </c>
      <c r="BX657" t="s">
        <v>13985</v>
      </c>
      <c r="BY657" t="s">
        <v>13985</v>
      </c>
      <c r="BZ657" t="s">
        <v>13985</v>
      </c>
      <c r="CA657" t="s">
        <v>13985</v>
      </c>
      <c r="CB657" t="s">
        <v>13985</v>
      </c>
      <c r="CC657" t="s">
        <v>13985</v>
      </c>
      <c r="CD657" t="s">
        <v>13985</v>
      </c>
    </row>
    <row r="658" spans="1:82" hidden="1">
      <c r="A658" t="s">
        <v>13850</v>
      </c>
      <c r="B658" t="s">
        <v>67</v>
      </c>
      <c r="C658" t="s">
        <v>8628</v>
      </c>
      <c r="G658" t="s">
        <v>8629</v>
      </c>
      <c r="J658" t="s">
        <v>8630</v>
      </c>
      <c r="K658" t="s">
        <v>2609</v>
      </c>
      <c r="W658" t="s">
        <v>8631</v>
      </c>
      <c r="AN658" t="s">
        <v>2612</v>
      </c>
      <c r="AO658" t="s">
        <v>2613</v>
      </c>
      <c r="AS658" t="s">
        <v>297</v>
      </c>
      <c r="AT658">
        <v>2007</v>
      </c>
      <c r="AU658">
        <v>61</v>
      </c>
      <c r="AV658">
        <v>1</v>
      </c>
      <c r="BA658">
        <v>18</v>
      </c>
      <c r="BB658">
        <v>24</v>
      </c>
      <c r="BD658" t="s">
        <v>8632</v>
      </c>
      <c r="BK658" t="s">
        <v>8633</v>
      </c>
      <c r="BW658" t="s">
        <v>13428</v>
      </c>
      <c r="BX658" t="s">
        <v>13985</v>
      </c>
      <c r="BY658" t="s">
        <v>13985</v>
      </c>
      <c r="BZ658" t="s">
        <v>13985</v>
      </c>
      <c r="CA658" t="s">
        <v>13985</v>
      </c>
      <c r="CB658" t="s">
        <v>13985</v>
      </c>
      <c r="CC658" t="s">
        <v>13985</v>
      </c>
      <c r="CD658" t="s">
        <v>13985</v>
      </c>
    </row>
    <row r="659" spans="1:82" hidden="1">
      <c r="A659" t="s">
        <v>13850</v>
      </c>
      <c r="B659" t="s">
        <v>67</v>
      </c>
      <c r="C659" t="s">
        <v>11026</v>
      </c>
      <c r="G659" t="s">
        <v>11026</v>
      </c>
      <c r="J659" t="s">
        <v>11027</v>
      </c>
      <c r="K659" t="s">
        <v>258</v>
      </c>
      <c r="W659" t="s">
        <v>11028</v>
      </c>
      <c r="AN659" t="s">
        <v>261</v>
      </c>
      <c r="AS659" t="s">
        <v>242</v>
      </c>
      <c r="AT659">
        <v>1999</v>
      </c>
      <c r="AU659">
        <v>14</v>
      </c>
      <c r="AV659">
        <v>5</v>
      </c>
      <c r="BA659">
        <v>378</v>
      </c>
      <c r="BB659">
        <v>390</v>
      </c>
      <c r="BD659" t="s">
        <v>11029</v>
      </c>
      <c r="BK659" t="s">
        <v>11030</v>
      </c>
      <c r="BL659">
        <v>10511005</v>
      </c>
      <c r="BW659" t="s">
        <v>13424</v>
      </c>
      <c r="BX659" t="s">
        <v>13425</v>
      </c>
      <c r="BY659" t="s">
        <v>13985</v>
      </c>
      <c r="BZ659" t="s">
        <v>13985</v>
      </c>
      <c r="CA659" t="s">
        <v>13985</v>
      </c>
      <c r="CB659" t="s">
        <v>13985</v>
      </c>
      <c r="CC659" t="s">
        <v>13985</v>
      </c>
      <c r="CD659" t="s">
        <v>13985</v>
      </c>
    </row>
    <row r="660" spans="1:82" hidden="1">
      <c r="A660" t="s">
        <v>13850</v>
      </c>
      <c r="B660" t="s">
        <v>67</v>
      </c>
      <c r="C660" t="s">
        <v>9511</v>
      </c>
      <c r="G660" t="s">
        <v>9511</v>
      </c>
      <c r="J660" t="s">
        <v>9512</v>
      </c>
      <c r="K660" t="s">
        <v>4858</v>
      </c>
      <c r="W660" t="s">
        <v>9513</v>
      </c>
      <c r="AA660" t="s">
        <v>9514</v>
      </c>
      <c r="AB660" t="s">
        <v>9515</v>
      </c>
      <c r="AN660" t="s">
        <v>4862</v>
      </c>
      <c r="AO660" t="s">
        <v>4863</v>
      </c>
      <c r="AS660" t="s">
        <v>472</v>
      </c>
      <c r="AT660">
        <v>2005</v>
      </c>
      <c r="AU660">
        <v>170</v>
      </c>
      <c r="AV660">
        <v>3</v>
      </c>
      <c r="BA660">
        <v>1197</v>
      </c>
      <c r="BB660">
        <v>1207</v>
      </c>
      <c r="BD660" t="s">
        <v>9516</v>
      </c>
      <c r="BK660" t="s">
        <v>9517</v>
      </c>
      <c r="BL660">
        <v>15911588</v>
      </c>
      <c r="BW660" t="s">
        <v>13428</v>
      </c>
      <c r="BX660" t="s">
        <v>13985</v>
      </c>
      <c r="BY660" t="s">
        <v>13985</v>
      </c>
      <c r="BZ660" t="s">
        <v>13985</v>
      </c>
      <c r="CA660" t="s">
        <v>13985</v>
      </c>
      <c r="CB660" t="s">
        <v>13985</v>
      </c>
      <c r="CC660" t="s">
        <v>13985</v>
      </c>
      <c r="CD660" t="s">
        <v>13985</v>
      </c>
    </row>
    <row r="661" spans="1:82" hidden="1">
      <c r="A661" t="s">
        <v>13850</v>
      </c>
      <c r="B661" t="s">
        <v>67</v>
      </c>
      <c r="C661" t="s">
        <v>10977</v>
      </c>
      <c r="G661" t="s">
        <v>10977</v>
      </c>
      <c r="J661" t="s">
        <v>10978</v>
      </c>
      <c r="K661" t="s">
        <v>4614</v>
      </c>
      <c r="P661" t="s">
        <v>10979</v>
      </c>
      <c r="Q661" t="s">
        <v>10980</v>
      </c>
      <c r="R661" t="s">
        <v>10981</v>
      </c>
      <c r="S661" t="s">
        <v>10982</v>
      </c>
      <c r="W661" t="s">
        <v>10983</v>
      </c>
      <c r="AN661" t="s">
        <v>4616</v>
      </c>
      <c r="AO661" t="s">
        <v>4617</v>
      </c>
      <c r="AT661">
        <v>2000</v>
      </c>
      <c r="AX661">
        <v>6</v>
      </c>
      <c r="BA661">
        <v>8</v>
      </c>
      <c r="BB661">
        <v>14</v>
      </c>
      <c r="BK661" t="s">
        <v>10984</v>
      </c>
      <c r="BW661" t="s">
        <v>13424</v>
      </c>
      <c r="BX661" t="s">
        <v>13425</v>
      </c>
      <c r="BY661" t="s">
        <v>13985</v>
      </c>
      <c r="BZ661" t="s">
        <v>13985</v>
      </c>
      <c r="CA661" t="s">
        <v>13985</v>
      </c>
      <c r="CB661" t="s">
        <v>13985</v>
      </c>
      <c r="CC661" t="s">
        <v>13985</v>
      </c>
      <c r="CD661" t="s">
        <v>13985</v>
      </c>
    </row>
    <row r="662" spans="1:82" hidden="1">
      <c r="A662" t="s">
        <v>13850</v>
      </c>
      <c r="B662" t="s">
        <v>67</v>
      </c>
      <c r="C662" t="s">
        <v>10849</v>
      </c>
      <c r="G662" t="s">
        <v>10849</v>
      </c>
      <c r="J662" t="s">
        <v>10850</v>
      </c>
      <c r="K662" t="s">
        <v>8222</v>
      </c>
      <c r="W662" t="s">
        <v>10851</v>
      </c>
      <c r="AN662" t="s">
        <v>3640</v>
      </c>
      <c r="AS662" t="s">
        <v>472</v>
      </c>
      <c r="AT662">
        <v>2000</v>
      </c>
      <c r="AU662">
        <v>30</v>
      </c>
      <c r="AV662">
        <v>7</v>
      </c>
      <c r="BA662">
        <v>1096</v>
      </c>
      <c r="BB662">
        <v>1105</v>
      </c>
      <c r="BD662" t="s">
        <v>10852</v>
      </c>
      <c r="BK662" t="s">
        <v>10853</v>
      </c>
      <c r="BW662" t="s">
        <v>13428</v>
      </c>
      <c r="BX662" t="s">
        <v>13985</v>
      </c>
      <c r="BY662" t="s">
        <v>13985</v>
      </c>
      <c r="BZ662" t="s">
        <v>13985</v>
      </c>
      <c r="CA662" t="s">
        <v>13985</v>
      </c>
      <c r="CB662" t="s">
        <v>13985</v>
      </c>
      <c r="CC662" t="s">
        <v>13985</v>
      </c>
      <c r="CD662" t="s">
        <v>13985</v>
      </c>
    </row>
    <row r="663" spans="1:82" hidden="1">
      <c r="A663" t="s">
        <v>13850</v>
      </c>
      <c r="B663" t="s">
        <v>67</v>
      </c>
      <c r="C663" t="s">
        <v>11517</v>
      </c>
      <c r="G663" t="s">
        <v>11517</v>
      </c>
      <c r="J663" t="s">
        <v>11518</v>
      </c>
      <c r="K663" t="s">
        <v>11519</v>
      </c>
      <c r="W663" t="s">
        <v>11520</v>
      </c>
      <c r="AN663" t="s">
        <v>11521</v>
      </c>
      <c r="AS663" t="s">
        <v>1023</v>
      </c>
      <c r="AT663">
        <v>1998</v>
      </c>
      <c r="AU663">
        <v>76</v>
      </c>
      <c r="AV663">
        <v>1</v>
      </c>
      <c r="BA663">
        <v>122</v>
      </c>
      <c r="BB663">
        <v>129</v>
      </c>
      <c r="BD663" t="s">
        <v>11522</v>
      </c>
      <c r="BK663" t="s">
        <v>11523</v>
      </c>
      <c r="BW663" t="s">
        <v>13428</v>
      </c>
      <c r="BX663" t="s">
        <v>13985</v>
      </c>
      <c r="BY663" t="s">
        <v>13985</v>
      </c>
      <c r="BZ663" t="s">
        <v>13985</v>
      </c>
      <c r="CA663" t="s">
        <v>13985</v>
      </c>
      <c r="CB663" t="s">
        <v>13985</v>
      </c>
      <c r="CC663" t="s">
        <v>13985</v>
      </c>
      <c r="CD663" t="s">
        <v>13985</v>
      </c>
    </row>
    <row r="664" spans="1:82" hidden="1">
      <c r="A664" t="s">
        <v>13477</v>
      </c>
      <c r="B664" t="s">
        <v>67</v>
      </c>
      <c r="C664" t="s">
        <v>13711</v>
      </c>
      <c r="J664" t="s">
        <v>13712</v>
      </c>
      <c r="K664" t="s">
        <v>13713</v>
      </c>
      <c r="AN664" t="s">
        <v>13714</v>
      </c>
      <c r="AS664">
        <v>9</v>
      </c>
      <c r="AT664">
        <v>2005</v>
      </c>
      <c r="AU664">
        <v>28</v>
      </c>
      <c r="AV664">
        <v>3</v>
      </c>
      <c r="BA664">
        <v>563</v>
      </c>
      <c r="BB664">
        <v>568</v>
      </c>
      <c r="BD664" t="s">
        <v>13715</v>
      </c>
      <c r="BK664" t="s">
        <v>13716</v>
      </c>
      <c r="BM664" t="s">
        <v>13483</v>
      </c>
      <c r="BQ664" t="s">
        <v>13717</v>
      </c>
      <c r="BW664" t="s">
        <v>13428</v>
      </c>
    </row>
    <row r="665" spans="1:82" hidden="1">
      <c r="A665" t="s">
        <v>13850</v>
      </c>
      <c r="B665" t="s">
        <v>67</v>
      </c>
      <c r="C665" t="s">
        <v>4314</v>
      </c>
      <c r="G665" t="s">
        <v>4315</v>
      </c>
      <c r="J665" t="s">
        <v>4316</v>
      </c>
      <c r="K665" t="s">
        <v>2407</v>
      </c>
      <c r="W665" t="s">
        <v>4317</v>
      </c>
      <c r="AN665" t="s">
        <v>2411</v>
      </c>
      <c r="AO665" t="s">
        <v>2412</v>
      </c>
      <c r="AS665" t="s">
        <v>884</v>
      </c>
      <c r="AT665">
        <v>2015</v>
      </c>
      <c r="AU665">
        <v>40</v>
      </c>
      <c r="AV665">
        <v>1</v>
      </c>
      <c r="BA665">
        <v>40</v>
      </c>
      <c r="BB665">
        <v>49</v>
      </c>
      <c r="BD665" t="s">
        <v>4318</v>
      </c>
      <c r="BK665" t="s">
        <v>4319</v>
      </c>
      <c r="BW665" t="s">
        <v>13428</v>
      </c>
      <c r="BX665" t="s">
        <v>13985</v>
      </c>
      <c r="BY665" t="s">
        <v>13985</v>
      </c>
      <c r="BZ665" t="s">
        <v>13985</v>
      </c>
      <c r="CA665" t="s">
        <v>13985</v>
      </c>
      <c r="CB665" t="s">
        <v>13985</v>
      </c>
      <c r="CC665" t="s">
        <v>13985</v>
      </c>
      <c r="CD665" t="s">
        <v>13985</v>
      </c>
    </row>
    <row r="666" spans="1:82" hidden="1">
      <c r="A666" t="s">
        <v>13850</v>
      </c>
      <c r="B666" t="s">
        <v>67</v>
      </c>
      <c r="C666" t="s">
        <v>1653</v>
      </c>
      <c r="G666" t="s">
        <v>1654</v>
      </c>
      <c r="J666" t="s">
        <v>1655</v>
      </c>
      <c r="K666" t="s">
        <v>821</v>
      </c>
      <c r="W666" t="s">
        <v>1656</v>
      </c>
      <c r="AA666" t="s">
        <v>1657</v>
      </c>
      <c r="AB666" t="s">
        <v>1658</v>
      </c>
      <c r="AN666" t="s">
        <v>824</v>
      </c>
      <c r="AO666" t="s">
        <v>825</v>
      </c>
      <c r="AS666" t="s">
        <v>884</v>
      </c>
      <c r="AT666">
        <v>2018</v>
      </c>
      <c r="AU666">
        <v>27</v>
      </c>
      <c r="AV666">
        <v>4</v>
      </c>
      <c r="BA666">
        <v>935</v>
      </c>
      <c r="BB666">
        <v>948</v>
      </c>
      <c r="BD666" t="s">
        <v>1659</v>
      </c>
      <c r="BK666" t="s">
        <v>1660</v>
      </c>
      <c r="BL666">
        <v>29411442</v>
      </c>
      <c r="BW666" t="s">
        <v>13424</v>
      </c>
      <c r="BX666" t="s">
        <v>13426</v>
      </c>
      <c r="BY666" t="s">
        <v>13985</v>
      </c>
      <c r="BZ666" t="s">
        <v>13429</v>
      </c>
      <c r="CA666" t="s">
        <v>13985</v>
      </c>
      <c r="CB666" t="s">
        <v>13985</v>
      </c>
      <c r="CC666" t="s">
        <v>13985</v>
      </c>
      <c r="CD666" t="s">
        <v>13985</v>
      </c>
    </row>
    <row r="667" spans="1:82" hidden="1">
      <c r="A667" t="s">
        <v>13850</v>
      </c>
      <c r="B667" t="s">
        <v>67</v>
      </c>
      <c r="C667" t="s">
        <v>5184</v>
      </c>
      <c r="G667" t="s">
        <v>5185</v>
      </c>
      <c r="J667" t="s">
        <v>5186</v>
      </c>
      <c r="K667" t="s">
        <v>5187</v>
      </c>
      <c r="W667" t="s">
        <v>5188</v>
      </c>
      <c r="AA667" t="s">
        <v>5189</v>
      </c>
      <c r="AB667" t="s">
        <v>5190</v>
      </c>
      <c r="AN667" t="s">
        <v>5191</v>
      </c>
      <c r="AT667">
        <v>2014</v>
      </c>
      <c r="AU667">
        <v>15</v>
      </c>
      <c r="AV667">
        <v>10</v>
      </c>
      <c r="BC667">
        <v>499</v>
      </c>
      <c r="BD667" t="s">
        <v>5192</v>
      </c>
      <c r="BK667" t="s">
        <v>5193</v>
      </c>
      <c r="BL667">
        <v>25358694</v>
      </c>
      <c r="BW667" t="s">
        <v>13424</v>
      </c>
      <c r="BX667" t="s">
        <v>13425</v>
      </c>
      <c r="BY667" t="s">
        <v>13985</v>
      </c>
      <c r="BZ667" t="s">
        <v>13985</v>
      </c>
      <c r="CA667" t="s">
        <v>13985</v>
      </c>
      <c r="CB667" t="s">
        <v>13985</v>
      </c>
      <c r="CC667" t="s">
        <v>13985</v>
      </c>
      <c r="CD667" t="s">
        <v>13985</v>
      </c>
    </row>
    <row r="668" spans="1:82" hidden="1">
      <c r="A668" t="s">
        <v>13850</v>
      </c>
      <c r="B668" t="s">
        <v>67</v>
      </c>
      <c r="C668" t="s">
        <v>2536</v>
      </c>
      <c r="G668" t="s">
        <v>2537</v>
      </c>
      <c r="J668" t="s">
        <v>2538</v>
      </c>
      <c r="K668" t="s">
        <v>2539</v>
      </c>
      <c r="W668" t="s">
        <v>2540</v>
      </c>
      <c r="AB668" t="s">
        <v>2541</v>
      </c>
      <c r="AN668" t="s">
        <v>2542</v>
      </c>
      <c r="AO668" t="s">
        <v>2543</v>
      </c>
      <c r="AS668" t="s">
        <v>815</v>
      </c>
      <c r="AT668">
        <v>2017</v>
      </c>
      <c r="AU668">
        <v>96</v>
      </c>
      <c r="AV668">
        <v>1</v>
      </c>
      <c r="BA668">
        <v>147</v>
      </c>
      <c r="BB668">
        <v>154</v>
      </c>
      <c r="BD668" t="s">
        <v>2544</v>
      </c>
      <c r="BK668" t="s">
        <v>2545</v>
      </c>
      <c r="BL668">
        <v>28360399</v>
      </c>
      <c r="BW668" t="s">
        <v>13428</v>
      </c>
      <c r="BX668" t="s">
        <v>13985</v>
      </c>
      <c r="BY668" t="s">
        <v>13985</v>
      </c>
      <c r="BZ668" t="s">
        <v>13985</v>
      </c>
      <c r="CA668" t="s">
        <v>13985</v>
      </c>
      <c r="CB668" t="s">
        <v>13985</v>
      </c>
      <c r="CC668" t="s">
        <v>13985</v>
      </c>
      <c r="CD668" t="s">
        <v>13985</v>
      </c>
    </row>
    <row r="669" spans="1:82" hidden="1">
      <c r="A669" t="s">
        <v>13850</v>
      </c>
      <c r="B669" t="s">
        <v>67</v>
      </c>
      <c r="C669" t="s">
        <v>8247</v>
      </c>
      <c r="G669" t="s">
        <v>8248</v>
      </c>
      <c r="J669" t="s">
        <v>8249</v>
      </c>
      <c r="K669" t="s">
        <v>1475</v>
      </c>
      <c r="W669" t="s">
        <v>8250</v>
      </c>
      <c r="AB669" t="s">
        <v>8251</v>
      </c>
      <c r="AN669" t="s">
        <v>1477</v>
      </c>
      <c r="AO669" t="s">
        <v>1478</v>
      </c>
      <c r="AS669" t="s">
        <v>8252</v>
      </c>
      <c r="AT669">
        <v>2008</v>
      </c>
      <c r="AU669">
        <v>107</v>
      </c>
      <c r="AV669">
        <v>2</v>
      </c>
      <c r="BA669">
        <v>147</v>
      </c>
      <c r="BB669">
        <v>154</v>
      </c>
      <c r="BD669" t="s">
        <v>8253</v>
      </c>
      <c r="BK669" t="s">
        <v>8254</v>
      </c>
      <c r="BW669" t="s">
        <v>13428</v>
      </c>
      <c r="BX669" t="s">
        <v>13985</v>
      </c>
      <c r="BY669" t="s">
        <v>13985</v>
      </c>
      <c r="BZ669" t="s">
        <v>13985</v>
      </c>
      <c r="CA669" t="s">
        <v>13985</v>
      </c>
      <c r="CB669" t="s">
        <v>13985</v>
      </c>
      <c r="CC669" t="s">
        <v>13985</v>
      </c>
      <c r="CD669" t="s">
        <v>13985</v>
      </c>
    </row>
    <row r="670" spans="1:82" hidden="1">
      <c r="A670" t="s">
        <v>13850</v>
      </c>
      <c r="B670" t="s">
        <v>67</v>
      </c>
      <c r="C670" t="s">
        <v>2573</v>
      </c>
      <c r="G670" t="s">
        <v>2574</v>
      </c>
      <c r="J670" t="s">
        <v>2575</v>
      </c>
      <c r="K670" t="s">
        <v>1871</v>
      </c>
      <c r="W670" t="s">
        <v>2576</v>
      </c>
      <c r="AN670" t="s">
        <v>1873</v>
      </c>
      <c r="AO670" t="s">
        <v>1874</v>
      </c>
      <c r="AS670" t="s">
        <v>815</v>
      </c>
      <c r="AT670">
        <v>2017</v>
      </c>
      <c r="AU670">
        <v>213</v>
      </c>
      <c r="AV670">
        <v>3</v>
      </c>
      <c r="BC670" t="s">
        <v>2577</v>
      </c>
      <c r="BD670" t="s">
        <v>2578</v>
      </c>
      <c r="BK670" t="s">
        <v>2579</v>
      </c>
      <c r="BW670" t="s">
        <v>13428</v>
      </c>
      <c r="BX670" t="s">
        <v>13985</v>
      </c>
      <c r="BY670" t="s">
        <v>13985</v>
      </c>
      <c r="BZ670" t="s">
        <v>13985</v>
      </c>
      <c r="CA670" t="s">
        <v>13985</v>
      </c>
      <c r="CB670" t="s">
        <v>13985</v>
      </c>
      <c r="CC670" t="s">
        <v>13985</v>
      </c>
      <c r="CD670" t="s">
        <v>13985</v>
      </c>
    </row>
    <row r="671" spans="1:82" hidden="1">
      <c r="A671" t="s">
        <v>13850</v>
      </c>
      <c r="B671" t="s">
        <v>67</v>
      </c>
      <c r="C671" t="s">
        <v>8813</v>
      </c>
      <c r="G671" t="s">
        <v>8814</v>
      </c>
      <c r="J671" t="s">
        <v>8815</v>
      </c>
      <c r="K671" t="s">
        <v>1871</v>
      </c>
      <c r="W671" t="s">
        <v>8816</v>
      </c>
      <c r="AA671" t="s">
        <v>8817</v>
      </c>
      <c r="AB671" t="s">
        <v>8818</v>
      </c>
      <c r="AN671" t="s">
        <v>1873</v>
      </c>
      <c r="AS671" t="s">
        <v>815</v>
      </c>
      <c r="AT671">
        <v>2007</v>
      </c>
      <c r="AU671">
        <v>154</v>
      </c>
      <c r="AV671" s="2">
        <v>43497</v>
      </c>
      <c r="BA671">
        <v>207</v>
      </c>
      <c r="BB671">
        <v>218</v>
      </c>
      <c r="BD671" t="s">
        <v>8819</v>
      </c>
      <c r="BK671" t="s">
        <v>8820</v>
      </c>
      <c r="BW671" t="s">
        <v>13428</v>
      </c>
      <c r="BX671" t="s">
        <v>13985</v>
      </c>
      <c r="BY671" t="s">
        <v>13985</v>
      </c>
      <c r="BZ671" t="s">
        <v>13985</v>
      </c>
      <c r="CA671" t="s">
        <v>13985</v>
      </c>
      <c r="CB671" t="s">
        <v>13985</v>
      </c>
      <c r="CC671" t="s">
        <v>13985</v>
      </c>
      <c r="CD671" t="s">
        <v>13985</v>
      </c>
    </row>
    <row r="672" spans="1:82" hidden="1">
      <c r="A672" t="s">
        <v>13850</v>
      </c>
      <c r="B672" t="s">
        <v>67</v>
      </c>
      <c r="C672" t="s">
        <v>8089</v>
      </c>
      <c r="G672" t="s">
        <v>8090</v>
      </c>
      <c r="J672" t="s">
        <v>8091</v>
      </c>
      <c r="K672" t="s">
        <v>560</v>
      </c>
      <c r="W672" t="s">
        <v>8092</v>
      </c>
      <c r="AN672" t="s">
        <v>562</v>
      </c>
      <c r="AO672" t="s">
        <v>563</v>
      </c>
      <c r="AS672" t="s">
        <v>154</v>
      </c>
      <c r="AT672">
        <v>2008</v>
      </c>
      <c r="AU672">
        <v>117</v>
      </c>
      <c r="AV672">
        <v>7</v>
      </c>
      <c r="BA672">
        <v>1129</v>
      </c>
      <c r="BB672">
        <v>1139</v>
      </c>
      <c r="BD672" t="s">
        <v>8093</v>
      </c>
      <c r="BK672" t="s">
        <v>8094</v>
      </c>
      <c r="BL672">
        <v>18677461</v>
      </c>
      <c r="BW672" t="s">
        <v>13428</v>
      </c>
      <c r="BX672" t="s">
        <v>13985</v>
      </c>
      <c r="BY672" t="s">
        <v>13985</v>
      </c>
      <c r="BZ672" t="s">
        <v>13985</v>
      </c>
      <c r="CA672" t="s">
        <v>13985</v>
      </c>
      <c r="CB672" t="s">
        <v>13985</v>
      </c>
      <c r="CC672" t="s">
        <v>13985</v>
      </c>
      <c r="CD672" t="s">
        <v>13985</v>
      </c>
    </row>
    <row r="673" spans="1:82" hidden="1">
      <c r="A673" t="s">
        <v>13850</v>
      </c>
      <c r="B673" t="s">
        <v>67</v>
      </c>
      <c r="C673" t="s">
        <v>6383</v>
      </c>
      <c r="G673" t="s">
        <v>6384</v>
      </c>
      <c r="J673" t="s">
        <v>6385</v>
      </c>
      <c r="K673" t="s">
        <v>1332</v>
      </c>
      <c r="P673" t="s">
        <v>6386</v>
      </c>
      <c r="Q673" t="s">
        <v>6387</v>
      </c>
      <c r="R673" t="s">
        <v>6388</v>
      </c>
      <c r="T673" t="s">
        <v>6389</v>
      </c>
      <c r="W673" t="s">
        <v>6390</v>
      </c>
      <c r="AB673" t="s">
        <v>6391</v>
      </c>
      <c r="AN673" t="s">
        <v>1334</v>
      </c>
      <c r="AS673" t="s">
        <v>154</v>
      </c>
      <c r="AT673">
        <v>2011</v>
      </c>
      <c r="AU673">
        <v>55</v>
      </c>
      <c r="AV673">
        <v>6</v>
      </c>
      <c r="BA673">
        <v>775</v>
      </c>
      <c r="BB673">
        <v>787</v>
      </c>
      <c r="BD673" t="s">
        <v>6392</v>
      </c>
      <c r="BK673" t="s">
        <v>6393</v>
      </c>
      <c r="BL673">
        <v>21927930</v>
      </c>
      <c r="BW673" t="s">
        <v>13428</v>
      </c>
      <c r="BX673" t="s">
        <v>13985</v>
      </c>
      <c r="BY673" t="s">
        <v>13985</v>
      </c>
      <c r="BZ673" t="s">
        <v>13985</v>
      </c>
      <c r="CA673" t="s">
        <v>13985</v>
      </c>
      <c r="CB673" t="s">
        <v>13985</v>
      </c>
      <c r="CC673" t="s">
        <v>13985</v>
      </c>
      <c r="CD673" t="s">
        <v>13985</v>
      </c>
    </row>
    <row r="674" spans="1:82">
      <c r="A674" t="s">
        <v>13850</v>
      </c>
      <c r="B674" t="s">
        <v>67</v>
      </c>
      <c r="C674" t="s">
        <v>13377</v>
      </c>
      <c r="G674" t="s">
        <v>13377</v>
      </c>
      <c r="J674" t="s">
        <v>13378</v>
      </c>
      <c r="K674" t="s">
        <v>12089</v>
      </c>
      <c r="AN674" t="s">
        <v>12091</v>
      </c>
      <c r="AT674">
        <v>1977</v>
      </c>
      <c r="AU674">
        <v>86</v>
      </c>
      <c r="AV674">
        <v>1</v>
      </c>
      <c r="BA674">
        <v>129</v>
      </c>
      <c r="BB674">
        <v>141</v>
      </c>
      <c r="BK674" t="s">
        <v>13379</v>
      </c>
      <c r="BW674" t="s">
        <v>13424</v>
      </c>
      <c r="BX674" t="s">
        <v>13426</v>
      </c>
      <c r="BY674" t="s">
        <v>13985</v>
      </c>
      <c r="BZ674" t="s">
        <v>13427</v>
      </c>
      <c r="CA674">
        <v>8</v>
      </c>
      <c r="CB674">
        <v>14</v>
      </c>
      <c r="CC674" t="s">
        <v>13985</v>
      </c>
      <c r="CD674" t="s">
        <v>13433</v>
      </c>
    </row>
    <row r="675" spans="1:82" hidden="1">
      <c r="A675" t="s">
        <v>13850</v>
      </c>
      <c r="B675" t="s">
        <v>67</v>
      </c>
      <c r="C675" t="s">
        <v>11531</v>
      </c>
      <c r="G675" t="s">
        <v>11531</v>
      </c>
      <c r="J675" t="s">
        <v>11532</v>
      </c>
      <c r="K675" t="s">
        <v>625</v>
      </c>
      <c r="W675" t="s">
        <v>11533</v>
      </c>
      <c r="AN675" t="s">
        <v>627</v>
      </c>
      <c r="AS675" t="s">
        <v>1023</v>
      </c>
      <c r="AT675">
        <v>1998</v>
      </c>
      <c r="AU675">
        <v>86</v>
      </c>
      <c r="AV675">
        <v>1</v>
      </c>
      <c r="BA675">
        <v>59</v>
      </c>
      <c r="BB675">
        <v>70</v>
      </c>
      <c r="BD675" t="s">
        <v>11534</v>
      </c>
      <c r="BK675" t="s">
        <v>11535</v>
      </c>
      <c r="BW675" t="s">
        <v>13424</v>
      </c>
      <c r="BX675" t="s">
        <v>13426</v>
      </c>
      <c r="BY675" t="s">
        <v>13985</v>
      </c>
      <c r="BZ675" t="s">
        <v>13427</v>
      </c>
      <c r="CA675">
        <v>2</v>
      </c>
      <c r="CB675" t="s">
        <v>13985</v>
      </c>
      <c r="CC675" t="s">
        <v>13985</v>
      </c>
      <c r="CD675" t="s">
        <v>13985</v>
      </c>
    </row>
    <row r="676" spans="1:82" hidden="1">
      <c r="A676" t="s">
        <v>13850</v>
      </c>
      <c r="B676" t="s">
        <v>67</v>
      </c>
      <c r="C676" t="s">
        <v>2600</v>
      </c>
      <c r="G676" t="s">
        <v>2601</v>
      </c>
      <c r="J676" t="s">
        <v>2602</v>
      </c>
      <c r="K676" t="s">
        <v>348</v>
      </c>
      <c r="W676" t="s">
        <v>2603</v>
      </c>
      <c r="AN676" t="s">
        <v>350</v>
      </c>
      <c r="AO676" t="s">
        <v>351</v>
      </c>
      <c r="AS676" t="s">
        <v>884</v>
      </c>
      <c r="AT676">
        <v>2017</v>
      </c>
      <c r="AU676">
        <v>46</v>
      </c>
      <c r="AV676">
        <v>1</v>
      </c>
      <c r="BA676">
        <v>167</v>
      </c>
      <c r="BB676">
        <v>173</v>
      </c>
      <c r="BD676" t="s">
        <v>2604</v>
      </c>
      <c r="BK676" t="s">
        <v>2605</v>
      </c>
      <c r="BL676">
        <v>28177078</v>
      </c>
      <c r="BW676" t="s">
        <v>13424</v>
      </c>
      <c r="BX676" t="s">
        <v>13426</v>
      </c>
      <c r="BY676" t="s">
        <v>13985</v>
      </c>
      <c r="BZ676" t="s">
        <v>13427</v>
      </c>
      <c r="CA676">
        <v>1</v>
      </c>
      <c r="CB676" t="s">
        <v>13985</v>
      </c>
      <c r="CC676" t="s">
        <v>13985</v>
      </c>
      <c r="CD676" t="s">
        <v>13985</v>
      </c>
    </row>
    <row r="677" spans="1:82" hidden="1">
      <c r="A677" t="s">
        <v>13850</v>
      </c>
      <c r="B677" t="s">
        <v>67</v>
      </c>
      <c r="C677" t="s">
        <v>5477</v>
      </c>
      <c r="G677" t="s">
        <v>5478</v>
      </c>
      <c r="J677" t="s">
        <v>5479</v>
      </c>
      <c r="K677" t="s">
        <v>487</v>
      </c>
      <c r="W677" t="s">
        <v>5480</v>
      </c>
      <c r="AA677" t="s">
        <v>5481</v>
      </c>
      <c r="AB677" t="s">
        <v>5482</v>
      </c>
      <c r="AN677" t="s">
        <v>489</v>
      </c>
      <c r="AO677" t="s">
        <v>490</v>
      </c>
      <c r="AS677" t="s">
        <v>629</v>
      </c>
      <c r="AT677">
        <v>2013</v>
      </c>
      <c r="AU677">
        <v>111</v>
      </c>
      <c r="AV677">
        <v>5</v>
      </c>
      <c r="BA677">
        <v>957</v>
      </c>
      <c r="BB677">
        <v>968</v>
      </c>
      <c r="BD677" t="s">
        <v>5483</v>
      </c>
      <c r="BK677" t="s">
        <v>5484</v>
      </c>
      <c r="BL677">
        <v>23519836</v>
      </c>
      <c r="BW677" t="s">
        <v>13428</v>
      </c>
      <c r="BX677" t="s">
        <v>13985</v>
      </c>
      <c r="BY677" t="s">
        <v>13985</v>
      </c>
      <c r="BZ677" t="s">
        <v>13985</v>
      </c>
      <c r="CA677" t="s">
        <v>13985</v>
      </c>
      <c r="CB677" t="s">
        <v>13985</v>
      </c>
      <c r="CC677" t="s">
        <v>13985</v>
      </c>
      <c r="CD677" t="s">
        <v>13985</v>
      </c>
    </row>
    <row r="678" spans="1:82">
      <c r="A678" t="s">
        <v>13850</v>
      </c>
      <c r="B678" t="s">
        <v>67</v>
      </c>
      <c r="C678" t="s">
        <v>12642</v>
      </c>
      <c r="G678" t="s">
        <v>12642</v>
      </c>
      <c r="J678" t="s">
        <v>12643</v>
      </c>
      <c r="K678" t="s">
        <v>1442</v>
      </c>
      <c r="W678" t="s">
        <v>12644</v>
      </c>
      <c r="AN678" t="s">
        <v>1446</v>
      </c>
      <c r="AS678" t="s">
        <v>154</v>
      </c>
      <c r="AT678">
        <v>1993</v>
      </c>
      <c r="AU678">
        <v>6</v>
      </c>
      <c r="AV678">
        <v>5</v>
      </c>
      <c r="BA678">
        <v>707</v>
      </c>
      <c r="BB678">
        <v>723</v>
      </c>
      <c r="BD678" t="s">
        <v>12645</v>
      </c>
      <c r="BK678" t="s">
        <v>12646</v>
      </c>
      <c r="BW678" t="s">
        <v>13424</v>
      </c>
      <c r="BX678" t="s">
        <v>13426</v>
      </c>
      <c r="BY678" t="s">
        <v>13985</v>
      </c>
      <c r="BZ678" t="s">
        <v>13427</v>
      </c>
      <c r="CA678">
        <v>6</v>
      </c>
      <c r="CB678">
        <v>11</v>
      </c>
      <c r="CC678" t="s">
        <v>13442</v>
      </c>
      <c r="CD678" t="s">
        <v>13433</v>
      </c>
    </row>
    <row r="679" spans="1:82">
      <c r="A679" t="s">
        <v>13850</v>
      </c>
      <c r="B679" t="s">
        <v>67</v>
      </c>
      <c r="C679" t="s">
        <v>12913</v>
      </c>
      <c r="G679" t="s">
        <v>12913</v>
      </c>
      <c r="J679" t="s">
        <v>12914</v>
      </c>
      <c r="K679" t="s">
        <v>4545</v>
      </c>
      <c r="W679" t="s">
        <v>12915</v>
      </c>
      <c r="AN679" t="s">
        <v>4548</v>
      </c>
      <c r="AS679" t="s">
        <v>472</v>
      </c>
      <c r="AT679">
        <v>1992</v>
      </c>
      <c r="AU679">
        <v>85</v>
      </c>
      <c r="AV679">
        <v>4</v>
      </c>
      <c r="BA679">
        <v>445</v>
      </c>
      <c r="BB679">
        <v>451</v>
      </c>
      <c r="BD679" t="s">
        <v>12916</v>
      </c>
      <c r="BK679" t="s">
        <v>12917</v>
      </c>
      <c r="BW679" t="s">
        <v>13424</v>
      </c>
      <c r="BX679" t="s">
        <v>13426</v>
      </c>
      <c r="BY679" t="s">
        <v>13985</v>
      </c>
      <c r="BZ679" t="s">
        <v>13427</v>
      </c>
      <c r="CA679">
        <v>6</v>
      </c>
      <c r="CB679" t="s">
        <v>13985</v>
      </c>
      <c r="CC679" t="s">
        <v>13442</v>
      </c>
      <c r="CD679" t="s">
        <v>13433</v>
      </c>
    </row>
    <row r="680" spans="1:82" hidden="1">
      <c r="A680" t="s">
        <v>13850</v>
      </c>
      <c r="B680" t="s">
        <v>67</v>
      </c>
      <c r="C680" t="s">
        <v>5991</v>
      </c>
      <c r="G680" t="s">
        <v>5992</v>
      </c>
      <c r="J680" t="s">
        <v>5993</v>
      </c>
      <c r="K680" t="s">
        <v>3062</v>
      </c>
      <c r="W680" t="s">
        <v>5994</v>
      </c>
      <c r="AN680" t="s">
        <v>3066</v>
      </c>
      <c r="AO680" t="s">
        <v>3067</v>
      </c>
      <c r="AS680" t="s">
        <v>629</v>
      </c>
      <c r="AT680">
        <v>2012</v>
      </c>
      <c r="AU680">
        <v>108</v>
      </c>
      <c r="AV680">
        <v>5</v>
      </c>
      <c r="BA680">
        <v>473</v>
      </c>
      <c r="BB680">
        <v>479</v>
      </c>
      <c r="BD680" t="s">
        <v>5995</v>
      </c>
      <c r="BK680" t="s">
        <v>5996</v>
      </c>
      <c r="BL680">
        <v>22072069</v>
      </c>
      <c r="BW680" t="s">
        <v>13424</v>
      </c>
      <c r="BX680" t="s">
        <v>13426</v>
      </c>
      <c r="BY680" t="s">
        <v>13985</v>
      </c>
      <c r="BZ680" t="s">
        <v>13427</v>
      </c>
      <c r="CA680" t="s">
        <v>13985</v>
      </c>
      <c r="CB680">
        <v>0</v>
      </c>
      <c r="CC680" t="s">
        <v>13985</v>
      </c>
      <c r="CD680" t="s">
        <v>13985</v>
      </c>
    </row>
    <row r="681" spans="1:82" hidden="1">
      <c r="A681" t="s">
        <v>13850</v>
      </c>
      <c r="B681" t="s">
        <v>67</v>
      </c>
      <c r="C681" t="s">
        <v>8172</v>
      </c>
      <c r="G681" t="s">
        <v>8173</v>
      </c>
      <c r="J681" t="s">
        <v>8174</v>
      </c>
      <c r="K681" t="s">
        <v>258</v>
      </c>
      <c r="W681" t="s">
        <v>8175</v>
      </c>
      <c r="AA681" t="s">
        <v>8176</v>
      </c>
      <c r="AB681" t="s">
        <v>8177</v>
      </c>
      <c r="AN681" t="s">
        <v>261</v>
      </c>
      <c r="AS681" t="s">
        <v>352</v>
      </c>
      <c r="AT681">
        <v>2008</v>
      </c>
      <c r="AU681">
        <v>23</v>
      </c>
      <c r="AV681">
        <v>4</v>
      </c>
      <c r="BA681">
        <v>330</v>
      </c>
      <c r="BB681">
        <v>340</v>
      </c>
      <c r="BD681" t="s">
        <v>8178</v>
      </c>
      <c r="BK681" t="s">
        <v>8179</v>
      </c>
      <c r="BL681">
        <v>18663240</v>
      </c>
      <c r="BW681" t="s">
        <v>13424</v>
      </c>
      <c r="BX681" t="s">
        <v>13425</v>
      </c>
      <c r="BY681" t="s">
        <v>13985</v>
      </c>
      <c r="BZ681" t="s">
        <v>13985</v>
      </c>
      <c r="CA681" t="s">
        <v>13985</v>
      </c>
      <c r="CB681" t="s">
        <v>13985</v>
      </c>
      <c r="CC681" t="s">
        <v>13985</v>
      </c>
      <c r="CD681" t="s">
        <v>13985</v>
      </c>
    </row>
    <row r="682" spans="1:82" hidden="1">
      <c r="A682" t="s">
        <v>13850</v>
      </c>
      <c r="B682" t="s">
        <v>67</v>
      </c>
      <c r="C682" t="s">
        <v>1329</v>
      </c>
      <c r="G682" t="s">
        <v>1330</v>
      </c>
      <c r="J682" t="s">
        <v>1331</v>
      </c>
      <c r="K682" t="s">
        <v>1332</v>
      </c>
      <c r="W682" t="s">
        <v>1333</v>
      </c>
      <c r="AN682" t="s">
        <v>1334</v>
      </c>
      <c r="AO682" t="s">
        <v>1335</v>
      </c>
      <c r="AS682" t="s">
        <v>297</v>
      </c>
      <c r="AT682">
        <v>2018</v>
      </c>
      <c r="AU682">
        <v>62</v>
      </c>
      <c r="AV682">
        <v>9</v>
      </c>
      <c r="BA682">
        <v>1763</v>
      </c>
      <c r="BB682">
        <v>1776</v>
      </c>
      <c r="BD682" t="s">
        <v>1336</v>
      </c>
      <c r="BK682" t="s">
        <v>1337</v>
      </c>
      <c r="BL682">
        <v>29978264</v>
      </c>
      <c r="BW682" t="s">
        <v>13428</v>
      </c>
      <c r="BX682" t="s">
        <v>13985</v>
      </c>
      <c r="BY682" t="s">
        <v>13985</v>
      </c>
      <c r="BZ682" t="s">
        <v>13985</v>
      </c>
      <c r="CA682" t="s">
        <v>13985</v>
      </c>
      <c r="CB682" t="s">
        <v>13985</v>
      </c>
      <c r="CC682" t="s">
        <v>13985</v>
      </c>
      <c r="CD682" t="s">
        <v>13985</v>
      </c>
    </row>
    <row r="683" spans="1:82" hidden="1">
      <c r="A683" t="s">
        <v>13850</v>
      </c>
      <c r="B683" t="s">
        <v>67</v>
      </c>
      <c r="C683" t="s">
        <v>6988</v>
      </c>
      <c r="G683" t="s">
        <v>6989</v>
      </c>
      <c r="J683" t="s">
        <v>6990</v>
      </c>
      <c r="K683" t="s">
        <v>4858</v>
      </c>
      <c r="W683" t="s">
        <v>6991</v>
      </c>
      <c r="AA683" t="s">
        <v>6992</v>
      </c>
      <c r="AB683" t="s">
        <v>6993</v>
      </c>
      <c r="AN683" t="s">
        <v>4862</v>
      </c>
      <c r="AO683" t="s">
        <v>4863</v>
      </c>
      <c r="AS683" t="s">
        <v>154</v>
      </c>
      <c r="AT683">
        <v>2010</v>
      </c>
      <c r="AU683">
        <v>186</v>
      </c>
      <c r="AV683">
        <v>3</v>
      </c>
      <c r="BA683">
        <v>1033</v>
      </c>
      <c r="BB683">
        <v>1044</v>
      </c>
      <c r="BD683" t="s">
        <v>6994</v>
      </c>
      <c r="BK683" t="s">
        <v>6995</v>
      </c>
      <c r="BL683">
        <v>20805554</v>
      </c>
      <c r="BW683" t="s">
        <v>13428</v>
      </c>
      <c r="BX683" t="s">
        <v>13985</v>
      </c>
      <c r="BY683" t="s">
        <v>13985</v>
      </c>
      <c r="BZ683" t="s">
        <v>13985</v>
      </c>
      <c r="CA683" t="s">
        <v>13985</v>
      </c>
      <c r="CB683" t="s">
        <v>13985</v>
      </c>
      <c r="CC683" t="s">
        <v>13985</v>
      </c>
      <c r="CD683" t="s">
        <v>13985</v>
      </c>
    </row>
    <row r="684" spans="1:82" hidden="1">
      <c r="A684" t="s">
        <v>13850</v>
      </c>
      <c r="B684" t="s">
        <v>67</v>
      </c>
      <c r="C684" t="s">
        <v>3718</v>
      </c>
      <c r="G684" t="s">
        <v>3719</v>
      </c>
      <c r="J684" t="s">
        <v>3720</v>
      </c>
      <c r="K684" t="s">
        <v>1871</v>
      </c>
      <c r="W684" t="s">
        <v>3721</v>
      </c>
      <c r="AA684" t="s">
        <v>3722</v>
      </c>
      <c r="AB684" t="s">
        <v>3723</v>
      </c>
      <c r="AN684" t="s">
        <v>1873</v>
      </c>
      <c r="AO684" t="s">
        <v>1874</v>
      </c>
      <c r="AS684" t="s">
        <v>154</v>
      </c>
      <c r="AT684">
        <v>2015</v>
      </c>
      <c r="AU684">
        <v>206</v>
      </c>
      <c r="AV684">
        <v>1</v>
      </c>
      <c r="BA684">
        <v>191</v>
      </c>
      <c r="BB684">
        <v>202</v>
      </c>
      <c r="BD684" t="s">
        <v>3724</v>
      </c>
      <c r="BK684" t="s">
        <v>3725</v>
      </c>
      <c r="BW684" t="s">
        <v>13428</v>
      </c>
      <c r="BX684" t="s">
        <v>13985</v>
      </c>
      <c r="BY684" t="s">
        <v>13985</v>
      </c>
      <c r="BZ684" t="s">
        <v>13985</v>
      </c>
      <c r="CA684" t="s">
        <v>13985</v>
      </c>
      <c r="CB684" t="s">
        <v>13985</v>
      </c>
      <c r="CC684" t="s">
        <v>13985</v>
      </c>
      <c r="CD684" t="s">
        <v>13985</v>
      </c>
    </row>
    <row r="685" spans="1:82" hidden="1">
      <c r="A685" t="s">
        <v>13850</v>
      </c>
      <c r="B685" t="s">
        <v>67</v>
      </c>
      <c r="C685" t="s">
        <v>11947</v>
      </c>
      <c r="G685" t="s">
        <v>11947</v>
      </c>
      <c r="J685" t="s">
        <v>11948</v>
      </c>
      <c r="K685" t="s">
        <v>11949</v>
      </c>
      <c r="W685" t="s">
        <v>11950</v>
      </c>
      <c r="AN685" t="s">
        <v>11951</v>
      </c>
      <c r="AS685" t="s">
        <v>629</v>
      </c>
      <c r="AT685">
        <v>1996</v>
      </c>
      <c r="AU685">
        <v>28</v>
      </c>
      <c r="AV685">
        <v>2</v>
      </c>
      <c r="BA685">
        <v>190</v>
      </c>
      <c r="BB685">
        <v>195</v>
      </c>
      <c r="BD685" t="s">
        <v>11952</v>
      </c>
      <c r="BK685" t="s">
        <v>11953</v>
      </c>
      <c r="BW685" t="s">
        <v>13428</v>
      </c>
      <c r="BX685" t="s">
        <v>13985</v>
      </c>
      <c r="BY685" t="s">
        <v>13985</v>
      </c>
      <c r="BZ685" t="s">
        <v>13985</v>
      </c>
      <c r="CA685" t="s">
        <v>13985</v>
      </c>
      <c r="CB685" t="s">
        <v>13985</v>
      </c>
      <c r="CC685" t="s">
        <v>13985</v>
      </c>
      <c r="CD685" t="s">
        <v>13985</v>
      </c>
    </row>
    <row r="686" spans="1:82" hidden="1">
      <c r="A686" t="s">
        <v>13850</v>
      </c>
      <c r="B686" t="s">
        <v>67</v>
      </c>
      <c r="C686" t="s">
        <v>2922</v>
      </c>
      <c r="G686" t="s">
        <v>2923</v>
      </c>
      <c r="J686" t="s">
        <v>2924</v>
      </c>
      <c r="K686" t="s">
        <v>2925</v>
      </c>
      <c r="W686" t="s">
        <v>2926</v>
      </c>
      <c r="AA686" t="s">
        <v>2927</v>
      </c>
      <c r="AB686" t="s">
        <v>2928</v>
      </c>
      <c r="AN686" t="s">
        <v>2929</v>
      </c>
      <c r="AO686" t="s">
        <v>2930</v>
      </c>
      <c r="AS686" t="s">
        <v>2931</v>
      </c>
      <c r="AT686">
        <v>2016</v>
      </c>
      <c r="AU686">
        <v>9</v>
      </c>
      <c r="BC686">
        <v>58</v>
      </c>
      <c r="BD686" t="s">
        <v>2932</v>
      </c>
      <c r="BK686" t="s">
        <v>2933</v>
      </c>
      <c r="BL686">
        <v>27766601</v>
      </c>
      <c r="BW686" t="s">
        <v>13428</v>
      </c>
      <c r="BX686" t="s">
        <v>13985</v>
      </c>
      <c r="BY686" t="s">
        <v>13985</v>
      </c>
      <c r="BZ686" t="s">
        <v>13985</v>
      </c>
      <c r="CA686" t="s">
        <v>13985</v>
      </c>
      <c r="CB686" t="s">
        <v>13985</v>
      </c>
      <c r="CC686" t="s">
        <v>13985</v>
      </c>
      <c r="CD686" t="s">
        <v>13985</v>
      </c>
    </row>
    <row r="687" spans="1:82" hidden="1">
      <c r="A687" t="s">
        <v>13850</v>
      </c>
      <c r="B687" t="s">
        <v>67</v>
      </c>
      <c r="C687" t="s">
        <v>9146</v>
      </c>
      <c r="G687" t="s">
        <v>9146</v>
      </c>
      <c r="J687" t="s">
        <v>9147</v>
      </c>
      <c r="K687" t="s">
        <v>1871</v>
      </c>
      <c r="W687" t="s">
        <v>9148</v>
      </c>
      <c r="AA687" t="s">
        <v>9149</v>
      </c>
      <c r="AN687" t="s">
        <v>1873</v>
      </c>
      <c r="AS687" t="s">
        <v>730</v>
      </c>
      <c r="AT687">
        <v>2006</v>
      </c>
      <c r="AU687">
        <v>148</v>
      </c>
      <c r="AV687">
        <v>3</v>
      </c>
      <c r="BA687">
        <v>283</v>
      </c>
      <c r="BB687">
        <v>293</v>
      </c>
      <c r="BD687" t="s">
        <v>9150</v>
      </c>
      <c r="BK687" t="s">
        <v>9151</v>
      </c>
      <c r="BW687" t="s">
        <v>13428</v>
      </c>
      <c r="BX687" t="s">
        <v>13985</v>
      </c>
      <c r="BY687" t="s">
        <v>13985</v>
      </c>
      <c r="BZ687" t="s">
        <v>13985</v>
      </c>
      <c r="CA687" t="s">
        <v>13985</v>
      </c>
      <c r="CB687" t="s">
        <v>13985</v>
      </c>
      <c r="CC687" t="s">
        <v>13985</v>
      </c>
      <c r="CD687" t="s">
        <v>13985</v>
      </c>
    </row>
    <row r="688" spans="1:82" hidden="1">
      <c r="A688" t="s">
        <v>13850</v>
      </c>
      <c r="B688" t="s">
        <v>67</v>
      </c>
      <c r="C688" t="s">
        <v>7564</v>
      </c>
      <c r="G688" t="s">
        <v>7565</v>
      </c>
      <c r="J688" t="s">
        <v>7566</v>
      </c>
      <c r="K688" t="s">
        <v>6418</v>
      </c>
      <c r="W688" t="s">
        <v>7567</v>
      </c>
      <c r="AN688" t="s">
        <v>6420</v>
      </c>
      <c r="AS688" s="1">
        <v>42248</v>
      </c>
      <c r="AT688">
        <v>2009</v>
      </c>
      <c r="AU688">
        <v>8</v>
      </c>
      <c r="AV688">
        <v>18</v>
      </c>
      <c r="BA688">
        <v>4413</v>
      </c>
      <c r="BB688">
        <v>4417</v>
      </c>
      <c r="BK688" t="s">
        <v>7568</v>
      </c>
      <c r="BW688" t="s">
        <v>13428</v>
      </c>
      <c r="BX688" t="s">
        <v>13985</v>
      </c>
      <c r="BY688" t="s">
        <v>13985</v>
      </c>
      <c r="BZ688" t="s">
        <v>13985</v>
      </c>
      <c r="CA688" t="s">
        <v>13985</v>
      </c>
      <c r="CB688" t="s">
        <v>13985</v>
      </c>
      <c r="CC688" t="s">
        <v>13985</v>
      </c>
      <c r="CD688" t="s">
        <v>13985</v>
      </c>
    </row>
    <row r="689" spans="1:82" hidden="1">
      <c r="A689" t="s">
        <v>13850</v>
      </c>
      <c r="B689" t="s">
        <v>67</v>
      </c>
      <c r="C689" t="s">
        <v>3694</v>
      </c>
      <c r="G689" t="s">
        <v>3695</v>
      </c>
      <c r="J689" t="s">
        <v>3696</v>
      </c>
      <c r="K689" t="s">
        <v>1426</v>
      </c>
      <c r="W689" t="s">
        <v>3697</v>
      </c>
      <c r="AN689" t="s">
        <v>1428</v>
      </c>
      <c r="AO689" t="s">
        <v>1429</v>
      </c>
      <c r="AS689" t="s">
        <v>154</v>
      </c>
      <c r="AT689">
        <v>2015</v>
      </c>
      <c r="AU689">
        <v>208</v>
      </c>
      <c r="AV689">
        <v>3</v>
      </c>
      <c r="BA689">
        <v>936</v>
      </c>
      <c r="BB689">
        <v>948</v>
      </c>
      <c r="BD689" t="s">
        <v>3698</v>
      </c>
      <c r="BK689" t="s">
        <v>3699</v>
      </c>
      <c r="BL689">
        <v>26096631</v>
      </c>
      <c r="BW689" t="s">
        <v>13428</v>
      </c>
      <c r="BX689" t="s">
        <v>13985</v>
      </c>
      <c r="BY689" t="s">
        <v>13985</v>
      </c>
      <c r="BZ689" t="s">
        <v>13985</v>
      </c>
      <c r="CA689" t="s">
        <v>13985</v>
      </c>
      <c r="CB689" t="s">
        <v>13985</v>
      </c>
      <c r="CC689" t="s">
        <v>13985</v>
      </c>
      <c r="CD689" t="s">
        <v>13985</v>
      </c>
    </row>
    <row r="690" spans="1:82" hidden="1">
      <c r="A690" t="s">
        <v>13850</v>
      </c>
      <c r="B690" t="s">
        <v>67</v>
      </c>
      <c r="C690" t="s">
        <v>674</v>
      </c>
      <c r="G690" t="s">
        <v>675</v>
      </c>
      <c r="J690" t="s">
        <v>676</v>
      </c>
      <c r="K690" t="s">
        <v>677</v>
      </c>
      <c r="W690" t="s">
        <v>678</v>
      </c>
      <c r="AN690" t="s">
        <v>679</v>
      </c>
      <c r="AS690" t="s">
        <v>629</v>
      </c>
      <c r="AT690">
        <v>2019</v>
      </c>
      <c r="AU690">
        <v>9</v>
      </c>
      <c r="AV690">
        <v>5</v>
      </c>
      <c r="BA690">
        <v>1655</v>
      </c>
      <c r="BB690">
        <v>1662</v>
      </c>
      <c r="BD690" t="s">
        <v>680</v>
      </c>
      <c r="BK690" t="s">
        <v>681</v>
      </c>
      <c r="BL690">
        <v>30894452</v>
      </c>
      <c r="BW690" t="s">
        <v>13428</v>
      </c>
    </row>
    <row r="691" spans="1:82" hidden="1">
      <c r="A691" t="s">
        <v>13850</v>
      </c>
      <c r="B691" t="s">
        <v>1762</v>
      </c>
      <c r="C691" t="s">
        <v>3417</v>
      </c>
      <c r="E691" t="s">
        <v>3418</v>
      </c>
      <c r="G691" t="s">
        <v>3419</v>
      </c>
      <c r="J691" t="s">
        <v>3420</v>
      </c>
      <c r="K691" t="s">
        <v>3421</v>
      </c>
      <c r="L691" t="s">
        <v>3422</v>
      </c>
      <c r="P691" t="s">
        <v>3423</v>
      </c>
      <c r="Q691" t="s">
        <v>3424</v>
      </c>
      <c r="R691" t="s">
        <v>3425</v>
      </c>
      <c r="S691" t="s">
        <v>3426</v>
      </c>
      <c r="W691" t="s">
        <v>3427</v>
      </c>
      <c r="AN691" t="s">
        <v>3428</v>
      </c>
      <c r="AP691" t="s">
        <v>3429</v>
      </c>
      <c r="AT691">
        <v>2016</v>
      </c>
      <c r="AU691">
        <v>1143</v>
      </c>
      <c r="BA691">
        <v>7</v>
      </c>
      <c r="BB691">
        <v>14</v>
      </c>
      <c r="BD691" t="s">
        <v>3430</v>
      </c>
      <c r="BK691" t="s">
        <v>3431</v>
      </c>
      <c r="BW691" t="s">
        <v>13428</v>
      </c>
      <c r="BX691" t="s">
        <v>13985</v>
      </c>
      <c r="BY691" t="s">
        <v>13985</v>
      </c>
      <c r="BZ691" t="s">
        <v>13985</v>
      </c>
      <c r="CA691" t="s">
        <v>13985</v>
      </c>
      <c r="CB691" t="s">
        <v>13985</v>
      </c>
      <c r="CC691" t="s">
        <v>13985</v>
      </c>
      <c r="CD691" t="s">
        <v>13985</v>
      </c>
    </row>
    <row r="692" spans="1:82" hidden="1">
      <c r="A692" t="s">
        <v>13850</v>
      </c>
      <c r="B692" t="s">
        <v>67</v>
      </c>
      <c r="C692" t="s">
        <v>7162</v>
      </c>
      <c r="G692" t="s">
        <v>8447</v>
      </c>
      <c r="J692" t="s">
        <v>8448</v>
      </c>
      <c r="K692" t="s">
        <v>821</v>
      </c>
      <c r="P692" t="s">
        <v>8449</v>
      </c>
      <c r="Q692" t="s">
        <v>8450</v>
      </c>
      <c r="R692" t="s">
        <v>8451</v>
      </c>
      <c r="T692" t="s">
        <v>8452</v>
      </c>
      <c r="W692" t="s">
        <v>8453</v>
      </c>
      <c r="AN692" t="s">
        <v>824</v>
      </c>
      <c r="AO692" t="s">
        <v>825</v>
      </c>
      <c r="AS692" t="s">
        <v>1023</v>
      </c>
      <c r="AT692">
        <v>2008</v>
      </c>
      <c r="AU692">
        <v>17</v>
      </c>
      <c r="AV692">
        <v>1</v>
      </c>
      <c r="BA692">
        <v>157</v>
      </c>
      <c r="BB692">
        <v>166</v>
      </c>
      <c r="BD692" t="s">
        <v>8454</v>
      </c>
      <c r="BK692" t="s">
        <v>8455</v>
      </c>
      <c r="BL692">
        <v>17850269</v>
      </c>
      <c r="BW692" t="s">
        <v>13429</v>
      </c>
      <c r="BX692" t="s">
        <v>13985</v>
      </c>
      <c r="BY692" t="s">
        <v>13985</v>
      </c>
      <c r="BZ692" t="s">
        <v>13429</v>
      </c>
      <c r="CA692" t="s">
        <v>13985</v>
      </c>
      <c r="CB692" t="s">
        <v>13985</v>
      </c>
      <c r="CC692" t="s">
        <v>13985</v>
      </c>
      <c r="CD692" t="s">
        <v>13985</v>
      </c>
    </row>
    <row r="693" spans="1:82" hidden="1">
      <c r="A693" t="s">
        <v>13850</v>
      </c>
      <c r="B693" t="s">
        <v>67</v>
      </c>
      <c r="C693" t="s">
        <v>11536</v>
      </c>
      <c r="G693" t="s">
        <v>11536</v>
      </c>
      <c r="J693" t="s">
        <v>11537</v>
      </c>
      <c r="K693" t="s">
        <v>1871</v>
      </c>
      <c r="P693" t="s">
        <v>11538</v>
      </c>
      <c r="Q693" t="s">
        <v>11539</v>
      </c>
      <c r="R693" t="s">
        <v>11540</v>
      </c>
      <c r="W693" t="s">
        <v>11541</v>
      </c>
      <c r="AN693" t="s">
        <v>1873</v>
      </c>
      <c r="AT693">
        <v>1998</v>
      </c>
      <c r="AU693">
        <v>100</v>
      </c>
      <c r="AV693" s="2">
        <v>43525</v>
      </c>
      <c r="BA693">
        <v>359</v>
      </c>
      <c r="BB693">
        <v>369</v>
      </c>
      <c r="BD693" t="s">
        <v>11542</v>
      </c>
      <c r="BK693" t="s">
        <v>11543</v>
      </c>
      <c r="BW693" t="s">
        <v>13428</v>
      </c>
      <c r="BX693" t="s">
        <v>13985</v>
      </c>
      <c r="BY693" t="s">
        <v>13985</v>
      </c>
      <c r="BZ693" t="s">
        <v>13985</v>
      </c>
      <c r="CA693" t="s">
        <v>13985</v>
      </c>
      <c r="CB693" t="s">
        <v>13985</v>
      </c>
      <c r="CC693" t="s">
        <v>13985</v>
      </c>
      <c r="CD693" t="s">
        <v>13985</v>
      </c>
    </row>
    <row r="694" spans="1:82" hidden="1">
      <c r="A694" t="s">
        <v>13850</v>
      </c>
      <c r="B694" t="s">
        <v>67</v>
      </c>
      <c r="C694" t="s">
        <v>9365</v>
      </c>
      <c r="G694" t="s">
        <v>9365</v>
      </c>
      <c r="J694" t="s">
        <v>9366</v>
      </c>
      <c r="K694" t="s">
        <v>423</v>
      </c>
      <c r="W694" t="s">
        <v>9367</v>
      </c>
      <c r="AN694" t="s">
        <v>426</v>
      </c>
      <c r="AS694" t="s">
        <v>84</v>
      </c>
      <c r="AT694">
        <v>2005</v>
      </c>
      <c r="AU694">
        <v>59</v>
      </c>
      <c r="AV694">
        <v>12</v>
      </c>
      <c r="BA694">
        <v>2616</v>
      </c>
      <c r="BB694">
        <v>2625</v>
      </c>
      <c r="BK694" t="s">
        <v>9368</v>
      </c>
      <c r="BL694">
        <v>16526509</v>
      </c>
      <c r="BW694" t="s">
        <v>13424</v>
      </c>
      <c r="BX694" t="s">
        <v>13426</v>
      </c>
      <c r="BY694" t="s">
        <v>13985</v>
      </c>
      <c r="BZ694" t="s">
        <v>13427</v>
      </c>
      <c r="CA694">
        <v>1</v>
      </c>
      <c r="CB694" t="s">
        <v>13985</v>
      </c>
      <c r="CC694" t="s">
        <v>13985</v>
      </c>
      <c r="CD694" t="s">
        <v>13985</v>
      </c>
    </row>
    <row r="695" spans="1:82" hidden="1">
      <c r="A695" t="s">
        <v>13850</v>
      </c>
      <c r="B695" t="s">
        <v>67</v>
      </c>
      <c r="C695" t="s">
        <v>6637</v>
      </c>
      <c r="G695" t="s">
        <v>6638</v>
      </c>
      <c r="J695" t="s">
        <v>6639</v>
      </c>
      <c r="K695" t="s">
        <v>4545</v>
      </c>
      <c r="W695" t="s">
        <v>6640</v>
      </c>
      <c r="AA695" t="s">
        <v>6641</v>
      </c>
      <c r="AB695" t="s">
        <v>6642</v>
      </c>
      <c r="AN695" t="s">
        <v>4548</v>
      </c>
      <c r="AS695" t="s">
        <v>629</v>
      </c>
      <c r="AT695">
        <v>2011</v>
      </c>
      <c r="AU695">
        <v>104</v>
      </c>
      <c r="AV695">
        <v>3</v>
      </c>
      <c r="BA695">
        <v>567</v>
      </c>
      <c r="BB695">
        <v>575</v>
      </c>
      <c r="BD695" t="s">
        <v>6643</v>
      </c>
      <c r="BK695" t="s">
        <v>6644</v>
      </c>
      <c r="BW695" t="s">
        <v>13424</v>
      </c>
      <c r="BX695" t="s">
        <v>13426</v>
      </c>
      <c r="BY695" t="s">
        <v>13985</v>
      </c>
      <c r="BZ695" t="s">
        <v>13427</v>
      </c>
      <c r="CA695">
        <v>2</v>
      </c>
      <c r="CB695" t="s">
        <v>13985</v>
      </c>
      <c r="CC695" t="s">
        <v>13985</v>
      </c>
      <c r="CD695" t="s">
        <v>13985</v>
      </c>
    </row>
    <row r="696" spans="1:82" hidden="1">
      <c r="A696" t="s">
        <v>13850</v>
      </c>
      <c r="B696" t="s">
        <v>67</v>
      </c>
      <c r="C696" t="s">
        <v>8180</v>
      </c>
      <c r="G696" t="s">
        <v>8181</v>
      </c>
      <c r="J696" t="s">
        <v>8182</v>
      </c>
      <c r="K696" t="s">
        <v>8183</v>
      </c>
      <c r="W696" t="s">
        <v>8184</v>
      </c>
      <c r="AB696" t="s">
        <v>8185</v>
      </c>
      <c r="AN696" t="s">
        <v>8186</v>
      </c>
      <c r="AS696" t="s">
        <v>472</v>
      </c>
      <c r="AT696">
        <v>2008</v>
      </c>
      <c r="AU696">
        <v>10</v>
      </c>
      <c r="AV696">
        <v>5</v>
      </c>
      <c r="BA696">
        <v>747</v>
      </c>
      <c r="BB696">
        <v>762</v>
      </c>
      <c r="BK696" t="s">
        <v>8187</v>
      </c>
      <c r="BW696" t="s">
        <v>13424</v>
      </c>
      <c r="BX696" t="s">
        <v>13426</v>
      </c>
      <c r="BY696" t="s">
        <v>13985</v>
      </c>
      <c r="BZ696" t="s">
        <v>13427</v>
      </c>
      <c r="CA696">
        <v>3</v>
      </c>
      <c r="CB696">
        <v>0</v>
      </c>
      <c r="CC696" t="s">
        <v>13985</v>
      </c>
      <c r="CD696" t="s">
        <v>13985</v>
      </c>
    </row>
    <row r="697" spans="1:82" hidden="1">
      <c r="A697" t="s">
        <v>13850</v>
      </c>
      <c r="B697" t="s">
        <v>67</v>
      </c>
      <c r="C697" t="s">
        <v>10948</v>
      </c>
      <c r="G697" t="s">
        <v>10948</v>
      </c>
      <c r="J697" t="s">
        <v>10949</v>
      </c>
      <c r="K697" t="s">
        <v>1871</v>
      </c>
      <c r="W697" t="s">
        <v>10950</v>
      </c>
      <c r="AN697" t="s">
        <v>1873</v>
      </c>
      <c r="AO697" t="s">
        <v>1874</v>
      </c>
      <c r="AT697">
        <v>2000</v>
      </c>
      <c r="AU697">
        <v>112</v>
      </c>
      <c r="AV697">
        <v>1</v>
      </c>
      <c r="BA697">
        <v>33</v>
      </c>
      <c r="BB697">
        <v>44</v>
      </c>
      <c r="BK697" t="s">
        <v>10951</v>
      </c>
      <c r="BW697" t="s">
        <v>13428</v>
      </c>
      <c r="BX697" t="s">
        <v>13985</v>
      </c>
      <c r="BY697" t="s">
        <v>13985</v>
      </c>
      <c r="BZ697" t="s">
        <v>13985</v>
      </c>
      <c r="CA697" t="s">
        <v>13985</v>
      </c>
      <c r="CB697" t="s">
        <v>13985</v>
      </c>
      <c r="CC697" t="s">
        <v>13985</v>
      </c>
      <c r="CD697" t="s">
        <v>13985</v>
      </c>
    </row>
    <row r="698" spans="1:82" hidden="1">
      <c r="A698" t="s">
        <v>13850</v>
      </c>
      <c r="B698" t="s">
        <v>67</v>
      </c>
      <c r="C698" t="s">
        <v>5426</v>
      </c>
      <c r="G698" t="s">
        <v>5427</v>
      </c>
      <c r="J698" t="s">
        <v>5428</v>
      </c>
      <c r="K698" t="s">
        <v>784</v>
      </c>
      <c r="W698" t="s">
        <v>5429</v>
      </c>
      <c r="AB698" t="s">
        <v>2077</v>
      </c>
      <c r="AN698" t="s">
        <v>788</v>
      </c>
      <c r="AS698" s="1">
        <v>45809</v>
      </c>
      <c r="AT698">
        <v>2013</v>
      </c>
      <c r="AU698">
        <v>13</v>
      </c>
      <c r="BC698">
        <v>91</v>
      </c>
      <c r="BD698" t="s">
        <v>5430</v>
      </c>
      <c r="BK698" t="s">
        <v>5431</v>
      </c>
      <c r="BL698">
        <v>23799885</v>
      </c>
      <c r="BW698" t="s">
        <v>13428</v>
      </c>
      <c r="BX698" t="s">
        <v>13985</v>
      </c>
      <c r="BY698" t="s">
        <v>13985</v>
      </c>
      <c r="BZ698" t="s">
        <v>13985</v>
      </c>
      <c r="CA698" t="s">
        <v>13985</v>
      </c>
      <c r="CB698" t="s">
        <v>13985</v>
      </c>
      <c r="CC698" t="s">
        <v>13985</v>
      </c>
      <c r="CD698" t="s">
        <v>13985</v>
      </c>
    </row>
    <row r="699" spans="1:82" hidden="1">
      <c r="A699" t="s">
        <v>13850</v>
      </c>
      <c r="B699" t="s">
        <v>67</v>
      </c>
      <c r="C699" t="s">
        <v>10997</v>
      </c>
      <c r="G699" t="s">
        <v>10997</v>
      </c>
      <c r="J699" t="s">
        <v>10998</v>
      </c>
      <c r="K699" t="s">
        <v>7817</v>
      </c>
      <c r="W699" t="s">
        <v>10999</v>
      </c>
      <c r="AB699" t="s">
        <v>11000</v>
      </c>
      <c r="AN699" t="s">
        <v>7819</v>
      </c>
      <c r="AO699" t="s">
        <v>7820</v>
      </c>
      <c r="AS699" t="s">
        <v>154</v>
      </c>
      <c r="AT699">
        <v>1999</v>
      </c>
      <c r="AU699">
        <v>80</v>
      </c>
      <c r="AV699">
        <v>4</v>
      </c>
      <c r="BA699">
        <v>1232</v>
      </c>
      <c r="BB699">
        <v>1242</v>
      </c>
      <c r="BD699" t="s">
        <v>11001</v>
      </c>
      <c r="BK699" t="s">
        <v>11002</v>
      </c>
      <c r="BW699" t="s">
        <v>13424</v>
      </c>
      <c r="BX699" t="s">
        <v>13425</v>
      </c>
      <c r="BY699" t="s">
        <v>13985</v>
      </c>
      <c r="BZ699" t="s">
        <v>13985</v>
      </c>
      <c r="CA699" t="s">
        <v>13985</v>
      </c>
      <c r="CB699" t="s">
        <v>13985</v>
      </c>
      <c r="CC699" t="s">
        <v>13985</v>
      </c>
      <c r="CD699" t="s">
        <v>13985</v>
      </c>
    </row>
    <row r="700" spans="1:82" hidden="1">
      <c r="A700" t="s">
        <v>13850</v>
      </c>
      <c r="B700" t="s">
        <v>67</v>
      </c>
      <c r="C700" t="s">
        <v>3936</v>
      </c>
      <c r="G700" t="s">
        <v>3937</v>
      </c>
      <c r="J700" t="s">
        <v>3938</v>
      </c>
      <c r="K700" t="s">
        <v>207</v>
      </c>
      <c r="W700" t="s">
        <v>3939</v>
      </c>
      <c r="AA700" t="s">
        <v>3940</v>
      </c>
      <c r="AB700" t="s">
        <v>3941</v>
      </c>
      <c r="AN700" t="s">
        <v>209</v>
      </c>
      <c r="AS700" s="1">
        <v>11110</v>
      </c>
      <c r="AT700">
        <v>2015</v>
      </c>
      <c r="AU700">
        <v>6</v>
      </c>
      <c r="BC700">
        <v>465</v>
      </c>
      <c r="BD700" t="s">
        <v>3942</v>
      </c>
      <c r="BK700" t="s">
        <v>3943</v>
      </c>
      <c r="BL700">
        <v>26175739</v>
      </c>
      <c r="BW700" t="s">
        <v>13428</v>
      </c>
      <c r="BX700" t="s">
        <v>13985</v>
      </c>
      <c r="BY700" t="s">
        <v>13985</v>
      </c>
      <c r="BZ700" t="s">
        <v>13985</v>
      </c>
      <c r="CA700" t="s">
        <v>13985</v>
      </c>
      <c r="CB700" t="s">
        <v>13985</v>
      </c>
      <c r="CC700" t="s">
        <v>13985</v>
      </c>
      <c r="CD700" t="s">
        <v>13985</v>
      </c>
    </row>
    <row r="701" spans="1:82" hidden="1">
      <c r="A701" t="s">
        <v>13850</v>
      </c>
      <c r="B701" t="s">
        <v>67</v>
      </c>
      <c r="C701" t="s">
        <v>2320</v>
      </c>
      <c r="G701" t="s">
        <v>2321</v>
      </c>
      <c r="J701" t="s">
        <v>2322</v>
      </c>
      <c r="K701" t="s">
        <v>996</v>
      </c>
      <c r="W701" t="s">
        <v>2323</v>
      </c>
      <c r="AN701" t="s">
        <v>998</v>
      </c>
      <c r="AO701" t="s">
        <v>999</v>
      </c>
      <c r="AS701" t="s">
        <v>521</v>
      </c>
      <c r="AT701">
        <v>2017</v>
      </c>
      <c r="AU701">
        <v>67</v>
      </c>
      <c r="AV701">
        <v>3</v>
      </c>
      <c r="BA701">
        <v>221</v>
      </c>
      <c r="BB701">
        <v>232</v>
      </c>
      <c r="BD701" t="s">
        <v>2324</v>
      </c>
      <c r="BK701" t="s">
        <v>2325</v>
      </c>
      <c r="BL701">
        <v>28744175</v>
      </c>
      <c r="BW701" t="s">
        <v>13428</v>
      </c>
      <c r="BX701" t="s">
        <v>13985</v>
      </c>
      <c r="BY701" t="s">
        <v>13985</v>
      </c>
      <c r="BZ701" t="s">
        <v>13985</v>
      </c>
      <c r="CA701" t="s">
        <v>13985</v>
      </c>
      <c r="CB701" t="s">
        <v>13985</v>
      </c>
      <c r="CC701" t="s">
        <v>13985</v>
      </c>
      <c r="CD701" t="s">
        <v>13985</v>
      </c>
    </row>
    <row r="702" spans="1:82" hidden="1">
      <c r="A702" t="s">
        <v>13850</v>
      </c>
      <c r="B702" t="s">
        <v>67</v>
      </c>
      <c r="C702" t="s">
        <v>1354</v>
      </c>
      <c r="G702" t="s">
        <v>1355</v>
      </c>
      <c r="J702" t="s">
        <v>1356</v>
      </c>
      <c r="K702" t="s">
        <v>821</v>
      </c>
      <c r="W702" t="s">
        <v>1357</v>
      </c>
      <c r="AA702" t="s">
        <v>1059</v>
      </c>
      <c r="AB702" t="s">
        <v>1358</v>
      </c>
      <c r="AN702" t="s">
        <v>824</v>
      </c>
      <c r="AO702" t="s">
        <v>825</v>
      </c>
      <c r="AS702" t="s">
        <v>297</v>
      </c>
      <c r="AT702">
        <v>2018</v>
      </c>
      <c r="AU702">
        <v>27</v>
      </c>
      <c r="AV702">
        <v>18</v>
      </c>
      <c r="BA702">
        <v>3613</v>
      </c>
      <c r="BB702">
        <v>3626</v>
      </c>
      <c r="BD702" t="s">
        <v>1359</v>
      </c>
      <c r="BK702" t="s">
        <v>1360</v>
      </c>
      <c r="BL702">
        <v>30105798</v>
      </c>
      <c r="BW702" t="s">
        <v>13424</v>
      </c>
      <c r="BX702" t="s">
        <v>13426</v>
      </c>
      <c r="BY702" t="s">
        <v>13985</v>
      </c>
      <c r="BZ702" t="s">
        <v>13427</v>
      </c>
      <c r="CA702" t="s">
        <v>13985</v>
      </c>
      <c r="CB702">
        <v>0</v>
      </c>
      <c r="CC702" t="s">
        <v>13985</v>
      </c>
      <c r="CD702" t="s">
        <v>13985</v>
      </c>
    </row>
    <row r="703" spans="1:82" hidden="1">
      <c r="A703" t="s">
        <v>13850</v>
      </c>
      <c r="B703" t="s">
        <v>67</v>
      </c>
      <c r="C703" t="s">
        <v>13310</v>
      </c>
      <c r="G703" t="s">
        <v>13310</v>
      </c>
      <c r="J703" t="s">
        <v>13311</v>
      </c>
      <c r="K703" t="s">
        <v>13312</v>
      </c>
      <c r="AN703" t="s">
        <v>13313</v>
      </c>
      <c r="AT703">
        <v>1984</v>
      </c>
      <c r="AU703">
        <v>104</v>
      </c>
      <c r="BA703">
        <v>97</v>
      </c>
      <c r="BB703">
        <v>109</v>
      </c>
      <c r="BK703" t="s">
        <v>13314</v>
      </c>
      <c r="BW703" t="s">
        <v>13424</v>
      </c>
      <c r="BX703" t="s">
        <v>13426</v>
      </c>
      <c r="BY703" t="s">
        <v>13985</v>
      </c>
      <c r="BZ703" t="s">
        <v>13427</v>
      </c>
      <c r="CA703" t="s">
        <v>13985</v>
      </c>
      <c r="CB703">
        <v>0</v>
      </c>
      <c r="CC703" t="s">
        <v>13985</v>
      </c>
      <c r="CD703" t="s">
        <v>13985</v>
      </c>
    </row>
    <row r="704" spans="1:82" hidden="1">
      <c r="A704" t="s">
        <v>13850</v>
      </c>
      <c r="B704" t="s">
        <v>67</v>
      </c>
      <c r="C704" t="s">
        <v>13315</v>
      </c>
      <c r="G704" t="s">
        <v>13315</v>
      </c>
      <c r="J704" t="s">
        <v>13316</v>
      </c>
      <c r="K704" t="s">
        <v>13312</v>
      </c>
      <c r="AN704" t="s">
        <v>13313</v>
      </c>
      <c r="AT704">
        <v>1984</v>
      </c>
      <c r="AU704">
        <v>104</v>
      </c>
      <c r="BA704">
        <v>109</v>
      </c>
      <c r="BB704">
        <v>114</v>
      </c>
      <c r="BK704" t="s">
        <v>13317</v>
      </c>
      <c r="BW704" t="s">
        <v>13424</v>
      </c>
      <c r="BX704" t="s">
        <v>13426</v>
      </c>
      <c r="BY704" t="s">
        <v>13985</v>
      </c>
      <c r="BZ704" t="s">
        <v>13427</v>
      </c>
      <c r="CA704" t="s">
        <v>13985</v>
      </c>
      <c r="CB704">
        <v>0</v>
      </c>
      <c r="CC704" t="s">
        <v>13985</v>
      </c>
      <c r="CD704" t="s">
        <v>13985</v>
      </c>
    </row>
    <row r="705" spans="1:82" hidden="1">
      <c r="A705" t="s">
        <v>13850</v>
      </c>
      <c r="B705" t="s">
        <v>67</v>
      </c>
      <c r="C705" t="s">
        <v>12675</v>
      </c>
      <c r="G705" t="s">
        <v>12675</v>
      </c>
      <c r="J705" t="s">
        <v>12676</v>
      </c>
      <c r="K705" t="s">
        <v>12493</v>
      </c>
      <c r="W705" t="s">
        <v>12677</v>
      </c>
      <c r="AN705" t="s">
        <v>12495</v>
      </c>
      <c r="AS705" t="s">
        <v>297</v>
      </c>
      <c r="AT705">
        <v>1993</v>
      </c>
      <c r="AU705">
        <v>16</v>
      </c>
      <c r="AV705">
        <v>3</v>
      </c>
      <c r="BA705">
        <v>713</v>
      </c>
      <c r="BB705">
        <v>748</v>
      </c>
      <c r="BK705" t="s">
        <v>12678</v>
      </c>
      <c r="BW705" t="s">
        <v>13428</v>
      </c>
      <c r="BX705" t="s">
        <v>13985</v>
      </c>
      <c r="BY705" t="s">
        <v>13985</v>
      </c>
      <c r="BZ705" t="s">
        <v>13985</v>
      </c>
      <c r="CA705" t="s">
        <v>13985</v>
      </c>
      <c r="CB705" t="s">
        <v>13985</v>
      </c>
      <c r="CC705" t="s">
        <v>13985</v>
      </c>
      <c r="CD705" t="s">
        <v>13985</v>
      </c>
    </row>
    <row r="706" spans="1:82" hidden="1">
      <c r="A706" t="s">
        <v>13850</v>
      </c>
      <c r="B706" t="s">
        <v>67</v>
      </c>
      <c r="C706" t="s">
        <v>12491</v>
      </c>
      <c r="G706" t="s">
        <v>12491</v>
      </c>
      <c r="J706" t="s">
        <v>12492</v>
      </c>
      <c r="K706" t="s">
        <v>12493</v>
      </c>
      <c r="W706" t="s">
        <v>12494</v>
      </c>
      <c r="AN706" t="s">
        <v>12495</v>
      </c>
      <c r="AS706" t="s">
        <v>521</v>
      </c>
      <c r="AT706">
        <v>1994</v>
      </c>
      <c r="AU706">
        <v>17</v>
      </c>
      <c r="AV706">
        <v>2</v>
      </c>
      <c r="BA706">
        <v>187</v>
      </c>
      <c r="BB706">
        <v>195</v>
      </c>
      <c r="BK706" t="s">
        <v>12496</v>
      </c>
      <c r="BW706" t="s">
        <v>13428</v>
      </c>
      <c r="BX706" t="s">
        <v>13985</v>
      </c>
      <c r="BY706" t="s">
        <v>13985</v>
      </c>
      <c r="BZ706" t="s">
        <v>13985</v>
      </c>
      <c r="CA706" t="s">
        <v>13985</v>
      </c>
      <c r="CB706" t="s">
        <v>13985</v>
      </c>
      <c r="CC706" t="s">
        <v>13985</v>
      </c>
      <c r="CD706" t="s">
        <v>13985</v>
      </c>
    </row>
    <row r="707" spans="1:82" hidden="1">
      <c r="A707" t="s">
        <v>13850</v>
      </c>
      <c r="B707" t="s">
        <v>67</v>
      </c>
      <c r="C707" t="s">
        <v>12815</v>
      </c>
      <c r="G707" t="s">
        <v>12815</v>
      </c>
      <c r="J707" t="s">
        <v>12816</v>
      </c>
      <c r="K707" t="s">
        <v>1871</v>
      </c>
      <c r="W707" t="s">
        <v>12817</v>
      </c>
      <c r="AN707" t="s">
        <v>1873</v>
      </c>
      <c r="AT707">
        <v>1993</v>
      </c>
      <c r="AU707">
        <v>65</v>
      </c>
      <c r="AV707">
        <v>1</v>
      </c>
      <c r="BA707">
        <v>53</v>
      </c>
      <c r="BB707">
        <v>60</v>
      </c>
      <c r="BD707" t="s">
        <v>12818</v>
      </c>
      <c r="BK707" t="s">
        <v>12819</v>
      </c>
      <c r="BW707" t="s">
        <v>13428</v>
      </c>
      <c r="BX707" t="s">
        <v>13985</v>
      </c>
      <c r="BY707" t="s">
        <v>13985</v>
      </c>
      <c r="BZ707" t="s">
        <v>13985</v>
      </c>
      <c r="CA707" t="s">
        <v>13985</v>
      </c>
      <c r="CB707" t="s">
        <v>13985</v>
      </c>
      <c r="CC707" t="s">
        <v>13985</v>
      </c>
      <c r="CD707" t="s">
        <v>13985</v>
      </c>
    </row>
    <row r="708" spans="1:82" hidden="1">
      <c r="A708" t="s">
        <v>13850</v>
      </c>
      <c r="B708" t="s">
        <v>67</v>
      </c>
      <c r="C708" t="s">
        <v>13053</v>
      </c>
      <c r="G708" t="s">
        <v>13053</v>
      </c>
      <c r="J708" t="s">
        <v>13073</v>
      </c>
      <c r="K708" t="s">
        <v>423</v>
      </c>
      <c r="W708" t="s">
        <v>13074</v>
      </c>
      <c r="AN708" t="s">
        <v>426</v>
      </c>
      <c r="AS708" t="s">
        <v>297</v>
      </c>
      <c r="AT708">
        <v>1991</v>
      </c>
      <c r="AU708">
        <v>45</v>
      </c>
      <c r="AV708">
        <v>6</v>
      </c>
      <c r="BA708">
        <v>1502</v>
      </c>
      <c r="BB708">
        <v>1510</v>
      </c>
      <c r="BD708" t="s">
        <v>13075</v>
      </c>
      <c r="BK708" t="s">
        <v>13076</v>
      </c>
      <c r="BL708">
        <v>28563818</v>
      </c>
      <c r="BW708" t="s">
        <v>13424</v>
      </c>
      <c r="BX708" t="s">
        <v>13426</v>
      </c>
      <c r="BY708" t="s">
        <v>13985</v>
      </c>
      <c r="BZ708" t="s">
        <v>13427</v>
      </c>
      <c r="CA708">
        <v>2</v>
      </c>
      <c r="CB708" t="s">
        <v>13985</v>
      </c>
      <c r="CC708" t="s">
        <v>13985</v>
      </c>
      <c r="CD708" t="s">
        <v>13985</v>
      </c>
    </row>
    <row r="709" spans="1:82" hidden="1">
      <c r="A709" t="s">
        <v>13850</v>
      </c>
      <c r="B709" t="s">
        <v>67</v>
      </c>
      <c r="C709" t="s">
        <v>12626</v>
      </c>
      <c r="G709" t="s">
        <v>12626</v>
      </c>
      <c r="J709" t="s">
        <v>12627</v>
      </c>
      <c r="K709" t="s">
        <v>5513</v>
      </c>
      <c r="W709" t="s">
        <v>12628</v>
      </c>
      <c r="AN709" t="s">
        <v>5516</v>
      </c>
      <c r="AS709" t="s">
        <v>84</v>
      </c>
      <c r="AT709">
        <v>1993</v>
      </c>
      <c r="AU709">
        <v>10</v>
      </c>
      <c r="AV709">
        <v>6</v>
      </c>
      <c r="BA709">
        <v>935</v>
      </c>
      <c r="BB709">
        <v>944</v>
      </c>
      <c r="BK709" t="s">
        <v>12629</v>
      </c>
      <c r="BW709" t="s">
        <v>13424</v>
      </c>
      <c r="BX709" t="s">
        <v>13426</v>
      </c>
      <c r="BY709" t="s">
        <v>13985</v>
      </c>
      <c r="BZ709" t="s">
        <v>13427</v>
      </c>
      <c r="CA709">
        <v>1</v>
      </c>
      <c r="CB709" t="s">
        <v>13985</v>
      </c>
      <c r="CC709" t="s">
        <v>13985</v>
      </c>
      <c r="CD709" t="s">
        <v>13985</v>
      </c>
    </row>
    <row r="710" spans="1:82" hidden="1">
      <c r="A710" t="s">
        <v>13850</v>
      </c>
      <c r="B710" t="s">
        <v>67</v>
      </c>
      <c r="C710" t="s">
        <v>4327</v>
      </c>
      <c r="G710" t="s">
        <v>4328</v>
      </c>
      <c r="J710" t="s">
        <v>4329</v>
      </c>
      <c r="K710" t="s">
        <v>4330</v>
      </c>
      <c r="W710" t="s">
        <v>4331</v>
      </c>
      <c r="AA710" t="s">
        <v>4332</v>
      </c>
      <c r="AN710" t="s">
        <v>4333</v>
      </c>
      <c r="AO710" t="s">
        <v>4334</v>
      </c>
      <c r="AS710" t="s">
        <v>884</v>
      </c>
      <c r="AT710">
        <v>2015</v>
      </c>
      <c r="AU710">
        <v>42</v>
      </c>
      <c r="AV710">
        <v>2</v>
      </c>
      <c r="BA710">
        <v>535</v>
      </c>
      <c r="BB710">
        <v>552</v>
      </c>
      <c r="BD710" t="s">
        <v>4335</v>
      </c>
      <c r="BK710" t="s">
        <v>4336</v>
      </c>
      <c r="BL710">
        <v>25344821</v>
      </c>
      <c r="BW710" t="s">
        <v>13428</v>
      </c>
      <c r="BX710" t="s">
        <v>13985</v>
      </c>
      <c r="BY710" t="s">
        <v>13985</v>
      </c>
      <c r="BZ710" t="s">
        <v>13985</v>
      </c>
      <c r="CA710" t="s">
        <v>13985</v>
      </c>
      <c r="CB710" t="s">
        <v>13985</v>
      </c>
      <c r="CC710" t="s">
        <v>13985</v>
      </c>
      <c r="CD710" t="s">
        <v>13985</v>
      </c>
    </row>
    <row r="711" spans="1:82" hidden="1">
      <c r="A711" t="s">
        <v>13850</v>
      </c>
      <c r="B711" t="s">
        <v>67</v>
      </c>
      <c r="C711" t="s">
        <v>6100</v>
      </c>
      <c r="G711" t="s">
        <v>6101</v>
      </c>
      <c r="J711" t="s">
        <v>6102</v>
      </c>
      <c r="K711" t="s">
        <v>4744</v>
      </c>
      <c r="W711" t="s">
        <v>6103</v>
      </c>
      <c r="AA711" t="s">
        <v>6104</v>
      </c>
      <c r="AB711" t="s">
        <v>6105</v>
      </c>
      <c r="AN711" t="s">
        <v>4748</v>
      </c>
      <c r="AS711" t="s">
        <v>730</v>
      </c>
      <c r="AT711">
        <v>2012</v>
      </c>
      <c r="AU711">
        <v>185</v>
      </c>
      <c r="BA711">
        <v>143</v>
      </c>
      <c r="BB711">
        <v>155</v>
      </c>
      <c r="BD711" t="s">
        <v>6106</v>
      </c>
      <c r="BK711" t="s">
        <v>6107</v>
      </c>
      <c r="BL711">
        <v>22325875</v>
      </c>
      <c r="BW711" t="s">
        <v>13428</v>
      </c>
      <c r="BX711" t="s">
        <v>13985</v>
      </c>
      <c r="BY711" t="s">
        <v>13985</v>
      </c>
      <c r="BZ711" t="s">
        <v>13985</v>
      </c>
      <c r="CA711" t="s">
        <v>13985</v>
      </c>
      <c r="CB711" t="s">
        <v>13985</v>
      </c>
      <c r="CC711" t="s">
        <v>13985</v>
      </c>
      <c r="CD711" t="s">
        <v>13985</v>
      </c>
    </row>
    <row r="712" spans="1:82" hidden="1">
      <c r="A712" t="s">
        <v>13850</v>
      </c>
      <c r="B712" t="s">
        <v>67</v>
      </c>
      <c r="C712" t="s">
        <v>2694</v>
      </c>
      <c r="G712" t="s">
        <v>2695</v>
      </c>
      <c r="J712" t="s">
        <v>2696</v>
      </c>
      <c r="K712" t="s">
        <v>1426</v>
      </c>
      <c r="W712" t="s">
        <v>2697</v>
      </c>
      <c r="AB712" t="s">
        <v>2698</v>
      </c>
      <c r="AN712" t="s">
        <v>1428</v>
      </c>
      <c r="AO712" t="s">
        <v>1429</v>
      </c>
      <c r="AS712" t="s">
        <v>1023</v>
      </c>
      <c r="AT712">
        <v>2017</v>
      </c>
      <c r="AU712">
        <v>213</v>
      </c>
      <c r="AV712">
        <v>1</v>
      </c>
      <c r="BA712">
        <v>154</v>
      </c>
      <c r="BB712">
        <v>169</v>
      </c>
      <c r="BD712" t="s">
        <v>2699</v>
      </c>
      <c r="BK712" t="s">
        <v>2700</v>
      </c>
      <c r="BL712">
        <v>27443672</v>
      </c>
      <c r="BW712" t="s">
        <v>13428</v>
      </c>
      <c r="BX712" t="s">
        <v>13985</v>
      </c>
      <c r="BY712" t="s">
        <v>13985</v>
      </c>
      <c r="BZ712" t="s">
        <v>13985</v>
      </c>
      <c r="CA712" t="s">
        <v>13985</v>
      </c>
      <c r="CB712" t="s">
        <v>13985</v>
      </c>
      <c r="CC712" t="s">
        <v>13985</v>
      </c>
      <c r="CD712" t="s">
        <v>13985</v>
      </c>
    </row>
    <row r="713" spans="1:82" hidden="1">
      <c r="A713" t="s">
        <v>13850</v>
      </c>
      <c r="B713" t="s">
        <v>67</v>
      </c>
      <c r="C713" t="s">
        <v>2044</v>
      </c>
      <c r="G713" t="s">
        <v>2045</v>
      </c>
      <c r="J713" t="s">
        <v>2046</v>
      </c>
      <c r="K713" t="s">
        <v>2047</v>
      </c>
      <c r="W713" t="s">
        <v>2048</v>
      </c>
      <c r="AN713" t="s">
        <v>2049</v>
      </c>
      <c r="AS713" s="1">
        <v>38961</v>
      </c>
      <c r="AT713">
        <v>2017</v>
      </c>
      <c r="AU713">
        <v>18</v>
      </c>
      <c r="BC713">
        <v>702</v>
      </c>
      <c r="BD713" t="s">
        <v>2050</v>
      </c>
      <c r="BK713" t="s">
        <v>2051</v>
      </c>
      <c r="BL713">
        <v>28877662</v>
      </c>
      <c r="BW713" t="s">
        <v>13428</v>
      </c>
      <c r="BX713" t="s">
        <v>13985</v>
      </c>
      <c r="BY713" t="s">
        <v>13985</v>
      </c>
      <c r="BZ713" t="s">
        <v>13985</v>
      </c>
      <c r="CA713" t="s">
        <v>13985</v>
      </c>
      <c r="CB713" t="s">
        <v>13985</v>
      </c>
      <c r="CC713" t="s">
        <v>13985</v>
      </c>
      <c r="CD713" t="s">
        <v>13985</v>
      </c>
    </row>
    <row r="714" spans="1:82" hidden="1">
      <c r="A714" t="s">
        <v>13850</v>
      </c>
      <c r="B714" t="s">
        <v>67</v>
      </c>
      <c r="C714" t="s">
        <v>3993</v>
      </c>
      <c r="G714" t="s">
        <v>3994</v>
      </c>
      <c r="J714" t="s">
        <v>3995</v>
      </c>
      <c r="K714" t="s">
        <v>207</v>
      </c>
      <c r="W714" t="s">
        <v>3996</v>
      </c>
      <c r="AN714" t="s">
        <v>209</v>
      </c>
      <c r="AS714" t="s">
        <v>3997</v>
      </c>
      <c r="AT714">
        <v>2015</v>
      </c>
      <c r="AU714">
        <v>6</v>
      </c>
      <c r="BC714">
        <v>372</v>
      </c>
      <c r="BD714" t="s">
        <v>3998</v>
      </c>
      <c r="BK714" t="s">
        <v>3999</v>
      </c>
      <c r="BL714">
        <v>26074936</v>
      </c>
      <c r="BW714" t="s">
        <v>13428</v>
      </c>
      <c r="BX714" t="s">
        <v>13985</v>
      </c>
      <c r="BY714" t="s">
        <v>13985</v>
      </c>
      <c r="BZ714" t="s">
        <v>13985</v>
      </c>
      <c r="CA714" t="s">
        <v>13985</v>
      </c>
      <c r="CB714" t="s">
        <v>13985</v>
      </c>
      <c r="CC714" t="s">
        <v>13985</v>
      </c>
      <c r="CD714" t="s">
        <v>13985</v>
      </c>
    </row>
    <row r="715" spans="1:82" hidden="1">
      <c r="A715" t="s">
        <v>13850</v>
      </c>
      <c r="B715" t="s">
        <v>67</v>
      </c>
      <c r="C715" t="s">
        <v>4953</v>
      </c>
      <c r="G715" t="s">
        <v>4954</v>
      </c>
      <c r="J715" t="s">
        <v>4955</v>
      </c>
      <c r="K715" t="s">
        <v>821</v>
      </c>
      <c r="W715" t="s">
        <v>4956</v>
      </c>
      <c r="AA715" t="s">
        <v>4957</v>
      </c>
      <c r="AB715" t="s">
        <v>4958</v>
      </c>
      <c r="AN715" t="s">
        <v>824</v>
      </c>
      <c r="AO715" t="s">
        <v>825</v>
      </c>
      <c r="AS715" t="s">
        <v>629</v>
      </c>
      <c r="AT715">
        <v>2014</v>
      </c>
      <c r="AU715">
        <v>23</v>
      </c>
      <c r="AV715">
        <v>10</v>
      </c>
      <c r="BA715">
        <v>2514</v>
      </c>
      <c r="BB715">
        <v>2528</v>
      </c>
      <c r="BD715" t="s">
        <v>4959</v>
      </c>
      <c r="BK715" t="s">
        <v>4960</v>
      </c>
      <c r="BL715">
        <v>24750353</v>
      </c>
      <c r="BW715" t="s">
        <v>13424</v>
      </c>
      <c r="BX715" t="s">
        <v>13425</v>
      </c>
      <c r="BY715" t="s">
        <v>13985</v>
      </c>
      <c r="BZ715" t="s">
        <v>13985</v>
      </c>
      <c r="CA715" t="s">
        <v>13985</v>
      </c>
      <c r="CB715" t="s">
        <v>13985</v>
      </c>
      <c r="CC715" t="s">
        <v>13985</v>
      </c>
      <c r="CD715" t="s">
        <v>13985</v>
      </c>
    </row>
    <row r="716" spans="1:82" hidden="1">
      <c r="A716" t="s">
        <v>13850</v>
      </c>
      <c r="B716" t="s">
        <v>67</v>
      </c>
      <c r="C716" t="s">
        <v>2366</v>
      </c>
      <c r="G716" t="s">
        <v>2367</v>
      </c>
      <c r="J716" t="s">
        <v>2368</v>
      </c>
      <c r="K716" t="s">
        <v>280</v>
      </c>
      <c r="W716" t="s">
        <v>2369</v>
      </c>
      <c r="AN716" t="s">
        <v>284</v>
      </c>
      <c r="AS716" t="s">
        <v>2370</v>
      </c>
      <c r="AT716">
        <v>2017</v>
      </c>
      <c r="AU716">
        <v>12</v>
      </c>
      <c r="AV716">
        <v>5</v>
      </c>
      <c r="BC716" t="s">
        <v>2371</v>
      </c>
      <c r="BD716" t="s">
        <v>2372</v>
      </c>
      <c r="BK716" t="s">
        <v>2373</v>
      </c>
      <c r="BL716">
        <v>28552939</v>
      </c>
      <c r="BW716" t="s">
        <v>13428</v>
      </c>
      <c r="BX716" t="s">
        <v>13985</v>
      </c>
      <c r="BY716" t="s">
        <v>13985</v>
      </c>
      <c r="BZ716" t="s">
        <v>13985</v>
      </c>
      <c r="CA716" t="s">
        <v>13985</v>
      </c>
      <c r="CB716" t="s">
        <v>13985</v>
      </c>
      <c r="CC716" t="s">
        <v>13985</v>
      </c>
      <c r="CD716" t="s">
        <v>13985</v>
      </c>
    </row>
    <row r="717" spans="1:82" hidden="1">
      <c r="A717" t="s">
        <v>13850</v>
      </c>
      <c r="B717" t="s">
        <v>67</v>
      </c>
      <c r="C717" t="s">
        <v>1459</v>
      </c>
      <c r="G717" t="s">
        <v>1460</v>
      </c>
      <c r="J717" t="s">
        <v>1461</v>
      </c>
      <c r="K717" t="s">
        <v>291</v>
      </c>
      <c r="W717" t="s">
        <v>1462</v>
      </c>
      <c r="AA717" t="s">
        <v>1006</v>
      </c>
      <c r="AN717" t="s">
        <v>295</v>
      </c>
      <c r="AO717" t="s">
        <v>296</v>
      </c>
      <c r="AS717" t="s">
        <v>521</v>
      </c>
      <c r="AT717">
        <v>2018</v>
      </c>
      <c r="AU717">
        <v>94</v>
      </c>
      <c r="AV717">
        <v>5</v>
      </c>
      <c r="BA717">
        <v>895</v>
      </c>
      <c r="BB717">
        <v>909</v>
      </c>
      <c r="BD717" t="s">
        <v>1463</v>
      </c>
      <c r="BK717" t="s">
        <v>1464</v>
      </c>
      <c r="BL717">
        <v>29570873</v>
      </c>
      <c r="BW717" t="s">
        <v>13428</v>
      </c>
      <c r="BX717" t="s">
        <v>13985</v>
      </c>
      <c r="BY717" t="s">
        <v>13985</v>
      </c>
      <c r="BZ717" t="s">
        <v>13985</v>
      </c>
      <c r="CA717" t="s">
        <v>13985</v>
      </c>
      <c r="CB717" t="s">
        <v>13985</v>
      </c>
      <c r="CC717" t="s">
        <v>13985</v>
      </c>
      <c r="CD717" t="s">
        <v>13985</v>
      </c>
    </row>
    <row r="718" spans="1:82" hidden="1">
      <c r="A718" t="s">
        <v>13850</v>
      </c>
      <c r="B718" t="s">
        <v>67</v>
      </c>
      <c r="C718" t="s">
        <v>196</v>
      </c>
      <c r="G718" t="s">
        <v>197</v>
      </c>
      <c r="J718" t="s">
        <v>198</v>
      </c>
      <c r="K718" t="s">
        <v>109</v>
      </c>
      <c r="W718" t="s">
        <v>199</v>
      </c>
      <c r="AB718" t="s">
        <v>200</v>
      </c>
      <c r="AN718" t="s">
        <v>113</v>
      </c>
      <c r="AO718" t="s">
        <v>114</v>
      </c>
      <c r="AS718" t="s">
        <v>201</v>
      </c>
      <c r="AT718">
        <v>2019</v>
      </c>
      <c r="AU718">
        <v>29</v>
      </c>
      <c r="AV718">
        <v>20</v>
      </c>
      <c r="BA718">
        <v>3501</v>
      </c>
      <c r="BB718" t="s">
        <v>115</v>
      </c>
      <c r="BD718" t="s">
        <v>202</v>
      </c>
      <c r="BK718" t="s">
        <v>203</v>
      </c>
      <c r="BL718">
        <v>31607536</v>
      </c>
      <c r="BW718" t="s">
        <v>13424</v>
      </c>
      <c r="BX718" t="s">
        <v>13426</v>
      </c>
      <c r="BZ718" t="s">
        <v>13429</v>
      </c>
    </row>
    <row r="719" spans="1:82" hidden="1">
      <c r="A719" t="s">
        <v>13850</v>
      </c>
      <c r="B719" t="s">
        <v>67</v>
      </c>
      <c r="C719" t="s">
        <v>10350</v>
      </c>
      <c r="G719" t="s">
        <v>10350</v>
      </c>
      <c r="J719" t="s">
        <v>10351</v>
      </c>
      <c r="K719" t="s">
        <v>560</v>
      </c>
      <c r="W719" t="s">
        <v>10352</v>
      </c>
      <c r="AB719" t="s">
        <v>10353</v>
      </c>
      <c r="AN719" t="s">
        <v>562</v>
      </c>
      <c r="AS719" t="s">
        <v>472</v>
      </c>
      <c r="AT719">
        <v>2002</v>
      </c>
      <c r="AU719">
        <v>105</v>
      </c>
      <c r="AV719">
        <v>1</v>
      </c>
      <c r="BA719">
        <v>113</v>
      </c>
      <c r="BB719">
        <v>126</v>
      </c>
      <c r="BD719" t="s">
        <v>10354</v>
      </c>
      <c r="BK719" t="s">
        <v>10355</v>
      </c>
      <c r="BW719" t="s">
        <v>13428</v>
      </c>
      <c r="BX719" t="s">
        <v>13985</v>
      </c>
      <c r="BY719" t="s">
        <v>13985</v>
      </c>
      <c r="BZ719" t="s">
        <v>13985</v>
      </c>
      <c r="CA719" t="s">
        <v>13985</v>
      </c>
      <c r="CB719" t="s">
        <v>13985</v>
      </c>
      <c r="CC719" t="s">
        <v>13985</v>
      </c>
      <c r="CD719" t="s">
        <v>13985</v>
      </c>
    </row>
    <row r="720" spans="1:82" hidden="1">
      <c r="A720" t="s">
        <v>13850</v>
      </c>
      <c r="B720" t="s">
        <v>67</v>
      </c>
      <c r="C720" t="s">
        <v>9729</v>
      </c>
      <c r="G720" t="s">
        <v>9729</v>
      </c>
      <c r="J720" t="s">
        <v>9730</v>
      </c>
      <c r="K720" t="s">
        <v>1475</v>
      </c>
      <c r="W720" t="s">
        <v>9731</v>
      </c>
      <c r="AA720" t="s">
        <v>9732</v>
      </c>
      <c r="AB720" t="s">
        <v>9733</v>
      </c>
      <c r="AN720" t="s">
        <v>1477</v>
      </c>
      <c r="AO720" t="s">
        <v>1478</v>
      </c>
      <c r="AS720" t="s">
        <v>9734</v>
      </c>
      <c r="AT720">
        <v>2004</v>
      </c>
      <c r="AU720">
        <v>89</v>
      </c>
      <c r="AV720" s="2">
        <v>43526</v>
      </c>
      <c r="BA720">
        <v>299</v>
      </c>
      <c r="BB720">
        <v>318</v>
      </c>
      <c r="BD720" t="s">
        <v>9735</v>
      </c>
      <c r="BK720" t="s">
        <v>9736</v>
      </c>
      <c r="BW720" t="s">
        <v>13428</v>
      </c>
      <c r="BX720" t="s">
        <v>13985</v>
      </c>
      <c r="BY720" t="s">
        <v>13985</v>
      </c>
      <c r="BZ720" t="s">
        <v>13985</v>
      </c>
      <c r="CA720" t="s">
        <v>13985</v>
      </c>
      <c r="CB720" t="s">
        <v>13985</v>
      </c>
      <c r="CC720" t="s">
        <v>13985</v>
      </c>
      <c r="CD720" t="s">
        <v>13985</v>
      </c>
    </row>
    <row r="721" spans="1:82" hidden="1">
      <c r="A721" t="s">
        <v>13850</v>
      </c>
      <c r="B721" t="s">
        <v>67</v>
      </c>
      <c r="C721" t="s">
        <v>9068</v>
      </c>
      <c r="G721" t="s">
        <v>9068</v>
      </c>
      <c r="J721" t="s">
        <v>9069</v>
      </c>
      <c r="K721" t="s">
        <v>1475</v>
      </c>
      <c r="W721" t="s">
        <v>9070</v>
      </c>
      <c r="AA721" t="s">
        <v>9071</v>
      </c>
      <c r="AB721" t="s">
        <v>9072</v>
      </c>
      <c r="AN721" t="s">
        <v>1477</v>
      </c>
      <c r="AS721" t="s">
        <v>362</v>
      </c>
      <c r="AT721">
        <v>2006</v>
      </c>
      <c r="AU721">
        <v>98</v>
      </c>
      <c r="AV721" s="2">
        <v>43526</v>
      </c>
      <c r="BA721">
        <v>230</v>
      </c>
      <c r="BB721">
        <v>244</v>
      </c>
      <c r="BD721" t="s">
        <v>9073</v>
      </c>
      <c r="BK721" t="s">
        <v>9074</v>
      </c>
      <c r="BW721" t="s">
        <v>13428</v>
      </c>
      <c r="BX721" t="s">
        <v>13985</v>
      </c>
      <c r="BY721" t="s">
        <v>13985</v>
      </c>
      <c r="BZ721" t="s">
        <v>13985</v>
      </c>
      <c r="CA721" t="s">
        <v>13985</v>
      </c>
      <c r="CB721" t="s">
        <v>13985</v>
      </c>
      <c r="CC721" t="s">
        <v>13985</v>
      </c>
      <c r="CD721" t="s">
        <v>13985</v>
      </c>
    </row>
    <row r="722" spans="1:82" hidden="1">
      <c r="A722" t="s">
        <v>13850</v>
      </c>
      <c r="B722" t="s">
        <v>67</v>
      </c>
      <c r="C722" t="s">
        <v>10023</v>
      </c>
      <c r="G722" t="s">
        <v>10023</v>
      </c>
      <c r="J722" t="s">
        <v>10024</v>
      </c>
      <c r="K722" t="s">
        <v>10025</v>
      </c>
      <c r="W722" t="s">
        <v>10026</v>
      </c>
      <c r="AN722" t="s">
        <v>10027</v>
      </c>
      <c r="AS722" t="s">
        <v>84</v>
      </c>
      <c r="AT722">
        <v>2003</v>
      </c>
      <c r="AU722">
        <v>41</v>
      </c>
      <c r="AV722">
        <v>4</v>
      </c>
      <c r="BA722">
        <v>637</v>
      </c>
      <c r="BB722">
        <v>653</v>
      </c>
      <c r="BD722" t="s">
        <v>10028</v>
      </c>
      <c r="BK722" t="s">
        <v>10029</v>
      </c>
      <c r="BW722" t="s">
        <v>13428</v>
      </c>
      <c r="BX722" t="s">
        <v>13985</v>
      </c>
      <c r="BY722" t="s">
        <v>13985</v>
      </c>
      <c r="BZ722" t="s">
        <v>13985</v>
      </c>
      <c r="CA722" t="s">
        <v>13985</v>
      </c>
      <c r="CB722" t="s">
        <v>13985</v>
      </c>
      <c r="CC722" t="s">
        <v>13985</v>
      </c>
      <c r="CD722" t="s">
        <v>13985</v>
      </c>
    </row>
    <row r="723" spans="1:82" hidden="1">
      <c r="A723" t="s">
        <v>13850</v>
      </c>
      <c r="B723" t="s">
        <v>67</v>
      </c>
      <c r="C723" t="s">
        <v>7374</v>
      </c>
      <c r="G723" t="s">
        <v>7375</v>
      </c>
      <c r="J723" t="s">
        <v>7376</v>
      </c>
      <c r="K723" t="s">
        <v>7377</v>
      </c>
      <c r="W723" t="s">
        <v>7378</v>
      </c>
      <c r="AA723" t="s">
        <v>7379</v>
      </c>
      <c r="AB723" t="s">
        <v>7380</v>
      </c>
      <c r="AN723" t="s">
        <v>7381</v>
      </c>
      <c r="AT723">
        <v>2010</v>
      </c>
      <c r="AU723">
        <v>87</v>
      </c>
      <c r="AV723">
        <v>1</v>
      </c>
      <c r="BA723">
        <v>15</v>
      </c>
      <c r="BB723">
        <v>25</v>
      </c>
      <c r="BK723" t="s">
        <v>7382</v>
      </c>
      <c r="BW723" t="s">
        <v>13424</v>
      </c>
      <c r="BX723" t="s">
        <v>13425</v>
      </c>
      <c r="BY723" t="s">
        <v>13985</v>
      </c>
      <c r="BZ723" t="s">
        <v>13985</v>
      </c>
      <c r="CA723" t="s">
        <v>13985</v>
      </c>
      <c r="CB723" t="s">
        <v>13985</v>
      </c>
      <c r="CC723" t="s">
        <v>13985</v>
      </c>
      <c r="CD723" t="s">
        <v>13985</v>
      </c>
    </row>
    <row r="724" spans="1:82" hidden="1">
      <c r="A724" t="s">
        <v>13850</v>
      </c>
      <c r="B724" t="s">
        <v>67</v>
      </c>
      <c r="C724" t="s">
        <v>8746</v>
      </c>
      <c r="G724" t="s">
        <v>8746</v>
      </c>
      <c r="J724" t="s">
        <v>9563</v>
      </c>
      <c r="K724" t="s">
        <v>358</v>
      </c>
      <c r="W724" t="s">
        <v>9564</v>
      </c>
      <c r="AN724" t="s">
        <v>360</v>
      </c>
      <c r="AO724" t="s">
        <v>361</v>
      </c>
      <c r="AS724" t="s">
        <v>521</v>
      </c>
      <c r="AT724">
        <v>2005</v>
      </c>
      <c r="AU724">
        <v>51</v>
      </c>
      <c r="AV724">
        <v>6</v>
      </c>
      <c r="BA724">
        <v>661</v>
      </c>
      <c r="BB724">
        <v>667</v>
      </c>
      <c r="BD724" t="s">
        <v>9565</v>
      </c>
      <c r="BK724" t="s">
        <v>9566</v>
      </c>
      <c r="BL724">
        <v>15979087</v>
      </c>
      <c r="BW724" t="s">
        <v>13424</v>
      </c>
      <c r="BX724" t="s">
        <v>13426</v>
      </c>
      <c r="BY724" t="s">
        <v>13985</v>
      </c>
      <c r="BZ724" t="s">
        <v>13427</v>
      </c>
      <c r="CA724" t="s">
        <v>13985</v>
      </c>
      <c r="CB724">
        <v>0</v>
      </c>
      <c r="CC724" t="s">
        <v>13985</v>
      </c>
      <c r="CD724" t="s">
        <v>13985</v>
      </c>
    </row>
    <row r="725" spans="1:82" hidden="1">
      <c r="A725" t="s">
        <v>13850</v>
      </c>
      <c r="B725" t="s">
        <v>67</v>
      </c>
      <c r="C725" t="s">
        <v>2653</v>
      </c>
      <c r="G725" t="s">
        <v>2654</v>
      </c>
      <c r="J725" t="s">
        <v>2655</v>
      </c>
      <c r="K725" t="s">
        <v>442</v>
      </c>
      <c r="W725" t="s">
        <v>2656</v>
      </c>
      <c r="AA725" t="s">
        <v>2657</v>
      </c>
      <c r="AN725" t="s">
        <v>446</v>
      </c>
      <c r="AO725" t="s">
        <v>447</v>
      </c>
      <c r="AT725">
        <v>2017</v>
      </c>
      <c r="AU725">
        <v>34</v>
      </c>
      <c r="AV725">
        <v>3</v>
      </c>
      <c r="BA725">
        <v>373</v>
      </c>
      <c r="BB725">
        <v>381</v>
      </c>
      <c r="BD725" t="s">
        <v>2658</v>
      </c>
      <c r="BK725" t="s">
        <v>2659</v>
      </c>
      <c r="BL725">
        <v>28128998</v>
      </c>
      <c r="BW725" t="s">
        <v>13424</v>
      </c>
      <c r="BX725" t="s">
        <v>13425</v>
      </c>
      <c r="BY725" t="s">
        <v>13985</v>
      </c>
      <c r="BZ725" t="s">
        <v>13985</v>
      </c>
      <c r="CA725" t="s">
        <v>13985</v>
      </c>
      <c r="CB725" t="s">
        <v>13985</v>
      </c>
      <c r="CC725" t="s">
        <v>13985</v>
      </c>
      <c r="CD725" t="s">
        <v>13985</v>
      </c>
    </row>
    <row r="726" spans="1:82">
      <c r="A726" t="s">
        <v>13850</v>
      </c>
      <c r="B726" t="s">
        <v>67</v>
      </c>
      <c r="C726" t="s">
        <v>10665</v>
      </c>
      <c r="G726" t="s">
        <v>10665</v>
      </c>
      <c r="J726" t="s">
        <v>10666</v>
      </c>
      <c r="K726" t="s">
        <v>625</v>
      </c>
      <c r="W726" t="s">
        <v>10667</v>
      </c>
      <c r="AN726" t="s">
        <v>627</v>
      </c>
      <c r="AS726" t="s">
        <v>815</v>
      </c>
      <c r="AT726">
        <v>2001</v>
      </c>
      <c r="AU726">
        <v>98</v>
      </c>
      <c r="AV726">
        <v>3</v>
      </c>
      <c r="BA726">
        <v>303</v>
      </c>
      <c r="BB726">
        <v>316</v>
      </c>
      <c r="BD726" t="s">
        <v>10668</v>
      </c>
      <c r="BK726" t="s">
        <v>10669</v>
      </c>
      <c r="BW726" t="s">
        <v>13424</v>
      </c>
      <c r="BX726" t="s">
        <v>13426</v>
      </c>
      <c r="BY726" t="s">
        <v>13985</v>
      </c>
      <c r="BZ726" t="s">
        <v>13427</v>
      </c>
      <c r="CA726">
        <v>5</v>
      </c>
      <c r="CB726">
        <v>7</v>
      </c>
      <c r="CC726" t="s">
        <v>13985</v>
      </c>
      <c r="CD726" t="s">
        <v>13433</v>
      </c>
    </row>
    <row r="727" spans="1:82" hidden="1">
      <c r="A727" t="s">
        <v>13784</v>
      </c>
      <c r="B727" t="s">
        <v>67</v>
      </c>
      <c r="C727" t="s">
        <v>13832</v>
      </c>
      <c r="J727" t="s">
        <v>13833</v>
      </c>
      <c r="K727" t="s">
        <v>13834</v>
      </c>
      <c r="AG727">
        <v>4</v>
      </c>
      <c r="AH727">
        <v>4</v>
      </c>
      <c r="AN727" t="s">
        <v>13835</v>
      </c>
      <c r="AT727">
        <v>2016</v>
      </c>
      <c r="AU727">
        <v>50</v>
      </c>
      <c r="AV727">
        <v>1</v>
      </c>
      <c r="BA727">
        <v>3</v>
      </c>
      <c r="BB727">
        <v>20</v>
      </c>
      <c r="BK727" t="s">
        <v>13836</v>
      </c>
      <c r="BT727" t="s">
        <v>13837</v>
      </c>
      <c r="BU727" t="s">
        <v>13838</v>
      </c>
      <c r="BV727" t="s">
        <v>13839</v>
      </c>
      <c r="BW727" t="s">
        <v>13424</v>
      </c>
      <c r="BX727" t="s">
        <v>13426</v>
      </c>
      <c r="BZ727" t="s">
        <v>13427</v>
      </c>
      <c r="CC727" t="s">
        <v>37650</v>
      </c>
      <c r="CD727" t="s">
        <v>13429</v>
      </c>
    </row>
    <row r="728" spans="1:82" hidden="1">
      <c r="A728" t="s">
        <v>13850</v>
      </c>
      <c r="B728" t="s">
        <v>67</v>
      </c>
      <c r="C728" t="s">
        <v>12025</v>
      </c>
      <c r="G728" t="s">
        <v>12025</v>
      </c>
      <c r="J728" t="s">
        <v>12026</v>
      </c>
      <c r="K728" t="s">
        <v>12027</v>
      </c>
      <c r="W728" t="s">
        <v>12028</v>
      </c>
      <c r="AN728" t="s">
        <v>12029</v>
      </c>
      <c r="AT728">
        <v>1996</v>
      </c>
      <c r="AU728">
        <v>53</v>
      </c>
      <c r="AV728">
        <v>5</v>
      </c>
      <c r="BA728">
        <v>967</v>
      </c>
      <c r="BB728">
        <v>979</v>
      </c>
      <c r="BD728" t="s">
        <v>12030</v>
      </c>
      <c r="BK728" t="s">
        <v>12031</v>
      </c>
      <c r="BW728" t="s">
        <v>13428</v>
      </c>
      <c r="BX728" t="s">
        <v>13985</v>
      </c>
      <c r="BY728" t="s">
        <v>13985</v>
      </c>
      <c r="BZ728" t="s">
        <v>13985</v>
      </c>
      <c r="CA728" t="s">
        <v>13985</v>
      </c>
      <c r="CB728" t="s">
        <v>13985</v>
      </c>
      <c r="CC728" t="s">
        <v>13985</v>
      </c>
      <c r="CD728" t="s">
        <v>13985</v>
      </c>
    </row>
    <row r="729" spans="1:82" hidden="1">
      <c r="A729" t="s">
        <v>13850</v>
      </c>
      <c r="B729" t="s">
        <v>67</v>
      </c>
      <c r="C729" t="s">
        <v>11075</v>
      </c>
      <c r="G729" t="s">
        <v>11075</v>
      </c>
      <c r="J729" t="s">
        <v>11149</v>
      </c>
      <c r="K729" t="s">
        <v>160</v>
      </c>
      <c r="W729" t="s">
        <v>11150</v>
      </c>
      <c r="AA729" t="s">
        <v>10048</v>
      </c>
      <c r="AB729" t="s">
        <v>10049</v>
      </c>
      <c r="AN729" t="s">
        <v>162</v>
      </c>
      <c r="AS729" t="s">
        <v>521</v>
      </c>
      <c r="AT729">
        <v>1999</v>
      </c>
      <c r="AU729">
        <v>24</v>
      </c>
      <c r="AV729">
        <v>2</v>
      </c>
      <c r="BA729">
        <v>158</v>
      </c>
      <c r="BB729">
        <v>164</v>
      </c>
      <c r="BD729" t="s">
        <v>11151</v>
      </c>
      <c r="BK729" t="s">
        <v>11152</v>
      </c>
      <c r="BW729" t="s">
        <v>13424</v>
      </c>
      <c r="BX729" t="s">
        <v>13426</v>
      </c>
      <c r="BY729" t="s">
        <v>13985</v>
      </c>
      <c r="BZ729" t="s">
        <v>13429</v>
      </c>
      <c r="CA729" t="s">
        <v>13985</v>
      </c>
      <c r="CB729" t="s">
        <v>13985</v>
      </c>
      <c r="CC729" t="s">
        <v>13985</v>
      </c>
      <c r="CD729" t="s">
        <v>13985</v>
      </c>
    </row>
    <row r="730" spans="1:82">
      <c r="A730" t="s">
        <v>13850</v>
      </c>
      <c r="B730" t="s">
        <v>67</v>
      </c>
      <c r="C730" t="s">
        <v>8535</v>
      </c>
      <c r="G730" t="s">
        <v>8535</v>
      </c>
      <c r="J730" t="s">
        <v>11669</v>
      </c>
      <c r="K730" t="s">
        <v>188</v>
      </c>
      <c r="W730" t="s">
        <v>11670</v>
      </c>
      <c r="AN730" t="s">
        <v>191</v>
      </c>
      <c r="AS730" t="s">
        <v>472</v>
      </c>
      <c r="AT730">
        <v>1997</v>
      </c>
      <c r="AU730">
        <v>111</v>
      </c>
      <c r="AV730">
        <v>2</v>
      </c>
      <c r="BA730">
        <v>160</v>
      </c>
      <c r="BB730">
        <v>165</v>
      </c>
      <c r="BD730" t="s">
        <v>11671</v>
      </c>
      <c r="BK730" t="s">
        <v>11672</v>
      </c>
      <c r="BL730">
        <v>28307989</v>
      </c>
      <c r="BW730" t="s">
        <v>13424</v>
      </c>
      <c r="BX730" t="s">
        <v>13426</v>
      </c>
      <c r="BY730" t="s">
        <v>13985</v>
      </c>
      <c r="BZ730" t="s">
        <v>13427</v>
      </c>
      <c r="CA730">
        <v>12</v>
      </c>
      <c r="CB730">
        <v>5</v>
      </c>
      <c r="CC730" t="s">
        <v>13985</v>
      </c>
      <c r="CD730" t="s">
        <v>13433</v>
      </c>
    </row>
    <row r="731" spans="1:82" hidden="1">
      <c r="A731" t="s">
        <v>13850</v>
      </c>
      <c r="B731" t="s">
        <v>67</v>
      </c>
      <c r="C731" t="s">
        <v>9494</v>
      </c>
      <c r="G731" t="s">
        <v>9494</v>
      </c>
      <c r="J731" t="s">
        <v>9495</v>
      </c>
      <c r="K731" t="s">
        <v>423</v>
      </c>
      <c r="W731" t="s">
        <v>9496</v>
      </c>
      <c r="AA731" t="s">
        <v>9497</v>
      </c>
      <c r="AB731" t="s">
        <v>9498</v>
      </c>
      <c r="AN731" t="s">
        <v>426</v>
      </c>
      <c r="AS731" t="s">
        <v>352</v>
      </c>
      <c r="AT731">
        <v>2005</v>
      </c>
      <c r="AU731">
        <v>59</v>
      </c>
      <c r="AV731">
        <v>8</v>
      </c>
      <c r="BA731">
        <v>1721</v>
      </c>
      <c r="BB731">
        <v>1732</v>
      </c>
      <c r="BD731" t="s">
        <v>9499</v>
      </c>
      <c r="BK731" t="s">
        <v>9500</v>
      </c>
      <c r="BL731">
        <v>16331839</v>
      </c>
      <c r="BW731" t="s">
        <v>13424</v>
      </c>
      <c r="BX731" t="s">
        <v>13426</v>
      </c>
      <c r="BY731" t="s">
        <v>13985</v>
      </c>
      <c r="BZ731" t="s">
        <v>13427</v>
      </c>
      <c r="CA731" t="s">
        <v>13985</v>
      </c>
      <c r="CB731">
        <v>2</v>
      </c>
      <c r="CC731" t="s">
        <v>13985</v>
      </c>
      <c r="CD731" t="s">
        <v>13985</v>
      </c>
    </row>
    <row r="732" spans="1:82">
      <c r="A732" t="s">
        <v>13850</v>
      </c>
      <c r="B732" t="s">
        <v>67</v>
      </c>
      <c r="C732" t="s">
        <v>9134</v>
      </c>
      <c r="G732" t="s">
        <v>9135</v>
      </c>
      <c r="J732" t="s">
        <v>9136</v>
      </c>
      <c r="K732" t="s">
        <v>1645</v>
      </c>
      <c r="W732" t="s">
        <v>9137</v>
      </c>
      <c r="AN732" t="s">
        <v>1649</v>
      </c>
      <c r="AO732" t="s">
        <v>1650</v>
      </c>
      <c r="AS732" t="s">
        <v>521</v>
      </c>
      <c r="AT732">
        <v>2006</v>
      </c>
      <c r="AU732">
        <v>130</v>
      </c>
      <c r="AV732">
        <v>5</v>
      </c>
      <c r="BA732">
        <v>329</v>
      </c>
      <c r="BB732">
        <v>335</v>
      </c>
      <c r="BD732" t="s">
        <v>9138</v>
      </c>
      <c r="BK732" t="s">
        <v>9139</v>
      </c>
      <c r="BW732" t="s">
        <v>13424</v>
      </c>
      <c r="BX732" t="s">
        <v>13426</v>
      </c>
      <c r="BY732" t="s">
        <v>13985</v>
      </c>
      <c r="BZ732" t="s">
        <v>13427</v>
      </c>
      <c r="CA732">
        <v>33</v>
      </c>
      <c r="CB732">
        <v>5</v>
      </c>
      <c r="CC732" t="s">
        <v>13985</v>
      </c>
      <c r="CD732" t="s">
        <v>13433</v>
      </c>
    </row>
    <row r="733" spans="1:82">
      <c r="A733" t="s">
        <v>13850</v>
      </c>
      <c r="B733" t="s">
        <v>67</v>
      </c>
      <c r="C733" t="s">
        <v>5121</v>
      </c>
      <c r="G733" t="s">
        <v>5122</v>
      </c>
      <c r="J733" t="s">
        <v>5123</v>
      </c>
      <c r="K733" t="s">
        <v>5124</v>
      </c>
      <c r="W733" t="s">
        <v>5125</v>
      </c>
      <c r="AN733" t="s">
        <v>5126</v>
      </c>
      <c r="AO733" t="s">
        <v>5127</v>
      </c>
      <c r="AT733">
        <v>2014</v>
      </c>
      <c r="AU733">
        <v>58</v>
      </c>
      <c r="AV733">
        <v>1</v>
      </c>
      <c r="BA733">
        <v>47</v>
      </c>
      <c r="BB733">
        <v>54</v>
      </c>
      <c r="BD733" t="s">
        <v>5128</v>
      </c>
      <c r="BK733" t="s">
        <v>5129</v>
      </c>
      <c r="BW733" t="s">
        <v>13424</v>
      </c>
      <c r="BX733" t="s">
        <v>13426</v>
      </c>
      <c r="BY733" t="s">
        <v>13985</v>
      </c>
      <c r="BZ733" t="s">
        <v>13427</v>
      </c>
      <c r="CA733">
        <v>3</v>
      </c>
      <c r="CB733">
        <v>6</v>
      </c>
      <c r="CC733" t="s">
        <v>13985</v>
      </c>
      <c r="CD733" t="s">
        <v>13446</v>
      </c>
    </row>
    <row r="734" spans="1:82">
      <c r="A734" t="s">
        <v>13850</v>
      </c>
      <c r="B734" t="s">
        <v>67</v>
      </c>
      <c r="C734" t="s">
        <v>5314</v>
      </c>
      <c r="G734" t="s">
        <v>5315</v>
      </c>
      <c r="J734" t="s">
        <v>5316</v>
      </c>
      <c r="K734" t="s">
        <v>358</v>
      </c>
      <c r="W734" t="s">
        <v>5317</v>
      </c>
      <c r="AN734" t="s">
        <v>360</v>
      </c>
      <c r="AS734" t="s">
        <v>297</v>
      </c>
      <c r="AT734">
        <v>2013</v>
      </c>
      <c r="AU734">
        <v>59</v>
      </c>
      <c r="AV734">
        <v>9</v>
      </c>
      <c r="BA734">
        <v>855</v>
      </c>
      <c r="BB734">
        <v>862</v>
      </c>
      <c r="BD734" t="s">
        <v>5318</v>
      </c>
      <c r="BK734" t="s">
        <v>5319</v>
      </c>
      <c r="BL734">
        <v>23792065</v>
      </c>
      <c r="BW734" t="s">
        <v>13424</v>
      </c>
      <c r="BX734" t="s">
        <v>13426</v>
      </c>
      <c r="BY734" t="s">
        <v>13985</v>
      </c>
      <c r="BZ734" t="s">
        <v>13427</v>
      </c>
      <c r="CA734">
        <v>5</v>
      </c>
      <c r="CB734">
        <v>6</v>
      </c>
      <c r="CC734" t="s">
        <v>13985</v>
      </c>
      <c r="CD734" t="s">
        <v>13433</v>
      </c>
    </row>
    <row r="735" spans="1:82">
      <c r="A735" t="s">
        <v>13850</v>
      </c>
      <c r="B735" t="s">
        <v>67</v>
      </c>
      <c r="C735" t="s">
        <v>6968</v>
      </c>
      <c r="G735" t="s">
        <v>6969</v>
      </c>
      <c r="J735" t="s">
        <v>6970</v>
      </c>
      <c r="K735" t="s">
        <v>348</v>
      </c>
      <c r="W735" t="s">
        <v>6971</v>
      </c>
      <c r="AB735" t="s">
        <v>6972</v>
      </c>
      <c r="AN735" t="s">
        <v>350</v>
      </c>
      <c r="AS735" t="s">
        <v>84</v>
      </c>
      <c r="AT735">
        <v>2010</v>
      </c>
      <c r="AU735">
        <v>39</v>
      </c>
      <c r="AV735">
        <v>6</v>
      </c>
      <c r="BA735">
        <v>1751</v>
      </c>
      <c r="BB735">
        <v>1755</v>
      </c>
      <c r="BD735" t="s">
        <v>6973</v>
      </c>
      <c r="BK735" t="s">
        <v>6974</v>
      </c>
      <c r="BL735">
        <v>22182539</v>
      </c>
      <c r="BW735" t="s">
        <v>13424</v>
      </c>
      <c r="BX735" t="s">
        <v>13426</v>
      </c>
      <c r="BY735" t="s">
        <v>13985</v>
      </c>
      <c r="BZ735" t="s">
        <v>13427</v>
      </c>
      <c r="CA735">
        <v>6</v>
      </c>
      <c r="CB735">
        <v>8</v>
      </c>
      <c r="CC735" t="s">
        <v>13985</v>
      </c>
      <c r="CD735" t="s">
        <v>13433</v>
      </c>
    </row>
    <row r="736" spans="1:82" hidden="1">
      <c r="A736" t="s">
        <v>13850</v>
      </c>
      <c r="B736" t="s">
        <v>67</v>
      </c>
      <c r="C736" t="s">
        <v>10486</v>
      </c>
      <c r="G736" t="s">
        <v>10486</v>
      </c>
      <c r="J736" t="s">
        <v>10487</v>
      </c>
      <c r="K736" t="s">
        <v>10488</v>
      </c>
      <c r="W736" t="s">
        <v>10489</v>
      </c>
      <c r="AN736" t="s">
        <v>10490</v>
      </c>
      <c r="AT736">
        <v>2002</v>
      </c>
      <c r="AU736">
        <v>27</v>
      </c>
      <c r="AV736">
        <v>3</v>
      </c>
      <c r="BA736">
        <v>209</v>
      </c>
      <c r="BB736">
        <v>221</v>
      </c>
      <c r="BD736" t="s">
        <v>10491</v>
      </c>
      <c r="BK736" t="s">
        <v>10492</v>
      </c>
      <c r="BL736">
        <v>12593586</v>
      </c>
      <c r="BW736" t="s">
        <v>13424</v>
      </c>
      <c r="BX736" t="s">
        <v>13426</v>
      </c>
      <c r="BY736" t="s">
        <v>13985</v>
      </c>
      <c r="BZ736" t="s">
        <v>13427</v>
      </c>
      <c r="CA736" t="s">
        <v>13985</v>
      </c>
      <c r="CB736">
        <v>0</v>
      </c>
      <c r="CC736" t="s">
        <v>13985</v>
      </c>
      <c r="CD736" t="s">
        <v>13985</v>
      </c>
    </row>
    <row r="737" spans="1:82" hidden="1">
      <c r="A737" t="s">
        <v>13850</v>
      </c>
      <c r="B737" t="s">
        <v>67</v>
      </c>
      <c r="C737" t="s">
        <v>8116</v>
      </c>
      <c r="G737" t="s">
        <v>8117</v>
      </c>
      <c r="J737" t="s">
        <v>8118</v>
      </c>
      <c r="K737" t="s">
        <v>550</v>
      </c>
      <c r="W737" t="s">
        <v>8119</v>
      </c>
      <c r="AN737" t="s">
        <v>553</v>
      </c>
      <c r="AS737" t="s">
        <v>297</v>
      </c>
      <c r="AT737">
        <v>2008</v>
      </c>
      <c r="AU737">
        <v>11</v>
      </c>
      <c r="AV737">
        <v>3</v>
      </c>
      <c r="BA737">
        <v>327</v>
      </c>
      <c r="BB737">
        <v>339</v>
      </c>
      <c r="BD737" t="s">
        <v>8120</v>
      </c>
      <c r="BK737" t="s">
        <v>8121</v>
      </c>
      <c r="BW737" t="s">
        <v>13424</v>
      </c>
      <c r="BX737" t="s">
        <v>13426</v>
      </c>
      <c r="BY737" t="s">
        <v>13985</v>
      </c>
      <c r="BZ737" t="s">
        <v>13427</v>
      </c>
      <c r="CA737" t="s">
        <v>13985</v>
      </c>
      <c r="CB737">
        <v>3</v>
      </c>
      <c r="CC737" t="s">
        <v>13985</v>
      </c>
      <c r="CD737" t="s">
        <v>13985</v>
      </c>
    </row>
    <row r="738" spans="1:82" hidden="1">
      <c r="A738" t="s">
        <v>13850</v>
      </c>
      <c r="B738" t="s">
        <v>67</v>
      </c>
      <c r="C738" t="s">
        <v>8979</v>
      </c>
      <c r="G738" t="s">
        <v>8980</v>
      </c>
      <c r="J738" t="s">
        <v>8981</v>
      </c>
      <c r="K738" t="s">
        <v>667</v>
      </c>
      <c r="W738" t="s">
        <v>8982</v>
      </c>
      <c r="AN738" t="s">
        <v>670</v>
      </c>
      <c r="AO738" t="s">
        <v>671</v>
      </c>
      <c r="AS738" t="s">
        <v>154</v>
      </c>
      <c r="AT738">
        <v>2006</v>
      </c>
      <c r="AU738">
        <v>41</v>
      </c>
      <c r="AV738">
        <v>4</v>
      </c>
      <c r="BA738">
        <v>595</v>
      </c>
      <c r="BB738">
        <v>605</v>
      </c>
      <c r="BD738" t="s">
        <v>8983</v>
      </c>
      <c r="BK738" t="s">
        <v>8984</v>
      </c>
      <c r="BW738" t="s">
        <v>13424</v>
      </c>
      <c r="BX738" t="s">
        <v>13426</v>
      </c>
      <c r="BY738" t="s">
        <v>13985</v>
      </c>
      <c r="BZ738" t="s">
        <v>13429</v>
      </c>
      <c r="CA738" t="s">
        <v>13985</v>
      </c>
      <c r="CB738" t="s">
        <v>13985</v>
      </c>
      <c r="CC738" t="s">
        <v>13985</v>
      </c>
      <c r="CD738" t="s">
        <v>13985</v>
      </c>
    </row>
    <row r="739" spans="1:82">
      <c r="A739" t="s">
        <v>13850</v>
      </c>
      <c r="B739" t="s">
        <v>67</v>
      </c>
      <c r="C739" t="s">
        <v>5949</v>
      </c>
      <c r="G739" t="s">
        <v>5950</v>
      </c>
      <c r="J739" t="s">
        <v>5951</v>
      </c>
      <c r="K739" t="s">
        <v>1546</v>
      </c>
      <c r="W739" t="s">
        <v>5952</v>
      </c>
      <c r="AA739" t="s">
        <v>5953</v>
      </c>
      <c r="AB739" t="s">
        <v>5954</v>
      </c>
      <c r="AN739" t="s">
        <v>1548</v>
      </c>
      <c r="AO739" t="s">
        <v>1549</v>
      </c>
      <c r="AS739" t="s">
        <v>521</v>
      </c>
      <c r="AT739">
        <v>2012</v>
      </c>
      <c r="AU739">
        <v>19</v>
      </c>
      <c r="AV739">
        <v>3</v>
      </c>
      <c r="BA739">
        <v>295</v>
      </c>
      <c r="BB739">
        <v>302</v>
      </c>
      <c r="BD739" t="s">
        <v>5955</v>
      </c>
      <c r="BK739" t="s">
        <v>5956</v>
      </c>
      <c r="BW739" t="s">
        <v>13424</v>
      </c>
      <c r="BX739" t="s">
        <v>13426</v>
      </c>
      <c r="BY739" t="s">
        <v>13985</v>
      </c>
      <c r="BZ739" t="s">
        <v>13427</v>
      </c>
      <c r="CA739">
        <v>6</v>
      </c>
      <c r="CB739">
        <v>9</v>
      </c>
      <c r="CC739" t="s">
        <v>13985</v>
      </c>
      <c r="CD739" t="s">
        <v>13433</v>
      </c>
    </row>
    <row r="740" spans="1:82">
      <c r="A740" t="s">
        <v>13850</v>
      </c>
      <c r="B740" t="s">
        <v>67</v>
      </c>
      <c r="C740" t="s">
        <v>9581</v>
      </c>
      <c r="G740" t="s">
        <v>9581</v>
      </c>
      <c r="J740" t="s">
        <v>9582</v>
      </c>
      <c r="K740" t="s">
        <v>667</v>
      </c>
      <c r="W740" t="s">
        <v>9583</v>
      </c>
      <c r="AN740" t="s">
        <v>670</v>
      </c>
      <c r="AS740" t="s">
        <v>629</v>
      </c>
      <c r="AT740">
        <v>2005</v>
      </c>
      <c r="AU740">
        <v>40</v>
      </c>
      <c r="AV740">
        <v>2</v>
      </c>
      <c r="BA740">
        <v>347</v>
      </c>
      <c r="BB740">
        <v>350</v>
      </c>
      <c r="BD740" t="s">
        <v>9584</v>
      </c>
      <c r="BK740" t="s">
        <v>9585</v>
      </c>
      <c r="BW740" t="s">
        <v>13424</v>
      </c>
      <c r="BX740" t="s">
        <v>13426</v>
      </c>
      <c r="BY740" t="s">
        <v>13985</v>
      </c>
      <c r="BZ740" t="s">
        <v>13427</v>
      </c>
      <c r="CA740">
        <v>6</v>
      </c>
      <c r="CB740">
        <v>5</v>
      </c>
      <c r="CC740" t="s">
        <v>13985</v>
      </c>
      <c r="CD740" t="s">
        <v>13433</v>
      </c>
    </row>
    <row r="741" spans="1:82">
      <c r="A741" t="s">
        <v>13850</v>
      </c>
      <c r="B741" t="s">
        <v>67</v>
      </c>
      <c r="C741" t="s">
        <v>8432</v>
      </c>
      <c r="G741" t="s">
        <v>8433</v>
      </c>
      <c r="J741" t="s">
        <v>8434</v>
      </c>
      <c r="K741" t="s">
        <v>5124</v>
      </c>
      <c r="W741" t="s">
        <v>8435</v>
      </c>
      <c r="AN741" t="s">
        <v>5126</v>
      </c>
      <c r="AT741">
        <v>2008</v>
      </c>
      <c r="AU741">
        <v>52</v>
      </c>
      <c r="AV741">
        <v>4</v>
      </c>
      <c r="BA741">
        <v>201</v>
      </c>
      <c r="BB741">
        <v>206</v>
      </c>
      <c r="BD741" t="s">
        <v>8436</v>
      </c>
      <c r="BK741" t="s">
        <v>8437</v>
      </c>
      <c r="BW741" t="s">
        <v>13424</v>
      </c>
      <c r="BX741" t="s">
        <v>13426</v>
      </c>
      <c r="BY741" t="s">
        <v>13985</v>
      </c>
      <c r="BZ741" t="s">
        <v>13427</v>
      </c>
      <c r="CA741">
        <v>7</v>
      </c>
      <c r="CB741">
        <v>5</v>
      </c>
      <c r="CC741" t="s">
        <v>13985</v>
      </c>
      <c r="CD741" t="s">
        <v>13446</v>
      </c>
    </row>
    <row r="742" spans="1:82">
      <c r="A742" t="s">
        <v>13850</v>
      </c>
      <c r="B742" t="s">
        <v>67</v>
      </c>
      <c r="C742" t="s">
        <v>13373</v>
      </c>
      <c r="G742" t="s">
        <v>13373</v>
      </c>
      <c r="J742" t="s">
        <v>13374</v>
      </c>
      <c r="K742" t="s">
        <v>4545</v>
      </c>
      <c r="AN742" t="s">
        <v>4548</v>
      </c>
      <c r="AT742">
        <v>1978</v>
      </c>
      <c r="AU742">
        <v>71</v>
      </c>
      <c r="AV742">
        <v>4</v>
      </c>
      <c r="BA742">
        <v>487</v>
      </c>
      <c r="BB742">
        <v>490</v>
      </c>
      <c r="BD742" t="s">
        <v>13375</v>
      </c>
      <c r="BK742" t="s">
        <v>13376</v>
      </c>
      <c r="BW742" t="s">
        <v>13424</v>
      </c>
      <c r="BX742" t="s">
        <v>13426</v>
      </c>
      <c r="BY742" t="s">
        <v>13985</v>
      </c>
      <c r="BZ742" t="s">
        <v>13427</v>
      </c>
      <c r="CA742">
        <v>5</v>
      </c>
      <c r="CB742">
        <v>6</v>
      </c>
      <c r="CC742" t="s">
        <v>13442</v>
      </c>
      <c r="CD742" t="s">
        <v>13433</v>
      </c>
    </row>
    <row r="743" spans="1:82" hidden="1">
      <c r="A743" t="s">
        <v>13850</v>
      </c>
      <c r="B743" t="s">
        <v>67</v>
      </c>
      <c r="C743" t="s">
        <v>5113</v>
      </c>
      <c r="G743" t="s">
        <v>5114</v>
      </c>
      <c r="J743" t="s">
        <v>5115</v>
      </c>
      <c r="K743" t="s">
        <v>1645</v>
      </c>
      <c r="W743" t="s">
        <v>5116</v>
      </c>
      <c r="AA743" t="s">
        <v>5117</v>
      </c>
      <c r="AB743" t="s">
        <v>5118</v>
      </c>
      <c r="AN743" t="s">
        <v>1649</v>
      </c>
      <c r="AO743" t="s">
        <v>1650</v>
      </c>
      <c r="AS743" t="s">
        <v>884</v>
      </c>
      <c r="AT743">
        <v>2014</v>
      </c>
      <c r="AU743">
        <v>138</v>
      </c>
      <c r="AV743" s="2">
        <v>43497</v>
      </c>
      <c r="BA743">
        <v>36</v>
      </c>
      <c r="BB743">
        <v>44</v>
      </c>
      <c r="BD743" t="s">
        <v>5119</v>
      </c>
      <c r="BK743" t="s">
        <v>5120</v>
      </c>
      <c r="BW743" t="s">
        <v>13424</v>
      </c>
      <c r="BX743" t="s">
        <v>13426</v>
      </c>
      <c r="BY743" t="s">
        <v>13985</v>
      </c>
      <c r="BZ743" t="s">
        <v>13427</v>
      </c>
      <c r="CA743">
        <v>2</v>
      </c>
      <c r="CB743" t="s">
        <v>13985</v>
      </c>
      <c r="CC743" t="s">
        <v>13985</v>
      </c>
      <c r="CD743" t="s">
        <v>13985</v>
      </c>
    </row>
    <row r="744" spans="1:82">
      <c r="A744" t="s">
        <v>13850</v>
      </c>
      <c r="B744" t="s">
        <v>67</v>
      </c>
      <c r="C744" t="s">
        <v>3377</v>
      </c>
      <c r="G744" t="s">
        <v>3378</v>
      </c>
      <c r="J744" t="s">
        <v>3379</v>
      </c>
      <c r="K744" t="s">
        <v>3380</v>
      </c>
      <c r="W744" t="s">
        <v>3381</v>
      </c>
      <c r="AN744" t="s">
        <v>3382</v>
      </c>
      <c r="AO744" t="s">
        <v>3383</v>
      </c>
      <c r="AS744" s="1">
        <v>37288</v>
      </c>
      <c r="AT744">
        <v>2016</v>
      </c>
      <c r="AU744">
        <v>16</v>
      </c>
      <c r="BD744" t="s">
        <v>3384</v>
      </c>
      <c r="BK744" t="s">
        <v>3385</v>
      </c>
      <c r="BL744">
        <v>26839318</v>
      </c>
      <c r="BW744" t="s">
        <v>13424</v>
      </c>
      <c r="BX744" t="s">
        <v>13426</v>
      </c>
      <c r="BY744" t="s">
        <v>13985</v>
      </c>
      <c r="BZ744" t="s">
        <v>13427</v>
      </c>
      <c r="CA744">
        <v>3</v>
      </c>
      <c r="CB744">
        <v>6</v>
      </c>
      <c r="CC744" t="s">
        <v>13985</v>
      </c>
      <c r="CD744" t="s">
        <v>13433</v>
      </c>
    </row>
    <row r="745" spans="1:82" hidden="1">
      <c r="A745" t="s">
        <v>13850</v>
      </c>
      <c r="B745" t="s">
        <v>67</v>
      </c>
      <c r="C745" t="s">
        <v>13380</v>
      </c>
      <c r="G745" t="s">
        <v>13380</v>
      </c>
      <c r="J745" t="s">
        <v>13381</v>
      </c>
      <c r="K745" t="s">
        <v>13369</v>
      </c>
      <c r="AN745" t="s">
        <v>13370</v>
      </c>
      <c r="AT745">
        <v>1977</v>
      </c>
      <c r="AU745">
        <v>52</v>
      </c>
      <c r="AV745">
        <v>6</v>
      </c>
      <c r="BA745">
        <v>451</v>
      </c>
      <c r="BB745">
        <v>452</v>
      </c>
      <c r="BK745" t="s">
        <v>13382</v>
      </c>
      <c r="BW745" t="s">
        <v>13424</v>
      </c>
      <c r="BX745" t="s">
        <v>13426</v>
      </c>
      <c r="BY745" t="s">
        <v>13985</v>
      </c>
      <c r="BZ745" t="s">
        <v>13427</v>
      </c>
      <c r="CA745">
        <v>0</v>
      </c>
      <c r="CB745" t="s">
        <v>13985</v>
      </c>
      <c r="CC745" t="s">
        <v>13985</v>
      </c>
      <c r="CD745" t="s">
        <v>13985</v>
      </c>
    </row>
    <row r="746" spans="1:82" hidden="1">
      <c r="A746" t="s">
        <v>13850</v>
      </c>
      <c r="B746" t="s">
        <v>67</v>
      </c>
      <c r="C746" t="s">
        <v>6409</v>
      </c>
      <c r="G746" t="s">
        <v>6410</v>
      </c>
      <c r="J746" t="s">
        <v>6411</v>
      </c>
      <c r="K746" t="s">
        <v>4545</v>
      </c>
      <c r="W746" t="s">
        <v>6412</v>
      </c>
      <c r="AN746" t="s">
        <v>4548</v>
      </c>
      <c r="AS746" t="s">
        <v>154</v>
      </c>
      <c r="AT746">
        <v>2011</v>
      </c>
      <c r="AU746">
        <v>104</v>
      </c>
      <c r="AV746">
        <v>6</v>
      </c>
      <c r="BA746">
        <v>1309</v>
      </c>
      <c r="BB746">
        <v>1318</v>
      </c>
      <c r="BD746" t="s">
        <v>6413</v>
      </c>
      <c r="BK746" t="s">
        <v>6414</v>
      </c>
      <c r="BL746">
        <v>22707762</v>
      </c>
      <c r="BW746" t="s">
        <v>13424</v>
      </c>
      <c r="BX746" t="s">
        <v>13426</v>
      </c>
      <c r="BY746" t="s">
        <v>13985</v>
      </c>
      <c r="BZ746" t="s">
        <v>13427</v>
      </c>
      <c r="CA746" t="s">
        <v>13985</v>
      </c>
      <c r="CB746">
        <v>2</v>
      </c>
      <c r="CC746" t="s">
        <v>13985</v>
      </c>
      <c r="CD746" t="s">
        <v>13985</v>
      </c>
    </row>
    <row r="747" spans="1:82">
      <c r="A747" t="s">
        <v>13850</v>
      </c>
      <c r="B747" t="s">
        <v>67</v>
      </c>
      <c r="C747" t="s">
        <v>11840</v>
      </c>
      <c r="G747" t="s">
        <v>11840</v>
      </c>
      <c r="J747" t="s">
        <v>11841</v>
      </c>
      <c r="K747" t="s">
        <v>667</v>
      </c>
      <c r="W747" t="s">
        <v>11842</v>
      </c>
      <c r="AA747" t="s">
        <v>10048</v>
      </c>
      <c r="AB747" t="s">
        <v>10049</v>
      </c>
      <c r="AN747" t="s">
        <v>670</v>
      </c>
      <c r="AS747" t="s">
        <v>154</v>
      </c>
      <c r="AT747">
        <v>1996</v>
      </c>
      <c r="AU747">
        <v>31</v>
      </c>
      <c r="AV747">
        <v>4</v>
      </c>
      <c r="BA747">
        <v>495</v>
      </c>
      <c r="BB747">
        <v>504</v>
      </c>
      <c r="BD747" t="s">
        <v>11843</v>
      </c>
      <c r="BK747" t="s">
        <v>11844</v>
      </c>
      <c r="BW747" t="s">
        <v>13424</v>
      </c>
      <c r="BX747" t="s">
        <v>13426</v>
      </c>
      <c r="BY747" t="s">
        <v>13985</v>
      </c>
      <c r="BZ747" t="s">
        <v>13427</v>
      </c>
      <c r="CA747">
        <v>6</v>
      </c>
      <c r="CB747">
        <v>6</v>
      </c>
      <c r="CC747" t="s">
        <v>13985</v>
      </c>
      <c r="CD747" t="s">
        <v>13433</v>
      </c>
    </row>
    <row r="748" spans="1:82" hidden="1">
      <c r="A748" t="s">
        <v>13850</v>
      </c>
      <c r="B748" t="s">
        <v>67</v>
      </c>
      <c r="C748" t="s">
        <v>664</v>
      </c>
      <c r="G748" t="s">
        <v>665</v>
      </c>
      <c r="J748" t="s">
        <v>666</v>
      </c>
      <c r="K748" t="s">
        <v>667</v>
      </c>
      <c r="W748" t="s">
        <v>668</v>
      </c>
      <c r="AB748" t="s">
        <v>669</v>
      </c>
      <c r="AN748" t="s">
        <v>670</v>
      </c>
      <c r="AO748" t="s">
        <v>671</v>
      </c>
      <c r="AS748" t="s">
        <v>629</v>
      </c>
      <c r="AT748">
        <v>2019</v>
      </c>
      <c r="AU748">
        <v>54</v>
      </c>
      <c r="AV748">
        <v>2</v>
      </c>
      <c r="BA748">
        <v>175</v>
      </c>
      <c r="BB748">
        <v>183</v>
      </c>
      <c r="BD748" t="s">
        <v>672</v>
      </c>
      <c r="BK748" t="s">
        <v>673</v>
      </c>
      <c r="BW748" t="s">
        <v>13424</v>
      </c>
      <c r="BX748" t="s">
        <v>13426</v>
      </c>
      <c r="BZ748" t="s">
        <v>13429</v>
      </c>
    </row>
    <row r="749" spans="1:82" hidden="1">
      <c r="A749" t="s">
        <v>13850</v>
      </c>
      <c r="B749" t="s">
        <v>67</v>
      </c>
      <c r="C749" t="s">
        <v>6666</v>
      </c>
      <c r="G749" t="s">
        <v>6667</v>
      </c>
      <c r="J749" t="s">
        <v>6668</v>
      </c>
      <c r="K749" t="s">
        <v>5797</v>
      </c>
      <c r="W749" t="s">
        <v>6669</v>
      </c>
      <c r="AA749" t="s">
        <v>6670</v>
      </c>
      <c r="AB749" t="s">
        <v>6671</v>
      </c>
      <c r="AN749" t="s">
        <v>5800</v>
      </c>
      <c r="AO749" t="s">
        <v>5801</v>
      </c>
      <c r="AS749" t="s">
        <v>730</v>
      </c>
      <c r="AT749">
        <v>2011</v>
      </c>
      <c r="AU749">
        <v>158</v>
      </c>
      <c r="AV749">
        <v>4</v>
      </c>
      <c r="BA749">
        <v>793</v>
      </c>
      <c r="BB749">
        <v>804</v>
      </c>
      <c r="BD749" t="s">
        <v>6672</v>
      </c>
      <c r="BK749" t="s">
        <v>6673</v>
      </c>
      <c r="BW749" t="s">
        <v>13424</v>
      </c>
      <c r="BX749" t="s">
        <v>13426</v>
      </c>
      <c r="BY749" t="s">
        <v>13427</v>
      </c>
    </row>
    <row r="750" spans="1:82">
      <c r="A750" t="s">
        <v>13850</v>
      </c>
      <c r="B750" t="s">
        <v>67</v>
      </c>
      <c r="C750" t="s">
        <v>2497</v>
      </c>
      <c r="G750" t="s">
        <v>2498</v>
      </c>
      <c r="J750" t="s">
        <v>2499</v>
      </c>
      <c r="K750" t="s">
        <v>358</v>
      </c>
      <c r="W750" t="s">
        <v>2500</v>
      </c>
      <c r="AA750" t="s">
        <v>1665</v>
      </c>
      <c r="AB750" t="s">
        <v>2501</v>
      </c>
      <c r="AN750" t="s">
        <v>360</v>
      </c>
      <c r="AO750" t="s">
        <v>361</v>
      </c>
      <c r="AS750" t="s">
        <v>730</v>
      </c>
      <c r="AT750">
        <v>2017</v>
      </c>
      <c r="AU750">
        <v>98</v>
      </c>
      <c r="BA750">
        <v>238</v>
      </c>
      <c r="BB750">
        <v>244</v>
      </c>
      <c r="BD750" t="s">
        <v>2502</v>
      </c>
      <c r="BK750" t="s">
        <v>2503</v>
      </c>
      <c r="BL750">
        <v>28131702</v>
      </c>
      <c r="BW750" t="s">
        <v>13424</v>
      </c>
      <c r="BX750" t="s">
        <v>13426</v>
      </c>
      <c r="BY750" t="s">
        <v>13985</v>
      </c>
      <c r="BZ750" t="s">
        <v>13427</v>
      </c>
      <c r="CA750">
        <v>6</v>
      </c>
      <c r="CB750">
        <v>6</v>
      </c>
      <c r="CC750" t="s">
        <v>13985</v>
      </c>
      <c r="CD750" t="s">
        <v>13433</v>
      </c>
    </row>
    <row r="751" spans="1:82" hidden="1">
      <c r="A751" t="s">
        <v>13850</v>
      </c>
      <c r="B751" t="s">
        <v>67</v>
      </c>
      <c r="C751" t="s">
        <v>5084</v>
      </c>
      <c r="G751" t="s">
        <v>5085</v>
      </c>
      <c r="J751" t="s">
        <v>5086</v>
      </c>
      <c r="K751" t="s">
        <v>1426</v>
      </c>
      <c r="W751" t="s">
        <v>5087</v>
      </c>
      <c r="AA751" t="s">
        <v>5088</v>
      </c>
      <c r="AB751" t="s">
        <v>5089</v>
      </c>
      <c r="AN751" t="s">
        <v>1428</v>
      </c>
      <c r="AO751" t="s">
        <v>1429</v>
      </c>
      <c r="AS751" t="s">
        <v>815</v>
      </c>
      <c r="AT751">
        <v>2014</v>
      </c>
      <c r="AU751">
        <v>201</v>
      </c>
      <c r="AV751">
        <v>4</v>
      </c>
      <c r="BA751">
        <v>1263</v>
      </c>
      <c r="BB751">
        <v>1276</v>
      </c>
      <c r="BD751" t="s">
        <v>5090</v>
      </c>
      <c r="BK751" t="s">
        <v>5091</v>
      </c>
      <c r="BL751">
        <v>24491114</v>
      </c>
      <c r="BW751" t="s">
        <v>13428</v>
      </c>
      <c r="BX751" t="s">
        <v>13985</v>
      </c>
      <c r="BY751" t="s">
        <v>13985</v>
      </c>
      <c r="BZ751" t="s">
        <v>13985</v>
      </c>
      <c r="CA751" t="s">
        <v>13985</v>
      </c>
      <c r="CB751" t="s">
        <v>13985</v>
      </c>
      <c r="CC751" t="s">
        <v>13985</v>
      </c>
      <c r="CD751" t="s">
        <v>13985</v>
      </c>
    </row>
    <row r="752" spans="1:82" hidden="1">
      <c r="A752" t="s">
        <v>13850</v>
      </c>
      <c r="B752" t="s">
        <v>67</v>
      </c>
      <c r="C752" t="s">
        <v>11634</v>
      </c>
      <c r="G752" t="s">
        <v>11634</v>
      </c>
      <c r="J752" t="s">
        <v>11635</v>
      </c>
      <c r="K752" t="s">
        <v>11636</v>
      </c>
      <c r="W752" t="s">
        <v>11637</v>
      </c>
      <c r="AN752" t="s">
        <v>1242</v>
      </c>
      <c r="AS752" t="s">
        <v>297</v>
      </c>
      <c r="AT752">
        <v>1997</v>
      </c>
      <c r="AU752">
        <v>75</v>
      </c>
      <c r="AV752">
        <v>9</v>
      </c>
      <c r="BA752">
        <v>1545</v>
      </c>
      <c r="BB752">
        <v>1548</v>
      </c>
      <c r="BD752" t="s">
        <v>11638</v>
      </c>
      <c r="BK752" t="s">
        <v>11639</v>
      </c>
      <c r="BW752" t="s">
        <v>13424</v>
      </c>
      <c r="BX752" t="s">
        <v>13425</v>
      </c>
      <c r="BY752" t="s">
        <v>13985</v>
      </c>
      <c r="BZ752" t="s">
        <v>13985</v>
      </c>
      <c r="CA752" t="s">
        <v>13985</v>
      </c>
      <c r="CB752" t="s">
        <v>13985</v>
      </c>
      <c r="CC752" t="s">
        <v>13985</v>
      </c>
      <c r="CD752" t="s">
        <v>13985</v>
      </c>
    </row>
    <row r="753" spans="1:82" hidden="1">
      <c r="A753" t="s">
        <v>13850</v>
      </c>
      <c r="B753" t="s">
        <v>67</v>
      </c>
      <c r="C753" t="s">
        <v>5149</v>
      </c>
      <c r="G753" t="s">
        <v>5150</v>
      </c>
      <c r="J753" t="s">
        <v>5151</v>
      </c>
      <c r="K753" t="s">
        <v>3135</v>
      </c>
      <c r="W753" t="s">
        <v>5152</v>
      </c>
      <c r="AA753" t="s">
        <v>5153</v>
      </c>
      <c r="AB753" t="s">
        <v>5154</v>
      </c>
      <c r="AN753" t="s">
        <v>3143</v>
      </c>
      <c r="AO753" t="s">
        <v>3144</v>
      </c>
      <c r="AS753" t="s">
        <v>1023</v>
      </c>
      <c r="AT753">
        <v>2014</v>
      </c>
      <c r="AU753">
        <v>85</v>
      </c>
      <c r="BA753">
        <v>222</v>
      </c>
      <c r="BB753">
        <v>232</v>
      </c>
      <c r="BD753" t="s">
        <v>5155</v>
      </c>
      <c r="BK753" t="s">
        <v>5156</v>
      </c>
      <c r="BW753" t="s">
        <v>13424</v>
      </c>
      <c r="BX753" t="s">
        <v>13426</v>
      </c>
      <c r="BY753" t="s">
        <v>13427</v>
      </c>
      <c r="BZ753" t="s">
        <v>13985</v>
      </c>
      <c r="CA753" t="s">
        <v>13985</v>
      </c>
      <c r="CB753" t="s">
        <v>13985</v>
      </c>
      <c r="CC753" t="s">
        <v>13985</v>
      </c>
      <c r="CD753" t="s">
        <v>13985</v>
      </c>
    </row>
    <row r="754" spans="1:82" hidden="1">
      <c r="A754" t="s">
        <v>13850</v>
      </c>
      <c r="B754" t="s">
        <v>67</v>
      </c>
      <c r="C754" t="s">
        <v>1392</v>
      </c>
      <c r="G754" t="s">
        <v>1393</v>
      </c>
      <c r="J754" t="s">
        <v>1394</v>
      </c>
      <c r="K754" t="s">
        <v>258</v>
      </c>
      <c r="W754" t="s">
        <v>1395</v>
      </c>
      <c r="AA754" t="s">
        <v>1396</v>
      </c>
      <c r="AB754" t="s">
        <v>1397</v>
      </c>
      <c r="AN754" t="s">
        <v>261</v>
      </c>
      <c r="AO754" t="s">
        <v>262</v>
      </c>
      <c r="AS754" t="s">
        <v>352</v>
      </c>
      <c r="AT754">
        <v>2018</v>
      </c>
      <c r="AU754">
        <v>33</v>
      </c>
      <c r="AV754">
        <v>4</v>
      </c>
      <c r="BA754">
        <v>402</v>
      </c>
      <c r="BB754">
        <v>419</v>
      </c>
      <c r="BD754" t="s">
        <v>1398</v>
      </c>
      <c r="BK754" t="s">
        <v>1399</v>
      </c>
      <c r="BL754">
        <v>29730962</v>
      </c>
      <c r="BW754" t="s">
        <v>13424</v>
      </c>
      <c r="BX754" t="s">
        <v>13425</v>
      </c>
      <c r="BY754" t="s">
        <v>13985</v>
      </c>
      <c r="BZ754" t="s">
        <v>13985</v>
      </c>
      <c r="CA754" t="s">
        <v>13985</v>
      </c>
      <c r="CB754" t="s">
        <v>13985</v>
      </c>
      <c r="CC754" t="s">
        <v>13985</v>
      </c>
      <c r="CD754" t="s">
        <v>13985</v>
      </c>
    </row>
    <row r="755" spans="1:82" hidden="1">
      <c r="A755" t="s">
        <v>13850</v>
      </c>
      <c r="B755" t="s">
        <v>67</v>
      </c>
      <c r="C755" t="s">
        <v>4214</v>
      </c>
      <c r="G755" t="s">
        <v>4215</v>
      </c>
      <c r="J755" t="s">
        <v>4216</v>
      </c>
      <c r="K755" t="s">
        <v>4217</v>
      </c>
      <c r="W755" t="s">
        <v>4218</v>
      </c>
      <c r="AA755" t="s">
        <v>4219</v>
      </c>
      <c r="AB755" t="s">
        <v>4220</v>
      </c>
      <c r="AN755" t="s">
        <v>4221</v>
      </c>
      <c r="AO755" t="s">
        <v>4222</v>
      </c>
      <c r="AS755" t="s">
        <v>815</v>
      </c>
      <c r="AT755">
        <v>2015</v>
      </c>
      <c r="AU755">
        <v>30</v>
      </c>
      <c r="AV755">
        <v>2</v>
      </c>
      <c r="BA755">
        <v>327</v>
      </c>
      <c r="BB755">
        <v>335</v>
      </c>
      <c r="BD755" t="s">
        <v>4223</v>
      </c>
      <c r="BK755" t="s">
        <v>4224</v>
      </c>
      <c r="BW755" t="s">
        <v>13428</v>
      </c>
      <c r="BX755" t="s">
        <v>13985</v>
      </c>
      <c r="BY755" t="s">
        <v>13985</v>
      </c>
      <c r="BZ755" t="s">
        <v>13985</v>
      </c>
      <c r="CA755" t="s">
        <v>13985</v>
      </c>
      <c r="CB755" t="s">
        <v>13985</v>
      </c>
      <c r="CC755" t="s">
        <v>13985</v>
      </c>
      <c r="CD755" t="s">
        <v>13985</v>
      </c>
    </row>
    <row r="756" spans="1:82" hidden="1">
      <c r="A756" t="s">
        <v>13850</v>
      </c>
      <c r="B756" t="s">
        <v>67</v>
      </c>
      <c r="C756" t="s">
        <v>5983</v>
      </c>
      <c r="G756" t="s">
        <v>5984</v>
      </c>
      <c r="J756" t="s">
        <v>5985</v>
      </c>
      <c r="K756" t="s">
        <v>821</v>
      </c>
      <c r="W756" t="s">
        <v>5986</v>
      </c>
      <c r="AA756" t="s">
        <v>5987</v>
      </c>
      <c r="AB756" t="s">
        <v>5988</v>
      </c>
      <c r="AN756" t="s">
        <v>824</v>
      </c>
      <c r="AO756" t="s">
        <v>825</v>
      </c>
      <c r="AS756" t="s">
        <v>629</v>
      </c>
      <c r="AT756">
        <v>2012</v>
      </c>
      <c r="AU756">
        <v>21</v>
      </c>
      <c r="AV756">
        <v>9</v>
      </c>
      <c r="BA756">
        <v>2197</v>
      </c>
      <c r="BB756">
        <v>2207</v>
      </c>
      <c r="BD756" t="s">
        <v>5989</v>
      </c>
      <c r="BK756" t="s">
        <v>5990</v>
      </c>
      <c r="BL756">
        <v>22417129</v>
      </c>
      <c r="BW756" t="s">
        <v>13428</v>
      </c>
      <c r="BX756" t="s">
        <v>13985</v>
      </c>
      <c r="BY756" t="s">
        <v>13985</v>
      </c>
      <c r="BZ756" t="s">
        <v>13985</v>
      </c>
      <c r="CA756" t="s">
        <v>13985</v>
      </c>
      <c r="CB756" t="s">
        <v>13985</v>
      </c>
      <c r="CC756" t="s">
        <v>13985</v>
      </c>
      <c r="CD756" t="s">
        <v>13985</v>
      </c>
    </row>
    <row r="757" spans="1:82" hidden="1">
      <c r="A757" t="s">
        <v>13850</v>
      </c>
      <c r="B757" t="s">
        <v>67</v>
      </c>
      <c r="C757" t="s">
        <v>5439</v>
      </c>
      <c r="G757" t="s">
        <v>5440</v>
      </c>
      <c r="J757" t="s">
        <v>5441</v>
      </c>
      <c r="K757" t="s">
        <v>160</v>
      </c>
      <c r="W757" t="s">
        <v>5442</v>
      </c>
      <c r="AN757" t="s">
        <v>162</v>
      </c>
      <c r="AS757" t="s">
        <v>521</v>
      </c>
      <c r="AT757">
        <v>2013</v>
      </c>
      <c r="AU757">
        <v>38</v>
      </c>
      <c r="AV757">
        <v>2</v>
      </c>
      <c r="BA757">
        <v>126</v>
      </c>
      <c r="BB757">
        <v>132</v>
      </c>
      <c r="BD757" t="s">
        <v>5443</v>
      </c>
      <c r="BK757" t="s">
        <v>5444</v>
      </c>
      <c r="BW757" t="s">
        <v>13424</v>
      </c>
      <c r="BX757" t="s">
        <v>13426</v>
      </c>
      <c r="BY757" t="s">
        <v>13985</v>
      </c>
      <c r="BZ757" t="s">
        <v>13427</v>
      </c>
      <c r="CA757">
        <v>2</v>
      </c>
      <c r="CB757" t="s">
        <v>13985</v>
      </c>
      <c r="CC757" t="s">
        <v>13985</v>
      </c>
      <c r="CD757" t="s">
        <v>13985</v>
      </c>
    </row>
    <row r="758" spans="1:82" hidden="1">
      <c r="A758" t="s">
        <v>13850</v>
      </c>
      <c r="B758" t="s">
        <v>67</v>
      </c>
      <c r="C758" t="s">
        <v>4542</v>
      </c>
      <c r="G758" t="s">
        <v>4543</v>
      </c>
      <c r="J758" t="s">
        <v>4544</v>
      </c>
      <c r="K758" t="s">
        <v>4545</v>
      </c>
      <c r="W758" t="s">
        <v>4546</v>
      </c>
      <c r="AB758" t="s">
        <v>4547</v>
      </c>
      <c r="AN758" t="s">
        <v>4548</v>
      </c>
      <c r="AO758" t="s">
        <v>4549</v>
      </c>
      <c r="AS758" t="s">
        <v>154</v>
      </c>
      <c r="AT758">
        <v>2014</v>
      </c>
      <c r="AU758">
        <v>107</v>
      </c>
      <c r="AV758">
        <v>6</v>
      </c>
      <c r="BA758">
        <v>1066</v>
      </c>
      <c r="BB758">
        <v>1071</v>
      </c>
      <c r="BD758" t="s">
        <v>4550</v>
      </c>
      <c r="BK758" t="s">
        <v>4551</v>
      </c>
      <c r="BW758" t="s">
        <v>13424</v>
      </c>
      <c r="BX758" t="s">
        <v>13426</v>
      </c>
      <c r="BY758" t="s">
        <v>13985</v>
      </c>
      <c r="BZ758" t="s">
        <v>13427</v>
      </c>
      <c r="CA758">
        <v>5</v>
      </c>
      <c r="CB758">
        <v>4</v>
      </c>
      <c r="CC758" t="s">
        <v>13447</v>
      </c>
      <c r="CD758" t="s">
        <v>13429</v>
      </c>
    </row>
    <row r="759" spans="1:82">
      <c r="A759" t="s">
        <v>13850</v>
      </c>
      <c r="B759" t="s">
        <v>67</v>
      </c>
      <c r="C759" t="s">
        <v>12695</v>
      </c>
      <c r="G759" t="s">
        <v>12695</v>
      </c>
      <c r="J759" t="s">
        <v>13280</v>
      </c>
      <c r="K759" t="s">
        <v>13281</v>
      </c>
      <c r="AN759" t="s">
        <v>2224</v>
      </c>
      <c r="AT759">
        <v>1986</v>
      </c>
      <c r="AU759">
        <v>159</v>
      </c>
      <c r="AV759">
        <v>1</v>
      </c>
      <c r="BA759">
        <v>123</v>
      </c>
      <c r="BB759">
        <v>142</v>
      </c>
      <c r="BD759" t="s">
        <v>13282</v>
      </c>
      <c r="BK759" t="s">
        <v>13283</v>
      </c>
      <c r="BW759" t="s">
        <v>13424</v>
      </c>
      <c r="BX759" t="s">
        <v>13426</v>
      </c>
      <c r="BY759" t="s">
        <v>13985</v>
      </c>
      <c r="BZ759" t="s">
        <v>13427</v>
      </c>
      <c r="CA759">
        <v>18</v>
      </c>
      <c r="CB759">
        <v>9</v>
      </c>
      <c r="CC759" t="s">
        <v>13985</v>
      </c>
      <c r="CD759" t="s">
        <v>13433</v>
      </c>
    </row>
    <row r="760" spans="1:82" hidden="1">
      <c r="A760" t="s">
        <v>13850</v>
      </c>
      <c r="B760" t="s">
        <v>67</v>
      </c>
      <c r="C760" t="s">
        <v>4027</v>
      </c>
      <c r="G760" t="s">
        <v>4028</v>
      </c>
      <c r="J760" t="s">
        <v>4029</v>
      </c>
      <c r="K760" t="s">
        <v>667</v>
      </c>
      <c r="W760" t="s">
        <v>4030</v>
      </c>
      <c r="AN760" t="s">
        <v>670</v>
      </c>
      <c r="AO760" t="s">
        <v>671</v>
      </c>
      <c r="AS760" t="s">
        <v>629</v>
      </c>
      <c r="AT760">
        <v>2015</v>
      </c>
      <c r="AU760">
        <v>50</v>
      </c>
      <c r="AV760">
        <v>2</v>
      </c>
      <c r="BA760">
        <v>263</v>
      </c>
      <c r="BB760">
        <v>270</v>
      </c>
      <c r="BD760" t="s">
        <v>4031</v>
      </c>
      <c r="BK760" t="s">
        <v>4032</v>
      </c>
      <c r="BW760" t="s">
        <v>13424</v>
      </c>
      <c r="BX760" t="s">
        <v>13426</v>
      </c>
      <c r="BY760" t="s">
        <v>13985</v>
      </c>
      <c r="BZ760" t="s">
        <v>13427</v>
      </c>
      <c r="CA760" t="s">
        <v>13985</v>
      </c>
      <c r="CB760">
        <v>2</v>
      </c>
      <c r="CC760" t="s">
        <v>13985</v>
      </c>
      <c r="CD760" t="s">
        <v>13985</v>
      </c>
    </row>
    <row r="761" spans="1:82" hidden="1">
      <c r="A761" t="s">
        <v>13850</v>
      </c>
      <c r="B761" t="s">
        <v>67</v>
      </c>
      <c r="C761" t="s">
        <v>4794</v>
      </c>
      <c r="G761" t="s">
        <v>4795</v>
      </c>
      <c r="J761" t="s">
        <v>4796</v>
      </c>
      <c r="K761" t="s">
        <v>4797</v>
      </c>
      <c r="W761" t="s">
        <v>4798</v>
      </c>
      <c r="AN761" t="s">
        <v>4799</v>
      </c>
      <c r="AO761" t="s">
        <v>4800</v>
      </c>
      <c r="AS761" s="1">
        <v>37803</v>
      </c>
      <c r="AT761">
        <v>2014</v>
      </c>
      <c r="AU761">
        <v>17</v>
      </c>
      <c r="AV761" s="2">
        <v>43526</v>
      </c>
      <c r="BA761">
        <v>81</v>
      </c>
      <c r="BB761">
        <v>87</v>
      </c>
      <c r="BD761" t="s">
        <v>4801</v>
      </c>
      <c r="BK761" t="s">
        <v>4802</v>
      </c>
      <c r="BW761" t="s">
        <v>13424</v>
      </c>
      <c r="BX761" t="s">
        <v>13426</v>
      </c>
      <c r="BY761" t="s">
        <v>13985</v>
      </c>
      <c r="BZ761" t="s">
        <v>13427</v>
      </c>
      <c r="CA761" t="s">
        <v>13985</v>
      </c>
      <c r="CB761">
        <v>2</v>
      </c>
      <c r="CC761" t="s">
        <v>13985</v>
      </c>
      <c r="CD761" t="s">
        <v>13985</v>
      </c>
    </row>
    <row r="762" spans="1:82" hidden="1">
      <c r="A762" t="s">
        <v>13850</v>
      </c>
      <c r="B762" t="s">
        <v>67</v>
      </c>
      <c r="C762" t="s">
        <v>12929</v>
      </c>
      <c r="G762" t="s">
        <v>12929</v>
      </c>
      <c r="J762" t="s">
        <v>12930</v>
      </c>
      <c r="K762" t="s">
        <v>560</v>
      </c>
      <c r="W762" t="s">
        <v>12931</v>
      </c>
      <c r="AN762" t="s">
        <v>562</v>
      </c>
      <c r="AS762" t="s">
        <v>472</v>
      </c>
      <c r="AT762">
        <v>1992</v>
      </c>
      <c r="AU762">
        <v>84</v>
      </c>
      <c r="AV762" s="2">
        <v>43558</v>
      </c>
      <c r="BA762">
        <v>259</v>
      </c>
      <c r="BB762">
        <v>265</v>
      </c>
      <c r="BD762" t="s">
        <v>12932</v>
      </c>
      <c r="BK762" t="s">
        <v>12933</v>
      </c>
      <c r="BL762">
        <v>24203181</v>
      </c>
      <c r="BW762" t="s">
        <v>13428</v>
      </c>
      <c r="BX762" t="s">
        <v>13985</v>
      </c>
      <c r="BY762" t="s">
        <v>13985</v>
      </c>
      <c r="BZ762" t="s">
        <v>13985</v>
      </c>
      <c r="CA762" t="s">
        <v>13985</v>
      </c>
      <c r="CB762" t="s">
        <v>13985</v>
      </c>
      <c r="CC762" t="s">
        <v>13985</v>
      </c>
      <c r="CD762" t="s">
        <v>13985</v>
      </c>
    </row>
    <row r="763" spans="1:82">
      <c r="A763" t="s">
        <v>13850</v>
      </c>
      <c r="B763" t="s">
        <v>67</v>
      </c>
      <c r="C763" t="s">
        <v>13236</v>
      </c>
      <c r="G763" t="s">
        <v>13236</v>
      </c>
      <c r="J763" t="s">
        <v>13237</v>
      </c>
      <c r="K763" t="s">
        <v>258</v>
      </c>
      <c r="AN763" t="s">
        <v>261</v>
      </c>
      <c r="AS763" t="s">
        <v>11436</v>
      </c>
      <c r="AT763">
        <v>1990</v>
      </c>
      <c r="AU763">
        <v>5</v>
      </c>
      <c r="AV763">
        <v>1</v>
      </c>
      <c r="BA763">
        <v>47</v>
      </c>
      <c r="BB763">
        <v>57</v>
      </c>
      <c r="BD763" t="s">
        <v>13238</v>
      </c>
      <c r="BK763" t="s">
        <v>13239</v>
      </c>
      <c r="BL763">
        <v>2133119</v>
      </c>
      <c r="BW763" t="s">
        <v>13424</v>
      </c>
      <c r="BX763" t="s">
        <v>13426</v>
      </c>
      <c r="BY763" t="s">
        <v>13985</v>
      </c>
      <c r="BZ763" t="s">
        <v>13427</v>
      </c>
      <c r="CA763">
        <v>10</v>
      </c>
      <c r="CB763">
        <v>9</v>
      </c>
      <c r="CC763" t="s">
        <v>13985</v>
      </c>
      <c r="CD763" t="s">
        <v>13433</v>
      </c>
    </row>
    <row r="764" spans="1:82">
      <c r="A764" t="s">
        <v>13850</v>
      </c>
      <c r="B764" t="s">
        <v>67</v>
      </c>
      <c r="C764" t="s">
        <v>8499</v>
      </c>
      <c r="G764" t="s">
        <v>8499</v>
      </c>
      <c r="J764" t="s">
        <v>10119</v>
      </c>
      <c r="K764" t="s">
        <v>625</v>
      </c>
      <c r="W764" t="s">
        <v>10120</v>
      </c>
      <c r="AB764" t="s">
        <v>8503</v>
      </c>
      <c r="AN764" t="s">
        <v>627</v>
      </c>
      <c r="AS764" t="s">
        <v>730</v>
      </c>
      <c r="AT764">
        <v>2003</v>
      </c>
      <c r="AU764">
        <v>107</v>
      </c>
      <c r="AV764">
        <v>1</v>
      </c>
      <c r="BA764">
        <v>11</v>
      </c>
      <c r="BB764">
        <v>18</v>
      </c>
      <c r="BD764" t="s">
        <v>10121</v>
      </c>
      <c r="BK764" t="s">
        <v>10122</v>
      </c>
      <c r="BW764" t="s">
        <v>13424</v>
      </c>
      <c r="BX764" t="s">
        <v>13426</v>
      </c>
      <c r="BY764" t="s">
        <v>13985</v>
      </c>
      <c r="BZ764" t="s">
        <v>13427</v>
      </c>
      <c r="CA764">
        <v>3</v>
      </c>
      <c r="CB764">
        <v>5</v>
      </c>
      <c r="CC764" t="s">
        <v>13985</v>
      </c>
      <c r="CD764" t="s">
        <v>13433</v>
      </c>
    </row>
    <row r="765" spans="1:82" hidden="1">
      <c r="A765" t="s">
        <v>13850</v>
      </c>
      <c r="B765" t="s">
        <v>67</v>
      </c>
      <c r="C765" t="s">
        <v>11171</v>
      </c>
      <c r="G765" t="s">
        <v>11171</v>
      </c>
      <c r="J765" t="s">
        <v>11172</v>
      </c>
      <c r="K765" t="s">
        <v>348</v>
      </c>
      <c r="W765" t="s">
        <v>11173</v>
      </c>
      <c r="AN765" t="s">
        <v>350</v>
      </c>
      <c r="AO765" t="s">
        <v>351</v>
      </c>
      <c r="AS765" t="s">
        <v>730</v>
      </c>
      <c r="AT765">
        <v>1999</v>
      </c>
      <c r="AU765">
        <v>28</v>
      </c>
      <c r="AV765">
        <v>2</v>
      </c>
      <c r="BA765">
        <v>195</v>
      </c>
      <c r="BB765">
        <v>200</v>
      </c>
      <c r="BD765" t="s">
        <v>11174</v>
      </c>
      <c r="BK765" t="s">
        <v>11175</v>
      </c>
      <c r="BW765" t="s">
        <v>13424</v>
      </c>
      <c r="BX765" t="s">
        <v>13426</v>
      </c>
      <c r="BY765" t="s">
        <v>13985</v>
      </c>
      <c r="BZ765" t="s">
        <v>13427</v>
      </c>
      <c r="CA765">
        <v>4</v>
      </c>
      <c r="CB765">
        <v>3</v>
      </c>
      <c r="CC765" t="s">
        <v>13985</v>
      </c>
      <c r="CD765" t="s">
        <v>13985</v>
      </c>
    </row>
    <row r="766" spans="1:82">
      <c r="A766" t="s">
        <v>13850</v>
      </c>
      <c r="B766" t="s">
        <v>67</v>
      </c>
      <c r="C766" t="s">
        <v>12087</v>
      </c>
      <c r="G766" t="s">
        <v>12087</v>
      </c>
      <c r="J766" t="s">
        <v>12088</v>
      </c>
      <c r="K766" t="s">
        <v>12089</v>
      </c>
      <c r="W766" t="s">
        <v>12090</v>
      </c>
      <c r="AN766" t="s">
        <v>12091</v>
      </c>
      <c r="AT766">
        <v>1996</v>
      </c>
      <c r="AU766">
        <v>124</v>
      </c>
      <c r="AV766">
        <v>2</v>
      </c>
      <c r="BA766">
        <v>151</v>
      </c>
      <c r="BB766">
        <v>163</v>
      </c>
      <c r="BD766" t="s">
        <v>12092</v>
      </c>
      <c r="BK766" t="s">
        <v>12093</v>
      </c>
      <c r="BW766" t="s">
        <v>13424</v>
      </c>
      <c r="BX766" t="s">
        <v>13426</v>
      </c>
      <c r="BY766" t="s">
        <v>13985</v>
      </c>
      <c r="BZ766" t="s">
        <v>13427</v>
      </c>
      <c r="CA766">
        <v>8</v>
      </c>
      <c r="CB766">
        <v>8</v>
      </c>
      <c r="CC766" t="s">
        <v>13448</v>
      </c>
      <c r="CD766" t="s">
        <v>13433</v>
      </c>
    </row>
    <row r="767" spans="1:82">
      <c r="A767" t="s">
        <v>13850</v>
      </c>
      <c r="B767" t="s">
        <v>67</v>
      </c>
      <c r="C767" t="s">
        <v>13356</v>
      </c>
      <c r="G767" t="s">
        <v>13356</v>
      </c>
      <c r="J767" t="s">
        <v>13357</v>
      </c>
      <c r="K767" t="s">
        <v>423</v>
      </c>
      <c r="AN767" t="s">
        <v>426</v>
      </c>
      <c r="AT767">
        <v>1981</v>
      </c>
      <c r="AU767">
        <v>35</v>
      </c>
      <c r="AV767">
        <v>1</v>
      </c>
      <c r="BA767">
        <v>158</v>
      </c>
      <c r="BB767">
        <v>167</v>
      </c>
      <c r="BD767" t="s">
        <v>13358</v>
      </c>
      <c r="BK767" t="s">
        <v>13359</v>
      </c>
      <c r="BL767">
        <v>28563451</v>
      </c>
      <c r="BW767" t="s">
        <v>13424</v>
      </c>
      <c r="BX767" t="s">
        <v>13426</v>
      </c>
      <c r="BY767" t="s">
        <v>13985</v>
      </c>
      <c r="BZ767" t="s">
        <v>13427</v>
      </c>
      <c r="CA767" t="s">
        <v>13449</v>
      </c>
      <c r="CB767">
        <v>12</v>
      </c>
      <c r="CC767" t="s">
        <v>13450</v>
      </c>
      <c r="CD767" t="s">
        <v>13433</v>
      </c>
    </row>
    <row r="768" spans="1:82" hidden="1">
      <c r="A768" t="s">
        <v>13850</v>
      </c>
      <c r="B768" t="s">
        <v>67</v>
      </c>
      <c r="C768" t="s">
        <v>10472</v>
      </c>
      <c r="G768" t="s">
        <v>10472</v>
      </c>
      <c r="J768" t="s">
        <v>12071</v>
      </c>
      <c r="K768" t="s">
        <v>3484</v>
      </c>
      <c r="P768" t="s">
        <v>12072</v>
      </c>
      <c r="Q768" t="s">
        <v>12073</v>
      </c>
      <c r="R768" t="s">
        <v>10213</v>
      </c>
      <c r="S768" t="s">
        <v>12074</v>
      </c>
      <c r="W768" t="s">
        <v>12075</v>
      </c>
      <c r="AN768" t="s">
        <v>3488</v>
      </c>
      <c r="AT768">
        <v>1996</v>
      </c>
      <c r="AU768">
        <v>93</v>
      </c>
      <c r="AV768">
        <v>3</v>
      </c>
      <c r="BA768">
        <v>281</v>
      </c>
      <c r="BB768">
        <v>302</v>
      </c>
      <c r="BK768" t="s">
        <v>12076</v>
      </c>
      <c r="BW768" t="s">
        <v>13424</v>
      </c>
      <c r="BX768" t="s">
        <v>13426</v>
      </c>
      <c r="BY768" t="s">
        <v>13985</v>
      </c>
      <c r="BZ768" t="s">
        <v>13427</v>
      </c>
      <c r="CA768">
        <v>0</v>
      </c>
      <c r="CB768" t="s">
        <v>13985</v>
      </c>
      <c r="CC768" t="s">
        <v>13985</v>
      </c>
      <c r="CD768" t="s">
        <v>13985</v>
      </c>
    </row>
    <row r="769" spans="1:82" hidden="1">
      <c r="A769" t="s">
        <v>13850</v>
      </c>
      <c r="B769" t="s">
        <v>67</v>
      </c>
      <c r="C769" t="s">
        <v>13367</v>
      </c>
      <c r="G769" t="s">
        <v>13367</v>
      </c>
      <c r="J769" t="s">
        <v>13368</v>
      </c>
      <c r="K769" t="s">
        <v>13369</v>
      </c>
      <c r="AN769" t="s">
        <v>13370</v>
      </c>
      <c r="AT769">
        <v>1980</v>
      </c>
      <c r="AU769">
        <v>55</v>
      </c>
      <c r="AV769">
        <v>5</v>
      </c>
      <c r="BA769">
        <v>319</v>
      </c>
      <c r="BB769">
        <v>324</v>
      </c>
      <c r="BD769" t="s">
        <v>13371</v>
      </c>
      <c r="BK769" t="s">
        <v>13372</v>
      </c>
      <c r="BW769" t="s">
        <v>13424</v>
      </c>
      <c r="BX769" t="s">
        <v>13426</v>
      </c>
      <c r="BY769" t="s">
        <v>13985</v>
      </c>
      <c r="BZ769" t="s">
        <v>13427</v>
      </c>
      <c r="CA769" t="s">
        <v>13985</v>
      </c>
      <c r="CB769">
        <v>3</v>
      </c>
      <c r="CC769" t="s">
        <v>13985</v>
      </c>
      <c r="CD769" t="s">
        <v>13985</v>
      </c>
    </row>
    <row r="770" spans="1:82">
      <c r="A770" t="s">
        <v>13850</v>
      </c>
      <c r="B770" t="s">
        <v>67</v>
      </c>
      <c r="C770" t="s">
        <v>10917</v>
      </c>
      <c r="G770" t="s">
        <v>10917</v>
      </c>
      <c r="J770" t="s">
        <v>10918</v>
      </c>
      <c r="K770" t="s">
        <v>667</v>
      </c>
      <c r="W770" t="s">
        <v>10919</v>
      </c>
      <c r="AN770" t="s">
        <v>670</v>
      </c>
      <c r="AS770" t="s">
        <v>884</v>
      </c>
      <c r="AT770">
        <v>2000</v>
      </c>
      <c r="AU770">
        <v>35</v>
      </c>
      <c r="AV770">
        <v>1</v>
      </c>
      <c r="BA770">
        <v>101</v>
      </c>
      <c r="BB770">
        <v>105</v>
      </c>
      <c r="BD770" t="s">
        <v>10920</v>
      </c>
      <c r="BK770" t="s">
        <v>10921</v>
      </c>
      <c r="BW770" t="s">
        <v>13424</v>
      </c>
      <c r="BX770" t="s">
        <v>13426</v>
      </c>
      <c r="BY770" t="s">
        <v>13985</v>
      </c>
      <c r="BZ770" t="s">
        <v>13427</v>
      </c>
      <c r="CA770">
        <v>8</v>
      </c>
      <c r="CB770">
        <v>8</v>
      </c>
      <c r="CC770" t="s">
        <v>13985</v>
      </c>
      <c r="CD770" t="s">
        <v>13433</v>
      </c>
    </row>
    <row r="771" spans="1:82">
      <c r="A771" t="s">
        <v>13850</v>
      </c>
      <c r="B771" t="s">
        <v>67</v>
      </c>
      <c r="C771" t="s">
        <v>6748</v>
      </c>
      <c r="G771" t="s">
        <v>6749</v>
      </c>
      <c r="J771" t="s">
        <v>6750</v>
      </c>
      <c r="K771" t="s">
        <v>667</v>
      </c>
      <c r="W771" t="s">
        <v>6751</v>
      </c>
      <c r="AN771" t="s">
        <v>670</v>
      </c>
      <c r="AS771" t="s">
        <v>884</v>
      </c>
      <c r="AT771">
        <v>2011</v>
      </c>
      <c r="AU771">
        <v>46</v>
      </c>
      <c r="AV771">
        <v>1</v>
      </c>
      <c r="BA771">
        <v>111</v>
      </c>
      <c r="BB771">
        <v>116</v>
      </c>
      <c r="BD771" t="s">
        <v>6752</v>
      </c>
      <c r="BK771" t="s">
        <v>6753</v>
      </c>
      <c r="BW771" t="s">
        <v>13424</v>
      </c>
      <c r="BX771" t="s">
        <v>13426</v>
      </c>
      <c r="BY771" t="s">
        <v>13985</v>
      </c>
      <c r="BZ771" t="s">
        <v>13427</v>
      </c>
      <c r="CA771">
        <v>5</v>
      </c>
      <c r="CB771">
        <v>4</v>
      </c>
      <c r="CC771" t="s">
        <v>13985</v>
      </c>
      <c r="CD771" t="s">
        <v>13433</v>
      </c>
    </row>
    <row r="772" spans="1:82">
      <c r="A772" t="s">
        <v>13850</v>
      </c>
      <c r="B772" t="s">
        <v>67</v>
      </c>
      <c r="C772" t="s">
        <v>11391</v>
      </c>
      <c r="G772" t="s">
        <v>11391</v>
      </c>
      <c r="J772" t="s">
        <v>11392</v>
      </c>
      <c r="K772" t="s">
        <v>667</v>
      </c>
      <c r="W772" t="s">
        <v>11393</v>
      </c>
      <c r="AN772" t="s">
        <v>670</v>
      </c>
      <c r="AS772" t="s">
        <v>629</v>
      </c>
      <c r="AT772">
        <v>1998</v>
      </c>
      <c r="AU772">
        <v>33</v>
      </c>
      <c r="AV772">
        <v>2</v>
      </c>
      <c r="BA772">
        <v>281</v>
      </c>
      <c r="BB772">
        <v>288</v>
      </c>
      <c r="BD772" t="s">
        <v>11394</v>
      </c>
      <c r="BK772" t="s">
        <v>11395</v>
      </c>
      <c r="BW772" t="s">
        <v>13424</v>
      </c>
      <c r="BX772" t="s">
        <v>13426</v>
      </c>
      <c r="BY772" t="s">
        <v>13985</v>
      </c>
      <c r="BZ772" t="s">
        <v>13427</v>
      </c>
      <c r="CA772">
        <v>4</v>
      </c>
      <c r="CB772">
        <v>6</v>
      </c>
      <c r="CC772" t="s">
        <v>13451</v>
      </c>
      <c r="CD772" t="s">
        <v>13433</v>
      </c>
    </row>
    <row r="773" spans="1:82" hidden="1">
      <c r="A773" t="s">
        <v>13850</v>
      </c>
      <c r="B773" t="s">
        <v>67</v>
      </c>
      <c r="C773" t="s">
        <v>7505</v>
      </c>
      <c r="G773" t="s">
        <v>7506</v>
      </c>
      <c r="J773" t="s">
        <v>7507</v>
      </c>
      <c r="K773" t="s">
        <v>6459</v>
      </c>
      <c r="P773" t="s">
        <v>7143</v>
      </c>
      <c r="Q773" t="s">
        <v>7490</v>
      </c>
      <c r="R773" t="s">
        <v>7491</v>
      </c>
      <c r="S773" t="s">
        <v>7499</v>
      </c>
      <c r="W773" t="s">
        <v>7508</v>
      </c>
      <c r="AN773" t="s">
        <v>6463</v>
      </c>
      <c r="AO773" t="s">
        <v>6464</v>
      </c>
      <c r="AS773" t="s">
        <v>154</v>
      </c>
      <c r="AT773">
        <v>2009</v>
      </c>
      <c r="AU773">
        <v>49</v>
      </c>
      <c r="AV773">
        <v>5</v>
      </c>
      <c r="BA773">
        <v>563</v>
      </c>
      <c r="BB773">
        <v>579</v>
      </c>
      <c r="BD773" t="s">
        <v>7509</v>
      </c>
      <c r="BK773" t="s">
        <v>7510</v>
      </c>
      <c r="BL773">
        <v>21665841</v>
      </c>
      <c r="BW773" t="s">
        <v>13424</v>
      </c>
      <c r="BX773" t="s">
        <v>13425</v>
      </c>
      <c r="BY773" t="s">
        <v>13985</v>
      </c>
      <c r="BZ773" t="s">
        <v>13985</v>
      </c>
      <c r="CA773" t="s">
        <v>13985</v>
      </c>
      <c r="CB773" t="s">
        <v>13985</v>
      </c>
      <c r="CC773" t="s">
        <v>13985</v>
      </c>
      <c r="CD773" t="s">
        <v>13985</v>
      </c>
    </row>
    <row r="774" spans="1:82">
      <c r="A774" t="s">
        <v>13850</v>
      </c>
      <c r="B774" t="s">
        <v>67</v>
      </c>
      <c r="C774" t="s">
        <v>13100</v>
      </c>
      <c r="G774" t="s">
        <v>13100</v>
      </c>
      <c r="J774" t="s">
        <v>13101</v>
      </c>
      <c r="K774" t="s">
        <v>667</v>
      </c>
      <c r="W774" t="s">
        <v>13102</v>
      </c>
      <c r="AN774" t="s">
        <v>670</v>
      </c>
      <c r="AS774" t="s">
        <v>352</v>
      </c>
      <c r="AT774">
        <v>1991</v>
      </c>
      <c r="AU774">
        <v>26</v>
      </c>
      <c r="AV774">
        <v>3</v>
      </c>
      <c r="BA774">
        <v>357</v>
      </c>
      <c r="BB774">
        <v>363</v>
      </c>
      <c r="BD774" t="s">
        <v>13103</v>
      </c>
      <c r="BK774" t="s">
        <v>13104</v>
      </c>
      <c r="BW774" t="s">
        <v>13424</v>
      </c>
      <c r="BX774" t="s">
        <v>13426</v>
      </c>
      <c r="BY774" t="s">
        <v>13985</v>
      </c>
      <c r="BZ774" t="s">
        <v>13427</v>
      </c>
      <c r="CA774">
        <v>6</v>
      </c>
      <c r="CB774">
        <v>5</v>
      </c>
      <c r="CC774" t="s">
        <v>13452</v>
      </c>
      <c r="CD774" t="s">
        <v>13433</v>
      </c>
    </row>
    <row r="775" spans="1:82" hidden="1">
      <c r="A775" t="s">
        <v>13850</v>
      </c>
      <c r="B775" t="s">
        <v>67</v>
      </c>
      <c r="C775" t="s">
        <v>12288</v>
      </c>
      <c r="G775" t="s">
        <v>12288</v>
      </c>
      <c r="J775" t="s">
        <v>12289</v>
      </c>
      <c r="K775" t="s">
        <v>3022</v>
      </c>
      <c r="W775" t="s">
        <v>12290</v>
      </c>
      <c r="AN775" t="s">
        <v>3024</v>
      </c>
      <c r="AS775" t="s">
        <v>815</v>
      </c>
      <c r="AT775">
        <v>1995</v>
      </c>
      <c r="AU775">
        <v>32</v>
      </c>
      <c r="AV775">
        <v>2</v>
      </c>
      <c r="BA775">
        <v>181</v>
      </c>
      <c r="BB775">
        <v>189</v>
      </c>
      <c r="BD775" t="s">
        <v>12291</v>
      </c>
      <c r="BK775" t="s">
        <v>12292</v>
      </c>
      <c r="BL775">
        <v>7608925</v>
      </c>
      <c r="BW775" t="s">
        <v>13424</v>
      </c>
      <c r="BX775" t="s">
        <v>13426</v>
      </c>
      <c r="BY775" t="s">
        <v>13985</v>
      </c>
      <c r="BZ775" t="s">
        <v>13427</v>
      </c>
      <c r="CA775" t="s">
        <v>13985</v>
      </c>
      <c r="CB775">
        <v>2</v>
      </c>
      <c r="CC775" t="s">
        <v>13985</v>
      </c>
      <c r="CD775" t="s">
        <v>13985</v>
      </c>
    </row>
    <row r="776" spans="1:82" hidden="1">
      <c r="A776" t="s">
        <v>13850</v>
      </c>
      <c r="B776" t="s">
        <v>67</v>
      </c>
      <c r="C776" t="s">
        <v>12603</v>
      </c>
      <c r="G776" t="s">
        <v>12603</v>
      </c>
      <c r="J776" t="s">
        <v>12780</v>
      </c>
      <c r="K776" t="s">
        <v>160</v>
      </c>
      <c r="W776" t="s">
        <v>12781</v>
      </c>
      <c r="AN776" t="s">
        <v>162</v>
      </c>
      <c r="AS776" t="s">
        <v>815</v>
      </c>
      <c r="AT776">
        <v>1993</v>
      </c>
      <c r="AU776">
        <v>18</v>
      </c>
      <c r="AV776">
        <v>1</v>
      </c>
      <c r="BA776">
        <v>50</v>
      </c>
      <c r="BB776">
        <v>56</v>
      </c>
      <c r="BD776" t="s">
        <v>12782</v>
      </c>
      <c r="BK776" t="s">
        <v>12783</v>
      </c>
      <c r="BW776" t="s">
        <v>13424</v>
      </c>
      <c r="BX776" t="s">
        <v>13426</v>
      </c>
      <c r="BY776" t="s">
        <v>13985</v>
      </c>
      <c r="BZ776" t="s">
        <v>13427</v>
      </c>
      <c r="CA776" t="s">
        <v>13985</v>
      </c>
      <c r="CB776">
        <v>1</v>
      </c>
      <c r="CC776" t="s">
        <v>13985</v>
      </c>
      <c r="CD776" t="s">
        <v>13985</v>
      </c>
    </row>
    <row r="777" spans="1:82">
      <c r="A777" t="s">
        <v>13850</v>
      </c>
      <c r="B777" t="s">
        <v>67</v>
      </c>
      <c r="C777" t="s">
        <v>12868</v>
      </c>
      <c r="G777" t="s">
        <v>12868</v>
      </c>
      <c r="J777" t="s">
        <v>12869</v>
      </c>
      <c r="K777" t="s">
        <v>12870</v>
      </c>
      <c r="W777" t="s">
        <v>12871</v>
      </c>
      <c r="AN777" t="s">
        <v>12872</v>
      </c>
      <c r="AS777" t="s">
        <v>242</v>
      </c>
      <c r="AT777">
        <v>1992</v>
      </c>
      <c r="AU777">
        <v>26</v>
      </c>
      <c r="AV777">
        <v>2</v>
      </c>
      <c r="BA777">
        <v>124</v>
      </c>
      <c r="BB777">
        <v>129</v>
      </c>
      <c r="BK777" t="s">
        <v>12873</v>
      </c>
      <c r="BW777" t="s">
        <v>13424</v>
      </c>
      <c r="BX777" t="s">
        <v>13426</v>
      </c>
      <c r="BY777" t="s">
        <v>13985</v>
      </c>
      <c r="BZ777" t="s">
        <v>13427</v>
      </c>
      <c r="CA777">
        <v>8</v>
      </c>
      <c r="CB777">
        <v>11</v>
      </c>
      <c r="CC777" t="s">
        <v>13453</v>
      </c>
      <c r="CD777" t="s">
        <v>13433</v>
      </c>
    </row>
    <row r="778" spans="1:82">
      <c r="A778" t="s">
        <v>13850</v>
      </c>
      <c r="B778" t="s">
        <v>67</v>
      </c>
      <c r="C778" t="s">
        <v>13387</v>
      </c>
      <c r="G778" t="s">
        <v>13387</v>
      </c>
      <c r="J778" t="s">
        <v>13388</v>
      </c>
      <c r="K778" t="s">
        <v>6441</v>
      </c>
      <c r="AN778" t="s">
        <v>6445</v>
      </c>
      <c r="AT778">
        <v>1976</v>
      </c>
      <c r="AU778">
        <v>262</v>
      </c>
      <c r="AV778">
        <v>5567</v>
      </c>
      <c r="BA778">
        <v>384</v>
      </c>
      <c r="BB778">
        <v>386</v>
      </c>
      <c r="BD778" t="s">
        <v>13389</v>
      </c>
      <c r="BK778" t="s">
        <v>13390</v>
      </c>
      <c r="BL778">
        <v>8725</v>
      </c>
      <c r="BW778" t="s">
        <v>13424</v>
      </c>
      <c r="BX778" t="s">
        <v>13426</v>
      </c>
      <c r="BY778" t="s">
        <v>13985</v>
      </c>
      <c r="BZ778" t="s">
        <v>13427</v>
      </c>
      <c r="CA778">
        <v>22</v>
      </c>
      <c r="CB778">
        <v>16</v>
      </c>
      <c r="CC778" t="s">
        <v>13442</v>
      </c>
      <c r="CD778" t="s">
        <v>13433</v>
      </c>
    </row>
    <row r="779" spans="1:82" hidden="1">
      <c r="A779" t="s">
        <v>13850</v>
      </c>
      <c r="B779" t="s">
        <v>67</v>
      </c>
      <c r="C779" t="s">
        <v>5539</v>
      </c>
      <c r="G779" t="s">
        <v>5540</v>
      </c>
      <c r="J779" t="s">
        <v>5541</v>
      </c>
      <c r="K779" t="s">
        <v>5542</v>
      </c>
      <c r="W779" t="s">
        <v>5543</v>
      </c>
      <c r="AA779" t="s">
        <v>5544</v>
      </c>
      <c r="AB779" t="s">
        <v>5545</v>
      </c>
      <c r="AN779" t="s">
        <v>5546</v>
      </c>
      <c r="AO779" t="s">
        <v>5547</v>
      </c>
      <c r="AS779" t="s">
        <v>815</v>
      </c>
      <c r="AT779">
        <v>2013</v>
      </c>
      <c r="AU779">
        <v>82</v>
      </c>
      <c r="AV779">
        <v>3</v>
      </c>
      <c r="BA779">
        <v>827</v>
      </c>
      <c r="BB779">
        <v>839</v>
      </c>
      <c r="BD779" t="s">
        <v>5548</v>
      </c>
      <c r="BK779" t="s">
        <v>5549</v>
      </c>
      <c r="BL779">
        <v>23464546</v>
      </c>
      <c r="BW779" t="s">
        <v>13424</v>
      </c>
      <c r="BX779" t="s">
        <v>13425</v>
      </c>
      <c r="BY779" t="s">
        <v>13985</v>
      </c>
      <c r="BZ779" t="s">
        <v>13985</v>
      </c>
      <c r="CA779" t="s">
        <v>13985</v>
      </c>
      <c r="CB779" t="s">
        <v>13985</v>
      </c>
      <c r="CC779" t="s">
        <v>13985</v>
      </c>
      <c r="CD779" t="s">
        <v>13985</v>
      </c>
    </row>
    <row r="780" spans="1:82" hidden="1">
      <c r="A780" t="s">
        <v>13850</v>
      </c>
      <c r="B780" t="s">
        <v>67</v>
      </c>
      <c r="C780" t="s">
        <v>8804</v>
      </c>
      <c r="G780" t="s">
        <v>8805</v>
      </c>
      <c r="J780" t="s">
        <v>8806</v>
      </c>
      <c r="K780" t="s">
        <v>8807</v>
      </c>
      <c r="W780" t="s">
        <v>8808</v>
      </c>
      <c r="AN780" t="s">
        <v>8809</v>
      </c>
      <c r="AO780" t="s">
        <v>8810</v>
      </c>
      <c r="AS780" t="s">
        <v>815</v>
      </c>
      <c r="AT780">
        <v>2007</v>
      </c>
      <c r="AU780">
        <v>154</v>
      </c>
      <c r="AV780">
        <v>1</v>
      </c>
      <c r="BA780">
        <v>7</v>
      </c>
      <c r="BB780">
        <v>19</v>
      </c>
      <c r="BD780" t="s">
        <v>8811</v>
      </c>
      <c r="BK780" t="s">
        <v>8812</v>
      </c>
      <c r="BW780" t="s">
        <v>13428</v>
      </c>
      <c r="BX780" t="s">
        <v>13985</v>
      </c>
      <c r="BY780" t="s">
        <v>13985</v>
      </c>
      <c r="BZ780" t="s">
        <v>13985</v>
      </c>
      <c r="CA780" t="s">
        <v>13985</v>
      </c>
      <c r="CB780" t="s">
        <v>13985</v>
      </c>
      <c r="CC780" t="s">
        <v>13985</v>
      </c>
      <c r="CD780" t="s">
        <v>13985</v>
      </c>
    </row>
    <row r="781" spans="1:82" hidden="1">
      <c r="A781" t="s">
        <v>13850</v>
      </c>
      <c r="B781" t="s">
        <v>67</v>
      </c>
      <c r="C781" t="s">
        <v>6276</v>
      </c>
      <c r="G781" t="s">
        <v>6277</v>
      </c>
      <c r="J781" t="s">
        <v>6278</v>
      </c>
      <c r="K781" t="s">
        <v>6279</v>
      </c>
      <c r="W781" t="s">
        <v>6280</v>
      </c>
      <c r="AA781" t="s">
        <v>6281</v>
      </c>
      <c r="AB781" t="s">
        <v>6282</v>
      </c>
      <c r="AN781" t="s">
        <v>6283</v>
      </c>
      <c r="AT781">
        <v>2012</v>
      </c>
      <c r="AU781">
        <v>60</v>
      </c>
      <c r="AV781">
        <v>1</v>
      </c>
      <c r="BA781">
        <v>42</v>
      </c>
      <c r="BB781">
        <v>46</v>
      </c>
      <c r="BD781" t="s">
        <v>6284</v>
      </c>
      <c r="BK781" t="s">
        <v>6285</v>
      </c>
      <c r="BL781">
        <v>22175428</v>
      </c>
      <c r="BW781" t="s">
        <v>13424</v>
      </c>
      <c r="BX781" t="s">
        <v>13425</v>
      </c>
      <c r="BY781" t="s">
        <v>13985</v>
      </c>
      <c r="BZ781" t="s">
        <v>13985</v>
      </c>
      <c r="CA781" t="s">
        <v>13985</v>
      </c>
      <c r="CB781" t="s">
        <v>13985</v>
      </c>
      <c r="CC781" t="s">
        <v>13985</v>
      </c>
      <c r="CD781" t="s">
        <v>13985</v>
      </c>
    </row>
    <row r="782" spans="1:82" hidden="1">
      <c r="A782" t="s">
        <v>13850</v>
      </c>
      <c r="B782" t="s">
        <v>67</v>
      </c>
      <c r="C782" t="s">
        <v>1206</v>
      </c>
      <c r="G782" t="s">
        <v>1207</v>
      </c>
      <c r="J782" t="s">
        <v>1208</v>
      </c>
      <c r="K782" t="s">
        <v>1209</v>
      </c>
      <c r="W782" t="s">
        <v>1210</v>
      </c>
      <c r="AB782" t="s">
        <v>1211</v>
      </c>
      <c r="AN782" t="s">
        <v>1212</v>
      </c>
      <c r="AO782" t="s">
        <v>1213</v>
      </c>
      <c r="AS782" t="s">
        <v>84</v>
      </c>
      <c r="AT782">
        <v>2018</v>
      </c>
      <c r="AU782">
        <v>596</v>
      </c>
      <c r="AV782">
        <v>23</v>
      </c>
      <c r="BA782">
        <v>5839</v>
      </c>
      <c r="BB782">
        <v>5857</v>
      </c>
      <c r="BD782" t="s">
        <v>1214</v>
      </c>
      <c r="BK782" t="s">
        <v>1215</v>
      </c>
      <c r="BL782">
        <v>30118176</v>
      </c>
      <c r="BW782" t="s">
        <v>13424</v>
      </c>
      <c r="BX782" t="s">
        <v>13425</v>
      </c>
    </row>
    <row r="783" spans="1:82" hidden="1">
      <c r="A783" t="s">
        <v>13850</v>
      </c>
      <c r="B783" t="s">
        <v>67</v>
      </c>
      <c r="C783" t="s">
        <v>1423</v>
      </c>
      <c r="G783" t="s">
        <v>1424</v>
      </c>
      <c r="J783" t="s">
        <v>1425</v>
      </c>
      <c r="K783" t="s">
        <v>1426</v>
      </c>
      <c r="W783" t="s">
        <v>1427</v>
      </c>
      <c r="AN783" t="s">
        <v>1428</v>
      </c>
      <c r="AO783" t="s">
        <v>1429</v>
      </c>
      <c r="AS783" t="s">
        <v>521</v>
      </c>
      <c r="AT783">
        <v>2018</v>
      </c>
      <c r="AU783">
        <v>218</v>
      </c>
      <c r="AV783">
        <v>4</v>
      </c>
      <c r="BA783">
        <v>1491</v>
      </c>
      <c r="BB783">
        <v>1503</v>
      </c>
      <c r="BD783" t="s">
        <v>1430</v>
      </c>
      <c r="BK783" t="s">
        <v>1431</v>
      </c>
      <c r="BL783">
        <v>29532940</v>
      </c>
      <c r="BW783" t="s">
        <v>13428</v>
      </c>
      <c r="BX783" t="s">
        <v>13985</v>
      </c>
      <c r="BY783" t="s">
        <v>13985</v>
      </c>
      <c r="BZ783" t="s">
        <v>13985</v>
      </c>
      <c r="CA783" t="s">
        <v>13985</v>
      </c>
      <c r="CB783" t="s">
        <v>13985</v>
      </c>
      <c r="CC783" t="s">
        <v>13985</v>
      </c>
      <c r="CD783" t="s">
        <v>13985</v>
      </c>
    </row>
    <row r="784" spans="1:82" hidden="1">
      <c r="A784" t="s">
        <v>13850</v>
      </c>
      <c r="B784" t="s">
        <v>67</v>
      </c>
      <c r="C784" t="s">
        <v>4107</v>
      </c>
      <c r="G784" t="s">
        <v>4108</v>
      </c>
      <c r="J784" t="s">
        <v>4109</v>
      </c>
      <c r="K784" t="s">
        <v>4110</v>
      </c>
      <c r="W784" t="s">
        <v>4111</v>
      </c>
      <c r="AA784" t="s">
        <v>4112</v>
      </c>
      <c r="AB784" t="s">
        <v>4113</v>
      </c>
      <c r="AN784" t="s">
        <v>4114</v>
      </c>
      <c r="AS784" t="s">
        <v>730</v>
      </c>
      <c r="AT784">
        <v>2015</v>
      </c>
      <c r="AU784">
        <v>9</v>
      </c>
      <c r="AV784">
        <v>4</v>
      </c>
      <c r="BC784" t="s">
        <v>4115</v>
      </c>
      <c r="BD784" t="s">
        <v>4116</v>
      </c>
      <c r="BK784" t="s">
        <v>4117</v>
      </c>
      <c r="BL784">
        <v>25897664</v>
      </c>
      <c r="BW784" t="s">
        <v>13424</v>
      </c>
      <c r="BX784" t="s">
        <v>13426</v>
      </c>
      <c r="BY784" t="s">
        <v>13985</v>
      </c>
      <c r="BZ784" t="s">
        <v>13429</v>
      </c>
      <c r="CA784" t="s">
        <v>13985</v>
      </c>
      <c r="CB784" t="s">
        <v>13985</v>
      </c>
      <c r="CC784" t="s">
        <v>13985</v>
      </c>
      <c r="CD784" t="s">
        <v>13985</v>
      </c>
    </row>
    <row r="785" spans="1:82" hidden="1">
      <c r="A785" t="s">
        <v>13850</v>
      </c>
      <c r="B785" t="s">
        <v>67</v>
      </c>
      <c r="C785" t="s">
        <v>3353</v>
      </c>
      <c r="G785" t="s">
        <v>3354</v>
      </c>
      <c r="J785" t="s">
        <v>3355</v>
      </c>
      <c r="K785" t="s">
        <v>2425</v>
      </c>
      <c r="W785" t="s">
        <v>3356</v>
      </c>
      <c r="AB785" t="s">
        <v>3357</v>
      </c>
      <c r="AN785" t="s">
        <v>2429</v>
      </c>
      <c r="AO785" t="s">
        <v>2430</v>
      </c>
      <c r="AS785" t="s">
        <v>815</v>
      </c>
      <c r="AT785">
        <v>2016</v>
      </c>
      <c r="AU785">
        <v>33</v>
      </c>
      <c r="AV785">
        <v>3</v>
      </c>
      <c r="BA785">
        <v>707</v>
      </c>
      <c r="BB785">
        <v>720</v>
      </c>
      <c r="BD785" t="s">
        <v>3358</v>
      </c>
      <c r="BK785" t="s">
        <v>3359</v>
      </c>
      <c r="BL785">
        <v>26568616</v>
      </c>
      <c r="BW785" t="s">
        <v>13424</v>
      </c>
      <c r="BX785" t="s">
        <v>13426</v>
      </c>
      <c r="BY785" t="s">
        <v>13985</v>
      </c>
      <c r="BZ785" t="s">
        <v>13429</v>
      </c>
      <c r="CA785" t="s">
        <v>13985</v>
      </c>
      <c r="CB785" t="s">
        <v>13985</v>
      </c>
      <c r="CC785" t="s">
        <v>13985</v>
      </c>
      <c r="CD785" t="s">
        <v>13985</v>
      </c>
    </row>
    <row r="786" spans="1:82" hidden="1">
      <c r="A786" t="s">
        <v>13850</v>
      </c>
      <c r="B786" t="s">
        <v>67</v>
      </c>
      <c r="C786" t="s">
        <v>5209</v>
      </c>
      <c r="G786" t="s">
        <v>5210</v>
      </c>
      <c r="J786" t="s">
        <v>5211</v>
      </c>
      <c r="K786" t="s">
        <v>2238</v>
      </c>
      <c r="W786" t="s">
        <v>5212</v>
      </c>
      <c r="AB786" t="s">
        <v>5213</v>
      </c>
      <c r="AN786" t="s">
        <v>2242</v>
      </c>
      <c r="AS786" t="s">
        <v>5214</v>
      </c>
      <c r="AT786">
        <v>2013</v>
      </c>
      <c r="AU786">
        <v>170</v>
      </c>
      <c r="AV786">
        <v>18</v>
      </c>
      <c r="BA786">
        <v>1569</v>
      </c>
      <c r="BB786">
        <v>1578</v>
      </c>
      <c r="BD786" t="s">
        <v>5215</v>
      </c>
      <c r="BK786" t="s">
        <v>5216</v>
      </c>
      <c r="BL786">
        <v>23932643</v>
      </c>
      <c r="BW786" t="s">
        <v>13428</v>
      </c>
      <c r="BX786" t="s">
        <v>13985</v>
      </c>
      <c r="BY786" t="s">
        <v>13985</v>
      </c>
      <c r="BZ786" t="s">
        <v>13985</v>
      </c>
      <c r="CA786" t="s">
        <v>13985</v>
      </c>
      <c r="CB786" t="s">
        <v>13985</v>
      </c>
      <c r="CC786" t="s">
        <v>13985</v>
      </c>
      <c r="CD786" t="s">
        <v>13985</v>
      </c>
    </row>
    <row r="787" spans="1:82" hidden="1">
      <c r="A787" t="s">
        <v>13850</v>
      </c>
      <c r="B787" t="s">
        <v>67</v>
      </c>
      <c r="C787" t="s">
        <v>12900</v>
      </c>
      <c r="G787" t="s">
        <v>12900</v>
      </c>
      <c r="J787" t="s">
        <v>12960</v>
      </c>
      <c r="K787" t="s">
        <v>1426</v>
      </c>
      <c r="W787" t="s">
        <v>12961</v>
      </c>
      <c r="AA787" t="s">
        <v>12962</v>
      </c>
      <c r="AB787" t="s">
        <v>12540</v>
      </c>
      <c r="AN787" t="s">
        <v>1428</v>
      </c>
      <c r="AS787" t="s">
        <v>730</v>
      </c>
      <c r="AT787">
        <v>1992</v>
      </c>
      <c r="AU787">
        <v>120</v>
      </c>
      <c r="AV787">
        <v>4</v>
      </c>
      <c r="BA787">
        <v>561</v>
      </c>
      <c r="BB787">
        <v>574</v>
      </c>
      <c r="BD787" t="s">
        <v>12963</v>
      </c>
      <c r="BK787" t="s">
        <v>12964</v>
      </c>
      <c r="BW787" t="s">
        <v>13428</v>
      </c>
      <c r="BX787" t="s">
        <v>13985</v>
      </c>
      <c r="BY787" t="s">
        <v>13985</v>
      </c>
      <c r="BZ787" t="s">
        <v>13985</v>
      </c>
      <c r="CA787" t="s">
        <v>13985</v>
      </c>
      <c r="CB787" t="s">
        <v>13985</v>
      </c>
      <c r="CC787" t="s">
        <v>13985</v>
      </c>
      <c r="CD787" t="s">
        <v>13985</v>
      </c>
    </row>
    <row r="788" spans="1:82" hidden="1">
      <c r="A788" t="s">
        <v>13850</v>
      </c>
      <c r="B788" t="s">
        <v>67</v>
      </c>
      <c r="C788" t="s">
        <v>11344</v>
      </c>
      <c r="G788" t="s">
        <v>11344</v>
      </c>
      <c r="J788" t="s">
        <v>11345</v>
      </c>
      <c r="K788" t="s">
        <v>11346</v>
      </c>
      <c r="W788" t="s">
        <v>11347</v>
      </c>
      <c r="AN788" t="s">
        <v>11348</v>
      </c>
      <c r="AS788" t="s">
        <v>297</v>
      </c>
      <c r="AT788">
        <v>1998</v>
      </c>
      <c r="AU788">
        <v>16</v>
      </c>
      <c r="AV788">
        <v>2</v>
      </c>
      <c r="BA788">
        <v>155</v>
      </c>
      <c r="BB788">
        <v>166</v>
      </c>
      <c r="BD788" t="s">
        <v>11349</v>
      </c>
      <c r="BK788" t="s">
        <v>11350</v>
      </c>
      <c r="BW788" t="s">
        <v>13428</v>
      </c>
      <c r="BX788" t="s">
        <v>13985</v>
      </c>
      <c r="BY788" t="s">
        <v>13985</v>
      </c>
      <c r="BZ788" t="s">
        <v>13985</v>
      </c>
      <c r="CA788" t="s">
        <v>13985</v>
      </c>
      <c r="CB788" t="s">
        <v>13985</v>
      </c>
      <c r="CC788" t="s">
        <v>13985</v>
      </c>
      <c r="CD788" t="s">
        <v>13985</v>
      </c>
    </row>
    <row r="789" spans="1:82" hidden="1">
      <c r="A789" t="s">
        <v>13850</v>
      </c>
      <c r="B789" t="s">
        <v>67</v>
      </c>
      <c r="C789" t="s">
        <v>7122</v>
      </c>
      <c r="G789" t="s">
        <v>7123</v>
      </c>
      <c r="J789" t="s">
        <v>7124</v>
      </c>
      <c r="K789" t="s">
        <v>5797</v>
      </c>
      <c r="W789" t="s">
        <v>7125</v>
      </c>
      <c r="AN789" t="s">
        <v>5800</v>
      </c>
      <c r="AS789" t="s">
        <v>352</v>
      </c>
      <c r="AT789">
        <v>2010</v>
      </c>
      <c r="AU789">
        <v>157</v>
      </c>
      <c r="AV789">
        <v>8</v>
      </c>
      <c r="BA789">
        <v>1837</v>
      </c>
      <c r="BB789">
        <v>1847</v>
      </c>
      <c r="BD789" t="s">
        <v>7126</v>
      </c>
      <c r="BK789" t="s">
        <v>7127</v>
      </c>
      <c r="BW789" t="s">
        <v>13424</v>
      </c>
      <c r="BX789" t="s">
        <v>13426</v>
      </c>
      <c r="BY789" t="s">
        <v>13427</v>
      </c>
      <c r="BZ789" t="s">
        <v>13985</v>
      </c>
      <c r="CA789" t="s">
        <v>13985</v>
      </c>
      <c r="CB789" t="s">
        <v>13985</v>
      </c>
      <c r="CC789" t="s">
        <v>13985</v>
      </c>
      <c r="CD789" t="s">
        <v>13985</v>
      </c>
    </row>
    <row r="790" spans="1:82" hidden="1">
      <c r="A790" t="s">
        <v>13850</v>
      </c>
      <c r="B790" t="s">
        <v>67</v>
      </c>
      <c r="C790" t="s">
        <v>10617</v>
      </c>
      <c r="G790" t="s">
        <v>10617</v>
      </c>
      <c r="J790" t="s">
        <v>10618</v>
      </c>
      <c r="K790" t="s">
        <v>8611</v>
      </c>
      <c r="W790" t="s">
        <v>10619</v>
      </c>
      <c r="AN790" t="s">
        <v>8613</v>
      </c>
      <c r="AS790" t="s">
        <v>472</v>
      </c>
      <c r="AT790">
        <v>2001</v>
      </c>
      <c r="AU790">
        <v>32</v>
      </c>
      <c r="AV790">
        <v>7</v>
      </c>
      <c r="BA790">
        <v>549</v>
      </c>
      <c r="BB790">
        <v>563</v>
      </c>
      <c r="BD790" t="s">
        <v>10620</v>
      </c>
      <c r="BK790" t="s">
        <v>10621</v>
      </c>
      <c r="BW790" t="s">
        <v>13424</v>
      </c>
      <c r="BX790" t="s">
        <v>13425</v>
      </c>
      <c r="BY790" t="s">
        <v>13985</v>
      </c>
      <c r="BZ790" t="s">
        <v>13985</v>
      </c>
      <c r="CA790" t="s">
        <v>13985</v>
      </c>
      <c r="CB790" t="s">
        <v>13985</v>
      </c>
      <c r="CC790" t="s">
        <v>13985</v>
      </c>
      <c r="CD790" t="s">
        <v>13985</v>
      </c>
    </row>
    <row r="791" spans="1:82" hidden="1">
      <c r="A791" t="s">
        <v>13850</v>
      </c>
      <c r="B791" t="s">
        <v>67</v>
      </c>
      <c r="C791" t="s">
        <v>13245</v>
      </c>
      <c r="G791" t="s">
        <v>13246</v>
      </c>
      <c r="J791" t="s">
        <v>13247</v>
      </c>
      <c r="K791" t="s">
        <v>715</v>
      </c>
      <c r="W791" t="s">
        <v>13248</v>
      </c>
      <c r="AN791" t="s">
        <v>718</v>
      </c>
      <c r="AT791">
        <v>1990</v>
      </c>
      <c r="AU791">
        <v>5</v>
      </c>
      <c r="AV791" s="2">
        <v>43556</v>
      </c>
      <c r="BA791">
        <v>69</v>
      </c>
      <c r="BB791">
        <v>81</v>
      </c>
      <c r="BD791" t="s">
        <v>13249</v>
      </c>
      <c r="BK791" t="s">
        <v>13250</v>
      </c>
      <c r="BW791" t="s">
        <v>13428</v>
      </c>
      <c r="BX791" t="s">
        <v>13985</v>
      </c>
      <c r="BY791" t="s">
        <v>13985</v>
      </c>
      <c r="BZ791" t="s">
        <v>13985</v>
      </c>
      <c r="CA791" t="s">
        <v>13985</v>
      </c>
      <c r="CB791" t="s">
        <v>13985</v>
      </c>
      <c r="CC791" t="s">
        <v>13985</v>
      </c>
      <c r="CD791" t="s">
        <v>13985</v>
      </c>
    </row>
    <row r="792" spans="1:82" hidden="1">
      <c r="A792" t="s">
        <v>13850</v>
      </c>
      <c r="B792" t="s">
        <v>67</v>
      </c>
      <c r="C792" t="s">
        <v>3147</v>
      </c>
      <c r="G792" t="s">
        <v>3148</v>
      </c>
      <c r="J792" t="s">
        <v>3149</v>
      </c>
      <c r="K792" t="s">
        <v>3150</v>
      </c>
      <c r="W792" t="s">
        <v>3151</v>
      </c>
      <c r="AA792" t="s">
        <v>3152</v>
      </c>
      <c r="AB792" t="s">
        <v>3153</v>
      </c>
      <c r="AN792" t="s">
        <v>3154</v>
      </c>
      <c r="AS792" t="s">
        <v>2214</v>
      </c>
      <c r="AT792">
        <v>2016</v>
      </c>
      <c r="AU792">
        <v>76</v>
      </c>
      <c r="AV792">
        <v>3</v>
      </c>
      <c r="BA792">
        <v>255</v>
      </c>
      <c r="BB792">
        <v>264</v>
      </c>
      <c r="BD792" t="s">
        <v>3155</v>
      </c>
      <c r="BK792" t="s">
        <v>3156</v>
      </c>
      <c r="BW792" t="s">
        <v>13428</v>
      </c>
      <c r="BX792" t="s">
        <v>13985</v>
      </c>
      <c r="BY792" t="s">
        <v>13985</v>
      </c>
      <c r="BZ792" t="s">
        <v>13985</v>
      </c>
      <c r="CA792" t="s">
        <v>13985</v>
      </c>
      <c r="CB792" t="s">
        <v>13985</v>
      </c>
      <c r="CC792" t="s">
        <v>13985</v>
      </c>
      <c r="CD792" t="s">
        <v>13985</v>
      </c>
    </row>
    <row r="793" spans="1:82" hidden="1">
      <c r="A793" t="s">
        <v>13477</v>
      </c>
      <c r="B793" t="s">
        <v>67</v>
      </c>
      <c r="C793" t="s">
        <v>3148</v>
      </c>
      <c r="J793" t="s">
        <v>3149</v>
      </c>
      <c r="K793" t="s">
        <v>13512</v>
      </c>
      <c r="AA793" t="s">
        <v>3152</v>
      </c>
      <c r="AB793" t="s">
        <v>3153</v>
      </c>
      <c r="AN793" t="s">
        <v>3154</v>
      </c>
      <c r="AS793">
        <v>9</v>
      </c>
      <c r="AT793">
        <v>2016</v>
      </c>
      <c r="AU793">
        <v>76</v>
      </c>
      <c r="AV793">
        <v>3</v>
      </c>
      <c r="BA793">
        <v>255</v>
      </c>
      <c r="BB793">
        <v>264</v>
      </c>
      <c r="BK793" t="s">
        <v>13513</v>
      </c>
      <c r="BM793" t="s">
        <v>13483</v>
      </c>
      <c r="BW793" t="s">
        <v>13428</v>
      </c>
      <c r="BX793" t="s">
        <v>13985</v>
      </c>
      <c r="BY793" t="s">
        <v>13985</v>
      </c>
      <c r="BZ793" t="s">
        <v>13985</v>
      </c>
      <c r="CA793" t="s">
        <v>13985</v>
      </c>
      <c r="CB793" t="s">
        <v>13985</v>
      </c>
      <c r="CC793" t="s">
        <v>13985</v>
      </c>
      <c r="CD793" t="s">
        <v>13985</v>
      </c>
    </row>
    <row r="794" spans="1:82" hidden="1">
      <c r="A794" t="s">
        <v>13759</v>
      </c>
      <c r="B794" t="s">
        <v>67</v>
      </c>
      <c r="C794" t="s">
        <v>13760</v>
      </c>
      <c r="J794" t="s">
        <v>13761</v>
      </c>
      <c r="K794" t="s">
        <v>13762</v>
      </c>
      <c r="AN794" t="s">
        <v>13763</v>
      </c>
      <c r="AT794">
        <v>2019</v>
      </c>
      <c r="AU794">
        <v>60</v>
      </c>
      <c r="AV794">
        <v>5</v>
      </c>
      <c r="BA794">
        <v>637</v>
      </c>
      <c r="BB794">
        <v>645</v>
      </c>
      <c r="BK794" t="s">
        <v>13764</v>
      </c>
      <c r="BW794" t="s">
        <v>13428</v>
      </c>
    </row>
    <row r="795" spans="1:82" hidden="1">
      <c r="A795" t="s">
        <v>13850</v>
      </c>
      <c r="B795" t="s">
        <v>67</v>
      </c>
      <c r="C795" t="s">
        <v>9541</v>
      </c>
      <c r="G795" t="s">
        <v>9541</v>
      </c>
      <c r="J795" t="s">
        <v>9542</v>
      </c>
      <c r="K795" t="s">
        <v>880</v>
      </c>
      <c r="W795" t="s">
        <v>9543</v>
      </c>
      <c r="AA795" t="s">
        <v>9544</v>
      </c>
      <c r="AB795" t="s">
        <v>9545</v>
      </c>
      <c r="AN795" t="s">
        <v>882</v>
      </c>
      <c r="AO795" t="s">
        <v>883</v>
      </c>
      <c r="AS795" t="s">
        <v>521</v>
      </c>
      <c r="AT795">
        <v>2005</v>
      </c>
      <c r="AU795">
        <v>4</v>
      </c>
      <c r="AV795">
        <v>4</v>
      </c>
      <c r="BA795">
        <v>763</v>
      </c>
      <c r="BB795">
        <v>769</v>
      </c>
      <c r="BD795" t="s">
        <v>9546</v>
      </c>
      <c r="BK795" t="s">
        <v>9547</v>
      </c>
      <c r="BW795" t="s">
        <v>13428</v>
      </c>
      <c r="BX795" t="s">
        <v>13985</v>
      </c>
      <c r="BY795" t="s">
        <v>13985</v>
      </c>
      <c r="BZ795" t="s">
        <v>13985</v>
      </c>
      <c r="CA795" t="s">
        <v>13985</v>
      </c>
      <c r="CB795" t="s">
        <v>13985</v>
      </c>
      <c r="CC795" t="s">
        <v>13985</v>
      </c>
      <c r="CD795" t="s">
        <v>13985</v>
      </c>
    </row>
    <row r="796" spans="1:82" hidden="1">
      <c r="A796" t="s">
        <v>13850</v>
      </c>
      <c r="B796" t="s">
        <v>67</v>
      </c>
      <c r="C796" t="s">
        <v>11299</v>
      </c>
      <c r="G796" t="s">
        <v>11299</v>
      </c>
      <c r="J796" t="s">
        <v>11300</v>
      </c>
      <c r="K796" t="s">
        <v>4022</v>
      </c>
      <c r="W796" t="s">
        <v>11301</v>
      </c>
      <c r="AN796" t="s">
        <v>10955</v>
      </c>
      <c r="AS796" t="s">
        <v>154</v>
      </c>
      <c r="AT796">
        <v>1998</v>
      </c>
      <c r="AU796">
        <v>73</v>
      </c>
      <c r="AV796">
        <v>6</v>
      </c>
      <c r="BA796">
        <v>812</v>
      </c>
      <c r="BB796">
        <v>821</v>
      </c>
      <c r="BK796" t="s">
        <v>11302</v>
      </c>
      <c r="BW796" t="s">
        <v>13428</v>
      </c>
      <c r="BX796" t="s">
        <v>13985</v>
      </c>
      <c r="BY796" t="s">
        <v>13985</v>
      </c>
      <c r="BZ796" t="s">
        <v>13985</v>
      </c>
      <c r="CA796" t="s">
        <v>13985</v>
      </c>
      <c r="CB796" t="s">
        <v>13985</v>
      </c>
      <c r="CC796" t="s">
        <v>13985</v>
      </c>
      <c r="CD796" t="s">
        <v>13985</v>
      </c>
    </row>
    <row r="797" spans="1:82" hidden="1">
      <c r="A797" t="s">
        <v>13850</v>
      </c>
      <c r="B797" t="s">
        <v>67</v>
      </c>
      <c r="C797" t="s">
        <v>5819</v>
      </c>
      <c r="G797" t="s">
        <v>5820</v>
      </c>
      <c r="J797" t="s">
        <v>5821</v>
      </c>
      <c r="K797" t="s">
        <v>280</v>
      </c>
      <c r="W797" t="s">
        <v>5822</v>
      </c>
      <c r="AA797" t="s">
        <v>2398</v>
      </c>
      <c r="AB797" t="s">
        <v>5823</v>
      </c>
      <c r="AN797" t="s">
        <v>284</v>
      </c>
      <c r="AS797" s="1">
        <v>44440</v>
      </c>
      <c r="AT797">
        <v>2012</v>
      </c>
      <c r="AU797">
        <v>7</v>
      </c>
      <c r="AV797">
        <v>9</v>
      </c>
      <c r="BC797" t="s">
        <v>5824</v>
      </c>
      <c r="BD797" t="s">
        <v>5825</v>
      </c>
      <c r="BK797" t="s">
        <v>5826</v>
      </c>
      <c r="BL797">
        <v>23029371</v>
      </c>
      <c r="BW797" t="s">
        <v>13424</v>
      </c>
      <c r="BX797" t="s">
        <v>13426</v>
      </c>
      <c r="BY797" t="s">
        <v>13985</v>
      </c>
      <c r="BZ797" t="s">
        <v>13427</v>
      </c>
      <c r="CA797" t="s">
        <v>13985</v>
      </c>
      <c r="CB797">
        <v>0</v>
      </c>
      <c r="CC797" t="s">
        <v>13985</v>
      </c>
      <c r="CD797" t="s">
        <v>13985</v>
      </c>
    </row>
    <row r="798" spans="1:82" hidden="1">
      <c r="A798" t="s">
        <v>13850</v>
      </c>
      <c r="B798" t="s">
        <v>67</v>
      </c>
      <c r="C798" t="s">
        <v>13284</v>
      </c>
      <c r="G798" t="s">
        <v>13285</v>
      </c>
      <c r="J798" t="s">
        <v>13286</v>
      </c>
      <c r="K798" t="s">
        <v>715</v>
      </c>
      <c r="W798" t="s">
        <v>13287</v>
      </c>
      <c r="AN798" t="s">
        <v>718</v>
      </c>
      <c r="AT798">
        <v>1986</v>
      </c>
      <c r="AU798">
        <v>1</v>
      </c>
      <c r="AV798" s="2">
        <v>43556</v>
      </c>
      <c r="BA798">
        <v>397</v>
      </c>
      <c r="BB798">
        <v>402</v>
      </c>
      <c r="BD798" t="s">
        <v>13288</v>
      </c>
      <c r="BK798" t="s">
        <v>13289</v>
      </c>
      <c r="BW798" t="s">
        <v>13428</v>
      </c>
      <c r="BX798" t="s">
        <v>13985</v>
      </c>
      <c r="BY798" t="s">
        <v>13985</v>
      </c>
      <c r="BZ798" t="s">
        <v>13985</v>
      </c>
      <c r="CA798" t="s">
        <v>13985</v>
      </c>
      <c r="CB798" t="s">
        <v>13985</v>
      </c>
      <c r="CC798" t="s">
        <v>13985</v>
      </c>
      <c r="CD798" t="s">
        <v>13985</v>
      </c>
    </row>
    <row r="799" spans="1:82" hidden="1">
      <c r="A799" t="s">
        <v>13850</v>
      </c>
      <c r="B799" t="s">
        <v>67</v>
      </c>
      <c r="C799" t="s">
        <v>11578</v>
      </c>
      <c r="G799" t="s">
        <v>11578</v>
      </c>
      <c r="J799" t="s">
        <v>11579</v>
      </c>
      <c r="K799" t="s">
        <v>715</v>
      </c>
      <c r="W799" t="s">
        <v>11580</v>
      </c>
      <c r="AN799" t="s">
        <v>718</v>
      </c>
      <c r="AT799">
        <v>1998</v>
      </c>
      <c r="AU799">
        <v>13</v>
      </c>
      <c r="AV799">
        <v>2</v>
      </c>
      <c r="BA799">
        <v>189</v>
      </c>
      <c r="BB799">
        <v>196</v>
      </c>
      <c r="BD799" t="s">
        <v>11581</v>
      </c>
      <c r="BK799" t="s">
        <v>11582</v>
      </c>
      <c r="BW799" t="s">
        <v>13428</v>
      </c>
      <c r="BX799" t="s">
        <v>13985</v>
      </c>
      <c r="BY799" t="s">
        <v>13985</v>
      </c>
      <c r="BZ799" t="s">
        <v>13985</v>
      </c>
      <c r="CA799" t="s">
        <v>13985</v>
      </c>
      <c r="CB799" t="s">
        <v>13985</v>
      </c>
      <c r="CC799" t="s">
        <v>13985</v>
      </c>
      <c r="CD799" t="s">
        <v>13985</v>
      </c>
    </row>
    <row r="800" spans="1:82" hidden="1">
      <c r="A800" t="s">
        <v>13850</v>
      </c>
      <c r="B800" t="s">
        <v>67</v>
      </c>
      <c r="C800" t="s">
        <v>1291</v>
      </c>
      <c r="G800" t="s">
        <v>1292</v>
      </c>
      <c r="J800" t="s">
        <v>1293</v>
      </c>
      <c r="K800" t="s">
        <v>1294</v>
      </c>
      <c r="W800" t="s">
        <v>1295</v>
      </c>
      <c r="AA800" t="s">
        <v>1296</v>
      </c>
      <c r="AB800" t="s">
        <v>1297</v>
      </c>
      <c r="AN800" t="s">
        <v>1298</v>
      </c>
      <c r="AO800" t="s">
        <v>1299</v>
      </c>
      <c r="AS800" t="s">
        <v>242</v>
      </c>
      <c r="AT800">
        <v>2018</v>
      </c>
      <c r="AU800">
        <v>98</v>
      </c>
      <c r="AV800">
        <v>5</v>
      </c>
      <c r="BA800">
        <v>1109</v>
      </c>
      <c r="BB800">
        <v>1118</v>
      </c>
      <c r="BD800" t="s">
        <v>1300</v>
      </c>
      <c r="BK800" t="s">
        <v>1301</v>
      </c>
      <c r="BW800" t="s">
        <v>13428</v>
      </c>
      <c r="BX800" t="s">
        <v>13985</v>
      </c>
      <c r="BY800" t="s">
        <v>13985</v>
      </c>
      <c r="BZ800" t="s">
        <v>13985</v>
      </c>
      <c r="CA800" t="s">
        <v>13985</v>
      </c>
      <c r="CB800" t="s">
        <v>13985</v>
      </c>
      <c r="CC800" t="s">
        <v>13985</v>
      </c>
      <c r="CD800" t="s">
        <v>13985</v>
      </c>
    </row>
    <row r="801" spans="1:82" hidden="1">
      <c r="A801" t="s">
        <v>13850</v>
      </c>
      <c r="B801" t="s">
        <v>67</v>
      </c>
      <c r="C801" t="s">
        <v>11021</v>
      </c>
      <c r="G801" t="s">
        <v>11021</v>
      </c>
      <c r="J801" t="s">
        <v>11022</v>
      </c>
      <c r="K801" t="s">
        <v>890</v>
      </c>
      <c r="W801" t="s">
        <v>11023</v>
      </c>
      <c r="AN801" t="s">
        <v>892</v>
      </c>
      <c r="AO801" t="s">
        <v>893</v>
      </c>
      <c r="AS801" t="s">
        <v>242</v>
      </c>
      <c r="AT801">
        <v>1999</v>
      </c>
      <c r="AU801">
        <v>34</v>
      </c>
      <c r="AV801">
        <v>6</v>
      </c>
      <c r="BA801">
        <v>1060</v>
      </c>
      <c r="BB801">
        <v>1063</v>
      </c>
      <c r="BD801" t="s">
        <v>11024</v>
      </c>
      <c r="BK801" t="s">
        <v>11025</v>
      </c>
      <c r="BW801" t="s">
        <v>13428</v>
      </c>
      <c r="BX801" t="s">
        <v>13985</v>
      </c>
      <c r="BY801" t="s">
        <v>13985</v>
      </c>
      <c r="BZ801" t="s">
        <v>13985</v>
      </c>
      <c r="CA801" t="s">
        <v>13985</v>
      </c>
      <c r="CB801" t="s">
        <v>13985</v>
      </c>
      <c r="CC801" t="s">
        <v>13985</v>
      </c>
      <c r="CD801" t="s">
        <v>13985</v>
      </c>
    </row>
    <row r="802" spans="1:82" hidden="1">
      <c r="A802" t="s">
        <v>13850</v>
      </c>
      <c r="B802" t="s">
        <v>67</v>
      </c>
      <c r="C802" t="s">
        <v>5007</v>
      </c>
      <c r="G802" t="s">
        <v>5008</v>
      </c>
      <c r="J802" t="s">
        <v>5009</v>
      </c>
      <c r="K802" t="s">
        <v>2275</v>
      </c>
      <c r="P802" t="s">
        <v>5010</v>
      </c>
      <c r="Q802" t="s">
        <v>5011</v>
      </c>
      <c r="R802" t="s">
        <v>5012</v>
      </c>
      <c r="S802" t="s">
        <v>5013</v>
      </c>
      <c r="W802" t="s">
        <v>5014</v>
      </c>
      <c r="AN802" t="s">
        <v>2279</v>
      </c>
      <c r="AO802" t="s">
        <v>2280</v>
      </c>
      <c r="AS802" t="s">
        <v>730</v>
      </c>
      <c r="AT802">
        <v>2014</v>
      </c>
      <c r="AU802">
        <v>152</v>
      </c>
      <c r="AY802" t="s">
        <v>49</v>
      </c>
      <c r="BA802">
        <v>66</v>
      </c>
      <c r="BB802">
        <v>73</v>
      </c>
      <c r="BD802" t="s">
        <v>5015</v>
      </c>
      <c r="BK802" t="s">
        <v>5016</v>
      </c>
      <c r="BW802" t="s">
        <v>13424</v>
      </c>
      <c r="BX802" t="s">
        <v>13426</v>
      </c>
      <c r="BY802" t="s">
        <v>13427</v>
      </c>
      <c r="BZ802" t="s">
        <v>13985</v>
      </c>
      <c r="CA802" t="s">
        <v>13985</v>
      </c>
      <c r="CB802" t="s">
        <v>13985</v>
      </c>
      <c r="CC802" t="s">
        <v>13985</v>
      </c>
      <c r="CD802" t="s">
        <v>13985</v>
      </c>
    </row>
    <row r="803" spans="1:82" hidden="1">
      <c r="A803" t="s">
        <v>13850</v>
      </c>
      <c r="B803" t="s">
        <v>67</v>
      </c>
      <c r="C803" t="s">
        <v>8377</v>
      </c>
      <c r="G803" t="s">
        <v>8378</v>
      </c>
      <c r="J803" t="s">
        <v>8379</v>
      </c>
      <c r="K803" t="s">
        <v>8380</v>
      </c>
      <c r="W803" t="s">
        <v>8381</v>
      </c>
      <c r="AN803" t="s">
        <v>8382</v>
      </c>
      <c r="AO803" t="s">
        <v>8383</v>
      </c>
      <c r="AS803" t="s">
        <v>884</v>
      </c>
      <c r="AT803">
        <v>2008</v>
      </c>
      <c r="AU803">
        <v>19</v>
      </c>
      <c r="AV803">
        <v>1</v>
      </c>
      <c r="BA803">
        <v>15</v>
      </c>
      <c r="BB803">
        <v>20</v>
      </c>
      <c r="BD803" t="s">
        <v>8384</v>
      </c>
      <c r="BK803" t="s">
        <v>8385</v>
      </c>
      <c r="BL803">
        <v>18177286</v>
      </c>
      <c r="BW803" t="s">
        <v>13424</v>
      </c>
      <c r="BX803" t="s">
        <v>13425</v>
      </c>
      <c r="BY803" t="s">
        <v>13985</v>
      </c>
      <c r="BZ803" t="s">
        <v>13985</v>
      </c>
      <c r="CA803" t="s">
        <v>13985</v>
      </c>
      <c r="CB803" t="s">
        <v>13985</v>
      </c>
      <c r="CC803" t="s">
        <v>13985</v>
      </c>
      <c r="CD803" t="s">
        <v>13985</v>
      </c>
    </row>
    <row r="804" spans="1:82" hidden="1">
      <c r="A804" t="s">
        <v>13850</v>
      </c>
      <c r="B804" t="s">
        <v>67</v>
      </c>
      <c r="C804" t="s">
        <v>11730</v>
      </c>
      <c r="G804" t="s">
        <v>11730</v>
      </c>
      <c r="J804" t="s">
        <v>11731</v>
      </c>
      <c r="K804" t="s">
        <v>10284</v>
      </c>
      <c r="P804" t="s">
        <v>11732</v>
      </c>
      <c r="Q804" t="s">
        <v>11733</v>
      </c>
      <c r="R804" t="s">
        <v>11734</v>
      </c>
      <c r="S804" t="s">
        <v>11735</v>
      </c>
      <c r="W804" t="s">
        <v>11736</v>
      </c>
      <c r="AN804" t="s">
        <v>10286</v>
      </c>
      <c r="AS804" t="s">
        <v>815</v>
      </c>
      <c r="AT804">
        <v>1997</v>
      </c>
      <c r="AU804">
        <v>75</v>
      </c>
      <c r="AV804">
        <v>3</v>
      </c>
      <c r="BA804">
        <v>630</v>
      </c>
      <c r="BB804">
        <v>640</v>
      </c>
      <c r="BK804" t="s">
        <v>11737</v>
      </c>
      <c r="BL804">
        <v>9078477</v>
      </c>
      <c r="BW804" t="s">
        <v>13424</v>
      </c>
      <c r="BX804" t="s">
        <v>13425</v>
      </c>
      <c r="BY804" t="s">
        <v>13985</v>
      </c>
      <c r="BZ804" t="s">
        <v>13985</v>
      </c>
      <c r="CA804" t="s">
        <v>13985</v>
      </c>
      <c r="CB804" t="s">
        <v>13985</v>
      </c>
      <c r="CC804" t="s">
        <v>13985</v>
      </c>
      <c r="CD804" t="s">
        <v>13985</v>
      </c>
    </row>
    <row r="805" spans="1:82" hidden="1">
      <c r="A805" t="s">
        <v>13850</v>
      </c>
      <c r="B805" t="s">
        <v>67</v>
      </c>
      <c r="C805" t="s">
        <v>4307</v>
      </c>
      <c r="G805" t="s">
        <v>4308</v>
      </c>
      <c r="J805" t="s">
        <v>4309</v>
      </c>
      <c r="K805" t="s">
        <v>3062</v>
      </c>
      <c r="W805" t="s">
        <v>4310</v>
      </c>
      <c r="AB805" t="s">
        <v>4311</v>
      </c>
      <c r="AN805" t="s">
        <v>3066</v>
      </c>
      <c r="AO805" t="s">
        <v>3067</v>
      </c>
      <c r="AS805" t="s">
        <v>884</v>
      </c>
      <c r="AT805">
        <v>2015</v>
      </c>
      <c r="AU805">
        <v>114</v>
      </c>
      <c r="AV805">
        <v>2</v>
      </c>
      <c r="BA805">
        <v>229</v>
      </c>
      <c r="BB805">
        <v>240</v>
      </c>
      <c r="BD805" t="s">
        <v>4312</v>
      </c>
      <c r="BK805" t="s">
        <v>4313</v>
      </c>
      <c r="BL805">
        <v>25370213</v>
      </c>
      <c r="BW805" t="s">
        <v>13428</v>
      </c>
      <c r="BX805" t="s">
        <v>13985</v>
      </c>
      <c r="BY805" t="s">
        <v>13985</v>
      </c>
      <c r="BZ805" t="s">
        <v>13985</v>
      </c>
      <c r="CA805" t="s">
        <v>13985</v>
      </c>
      <c r="CB805" t="s">
        <v>13985</v>
      </c>
      <c r="CC805" t="s">
        <v>13985</v>
      </c>
      <c r="CD805" t="s">
        <v>13985</v>
      </c>
    </row>
    <row r="806" spans="1:82" hidden="1">
      <c r="A806" t="s">
        <v>13850</v>
      </c>
      <c r="B806" t="s">
        <v>67</v>
      </c>
      <c r="C806" t="s">
        <v>1450</v>
      </c>
      <c r="G806" t="s">
        <v>1451</v>
      </c>
      <c r="J806" t="s">
        <v>1452</v>
      </c>
      <c r="K806" t="s">
        <v>1453</v>
      </c>
      <c r="W806" t="s">
        <v>1454</v>
      </c>
      <c r="AN806" t="s">
        <v>1455</v>
      </c>
      <c r="AO806" t="s">
        <v>1456</v>
      </c>
      <c r="AS806" t="s">
        <v>521</v>
      </c>
      <c r="AT806">
        <v>2018</v>
      </c>
      <c r="AU806">
        <v>111</v>
      </c>
      <c r="AV806">
        <v>3</v>
      </c>
      <c r="BA806">
        <v>1210</v>
      </c>
      <c r="BB806">
        <v>1218</v>
      </c>
      <c r="BD806" t="s">
        <v>1457</v>
      </c>
      <c r="BK806" t="s">
        <v>1458</v>
      </c>
      <c r="BL806">
        <v>29672734</v>
      </c>
      <c r="BW806" t="s">
        <v>13424</v>
      </c>
      <c r="BX806" t="s">
        <v>13426</v>
      </c>
      <c r="BZ806" t="s">
        <v>13427</v>
      </c>
      <c r="CB806">
        <v>1</v>
      </c>
    </row>
    <row r="807" spans="1:82" hidden="1">
      <c r="A807" t="s">
        <v>13850</v>
      </c>
      <c r="B807" t="s">
        <v>67</v>
      </c>
      <c r="C807" t="s">
        <v>12795</v>
      </c>
      <c r="G807" t="s">
        <v>12795</v>
      </c>
      <c r="J807" t="s">
        <v>12796</v>
      </c>
      <c r="K807" t="s">
        <v>1453</v>
      </c>
      <c r="W807" t="s">
        <v>12797</v>
      </c>
      <c r="AN807" t="s">
        <v>1455</v>
      </c>
      <c r="AS807" t="s">
        <v>884</v>
      </c>
      <c r="AT807">
        <v>1993</v>
      </c>
      <c r="AU807">
        <v>86</v>
      </c>
      <c r="AV807">
        <v>1</v>
      </c>
      <c r="BA807">
        <v>117</v>
      </c>
      <c r="BB807">
        <v>122</v>
      </c>
      <c r="BD807" t="s">
        <v>12798</v>
      </c>
      <c r="BK807" t="s">
        <v>12799</v>
      </c>
      <c r="BW807" t="s">
        <v>13424</v>
      </c>
      <c r="BX807" t="s">
        <v>13426</v>
      </c>
      <c r="BY807" t="s">
        <v>13985</v>
      </c>
      <c r="BZ807" t="s">
        <v>13429</v>
      </c>
      <c r="CA807" t="s">
        <v>13985</v>
      </c>
      <c r="CB807" t="s">
        <v>13985</v>
      </c>
      <c r="CC807" t="s">
        <v>13985</v>
      </c>
      <c r="CD807" t="s">
        <v>13985</v>
      </c>
    </row>
    <row r="808" spans="1:82" hidden="1">
      <c r="A808" t="s">
        <v>13850</v>
      </c>
      <c r="B808" t="s">
        <v>67</v>
      </c>
      <c r="C808" t="s">
        <v>5293</v>
      </c>
      <c r="G808" t="s">
        <v>5294</v>
      </c>
      <c r="J808" t="s">
        <v>5295</v>
      </c>
      <c r="K808" t="s">
        <v>2908</v>
      </c>
      <c r="W808" t="s">
        <v>5296</v>
      </c>
      <c r="AN808" t="s">
        <v>2912</v>
      </c>
      <c r="AO808" t="s">
        <v>2913</v>
      </c>
      <c r="AS808" t="s">
        <v>242</v>
      </c>
      <c r="AT808">
        <v>2013</v>
      </c>
      <c r="AU808">
        <v>32</v>
      </c>
      <c r="AV808">
        <v>3</v>
      </c>
      <c r="BA808">
        <v>651</v>
      </c>
      <c r="BB808">
        <v>662</v>
      </c>
      <c r="BD808" t="s">
        <v>5297</v>
      </c>
      <c r="BK808" t="s">
        <v>5298</v>
      </c>
      <c r="BW808" t="s">
        <v>13428</v>
      </c>
      <c r="BX808" t="s">
        <v>13985</v>
      </c>
      <c r="BY808" t="s">
        <v>13985</v>
      </c>
      <c r="BZ808" t="s">
        <v>13985</v>
      </c>
      <c r="CA808" t="s">
        <v>13985</v>
      </c>
      <c r="CB808" t="s">
        <v>13985</v>
      </c>
      <c r="CC808" t="s">
        <v>13985</v>
      </c>
      <c r="CD808" t="s">
        <v>13985</v>
      </c>
    </row>
    <row r="809" spans="1:82" hidden="1">
      <c r="A809" t="s">
        <v>13850</v>
      </c>
      <c r="B809" t="s">
        <v>67</v>
      </c>
      <c r="C809" t="s">
        <v>8711</v>
      </c>
      <c r="G809" t="s">
        <v>8712</v>
      </c>
      <c r="J809" t="s">
        <v>8713</v>
      </c>
      <c r="K809" t="s">
        <v>996</v>
      </c>
      <c r="W809" t="s">
        <v>8714</v>
      </c>
      <c r="AN809" t="s">
        <v>998</v>
      </c>
      <c r="AO809" t="s">
        <v>999</v>
      </c>
      <c r="AS809" t="s">
        <v>521</v>
      </c>
      <c r="AT809">
        <v>2007</v>
      </c>
      <c r="AU809">
        <v>57</v>
      </c>
      <c r="AV809">
        <v>2</v>
      </c>
      <c r="BA809">
        <v>135</v>
      </c>
      <c r="BB809">
        <v>143</v>
      </c>
      <c r="BD809" t="s">
        <v>8715</v>
      </c>
      <c r="BK809" t="s">
        <v>8716</v>
      </c>
      <c r="BW809" t="s">
        <v>13428</v>
      </c>
      <c r="BX809" t="s">
        <v>13985</v>
      </c>
      <c r="BY809" t="s">
        <v>13985</v>
      </c>
      <c r="BZ809" t="s">
        <v>13985</v>
      </c>
      <c r="CA809" t="s">
        <v>13985</v>
      </c>
      <c r="CB809" t="s">
        <v>13985</v>
      </c>
      <c r="CC809" t="s">
        <v>13985</v>
      </c>
      <c r="CD809" t="s">
        <v>13985</v>
      </c>
    </row>
    <row r="810" spans="1:82" hidden="1">
      <c r="A810" t="s">
        <v>13850</v>
      </c>
      <c r="B810" t="s">
        <v>67</v>
      </c>
      <c r="C810" t="s">
        <v>8400</v>
      </c>
      <c r="G810" t="s">
        <v>8401</v>
      </c>
      <c r="J810" t="s">
        <v>8402</v>
      </c>
      <c r="K810" t="s">
        <v>8403</v>
      </c>
      <c r="W810" t="s">
        <v>8404</v>
      </c>
      <c r="AN810" t="s">
        <v>8405</v>
      </c>
      <c r="AT810">
        <v>2008</v>
      </c>
      <c r="AU810">
        <v>6</v>
      </c>
      <c r="AV810">
        <v>4</v>
      </c>
      <c r="BA810">
        <v>1</v>
      </c>
      <c r="BB810">
        <v>14</v>
      </c>
      <c r="BK810" t="s">
        <v>8406</v>
      </c>
      <c r="BW810" t="s">
        <v>13428</v>
      </c>
      <c r="BX810" t="s">
        <v>13985</v>
      </c>
      <c r="BY810" t="s">
        <v>13985</v>
      </c>
      <c r="BZ810" t="s">
        <v>13985</v>
      </c>
      <c r="CA810" t="s">
        <v>13985</v>
      </c>
      <c r="CB810" t="s">
        <v>13985</v>
      </c>
      <c r="CC810" t="s">
        <v>13985</v>
      </c>
      <c r="CD810" t="s">
        <v>13985</v>
      </c>
    </row>
    <row r="811" spans="1:82" hidden="1">
      <c r="A811" t="s">
        <v>13850</v>
      </c>
      <c r="B811" t="s">
        <v>67</v>
      </c>
      <c r="C811" t="s">
        <v>277</v>
      </c>
      <c r="G811" t="s">
        <v>278</v>
      </c>
      <c r="J811" t="s">
        <v>279</v>
      </c>
      <c r="K811" t="s">
        <v>280</v>
      </c>
      <c r="W811" t="s">
        <v>281</v>
      </c>
      <c r="AA811" t="s">
        <v>282</v>
      </c>
      <c r="AB811" t="s">
        <v>283</v>
      </c>
      <c r="AN811" t="s">
        <v>284</v>
      </c>
      <c r="AS811" s="1">
        <v>38596</v>
      </c>
      <c r="AT811">
        <v>2019</v>
      </c>
      <c r="AU811">
        <v>14</v>
      </c>
      <c r="AV811">
        <v>9</v>
      </c>
      <c r="BC811" t="s">
        <v>285</v>
      </c>
      <c r="BD811" t="s">
        <v>286</v>
      </c>
      <c r="BK811" t="s">
        <v>287</v>
      </c>
      <c r="BL811">
        <v>31487319</v>
      </c>
      <c r="BW811" t="s">
        <v>13424</v>
      </c>
      <c r="BX811" t="s">
        <v>13426</v>
      </c>
      <c r="BZ811" t="s">
        <v>13427</v>
      </c>
      <c r="CA811">
        <v>1</v>
      </c>
    </row>
    <row r="812" spans="1:82" hidden="1">
      <c r="A812" t="s">
        <v>13850</v>
      </c>
      <c r="B812" t="s">
        <v>67</v>
      </c>
      <c r="C812" t="s">
        <v>10493</v>
      </c>
      <c r="G812" t="s">
        <v>10493</v>
      </c>
      <c r="J812" t="s">
        <v>10494</v>
      </c>
      <c r="K812" t="s">
        <v>1192</v>
      </c>
      <c r="W812" t="s">
        <v>10495</v>
      </c>
      <c r="AA812" t="s">
        <v>10496</v>
      </c>
      <c r="AB812" t="s">
        <v>10497</v>
      </c>
      <c r="AN812" t="s">
        <v>1194</v>
      </c>
      <c r="AS812" t="s">
        <v>1023</v>
      </c>
      <c r="AT812">
        <v>2002</v>
      </c>
      <c r="AU812">
        <v>8</v>
      </c>
      <c r="AV812">
        <v>1</v>
      </c>
      <c r="BA812">
        <v>1</v>
      </c>
      <c r="BB812">
        <v>16</v>
      </c>
      <c r="BD812" t="s">
        <v>10498</v>
      </c>
      <c r="BK812" t="s">
        <v>10499</v>
      </c>
      <c r="BW812" t="s">
        <v>13424</v>
      </c>
      <c r="BX812" t="s">
        <v>13426</v>
      </c>
      <c r="BY812" t="s">
        <v>13985</v>
      </c>
      <c r="BZ812" t="s">
        <v>13429</v>
      </c>
      <c r="CA812" t="s">
        <v>13985</v>
      </c>
      <c r="CB812" t="s">
        <v>13985</v>
      </c>
      <c r="CC812" t="s">
        <v>13985</v>
      </c>
      <c r="CD812" t="s">
        <v>13985</v>
      </c>
    </row>
    <row r="813" spans="1:82" hidden="1">
      <c r="A813" t="s">
        <v>13850</v>
      </c>
      <c r="B813" t="s">
        <v>67</v>
      </c>
      <c r="C813" t="s">
        <v>877</v>
      </c>
      <c r="G813" t="s">
        <v>878</v>
      </c>
      <c r="J813" t="s">
        <v>879</v>
      </c>
      <c r="K813" t="s">
        <v>880</v>
      </c>
      <c r="W813" t="s">
        <v>881</v>
      </c>
      <c r="AN813" t="s">
        <v>882</v>
      </c>
      <c r="AO813" t="s">
        <v>883</v>
      </c>
      <c r="AS813" t="s">
        <v>884</v>
      </c>
      <c r="AT813">
        <v>2019</v>
      </c>
      <c r="AU813">
        <v>82</v>
      </c>
      <c r="BA813">
        <v>26</v>
      </c>
      <c r="BB813">
        <v>34</v>
      </c>
      <c r="BD813" t="s">
        <v>885</v>
      </c>
      <c r="BK813" t="s">
        <v>886</v>
      </c>
      <c r="BL813">
        <v>30928008</v>
      </c>
      <c r="BW813" t="s">
        <v>13428</v>
      </c>
    </row>
    <row r="814" spans="1:82" hidden="1">
      <c r="A814" t="s">
        <v>13850</v>
      </c>
      <c r="B814" t="s">
        <v>67</v>
      </c>
      <c r="C814" t="s">
        <v>9586</v>
      </c>
      <c r="G814" t="s">
        <v>9586</v>
      </c>
      <c r="J814" t="s">
        <v>10052</v>
      </c>
      <c r="K814" t="s">
        <v>515</v>
      </c>
      <c r="W814" t="s">
        <v>10053</v>
      </c>
      <c r="AN814" t="s">
        <v>519</v>
      </c>
      <c r="AS814" t="s">
        <v>297</v>
      </c>
      <c r="AT814">
        <v>2003</v>
      </c>
      <c r="AU814">
        <v>23</v>
      </c>
      <c r="AV814">
        <v>13</v>
      </c>
      <c r="BA814">
        <v>931</v>
      </c>
      <c r="BB814">
        <v>936</v>
      </c>
      <c r="BD814" t="s">
        <v>10054</v>
      </c>
      <c r="BK814" t="s">
        <v>10055</v>
      </c>
      <c r="BL814">
        <v>14532017</v>
      </c>
      <c r="BW814" t="s">
        <v>13428</v>
      </c>
      <c r="BX814" t="s">
        <v>13985</v>
      </c>
      <c r="BY814" t="s">
        <v>13985</v>
      </c>
      <c r="BZ814" t="s">
        <v>13985</v>
      </c>
      <c r="CA814" t="s">
        <v>13985</v>
      </c>
      <c r="CB814" t="s">
        <v>13985</v>
      </c>
      <c r="CC814" t="s">
        <v>13985</v>
      </c>
      <c r="CD814" t="s">
        <v>13985</v>
      </c>
    </row>
    <row r="815" spans="1:82" hidden="1">
      <c r="A815" t="s">
        <v>13850</v>
      </c>
      <c r="B815" t="s">
        <v>67</v>
      </c>
      <c r="C815" t="s">
        <v>7532</v>
      </c>
      <c r="G815" t="s">
        <v>7533</v>
      </c>
      <c r="J815" t="s">
        <v>7534</v>
      </c>
      <c r="K815" t="s">
        <v>7535</v>
      </c>
      <c r="W815" t="s">
        <v>7536</v>
      </c>
      <c r="AN815" t="s">
        <v>7537</v>
      </c>
      <c r="AS815" t="s">
        <v>242</v>
      </c>
      <c r="AT815">
        <v>2009</v>
      </c>
      <c r="AU815">
        <v>45</v>
      </c>
      <c r="AV815">
        <v>5</v>
      </c>
      <c r="BA815">
        <v>559</v>
      </c>
      <c r="BB815">
        <v>564</v>
      </c>
      <c r="BD815" t="s">
        <v>7538</v>
      </c>
      <c r="BK815" t="s">
        <v>7539</v>
      </c>
      <c r="BW815" t="s">
        <v>13428</v>
      </c>
      <c r="BX815" t="s">
        <v>13985</v>
      </c>
      <c r="BY815" t="s">
        <v>13985</v>
      </c>
      <c r="BZ815" t="s">
        <v>13985</v>
      </c>
      <c r="CA815" t="s">
        <v>13985</v>
      </c>
      <c r="CB815" t="s">
        <v>13985</v>
      </c>
      <c r="CC815" t="s">
        <v>13985</v>
      </c>
      <c r="CD815" t="s">
        <v>13985</v>
      </c>
    </row>
    <row r="816" spans="1:82" hidden="1">
      <c r="A816" t="s">
        <v>13850</v>
      </c>
      <c r="B816" t="s">
        <v>1762</v>
      </c>
      <c r="C816" t="s">
        <v>10236</v>
      </c>
      <c r="E816" t="s">
        <v>10237</v>
      </c>
      <c r="G816" t="s">
        <v>10236</v>
      </c>
      <c r="J816" t="s">
        <v>10238</v>
      </c>
      <c r="K816" t="s">
        <v>10239</v>
      </c>
      <c r="L816" t="s">
        <v>8904</v>
      </c>
      <c r="P816" t="s">
        <v>10240</v>
      </c>
      <c r="Q816" t="s">
        <v>10241</v>
      </c>
      <c r="R816" t="s">
        <v>10242</v>
      </c>
      <c r="S816" t="s">
        <v>10243</v>
      </c>
      <c r="T816" t="s">
        <v>10244</v>
      </c>
      <c r="W816" t="s">
        <v>10245</v>
      </c>
      <c r="AN816" t="s">
        <v>3428</v>
      </c>
      <c r="AP816" t="s">
        <v>10246</v>
      </c>
      <c r="AT816">
        <v>2003</v>
      </c>
      <c r="AV816">
        <v>615</v>
      </c>
      <c r="BA816">
        <v>67</v>
      </c>
      <c r="BB816">
        <v>72</v>
      </c>
      <c r="BD816" t="s">
        <v>10247</v>
      </c>
      <c r="BK816" t="s">
        <v>10248</v>
      </c>
      <c r="BW816" t="s">
        <v>13429</v>
      </c>
      <c r="BX816" t="s">
        <v>13985</v>
      </c>
      <c r="BY816" t="s">
        <v>13985</v>
      </c>
      <c r="BZ816" t="s">
        <v>13429</v>
      </c>
      <c r="CA816" t="s">
        <v>13985</v>
      </c>
      <c r="CB816" t="s">
        <v>13985</v>
      </c>
      <c r="CC816" t="s">
        <v>13985</v>
      </c>
      <c r="CD816" t="s">
        <v>13985</v>
      </c>
    </row>
    <row r="817" spans="1:82" hidden="1">
      <c r="A817" t="s">
        <v>13850</v>
      </c>
      <c r="B817" t="s">
        <v>67</v>
      </c>
      <c r="C817" t="s">
        <v>11743</v>
      </c>
      <c r="G817" t="s">
        <v>11743</v>
      </c>
      <c r="J817" t="s">
        <v>11744</v>
      </c>
      <c r="K817" t="s">
        <v>5492</v>
      </c>
      <c r="W817" t="s">
        <v>11745</v>
      </c>
      <c r="AN817" t="s">
        <v>5494</v>
      </c>
      <c r="AS817" t="s">
        <v>815</v>
      </c>
      <c r="AT817">
        <v>1997</v>
      </c>
      <c r="AU817">
        <v>122</v>
      </c>
      <c r="AV817">
        <v>2</v>
      </c>
      <c r="BA817">
        <v>195</v>
      </c>
      <c r="BB817">
        <v>199</v>
      </c>
      <c r="BD817" t="s">
        <v>11746</v>
      </c>
      <c r="BK817" t="s">
        <v>11747</v>
      </c>
      <c r="BW817" t="s">
        <v>13428</v>
      </c>
      <c r="BX817" t="s">
        <v>13985</v>
      </c>
      <c r="BY817" t="s">
        <v>13985</v>
      </c>
      <c r="BZ817" t="s">
        <v>13985</v>
      </c>
      <c r="CA817" t="s">
        <v>13985</v>
      </c>
      <c r="CB817" t="s">
        <v>13985</v>
      </c>
      <c r="CC817" t="s">
        <v>13985</v>
      </c>
      <c r="CD817" t="s">
        <v>13985</v>
      </c>
    </row>
    <row r="818" spans="1:82" hidden="1">
      <c r="A818" t="s">
        <v>13850</v>
      </c>
      <c r="B818" t="s">
        <v>1762</v>
      </c>
      <c r="C818" t="s">
        <v>9317</v>
      </c>
      <c r="E818" t="s">
        <v>9318</v>
      </c>
      <c r="G818" t="s">
        <v>9319</v>
      </c>
      <c r="J818" t="s">
        <v>9320</v>
      </c>
      <c r="K818" t="s">
        <v>9321</v>
      </c>
      <c r="L818" t="s">
        <v>3422</v>
      </c>
      <c r="P818" t="s">
        <v>9322</v>
      </c>
      <c r="Q818" t="s">
        <v>9323</v>
      </c>
      <c r="R818" t="s">
        <v>9324</v>
      </c>
      <c r="S818" t="s">
        <v>9325</v>
      </c>
      <c r="W818" t="s">
        <v>9326</v>
      </c>
      <c r="AN818" t="s">
        <v>3428</v>
      </c>
      <c r="AO818" t="s">
        <v>6169</v>
      </c>
      <c r="AP818" t="s">
        <v>9327</v>
      </c>
      <c r="AT818">
        <v>2006</v>
      </c>
      <c r="AV818">
        <v>711</v>
      </c>
      <c r="BA818">
        <v>273</v>
      </c>
      <c r="BB818" t="s">
        <v>115</v>
      </c>
      <c r="BD818" t="s">
        <v>9328</v>
      </c>
      <c r="BK818" t="s">
        <v>9329</v>
      </c>
      <c r="BW818" t="s">
        <v>13428</v>
      </c>
      <c r="BX818" t="s">
        <v>13985</v>
      </c>
      <c r="BY818" t="s">
        <v>13985</v>
      </c>
      <c r="BZ818" t="s">
        <v>13985</v>
      </c>
      <c r="CA818" t="s">
        <v>13985</v>
      </c>
      <c r="CB818" t="s">
        <v>13985</v>
      </c>
      <c r="CC818" t="s">
        <v>13985</v>
      </c>
      <c r="CD818" t="s">
        <v>13985</v>
      </c>
    </row>
    <row r="819" spans="1:82" hidden="1">
      <c r="A819" t="s">
        <v>13850</v>
      </c>
      <c r="B819" t="s">
        <v>1762</v>
      </c>
      <c r="C819" t="s">
        <v>6794</v>
      </c>
      <c r="E819" t="s">
        <v>6795</v>
      </c>
      <c r="G819" t="s">
        <v>6796</v>
      </c>
      <c r="J819" t="s">
        <v>6797</v>
      </c>
      <c r="K819" t="s">
        <v>6798</v>
      </c>
      <c r="L819" t="s">
        <v>3422</v>
      </c>
      <c r="P819" t="s">
        <v>6799</v>
      </c>
      <c r="Q819" t="s">
        <v>6800</v>
      </c>
      <c r="R819" t="s">
        <v>6801</v>
      </c>
      <c r="W819" t="s">
        <v>6802</v>
      </c>
      <c r="AN819" t="s">
        <v>3428</v>
      </c>
      <c r="AP819" t="s">
        <v>6803</v>
      </c>
      <c r="AT819">
        <v>2011</v>
      </c>
      <c r="AV819">
        <v>893</v>
      </c>
      <c r="BA819">
        <v>873</v>
      </c>
      <c r="BB819">
        <v>878</v>
      </c>
      <c r="BD819" t="s">
        <v>6804</v>
      </c>
      <c r="BK819" t="s">
        <v>6805</v>
      </c>
      <c r="BW819" t="s">
        <v>13428</v>
      </c>
      <c r="BX819" t="s">
        <v>13985</v>
      </c>
      <c r="BY819" t="s">
        <v>13985</v>
      </c>
      <c r="BZ819" t="s">
        <v>13985</v>
      </c>
      <c r="CA819" t="s">
        <v>13985</v>
      </c>
      <c r="CB819" t="s">
        <v>13985</v>
      </c>
      <c r="CC819" t="s">
        <v>13985</v>
      </c>
      <c r="CD819" t="s">
        <v>13985</v>
      </c>
    </row>
    <row r="820" spans="1:82" hidden="1">
      <c r="A820" t="s">
        <v>13477</v>
      </c>
      <c r="B820" t="s">
        <v>67</v>
      </c>
      <c r="C820" t="s">
        <v>13600</v>
      </c>
      <c r="J820" t="s">
        <v>13601</v>
      </c>
      <c r="K820" t="s">
        <v>13602</v>
      </c>
      <c r="AA820" t="s">
        <v>13603</v>
      </c>
      <c r="AB820" t="s">
        <v>13604</v>
      </c>
      <c r="AN820" t="s">
        <v>8699</v>
      </c>
      <c r="AS820">
        <v>9</v>
      </c>
      <c r="AT820">
        <v>2012</v>
      </c>
      <c r="AU820">
        <v>46</v>
      </c>
      <c r="AV820">
        <v>6</v>
      </c>
      <c r="BA820">
        <v>557</v>
      </c>
      <c r="BB820">
        <v>565</v>
      </c>
      <c r="BK820" t="s">
        <v>13605</v>
      </c>
      <c r="BM820" t="s">
        <v>13483</v>
      </c>
      <c r="BQ820" t="s">
        <v>13606</v>
      </c>
      <c r="BW820" t="s">
        <v>13428</v>
      </c>
    </row>
    <row r="821" spans="1:82" hidden="1">
      <c r="A821" t="s">
        <v>13850</v>
      </c>
      <c r="B821" t="s">
        <v>67</v>
      </c>
      <c r="C821" t="s">
        <v>3944</v>
      </c>
      <c r="G821" t="s">
        <v>3945</v>
      </c>
      <c r="J821" t="s">
        <v>3946</v>
      </c>
      <c r="K821" t="s">
        <v>890</v>
      </c>
      <c r="W821" t="s">
        <v>3947</v>
      </c>
      <c r="AN821" t="s">
        <v>892</v>
      </c>
      <c r="AO821" t="s">
        <v>893</v>
      </c>
      <c r="AS821" t="s">
        <v>521</v>
      </c>
      <c r="AT821">
        <v>2015</v>
      </c>
      <c r="AU821">
        <v>50</v>
      </c>
      <c r="AV821">
        <v>6</v>
      </c>
      <c r="BA821">
        <v>830</v>
      </c>
      <c r="BB821">
        <v>838</v>
      </c>
      <c r="BD821" t="s">
        <v>3948</v>
      </c>
      <c r="BK821" t="s">
        <v>3949</v>
      </c>
      <c r="BW821" t="s">
        <v>13428</v>
      </c>
      <c r="BX821" t="s">
        <v>13985</v>
      </c>
      <c r="BY821" t="s">
        <v>13985</v>
      </c>
      <c r="BZ821" t="s">
        <v>13985</v>
      </c>
      <c r="CA821" t="s">
        <v>13985</v>
      </c>
      <c r="CB821" t="s">
        <v>13985</v>
      </c>
      <c r="CC821" t="s">
        <v>13985</v>
      </c>
      <c r="CD821" t="s">
        <v>13985</v>
      </c>
    </row>
    <row r="822" spans="1:82" hidden="1">
      <c r="A822" t="s">
        <v>13850</v>
      </c>
      <c r="B822" t="s">
        <v>67</v>
      </c>
      <c r="C822" t="s">
        <v>4611</v>
      </c>
      <c r="G822" t="s">
        <v>4612</v>
      </c>
      <c r="J822" t="s">
        <v>4613</v>
      </c>
      <c r="K822" t="s">
        <v>4614</v>
      </c>
      <c r="W822" t="s">
        <v>4615</v>
      </c>
      <c r="AN822" t="s">
        <v>4616</v>
      </c>
      <c r="AO822" t="s">
        <v>4617</v>
      </c>
      <c r="AS822" t="s">
        <v>242</v>
      </c>
      <c r="AT822">
        <v>2014</v>
      </c>
      <c r="AU822">
        <v>49</v>
      </c>
      <c r="AX822">
        <v>4</v>
      </c>
      <c r="AY822" t="s">
        <v>49</v>
      </c>
      <c r="BA822">
        <v>22</v>
      </c>
      <c r="BB822">
        <v>29</v>
      </c>
      <c r="BD822" t="s">
        <v>4618</v>
      </c>
      <c r="BK822" t="s">
        <v>4619</v>
      </c>
      <c r="BL822">
        <v>25277429</v>
      </c>
      <c r="BW822" t="s">
        <v>13424</v>
      </c>
      <c r="BX822" t="s">
        <v>13425</v>
      </c>
      <c r="BY822" t="s">
        <v>13985</v>
      </c>
      <c r="BZ822" t="s">
        <v>13985</v>
      </c>
      <c r="CA822" t="s">
        <v>13985</v>
      </c>
      <c r="CB822" t="s">
        <v>13985</v>
      </c>
      <c r="CC822" t="s">
        <v>13985</v>
      </c>
      <c r="CD822" t="s">
        <v>13985</v>
      </c>
    </row>
    <row r="823" spans="1:82" hidden="1">
      <c r="A823" t="s">
        <v>13850</v>
      </c>
      <c r="B823" t="s">
        <v>67</v>
      </c>
      <c r="C823" t="s">
        <v>9276</v>
      </c>
      <c r="G823" t="s">
        <v>9276</v>
      </c>
      <c r="J823" t="s">
        <v>9277</v>
      </c>
      <c r="K823" t="s">
        <v>178</v>
      </c>
      <c r="W823" t="s">
        <v>9278</v>
      </c>
      <c r="AN823" t="s">
        <v>180</v>
      </c>
      <c r="AS823" t="s">
        <v>1023</v>
      </c>
      <c r="AT823">
        <v>2006</v>
      </c>
      <c r="AU823">
        <v>36</v>
      </c>
      <c r="AV823">
        <v>1</v>
      </c>
      <c r="BA823">
        <v>32</v>
      </c>
      <c r="BB823">
        <v>48</v>
      </c>
      <c r="BD823" t="s">
        <v>9279</v>
      </c>
      <c r="BK823" t="s">
        <v>9280</v>
      </c>
      <c r="BW823" t="s">
        <v>13424</v>
      </c>
      <c r="BX823" t="s">
        <v>13426</v>
      </c>
      <c r="BY823" t="s">
        <v>13985</v>
      </c>
      <c r="BZ823" t="s">
        <v>13429</v>
      </c>
      <c r="CA823" t="s">
        <v>13985</v>
      </c>
      <c r="CB823" t="s">
        <v>13985</v>
      </c>
      <c r="CC823" t="s">
        <v>13985</v>
      </c>
      <c r="CD823" t="s">
        <v>13985</v>
      </c>
    </row>
    <row r="824" spans="1:82" hidden="1">
      <c r="A824" t="s">
        <v>13850</v>
      </c>
      <c r="B824" t="s">
        <v>67</v>
      </c>
      <c r="C824" t="s">
        <v>13150</v>
      </c>
      <c r="G824" t="s">
        <v>13150</v>
      </c>
      <c r="J824" t="s">
        <v>13151</v>
      </c>
      <c r="K824" t="s">
        <v>453</v>
      </c>
      <c r="W824" t="s">
        <v>13152</v>
      </c>
      <c r="AN824" t="s">
        <v>455</v>
      </c>
      <c r="AS824" t="s">
        <v>884</v>
      </c>
      <c r="AT824">
        <v>1991</v>
      </c>
      <c r="AU824">
        <v>16</v>
      </c>
      <c r="AV824">
        <v>1</v>
      </c>
      <c r="BA824">
        <v>63</v>
      </c>
      <c r="BB824">
        <v>72</v>
      </c>
      <c r="BD824" t="s">
        <v>13153</v>
      </c>
      <c r="BK824" t="s">
        <v>13154</v>
      </c>
      <c r="BW824" t="s">
        <v>13424</v>
      </c>
      <c r="BX824" t="s">
        <v>13426</v>
      </c>
      <c r="BY824" t="s">
        <v>13985</v>
      </c>
      <c r="BZ824" t="s">
        <v>13429</v>
      </c>
      <c r="CA824" t="s">
        <v>13985</v>
      </c>
      <c r="CB824" t="s">
        <v>13985</v>
      </c>
      <c r="CC824" t="s">
        <v>13985</v>
      </c>
      <c r="CD824" t="s">
        <v>13985</v>
      </c>
    </row>
    <row r="825" spans="1:82" hidden="1">
      <c r="A825" t="s">
        <v>13850</v>
      </c>
      <c r="B825" t="s">
        <v>67</v>
      </c>
      <c r="C825" t="s">
        <v>11284</v>
      </c>
      <c r="G825" t="s">
        <v>11284</v>
      </c>
      <c r="J825" t="s">
        <v>11285</v>
      </c>
      <c r="K825" t="s">
        <v>188</v>
      </c>
      <c r="W825" t="s">
        <v>11286</v>
      </c>
      <c r="AN825" t="s">
        <v>191</v>
      </c>
      <c r="AO825" t="s">
        <v>192</v>
      </c>
      <c r="AS825" t="s">
        <v>84</v>
      </c>
      <c r="AT825">
        <v>1998</v>
      </c>
      <c r="AU825">
        <v>117</v>
      </c>
      <c r="AV825">
        <v>4</v>
      </c>
      <c r="BA825">
        <v>486</v>
      </c>
      <c r="BB825">
        <v>495</v>
      </c>
      <c r="BD825" t="s">
        <v>11287</v>
      </c>
      <c r="BK825" t="s">
        <v>11288</v>
      </c>
      <c r="BL825">
        <v>28307673</v>
      </c>
      <c r="BW825" t="s">
        <v>13424</v>
      </c>
      <c r="BX825" t="s">
        <v>13426</v>
      </c>
      <c r="BY825" t="s">
        <v>13985</v>
      </c>
      <c r="BZ825" t="s">
        <v>13427</v>
      </c>
      <c r="CA825" t="s">
        <v>13985</v>
      </c>
      <c r="CB825">
        <v>0</v>
      </c>
      <c r="CC825" t="s">
        <v>13985</v>
      </c>
      <c r="CD825" t="s">
        <v>13985</v>
      </c>
    </row>
    <row r="826" spans="1:82" hidden="1">
      <c r="A826" t="s">
        <v>13850</v>
      </c>
      <c r="B826" t="s">
        <v>67</v>
      </c>
      <c r="C826" t="s">
        <v>3844</v>
      </c>
      <c r="G826" t="s">
        <v>3845</v>
      </c>
      <c r="J826" t="s">
        <v>3846</v>
      </c>
      <c r="K826" t="s">
        <v>280</v>
      </c>
      <c r="W826" t="s">
        <v>3847</v>
      </c>
      <c r="AB826" t="s">
        <v>3848</v>
      </c>
      <c r="AN826" t="s">
        <v>284</v>
      </c>
      <c r="AS826" s="1">
        <v>44409</v>
      </c>
      <c r="AT826">
        <v>2015</v>
      </c>
      <c r="AU826">
        <v>10</v>
      </c>
      <c r="AV826">
        <v>8</v>
      </c>
      <c r="BC826" t="s">
        <v>3849</v>
      </c>
      <c r="BD826" t="s">
        <v>3850</v>
      </c>
      <c r="BK826" t="s">
        <v>3851</v>
      </c>
      <c r="BL826">
        <v>26295154</v>
      </c>
      <c r="BW826" t="s">
        <v>13424</v>
      </c>
      <c r="BX826" t="s">
        <v>13425</v>
      </c>
      <c r="BY826" t="s">
        <v>13985</v>
      </c>
      <c r="BZ826" t="s">
        <v>13985</v>
      </c>
      <c r="CA826" t="s">
        <v>13985</v>
      </c>
      <c r="CB826" t="s">
        <v>13985</v>
      </c>
      <c r="CC826" t="s">
        <v>13985</v>
      </c>
      <c r="CD826" t="s">
        <v>13985</v>
      </c>
    </row>
    <row r="827" spans="1:82" hidden="1">
      <c r="A827" t="s">
        <v>13850</v>
      </c>
      <c r="B827" t="s">
        <v>67</v>
      </c>
      <c r="C827" t="s">
        <v>5339</v>
      </c>
      <c r="G827" t="s">
        <v>5340</v>
      </c>
      <c r="J827" t="s">
        <v>5341</v>
      </c>
      <c r="K827" t="s">
        <v>5342</v>
      </c>
      <c r="W827" t="s">
        <v>5343</v>
      </c>
      <c r="AA827" t="s">
        <v>5344</v>
      </c>
      <c r="AB827" t="s">
        <v>5345</v>
      </c>
      <c r="AN827" t="s">
        <v>5346</v>
      </c>
      <c r="AS827" t="s">
        <v>352</v>
      </c>
      <c r="AT827">
        <v>2013</v>
      </c>
      <c r="AU827">
        <v>28</v>
      </c>
      <c r="AV827">
        <v>4</v>
      </c>
      <c r="BA827">
        <v>223</v>
      </c>
      <c r="BB827">
        <v>239</v>
      </c>
      <c r="BD827" t="s">
        <v>5347</v>
      </c>
      <c r="BK827" t="s">
        <v>5348</v>
      </c>
      <c r="BW827" t="s">
        <v>13429</v>
      </c>
      <c r="BX827" t="s">
        <v>13985</v>
      </c>
      <c r="BY827" t="s">
        <v>13985</v>
      </c>
      <c r="BZ827" t="s">
        <v>13429</v>
      </c>
      <c r="CA827" t="s">
        <v>13985</v>
      </c>
      <c r="CB827" t="s">
        <v>13985</v>
      </c>
      <c r="CC827" t="s">
        <v>13985</v>
      </c>
      <c r="CD827" t="s">
        <v>13985</v>
      </c>
    </row>
    <row r="828" spans="1:82" hidden="1">
      <c r="A828" t="s">
        <v>13850</v>
      </c>
      <c r="B828" t="s">
        <v>67</v>
      </c>
      <c r="C828" t="s">
        <v>9221</v>
      </c>
      <c r="G828" t="s">
        <v>9221</v>
      </c>
      <c r="J828" t="s">
        <v>9552</v>
      </c>
      <c r="K828" t="s">
        <v>358</v>
      </c>
      <c r="W828" t="s">
        <v>9553</v>
      </c>
      <c r="AN828" t="s">
        <v>360</v>
      </c>
      <c r="AO828" t="s">
        <v>361</v>
      </c>
      <c r="AS828" t="s">
        <v>521</v>
      </c>
      <c r="AT828">
        <v>2005</v>
      </c>
      <c r="AU828">
        <v>51</v>
      </c>
      <c r="AV828">
        <v>6</v>
      </c>
      <c r="BA828">
        <v>609</v>
      </c>
      <c r="BB828">
        <v>619</v>
      </c>
      <c r="BD828" t="s">
        <v>9554</v>
      </c>
      <c r="BK828" t="s">
        <v>9555</v>
      </c>
      <c r="BL828">
        <v>15993125</v>
      </c>
      <c r="BW828" t="s">
        <v>13429</v>
      </c>
      <c r="BX828" t="s">
        <v>13985</v>
      </c>
      <c r="BY828" t="s">
        <v>13985</v>
      </c>
      <c r="BZ828" t="s">
        <v>13429</v>
      </c>
      <c r="CA828" t="s">
        <v>13985</v>
      </c>
      <c r="CB828" t="s">
        <v>13985</v>
      </c>
      <c r="CC828" t="s">
        <v>13985</v>
      </c>
      <c r="CD828" t="s">
        <v>13985</v>
      </c>
    </row>
    <row r="829" spans="1:82" hidden="1">
      <c r="A829" t="s">
        <v>13850</v>
      </c>
      <c r="B829" t="s">
        <v>67</v>
      </c>
      <c r="C829" t="s">
        <v>10343</v>
      </c>
      <c r="G829" t="s">
        <v>10343</v>
      </c>
      <c r="J829" t="s">
        <v>10344</v>
      </c>
      <c r="K829" t="s">
        <v>773</v>
      </c>
      <c r="W829" t="s">
        <v>10345</v>
      </c>
      <c r="AA829" t="s">
        <v>10346</v>
      </c>
      <c r="AB829" t="s">
        <v>10347</v>
      </c>
      <c r="AN829" t="s">
        <v>777</v>
      </c>
      <c r="AS829" t="s">
        <v>472</v>
      </c>
      <c r="AT829">
        <v>2002</v>
      </c>
      <c r="AU829">
        <v>25</v>
      </c>
      <c r="AV829">
        <v>7</v>
      </c>
      <c r="BA829">
        <v>492</v>
      </c>
      <c r="BB829">
        <v>499</v>
      </c>
      <c r="BD829" t="s">
        <v>10348</v>
      </c>
      <c r="BK829" t="s">
        <v>10349</v>
      </c>
      <c r="BW829" t="s">
        <v>13424</v>
      </c>
      <c r="BX829" t="s">
        <v>13425</v>
      </c>
      <c r="BY829" t="s">
        <v>13985</v>
      </c>
      <c r="BZ829" t="s">
        <v>13985</v>
      </c>
      <c r="CA829" t="s">
        <v>13985</v>
      </c>
      <c r="CB829" t="s">
        <v>13985</v>
      </c>
      <c r="CC829" t="s">
        <v>13985</v>
      </c>
      <c r="CD829" t="s">
        <v>13985</v>
      </c>
    </row>
    <row r="830" spans="1:82" hidden="1">
      <c r="A830" t="s">
        <v>13784</v>
      </c>
      <c r="B830" t="s">
        <v>67</v>
      </c>
      <c r="C830" t="s">
        <v>13889</v>
      </c>
      <c r="J830" t="s">
        <v>13890</v>
      </c>
      <c r="K830" t="s">
        <v>13806</v>
      </c>
      <c r="AG830">
        <v>0</v>
      </c>
      <c r="AH830">
        <v>1</v>
      </c>
      <c r="AN830" t="s">
        <v>13807</v>
      </c>
      <c r="AT830">
        <v>2013</v>
      </c>
      <c r="AV830">
        <v>12</v>
      </c>
      <c r="BA830">
        <v>3</v>
      </c>
      <c r="BB830">
        <v>13</v>
      </c>
      <c r="BK830" t="s">
        <v>13891</v>
      </c>
      <c r="BT830" t="s">
        <v>13892</v>
      </c>
      <c r="BU830" t="s">
        <v>13893</v>
      </c>
      <c r="BV830" t="s">
        <v>13811</v>
      </c>
      <c r="BW830" t="s">
        <v>13424</v>
      </c>
      <c r="BX830" t="s">
        <v>13425</v>
      </c>
    </row>
    <row r="831" spans="1:82" hidden="1">
      <c r="A831" t="s">
        <v>13850</v>
      </c>
      <c r="B831" t="s">
        <v>67</v>
      </c>
      <c r="C831" t="s">
        <v>13112</v>
      </c>
      <c r="G831" t="s">
        <v>13112</v>
      </c>
      <c r="J831" t="s">
        <v>13113</v>
      </c>
      <c r="K831" t="s">
        <v>8704</v>
      </c>
      <c r="W831" t="s">
        <v>13114</v>
      </c>
      <c r="AN831" t="s">
        <v>8707</v>
      </c>
      <c r="AS831" t="s">
        <v>472</v>
      </c>
      <c r="AT831">
        <v>1991</v>
      </c>
      <c r="AU831">
        <v>35</v>
      </c>
      <c r="AV831">
        <v>1</v>
      </c>
      <c r="BA831">
        <v>21</v>
      </c>
      <c r="BB831">
        <v>27</v>
      </c>
      <c r="BD831" t="s">
        <v>13115</v>
      </c>
      <c r="BK831" t="s">
        <v>13116</v>
      </c>
      <c r="BL831">
        <v>1889136</v>
      </c>
      <c r="BW831" t="s">
        <v>13424</v>
      </c>
      <c r="BX831" t="s">
        <v>13425</v>
      </c>
      <c r="BY831" t="s">
        <v>13985</v>
      </c>
      <c r="BZ831" t="s">
        <v>13985</v>
      </c>
      <c r="CA831" t="s">
        <v>13985</v>
      </c>
      <c r="CB831" t="s">
        <v>13985</v>
      </c>
      <c r="CC831" t="s">
        <v>13985</v>
      </c>
      <c r="CD831" t="s">
        <v>13985</v>
      </c>
    </row>
    <row r="832" spans="1:82" hidden="1">
      <c r="A832" t="s">
        <v>13850</v>
      </c>
      <c r="B832" t="s">
        <v>67</v>
      </c>
      <c r="C832" t="s">
        <v>7590</v>
      </c>
      <c r="G832" t="s">
        <v>7591</v>
      </c>
      <c r="J832" t="s">
        <v>7592</v>
      </c>
      <c r="K832" t="s">
        <v>7593</v>
      </c>
      <c r="W832" t="s">
        <v>7594</v>
      </c>
      <c r="AN832" t="s">
        <v>7595</v>
      </c>
      <c r="AS832" s="1">
        <v>45139</v>
      </c>
      <c r="AT832">
        <v>2009</v>
      </c>
      <c r="AU832">
        <v>5</v>
      </c>
      <c r="AV832">
        <v>4</v>
      </c>
      <c r="BA832">
        <v>524</v>
      </c>
      <c r="BB832">
        <v>527</v>
      </c>
      <c r="BD832" t="s">
        <v>7596</v>
      </c>
      <c r="BK832" t="s">
        <v>7597</v>
      </c>
      <c r="BL832">
        <v>19364717</v>
      </c>
      <c r="BW832" t="s">
        <v>13424</v>
      </c>
      <c r="BX832" t="s">
        <v>13425</v>
      </c>
      <c r="BY832" t="s">
        <v>13985</v>
      </c>
      <c r="BZ832" t="s">
        <v>13985</v>
      </c>
      <c r="CA832" t="s">
        <v>13985</v>
      </c>
      <c r="CB832" t="s">
        <v>13985</v>
      </c>
      <c r="CC832" t="s">
        <v>13985</v>
      </c>
      <c r="CD832" t="s">
        <v>13985</v>
      </c>
    </row>
    <row r="833" spans="1:82" hidden="1">
      <c r="A833" t="s">
        <v>13850</v>
      </c>
      <c r="B833" t="s">
        <v>67</v>
      </c>
      <c r="C833" t="s">
        <v>6651</v>
      </c>
      <c r="G833" t="s">
        <v>6652</v>
      </c>
      <c r="J833" t="s">
        <v>6653</v>
      </c>
      <c r="K833" t="s">
        <v>560</v>
      </c>
      <c r="W833" t="s">
        <v>6654</v>
      </c>
      <c r="AA833" t="s">
        <v>6655</v>
      </c>
      <c r="AB833" t="s">
        <v>6656</v>
      </c>
      <c r="AN833" t="s">
        <v>562</v>
      </c>
      <c r="AO833" t="s">
        <v>563</v>
      </c>
      <c r="AS833" t="s">
        <v>629</v>
      </c>
      <c r="AT833">
        <v>2011</v>
      </c>
      <c r="AU833">
        <v>122</v>
      </c>
      <c r="AV833">
        <v>7</v>
      </c>
      <c r="BA833">
        <v>1293</v>
      </c>
      <c r="BB833">
        <v>1304</v>
      </c>
      <c r="BD833" t="s">
        <v>6657</v>
      </c>
      <c r="BK833" t="s">
        <v>6658</v>
      </c>
      <c r="BL833">
        <v>21279626</v>
      </c>
      <c r="BW833" t="s">
        <v>13428</v>
      </c>
      <c r="BX833" t="s">
        <v>13985</v>
      </c>
      <c r="BY833" t="s">
        <v>13985</v>
      </c>
      <c r="BZ833" t="s">
        <v>13985</v>
      </c>
      <c r="CA833" t="s">
        <v>13985</v>
      </c>
      <c r="CB833" t="s">
        <v>13985</v>
      </c>
      <c r="CC833" t="s">
        <v>13985</v>
      </c>
      <c r="CD833" t="s">
        <v>13985</v>
      </c>
    </row>
    <row r="834" spans="1:82" hidden="1">
      <c r="A834" t="s">
        <v>13850</v>
      </c>
      <c r="B834" t="s">
        <v>67</v>
      </c>
      <c r="C834" t="s">
        <v>1552</v>
      </c>
      <c r="G834" t="s">
        <v>1553</v>
      </c>
      <c r="J834" t="s">
        <v>1554</v>
      </c>
      <c r="K834" t="s">
        <v>1555</v>
      </c>
      <c r="W834" t="s">
        <v>1556</v>
      </c>
      <c r="AN834" t="s">
        <v>1557</v>
      </c>
      <c r="AO834" t="s">
        <v>1558</v>
      </c>
      <c r="AS834" s="1">
        <v>36982</v>
      </c>
      <c r="AT834">
        <v>2018</v>
      </c>
      <c r="AU834">
        <v>103</v>
      </c>
      <c r="AV834">
        <v>4</v>
      </c>
      <c r="BA834">
        <v>559</v>
      </c>
      <c r="BB834">
        <v>569</v>
      </c>
      <c r="BD834" t="s">
        <v>1559</v>
      </c>
      <c r="BK834" t="s">
        <v>1560</v>
      </c>
      <c r="BL834">
        <v>29380464</v>
      </c>
      <c r="BW834" t="s">
        <v>13424</v>
      </c>
      <c r="BX834" t="s">
        <v>13425</v>
      </c>
      <c r="BY834" t="s">
        <v>13985</v>
      </c>
      <c r="BZ834" t="s">
        <v>13985</v>
      </c>
      <c r="CA834" t="s">
        <v>13985</v>
      </c>
      <c r="CB834" t="s">
        <v>13985</v>
      </c>
      <c r="CC834" t="s">
        <v>13985</v>
      </c>
      <c r="CD834" t="s">
        <v>13985</v>
      </c>
    </row>
    <row r="835" spans="1:82" hidden="1">
      <c r="A835" t="s">
        <v>13850</v>
      </c>
      <c r="B835" t="s">
        <v>67</v>
      </c>
      <c r="C835" t="s">
        <v>4161</v>
      </c>
      <c r="G835" t="s">
        <v>4162</v>
      </c>
      <c r="J835" t="s">
        <v>4163</v>
      </c>
      <c r="K835" t="s">
        <v>4146</v>
      </c>
      <c r="W835" t="s">
        <v>4164</v>
      </c>
      <c r="AA835" t="s">
        <v>3666</v>
      </c>
      <c r="AB835" t="s">
        <v>4165</v>
      </c>
      <c r="AN835" t="s">
        <v>4150</v>
      </c>
      <c r="AO835" t="s">
        <v>4151</v>
      </c>
      <c r="AS835" t="s">
        <v>730</v>
      </c>
      <c r="AT835">
        <v>2015</v>
      </c>
      <c r="AU835">
        <v>37</v>
      </c>
      <c r="BA835">
        <v>97</v>
      </c>
      <c r="BB835">
        <v>107</v>
      </c>
      <c r="BD835" t="s">
        <v>4166</v>
      </c>
      <c r="BK835" t="s">
        <v>4167</v>
      </c>
      <c r="BL835">
        <v>25449796</v>
      </c>
      <c r="BW835" t="s">
        <v>13424</v>
      </c>
      <c r="BX835" t="s">
        <v>13425</v>
      </c>
      <c r="BY835" t="s">
        <v>13985</v>
      </c>
      <c r="BZ835" t="s">
        <v>13985</v>
      </c>
      <c r="CA835" t="s">
        <v>13985</v>
      </c>
      <c r="CB835" t="s">
        <v>13985</v>
      </c>
      <c r="CC835" t="s">
        <v>13985</v>
      </c>
      <c r="CD835" t="s">
        <v>13985</v>
      </c>
    </row>
    <row r="836" spans="1:82" hidden="1">
      <c r="A836" t="s">
        <v>13850</v>
      </c>
      <c r="B836" t="s">
        <v>67</v>
      </c>
      <c r="C836" t="s">
        <v>6362</v>
      </c>
      <c r="G836" t="s">
        <v>6363</v>
      </c>
      <c r="J836" t="s">
        <v>6364</v>
      </c>
      <c r="K836" t="s">
        <v>258</v>
      </c>
      <c r="W836" t="s">
        <v>6365</v>
      </c>
      <c r="AN836" t="s">
        <v>261</v>
      </c>
      <c r="AO836" t="s">
        <v>262</v>
      </c>
      <c r="AS836" t="s">
        <v>84</v>
      </c>
      <c r="AT836">
        <v>2011</v>
      </c>
      <c r="AU836">
        <v>26</v>
      </c>
      <c r="AV836">
        <v>6</v>
      </c>
      <c r="BA836">
        <v>471</v>
      </c>
      <c r="BB836">
        <v>485</v>
      </c>
      <c r="BD836" t="s">
        <v>6366</v>
      </c>
      <c r="BK836" t="s">
        <v>6367</v>
      </c>
      <c r="BL836">
        <v>22215606</v>
      </c>
      <c r="BW836" t="s">
        <v>13429</v>
      </c>
      <c r="BX836" t="s">
        <v>13985</v>
      </c>
      <c r="BY836" t="s">
        <v>13985</v>
      </c>
      <c r="BZ836" t="s">
        <v>13429</v>
      </c>
      <c r="CA836" t="s">
        <v>13985</v>
      </c>
      <c r="CB836" t="s">
        <v>13985</v>
      </c>
      <c r="CC836" t="s">
        <v>13985</v>
      </c>
      <c r="CD836" t="s">
        <v>13985</v>
      </c>
    </row>
    <row r="837" spans="1:82" hidden="1">
      <c r="A837" t="s">
        <v>13850</v>
      </c>
      <c r="B837" t="s">
        <v>67</v>
      </c>
      <c r="C837" t="s">
        <v>2821</v>
      </c>
      <c r="G837" t="s">
        <v>2822</v>
      </c>
      <c r="J837" t="s">
        <v>2823</v>
      </c>
      <c r="K837" t="s">
        <v>2824</v>
      </c>
      <c r="W837" t="s">
        <v>2825</v>
      </c>
      <c r="AN837" t="s">
        <v>2826</v>
      </c>
      <c r="AO837" t="s">
        <v>2827</v>
      </c>
      <c r="AS837" t="s">
        <v>84</v>
      </c>
      <c r="AT837">
        <v>2016</v>
      </c>
      <c r="AU837">
        <v>135</v>
      </c>
      <c r="AV837">
        <v>6</v>
      </c>
      <c r="BA837">
        <v>714</v>
      </c>
      <c r="BB837">
        <v>720</v>
      </c>
      <c r="BD837" t="s">
        <v>2828</v>
      </c>
      <c r="BK837" t="s">
        <v>2829</v>
      </c>
      <c r="BW837" t="s">
        <v>13428</v>
      </c>
      <c r="BX837" t="s">
        <v>13985</v>
      </c>
      <c r="BY837" t="s">
        <v>13985</v>
      </c>
      <c r="BZ837" t="s">
        <v>13985</v>
      </c>
      <c r="CA837" t="s">
        <v>13985</v>
      </c>
      <c r="CB837" t="s">
        <v>13985</v>
      </c>
      <c r="CC837" t="s">
        <v>13985</v>
      </c>
      <c r="CD837" t="s">
        <v>13985</v>
      </c>
    </row>
    <row r="838" spans="1:82" hidden="1">
      <c r="A838" t="s">
        <v>13850</v>
      </c>
      <c r="B838" t="s">
        <v>67</v>
      </c>
      <c r="C838" t="s">
        <v>7634</v>
      </c>
      <c r="G838" t="s">
        <v>7635</v>
      </c>
      <c r="J838" t="s">
        <v>7636</v>
      </c>
      <c r="K838" t="s">
        <v>560</v>
      </c>
      <c r="W838" t="s">
        <v>7637</v>
      </c>
      <c r="AA838" t="s">
        <v>7638</v>
      </c>
      <c r="AB838" t="s">
        <v>7639</v>
      </c>
      <c r="AN838" t="s">
        <v>562</v>
      </c>
      <c r="AO838" t="s">
        <v>563</v>
      </c>
      <c r="AS838" t="s">
        <v>352</v>
      </c>
      <c r="AT838">
        <v>2009</v>
      </c>
      <c r="AU838">
        <v>119</v>
      </c>
      <c r="AV838">
        <v>4</v>
      </c>
      <c r="BA838">
        <v>675</v>
      </c>
      <c r="BB838">
        <v>684</v>
      </c>
      <c r="BD838" t="s">
        <v>7640</v>
      </c>
      <c r="BK838" t="s">
        <v>7641</v>
      </c>
      <c r="BL838">
        <v>19495721</v>
      </c>
      <c r="BW838" t="s">
        <v>13428</v>
      </c>
      <c r="BX838" t="s">
        <v>13985</v>
      </c>
      <c r="BY838" t="s">
        <v>13985</v>
      </c>
      <c r="BZ838" t="s">
        <v>13985</v>
      </c>
      <c r="CA838" t="s">
        <v>13985</v>
      </c>
      <c r="CB838" t="s">
        <v>13985</v>
      </c>
      <c r="CC838" t="s">
        <v>13985</v>
      </c>
      <c r="CD838" t="s">
        <v>13985</v>
      </c>
    </row>
    <row r="839" spans="1:82" hidden="1">
      <c r="A839" t="s">
        <v>13850</v>
      </c>
      <c r="B839" t="s">
        <v>67</v>
      </c>
      <c r="C839" t="s">
        <v>3541</v>
      </c>
      <c r="G839" t="s">
        <v>3542</v>
      </c>
      <c r="J839" t="s">
        <v>3543</v>
      </c>
      <c r="K839" t="s">
        <v>1925</v>
      </c>
      <c r="W839" t="s">
        <v>3544</v>
      </c>
      <c r="AB839" t="s">
        <v>2077</v>
      </c>
      <c r="AN839" t="s">
        <v>1927</v>
      </c>
      <c r="AT839">
        <v>2016</v>
      </c>
      <c r="AU839">
        <v>15</v>
      </c>
      <c r="AV839">
        <v>1</v>
      </c>
      <c r="BA839">
        <v>42</v>
      </c>
      <c r="BB839">
        <v>49</v>
      </c>
      <c r="BD839" t="s">
        <v>3545</v>
      </c>
      <c r="BK839" t="s">
        <v>3546</v>
      </c>
      <c r="BW839" t="s">
        <v>13428</v>
      </c>
      <c r="BX839" t="s">
        <v>13985</v>
      </c>
      <c r="BY839" t="s">
        <v>13985</v>
      </c>
      <c r="BZ839" t="s">
        <v>13985</v>
      </c>
      <c r="CA839" t="s">
        <v>13985</v>
      </c>
      <c r="CB839" t="s">
        <v>13985</v>
      </c>
      <c r="CC839" t="s">
        <v>13985</v>
      </c>
      <c r="CD839" t="s">
        <v>13985</v>
      </c>
    </row>
    <row r="840" spans="1:82" hidden="1">
      <c r="A840" t="s">
        <v>13850</v>
      </c>
      <c r="B840" t="s">
        <v>67</v>
      </c>
      <c r="C840" t="s">
        <v>328</v>
      </c>
      <c r="G840" t="s">
        <v>329</v>
      </c>
      <c r="J840" t="s">
        <v>330</v>
      </c>
      <c r="K840" t="s">
        <v>280</v>
      </c>
      <c r="W840" t="s">
        <v>331</v>
      </c>
      <c r="AB840" t="s">
        <v>332</v>
      </c>
      <c r="AN840" t="s">
        <v>284</v>
      </c>
      <c r="AS840" s="1">
        <v>41852</v>
      </c>
      <c r="AT840">
        <v>2019</v>
      </c>
      <c r="AU840">
        <v>14</v>
      </c>
      <c r="AV840">
        <v>8</v>
      </c>
      <c r="BC840" t="s">
        <v>333</v>
      </c>
      <c r="BD840" t="s">
        <v>334</v>
      </c>
      <c r="BK840" t="s">
        <v>335</v>
      </c>
      <c r="BL840">
        <v>31412034</v>
      </c>
      <c r="BW840" t="s">
        <v>13428</v>
      </c>
    </row>
    <row r="841" spans="1:82" hidden="1">
      <c r="A841" t="s">
        <v>13850</v>
      </c>
      <c r="B841" t="s">
        <v>67</v>
      </c>
      <c r="C841" t="s">
        <v>592</v>
      </c>
      <c r="G841" t="s">
        <v>593</v>
      </c>
      <c r="J841" t="s">
        <v>594</v>
      </c>
      <c r="K841" t="s">
        <v>595</v>
      </c>
      <c r="W841" t="s">
        <v>596</v>
      </c>
      <c r="AB841" t="s">
        <v>597</v>
      </c>
      <c r="AN841" t="s">
        <v>598</v>
      </c>
      <c r="AO841" t="s">
        <v>599</v>
      </c>
      <c r="AS841" t="s">
        <v>521</v>
      </c>
      <c r="AT841">
        <v>2019</v>
      </c>
      <c r="AU841">
        <v>32</v>
      </c>
      <c r="AV841">
        <v>2</v>
      </c>
      <c r="BA841">
        <v>181</v>
      </c>
      <c r="BB841">
        <v>191</v>
      </c>
      <c r="BD841" t="s">
        <v>600</v>
      </c>
      <c r="BK841" t="s">
        <v>601</v>
      </c>
      <c r="BL841">
        <v>30543044</v>
      </c>
      <c r="BW841" t="s">
        <v>13428</v>
      </c>
    </row>
    <row r="842" spans="1:82" hidden="1">
      <c r="A842" t="s">
        <v>13850</v>
      </c>
      <c r="B842" t="s">
        <v>67</v>
      </c>
      <c r="C842" t="s">
        <v>4498</v>
      </c>
      <c r="G842" t="s">
        <v>4499</v>
      </c>
      <c r="J842" t="s">
        <v>4500</v>
      </c>
      <c r="K842" t="s">
        <v>4022</v>
      </c>
      <c r="W842" t="s">
        <v>4501</v>
      </c>
      <c r="AN842" t="s">
        <v>4024</v>
      </c>
      <c r="AS842" t="s">
        <v>154</v>
      </c>
      <c r="AT842">
        <v>2014</v>
      </c>
      <c r="AU842">
        <v>89</v>
      </c>
      <c r="AV842">
        <v>6</v>
      </c>
      <c r="BA842">
        <v>647</v>
      </c>
      <c r="BB842">
        <v>654</v>
      </c>
      <c r="BD842" t="s">
        <v>4502</v>
      </c>
      <c r="BK842" t="s">
        <v>4503</v>
      </c>
      <c r="BW842" t="s">
        <v>13428</v>
      </c>
      <c r="BX842" t="s">
        <v>13985</v>
      </c>
      <c r="BY842" t="s">
        <v>13985</v>
      </c>
      <c r="BZ842" t="s">
        <v>13985</v>
      </c>
      <c r="CA842" t="s">
        <v>13985</v>
      </c>
      <c r="CB842" t="s">
        <v>13985</v>
      </c>
      <c r="CC842" t="s">
        <v>13985</v>
      </c>
      <c r="CD842" t="s">
        <v>13985</v>
      </c>
    </row>
    <row r="843" spans="1:82" hidden="1">
      <c r="A843" t="s">
        <v>13850</v>
      </c>
      <c r="B843" t="s">
        <v>67</v>
      </c>
      <c r="C843" t="s">
        <v>6108</v>
      </c>
      <c r="G843" t="s">
        <v>6109</v>
      </c>
      <c r="J843" t="s">
        <v>6110</v>
      </c>
      <c r="K843" t="s">
        <v>2529</v>
      </c>
      <c r="W843" t="s">
        <v>6111</v>
      </c>
      <c r="AA843" t="s">
        <v>6112</v>
      </c>
      <c r="AB843" t="s">
        <v>6113</v>
      </c>
      <c r="AN843" t="s">
        <v>2532</v>
      </c>
      <c r="AO843" t="s">
        <v>2533</v>
      </c>
      <c r="AS843" t="s">
        <v>815</v>
      </c>
      <c r="AT843">
        <v>2012</v>
      </c>
      <c r="AU843">
        <v>158</v>
      </c>
      <c r="AV843">
        <v>3</v>
      </c>
      <c r="BA843">
        <v>1439</v>
      </c>
      <c r="BB843">
        <v>1450</v>
      </c>
      <c r="BD843" t="s">
        <v>6114</v>
      </c>
      <c r="BK843" t="s">
        <v>6115</v>
      </c>
      <c r="BL843">
        <v>22279145</v>
      </c>
      <c r="BW843" t="s">
        <v>13428</v>
      </c>
      <c r="BX843" t="s">
        <v>13985</v>
      </c>
      <c r="BY843" t="s">
        <v>13985</v>
      </c>
      <c r="BZ843" t="s">
        <v>13985</v>
      </c>
      <c r="CA843" t="s">
        <v>13985</v>
      </c>
      <c r="CB843" t="s">
        <v>13985</v>
      </c>
      <c r="CC843" t="s">
        <v>13985</v>
      </c>
      <c r="CD843" t="s">
        <v>13985</v>
      </c>
    </row>
    <row r="844" spans="1:82" hidden="1">
      <c r="A844" t="s">
        <v>13850</v>
      </c>
      <c r="B844" t="s">
        <v>67</v>
      </c>
      <c r="C844" t="s">
        <v>2415</v>
      </c>
      <c r="G844" t="s">
        <v>2416</v>
      </c>
      <c r="J844" t="s">
        <v>2417</v>
      </c>
      <c r="K844" t="s">
        <v>139</v>
      </c>
      <c r="W844" t="s">
        <v>2418</v>
      </c>
      <c r="AB844" t="s">
        <v>2419</v>
      </c>
      <c r="AN844" t="s">
        <v>143</v>
      </c>
      <c r="AO844" t="s">
        <v>144</v>
      </c>
      <c r="AS844" t="s">
        <v>629</v>
      </c>
      <c r="AT844">
        <v>2017</v>
      </c>
      <c r="AU844">
        <v>40</v>
      </c>
      <c r="AV844">
        <v>5</v>
      </c>
      <c r="BA844">
        <v>765</v>
      </c>
      <c r="BB844">
        <v>778</v>
      </c>
      <c r="BD844" t="s">
        <v>2420</v>
      </c>
      <c r="BK844" t="s">
        <v>2421</v>
      </c>
      <c r="BL844">
        <v>28042879</v>
      </c>
      <c r="BW844" t="s">
        <v>13428</v>
      </c>
      <c r="BX844" t="s">
        <v>13985</v>
      </c>
      <c r="BY844" t="s">
        <v>13985</v>
      </c>
      <c r="BZ844" t="s">
        <v>13985</v>
      </c>
      <c r="CA844" t="s">
        <v>13985</v>
      </c>
      <c r="CB844" t="s">
        <v>13985</v>
      </c>
      <c r="CC844" t="s">
        <v>13985</v>
      </c>
      <c r="CD844" t="s">
        <v>13985</v>
      </c>
    </row>
    <row r="845" spans="1:82" hidden="1">
      <c r="A845" t="s">
        <v>13759</v>
      </c>
      <c r="B845" t="s">
        <v>67</v>
      </c>
      <c r="C845" t="s">
        <v>13781</v>
      </c>
      <c r="J845" t="s">
        <v>13782</v>
      </c>
      <c r="K845" t="s">
        <v>13775</v>
      </c>
      <c r="AN845" t="s">
        <v>13776</v>
      </c>
      <c r="AT845">
        <v>2007</v>
      </c>
      <c r="AU845">
        <v>52</v>
      </c>
      <c r="AV845">
        <v>1</v>
      </c>
      <c r="BA845">
        <v>12</v>
      </c>
      <c r="BB845">
        <v>16</v>
      </c>
      <c r="BK845" t="s">
        <v>13783</v>
      </c>
      <c r="BS845" t="s">
        <v>13780</v>
      </c>
      <c r="BW845" t="s">
        <v>13428</v>
      </c>
    </row>
    <row r="846" spans="1:82" hidden="1">
      <c r="A846" t="s">
        <v>13850</v>
      </c>
      <c r="B846" t="s">
        <v>67</v>
      </c>
      <c r="C846" t="s">
        <v>8552</v>
      </c>
      <c r="G846" t="s">
        <v>8553</v>
      </c>
      <c r="J846" t="s">
        <v>8554</v>
      </c>
      <c r="K846" t="s">
        <v>7549</v>
      </c>
      <c r="W846" t="s">
        <v>8555</v>
      </c>
      <c r="AA846" t="s">
        <v>8556</v>
      </c>
      <c r="AB846" t="s">
        <v>8557</v>
      </c>
      <c r="AN846" t="s">
        <v>7551</v>
      </c>
      <c r="AS846" t="s">
        <v>154</v>
      </c>
      <c r="AT846">
        <v>2007</v>
      </c>
      <c r="AU846">
        <v>49</v>
      </c>
      <c r="AV846">
        <v>11</v>
      </c>
      <c r="BA846">
        <v>1640</v>
      </c>
      <c r="BB846">
        <v>1653</v>
      </c>
      <c r="BD846" t="s">
        <v>8558</v>
      </c>
      <c r="BK846" t="s">
        <v>8559</v>
      </c>
      <c r="BW846" t="s">
        <v>13428</v>
      </c>
      <c r="BX846" t="s">
        <v>13985</v>
      </c>
      <c r="BY846" t="s">
        <v>13985</v>
      </c>
      <c r="BZ846" t="s">
        <v>13985</v>
      </c>
      <c r="CA846" t="s">
        <v>13985</v>
      </c>
      <c r="CB846" t="s">
        <v>13985</v>
      </c>
      <c r="CC846" t="s">
        <v>13985</v>
      </c>
      <c r="CD846" t="s">
        <v>13985</v>
      </c>
    </row>
    <row r="847" spans="1:82" hidden="1">
      <c r="A847" t="s">
        <v>13850</v>
      </c>
      <c r="B847" t="s">
        <v>67</v>
      </c>
      <c r="C847" t="s">
        <v>2934</v>
      </c>
      <c r="G847" t="s">
        <v>2935</v>
      </c>
      <c r="J847" t="s">
        <v>2936</v>
      </c>
      <c r="K847" t="s">
        <v>899</v>
      </c>
      <c r="W847" t="s">
        <v>2937</v>
      </c>
      <c r="AA847" t="s">
        <v>2938</v>
      </c>
      <c r="AB847" t="s">
        <v>2939</v>
      </c>
      <c r="AN847" t="s">
        <v>903</v>
      </c>
      <c r="AO847" t="s">
        <v>904</v>
      </c>
      <c r="AS847" t="s">
        <v>242</v>
      </c>
      <c r="AT847">
        <v>2016</v>
      </c>
      <c r="AU847">
        <v>67</v>
      </c>
      <c r="AV847">
        <v>19</v>
      </c>
      <c r="BA847">
        <v>5643</v>
      </c>
      <c r="BB847">
        <v>5655</v>
      </c>
      <c r="BD847" t="s">
        <v>2940</v>
      </c>
      <c r="BK847" t="s">
        <v>2941</v>
      </c>
      <c r="BL847">
        <v>27664957</v>
      </c>
      <c r="BW847" t="s">
        <v>13428</v>
      </c>
    </row>
    <row r="848" spans="1:82" hidden="1">
      <c r="A848" t="s">
        <v>13850</v>
      </c>
      <c r="B848" t="s">
        <v>67</v>
      </c>
      <c r="C848" t="s">
        <v>12383</v>
      </c>
      <c r="G848" t="s">
        <v>12383</v>
      </c>
      <c r="J848" t="s">
        <v>12384</v>
      </c>
      <c r="K848" t="s">
        <v>12385</v>
      </c>
      <c r="P848" t="s">
        <v>12386</v>
      </c>
      <c r="Q848" t="s">
        <v>12387</v>
      </c>
      <c r="R848" t="s">
        <v>12388</v>
      </c>
      <c r="S848" t="s">
        <v>12389</v>
      </c>
      <c r="T848" t="s">
        <v>12390</v>
      </c>
      <c r="W848" t="s">
        <v>12391</v>
      </c>
      <c r="AA848" t="s">
        <v>12392</v>
      </c>
      <c r="AB848" t="s">
        <v>12393</v>
      </c>
      <c r="AN848" t="s">
        <v>12394</v>
      </c>
      <c r="AS848" t="s">
        <v>12369</v>
      </c>
      <c r="AT848">
        <v>1994</v>
      </c>
      <c r="AU848">
        <v>18</v>
      </c>
      <c r="AV848">
        <v>4</v>
      </c>
      <c r="BA848">
        <v>541</v>
      </c>
      <c r="BB848">
        <v>546</v>
      </c>
      <c r="BD848" t="s">
        <v>12395</v>
      </c>
      <c r="BK848" t="s">
        <v>12396</v>
      </c>
      <c r="BL848">
        <v>7708367</v>
      </c>
      <c r="BW848" t="s">
        <v>13424</v>
      </c>
      <c r="BX848" t="s">
        <v>13425</v>
      </c>
      <c r="BY848" t="s">
        <v>13985</v>
      </c>
      <c r="BZ848" t="s">
        <v>13985</v>
      </c>
      <c r="CA848" t="s">
        <v>13985</v>
      </c>
      <c r="CB848" t="s">
        <v>13985</v>
      </c>
      <c r="CC848" t="s">
        <v>13985</v>
      </c>
      <c r="CD848" t="s">
        <v>13985</v>
      </c>
    </row>
    <row r="849" spans="1:82" hidden="1">
      <c r="A849" t="s">
        <v>13850</v>
      </c>
      <c r="B849" t="s">
        <v>67</v>
      </c>
      <c r="C849" t="s">
        <v>3579</v>
      </c>
      <c r="G849" t="s">
        <v>3580</v>
      </c>
      <c r="J849" t="s">
        <v>3581</v>
      </c>
      <c r="K849" t="s">
        <v>3582</v>
      </c>
      <c r="W849" t="s">
        <v>3583</v>
      </c>
      <c r="AA849" t="s">
        <v>3584</v>
      </c>
      <c r="AB849" t="s">
        <v>3585</v>
      </c>
      <c r="AN849" t="s">
        <v>3586</v>
      </c>
      <c r="AO849" t="s">
        <v>3587</v>
      </c>
      <c r="AS849" t="s">
        <v>1023</v>
      </c>
      <c r="AT849">
        <v>2016</v>
      </c>
      <c r="AU849">
        <v>47</v>
      </c>
      <c r="AV849">
        <v>1</v>
      </c>
      <c r="BA849">
        <v>129</v>
      </c>
      <c r="BB849">
        <v>133</v>
      </c>
      <c r="BD849" t="s">
        <v>3588</v>
      </c>
      <c r="BK849" t="s">
        <v>3589</v>
      </c>
      <c r="BW849" t="s">
        <v>13424</v>
      </c>
      <c r="BX849" t="s">
        <v>13425</v>
      </c>
      <c r="BY849" t="s">
        <v>13985</v>
      </c>
      <c r="BZ849" t="s">
        <v>13985</v>
      </c>
      <c r="CA849" t="s">
        <v>13985</v>
      </c>
      <c r="CB849" t="s">
        <v>13985</v>
      </c>
      <c r="CC849" t="s">
        <v>13985</v>
      </c>
      <c r="CD849" t="s">
        <v>13985</v>
      </c>
    </row>
    <row r="850" spans="1:82" hidden="1">
      <c r="A850" t="s">
        <v>13850</v>
      </c>
      <c r="B850" t="s">
        <v>67</v>
      </c>
      <c r="C850" t="s">
        <v>6249</v>
      </c>
      <c r="G850" t="s">
        <v>6250</v>
      </c>
      <c r="J850" t="s">
        <v>6251</v>
      </c>
      <c r="K850" t="s">
        <v>442</v>
      </c>
      <c r="W850" t="s">
        <v>6252</v>
      </c>
      <c r="AA850" t="s">
        <v>6253</v>
      </c>
      <c r="AB850" t="s">
        <v>6254</v>
      </c>
      <c r="AN850" t="s">
        <v>446</v>
      </c>
      <c r="AO850" t="s">
        <v>447</v>
      </c>
      <c r="AT850">
        <v>2012</v>
      </c>
      <c r="AU850">
        <v>29</v>
      </c>
      <c r="AV850">
        <v>3</v>
      </c>
      <c r="BA850">
        <v>305</v>
      </c>
      <c r="BB850">
        <v>310</v>
      </c>
      <c r="BD850" t="s">
        <v>6255</v>
      </c>
      <c r="BK850" t="s">
        <v>6256</v>
      </c>
      <c r="BL850">
        <v>22390243</v>
      </c>
      <c r="BW850" t="s">
        <v>13424</v>
      </c>
      <c r="BX850" t="s">
        <v>13425</v>
      </c>
      <c r="BY850" t="s">
        <v>13985</v>
      </c>
      <c r="BZ850" t="s">
        <v>13985</v>
      </c>
      <c r="CA850" t="s">
        <v>13985</v>
      </c>
      <c r="CB850" t="s">
        <v>13985</v>
      </c>
      <c r="CC850" t="s">
        <v>13985</v>
      </c>
      <c r="CD850" t="s">
        <v>13985</v>
      </c>
    </row>
    <row r="851" spans="1:82" hidden="1">
      <c r="A851" t="s">
        <v>13850</v>
      </c>
      <c r="B851" t="s">
        <v>67</v>
      </c>
      <c r="C851" t="s">
        <v>10648</v>
      </c>
      <c r="G851" t="s">
        <v>10648</v>
      </c>
      <c r="J851" t="s">
        <v>10649</v>
      </c>
      <c r="K851" t="s">
        <v>348</v>
      </c>
      <c r="W851" t="s">
        <v>10650</v>
      </c>
      <c r="AA851" t="s">
        <v>10651</v>
      </c>
      <c r="AB851" t="s">
        <v>10652</v>
      </c>
      <c r="AN851" t="s">
        <v>350</v>
      </c>
      <c r="AS851" t="s">
        <v>730</v>
      </c>
      <c r="AT851">
        <v>2001</v>
      </c>
      <c r="AU851">
        <v>30</v>
      </c>
      <c r="AV851">
        <v>2</v>
      </c>
      <c r="BA851">
        <v>189</v>
      </c>
      <c r="BB851">
        <v>195</v>
      </c>
      <c r="BD851" t="s">
        <v>10653</v>
      </c>
      <c r="BK851" t="s">
        <v>10654</v>
      </c>
      <c r="BW851" t="s">
        <v>13424</v>
      </c>
      <c r="BX851" t="s">
        <v>13426</v>
      </c>
      <c r="BY851" t="s">
        <v>13985</v>
      </c>
      <c r="BZ851" t="s">
        <v>13427</v>
      </c>
      <c r="CA851">
        <v>1</v>
      </c>
      <c r="CB851" t="s">
        <v>13985</v>
      </c>
      <c r="CC851" t="s">
        <v>13985</v>
      </c>
      <c r="CD851" t="s">
        <v>13985</v>
      </c>
    </row>
    <row r="852" spans="1:82" hidden="1">
      <c r="A852" t="s">
        <v>13850</v>
      </c>
      <c r="B852" t="s">
        <v>67</v>
      </c>
      <c r="C852" t="s">
        <v>1786</v>
      </c>
      <c r="G852" t="s">
        <v>1787</v>
      </c>
      <c r="J852" t="s">
        <v>1788</v>
      </c>
      <c r="K852" t="s">
        <v>1789</v>
      </c>
      <c r="W852" t="s">
        <v>1790</v>
      </c>
      <c r="AA852" t="s">
        <v>1791</v>
      </c>
      <c r="AB852" t="s">
        <v>1792</v>
      </c>
      <c r="AN852" t="s">
        <v>1793</v>
      </c>
      <c r="AT852">
        <v>2018</v>
      </c>
      <c r="AU852">
        <v>10</v>
      </c>
      <c r="BA852">
        <v>345</v>
      </c>
      <c r="BB852">
        <v>354</v>
      </c>
      <c r="BD852" t="s">
        <v>1794</v>
      </c>
      <c r="BK852" t="s">
        <v>1795</v>
      </c>
      <c r="BL852">
        <v>30464662</v>
      </c>
      <c r="BW852" t="s">
        <v>13424</v>
      </c>
      <c r="BX852" t="s">
        <v>13425</v>
      </c>
      <c r="BY852" t="s">
        <v>13985</v>
      </c>
      <c r="BZ852" t="s">
        <v>13985</v>
      </c>
      <c r="CA852" t="s">
        <v>13985</v>
      </c>
      <c r="CB852" t="s">
        <v>13985</v>
      </c>
      <c r="CC852" t="s">
        <v>13985</v>
      </c>
      <c r="CD852" t="s">
        <v>13985</v>
      </c>
    </row>
    <row r="853" spans="1:82" hidden="1">
      <c r="A853" t="s">
        <v>13850</v>
      </c>
      <c r="B853" t="s">
        <v>67</v>
      </c>
      <c r="C853" t="s">
        <v>8971</v>
      </c>
      <c r="G853" t="s">
        <v>8972</v>
      </c>
      <c r="J853" t="s">
        <v>8973</v>
      </c>
      <c r="K853" t="s">
        <v>1697</v>
      </c>
      <c r="W853" t="s">
        <v>8974</v>
      </c>
      <c r="AA853" t="s">
        <v>8975</v>
      </c>
      <c r="AB853" t="s">
        <v>8976</v>
      </c>
      <c r="AN853" t="s">
        <v>1700</v>
      </c>
      <c r="AO853" t="s">
        <v>1701</v>
      </c>
      <c r="AS853" s="1">
        <v>45597</v>
      </c>
      <c r="AT853">
        <v>2006</v>
      </c>
      <c r="AU853">
        <v>261</v>
      </c>
      <c r="AV853">
        <v>2</v>
      </c>
      <c r="BA853">
        <v>715</v>
      </c>
      <c r="BB853">
        <v>728</v>
      </c>
      <c r="BD853" t="s">
        <v>8977</v>
      </c>
      <c r="BK853" t="s">
        <v>8978</v>
      </c>
      <c r="BW853" t="s">
        <v>13424</v>
      </c>
      <c r="BX853" t="s">
        <v>13425</v>
      </c>
      <c r="BY853" t="s">
        <v>13985</v>
      </c>
      <c r="BZ853" t="s">
        <v>13985</v>
      </c>
      <c r="CA853" t="s">
        <v>13985</v>
      </c>
      <c r="CB853" t="s">
        <v>13985</v>
      </c>
      <c r="CC853" t="s">
        <v>13985</v>
      </c>
      <c r="CD853" t="s">
        <v>13985</v>
      </c>
    </row>
    <row r="854" spans="1:82" hidden="1">
      <c r="A854" t="s">
        <v>13850</v>
      </c>
      <c r="B854" t="s">
        <v>67</v>
      </c>
      <c r="C854" t="s">
        <v>392</v>
      </c>
      <c r="G854" t="s">
        <v>393</v>
      </c>
      <c r="J854" t="s">
        <v>394</v>
      </c>
      <c r="K854" t="s">
        <v>395</v>
      </c>
      <c r="W854" t="s">
        <v>396</v>
      </c>
      <c r="AN854" t="s">
        <v>397</v>
      </c>
      <c r="AO854" t="s">
        <v>398</v>
      </c>
      <c r="AS854" t="s">
        <v>352</v>
      </c>
      <c r="AT854">
        <v>2019</v>
      </c>
      <c r="AU854">
        <v>40</v>
      </c>
      <c r="AY854" t="s">
        <v>49</v>
      </c>
      <c r="BA854">
        <v>43</v>
      </c>
      <c r="BB854">
        <v>49</v>
      </c>
      <c r="BD854" t="s">
        <v>399</v>
      </c>
      <c r="BK854" t="s">
        <v>400</v>
      </c>
      <c r="BW854" t="s">
        <v>13428</v>
      </c>
    </row>
    <row r="855" spans="1:82" hidden="1">
      <c r="A855" t="s">
        <v>13850</v>
      </c>
      <c r="B855" t="s">
        <v>67</v>
      </c>
      <c r="C855" t="s">
        <v>6189</v>
      </c>
      <c r="G855" t="s">
        <v>6190</v>
      </c>
      <c r="J855" t="s">
        <v>6191</v>
      </c>
      <c r="K855" t="s">
        <v>6192</v>
      </c>
      <c r="W855" t="s">
        <v>6193</v>
      </c>
      <c r="AA855" t="s">
        <v>6194</v>
      </c>
      <c r="AN855" t="s">
        <v>6195</v>
      </c>
      <c r="AS855" t="s">
        <v>1017</v>
      </c>
      <c r="AT855">
        <v>2012</v>
      </c>
      <c r="AU855">
        <v>126</v>
      </c>
      <c r="AV855">
        <v>1</v>
      </c>
      <c r="BA855">
        <v>28</v>
      </c>
      <c r="BB855">
        <v>30</v>
      </c>
      <c r="BD855" t="s">
        <v>6196</v>
      </c>
      <c r="BK855" t="s">
        <v>6197</v>
      </c>
      <c r="BW855" t="s">
        <v>13424</v>
      </c>
      <c r="BX855" t="s">
        <v>13425</v>
      </c>
      <c r="BY855" t="s">
        <v>13985</v>
      </c>
      <c r="BZ855" t="s">
        <v>13985</v>
      </c>
      <c r="CA855" t="s">
        <v>13985</v>
      </c>
      <c r="CB855" t="s">
        <v>13985</v>
      </c>
      <c r="CC855" t="s">
        <v>13985</v>
      </c>
      <c r="CD855" t="s">
        <v>13985</v>
      </c>
    </row>
    <row r="856" spans="1:82" hidden="1">
      <c r="A856" t="s">
        <v>13850</v>
      </c>
      <c r="B856" t="s">
        <v>67</v>
      </c>
      <c r="C856" t="s">
        <v>9124</v>
      </c>
      <c r="G856" t="s">
        <v>9125</v>
      </c>
      <c r="J856" t="s">
        <v>9126</v>
      </c>
      <c r="K856" t="s">
        <v>9127</v>
      </c>
      <c r="W856" t="s">
        <v>9128</v>
      </c>
      <c r="AA856" t="s">
        <v>9129</v>
      </c>
      <c r="AB856" t="s">
        <v>9130</v>
      </c>
      <c r="AN856" t="s">
        <v>9131</v>
      </c>
      <c r="AS856" t="s">
        <v>2269</v>
      </c>
      <c r="AT856">
        <v>2006</v>
      </c>
      <c r="AU856">
        <v>46</v>
      </c>
      <c r="AV856">
        <v>4</v>
      </c>
      <c r="BA856">
        <v>391</v>
      </c>
      <c r="BB856">
        <v>400</v>
      </c>
      <c r="BD856" t="s">
        <v>9132</v>
      </c>
      <c r="BK856" t="s">
        <v>9133</v>
      </c>
      <c r="BL856">
        <v>16824448</v>
      </c>
      <c r="BW856" t="s">
        <v>13424</v>
      </c>
      <c r="BX856" t="s">
        <v>13425</v>
      </c>
      <c r="BY856" t="s">
        <v>13985</v>
      </c>
      <c r="BZ856" t="s">
        <v>13985</v>
      </c>
      <c r="CA856" t="s">
        <v>13985</v>
      </c>
      <c r="CB856" t="s">
        <v>13985</v>
      </c>
      <c r="CC856" t="s">
        <v>13985</v>
      </c>
      <c r="CD856" t="s">
        <v>13985</v>
      </c>
    </row>
    <row r="857" spans="1:82" hidden="1">
      <c r="A857" t="s">
        <v>13477</v>
      </c>
      <c r="B857" t="s">
        <v>67</v>
      </c>
      <c r="C857" t="s">
        <v>13699</v>
      </c>
      <c r="J857" t="s">
        <v>13700</v>
      </c>
      <c r="K857" t="s">
        <v>13631</v>
      </c>
      <c r="AN857" t="s">
        <v>13632</v>
      </c>
      <c r="AT857">
        <v>2007</v>
      </c>
      <c r="AU857">
        <v>33</v>
      </c>
      <c r="AV857">
        <v>2</v>
      </c>
      <c r="BA857">
        <v>187</v>
      </c>
      <c r="BB857">
        <v>196</v>
      </c>
      <c r="BK857" t="s">
        <v>13701</v>
      </c>
      <c r="BM857" t="s">
        <v>13483</v>
      </c>
      <c r="BQ857" t="s">
        <v>13702</v>
      </c>
      <c r="BW857" t="s">
        <v>13424</v>
      </c>
      <c r="BX857" t="s">
        <v>13425</v>
      </c>
    </row>
    <row r="858" spans="1:82" hidden="1">
      <c r="A858" t="s">
        <v>13850</v>
      </c>
      <c r="B858" t="s">
        <v>67</v>
      </c>
      <c r="C858" t="s">
        <v>6415</v>
      </c>
      <c r="G858" t="s">
        <v>6416</v>
      </c>
      <c r="J858" t="s">
        <v>6417</v>
      </c>
      <c r="K858" t="s">
        <v>6418</v>
      </c>
      <c r="W858" t="s">
        <v>6419</v>
      </c>
      <c r="AN858" t="s">
        <v>6420</v>
      </c>
      <c r="AS858" t="s">
        <v>5766</v>
      </c>
      <c r="AT858">
        <v>2011</v>
      </c>
      <c r="AU858">
        <v>10</v>
      </c>
      <c r="AV858">
        <v>63</v>
      </c>
      <c r="BA858">
        <v>13724</v>
      </c>
      <c r="BB858">
        <v>13728</v>
      </c>
      <c r="BK858" t="s">
        <v>6421</v>
      </c>
      <c r="BW858" t="s">
        <v>13428</v>
      </c>
      <c r="BX858" t="s">
        <v>13985</v>
      </c>
      <c r="BY858" t="s">
        <v>13985</v>
      </c>
      <c r="BZ858" t="s">
        <v>13985</v>
      </c>
      <c r="CA858" t="s">
        <v>13985</v>
      </c>
      <c r="CB858" t="s">
        <v>13985</v>
      </c>
      <c r="CC858" t="s">
        <v>13985</v>
      </c>
      <c r="CD858" t="s">
        <v>13985</v>
      </c>
    </row>
    <row r="859" spans="1:82" hidden="1">
      <c r="A859" t="s">
        <v>13850</v>
      </c>
      <c r="B859" t="s">
        <v>67</v>
      </c>
      <c r="C859" t="s">
        <v>1009</v>
      </c>
      <c r="G859" t="s">
        <v>1010</v>
      </c>
      <c r="J859" t="s">
        <v>1011</v>
      </c>
      <c r="K859" t="s">
        <v>1012</v>
      </c>
      <c r="W859" t="s">
        <v>1013</v>
      </c>
      <c r="AA859" t="s">
        <v>1014</v>
      </c>
      <c r="AB859" t="s">
        <v>1015</v>
      </c>
      <c r="AN859" t="s">
        <v>1016</v>
      </c>
      <c r="AS859" t="s">
        <v>1017</v>
      </c>
      <c r="AT859">
        <v>2019</v>
      </c>
      <c r="AU859">
        <v>6</v>
      </c>
      <c r="AV859">
        <v>1</v>
      </c>
      <c r="BA859">
        <v>36</v>
      </c>
      <c r="BB859">
        <v>40</v>
      </c>
      <c r="BK859" t="s">
        <v>1018</v>
      </c>
      <c r="BW859" t="s">
        <v>13428</v>
      </c>
    </row>
    <row r="860" spans="1:82" hidden="1">
      <c r="A860" t="s">
        <v>13850</v>
      </c>
      <c r="B860" t="s">
        <v>67</v>
      </c>
      <c r="C860" t="s">
        <v>6687</v>
      </c>
      <c r="G860" t="s">
        <v>6688</v>
      </c>
      <c r="J860" t="s">
        <v>6689</v>
      </c>
      <c r="K860" t="s">
        <v>4340</v>
      </c>
      <c r="W860" t="s">
        <v>6690</v>
      </c>
      <c r="AN860" t="s">
        <v>4343</v>
      </c>
      <c r="AS860" t="s">
        <v>730</v>
      </c>
      <c r="AT860">
        <v>2011</v>
      </c>
      <c r="AU860">
        <v>70</v>
      </c>
      <c r="AV860">
        <v>2</v>
      </c>
      <c r="BA860">
        <v>195</v>
      </c>
      <c r="BB860">
        <v>204</v>
      </c>
      <c r="BD860" t="s">
        <v>6691</v>
      </c>
      <c r="BK860" t="s">
        <v>6692</v>
      </c>
      <c r="BL860">
        <v>21481301</v>
      </c>
      <c r="BW860" t="s">
        <v>13424</v>
      </c>
      <c r="BX860" t="s">
        <v>13425</v>
      </c>
      <c r="BY860" t="s">
        <v>13985</v>
      </c>
      <c r="BZ860" t="s">
        <v>13985</v>
      </c>
      <c r="CA860" t="s">
        <v>13985</v>
      </c>
      <c r="CB860" t="s">
        <v>13985</v>
      </c>
      <c r="CC860" t="s">
        <v>13985</v>
      </c>
      <c r="CD860" t="s">
        <v>13985</v>
      </c>
    </row>
    <row r="861" spans="1:82" hidden="1">
      <c r="A861" t="s">
        <v>13850</v>
      </c>
      <c r="B861" t="s">
        <v>67</v>
      </c>
      <c r="C861" t="s">
        <v>8290</v>
      </c>
      <c r="G861" t="s">
        <v>8291</v>
      </c>
      <c r="J861" t="s">
        <v>8292</v>
      </c>
      <c r="K861" t="s">
        <v>2529</v>
      </c>
      <c r="W861" t="s">
        <v>8293</v>
      </c>
      <c r="AA861" t="s">
        <v>8294</v>
      </c>
      <c r="AB861" t="s">
        <v>8295</v>
      </c>
      <c r="AN861" t="s">
        <v>2532</v>
      </c>
      <c r="AO861" t="s">
        <v>2533</v>
      </c>
      <c r="AS861" t="s">
        <v>629</v>
      </c>
      <c r="AT861">
        <v>2008</v>
      </c>
      <c r="AU861">
        <v>147</v>
      </c>
      <c r="AV861">
        <v>1</v>
      </c>
      <c r="BA861">
        <v>402</v>
      </c>
      <c r="BB861">
        <v>414</v>
      </c>
      <c r="BD861" t="s">
        <v>8296</v>
      </c>
      <c r="BK861" t="s">
        <v>8297</v>
      </c>
      <c r="BL861">
        <v>18375598</v>
      </c>
      <c r="BW861" t="s">
        <v>13428</v>
      </c>
      <c r="BX861" t="s">
        <v>13985</v>
      </c>
      <c r="BY861" t="s">
        <v>13985</v>
      </c>
      <c r="BZ861" t="s">
        <v>13985</v>
      </c>
      <c r="CA861" t="s">
        <v>13985</v>
      </c>
      <c r="CB861" t="s">
        <v>13985</v>
      </c>
      <c r="CC861" t="s">
        <v>13985</v>
      </c>
      <c r="CD861" t="s">
        <v>13985</v>
      </c>
    </row>
    <row r="862" spans="1:82" hidden="1">
      <c r="A862" t="s">
        <v>13850</v>
      </c>
      <c r="B862" t="s">
        <v>67</v>
      </c>
      <c r="C862" t="s">
        <v>5059</v>
      </c>
      <c r="G862" t="s">
        <v>5060</v>
      </c>
      <c r="J862" t="s">
        <v>5061</v>
      </c>
      <c r="K862" t="s">
        <v>3041</v>
      </c>
      <c r="W862" t="s">
        <v>5062</v>
      </c>
      <c r="AB862" t="s">
        <v>5063</v>
      </c>
      <c r="AN862" t="s">
        <v>3044</v>
      </c>
      <c r="AO862" t="s">
        <v>3045</v>
      </c>
      <c r="AS862" t="s">
        <v>815</v>
      </c>
      <c r="AT862">
        <v>2014</v>
      </c>
      <c r="AU862">
        <v>65</v>
      </c>
      <c r="AV862">
        <v>3</v>
      </c>
      <c r="BA862">
        <v>301</v>
      </c>
      <c r="BB862">
        <v>307</v>
      </c>
      <c r="BD862" t="s">
        <v>5064</v>
      </c>
      <c r="BK862" t="s">
        <v>5065</v>
      </c>
      <c r="BL862">
        <v>24440383</v>
      </c>
      <c r="BW862" t="s">
        <v>13424</v>
      </c>
      <c r="BX862" t="s">
        <v>13425</v>
      </c>
      <c r="BY862" t="s">
        <v>13985</v>
      </c>
      <c r="BZ862" t="s">
        <v>13985</v>
      </c>
      <c r="CA862" t="s">
        <v>13985</v>
      </c>
      <c r="CB862" t="s">
        <v>13985</v>
      </c>
      <c r="CC862" t="s">
        <v>13985</v>
      </c>
      <c r="CD862" t="s">
        <v>13985</v>
      </c>
    </row>
    <row r="863" spans="1:82" hidden="1">
      <c r="A863" t="s">
        <v>13850</v>
      </c>
      <c r="B863" t="s">
        <v>67</v>
      </c>
      <c r="C863" t="s">
        <v>10321</v>
      </c>
      <c r="G863" t="s">
        <v>10321</v>
      </c>
      <c r="J863" t="s">
        <v>10322</v>
      </c>
      <c r="K863" t="s">
        <v>939</v>
      </c>
      <c r="W863" t="s">
        <v>10323</v>
      </c>
      <c r="AN863" t="s">
        <v>941</v>
      </c>
      <c r="AS863" t="s">
        <v>297</v>
      </c>
      <c r="AT863">
        <v>2002</v>
      </c>
      <c r="AU863">
        <v>16</v>
      </c>
      <c r="AV863">
        <v>7</v>
      </c>
      <c r="BA863">
        <v>445</v>
      </c>
      <c r="BB863">
        <v>456</v>
      </c>
      <c r="BD863" t="s">
        <v>10324</v>
      </c>
      <c r="BK863" t="s">
        <v>10325</v>
      </c>
      <c r="BW863" t="s">
        <v>13428</v>
      </c>
      <c r="BX863" t="s">
        <v>13985</v>
      </c>
      <c r="BY863" t="s">
        <v>13985</v>
      </c>
      <c r="BZ863" t="s">
        <v>13985</v>
      </c>
      <c r="CA863" t="s">
        <v>13985</v>
      </c>
      <c r="CB863" t="s">
        <v>13985</v>
      </c>
      <c r="CC863" t="s">
        <v>13985</v>
      </c>
      <c r="CD863" t="s">
        <v>13985</v>
      </c>
    </row>
    <row r="864" spans="1:82" hidden="1">
      <c r="A864" t="s">
        <v>13850</v>
      </c>
      <c r="B864" t="s">
        <v>67</v>
      </c>
      <c r="C864" t="s">
        <v>9231</v>
      </c>
      <c r="G864" t="s">
        <v>9231</v>
      </c>
      <c r="J864" t="s">
        <v>9232</v>
      </c>
      <c r="K864" t="s">
        <v>258</v>
      </c>
      <c r="W864" t="s">
        <v>9233</v>
      </c>
      <c r="AN864" t="s">
        <v>261</v>
      </c>
      <c r="AS864" t="s">
        <v>884</v>
      </c>
      <c r="AT864">
        <v>2006</v>
      </c>
      <c r="AU864">
        <v>21</v>
      </c>
      <c r="AV864">
        <v>1</v>
      </c>
      <c r="BA864">
        <v>3</v>
      </c>
      <c r="BB864">
        <v>12</v>
      </c>
      <c r="BD864" t="s">
        <v>9234</v>
      </c>
      <c r="BK864" t="s">
        <v>9235</v>
      </c>
      <c r="BL864">
        <v>16461980</v>
      </c>
      <c r="BW864" t="s">
        <v>13424</v>
      </c>
      <c r="BX864" t="s">
        <v>13426</v>
      </c>
      <c r="BY864" t="s">
        <v>13985</v>
      </c>
      <c r="BZ864" t="s">
        <v>13427</v>
      </c>
      <c r="CA864" t="s">
        <v>13985</v>
      </c>
      <c r="CB864">
        <v>0</v>
      </c>
      <c r="CC864" t="s">
        <v>13454</v>
      </c>
      <c r="CD864" t="s">
        <v>13985</v>
      </c>
    </row>
    <row r="865" spans="1:82" hidden="1">
      <c r="A865" t="s">
        <v>13850</v>
      </c>
      <c r="B865" t="s">
        <v>67</v>
      </c>
      <c r="C865" t="s">
        <v>2562</v>
      </c>
      <c r="G865" t="s">
        <v>2563</v>
      </c>
      <c r="J865" t="s">
        <v>2564</v>
      </c>
      <c r="K865" t="s">
        <v>2565</v>
      </c>
      <c r="W865" t="s">
        <v>2566</v>
      </c>
      <c r="AA865" t="s">
        <v>2567</v>
      </c>
      <c r="AB865" t="s">
        <v>2568</v>
      </c>
      <c r="AN865" t="s">
        <v>2569</v>
      </c>
      <c r="AS865" t="s">
        <v>815</v>
      </c>
      <c r="AT865">
        <v>2017</v>
      </c>
      <c r="AU865">
        <v>13</v>
      </c>
      <c r="AV865">
        <v>3</v>
      </c>
      <c r="BC865" t="s">
        <v>2570</v>
      </c>
      <c r="BD865" t="s">
        <v>2571</v>
      </c>
      <c r="BK865" t="s">
        <v>2572</v>
      </c>
      <c r="BL865">
        <v>28301472</v>
      </c>
      <c r="BW865" t="s">
        <v>13428</v>
      </c>
      <c r="BX865" t="s">
        <v>13985</v>
      </c>
      <c r="BY865" t="s">
        <v>13985</v>
      </c>
      <c r="BZ865" t="s">
        <v>13985</v>
      </c>
      <c r="CA865" t="s">
        <v>13985</v>
      </c>
      <c r="CB865" t="s">
        <v>13985</v>
      </c>
      <c r="CC865" t="s">
        <v>13985</v>
      </c>
      <c r="CD865" t="s">
        <v>13985</v>
      </c>
    </row>
    <row r="866" spans="1:82" hidden="1">
      <c r="A866" t="s">
        <v>13850</v>
      </c>
      <c r="B866" t="s">
        <v>67</v>
      </c>
      <c r="C866" t="s">
        <v>7582</v>
      </c>
      <c r="G866" t="s">
        <v>7583</v>
      </c>
      <c r="J866" t="s">
        <v>7584</v>
      </c>
      <c r="K866" t="s">
        <v>1442</v>
      </c>
      <c r="W866" t="s">
        <v>7585</v>
      </c>
      <c r="AA866" t="s">
        <v>7586</v>
      </c>
      <c r="AB866" t="s">
        <v>7587</v>
      </c>
      <c r="AN866" t="s">
        <v>1446</v>
      </c>
      <c r="AS866" t="s">
        <v>297</v>
      </c>
      <c r="AT866">
        <v>2009</v>
      </c>
      <c r="AU866">
        <v>22</v>
      </c>
      <c r="AV866">
        <v>9</v>
      </c>
      <c r="BA866">
        <v>1826</v>
      </c>
      <c r="BB866">
        <v>1838</v>
      </c>
      <c r="BD866" t="s">
        <v>7588</v>
      </c>
      <c r="BK866" t="s">
        <v>7589</v>
      </c>
      <c r="BL866">
        <v>19583697</v>
      </c>
      <c r="BW866" t="s">
        <v>13428</v>
      </c>
      <c r="BX866" t="s">
        <v>13985</v>
      </c>
      <c r="BY866" t="s">
        <v>13985</v>
      </c>
      <c r="BZ866" t="s">
        <v>13985</v>
      </c>
      <c r="CA866" t="s">
        <v>13985</v>
      </c>
      <c r="CB866" t="s">
        <v>13985</v>
      </c>
      <c r="CC866" t="s">
        <v>13985</v>
      </c>
      <c r="CD866" t="s">
        <v>13985</v>
      </c>
    </row>
    <row r="867" spans="1:82" hidden="1">
      <c r="A867" t="s">
        <v>13850</v>
      </c>
      <c r="B867" t="s">
        <v>67</v>
      </c>
      <c r="C867" t="s">
        <v>11365</v>
      </c>
      <c r="G867" t="s">
        <v>11365</v>
      </c>
      <c r="J867" t="s">
        <v>11366</v>
      </c>
      <c r="K867" t="s">
        <v>11367</v>
      </c>
      <c r="W867" t="s">
        <v>11368</v>
      </c>
      <c r="AN867" t="s">
        <v>11369</v>
      </c>
      <c r="AS867" t="s">
        <v>2269</v>
      </c>
      <c r="AT867">
        <v>1998</v>
      </c>
      <c r="AU867">
        <v>19</v>
      </c>
      <c r="AV867">
        <v>4</v>
      </c>
      <c r="BA867">
        <v>367</v>
      </c>
      <c r="BB867">
        <v>375</v>
      </c>
      <c r="BD867" t="s">
        <v>11370</v>
      </c>
      <c r="BK867" t="s">
        <v>11371</v>
      </c>
      <c r="BW867" t="s">
        <v>13424</v>
      </c>
      <c r="BX867" t="s">
        <v>13426</v>
      </c>
      <c r="BY867" t="s">
        <v>13985</v>
      </c>
      <c r="BZ867" t="s">
        <v>13427</v>
      </c>
      <c r="CA867">
        <v>2</v>
      </c>
      <c r="CB867" t="s">
        <v>13985</v>
      </c>
      <c r="CC867" t="s">
        <v>13985</v>
      </c>
      <c r="CD867" t="s">
        <v>13985</v>
      </c>
    </row>
    <row r="868" spans="1:82" hidden="1">
      <c r="A868" t="s">
        <v>13850</v>
      </c>
      <c r="B868" t="s">
        <v>67</v>
      </c>
      <c r="C868" t="s">
        <v>5997</v>
      </c>
      <c r="G868" t="s">
        <v>5998</v>
      </c>
      <c r="J868" t="s">
        <v>5999</v>
      </c>
      <c r="K868" t="s">
        <v>3361</v>
      </c>
      <c r="W868" t="s">
        <v>6000</v>
      </c>
      <c r="AA868" t="s">
        <v>6001</v>
      </c>
      <c r="AB868" t="s">
        <v>6002</v>
      </c>
      <c r="AN868" t="s">
        <v>3363</v>
      </c>
      <c r="AO868" t="s">
        <v>3364</v>
      </c>
      <c r="AS868" t="s">
        <v>629</v>
      </c>
      <c r="AT868">
        <v>2012</v>
      </c>
      <c r="AU868">
        <v>121</v>
      </c>
      <c r="AV868">
        <v>5</v>
      </c>
      <c r="BA868">
        <v>655</v>
      </c>
      <c r="BB868">
        <v>664</v>
      </c>
      <c r="BD868" t="s">
        <v>6003</v>
      </c>
      <c r="BK868" t="s">
        <v>6004</v>
      </c>
      <c r="BW868" t="s">
        <v>13424</v>
      </c>
      <c r="BX868" t="s">
        <v>13425</v>
      </c>
      <c r="BY868" t="s">
        <v>13985</v>
      </c>
      <c r="BZ868" t="s">
        <v>13985</v>
      </c>
      <c r="CA868" t="s">
        <v>13985</v>
      </c>
      <c r="CB868" t="s">
        <v>13985</v>
      </c>
      <c r="CC868" t="s">
        <v>13985</v>
      </c>
      <c r="CD868" t="s">
        <v>13985</v>
      </c>
    </row>
    <row r="869" spans="1:82" hidden="1">
      <c r="A869" t="s">
        <v>13850</v>
      </c>
      <c r="B869" t="s">
        <v>67</v>
      </c>
      <c r="C869" t="s">
        <v>4768</v>
      </c>
      <c r="G869" t="s">
        <v>4769</v>
      </c>
      <c r="J869" t="s">
        <v>4770</v>
      </c>
      <c r="K869" t="s">
        <v>4771</v>
      </c>
      <c r="W869" t="s">
        <v>4772</v>
      </c>
      <c r="AA869" t="s">
        <v>4773</v>
      </c>
      <c r="AB869" t="s">
        <v>4774</v>
      </c>
      <c r="AN869" t="s">
        <v>4775</v>
      </c>
      <c r="AS869" t="s">
        <v>352</v>
      </c>
      <c r="AT869">
        <v>2014</v>
      </c>
      <c r="AU869">
        <v>5</v>
      </c>
      <c r="BC869">
        <v>4558</v>
      </c>
      <c r="BD869" t="s">
        <v>4776</v>
      </c>
      <c r="BK869" t="s">
        <v>4777</v>
      </c>
      <c r="BL869">
        <v>25087553</v>
      </c>
      <c r="BW869" t="s">
        <v>13428</v>
      </c>
      <c r="BX869" t="s">
        <v>13985</v>
      </c>
      <c r="BY869" t="s">
        <v>13985</v>
      </c>
      <c r="BZ869" t="s">
        <v>13985</v>
      </c>
      <c r="CA869" t="s">
        <v>13985</v>
      </c>
      <c r="CB869" t="s">
        <v>13985</v>
      </c>
      <c r="CC869" t="s">
        <v>13985</v>
      </c>
      <c r="CD869" t="s">
        <v>13985</v>
      </c>
    </row>
    <row r="870" spans="1:82" hidden="1">
      <c r="A870" t="s">
        <v>13850</v>
      </c>
      <c r="B870" t="s">
        <v>67</v>
      </c>
      <c r="C870" t="s">
        <v>10886</v>
      </c>
      <c r="G870" t="s">
        <v>10886</v>
      </c>
      <c r="J870" t="s">
        <v>10887</v>
      </c>
      <c r="K870" t="s">
        <v>358</v>
      </c>
      <c r="W870" t="s">
        <v>10888</v>
      </c>
      <c r="AA870" t="s">
        <v>10889</v>
      </c>
      <c r="AB870" t="s">
        <v>10890</v>
      </c>
      <c r="AN870" t="s">
        <v>360</v>
      </c>
      <c r="AS870" t="s">
        <v>730</v>
      </c>
      <c r="AT870">
        <v>2000</v>
      </c>
      <c r="AU870">
        <v>46</v>
      </c>
      <c r="AV870">
        <v>4</v>
      </c>
      <c r="BA870">
        <v>417</v>
      </c>
      <c r="BB870">
        <v>428</v>
      </c>
      <c r="BD870" t="s">
        <v>10891</v>
      </c>
      <c r="BK870" t="s">
        <v>10892</v>
      </c>
      <c r="BL870">
        <v>12770205</v>
      </c>
      <c r="BW870" t="s">
        <v>13424</v>
      </c>
      <c r="BX870" t="s">
        <v>13426</v>
      </c>
      <c r="BY870" t="s">
        <v>13985</v>
      </c>
      <c r="BZ870" t="s">
        <v>13427</v>
      </c>
      <c r="CA870">
        <v>1</v>
      </c>
      <c r="CB870" t="s">
        <v>13985</v>
      </c>
      <c r="CC870" t="s">
        <v>13985</v>
      </c>
      <c r="CD870" t="s">
        <v>13985</v>
      </c>
    </row>
    <row r="871" spans="1:82" hidden="1">
      <c r="A871" t="s">
        <v>13850</v>
      </c>
      <c r="B871" t="s">
        <v>67</v>
      </c>
      <c r="C871" t="s">
        <v>8993</v>
      </c>
      <c r="G871" t="s">
        <v>8994</v>
      </c>
      <c r="J871" t="s">
        <v>8995</v>
      </c>
      <c r="K871" t="s">
        <v>358</v>
      </c>
      <c r="W871" t="s">
        <v>8996</v>
      </c>
      <c r="AN871" t="s">
        <v>360</v>
      </c>
      <c r="AS871" t="s">
        <v>1978</v>
      </c>
      <c r="AT871">
        <v>2006</v>
      </c>
      <c r="AU871">
        <v>52</v>
      </c>
      <c r="AV871" s="2">
        <v>43810</v>
      </c>
      <c r="BA871">
        <v>1095</v>
      </c>
      <c r="BB871">
        <v>1104</v>
      </c>
      <c r="BD871" t="s">
        <v>8997</v>
      </c>
      <c r="BK871" t="s">
        <v>8998</v>
      </c>
      <c r="BL871">
        <v>17081558</v>
      </c>
      <c r="BW871" t="s">
        <v>13424</v>
      </c>
      <c r="BX871" t="s">
        <v>13426</v>
      </c>
      <c r="BY871" t="s">
        <v>13985</v>
      </c>
      <c r="BZ871" t="s">
        <v>13429</v>
      </c>
      <c r="CA871" t="s">
        <v>13985</v>
      </c>
      <c r="CB871" t="s">
        <v>13985</v>
      </c>
      <c r="CC871" t="s">
        <v>13985</v>
      </c>
      <c r="CD871" t="s">
        <v>13985</v>
      </c>
    </row>
    <row r="872" spans="1:82" hidden="1">
      <c r="A872" t="s">
        <v>13850</v>
      </c>
      <c r="B872" t="s">
        <v>67</v>
      </c>
      <c r="C872" t="s">
        <v>10670</v>
      </c>
      <c r="G872" t="s">
        <v>10670</v>
      </c>
      <c r="J872" t="s">
        <v>10671</v>
      </c>
      <c r="K872" t="s">
        <v>515</v>
      </c>
      <c r="W872" t="s">
        <v>10672</v>
      </c>
      <c r="AN872" t="s">
        <v>519</v>
      </c>
      <c r="AS872" t="s">
        <v>815</v>
      </c>
      <c r="AT872">
        <v>2001</v>
      </c>
      <c r="AU872">
        <v>21</v>
      </c>
      <c r="AV872">
        <v>4</v>
      </c>
      <c r="BA872">
        <v>201</v>
      </c>
      <c r="BB872">
        <v>212</v>
      </c>
      <c r="BD872" t="s">
        <v>10673</v>
      </c>
      <c r="BK872" t="s">
        <v>10674</v>
      </c>
      <c r="BL872">
        <v>11276414</v>
      </c>
      <c r="BW872" t="s">
        <v>13428</v>
      </c>
      <c r="BX872" t="s">
        <v>13985</v>
      </c>
      <c r="BY872" t="s">
        <v>13985</v>
      </c>
      <c r="BZ872" t="s">
        <v>13985</v>
      </c>
      <c r="CA872" t="s">
        <v>13985</v>
      </c>
      <c r="CB872" t="s">
        <v>13985</v>
      </c>
      <c r="CC872" t="s">
        <v>13985</v>
      </c>
      <c r="CD872" t="s">
        <v>13985</v>
      </c>
    </row>
    <row r="873" spans="1:82" hidden="1">
      <c r="A873" t="s">
        <v>13850</v>
      </c>
      <c r="B873" t="s">
        <v>67</v>
      </c>
      <c r="C873" t="s">
        <v>7232</v>
      </c>
      <c r="G873" t="s">
        <v>7233</v>
      </c>
      <c r="J873" t="s">
        <v>7234</v>
      </c>
      <c r="K873" t="s">
        <v>7235</v>
      </c>
      <c r="W873" t="s">
        <v>7236</v>
      </c>
      <c r="AN873" t="s">
        <v>7237</v>
      </c>
      <c r="AS873" t="s">
        <v>7230</v>
      </c>
      <c r="AT873">
        <v>2010</v>
      </c>
      <c r="AU873">
        <v>41</v>
      </c>
      <c r="AV873">
        <v>2</v>
      </c>
      <c r="BA873">
        <v>89</v>
      </c>
      <c r="BB873">
        <v>100</v>
      </c>
      <c r="BK873" t="s">
        <v>7238</v>
      </c>
      <c r="BW873" t="s">
        <v>13424</v>
      </c>
      <c r="BX873" t="s">
        <v>13425</v>
      </c>
      <c r="BY873" t="s">
        <v>13985</v>
      </c>
      <c r="BZ873" t="s">
        <v>13985</v>
      </c>
      <c r="CA873" t="s">
        <v>13985</v>
      </c>
      <c r="CB873" t="s">
        <v>13985</v>
      </c>
      <c r="CC873" t="s">
        <v>13985</v>
      </c>
      <c r="CD873" t="s">
        <v>13985</v>
      </c>
    </row>
    <row r="874" spans="1:82" hidden="1">
      <c r="A874" t="s">
        <v>13850</v>
      </c>
      <c r="B874" t="s">
        <v>67</v>
      </c>
      <c r="C874" t="s">
        <v>10282</v>
      </c>
      <c r="G874" t="s">
        <v>10282</v>
      </c>
      <c r="J874" t="s">
        <v>10283</v>
      </c>
      <c r="K874" t="s">
        <v>10284</v>
      </c>
      <c r="W874" t="s">
        <v>10285</v>
      </c>
      <c r="AB874" t="s">
        <v>9130</v>
      </c>
      <c r="AN874" t="s">
        <v>10286</v>
      </c>
      <c r="AO874" t="s">
        <v>10287</v>
      </c>
      <c r="AS874" t="s">
        <v>154</v>
      </c>
      <c r="AT874">
        <v>2002</v>
      </c>
      <c r="AU874">
        <v>80</v>
      </c>
      <c r="AV874">
        <v>11</v>
      </c>
      <c r="BA874">
        <v>2780</v>
      </c>
      <c r="BB874">
        <v>2786</v>
      </c>
      <c r="BK874" t="s">
        <v>10288</v>
      </c>
      <c r="BL874">
        <v>12462243</v>
      </c>
      <c r="BW874" t="s">
        <v>13424</v>
      </c>
      <c r="BX874" t="s">
        <v>13425</v>
      </c>
      <c r="BY874" t="s">
        <v>13985</v>
      </c>
      <c r="BZ874" t="s">
        <v>13985</v>
      </c>
      <c r="CA874" t="s">
        <v>13985</v>
      </c>
      <c r="CB874" t="s">
        <v>13985</v>
      </c>
      <c r="CC874" t="s">
        <v>13985</v>
      </c>
      <c r="CD874" t="s">
        <v>13985</v>
      </c>
    </row>
    <row r="875" spans="1:82" hidden="1">
      <c r="A875" t="s">
        <v>13850</v>
      </c>
      <c r="B875" t="s">
        <v>67</v>
      </c>
      <c r="C875" t="s">
        <v>10565</v>
      </c>
      <c r="G875" t="s">
        <v>10565</v>
      </c>
      <c r="J875" t="s">
        <v>10566</v>
      </c>
      <c r="K875" t="s">
        <v>10284</v>
      </c>
      <c r="W875" t="s">
        <v>10567</v>
      </c>
      <c r="AB875" t="s">
        <v>10568</v>
      </c>
      <c r="AN875" t="s">
        <v>10286</v>
      </c>
      <c r="AO875" t="s">
        <v>10287</v>
      </c>
      <c r="AS875" t="s">
        <v>297</v>
      </c>
      <c r="AT875">
        <v>2001</v>
      </c>
      <c r="AU875">
        <v>79</v>
      </c>
      <c r="AV875">
        <v>9</v>
      </c>
      <c r="BA875">
        <v>2245</v>
      </c>
      <c r="BB875">
        <v>2252</v>
      </c>
      <c r="BK875" t="s">
        <v>10569</v>
      </c>
      <c r="BL875">
        <v>11583410</v>
      </c>
      <c r="BW875" t="s">
        <v>13424</v>
      </c>
      <c r="BX875" t="s">
        <v>13425</v>
      </c>
      <c r="BY875" t="s">
        <v>13985</v>
      </c>
      <c r="BZ875" t="s">
        <v>13985</v>
      </c>
      <c r="CA875" t="s">
        <v>13985</v>
      </c>
      <c r="CB875" t="s">
        <v>13985</v>
      </c>
      <c r="CC875" t="s">
        <v>13985</v>
      </c>
      <c r="CD875" t="s">
        <v>13985</v>
      </c>
    </row>
    <row r="876" spans="1:82" hidden="1">
      <c r="A876" t="s">
        <v>13850</v>
      </c>
      <c r="B876" t="s">
        <v>67</v>
      </c>
      <c r="C876" t="s">
        <v>3013</v>
      </c>
      <c r="G876" t="s">
        <v>3014</v>
      </c>
      <c r="J876" t="s">
        <v>3015</v>
      </c>
      <c r="K876" t="s">
        <v>160</v>
      </c>
      <c r="W876" t="s">
        <v>3016</v>
      </c>
      <c r="AN876" t="s">
        <v>162</v>
      </c>
      <c r="AO876" t="s">
        <v>163</v>
      </c>
      <c r="AS876" t="s">
        <v>297</v>
      </c>
      <c r="AT876">
        <v>2016</v>
      </c>
      <c r="AU876">
        <v>41</v>
      </c>
      <c r="AV876">
        <v>3</v>
      </c>
      <c r="BA876">
        <v>224</v>
      </c>
      <c r="BB876">
        <v>233</v>
      </c>
      <c r="BD876" t="s">
        <v>3017</v>
      </c>
      <c r="BK876" t="s">
        <v>3018</v>
      </c>
      <c r="BW876" t="s">
        <v>13424</v>
      </c>
      <c r="BX876" t="s">
        <v>13426</v>
      </c>
      <c r="BY876" t="s">
        <v>13985</v>
      </c>
      <c r="BZ876" t="s">
        <v>13429</v>
      </c>
      <c r="CA876" t="s">
        <v>13985</v>
      </c>
      <c r="CB876" t="s">
        <v>13985</v>
      </c>
      <c r="CC876" t="s">
        <v>13985</v>
      </c>
      <c r="CD876" t="s">
        <v>13985</v>
      </c>
    </row>
    <row r="877" spans="1:82" hidden="1">
      <c r="A877" t="s">
        <v>13850</v>
      </c>
      <c r="B877" t="s">
        <v>67</v>
      </c>
      <c r="C877" t="s">
        <v>484</v>
      </c>
      <c r="G877" t="s">
        <v>485</v>
      </c>
      <c r="J877" t="s">
        <v>486</v>
      </c>
      <c r="K877" t="s">
        <v>487</v>
      </c>
      <c r="W877" t="s">
        <v>488</v>
      </c>
      <c r="AN877" t="s">
        <v>489</v>
      </c>
      <c r="AO877" t="s">
        <v>490</v>
      </c>
      <c r="AS877" s="1">
        <v>46905</v>
      </c>
      <c r="AT877">
        <v>2019</v>
      </c>
      <c r="AU877">
        <v>124</v>
      </c>
      <c r="AV877">
        <v>1</v>
      </c>
      <c r="BA877">
        <v>91</v>
      </c>
      <c r="BB877">
        <v>101</v>
      </c>
      <c r="BD877" t="s">
        <v>491</v>
      </c>
      <c r="BK877" t="s">
        <v>492</v>
      </c>
      <c r="BL877">
        <v>31321402</v>
      </c>
      <c r="BW877" t="s">
        <v>13428</v>
      </c>
    </row>
    <row r="878" spans="1:82" hidden="1">
      <c r="A878" t="s">
        <v>13850</v>
      </c>
      <c r="B878" t="s">
        <v>67</v>
      </c>
      <c r="C878" t="s">
        <v>11678</v>
      </c>
      <c r="G878" t="s">
        <v>11678</v>
      </c>
      <c r="J878" t="s">
        <v>11679</v>
      </c>
      <c r="K878" t="s">
        <v>487</v>
      </c>
      <c r="W878" t="s">
        <v>11680</v>
      </c>
      <c r="AN878" t="s">
        <v>489</v>
      </c>
      <c r="AS878" t="s">
        <v>629</v>
      </c>
      <c r="AT878">
        <v>1997</v>
      </c>
      <c r="AU878">
        <v>79</v>
      </c>
      <c r="AV878">
        <v>5</v>
      </c>
      <c r="BA878">
        <v>529</v>
      </c>
      <c r="BB878">
        <v>533</v>
      </c>
      <c r="BD878" t="s">
        <v>11681</v>
      </c>
      <c r="BK878" t="s">
        <v>11682</v>
      </c>
      <c r="BL878">
        <v>11540428</v>
      </c>
      <c r="BW878" t="s">
        <v>13428</v>
      </c>
      <c r="BX878" t="s">
        <v>13985</v>
      </c>
      <c r="BY878" t="s">
        <v>13985</v>
      </c>
      <c r="BZ878" t="s">
        <v>13985</v>
      </c>
      <c r="CA878" t="s">
        <v>13985</v>
      </c>
      <c r="CB878" t="s">
        <v>13985</v>
      </c>
      <c r="CC878" t="s">
        <v>13985</v>
      </c>
      <c r="CD878" t="s">
        <v>13985</v>
      </c>
    </row>
    <row r="879" spans="1:82" hidden="1">
      <c r="A879" t="s">
        <v>13850</v>
      </c>
      <c r="B879" t="s">
        <v>67</v>
      </c>
      <c r="C879" t="s">
        <v>3367</v>
      </c>
      <c r="G879" t="s">
        <v>3368</v>
      </c>
      <c r="J879" t="s">
        <v>3369</v>
      </c>
      <c r="K879" t="s">
        <v>3370</v>
      </c>
      <c r="W879" t="s">
        <v>3371</v>
      </c>
      <c r="AB879" t="s">
        <v>3372</v>
      </c>
      <c r="AN879" t="s">
        <v>3373</v>
      </c>
      <c r="AO879" t="s">
        <v>3374</v>
      </c>
      <c r="AS879" s="1">
        <v>37653</v>
      </c>
      <c r="AT879">
        <v>2016</v>
      </c>
      <c r="AU879">
        <v>64</v>
      </c>
      <c r="AV879">
        <v>4</v>
      </c>
      <c r="BA879">
        <v>752</v>
      </c>
      <c r="BB879">
        <v>761</v>
      </c>
      <c r="BD879" t="s">
        <v>3375</v>
      </c>
      <c r="BK879" t="s">
        <v>3376</v>
      </c>
      <c r="BL879">
        <v>26758764</v>
      </c>
      <c r="BW879" t="s">
        <v>13428</v>
      </c>
      <c r="BX879" t="s">
        <v>13985</v>
      </c>
      <c r="BY879" t="s">
        <v>13985</v>
      </c>
      <c r="BZ879" t="s">
        <v>13985</v>
      </c>
      <c r="CA879" t="s">
        <v>13985</v>
      </c>
      <c r="CB879" t="s">
        <v>13985</v>
      </c>
      <c r="CC879" t="s">
        <v>13985</v>
      </c>
      <c r="CD879" t="s">
        <v>13985</v>
      </c>
    </row>
    <row r="880" spans="1:82" hidden="1">
      <c r="A880" t="s">
        <v>13850</v>
      </c>
      <c r="B880" t="s">
        <v>67</v>
      </c>
      <c r="C880" t="s">
        <v>5254</v>
      </c>
      <c r="G880" t="s">
        <v>5255</v>
      </c>
      <c r="J880" t="s">
        <v>5256</v>
      </c>
      <c r="K880" t="s">
        <v>3370</v>
      </c>
      <c r="W880" t="s">
        <v>5257</v>
      </c>
      <c r="AA880" t="s">
        <v>1688</v>
      </c>
      <c r="AB880" t="s">
        <v>1689</v>
      </c>
      <c r="AN880" t="s">
        <v>3373</v>
      </c>
      <c r="AO880" t="s">
        <v>3374</v>
      </c>
      <c r="AS880" s="1">
        <v>41579</v>
      </c>
      <c r="AT880">
        <v>2013</v>
      </c>
      <c r="AU880">
        <v>61</v>
      </c>
      <c r="AV880">
        <v>45</v>
      </c>
      <c r="BA880">
        <v>10779</v>
      </c>
      <c r="BB880">
        <v>10786</v>
      </c>
      <c r="BD880" t="s">
        <v>5258</v>
      </c>
      <c r="BK880" t="s">
        <v>5259</v>
      </c>
      <c r="BL880">
        <v>24168154</v>
      </c>
      <c r="BW880" t="s">
        <v>13428</v>
      </c>
      <c r="BX880" t="s">
        <v>13985</v>
      </c>
      <c r="BY880" t="s">
        <v>13985</v>
      </c>
      <c r="BZ880" t="s">
        <v>13985</v>
      </c>
      <c r="CA880" t="s">
        <v>13985</v>
      </c>
      <c r="CB880" t="s">
        <v>13985</v>
      </c>
      <c r="CC880" t="s">
        <v>13985</v>
      </c>
      <c r="CD880" t="s">
        <v>13985</v>
      </c>
    </row>
    <row r="881" spans="1:82" hidden="1">
      <c r="A881" t="s">
        <v>13850</v>
      </c>
      <c r="B881" t="s">
        <v>67</v>
      </c>
      <c r="C881" t="s">
        <v>97</v>
      </c>
      <c r="G881" t="s">
        <v>98</v>
      </c>
      <c r="J881" t="s">
        <v>99</v>
      </c>
      <c r="K881" t="s">
        <v>100</v>
      </c>
      <c r="W881" t="s">
        <v>101</v>
      </c>
      <c r="AN881" t="s">
        <v>102</v>
      </c>
      <c r="AO881" t="s">
        <v>103</v>
      </c>
      <c r="BD881" t="s">
        <v>104</v>
      </c>
      <c r="BF881" s="1">
        <v>43770</v>
      </c>
      <c r="BK881" t="s">
        <v>105</v>
      </c>
      <c r="BW881" t="s">
        <v>13424</v>
      </c>
      <c r="BX881" t="s">
        <v>13426</v>
      </c>
      <c r="BY881" t="s">
        <v>13427</v>
      </c>
    </row>
    <row r="882" spans="1:82" hidden="1">
      <c r="A882" t="s">
        <v>13850</v>
      </c>
      <c r="B882" t="s">
        <v>1762</v>
      </c>
      <c r="C882" t="s">
        <v>8899</v>
      </c>
      <c r="E882" t="s">
        <v>8900</v>
      </c>
      <c r="G882" t="s">
        <v>8901</v>
      </c>
      <c r="J882" t="s">
        <v>8902</v>
      </c>
      <c r="K882" t="s">
        <v>8903</v>
      </c>
      <c r="L882" t="s">
        <v>8904</v>
      </c>
      <c r="P882" t="s">
        <v>8905</v>
      </c>
      <c r="Q882" t="s">
        <v>8906</v>
      </c>
      <c r="R882" t="s">
        <v>8907</v>
      </c>
      <c r="S882" t="s">
        <v>8908</v>
      </c>
      <c r="W882" t="s">
        <v>8909</v>
      </c>
      <c r="AN882" t="s">
        <v>3428</v>
      </c>
      <c r="AP882" t="s">
        <v>8910</v>
      </c>
      <c r="AT882">
        <v>2007</v>
      </c>
      <c r="AV882">
        <v>756</v>
      </c>
      <c r="BA882">
        <v>119</v>
      </c>
      <c r="BB882">
        <v>128</v>
      </c>
      <c r="BD882" t="s">
        <v>8911</v>
      </c>
      <c r="BK882" t="s">
        <v>8912</v>
      </c>
      <c r="BW882" t="s">
        <v>13428</v>
      </c>
      <c r="BX882" t="s">
        <v>13985</v>
      </c>
      <c r="BY882" t="s">
        <v>13985</v>
      </c>
      <c r="BZ882" t="s">
        <v>13985</v>
      </c>
      <c r="CA882" t="s">
        <v>13985</v>
      </c>
      <c r="CB882" t="s">
        <v>13985</v>
      </c>
      <c r="CC882" t="s">
        <v>13985</v>
      </c>
      <c r="CD882" t="s">
        <v>13985</v>
      </c>
    </row>
    <row r="883" spans="1:82" hidden="1">
      <c r="A883" t="s">
        <v>13850</v>
      </c>
      <c r="B883" t="s">
        <v>67</v>
      </c>
      <c r="C883" t="s">
        <v>1683</v>
      </c>
      <c r="G883" t="s">
        <v>1684</v>
      </c>
      <c r="J883" t="s">
        <v>1685</v>
      </c>
      <c r="K883" t="s">
        <v>1686</v>
      </c>
      <c r="W883" t="s">
        <v>1687</v>
      </c>
      <c r="AA883" t="s">
        <v>1688</v>
      </c>
      <c r="AB883" t="s">
        <v>1689</v>
      </c>
      <c r="AN883" t="s">
        <v>1690</v>
      </c>
      <c r="AO883" t="s">
        <v>1691</v>
      </c>
      <c r="AS883" t="s">
        <v>884</v>
      </c>
      <c r="AT883">
        <v>2018</v>
      </c>
      <c r="AU883">
        <v>98</v>
      </c>
      <c r="AV883">
        <v>3</v>
      </c>
      <c r="BA883">
        <v>1117</v>
      </c>
      <c r="BB883">
        <v>1123</v>
      </c>
      <c r="BD883" t="s">
        <v>1692</v>
      </c>
      <c r="BK883" t="s">
        <v>1693</v>
      </c>
      <c r="BL883">
        <v>28732144</v>
      </c>
      <c r="BW883" t="s">
        <v>13428</v>
      </c>
      <c r="BX883" t="s">
        <v>13985</v>
      </c>
      <c r="BY883" t="s">
        <v>13985</v>
      </c>
      <c r="BZ883" t="s">
        <v>13985</v>
      </c>
      <c r="CA883" t="s">
        <v>13985</v>
      </c>
      <c r="CB883" t="s">
        <v>13985</v>
      </c>
      <c r="CC883" t="s">
        <v>13985</v>
      </c>
      <c r="CD883" t="s">
        <v>13985</v>
      </c>
    </row>
    <row r="884" spans="1:82" hidden="1">
      <c r="A884" t="s">
        <v>13850</v>
      </c>
      <c r="B884" t="s">
        <v>67</v>
      </c>
      <c r="C884" t="s">
        <v>4062</v>
      </c>
      <c r="G884" t="s">
        <v>4063</v>
      </c>
      <c r="J884" t="s">
        <v>4064</v>
      </c>
      <c r="K884" t="s">
        <v>1348</v>
      </c>
      <c r="W884" t="s">
        <v>4065</v>
      </c>
      <c r="AA884" t="s">
        <v>4066</v>
      </c>
      <c r="AB884" t="s">
        <v>4067</v>
      </c>
      <c r="AN884" t="s">
        <v>1350</v>
      </c>
      <c r="AO884" t="s">
        <v>1351</v>
      </c>
      <c r="AS884" t="s">
        <v>629</v>
      </c>
      <c r="AT884">
        <v>2015</v>
      </c>
      <c r="AU884">
        <v>64</v>
      </c>
      <c r="BA884">
        <v>1</v>
      </c>
      <c r="BB884">
        <v>8</v>
      </c>
      <c r="BD884" t="s">
        <v>4068</v>
      </c>
      <c r="BK884" t="s">
        <v>4069</v>
      </c>
      <c r="BL884">
        <v>25862378</v>
      </c>
      <c r="BW884" t="s">
        <v>13424</v>
      </c>
      <c r="BX884" t="s">
        <v>13425</v>
      </c>
      <c r="BY884" t="s">
        <v>13985</v>
      </c>
      <c r="BZ884" t="s">
        <v>13985</v>
      </c>
      <c r="CA884" t="s">
        <v>13985</v>
      </c>
      <c r="CB884" t="s">
        <v>13985</v>
      </c>
      <c r="CC884" t="s">
        <v>13985</v>
      </c>
      <c r="CD884" t="s">
        <v>13985</v>
      </c>
    </row>
    <row r="885" spans="1:82" hidden="1">
      <c r="A885" t="s">
        <v>13477</v>
      </c>
      <c r="B885" t="s">
        <v>67</v>
      </c>
      <c r="C885" t="s">
        <v>13596</v>
      </c>
      <c r="J885" t="s">
        <v>13597</v>
      </c>
      <c r="K885" t="s">
        <v>13493</v>
      </c>
      <c r="AN885" t="s">
        <v>13494</v>
      </c>
      <c r="AS885">
        <v>12</v>
      </c>
      <c r="AT885">
        <v>2012</v>
      </c>
      <c r="AU885">
        <v>14</v>
      </c>
      <c r="AV885">
        <v>2</v>
      </c>
      <c r="BA885">
        <v>139</v>
      </c>
      <c r="BB885">
        <v>146</v>
      </c>
      <c r="BK885" t="s">
        <v>13598</v>
      </c>
      <c r="BM885" t="s">
        <v>13483</v>
      </c>
      <c r="BQ885" t="s">
        <v>13599</v>
      </c>
      <c r="BW885" t="s">
        <v>13428</v>
      </c>
    </row>
    <row r="886" spans="1:82" hidden="1">
      <c r="A886" t="s">
        <v>13850</v>
      </c>
      <c r="B886" t="s">
        <v>67</v>
      </c>
      <c r="C886" t="s">
        <v>13273</v>
      </c>
      <c r="G886" t="s">
        <v>13273</v>
      </c>
      <c r="J886" t="s">
        <v>13274</v>
      </c>
      <c r="K886" t="s">
        <v>8046</v>
      </c>
      <c r="AN886" t="s">
        <v>8048</v>
      </c>
      <c r="AS886" t="s">
        <v>84</v>
      </c>
      <c r="AT886">
        <v>1986</v>
      </c>
      <c r="AU886">
        <v>41</v>
      </c>
      <c r="AV886">
        <v>4</v>
      </c>
      <c r="BA886">
        <v>311</v>
      </c>
      <c r="BB886">
        <v>317</v>
      </c>
      <c r="BD886" t="s">
        <v>13275</v>
      </c>
      <c r="BK886" t="s">
        <v>13276</v>
      </c>
      <c r="BW886" t="s">
        <v>13428</v>
      </c>
      <c r="BX886" t="s">
        <v>13985</v>
      </c>
      <c r="BY886" t="s">
        <v>13985</v>
      </c>
      <c r="BZ886" t="s">
        <v>13985</v>
      </c>
      <c r="CA886" t="s">
        <v>13985</v>
      </c>
      <c r="CB886" t="s">
        <v>13985</v>
      </c>
      <c r="CC886" t="s">
        <v>13985</v>
      </c>
      <c r="CD886" t="s">
        <v>13985</v>
      </c>
    </row>
    <row r="887" spans="1:82" hidden="1">
      <c r="A887" t="s">
        <v>13850</v>
      </c>
      <c r="B887" t="s">
        <v>67</v>
      </c>
      <c r="C887" t="s">
        <v>4588</v>
      </c>
      <c r="G887" t="s">
        <v>4589</v>
      </c>
      <c r="J887" t="s">
        <v>4590</v>
      </c>
      <c r="K887" t="s">
        <v>930</v>
      </c>
      <c r="W887" t="s">
        <v>4591</v>
      </c>
      <c r="AA887" t="s">
        <v>4592</v>
      </c>
      <c r="AB887" t="s">
        <v>4593</v>
      </c>
      <c r="AN887" t="s">
        <v>932</v>
      </c>
      <c r="AO887" t="s">
        <v>933</v>
      </c>
      <c r="AS887" t="s">
        <v>242</v>
      </c>
      <c r="AT887">
        <v>2014</v>
      </c>
      <c r="AU887">
        <v>149</v>
      </c>
      <c r="AV887" s="2">
        <v>43558</v>
      </c>
      <c r="BA887">
        <v>173</v>
      </c>
      <c r="BB887">
        <v>177</v>
      </c>
      <c r="BD887" t="s">
        <v>4594</v>
      </c>
      <c r="BK887" t="s">
        <v>4595</v>
      </c>
      <c r="BL887">
        <v>25132211</v>
      </c>
      <c r="BW887" t="s">
        <v>13424</v>
      </c>
      <c r="BX887" t="s">
        <v>13425</v>
      </c>
      <c r="BY887" t="s">
        <v>13985</v>
      </c>
      <c r="BZ887" t="s">
        <v>13985</v>
      </c>
      <c r="CA887" t="s">
        <v>13985</v>
      </c>
      <c r="CB887" t="s">
        <v>13985</v>
      </c>
      <c r="CC887" t="s">
        <v>13985</v>
      </c>
      <c r="CD887" t="s">
        <v>13985</v>
      </c>
    </row>
    <row r="888" spans="1:82" hidden="1">
      <c r="A888" t="s">
        <v>13850</v>
      </c>
      <c r="B888" t="s">
        <v>67</v>
      </c>
      <c r="C888" t="s">
        <v>10622</v>
      </c>
      <c r="G888" t="s">
        <v>10622</v>
      </c>
      <c r="J888" t="s">
        <v>10623</v>
      </c>
      <c r="K888" t="s">
        <v>236</v>
      </c>
      <c r="P888" t="s">
        <v>10624</v>
      </c>
      <c r="Q888" t="s">
        <v>10625</v>
      </c>
      <c r="R888" t="s">
        <v>10626</v>
      </c>
      <c r="T888" t="s">
        <v>10627</v>
      </c>
      <c r="W888" t="s">
        <v>10628</v>
      </c>
      <c r="AN888" t="s">
        <v>240</v>
      </c>
      <c r="AS888" t="s">
        <v>472</v>
      </c>
      <c r="AT888">
        <v>2001</v>
      </c>
      <c r="AU888">
        <v>204</v>
      </c>
      <c r="AV888">
        <v>14</v>
      </c>
      <c r="BA888">
        <v>2535</v>
      </c>
      <c r="BB888">
        <v>2541</v>
      </c>
      <c r="BK888" t="s">
        <v>10629</v>
      </c>
      <c r="BL888">
        <v>11511669</v>
      </c>
      <c r="BW888" t="s">
        <v>13424</v>
      </c>
      <c r="BX888" t="s">
        <v>13425</v>
      </c>
      <c r="BY888" t="s">
        <v>13985</v>
      </c>
      <c r="BZ888" t="s">
        <v>13985</v>
      </c>
      <c r="CA888" t="s">
        <v>13985</v>
      </c>
      <c r="CB888" t="s">
        <v>13985</v>
      </c>
      <c r="CC888" t="s">
        <v>13985</v>
      </c>
      <c r="CD888" t="s">
        <v>13985</v>
      </c>
    </row>
    <row r="889" spans="1:82" hidden="1">
      <c r="A889" t="s">
        <v>13850</v>
      </c>
      <c r="B889" t="s">
        <v>67</v>
      </c>
      <c r="C889" t="s">
        <v>7324</v>
      </c>
      <c r="G889" t="s">
        <v>7325</v>
      </c>
      <c r="J889" t="s">
        <v>7326</v>
      </c>
      <c r="K889" t="s">
        <v>7327</v>
      </c>
      <c r="W889" t="s">
        <v>7328</v>
      </c>
      <c r="AA889" t="s">
        <v>6905</v>
      </c>
      <c r="AB889" t="s">
        <v>7329</v>
      </c>
      <c r="AN889" t="s">
        <v>7330</v>
      </c>
      <c r="AT889">
        <v>2010</v>
      </c>
      <c r="AU889">
        <v>50</v>
      </c>
      <c r="AV889">
        <v>9</v>
      </c>
      <c r="BA889">
        <v>897</v>
      </c>
      <c r="BB889">
        <v>901</v>
      </c>
      <c r="BD889" t="s">
        <v>7331</v>
      </c>
      <c r="BK889" t="s">
        <v>7332</v>
      </c>
      <c r="BW889" t="s">
        <v>13424</v>
      </c>
      <c r="BX889" t="s">
        <v>13425</v>
      </c>
      <c r="BY889" t="s">
        <v>13985</v>
      </c>
      <c r="BZ889" t="s">
        <v>13985</v>
      </c>
      <c r="CA889" t="s">
        <v>13985</v>
      </c>
      <c r="CB889" t="s">
        <v>13985</v>
      </c>
      <c r="CC889" t="s">
        <v>13985</v>
      </c>
      <c r="CD889" t="s">
        <v>13985</v>
      </c>
    </row>
    <row r="890" spans="1:82" hidden="1">
      <c r="A890" t="s">
        <v>13850</v>
      </c>
      <c r="B890" t="s">
        <v>67</v>
      </c>
      <c r="C890" t="s">
        <v>9425</v>
      </c>
      <c r="G890" t="s">
        <v>9425</v>
      </c>
      <c r="J890" t="s">
        <v>9426</v>
      </c>
      <c r="K890" t="s">
        <v>9427</v>
      </c>
      <c r="W890" t="s">
        <v>9428</v>
      </c>
      <c r="AN890" t="s">
        <v>9429</v>
      </c>
      <c r="AS890" t="s">
        <v>242</v>
      </c>
      <c r="AT890">
        <v>2005</v>
      </c>
      <c r="AU890">
        <v>67</v>
      </c>
      <c r="AV890">
        <v>4</v>
      </c>
      <c r="BA890">
        <v>344</v>
      </c>
      <c r="BB890">
        <v>350</v>
      </c>
      <c r="BD890" t="s">
        <v>9430</v>
      </c>
      <c r="BK890" t="s">
        <v>9431</v>
      </c>
      <c r="BW890" t="s">
        <v>13424</v>
      </c>
      <c r="BX890" t="s">
        <v>13425</v>
      </c>
      <c r="BY890" t="s">
        <v>13985</v>
      </c>
      <c r="BZ890" t="s">
        <v>13985</v>
      </c>
      <c r="CA890" t="s">
        <v>13985</v>
      </c>
      <c r="CB890" t="s">
        <v>13985</v>
      </c>
      <c r="CC890" t="s">
        <v>13985</v>
      </c>
      <c r="CD890" t="s">
        <v>13985</v>
      </c>
    </row>
    <row r="891" spans="1:82" hidden="1">
      <c r="A891" t="s">
        <v>13850</v>
      </c>
      <c r="B891" t="s">
        <v>67</v>
      </c>
      <c r="C891" t="s">
        <v>5618</v>
      </c>
      <c r="G891" t="s">
        <v>5619</v>
      </c>
      <c r="J891" t="s">
        <v>5620</v>
      </c>
      <c r="K891" t="s">
        <v>3484</v>
      </c>
      <c r="W891" t="s">
        <v>5621</v>
      </c>
      <c r="AA891" t="s">
        <v>5622</v>
      </c>
      <c r="AO891" t="s">
        <v>3488</v>
      </c>
      <c r="AT891">
        <v>2013</v>
      </c>
      <c r="AU891">
        <v>110</v>
      </c>
      <c r="AV891">
        <v>1</v>
      </c>
      <c r="BA891">
        <v>95</v>
      </c>
      <c r="BB891">
        <v>101</v>
      </c>
      <c r="BD891" t="s">
        <v>5623</v>
      </c>
      <c r="BK891" t="s">
        <v>5624</v>
      </c>
      <c r="BW891" t="s">
        <v>13424</v>
      </c>
      <c r="BX891" t="s">
        <v>13426</v>
      </c>
      <c r="BY891" t="s">
        <v>13985</v>
      </c>
      <c r="BZ891" t="s">
        <v>13427</v>
      </c>
      <c r="CA891">
        <v>1</v>
      </c>
      <c r="CB891" t="s">
        <v>13985</v>
      </c>
      <c r="CC891" t="s">
        <v>13985</v>
      </c>
      <c r="CD891" t="s">
        <v>13985</v>
      </c>
    </row>
    <row r="892" spans="1:82" hidden="1">
      <c r="A892" t="s">
        <v>13850</v>
      </c>
      <c r="B892" t="s">
        <v>67</v>
      </c>
      <c r="C892" t="s">
        <v>12909</v>
      </c>
      <c r="G892" t="s">
        <v>12909</v>
      </c>
      <c r="J892" t="s">
        <v>12910</v>
      </c>
      <c r="K892" t="s">
        <v>11694</v>
      </c>
      <c r="W892" t="s">
        <v>12911</v>
      </c>
      <c r="AN892" t="s">
        <v>11696</v>
      </c>
      <c r="AS892" t="s">
        <v>352</v>
      </c>
      <c r="AT892">
        <v>1992</v>
      </c>
      <c r="AU892">
        <v>95</v>
      </c>
      <c r="AV892">
        <v>3</v>
      </c>
      <c r="BA892">
        <v>693</v>
      </c>
      <c r="BB892">
        <v>700</v>
      </c>
      <c r="BK892" t="s">
        <v>12912</v>
      </c>
      <c r="BL892">
        <v>1404086</v>
      </c>
      <c r="BW892" t="s">
        <v>13424</v>
      </c>
      <c r="BX892" t="s">
        <v>13425</v>
      </c>
      <c r="BY892" t="s">
        <v>13985</v>
      </c>
      <c r="BZ892" t="s">
        <v>13985</v>
      </c>
      <c r="CA892" t="s">
        <v>13985</v>
      </c>
      <c r="CB892" t="s">
        <v>13985</v>
      </c>
      <c r="CC892" t="s">
        <v>13985</v>
      </c>
      <c r="CD892" t="s">
        <v>13985</v>
      </c>
    </row>
    <row r="893" spans="1:82" hidden="1">
      <c r="A893" t="s">
        <v>13850</v>
      </c>
      <c r="B893" t="s">
        <v>67</v>
      </c>
      <c r="C893" t="s">
        <v>10828</v>
      </c>
      <c r="G893" t="s">
        <v>10828</v>
      </c>
      <c r="J893" t="s">
        <v>10829</v>
      </c>
      <c r="K893" t="s">
        <v>6490</v>
      </c>
      <c r="W893" t="s">
        <v>10830</v>
      </c>
      <c r="AN893" t="s">
        <v>6492</v>
      </c>
      <c r="AS893" t="s">
        <v>352</v>
      </c>
      <c r="AT893">
        <v>2000</v>
      </c>
      <c r="AU893">
        <v>432</v>
      </c>
      <c r="AV893" s="2">
        <v>43525</v>
      </c>
      <c r="BA893">
        <v>1</v>
      </c>
      <c r="BB893">
        <v>8</v>
      </c>
      <c r="BD893" t="s">
        <v>10831</v>
      </c>
      <c r="BK893" t="s">
        <v>10832</v>
      </c>
      <c r="BW893" t="s">
        <v>13428</v>
      </c>
      <c r="BX893" t="s">
        <v>13985</v>
      </c>
      <c r="BY893" t="s">
        <v>13985</v>
      </c>
      <c r="BZ893" t="s">
        <v>13985</v>
      </c>
      <c r="CA893" t="s">
        <v>13985</v>
      </c>
      <c r="CB893" t="s">
        <v>13985</v>
      </c>
      <c r="CC893" t="s">
        <v>13985</v>
      </c>
      <c r="CD893" t="s">
        <v>13985</v>
      </c>
    </row>
    <row r="894" spans="1:82" hidden="1">
      <c r="A894" t="s">
        <v>13850</v>
      </c>
      <c r="B894" t="s">
        <v>67</v>
      </c>
      <c r="C894" t="s">
        <v>12154</v>
      </c>
      <c r="G894" t="s">
        <v>12154</v>
      </c>
      <c r="J894" t="s">
        <v>12268</v>
      </c>
      <c r="K894" t="s">
        <v>3031</v>
      </c>
      <c r="W894" t="s">
        <v>12269</v>
      </c>
      <c r="AN894" t="s">
        <v>3034</v>
      </c>
      <c r="AS894" t="s">
        <v>730</v>
      </c>
      <c r="AT894">
        <v>1995</v>
      </c>
      <c r="AU894">
        <v>52</v>
      </c>
      <c r="AV894">
        <v>4</v>
      </c>
      <c r="BA894">
        <v>833</v>
      </c>
      <c r="BB894">
        <v>838</v>
      </c>
      <c r="BD894" t="s">
        <v>12270</v>
      </c>
      <c r="BK894" t="s">
        <v>12271</v>
      </c>
      <c r="BL894">
        <v>7780005</v>
      </c>
      <c r="BW894" t="s">
        <v>13424</v>
      </c>
      <c r="BX894" t="s">
        <v>13425</v>
      </c>
      <c r="BY894" t="s">
        <v>13985</v>
      </c>
      <c r="BZ894" t="s">
        <v>13985</v>
      </c>
      <c r="CA894" t="s">
        <v>13985</v>
      </c>
      <c r="CB894" t="s">
        <v>13985</v>
      </c>
      <c r="CC894" t="s">
        <v>13985</v>
      </c>
      <c r="CD894" t="s">
        <v>13985</v>
      </c>
    </row>
    <row r="895" spans="1:82" hidden="1">
      <c r="A895" t="s">
        <v>13850</v>
      </c>
      <c r="B895" t="s">
        <v>67</v>
      </c>
      <c r="C895" t="s">
        <v>12154</v>
      </c>
      <c r="G895" t="s">
        <v>12154</v>
      </c>
      <c r="J895" t="s">
        <v>12155</v>
      </c>
      <c r="K895" t="s">
        <v>8418</v>
      </c>
      <c r="W895" t="s">
        <v>12156</v>
      </c>
      <c r="AN895" t="s">
        <v>8422</v>
      </c>
      <c r="AS895" t="s">
        <v>242</v>
      </c>
      <c r="AT895">
        <v>1995</v>
      </c>
      <c r="AU895">
        <v>136</v>
      </c>
      <c r="AV895">
        <v>10</v>
      </c>
      <c r="BA895">
        <v>4231</v>
      </c>
      <c r="BB895">
        <v>4236</v>
      </c>
      <c r="BD895" t="s">
        <v>12157</v>
      </c>
      <c r="BK895" t="s">
        <v>12158</v>
      </c>
      <c r="BL895">
        <v>7664640</v>
      </c>
      <c r="BW895" t="s">
        <v>13424</v>
      </c>
      <c r="BX895" t="s">
        <v>13425</v>
      </c>
      <c r="BY895" t="s">
        <v>13985</v>
      </c>
      <c r="BZ895" t="s">
        <v>13985</v>
      </c>
      <c r="CA895" t="s">
        <v>13985</v>
      </c>
      <c r="CB895" t="s">
        <v>13985</v>
      </c>
      <c r="CC895" t="s">
        <v>13985</v>
      </c>
      <c r="CD895" t="s">
        <v>13985</v>
      </c>
    </row>
    <row r="896" spans="1:82" hidden="1">
      <c r="A896" t="s">
        <v>13850</v>
      </c>
      <c r="B896" t="s">
        <v>67</v>
      </c>
      <c r="C896" t="s">
        <v>10540</v>
      </c>
      <c r="G896" t="s">
        <v>10540</v>
      </c>
      <c r="J896" t="s">
        <v>10541</v>
      </c>
      <c r="K896" t="s">
        <v>3361</v>
      </c>
      <c r="W896" t="s">
        <v>10542</v>
      </c>
      <c r="AA896" t="s">
        <v>10543</v>
      </c>
      <c r="AB896" t="s">
        <v>10544</v>
      </c>
      <c r="AN896" t="s">
        <v>3363</v>
      </c>
      <c r="AS896" t="s">
        <v>84</v>
      </c>
      <c r="AT896">
        <v>2001</v>
      </c>
      <c r="AU896">
        <v>95</v>
      </c>
      <c r="AV896">
        <v>3</v>
      </c>
      <c r="BA896">
        <v>451</v>
      </c>
      <c r="BB896">
        <v>460</v>
      </c>
      <c r="BD896" t="s">
        <v>10545</v>
      </c>
      <c r="BK896" t="s">
        <v>10546</v>
      </c>
      <c r="BW896" t="s">
        <v>13424</v>
      </c>
      <c r="BX896" t="s">
        <v>13425</v>
      </c>
      <c r="BY896" t="s">
        <v>13985</v>
      </c>
      <c r="BZ896" t="s">
        <v>13985</v>
      </c>
      <c r="CA896" t="s">
        <v>13985</v>
      </c>
      <c r="CB896" t="s">
        <v>13985</v>
      </c>
      <c r="CC896" t="s">
        <v>13985</v>
      </c>
      <c r="CD896" t="s">
        <v>13985</v>
      </c>
    </row>
    <row r="897" spans="1:82" hidden="1">
      <c r="A897" t="s">
        <v>13850</v>
      </c>
      <c r="B897" t="s">
        <v>67</v>
      </c>
      <c r="C897" t="s">
        <v>8226</v>
      </c>
      <c r="G897" t="s">
        <v>8547</v>
      </c>
      <c r="J897" t="s">
        <v>8548</v>
      </c>
      <c r="K897" t="s">
        <v>1442</v>
      </c>
      <c r="W897" t="s">
        <v>8549</v>
      </c>
      <c r="AN897" t="s">
        <v>1446</v>
      </c>
      <c r="AS897" t="s">
        <v>154</v>
      </c>
      <c r="AT897">
        <v>2007</v>
      </c>
      <c r="AU897">
        <v>20</v>
      </c>
      <c r="AV897">
        <v>6</v>
      </c>
      <c r="BA897">
        <v>2144</v>
      </c>
      <c r="BB897">
        <v>2153</v>
      </c>
      <c r="BD897" t="s">
        <v>8550</v>
      </c>
      <c r="BK897" t="s">
        <v>8551</v>
      </c>
      <c r="BL897">
        <v>17903189</v>
      </c>
      <c r="BW897" t="s">
        <v>13424</v>
      </c>
      <c r="BX897" t="s">
        <v>13426</v>
      </c>
      <c r="BY897" t="s">
        <v>13985</v>
      </c>
      <c r="BZ897" t="s">
        <v>13429</v>
      </c>
      <c r="CA897" t="s">
        <v>13985</v>
      </c>
      <c r="CB897" t="s">
        <v>13985</v>
      </c>
      <c r="CC897" t="s">
        <v>13985</v>
      </c>
      <c r="CD897" t="s">
        <v>13985</v>
      </c>
    </row>
    <row r="898" spans="1:82" hidden="1">
      <c r="A898" t="s">
        <v>13850</v>
      </c>
      <c r="B898" t="s">
        <v>67</v>
      </c>
      <c r="C898" t="s">
        <v>11921</v>
      </c>
      <c r="G898" t="s">
        <v>11921</v>
      </c>
      <c r="J898" t="s">
        <v>11922</v>
      </c>
      <c r="K898" t="s">
        <v>2474</v>
      </c>
      <c r="W898" t="s">
        <v>11923</v>
      </c>
      <c r="AN898" t="s">
        <v>2478</v>
      </c>
      <c r="AO898" t="s">
        <v>2479</v>
      </c>
      <c r="AS898" t="s">
        <v>472</v>
      </c>
      <c r="AT898">
        <v>1996</v>
      </c>
      <c r="AU898">
        <v>39</v>
      </c>
      <c r="AV898">
        <v>4</v>
      </c>
      <c r="BA898">
        <v>341</v>
      </c>
      <c r="BB898">
        <v>346</v>
      </c>
      <c r="BD898" t="s">
        <v>11924</v>
      </c>
      <c r="BK898" t="s">
        <v>11925</v>
      </c>
      <c r="BW898" t="s">
        <v>13428</v>
      </c>
      <c r="BX898" t="s">
        <v>13985</v>
      </c>
      <c r="BY898" t="s">
        <v>13985</v>
      </c>
      <c r="BZ898" t="s">
        <v>13985</v>
      </c>
      <c r="CA898" t="s">
        <v>13985</v>
      </c>
      <c r="CB898" t="s">
        <v>13985</v>
      </c>
      <c r="CC898" t="s">
        <v>13985</v>
      </c>
      <c r="CD898" t="s">
        <v>13985</v>
      </c>
    </row>
    <row r="899" spans="1:82" hidden="1">
      <c r="A899" t="s">
        <v>13850</v>
      </c>
      <c r="B899" t="s">
        <v>67</v>
      </c>
      <c r="C899" t="s">
        <v>12263</v>
      </c>
      <c r="G899" t="s">
        <v>12263</v>
      </c>
      <c r="J899" t="s">
        <v>12264</v>
      </c>
      <c r="K899" t="s">
        <v>188</v>
      </c>
      <c r="W899" t="s">
        <v>12265</v>
      </c>
      <c r="AN899" t="s">
        <v>191</v>
      </c>
      <c r="AS899" t="s">
        <v>629</v>
      </c>
      <c r="AT899">
        <v>1995</v>
      </c>
      <c r="AU899">
        <v>102</v>
      </c>
      <c r="AV899">
        <v>2</v>
      </c>
      <c r="BA899">
        <v>202</v>
      </c>
      <c r="BB899">
        <v>210</v>
      </c>
      <c r="BD899" t="s">
        <v>12266</v>
      </c>
      <c r="BK899" t="s">
        <v>12267</v>
      </c>
      <c r="BL899">
        <v>28306875</v>
      </c>
      <c r="BW899" t="s">
        <v>13424</v>
      </c>
      <c r="BX899" t="s">
        <v>13426</v>
      </c>
      <c r="BY899" t="s">
        <v>13985</v>
      </c>
      <c r="BZ899" t="s">
        <v>13429</v>
      </c>
      <c r="CA899" t="s">
        <v>13985</v>
      </c>
      <c r="CB899" t="s">
        <v>13985</v>
      </c>
      <c r="CC899" t="s">
        <v>13985</v>
      </c>
      <c r="CD899" t="s">
        <v>13985</v>
      </c>
    </row>
    <row r="900" spans="1:82" hidden="1">
      <c r="A900" t="s">
        <v>13850</v>
      </c>
      <c r="B900" t="s">
        <v>67</v>
      </c>
      <c r="C900" t="s">
        <v>4232</v>
      </c>
      <c r="G900" t="s">
        <v>4233</v>
      </c>
      <c r="J900" t="s">
        <v>4234</v>
      </c>
      <c r="K900" t="s">
        <v>2609</v>
      </c>
      <c r="W900" t="s">
        <v>4235</v>
      </c>
      <c r="AA900" t="s">
        <v>2288</v>
      </c>
      <c r="AB900" t="s">
        <v>2289</v>
      </c>
      <c r="AN900" t="s">
        <v>2612</v>
      </c>
      <c r="AO900" t="s">
        <v>2613</v>
      </c>
      <c r="AS900" t="s">
        <v>815</v>
      </c>
      <c r="AT900">
        <v>2015</v>
      </c>
      <c r="AU900">
        <v>111</v>
      </c>
      <c r="BA900">
        <v>21</v>
      </c>
      <c r="BB900">
        <v>31</v>
      </c>
      <c r="BD900" t="s">
        <v>4236</v>
      </c>
      <c r="BK900" t="s">
        <v>4237</v>
      </c>
      <c r="BW900" t="s">
        <v>13428</v>
      </c>
      <c r="BX900" t="s">
        <v>13985</v>
      </c>
      <c r="BY900" t="s">
        <v>13985</v>
      </c>
      <c r="BZ900" t="s">
        <v>13985</v>
      </c>
      <c r="CA900" t="s">
        <v>13985</v>
      </c>
      <c r="CB900" t="s">
        <v>13985</v>
      </c>
      <c r="CC900" t="s">
        <v>13985</v>
      </c>
      <c r="CD900" t="s">
        <v>13985</v>
      </c>
    </row>
    <row r="901" spans="1:82" hidden="1">
      <c r="A901" t="s">
        <v>13850</v>
      </c>
      <c r="B901" t="s">
        <v>67</v>
      </c>
      <c r="C901" t="s">
        <v>4270</v>
      </c>
      <c r="G901" t="s">
        <v>4271</v>
      </c>
      <c r="J901" t="s">
        <v>4272</v>
      </c>
      <c r="K901" t="s">
        <v>280</v>
      </c>
      <c r="W901" t="s">
        <v>4273</v>
      </c>
      <c r="AN901" t="s">
        <v>284</v>
      </c>
      <c r="AS901" s="1">
        <v>44958</v>
      </c>
      <c r="AT901">
        <v>2015</v>
      </c>
      <c r="AU901">
        <v>10</v>
      </c>
      <c r="AV901">
        <v>2</v>
      </c>
      <c r="BC901" t="s">
        <v>4274</v>
      </c>
      <c r="BD901" t="s">
        <v>4275</v>
      </c>
      <c r="BK901" t="s">
        <v>4276</v>
      </c>
      <c r="BL901">
        <v>25706525</v>
      </c>
      <c r="BW901" t="s">
        <v>13424</v>
      </c>
      <c r="BX901" t="s">
        <v>13426</v>
      </c>
      <c r="BY901" t="s">
        <v>13985</v>
      </c>
      <c r="BZ901" t="s">
        <v>13427</v>
      </c>
      <c r="CA901">
        <v>2</v>
      </c>
      <c r="CB901" t="s">
        <v>13985</v>
      </c>
      <c r="CC901" t="s">
        <v>13985</v>
      </c>
      <c r="CD901" t="s">
        <v>13985</v>
      </c>
    </row>
    <row r="902" spans="1:82" hidden="1">
      <c r="A902" t="s">
        <v>13850</v>
      </c>
      <c r="B902" t="s">
        <v>67</v>
      </c>
      <c r="C902" t="s">
        <v>12884</v>
      </c>
      <c r="G902" t="s">
        <v>12884</v>
      </c>
      <c r="J902" t="s">
        <v>12885</v>
      </c>
      <c r="K902" t="s">
        <v>12886</v>
      </c>
      <c r="W902" t="s">
        <v>12887</v>
      </c>
      <c r="AN902" t="s">
        <v>12888</v>
      </c>
      <c r="AS902" t="s">
        <v>297</v>
      </c>
      <c r="AT902">
        <v>1992</v>
      </c>
      <c r="AU902">
        <v>42</v>
      </c>
      <c r="AV902">
        <v>3</v>
      </c>
      <c r="BA902">
        <v>641</v>
      </c>
      <c r="BB902">
        <v>648</v>
      </c>
      <c r="BK902" t="s">
        <v>12889</v>
      </c>
      <c r="BW902" t="s">
        <v>13428</v>
      </c>
      <c r="BX902" t="s">
        <v>13985</v>
      </c>
      <c r="BY902" t="s">
        <v>13985</v>
      </c>
      <c r="BZ902" t="s">
        <v>13985</v>
      </c>
      <c r="CA902" t="s">
        <v>13985</v>
      </c>
      <c r="CB902" t="s">
        <v>13985</v>
      </c>
      <c r="CC902" t="s">
        <v>13985</v>
      </c>
      <c r="CD902" t="s">
        <v>13985</v>
      </c>
    </row>
    <row r="903" spans="1:82" hidden="1">
      <c r="A903" t="s">
        <v>13850</v>
      </c>
      <c r="B903" t="s">
        <v>67</v>
      </c>
      <c r="C903" t="s">
        <v>4573</v>
      </c>
      <c r="G903" t="s">
        <v>4574</v>
      </c>
      <c r="J903" t="s">
        <v>4575</v>
      </c>
      <c r="K903" t="s">
        <v>4576</v>
      </c>
      <c r="W903" t="s">
        <v>4577</v>
      </c>
      <c r="AN903" t="s">
        <v>4578</v>
      </c>
      <c r="AO903" t="s">
        <v>4579</v>
      </c>
      <c r="AS903" t="s">
        <v>242</v>
      </c>
      <c r="AT903">
        <v>2014</v>
      </c>
      <c r="AU903">
        <v>49</v>
      </c>
      <c r="AV903">
        <v>10</v>
      </c>
      <c r="BA903">
        <v>796</v>
      </c>
      <c r="BB903">
        <v>803</v>
      </c>
      <c r="BD903" t="s">
        <v>4580</v>
      </c>
      <c r="BK903" t="s">
        <v>4581</v>
      </c>
      <c r="BW903" t="s">
        <v>13428</v>
      </c>
      <c r="BX903" t="s">
        <v>13985</v>
      </c>
      <c r="BY903" t="s">
        <v>13985</v>
      </c>
      <c r="BZ903" t="s">
        <v>13985</v>
      </c>
      <c r="CA903" t="s">
        <v>13985</v>
      </c>
      <c r="CB903" t="s">
        <v>13985</v>
      </c>
      <c r="CC903" t="s">
        <v>13985</v>
      </c>
      <c r="CD903" t="s">
        <v>13985</v>
      </c>
    </row>
    <row r="904" spans="1:82" hidden="1">
      <c r="A904" t="s">
        <v>13477</v>
      </c>
      <c r="B904" t="s">
        <v>67</v>
      </c>
      <c r="C904" t="s">
        <v>13565</v>
      </c>
      <c r="J904" t="s">
        <v>4575</v>
      </c>
      <c r="K904" t="s">
        <v>13566</v>
      </c>
      <c r="AN904" t="s">
        <v>4579</v>
      </c>
      <c r="AS904">
        <v>10</v>
      </c>
      <c r="AT904">
        <v>2014</v>
      </c>
      <c r="AU904">
        <v>49</v>
      </c>
      <c r="AV904">
        <v>10</v>
      </c>
      <c r="BA904">
        <v>796</v>
      </c>
      <c r="BB904">
        <v>803</v>
      </c>
      <c r="BD904" t="s">
        <v>4580</v>
      </c>
      <c r="BK904" t="s">
        <v>13567</v>
      </c>
      <c r="BM904" t="s">
        <v>13483</v>
      </c>
      <c r="BQ904" t="s">
        <v>13568</v>
      </c>
      <c r="BW904" t="s">
        <v>13428</v>
      </c>
      <c r="BX904" t="s">
        <v>13985</v>
      </c>
      <c r="BY904" t="s">
        <v>13985</v>
      </c>
      <c r="BZ904" t="s">
        <v>13985</v>
      </c>
      <c r="CA904" t="s">
        <v>13985</v>
      </c>
      <c r="CB904" t="s">
        <v>13985</v>
      </c>
      <c r="CC904" t="s">
        <v>13985</v>
      </c>
      <c r="CD904" t="s">
        <v>13985</v>
      </c>
    </row>
    <row r="905" spans="1:82" hidden="1">
      <c r="A905" t="s">
        <v>13850</v>
      </c>
      <c r="B905" t="s">
        <v>67</v>
      </c>
      <c r="C905" t="s">
        <v>3978</v>
      </c>
      <c r="G905" t="s">
        <v>3979</v>
      </c>
      <c r="J905" t="s">
        <v>3980</v>
      </c>
      <c r="K905" t="s">
        <v>3981</v>
      </c>
      <c r="W905" t="s">
        <v>3982</v>
      </c>
      <c r="AN905" t="s">
        <v>3983</v>
      </c>
      <c r="AO905" t="s">
        <v>3984</v>
      </c>
      <c r="AS905" t="s">
        <v>521</v>
      </c>
      <c r="AT905">
        <v>2015</v>
      </c>
      <c r="AU905">
        <v>105</v>
      </c>
      <c r="AV905">
        <v>3</v>
      </c>
      <c r="BA905">
        <v>326</v>
      </c>
      <c r="BB905">
        <v>334</v>
      </c>
      <c r="BD905" t="s">
        <v>3985</v>
      </c>
      <c r="BK905" t="s">
        <v>3986</v>
      </c>
      <c r="BL905">
        <v>25779483</v>
      </c>
      <c r="BW905" t="s">
        <v>13424</v>
      </c>
      <c r="BX905" t="s">
        <v>13426</v>
      </c>
      <c r="BY905" t="s">
        <v>13985</v>
      </c>
      <c r="BZ905" t="s">
        <v>13427</v>
      </c>
      <c r="CA905">
        <v>2</v>
      </c>
      <c r="CB905" t="s">
        <v>13985</v>
      </c>
      <c r="CC905" t="s">
        <v>13985</v>
      </c>
      <c r="CD905" t="s">
        <v>13985</v>
      </c>
    </row>
    <row r="906" spans="1:82" hidden="1">
      <c r="A906" t="s">
        <v>13850</v>
      </c>
      <c r="B906" t="s">
        <v>67</v>
      </c>
      <c r="C906" t="s">
        <v>5715</v>
      </c>
      <c r="G906" t="s">
        <v>5716</v>
      </c>
      <c r="J906" t="s">
        <v>5717</v>
      </c>
      <c r="K906" t="s">
        <v>358</v>
      </c>
      <c r="W906" t="s">
        <v>5718</v>
      </c>
      <c r="AN906" t="s">
        <v>360</v>
      </c>
      <c r="AO906" t="s">
        <v>361</v>
      </c>
      <c r="AS906" t="s">
        <v>84</v>
      </c>
      <c r="AT906">
        <v>2012</v>
      </c>
      <c r="AU906">
        <v>58</v>
      </c>
      <c r="AV906">
        <v>12</v>
      </c>
      <c r="BA906">
        <v>1582</v>
      </c>
      <c r="BB906">
        <v>1588</v>
      </c>
      <c r="BD906" t="s">
        <v>5719</v>
      </c>
      <c r="BK906" t="s">
        <v>5720</v>
      </c>
      <c r="BL906">
        <v>23063727</v>
      </c>
      <c r="BW906" t="s">
        <v>13424</v>
      </c>
      <c r="BX906" t="s">
        <v>13426</v>
      </c>
      <c r="BY906" t="s">
        <v>13985</v>
      </c>
      <c r="BZ906" t="s">
        <v>13427</v>
      </c>
      <c r="CA906">
        <v>2</v>
      </c>
      <c r="CB906" t="s">
        <v>13985</v>
      </c>
      <c r="CC906" t="s">
        <v>13985</v>
      </c>
      <c r="CD906" t="s">
        <v>13985</v>
      </c>
    </row>
    <row r="907" spans="1:82" hidden="1">
      <c r="A907" t="s">
        <v>13850</v>
      </c>
      <c r="B907" t="s">
        <v>67</v>
      </c>
      <c r="C907" t="s">
        <v>5965</v>
      </c>
      <c r="G907" t="s">
        <v>5966</v>
      </c>
      <c r="J907" t="s">
        <v>5967</v>
      </c>
      <c r="K907" t="s">
        <v>160</v>
      </c>
      <c r="W907" t="s">
        <v>5968</v>
      </c>
      <c r="AN907" t="s">
        <v>162</v>
      </c>
      <c r="AS907" t="s">
        <v>521</v>
      </c>
      <c r="AT907">
        <v>2012</v>
      </c>
      <c r="AU907">
        <v>37</v>
      </c>
      <c r="AV907">
        <v>2</v>
      </c>
      <c r="BA907">
        <v>185</v>
      </c>
      <c r="BB907">
        <v>191</v>
      </c>
      <c r="BD907" t="s">
        <v>5969</v>
      </c>
      <c r="BK907" t="s">
        <v>5970</v>
      </c>
      <c r="BW907" t="s">
        <v>13424</v>
      </c>
      <c r="BX907" t="s">
        <v>13426</v>
      </c>
      <c r="BY907" t="s">
        <v>13985</v>
      </c>
      <c r="BZ907" t="s">
        <v>13427</v>
      </c>
      <c r="CA907">
        <v>2</v>
      </c>
      <c r="CB907" t="s">
        <v>13985</v>
      </c>
      <c r="CC907" t="s">
        <v>13985</v>
      </c>
      <c r="CD907" t="s">
        <v>13985</v>
      </c>
    </row>
    <row r="908" spans="1:82">
      <c r="A908" t="s">
        <v>13850</v>
      </c>
      <c r="B908" t="s">
        <v>67</v>
      </c>
      <c r="C908" t="s">
        <v>11835</v>
      </c>
      <c r="G908" t="s">
        <v>11835</v>
      </c>
      <c r="J908" t="s">
        <v>11836</v>
      </c>
      <c r="K908" t="s">
        <v>160</v>
      </c>
      <c r="W908" t="s">
        <v>11837</v>
      </c>
      <c r="AN908" t="s">
        <v>162</v>
      </c>
      <c r="AO908" t="s">
        <v>163</v>
      </c>
      <c r="AS908" t="s">
        <v>84</v>
      </c>
      <c r="AT908">
        <v>1996</v>
      </c>
      <c r="AU908">
        <v>21</v>
      </c>
      <c r="AV908">
        <v>4</v>
      </c>
      <c r="BA908">
        <v>297</v>
      </c>
      <c r="BB908">
        <v>303</v>
      </c>
      <c r="BD908" t="s">
        <v>11838</v>
      </c>
      <c r="BK908" t="s">
        <v>11839</v>
      </c>
      <c r="BW908" t="s">
        <v>13424</v>
      </c>
      <c r="BX908" t="s">
        <v>13426</v>
      </c>
      <c r="BY908" t="s">
        <v>13985</v>
      </c>
      <c r="BZ908" t="s">
        <v>13427</v>
      </c>
      <c r="CA908">
        <v>3</v>
      </c>
      <c r="CB908">
        <v>11</v>
      </c>
      <c r="CC908" t="s">
        <v>13985</v>
      </c>
      <c r="CD908" t="s">
        <v>13433</v>
      </c>
    </row>
    <row r="909" spans="1:82" hidden="1">
      <c r="A909" t="s">
        <v>13850</v>
      </c>
      <c r="B909" t="s">
        <v>67</v>
      </c>
      <c r="C909" t="s">
        <v>11289</v>
      </c>
      <c r="G909" t="s">
        <v>11289</v>
      </c>
      <c r="J909" t="s">
        <v>11661</v>
      </c>
      <c r="K909" t="s">
        <v>358</v>
      </c>
      <c r="W909" t="s">
        <v>11662</v>
      </c>
      <c r="AN909" t="s">
        <v>360</v>
      </c>
      <c r="AS909" t="s">
        <v>352</v>
      </c>
      <c r="AT909">
        <v>1997</v>
      </c>
      <c r="AU909">
        <v>43</v>
      </c>
      <c r="AV909">
        <v>8</v>
      </c>
      <c r="BA909">
        <v>709</v>
      </c>
      <c r="BB909">
        <v>717</v>
      </c>
      <c r="BD909" t="s">
        <v>11663</v>
      </c>
      <c r="BK909" t="s">
        <v>11664</v>
      </c>
      <c r="BL909">
        <v>12770449</v>
      </c>
      <c r="BW909" t="s">
        <v>13424</v>
      </c>
      <c r="BX909" t="s">
        <v>13426</v>
      </c>
      <c r="BY909" t="s">
        <v>13985</v>
      </c>
      <c r="BZ909" t="s">
        <v>13427</v>
      </c>
      <c r="CA909">
        <v>2</v>
      </c>
      <c r="CB909" t="s">
        <v>13985</v>
      </c>
      <c r="CC909" t="s">
        <v>13985</v>
      </c>
      <c r="CD909" t="s">
        <v>13985</v>
      </c>
    </row>
    <row r="910" spans="1:82" hidden="1">
      <c r="A910" t="s">
        <v>13850</v>
      </c>
      <c r="B910" t="s">
        <v>67</v>
      </c>
      <c r="C910" t="s">
        <v>3005</v>
      </c>
      <c r="G910" t="s">
        <v>3006</v>
      </c>
      <c r="J910" t="s">
        <v>3007</v>
      </c>
      <c r="K910" t="s">
        <v>160</v>
      </c>
      <c r="W910" t="s">
        <v>3008</v>
      </c>
      <c r="AA910" t="s">
        <v>3009</v>
      </c>
      <c r="AB910" t="s">
        <v>3010</v>
      </c>
      <c r="AN910" t="s">
        <v>162</v>
      </c>
      <c r="AO910" t="s">
        <v>163</v>
      </c>
      <c r="AS910" t="s">
        <v>297</v>
      </c>
      <c r="AT910">
        <v>2016</v>
      </c>
      <c r="AU910">
        <v>41</v>
      </c>
      <c r="AV910">
        <v>3</v>
      </c>
      <c r="BA910">
        <v>218</v>
      </c>
      <c r="BB910">
        <v>223</v>
      </c>
      <c r="BD910" t="s">
        <v>3011</v>
      </c>
      <c r="BK910" t="s">
        <v>3012</v>
      </c>
      <c r="BW910" t="s">
        <v>13424</v>
      </c>
      <c r="BX910" t="s">
        <v>13426</v>
      </c>
      <c r="BY910" t="s">
        <v>13985</v>
      </c>
      <c r="BZ910" t="s">
        <v>13427</v>
      </c>
      <c r="CA910">
        <v>2</v>
      </c>
      <c r="CB910" t="s">
        <v>13985</v>
      </c>
      <c r="CC910" t="s">
        <v>13985</v>
      </c>
      <c r="CD910" t="s">
        <v>13985</v>
      </c>
    </row>
    <row r="911" spans="1:82" hidden="1">
      <c r="A911" t="s">
        <v>13850</v>
      </c>
      <c r="B911" t="s">
        <v>67</v>
      </c>
      <c r="C911" t="s">
        <v>12402</v>
      </c>
      <c r="G911" t="s">
        <v>12402</v>
      </c>
      <c r="J911" t="s">
        <v>12403</v>
      </c>
      <c r="K911" t="s">
        <v>12404</v>
      </c>
      <c r="P911" t="s">
        <v>12405</v>
      </c>
      <c r="Q911" t="s">
        <v>12406</v>
      </c>
      <c r="R911" t="s">
        <v>12407</v>
      </c>
      <c r="T911" t="s">
        <v>12408</v>
      </c>
      <c r="W911" t="s">
        <v>12409</v>
      </c>
      <c r="AN911" t="s">
        <v>12410</v>
      </c>
      <c r="AS911" t="s">
        <v>84</v>
      </c>
      <c r="AT911">
        <v>1994</v>
      </c>
      <c r="AU911">
        <v>36</v>
      </c>
      <c r="AV911">
        <v>2</v>
      </c>
      <c r="BA911">
        <v>165</v>
      </c>
      <c r="BB911">
        <v>171</v>
      </c>
      <c r="BD911" t="s">
        <v>12411</v>
      </c>
      <c r="BK911" t="s">
        <v>12412</v>
      </c>
      <c r="BW911" t="s">
        <v>13424</v>
      </c>
      <c r="BX911" t="s">
        <v>13426</v>
      </c>
      <c r="BY911" t="s">
        <v>13985</v>
      </c>
      <c r="BZ911" t="s">
        <v>13429</v>
      </c>
      <c r="CA911" t="s">
        <v>13985</v>
      </c>
      <c r="CB911" t="s">
        <v>13985</v>
      </c>
      <c r="CC911" t="s">
        <v>13985</v>
      </c>
      <c r="CD911" t="s">
        <v>13985</v>
      </c>
    </row>
    <row r="912" spans="1:82" hidden="1">
      <c r="A912" t="s">
        <v>13850</v>
      </c>
      <c r="B912" t="s">
        <v>67</v>
      </c>
      <c r="C912" t="s">
        <v>5835</v>
      </c>
      <c r="G912" t="s">
        <v>5836</v>
      </c>
      <c r="J912" t="s">
        <v>5837</v>
      </c>
      <c r="K912" t="s">
        <v>160</v>
      </c>
      <c r="W912" t="s">
        <v>5838</v>
      </c>
      <c r="AN912" t="s">
        <v>162</v>
      </c>
      <c r="AO912" t="s">
        <v>163</v>
      </c>
      <c r="AS912" t="s">
        <v>297</v>
      </c>
      <c r="AT912">
        <v>2012</v>
      </c>
      <c r="AU912">
        <v>37</v>
      </c>
      <c r="AV912">
        <v>3</v>
      </c>
      <c r="BA912">
        <v>207</v>
      </c>
      <c r="BB912">
        <v>218</v>
      </c>
      <c r="BD912" t="s">
        <v>5839</v>
      </c>
      <c r="BK912" t="s">
        <v>5840</v>
      </c>
      <c r="BW912" t="s">
        <v>13424</v>
      </c>
      <c r="BX912" t="s">
        <v>13426</v>
      </c>
      <c r="BY912" t="s">
        <v>13985</v>
      </c>
      <c r="BZ912" t="s">
        <v>13429</v>
      </c>
      <c r="CA912" t="s">
        <v>13985</v>
      </c>
      <c r="CB912" t="s">
        <v>13985</v>
      </c>
      <c r="CC912" t="s">
        <v>13985</v>
      </c>
      <c r="CD912" t="s">
        <v>13985</v>
      </c>
    </row>
    <row r="913" spans="1:82" hidden="1">
      <c r="A913" t="s">
        <v>13850</v>
      </c>
      <c r="B913" t="s">
        <v>67</v>
      </c>
      <c r="C913" t="s">
        <v>5721</v>
      </c>
      <c r="G913" t="s">
        <v>5722</v>
      </c>
      <c r="J913" t="s">
        <v>8677</v>
      </c>
      <c r="K913" t="s">
        <v>1192</v>
      </c>
      <c r="W913" t="s">
        <v>8678</v>
      </c>
      <c r="AA913" t="s">
        <v>5725</v>
      </c>
      <c r="AB913" t="s">
        <v>5726</v>
      </c>
      <c r="AN913" t="s">
        <v>1194</v>
      </c>
      <c r="AS913" t="s">
        <v>352</v>
      </c>
      <c r="AT913">
        <v>2007</v>
      </c>
      <c r="AU913">
        <v>13</v>
      </c>
      <c r="AV913">
        <v>8</v>
      </c>
      <c r="BA913">
        <v>1565</v>
      </c>
      <c r="BB913">
        <v>1585</v>
      </c>
      <c r="BD913" t="s">
        <v>8679</v>
      </c>
      <c r="BK913" t="s">
        <v>8680</v>
      </c>
      <c r="BW913" t="s">
        <v>13424</v>
      </c>
      <c r="BX913" t="s">
        <v>13426</v>
      </c>
      <c r="BY913" t="s">
        <v>13985</v>
      </c>
      <c r="BZ913" t="s">
        <v>13429</v>
      </c>
      <c r="CA913" t="s">
        <v>13985</v>
      </c>
      <c r="CB913" t="s">
        <v>13985</v>
      </c>
      <c r="CC913" t="s">
        <v>13985</v>
      </c>
      <c r="CD913" t="s">
        <v>13985</v>
      </c>
    </row>
    <row r="914" spans="1:82" hidden="1">
      <c r="A914" t="s">
        <v>13850</v>
      </c>
      <c r="B914" t="s">
        <v>67</v>
      </c>
      <c r="C914" t="s">
        <v>10583</v>
      </c>
      <c r="G914" t="s">
        <v>10583</v>
      </c>
      <c r="J914" t="s">
        <v>10584</v>
      </c>
      <c r="K914" t="s">
        <v>10585</v>
      </c>
      <c r="W914" t="s">
        <v>10586</v>
      </c>
      <c r="AN914" t="s">
        <v>10587</v>
      </c>
      <c r="AS914" s="1">
        <v>42217</v>
      </c>
      <c r="AT914">
        <v>2001</v>
      </c>
      <c r="AU914">
        <v>120</v>
      </c>
      <c r="AV914" s="2">
        <v>43497</v>
      </c>
      <c r="BA914">
        <v>145</v>
      </c>
      <c r="BB914">
        <v>154</v>
      </c>
      <c r="BD914" t="s">
        <v>10588</v>
      </c>
      <c r="BK914" t="s">
        <v>10589</v>
      </c>
      <c r="BL914">
        <v>11457623</v>
      </c>
      <c r="BW914" t="s">
        <v>13424</v>
      </c>
      <c r="BX914" t="s">
        <v>13426</v>
      </c>
      <c r="BY914" t="s">
        <v>13985</v>
      </c>
      <c r="BZ914" t="s">
        <v>13429</v>
      </c>
      <c r="CA914" t="s">
        <v>13985</v>
      </c>
      <c r="CB914" t="s">
        <v>13985</v>
      </c>
      <c r="CC914" t="s">
        <v>13985</v>
      </c>
      <c r="CD914" t="s">
        <v>13985</v>
      </c>
    </row>
    <row r="915" spans="1:82" hidden="1">
      <c r="A915" t="s">
        <v>13850</v>
      </c>
      <c r="B915" t="s">
        <v>67</v>
      </c>
      <c r="C915" t="s">
        <v>3794</v>
      </c>
      <c r="G915" t="s">
        <v>3795</v>
      </c>
      <c r="J915" t="s">
        <v>3796</v>
      </c>
      <c r="K915" t="s">
        <v>3797</v>
      </c>
      <c r="W915" t="s">
        <v>3798</v>
      </c>
      <c r="AN915" t="s">
        <v>3799</v>
      </c>
      <c r="AO915" t="s">
        <v>3800</v>
      </c>
      <c r="AS915" t="s">
        <v>297</v>
      </c>
      <c r="AT915">
        <v>2015</v>
      </c>
      <c r="AU915">
        <v>56</v>
      </c>
      <c r="AV915">
        <v>9</v>
      </c>
      <c r="BA915">
        <v>1738</v>
      </c>
      <c r="BB915">
        <v>1747</v>
      </c>
      <c r="BD915" t="s">
        <v>3801</v>
      </c>
      <c r="BK915" t="s">
        <v>3802</v>
      </c>
      <c r="BL915">
        <v>26108788</v>
      </c>
      <c r="BW915" t="s">
        <v>13428</v>
      </c>
      <c r="BX915" t="s">
        <v>13985</v>
      </c>
      <c r="BY915" t="s">
        <v>13985</v>
      </c>
      <c r="BZ915" t="s">
        <v>13985</v>
      </c>
      <c r="CA915" t="s">
        <v>13985</v>
      </c>
      <c r="CB915" t="s">
        <v>13985</v>
      </c>
      <c r="CC915" t="s">
        <v>13985</v>
      </c>
      <c r="CD915" t="s">
        <v>13985</v>
      </c>
    </row>
    <row r="916" spans="1:82" hidden="1">
      <c r="A916" t="s">
        <v>13850</v>
      </c>
      <c r="B916" t="s">
        <v>67</v>
      </c>
      <c r="C916" t="s">
        <v>4415</v>
      </c>
      <c r="G916" t="s">
        <v>4416</v>
      </c>
      <c r="J916" t="s">
        <v>4417</v>
      </c>
      <c r="K916" t="s">
        <v>1426</v>
      </c>
      <c r="AN916" t="s">
        <v>1428</v>
      </c>
      <c r="AO916" t="s">
        <v>1429</v>
      </c>
      <c r="AS916" t="s">
        <v>1023</v>
      </c>
      <c r="AT916">
        <v>2015</v>
      </c>
      <c r="AU916">
        <v>205</v>
      </c>
      <c r="AV916">
        <v>1</v>
      </c>
      <c r="BA916">
        <v>7</v>
      </c>
      <c r="BB916">
        <v>13</v>
      </c>
      <c r="BD916" t="s">
        <v>4418</v>
      </c>
      <c r="BK916" t="s">
        <v>4419</v>
      </c>
      <c r="BL916">
        <v>25243525</v>
      </c>
      <c r="BW916" t="s">
        <v>13428</v>
      </c>
      <c r="BX916" t="s">
        <v>13985</v>
      </c>
      <c r="BY916" t="s">
        <v>13985</v>
      </c>
      <c r="BZ916" t="s">
        <v>13985</v>
      </c>
      <c r="CA916" t="s">
        <v>13985</v>
      </c>
      <c r="CB916" t="s">
        <v>13985</v>
      </c>
      <c r="CC916" t="s">
        <v>13985</v>
      </c>
      <c r="CD916" t="s">
        <v>13985</v>
      </c>
    </row>
    <row r="917" spans="1:82" hidden="1">
      <c r="A917" t="s">
        <v>13850</v>
      </c>
      <c r="B917" t="s">
        <v>67</v>
      </c>
      <c r="C917" t="s">
        <v>8577</v>
      </c>
      <c r="G917" t="s">
        <v>8578</v>
      </c>
      <c r="J917" t="s">
        <v>8579</v>
      </c>
      <c r="K917" t="s">
        <v>8580</v>
      </c>
      <c r="W917" t="s">
        <v>8581</v>
      </c>
      <c r="AN917" t="s">
        <v>8582</v>
      </c>
      <c r="AO917" t="s">
        <v>8583</v>
      </c>
      <c r="AS917" t="s">
        <v>242</v>
      </c>
      <c r="AT917">
        <v>2007</v>
      </c>
      <c r="AU917">
        <v>91</v>
      </c>
      <c r="AV917" s="2">
        <v>43747</v>
      </c>
      <c r="BA917">
        <v>390</v>
      </c>
      <c r="BB917">
        <v>399</v>
      </c>
      <c r="BD917" t="s">
        <v>8584</v>
      </c>
      <c r="BK917" t="s">
        <v>8585</v>
      </c>
      <c r="BL917">
        <v>17845246</v>
      </c>
      <c r="BW917" t="s">
        <v>13424</v>
      </c>
      <c r="BX917" t="s">
        <v>13425</v>
      </c>
      <c r="BY917" t="s">
        <v>13985</v>
      </c>
      <c r="BZ917" t="s">
        <v>13985</v>
      </c>
      <c r="CA917" t="s">
        <v>13985</v>
      </c>
      <c r="CB917" t="s">
        <v>13985</v>
      </c>
      <c r="CC917" t="s">
        <v>13985</v>
      </c>
      <c r="CD917" t="s">
        <v>13985</v>
      </c>
    </row>
    <row r="918" spans="1:82" hidden="1">
      <c r="A918" t="s">
        <v>13850</v>
      </c>
      <c r="B918" t="s">
        <v>67</v>
      </c>
      <c r="C918" t="s">
        <v>4886</v>
      </c>
      <c r="G918" t="s">
        <v>4887</v>
      </c>
      <c r="J918" t="s">
        <v>4888</v>
      </c>
      <c r="K918" t="s">
        <v>3041</v>
      </c>
      <c r="W918" t="s">
        <v>4889</v>
      </c>
      <c r="AB918" t="s">
        <v>4890</v>
      </c>
      <c r="AN918" t="s">
        <v>3044</v>
      </c>
      <c r="AO918" t="s">
        <v>3045</v>
      </c>
      <c r="AS918" t="s">
        <v>521</v>
      </c>
      <c r="AT918">
        <v>2014</v>
      </c>
      <c r="AU918">
        <v>66</v>
      </c>
      <c r="AV918">
        <v>1</v>
      </c>
      <c r="AY918" t="s">
        <v>49</v>
      </c>
      <c r="BA918">
        <v>169</v>
      </c>
      <c r="BB918">
        <v>179</v>
      </c>
      <c r="BD918" t="s">
        <v>4891</v>
      </c>
      <c r="BK918" t="s">
        <v>4892</v>
      </c>
      <c r="BL918">
        <v>24583085</v>
      </c>
      <c r="BW918" t="s">
        <v>13424</v>
      </c>
      <c r="BX918" t="s">
        <v>13425</v>
      </c>
      <c r="BY918" t="s">
        <v>13985</v>
      </c>
      <c r="BZ918" t="s">
        <v>13985</v>
      </c>
      <c r="CA918" t="s">
        <v>13985</v>
      </c>
      <c r="CB918" t="s">
        <v>13985</v>
      </c>
      <c r="CC918" t="s">
        <v>13985</v>
      </c>
      <c r="CD918" t="s">
        <v>13985</v>
      </c>
    </row>
    <row r="919" spans="1:82" hidden="1">
      <c r="A919" t="s">
        <v>13850</v>
      </c>
      <c r="B919" t="s">
        <v>67</v>
      </c>
      <c r="C919" t="s">
        <v>2393</v>
      </c>
      <c r="G919" t="s">
        <v>2394</v>
      </c>
      <c r="J919" t="s">
        <v>2395</v>
      </c>
      <c r="K919" t="s">
        <v>2396</v>
      </c>
      <c r="W919" t="s">
        <v>2397</v>
      </c>
      <c r="AA919" t="s">
        <v>2398</v>
      </c>
      <c r="AB919" t="s">
        <v>2399</v>
      </c>
      <c r="AN919" t="s">
        <v>2400</v>
      </c>
      <c r="AO919" t="s">
        <v>2401</v>
      </c>
      <c r="AS919" t="s">
        <v>629</v>
      </c>
      <c r="AT919">
        <v>2017</v>
      </c>
      <c r="AU919">
        <v>186</v>
      </c>
      <c r="BA919">
        <v>113</v>
      </c>
      <c r="BB919">
        <v>122</v>
      </c>
      <c r="BD919" t="s">
        <v>2402</v>
      </c>
      <c r="BK919" t="s">
        <v>2403</v>
      </c>
      <c r="BL919">
        <v>28282618</v>
      </c>
      <c r="BW919" t="s">
        <v>13424</v>
      </c>
      <c r="BX919" t="s">
        <v>13426</v>
      </c>
      <c r="BY919" t="s">
        <v>13985</v>
      </c>
      <c r="BZ919" t="s">
        <v>13429</v>
      </c>
      <c r="CA919" t="s">
        <v>13985</v>
      </c>
      <c r="CB919" t="s">
        <v>13985</v>
      </c>
      <c r="CC919" t="s">
        <v>13985</v>
      </c>
      <c r="CD919" t="s">
        <v>13985</v>
      </c>
    </row>
    <row r="920" spans="1:82" hidden="1">
      <c r="A920" t="s">
        <v>13850</v>
      </c>
      <c r="B920" t="s">
        <v>67</v>
      </c>
      <c r="C920" t="s">
        <v>11954</v>
      </c>
      <c r="G920" t="s">
        <v>11954</v>
      </c>
      <c r="J920" t="s">
        <v>11955</v>
      </c>
      <c r="K920" t="s">
        <v>1829</v>
      </c>
      <c r="W920" t="s">
        <v>11956</v>
      </c>
      <c r="AN920" t="s">
        <v>1831</v>
      </c>
      <c r="AO920" t="s">
        <v>1832</v>
      </c>
      <c r="AS920" t="s">
        <v>629</v>
      </c>
      <c r="AT920">
        <v>1996</v>
      </c>
      <c r="AU920">
        <v>27</v>
      </c>
      <c r="AV920">
        <v>2</v>
      </c>
      <c r="BA920">
        <v>185</v>
      </c>
      <c r="BB920">
        <v>207</v>
      </c>
      <c r="BD920" t="s">
        <v>11957</v>
      </c>
      <c r="BK920" t="s">
        <v>11958</v>
      </c>
      <c r="BW920" t="s">
        <v>13429</v>
      </c>
      <c r="BX920" t="s">
        <v>13985</v>
      </c>
      <c r="BY920" t="s">
        <v>13985</v>
      </c>
      <c r="BZ920" t="s">
        <v>13429</v>
      </c>
      <c r="CA920" t="s">
        <v>13985</v>
      </c>
      <c r="CB920" t="s">
        <v>13985</v>
      </c>
      <c r="CC920" t="s">
        <v>13985</v>
      </c>
      <c r="CD920" t="s">
        <v>13985</v>
      </c>
    </row>
    <row r="921" spans="1:82" hidden="1">
      <c r="A921" t="s">
        <v>13850</v>
      </c>
      <c r="B921" t="s">
        <v>67</v>
      </c>
      <c r="C921" t="s">
        <v>6456</v>
      </c>
      <c r="G921" t="s">
        <v>6457</v>
      </c>
      <c r="J921" t="s">
        <v>6458</v>
      </c>
      <c r="K921" t="s">
        <v>6459</v>
      </c>
      <c r="W921" t="s">
        <v>6460</v>
      </c>
      <c r="AA921" t="s">
        <v>6461</v>
      </c>
      <c r="AB921" t="s">
        <v>6462</v>
      </c>
      <c r="AN921" t="s">
        <v>6463</v>
      </c>
      <c r="AO921" t="s">
        <v>6464</v>
      </c>
      <c r="AS921" t="s">
        <v>242</v>
      </c>
      <c r="AT921">
        <v>2011</v>
      </c>
      <c r="AU921">
        <v>51</v>
      </c>
      <c r="AV921">
        <v>4</v>
      </c>
      <c r="BA921">
        <v>514</v>
      </c>
      <c r="BB921">
        <v>527</v>
      </c>
      <c r="BD921" t="s">
        <v>6465</v>
      </c>
      <c r="BK921" t="s">
        <v>6466</v>
      </c>
      <c r="BL921">
        <v>21705794</v>
      </c>
      <c r="BW921" t="s">
        <v>13429</v>
      </c>
    </row>
    <row r="922" spans="1:82" hidden="1">
      <c r="A922" t="s">
        <v>13850</v>
      </c>
      <c r="B922" t="s">
        <v>67</v>
      </c>
      <c r="C922" t="s">
        <v>10205</v>
      </c>
      <c r="G922" t="s">
        <v>10205</v>
      </c>
      <c r="J922" t="s">
        <v>10206</v>
      </c>
      <c r="K922" t="s">
        <v>3484</v>
      </c>
      <c r="W922" t="s">
        <v>10207</v>
      </c>
      <c r="AN922" t="s">
        <v>9979</v>
      </c>
      <c r="AT922">
        <v>2003</v>
      </c>
      <c r="AU922">
        <v>100</v>
      </c>
      <c r="AV922">
        <v>1</v>
      </c>
      <c r="BA922">
        <v>31</v>
      </c>
      <c r="BB922">
        <v>37</v>
      </c>
      <c r="BD922" t="s">
        <v>10208</v>
      </c>
      <c r="BK922" t="s">
        <v>10209</v>
      </c>
      <c r="BW922" t="s">
        <v>13424</v>
      </c>
      <c r="BX922" t="s">
        <v>13426</v>
      </c>
      <c r="BY922" t="s">
        <v>13985</v>
      </c>
      <c r="BZ922" t="s">
        <v>13427</v>
      </c>
      <c r="CA922">
        <v>1</v>
      </c>
      <c r="CB922" t="s">
        <v>13985</v>
      </c>
      <c r="CC922" t="s">
        <v>13985</v>
      </c>
      <c r="CD922" t="s">
        <v>13985</v>
      </c>
    </row>
    <row r="923" spans="1:82" hidden="1">
      <c r="A923" t="s">
        <v>13477</v>
      </c>
      <c r="B923" t="s">
        <v>67</v>
      </c>
      <c r="C923" t="s">
        <v>13731</v>
      </c>
      <c r="J923" t="s">
        <v>13732</v>
      </c>
      <c r="K923" t="s">
        <v>13733</v>
      </c>
      <c r="AN923" t="s">
        <v>13734</v>
      </c>
      <c r="AS923">
        <v>11</v>
      </c>
      <c r="AT923">
        <v>2003</v>
      </c>
      <c r="AU923">
        <v>63</v>
      </c>
      <c r="AV923">
        <v>4</v>
      </c>
      <c r="BA923">
        <v>617</v>
      </c>
      <c r="BB923">
        <v>625</v>
      </c>
      <c r="BD923" t="s">
        <v>13735</v>
      </c>
      <c r="BK923" t="s">
        <v>13736</v>
      </c>
      <c r="BM923" t="s">
        <v>13483</v>
      </c>
      <c r="BQ923" t="s">
        <v>13737</v>
      </c>
      <c r="BW923" t="s">
        <v>13424</v>
      </c>
      <c r="BX923" t="s">
        <v>13426</v>
      </c>
      <c r="BZ923" t="s">
        <v>13429</v>
      </c>
    </row>
    <row r="924" spans="1:82" hidden="1">
      <c r="A924" t="s">
        <v>13850</v>
      </c>
      <c r="B924" t="s">
        <v>67</v>
      </c>
      <c r="C924" t="s">
        <v>13301</v>
      </c>
      <c r="G924" t="s">
        <v>13301</v>
      </c>
      <c r="J924" t="s">
        <v>13302</v>
      </c>
      <c r="K924" t="s">
        <v>2286</v>
      </c>
      <c r="AN924" t="s">
        <v>2290</v>
      </c>
      <c r="AT924">
        <v>1985</v>
      </c>
      <c r="AU924">
        <v>65</v>
      </c>
      <c r="AV924">
        <v>2</v>
      </c>
      <c r="BA924">
        <v>135</v>
      </c>
      <c r="BB924">
        <v>145</v>
      </c>
      <c r="BD924" t="s">
        <v>13303</v>
      </c>
      <c r="BK924" t="s">
        <v>13304</v>
      </c>
      <c r="BW924" t="s">
        <v>13428</v>
      </c>
      <c r="BX924" t="s">
        <v>13985</v>
      </c>
      <c r="BY924" t="s">
        <v>13985</v>
      </c>
      <c r="BZ924" t="s">
        <v>13985</v>
      </c>
      <c r="CA924" t="s">
        <v>13985</v>
      </c>
      <c r="CB924" t="s">
        <v>13985</v>
      </c>
      <c r="CC924" t="s">
        <v>13985</v>
      </c>
      <c r="CD924" t="s">
        <v>13985</v>
      </c>
    </row>
    <row r="925" spans="1:82" hidden="1">
      <c r="A925" t="s">
        <v>13850</v>
      </c>
      <c r="B925" t="s">
        <v>67</v>
      </c>
      <c r="C925" t="s">
        <v>2471</v>
      </c>
      <c r="G925" t="s">
        <v>2472</v>
      </c>
      <c r="J925" t="s">
        <v>2473</v>
      </c>
      <c r="K925" t="s">
        <v>2474</v>
      </c>
      <c r="W925" t="s">
        <v>2475</v>
      </c>
      <c r="AA925" t="s">
        <v>2476</v>
      </c>
      <c r="AB925" t="s">
        <v>2477</v>
      </c>
      <c r="AN925" t="s">
        <v>2478</v>
      </c>
      <c r="AO925" t="s">
        <v>2479</v>
      </c>
      <c r="AS925" t="s">
        <v>730</v>
      </c>
      <c r="AT925">
        <v>2017</v>
      </c>
      <c r="AU925">
        <v>60</v>
      </c>
      <c r="AV925">
        <v>2</v>
      </c>
      <c r="AY925" t="s">
        <v>49</v>
      </c>
      <c r="BA925">
        <v>109</v>
      </c>
      <c r="BB925">
        <v>121</v>
      </c>
      <c r="BD925" t="s">
        <v>2480</v>
      </c>
      <c r="BK925" t="s">
        <v>2481</v>
      </c>
      <c r="BW925" t="s">
        <v>13428</v>
      </c>
      <c r="BX925" t="s">
        <v>13985</v>
      </c>
      <c r="BY925" t="s">
        <v>13985</v>
      </c>
      <c r="BZ925" t="s">
        <v>13985</v>
      </c>
      <c r="CA925" t="s">
        <v>13985</v>
      </c>
      <c r="CB925" t="s">
        <v>13985</v>
      </c>
      <c r="CC925" t="s">
        <v>13985</v>
      </c>
      <c r="CD925" t="s">
        <v>13985</v>
      </c>
    </row>
    <row r="926" spans="1:82" hidden="1">
      <c r="A926" t="s">
        <v>13850</v>
      </c>
      <c r="B926" t="s">
        <v>67</v>
      </c>
      <c r="C926" t="s">
        <v>7265</v>
      </c>
      <c r="G926" t="s">
        <v>7266</v>
      </c>
      <c r="J926" t="s">
        <v>7267</v>
      </c>
      <c r="K926" t="s">
        <v>5492</v>
      </c>
      <c r="W926" t="s">
        <v>7268</v>
      </c>
      <c r="AB926" t="s">
        <v>7269</v>
      </c>
      <c r="AN926" t="s">
        <v>5494</v>
      </c>
      <c r="AO926" t="s">
        <v>5495</v>
      </c>
      <c r="AS926" t="s">
        <v>815</v>
      </c>
      <c r="AT926">
        <v>2010</v>
      </c>
      <c r="AU926">
        <v>135</v>
      </c>
      <c r="AV926">
        <v>2</v>
      </c>
      <c r="BA926">
        <v>102</v>
      </c>
      <c r="BB926">
        <v>107</v>
      </c>
      <c r="BD926" t="s">
        <v>7270</v>
      </c>
      <c r="BK926" t="s">
        <v>7271</v>
      </c>
      <c r="BW926" t="s">
        <v>13428</v>
      </c>
      <c r="BX926" t="s">
        <v>13985</v>
      </c>
      <c r="BY926" t="s">
        <v>13985</v>
      </c>
      <c r="BZ926" t="s">
        <v>13985</v>
      </c>
      <c r="CA926" t="s">
        <v>13985</v>
      </c>
      <c r="CB926" t="s">
        <v>13985</v>
      </c>
      <c r="CC926" t="s">
        <v>13985</v>
      </c>
      <c r="CD926" t="s">
        <v>13985</v>
      </c>
    </row>
    <row r="927" spans="1:82" hidden="1">
      <c r="A927" t="s">
        <v>13850</v>
      </c>
      <c r="B927" t="s">
        <v>67</v>
      </c>
      <c r="C927" t="s">
        <v>4019</v>
      </c>
      <c r="G927" t="s">
        <v>5978</v>
      </c>
      <c r="J927" t="s">
        <v>8723</v>
      </c>
      <c r="K927" t="s">
        <v>2286</v>
      </c>
      <c r="W927" t="s">
        <v>8724</v>
      </c>
      <c r="AN927" t="s">
        <v>2290</v>
      </c>
      <c r="AS927" t="s">
        <v>521</v>
      </c>
      <c r="AT927">
        <v>2007</v>
      </c>
      <c r="AU927">
        <v>130</v>
      </c>
      <c r="AV927">
        <v>2</v>
      </c>
      <c r="BA927">
        <v>280</v>
      </c>
      <c r="BB927">
        <v>289</v>
      </c>
      <c r="BD927" t="s">
        <v>8725</v>
      </c>
      <c r="BK927" t="s">
        <v>8726</v>
      </c>
      <c r="BW927" t="s">
        <v>13428</v>
      </c>
      <c r="BX927" t="s">
        <v>13985</v>
      </c>
      <c r="BY927" t="s">
        <v>13985</v>
      </c>
      <c r="BZ927" t="s">
        <v>13985</v>
      </c>
      <c r="CA927" t="s">
        <v>13985</v>
      </c>
      <c r="CB927" t="s">
        <v>13985</v>
      </c>
      <c r="CC927" t="s">
        <v>13985</v>
      </c>
      <c r="CD927" t="s">
        <v>13985</v>
      </c>
    </row>
    <row r="928" spans="1:82" hidden="1">
      <c r="A928" t="s">
        <v>13850</v>
      </c>
      <c r="B928" t="s">
        <v>67</v>
      </c>
      <c r="C928" t="s">
        <v>12563</v>
      </c>
      <c r="G928" t="s">
        <v>12563</v>
      </c>
      <c r="J928" t="s">
        <v>12564</v>
      </c>
      <c r="K928" t="s">
        <v>11367</v>
      </c>
      <c r="P928" t="s">
        <v>12565</v>
      </c>
      <c r="Q928" t="s">
        <v>12566</v>
      </c>
      <c r="R928" t="s">
        <v>12567</v>
      </c>
      <c r="S928" t="s">
        <v>12568</v>
      </c>
      <c r="W928" t="s">
        <v>12569</v>
      </c>
      <c r="AA928" t="s">
        <v>12570</v>
      </c>
      <c r="AB928" t="s">
        <v>12571</v>
      </c>
      <c r="AN928" t="s">
        <v>11369</v>
      </c>
      <c r="AT928">
        <v>1994</v>
      </c>
      <c r="AU928">
        <v>15</v>
      </c>
      <c r="AV928">
        <v>1</v>
      </c>
      <c r="BA928">
        <v>79</v>
      </c>
      <c r="BB928">
        <v>91</v>
      </c>
      <c r="BK928" t="s">
        <v>12572</v>
      </c>
      <c r="BW928" t="s">
        <v>13424</v>
      </c>
      <c r="BX928" t="s">
        <v>13426</v>
      </c>
      <c r="BY928" t="s">
        <v>13985</v>
      </c>
      <c r="BZ928" t="s">
        <v>13427</v>
      </c>
      <c r="CA928">
        <v>0</v>
      </c>
      <c r="CB928" t="s">
        <v>13985</v>
      </c>
      <c r="CC928" t="s">
        <v>13985</v>
      </c>
      <c r="CD928" t="s">
        <v>13985</v>
      </c>
    </row>
    <row r="929" spans="1:82" hidden="1">
      <c r="A929" t="s">
        <v>13850</v>
      </c>
      <c r="B929" t="s">
        <v>67</v>
      </c>
      <c r="C929" t="s">
        <v>9649</v>
      </c>
      <c r="G929" t="s">
        <v>9649</v>
      </c>
      <c r="J929" t="s">
        <v>9650</v>
      </c>
      <c r="K929" t="s">
        <v>9283</v>
      </c>
      <c r="W929" t="s">
        <v>9651</v>
      </c>
      <c r="AN929" t="s">
        <v>9285</v>
      </c>
      <c r="AT929">
        <v>2005</v>
      </c>
      <c r="AU929">
        <v>66</v>
      </c>
      <c r="AV929">
        <v>1</v>
      </c>
      <c r="BA929">
        <v>35</v>
      </c>
      <c r="BB929">
        <v>49</v>
      </c>
      <c r="BD929" t="s">
        <v>9652</v>
      </c>
      <c r="BK929" t="s">
        <v>9653</v>
      </c>
      <c r="BL929">
        <v>15821347</v>
      </c>
      <c r="BW929" t="s">
        <v>13424</v>
      </c>
      <c r="BX929" t="s">
        <v>13425</v>
      </c>
      <c r="BY929" t="s">
        <v>13985</v>
      </c>
      <c r="BZ929" t="s">
        <v>13985</v>
      </c>
      <c r="CA929" t="s">
        <v>13985</v>
      </c>
      <c r="CB929" t="s">
        <v>13985</v>
      </c>
      <c r="CC929" t="s">
        <v>13985</v>
      </c>
      <c r="CD929" t="s">
        <v>13985</v>
      </c>
    </row>
    <row r="930" spans="1:82" hidden="1">
      <c r="A930" t="s">
        <v>13850</v>
      </c>
      <c r="B930" t="s">
        <v>67</v>
      </c>
      <c r="C930" t="s">
        <v>11176</v>
      </c>
      <c r="G930" t="s">
        <v>11176</v>
      </c>
      <c r="J930" t="s">
        <v>11177</v>
      </c>
      <c r="K930" t="s">
        <v>348</v>
      </c>
      <c r="W930" t="s">
        <v>11178</v>
      </c>
      <c r="AN930" t="s">
        <v>350</v>
      </c>
      <c r="AS930" t="s">
        <v>730</v>
      </c>
      <c r="AT930">
        <v>1999</v>
      </c>
      <c r="AU930">
        <v>28</v>
      </c>
      <c r="AV930">
        <v>2</v>
      </c>
      <c r="BA930">
        <v>224</v>
      </c>
      <c r="BB930">
        <v>232</v>
      </c>
      <c r="BD930" t="s">
        <v>11179</v>
      </c>
      <c r="BK930" t="s">
        <v>11180</v>
      </c>
      <c r="BW930" t="s">
        <v>13424</v>
      </c>
      <c r="BX930" t="s">
        <v>13426</v>
      </c>
      <c r="BY930" t="s">
        <v>13985</v>
      </c>
      <c r="BZ930" t="s">
        <v>13429</v>
      </c>
      <c r="CA930" t="s">
        <v>13985</v>
      </c>
      <c r="CB930" t="s">
        <v>13985</v>
      </c>
      <c r="CC930" t="s">
        <v>13985</v>
      </c>
      <c r="CD930" t="s">
        <v>13985</v>
      </c>
    </row>
    <row r="931" spans="1:82" hidden="1">
      <c r="A931" t="s">
        <v>13850</v>
      </c>
      <c r="B931" t="s">
        <v>67</v>
      </c>
      <c r="C931" t="s">
        <v>11748</v>
      </c>
      <c r="G931" t="s">
        <v>11748</v>
      </c>
      <c r="J931" t="s">
        <v>11749</v>
      </c>
      <c r="K931" t="s">
        <v>5797</v>
      </c>
      <c r="W931" t="s">
        <v>11750</v>
      </c>
      <c r="AA931" t="s">
        <v>11751</v>
      </c>
      <c r="AB931" t="s">
        <v>11752</v>
      </c>
      <c r="AN931" t="s">
        <v>5800</v>
      </c>
      <c r="AO931" t="s">
        <v>5801</v>
      </c>
      <c r="AS931" t="s">
        <v>815</v>
      </c>
      <c r="AT931">
        <v>1997</v>
      </c>
      <c r="AU931">
        <v>127</v>
      </c>
      <c r="AV931">
        <v>4</v>
      </c>
      <c r="BA931">
        <v>673</v>
      </c>
      <c r="BB931">
        <v>685</v>
      </c>
      <c r="BD931" t="s">
        <v>11753</v>
      </c>
      <c r="BK931" t="s">
        <v>11754</v>
      </c>
      <c r="BW931" t="s">
        <v>13428</v>
      </c>
      <c r="BX931" t="s">
        <v>13985</v>
      </c>
      <c r="BY931" t="s">
        <v>13985</v>
      </c>
      <c r="BZ931" t="s">
        <v>13985</v>
      </c>
      <c r="CA931" t="s">
        <v>13985</v>
      </c>
      <c r="CB931" t="s">
        <v>13985</v>
      </c>
      <c r="CC931" t="s">
        <v>13985</v>
      </c>
      <c r="CD931" t="s">
        <v>13985</v>
      </c>
    </row>
    <row r="932" spans="1:82" hidden="1">
      <c r="A932" t="s">
        <v>13850</v>
      </c>
      <c r="B932" t="s">
        <v>67</v>
      </c>
      <c r="C932" t="s">
        <v>1661</v>
      </c>
      <c r="G932" t="s">
        <v>1662</v>
      </c>
      <c r="J932" t="s">
        <v>1663</v>
      </c>
      <c r="K932" t="s">
        <v>258</v>
      </c>
      <c r="W932" t="s">
        <v>1664</v>
      </c>
      <c r="AA932" t="s">
        <v>1665</v>
      </c>
      <c r="AB932" t="s">
        <v>1666</v>
      </c>
      <c r="AN932" t="s">
        <v>261</v>
      </c>
      <c r="AO932" t="s">
        <v>262</v>
      </c>
      <c r="AS932" t="s">
        <v>884</v>
      </c>
      <c r="AT932">
        <v>2018</v>
      </c>
      <c r="AU932">
        <v>33</v>
      </c>
      <c r="AV932">
        <v>1</v>
      </c>
      <c r="BA932">
        <v>15</v>
      </c>
      <c r="BB932">
        <v>23</v>
      </c>
      <c r="BD932" t="s">
        <v>1667</v>
      </c>
      <c r="BK932" t="s">
        <v>1668</v>
      </c>
      <c r="BL932">
        <v>29183263</v>
      </c>
      <c r="BW932" t="s">
        <v>13424</v>
      </c>
      <c r="BX932" t="s">
        <v>13426</v>
      </c>
      <c r="BY932" t="s">
        <v>13985</v>
      </c>
      <c r="BZ932" t="s">
        <v>13427</v>
      </c>
      <c r="CA932" t="s">
        <v>13985</v>
      </c>
      <c r="CB932">
        <v>0</v>
      </c>
      <c r="CC932" t="s">
        <v>13985</v>
      </c>
      <c r="CD932" t="s">
        <v>13985</v>
      </c>
    </row>
    <row r="933" spans="1:82" hidden="1">
      <c r="A933" t="s">
        <v>13784</v>
      </c>
      <c r="B933" t="s">
        <v>67</v>
      </c>
      <c r="C933" t="s">
        <v>13901</v>
      </c>
      <c r="J933" t="s">
        <v>13902</v>
      </c>
      <c r="K933" t="s">
        <v>13903</v>
      </c>
      <c r="AG933">
        <v>1</v>
      </c>
      <c r="AH933">
        <v>1</v>
      </c>
      <c r="AN933" t="s">
        <v>13904</v>
      </c>
      <c r="AT933">
        <v>2012</v>
      </c>
      <c r="AV933">
        <v>3</v>
      </c>
      <c r="BA933">
        <v>3</v>
      </c>
      <c r="BB933">
        <v>6</v>
      </c>
      <c r="BK933" t="s">
        <v>13905</v>
      </c>
      <c r="BT933" t="s">
        <v>13906</v>
      </c>
      <c r="BU933" t="s">
        <v>13907</v>
      </c>
      <c r="BV933" t="s">
        <v>13908</v>
      </c>
      <c r="BW933" t="s">
        <v>13428</v>
      </c>
    </row>
    <row r="934" spans="1:82" hidden="1">
      <c r="A934" t="s">
        <v>13850</v>
      </c>
      <c r="B934" t="s">
        <v>67</v>
      </c>
      <c r="C934" t="s">
        <v>12556</v>
      </c>
      <c r="G934" t="s">
        <v>12556</v>
      </c>
      <c r="J934" t="s">
        <v>12557</v>
      </c>
      <c r="K934" t="s">
        <v>12558</v>
      </c>
      <c r="W934" t="s">
        <v>12559</v>
      </c>
      <c r="AN934" t="s">
        <v>12560</v>
      </c>
      <c r="AS934" t="s">
        <v>884</v>
      </c>
      <c r="AT934">
        <v>1994</v>
      </c>
      <c r="AU934">
        <v>36</v>
      </c>
      <c r="AV934">
        <v>2</v>
      </c>
      <c r="BA934">
        <v>269</v>
      </c>
      <c r="BB934">
        <v>273</v>
      </c>
      <c r="BD934" t="s">
        <v>12561</v>
      </c>
      <c r="BK934" t="s">
        <v>12562</v>
      </c>
      <c r="BW934" t="s">
        <v>13428</v>
      </c>
      <c r="BX934" t="s">
        <v>13985</v>
      </c>
      <c r="BY934" t="s">
        <v>13985</v>
      </c>
      <c r="BZ934" t="s">
        <v>13985</v>
      </c>
      <c r="CA934" t="s">
        <v>13985</v>
      </c>
      <c r="CB934" t="s">
        <v>13985</v>
      </c>
      <c r="CC934" t="s">
        <v>13985</v>
      </c>
      <c r="CD934" t="s">
        <v>13985</v>
      </c>
    </row>
    <row r="935" spans="1:82" hidden="1">
      <c r="A935" t="s">
        <v>13850</v>
      </c>
      <c r="B935" t="s">
        <v>67</v>
      </c>
      <c r="C935" t="s">
        <v>12423</v>
      </c>
      <c r="G935" t="s">
        <v>12423</v>
      </c>
      <c r="J935" t="s">
        <v>12424</v>
      </c>
      <c r="K935" t="s">
        <v>2238</v>
      </c>
      <c r="W935" t="s">
        <v>12425</v>
      </c>
      <c r="AA935" t="s">
        <v>12426</v>
      </c>
      <c r="AB935" t="s">
        <v>12427</v>
      </c>
      <c r="AN935" t="s">
        <v>2242</v>
      </c>
      <c r="AS935" t="s">
        <v>154</v>
      </c>
      <c r="AT935">
        <v>1994</v>
      </c>
      <c r="AU935">
        <v>144</v>
      </c>
      <c r="AV935">
        <v>6</v>
      </c>
      <c r="BA935">
        <v>705</v>
      </c>
      <c r="BB935">
        <v>709</v>
      </c>
      <c r="BD935" t="s">
        <v>12428</v>
      </c>
      <c r="BK935" t="s">
        <v>12429</v>
      </c>
      <c r="BW935" t="s">
        <v>13428</v>
      </c>
      <c r="BX935" t="s">
        <v>13985</v>
      </c>
      <c r="BY935" t="s">
        <v>13985</v>
      </c>
      <c r="BZ935" t="s">
        <v>13985</v>
      </c>
      <c r="CA935" t="s">
        <v>13985</v>
      </c>
      <c r="CB935" t="s">
        <v>13985</v>
      </c>
      <c r="CC935" t="s">
        <v>13985</v>
      </c>
      <c r="CD935" t="s">
        <v>13985</v>
      </c>
    </row>
    <row r="936" spans="1:82" hidden="1">
      <c r="A936" t="s">
        <v>13850</v>
      </c>
      <c r="B936" t="s">
        <v>67</v>
      </c>
      <c r="C936" t="s">
        <v>11926</v>
      </c>
      <c r="G936" t="s">
        <v>11926</v>
      </c>
      <c r="J936" t="s">
        <v>11927</v>
      </c>
      <c r="K936" t="s">
        <v>358</v>
      </c>
      <c r="W936" t="s">
        <v>11928</v>
      </c>
      <c r="AN936" t="s">
        <v>360</v>
      </c>
      <c r="AS936" t="s">
        <v>472</v>
      </c>
      <c r="AT936">
        <v>1996</v>
      </c>
      <c r="AU936">
        <v>42</v>
      </c>
      <c r="AV936">
        <v>7</v>
      </c>
      <c r="BA936">
        <v>681</v>
      </c>
      <c r="BB936">
        <v>691</v>
      </c>
      <c r="BD936" t="s">
        <v>11929</v>
      </c>
      <c r="BK936" t="s">
        <v>11930</v>
      </c>
      <c r="BW936" t="s">
        <v>13424</v>
      </c>
      <c r="BX936" t="s">
        <v>13426</v>
      </c>
      <c r="BY936" t="s">
        <v>13985</v>
      </c>
      <c r="BZ936" t="s">
        <v>13427</v>
      </c>
      <c r="CA936" t="s">
        <v>13985</v>
      </c>
      <c r="CB936">
        <v>0</v>
      </c>
      <c r="CC936" t="s">
        <v>13985</v>
      </c>
      <c r="CD936" t="s">
        <v>13985</v>
      </c>
    </row>
    <row r="937" spans="1:82" hidden="1">
      <c r="A937" t="s">
        <v>13850</v>
      </c>
      <c r="B937" t="s">
        <v>67</v>
      </c>
      <c r="C937" t="s">
        <v>3779</v>
      </c>
      <c r="G937" t="s">
        <v>3780</v>
      </c>
      <c r="J937" t="s">
        <v>3781</v>
      </c>
      <c r="K937" t="s">
        <v>496</v>
      </c>
      <c r="W937" t="s">
        <v>3782</v>
      </c>
      <c r="AA937" t="s">
        <v>3009</v>
      </c>
      <c r="AB937" t="s">
        <v>3783</v>
      </c>
      <c r="AN937" t="s">
        <v>499</v>
      </c>
      <c r="AS937" s="1">
        <v>40787</v>
      </c>
      <c r="AT937">
        <v>2015</v>
      </c>
      <c r="AU937">
        <v>12</v>
      </c>
      <c r="BC937">
        <v>20</v>
      </c>
      <c r="BD937" t="s">
        <v>3784</v>
      </c>
      <c r="BK937" t="s">
        <v>3785</v>
      </c>
      <c r="BL937">
        <v>26366187</v>
      </c>
      <c r="BW937" t="s">
        <v>13424</v>
      </c>
      <c r="BX937" t="s">
        <v>13426</v>
      </c>
      <c r="BY937" t="s">
        <v>13985</v>
      </c>
      <c r="BZ937" t="s">
        <v>13429</v>
      </c>
      <c r="CA937" t="s">
        <v>13985</v>
      </c>
      <c r="CB937" t="s">
        <v>13985</v>
      </c>
      <c r="CC937" t="s">
        <v>13985</v>
      </c>
      <c r="CD937" t="s">
        <v>13985</v>
      </c>
    </row>
    <row r="938" spans="1:82" hidden="1">
      <c r="A938" t="s">
        <v>13850</v>
      </c>
      <c r="B938" t="s">
        <v>67</v>
      </c>
      <c r="C938" t="s">
        <v>12113</v>
      </c>
      <c r="G938" t="s">
        <v>12113</v>
      </c>
      <c r="J938" t="s">
        <v>12114</v>
      </c>
      <c r="K938" t="s">
        <v>258</v>
      </c>
      <c r="W938" t="s">
        <v>12115</v>
      </c>
      <c r="AN938" t="s">
        <v>261</v>
      </c>
      <c r="AS938" t="s">
        <v>84</v>
      </c>
      <c r="AT938">
        <v>1995</v>
      </c>
      <c r="AU938">
        <v>10</v>
      </c>
      <c r="AV938">
        <v>4</v>
      </c>
      <c r="BA938">
        <v>308</v>
      </c>
      <c r="BB938">
        <v>318</v>
      </c>
      <c r="BD938" t="s">
        <v>12116</v>
      </c>
      <c r="BK938" t="s">
        <v>12117</v>
      </c>
      <c r="BL938">
        <v>8639939</v>
      </c>
      <c r="BW938" t="s">
        <v>13424</v>
      </c>
      <c r="BX938" t="s">
        <v>13425</v>
      </c>
      <c r="BY938" t="s">
        <v>13985</v>
      </c>
      <c r="BZ938" t="s">
        <v>13985</v>
      </c>
      <c r="CA938" t="s">
        <v>13985</v>
      </c>
      <c r="CB938" t="s">
        <v>13985</v>
      </c>
      <c r="CC938" t="s">
        <v>13985</v>
      </c>
      <c r="CD938" t="s">
        <v>13985</v>
      </c>
    </row>
    <row r="939" spans="1:82" hidden="1">
      <c r="A939" t="s">
        <v>13850</v>
      </c>
      <c r="B939" t="s">
        <v>67</v>
      </c>
      <c r="C939" t="s">
        <v>9216</v>
      </c>
      <c r="G939" t="s">
        <v>9216</v>
      </c>
      <c r="J939" t="s">
        <v>9217</v>
      </c>
      <c r="K939" t="s">
        <v>569</v>
      </c>
      <c r="W939" t="s">
        <v>9218</v>
      </c>
      <c r="AN939" t="s">
        <v>572</v>
      </c>
      <c r="AO939" t="s">
        <v>573</v>
      </c>
      <c r="AS939" t="s">
        <v>884</v>
      </c>
      <c r="AT939">
        <v>2006</v>
      </c>
      <c r="AU939">
        <v>167</v>
      </c>
      <c r="AV939">
        <v>2</v>
      </c>
      <c r="BA939">
        <v>153</v>
      </c>
      <c r="BB939">
        <v>164</v>
      </c>
      <c r="BD939" t="s">
        <v>9219</v>
      </c>
      <c r="BK939" t="s">
        <v>9220</v>
      </c>
      <c r="BL939">
        <v>16670977</v>
      </c>
      <c r="BW939" t="s">
        <v>13428</v>
      </c>
      <c r="BX939" t="s">
        <v>13985</v>
      </c>
      <c r="BY939" t="s">
        <v>13985</v>
      </c>
      <c r="BZ939" t="s">
        <v>13985</v>
      </c>
      <c r="CA939" t="s">
        <v>13985</v>
      </c>
      <c r="CB939" t="s">
        <v>13985</v>
      </c>
      <c r="CC939" t="s">
        <v>13985</v>
      </c>
      <c r="CD939" t="s">
        <v>13985</v>
      </c>
    </row>
    <row r="940" spans="1:82" hidden="1">
      <c r="A940" t="s">
        <v>13850</v>
      </c>
      <c r="B940" t="s">
        <v>67</v>
      </c>
      <c r="C940" t="s">
        <v>9556</v>
      </c>
      <c r="G940" t="s">
        <v>9556</v>
      </c>
      <c r="J940" t="s">
        <v>9557</v>
      </c>
      <c r="K940" t="s">
        <v>358</v>
      </c>
      <c r="W940" t="s">
        <v>9558</v>
      </c>
      <c r="AA940" t="s">
        <v>9559</v>
      </c>
      <c r="AB940" t="s">
        <v>9560</v>
      </c>
      <c r="AN940" t="s">
        <v>360</v>
      </c>
      <c r="AO940" t="s">
        <v>361</v>
      </c>
      <c r="AS940" t="s">
        <v>521</v>
      </c>
      <c r="AT940">
        <v>2005</v>
      </c>
      <c r="AU940">
        <v>51</v>
      </c>
      <c r="AV940">
        <v>6</v>
      </c>
      <c r="BA940">
        <v>655</v>
      </c>
      <c r="BB940">
        <v>659</v>
      </c>
      <c r="BD940" t="s">
        <v>9561</v>
      </c>
      <c r="BK940" t="s">
        <v>9562</v>
      </c>
      <c r="BL940">
        <v>15993130</v>
      </c>
      <c r="BW940" t="s">
        <v>13424</v>
      </c>
      <c r="BX940" t="s">
        <v>13426</v>
      </c>
      <c r="BY940" t="s">
        <v>13985</v>
      </c>
      <c r="BZ940" t="s">
        <v>13427</v>
      </c>
      <c r="CA940">
        <v>1</v>
      </c>
      <c r="CB940" t="s">
        <v>13985</v>
      </c>
      <c r="CC940" t="s">
        <v>13985</v>
      </c>
      <c r="CD940" t="s">
        <v>13985</v>
      </c>
    </row>
    <row r="941" spans="1:82" hidden="1">
      <c r="A941" t="s">
        <v>13850</v>
      </c>
      <c r="B941" t="s">
        <v>67</v>
      </c>
      <c r="C941" t="s">
        <v>4453</v>
      </c>
      <c r="G941" t="s">
        <v>4454</v>
      </c>
      <c r="J941" t="s">
        <v>4455</v>
      </c>
      <c r="K941" t="s">
        <v>921</v>
      </c>
      <c r="W941" t="s">
        <v>4456</v>
      </c>
      <c r="AB941" t="s">
        <v>4457</v>
      </c>
      <c r="AN941" t="s">
        <v>923</v>
      </c>
      <c r="AO941" t="s">
        <v>924</v>
      </c>
      <c r="AS941" t="s">
        <v>84</v>
      </c>
      <c r="AT941">
        <v>2014</v>
      </c>
      <c r="AU941">
        <v>46</v>
      </c>
      <c r="AV941">
        <v>8</v>
      </c>
      <c r="BA941">
        <v>1533</v>
      </c>
      <c r="BB941">
        <v>1537</v>
      </c>
      <c r="BD941" t="s">
        <v>4458</v>
      </c>
      <c r="BK941" t="s">
        <v>4459</v>
      </c>
      <c r="BL941">
        <v>25252775</v>
      </c>
      <c r="BW941" t="s">
        <v>13424</v>
      </c>
      <c r="BX941" t="s">
        <v>13425</v>
      </c>
      <c r="BY941" t="s">
        <v>13985</v>
      </c>
      <c r="BZ941" t="s">
        <v>13985</v>
      </c>
      <c r="CA941" t="s">
        <v>13985</v>
      </c>
      <c r="CB941" t="s">
        <v>13985</v>
      </c>
      <c r="CC941" t="s">
        <v>13985</v>
      </c>
      <c r="CD941" t="s">
        <v>13985</v>
      </c>
    </row>
    <row r="942" spans="1:82" hidden="1">
      <c r="A942" t="s">
        <v>13850</v>
      </c>
      <c r="B942" t="s">
        <v>67</v>
      </c>
      <c r="C942" t="s">
        <v>4206</v>
      </c>
      <c r="G942" t="s">
        <v>4207</v>
      </c>
      <c r="J942" t="s">
        <v>4208</v>
      </c>
      <c r="K942" t="s">
        <v>1829</v>
      </c>
      <c r="W942" t="s">
        <v>4209</v>
      </c>
      <c r="AB942" t="s">
        <v>4210</v>
      </c>
      <c r="AN942" t="s">
        <v>1831</v>
      </c>
      <c r="AO942" t="s">
        <v>1832</v>
      </c>
      <c r="AS942" t="s">
        <v>4211</v>
      </c>
      <c r="AT942">
        <v>2015</v>
      </c>
      <c r="AU942">
        <v>46</v>
      </c>
      <c r="AV942">
        <v>2</v>
      </c>
      <c r="BA942">
        <v>237</v>
      </c>
      <c r="BB942">
        <v>248</v>
      </c>
      <c r="BD942" t="s">
        <v>4212</v>
      </c>
      <c r="BK942" t="s">
        <v>4213</v>
      </c>
      <c r="BW942" t="s">
        <v>13424</v>
      </c>
      <c r="BX942" t="s">
        <v>13425</v>
      </c>
      <c r="BY942" t="s">
        <v>13985</v>
      </c>
      <c r="BZ942" t="s">
        <v>13985</v>
      </c>
      <c r="CA942" t="s">
        <v>13985</v>
      </c>
      <c r="CB942" t="s">
        <v>13985</v>
      </c>
      <c r="CC942" t="s">
        <v>13985</v>
      </c>
      <c r="CD942" t="s">
        <v>13985</v>
      </c>
    </row>
    <row r="943" spans="1:82" hidden="1">
      <c r="A943" t="s">
        <v>13850</v>
      </c>
      <c r="B943" t="s">
        <v>67</v>
      </c>
      <c r="C943" t="s">
        <v>3967</v>
      </c>
      <c r="G943" t="s">
        <v>3968</v>
      </c>
      <c r="J943" t="s">
        <v>3969</v>
      </c>
      <c r="K943" t="s">
        <v>3970</v>
      </c>
      <c r="W943" t="s">
        <v>3971</v>
      </c>
      <c r="AA943" t="s">
        <v>3972</v>
      </c>
      <c r="AB943" t="s">
        <v>3973</v>
      </c>
      <c r="AN943" t="s">
        <v>3974</v>
      </c>
      <c r="AO943" t="s">
        <v>3975</v>
      </c>
      <c r="AS943" t="s">
        <v>521</v>
      </c>
      <c r="AT943">
        <v>2015</v>
      </c>
      <c r="AU943">
        <v>8</v>
      </c>
      <c r="AV943">
        <v>2</v>
      </c>
      <c r="BA943">
        <v>760</v>
      </c>
      <c r="BB943">
        <v>774</v>
      </c>
      <c r="BD943" t="s">
        <v>3976</v>
      </c>
      <c r="BK943" t="s">
        <v>3977</v>
      </c>
      <c r="BW943" t="s">
        <v>13428</v>
      </c>
      <c r="BX943" t="s">
        <v>13985</v>
      </c>
      <c r="BY943" t="s">
        <v>13985</v>
      </c>
      <c r="BZ943" t="s">
        <v>13985</v>
      </c>
      <c r="CA943" t="s">
        <v>13985</v>
      </c>
      <c r="CB943" t="s">
        <v>13985</v>
      </c>
      <c r="CC943" t="s">
        <v>13985</v>
      </c>
      <c r="CD943" t="s">
        <v>13985</v>
      </c>
    </row>
    <row r="944" spans="1:82" hidden="1">
      <c r="A944" t="s">
        <v>13850</v>
      </c>
      <c r="B944" t="s">
        <v>67</v>
      </c>
      <c r="C944" t="s">
        <v>11995</v>
      </c>
      <c r="G944" t="s">
        <v>11995</v>
      </c>
      <c r="J944" t="s">
        <v>11996</v>
      </c>
      <c r="K944" t="s">
        <v>5492</v>
      </c>
      <c r="W944" t="s">
        <v>11997</v>
      </c>
      <c r="AN944" t="s">
        <v>5494</v>
      </c>
      <c r="AS944" t="s">
        <v>815</v>
      </c>
      <c r="AT944">
        <v>1996</v>
      </c>
      <c r="AU944">
        <v>121</v>
      </c>
      <c r="AV944">
        <v>2</v>
      </c>
      <c r="BA944">
        <v>225</v>
      </c>
      <c r="BB944">
        <v>230</v>
      </c>
      <c r="BD944" t="s">
        <v>11998</v>
      </c>
      <c r="BK944" t="s">
        <v>11999</v>
      </c>
      <c r="BW944" t="s">
        <v>13428</v>
      </c>
      <c r="BX944" t="s">
        <v>13985</v>
      </c>
      <c r="BY944" t="s">
        <v>13985</v>
      </c>
      <c r="BZ944" t="s">
        <v>13985</v>
      </c>
      <c r="CA944" t="s">
        <v>13985</v>
      </c>
      <c r="CB944" t="s">
        <v>13985</v>
      </c>
      <c r="CC944" t="s">
        <v>13985</v>
      </c>
      <c r="CD944" t="s">
        <v>13985</v>
      </c>
    </row>
    <row r="945" spans="1:82" hidden="1">
      <c r="A945" t="s">
        <v>13850</v>
      </c>
      <c r="B945" t="s">
        <v>67</v>
      </c>
      <c r="C945" t="s">
        <v>10576</v>
      </c>
      <c r="G945" t="s">
        <v>10576</v>
      </c>
      <c r="J945" t="s">
        <v>10577</v>
      </c>
      <c r="K945" t="s">
        <v>10578</v>
      </c>
      <c r="W945" t="s">
        <v>10579</v>
      </c>
      <c r="AN945" t="s">
        <v>10580</v>
      </c>
      <c r="AS945" t="s">
        <v>297</v>
      </c>
      <c r="AT945">
        <v>2001</v>
      </c>
      <c r="AU945">
        <v>15</v>
      </c>
      <c r="AV945">
        <v>3</v>
      </c>
      <c r="BA945">
        <v>335</v>
      </c>
      <c r="BB945">
        <v>341</v>
      </c>
      <c r="BD945" t="s">
        <v>10581</v>
      </c>
      <c r="BK945" t="s">
        <v>10582</v>
      </c>
      <c r="BL945">
        <v>11583453</v>
      </c>
      <c r="BW945" t="s">
        <v>13424</v>
      </c>
      <c r="BX945" t="s">
        <v>13426</v>
      </c>
      <c r="BY945" t="s">
        <v>13985</v>
      </c>
      <c r="BZ945" t="s">
        <v>13429</v>
      </c>
      <c r="CA945" t="s">
        <v>13985</v>
      </c>
      <c r="CB945" t="s">
        <v>13985</v>
      </c>
      <c r="CC945" t="s">
        <v>13985</v>
      </c>
      <c r="CD945" t="s">
        <v>13985</v>
      </c>
    </row>
    <row r="946" spans="1:82" hidden="1">
      <c r="A946" t="s">
        <v>13850</v>
      </c>
      <c r="B946" t="s">
        <v>67</v>
      </c>
      <c r="C946" t="s">
        <v>1669</v>
      </c>
      <c r="G946" t="s">
        <v>1670</v>
      </c>
      <c r="J946" t="s">
        <v>1671</v>
      </c>
      <c r="K946" t="s">
        <v>150</v>
      </c>
      <c r="W946" t="s">
        <v>1672</v>
      </c>
      <c r="AN946" t="s">
        <v>152</v>
      </c>
      <c r="AO946" t="s">
        <v>153</v>
      </c>
      <c r="AS946" t="s">
        <v>884</v>
      </c>
      <c r="AT946">
        <v>2018</v>
      </c>
      <c r="AU946">
        <v>96</v>
      </c>
      <c r="AV946">
        <v>2</v>
      </c>
      <c r="BA946">
        <v>111</v>
      </c>
      <c r="BB946">
        <v>119</v>
      </c>
      <c r="BD946" t="s">
        <v>1673</v>
      </c>
      <c r="BK946" t="s">
        <v>1674</v>
      </c>
      <c r="BW946" t="s">
        <v>13428</v>
      </c>
      <c r="BX946" t="s">
        <v>13985</v>
      </c>
      <c r="BY946" t="s">
        <v>13985</v>
      </c>
      <c r="BZ946" t="s">
        <v>13985</v>
      </c>
      <c r="CA946" t="s">
        <v>13985</v>
      </c>
      <c r="CB946" t="s">
        <v>13985</v>
      </c>
      <c r="CC946" t="s">
        <v>13985</v>
      </c>
      <c r="CD946" t="s">
        <v>13985</v>
      </c>
    </row>
    <row r="947" spans="1:82" hidden="1">
      <c r="A947" t="s">
        <v>13850</v>
      </c>
      <c r="B947" t="s">
        <v>67</v>
      </c>
      <c r="C947" t="s">
        <v>6572</v>
      </c>
      <c r="G947" t="s">
        <v>6573</v>
      </c>
      <c r="J947" t="s">
        <v>6574</v>
      </c>
      <c r="K947" t="s">
        <v>487</v>
      </c>
      <c r="W947" t="s">
        <v>6575</v>
      </c>
      <c r="AA947" t="s">
        <v>6576</v>
      </c>
      <c r="AB947" t="s">
        <v>6577</v>
      </c>
      <c r="AN947" t="s">
        <v>489</v>
      </c>
      <c r="AS947" t="s">
        <v>472</v>
      </c>
      <c r="AT947">
        <v>2011</v>
      </c>
      <c r="AU947">
        <v>108</v>
      </c>
      <c r="AV947">
        <v>1</v>
      </c>
      <c r="BA947">
        <v>215</v>
      </c>
      <c r="BB947">
        <v>220</v>
      </c>
      <c r="BD947" t="s">
        <v>6578</v>
      </c>
      <c r="BK947" t="s">
        <v>6579</v>
      </c>
      <c r="BL947">
        <v>21586530</v>
      </c>
      <c r="BW947" t="s">
        <v>13428</v>
      </c>
      <c r="BX947" t="s">
        <v>13985</v>
      </c>
      <c r="BY947" t="s">
        <v>13985</v>
      </c>
      <c r="BZ947" t="s">
        <v>13985</v>
      </c>
      <c r="CA947" t="s">
        <v>13985</v>
      </c>
      <c r="CB947" t="s">
        <v>13985</v>
      </c>
      <c r="CC947" t="s">
        <v>13985</v>
      </c>
      <c r="CD947" t="s">
        <v>13985</v>
      </c>
    </row>
    <row r="948" spans="1:82" hidden="1">
      <c r="A948" t="s">
        <v>13850</v>
      </c>
      <c r="B948" t="s">
        <v>67</v>
      </c>
      <c r="C948" t="s">
        <v>1963</v>
      </c>
      <c r="G948" t="s">
        <v>1964</v>
      </c>
      <c r="J948" t="s">
        <v>1965</v>
      </c>
      <c r="K948" t="s">
        <v>1966</v>
      </c>
      <c r="W948" t="s">
        <v>1967</v>
      </c>
      <c r="AA948" t="s">
        <v>1968</v>
      </c>
      <c r="AN948" t="s">
        <v>1969</v>
      </c>
      <c r="AO948" t="s">
        <v>1970</v>
      </c>
      <c r="AS948" s="1">
        <v>43770</v>
      </c>
      <c r="AT948">
        <v>2017</v>
      </c>
      <c r="AU948">
        <v>372</v>
      </c>
      <c r="AV948">
        <v>1734</v>
      </c>
      <c r="BC948">
        <v>20160257</v>
      </c>
      <c r="BD948" t="s">
        <v>1971</v>
      </c>
      <c r="BK948" t="s">
        <v>1972</v>
      </c>
      <c r="BL948">
        <v>28993500</v>
      </c>
      <c r="BW948" t="s">
        <v>13424</v>
      </c>
      <c r="BX948" t="s">
        <v>13426</v>
      </c>
      <c r="BY948" t="s">
        <v>13985</v>
      </c>
      <c r="BZ948" t="s">
        <v>13429</v>
      </c>
      <c r="CA948" t="s">
        <v>13985</v>
      </c>
      <c r="CB948" t="s">
        <v>13985</v>
      </c>
      <c r="CC948" t="s">
        <v>13985</v>
      </c>
      <c r="CD948" t="s">
        <v>13985</v>
      </c>
    </row>
    <row r="949" spans="1:82" hidden="1">
      <c r="A949" t="s">
        <v>13850</v>
      </c>
      <c r="B949" t="s">
        <v>67</v>
      </c>
      <c r="C949" t="s">
        <v>8312</v>
      </c>
      <c r="G949" t="s">
        <v>8313</v>
      </c>
      <c r="J949" t="s">
        <v>8314</v>
      </c>
      <c r="K949" t="s">
        <v>841</v>
      </c>
      <c r="W949" t="s">
        <v>8315</v>
      </c>
      <c r="AN949" t="s">
        <v>843</v>
      </c>
      <c r="AS949" t="s">
        <v>730</v>
      </c>
      <c r="AT949">
        <v>2008</v>
      </c>
      <c r="AU949">
        <v>44</v>
      </c>
      <c r="AV949">
        <v>3</v>
      </c>
      <c r="BA949">
        <v>227</v>
      </c>
      <c r="BB949">
        <v>233</v>
      </c>
      <c r="BD949" t="s">
        <v>8316</v>
      </c>
      <c r="BK949" t="s">
        <v>8317</v>
      </c>
      <c r="BL949">
        <v>18339117</v>
      </c>
      <c r="BW949" t="s">
        <v>13424</v>
      </c>
      <c r="BX949" t="s">
        <v>13425</v>
      </c>
      <c r="BY949" t="s">
        <v>13985</v>
      </c>
      <c r="BZ949" t="s">
        <v>13985</v>
      </c>
      <c r="CA949" t="s">
        <v>13985</v>
      </c>
      <c r="CB949" t="s">
        <v>13985</v>
      </c>
      <c r="CC949" t="s">
        <v>13985</v>
      </c>
      <c r="CD949" t="s">
        <v>13985</v>
      </c>
    </row>
    <row r="950" spans="1:82" hidden="1">
      <c r="A950" t="s">
        <v>13850</v>
      </c>
      <c r="B950" t="s">
        <v>67</v>
      </c>
      <c r="C950" t="s">
        <v>9221</v>
      </c>
      <c r="G950" t="s">
        <v>9221</v>
      </c>
      <c r="J950" t="s">
        <v>9222</v>
      </c>
      <c r="K950" t="s">
        <v>667</v>
      </c>
      <c r="W950" t="s">
        <v>9223</v>
      </c>
      <c r="AN950" t="s">
        <v>670</v>
      </c>
      <c r="AS950" t="s">
        <v>884</v>
      </c>
      <c r="AT950">
        <v>2006</v>
      </c>
      <c r="AU950">
        <v>41</v>
      </c>
      <c r="AV950">
        <v>1</v>
      </c>
      <c r="BA950">
        <v>1</v>
      </c>
      <c r="BB950">
        <v>13</v>
      </c>
      <c r="BD950" t="s">
        <v>9224</v>
      </c>
      <c r="BK950" t="s">
        <v>9225</v>
      </c>
      <c r="BW950" t="s">
        <v>13424</v>
      </c>
      <c r="BX950" t="s">
        <v>13426</v>
      </c>
      <c r="BY950" t="s">
        <v>13985</v>
      </c>
      <c r="BZ950" t="s">
        <v>13429</v>
      </c>
      <c r="CA950" t="s">
        <v>13985</v>
      </c>
      <c r="CB950" t="s">
        <v>13985</v>
      </c>
      <c r="CC950" t="s">
        <v>13985</v>
      </c>
      <c r="CD950" t="s">
        <v>13985</v>
      </c>
    </row>
    <row r="951" spans="1:82" hidden="1">
      <c r="A951" t="s">
        <v>13850</v>
      </c>
      <c r="B951" t="s">
        <v>67</v>
      </c>
      <c r="C951" t="s">
        <v>13123</v>
      </c>
      <c r="G951" t="s">
        <v>13123</v>
      </c>
      <c r="J951" t="s">
        <v>13124</v>
      </c>
      <c r="K951" t="s">
        <v>7305</v>
      </c>
      <c r="W951" t="s">
        <v>13125</v>
      </c>
      <c r="AA951" t="s">
        <v>13126</v>
      </c>
      <c r="AN951" t="s">
        <v>7309</v>
      </c>
      <c r="AO951" t="s">
        <v>13127</v>
      </c>
      <c r="AS951" t="s">
        <v>521</v>
      </c>
      <c r="AT951">
        <v>1991</v>
      </c>
      <c r="AU951">
        <v>25</v>
      </c>
      <c r="AV951">
        <v>3</v>
      </c>
      <c r="BA951">
        <v>485</v>
      </c>
      <c r="BB951">
        <v>495</v>
      </c>
      <c r="BD951" t="s">
        <v>13128</v>
      </c>
      <c r="BK951" t="s">
        <v>13129</v>
      </c>
      <c r="BW951" t="s">
        <v>13424</v>
      </c>
      <c r="BX951" t="s">
        <v>13426</v>
      </c>
      <c r="BY951" t="s">
        <v>13985</v>
      </c>
      <c r="BZ951" t="s">
        <v>13429</v>
      </c>
      <c r="CA951" t="s">
        <v>13985</v>
      </c>
      <c r="CB951" t="s">
        <v>13985</v>
      </c>
      <c r="CC951" t="s">
        <v>13985</v>
      </c>
      <c r="CD951" t="s">
        <v>13985</v>
      </c>
    </row>
    <row r="952" spans="1:82" hidden="1">
      <c r="A952" t="s">
        <v>13850</v>
      </c>
      <c r="B952" t="s">
        <v>67</v>
      </c>
      <c r="C952" t="s">
        <v>11874</v>
      </c>
      <c r="G952" t="s">
        <v>11874</v>
      </c>
      <c r="J952" t="s">
        <v>11875</v>
      </c>
      <c r="K952" t="s">
        <v>160</v>
      </c>
      <c r="W952" t="s">
        <v>11876</v>
      </c>
      <c r="AN952" t="s">
        <v>162</v>
      </c>
      <c r="AS952" t="s">
        <v>297</v>
      </c>
      <c r="AT952">
        <v>1996</v>
      </c>
      <c r="AU952">
        <v>21</v>
      </c>
      <c r="AV952">
        <v>3</v>
      </c>
      <c r="BA952">
        <v>231</v>
      </c>
      <c r="BB952">
        <v>241</v>
      </c>
      <c r="BD952" t="s">
        <v>11877</v>
      </c>
      <c r="BK952" t="s">
        <v>11878</v>
      </c>
      <c r="BW952" t="s">
        <v>13424</v>
      </c>
      <c r="BX952" t="s">
        <v>13426</v>
      </c>
      <c r="BY952" t="s">
        <v>13985</v>
      </c>
      <c r="BZ952" t="s">
        <v>13429</v>
      </c>
      <c r="CA952" t="s">
        <v>13985</v>
      </c>
      <c r="CB952" t="s">
        <v>13985</v>
      </c>
      <c r="CC952" t="s">
        <v>13985</v>
      </c>
      <c r="CD952" t="s">
        <v>13985</v>
      </c>
    </row>
    <row r="953" spans="1:82" hidden="1">
      <c r="A953" t="s">
        <v>13850</v>
      </c>
      <c r="B953" t="s">
        <v>67</v>
      </c>
      <c r="C953" t="s">
        <v>4301</v>
      </c>
      <c r="G953" t="s">
        <v>4302</v>
      </c>
      <c r="J953" t="s">
        <v>4303</v>
      </c>
      <c r="K953" t="s">
        <v>667</v>
      </c>
      <c r="W953" t="s">
        <v>4304</v>
      </c>
      <c r="AN953" t="s">
        <v>670</v>
      </c>
      <c r="AO953" t="s">
        <v>671</v>
      </c>
      <c r="AS953" t="s">
        <v>884</v>
      </c>
      <c r="AT953">
        <v>2015</v>
      </c>
      <c r="AU953">
        <v>50</v>
      </c>
      <c r="AV953">
        <v>1</v>
      </c>
      <c r="BA953">
        <v>49</v>
      </c>
      <c r="BB953">
        <v>55</v>
      </c>
      <c r="BD953" t="s">
        <v>4305</v>
      </c>
      <c r="BK953" t="s">
        <v>4306</v>
      </c>
      <c r="BW953" t="s">
        <v>13424</v>
      </c>
      <c r="BX953" t="s">
        <v>13426</v>
      </c>
      <c r="BY953" t="s">
        <v>13985</v>
      </c>
      <c r="BZ953" t="s">
        <v>13429</v>
      </c>
      <c r="CA953" t="s">
        <v>13985</v>
      </c>
      <c r="CB953" t="s">
        <v>13985</v>
      </c>
      <c r="CC953" t="s">
        <v>13985</v>
      </c>
      <c r="CD953" t="s">
        <v>13985</v>
      </c>
    </row>
    <row r="954" spans="1:82" hidden="1">
      <c r="A954" t="s">
        <v>13850</v>
      </c>
      <c r="B954" t="s">
        <v>67</v>
      </c>
      <c r="C954" t="s">
        <v>4565</v>
      </c>
      <c r="G954" t="s">
        <v>4566</v>
      </c>
      <c r="J954" t="s">
        <v>4567</v>
      </c>
      <c r="K954" t="s">
        <v>1192</v>
      </c>
      <c r="W954" t="s">
        <v>4568</v>
      </c>
      <c r="AA954" t="s">
        <v>4569</v>
      </c>
      <c r="AB954" t="s">
        <v>4570</v>
      </c>
      <c r="AN954" t="s">
        <v>1194</v>
      </c>
      <c r="AO954" t="s">
        <v>1195</v>
      </c>
      <c r="AS954" t="s">
        <v>154</v>
      </c>
      <c r="AT954">
        <v>2014</v>
      </c>
      <c r="AU954">
        <v>20</v>
      </c>
      <c r="AV954">
        <v>11</v>
      </c>
      <c r="BA954">
        <v>3365</v>
      </c>
      <c r="BB954">
        <v>3376</v>
      </c>
      <c r="BD954" t="s">
        <v>4571</v>
      </c>
      <c r="BK954" t="s">
        <v>4572</v>
      </c>
      <c r="BL954">
        <v>24615941</v>
      </c>
      <c r="BW954" t="s">
        <v>13424</v>
      </c>
      <c r="BX954" t="s">
        <v>13426</v>
      </c>
      <c r="BY954" t="s">
        <v>13427</v>
      </c>
      <c r="BZ954" t="s">
        <v>13985</v>
      </c>
      <c r="CA954" t="s">
        <v>13985</v>
      </c>
      <c r="CB954" t="s">
        <v>13985</v>
      </c>
      <c r="CC954" t="s">
        <v>13985</v>
      </c>
      <c r="CD954" t="s">
        <v>13985</v>
      </c>
    </row>
    <row r="955" spans="1:82" hidden="1">
      <c r="A955" t="s">
        <v>13850</v>
      </c>
      <c r="B955" t="s">
        <v>67</v>
      </c>
      <c r="C955" t="s">
        <v>5835</v>
      </c>
      <c r="G955" t="s">
        <v>5835</v>
      </c>
      <c r="J955" t="s">
        <v>10893</v>
      </c>
      <c r="K955" t="s">
        <v>358</v>
      </c>
      <c r="W955" t="s">
        <v>10894</v>
      </c>
      <c r="AN955" t="s">
        <v>360</v>
      </c>
      <c r="AS955" t="s">
        <v>730</v>
      </c>
      <c r="AT955">
        <v>2000</v>
      </c>
      <c r="AU955">
        <v>46</v>
      </c>
      <c r="AV955">
        <v>4</v>
      </c>
      <c r="BA955">
        <v>509</v>
      </c>
      <c r="BB955">
        <v>517</v>
      </c>
      <c r="BD955" t="s">
        <v>10895</v>
      </c>
      <c r="BK955" t="s">
        <v>10896</v>
      </c>
      <c r="BL955">
        <v>12770215</v>
      </c>
      <c r="BW955" t="s">
        <v>13424</v>
      </c>
      <c r="BX955" t="s">
        <v>13426</v>
      </c>
      <c r="BY955" t="s">
        <v>13985</v>
      </c>
      <c r="BZ955" t="s">
        <v>13427</v>
      </c>
      <c r="CA955" t="s">
        <v>13985</v>
      </c>
      <c r="CB955">
        <v>2</v>
      </c>
      <c r="CC955" t="s">
        <v>13985</v>
      </c>
      <c r="CD955" t="s">
        <v>13985</v>
      </c>
    </row>
    <row r="956" spans="1:82" hidden="1">
      <c r="A956" t="s">
        <v>13850</v>
      </c>
      <c r="B956" t="s">
        <v>67</v>
      </c>
      <c r="C956" t="s">
        <v>12454</v>
      </c>
      <c r="G956" t="s">
        <v>12454</v>
      </c>
      <c r="J956" t="s">
        <v>12455</v>
      </c>
      <c r="K956" t="s">
        <v>11636</v>
      </c>
      <c r="W956" t="s">
        <v>12456</v>
      </c>
      <c r="AN956" t="s">
        <v>1242</v>
      </c>
      <c r="AS956" t="s">
        <v>352</v>
      </c>
      <c r="AT956">
        <v>1994</v>
      </c>
      <c r="AU956">
        <v>72</v>
      </c>
      <c r="AV956">
        <v>8</v>
      </c>
      <c r="BA956">
        <v>1462</v>
      </c>
      <c r="BB956">
        <v>1468</v>
      </c>
      <c r="BD956" t="s">
        <v>12457</v>
      </c>
      <c r="BK956" t="s">
        <v>12458</v>
      </c>
      <c r="BW956" t="s">
        <v>13424</v>
      </c>
      <c r="BX956" t="s">
        <v>13426</v>
      </c>
      <c r="BY956" t="s">
        <v>13985</v>
      </c>
      <c r="BZ956" t="s">
        <v>13427</v>
      </c>
      <c r="CA956" t="s">
        <v>13985</v>
      </c>
      <c r="CB956">
        <v>2</v>
      </c>
      <c r="CC956" t="s">
        <v>13985</v>
      </c>
      <c r="CD956" t="s">
        <v>13985</v>
      </c>
    </row>
    <row r="957" spans="1:82" hidden="1">
      <c r="A957" t="s">
        <v>13850</v>
      </c>
      <c r="B957" t="s">
        <v>67</v>
      </c>
      <c r="C957" t="s">
        <v>4048</v>
      </c>
      <c r="G957" t="s">
        <v>4049</v>
      </c>
      <c r="J957" t="s">
        <v>4050</v>
      </c>
      <c r="K957" t="s">
        <v>3339</v>
      </c>
      <c r="W957" t="s">
        <v>4051</v>
      </c>
      <c r="AA957" t="s">
        <v>4052</v>
      </c>
      <c r="AB957" t="s">
        <v>4053</v>
      </c>
      <c r="AN957" t="s">
        <v>3343</v>
      </c>
      <c r="AO957" t="s">
        <v>3344</v>
      </c>
      <c r="AS957" t="s">
        <v>629</v>
      </c>
      <c r="AT957">
        <v>2015</v>
      </c>
      <c r="AU957">
        <v>84</v>
      </c>
      <c r="AV957">
        <v>3</v>
      </c>
      <c r="BA957">
        <v>817</v>
      </c>
      <c r="BB957">
        <v>828</v>
      </c>
      <c r="BD957" t="s">
        <v>4054</v>
      </c>
      <c r="BK957" t="s">
        <v>4055</v>
      </c>
      <c r="BL957">
        <v>25581258</v>
      </c>
      <c r="BW957" t="s">
        <v>13424</v>
      </c>
      <c r="BX957" t="s">
        <v>13426</v>
      </c>
      <c r="BY957" t="s">
        <v>13985</v>
      </c>
      <c r="BZ957" t="s">
        <v>13429</v>
      </c>
      <c r="CA957" t="s">
        <v>13985</v>
      </c>
      <c r="CB957" t="s">
        <v>13985</v>
      </c>
      <c r="CC957" t="s">
        <v>13985</v>
      </c>
      <c r="CD957" t="s">
        <v>13985</v>
      </c>
    </row>
    <row r="958" spans="1:82" hidden="1">
      <c r="A958" t="s">
        <v>13850</v>
      </c>
      <c r="B958" t="s">
        <v>67</v>
      </c>
      <c r="C958" t="s">
        <v>2639</v>
      </c>
      <c r="G958" t="s">
        <v>2640</v>
      </c>
      <c r="J958" t="s">
        <v>2641</v>
      </c>
      <c r="K958" t="s">
        <v>216</v>
      </c>
      <c r="W958" t="s">
        <v>2642</v>
      </c>
      <c r="AN958" t="s">
        <v>218</v>
      </c>
      <c r="AS958" s="1">
        <v>37622</v>
      </c>
      <c r="AT958">
        <v>2017</v>
      </c>
      <c r="AU958">
        <v>7</v>
      </c>
      <c r="BC958">
        <v>39976</v>
      </c>
      <c r="BD958" t="s">
        <v>2643</v>
      </c>
      <c r="BK958" t="s">
        <v>2644</v>
      </c>
      <c r="BL958">
        <v>28045131</v>
      </c>
      <c r="BW958" t="s">
        <v>13424</v>
      </c>
      <c r="BX958" t="s">
        <v>13425</v>
      </c>
      <c r="BY958" t="s">
        <v>13985</v>
      </c>
      <c r="BZ958" t="s">
        <v>13985</v>
      </c>
      <c r="CA958" t="s">
        <v>13985</v>
      </c>
      <c r="CB958" t="s">
        <v>13985</v>
      </c>
      <c r="CC958" t="s">
        <v>13985</v>
      </c>
      <c r="CD958" t="s">
        <v>13985</v>
      </c>
    </row>
    <row r="959" spans="1:82" hidden="1">
      <c r="A959" t="s">
        <v>13850</v>
      </c>
      <c r="B959" t="s">
        <v>67</v>
      </c>
      <c r="C959" t="s">
        <v>9418</v>
      </c>
      <c r="G959" t="s">
        <v>9418</v>
      </c>
      <c r="J959" t="s">
        <v>9419</v>
      </c>
      <c r="K959" t="s">
        <v>1239</v>
      </c>
      <c r="W959" t="s">
        <v>9420</v>
      </c>
      <c r="AA959" t="s">
        <v>9421</v>
      </c>
      <c r="AB959" t="s">
        <v>9422</v>
      </c>
      <c r="AN959" t="s">
        <v>1242</v>
      </c>
      <c r="AO959" t="s">
        <v>1243</v>
      </c>
      <c r="AS959" t="s">
        <v>242</v>
      </c>
      <c r="AT959">
        <v>2005</v>
      </c>
      <c r="AU959">
        <v>83</v>
      </c>
      <c r="AV959">
        <v>10</v>
      </c>
      <c r="BA959">
        <v>1271</v>
      </c>
      <c r="BB959">
        <v>1278</v>
      </c>
      <c r="BD959" t="s">
        <v>9423</v>
      </c>
      <c r="BK959" t="s">
        <v>9424</v>
      </c>
      <c r="BW959" t="s">
        <v>13424</v>
      </c>
      <c r="BX959" t="s">
        <v>13425</v>
      </c>
      <c r="BY959" t="s">
        <v>13985</v>
      </c>
      <c r="BZ959" t="s">
        <v>13985</v>
      </c>
      <c r="CA959" t="s">
        <v>13985</v>
      </c>
      <c r="CB959" t="s">
        <v>13985</v>
      </c>
      <c r="CC959" t="s">
        <v>13985</v>
      </c>
      <c r="CD959" t="s">
        <v>13985</v>
      </c>
    </row>
    <row r="960" spans="1:82" hidden="1">
      <c r="A960" t="s">
        <v>13850</v>
      </c>
      <c r="B960" t="s">
        <v>67</v>
      </c>
      <c r="C960" t="s">
        <v>5804</v>
      </c>
      <c r="G960" t="s">
        <v>5805</v>
      </c>
      <c r="J960" t="s">
        <v>5806</v>
      </c>
      <c r="K960" t="s">
        <v>269</v>
      </c>
      <c r="W960" t="s">
        <v>5807</v>
      </c>
      <c r="AB960" t="s">
        <v>5808</v>
      </c>
      <c r="AN960" t="s">
        <v>273</v>
      </c>
      <c r="AO960" t="s">
        <v>274</v>
      </c>
      <c r="AS960" t="s">
        <v>242</v>
      </c>
      <c r="AT960">
        <v>2012</v>
      </c>
      <c r="AU960">
        <v>198</v>
      </c>
      <c r="AV960">
        <v>5</v>
      </c>
      <c r="BA960">
        <v>340</v>
      </c>
      <c r="BB960">
        <v>348</v>
      </c>
      <c r="BD960" t="s">
        <v>5809</v>
      </c>
      <c r="BK960" t="s">
        <v>5810</v>
      </c>
      <c r="BW960" t="s">
        <v>13428</v>
      </c>
      <c r="BX960" t="s">
        <v>13985</v>
      </c>
      <c r="BY960" t="s">
        <v>13985</v>
      </c>
      <c r="BZ960" t="s">
        <v>13985</v>
      </c>
      <c r="CA960" t="s">
        <v>13985</v>
      </c>
      <c r="CB960" t="s">
        <v>13985</v>
      </c>
      <c r="CC960" t="s">
        <v>13985</v>
      </c>
      <c r="CD960" t="s">
        <v>13985</v>
      </c>
    </row>
    <row r="961" spans="1:82" hidden="1">
      <c r="A961" t="s">
        <v>13850</v>
      </c>
      <c r="B961" t="s">
        <v>67</v>
      </c>
      <c r="C961" t="s">
        <v>11261</v>
      </c>
      <c r="G961" t="s">
        <v>11261</v>
      </c>
      <c r="J961" t="s">
        <v>11262</v>
      </c>
      <c r="K961" t="s">
        <v>1829</v>
      </c>
      <c r="P961" t="s">
        <v>11263</v>
      </c>
      <c r="Q961" t="s">
        <v>11264</v>
      </c>
      <c r="R961" t="s">
        <v>11265</v>
      </c>
      <c r="W961" t="s">
        <v>11266</v>
      </c>
      <c r="AA961" t="s">
        <v>11267</v>
      </c>
      <c r="AN961" t="s">
        <v>1831</v>
      </c>
      <c r="AO961" t="s">
        <v>1832</v>
      </c>
      <c r="AS961" t="s">
        <v>84</v>
      </c>
      <c r="AT961">
        <v>1998</v>
      </c>
      <c r="AU961">
        <v>29</v>
      </c>
      <c r="AV961">
        <v>5</v>
      </c>
      <c r="BA961">
        <v>591</v>
      </c>
      <c r="BB961">
        <v>597</v>
      </c>
      <c r="BD961" t="s">
        <v>11268</v>
      </c>
      <c r="BK961" t="s">
        <v>11269</v>
      </c>
      <c r="BW961" t="s">
        <v>13424</v>
      </c>
      <c r="BX961" t="s">
        <v>13425</v>
      </c>
      <c r="BY961" t="s">
        <v>13985</v>
      </c>
      <c r="BZ961" t="s">
        <v>13985</v>
      </c>
      <c r="CA961" t="s">
        <v>13985</v>
      </c>
      <c r="CB961" t="s">
        <v>13985</v>
      </c>
      <c r="CC961" t="s">
        <v>13985</v>
      </c>
      <c r="CD961" t="s">
        <v>13985</v>
      </c>
    </row>
    <row r="962" spans="1:82" hidden="1">
      <c r="A962" t="s">
        <v>13850</v>
      </c>
      <c r="B962" t="s">
        <v>67</v>
      </c>
      <c r="C962" t="s">
        <v>382</v>
      </c>
      <c r="G962" t="s">
        <v>383</v>
      </c>
      <c r="J962" t="s">
        <v>384</v>
      </c>
      <c r="K962" t="s">
        <v>385</v>
      </c>
      <c r="W962" t="s">
        <v>386</v>
      </c>
      <c r="AA962" t="s">
        <v>387</v>
      </c>
      <c r="AB962" t="s">
        <v>388</v>
      </c>
      <c r="AO962" t="s">
        <v>389</v>
      </c>
      <c r="AS962" t="s">
        <v>352</v>
      </c>
      <c r="AT962">
        <v>2019</v>
      </c>
      <c r="AU962">
        <v>10</v>
      </c>
      <c r="AV962">
        <v>8</v>
      </c>
      <c r="BC962">
        <v>610</v>
      </c>
      <c r="BD962" t="s">
        <v>390</v>
      </c>
      <c r="BK962" t="s">
        <v>391</v>
      </c>
      <c r="BW962" t="s">
        <v>13428</v>
      </c>
    </row>
    <row r="963" spans="1:82" hidden="1">
      <c r="A963" t="s">
        <v>13850</v>
      </c>
      <c r="B963" t="s">
        <v>67</v>
      </c>
      <c r="C963" t="s">
        <v>8306</v>
      </c>
      <c r="G963" t="s">
        <v>8307</v>
      </c>
      <c r="J963" t="s">
        <v>8308</v>
      </c>
      <c r="K963" t="s">
        <v>1829</v>
      </c>
      <c r="W963" t="s">
        <v>8309</v>
      </c>
      <c r="AN963" t="s">
        <v>1831</v>
      </c>
      <c r="AO963" t="s">
        <v>1832</v>
      </c>
      <c r="AS963" t="s">
        <v>730</v>
      </c>
      <c r="AT963">
        <v>2008</v>
      </c>
      <c r="AU963">
        <v>39</v>
      </c>
      <c r="AV963">
        <v>2</v>
      </c>
      <c r="BA963">
        <v>143</v>
      </c>
      <c r="BB963">
        <v>150</v>
      </c>
      <c r="BD963" t="s">
        <v>8310</v>
      </c>
      <c r="BK963" t="s">
        <v>8311</v>
      </c>
      <c r="BW963" t="s">
        <v>13424</v>
      </c>
      <c r="BX963" t="s">
        <v>13426</v>
      </c>
      <c r="BY963" t="s">
        <v>13985</v>
      </c>
      <c r="BZ963" t="s">
        <v>13429</v>
      </c>
      <c r="CA963" t="s">
        <v>13985</v>
      </c>
      <c r="CB963" t="s">
        <v>13985</v>
      </c>
      <c r="CC963" t="s">
        <v>13985</v>
      </c>
      <c r="CD963" t="s">
        <v>13985</v>
      </c>
    </row>
    <row r="964" spans="1:82" hidden="1">
      <c r="A964" t="s">
        <v>13850</v>
      </c>
      <c r="B964" t="s">
        <v>67</v>
      </c>
      <c r="C964" t="s">
        <v>13318</v>
      </c>
      <c r="G964" t="s">
        <v>13318</v>
      </c>
      <c r="J964" t="s">
        <v>13319</v>
      </c>
      <c r="K964" t="s">
        <v>3031</v>
      </c>
      <c r="AN964" t="s">
        <v>3034</v>
      </c>
      <c r="AT964">
        <v>1983</v>
      </c>
      <c r="AU964">
        <v>28</v>
      </c>
      <c r="AV964">
        <v>1</v>
      </c>
      <c r="BA964">
        <v>213</v>
      </c>
      <c r="BB964">
        <v>220</v>
      </c>
      <c r="BD964" t="s">
        <v>13320</v>
      </c>
      <c r="BK964" t="s">
        <v>13321</v>
      </c>
      <c r="BL964">
        <v>6681991</v>
      </c>
      <c r="BW964" t="s">
        <v>13424</v>
      </c>
      <c r="BX964" t="s">
        <v>13425</v>
      </c>
      <c r="BY964" t="s">
        <v>13985</v>
      </c>
      <c r="BZ964" t="s">
        <v>13985</v>
      </c>
      <c r="CA964" t="s">
        <v>13985</v>
      </c>
      <c r="CB964" t="s">
        <v>13985</v>
      </c>
      <c r="CC964" t="s">
        <v>13985</v>
      </c>
      <c r="CD964" t="s">
        <v>13985</v>
      </c>
    </row>
    <row r="965" spans="1:82" hidden="1">
      <c r="A965" t="s">
        <v>13850</v>
      </c>
      <c r="B965" t="s">
        <v>67</v>
      </c>
      <c r="C965" t="s">
        <v>11216</v>
      </c>
      <c r="G965" t="s">
        <v>11216</v>
      </c>
      <c r="J965" t="s">
        <v>11217</v>
      </c>
      <c r="K965" t="s">
        <v>442</v>
      </c>
      <c r="W965" t="s">
        <v>11218</v>
      </c>
      <c r="AN965" t="s">
        <v>446</v>
      </c>
      <c r="AO965" t="s">
        <v>447</v>
      </c>
      <c r="AT965">
        <v>1999</v>
      </c>
      <c r="AU965">
        <v>16</v>
      </c>
      <c r="AV965">
        <v>2</v>
      </c>
      <c r="BA965">
        <v>199</v>
      </c>
      <c r="BB965">
        <v>212</v>
      </c>
      <c r="BD965" t="s">
        <v>11219</v>
      </c>
      <c r="BK965" t="s">
        <v>11220</v>
      </c>
      <c r="BL965">
        <v>10219491</v>
      </c>
      <c r="BW965" t="s">
        <v>13424</v>
      </c>
      <c r="BX965" t="s">
        <v>13425</v>
      </c>
      <c r="BY965" t="s">
        <v>13985</v>
      </c>
      <c r="BZ965" t="s">
        <v>13985</v>
      </c>
      <c r="CA965" t="s">
        <v>13985</v>
      </c>
      <c r="CB965" t="s">
        <v>13985</v>
      </c>
      <c r="CC965" t="s">
        <v>13985</v>
      </c>
      <c r="CD965" t="s">
        <v>13985</v>
      </c>
    </row>
    <row r="966" spans="1:82" hidden="1">
      <c r="A966" t="s">
        <v>13850</v>
      </c>
      <c r="B966" t="s">
        <v>67</v>
      </c>
      <c r="C966" t="s">
        <v>1482</v>
      </c>
      <c r="G966" t="s">
        <v>1483</v>
      </c>
      <c r="J966" t="s">
        <v>1484</v>
      </c>
      <c r="K966" t="s">
        <v>303</v>
      </c>
      <c r="W966" t="s">
        <v>1485</v>
      </c>
      <c r="AA966" t="s">
        <v>1486</v>
      </c>
      <c r="AB966" t="s">
        <v>1487</v>
      </c>
      <c r="AN966" t="s">
        <v>305</v>
      </c>
      <c r="AO966" t="s">
        <v>306</v>
      </c>
      <c r="AS966" t="s">
        <v>1488</v>
      </c>
      <c r="AT966">
        <v>2018</v>
      </c>
      <c r="AU966">
        <v>58</v>
      </c>
      <c r="AV966">
        <v>3</v>
      </c>
      <c r="BA966">
        <v>1265</v>
      </c>
      <c r="BB966">
        <v>1276</v>
      </c>
      <c r="BD966" t="s">
        <v>1489</v>
      </c>
      <c r="BK966" t="s">
        <v>1490</v>
      </c>
      <c r="BW966" t="s">
        <v>13428</v>
      </c>
      <c r="BX966" t="s">
        <v>13985</v>
      </c>
      <c r="BY966" t="s">
        <v>13985</v>
      </c>
      <c r="BZ966" t="s">
        <v>13985</v>
      </c>
      <c r="CA966" t="s">
        <v>13985</v>
      </c>
      <c r="CB966" t="s">
        <v>13985</v>
      </c>
      <c r="CC966" t="s">
        <v>13985</v>
      </c>
      <c r="CD966" t="s">
        <v>13985</v>
      </c>
    </row>
    <row r="967" spans="1:82" hidden="1">
      <c r="A967" t="s">
        <v>13850</v>
      </c>
      <c r="B967" t="s">
        <v>67</v>
      </c>
      <c r="C967" t="s">
        <v>2124</v>
      </c>
      <c r="G967" t="s">
        <v>2125</v>
      </c>
      <c r="J967" t="s">
        <v>2126</v>
      </c>
      <c r="K967" t="s">
        <v>2127</v>
      </c>
      <c r="W967" t="s">
        <v>2128</v>
      </c>
      <c r="AA967" t="s">
        <v>2129</v>
      </c>
      <c r="AB967" t="s">
        <v>2130</v>
      </c>
      <c r="AN967" t="s">
        <v>2131</v>
      </c>
      <c r="AO967" t="s">
        <v>2132</v>
      </c>
      <c r="AS967" t="s">
        <v>297</v>
      </c>
      <c r="AT967">
        <v>2017</v>
      </c>
      <c r="AU967">
        <v>95</v>
      </c>
      <c r="BA967">
        <v>107</v>
      </c>
      <c r="BB967">
        <v>115</v>
      </c>
      <c r="BD967" t="s">
        <v>2133</v>
      </c>
      <c r="BK967" t="s">
        <v>2134</v>
      </c>
      <c r="BL967">
        <v>28502774</v>
      </c>
      <c r="BW967" t="s">
        <v>13424</v>
      </c>
      <c r="BX967" t="s">
        <v>13426</v>
      </c>
      <c r="BY967" t="s">
        <v>13985</v>
      </c>
      <c r="BZ967" t="s">
        <v>13429</v>
      </c>
      <c r="CA967" t="s">
        <v>13985</v>
      </c>
      <c r="CB967" t="s">
        <v>13985</v>
      </c>
      <c r="CC967" t="s">
        <v>13985</v>
      </c>
      <c r="CD967" t="s">
        <v>13985</v>
      </c>
    </row>
    <row r="968" spans="1:82" hidden="1">
      <c r="A968" t="s">
        <v>13850</v>
      </c>
      <c r="B968" t="s">
        <v>67</v>
      </c>
      <c r="C968" t="s">
        <v>5000</v>
      </c>
      <c r="G968" t="s">
        <v>5001</v>
      </c>
      <c r="J968" t="s">
        <v>5002</v>
      </c>
      <c r="K968" t="s">
        <v>1385</v>
      </c>
      <c r="W968" t="s">
        <v>5003</v>
      </c>
      <c r="AA968" t="s">
        <v>5004</v>
      </c>
      <c r="AN968" t="s">
        <v>1388</v>
      </c>
      <c r="AO968" t="s">
        <v>1389</v>
      </c>
      <c r="AS968" t="s">
        <v>730</v>
      </c>
      <c r="AT968">
        <v>2014</v>
      </c>
      <c r="AU968">
        <v>111</v>
      </c>
      <c r="AV968">
        <v>4</v>
      </c>
      <c r="BA968">
        <v>869</v>
      </c>
      <c r="BB968">
        <v>877</v>
      </c>
      <c r="BD968" t="s">
        <v>5005</v>
      </c>
      <c r="BK968" t="s">
        <v>5006</v>
      </c>
      <c r="BW968" t="s">
        <v>13429</v>
      </c>
      <c r="BX968" t="s">
        <v>13985</v>
      </c>
      <c r="BY968" t="s">
        <v>13985</v>
      </c>
      <c r="BZ968" t="s">
        <v>13429</v>
      </c>
      <c r="CA968" t="s">
        <v>13985</v>
      </c>
      <c r="CB968" t="s">
        <v>13985</v>
      </c>
      <c r="CC968" t="s">
        <v>13985</v>
      </c>
      <c r="CD968" t="s">
        <v>13985</v>
      </c>
    </row>
    <row r="969" spans="1:82" hidden="1">
      <c r="A969" t="s">
        <v>13850</v>
      </c>
      <c r="B969" t="s">
        <v>67</v>
      </c>
      <c r="C969" t="s">
        <v>11568</v>
      </c>
      <c r="G969" t="s">
        <v>11568</v>
      </c>
      <c r="J969" t="s">
        <v>11569</v>
      </c>
      <c r="K969" t="s">
        <v>2286</v>
      </c>
      <c r="W969" t="s">
        <v>11570</v>
      </c>
      <c r="AN969" t="s">
        <v>2290</v>
      </c>
      <c r="AS969" t="s">
        <v>1023</v>
      </c>
      <c r="AT969">
        <v>1998</v>
      </c>
      <c r="AU969">
        <v>102</v>
      </c>
      <c r="AV969">
        <v>1</v>
      </c>
      <c r="BA969">
        <v>71</v>
      </c>
      <c r="BB969">
        <v>78</v>
      </c>
      <c r="BD969" t="s">
        <v>11571</v>
      </c>
      <c r="BK969" t="s">
        <v>11572</v>
      </c>
      <c r="BW969" t="s">
        <v>13428</v>
      </c>
      <c r="BX969" t="s">
        <v>13985</v>
      </c>
      <c r="BY969" t="s">
        <v>13985</v>
      </c>
      <c r="BZ969" t="s">
        <v>13985</v>
      </c>
      <c r="CA969" t="s">
        <v>13985</v>
      </c>
      <c r="CB969" t="s">
        <v>13985</v>
      </c>
      <c r="CC969" t="s">
        <v>13985</v>
      </c>
      <c r="CD969" t="s">
        <v>13985</v>
      </c>
    </row>
    <row r="970" spans="1:82" hidden="1">
      <c r="A970" t="s">
        <v>13850</v>
      </c>
      <c r="B970" t="s">
        <v>67</v>
      </c>
      <c r="C970" t="s">
        <v>5330</v>
      </c>
      <c r="G970" t="s">
        <v>5331</v>
      </c>
      <c r="J970" t="s">
        <v>5332</v>
      </c>
      <c r="K970" t="s">
        <v>5333</v>
      </c>
      <c r="W970" t="s">
        <v>5334</v>
      </c>
      <c r="AA970" t="s">
        <v>369</v>
      </c>
      <c r="AN970" t="s">
        <v>5335</v>
      </c>
      <c r="AO970" t="s">
        <v>5336</v>
      </c>
      <c r="AS970" s="1">
        <v>44774</v>
      </c>
      <c r="AT970">
        <v>2013</v>
      </c>
      <c r="AU970">
        <v>280</v>
      </c>
      <c r="AV970">
        <v>1765</v>
      </c>
      <c r="BC970">
        <v>20130433</v>
      </c>
      <c r="BD970" t="s">
        <v>5337</v>
      </c>
      <c r="BK970" t="s">
        <v>5338</v>
      </c>
      <c r="BL970">
        <v>23825204</v>
      </c>
      <c r="BW970" t="s">
        <v>13429</v>
      </c>
      <c r="BX970" t="s">
        <v>13985</v>
      </c>
      <c r="BY970" t="s">
        <v>13985</v>
      </c>
      <c r="BZ970" t="s">
        <v>13429</v>
      </c>
      <c r="CA970" t="s">
        <v>13985</v>
      </c>
      <c r="CB970" t="s">
        <v>13985</v>
      </c>
      <c r="CC970" t="s">
        <v>13985</v>
      </c>
      <c r="CD970" t="s">
        <v>13985</v>
      </c>
    </row>
    <row r="971" spans="1:82">
      <c r="A971" t="s">
        <v>13850</v>
      </c>
      <c r="B971" t="s">
        <v>67</v>
      </c>
      <c r="C971" t="s">
        <v>3779</v>
      </c>
      <c r="G971" t="s">
        <v>3780</v>
      </c>
      <c r="J971" t="s">
        <v>4238</v>
      </c>
      <c r="K971" t="s">
        <v>4239</v>
      </c>
      <c r="W971" t="s">
        <v>4240</v>
      </c>
      <c r="AA971" t="s">
        <v>3009</v>
      </c>
      <c r="AB971" t="s">
        <v>4241</v>
      </c>
      <c r="AN971" t="s">
        <v>4242</v>
      </c>
      <c r="AO971" t="s">
        <v>4243</v>
      </c>
      <c r="AS971" t="s">
        <v>815</v>
      </c>
      <c r="AT971">
        <v>2015</v>
      </c>
      <c r="AU971">
        <v>29</v>
      </c>
      <c r="AV971">
        <v>2</v>
      </c>
      <c r="BA971">
        <v>269</v>
      </c>
      <c r="BB971">
        <v>282</v>
      </c>
      <c r="BD971" t="s">
        <v>4244</v>
      </c>
      <c r="BK971" t="s">
        <v>4245</v>
      </c>
      <c r="BW971" t="s">
        <v>13424</v>
      </c>
      <c r="BX971" t="s">
        <v>13426</v>
      </c>
      <c r="BY971" t="s">
        <v>13985</v>
      </c>
      <c r="BZ971" t="s">
        <v>13427</v>
      </c>
      <c r="CA971">
        <v>5</v>
      </c>
      <c r="CB971">
        <v>6</v>
      </c>
      <c r="CC971" t="s">
        <v>13456</v>
      </c>
      <c r="CD971" t="s">
        <v>13433</v>
      </c>
    </row>
    <row r="972" spans="1:82" hidden="1">
      <c r="A972" t="s">
        <v>13850</v>
      </c>
      <c r="B972" t="s">
        <v>67</v>
      </c>
      <c r="C972" t="s">
        <v>10730</v>
      </c>
      <c r="G972" t="s">
        <v>10730</v>
      </c>
      <c r="J972" t="s">
        <v>10731</v>
      </c>
      <c r="K972" t="s">
        <v>3484</v>
      </c>
      <c r="W972" t="s">
        <v>10732</v>
      </c>
      <c r="AN972" t="s">
        <v>9979</v>
      </c>
      <c r="AT972">
        <v>2001</v>
      </c>
      <c r="AU972">
        <v>98</v>
      </c>
      <c r="AV972">
        <v>2</v>
      </c>
      <c r="BA972">
        <v>167</v>
      </c>
      <c r="BB972">
        <v>169</v>
      </c>
      <c r="BD972" t="s">
        <v>10733</v>
      </c>
      <c r="BK972" t="s">
        <v>10734</v>
      </c>
      <c r="BW972" t="s">
        <v>13424</v>
      </c>
      <c r="BX972" t="s">
        <v>13426</v>
      </c>
      <c r="BY972" t="s">
        <v>13985</v>
      </c>
      <c r="BZ972" t="s">
        <v>13427</v>
      </c>
      <c r="CA972" t="s">
        <v>13985</v>
      </c>
      <c r="CB972">
        <v>0</v>
      </c>
      <c r="CC972" t="s">
        <v>13457</v>
      </c>
      <c r="CD972" t="s">
        <v>13985</v>
      </c>
    </row>
    <row r="973" spans="1:82" hidden="1">
      <c r="A973" t="s">
        <v>13850</v>
      </c>
      <c r="B973" t="s">
        <v>67</v>
      </c>
      <c r="C973" t="s">
        <v>7106</v>
      </c>
      <c r="G973" t="s">
        <v>7107</v>
      </c>
      <c r="J973" t="s">
        <v>7108</v>
      </c>
      <c r="K973" t="s">
        <v>7109</v>
      </c>
      <c r="W973" t="s">
        <v>7110</v>
      </c>
      <c r="AA973" t="s">
        <v>7111</v>
      </c>
      <c r="AN973" t="s">
        <v>7112</v>
      </c>
      <c r="AS973" t="s">
        <v>297</v>
      </c>
      <c r="AT973">
        <v>2010</v>
      </c>
      <c r="AU973">
        <v>49</v>
      </c>
      <c r="AV973">
        <v>5</v>
      </c>
      <c r="BA973">
        <v>625</v>
      </c>
      <c r="BB973">
        <v>631</v>
      </c>
      <c r="BK973" t="s">
        <v>7113</v>
      </c>
      <c r="BW973" t="s">
        <v>13424</v>
      </c>
      <c r="BX973" t="s">
        <v>13425</v>
      </c>
      <c r="BY973" t="s">
        <v>13985</v>
      </c>
      <c r="BZ973" t="s">
        <v>13985</v>
      </c>
      <c r="CA973" t="s">
        <v>13985</v>
      </c>
      <c r="CB973" t="s">
        <v>13985</v>
      </c>
      <c r="CC973" t="s">
        <v>13985</v>
      </c>
      <c r="CD973" t="s">
        <v>13985</v>
      </c>
    </row>
    <row r="974" spans="1:82" hidden="1">
      <c r="A974" t="s">
        <v>13850</v>
      </c>
      <c r="B974" t="s">
        <v>67</v>
      </c>
      <c r="C974" t="s">
        <v>7823</v>
      </c>
      <c r="G974" t="s">
        <v>7824</v>
      </c>
      <c r="J974" t="s">
        <v>7825</v>
      </c>
      <c r="K974" t="s">
        <v>7826</v>
      </c>
      <c r="W974" t="s">
        <v>7827</v>
      </c>
      <c r="AA974" t="s">
        <v>7828</v>
      </c>
      <c r="AB974" t="s">
        <v>7829</v>
      </c>
      <c r="AN974" t="s">
        <v>7830</v>
      </c>
      <c r="AS974" s="1">
        <v>40210</v>
      </c>
      <c r="AT974">
        <v>2009</v>
      </c>
      <c r="AU974">
        <v>81</v>
      </c>
      <c r="AV974">
        <v>3</v>
      </c>
      <c r="BA974">
        <v>375</v>
      </c>
      <c r="BB974">
        <v>380</v>
      </c>
      <c r="BD974" t="s">
        <v>7831</v>
      </c>
      <c r="BK974" t="s">
        <v>7832</v>
      </c>
      <c r="BW974" t="s">
        <v>13424</v>
      </c>
      <c r="BX974" t="s">
        <v>13425</v>
      </c>
      <c r="BY974" t="s">
        <v>13985</v>
      </c>
      <c r="BZ974" t="s">
        <v>13985</v>
      </c>
      <c r="CA974" t="s">
        <v>13985</v>
      </c>
      <c r="CB974" t="s">
        <v>13985</v>
      </c>
      <c r="CC974" t="s">
        <v>13985</v>
      </c>
      <c r="CD974" t="s">
        <v>13985</v>
      </c>
    </row>
    <row r="975" spans="1:82" hidden="1">
      <c r="A975" t="s">
        <v>13850</v>
      </c>
      <c r="B975" t="s">
        <v>67</v>
      </c>
      <c r="C975" t="s">
        <v>5025</v>
      </c>
      <c r="G975" t="s">
        <v>5026</v>
      </c>
      <c r="J975" t="s">
        <v>5027</v>
      </c>
      <c r="K975" t="s">
        <v>5028</v>
      </c>
      <c r="W975" t="s">
        <v>5029</v>
      </c>
      <c r="AA975" t="s">
        <v>5030</v>
      </c>
      <c r="AB975" t="s">
        <v>5031</v>
      </c>
      <c r="AN975" t="s">
        <v>5032</v>
      </c>
      <c r="AO975" t="s">
        <v>5033</v>
      </c>
      <c r="AS975" t="s">
        <v>730</v>
      </c>
      <c r="AT975">
        <v>2014</v>
      </c>
      <c r="AU975">
        <v>12</v>
      </c>
      <c r="AV975">
        <v>1</v>
      </c>
      <c r="BA975">
        <v>91</v>
      </c>
      <c r="BB975">
        <v>102</v>
      </c>
      <c r="BD975" t="s">
        <v>5034</v>
      </c>
      <c r="BK975" t="s">
        <v>5035</v>
      </c>
      <c r="BW975" t="s">
        <v>13428</v>
      </c>
      <c r="BX975" t="s">
        <v>13985</v>
      </c>
      <c r="BY975" t="s">
        <v>13985</v>
      </c>
      <c r="BZ975" t="s">
        <v>13985</v>
      </c>
      <c r="CA975" t="s">
        <v>13985</v>
      </c>
      <c r="CB975" t="s">
        <v>13985</v>
      </c>
      <c r="CC975" t="s">
        <v>13985</v>
      </c>
      <c r="CD975" t="s">
        <v>13985</v>
      </c>
    </row>
    <row r="976" spans="1:82" hidden="1">
      <c r="A976" t="s">
        <v>13850</v>
      </c>
      <c r="B976" t="s">
        <v>67</v>
      </c>
      <c r="C976" t="s">
        <v>6723</v>
      </c>
      <c r="G976" t="s">
        <v>6724</v>
      </c>
      <c r="J976" t="s">
        <v>6725</v>
      </c>
      <c r="K976" t="s">
        <v>6726</v>
      </c>
      <c r="W976" t="s">
        <v>6727</v>
      </c>
      <c r="AN976" t="s">
        <v>6728</v>
      </c>
      <c r="AS976" t="s">
        <v>4229</v>
      </c>
      <c r="AT976">
        <v>2011</v>
      </c>
      <c r="AU976">
        <v>31</v>
      </c>
      <c r="AV976" s="2">
        <v>43558</v>
      </c>
      <c r="AY976" t="s">
        <v>49</v>
      </c>
      <c r="BA976">
        <v>340</v>
      </c>
      <c r="BB976">
        <v>355</v>
      </c>
      <c r="BD976" t="s">
        <v>6729</v>
      </c>
      <c r="BK976" t="s">
        <v>6730</v>
      </c>
      <c r="BW976" t="s">
        <v>13985</v>
      </c>
      <c r="BX976" t="s">
        <v>13985</v>
      </c>
      <c r="BY976" t="s">
        <v>13427</v>
      </c>
      <c r="BZ976" t="s">
        <v>13985</v>
      </c>
      <c r="CA976" t="s">
        <v>13985</v>
      </c>
      <c r="CB976" t="s">
        <v>13985</v>
      </c>
      <c r="CC976" t="s">
        <v>13985</v>
      </c>
      <c r="CD976" t="s">
        <v>13985</v>
      </c>
    </row>
    <row r="977" spans="1:82" hidden="1">
      <c r="A977" t="s">
        <v>13850</v>
      </c>
      <c r="B977" t="s">
        <v>67</v>
      </c>
      <c r="C977" t="s">
        <v>4387</v>
      </c>
      <c r="G977" t="s">
        <v>4388</v>
      </c>
      <c r="J977" t="s">
        <v>4389</v>
      </c>
      <c r="K977" t="s">
        <v>4390</v>
      </c>
      <c r="W977" t="s">
        <v>4391</v>
      </c>
      <c r="AA977" t="s">
        <v>4392</v>
      </c>
      <c r="AB977" t="s">
        <v>4393</v>
      </c>
      <c r="AN977" t="s">
        <v>4394</v>
      </c>
      <c r="AO977" t="s">
        <v>4395</v>
      </c>
      <c r="AS977" t="s">
        <v>1023</v>
      </c>
      <c r="AT977">
        <v>2015</v>
      </c>
      <c r="AU977">
        <v>216</v>
      </c>
      <c r="AV977">
        <v>1</v>
      </c>
      <c r="BA977">
        <v>111</v>
      </c>
      <c r="BB977">
        <v>122</v>
      </c>
      <c r="BD977" t="s">
        <v>4396</v>
      </c>
      <c r="BK977" t="s">
        <v>4397</v>
      </c>
      <c r="BW977" t="s">
        <v>13428</v>
      </c>
      <c r="BX977" t="s">
        <v>13985</v>
      </c>
      <c r="BY977" t="s">
        <v>13985</v>
      </c>
      <c r="BZ977" t="s">
        <v>13985</v>
      </c>
      <c r="CA977" t="s">
        <v>13985</v>
      </c>
      <c r="CB977" t="s">
        <v>13985</v>
      </c>
      <c r="CC977" t="s">
        <v>13985</v>
      </c>
      <c r="CD977" t="s">
        <v>13985</v>
      </c>
    </row>
    <row r="978" spans="1:82" hidden="1">
      <c r="A978" t="s">
        <v>13850</v>
      </c>
      <c r="B978" t="s">
        <v>67</v>
      </c>
      <c r="C978" t="s">
        <v>1569</v>
      </c>
      <c r="G978" t="s">
        <v>1570</v>
      </c>
      <c r="J978" t="s">
        <v>1571</v>
      </c>
      <c r="K978" t="s">
        <v>216</v>
      </c>
      <c r="W978" t="s">
        <v>1572</v>
      </c>
      <c r="AA978" t="s">
        <v>1573</v>
      </c>
      <c r="AB978" t="s">
        <v>1574</v>
      </c>
      <c r="AN978" t="s">
        <v>218</v>
      </c>
      <c r="AS978" t="s">
        <v>1575</v>
      </c>
      <c r="AT978">
        <v>2018</v>
      </c>
      <c r="AU978">
        <v>8</v>
      </c>
      <c r="BC978">
        <v>5350</v>
      </c>
      <c r="BD978" t="s">
        <v>1576</v>
      </c>
      <c r="BK978" t="s">
        <v>1577</v>
      </c>
      <c r="BL978">
        <v>29593223</v>
      </c>
      <c r="BW978" t="s">
        <v>13424</v>
      </c>
      <c r="BX978" t="s">
        <v>13425</v>
      </c>
      <c r="BY978" t="s">
        <v>13985</v>
      </c>
      <c r="BZ978" t="s">
        <v>13985</v>
      </c>
      <c r="CA978" t="s">
        <v>13985</v>
      </c>
      <c r="CB978" t="s">
        <v>13985</v>
      </c>
      <c r="CC978" t="s">
        <v>13985</v>
      </c>
      <c r="CD978" t="s">
        <v>13985</v>
      </c>
    </row>
    <row r="979" spans="1:82" hidden="1">
      <c r="A979" t="s">
        <v>13850</v>
      </c>
      <c r="B979" t="s">
        <v>67</v>
      </c>
      <c r="C979" t="s">
        <v>11673</v>
      </c>
      <c r="G979" t="s">
        <v>11673</v>
      </c>
      <c r="J979" t="s">
        <v>11674</v>
      </c>
      <c r="K979" t="s">
        <v>2592</v>
      </c>
      <c r="W979" t="s">
        <v>11675</v>
      </c>
      <c r="AN979" t="s">
        <v>2596</v>
      </c>
      <c r="AS979" t="s">
        <v>521</v>
      </c>
      <c r="AT979">
        <v>1997</v>
      </c>
      <c r="AU979">
        <v>33</v>
      </c>
      <c r="AV979">
        <v>3</v>
      </c>
      <c r="BA979">
        <v>330</v>
      </c>
      <c r="BB979">
        <v>343</v>
      </c>
      <c r="BD979" t="s">
        <v>11676</v>
      </c>
      <c r="BK979" t="s">
        <v>11677</v>
      </c>
      <c r="BW979" t="s">
        <v>13428</v>
      </c>
      <c r="BX979" t="s">
        <v>13985</v>
      </c>
      <c r="BY979" t="s">
        <v>13985</v>
      </c>
      <c r="BZ979" t="s">
        <v>13985</v>
      </c>
      <c r="CA979" t="s">
        <v>13985</v>
      </c>
      <c r="CB979" t="s">
        <v>13985</v>
      </c>
      <c r="CC979" t="s">
        <v>13985</v>
      </c>
      <c r="CD979" t="s">
        <v>13985</v>
      </c>
    </row>
    <row r="980" spans="1:82" hidden="1">
      <c r="A980" t="s">
        <v>13850</v>
      </c>
      <c r="B980" t="s">
        <v>67</v>
      </c>
      <c r="C980" t="s">
        <v>9664</v>
      </c>
      <c r="G980" t="s">
        <v>9664</v>
      </c>
      <c r="J980" t="s">
        <v>9665</v>
      </c>
      <c r="K980" t="s">
        <v>3582</v>
      </c>
      <c r="W980" t="s">
        <v>9666</v>
      </c>
      <c r="AA980" t="s">
        <v>9667</v>
      </c>
      <c r="AB980" t="s">
        <v>9668</v>
      </c>
      <c r="AN980" t="s">
        <v>3586</v>
      </c>
      <c r="AS980" t="s">
        <v>1023</v>
      </c>
      <c r="AT980">
        <v>2005</v>
      </c>
      <c r="AU980">
        <v>36</v>
      </c>
      <c r="AV980">
        <v>1</v>
      </c>
      <c r="BA980">
        <v>31</v>
      </c>
      <c r="BB980">
        <v>39</v>
      </c>
      <c r="BD980" t="s">
        <v>9669</v>
      </c>
      <c r="BK980" t="s">
        <v>9670</v>
      </c>
      <c r="BW980" t="s">
        <v>13424</v>
      </c>
      <c r="BX980" t="s">
        <v>13425</v>
      </c>
      <c r="BY980" t="s">
        <v>13985</v>
      </c>
      <c r="BZ980" t="s">
        <v>13985</v>
      </c>
      <c r="CA980" t="s">
        <v>13985</v>
      </c>
      <c r="CB980" t="s">
        <v>13985</v>
      </c>
      <c r="CC980" t="s">
        <v>13985</v>
      </c>
      <c r="CD980" t="s">
        <v>13985</v>
      </c>
    </row>
    <row r="981" spans="1:82" hidden="1">
      <c r="A981" t="s">
        <v>13850</v>
      </c>
      <c r="B981" t="s">
        <v>67</v>
      </c>
      <c r="C981" t="s">
        <v>6080</v>
      </c>
      <c r="G981" t="s">
        <v>6081</v>
      </c>
      <c r="J981" t="s">
        <v>6082</v>
      </c>
      <c r="K981" t="s">
        <v>5028</v>
      </c>
      <c r="W981" t="s">
        <v>6083</v>
      </c>
      <c r="AA981" t="s">
        <v>6084</v>
      </c>
      <c r="AB981" t="s">
        <v>6085</v>
      </c>
      <c r="AN981" t="s">
        <v>5032</v>
      </c>
      <c r="AS981" t="s">
        <v>730</v>
      </c>
      <c r="AT981">
        <v>2012</v>
      </c>
      <c r="AU981">
        <v>10</v>
      </c>
      <c r="AV981">
        <v>1</v>
      </c>
      <c r="BA981">
        <v>59</v>
      </c>
      <c r="BB981">
        <v>69</v>
      </c>
      <c r="BD981" t="s">
        <v>6086</v>
      </c>
      <c r="BK981" t="s">
        <v>6087</v>
      </c>
      <c r="BW981" t="s">
        <v>13428</v>
      </c>
      <c r="BX981" t="s">
        <v>13985</v>
      </c>
      <c r="BY981" t="s">
        <v>13985</v>
      </c>
      <c r="BZ981" t="s">
        <v>13985</v>
      </c>
      <c r="CA981" t="s">
        <v>13985</v>
      </c>
      <c r="CB981" t="s">
        <v>13985</v>
      </c>
      <c r="CC981" t="s">
        <v>13985</v>
      </c>
      <c r="CD981" t="s">
        <v>13985</v>
      </c>
    </row>
    <row r="982" spans="1:82" hidden="1">
      <c r="A982" t="s">
        <v>13850</v>
      </c>
      <c r="B982" t="s">
        <v>67</v>
      </c>
      <c r="C982" t="s">
        <v>7728</v>
      </c>
      <c r="G982" t="s">
        <v>7729</v>
      </c>
      <c r="J982" t="s">
        <v>7730</v>
      </c>
      <c r="K982" t="s">
        <v>7731</v>
      </c>
      <c r="W982" t="s">
        <v>7732</v>
      </c>
      <c r="AA982" t="s">
        <v>7733</v>
      </c>
      <c r="AB982" t="s">
        <v>7734</v>
      </c>
      <c r="AN982" t="s">
        <v>7735</v>
      </c>
      <c r="AO982" t="s">
        <v>7736</v>
      </c>
      <c r="AS982" t="s">
        <v>730</v>
      </c>
      <c r="AT982">
        <v>2009</v>
      </c>
      <c r="AU982">
        <v>36</v>
      </c>
      <c r="AV982">
        <v>4</v>
      </c>
      <c r="BA982">
        <v>1092</v>
      </c>
      <c r="BB982">
        <v>1098</v>
      </c>
      <c r="BD982" t="s">
        <v>7737</v>
      </c>
      <c r="BK982" t="s">
        <v>7738</v>
      </c>
      <c r="BW982" t="s">
        <v>13428</v>
      </c>
      <c r="BX982" t="s">
        <v>13985</v>
      </c>
      <c r="BY982" t="s">
        <v>13985</v>
      </c>
      <c r="BZ982" t="s">
        <v>13985</v>
      </c>
      <c r="CA982" t="s">
        <v>13985</v>
      </c>
      <c r="CB982" t="s">
        <v>13985</v>
      </c>
      <c r="CC982" t="s">
        <v>13985</v>
      </c>
      <c r="CD982" t="s">
        <v>13985</v>
      </c>
    </row>
    <row r="983" spans="1:82" hidden="1">
      <c r="A983" t="s">
        <v>13850</v>
      </c>
      <c r="B983" t="s">
        <v>67</v>
      </c>
      <c r="C983" t="s">
        <v>7443</v>
      </c>
      <c r="G983" t="s">
        <v>7444</v>
      </c>
      <c r="J983" t="s">
        <v>7445</v>
      </c>
      <c r="K983" t="s">
        <v>7446</v>
      </c>
      <c r="AN983" t="s">
        <v>7447</v>
      </c>
      <c r="AO983" t="s">
        <v>7448</v>
      </c>
      <c r="AS983" t="s">
        <v>84</v>
      </c>
      <c r="AT983">
        <v>2009</v>
      </c>
      <c r="AU983">
        <v>34</v>
      </c>
      <c r="AV983">
        <v>4</v>
      </c>
      <c r="BA983">
        <v>231</v>
      </c>
      <c r="BB983">
        <v>235</v>
      </c>
      <c r="BD983" t="s">
        <v>7449</v>
      </c>
      <c r="BK983" t="s">
        <v>7450</v>
      </c>
      <c r="BW983" t="s">
        <v>13424</v>
      </c>
      <c r="BX983" t="s">
        <v>13425</v>
      </c>
      <c r="BY983" t="s">
        <v>13985</v>
      </c>
      <c r="BZ983" t="s">
        <v>13985</v>
      </c>
      <c r="CA983" t="s">
        <v>13985</v>
      </c>
      <c r="CB983" t="s">
        <v>13985</v>
      </c>
      <c r="CC983" t="s">
        <v>13985</v>
      </c>
      <c r="CD983" t="s">
        <v>13985</v>
      </c>
    </row>
    <row r="984" spans="1:82" hidden="1">
      <c r="A984" t="s">
        <v>13850</v>
      </c>
      <c r="B984" t="s">
        <v>67</v>
      </c>
      <c r="C984" t="s">
        <v>7149</v>
      </c>
      <c r="G984" t="s">
        <v>7150</v>
      </c>
      <c r="J984" t="s">
        <v>7151</v>
      </c>
      <c r="K984" t="s">
        <v>3339</v>
      </c>
      <c r="W984" t="s">
        <v>7152</v>
      </c>
      <c r="AA984" t="s">
        <v>7153</v>
      </c>
      <c r="AB984" t="s">
        <v>7154</v>
      </c>
      <c r="AN984" t="s">
        <v>3343</v>
      </c>
      <c r="AS984" t="s">
        <v>472</v>
      </c>
      <c r="AT984">
        <v>2010</v>
      </c>
      <c r="AU984">
        <v>79</v>
      </c>
      <c r="AV984">
        <v>4</v>
      </c>
      <c r="BA984">
        <v>836</v>
      </c>
      <c r="BB984">
        <v>842</v>
      </c>
      <c r="BD984" t="s">
        <v>7155</v>
      </c>
      <c r="BK984" t="s">
        <v>7156</v>
      </c>
      <c r="BL984">
        <v>20384644</v>
      </c>
      <c r="BW984" t="s">
        <v>13424</v>
      </c>
      <c r="BX984" t="s">
        <v>13425</v>
      </c>
      <c r="BY984" t="s">
        <v>13985</v>
      </c>
      <c r="BZ984" t="s">
        <v>13985</v>
      </c>
      <c r="CA984" t="s">
        <v>13985</v>
      </c>
      <c r="CB984" t="s">
        <v>13985</v>
      </c>
      <c r="CC984" t="s">
        <v>13985</v>
      </c>
      <c r="CD984" t="s">
        <v>13985</v>
      </c>
    </row>
    <row r="985" spans="1:82" hidden="1">
      <c r="A985" t="s">
        <v>13850</v>
      </c>
      <c r="B985" t="s">
        <v>67</v>
      </c>
      <c r="C985" t="s">
        <v>10128</v>
      </c>
      <c r="G985" t="s">
        <v>10128</v>
      </c>
      <c r="J985" t="s">
        <v>10129</v>
      </c>
      <c r="K985" t="s">
        <v>4390</v>
      </c>
      <c r="W985" t="s">
        <v>10130</v>
      </c>
      <c r="AA985" t="s">
        <v>9859</v>
      </c>
      <c r="AB985" t="s">
        <v>9860</v>
      </c>
      <c r="AN985" t="s">
        <v>4394</v>
      </c>
      <c r="AS985" t="s">
        <v>730</v>
      </c>
      <c r="AT985">
        <v>2003</v>
      </c>
      <c r="AU985">
        <v>165</v>
      </c>
      <c r="AV985">
        <v>2</v>
      </c>
      <c r="BA985">
        <v>247</v>
      </c>
      <c r="BB985">
        <v>262</v>
      </c>
      <c r="BD985" t="s">
        <v>10131</v>
      </c>
      <c r="BK985" t="s">
        <v>10132</v>
      </c>
      <c r="BW985" t="s">
        <v>13428</v>
      </c>
      <c r="BX985" t="s">
        <v>13985</v>
      </c>
      <c r="BY985" t="s">
        <v>13985</v>
      </c>
      <c r="BZ985" t="s">
        <v>13985</v>
      </c>
      <c r="CA985" t="s">
        <v>13985</v>
      </c>
      <c r="CB985" t="s">
        <v>13985</v>
      </c>
      <c r="CC985" t="s">
        <v>13985</v>
      </c>
      <c r="CD985" t="s">
        <v>13985</v>
      </c>
    </row>
    <row r="986" spans="1:82" hidden="1">
      <c r="A986" t="s">
        <v>13850</v>
      </c>
      <c r="B986" t="s">
        <v>67</v>
      </c>
      <c r="C986" t="s">
        <v>7511</v>
      </c>
      <c r="G986" t="s">
        <v>7512</v>
      </c>
      <c r="J986" t="s">
        <v>7513</v>
      </c>
      <c r="K986" t="s">
        <v>5542</v>
      </c>
      <c r="W986" t="s">
        <v>7514</v>
      </c>
      <c r="AA986" t="s">
        <v>5544</v>
      </c>
      <c r="AB986" t="s">
        <v>5545</v>
      </c>
      <c r="AN986" t="s">
        <v>5546</v>
      </c>
      <c r="AO986" t="s">
        <v>5547</v>
      </c>
      <c r="AS986" t="s">
        <v>154</v>
      </c>
      <c r="AT986">
        <v>2009</v>
      </c>
      <c r="AU986">
        <v>75</v>
      </c>
      <c r="AV986">
        <v>8</v>
      </c>
      <c r="BA986">
        <v>2075</v>
      </c>
      <c r="BB986">
        <v>2081</v>
      </c>
      <c r="BD986" t="s">
        <v>7515</v>
      </c>
      <c r="BK986" t="s">
        <v>7516</v>
      </c>
      <c r="BL986">
        <v>20738673</v>
      </c>
      <c r="BW986" t="s">
        <v>13424</v>
      </c>
      <c r="BX986" t="s">
        <v>13425</v>
      </c>
      <c r="BY986" t="s">
        <v>13985</v>
      </c>
      <c r="BZ986" t="s">
        <v>13985</v>
      </c>
      <c r="CA986" t="s">
        <v>13985</v>
      </c>
      <c r="CB986" t="s">
        <v>13985</v>
      </c>
      <c r="CC986" t="s">
        <v>13985</v>
      </c>
      <c r="CD986" t="s">
        <v>13985</v>
      </c>
    </row>
    <row r="987" spans="1:82" hidden="1">
      <c r="A987" t="s">
        <v>13850</v>
      </c>
      <c r="B987" t="s">
        <v>67</v>
      </c>
      <c r="C987" t="s">
        <v>12481</v>
      </c>
      <c r="G987" t="s">
        <v>12481</v>
      </c>
      <c r="J987" t="s">
        <v>12637</v>
      </c>
      <c r="K987" t="s">
        <v>12638</v>
      </c>
      <c r="W987" t="s">
        <v>12639</v>
      </c>
      <c r="AN987" t="s">
        <v>12640</v>
      </c>
      <c r="AS987" t="s">
        <v>154</v>
      </c>
      <c r="AT987">
        <v>1993</v>
      </c>
      <c r="AU987">
        <v>91</v>
      </c>
      <c r="AV987">
        <v>4</v>
      </c>
      <c r="BA987">
        <v>710</v>
      </c>
      <c r="BB987">
        <v>717</v>
      </c>
      <c r="BK987" t="s">
        <v>12641</v>
      </c>
      <c r="BW987" t="s">
        <v>13424</v>
      </c>
      <c r="BX987" t="s">
        <v>13425</v>
      </c>
      <c r="BY987" t="s">
        <v>13985</v>
      </c>
      <c r="BZ987" t="s">
        <v>13985</v>
      </c>
      <c r="CA987" t="s">
        <v>13985</v>
      </c>
      <c r="CB987" t="s">
        <v>13985</v>
      </c>
      <c r="CC987" t="s">
        <v>13985</v>
      </c>
      <c r="CD987" t="s">
        <v>13985</v>
      </c>
    </row>
    <row r="988" spans="1:82" hidden="1">
      <c r="A988" t="s">
        <v>13850</v>
      </c>
      <c r="B988" t="s">
        <v>67</v>
      </c>
      <c r="C988" t="s">
        <v>13232</v>
      </c>
      <c r="G988" t="s">
        <v>13232</v>
      </c>
      <c r="J988" t="s">
        <v>13233</v>
      </c>
      <c r="K988" t="s">
        <v>348</v>
      </c>
      <c r="AN988" t="s">
        <v>350</v>
      </c>
      <c r="AS988" t="s">
        <v>521</v>
      </c>
      <c r="AT988">
        <v>1990</v>
      </c>
      <c r="AU988">
        <v>19</v>
      </c>
      <c r="AV988">
        <v>3</v>
      </c>
      <c r="BA988">
        <v>618</v>
      </c>
      <c r="BB988">
        <v>624</v>
      </c>
      <c r="BD988" t="s">
        <v>13234</v>
      </c>
      <c r="BK988" t="s">
        <v>13235</v>
      </c>
      <c r="BW988" t="s">
        <v>13424</v>
      </c>
      <c r="BX988" t="s">
        <v>13426</v>
      </c>
      <c r="BY988" t="s">
        <v>13985</v>
      </c>
      <c r="BZ988" t="s">
        <v>13427</v>
      </c>
      <c r="CA988" t="s">
        <v>13985</v>
      </c>
      <c r="CB988">
        <v>1</v>
      </c>
      <c r="CC988" t="s">
        <v>13985</v>
      </c>
      <c r="CD988" t="s">
        <v>13985</v>
      </c>
    </row>
    <row r="989" spans="1:82" hidden="1">
      <c r="A989" t="s">
        <v>13850</v>
      </c>
      <c r="B989" t="s">
        <v>67</v>
      </c>
      <c r="C989" t="s">
        <v>9855</v>
      </c>
      <c r="G989" t="s">
        <v>9855</v>
      </c>
      <c r="J989" t="s">
        <v>9856</v>
      </c>
      <c r="K989" t="s">
        <v>9857</v>
      </c>
      <c r="W989" t="s">
        <v>9858</v>
      </c>
      <c r="AA989" t="s">
        <v>9859</v>
      </c>
      <c r="AB989" t="s">
        <v>9860</v>
      </c>
      <c r="AN989" t="s">
        <v>9861</v>
      </c>
      <c r="AO989" t="s">
        <v>9862</v>
      </c>
      <c r="AS989" t="s">
        <v>629</v>
      </c>
      <c r="AT989">
        <v>2004</v>
      </c>
      <c r="AU989">
        <v>79</v>
      </c>
      <c r="AV989">
        <v>1</v>
      </c>
      <c r="BA989">
        <v>51</v>
      </c>
      <c r="BB989">
        <v>64</v>
      </c>
      <c r="BD989" t="s">
        <v>9863</v>
      </c>
      <c r="BK989" t="s">
        <v>9864</v>
      </c>
      <c r="BW989" t="s">
        <v>13428</v>
      </c>
      <c r="BX989" t="s">
        <v>13985</v>
      </c>
      <c r="BY989" t="s">
        <v>13985</v>
      </c>
      <c r="BZ989" t="s">
        <v>13985</v>
      </c>
      <c r="CA989" t="s">
        <v>13985</v>
      </c>
      <c r="CB989" t="s">
        <v>13985</v>
      </c>
      <c r="CC989" t="s">
        <v>13985</v>
      </c>
      <c r="CD989" t="s">
        <v>13985</v>
      </c>
    </row>
    <row r="990" spans="1:82" hidden="1">
      <c r="A990" t="s">
        <v>13850</v>
      </c>
      <c r="B990" t="s">
        <v>67</v>
      </c>
      <c r="C990" t="s">
        <v>8255</v>
      </c>
      <c r="G990" t="s">
        <v>8256</v>
      </c>
      <c r="J990" t="s">
        <v>8257</v>
      </c>
      <c r="K990" t="s">
        <v>8258</v>
      </c>
      <c r="W990" t="s">
        <v>8259</v>
      </c>
      <c r="AA990" t="s">
        <v>8260</v>
      </c>
      <c r="AB990" t="s">
        <v>8261</v>
      </c>
      <c r="AN990" t="s">
        <v>8262</v>
      </c>
      <c r="AS990" t="s">
        <v>629</v>
      </c>
      <c r="AT990">
        <v>2008</v>
      </c>
      <c r="AU990">
        <v>22</v>
      </c>
      <c r="AV990">
        <v>4</v>
      </c>
      <c r="BA990">
        <v>614</v>
      </c>
      <c r="BB990">
        <v>625</v>
      </c>
      <c r="BD990" t="s">
        <v>8263</v>
      </c>
      <c r="BK990" t="s">
        <v>8264</v>
      </c>
      <c r="BL990">
        <v>18255257</v>
      </c>
      <c r="BW990" t="s">
        <v>13424</v>
      </c>
      <c r="BX990" t="s">
        <v>13425</v>
      </c>
      <c r="BY990" t="s">
        <v>13985</v>
      </c>
      <c r="BZ990" t="s">
        <v>13985</v>
      </c>
      <c r="CA990" t="s">
        <v>13985</v>
      </c>
      <c r="CB990" t="s">
        <v>13985</v>
      </c>
      <c r="CC990" t="s">
        <v>13985</v>
      </c>
      <c r="CD990" t="s">
        <v>13985</v>
      </c>
    </row>
    <row r="991" spans="1:82" hidden="1">
      <c r="A991" t="s">
        <v>13850</v>
      </c>
      <c r="B991" t="s">
        <v>67</v>
      </c>
      <c r="C991" t="s">
        <v>4133</v>
      </c>
      <c r="G991" t="s">
        <v>4134</v>
      </c>
      <c r="J991" t="s">
        <v>4135</v>
      </c>
      <c r="K991" t="s">
        <v>4136</v>
      </c>
      <c r="W991" t="s">
        <v>4137</v>
      </c>
      <c r="AB991" t="s">
        <v>4138</v>
      </c>
      <c r="AN991" t="s">
        <v>4139</v>
      </c>
      <c r="AO991" t="s">
        <v>4140</v>
      </c>
      <c r="AS991" t="s">
        <v>730</v>
      </c>
      <c r="AT991">
        <v>2015</v>
      </c>
      <c r="AU991">
        <v>96</v>
      </c>
      <c r="AV991">
        <v>2</v>
      </c>
      <c r="BA991">
        <v>242</v>
      </c>
      <c r="BB991">
        <v>252</v>
      </c>
      <c r="BD991" t="s">
        <v>4141</v>
      </c>
      <c r="BK991" t="s">
        <v>4142</v>
      </c>
      <c r="BW991" t="s">
        <v>13424</v>
      </c>
      <c r="BX991" t="s">
        <v>13426</v>
      </c>
      <c r="BY991" t="s">
        <v>13985</v>
      </c>
      <c r="BZ991" t="s">
        <v>13429</v>
      </c>
      <c r="CA991" t="s">
        <v>13985</v>
      </c>
      <c r="CB991" t="s">
        <v>13985</v>
      </c>
      <c r="CC991" t="s">
        <v>13985</v>
      </c>
      <c r="CD991" t="s">
        <v>13985</v>
      </c>
    </row>
    <row r="992" spans="1:82" hidden="1">
      <c r="A992" t="s">
        <v>13850</v>
      </c>
      <c r="B992" t="s">
        <v>67</v>
      </c>
      <c r="C992" t="s">
        <v>8686</v>
      </c>
      <c r="G992" t="s">
        <v>8687</v>
      </c>
      <c r="J992" t="s">
        <v>8688</v>
      </c>
      <c r="K992" t="s">
        <v>8689</v>
      </c>
      <c r="AN992" t="s">
        <v>8690</v>
      </c>
      <c r="AO992" t="s">
        <v>8691</v>
      </c>
      <c r="AS992" t="s">
        <v>352</v>
      </c>
      <c r="AT992">
        <v>2007</v>
      </c>
      <c r="AU992">
        <v>22</v>
      </c>
      <c r="AV992">
        <v>2</v>
      </c>
      <c r="BA992">
        <v>135</v>
      </c>
      <c r="BB992">
        <v>139</v>
      </c>
      <c r="BD992" t="s">
        <v>8692</v>
      </c>
      <c r="BK992" t="s">
        <v>8693</v>
      </c>
      <c r="BW992" t="s">
        <v>13428</v>
      </c>
      <c r="BX992" t="s">
        <v>13985</v>
      </c>
      <c r="BY992" t="s">
        <v>13985</v>
      </c>
      <c r="BZ992" t="s">
        <v>13985</v>
      </c>
      <c r="CA992" t="s">
        <v>13985</v>
      </c>
      <c r="CB992" t="s">
        <v>13985</v>
      </c>
      <c r="CC992" t="s">
        <v>13985</v>
      </c>
      <c r="CD992" t="s">
        <v>13985</v>
      </c>
    </row>
    <row r="993" spans="1:82" hidden="1">
      <c r="A993" t="s">
        <v>13850</v>
      </c>
      <c r="B993" t="s">
        <v>67</v>
      </c>
      <c r="C993" t="s">
        <v>4893</v>
      </c>
      <c r="G993" t="s">
        <v>4894</v>
      </c>
      <c r="J993" t="s">
        <v>4895</v>
      </c>
      <c r="K993" t="s">
        <v>4896</v>
      </c>
      <c r="W993" t="s">
        <v>4897</v>
      </c>
      <c r="AA993" t="s">
        <v>2720</v>
      </c>
      <c r="AN993" t="s">
        <v>4898</v>
      </c>
      <c r="AO993" t="s">
        <v>4899</v>
      </c>
      <c r="AS993" t="s">
        <v>521</v>
      </c>
      <c r="AT993">
        <v>2014</v>
      </c>
      <c r="AU993">
        <v>39</v>
      </c>
      <c r="AV993">
        <v>3</v>
      </c>
      <c r="BA993">
        <v>485</v>
      </c>
      <c r="BB993">
        <v>491</v>
      </c>
      <c r="BD993" t="s">
        <v>4900</v>
      </c>
      <c r="BK993" t="s">
        <v>4901</v>
      </c>
      <c r="BL993">
        <v>24845511</v>
      </c>
      <c r="BW993" t="s">
        <v>13424</v>
      </c>
      <c r="BX993" t="s">
        <v>13425</v>
      </c>
      <c r="BY993" t="s">
        <v>13985</v>
      </c>
      <c r="BZ993" t="s">
        <v>13985</v>
      </c>
      <c r="CA993" t="s">
        <v>13985</v>
      </c>
      <c r="CB993" t="s">
        <v>13985</v>
      </c>
      <c r="CC993" t="s">
        <v>13985</v>
      </c>
      <c r="CD993" t="s">
        <v>13985</v>
      </c>
    </row>
    <row r="994" spans="1:82" hidden="1">
      <c r="A994" t="s">
        <v>13850</v>
      </c>
      <c r="B994" t="s">
        <v>67</v>
      </c>
      <c r="C994" t="s">
        <v>106</v>
      </c>
      <c r="G994" t="s">
        <v>107</v>
      </c>
      <c r="J994" t="s">
        <v>108</v>
      </c>
      <c r="K994" t="s">
        <v>109</v>
      </c>
      <c r="W994" t="s">
        <v>110</v>
      </c>
      <c r="AA994" t="s">
        <v>111</v>
      </c>
      <c r="AB994" t="s">
        <v>112</v>
      </c>
      <c r="AN994" t="s">
        <v>113</v>
      </c>
      <c r="AO994" t="s">
        <v>114</v>
      </c>
      <c r="AS994" s="1">
        <v>43405</v>
      </c>
      <c r="AT994">
        <v>2019</v>
      </c>
      <c r="AU994">
        <v>29</v>
      </c>
      <c r="AV994">
        <v>22</v>
      </c>
      <c r="BA994">
        <v>3928</v>
      </c>
      <c r="BB994" t="s">
        <v>115</v>
      </c>
      <c r="BD994" t="s">
        <v>116</v>
      </c>
      <c r="BK994" t="s">
        <v>117</v>
      </c>
      <c r="BL994">
        <v>31679928</v>
      </c>
      <c r="BW994" t="s">
        <v>13424</v>
      </c>
      <c r="BZ994" t="s">
        <v>13427</v>
      </c>
      <c r="CA994">
        <v>2</v>
      </c>
    </row>
    <row r="995" spans="1:82" hidden="1">
      <c r="A995" t="s">
        <v>13850</v>
      </c>
      <c r="B995" t="s">
        <v>67</v>
      </c>
      <c r="C995" t="s">
        <v>11294</v>
      </c>
      <c r="G995" t="s">
        <v>11294</v>
      </c>
      <c r="J995" t="s">
        <v>11295</v>
      </c>
      <c r="K995" t="s">
        <v>160</v>
      </c>
      <c r="W995" t="s">
        <v>11296</v>
      </c>
      <c r="AN995" t="s">
        <v>162</v>
      </c>
      <c r="AS995" t="s">
        <v>84</v>
      </c>
      <c r="AT995">
        <v>1998</v>
      </c>
      <c r="AU995">
        <v>23</v>
      </c>
      <c r="AV995">
        <v>4</v>
      </c>
      <c r="BA995">
        <v>376</v>
      </c>
      <c r="BB995">
        <v>381</v>
      </c>
      <c r="BD995" t="s">
        <v>11297</v>
      </c>
      <c r="BK995" t="s">
        <v>11298</v>
      </c>
      <c r="BW995" t="s">
        <v>13424</v>
      </c>
      <c r="BX995" t="s">
        <v>13426</v>
      </c>
      <c r="BY995" t="s">
        <v>13985</v>
      </c>
      <c r="BZ995" t="s">
        <v>13427</v>
      </c>
      <c r="CA995" t="s">
        <v>13985</v>
      </c>
      <c r="CB995">
        <v>2</v>
      </c>
      <c r="CC995" t="s">
        <v>13985</v>
      </c>
      <c r="CD995" t="s">
        <v>13985</v>
      </c>
    </row>
    <row r="996" spans="1:82" hidden="1">
      <c r="A996" t="s">
        <v>13850</v>
      </c>
      <c r="B996" t="s">
        <v>67</v>
      </c>
      <c r="C996" t="s">
        <v>6241</v>
      </c>
      <c r="G996" t="s">
        <v>6242</v>
      </c>
      <c r="J996" t="s">
        <v>6243</v>
      </c>
      <c r="K996" t="s">
        <v>6244</v>
      </c>
      <c r="W996" t="s">
        <v>6245</v>
      </c>
      <c r="AN996" t="s">
        <v>6246</v>
      </c>
      <c r="AS996" t="s">
        <v>1023</v>
      </c>
      <c r="AT996">
        <v>2012</v>
      </c>
      <c r="AU996">
        <v>167</v>
      </c>
      <c r="AV996">
        <v>1</v>
      </c>
      <c r="BA996">
        <v>111</v>
      </c>
      <c r="BB996">
        <v>126</v>
      </c>
      <c r="BD996" t="s">
        <v>6247</v>
      </c>
      <c r="BK996" t="s">
        <v>6248</v>
      </c>
      <c r="BW996" t="s">
        <v>13424</v>
      </c>
      <c r="BX996" t="s">
        <v>13425</v>
      </c>
      <c r="BY996" t="s">
        <v>13985</v>
      </c>
      <c r="BZ996" t="s">
        <v>13985</v>
      </c>
      <c r="CA996" t="s">
        <v>13985</v>
      </c>
      <c r="CB996" t="s">
        <v>13985</v>
      </c>
      <c r="CC996" t="s">
        <v>13985</v>
      </c>
      <c r="CD996" t="s">
        <v>13985</v>
      </c>
    </row>
    <row r="997" spans="1:82" hidden="1">
      <c r="A997" t="s">
        <v>13850</v>
      </c>
      <c r="B997" t="s">
        <v>67</v>
      </c>
      <c r="C997" t="s">
        <v>6487</v>
      </c>
      <c r="G997" t="s">
        <v>6488</v>
      </c>
      <c r="J997" t="s">
        <v>6489</v>
      </c>
      <c r="K997" t="s">
        <v>6490</v>
      </c>
      <c r="W997" t="s">
        <v>6491</v>
      </c>
      <c r="AN997" t="s">
        <v>6492</v>
      </c>
      <c r="AO997" t="s">
        <v>6493</v>
      </c>
      <c r="AS997" t="s">
        <v>297</v>
      </c>
      <c r="AT997">
        <v>2011</v>
      </c>
      <c r="AU997">
        <v>673</v>
      </c>
      <c r="AV997">
        <v>1</v>
      </c>
      <c r="BA997">
        <v>137</v>
      </c>
      <c r="BB997">
        <v>151</v>
      </c>
      <c r="BD997" t="s">
        <v>6494</v>
      </c>
      <c r="BK997" t="s">
        <v>6495</v>
      </c>
      <c r="BW997" t="s">
        <v>13424</v>
      </c>
      <c r="BX997" t="s">
        <v>13426</v>
      </c>
      <c r="BY997" t="s">
        <v>13427</v>
      </c>
      <c r="BZ997" t="s">
        <v>13985</v>
      </c>
      <c r="CA997" t="s">
        <v>13985</v>
      </c>
      <c r="CB997" t="s">
        <v>13985</v>
      </c>
      <c r="CC997" t="s">
        <v>13985</v>
      </c>
      <c r="CD997" t="s">
        <v>13985</v>
      </c>
    </row>
    <row r="998" spans="1:82" hidden="1">
      <c r="A998" t="s">
        <v>13850</v>
      </c>
      <c r="B998" t="s">
        <v>67</v>
      </c>
      <c r="C998" t="s">
        <v>2737</v>
      </c>
      <c r="G998" t="s">
        <v>2738</v>
      </c>
      <c r="J998" t="s">
        <v>2739</v>
      </c>
      <c r="K998" t="s">
        <v>2740</v>
      </c>
      <c r="W998" t="s">
        <v>2741</v>
      </c>
      <c r="AN998" t="s">
        <v>2742</v>
      </c>
      <c r="AO998" t="s">
        <v>2743</v>
      </c>
      <c r="AT998">
        <v>2017</v>
      </c>
      <c r="AU998">
        <v>107</v>
      </c>
      <c r="BC998" t="s">
        <v>2744</v>
      </c>
      <c r="BD998" t="s">
        <v>2745</v>
      </c>
      <c r="BK998" t="s">
        <v>2746</v>
      </c>
      <c r="BW998" t="s">
        <v>13428</v>
      </c>
      <c r="BX998" t="s">
        <v>13985</v>
      </c>
      <c r="BY998" t="s">
        <v>13985</v>
      </c>
      <c r="BZ998" t="s">
        <v>13985</v>
      </c>
      <c r="CA998" t="s">
        <v>13985</v>
      </c>
      <c r="CB998" t="s">
        <v>13985</v>
      </c>
      <c r="CC998" t="s">
        <v>13985</v>
      </c>
      <c r="CD998" t="s">
        <v>13985</v>
      </c>
    </row>
    <row r="999" spans="1:82" hidden="1">
      <c r="A999" t="s">
        <v>13477</v>
      </c>
      <c r="B999" t="s">
        <v>67</v>
      </c>
      <c r="C999" t="s">
        <v>2738</v>
      </c>
      <c r="J999" t="s">
        <v>2739</v>
      </c>
      <c r="K999" t="s">
        <v>13502</v>
      </c>
      <c r="AN999" t="s">
        <v>2743</v>
      </c>
      <c r="AT999">
        <v>2017</v>
      </c>
      <c r="AU999">
        <v>107</v>
      </c>
      <c r="AV999">
        <v>0</v>
      </c>
      <c r="BA999" t="s">
        <v>13503</v>
      </c>
      <c r="BD999" t="s">
        <v>2745</v>
      </c>
      <c r="BK999" t="s">
        <v>13504</v>
      </c>
      <c r="BM999" t="s">
        <v>13483</v>
      </c>
      <c r="BQ999" t="s">
        <v>13505</v>
      </c>
      <c r="BW999" t="s">
        <v>13428</v>
      </c>
      <c r="BX999" t="s">
        <v>13985</v>
      </c>
      <c r="BY999" t="s">
        <v>13985</v>
      </c>
      <c r="BZ999" t="s">
        <v>13985</v>
      </c>
      <c r="CA999" t="s">
        <v>13985</v>
      </c>
      <c r="CB999" t="s">
        <v>13985</v>
      </c>
      <c r="CC999" t="s">
        <v>13985</v>
      </c>
      <c r="CD999" t="s">
        <v>13985</v>
      </c>
    </row>
    <row r="1000" spans="1:82" hidden="1">
      <c r="A1000" t="s">
        <v>13850</v>
      </c>
      <c r="B1000" t="s">
        <v>67</v>
      </c>
      <c r="C1000" t="s">
        <v>1169</v>
      </c>
      <c r="G1000" t="s">
        <v>1170</v>
      </c>
      <c r="J1000" t="s">
        <v>1171</v>
      </c>
      <c r="K1000" t="s">
        <v>1172</v>
      </c>
      <c r="W1000" t="s">
        <v>1173</v>
      </c>
      <c r="AA1000" t="s">
        <v>1174</v>
      </c>
      <c r="AB1000" t="s">
        <v>1175</v>
      </c>
      <c r="AN1000" t="s">
        <v>1176</v>
      </c>
      <c r="AO1000" t="s">
        <v>1177</v>
      </c>
      <c r="AS1000" t="s">
        <v>84</v>
      </c>
      <c r="AT1000">
        <v>2018</v>
      </c>
      <c r="AU1000">
        <v>41</v>
      </c>
      <c r="AV1000">
        <v>12</v>
      </c>
      <c r="BA1000">
        <v>2080</v>
      </c>
      <c r="BB1000">
        <v>2091</v>
      </c>
      <c r="BD1000" t="s">
        <v>1178</v>
      </c>
      <c r="BK1000" t="s">
        <v>1179</v>
      </c>
      <c r="BW1000" t="s">
        <v>13424</v>
      </c>
      <c r="BX1000" t="s">
        <v>13426</v>
      </c>
      <c r="BZ1000" t="s">
        <v>13427</v>
      </c>
      <c r="CB1000">
        <v>0</v>
      </c>
    </row>
    <row r="1001" spans="1:82" hidden="1">
      <c r="A1001" t="s">
        <v>13850</v>
      </c>
      <c r="B1001" t="s">
        <v>67</v>
      </c>
      <c r="C1001" t="s">
        <v>8028</v>
      </c>
      <c r="G1001" t="s">
        <v>8029</v>
      </c>
      <c r="J1001" t="s">
        <v>8030</v>
      </c>
      <c r="K1001" t="s">
        <v>5333</v>
      </c>
      <c r="W1001" t="s">
        <v>8031</v>
      </c>
      <c r="AA1001" t="s">
        <v>8032</v>
      </c>
      <c r="AB1001" t="s">
        <v>8033</v>
      </c>
      <c r="AN1001" t="s">
        <v>5335</v>
      </c>
      <c r="AS1001" t="s">
        <v>8034</v>
      </c>
      <c r="AT1001">
        <v>2008</v>
      </c>
      <c r="AU1001">
        <v>275</v>
      </c>
      <c r="AV1001">
        <v>1652</v>
      </c>
      <c r="BA1001">
        <v>2675</v>
      </c>
      <c r="BB1001">
        <v>2685</v>
      </c>
      <c r="BD1001" t="s">
        <v>8035</v>
      </c>
      <c r="BK1001" t="s">
        <v>8036</v>
      </c>
      <c r="BL1001">
        <v>18713718</v>
      </c>
      <c r="BW1001" t="s">
        <v>13985</v>
      </c>
      <c r="BX1001" t="s">
        <v>13985</v>
      </c>
      <c r="BY1001" t="s">
        <v>13427</v>
      </c>
      <c r="BZ1001" t="s">
        <v>13985</v>
      </c>
      <c r="CA1001" t="s">
        <v>13985</v>
      </c>
      <c r="CB1001" t="s">
        <v>13985</v>
      </c>
      <c r="CC1001" t="s">
        <v>13985</v>
      </c>
      <c r="CD1001" t="s">
        <v>13985</v>
      </c>
    </row>
    <row r="1002" spans="1:82" hidden="1">
      <c r="A1002" t="s">
        <v>13850</v>
      </c>
      <c r="B1002" t="s">
        <v>67</v>
      </c>
      <c r="C1002" t="s">
        <v>12246</v>
      </c>
      <c r="G1002" t="s">
        <v>12246</v>
      </c>
      <c r="J1002" t="s">
        <v>12247</v>
      </c>
      <c r="K1002" t="s">
        <v>1385</v>
      </c>
      <c r="W1002" t="s">
        <v>12248</v>
      </c>
      <c r="AA1002" t="s">
        <v>1059</v>
      </c>
      <c r="AB1002" t="s">
        <v>1060</v>
      </c>
      <c r="AN1002" t="s">
        <v>1388</v>
      </c>
      <c r="AS1002" t="s">
        <v>521</v>
      </c>
      <c r="AT1002">
        <v>1995</v>
      </c>
      <c r="AU1002">
        <v>55</v>
      </c>
      <c r="AV1002">
        <v>2</v>
      </c>
      <c r="BA1002">
        <v>143</v>
      </c>
      <c r="BB1002">
        <v>157</v>
      </c>
      <c r="BD1002" t="s">
        <v>12249</v>
      </c>
      <c r="BK1002" t="s">
        <v>12250</v>
      </c>
      <c r="BW1002" t="s">
        <v>13424</v>
      </c>
      <c r="BX1002" t="s">
        <v>13426</v>
      </c>
      <c r="BY1002" t="s">
        <v>13985</v>
      </c>
      <c r="BZ1002" t="s">
        <v>13427</v>
      </c>
      <c r="CA1002">
        <v>5</v>
      </c>
      <c r="CB1002">
        <v>11</v>
      </c>
      <c r="CC1002" t="s">
        <v>13458</v>
      </c>
      <c r="CD1002" t="s">
        <v>13429</v>
      </c>
    </row>
    <row r="1003" spans="1:82" hidden="1">
      <c r="A1003" t="s">
        <v>13850</v>
      </c>
      <c r="B1003" t="s">
        <v>67</v>
      </c>
      <c r="C1003" t="s">
        <v>12343</v>
      </c>
      <c r="G1003" t="s">
        <v>12343</v>
      </c>
      <c r="J1003" t="s">
        <v>12344</v>
      </c>
      <c r="K1003" t="s">
        <v>1442</v>
      </c>
      <c r="W1003" t="s">
        <v>12345</v>
      </c>
      <c r="AN1003" t="s">
        <v>1446</v>
      </c>
      <c r="AS1003" t="s">
        <v>1023</v>
      </c>
      <c r="AT1003">
        <v>1995</v>
      </c>
      <c r="AU1003">
        <v>8</v>
      </c>
      <c r="AV1003">
        <v>1</v>
      </c>
      <c r="BA1003">
        <v>21</v>
      </c>
      <c r="BB1003">
        <v>41</v>
      </c>
      <c r="BD1003" t="s">
        <v>12346</v>
      </c>
      <c r="BK1003" t="s">
        <v>12347</v>
      </c>
      <c r="BW1003" t="s">
        <v>13424</v>
      </c>
      <c r="BX1003" t="s">
        <v>13426</v>
      </c>
      <c r="BY1003" t="s">
        <v>13985</v>
      </c>
      <c r="BZ1003" t="s">
        <v>13427</v>
      </c>
      <c r="CA1003" t="s">
        <v>13985</v>
      </c>
      <c r="CB1003">
        <v>2</v>
      </c>
      <c r="CC1003" t="s">
        <v>13985</v>
      </c>
      <c r="CD1003" t="s">
        <v>13985</v>
      </c>
    </row>
    <row r="1004" spans="1:82" hidden="1">
      <c r="A1004" t="s">
        <v>13850</v>
      </c>
      <c r="B1004" t="s">
        <v>67</v>
      </c>
      <c r="C1004" t="s">
        <v>345</v>
      </c>
      <c r="G1004" t="s">
        <v>346</v>
      </c>
      <c r="J1004" t="s">
        <v>347</v>
      </c>
      <c r="K1004" t="s">
        <v>348</v>
      </c>
      <c r="W1004" t="s">
        <v>349</v>
      </c>
      <c r="AN1004" t="s">
        <v>350</v>
      </c>
      <c r="AO1004" t="s">
        <v>351</v>
      </c>
      <c r="AS1004" t="s">
        <v>352</v>
      </c>
      <c r="AT1004">
        <v>2019</v>
      </c>
      <c r="AU1004">
        <v>48</v>
      </c>
      <c r="AV1004">
        <v>4</v>
      </c>
      <c r="BA1004">
        <v>923</v>
      </c>
      <c r="BB1004">
        <v>928</v>
      </c>
      <c r="BD1004" t="s">
        <v>353</v>
      </c>
      <c r="BK1004" t="s">
        <v>354</v>
      </c>
      <c r="BL1004">
        <v>31242298</v>
      </c>
      <c r="BW1004" t="s">
        <v>13424</v>
      </c>
      <c r="BX1004" t="s">
        <v>13426</v>
      </c>
      <c r="BZ1004" t="s">
        <v>13427</v>
      </c>
      <c r="CB1004">
        <v>2</v>
      </c>
    </row>
    <row r="1005" spans="1:82" hidden="1">
      <c r="A1005" t="s">
        <v>13850</v>
      </c>
      <c r="B1005" t="s">
        <v>67</v>
      </c>
      <c r="C1005" t="s">
        <v>6556</v>
      </c>
      <c r="G1005" t="s">
        <v>6557</v>
      </c>
      <c r="J1005" t="s">
        <v>6558</v>
      </c>
      <c r="K1005" t="s">
        <v>550</v>
      </c>
      <c r="W1005" t="s">
        <v>6559</v>
      </c>
      <c r="AA1005" t="s">
        <v>6560</v>
      </c>
      <c r="AB1005" t="s">
        <v>6561</v>
      </c>
      <c r="AN1005" t="s">
        <v>553</v>
      </c>
      <c r="AS1005" t="s">
        <v>472</v>
      </c>
      <c r="AT1005">
        <v>2011</v>
      </c>
      <c r="AU1005">
        <v>14</v>
      </c>
      <c r="AV1005">
        <v>3</v>
      </c>
      <c r="BA1005">
        <v>254</v>
      </c>
      <c r="BB1005">
        <v>261</v>
      </c>
      <c r="BD1005" t="s">
        <v>6562</v>
      </c>
      <c r="BK1005" t="s">
        <v>6563</v>
      </c>
      <c r="BW1005" t="s">
        <v>13424</v>
      </c>
      <c r="BX1005" t="s">
        <v>13426</v>
      </c>
      <c r="BY1005" t="s">
        <v>13985</v>
      </c>
      <c r="BZ1005" t="s">
        <v>13427</v>
      </c>
      <c r="CA1005" t="s">
        <v>13985</v>
      </c>
      <c r="CB1005">
        <v>3</v>
      </c>
      <c r="CC1005" t="s">
        <v>13985</v>
      </c>
      <c r="CD1005" t="s">
        <v>13985</v>
      </c>
    </row>
    <row r="1006" spans="1:82" hidden="1">
      <c r="A1006" t="s">
        <v>13850</v>
      </c>
      <c r="B1006" t="s">
        <v>67</v>
      </c>
      <c r="C1006" t="s">
        <v>365</v>
      </c>
      <c r="G1006" t="s">
        <v>366</v>
      </c>
      <c r="J1006" t="s">
        <v>367</v>
      </c>
      <c r="K1006" t="s">
        <v>358</v>
      </c>
      <c r="W1006" t="s">
        <v>368</v>
      </c>
      <c r="AA1006" t="s">
        <v>369</v>
      </c>
      <c r="AN1006" t="s">
        <v>360</v>
      </c>
      <c r="AO1006" t="s">
        <v>361</v>
      </c>
      <c r="AS1006" t="s">
        <v>362</v>
      </c>
      <c r="AT1006">
        <v>2019</v>
      </c>
      <c r="AU1006">
        <v>117</v>
      </c>
      <c r="BC1006">
        <v>103896</v>
      </c>
      <c r="BD1006" t="s">
        <v>370</v>
      </c>
      <c r="BK1006" t="s">
        <v>371</v>
      </c>
      <c r="BL1006">
        <v>31194973</v>
      </c>
      <c r="BW1006" t="s">
        <v>13424</v>
      </c>
      <c r="BX1006" t="s">
        <v>13426</v>
      </c>
      <c r="BZ1006" t="s">
        <v>13427</v>
      </c>
      <c r="CB1006">
        <v>2</v>
      </c>
    </row>
    <row r="1007" spans="1:82" hidden="1">
      <c r="A1007" t="s">
        <v>13850</v>
      </c>
      <c r="B1007" t="s">
        <v>67</v>
      </c>
      <c r="C1007" t="s">
        <v>12984</v>
      </c>
      <c r="G1007" t="s">
        <v>12984</v>
      </c>
      <c r="J1007" t="s">
        <v>12985</v>
      </c>
      <c r="K1007" t="s">
        <v>12986</v>
      </c>
      <c r="W1007" t="s">
        <v>12987</v>
      </c>
      <c r="AB1007" t="s">
        <v>2299</v>
      </c>
      <c r="AN1007" t="s">
        <v>12988</v>
      </c>
      <c r="AT1007">
        <v>1992</v>
      </c>
      <c r="AU1007">
        <v>41</v>
      </c>
      <c r="AV1007" s="2">
        <v>43558</v>
      </c>
      <c r="BA1007">
        <v>247</v>
      </c>
      <c r="BB1007">
        <v>261</v>
      </c>
      <c r="BD1007" t="s">
        <v>12989</v>
      </c>
      <c r="BK1007" t="s">
        <v>12990</v>
      </c>
      <c r="BW1007" t="s">
        <v>13424</v>
      </c>
      <c r="BX1007" t="s">
        <v>13425</v>
      </c>
      <c r="BY1007" t="s">
        <v>13985</v>
      </c>
      <c r="BZ1007" t="s">
        <v>13985</v>
      </c>
      <c r="CA1007" t="s">
        <v>13985</v>
      </c>
      <c r="CB1007" t="s">
        <v>13985</v>
      </c>
      <c r="CC1007" t="s">
        <v>13985</v>
      </c>
      <c r="CD1007" t="s">
        <v>13985</v>
      </c>
    </row>
    <row r="1008" spans="1:82" hidden="1">
      <c r="A1008" t="s">
        <v>13850</v>
      </c>
      <c r="B1008" t="s">
        <v>67</v>
      </c>
      <c r="C1008" t="s">
        <v>7191</v>
      </c>
      <c r="G1008" t="s">
        <v>7192</v>
      </c>
      <c r="J1008" t="s">
        <v>7193</v>
      </c>
      <c r="K1008" t="s">
        <v>7194</v>
      </c>
      <c r="W1008" t="s">
        <v>7195</v>
      </c>
      <c r="AN1008" t="s">
        <v>7196</v>
      </c>
      <c r="AO1008" t="s">
        <v>7197</v>
      </c>
      <c r="AS1008" t="s">
        <v>629</v>
      </c>
      <c r="AT1008">
        <v>2010</v>
      </c>
      <c r="AU1008">
        <v>73</v>
      </c>
      <c r="AV1008" s="2">
        <v>43497</v>
      </c>
      <c r="AY1008" t="s">
        <v>49</v>
      </c>
      <c r="BA1008">
        <v>37</v>
      </c>
      <c r="BB1008">
        <v>47</v>
      </c>
      <c r="BD1008" t="s">
        <v>7198</v>
      </c>
      <c r="BK1008" t="s">
        <v>7199</v>
      </c>
      <c r="BL1008">
        <v>20213333</v>
      </c>
      <c r="BW1008" t="s">
        <v>13428</v>
      </c>
      <c r="BX1008" t="s">
        <v>13985</v>
      </c>
      <c r="BY1008" t="s">
        <v>13985</v>
      </c>
      <c r="BZ1008" t="s">
        <v>13985</v>
      </c>
      <c r="CA1008" t="s">
        <v>13985</v>
      </c>
      <c r="CB1008" t="s">
        <v>13985</v>
      </c>
      <c r="CC1008" t="s">
        <v>13985</v>
      </c>
      <c r="CD1008" t="s">
        <v>13985</v>
      </c>
    </row>
    <row r="1009" spans="1:82" hidden="1">
      <c r="A1009" t="s">
        <v>13850</v>
      </c>
      <c r="B1009" t="s">
        <v>67</v>
      </c>
      <c r="C1009" t="s">
        <v>401</v>
      </c>
      <c r="G1009" t="s">
        <v>402</v>
      </c>
      <c r="J1009" t="s">
        <v>403</v>
      </c>
      <c r="K1009" t="s">
        <v>404</v>
      </c>
      <c r="W1009" t="s">
        <v>405</v>
      </c>
      <c r="AB1009" t="s">
        <v>406</v>
      </c>
      <c r="AN1009" t="s">
        <v>407</v>
      </c>
      <c r="AO1009" t="s">
        <v>408</v>
      </c>
      <c r="AS1009" s="1">
        <v>11140</v>
      </c>
      <c r="AT1009">
        <v>2019</v>
      </c>
      <c r="AU1009">
        <v>623</v>
      </c>
      <c r="BA1009">
        <v>161</v>
      </c>
      <c r="BB1009">
        <v>174</v>
      </c>
      <c r="BD1009" t="s">
        <v>409</v>
      </c>
      <c r="BK1009" t="s">
        <v>410</v>
      </c>
      <c r="BW1009" t="s">
        <v>13424</v>
      </c>
      <c r="BX1009" t="s">
        <v>13425</v>
      </c>
    </row>
    <row r="1010" spans="1:82" hidden="1">
      <c r="A1010" t="s">
        <v>13850</v>
      </c>
      <c r="B1010" t="s">
        <v>1762</v>
      </c>
      <c r="C1010" t="s">
        <v>9330</v>
      </c>
      <c r="E1010" t="s">
        <v>9318</v>
      </c>
      <c r="G1010" t="s">
        <v>9331</v>
      </c>
      <c r="J1010" t="s">
        <v>9332</v>
      </c>
      <c r="K1010" t="s">
        <v>9333</v>
      </c>
      <c r="L1010" t="s">
        <v>8904</v>
      </c>
      <c r="P1010" t="s">
        <v>9322</v>
      </c>
      <c r="Q1010" t="s">
        <v>9334</v>
      </c>
      <c r="R1010" t="s">
        <v>9324</v>
      </c>
      <c r="S1010" t="s">
        <v>9325</v>
      </c>
      <c r="W1010" t="s">
        <v>9335</v>
      </c>
      <c r="AN1010" t="s">
        <v>3428</v>
      </c>
      <c r="AP1010" t="s">
        <v>9327</v>
      </c>
      <c r="AT1010">
        <v>2006</v>
      </c>
      <c r="AV1010">
        <v>711</v>
      </c>
      <c r="BA1010">
        <v>315</v>
      </c>
      <c r="BB1010">
        <v>321</v>
      </c>
      <c r="BD1010" t="s">
        <v>9336</v>
      </c>
      <c r="BK1010" t="s">
        <v>9337</v>
      </c>
      <c r="BW1010" t="s">
        <v>13428</v>
      </c>
      <c r="BX1010" t="s">
        <v>13985</v>
      </c>
      <c r="BY1010" t="s">
        <v>13985</v>
      </c>
      <c r="BZ1010" t="s">
        <v>13985</v>
      </c>
      <c r="CA1010" t="s">
        <v>13985</v>
      </c>
      <c r="CB1010" t="s">
        <v>13985</v>
      </c>
      <c r="CC1010" t="s">
        <v>13985</v>
      </c>
      <c r="CD1010" t="s">
        <v>13985</v>
      </c>
    </row>
    <row r="1011" spans="1:82" hidden="1">
      <c r="A1011" t="s">
        <v>13850</v>
      </c>
      <c r="B1011" t="s">
        <v>67</v>
      </c>
      <c r="C1011" t="s">
        <v>6533</v>
      </c>
      <c r="G1011" t="s">
        <v>6534</v>
      </c>
      <c r="J1011" t="s">
        <v>6535</v>
      </c>
      <c r="K1011" t="s">
        <v>6536</v>
      </c>
      <c r="W1011" t="s">
        <v>6537</v>
      </c>
      <c r="AA1011" t="s">
        <v>6538</v>
      </c>
      <c r="AB1011" t="s">
        <v>6539</v>
      </c>
      <c r="AN1011" t="s">
        <v>6540</v>
      </c>
      <c r="AS1011" t="s">
        <v>352</v>
      </c>
      <c r="AT1011">
        <v>2011</v>
      </c>
      <c r="AU1011">
        <v>25</v>
      </c>
      <c r="AV1011">
        <v>4</v>
      </c>
      <c r="BA1011">
        <v>769</v>
      </c>
      <c r="BB1011">
        <v>776</v>
      </c>
      <c r="BD1011" t="s">
        <v>6541</v>
      </c>
      <c r="BK1011" t="s">
        <v>6542</v>
      </c>
      <c r="BW1011" t="s">
        <v>13429</v>
      </c>
      <c r="BX1011" t="s">
        <v>13985</v>
      </c>
      <c r="BY1011" t="s">
        <v>13985</v>
      </c>
      <c r="BZ1011" t="s">
        <v>13429</v>
      </c>
      <c r="CA1011" t="s">
        <v>13985</v>
      </c>
      <c r="CB1011" t="s">
        <v>13985</v>
      </c>
      <c r="CC1011" t="s">
        <v>13985</v>
      </c>
      <c r="CD1011" t="s">
        <v>13985</v>
      </c>
    </row>
    <row r="1012" spans="1:82" hidden="1">
      <c r="A1012" t="s">
        <v>13850</v>
      </c>
      <c r="B1012" t="s">
        <v>67</v>
      </c>
      <c r="C1012" t="s">
        <v>11098</v>
      </c>
      <c r="G1012" t="s">
        <v>11098</v>
      </c>
      <c r="J1012" t="s">
        <v>11099</v>
      </c>
      <c r="K1012" t="s">
        <v>11100</v>
      </c>
      <c r="W1012" t="s">
        <v>11101</v>
      </c>
      <c r="AN1012" t="s">
        <v>11102</v>
      </c>
      <c r="AS1012" t="s">
        <v>352</v>
      </c>
      <c r="AT1012">
        <v>1999</v>
      </c>
      <c r="AU1012">
        <v>78</v>
      </c>
      <c r="AV1012">
        <v>8</v>
      </c>
      <c r="BA1012">
        <v>1227</v>
      </c>
      <c r="BB1012">
        <v>1231</v>
      </c>
      <c r="BD1012" t="s">
        <v>11103</v>
      </c>
      <c r="BK1012" t="s">
        <v>11104</v>
      </c>
      <c r="BL1012">
        <v>10472851</v>
      </c>
      <c r="BW1012" t="s">
        <v>13424</v>
      </c>
      <c r="BX1012" t="s">
        <v>13425</v>
      </c>
      <c r="BY1012" t="s">
        <v>13985</v>
      </c>
      <c r="BZ1012" t="s">
        <v>13985</v>
      </c>
      <c r="CA1012" t="s">
        <v>13985</v>
      </c>
      <c r="CB1012" t="s">
        <v>13985</v>
      </c>
      <c r="CC1012" t="s">
        <v>13985</v>
      </c>
      <c r="CD1012" t="s">
        <v>13985</v>
      </c>
    </row>
    <row r="1013" spans="1:82" hidden="1">
      <c r="A1013" t="s">
        <v>13850</v>
      </c>
      <c r="B1013" t="s">
        <v>67</v>
      </c>
      <c r="C1013" t="s">
        <v>712</v>
      </c>
      <c r="G1013" t="s">
        <v>713</v>
      </c>
      <c r="J1013" t="s">
        <v>714</v>
      </c>
      <c r="K1013" t="s">
        <v>715</v>
      </c>
      <c r="W1013" t="s">
        <v>716</v>
      </c>
      <c r="AB1013" t="s">
        <v>717</v>
      </c>
      <c r="AN1013" t="s">
        <v>718</v>
      </c>
      <c r="AO1013" t="s">
        <v>719</v>
      </c>
      <c r="AS1013" s="1">
        <v>37712</v>
      </c>
      <c r="AT1013">
        <v>2019</v>
      </c>
      <c r="AU1013">
        <v>34</v>
      </c>
      <c r="AV1013">
        <v>3</v>
      </c>
      <c r="BA1013">
        <v>159</v>
      </c>
      <c r="BB1013">
        <v>177</v>
      </c>
      <c r="BD1013" t="s">
        <v>720</v>
      </c>
      <c r="BK1013" t="s">
        <v>721</v>
      </c>
      <c r="BW1013" t="s">
        <v>13428</v>
      </c>
    </row>
    <row r="1014" spans="1:82" hidden="1">
      <c r="A1014" t="s">
        <v>13850</v>
      </c>
      <c r="B1014" t="s">
        <v>67</v>
      </c>
      <c r="C1014" t="s">
        <v>1236</v>
      </c>
      <c r="G1014" t="s">
        <v>1237</v>
      </c>
      <c r="J1014" t="s">
        <v>1238</v>
      </c>
      <c r="K1014" t="s">
        <v>1239</v>
      </c>
      <c r="W1014" t="s">
        <v>1240</v>
      </c>
      <c r="AB1014" t="s">
        <v>1241</v>
      </c>
      <c r="AN1014" t="s">
        <v>1242</v>
      </c>
      <c r="AO1014" t="s">
        <v>1243</v>
      </c>
      <c r="AS1014" t="s">
        <v>154</v>
      </c>
      <c r="AT1014">
        <v>2018</v>
      </c>
      <c r="AU1014">
        <v>96</v>
      </c>
      <c r="AV1014">
        <v>11</v>
      </c>
      <c r="BA1014">
        <v>1203</v>
      </c>
      <c r="BB1014">
        <v>1213</v>
      </c>
      <c r="BD1014" t="s">
        <v>1244</v>
      </c>
      <c r="BK1014" t="s">
        <v>1245</v>
      </c>
      <c r="BW1014" t="s">
        <v>13424</v>
      </c>
      <c r="BX1014" t="s">
        <v>13426</v>
      </c>
      <c r="BY1014" t="s">
        <v>13427</v>
      </c>
    </row>
    <row r="1015" spans="1:82" hidden="1">
      <c r="A1015" t="s">
        <v>13850</v>
      </c>
      <c r="B1015" t="s">
        <v>67</v>
      </c>
      <c r="C1015" t="s">
        <v>2716</v>
      </c>
      <c r="G1015" t="s">
        <v>2717</v>
      </c>
      <c r="J1015" t="s">
        <v>2718</v>
      </c>
      <c r="K1015" t="s">
        <v>1829</v>
      </c>
      <c r="W1015" t="s">
        <v>2719</v>
      </c>
      <c r="AA1015" t="s">
        <v>2720</v>
      </c>
      <c r="AN1015" t="s">
        <v>1831</v>
      </c>
      <c r="AO1015" t="s">
        <v>1832</v>
      </c>
      <c r="AT1015">
        <v>2017</v>
      </c>
      <c r="AU1015">
        <v>48</v>
      </c>
      <c r="AV1015">
        <v>5</v>
      </c>
      <c r="AY1015" t="s">
        <v>49</v>
      </c>
      <c r="BA1015">
        <v>739</v>
      </c>
      <c r="BB1015">
        <v>746</v>
      </c>
      <c r="BD1015" t="s">
        <v>2721</v>
      </c>
      <c r="BK1015" t="s">
        <v>2722</v>
      </c>
      <c r="BW1015" t="s">
        <v>13424</v>
      </c>
      <c r="BX1015" t="s">
        <v>13425</v>
      </c>
      <c r="BY1015" t="s">
        <v>13985</v>
      </c>
      <c r="BZ1015" t="s">
        <v>13985</v>
      </c>
      <c r="CA1015" t="s">
        <v>13985</v>
      </c>
      <c r="CB1015" t="s">
        <v>13985</v>
      </c>
      <c r="CC1015" t="s">
        <v>13985</v>
      </c>
      <c r="CD1015" t="s">
        <v>13985</v>
      </c>
    </row>
    <row r="1016" spans="1:82" hidden="1">
      <c r="A1016" t="s">
        <v>13850</v>
      </c>
      <c r="B1016" t="s">
        <v>1762</v>
      </c>
      <c r="C1016" t="s">
        <v>7162</v>
      </c>
      <c r="G1016" t="s">
        <v>7163</v>
      </c>
      <c r="J1016" t="s">
        <v>7333</v>
      </c>
      <c r="K1016" t="s">
        <v>7334</v>
      </c>
      <c r="L1016" t="s">
        <v>7334</v>
      </c>
      <c r="W1016" t="s">
        <v>7335</v>
      </c>
      <c r="AN1016" t="s">
        <v>7336</v>
      </c>
      <c r="AP1016" t="s">
        <v>7337</v>
      </c>
      <c r="AT1016">
        <v>2010</v>
      </c>
      <c r="AU1016">
        <v>72</v>
      </c>
      <c r="BA1016">
        <v>147</v>
      </c>
      <c r="BB1016">
        <v>166</v>
      </c>
      <c r="BD1016" t="s">
        <v>7338</v>
      </c>
      <c r="BK1016" t="s">
        <v>7339</v>
      </c>
      <c r="BL1016">
        <v>20148671</v>
      </c>
      <c r="BW1016" t="s">
        <v>13424</v>
      </c>
      <c r="BX1016" t="s">
        <v>13429</v>
      </c>
      <c r="BY1016" t="s">
        <v>13985</v>
      </c>
      <c r="BZ1016" t="s">
        <v>13429</v>
      </c>
      <c r="CA1016" t="s">
        <v>13985</v>
      </c>
      <c r="CB1016" t="s">
        <v>13985</v>
      </c>
      <c r="CC1016" t="s">
        <v>13985</v>
      </c>
      <c r="CD1016" t="s">
        <v>13985</v>
      </c>
    </row>
    <row r="1017" spans="1:82" hidden="1">
      <c r="A1017" t="s">
        <v>13850</v>
      </c>
      <c r="B1017" t="s">
        <v>67</v>
      </c>
      <c r="C1017" t="s">
        <v>3616</v>
      </c>
      <c r="G1017" t="s">
        <v>3617</v>
      </c>
      <c r="J1017" t="s">
        <v>3618</v>
      </c>
      <c r="K1017" t="s">
        <v>2609</v>
      </c>
      <c r="W1017" t="s">
        <v>3619</v>
      </c>
      <c r="AN1017" t="s">
        <v>2612</v>
      </c>
      <c r="AO1017" t="s">
        <v>2613</v>
      </c>
      <c r="AS1017" t="s">
        <v>1023</v>
      </c>
      <c r="AT1017">
        <v>2016</v>
      </c>
      <c r="AU1017">
        <v>121</v>
      </c>
      <c r="AY1017" t="s">
        <v>49</v>
      </c>
      <c r="BA1017">
        <v>48</v>
      </c>
      <c r="BB1017">
        <v>55</v>
      </c>
      <c r="BD1017" t="s">
        <v>3620</v>
      </c>
      <c r="BK1017" t="s">
        <v>3621</v>
      </c>
      <c r="BW1017" t="s">
        <v>13429</v>
      </c>
      <c r="BX1017" t="s">
        <v>13985</v>
      </c>
      <c r="BY1017" t="s">
        <v>13985</v>
      </c>
      <c r="BZ1017" t="s">
        <v>13429</v>
      </c>
      <c r="CA1017" t="s">
        <v>13985</v>
      </c>
      <c r="CB1017" t="s">
        <v>13985</v>
      </c>
      <c r="CC1017" t="s">
        <v>13985</v>
      </c>
      <c r="CD1017" t="s">
        <v>13985</v>
      </c>
    </row>
    <row r="1018" spans="1:82" hidden="1">
      <c r="A1018" t="s">
        <v>13850</v>
      </c>
      <c r="B1018" t="s">
        <v>67</v>
      </c>
      <c r="C1018" t="s">
        <v>8426</v>
      </c>
      <c r="G1018" t="s">
        <v>8427</v>
      </c>
      <c r="J1018" t="s">
        <v>8428</v>
      </c>
      <c r="K1018" t="s">
        <v>3484</v>
      </c>
      <c r="W1018" t="s">
        <v>8429</v>
      </c>
      <c r="AO1018" t="s">
        <v>3488</v>
      </c>
      <c r="AT1018">
        <v>2008</v>
      </c>
      <c r="AU1018">
        <v>105</v>
      </c>
      <c r="AV1018">
        <v>4</v>
      </c>
      <c r="BA1018">
        <v>585</v>
      </c>
      <c r="BB1018">
        <v>590</v>
      </c>
      <c r="BD1018" t="s">
        <v>8430</v>
      </c>
      <c r="BK1018" t="s">
        <v>8431</v>
      </c>
      <c r="BW1018" t="s">
        <v>13424</v>
      </c>
      <c r="BX1018" t="s">
        <v>13426</v>
      </c>
      <c r="BY1018" t="s">
        <v>13985</v>
      </c>
      <c r="BZ1018" t="s">
        <v>13429</v>
      </c>
      <c r="CA1018" t="s">
        <v>13985</v>
      </c>
      <c r="CB1018" t="s">
        <v>13985</v>
      </c>
      <c r="CC1018" t="s">
        <v>13985</v>
      </c>
      <c r="CD1018" t="s">
        <v>13985</v>
      </c>
    </row>
    <row r="1019" spans="1:82" hidden="1">
      <c r="A1019" t="s">
        <v>13850</v>
      </c>
      <c r="B1019" t="s">
        <v>67</v>
      </c>
      <c r="C1019" t="s">
        <v>7272</v>
      </c>
      <c r="G1019" t="s">
        <v>7273</v>
      </c>
      <c r="J1019" t="s">
        <v>7274</v>
      </c>
      <c r="K1019" t="s">
        <v>2455</v>
      </c>
      <c r="W1019" t="s">
        <v>7275</v>
      </c>
      <c r="AA1019" t="s">
        <v>7276</v>
      </c>
      <c r="AB1019" t="s">
        <v>7277</v>
      </c>
      <c r="AN1019" t="s">
        <v>2458</v>
      </c>
      <c r="AO1019" t="s">
        <v>2459</v>
      </c>
      <c r="AS1019" t="s">
        <v>815</v>
      </c>
      <c r="AT1019">
        <v>2010</v>
      </c>
      <c r="AU1019">
        <v>89</v>
      </c>
      <c r="AV1019">
        <v>1</v>
      </c>
      <c r="BA1019">
        <v>31</v>
      </c>
      <c r="BB1019">
        <v>35</v>
      </c>
      <c r="BD1019" t="s">
        <v>7278</v>
      </c>
      <c r="BK1019" t="s">
        <v>7279</v>
      </c>
      <c r="BW1019" t="s">
        <v>13424</v>
      </c>
      <c r="BX1019" t="s">
        <v>13425</v>
      </c>
      <c r="BY1019" t="s">
        <v>13985</v>
      </c>
      <c r="BZ1019" t="s">
        <v>13985</v>
      </c>
      <c r="CA1019" t="s">
        <v>13985</v>
      </c>
      <c r="CB1019" t="s">
        <v>13985</v>
      </c>
      <c r="CC1019" t="s">
        <v>13985</v>
      </c>
      <c r="CD1019" t="s">
        <v>13985</v>
      </c>
    </row>
    <row r="1020" spans="1:82" hidden="1">
      <c r="A1020" t="s">
        <v>13850</v>
      </c>
      <c r="B1020" t="s">
        <v>67</v>
      </c>
      <c r="C1020" t="s">
        <v>9258</v>
      </c>
      <c r="G1020" t="s">
        <v>9259</v>
      </c>
      <c r="J1020" t="s">
        <v>9260</v>
      </c>
      <c r="K1020" t="s">
        <v>9261</v>
      </c>
      <c r="W1020" t="s">
        <v>9262</v>
      </c>
      <c r="AA1020" t="s">
        <v>9263</v>
      </c>
      <c r="AB1020" t="s">
        <v>9264</v>
      </c>
      <c r="AN1020" t="s">
        <v>9265</v>
      </c>
      <c r="AT1020">
        <v>2006</v>
      </c>
      <c r="AU1020">
        <v>57</v>
      </c>
      <c r="AV1020">
        <v>7</v>
      </c>
      <c r="BA1020">
        <v>823</v>
      </c>
      <c r="BB1020">
        <v>830</v>
      </c>
      <c r="BD1020" t="s">
        <v>9266</v>
      </c>
      <c r="BK1020" t="s">
        <v>9267</v>
      </c>
      <c r="BW1020" t="s">
        <v>13428</v>
      </c>
      <c r="BX1020" t="s">
        <v>13985</v>
      </c>
      <c r="BY1020" t="s">
        <v>13985</v>
      </c>
      <c r="BZ1020" t="s">
        <v>13985</v>
      </c>
      <c r="CA1020" t="s">
        <v>13985</v>
      </c>
      <c r="CB1020" t="s">
        <v>13985</v>
      </c>
      <c r="CC1020" t="s">
        <v>13985</v>
      </c>
      <c r="CD1020" t="s">
        <v>13985</v>
      </c>
    </row>
    <row r="1021" spans="1:82" hidden="1">
      <c r="A1021" t="s">
        <v>13850</v>
      </c>
      <c r="B1021" t="s">
        <v>67</v>
      </c>
      <c r="C1021" t="s">
        <v>3347</v>
      </c>
      <c r="G1021" t="s">
        <v>3348</v>
      </c>
      <c r="J1021" t="s">
        <v>3349</v>
      </c>
      <c r="K1021" t="s">
        <v>3022</v>
      </c>
      <c r="W1021" t="s">
        <v>3350</v>
      </c>
      <c r="AN1021" t="s">
        <v>3024</v>
      </c>
      <c r="AO1021" t="s">
        <v>3025</v>
      </c>
      <c r="AS1021" t="s">
        <v>815</v>
      </c>
      <c r="AT1021">
        <v>2016</v>
      </c>
      <c r="AU1021">
        <v>53</v>
      </c>
      <c r="AV1021">
        <v>2</v>
      </c>
      <c r="BA1021">
        <v>250</v>
      </c>
      <c r="BB1021">
        <v>261</v>
      </c>
      <c r="BD1021" t="s">
        <v>3351</v>
      </c>
      <c r="BK1021" t="s">
        <v>3352</v>
      </c>
      <c r="BL1021">
        <v>26681789</v>
      </c>
      <c r="BW1021" t="s">
        <v>13424</v>
      </c>
      <c r="BX1021" t="s">
        <v>13426</v>
      </c>
      <c r="BZ1021" t="s">
        <v>13429</v>
      </c>
    </row>
    <row r="1022" spans="1:82" hidden="1">
      <c r="A1022" t="s">
        <v>13850</v>
      </c>
      <c r="B1022" t="s">
        <v>67</v>
      </c>
      <c r="C1022" t="s">
        <v>7312</v>
      </c>
      <c r="G1022" t="s">
        <v>7313</v>
      </c>
      <c r="J1022" t="s">
        <v>7314</v>
      </c>
      <c r="K1022" t="s">
        <v>1442</v>
      </c>
      <c r="W1022" t="s">
        <v>7315</v>
      </c>
      <c r="AN1022" t="s">
        <v>1446</v>
      </c>
      <c r="AO1022" t="s">
        <v>1447</v>
      </c>
      <c r="AS1022" t="s">
        <v>884</v>
      </c>
      <c r="AT1022">
        <v>2010</v>
      </c>
      <c r="AU1022">
        <v>23</v>
      </c>
      <c r="AV1022">
        <v>2</v>
      </c>
      <c r="BA1022">
        <v>249</v>
      </c>
      <c r="BB1022">
        <v>258</v>
      </c>
      <c r="BD1022" t="s">
        <v>7316</v>
      </c>
      <c r="BK1022" t="s">
        <v>7317</v>
      </c>
      <c r="BL1022">
        <v>20021549</v>
      </c>
      <c r="BW1022" t="s">
        <v>13428</v>
      </c>
      <c r="BX1022" t="s">
        <v>13985</v>
      </c>
      <c r="BY1022" t="s">
        <v>13985</v>
      </c>
      <c r="BZ1022" t="s">
        <v>13985</v>
      </c>
      <c r="CA1022" t="s">
        <v>13985</v>
      </c>
      <c r="CB1022" t="s">
        <v>13985</v>
      </c>
      <c r="CC1022" t="s">
        <v>13985</v>
      </c>
      <c r="CD1022" t="s">
        <v>13985</v>
      </c>
    </row>
    <row r="1023" spans="1:82">
      <c r="A1023" t="s">
        <v>13850</v>
      </c>
      <c r="B1023" t="s">
        <v>67</v>
      </c>
      <c r="C1023" t="s">
        <v>1054</v>
      </c>
      <c r="G1023" t="s">
        <v>1055</v>
      </c>
      <c r="J1023" t="s">
        <v>1056</v>
      </c>
      <c r="K1023" t="s">
        <v>1057</v>
      </c>
      <c r="W1023" t="s">
        <v>1058</v>
      </c>
      <c r="AA1023" t="s">
        <v>1059</v>
      </c>
      <c r="AB1023" t="s">
        <v>1060</v>
      </c>
      <c r="AN1023" t="s">
        <v>1061</v>
      </c>
      <c r="AO1023" t="s">
        <v>1062</v>
      </c>
      <c r="AS1023" t="s">
        <v>1023</v>
      </c>
      <c r="AT1023">
        <v>2019</v>
      </c>
      <c r="AU1023">
        <v>100</v>
      </c>
      <c r="AV1023">
        <v>1</v>
      </c>
      <c r="BC1023" t="s">
        <v>1063</v>
      </c>
      <c r="BD1023" t="s">
        <v>1064</v>
      </c>
      <c r="BK1023" t="s">
        <v>1065</v>
      </c>
      <c r="BL1023">
        <v>30375642</v>
      </c>
      <c r="BW1023" t="s">
        <v>13424</v>
      </c>
      <c r="BX1023" t="s">
        <v>13426</v>
      </c>
      <c r="BZ1023" t="s">
        <v>13427</v>
      </c>
      <c r="CA1023">
        <v>7</v>
      </c>
      <c r="CB1023">
        <v>4</v>
      </c>
      <c r="CC1023" t="s">
        <v>13986</v>
      </c>
      <c r="CD1023" t="s">
        <v>13433</v>
      </c>
    </row>
    <row r="1024" spans="1:82" hidden="1">
      <c r="A1024" t="s">
        <v>13850</v>
      </c>
      <c r="B1024" t="s">
        <v>67</v>
      </c>
      <c r="C1024" t="s">
        <v>3930</v>
      </c>
      <c r="G1024" t="s">
        <v>3931</v>
      </c>
      <c r="J1024" t="s">
        <v>3932</v>
      </c>
      <c r="K1024" t="s">
        <v>1332</v>
      </c>
      <c r="W1024" t="s">
        <v>3933</v>
      </c>
      <c r="AN1024" t="s">
        <v>1334</v>
      </c>
      <c r="AO1024" t="s">
        <v>1335</v>
      </c>
      <c r="AS1024" t="s">
        <v>472</v>
      </c>
      <c r="AT1024">
        <v>2015</v>
      </c>
      <c r="AU1024">
        <v>59</v>
      </c>
      <c r="AV1024">
        <v>7</v>
      </c>
      <c r="BA1024">
        <v>827</v>
      </c>
      <c r="BB1024">
        <v>835</v>
      </c>
      <c r="BD1024" t="s">
        <v>3934</v>
      </c>
      <c r="BK1024" t="s">
        <v>3935</v>
      </c>
      <c r="BL1024">
        <v>25225116</v>
      </c>
      <c r="BW1024" t="s">
        <v>13428</v>
      </c>
      <c r="BX1024" t="s">
        <v>13985</v>
      </c>
      <c r="BY1024" t="s">
        <v>13985</v>
      </c>
      <c r="BZ1024" t="s">
        <v>13985</v>
      </c>
      <c r="CA1024" t="s">
        <v>13985</v>
      </c>
      <c r="CB1024" t="s">
        <v>13985</v>
      </c>
      <c r="CC1024" t="s">
        <v>13985</v>
      </c>
      <c r="CD1024" t="s">
        <v>13985</v>
      </c>
    </row>
    <row r="1025" spans="1:82" hidden="1">
      <c r="A1025" t="s">
        <v>13850</v>
      </c>
      <c r="B1025" t="s">
        <v>67</v>
      </c>
      <c r="C1025" t="s">
        <v>2314</v>
      </c>
      <c r="G1025" t="s">
        <v>2315</v>
      </c>
      <c r="J1025" t="s">
        <v>2316</v>
      </c>
      <c r="K1025" t="s">
        <v>207</v>
      </c>
      <c r="W1025" t="s">
        <v>2317</v>
      </c>
      <c r="AN1025" t="s">
        <v>209</v>
      </c>
      <c r="AS1025" s="1">
        <v>41791</v>
      </c>
      <c r="AT1025">
        <v>2017</v>
      </c>
      <c r="AU1025">
        <v>8</v>
      </c>
      <c r="BC1025">
        <v>1046</v>
      </c>
      <c r="BD1025" t="s">
        <v>2318</v>
      </c>
      <c r="BK1025" t="s">
        <v>2319</v>
      </c>
      <c r="BL1025">
        <v>28659966</v>
      </c>
      <c r="BW1025" t="s">
        <v>13428</v>
      </c>
      <c r="BX1025" t="s">
        <v>13985</v>
      </c>
      <c r="BY1025" t="s">
        <v>13985</v>
      </c>
      <c r="BZ1025" t="s">
        <v>13985</v>
      </c>
      <c r="CA1025" t="s">
        <v>13985</v>
      </c>
      <c r="CB1025" t="s">
        <v>13985</v>
      </c>
      <c r="CC1025" t="s">
        <v>13985</v>
      </c>
      <c r="CD1025" t="s">
        <v>13985</v>
      </c>
    </row>
    <row r="1026" spans="1:82" hidden="1">
      <c r="A1026" t="s">
        <v>13850</v>
      </c>
      <c r="B1026" t="s">
        <v>67</v>
      </c>
      <c r="C1026" t="s">
        <v>6502</v>
      </c>
      <c r="G1026" t="s">
        <v>6503</v>
      </c>
      <c r="J1026" t="s">
        <v>6504</v>
      </c>
      <c r="K1026" t="s">
        <v>4858</v>
      </c>
      <c r="W1026" t="s">
        <v>6505</v>
      </c>
      <c r="AA1026" t="s">
        <v>6506</v>
      </c>
      <c r="AB1026" t="s">
        <v>6507</v>
      </c>
      <c r="AN1026" t="s">
        <v>4862</v>
      </c>
      <c r="AO1026" t="s">
        <v>4863</v>
      </c>
      <c r="AS1026" t="s">
        <v>352</v>
      </c>
      <c r="AT1026">
        <v>2011</v>
      </c>
      <c r="AU1026">
        <v>188</v>
      </c>
      <c r="AV1026">
        <v>4</v>
      </c>
      <c r="BA1026">
        <v>941</v>
      </c>
      <c r="BB1026" t="s">
        <v>6508</v>
      </c>
      <c r="BD1026" t="s">
        <v>6509</v>
      </c>
      <c r="BK1026" t="s">
        <v>6510</v>
      </c>
      <c r="BL1026">
        <v>21624997</v>
      </c>
      <c r="BW1026" t="s">
        <v>13428</v>
      </c>
      <c r="BX1026" t="s">
        <v>13985</v>
      </c>
      <c r="BY1026" t="s">
        <v>13985</v>
      </c>
      <c r="BZ1026" t="s">
        <v>13985</v>
      </c>
      <c r="CA1026" t="s">
        <v>13985</v>
      </c>
      <c r="CB1026" t="s">
        <v>13985</v>
      </c>
      <c r="CC1026" t="s">
        <v>13985</v>
      </c>
      <c r="CD1026" t="s">
        <v>13985</v>
      </c>
    </row>
    <row r="1027" spans="1:82">
      <c r="A1027" t="s">
        <v>13850</v>
      </c>
      <c r="B1027" t="s">
        <v>67</v>
      </c>
      <c r="C1027" t="s">
        <v>12951</v>
      </c>
      <c r="G1027" t="s">
        <v>12951</v>
      </c>
      <c r="J1027" t="s">
        <v>12952</v>
      </c>
      <c r="K1027" t="s">
        <v>188</v>
      </c>
      <c r="W1027" t="s">
        <v>12953</v>
      </c>
      <c r="AN1027" t="s">
        <v>191</v>
      </c>
      <c r="AS1027" t="s">
        <v>629</v>
      </c>
      <c r="AT1027">
        <v>1992</v>
      </c>
      <c r="AU1027">
        <v>90</v>
      </c>
      <c r="AV1027">
        <v>2</v>
      </c>
      <c r="BA1027">
        <v>270</v>
      </c>
      <c r="BB1027">
        <v>275</v>
      </c>
      <c r="BD1027" t="s">
        <v>12954</v>
      </c>
      <c r="BK1027" t="s">
        <v>12955</v>
      </c>
      <c r="BL1027">
        <v>28313723</v>
      </c>
      <c r="BW1027" t="s">
        <v>13424</v>
      </c>
      <c r="BX1027" t="s">
        <v>13426</v>
      </c>
      <c r="BY1027" t="s">
        <v>13985</v>
      </c>
      <c r="BZ1027" t="s">
        <v>13427</v>
      </c>
      <c r="CA1027">
        <v>5</v>
      </c>
      <c r="CB1027">
        <v>6</v>
      </c>
      <c r="CC1027" t="s">
        <v>13985</v>
      </c>
      <c r="CD1027" t="s">
        <v>13433</v>
      </c>
    </row>
    <row r="1028" spans="1:82" hidden="1">
      <c r="A1028" t="s">
        <v>13850</v>
      </c>
      <c r="B1028" t="s">
        <v>67</v>
      </c>
      <c r="C1028" t="s">
        <v>3959</v>
      </c>
      <c r="G1028" t="s">
        <v>3960</v>
      </c>
      <c r="J1028" t="s">
        <v>3961</v>
      </c>
      <c r="K1028" t="s">
        <v>821</v>
      </c>
      <c r="W1028" t="s">
        <v>3962</v>
      </c>
      <c r="AA1028" t="s">
        <v>3963</v>
      </c>
      <c r="AB1028" t="s">
        <v>3964</v>
      </c>
      <c r="AN1028" t="s">
        <v>824</v>
      </c>
      <c r="AO1028" t="s">
        <v>825</v>
      </c>
      <c r="AS1028" t="s">
        <v>521</v>
      </c>
      <c r="AT1028">
        <v>2015</v>
      </c>
      <c r="AU1028">
        <v>24</v>
      </c>
      <c r="AV1028">
        <v>11</v>
      </c>
      <c r="BA1028">
        <v>2809</v>
      </c>
      <c r="BB1028">
        <v>2819</v>
      </c>
      <c r="BD1028" t="s">
        <v>3965</v>
      </c>
      <c r="BK1028" t="s">
        <v>3966</v>
      </c>
      <c r="BL1028">
        <v>25877951</v>
      </c>
      <c r="BW1028" t="s">
        <v>13429</v>
      </c>
      <c r="BX1028" t="s">
        <v>13985</v>
      </c>
      <c r="BY1028" t="s">
        <v>13985</v>
      </c>
      <c r="BZ1028" t="s">
        <v>13427</v>
      </c>
      <c r="CA1028">
        <v>2</v>
      </c>
      <c r="CB1028" t="s">
        <v>13985</v>
      </c>
      <c r="CC1028" t="s">
        <v>13985</v>
      </c>
      <c r="CD1028" t="s">
        <v>13985</v>
      </c>
    </row>
    <row r="1029" spans="1:82" hidden="1">
      <c r="A1029" t="s">
        <v>13850</v>
      </c>
      <c r="B1029" t="s">
        <v>67</v>
      </c>
      <c r="C1029" t="s">
        <v>13013</v>
      </c>
      <c r="G1029" t="s">
        <v>13013</v>
      </c>
      <c r="J1029" t="s">
        <v>13014</v>
      </c>
      <c r="K1029" t="s">
        <v>13015</v>
      </c>
      <c r="W1029" t="s">
        <v>13016</v>
      </c>
      <c r="AA1029" t="s">
        <v>13017</v>
      </c>
      <c r="AN1029" t="s">
        <v>13018</v>
      </c>
      <c r="AS1029" t="s">
        <v>1023</v>
      </c>
      <c r="AT1029">
        <v>1992</v>
      </c>
      <c r="AU1029">
        <v>30</v>
      </c>
      <c r="AV1029">
        <v>3</v>
      </c>
      <c r="BA1029">
        <v>251</v>
      </c>
      <c r="BB1029">
        <v>279</v>
      </c>
      <c r="BD1029" t="s">
        <v>13019</v>
      </c>
      <c r="BK1029" t="s">
        <v>13020</v>
      </c>
      <c r="BW1029" t="s">
        <v>13429</v>
      </c>
      <c r="BX1029" t="s">
        <v>13985</v>
      </c>
      <c r="BY1029" t="s">
        <v>13985</v>
      </c>
      <c r="BZ1029" t="s">
        <v>13429</v>
      </c>
      <c r="CA1029" t="s">
        <v>13985</v>
      </c>
      <c r="CB1029" t="s">
        <v>13985</v>
      </c>
      <c r="CC1029" t="s">
        <v>13985</v>
      </c>
      <c r="CD1029" t="s">
        <v>13985</v>
      </c>
    </row>
    <row r="1030" spans="1:82" hidden="1">
      <c r="A1030" t="s">
        <v>13850</v>
      </c>
      <c r="B1030" t="s">
        <v>67</v>
      </c>
      <c r="C1030" t="s">
        <v>12543</v>
      </c>
      <c r="G1030" t="s">
        <v>12543</v>
      </c>
      <c r="J1030" t="s">
        <v>12544</v>
      </c>
      <c r="K1030" t="s">
        <v>12545</v>
      </c>
      <c r="W1030" t="s">
        <v>12546</v>
      </c>
      <c r="AN1030" t="s">
        <v>12547</v>
      </c>
      <c r="AS1030" t="s">
        <v>884</v>
      </c>
      <c r="AT1030">
        <v>1994</v>
      </c>
      <c r="AU1030">
        <v>60</v>
      </c>
      <c r="AV1030">
        <v>1</v>
      </c>
      <c r="BA1030">
        <v>21</v>
      </c>
      <c r="BB1030">
        <v>25</v>
      </c>
      <c r="BD1030" t="s">
        <v>12548</v>
      </c>
      <c r="BK1030" t="s">
        <v>12549</v>
      </c>
      <c r="BW1030" t="s">
        <v>13424</v>
      </c>
      <c r="BX1030" t="s">
        <v>13985</v>
      </c>
      <c r="BY1030" t="s">
        <v>13427</v>
      </c>
      <c r="BZ1030" t="s">
        <v>13985</v>
      </c>
      <c r="CA1030" t="s">
        <v>13985</v>
      </c>
      <c r="CB1030" t="s">
        <v>13985</v>
      </c>
      <c r="CC1030" t="s">
        <v>13985</v>
      </c>
      <c r="CD1030" t="s">
        <v>13985</v>
      </c>
    </row>
    <row r="1031" spans="1:82" hidden="1">
      <c r="A1031" t="s">
        <v>13850</v>
      </c>
      <c r="B1031" t="s">
        <v>67</v>
      </c>
      <c r="C1031" t="s">
        <v>8885</v>
      </c>
      <c r="G1031" t="s">
        <v>8886</v>
      </c>
      <c r="J1031" t="s">
        <v>8887</v>
      </c>
      <c r="K1031" t="s">
        <v>1442</v>
      </c>
      <c r="W1031" t="s">
        <v>8888</v>
      </c>
      <c r="AA1031" t="s">
        <v>8889</v>
      </c>
      <c r="AB1031" t="s">
        <v>8890</v>
      </c>
      <c r="AN1031" t="s">
        <v>1446</v>
      </c>
      <c r="AS1031" t="s">
        <v>1023</v>
      </c>
      <c r="AT1031">
        <v>2007</v>
      </c>
      <c r="AU1031">
        <v>20</v>
      </c>
      <c r="AV1031">
        <v>1</v>
      </c>
      <c r="BA1031">
        <v>349</v>
      </c>
      <c r="BB1031">
        <v>357</v>
      </c>
      <c r="BD1031" t="s">
        <v>8891</v>
      </c>
      <c r="BK1031" t="s">
        <v>8892</v>
      </c>
      <c r="BL1031">
        <v>17210028</v>
      </c>
      <c r="BW1031" t="s">
        <v>13428</v>
      </c>
      <c r="BX1031" t="s">
        <v>13985</v>
      </c>
      <c r="BY1031" t="s">
        <v>13985</v>
      </c>
      <c r="BZ1031" t="s">
        <v>13985</v>
      </c>
      <c r="CA1031" t="s">
        <v>13985</v>
      </c>
      <c r="CB1031" t="s">
        <v>13985</v>
      </c>
      <c r="CC1031" t="s">
        <v>13985</v>
      </c>
      <c r="CD1031" t="s">
        <v>13985</v>
      </c>
    </row>
    <row r="1032" spans="1:82" hidden="1">
      <c r="A1032" t="s">
        <v>13850</v>
      </c>
      <c r="B1032" t="s">
        <v>67</v>
      </c>
      <c r="C1032" t="s">
        <v>13117</v>
      </c>
      <c r="G1032" t="s">
        <v>13117</v>
      </c>
      <c r="J1032" t="s">
        <v>13118</v>
      </c>
      <c r="K1032" t="s">
        <v>13119</v>
      </c>
      <c r="W1032" t="s">
        <v>13120</v>
      </c>
      <c r="AN1032" t="s">
        <v>13121</v>
      </c>
      <c r="AS1032" t="s">
        <v>2214</v>
      </c>
      <c r="AT1032">
        <v>1991</v>
      </c>
      <c r="AU1032">
        <v>14</v>
      </c>
      <c r="AV1032">
        <v>3</v>
      </c>
      <c r="BA1032">
        <v>161</v>
      </c>
      <c r="BB1032">
        <v>168</v>
      </c>
      <c r="BK1032" t="s">
        <v>13122</v>
      </c>
      <c r="BW1032" t="s">
        <v>13428</v>
      </c>
      <c r="BX1032" t="s">
        <v>13985</v>
      </c>
      <c r="BY1032" t="s">
        <v>13985</v>
      </c>
      <c r="BZ1032" t="s">
        <v>13985</v>
      </c>
      <c r="CA1032" t="s">
        <v>13985</v>
      </c>
      <c r="CB1032" t="s">
        <v>13985</v>
      </c>
      <c r="CC1032" t="s">
        <v>13985</v>
      </c>
      <c r="CD1032" t="s">
        <v>13985</v>
      </c>
    </row>
    <row r="1033" spans="1:82" hidden="1">
      <c r="A1033" t="s">
        <v>13850</v>
      </c>
      <c r="B1033" t="s">
        <v>67</v>
      </c>
      <c r="C1033" t="s">
        <v>10422</v>
      </c>
      <c r="G1033" t="s">
        <v>10422</v>
      </c>
      <c r="J1033" t="s">
        <v>10423</v>
      </c>
      <c r="K1033" t="s">
        <v>3031</v>
      </c>
      <c r="W1033" t="s">
        <v>10424</v>
      </c>
      <c r="AN1033" t="s">
        <v>3034</v>
      </c>
      <c r="AS1033" t="s">
        <v>884</v>
      </c>
      <c r="AT1033">
        <v>2002</v>
      </c>
      <c r="AU1033">
        <v>66</v>
      </c>
      <c r="AV1033">
        <v>2</v>
      </c>
      <c r="BA1033">
        <v>415</v>
      </c>
      <c r="BB1033">
        <v>420</v>
      </c>
      <c r="BD1033" t="s">
        <v>10425</v>
      </c>
      <c r="BK1033" t="s">
        <v>10426</v>
      </c>
      <c r="BL1033">
        <v>11804957</v>
      </c>
      <c r="BW1033" t="s">
        <v>13424</v>
      </c>
      <c r="BX1033" t="s">
        <v>13425</v>
      </c>
      <c r="BY1033" t="s">
        <v>13985</v>
      </c>
      <c r="BZ1033" t="s">
        <v>13985</v>
      </c>
      <c r="CA1033" t="s">
        <v>13985</v>
      </c>
      <c r="CB1033" t="s">
        <v>13985</v>
      </c>
      <c r="CC1033" t="s">
        <v>13985</v>
      </c>
      <c r="CD1033" t="s">
        <v>13985</v>
      </c>
    </row>
    <row r="1034" spans="1:82" hidden="1">
      <c r="A1034" t="s">
        <v>13850</v>
      </c>
      <c r="B1034" t="s">
        <v>67</v>
      </c>
      <c r="C1034" t="s">
        <v>3455</v>
      </c>
      <c r="G1034" t="s">
        <v>3457</v>
      </c>
      <c r="J1034" t="s">
        <v>8280</v>
      </c>
      <c r="K1034" t="s">
        <v>4022</v>
      </c>
      <c r="W1034" t="s">
        <v>8281</v>
      </c>
      <c r="AN1034" t="s">
        <v>4024</v>
      </c>
      <c r="AS1034" t="s">
        <v>629</v>
      </c>
      <c r="AT1034">
        <v>2008</v>
      </c>
      <c r="AU1034">
        <v>83</v>
      </c>
      <c r="AV1034">
        <v>3</v>
      </c>
      <c r="BA1034">
        <v>360</v>
      </c>
      <c r="BB1034">
        <v>366</v>
      </c>
      <c r="BD1034" t="s">
        <v>8282</v>
      </c>
      <c r="BK1034" t="s">
        <v>8283</v>
      </c>
      <c r="BW1034" t="s">
        <v>13428</v>
      </c>
      <c r="BX1034" t="s">
        <v>13985</v>
      </c>
      <c r="BY1034" t="s">
        <v>13985</v>
      </c>
      <c r="BZ1034" t="s">
        <v>13985</v>
      </c>
      <c r="CA1034" t="s">
        <v>13985</v>
      </c>
      <c r="CB1034" t="s">
        <v>13985</v>
      </c>
      <c r="CC1034" t="s">
        <v>13985</v>
      </c>
      <c r="CD1034" t="s">
        <v>13985</v>
      </c>
    </row>
    <row r="1035" spans="1:82" hidden="1">
      <c r="A1035" t="s">
        <v>13850</v>
      </c>
      <c r="B1035" t="s">
        <v>67</v>
      </c>
      <c r="C1035" t="s">
        <v>439</v>
      </c>
      <c r="G1035" t="s">
        <v>440</v>
      </c>
      <c r="J1035" t="s">
        <v>441</v>
      </c>
      <c r="K1035" t="s">
        <v>442</v>
      </c>
      <c r="W1035" t="s">
        <v>443</v>
      </c>
      <c r="AA1035" t="s">
        <v>444</v>
      </c>
      <c r="AB1035" t="s">
        <v>445</v>
      </c>
      <c r="AN1035" t="s">
        <v>446</v>
      </c>
      <c r="AO1035" t="s">
        <v>447</v>
      </c>
      <c r="AS1035" s="1">
        <v>37500</v>
      </c>
      <c r="AT1035">
        <v>2019</v>
      </c>
      <c r="AU1035">
        <v>36</v>
      </c>
      <c r="AV1035">
        <v>9</v>
      </c>
      <c r="BA1035">
        <v>1285</v>
      </c>
      <c r="BB1035">
        <v>1300</v>
      </c>
      <c r="BD1035" t="s">
        <v>448</v>
      </c>
      <c r="BF1035" s="1">
        <v>43647</v>
      </c>
      <c r="BK1035" t="s">
        <v>449</v>
      </c>
      <c r="BL1035">
        <v>31328571</v>
      </c>
      <c r="BW1035" t="s">
        <v>13424</v>
      </c>
      <c r="BX1035" t="s">
        <v>13425</v>
      </c>
    </row>
    <row r="1036" spans="1:82" hidden="1">
      <c r="A1036" t="s">
        <v>13850</v>
      </c>
      <c r="B1036" t="s">
        <v>67</v>
      </c>
      <c r="C1036" t="s">
        <v>9994</v>
      </c>
      <c r="G1036" t="s">
        <v>9994</v>
      </c>
      <c r="J1036" t="s">
        <v>9995</v>
      </c>
      <c r="K1036" t="s">
        <v>7403</v>
      </c>
      <c r="W1036" t="s">
        <v>9996</v>
      </c>
      <c r="AA1036" t="s">
        <v>9997</v>
      </c>
      <c r="AB1036" t="s">
        <v>1757</v>
      </c>
      <c r="AN1036" t="s">
        <v>7405</v>
      </c>
      <c r="AO1036" t="s">
        <v>7406</v>
      </c>
      <c r="AT1036">
        <v>2004</v>
      </c>
      <c r="AU1036">
        <v>53</v>
      </c>
      <c r="AV1036">
        <v>2</v>
      </c>
      <c r="BA1036">
        <v>76</v>
      </c>
      <c r="BB1036">
        <v>80</v>
      </c>
      <c r="BD1036" t="s">
        <v>9998</v>
      </c>
      <c r="BK1036" t="s">
        <v>9999</v>
      </c>
      <c r="BW1036" t="s">
        <v>13428</v>
      </c>
      <c r="BX1036" t="s">
        <v>13985</v>
      </c>
      <c r="BY1036" t="s">
        <v>13985</v>
      </c>
      <c r="BZ1036" t="s">
        <v>13985</v>
      </c>
      <c r="CA1036" t="s">
        <v>13985</v>
      </c>
      <c r="CB1036" t="s">
        <v>13985</v>
      </c>
      <c r="CC1036" t="s">
        <v>13985</v>
      </c>
      <c r="CD1036" t="s">
        <v>13985</v>
      </c>
    </row>
    <row r="1037" spans="1:82" hidden="1">
      <c r="A1037" t="s">
        <v>13850</v>
      </c>
      <c r="B1037" t="s">
        <v>67</v>
      </c>
      <c r="C1037" t="s">
        <v>1751</v>
      </c>
      <c r="G1037" t="s">
        <v>1752</v>
      </c>
      <c r="J1037" t="s">
        <v>1753</v>
      </c>
      <c r="K1037" t="s">
        <v>1754</v>
      </c>
      <c r="W1037" t="s">
        <v>1755</v>
      </c>
      <c r="AA1037" t="s">
        <v>1756</v>
      </c>
      <c r="AB1037" t="s">
        <v>1757</v>
      </c>
      <c r="AN1037" t="s">
        <v>1758</v>
      </c>
      <c r="AO1037" t="s">
        <v>1759</v>
      </c>
      <c r="AT1037">
        <v>2018</v>
      </c>
      <c r="AU1037">
        <v>52</v>
      </c>
      <c r="AV1037">
        <v>5</v>
      </c>
      <c r="BC1037">
        <v>10040</v>
      </c>
      <c r="BD1037" t="s">
        <v>1760</v>
      </c>
      <c r="BK1037" t="s">
        <v>1761</v>
      </c>
      <c r="BW1037" t="s">
        <v>13428</v>
      </c>
    </row>
    <row r="1038" spans="1:82" hidden="1">
      <c r="A1038" t="s">
        <v>13850</v>
      </c>
      <c r="B1038" t="s">
        <v>67</v>
      </c>
      <c r="C1038" t="s">
        <v>9474</v>
      </c>
      <c r="G1038" t="s">
        <v>9474</v>
      </c>
      <c r="J1038" t="s">
        <v>9475</v>
      </c>
      <c r="K1038" t="s">
        <v>9476</v>
      </c>
      <c r="W1038" t="s">
        <v>9477</v>
      </c>
      <c r="AA1038" t="s">
        <v>9478</v>
      </c>
      <c r="AB1038" t="s">
        <v>9479</v>
      </c>
      <c r="AN1038" t="s">
        <v>9480</v>
      </c>
      <c r="AO1038" t="s">
        <v>9481</v>
      </c>
      <c r="AS1038" t="s">
        <v>307</v>
      </c>
      <c r="AT1038">
        <v>2005</v>
      </c>
      <c r="AU1038">
        <v>24</v>
      </c>
      <c r="AV1038">
        <v>5</v>
      </c>
      <c r="BA1038">
        <v>403</v>
      </c>
      <c r="BB1038">
        <v>417</v>
      </c>
      <c r="BD1038" t="s">
        <v>9482</v>
      </c>
      <c r="BK1038" t="s">
        <v>9483</v>
      </c>
      <c r="BW1038" t="s">
        <v>13424</v>
      </c>
      <c r="BX1038" t="s">
        <v>13425</v>
      </c>
      <c r="BY1038" t="s">
        <v>13985</v>
      </c>
      <c r="BZ1038" t="s">
        <v>13985</v>
      </c>
      <c r="CA1038" t="s">
        <v>13985</v>
      </c>
      <c r="CB1038" t="s">
        <v>13985</v>
      </c>
      <c r="CC1038" t="s">
        <v>13985</v>
      </c>
      <c r="CD1038" t="s">
        <v>13985</v>
      </c>
    </row>
    <row r="1039" spans="1:82" hidden="1">
      <c r="A1039" t="s">
        <v>13850</v>
      </c>
      <c r="B1039" t="s">
        <v>67</v>
      </c>
      <c r="C1039" t="s">
        <v>602</v>
      </c>
      <c r="G1039" t="s">
        <v>603</v>
      </c>
      <c r="J1039" t="s">
        <v>604</v>
      </c>
      <c r="K1039" t="s">
        <v>605</v>
      </c>
      <c r="W1039" t="s">
        <v>606</v>
      </c>
      <c r="AA1039" t="s">
        <v>607</v>
      </c>
      <c r="AB1039" t="s">
        <v>608</v>
      </c>
      <c r="AN1039" t="s">
        <v>609</v>
      </c>
      <c r="AS1039" t="s">
        <v>610</v>
      </c>
      <c r="AT1039">
        <v>2019</v>
      </c>
      <c r="AU1039">
        <v>116</v>
      </c>
      <c r="AV1039">
        <v>22</v>
      </c>
      <c r="BA1039">
        <v>10852</v>
      </c>
      <c r="BB1039">
        <v>10857</v>
      </c>
      <c r="BD1039" t="s">
        <v>611</v>
      </c>
      <c r="BK1039" t="s">
        <v>612</v>
      </c>
      <c r="BL1039">
        <v>31085653</v>
      </c>
      <c r="BW1039" t="s">
        <v>13428</v>
      </c>
    </row>
    <row r="1040" spans="1:82" hidden="1">
      <c r="A1040" t="s">
        <v>13850</v>
      </c>
      <c r="B1040" t="s">
        <v>67</v>
      </c>
      <c r="C1040" t="s">
        <v>11597</v>
      </c>
      <c r="G1040" t="s">
        <v>11597</v>
      </c>
      <c r="J1040" t="s">
        <v>11598</v>
      </c>
      <c r="K1040" t="s">
        <v>3031</v>
      </c>
      <c r="W1040" t="s">
        <v>11599</v>
      </c>
      <c r="AN1040" t="s">
        <v>3034</v>
      </c>
      <c r="AO1040" t="s">
        <v>3035</v>
      </c>
      <c r="AS1040" t="s">
        <v>154</v>
      </c>
      <c r="AT1040">
        <v>1997</v>
      </c>
      <c r="AU1040">
        <v>57</v>
      </c>
      <c r="AV1040">
        <v>5</v>
      </c>
      <c r="BA1040">
        <v>1008</v>
      </c>
      <c r="BB1040">
        <v>1015</v>
      </c>
      <c r="BD1040" t="s">
        <v>11600</v>
      </c>
      <c r="BK1040" t="s">
        <v>11601</v>
      </c>
      <c r="BL1040">
        <v>9369164</v>
      </c>
      <c r="BW1040" t="s">
        <v>13424</v>
      </c>
      <c r="BX1040" t="s">
        <v>13425</v>
      </c>
      <c r="BY1040" t="s">
        <v>13985</v>
      </c>
      <c r="BZ1040" t="s">
        <v>13985</v>
      </c>
      <c r="CA1040" t="s">
        <v>13985</v>
      </c>
      <c r="CB1040" t="s">
        <v>13985</v>
      </c>
      <c r="CC1040" t="s">
        <v>13985</v>
      </c>
      <c r="CD1040" t="s">
        <v>13985</v>
      </c>
    </row>
    <row r="1041" spans="1:82" hidden="1">
      <c r="A1041" t="s">
        <v>13850</v>
      </c>
      <c r="B1041" t="s">
        <v>67</v>
      </c>
      <c r="C1041" t="s">
        <v>4785</v>
      </c>
      <c r="G1041" t="s">
        <v>4786</v>
      </c>
      <c r="J1041" t="s">
        <v>4787</v>
      </c>
      <c r="K1041" t="s">
        <v>4788</v>
      </c>
      <c r="W1041" t="s">
        <v>4789</v>
      </c>
      <c r="AN1041" t="s">
        <v>4790</v>
      </c>
      <c r="AO1041" t="s">
        <v>4791</v>
      </c>
      <c r="AS1041" s="1">
        <v>42186</v>
      </c>
      <c r="AT1041">
        <v>2014</v>
      </c>
      <c r="AU1041">
        <v>48</v>
      </c>
      <c r="AV1041">
        <v>14</v>
      </c>
      <c r="BA1041">
        <v>7738</v>
      </c>
      <c r="BB1041">
        <v>7746</v>
      </c>
      <c r="BD1041" t="s">
        <v>4792</v>
      </c>
      <c r="BK1041" t="s">
        <v>4793</v>
      </c>
      <c r="BL1041">
        <v>24922067</v>
      </c>
      <c r="BW1041" t="s">
        <v>13428</v>
      </c>
      <c r="BX1041" t="s">
        <v>13985</v>
      </c>
      <c r="BY1041" t="s">
        <v>13985</v>
      </c>
      <c r="BZ1041" t="s">
        <v>13985</v>
      </c>
      <c r="CA1041" t="s">
        <v>13985</v>
      </c>
      <c r="CB1041" t="s">
        <v>13985</v>
      </c>
      <c r="CC1041" t="s">
        <v>13985</v>
      </c>
      <c r="CD1041" t="s">
        <v>13985</v>
      </c>
    </row>
    <row r="1042" spans="1:82" hidden="1">
      <c r="A1042" t="s">
        <v>13850</v>
      </c>
      <c r="B1042" t="s">
        <v>67</v>
      </c>
      <c r="C1042" t="s">
        <v>3709</v>
      </c>
      <c r="G1042" t="s">
        <v>3710</v>
      </c>
      <c r="J1042" t="s">
        <v>3711</v>
      </c>
      <c r="K1042" t="s">
        <v>3712</v>
      </c>
      <c r="W1042" t="s">
        <v>3713</v>
      </c>
      <c r="AB1042" t="s">
        <v>2457</v>
      </c>
      <c r="AN1042" t="s">
        <v>3714</v>
      </c>
      <c r="AO1042" t="s">
        <v>3715</v>
      </c>
      <c r="AS1042" t="s">
        <v>154</v>
      </c>
      <c r="AT1042">
        <v>2015</v>
      </c>
      <c r="AU1042">
        <v>47</v>
      </c>
      <c r="AV1042">
        <v>6</v>
      </c>
      <c r="BA1042">
        <v>731</v>
      </c>
      <c r="BB1042">
        <v>735</v>
      </c>
      <c r="BD1042" t="s">
        <v>3716</v>
      </c>
      <c r="BK1042" t="s">
        <v>3717</v>
      </c>
      <c r="BL1042">
        <v>25266666</v>
      </c>
      <c r="BW1042" t="s">
        <v>13424</v>
      </c>
      <c r="BX1042" t="s">
        <v>13425</v>
      </c>
      <c r="BY1042" t="s">
        <v>13985</v>
      </c>
      <c r="BZ1042" t="s">
        <v>13985</v>
      </c>
      <c r="CA1042" t="s">
        <v>13985</v>
      </c>
      <c r="CB1042" t="s">
        <v>13985</v>
      </c>
      <c r="CC1042" t="s">
        <v>13985</v>
      </c>
      <c r="CD1042" t="s">
        <v>13985</v>
      </c>
    </row>
    <row r="1043" spans="1:82" hidden="1">
      <c r="A1043" t="s">
        <v>13850</v>
      </c>
      <c r="B1043" t="s">
        <v>67</v>
      </c>
      <c r="C1043" t="s">
        <v>4125</v>
      </c>
      <c r="G1043" t="s">
        <v>4126</v>
      </c>
      <c r="J1043" t="s">
        <v>4127</v>
      </c>
      <c r="K1043" t="s">
        <v>899</v>
      </c>
      <c r="W1043" t="s">
        <v>4128</v>
      </c>
      <c r="AA1043" t="s">
        <v>4129</v>
      </c>
      <c r="AB1043" t="s">
        <v>4130</v>
      </c>
      <c r="AN1043" t="s">
        <v>903</v>
      </c>
      <c r="AO1043" t="s">
        <v>904</v>
      </c>
      <c r="AS1043" t="s">
        <v>730</v>
      </c>
      <c r="AT1043">
        <v>2015</v>
      </c>
      <c r="AU1043">
        <v>66</v>
      </c>
      <c r="AV1043">
        <v>7</v>
      </c>
      <c r="BA1043">
        <v>2027</v>
      </c>
      <c r="BB1043">
        <v>2039</v>
      </c>
      <c r="BD1043" t="s">
        <v>4131</v>
      </c>
      <c r="BK1043" t="s">
        <v>4132</v>
      </c>
      <c r="BL1043">
        <v>25732533</v>
      </c>
      <c r="BW1043" t="s">
        <v>13428</v>
      </c>
      <c r="BX1043" t="s">
        <v>13985</v>
      </c>
      <c r="BY1043" t="s">
        <v>13985</v>
      </c>
      <c r="BZ1043" t="s">
        <v>13985</v>
      </c>
      <c r="CA1043" t="s">
        <v>13985</v>
      </c>
      <c r="CB1043" t="s">
        <v>13985</v>
      </c>
      <c r="CC1043" t="s">
        <v>13985</v>
      </c>
      <c r="CD1043" t="s">
        <v>13985</v>
      </c>
    </row>
    <row r="1044" spans="1:82" hidden="1">
      <c r="A1044" t="s">
        <v>13850</v>
      </c>
      <c r="B1044" t="s">
        <v>67</v>
      </c>
      <c r="C1044" t="s">
        <v>960</v>
      </c>
      <c r="G1044" t="s">
        <v>961</v>
      </c>
      <c r="J1044" t="s">
        <v>962</v>
      </c>
      <c r="K1044" t="s">
        <v>207</v>
      </c>
      <c r="W1044" t="s">
        <v>963</v>
      </c>
      <c r="AB1044" t="s">
        <v>964</v>
      </c>
      <c r="AN1044" t="s">
        <v>209</v>
      </c>
      <c r="AS1044" s="1">
        <v>39448</v>
      </c>
      <c r="AT1044">
        <v>2019</v>
      </c>
      <c r="AU1044">
        <v>9</v>
      </c>
      <c r="BC1044">
        <v>1867</v>
      </c>
      <c r="BD1044" t="s">
        <v>965</v>
      </c>
      <c r="BK1044" t="s">
        <v>966</v>
      </c>
      <c r="BL1044">
        <v>30671065</v>
      </c>
      <c r="BW1044" t="s">
        <v>13428</v>
      </c>
    </row>
    <row r="1045" spans="1:82" hidden="1">
      <c r="A1045" t="s">
        <v>13850</v>
      </c>
      <c r="B1045" t="s">
        <v>67</v>
      </c>
      <c r="C1045" t="s">
        <v>13155</v>
      </c>
      <c r="G1045" t="s">
        <v>13155</v>
      </c>
      <c r="J1045" t="s">
        <v>13156</v>
      </c>
      <c r="K1045" t="s">
        <v>2265</v>
      </c>
      <c r="W1045" t="s">
        <v>13157</v>
      </c>
      <c r="AN1045" t="s">
        <v>2267</v>
      </c>
      <c r="AO1045" t="s">
        <v>2268</v>
      </c>
      <c r="AS1045" t="s">
        <v>2650</v>
      </c>
      <c r="AT1045">
        <v>1991</v>
      </c>
      <c r="AU1045">
        <v>83</v>
      </c>
      <c r="AV1045">
        <v>1</v>
      </c>
      <c r="BA1045">
        <v>153</v>
      </c>
      <c r="BB1045">
        <v>157</v>
      </c>
      <c r="BD1045" t="s">
        <v>13158</v>
      </c>
      <c r="BK1045" t="s">
        <v>13159</v>
      </c>
      <c r="BW1045" t="s">
        <v>13428</v>
      </c>
      <c r="BX1045" t="s">
        <v>13985</v>
      </c>
      <c r="BY1045" t="s">
        <v>13985</v>
      </c>
      <c r="BZ1045" t="s">
        <v>13985</v>
      </c>
      <c r="CA1045" t="s">
        <v>13985</v>
      </c>
      <c r="CB1045" t="s">
        <v>13985</v>
      </c>
      <c r="CC1045" t="s">
        <v>13985</v>
      </c>
      <c r="CD1045" t="s">
        <v>13985</v>
      </c>
    </row>
    <row r="1046" spans="1:82" hidden="1">
      <c r="A1046" t="s">
        <v>13850</v>
      </c>
      <c r="B1046" t="s">
        <v>67</v>
      </c>
      <c r="C1046" t="s">
        <v>3048</v>
      </c>
      <c r="G1046" t="s">
        <v>3049</v>
      </c>
      <c r="J1046" t="s">
        <v>3050</v>
      </c>
      <c r="K1046" t="s">
        <v>3051</v>
      </c>
      <c r="W1046" t="s">
        <v>3052</v>
      </c>
      <c r="AA1046" t="s">
        <v>3053</v>
      </c>
      <c r="AB1046" t="s">
        <v>3054</v>
      </c>
      <c r="AN1046" t="s">
        <v>3055</v>
      </c>
      <c r="AO1046" t="s">
        <v>3056</v>
      </c>
      <c r="AS1046" t="s">
        <v>297</v>
      </c>
      <c r="AT1046">
        <v>2016</v>
      </c>
      <c r="AU1046">
        <v>226</v>
      </c>
      <c r="AV1046">
        <v>5</v>
      </c>
      <c r="BA1046">
        <v>349</v>
      </c>
      <c r="BB1046">
        <v>354</v>
      </c>
      <c r="BD1046" t="s">
        <v>3057</v>
      </c>
      <c r="BK1046" t="s">
        <v>3058</v>
      </c>
      <c r="BL1046">
        <v>27461033</v>
      </c>
      <c r="BW1046" t="s">
        <v>13428</v>
      </c>
      <c r="BX1046" t="s">
        <v>13985</v>
      </c>
      <c r="BY1046" t="s">
        <v>13985</v>
      </c>
      <c r="BZ1046" t="s">
        <v>13985</v>
      </c>
      <c r="CA1046" t="s">
        <v>13985</v>
      </c>
      <c r="CB1046" t="s">
        <v>13985</v>
      </c>
      <c r="CC1046" t="s">
        <v>13985</v>
      </c>
      <c r="CD1046" t="s">
        <v>13985</v>
      </c>
    </row>
    <row r="1047" spans="1:82" hidden="1">
      <c r="A1047" t="s">
        <v>13850</v>
      </c>
      <c r="B1047" t="s">
        <v>67</v>
      </c>
      <c r="C1047" t="s">
        <v>5414</v>
      </c>
      <c r="G1047" t="s">
        <v>5415</v>
      </c>
      <c r="J1047" t="s">
        <v>5416</v>
      </c>
      <c r="K1047" t="s">
        <v>1426</v>
      </c>
      <c r="W1047" t="s">
        <v>5417</v>
      </c>
      <c r="AA1047" t="s">
        <v>1537</v>
      </c>
      <c r="AB1047" t="s">
        <v>1538</v>
      </c>
      <c r="AN1047" t="s">
        <v>1428</v>
      </c>
      <c r="AO1047" t="s">
        <v>1429</v>
      </c>
      <c r="AS1047" t="s">
        <v>472</v>
      </c>
      <c r="AT1047">
        <v>2013</v>
      </c>
      <c r="AU1047">
        <v>199</v>
      </c>
      <c r="AV1047">
        <v>2</v>
      </c>
      <c r="BA1047">
        <v>571</v>
      </c>
      <c r="BB1047">
        <v>583</v>
      </c>
      <c r="BD1047" t="s">
        <v>5418</v>
      </c>
      <c r="BK1047" t="s">
        <v>5419</v>
      </c>
      <c r="BL1047">
        <v>23600522</v>
      </c>
      <c r="BW1047" t="s">
        <v>13428</v>
      </c>
      <c r="BX1047" t="s">
        <v>13985</v>
      </c>
      <c r="BY1047" t="s">
        <v>13985</v>
      </c>
      <c r="BZ1047" t="s">
        <v>13985</v>
      </c>
      <c r="CA1047" t="s">
        <v>13985</v>
      </c>
      <c r="CB1047" t="s">
        <v>13985</v>
      </c>
      <c r="CC1047" t="s">
        <v>13985</v>
      </c>
      <c r="CD1047" t="s">
        <v>13985</v>
      </c>
    </row>
    <row r="1048" spans="1:82" hidden="1">
      <c r="A1048" t="s">
        <v>13850</v>
      </c>
      <c r="B1048" t="s">
        <v>67</v>
      </c>
      <c r="C1048" t="s">
        <v>7814</v>
      </c>
      <c r="G1048" t="s">
        <v>7815</v>
      </c>
      <c r="J1048" t="s">
        <v>7816</v>
      </c>
      <c r="K1048" t="s">
        <v>7817</v>
      </c>
      <c r="W1048" t="s">
        <v>7818</v>
      </c>
      <c r="AN1048" t="s">
        <v>7819</v>
      </c>
      <c r="AO1048" t="s">
        <v>7820</v>
      </c>
      <c r="AS1048" s="1">
        <v>43132</v>
      </c>
      <c r="AT1048">
        <v>2009</v>
      </c>
      <c r="AU1048">
        <v>90</v>
      </c>
      <c r="AV1048">
        <v>1</v>
      </c>
      <c r="BA1048">
        <v>25</v>
      </c>
      <c r="BB1048">
        <v>31</v>
      </c>
      <c r="BD1048" t="s">
        <v>7821</v>
      </c>
      <c r="BK1048" t="s">
        <v>7822</v>
      </c>
      <c r="BW1048" t="s">
        <v>13424</v>
      </c>
      <c r="BX1048" t="s">
        <v>13425</v>
      </c>
      <c r="BY1048" t="s">
        <v>13985</v>
      </c>
      <c r="BZ1048" t="s">
        <v>13985</v>
      </c>
      <c r="CA1048" t="s">
        <v>13985</v>
      </c>
      <c r="CB1048" t="s">
        <v>13985</v>
      </c>
      <c r="CC1048" t="s">
        <v>13985</v>
      </c>
      <c r="CD1048" t="s">
        <v>13985</v>
      </c>
    </row>
    <row r="1049" spans="1:82" hidden="1">
      <c r="A1049" t="s">
        <v>13850</v>
      </c>
      <c r="B1049" t="s">
        <v>67</v>
      </c>
      <c r="C1049" t="s">
        <v>1376</v>
      </c>
      <c r="G1049" t="s">
        <v>1377</v>
      </c>
      <c r="J1049" t="s">
        <v>1378</v>
      </c>
      <c r="K1049" t="s">
        <v>667</v>
      </c>
      <c r="W1049" t="s">
        <v>1379</v>
      </c>
      <c r="AN1049" t="s">
        <v>670</v>
      </c>
      <c r="AO1049" t="s">
        <v>671</v>
      </c>
      <c r="AS1049" t="s">
        <v>352</v>
      </c>
      <c r="AT1049">
        <v>2018</v>
      </c>
      <c r="AU1049">
        <v>53</v>
      </c>
      <c r="AV1049">
        <v>3</v>
      </c>
      <c r="BA1049">
        <v>343</v>
      </c>
      <c r="BB1049">
        <v>351</v>
      </c>
      <c r="BD1049" t="s">
        <v>1380</v>
      </c>
      <c r="BK1049" t="s">
        <v>1381</v>
      </c>
      <c r="BW1049" t="s">
        <v>13424</v>
      </c>
      <c r="BX1049" t="s">
        <v>13426</v>
      </c>
      <c r="BY1049" t="s">
        <v>13985</v>
      </c>
      <c r="BZ1049" t="s">
        <v>13427</v>
      </c>
      <c r="CA1049">
        <v>1</v>
      </c>
      <c r="CB1049" t="s">
        <v>13985</v>
      </c>
      <c r="CC1049" t="s">
        <v>13985</v>
      </c>
      <c r="CD1049" t="s">
        <v>13985</v>
      </c>
    </row>
    <row r="1050" spans="1:82" hidden="1">
      <c r="A1050" t="s">
        <v>13850</v>
      </c>
      <c r="B1050" t="s">
        <v>67</v>
      </c>
      <c r="C1050" t="s">
        <v>12251</v>
      </c>
      <c r="G1050" t="s">
        <v>12251</v>
      </c>
      <c r="J1050" t="s">
        <v>13269</v>
      </c>
      <c r="K1050" t="s">
        <v>9127</v>
      </c>
      <c r="AN1050" t="s">
        <v>9131</v>
      </c>
      <c r="AT1050">
        <v>1988</v>
      </c>
      <c r="AU1050">
        <v>28</v>
      </c>
      <c r="AV1050" t="s">
        <v>13270</v>
      </c>
      <c r="BA1050">
        <v>335</v>
      </c>
      <c r="BB1050">
        <v>347</v>
      </c>
      <c r="BD1050" t="s">
        <v>13271</v>
      </c>
      <c r="BK1050" t="s">
        <v>13272</v>
      </c>
      <c r="BL1050">
        <v>3045924</v>
      </c>
      <c r="BW1050" t="s">
        <v>13424</v>
      </c>
      <c r="BX1050" t="s">
        <v>13425</v>
      </c>
      <c r="BY1050" t="s">
        <v>13985</v>
      </c>
      <c r="BZ1050" t="s">
        <v>13985</v>
      </c>
      <c r="CA1050" t="s">
        <v>13985</v>
      </c>
      <c r="CB1050" t="s">
        <v>13985</v>
      </c>
      <c r="CC1050" t="s">
        <v>13985</v>
      </c>
      <c r="CD1050" t="s">
        <v>13985</v>
      </c>
    </row>
    <row r="1051" spans="1:82" hidden="1">
      <c r="A1051" t="s">
        <v>13850</v>
      </c>
      <c r="B1051" t="s">
        <v>67</v>
      </c>
      <c r="C1051" t="s">
        <v>8202</v>
      </c>
      <c r="G1051" t="s">
        <v>8203</v>
      </c>
      <c r="J1051" t="s">
        <v>8204</v>
      </c>
      <c r="K1051" t="s">
        <v>4614</v>
      </c>
      <c r="P1051" t="s">
        <v>8205</v>
      </c>
      <c r="Q1051" t="s">
        <v>8206</v>
      </c>
      <c r="R1051" t="s">
        <v>8207</v>
      </c>
      <c r="W1051" t="s">
        <v>8208</v>
      </c>
      <c r="AA1051" t="s">
        <v>8209</v>
      </c>
      <c r="AB1051" t="s">
        <v>8210</v>
      </c>
      <c r="AN1051" t="s">
        <v>4616</v>
      </c>
      <c r="AO1051" t="s">
        <v>4617</v>
      </c>
      <c r="AS1051" t="s">
        <v>472</v>
      </c>
      <c r="AT1051">
        <v>2008</v>
      </c>
      <c r="AU1051">
        <v>43</v>
      </c>
      <c r="AX1051">
        <v>2</v>
      </c>
      <c r="BA1051">
        <v>379</v>
      </c>
      <c r="BB1051">
        <v>385</v>
      </c>
      <c r="BD1051" t="s">
        <v>8211</v>
      </c>
      <c r="BK1051" t="s">
        <v>8212</v>
      </c>
      <c r="BL1051">
        <v>18638150</v>
      </c>
      <c r="BW1051" t="s">
        <v>13424</v>
      </c>
      <c r="BX1051" t="s">
        <v>13425</v>
      </c>
      <c r="BY1051" t="s">
        <v>13985</v>
      </c>
      <c r="BZ1051" t="s">
        <v>13985</v>
      </c>
      <c r="CA1051" t="s">
        <v>13985</v>
      </c>
      <c r="CB1051" t="s">
        <v>13985</v>
      </c>
      <c r="CC1051" t="s">
        <v>13985</v>
      </c>
      <c r="CD1051" t="s">
        <v>13985</v>
      </c>
    </row>
    <row r="1052" spans="1:82" hidden="1">
      <c r="A1052" t="s">
        <v>13850</v>
      </c>
      <c r="B1052" t="s">
        <v>67</v>
      </c>
      <c r="C1052" t="s">
        <v>9982</v>
      </c>
      <c r="G1052" t="s">
        <v>9982</v>
      </c>
      <c r="J1052" t="s">
        <v>9983</v>
      </c>
      <c r="K1052" t="s">
        <v>9984</v>
      </c>
      <c r="P1052" t="s">
        <v>9985</v>
      </c>
      <c r="Q1052" t="s">
        <v>9986</v>
      </c>
      <c r="R1052" t="s">
        <v>9987</v>
      </c>
      <c r="W1052" t="s">
        <v>9988</v>
      </c>
      <c r="AB1052" t="s">
        <v>9989</v>
      </c>
      <c r="AN1052" t="s">
        <v>9990</v>
      </c>
      <c r="AO1052" t="s">
        <v>9991</v>
      </c>
      <c r="AT1052">
        <v>2004</v>
      </c>
      <c r="AU1052">
        <v>16</v>
      </c>
      <c r="AV1052">
        <v>4</v>
      </c>
      <c r="BA1052">
        <v>471</v>
      </c>
      <c r="BB1052">
        <v>478</v>
      </c>
      <c r="BD1052" t="s">
        <v>9992</v>
      </c>
      <c r="BK1052" t="s">
        <v>9993</v>
      </c>
      <c r="BL1052">
        <v>15315746</v>
      </c>
      <c r="BW1052" t="s">
        <v>13424</v>
      </c>
      <c r="BX1052" t="s">
        <v>13425</v>
      </c>
      <c r="BY1052" t="s">
        <v>13985</v>
      </c>
      <c r="BZ1052" t="s">
        <v>13985</v>
      </c>
      <c r="CA1052" t="s">
        <v>13985</v>
      </c>
      <c r="CB1052" t="s">
        <v>13985</v>
      </c>
      <c r="CC1052" t="s">
        <v>13985</v>
      </c>
      <c r="CD1052" t="s">
        <v>13985</v>
      </c>
    </row>
    <row r="1053" spans="1:82" hidden="1">
      <c r="A1053" t="s">
        <v>13850</v>
      </c>
      <c r="B1053" t="s">
        <v>3442</v>
      </c>
      <c r="C1053" t="s">
        <v>11549</v>
      </c>
      <c r="E1053" t="s">
        <v>11550</v>
      </c>
      <c r="G1053" t="s">
        <v>11549</v>
      </c>
      <c r="J1053" t="s">
        <v>11551</v>
      </c>
      <c r="K1053" t="s">
        <v>11552</v>
      </c>
      <c r="P1053" t="s">
        <v>11553</v>
      </c>
      <c r="Q1053" t="s">
        <v>11554</v>
      </c>
      <c r="R1053" t="s">
        <v>11555</v>
      </c>
      <c r="S1053" t="s">
        <v>11556</v>
      </c>
      <c r="W1053" t="s">
        <v>11557</v>
      </c>
      <c r="AA1053" t="s">
        <v>11558</v>
      </c>
      <c r="AP1053" t="s">
        <v>11559</v>
      </c>
      <c r="AT1053">
        <v>1998</v>
      </c>
      <c r="BA1053">
        <v>259</v>
      </c>
      <c r="BB1053">
        <v>265</v>
      </c>
      <c r="BK1053" t="s">
        <v>11560</v>
      </c>
      <c r="BW1053" t="s">
        <v>13424</v>
      </c>
      <c r="BX1053" t="s">
        <v>13425</v>
      </c>
      <c r="BY1053" t="s">
        <v>13985</v>
      </c>
      <c r="BZ1053" t="s">
        <v>13985</v>
      </c>
      <c r="CA1053" t="s">
        <v>13985</v>
      </c>
      <c r="CB1053" t="s">
        <v>13985</v>
      </c>
      <c r="CC1053" t="s">
        <v>13985</v>
      </c>
      <c r="CD1053" t="s">
        <v>13985</v>
      </c>
    </row>
    <row r="1054" spans="1:82" hidden="1">
      <c r="A1054" t="s">
        <v>13850</v>
      </c>
      <c r="B1054" t="s">
        <v>67</v>
      </c>
      <c r="C1054" t="s">
        <v>12647</v>
      </c>
      <c r="G1054" t="s">
        <v>12647</v>
      </c>
      <c r="J1054" t="s">
        <v>12648</v>
      </c>
      <c r="K1054" t="s">
        <v>930</v>
      </c>
      <c r="W1054" t="s">
        <v>12649</v>
      </c>
      <c r="AN1054" t="s">
        <v>932</v>
      </c>
      <c r="AS1054" t="s">
        <v>242</v>
      </c>
      <c r="AT1054">
        <v>1993</v>
      </c>
      <c r="AU1054">
        <v>33</v>
      </c>
      <c r="AV1054" s="2">
        <v>43556</v>
      </c>
      <c r="BA1054">
        <v>267</v>
      </c>
      <c r="BB1054">
        <v>287</v>
      </c>
      <c r="BD1054" t="s">
        <v>12650</v>
      </c>
      <c r="BK1054" t="s">
        <v>12651</v>
      </c>
      <c r="BW1054" t="s">
        <v>13424</v>
      </c>
      <c r="BX1054" t="s">
        <v>13425</v>
      </c>
      <c r="BY1054" t="s">
        <v>13985</v>
      </c>
      <c r="BZ1054" t="s">
        <v>13985</v>
      </c>
      <c r="CA1054" t="s">
        <v>13985</v>
      </c>
      <c r="CB1054" t="s">
        <v>13985</v>
      </c>
      <c r="CC1054" t="s">
        <v>13985</v>
      </c>
      <c r="CD1054" t="s">
        <v>13985</v>
      </c>
    </row>
    <row r="1055" spans="1:82" hidden="1">
      <c r="A1055" t="s">
        <v>13850</v>
      </c>
      <c r="B1055" t="s">
        <v>67</v>
      </c>
      <c r="C1055" t="s">
        <v>11105</v>
      </c>
      <c r="G1055" t="s">
        <v>11105</v>
      </c>
      <c r="J1055" t="s">
        <v>11106</v>
      </c>
      <c r="K1055" t="s">
        <v>569</v>
      </c>
      <c r="W1055" t="s">
        <v>11107</v>
      </c>
      <c r="AA1055" t="s">
        <v>11108</v>
      </c>
      <c r="AN1055" t="s">
        <v>572</v>
      </c>
      <c r="AS1055" t="s">
        <v>472</v>
      </c>
      <c r="AT1055">
        <v>1999</v>
      </c>
      <c r="AU1055">
        <v>154</v>
      </c>
      <c r="AX1055" t="s">
        <v>1762</v>
      </c>
      <c r="BA1055" t="s">
        <v>10059</v>
      </c>
      <c r="BB1055" t="s">
        <v>11109</v>
      </c>
      <c r="BD1055" t="s">
        <v>11110</v>
      </c>
      <c r="BK1055" t="s">
        <v>11111</v>
      </c>
      <c r="BL1055">
        <v>29586708</v>
      </c>
      <c r="BW1055" t="s">
        <v>13428</v>
      </c>
      <c r="BX1055" t="s">
        <v>13985</v>
      </c>
      <c r="BY1055" t="s">
        <v>13985</v>
      </c>
      <c r="BZ1055" t="s">
        <v>13985</v>
      </c>
      <c r="CA1055" t="s">
        <v>13985</v>
      </c>
      <c r="CB1055" t="s">
        <v>13985</v>
      </c>
      <c r="CC1055" t="s">
        <v>13985</v>
      </c>
      <c r="CD1055" t="s">
        <v>13985</v>
      </c>
    </row>
    <row r="1056" spans="1:82" hidden="1">
      <c r="A1056" t="s">
        <v>13850</v>
      </c>
      <c r="B1056" t="s">
        <v>67</v>
      </c>
      <c r="C1056" t="s">
        <v>8272</v>
      </c>
      <c r="G1056" t="s">
        <v>8273</v>
      </c>
      <c r="J1056" t="s">
        <v>8274</v>
      </c>
      <c r="K1056" t="s">
        <v>7258</v>
      </c>
      <c r="W1056" t="s">
        <v>8275</v>
      </c>
      <c r="AA1056" t="s">
        <v>8276</v>
      </c>
      <c r="AB1056" t="s">
        <v>8277</v>
      </c>
      <c r="AN1056" t="s">
        <v>7261</v>
      </c>
      <c r="AS1056" t="s">
        <v>1488</v>
      </c>
      <c r="AT1056">
        <v>2008</v>
      </c>
      <c r="AU1056">
        <v>99</v>
      </c>
      <c r="AV1056">
        <v>3</v>
      </c>
      <c r="BA1056">
        <v>283</v>
      </c>
      <c r="BB1056">
        <v>291</v>
      </c>
      <c r="BD1056" t="s">
        <v>8278</v>
      </c>
      <c r="BK1056" t="s">
        <v>8279</v>
      </c>
      <c r="BL1056">
        <v>18316323</v>
      </c>
      <c r="BW1056" t="s">
        <v>13428</v>
      </c>
      <c r="BX1056" t="s">
        <v>13985</v>
      </c>
      <c r="BY1056" t="s">
        <v>13985</v>
      </c>
      <c r="BZ1056" t="s">
        <v>13985</v>
      </c>
      <c r="CA1056" t="s">
        <v>13985</v>
      </c>
      <c r="CB1056" t="s">
        <v>13985</v>
      </c>
      <c r="CC1056" t="s">
        <v>13985</v>
      </c>
      <c r="CD1056" t="s">
        <v>13985</v>
      </c>
    </row>
    <row r="1057" spans="1:82" hidden="1">
      <c r="A1057" t="s">
        <v>13850</v>
      </c>
      <c r="B1057" t="s">
        <v>67</v>
      </c>
      <c r="C1057" t="s">
        <v>6981</v>
      </c>
      <c r="G1057" t="s">
        <v>6982</v>
      </c>
      <c r="J1057" t="s">
        <v>6983</v>
      </c>
      <c r="K1057" t="s">
        <v>280</v>
      </c>
      <c r="W1057" t="s">
        <v>6984</v>
      </c>
      <c r="AN1057" t="s">
        <v>284</v>
      </c>
      <c r="AS1057" s="1">
        <v>43770</v>
      </c>
      <c r="AT1057">
        <v>2010</v>
      </c>
      <c r="AU1057">
        <v>5</v>
      </c>
      <c r="AV1057">
        <v>11</v>
      </c>
      <c r="BC1057" t="s">
        <v>6985</v>
      </c>
      <c r="BD1057" t="s">
        <v>6986</v>
      </c>
      <c r="BK1057" t="s">
        <v>6987</v>
      </c>
      <c r="BL1057">
        <v>21124912</v>
      </c>
      <c r="BW1057" t="s">
        <v>13428</v>
      </c>
      <c r="BX1057" t="s">
        <v>13985</v>
      </c>
      <c r="BY1057" t="s">
        <v>13985</v>
      </c>
      <c r="BZ1057" t="s">
        <v>13985</v>
      </c>
      <c r="CA1057" t="s">
        <v>13985</v>
      </c>
      <c r="CB1057" t="s">
        <v>13985</v>
      </c>
      <c r="CC1057" t="s">
        <v>13985</v>
      </c>
      <c r="CD1057" t="s">
        <v>13985</v>
      </c>
    </row>
    <row r="1058" spans="1:82" hidden="1">
      <c r="A1058" t="s">
        <v>13850</v>
      </c>
      <c r="B1058" t="s">
        <v>67</v>
      </c>
      <c r="C1058" t="s">
        <v>12472</v>
      </c>
      <c r="G1058" t="s">
        <v>12472</v>
      </c>
      <c r="J1058" t="s">
        <v>12473</v>
      </c>
      <c r="K1058" t="s">
        <v>12474</v>
      </c>
      <c r="W1058" t="s">
        <v>12475</v>
      </c>
      <c r="AA1058" t="s">
        <v>12476</v>
      </c>
      <c r="AB1058" t="s">
        <v>12477</v>
      </c>
      <c r="AN1058" t="s">
        <v>12478</v>
      </c>
      <c r="AS1058" t="s">
        <v>472</v>
      </c>
      <c r="AT1058">
        <v>1994</v>
      </c>
      <c r="AU1058">
        <v>13</v>
      </c>
      <c r="AV1058">
        <v>3</v>
      </c>
      <c r="BA1058">
        <v>161</v>
      </c>
      <c r="BB1058">
        <v>169</v>
      </c>
      <c r="BD1058" t="s">
        <v>12479</v>
      </c>
      <c r="BK1058" t="s">
        <v>12480</v>
      </c>
      <c r="BW1058" t="s">
        <v>13424</v>
      </c>
      <c r="BX1058" t="s">
        <v>13426</v>
      </c>
      <c r="BY1058" t="s">
        <v>13427</v>
      </c>
      <c r="BZ1058" t="s">
        <v>13985</v>
      </c>
      <c r="CA1058" t="s">
        <v>13985</v>
      </c>
      <c r="CB1058" t="s">
        <v>13985</v>
      </c>
      <c r="CC1058" t="s">
        <v>13985</v>
      </c>
      <c r="CD1058" t="s">
        <v>13985</v>
      </c>
    </row>
    <row r="1059" spans="1:82" hidden="1">
      <c r="A1059" t="s">
        <v>13850</v>
      </c>
      <c r="B1059" t="s">
        <v>67</v>
      </c>
      <c r="C1059" t="s">
        <v>11289</v>
      </c>
      <c r="G1059" t="s">
        <v>11289</v>
      </c>
      <c r="J1059" t="s">
        <v>11290</v>
      </c>
      <c r="K1059" t="s">
        <v>160</v>
      </c>
      <c r="W1059" t="s">
        <v>11291</v>
      </c>
      <c r="AN1059" t="s">
        <v>162</v>
      </c>
      <c r="AS1059" t="s">
        <v>84</v>
      </c>
      <c r="AT1059">
        <v>1998</v>
      </c>
      <c r="AU1059">
        <v>23</v>
      </c>
      <c r="AV1059">
        <v>4</v>
      </c>
      <c r="BA1059">
        <v>369</v>
      </c>
      <c r="BB1059">
        <v>375</v>
      </c>
      <c r="BD1059" t="s">
        <v>11292</v>
      </c>
      <c r="BK1059" t="s">
        <v>11293</v>
      </c>
      <c r="BW1059" t="s">
        <v>13424</v>
      </c>
      <c r="BX1059" t="s">
        <v>13426</v>
      </c>
      <c r="BY1059" t="s">
        <v>13985</v>
      </c>
      <c r="BZ1059" t="s">
        <v>13429</v>
      </c>
      <c r="CA1059" t="s">
        <v>13985</v>
      </c>
      <c r="CB1059" t="s">
        <v>13985</v>
      </c>
      <c r="CC1059" t="s">
        <v>13985</v>
      </c>
      <c r="CD1059" t="s">
        <v>13985</v>
      </c>
    </row>
    <row r="1060" spans="1:82" hidden="1">
      <c r="A1060" t="s">
        <v>13850</v>
      </c>
      <c r="B1060" t="s">
        <v>67</v>
      </c>
      <c r="C1060" t="s">
        <v>5194</v>
      </c>
      <c r="G1060" t="s">
        <v>5195</v>
      </c>
      <c r="J1060" t="s">
        <v>5196</v>
      </c>
      <c r="K1060" t="s">
        <v>1283</v>
      </c>
      <c r="W1060" t="s">
        <v>5197</v>
      </c>
      <c r="AA1060" t="s">
        <v>5198</v>
      </c>
      <c r="AB1060" t="s">
        <v>5199</v>
      </c>
      <c r="AN1060" t="s">
        <v>1287</v>
      </c>
      <c r="AO1060" t="s">
        <v>1288</v>
      </c>
      <c r="AS1060" t="s">
        <v>1023</v>
      </c>
      <c r="AT1060">
        <v>2014</v>
      </c>
      <c r="AU1060">
        <v>26</v>
      </c>
      <c r="AV1060">
        <v>1</v>
      </c>
      <c r="BA1060">
        <v>5</v>
      </c>
      <c r="BB1060">
        <v>20</v>
      </c>
      <c r="BD1060" t="s">
        <v>5200</v>
      </c>
      <c r="BK1060" t="s">
        <v>5201</v>
      </c>
      <c r="BL1060">
        <v>24481073</v>
      </c>
      <c r="BW1060" t="s">
        <v>13428</v>
      </c>
      <c r="BX1060" t="s">
        <v>13985</v>
      </c>
      <c r="BY1060" t="s">
        <v>13985</v>
      </c>
      <c r="BZ1060" t="s">
        <v>13985</v>
      </c>
      <c r="CA1060" t="s">
        <v>13985</v>
      </c>
      <c r="CB1060" t="s">
        <v>13985</v>
      </c>
      <c r="CC1060" t="s">
        <v>13985</v>
      </c>
      <c r="CD1060" t="s">
        <v>13985</v>
      </c>
    </row>
    <row r="1061" spans="1:82" hidden="1">
      <c r="A1061" t="s">
        <v>13850</v>
      </c>
      <c r="B1061" t="s">
        <v>67</v>
      </c>
      <c r="C1061" t="s">
        <v>4961</v>
      </c>
      <c r="G1061" t="s">
        <v>4962</v>
      </c>
      <c r="J1061" t="s">
        <v>4963</v>
      </c>
      <c r="K1061" t="s">
        <v>280</v>
      </c>
      <c r="W1061" t="s">
        <v>4964</v>
      </c>
      <c r="AN1061" t="s">
        <v>284</v>
      </c>
      <c r="AS1061" s="1">
        <v>42461</v>
      </c>
      <c r="AT1061">
        <v>2014</v>
      </c>
      <c r="AU1061">
        <v>9</v>
      </c>
      <c r="AV1061">
        <v>4</v>
      </c>
      <c r="BC1061" t="s">
        <v>4965</v>
      </c>
      <c r="BD1061" t="s">
        <v>4966</v>
      </c>
      <c r="BK1061" t="s">
        <v>4967</v>
      </c>
      <c r="BL1061">
        <v>24740097</v>
      </c>
      <c r="BW1061" t="s">
        <v>13428</v>
      </c>
      <c r="BX1061" t="s">
        <v>13985</v>
      </c>
      <c r="BY1061" t="s">
        <v>13985</v>
      </c>
      <c r="BZ1061" t="s">
        <v>13985</v>
      </c>
      <c r="CA1061" t="s">
        <v>13985</v>
      </c>
      <c r="CB1061" t="s">
        <v>13985</v>
      </c>
      <c r="CC1061" t="s">
        <v>13985</v>
      </c>
      <c r="CD1061" t="s">
        <v>13985</v>
      </c>
    </row>
    <row r="1062" spans="1:82" hidden="1">
      <c r="A1062" t="s">
        <v>13850</v>
      </c>
      <c r="B1062" t="s">
        <v>67</v>
      </c>
      <c r="C1062" t="s">
        <v>9075</v>
      </c>
      <c r="G1062" t="s">
        <v>9076</v>
      </c>
      <c r="J1062" t="s">
        <v>9077</v>
      </c>
      <c r="K1062" t="s">
        <v>1862</v>
      </c>
      <c r="AN1062" t="s">
        <v>1864</v>
      </c>
      <c r="AO1062" t="s">
        <v>1865</v>
      </c>
      <c r="AS1062" t="s">
        <v>352</v>
      </c>
      <c r="AT1062">
        <v>2006</v>
      </c>
      <c r="AU1062">
        <v>147</v>
      </c>
      <c r="AV1062">
        <v>5</v>
      </c>
      <c r="AX1062">
        <v>1</v>
      </c>
      <c r="BA1062">
        <v>165</v>
      </c>
      <c r="BB1062">
        <v>165</v>
      </c>
      <c r="BK1062" t="s">
        <v>9078</v>
      </c>
      <c r="BW1062" t="s">
        <v>13424</v>
      </c>
      <c r="BX1062" t="s">
        <v>13425</v>
      </c>
      <c r="BY1062" t="s">
        <v>13985</v>
      </c>
      <c r="BZ1062" t="s">
        <v>13985</v>
      </c>
      <c r="CA1062" t="s">
        <v>13985</v>
      </c>
      <c r="CB1062" t="s">
        <v>13985</v>
      </c>
      <c r="CC1062" t="s">
        <v>13985</v>
      </c>
      <c r="CD1062" t="s">
        <v>13985</v>
      </c>
    </row>
    <row r="1063" spans="1:82" hidden="1">
      <c r="A1063" t="s">
        <v>13850</v>
      </c>
      <c r="B1063" t="s">
        <v>3442</v>
      </c>
      <c r="C1063" t="s">
        <v>3443</v>
      </c>
      <c r="E1063" t="s">
        <v>3444</v>
      </c>
      <c r="G1063" t="s">
        <v>3445</v>
      </c>
      <c r="J1063" t="s">
        <v>3446</v>
      </c>
      <c r="K1063" t="s">
        <v>3447</v>
      </c>
      <c r="P1063" t="s">
        <v>3448</v>
      </c>
      <c r="Q1063" t="s">
        <v>3449</v>
      </c>
      <c r="R1063" t="s">
        <v>3450</v>
      </c>
      <c r="S1063" t="s">
        <v>3451</v>
      </c>
      <c r="W1063" t="s">
        <v>3452</v>
      </c>
      <c r="AP1063" t="s">
        <v>3453</v>
      </c>
      <c r="AT1063">
        <v>2016</v>
      </c>
      <c r="BA1063">
        <v>187</v>
      </c>
      <c r="BB1063">
        <v>208</v>
      </c>
      <c r="BK1063" t="s">
        <v>3454</v>
      </c>
      <c r="BW1063" t="s">
        <v>13428</v>
      </c>
      <c r="BX1063" t="s">
        <v>13985</v>
      </c>
      <c r="BY1063" t="s">
        <v>13985</v>
      </c>
      <c r="BZ1063" t="s">
        <v>13985</v>
      </c>
      <c r="CA1063" t="s">
        <v>13985</v>
      </c>
      <c r="CB1063" t="s">
        <v>13985</v>
      </c>
      <c r="CC1063" t="s">
        <v>13985</v>
      </c>
      <c r="CD1063" t="s">
        <v>13985</v>
      </c>
    </row>
    <row r="1064" spans="1:82" hidden="1">
      <c r="A1064" t="s">
        <v>13850</v>
      </c>
      <c r="B1064" t="s">
        <v>67</v>
      </c>
      <c r="C1064" t="s">
        <v>3547</v>
      </c>
      <c r="G1064" t="s">
        <v>3548</v>
      </c>
      <c r="J1064" t="s">
        <v>3549</v>
      </c>
      <c r="K1064" t="s">
        <v>3550</v>
      </c>
      <c r="W1064" t="s">
        <v>3551</v>
      </c>
      <c r="AA1064" t="s">
        <v>3552</v>
      </c>
      <c r="AB1064" t="s">
        <v>3553</v>
      </c>
      <c r="AN1064" t="s">
        <v>3554</v>
      </c>
      <c r="AS1064" t="s">
        <v>1023</v>
      </c>
      <c r="AT1064">
        <v>2016</v>
      </c>
      <c r="AU1064">
        <v>9</v>
      </c>
      <c r="AV1064">
        <v>1</v>
      </c>
      <c r="AY1064" t="s">
        <v>49</v>
      </c>
      <c r="BA1064">
        <v>135</v>
      </c>
      <c r="BB1064">
        <v>152</v>
      </c>
      <c r="BD1064" t="s">
        <v>3555</v>
      </c>
      <c r="BK1064" t="s">
        <v>3556</v>
      </c>
      <c r="BL1064">
        <v>27087844</v>
      </c>
      <c r="BW1064" t="s">
        <v>13424</v>
      </c>
      <c r="BX1064" t="s">
        <v>13425</v>
      </c>
      <c r="BY1064" t="s">
        <v>13985</v>
      </c>
      <c r="BZ1064" t="s">
        <v>13985</v>
      </c>
      <c r="CA1064" t="s">
        <v>13985</v>
      </c>
      <c r="CB1064" t="s">
        <v>13985</v>
      </c>
      <c r="CC1064" t="s">
        <v>13985</v>
      </c>
      <c r="CD1064" t="s">
        <v>13985</v>
      </c>
    </row>
    <row r="1065" spans="1:82" hidden="1">
      <c r="A1065" t="s">
        <v>13850</v>
      </c>
      <c r="B1065" t="s">
        <v>67</v>
      </c>
      <c r="C1065" t="s">
        <v>9105</v>
      </c>
      <c r="G1065" t="s">
        <v>9106</v>
      </c>
      <c r="J1065" t="s">
        <v>9107</v>
      </c>
      <c r="K1065" t="s">
        <v>9108</v>
      </c>
      <c r="W1065" t="s">
        <v>9109</v>
      </c>
      <c r="AA1065" t="s">
        <v>9110</v>
      </c>
      <c r="AB1065" t="s">
        <v>9111</v>
      </c>
      <c r="AN1065" t="s">
        <v>9112</v>
      </c>
      <c r="AO1065" t="s">
        <v>9113</v>
      </c>
      <c r="AS1065" t="s">
        <v>472</v>
      </c>
      <c r="AT1065">
        <v>2006</v>
      </c>
      <c r="AU1065">
        <v>273</v>
      </c>
      <c r="AV1065">
        <v>13</v>
      </c>
      <c r="BA1065">
        <v>2813</v>
      </c>
      <c r="BB1065">
        <v>2838</v>
      </c>
      <c r="BD1065" t="s">
        <v>9114</v>
      </c>
      <c r="BK1065" t="s">
        <v>9115</v>
      </c>
      <c r="BL1065">
        <v>16817850</v>
      </c>
      <c r="BW1065" t="s">
        <v>13429</v>
      </c>
      <c r="BX1065" t="s">
        <v>13985</v>
      </c>
      <c r="BY1065" t="s">
        <v>13985</v>
      </c>
      <c r="BZ1065" t="s">
        <v>13429</v>
      </c>
      <c r="CA1065" t="s">
        <v>13985</v>
      </c>
      <c r="CB1065" t="s">
        <v>13985</v>
      </c>
      <c r="CC1065" t="s">
        <v>13985</v>
      </c>
      <c r="CD1065" t="s">
        <v>13985</v>
      </c>
    </row>
    <row r="1066" spans="1:82" hidden="1">
      <c r="A1066" t="s">
        <v>13850</v>
      </c>
      <c r="B1066" t="s">
        <v>67</v>
      </c>
      <c r="C1066" t="s">
        <v>11460</v>
      </c>
      <c r="G1066" t="s">
        <v>11460</v>
      </c>
      <c r="J1066" t="s">
        <v>11461</v>
      </c>
      <c r="K1066" t="s">
        <v>1819</v>
      </c>
      <c r="W1066" t="s">
        <v>11462</v>
      </c>
      <c r="AN1066" t="s">
        <v>1822</v>
      </c>
      <c r="AO1066" t="s">
        <v>1823</v>
      </c>
      <c r="AS1066" t="s">
        <v>884</v>
      </c>
      <c r="AT1066">
        <v>1998</v>
      </c>
      <c r="AU1066">
        <v>30</v>
      </c>
      <c r="AV1066">
        <v>1</v>
      </c>
      <c r="BA1066">
        <v>103</v>
      </c>
      <c r="BB1066">
        <v>108</v>
      </c>
      <c r="BD1066" t="s">
        <v>11463</v>
      </c>
      <c r="BK1066" t="s">
        <v>11464</v>
      </c>
      <c r="BL1066">
        <v>9556096</v>
      </c>
      <c r="BW1066" t="s">
        <v>13424</v>
      </c>
      <c r="BX1066" t="s">
        <v>13425</v>
      </c>
      <c r="BY1066" t="s">
        <v>13985</v>
      </c>
      <c r="BZ1066" t="s">
        <v>13985</v>
      </c>
      <c r="CA1066" t="s">
        <v>13985</v>
      </c>
      <c r="CB1066" t="s">
        <v>13985</v>
      </c>
      <c r="CC1066" t="s">
        <v>13985</v>
      </c>
      <c r="CD1066" t="s">
        <v>13985</v>
      </c>
    </row>
    <row r="1067" spans="1:82" hidden="1">
      <c r="A1067" t="s">
        <v>13850</v>
      </c>
      <c r="B1067" t="s">
        <v>67</v>
      </c>
      <c r="C1067" t="s">
        <v>10977</v>
      </c>
      <c r="G1067" t="s">
        <v>10977</v>
      </c>
      <c r="J1067" t="s">
        <v>11158</v>
      </c>
      <c r="K1067" t="s">
        <v>9127</v>
      </c>
      <c r="P1067" t="s">
        <v>11159</v>
      </c>
      <c r="Q1067" t="s">
        <v>11160</v>
      </c>
      <c r="R1067" t="s">
        <v>11161</v>
      </c>
      <c r="S1067" t="s">
        <v>11162</v>
      </c>
      <c r="W1067" t="s">
        <v>11163</v>
      </c>
      <c r="AB1067" t="s">
        <v>2299</v>
      </c>
      <c r="AN1067" t="s">
        <v>9131</v>
      </c>
      <c r="AS1067" t="s">
        <v>1488</v>
      </c>
      <c r="AT1067">
        <v>1999</v>
      </c>
      <c r="AU1067">
        <v>39</v>
      </c>
      <c r="AV1067">
        <v>3</v>
      </c>
      <c r="BA1067">
        <v>355</v>
      </c>
      <c r="BB1067">
        <v>366</v>
      </c>
      <c r="BD1067" t="s">
        <v>11164</v>
      </c>
      <c r="BK1067" t="s">
        <v>11165</v>
      </c>
      <c r="BL1067">
        <v>10420438</v>
      </c>
      <c r="BW1067" t="s">
        <v>13424</v>
      </c>
      <c r="BX1067" t="s">
        <v>13425</v>
      </c>
      <c r="BY1067" t="s">
        <v>13985</v>
      </c>
      <c r="BZ1067" t="s">
        <v>13985</v>
      </c>
      <c r="CA1067" t="s">
        <v>13985</v>
      </c>
      <c r="CB1067" t="s">
        <v>13985</v>
      </c>
      <c r="CC1067" t="s">
        <v>13985</v>
      </c>
      <c r="CD1067" t="s">
        <v>13985</v>
      </c>
    </row>
    <row r="1068" spans="1:82" hidden="1">
      <c r="A1068" t="s">
        <v>13850</v>
      </c>
      <c r="B1068" t="s">
        <v>67</v>
      </c>
      <c r="C1068" t="s">
        <v>12017</v>
      </c>
      <c r="G1068" t="s">
        <v>12017</v>
      </c>
      <c r="J1068" t="s">
        <v>12018</v>
      </c>
      <c r="K1068" t="s">
        <v>12019</v>
      </c>
      <c r="W1068" t="s">
        <v>12020</v>
      </c>
      <c r="AB1068" t="s">
        <v>12021</v>
      </c>
      <c r="AN1068" t="s">
        <v>12022</v>
      </c>
      <c r="AO1068" t="s">
        <v>12023</v>
      </c>
      <c r="AT1068">
        <v>1996</v>
      </c>
      <c r="AU1068">
        <v>56</v>
      </c>
      <c r="AV1068">
        <v>3</v>
      </c>
      <c r="BA1068">
        <v>757</v>
      </c>
      <c r="BB1068">
        <v>767</v>
      </c>
      <c r="BK1068" t="s">
        <v>12024</v>
      </c>
      <c r="BL1068">
        <v>8917904</v>
      </c>
      <c r="BW1068" t="s">
        <v>13424</v>
      </c>
      <c r="BX1068" t="s">
        <v>13425</v>
      </c>
      <c r="BY1068" t="s">
        <v>13985</v>
      </c>
      <c r="BZ1068" t="s">
        <v>13985</v>
      </c>
      <c r="CA1068" t="s">
        <v>13985</v>
      </c>
      <c r="CB1068" t="s">
        <v>13985</v>
      </c>
      <c r="CC1068" t="s">
        <v>13985</v>
      </c>
      <c r="CD1068" t="s">
        <v>13985</v>
      </c>
    </row>
    <row r="1069" spans="1:82" hidden="1">
      <c r="A1069" t="s">
        <v>13850</v>
      </c>
      <c r="B1069" t="s">
        <v>67</v>
      </c>
      <c r="C1069" t="s">
        <v>10110</v>
      </c>
      <c r="G1069" t="s">
        <v>10110</v>
      </c>
      <c r="J1069" t="s">
        <v>10111</v>
      </c>
      <c r="K1069" t="s">
        <v>10112</v>
      </c>
      <c r="W1069" t="s">
        <v>10113</v>
      </c>
      <c r="AA1069" t="s">
        <v>10114</v>
      </c>
      <c r="AB1069" t="s">
        <v>10115</v>
      </c>
      <c r="AN1069" t="s">
        <v>10116</v>
      </c>
      <c r="AS1069" t="s">
        <v>3237</v>
      </c>
      <c r="AT1069">
        <v>2003</v>
      </c>
      <c r="AU1069">
        <v>118</v>
      </c>
      <c r="AV1069">
        <v>1</v>
      </c>
      <c r="BA1069">
        <v>47</v>
      </c>
      <c r="BB1069">
        <v>54</v>
      </c>
      <c r="BD1069" t="s">
        <v>10117</v>
      </c>
      <c r="BK1069" t="s">
        <v>10118</v>
      </c>
      <c r="BL1069">
        <v>12759161</v>
      </c>
      <c r="BW1069" t="s">
        <v>13424</v>
      </c>
      <c r="BX1069" t="s">
        <v>13425</v>
      </c>
      <c r="BY1069" t="s">
        <v>13985</v>
      </c>
      <c r="BZ1069" t="s">
        <v>13985</v>
      </c>
      <c r="CA1069" t="s">
        <v>13985</v>
      </c>
      <c r="CB1069" t="s">
        <v>13985</v>
      </c>
      <c r="CC1069" t="s">
        <v>13985</v>
      </c>
      <c r="CD1069" t="s">
        <v>13985</v>
      </c>
    </row>
    <row r="1070" spans="1:82" hidden="1">
      <c r="A1070" t="s">
        <v>13850</v>
      </c>
      <c r="B1070" t="s">
        <v>67</v>
      </c>
      <c r="C1070" t="s">
        <v>722</v>
      </c>
      <c r="G1070" t="s">
        <v>723</v>
      </c>
      <c r="J1070" t="s">
        <v>724</v>
      </c>
      <c r="K1070" t="s">
        <v>725</v>
      </c>
      <c r="W1070" t="s">
        <v>726</v>
      </c>
      <c r="AA1070" t="s">
        <v>727</v>
      </c>
      <c r="AB1070" t="s">
        <v>728</v>
      </c>
      <c r="AN1070" t="s">
        <v>729</v>
      </c>
      <c r="AS1070" t="s">
        <v>730</v>
      </c>
      <c r="AT1070">
        <v>2019</v>
      </c>
      <c r="AU1070">
        <v>70</v>
      </c>
      <c r="AV1070">
        <v>2</v>
      </c>
      <c r="BA1070">
        <v>249</v>
      </c>
      <c r="BB1070">
        <v>254</v>
      </c>
      <c r="BD1070" t="s">
        <v>731</v>
      </c>
      <c r="BK1070" t="s">
        <v>732</v>
      </c>
      <c r="BL1070">
        <v>31356186</v>
      </c>
      <c r="BW1070" t="s">
        <v>13424</v>
      </c>
      <c r="BX1070" t="s">
        <v>13425</v>
      </c>
    </row>
    <row r="1071" spans="1:82" hidden="1">
      <c r="A1071" t="s">
        <v>13850</v>
      </c>
      <c r="B1071" t="s">
        <v>67</v>
      </c>
      <c r="C1071" t="s">
        <v>4398</v>
      </c>
      <c r="G1071" t="s">
        <v>4399</v>
      </c>
      <c r="J1071" t="s">
        <v>4400</v>
      </c>
      <c r="K1071" t="s">
        <v>4401</v>
      </c>
      <c r="W1071" t="s">
        <v>4402</v>
      </c>
      <c r="AN1071" t="s">
        <v>4403</v>
      </c>
      <c r="AO1071" t="s">
        <v>4404</v>
      </c>
      <c r="AT1071">
        <v>2015</v>
      </c>
      <c r="AU1071">
        <v>42</v>
      </c>
      <c r="AV1071">
        <v>1</v>
      </c>
      <c r="BA1071">
        <v>43</v>
      </c>
      <c r="BB1071">
        <v>65</v>
      </c>
      <c r="BK1071" t="s">
        <v>4405</v>
      </c>
      <c r="BW1071" t="s">
        <v>13428</v>
      </c>
      <c r="BX1071" t="s">
        <v>13985</v>
      </c>
      <c r="BY1071" t="s">
        <v>13985</v>
      </c>
      <c r="BZ1071" t="s">
        <v>13985</v>
      </c>
      <c r="CA1071" t="s">
        <v>13985</v>
      </c>
      <c r="CB1071" t="s">
        <v>13985</v>
      </c>
      <c r="CC1071" t="s">
        <v>13985</v>
      </c>
      <c r="CD1071" t="s">
        <v>13985</v>
      </c>
    </row>
    <row r="1072" spans="1:82" hidden="1">
      <c r="A1072" t="s">
        <v>13850</v>
      </c>
      <c r="B1072" t="s">
        <v>67</v>
      </c>
      <c r="C1072" t="s">
        <v>11692</v>
      </c>
      <c r="G1072" t="s">
        <v>11692</v>
      </c>
      <c r="J1072" t="s">
        <v>11693</v>
      </c>
      <c r="K1072" t="s">
        <v>11694</v>
      </c>
      <c r="W1072" t="s">
        <v>11695</v>
      </c>
      <c r="AN1072" t="s">
        <v>11696</v>
      </c>
      <c r="AS1072" t="s">
        <v>629</v>
      </c>
      <c r="AT1072">
        <v>1997</v>
      </c>
      <c r="AU1072">
        <v>110</v>
      </c>
      <c r="AV1072">
        <v>1</v>
      </c>
      <c r="BA1072">
        <v>145</v>
      </c>
      <c r="BB1072">
        <v>151</v>
      </c>
      <c r="BK1072" t="s">
        <v>11697</v>
      </c>
      <c r="BL1072">
        <v>9227368</v>
      </c>
      <c r="BW1072" t="s">
        <v>13424</v>
      </c>
      <c r="BX1072" t="s">
        <v>13425</v>
      </c>
      <c r="BY1072" t="s">
        <v>13985</v>
      </c>
      <c r="BZ1072" t="s">
        <v>13985</v>
      </c>
      <c r="CA1072" t="s">
        <v>13985</v>
      </c>
      <c r="CB1072" t="s">
        <v>13985</v>
      </c>
      <c r="CC1072" t="s">
        <v>13985</v>
      </c>
      <c r="CD1072" t="s">
        <v>13985</v>
      </c>
    </row>
    <row r="1073" spans="1:82" hidden="1">
      <c r="A1073" t="s">
        <v>13850</v>
      </c>
      <c r="B1073" t="s">
        <v>67</v>
      </c>
      <c r="C1073" t="s">
        <v>11991</v>
      </c>
      <c r="G1073" t="s">
        <v>11991</v>
      </c>
      <c r="J1073" t="s">
        <v>11992</v>
      </c>
      <c r="K1073" t="s">
        <v>841</v>
      </c>
      <c r="W1073" t="s">
        <v>11993</v>
      </c>
      <c r="AN1073" t="s">
        <v>843</v>
      </c>
      <c r="AS1073" t="s">
        <v>815</v>
      </c>
      <c r="AT1073">
        <v>1996</v>
      </c>
      <c r="AU1073">
        <v>20</v>
      </c>
      <c r="AV1073">
        <v>2</v>
      </c>
      <c r="BA1073">
        <v>90</v>
      </c>
      <c r="BB1073">
        <v>97</v>
      </c>
      <c r="BK1073" t="s">
        <v>11994</v>
      </c>
      <c r="BL1073">
        <v>8815193</v>
      </c>
      <c r="BW1073" t="s">
        <v>13424</v>
      </c>
      <c r="BX1073" t="s">
        <v>13425</v>
      </c>
      <c r="BY1073" t="s">
        <v>13985</v>
      </c>
      <c r="BZ1073" t="s">
        <v>13985</v>
      </c>
      <c r="CA1073" t="s">
        <v>13985</v>
      </c>
      <c r="CB1073" t="s">
        <v>13985</v>
      </c>
      <c r="CC1073" t="s">
        <v>13985</v>
      </c>
      <c r="CD1073" t="s">
        <v>13985</v>
      </c>
    </row>
    <row r="1074" spans="1:82" hidden="1">
      <c r="A1074" t="s">
        <v>13850</v>
      </c>
      <c r="B1074" t="s">
        <v>67</v>
      </c>
      <c r="C1074" t="s">
        <v>1930</v>
      </c>
      <c r="G1074" t="s">
        <v>1931</v>
      </c>
      <c r="J1074" t="s">
        <v>1932</v>
      </c>
      <c r="K1074" t="s">
        <v>1933</v>
      </c>
      <c r="W1074" t="s">
        <v>1934</v>
      </c>
      <c r="AN1074" t="s">
        <v>1935</v>
      </c>
      <c r="AS1074" t="s">
        <v>75</v>
      </c>
      <c r="AT1074">
        <v>2017</v>
      </c>
      <c r="AU1074">
        <v>109</v>
      </c>
      <c r="AV1074">
        <v>20</v>
      </c>
      <c r="AY1074" t="s">
        <v>49</v>
      </c>
      <c r="BA1074">
        <v>1659</v>
      </c>
      <c r="BB1074">
        <v>1671</v>
      </c>
      <c r="BD1074" t="s">
        <v>1936</v>
      </c>
      <c r="BK1074" t="s">
        <v>1937</v>
      </c>
      <c r="BL1074">
        <v>29251845</v>
      </c>
      <c r="BW1074" t="s">
        <v>13424</v>
      </c>
      <c r="BX1074" t="s">
        <v>13425</v>
      </c>
      <c r="BY1074" t="s">
        <v>13985</v>
      </c>
      <c r="BZ1074" t="s">
        <v>13985</v>
      </c>
      <c r="CA1074" t="s">
        <v>13985</v>
      </c>
      <c r="CB1074" t="s">
        <v>13985</v>
      </c>
      <c r="CC1074" t="s">
        <v>13985</v>
      </c>
      <c r="CD1074" t="s">
        <v>13985</v>
      </c>
    </row>
    <row r="1075" spans="1:82" hidden="1">
      <c r="A1075" t="s">
        <v>13850</v>
      </c>
      <c r="B1075" t="s">
        <v>67</v>
      </c>
      <c r="C1075" t="s">
        <v>11454</v>
      </c>
      <c r="G1075" t="s">
        <v>11454</v>
      </c>
      <c r="J1075" t="s">
        <v>11455</v>
      </c>
      <c r="K1075" t="s">
        <v>1819</v>
      </c>
      <c r="W1075" t="s">
        <v>11456</v>
      </c>
      <c r="AA1075" t="s">
        <v>11457</v>
      </c>
      <c r="AB1075" t="s">
        <v>10115</v>
      </c>
      <c r="AN1075" t="s">
        <v>1822</v>
      </c>
      <c r="AS1075" t="s">
        <v>884</v>
      </c>
      <c r="AT1075">
        <v>1998</v>
      </c>
      <c r="AU1075">
        <v>30</v>
      </c>
      <c r="AV1075">
        <v>1</v>
      </c>
      <c r="BA1075">
        <v>81</v>
      </c>
      <c r="BB1075">
        <v>87</v>
      </c>
      <c r="BD1075" t="s">
        <v>11458</v>
      </c>
      <c r="BK1075" t="s">
        <v>11459</v>
      </c>
      <c r="BL1075">
        <v>9556093</v>
      </c>
      <c r="BW1075" t="s">
        <v>13424</v>
      </c>
      <c r="BX1075" t="s">
        <v>13425</v>
      </c>
      <c r="BY1075" t="s">
        <v>13985</v>
      </c>
      <c r="BZ1075" t="s">
        <v>13985</v>
      </c>
      <c r="CA1075" t="s">
        <v>13985</v>
      </c>
      <c r="CB1075" t="s">
        <v>13985</v>
      </c>
      <c r="CC1075" t="s">
        <v>13985</v>
      </c>
      <c r="CD1075" t="s">
        <v>13985</v>
      </c>
    </row>
    <row r="1076" spans="1:82" hidden="1">
      <c r="A1076" t="s">
        <v>13850</v>
      </c>
      <c r="B1076" t="s">
        <v>67</v>
      </c>
      <c r="C1076" t="s">
        <v>6141</v>
      </c>
      <c r="G1076" t="s">
        <v>6142</v>
      </c>
      <c r="J1076" t="s">
        <v>6143</v>
      </c>
      <c r="K1076" t="s">
        <v>375</v>
      </c>
      <c r="W1076" t="s">
        <v>6144</v>
      </c>
      <c r="AB1076" t="s">
        <v>6145</v>
      </c>
      <c r="AN1076" t="s">
        <v>377</v>
      </c>
      <c r="AO1076" t="s">
        <v>378</v>
      </c>
      <c r="AS1076" t="s">
        <v>884</v>
      </c>
      <c r="AT1076">
        <v>2012</v>
      </c>
      <c r="AU1076">
        <v>24</v>
      </c>
      <c r="AV1076">
        <v>2</v>
      </c>
      <c r="BA1076">
        <v>249</v>
      </c>
      <c r="BB1076">
        <v>266</v>
      </c>
      <c r="BD1076" t="s">
        <v>6146</v>
      </c>
      <c r="BK1076" t="s">
        <v>6147</v>
      </c>
      <c r="BL1076">
        <v>22070540</v>
      </c>
      <c r="BW1076" t="s">
        <v>13424</v>
      </c>
      <c r="BX1076" t="s">
        <v>13425</v>
      </c>
      <c r="BY1076" t="s">
        <v>13985</v>
      </c>
      <c r="BZ1076" t="s">
        <v>13985</v>
      </c>
      <c r="CA1076" t="s">
        <v>13985</v>
      </c>
      <c r="CB1076" t="s">
        <v>13985</v>
      </c>
      <c r="CC1076" t="s">
        <v>13985</v>
      </c>
      <c r="CD1076" t="s">
        <v>13985</v>
      </c>
    </row>
    <row r="1077" spans="1:82" hidden="1">
      <c r="A1077" t="s">
        <v>13850</v>
      </c>
      <c r="B1077" t="s">
        <v>67</v>
      </c>
      <c r="C1077" t="s">
        <v>7793</v>
      </c>
      <c r="G1077" t="s">
        <v>7794</v>
      </c>
      <c r="J1077" t="s">
        <v>7795</v>
      </c>
      <c r="K1077" t="s">
        <v>7258</v>
      </c>
      <c r="W1077" t="s">
        <v>7796</v>
      </c>
      <c r="AN1077" t="s">
        <v>7261</v>
      </c>
      <c r="AO1077" t="s">
        <v>7262</v>
      </c>
      <c r="AS1077" t="s">
        <v>1613</v>
      </c>
      <c r="AT1077">
        <v>2009</v>
      </c>
      <c r="AU1077">
        <v>100</v>
      </c>
      <c r="AV1077">
        <v>2</v>
      </c>
      <c r="BA1077">
        <v>251</v>
      </c>
      <c r="BB1077">
        <v>255</v>
      </c>
      <c r="BD1077" t="s">
        <v>7797</v>
      </c>
      <c r="BK1077" t="s">
        <v>7798</v>
      </c>
      <c r="BL1077">
        <v>18836144</v>
      </c>
      <c r="BW1077" t="s">
        <v>13424</v>
      </c>
      <c r="BX1077" t="s">
        <v>13426</v>
      </c>
      <c r="BY1077" t="s">
        <v>13985</v>
      </c>
      <c r="BZ1077" t="s">
        <v>13427</v>
      </c>
      <c r="CA1077">
        <v>2</v>
      </c>
      <c r="CB1077" t="s">
        <v>13985</v>
      </c>
      <c r="CC1077" t="s">
        <v>13985</v>
      </c>
      <c r="CD1077" t="s">
        <v>13985</v>
      </c>
    </row>
    <row r="1078" spans="1:82" hidden="1">
      <c r="A1078" t="s">
        <v>13850</v>
      </c>
      <c r="B1078" t="s">
        <v>67</v>
      </c>
      <c r="C1078" t="s">
        <v>10018</v>
      </c>
      <c r="G1078" t="s">
        <v>10018</v>
      </c>
      <c r="J1078" t="s">
        <v>10019</v>
      </c>
      <c r="K1078" t="s">
        <v>236</v>
      </c>
      <c r="W1078" t="s">
        <v>10020</v>
      </c>
      <c r="AN1078" t="s">
        <v>240</v>
      </c>
      <c r="AO1078" t="s">
        <v>241</v>
      </c>
      <c r="AS1078" t="s">
        <v>84</v>
      </c>
      <c r="AT1078">
        <v>2003</v>
      </c>
      <c r="AU1078">
        <v>206</v>
      </c>
      <c r="AV1078">
        <v>24</v>
      </c>
      <c r="BA1078">
        <v>4521</v>
      </c>
      <c r="BB1078">
        <v>4531</v>
      </c>
      <c r="BD1078" t="s">
        <v>10021</v>
      </c>
      <c r="BK1078" t="s">
        <v>10022</v>
      </c>
      <c r="BL1078">
        <v>14610036</v>
      </c>
      <c r="BW1078" t="s">
        <v>13424</v>
      </c>
      <c r="BX1078" t="s">
        <v>13425</v>
      </c>
      <c r="BY1078" t="s">
        <v>13985</v>
      </c>
      <c r="BZ1078" t="s">
        <v>13985</v>
      </c>
      <c r="CA1078" t="s">
        <v>13985</v>
      </c>
      <c r="CB1078" t="s">
        <v>13985</v>
      </c>
      <c r="CC1078" t="s">
        <v>13985</v>
      </c>
      <c r="CD1078" t="s">
        <v>13985</v>
      </c>
    </row>
    <row r="1079" spans="1:82" hidden="1">
      <c r="A1079" t="s">
        <v>13850</v>
      </c>
      <c r="B1079" t="s">
        <v>67</v>
      </c>
      <c r="C1079" t="s">
        <v>12612</v>
      </c>
      <c r="G1079" t="s">
        <v>12612</v>
      </c>
      <c r="J1079" t="s">
        <v>12613</v>
      </c>
      <c r="K1079" t="s">
        <v>7048</v>
      </c>
      <c r="W1079" t="s">
        <v>12614</v>
      </c>
      <c r="AN1079" t="s">
        <v>3658</v>
      </c>
      <c r="AO1079" t="s">
        <v>3659</v>
      </c>
      <c r="AS1079" t="s">
        <v>84</v>
      </c>
      <c r="AT1079">
        <v>1993</v>
      </c>
      <c r="AU1079">
        <v>163</v>
      </c>
      <c r="AV1079">
        <v>7</v>
      </c>
      <c r="BA1079">
        <v>546</v>
      </c>
      <c r="BB1079">
        <v>555</v>
      </c>
      <c r="BD1079" t="s">
        <v>12615</v>
      </c>
      <c r="BK1079" t="s">
        <v>12616</v>
      </c>
      <c r="BL1079">
        <v>8151013</v>
      </c>
      <c r="BW1079" t="s">
        <v>13424</v>
      </c>
      <c r="BX1079" t="s">
        <v>13425</v>
      </c>
      <c r="BY1079" t="s">
        <v>13985</v>
      </c>
      <c r="BZ1079" t="s">
        <v>13985</v>
      </c>
      <c r="CA1079" t="s">
        <v>13985</v>
      </c>
      <c r="CB1079" t="s">
        <v>13985</v>
      </c>
      <c r="CC1079" t="s">
        <v>13985</v>
      </c>
      <c r="CD1079" t="s">
        <v>13985</v>
      </c>
    </row>
    <row r="1080" spans="1:82" hidden="1">
      <c r="A1080" t="s">
        <v>13850</v>
      </c>
      <c r="B1080" t="s">
        <v>67</v>
      </c>
      <c r="C1080" t="s">
        <v>6893</v>
      </c>
      <c r="G1080" t="s">
        <v>6894</v>
      </c>
      <c r="J1080" t="s">
        <v>6895</v>
      </c>
      <c r="K1080" t="s">
        <v>207</v>
      </c>
      <c r="W1080" t="s">
        <v>6896</v>
      </c>
      <c r="AA1080" t="s">
        <v>6897</v>
      </c>
      <c r="AB1080" t="s">
        <v>6898</v>
      </c>
      <c r="AN1080" t="s">
        <v>209</v>
      </c>
      <c r="AT1080">
        <v>2011</v>
      </c>
      <c r="AU1080">
        <v>2</v>
      </c>
      <c r="BC1080">
        <v>29</v>
      </c>
      <c r="BD1080" t="s">
        <v>6899</v>
      </c>
      <c r="BK1080" t="s">
        <v>6900</v>
      </c>
      <c r="BL1080">
        <v>22629261</v>
      </c>
      <c r="BW1080" t="s">
        <v>13428</v>
      </c>
      <c r="BX1080" t="s">
        <v>13985</v>
      </c>
      <c r="BY1080" t="s">
        <v>13985</v>
      </c>
      <c r="BZ1080" t="s">
        <v>13985</v>
      </c>
      <c r="CA1080" t="s">
        <v>13985</v>
      </c>
      <c r="CB1080" t="s">
        <v>13985</v>
      </c>
      <c r="CC1080" t="s">
        <v>13985</v>
      </c>
      <c r="CD1080" t="s">
        <v>13985</v>
      </c>
    </row>
    <row r="1081" spans="1:82" hidden="1">
      <c r="A1081" t="s">
        <v>13850</v>
      </c>
      <c r="B1081" t="s">
        <v>67</v>
      </c>
      <c r="C1081" t="s">
        <v>2660</v>
      </c>
      <c r="G1081" t="s">
        <v>2661</v>
      </c>
      <c r="J1081" t="s">
        <v>2662</v>
      </c>
      <c r="K1081" t="s">
        <v>2663</v>
      </c>
      <c r="W1081" t="s">
        <v>2664</v>
      </c>
      <c r="AA1081" t="s">
        <v>2665</v>
      </c>
      <c r="AB1081" t="s">
        <v>2666</v>
      </c>
      <c r="AN1081" t="s">
        <v>2667</v>
      </c>
      <c r="AO1081" t="s">
        <v>2668</v>
      </c>
      <c r="AS1081" t="s">
        <v>1023</v>
      </c>
      <c r="AT1081">
        <v>2017</v>
      </c>
      <c r="AU1081">
        <v>220</v>
      </c>
      <c r="AW1081" t="s">
        <v>2669</v>
      </c>
      <c r="BA1081">
        <v>29</v>
      </c>
      <c r="BB1081">
        <v>37</v>
      </c>
      <c r="BD1081" t="s">
        <v>2670</v>
      </c>
      <c r="BK1081" t="s">
        <v>2671</v>
      </c>
      <c r="BL1081">
        <v>27712846</v>
      </c>
      <c r="BW1081" t="s">
        <v>13424</v>
      </c>
      <c r="BX1081" t="s">
        <v>13425</v>
      </c>
      <c r="BY1081" t="s">
        <v>13985</v>
      </c>
      <c r="BZ1081" t="s">
        <v>13985</v>
      </c>
      <c r="CA1081" t="s">
        <v>13985</v>
      </c>
      <c r="CB1081" t="s">
        <v>13985</v>
      </c>
      <c r="CC1081" t="s">
        <v>13985</v>
      </c>
      <c r="CD1081" t="s">
        <v>13985</v>
      </c>
    </row>
    <row r="1082" spans="1:82" hidden="1">
      <c r="A1082" t="s">
        <v>13850</v>
      </c>
      <c r="B1082" t="s">
        <v>67</v>
      </c>
      <c r="C1082" t="s">
        <v>8342</v>
      </c>
      <c r="G1082" t="s">
        <v>8343</v>
      </c>
      <c r="J1082" t="s">
        <v>8344</v>
      </c>
      <c r="K1082" t="s">
        <v>303</v>
      </c>
      <c r="W1082" t="s">
        <v>8345</v>
      </c>
      <c r="AA1082" t="s">
        <v>8346</v>
      </c>
      <c r="AN1082" t="s">
        <v>305</v>
      </c>
      <c r="AO1082" t="s">
        <v>306</v>
      </c>
      <c r="AS1082" t="s">
        <v>1613</v>
      </c>
      <c r="AT1082">
        <v>2008</v>
      </c>
      <c r="AU1082">
        <v>48</v>
      </c>
      <c r="AV1082">
        <v>2</v>
      </c>
      <c r="BA1082">
        <v>651</v>
      </c>
      <c r="BB1082">
        <v>655</v>
      </c>
      <c r="BD1082" t="s">
        <v>8347</v>
      </c>
      <c r="BK1082" t="s">
        <v>8348</v>
      </c>
      <c r="BW1082" t="s">
        <v>13428</v>
      </c>
      <c r="BX1082" t="s">
        <v>13985</v>
      </c>
      <c r="BY1082" t="s">
        <v>13985</v>
      </c>
      <c r="BZ1082" t="s">
        <v>13985</v>
      </c>
      <c r="CA1082" t="s">
        <v>13985</v>
      </c>
      <c r="CB1082" t="s">
        <v>13985</v>
      </c>
      <c r="CC1082" t="s">
        <v>13985</v>
      </c>
      <c r="CD1082" t="s">
        <v>13985</v>
      </c>
    </row>
    <row r="1083" spans="1:82" hidden="1">
      <c r="A1083" t="s">
        <v>13477</v>
      </c>
      <c r="B1083" t="s">
        <v>67</v>
      </c>
      <c r="C1083" t="s">
        <v>13557</v>
      </c>
      <c r="J1083" t="s">
        <v>13558</v>
      </c>
      <c r="K1083" t="s">
        <v>13493</v>
      </c>
      <c r="AN1083" t="s">
        <v>13494</v>
      </c>
      <c r="AS1083">
        <v>1</v>
      </c>
      <c r="AT1083">
        <v>2015</v>
      </c>
      <c r="AU1083">
        <v>17</v>
      </c>
      <c r="AV1083">
        <v>1</v>
      </c>
      <c r="BA1083">
        <v>70</v>
      </c>
      <c r="BB1083">
        <v>78</v>
      </c>
      <c r="BD1083" t="s">
        <v>13559</v>
      </c>
      <c r="BK1083" t="s">
        <v>13560</v>
      </c>
      <c r="BM1083" t="s">
        <v>13483</v>
      </c>
      <c r="BQ1083" t="s">
        <v>13561</v>
      </c>
      <c r="BW1083" t="s">
        <v>13428</v>
      </c>
    </row>
    <row r="1084" spans="1:82" hidden="1">
      <c r="A1084" t="s">
        <v>13850</v>
      </c>
      <c r="B1084" t="s">
        <v>67</v>
      </c>
      <c r="C1084" t="s">
        <v>3028</v>
      </c>
      <c r="G1084" t="s">
        <v>3029</v>
      </c>
      <c r="J1084" t="s">
        <v>3030</v>
      </c>
      <c r="K1084" t="s">
        <v>3031</v>
      </c>
      <c r="W1084" t="s">
        <v>3032</v>
      </c>
      <c r="AB1084" t="s">
        <v>3033</v>
      </c>
      <c r="AN1084" t="s">
        <v>3034</v>
      </c>
      <c r="AO1084" t="s">
        <v>3035</v>
      </c>
      <c r="AS1084" s="1">
        <v>37135</v>
      </c>
      <c r="AT1084">
        <v>2016</v>
      </c>
      <c r="AU1084">
        <v>95</v>
      </c>
      <c r="AV1084">
        <v>3</v>
      </c>
      <c r="BC1084">
        <v>57</v>
      </c>
      <c r="BD1084" t="s">
        <v>3036</v>
      </c>
      <c r="BK1084" t="s">
        <v>3037</v>
      </c>
      <c r="BL1084">
        <v>27465135</v>
      </c>
      <c r="BW1084" t="s">
        <v>13424</v>
      </c>
      <c r="BX1084" t="s">
        <v>13425</v>
      </c>
      <c r="BY1084" t="s">
        <v>13985</v>
      </c>
      <c r="BZ1084" t="s">
        <v>13985</v>
      </c>
      <c r="CA1084" t="s">
        <v>13985</v>
      </c>
      <c r="CB1084" t="s">
        <v>13985</v>
      </c>
      <c r="CC1084" t="s">
        <v>13985</v>
      </c>
      <c r="CD1084" t="s">
        <v>13985</v>
      </c>
    </row>
    <row r="1085" spans="1:82" hidden="1">
      <c r="A1085" t="s">
        <v>13850</v>
      </c>
      <c r="B1085" t="s">
        <v>67</v>
      </c>
      <c r="C1085" t="s">
        <v>10270</v>
      </c>
      <c r="G1085" t="s">
        <v>10270</v>
      </c>
      <c r="J1085" t="s">
        <v>10271</v>
      </c>
      <c r="K1085" t="s">
        <v>560</v>
      </c>
      <c r="W1085" t="s">
        <v>10272</v>
      </c>
      <c r="AA1085" t="s">
        <v>10273</v>
      </c>
      <c r="AB1085" t="s">
        <v>10274</v>
      </c>
      <c r="AN1085" t="s">
        <v>562</v>
      </c>
      <c r="AS1085" t="s">
        <v>84</v>
      </c>
      <c r="AT1085">
        <v>2002</v>
      </c>
      <c r="AU1085">
        <v>106</v>
      </c>
      <c r="AV1085">
        <v>1</v>
      </c>
      <c r="BA1085">
        <v>84</v>
      </c>
      <c r="BB1085">
        <v>91</v>
      </c>
      <c r="BD1085" t="s">
        <v>10275</v>
      </c>
      <c r="BK1085" t="s">
        <v>10276</v>
      </c>
      <c r="BL1085">
        <v>12582874</v>
      </c>
      <c r="BW1085" t="s">
        <v>13428</v>
      </c>
      <c r="BX1085" t="s">
        <v>13985</v>
      </c>
      <c r="BY1085" t="s">
        <v>13985</v>
      </c>
      <c r="BZ1085" t="s">
        <v>13985</v>
      </c>
      <c r="CA1085" t="s">
        <v>13985</v>
      </c>
      <c r="CB1085" t="s">
        <v>13985</v>
      </c>
      <c r="CC1085" t="s">
        <v>13985</v>
      </c>
      <c r="CD1085" t="s">
        <v>13985</v>
      </c>
    </row>
    <row r="1086" spans="1:82" hidden="1">
      <c r="A1086" t="s">
        <v>13850</v>
      </c>
      <c r="B1086" t="s">
        <v>67</v>
      </c>
      <c r="C1086" t="s">
        <v>12000</v>
      </c>
      <c r="G1086" t="s">
        <v>12000</v>
      </c>
      <c r="J1086" t="s">
        <v>12001</v>
      </c>
      <c r="K1086" t="s">
        <v>3308</v>
      </c>
      <c r="W1086" t="s">
        <v>12002</v>
      </c>
      <c r="AA1086" t="s">
        <v>12003</v>
      </c>
      <c r="AB1086" t="s">
        <v>12004</v>
      </c>
      <c r="AN1086" t="s">
        <v>3310</v>
      </c>
      <c r="AS1086" t="s">
        <v>815</v>
      </c>
      <c r="AT1086">
        <v>1996</v>
      </c>
      <c r="AU1086">
        <v>59</v>
      </c>
      <c r="AV1086">
        <v>3</v>
      </c>
      <c r="BA1086">
        <v>561</v>
      </c>
      <c r="BB1086">
        <v>568</v>
      </c>
      <c r="BD1086" t="s">
        <v>12005</v>
      </c>
      <c r="BK1086" t="s">
        <v>12006</v>
      </c>
      <c r="BL1086">
        <v>8700961</v>
      </c>
      <c r="BW1086" t="s">
        <v>13424</v>
      </c>
      <c r="BX1086" t="s">
        <v>13425</v>
      </c>
      <c r="BY1086" t="s">
        <v>13985</v>
      </c>
      <c r="BZ1086" t="s">
        <v>13985</v>
      </c>
      <c r="CA1086" t="s">
        <v>13985</v>
      </c>
      <c r="CB1086" t="s">
        <v>13985</v>
      </c>
      <c r="CC1086" t="s">
        <v>13985</v>
      </c>
      <c r="CD1086" t="s">
        <v>13985</v>
      </c>
    </row>
    <row r="1087" spans="1:82" hidden="1">
      <c r="A1087" t="s">
        <v>13850</v>
      </c>
      <c r="B1087" t="s">
        <v>67</v>
      </c>
      <c r="C1087" t="s">
        <v>5245</v>
      </c>
      <c r="G1087" t="s">
        <v>5246</v>
      </c>
      <c r="J1087" t="s">
        <v>5247</v>
      </c>
      <c r="K1087" t="s">
        <v>5248</v>
      </c>
      <c r="W1087" t="s">
        <v>5249</v>
      </c>
      <c r="AN1087" t="s">
        <v>5250</v>
      </c>
      <c r="AO1087" t="s">
        <v>5251</v>
      </c>
      <c r="AS1087" t="s">
        <v>84</v>
      </c>
      <c r="AT1087">
        <v>2013</v>
      </c>
      <c r="AU1087">
        <v>49</v>
      </c>
      <c r="AV1087">
        <v>4</v>
      </c>
      <c r="BA1087">
        <v>187</v>
      </c>
      <c r="BB1087">
        <v>192</v>
      </c>
      <c r="BD1087" t="s">
        <v>5252</v>
      </c>
      <c r="BK1087" t="s">
        <v>5253</v>
      </c>
      <c r="BW1087" t="s">
        <v>13424</v>
      </c>
      <c r="BX1087" t="s">
        <v>13426</v>
      </c>
      <c r="BY1087" t="s">
        <v>13985</v>
      </c>
      <c r="BZ1087" t="s">
        <v>13429</v>
      </c>
      <c r="CA1087" t="s">
        <v>13985</v>
      </c>
      <c r="CB1087" t="s">
        <v>13985</v>
      </c>
      <c r="CC1087" t="s">
        <v>13985</v>
      </c>
      <c r="CD1087" t="s">
        <v>13985</v>
      </c>
    </row>
    <row r="1088" spans="1:82" hidden="1">
      <c r="A1088" t="s">
        <v>13850</v>
      </c>
      <c r="B1088" t="s">
        <v>67</v>
      </c>
      <c r="C1088" t="s">
        <v>533</v>
      </c>
      <c r="G1088" t="s">
        <v>534</v>
      </c>
      <c r="J1088" t="s">
        <v>535</v>
      </c>
      <c r="K1088" t="s">
        <v>348</v>
      </c>
      <c r="W1088" t="s">
        <v>536</v>
      </c>
      <c r="AN1088" t="s">
        <v>350</v>
      </c>
      <c r="AO1088" t="s">
        <v>351</v>
      </c>
      <c r="AS1088" t="s">
        <v>521</v>
      </c>
      <c r="AT1088">
        <v>2019</v>
      </c>
      <c r="AU1088">
        <v>48</v>
      </c>
      <c r="AV1088">
        <v>3</v>
      </c>
      <c r="BA1088">
        <v>755</v>
      </c>
      <c r="BB1088">
        <v>763</v>
      </c>
      <c r="BD1088" t="s">
        <v>537</v>
      </c>
      <c r="BK1088" t="s">
        <v>538</v>
      </c>
      <c r="BL1088">
        <v>31095286</v>
      </c>
      <c r="BW1088" t="s">
        <v>13424</v>
      </c>
      <c r="BX1088" t="s">
        <v>13426</v>
      </c>
      <c r="BZ1088" t="s">
        <v>13427</v>
      </c>
      <c r="CB1088">
        <v>0</v>
      </c>
    </row>
    <row r="1089" spans="1:82" hidden="1">
      <c r="A1089" t="s">
        <v>13850</v>
      </c>
      <c r="B1089" t="s">
        <v>67</v>
      </c>
      <c r="C1089" t="s">
        <v>8051</v>
      </c>
      <c r="G1089" t="s">
        <v>8052</v>
      </c>
      <c r="J1089" t="s">
        <v>8053</v>
      </c>
      <c r="K1089" t="s">
        <v>890</v>
      </c>
      <c r="W1089" t="s">
        <v>8054</v>
      </c>
      <c r="AN1089" t="s">
        <v>892</v>
      </c>
      <c r="AS1089" t="s">
        <v>84</v>
      </c>
      <c r="AT1089">
        <v>2008</v>
      </c>
      <c r="AU1089">
        <v>43</v>
      </c>
      <c r="AV1089">
        <v>7</v>
      </c>
      <c r="BA1089">
        <v>2060</v>
      </c>
      <c r="BB1089">
        <v>2065</v>
      </c>
      <c r="BD1089" t="s">
        <v>8055</v>
      </c>
      <c r="BK1089" t="s">
        <v>8056</v>
      </c>
      <c r="BW1089" t="s">
        <v>13428</v>
      </c>
      <c r="BX1089" t="s">
        <v>13985</v>
      </c>
      <c r="BY1089" t="s">
        <v>13985</v>
      </c>
      <c r="BZ1089" t="s">
        <v>13985</v>
      </c>
      <c r="CA1089" t="s">
        <v>13985</v>
      </c>
      <c r="CB1089" t="s">
        <v>13985</v>
      </c>
      <c r="CC1089" t="s">
        <v>13985</v>
      </c>
      <c r="CD1089" t="s">
        <v>13985</v>
      </c>
    </row>
    <row r="1090" spans="1:82" hidden="1">
      <c r="A1090" t="s">
        <v>13850</v>
      </c>
      <c r="B1090" t="s">
        <v>67</v>
      </c>
      <c r="C1090" t="s">
        <v>5066</v>
      </c>
      <c r="G1090" t="s">
        <v>5067</v>
      </c>
      <c r="J1090" t="s">
        <v>5068</v>
      </c>
      <c r="K1090" t="s">
        <v>2465</v>
      </c>
      <c r="W1090" t="s">
        <v>5069</v>
      </c>
      <c r="AA1090" t="s">
        <v>5070</v>
      </c>
      <c r="AN1090" t="s">
        <v>2467</v>
      </c>
      <c r="AO1090" t="s">
        <v>2468</v>
      </c>
      <c r="AS1090" t="s">
        <v>815</v>
      </c>
      <c r="AT1090">
        <v>2014</v>
      </c>
      <c r="AU1090">
        <v>65</v>
      </c>
      <c r="AV1090">
        <v>1</v>
      </c>
      <c r="BA1090">
        <v>59</v>
      </c>
      <c r="BB1090">
        <v>71</v>
      </c>
      <c r="BD1090" t="s">
        <v>5071</v>
      </c>
      <c r="BK1090" t="s">
        <v>5072</v>
      </c>
      <c r="BW1090" t="s">
        <v>13428</v>
      </c>
      <c r="BX1090" t="s">
        <v>13985</v>
      </c>
      <c r="BY1090" t="s">
        <v>13985</v>
      </c>
      <c r="BZ1090" t="s">
        <v>13985</v>
      </c>
      <c r="CA1090" t="s">
        <v>13985</v>
      </c>
      <c r="CB1090" t="s">
        <v>13985</v>
      </c>
      <c r="CC1090" t="s">
        <v>13985</v>
      </c>
      <c r="CD1090" t="s">
        <v>13985</v>
      </c>
    </row>
    <row r="1091" spans="1:82" hidden="1">
      <c r="A1091" t="s">
        <v>13850</v>
      </c>
      <c r="B1091" t="s">
        <v>67</v>
      </c>
      <c r="C1091" t="s">
        <v>10160</v>
      </c>
      <c r="G1091" t="s">
        <v>10160</v>
      </c>
      <c r="J1091" t="s">
        <v>10161</v>
      </c>
      <c r="K1091" t="s">
        <v>2265</v>
      </c>
      <c r="P1091" t="s">
        <v>10162</v>
      </c>
      <c r="Q1091" t="s">
        <v>10163</v>
      </c>
      <c r="R1091" t="s">
        <v>10164</v>
      </c>
      <c r="W1091" t="s">
        <v>10165</v>
      </c>
      <c r="AB1091" t="s">
        <v>7284</v>
      </c>
      <c r="AN1091" t="s">
        <v>2267</v>
      </c>
      <c r="AS1091" t="s">
        <v>2650</v>
      </c>
      <c r="AT1091">
        <v>2003</v>
      </c>
      <c r="AU1091">
        <v>95</v>
      </c>
      <c r="AV1091">
        <v>1</v>
      </c>
      <c r="BA1091">
        <v>65</v>
      </c>
      <c r="BB1091">
        <v>70</v>
      </c>
      <c r="BD1091" t="s">
        <v>10166</v>
      </c>
      <c r="BK1091" t="s">
        <v>10167</v>
      </c>
      <c r="BW1091" t="s">
        <v>13428</v>
      </c>
      <c r="BX1091" t="s">
        <v>13985</v>
      </c>
      <c r="BY1091" t="s">
        <v>13985</v>
      </c>
      <c r="BZ1091" t="s">
        <v>13985</v>
      </c>
      <c r="CA1091" t="s">
        <v>13985</v>
      </c>
      <c r="CB1091" t="s">
        <v>13985</v>
      </c>
      <c r="CC1091" t="s">
        <v>13985</v>
      </c>
      <c r="CD1091" t="s">
        <v>13985</v>
      </c>
    </row>
    <row r="1092" spans="1:82" hidden="1">
      <c r="A1092" t="s">
        <v>13850</v>
      </c>
      <c r="B1092" t="s">
        <v>67</v>
      </c>
      <c r="C1092" t="s">
        <v>12739</v>
      </c>
      <c r="G1092" t="s">
        <v>12739</v>
      </c>
      <c r="J1092" t="s">
        <v>12740</v>
      </c>
      <c r="K1092" t="s">
        <v>1475</v>
      </c>
      <c r="W1092" t="s">
        <v>12741</v>
      </c>
      <c r="AA1092" t="s">
        <v>12742</v>
      </c>
      <c r="AB1092" t="s">
        <v>12743</v>
      </c>
      <c r="AN1092" t="s">
        <v>1477</v>
      </c>
      <c r="AS1092" t="s">
        <v>629</v>
      </c>
      <c r="AT1092">
        <v>1993</v>
      </c>
      <c r="AU1092">
        <v>33</v>
      </c>
      <c r="AV1092">
        <v>3</v>
      </c>
      <c r="BA1092">
        <v>311</v>
      </c>
      <c r="BB1092">
        <v>328</v>
      </c>
      <c r="BD1092" t="s">
        <v>12744</v>
      </c>
      <c r="BK1092" t="s">
        <v>12745</v>
      </c>
      <c r="BW1092" t="s">
        <v>13428</v>
      </c>
      <c r="BX1092" t="s">
        <v>13985</v>
      </c>
      <c r="BY1092" t="s">
        <v>13985</v>
      </c>
      <c r="BZ1092" t="s">
        <v>13985</v>
      </c>
      <c r="CA1092" t="s">
        <v>13985</v>
      </c>
      <c r="CB1092" t="s">
        <v>13985</v>
      </c>
      <c r="CC1092" t="s">
        <v>13985</v>
      </c>
      <c r="CD1092" t="s">
        <v>13985</v>
      </c>
    </row>
    <row r="1093" spans="1:82" hidden="1">
      <c r="A1093" t="s">
        <v>13850</v>
      </c>
      <c r="B1093" t="s">
        <v>67</v>
      </c>
      <c r="C1093" t="s">
        <v>9765</v>
      </c>
      <c r="G1093" t="s">
        <v>9765</v>
      </c>
      <c r="J1093" t="s">
        <v>9766</v>
      </c>
      <c r="K1093" t="s">
        <v>1475</v>
      </c>
      <c r="W1093" t="s">
        <v>9767</v>
      </c>
      <c r="AA1093" t="s">
        <v>9768</v>
      </c>
      <c r="AB1093" t="s">
        <v>9769</v>
      </c>
      <c r="AN1093" t="s">
        <v>1477</v>
      </c>
      <c r="AS1093" s="1">
        <v>40422</v>
      </c>
      <c r="AT1093">
        <v>2004</v>
      </c>
      <c r="AU1093">
        <v>89</v>
      </c>
      <c r="AV1093">
        <v>1</v>
      </c>
      <c r="BA1093">
        <v>59</v>
      </c>
      <c r="BB1093">
        <v>70</v>
      </c>
      <c r="BD1093" t="s">
        <v>9770</v>
      </c>
      <c r="BK1093" t="s">
        <v>9771</v>
      </c>
      <c r="BW1093" t="s">
        <v>13428</v>
      </c>
      <c r="BX1093" t="s">
        <v>13985</v>
      </c>
      <c r="BY1093" t="s">
        <v>13985</v>
      </c>
      <c r="BZ1093" t="s">
        <v>13985</v>
      </c>
      <c r="CA1093" t="s">
        <v>13985</v>
      </c>
      <c r="CB1093" t="s">
        <v>13985</v>
      </c>
      <c r="CC1093" t="s">
        <v>13985</v>
      </c>
      <c r="CD1093" t="s">
        <v>13985</v>
      </c>
    </row>
    <row r="1094" spans="1:82" hidden="1">
      <c r="A1094" t="s">
        <v>13850</v>
      </c>
      <c r="B1094" t="s">
        <v>67</v>
      </c>
      <c r="C1094" t="s">
        <v>1616</v>
      </c>
      <c r="G1094" t="s">
        <v>1617</v>
      </c>
      <c r="J1094" t="s">
        <v>1618</v>
      </c>
      <c r="K1094" t="s">
        <v>505</v>
      </c>
      <c r="W1094" t="s">
        <v>1619</v>
      </c>
      <c r="AA1094" t="s">
        <v>1620</v>
      </c>
      <c r="AB1094" t="s">
        <v>1621</v>
      </c>
      <c r="AN1094" t="s">
        <v>508</v>
      </c>
      <c r="AO1094" t="s">
        <v>509</v>
      </c>
      <c r="AS1094" s="1">
        <v>42036</v>
      </c>
      <c r="AT1094">
        <v>2018</v>
      </c>
      <c r="AU1094">
        <v>249</v>
      </c>
      <c r="BA1094">
        <v>310</v>
      </c>
      <c r="BB1094">
        <v>318</v>
      </c>
      <c r="BD1094" t="s">
        <v>1622</v>
      </c>
      <c r="BK1094" t="s">
        <v>1623</v>
      </c>
      <c r="BW1094" t="s">
        <v>13428</v>
      </c>
      <c r="BX1094" t="s">
        <v>13985</v>
      </c>
      <c r="BY1094" t="s">
        <v>13985</v>
      </c>
      <c r="BZ1094" t="s">
        <v>13985</v>
      </c>
      <c r="CA1094" t="s">
        <v>13985</v>
      </c>
      <c r="CB1094" t="s">
        <v>13985</v>
      </c>
      <c r="CC1094" t="s">
        <v>13985</v>
      </c>
      <c r="CD1094" t="s">
        <v>13985</v>
      </c>
    </row>
    <row r="1095" spans="1:82" hidden="1">
      <c r="A1095" t="s">
        <v>13850</v>
      </c>
      <c r="B1095" t="s">
        <v>67</v>
      </c>
      <c r="C1095" t="s">
        <v>993</v>
      </c>
      <c r="G1095" t="s">
        <v>994</v>
      </c>
      <c r="J1095" t="s">
        <v>995</v>
      </c>
      <c r="K1095" t="s">
        <v>996</v>
      </c>
      <c r="W1095" t="s">
        <v>997</v>
      </c>
      <c r="AN1095" t="s">
        <v>998</v>
      </c>
      <c r="AO1095" t="s">
        <v>999</v>
      </c>
      <c r="AT1095">
        <v>2019</v>
      </c>
      <c r="AU1095">
        <v>69</v>
      </c>
      <c r="AV1095">
        <v>1</v>
      </c>
      <c r="BA1095">
        <v>84</v>
      </c>
      <c r="BB1095">
        <v>93</v>
      </c>
      <c r="BD1095" t="s">
        <v>1000</v>
      </c>
      <c r="BK1095" t="s">
        <v>1001</v>
      </c>
      <c r="BL1095">
        <v>31086486</v>
      </c>
      <c r="BW1095" t="s">
        <v>13428</v>
      </c>
    </row>
    <row r="1096" spans="1:82" hidden="1">
      <c r="A1096" t="s">
        <v>13850</v>
      </c>
      <c r="B1096" t="s">
        <v>67</v>
      </c>
      <c r="C1096" t="s">
        <v>2374</v>
      </c>
      <c r="G1096" t="s">
        <v>2375</v>
      </c>
      <c r="J1096" t="s">
        <v>2376</v>
      </c>
      <c r="K1096" t="s">
        <v>2377</v>
      </c>
      <c r="W1096" t="s">
        <v>2378</v>
      </c>
      <c r="AB1096" t="s">
        <v>2379</v>
      </c>
      <c r="AN1096" t="s">
        <v>2380</v>
      </c>
      <c r="AO1096" t="s">
        <v>2381</v>
      </c>
      <c r="AS1096" t="s">
        <v>619</v>
      </c>
      <c r="AT1096">
        <v>2017</v>
      </c>
      <c r="AU1096">
        <v>420</v>
      </c>
      <c r="BA1096">
        <v>220</v>
      </c>
      <c r="BB1096">
        <v>231</v>
      </c>
      <c r="BD1096" t="s">
        <v>2382</v>
      </c>
      <c r="BK1096" t="s">
        <v>2383</v>
      </c>
      <c r="BL1096">
        <v>28284990</v>
      </c>
      <c r="BW1096" t="s">
        <v>13428</v>
      </c>
      <c r="BX1096" t="s">
        <v>13985</v>
      </c>
      <c r="BY1096" t="s">
        <v>13985</v>
      </c>
      <c r="BZ1096" t="s">
        <v>13985</v>
      </c>
      <c r="CA1096" t="s">
        <v>13985</v>
      </c>
      <c r="CB1096" t="s">
        <v>13985</v>
      </c>
      <c r="CC1096" t="s">
        <v>13985</v>
      </c>
      <c r="CD1096" t="s">
        <v>13985</v>
      </c>
    </row>
    <row r="1097" spans="1:82" hidden="1">
      <c r="A1097" t="s">
        <v>13850</v>
      </c>
      <c r="B1097" t="s">
        <v>67</v>
      </c>
      <c r="C1097" t="s">
        <v>10933</v>
      </c>
      <c r="G1097" t="s">
        <v>10933</v>
      </c>
      <c r="J1097" t="s">
        <v>11112</v>
      </c>
      <c r="K1097" t="s">
        <v>1475</v>
      </c>
      <c r="W1097" t="s">
        <v>11113</v>
      </c>
      <c r="AN1097" t="s">
        <v>1477</v>
      </c>
      <c r="AS1097" t="s">
        <v>472</v>
      </c>
      <c r="AT1097">
        <v>1999</v>
      </c>
      <c r="AU1097">
        <v>63</v>
      </c>
      <c r="AV1097">
        <v>1</v>
      </c>
      <c r="BA1097">
        <v>19</v>
      </c>
      <c r="BB1097">
        <v>34</v>
      </c>
      <c r="BD1097" t="s">
        <v>11114</v>
      </c>
      <c r="BK1097" t="s">
        <v>11115</v>
      </c>
      <c r="BW1097" t="s">
        <v>13428</v>
      </c>
      <c r="BX1097" t="s">
        <v>13985</v>
      </c>
      <c r="BY1097" t="s">
        <v>13985</v>
      </c>
      <c r="BZ1097" t="s">
        <v>13985</v>
      </c>
      <c r="CA1097" t="s">
        <v>13985</v>
      </c>
      <c r="CB1097" t="s">
        <v>13985</v>
      </c>
      <c r="CC1097" t="s">
        <v>13985</v>
      </c>
      <c r="CD1097" t="s">
        <v>13985</v>
      </c>
    </row>
    <row r="1098" spans="1:82" hidden="1">
      <c r="A1098" t="s">
        <v>13850</v>
      </c>
      <c r="B1098" t="s">
        <v>67</v>
      </c>
      <c r="C1098" t="s">
        <v>502</v>
      </c>
      <c r="G1098" t="s">
        <v>503</v>
      </c>
      <c r="J1098" t="s">
        <v>504</v>
      </c>
      <c r="K1098" t="s">
        <v>505</v>
      </c>
      <c r="W1098" t="s">
        <v>506</v>
      </c>
      <c r="AB1098" t="s">
        <v>507</v>
      </c>
      <c r="AN1098" t="s">
        <v>508</v>
      </c>
      <c r="AO1098" t="s">
        <v>509</v>
      </c>
      <c r="AS1098" s="1">
        <v>42156</v>
      </c>
      <c r="AT1098">
        <v>2019</v>
      </c>
      <c r="AU1098">
        <v>271</v>
      </c>
      <c r="BA1098">
        <v>346</v>
      </c>
      <c r="BB1098">
        <v>354</v>
      </c>
      <c r="BD1098" t="s">
        <v>510</v>
      </c>
      <c r="BK1098" t="s">
        <v>511</v>
      </c>
      <c r="BW1098" t="s">
        <v>13428</v>
      </c>
    </row>
    <row r="1099" spans="1:82" hidden="1">
      <c r="A1099" t="s">
        <v>13850</v>
      </c>
      <c r="B1099" t="s">
        <v>67</v>
      </c>
      <c r="C1099" t="s">
        <v>8356</v>
      </c>
      <c r="G1099" t="s">
        <v>8357</v>
      </c>
      <c r="J1099" t="s">
        <v>8358</v>
      </c>
      <c r="K1099" t="s">
        <v>1494</v>
      </c>
      <c r="W1099" t="s">
        <v>8359</v>
      </c>
      <c r="AA1099" t="s">
        <v>8360</v>
      </c>
      <c r="AB1099" t="s">
        <v>8361</v>
      </c>
      <c r="AN1099" t="s">
        <v>1498</v>
      </c>
      <c r="AS1099" t="s">
        <v>884</v>
      </c>
      <c r="AT1099">
        <v>2008</v>
      </c>
      <c r="AU1099">
        <v>28</v>
      </c>
      <c r="AV1099">
        <v>2</v>
      </c>
      <c r="BA1099">
        <v>90</v>
      </c>
      <c r="BB1099">
        <v>102</v>
      </c>
      <c r="BD1099" t="s">
        <v>8362</v>
      </c>
      <c r="BK1099" t="s">
        <v>8363</v>
      </c>
      <c r="BW1099" t="s">
        <v>13428</v>
      </c>
      <c r="BX1099" t="s">
        <v>13985</v>
      </c>
      <c r="BY1099" t="s">
        <v>13985</v>
      </c>
      <c r="BZ1099" t="s">
        <v>13985</v>
      </c>
      <c r="CA1099" t="s">
        <v>13985</v>
      </c>
      <c r="CB1099" t="s">
        <v>13985</v>
      </c>
      <c r="CC1099" t="s">
        <v>13985</v>
      </c>
      <c r="CD1099" t="s">
        <v>13985</v>
      </c>
    </row>
    <row r="1100" spans="1:82" hidden="1">
      <c r="A1100" t="s">
        <v>13850</v>
      </c>
      <c r="B1100" t="s">
        <v>67</v>
      </c>
      <c r="C1100" t="s">
        <v>9451</v>
      </c>
      <c r="G1100" t="s">
        <v>9451</v>
      </c>
      <c r="J1100" t="s">
        <v>9452</v>
      </c>
      <c r="K1100" t="s">
        <v>9453</v>
      </c>
      <c r="W1100" t="s">
        <v>9454</v>
      </c>
      <c r="AA1100" t="s">
        <v>9455</v>
      </c>
      <c r="AB1100" t="s">
        <v>9456</v>
      </c>
      <c r="AN1100" t="s">
        <v>9457</v>
      </c>
      <c r="AO1100" t="s">
        <v>9458</v>
      </c>
      <c r="AS1100" t="s">
        <v>297</v>
      </c>
      <c r="AT1100">
        <v>2005</v>
      </c>
      <c r="AU1100">
        <v>14</v>
      </c>
      <c r="AV1100">
        <v>5</v>
      </c>
      <c r="BA1100">
        <v>333</v>
      </c>
      <c r="BB1100">
        <v>358</v>
      </c>
      <c r="BD1100" t="s">
        <v>9459</v>
      </c>
      <c r="BK1100" t="s">
        <v>9460</v>
      </c>
      <c r="BW1100" t="s">
        <v>13424</v>
      </c>
      <c r="BX1100" t="s">
        <v>13426</v>
      </c>
      <c r="BY1100" t="s">
        <v>13427</v>
      </c>
      <c r="BZ1100" t="s">
        <v>13985</v>
      </c>
      <c r="CA1100" t="s">
        <v>13985</v>
      </c>
      <c r="CB1100" t="s">
        <v>13985</v>
      </c>
      <c r="CC1100" t="s">
        <v>13985</v>
      </c>
      <c r="CD1100" t="s">
        <v>13985</v>
      </c>
    </row>
    <row r="1101" spans="1:82" hidden="1">
      <c r="A1101" t="s">
        <v>13850</v>
      </c>
      <c r="B1101" t="s">
        <v>67</v>
      </c>
      <c r="C1101" t="s">
        <v>4469</v>
      </c>
      <c r="G1101" t="s">
        <v>4470</v>
      </c>
      <c r="J1101" t="s">
        <v>4471</v>
      </c>
      <c r="K1101" t="s">
        <v>4472</v>
      </c>
      <c r="W1101" t="s">
        <v>4473</v>
      </c>
      <c r="AA1101" t="s">
        <v>4474</v>
      </c>
      <c r="AB1101" t="s">
        <v>4475</v>
      </c>
      <c r="AN1101" t="s">
        <v>4476</v>
      </c>
      <c r="AO1101" t="s">
        <v>4477</v>
      </c>
      <c r="AS1101" s="1">
        <v>40483</v>
      </c>
      <c r="AT1101">
        <v>2014</v>
      </c>
      <c r="AU1101">
        <v>291</v>
      </c>
      <c r="BA1101">
        <v>121</v>
      </c>
      <c r="BB1101">
        <v>133</v>
      </c>
      <c r="BD1101" t="s">
        <v>4478</v>
      </c>
      <c r="BK1101" t="s">
        <v>4479</v>
      </c>
      <c r="BW1101" t="s">
        <v>13428</v>
      </c>
      <c r="BX1101" t="s">
        <v>13985</v>
      </c>
      <c r="BY1101" t="s">
        <v>13985</v>
      </c>
      <c r="BZ1101" t="s">
        <v>13985</v>
      </c>
      <c r="CA1101" t="s">
        <v>13985</v>
      </c>
      <c r="CB1101" t="s">
        <v>13985</v>
      </c>
      <c r="CC1101" t="s">
        <v>13985</v>
      </c>
      <c r="CD1101" t="s">
        <v>13985</v>
      </c>
    </row>
    <row r="1102" spans="1:82" hidden="1">
      <c r="A1102" t="s">
        <v>13850</v>
      </c>
      <c r="B1102" t="s">
        <v>67</v>
      </c>
      <c r="C1102" t="s">
        <v>6826</v>
      </c>
      <c r="G1102" t="s">
        <v>6827</v>
      </c>
      <c r="J1102" t="s">
        <v>6828</v>
      </c>
      <c r="K1102" t="s">
        <v>6829</v>
      </c>
      <c r="W1102" t="s">
        <v>6830</v>
      </c>
      <c r="AN1102" t="s">
        <v>6831</v>
      </c>
      <c r="AT1102">
        <v>2011</v>
      </c>
      <c r="AU1102">
        <v>46</v>
      </c>
      <c r="AV1102">
        <v>2</v>
      </c>
      <c r="BA1102">
        <v>159</v>
      </c>
      <c r="BB1102">
        <v>170</v>
      </c>
      <c r="BD1102" t="s">
        <v>6832</v>
      </c>
      <c r="BK1102" t="s">
        <v>6833</v>
      </c>
      <c r="BW1102" t="s">
        <v>13428</v>
      </c>
      <c r="BX1102" t="s">
        <v>13985</v>
      </c>
      <c r="BY1102" t="s">
        <v>13985</v>
      </c>
      <c r="BZ1102" t="s">
        <v>13985</v>
      </c>
      <c r="CA1102" t="s">
        <v>13985</v>
      </c>
      <c r="CB1102" t="s">
        <v>13985</v>
      </c>
      <c r="CC1102" t="s">
        <v>13985</v>
      </c>
      <c r="CD1102" t="s">
        <v>13985</v>
      </c>
    </row>
    <row r="1103" spans="1:82" hidden="1">
      <c r="A1103" t="s">
        <v>13850</v>
      </c>
      <c r="B1103" t="s">
        <v>67</v>
      </c>
      <c r="C1103" t="s">
        <v>2606</v>
      </c>
      <c r="G1103" t="s">
        <v>2607</v>
      </c>
      <c r="J1103" t="s">
        <v>2608</v>
      </c>
      <c r="K1103" t="s">
        <v>2609</v>
      </c>
      <c r="W1103" t="s">
        <v>2610</v>
      </c>
      <c r="AB1103" t="s">
        <v>2611</v>
      </c>
      <c r="AN1103" t="s">
        <v>2612</v>
      </c>
      <c r="AO1103" t="s">
        <v>2613</v>
      </c>
      <c r="AS1103" t="s">
        <v>884</v>
      </c>
      <c r="AT1103">
        <v>2017</v>
      </c>
      <c r="AU1103">
        <v>134</v>
      </c>
      <c r="BA1103">
        <v>12</v>
      </c>
      <c r="BB1103">
        <v>20</v>
      </c>
      <c r="BD1103" t="s">
        <v>2614</v>
      </c>
      <c r="BK1103" t="s">
        <v>2615</v>
      </c>
      <c r="BW1103" t="s">
        <v>13428</v>
      </c>
      <c r="BX1103" t="s">
        <v>13985</v>
      </c>
      <c r="BY1103" t="s">
        <v>13985</v>
      </c>
      <c r="BZ1103" t="s">
        <v>13985</v>
      </c>
      <c r="CA1103" t="s">
        <v>13985</v>
      </c>
      <c r="CB1103" t="s">
        <v>13985</v>
      </c>
      <c r="CC1103" t="s">
        <v>13985</v>
      </c>
      <c r="CD1103" t="s">
        <v>13985</v>
      </c>
    </row>
    <row r="1104" spans="1:82" hidden="1">
      <c r="A1104" t="s">
        <v>13850</v>
      </c>
      <c r="B1104" t="s">
        <v>67</v>
      </c>
      <c r="C1104" t="s">
        <v>2207</v>
      </c>
      <c r="G1104" t="s">
        <v>2208</v>
      </c>
      <c r="J1104" t="s">
        <v>2209</v>
      </c>
      <c r="K1104" t="s">
        <v>2210</v>
      </c>
      <c r="W1104" t="s">
        <v>2211</v>
      </c>
      <c r="AN1104" t="s">
        <v>2212</v>
      </c>
      <c r="AO1104" t="s">
        <v>2213</v>
      </c>
      <c r="AS1104" t="s">
        <v>2214</v>
      </c>
      <c r="AT1104">
        <v>2017</v>
      </c>
      <c r="AU1104">
        <v>19</v>
      </c>
      <c r="AV1104">
        <v>3</v>
      </c>
      <c r="BA1104">
        <v>319</v>
      </c>
      <c r="BB1104">
        <v>336</v>
      </c>
      <c r="BD1104" t="s">
        <v>2215</v>
      </c>
      <c r="BK1104" t="s">
        <v>2216</v>
      </c>
      <c r="BW1104" t="s">
        <v>13424</v>
      </c>
      <c r="BX1104" t="s">
        <v>13425</v>
      </c>
      <c r="BY1104" t="s">
        <v>13985</v>
      </c>
      <c r="BZ1104" t="s">
        <v>13985</v>
      </c>
      <c r="CA1104" t="s">
        <v>13985</v>
      </c>
      <c r="CB1104" t="s">
        <v>13985</v>
      </c>
      <c r="CC1104" t="s">
        <v>13985</v>
      </c>
      <c r="CD1104" t="s">
        <v>13985</v>
      </c>
    </row>
    <row r="1105" spans="1:82" hidden="1">
      <c r="A1105" t="s">
        <v>13477</v>
      </c>
      <c r="B1105" t="s">
        <v>67</v>
      </c>
      <c r="C1105" t="s">
        <v>13498</v>
      </c>
      <c r="J1105" t="s">
        <v>2209</v>
      </c>
      <c r="K1105" t="s">
        <v>13499</v>
      </c>
      <c r="AN1105" t="s">
        <v>2213</v>
      </c>
      <c r="AS1105">
        <v>9</v>
      </c>
      <c r="AT1105">
        <v>2017</v>
      </c>
      <c r="AU1105">
        <v>19</v>
      </c>
      <c r="AV1105">
        <v>3</v>
      </c>
      <c r="BA1105">
        <v>319</v>
      </c>
      <c r="BB1105">
        <v>336</v>
      </c>
      <c r="BD1105" t="s">
        <v>2215</v>
      </c>
      <c r="BK1105" t="s">
        <v>13500</v>
      </c>
      <c r="BM1105" t="s">
        <v>13483</v>
      </c>
      <c r="BQ1105" t="s">
        <v>13501</v>
      </c>
      <c r="BW1105" t="s">
        <v>13424</v>
      </c>
      <c r="BX1105" t="s">
        <v>13425</v>
      </c>
      <c r="BY1105" t="s">
        <v>13985</v>
      </c>
      <c r="BZ1105" t="s">
        <v>13985</v>
      </c>
      <c r="CA1105" t="s">
        <v>13985</v>
      </c>
      <c r="CB1105" t="s">
        <v>13985</v>
      </c>
      <c r="CC1105" t="s">
        <v>13985</v>
      </c>
      <c r="CD1105" t="s">
        <v>13985</v>
      </c>
    </row>
    <row r="1106" spans="1:82" hidden="1">
      <c r="A1106" t="s">
        <v>13850</v>
      </c>
      <c r="B1106" t="s">
        <v>67</v>
      </c>
      <c r="C1106" t="s">
        <v>7808</v>
      </c>
      <c r="G1106" t="s">
        <v>7809</v>
      </c>
      <c r="J1106" t="s">
        <v>7810</v>
      </c>
      <c r="K1106" t="s">
        <v>2925</v>
      </c>
      <c r="W1106" t="s">
        <v>7811</v>
      </c>
      <c r="AN1106" t="s">
        <v>2929</v>
      </c>
      <c r="AO1106" t="s">
        <v>2930</v>
      </c>
      <c r="AS1106" t="s">
        <v>815</v>
      </c>
      <c r="AT1106">
        <v>2009</v>
      </c>
      <c r="AU1106">
        <v>2</v>
      </c>
      <c r="AV1106">
        <v>1</v>
      </c>
      <c r="BA1106">
        <v>56</v>
      </c>
      <c r="BB1106">
        <v>66</v>
      </c>
      <c r="BD1106" t="s">
        <v>7812</v>
      </c>
      <c r="BK1106" t="s">
        <v>7813</v>
      </c>
      <c r="BW1106" t="s">
        <v>13428</v>
      </c>
      <c r="BX1106" t="s">
        <v>13985</v>
      </c>
      <c r="BY1106" t="s">
        <v>13985</v>
      </c>
      <c r="BZ1106" t="s">
        <v>13985</v>
      </c>
      <c r="CA1106" t="s">
        <v>13985</v>
      </c>
      <c r="CB1106" t="s">
        <v>13985</v>
      </c>
      <c r="CC1106" t="s">
        <v>13985</v>
      </c>
      <c r="CD1106" t="s">
        <v>13985</v>
      </c>
    </row>
    <row r="1107" spans="1:82" hidden="1">
      <c r="A1107" t="s">
        <v>13850</v>
      </c>
      <c r="B1107" t="s">
        <v>67</v>
      </c>
      <c r="C1107" t="s">
        <v>3606</v>
      </c>
      <c r="G1107" t="s">
        <v>3607</v>
      </c>
      <c r="J1107" t="s">
        <v>3608</v>
      </c>
      <c r="K1107" t="s">
        <v>3609</v>
      </c>
      <c r="W1107" t="s">
        <v>3610</v>
      </c>
      <c r="AB1107" t="s">
        <v>3611</v>
      </c>
      <c r="AN1107" t="s">
        <v>3612</v>
      </c>
      <c r="AO1107" t="s">
        <v>3613</v>
      </c>
      <c r="AS1107" t="s">
        <v>1023</v>
      </c>
      <c r="AT1107">
        <v>2016</v>
      </c>
      <c r="AU1107">
        <v>2</v>
      </c>
      <c r="AV1107">
        <v>1</v>
      </c>
      <c r="BC1107">
        <v>15190</v>
      </c>
      <c r="BD1107" t="s">
        <v>3614</v>
      </c>
      <c r="BK1107" t="s">
        <v>3615</v>
      </c>
      <c r="BL1107">
        <v>27250752</v>
      </c>
      <c r="BW1107" t="s">
        <v>13428</v>
      </c>
    </row>
    <row r="1108" spans="1:82" hidden="1">
      <c r="A1108" t="s">
        <v>13850</v>
      </c>
      <c r="B1108" t="s">
        <v>67</v>
      </c>
      <c r="C1108" t="s">
        <v>3201</v>
      </c>
      <c r="G1108" t="s">
        <v>3202</v>
      </c>
      <c r="J1108" t="s">
        <v>3203</v>
      </c>
      <c r="K1108" t="s">
        <v>3204</v>
      </c>
      <c r="W1108" t="s">
        <v>3205</v>
      </c>
      <c r="AA1108" t="s">
        <v>3206</v>
      </c>
      <c r="AB1108" t="s">
        <v>3207</v>
      </c>
      <c r="AN1108" t="s">
        <v>3208</v>
      </c>
      <c r="AO1108" t="s">
        <v>3209</v>
      </c>
      <c r="AS1108" t="s">
        <v>521</v>
      </c>
      <c r="AT1108">
        <v>2016</v>
      </c>
      <c r="AU1108">
        <v>229</v>
      </c>
      <c r="AV1108">
        <v>3</v>
      </c>
      <c r="BA1108" t="s">
        <v>3210</v>
      </c>
      <c r="BB1108" t="s">
        <v>3211</v>
      </c>
      <c r="BD1108" t="s">
        <v>3212</v>
      </c>
      <c r="BK1108" t="s">
        <v>3213</v>
      </c>
      <c r="BL1108">
        <v>27068698</v>
      </c>
      <c r="BW1108" t="s">
        <v>13424</v>
      </c>
      <c r="BX1108" t="s">
        <v>13425</v>
      </c>
      <c r="BY1108" t="s">
        <v>13985</v>
      </c>
      <c r="BZ1108" t="s">
        <v>13985</v>
      </c>
      <c r="CA1108" t="s">
        <v>13985</v>
      </c>
      <c r="CB1108" t="s">
        <v>13985</v>
      </c>
      <c r="CC1108" t="s">
        <v>13985</v>
      </c>
      <c r="CD1108" t="s">
        <v>13985</v>
      </c>
    </row>
    <row r="1109" spans="1:82" hidden="1">
      <c r="A1109" t="s">
        <v>13850</v>
      </c>
      <c r="B1109" t="s">
        <v>67</v>
      </c>
      <c r="C1109" t="s">
        <v>475</v>
      </c>
      <c r="G1109" t="s">
        <v>476</v>
      </c>
      <c r="J1109" t="s">
        <v>477</v>
      </c>
      <c r="K1109" t="s">
        <v>478</v>
      </c>
      <c r="W1109" t="s">
        <v>479</v>
      </c>
      <c r="AN1109" t="s">
        <v>480</v>
      </c>
      <c r="AO1109" t="s">
        <v>481</v>
      </c>
      <c r="AS1109" s="1">
        <v>37073</v>
      </c>
      <c r="AT1109">
        <v>2019</v>
      </c>
      <c r="AU1109">
        <v>50</v>
      </c>
      <c r="AV1109">
        <v>1</v>
      </c>
      <c r="BA1109">
        <v>90</v>
      </c>
      <c r="BB1109" t="s">
        <v>115</v>
      </c>
      <c r="BD1109" t="s">
        <v>482</v>
      </c>
      <c r="BK1109" t="s">
        <v>483</v>
      </c>
      <c r="BL1109">
        <v>31178399</v>
      </c>
      <c r="BW1109" t="s">
        <v>13428</v>
      </c>
    </row>
    <row r="1110" spans="1:82" hidden="1">
      <c r="A1110" t="s">
        <v>13850</v>
      </c>
      <c r="B1110" t="s">
        <v>67</v>
      </c>
      <c r="C1110" t="s">
        <v>4534</v>
      </c>
      <c r="G1110" t="s">
        <v>4535</v>
      </c>
      <c r="J1110" t="s">
        <v>4536</v>
      </c>
      <c r="K1110" t="s">
        <v>487</v>
      </c>
      <c r="W1110" t="s">
        <v>4537</v>
      </c>
      <c r="AA1110" t="s">
        <v>4538</v>
      </c>
      <c r="AB1110" t="s">
        <v>4539</v>
      </c>
      <c r="AN1110" t="s">
        <v>489</v>
      </c>
      <c r="AO1110" t="s">
        <v>490</v>
      </c>
      <c r="AS1110" t="s">
        <v>154</v>
      </c>
      <c r="AT1110">
        <v>2014</v>
      </c>
      <c r="AU1110">
        <v>114</v>
      </c>
      <c r="AV1110">
        <v>7</v>
      </c>
      <c r="BA1110">
        <v>1445</v>
      </c>
      <c r="BB1110">
        <v>1458</v>
      </c>
      <c r="BD1110" t="s">
        <v>4540</v>
      </c>
      <c r="BK1110" t="s">
        <v>4541</v>
      </c>
      <c r="BL1110">
        <v>24651369</v>
      </c>
      <c r="BW1110" t="s">
        <v>13428</v>
      </c>
      <c r="BX1110" t="s">
        <v>13985</v>
      </c>
      <c r="BY1110" t="s">
        <v>13985</v>
      </c>
      <c r="BZ1110" t="s">
        <v>13985</v>
      </c>
      <c r="CA1110" t="s">
        <v>13985</v>
      </c>
      <c r="CB1110" t="s">
        <v>13985</v>
      </c>
      <c r="CC1110" t="s">
        <v>13985</v>
      </c>
      <c r="CD1110" t="s">
        <v>13985</v>
      </c>
    </row>
    <row r="1111" spans="1:82" hidden="1">
      <c r="A1111" t="s">
        <v>13850</v>
      </c>
      <c r="B1111" t="s">
        <v>67</v>
      </c>
      <c r="C1111" t="s">
        <v>8600</v>
      </c>
      <c r="G1111" t="s">
        <v>8601</v>
      </c>
      <c r="J1111" t="s">
        <v>8602</v>
      </c>
      <c r="K1111" t="s">
        <v>821</v>
      </c>
      <c r="W1111" t="s">
        <v>8603</v>
      </c>
      <c r="AA1111" t="s">
        <v>8604</v>
      </c>
      <c r="AB1111" t="s">
        <v>8605</v>
      </c>
      <c r="AN1111" t="s">
        <v>824</v>
      </c>
      <c r="AO1111" t="s">
        <v>825</v>
      </c>
      <c r="AS1111" t="s">
        <v>242</v>
      </c>
      <c r="AT1111">
        <v>2007</v>
      </c>
      <c r="AU1111">
        <v>16</v>
      </c>
      <c r="AV1111">
        <v>19</v>
      </c>
      <c r="BA1111">
        <v>3973</v>
      </c>
      <c r="BB1111">
        <v>3992</v>
      </c>
      <c r="BD1111" t="s">
        <v>8606</v>
      </c>
      <c r="BK1111" t="s">
        <v>8607</v>
      </c>
      <c r="BL1111">
        <v>17894755</v>
      </c>
      <c r="BW1111" t="s">
        <v>13429</v>
      </c>
    </row>
    <row r="1112" spans="1:82" hidden="1">
      <c r="A1112" t="s">
        <v>13850</v>
      </c>
      <c r="B1112" t="s">
        <v>67</v>
      </c>
      <c r="C1112" t="s">
        <v>4000</v>
      </c>
      <c r="G1112" t="s">
        <v>4001</v>
      </c>
      <c r="J1112" t="s">
        <v>4002</v>
      </c>
      <c r="K1112" t="s">
        <v>280</v>
      </c>
      <c r="W1112" t="s">
        <v>4003</v>
      </c>
      <c r="AA1112" t="s">
        <v>4004</v>
      </c>
      <c r="AB1112" t="s">
        <v>4005</v>
      </c>
      <c r="AN1112" t="s">
        <v>284</v>
      </c>
      <c r="AS1112" t="s">
        <v>4006</v>
      </c>
      <c r="AT1112">
        <v>2015</v>
      </c>
      <c r="AU1112">
        <v>10</v>
      </c>
      <c r="AV1112">
        <v>5</v>
      </c>
      <c r="BC1112" t="s">
        <v>4007</v>
      </c>
      <c r="BD1112" t="s">
        <v>4008</v>
      </c>
      <c r="BK1112" t="s">
        <v>4009</v>
      </c>
      <c r="BL1112">
        <v>25961888</v>
      </c>
      <c r="BW1112" t="s">
        <v>13428</v>
      </c>
      <c r="BX1112" t="s">
        <v>13985</v>
      </c>
      <c r="BY1112" t="s">
        <v>13985</v>
      </c>
      <c r="BZ1112" t="s">
        <v>13985</v>
      </c>
      <c r="CA1112" t="s">
        <v>13985</v>
      </c>
      <c r="CB1112" t="s">
        <v>13985</v>
      </c>
      <c r="CC1112" t="s">
        <v>13985</v>
      </c>
      <c r="CD1112" t="s">
        <v>13985</v>
      </c>
    </row>
    <row r="1113" spans="1:82" hidden="1">
      <c r="A1113" t="s">
        <v>13850</v>
      </c>
      <c r="B1113" t="s">
        <v>1762</v>
      </c>
      <c r="C1113" t="s">
        <v>3467</v>
      </c>
      <c r="E1113" t="s">
        <v>3468</v>
      </c>
      <c r="G1113" t="s">
        <v>3469</v>
      </c>
      <c r="J1113" t="s">
        <v>3470</v>
      </c>
      <c r="K1113" t="s">
        <v>3471</v>
      </c>
      <c r="L1113" t="s">
        <v>3422</v>
      </c>
      <c r="P1113" t="s">
        <v>3472</v>
      </c>
      <c r="Q1113" t="s">
        <v>3473</v>
      </c>
      <c r="R1113" t="s">
        <v>3474</v>
      </c>
      <c r="S1113" t="s">
        <v>3426</v>
      </c>
      <c r="W1113" t="s">
        <v>3475</v>
      </c>
      <c r="AA1113" t="s">
        <v>3476</v>
      </c>
      <c r="AB1113" t="s">
        <v>3477</v>
      </c>
      <c r="AN1113" t="s">
        <v>3428</v>
      </c>
      <c r="AP1113" t="s">
        <v>3478</v>
      </c>
      <c r="AT1113">
        <v>2016</v>
      </c>
      <c r="AU1113">
        <v>1110</v>
      </c>
      <c r="BA1113">
        <v>71</v>
      </c>
      <c r="BB1113">
        <v>75</v>
      </c>
      <c r="BD1113" t="s">
        <v>3479</v>
      </c>
      <c r="BK1113" t="s">
        <v>3480</v>
      </c>
      <c r="BW1113" t="s">
        <v>13428</v>
      </c>
      <c r="BX1113" t="s">
        <v>13985</v>
      </c>
      <c r="BY1113" t="s">
        <v>13985</v>
      </c>
      <c r="BZ1113" t="s">
        <v>13985</v>
      </c>
      <c r="CA1113" t="s">
        <v>13985</v>
      </c>
      <c r="CB1113" t="s">
        <v>13985</v>
      </c>
      <c r="CC1113" t="s">
        <v>13985</v>
      </c>
      <c r="CD1113" t="s">
        <v>13985</v>
      </c>
    </row>
    <row r="1114" spans="1:82" hidden="1">
      <c r="A1114" t="s">
        <v>13850</v>
      </c>
      <c r="B1114" t="s">
        <v>67</v>
      </c>
      <c r="C1114" t="s">
        <v>9288</v>
      </c>
      <c r="G1114" t="s">
        <v>9288</v>
      </c>
      <c r="J1114" t="s">
        <v>9289</v>
      </c>
      <c r="K1114" t="s">
        <v>442</v>
      </c>
      <c r="P1114" t="s">
        <v>9290</v>
      </c>
      <c r="Q1114" t="s">
        <v>9291</v>
      </c>
      <c r="R1114" t="s">
        <v>9292</v>
      </c>
      <c r="S1114" t="s">
        <v>9293</v>
      </c>
      <c r="W1114" t="s">
        <v>9294</v>
      </c>
      <c r="AA1114" t="s">
        <v>9295</v>
      </c>
      <c r="AB1114" t="s">
        <v>9296</v>
      </c>
      <c r="AN1114" t="s">
        <v>446</v>
      </c>
      <c r="AO1114" t="s">
        <v>447</v>
      </c>
      <c r="AT1114">
        <v>2006</v>
      </c>
      <c r="AU1114">
        <v>23</v>
      </c>
      <c r="AV1114" s="2">
        <v>43497</v>
      </c>
      <c r="BA1114">
        <v>307</v>
      </c>
      <c r="BB1114">
        <v>315</v>
      </c>
      <c r="BD1114" t="s">
        <v>9297</v>
      </c>
      <c r="BK1114" t="s">
        <v>9298</v>
      </c>
      <c r="BL1114">
        <v>16687304</v>
      </c>
      <c r="BW1114" t="s">
        <v>13424</v>
      </c>
      <c r="BX1114" t="s">
        <v>13425</v>
      </c>
      <c r="BY1114" t="s">
        <v>13985</v>
      </c>
      <c r="BZ1114" t="s">
        <v>13985</v>
      </c>
      <c r="CA1114" t="s">
        <v>13985</v>
      </c>
      <c r="CB1114" t="s">
        <v>13985</v>
      </c>
      <c r="CC1114" t="s">
        <v>13985</v>
      </c>
      <c r="CD1114" t="s">
        <v>13985</v>
      </c>
    </row>
    <row r="1115" spans="1:82" hidden="1">
      <c r="A1115" t="s">
        <v>13850</v>
      </c>
      <c r="B1115" t="s">
        <v>67</v>
      </c>
      <c r="C1115" t="s">
        <v>2490</v>
      </c>
      <c r="G1115" t="s">
        <v>2491</v>
      </c>
      <c r="J1115" t="s">
        <v>2492</v>
      </c>
      <c r="K1115" t="s">
        <v>899</v>
      </c>
      <c r="W1115" t="s">
        <v>2493</v>
      </c>
      <c r="AB1115" t="s">
        <v>2494</v>
      </c>
      <c r="AN1115" t="s">
        <v>903</v>
      </c>
      <c r="AO1115" t="s">
        <v>904</v>
      </c>
      <c r="AS1115" s="1">
        <v>36982</v>
      </c>
      <c r="AT1115">
        <v>2017</v>
      </c>
      <c r="AU1115">
        <v>68</v>
      </c>
      <c r="AV1115">
        <v>8</v>
      </c>
      <c r="AY1115" t="s">
        <v>49</v>
      </c>
      <c r="BA1115">
        <v>1873</v>
      </c>
      <c r="BB1115">
        <v>1884</v>
      </c>
      <c r="BD1115" t="s">
        <v>2495</v>
      </c>
      <c r="BK1115" t="s">
        <v>2496</v>
      </c>
      <c r="BL1115">
        <v>28338712</v>
      </c>
      <c r="BW1115" t="s">
        <v>13428</v>
      </c>
      <c r="BX1115" t="s">
        <v>13985</v>
      </c>
      <c r="BY1115" t="s">
        <v>13985</v>
      </c>
      <c r="BZ1115" t="s">
        <v>13985</v>
      </c>
      <c r="CA1115" t="s">
        <v>13985</v>
      </c>
      <c r="CB1115" t="s">
        <v>13985</v>
      </c>
      <c r="CC1115" t="s">
        <v>13985</v>
      </c>
      <c r="CD1115" t="s">
        <v>13985</v>
      </c>
    </row>
    <row r="1116" spans="1:82" hidden="1">
      <c r="A1116" t="s">
        <v>13850</v>
      </c>
      <c r="B1116" t="s">
        <v>67</v>
      </c>
      <c r="C1116" t="s">
        <v>12130</v>
      </c>
      <c r="G1116" t="s">
        <v>12130</v>
      </c>
      <c r="J1116" t="s">
        <v>12131</v>
      </c>
      <c r="K1116" t="s">
        <v>188</v>
      </c>
      <c r="W1116" t="s">
        <v>12132</v>
      </c>
      <c r="AA1116" t="s">
        <v>12133</v>
      </c>
      <c r="AB1116" t="s">
        <v>12134</v>
      </c>
      <c r="AN1116" t="s">
        <v>191</v>
      </c>
      <c r="AS1116" t="s">
        <v>84</v>
      </c>
      <c r="AT1116">
        <v>1995</v>
      </c>
      <c r="AU1116">
        <v>104</v>
      </c>
      <c r="AV1116">
        <v>4</v>
      </c>
      <c r="BA1116">
        <v>424</v>
      </c>
      <c r="BB1116">
        <v>432</v>
      </c>
      <c r="BD1116" t="s">
        <v>12135</v>
      </c>
      <c r="BK1116" t="s">
        <v>12136</v>
      </c>
      <c r="BL1116">
        <v>28307657</v>
      </c>
      <c r="BW1116" t="s">
        <v>13424</v>
      </c>
      <c r="BX1116" t="s">
        <v>13425</v>
      </c>
      <c r="BY1116" t="s">
        <v>13985</v>
      </c>
      <c r="BZ1116" t="s">
        <v>13985</v>
      </c>
      <c r="CA1116" t="s">
        <v>13985</v>
      </c>
      <c r="CB1116" t="s">
        <v>13985</v>
      </c>
      <c r="CC1116" t="s">
        <v>13985</v>
      </c>
      <c r="CD1116" t="s">
        <v>13985</v>
      </c>
    </row>
    <row r="1117" spans="1:82" hidden="1">
      <c r="A1117" t="s">
        <v>13850</v>
      </c>
      <c r="B1117" t="s">
        <v>67</v>
      </c>
      <c r="C1117" t="s">
        <v>11792</v>
      </c>
      <c r="G1117" t="s">
        <v>11792</v>
      </c>
      <c r="J1117" t="s">
        <v>11793</v>
      </c>
      <c r="K1117" t="s">
        <v>2083</v>
      </c>
      <c r="W1117" t="s">
        <v>11794</v>
      </c>
      <c r="AN1117" t="s">
        <v>2087</v>
      </c>
      <c r="AT1117">
        <v>1997</v>
      </c>
      <c r="AU1117">
        <v>9</v>
      </c>
      <c r="AV1117">
        <v>4</v>
      </c>
      <c r="BA1117">
        <v>481</v>
      </c>
      <c r="BB1117">
        <v>486</v>
      </c>
      <c r="BD1117" t="s">
        <v>11795</v>
      </c>
      <c r="BK1117" t="s">
        <v>11796</v>
      </c>
      <c r="BL1117">
        <v>28561288</v>
      </c>
      <c r="BW1117" t="s">
        <v>13429</v>
      </c>
      <c r="BX1117" t="s">
        <v>13985</v>
      </c>
      <c r="BY1117" t="s">
        <v>13985</v>
      </c>
      <c r="BZ1117" t="s">
        <v>13429</v>
      </c>
      <c r="CA1117" t="s">
        <v>13985</v>
      </c>
      <c r="CB1117" t="s">
        <v>13985</v>
      </c>
      <c r="CC1117" t="s">
        <v>13985</v>
      </c>
      <c r="CD1117" t="s">
        <v>13985</v>
      </c>
    </row>
    <row r="1118" spans="1:82" hidden="1">
      <c r="A1118" t="s">
        <v>13850</v>
      </c>
      <c r="B1118" t="s">
        <v>67</v>
      </c>
      <c r="C1118" t="s">
        <v>11211</v>
      </c>
      <c r="G1118" t="s">
        <v>11211</v>
      </c>
      <c r="J1118" t="s">
        <v>11212</v>
      </c>
      <c r="K1118" t="s">
        <v>6136</v>
      </c>
      <c r="W1118" t="s">
        <v>11213</v>
      </c>
      <c r="AN1118" t="s">
        <v>6138</v>
      </c>
      <c r="AS1118" t="s">
        <v>884</v>
      </c>
      <c r="AT1118">
        <v>1999</v>
      </c>
      <c r="AU1118">
        <v>46</v>
      </c>
      <c r="AV1118">
        <v>1</v>
      </c>
      <c r="BA1118">
        <v>3</v>
      </c>
      <c r="BB1118">
        <v>12</v>
      </c>
      <c r="BD1118" t="s">
        <v>11214</v>
      </c>
      <c r="BK1118" t="s">
        <v>11215</v>
      </c>
      <c r="BW1118" t="s">
        <v>13428</v>
      </c>
      <c r="BX1118" t="s">
        <v>13985</v>
      </c>
      <c r="BY1118" t="s">
        <v>13985</v>
      </c>
      <c r="BZ1118" t="s">
        <v>13985</v>
      </c>
      <c r="CA1118" t="s">
        <v>13985</v>
      </c>
      <c r="CB1118" t="s">
        <v>13985</v>
      </c>
      <c r="CC1118" t="s">
        <v>13985</v>
      </c>
      <c r="CD1118" t="s">
        <v>13985</v>
      </c>
    </row>
    <row r="1119" spans="1:82" hidden="1">
      <c r="A1119" t="s">
        <v>13850</v>
      </c>
      <c r="B1119" t="s">
        <v>67</v>
      </c>
      <c r="C1119" t="s">
        <v>126</v>
      </c>
      <c r="G1119" t="s">
        <v>127</v>
      </c>
      <c r="J1119" t="s">
        <v>128</v>
      </c>
      <c r="K1119" t="s">
        <v>129</v>
      </c>
      <c r="W1119" t="s">
        <v>130</v>
      </c>
      <c r="AB1119" t="s">
        <v>131</v>
      </c>
      <c r="AN1119" t="s">
        <v>132</v>
      </c>
      <c r="AO1119" t="s">
        <v>133</v>
      </c>
      <c r="AS1119" s="1">
        <v>43040</v>
      </c>
      <c r="AT1119">
        <v>2019</v>
      </c>
      <c r="AU1119">
        <v>257</v>
      </c>
      <c r="BC1119">
        <v>108645</v>
      </c>
      <c r="BD1119" t="s">
        <v>134</v>
      </c>
      <c r="BK1119" t="s">
        <v>135</v>
      </c>
      <c r="BW1119" t="s">
        <v>13428</v>
      </c>
    </row>
    <row r="1120" spans="1:82" hidden="1">
      <c r="A1120" t="s">
        <v>13850</v>
      </c>
      <c r="B1120" t="s">
        <v>67</v>
      </c>
      <c r="C1120" t="s">
        <v>10451</v>
      </c>
      <c r="G1120" t="s">
        <v>10451</v>
      </c>
      <c r="J1120" t="s">
        <v>10452</v>
      </c>
      <c r="K1120" t="s">
        <v>10453</v>
      </c>
      <c r="W1120" t="s">
        <v>10454</v>
      </c>
      <c r="AA1120" t="s">
        <v>10455</v>
      </c>
      <c r="AB1120" t="s">
        <v>10456</v>
      </c>
      <c r="AN1120" t="s">
        <v>10457</v>
      </c>
      <c r="AT1120">
        <v>2002</v>
      </c>
      <c r="AU1120">
        <v>50</v>
      </c>
      <c r="AV1120">
        <v>4</v>
      </c>
      <c r="BA1120">
        <v>339</v>
      </c>
      <c r="BB1120">
        <v>356</v>
      </c>
      <c r="BD1120" t="s">
        <v>10458</v>
      </c>
      <c r="BK1120" t="s">
        <v>10459</v>
      </c>
      <c r="BW1120" t="s">
        <v>13424</v>
      </c>
      <c r="BX1120" t="s">
        <v>13425</v>
      </c>
      <c r="BY1120" t="s">
        <v>13985</v>
      </c>
      <c r="BZ1120" t="s">
        <v>13985</v>
      </c>
      <c r="CA1120" t="s">
        <v>13985</v>
      </c>
      <c r="CB1120" t="s">
        <v>13985</v>
      </c>
      <c r="CC1120" t="s">
        <v>13985</v>
      </c>
      <c r="CD1120" t="s">
        <v>13985</v>
      </c>
    </row>
    <row r="1121" spans="1:82" hidden="1">
      <c r="A1121" t="s">
        <v>13477</v>
      </c>
      <c r="B1121" t="s">
        <v>67</v>
      </c>
      <c r="C1121" t="s">
        <v>13724</v>
      </c>
      <c r="J1121" t="s">
        <v>13725</v>
      </c>
      <c r="K1121" t="s">
        <v>13713</v>
      </c>
      <c r="AA1121" t="s">
        <v>13726</v>
      </c>
      <c r="AB1121" t="s">
        <v>13727</v>
      </c>
      <c r="AN1121" t="s">
        <v>13714</v>
      </c>
      <c r="AS1121">
        <v>12</v>
      </c>
      <c r="AT1121">
        <v>2003</v>
      </c>
      <c r="AU1121">
        <v>26</v>
      </c>
      <c r="AV1121">
        <v>4</v>
      </c>
      <c r="BA1121">
        <v>453</v>
      </c>
      <c r="BB1121">
        <v>460</v>
      </c>
      <c r="BD1121" t="s">
        <v>13728</v>
      </c>
      <c r="BK1121" t="s">
        <v>13729</v>
      </c>
      <c r="BM1121" t="s">
        <v>13483</v>
      </c>
      <c r="BQ1121" t="s">
        <v>13730</v>
      </c>
      <c r="BW1121" t="s">
        <v>13428</v>
      </c>
    </row>
    <row r="1122" spans="1:82" hidden="1">
      <c r="A1122" t="s">
        <v>13850</v>
      </c>
      <c r="B1122" t="s">
        <v>1762</v>
      </c>
      <c r="C1122" t="s">
        <v>5157</v>
      </c>
      <c r="E1122" t="s">
        <v>5158</v>
      </c>
      <c r="G1122" t="s">
        <v>5159</v>
      </c>
      <c r="J1122" t="s">
        <v>5160</v>
      </c>
      <c r="K1122" t="s">
        <v>5161</v>
      </c>
      <c r="L1122" t="s">
        <v>5162</v>
      </c>
      <c r="W1122" t="s">
        <v>5163</v>
      </c>
      <c r="AN1122" t="s">
        <v>5164</v>
      </c>
      <c r="AP1122" t="s">
        <v>5165</v>
      </c>
      <c r="AT1122">
        <v>2014</v>
      </c>
      <c r="AU1122">
        <v>59</v>
      </c>
      <c r="BA1122">
        <v>73</v>
      </c>
      <c r="BB1122" t="s">
        <v>5166</v>
      </c>
      <c r="BD1122" t="s">
        <v>5167</v>
      </c>
      <c r="BK1122" t="s">
        <v>5168</v>
      </c>
      <c r="BL1122">
        <v>24160427</v>
      </c>
      <c r="BW1122" t="s">
        <v>13424</v>
      </c>
      <c r="BX1122" t="s">
        <v>13426</v>
      </c>
      <c r="BY1122" t="s">
        <v>13985</v>
      </c>
      <c r="BZ1122" t="s">
        <v>13429</v>
      </c>
      <c r="CA1122" t="s">
        <v>13985</v>
      </c>
      <c r="CB1122" t="s">
        <v>13985</v>
      </c>
      <c r="CC1122" t="s">
        <v>13985</v>
      </c>
      <c r="CD1122" t="s">
        <v>13985</v>
      </c>
    </row>
    <row r="1123" spans="1:82" hidden="1">
      <c r="A1123" t="s">
        <v>13850</v>
      </c>
      <c r="B1123" t="s">
        <v>67</v>
      </c>
      <c r="C1123" t="s">
        <v>9573</v>
      </c>
      <c r="G1123" t="s">
        <v>9573</v>
      </c>
      <c r="J1123" t="s">
        <v>9574</v>
      </c>
      <c r="K1123" t="s">
        <v>9575</v>
      </c>
      <c r="W1123" t="s">
        <v>9576</v>
      </c>
      <c r="AA1123" t="s">
        <v>9577</v>
      </c>
      <c r="AN1123" t="s">
        <v>9578</v>
      </c>
      <c r="AS1123" t="s">
        <v>4006</v>
      </c>
      <c r="AT1123">
        <v>2005</v>
      </c>
      <c r="AU1123">
        <v>25</v>
      </c>
      <c r="AV1123">
        <v>19</v>
      </c>
      <c r="BA1123">
        <v>4719</v>
      </c>
      <c r="BB1123">
        <v>4724</v>
      </c>
      <c r="BD1123" t="s">
        <v>9579</v>
      </c>
      <c r="BK1123" t="s">
        <v>9580</v>
      </c>
      <c r="BL1123">
        <v>15888647</v>
      </c>
      <c r="BW1123" t="s">
        <v>13424</v>
      </c>
      <c r="BX1123" t="s">
        <v>13425</v>
      </c>
      <c r="BY1123" t="s">
        <v>13985</v>
      </c>
      <c r="BZ1123" t="s">
        <v>13985</v>
      </c>
      <c r="CA1123" t="s">
        <v>13985</v>
      </c>
      <c r="CB1123" t="s">
        <v>13985</v>
      </c>
      <c r="CC1123" t="s">
        <v>13985</v>
      </c>
      <c r="CD1123" t="s">
        <v>13985</v>
      </c>
    </row>
    <row r="1124" spans="1:82" hidden="1">
      <c r="A1124" t="s">
        <v>13850</v>
      </c>
      <c r="B1124" t="s">
        <v>67</v>
      </c>
      <c r="C1124" t="s">
        <v>4705</v>
      </c>
      <c r="G1124" t="s">
        <v>4706</v>
      </c>
      <c r="J1124" t="s">
        <v>4707</v>
      </c>
      <c r="K1124" t="s">
        <v>677</v>
      </c>
      <c r="W1124" t="s">
        <v>4708</v>
      </c>
      <c r="AN1124" t="s">
        <v>679</v>
      </c>
      <c r="AS1124" s="1">
        <v>37135</v>
      </c>
      <c r="AT1124">
        <v>2014</v>
      </c>
      <c r="AU1124">
        <v>4</v>
      </c>
      <c r="AV1124">
        <v>9</v>
      </c>
      <c r="BA1124">
        <v>1593</v>
      </c>
      <c r="BB1124">
        <v>1602</v>
      </c>
      <c r="BD1124" t="s">
        <v>4709</v>
      </c>
      <c r="BK1124" t="s">
        <v>4710</v>
      </c>
      <c r="BL1124">
        <v>25237111</v>
      </c>
      <c r="BW1124" t="s">
        <v>13428</v>
      </c>
      <c r="BX1124" t="s">
        <v>13985</v>
      </c>
      <c r="BY1124" t="s">
        <v>13985</v>
      </c>
      <c r="BZ1124" t="s">
        <v>13985</v>
      </c>
      <c r="CA1124" t="s">
        <v>13985</v>
      </c>
      <c r="CB1124" t="s">
        <v>13985</v>
      </c>
      <c r="CC1124" t="s">
        <v>13985</v>
      </c>
      <c r="CD1124" t="s">
        <v>13985</v>
      </c>
    </row>
    <row r="1125" spans="1:82" hidden="1">
      <c r="A1125" t="s">
        <v>13850</v>
      </c>
      <c r="B1125" t="s">
        <v>67</v>
      </c>
      <c r="C1125" t="s">
        <v>7660</v>
      </c>
      <c r="G1125" t="s">
        <v>7661</v>
      </c>
      <c r="J1125" t="s">
        <v>7662</v>
      </c>
      <c r="K1125" t="s">
        <v>560</v>
      </c>
      <c r="W1125" t="s">
        <v>7663</v>
      </c>
      <c r="AA1125" t="s">
        <v>7638</v>
      </c>
      <c r="AB1125" t="s">
        <v>7639</v>
      </c>
      <c r="AN1125" t="s">
        <v>562</v>
      </c>
      <c r="AO1125" t="s">
        <v>563</v>
      </c>
      <c r="AS1125" t="s">
        <v>472</v>
      </c>
      <c r="AT1125">
        <v>2009</v>
      </c>
      <c r="AU1125">
        <v>119</v>
      </c>
      <c r="AV1125">
        <v>2</v>
      </c>
      <c r="BA1125">
        <v>315</v>
      </c>
      <c r="BB1125">
        <v>323</v>
      </c>
      <c r="BD1125" t="s">
        <v>7664</v>
      </c>
      <c r="BK1125" t="s">
        <v>7665</v>
      </c>
      <c r="BL1125">
        <v>19407983</v>
      </c>
      <c r="BW1125" t="s">
        <v>13428</v>
      </c>
      <c r="BX1125" t="s">
        <v>13985</v>
      </c>
      <c r="BY1125" t="s">
        <v>13985</v>
      </c>
      <c r="BZ1125" t="s">
        <v>13985</v>
      </c>
      <c r="CA1125" t="s">
        <v>13985</v>
      </c>
      <c r="CB1125" t="s">
        <v>13985</v>
      </c>
      <c r="CC1125" t="s">
        <v>13985</v>
      </c>
      <c r="CD1125" t="s">
        <v>13985</v>
      </c>
    </row>
    <row r="1126" spans="1:82" hidden="1">
      <c r="A1126" t="s">
        <v>13850</v>
      </c>
      <c r="B1126" t="s">
        <v>67</v>
      </c>
      <c r="C1126" t="s">
        <v>13048</v>
      </c>
      <c r="G1126" t="s">
        <v>13048</v>
      </c>
      <c r="J1126" t="s">
        <v>13049</v>
      </c>
      <c r="K1126" t="s">
        <v>6333</v>
      </c>
      <c r="W1126" t="s">
        <v>13050</v>
      </c>
      <c r="AN1126" t="s">
        <v>6336</v>
      </c>
      <c r="AO1126" t="s">
        <v>6337</v>
      </c>
      <c r="AS1126" t="s">
        <v>84</v>
      </c>
      <c r="AT1126">
        <v>1991</v>
      </c>
      <c r="AU1126">
        <v>36</v>
      </c>
      <c r="AV1126">
        <v>4</v>
      </c>
      <c r="BA1126">
        <v>376</v>
      </c>
      <c r="BB1126">
        <v>378</v>
      </c>
      <c r="BD1126" t="s">
        <v>13051</v>
      </c>
      <c r="BK1126" t="s">
        <v>13052</v>
      </c>
      <c r="BL1126">
        <v>1809858</v>
      </c>
      <c r="BW1126" t="s">
        <v>13424</v>
      </c>
      <c r="BX1126" t="s">
        <v>13425</v>
      </c>
      <c r="BY1126" t="s">
        <v>13985</v>
      </c>
      <c r="BZ1126" t="s">
        <v>13985</v>
      </c>
      <c r="CA1126" t="s">
        <v>13985</v>
      </c>
      <c r="CB1126" t="s">
        <v>13985</v>
      </c>
      <c r="CC1126" t="s">
        <v>13985</v>
      </c>
      <c r="CD1126" t="s">
        <v>13985</v>
      </c>
    </row>
    <row r="1127" spans="1:82" hidden="1">
      <c r="A1127" t="s">
        <v>13850</v>
      </c>
      <c r="B1127" t="s">
        <v>67</v>
      </c>
      <c r="C1127" t="s">
        <v>459</v>
      </c>
      <c r="G1127" t="s">
        <v>460</v>
      </c>
      <c r="J1127" t="s">
        <v>461</v>
      </c>
      <c r="K1127" t="s">
        <v>462</v>
      </c>
      <c r="W1127" t="s">
        <v>463</v>
      </c>
      <c r="AN1127" t="s">
        <v>464</v>
      </c>
      <c r="AO1127" t="s">
        <v>465</v>
      </c>
      <c r="BD1127" t="s">
        <v>466</v>
      </c>
      <c r="BF1127" s="1">
        <v>43647</v>
      </c>
      <c r="BK1127" t="s">
        <v>467</v>
      </c>
      <c r="BL1127">
        <v>31240772</v>
      </c>
      <c r="BW1127" t="s">
        <v>13428</v>
      </c>
    </row>
    <row r="1128" spans="1:82" hidden="1">
      <c r="A1128" t="s">
        <v>13850</v>
      </c>
      <c r="B1128" t="s">
        <v>67</v>
      </c>
      <c r="C1128" t="s">
        <v>5971</v>
      </c>
      <c r="G1128" t="s">
        <v>5972</v>
      </c>
      <c r="J1128" t="s">
        <v>5973</v>
      </c>
      <c r="K1128" t="s">
        <v>605</v>
      </c>
      <c r="W1128" t="s">
        <v>5974</v>
      </c>
      <c r="AB1128" t="s">
        <v>5975</v>
      </c>
      <c r="AN1128" t="s">
        <v>609</v>
      </c>
      <c r="AS1128" t="s">
        <v>5465</v>
      </c>
      <c r="AT1128">
        <v>2012</v>
      </c>
      <c r="AU1128">
        <v>109</v>
      </c>
      <c r="AV1128">
        <v>21</v>
      </c>
      <c r="BA1128">
        <v>8328</v>
      </c>
      <c r="BB1128">
        <v>8333</v>
      </c>
      <c r="BD1128" t="s">
        <v>5976</v>
      </c>
      <c r="BK1128" t="s">
        <v>5977</v>
      </c>
      <c r="BL1128">
        <v>22566625</v>
      </c>
      <c r="BW1128" t="s">
        <v>13428</v>
      </c>
      <c r="BX1128" t="s">
        <v>13985</v>
      </c>
      <c r="BY1128" t="s">
        <v>13985</v>
      </c>
      <c r="BZ1128" t="s">
        <v>13985</v>
      </c>
      <c r="CA1128" t="s">
        <v>13985</v>
      </c>
      <c r="CB1128" t="s">
        <v>13985</v>
      </c>
      <c r="CC1128" t="s">
        <v>13985</v>
      </c>
      <c r="CD1128" t="s">
        <v>13985</v>
      </c>
    </row>
    <row r="1129" spans="1:82" hidden="1">
      <c r="A1129" t="s">
        <v>13850</v>
      </c>
      <c r="B1129" t="s">
        <v>67</v>
      </c>
      <c r="C1129" t="s">
        <v>3827</v>
      </c>
      <c r="G1129" t="s">
        <v>3828</v>
      </c>
      <c r="J1129" t="s">
        <v>3829</v>
      </c>
      <c r="K1129" t="s">
        <v>3830</v>
      </c>
      <c r="W1129" t="s">
        <v>3831</v>
      </c>
      <c r="AN1129" t="s">
        <v>3832</v>
      </c>
      <c r="AO1129" t="s">
        <v>3833</v>
      </c>
      <c r="AS1129" t="s">
        <v>297</v>
      </c>
      <c r="AT1129">
        <v>2015</v>
      </c>
      <c r="AU1129">
        <v>17</v>
      </c>
      <c r="AV1129">
        <v>3</v>
      </c>
      <c r="BA1129">
        <v>227</v>
      </c>
      <c r="BB1129">
        <v>234</v>
      </c>
      <c r="BD1129" t="s">
        <v>3834</v>
      </c>
      <c r="BK1129" t="s">
        <v>3835</v>
      </c>
      <c r="BW1129" t="s">
        <v>13428</v>
      </c>
      <c r="BX1129" t="s">
        <v>13985</v>
      </c>
      <c r="BY1129" t="s">
        <v>13985</v>
      </c>
      <c r="BZ1129" t="s">
        <v>13985</v>
      </c>
      <c r="CA1129" t="s">
        <v>13985</v>
      </c>
      <c r="CB1129" t="s">
        <v>13985</v>
      </c>
      <c r="CC1129" t="s">
        <v>13985</v>
      </c>
      <c r="CD1129" t="s">
        <v>13985</v>
      </c>
    </row>
    <row r="1130" spans="1:82" hidden="1">
      <c r="A1130" t="s">
        <v>13850</v>
      </c>
      <c r="B1130" t="s">
        <v>67</v>
      </c>
      <c r="C1130" t="s">
        <v>10006</v>
      </c>
      <c r="G1130" t="s">
        <v>10006</v>
      </c>
      <c r="J1130" t="s">
        <v>10007</v>
      </c>
      <c r="K1130" t="s">
        <v>10008</v>
      </c>
      <c r="W1130" t="s">
        <v>10009</v>
      </c>
      <c r="AN1130" t="s">
        <v>10010</v>
      </c>
      <c r="AS1130" t="s">
        <v>84</v>
      </c>
      <c r="AT1130">
        <v>2003</v>
      </c>
      <c r="AU1130">
        <v>81</v>
      </c>
      <c r="AV1130">
        <v>6</v>
      </c>
      <c r="BA1130">
        <v>588</v>
      </c>
      <c r="BB1130">
        <v>595</v>
      </c>
      <c r="BD1130" t="s">
        <v>10011</v>
      </c>
      <c r="BK1130" t="s">
        <v>10012</v>
      </c>
      <c r="BL1130">
        <v>14641259</v>
      </c>
      <c r="BW1130" t="s">
        <v>13424</v>
      </c>
      <c r="BX1130" t="s">
        <v>13425</v>
      </c>
      <c r="BY1130" t="s">
        <v>13985</v>
      </c>
      <c r="BZ1130" t="s">
        <v>13985</v>
      </c>
      <c r="CA1130" t="s">
        <v>13985</v>
      </c>
      <c r="CB1130" t="s">
        <v>13985</v>
      </c>
      <c r="CC1130" t="s">
        <v>13985</v>
      </c>
      <c r="CD1130" t="s">
        <v>13985</v>
      </c>
    </row>
    <row r="1131" spans="1:82" hidden="1">
      <c r="A1131" t="s">
        <v>13850</v>
      </c>
      <c r="B1131" t="s">
        <v>67</v>
      </c>
      <c r="C1131" t="s">
        <v>2441</v>
      </c>
      <c r="G1131" t="s">
        <v>2442</v>
      </c>
      <c r="J1131" t="s">
        <v>2443</v>
      </c>
      <c r="K1131" t="s">
        <v>2444</v>
      </c>
      <c r="W1131" t="s">
        <v>2445</v>
      </c>
      <c r="AA1131" t="s">
        <v>2446</v>
      </c>
      <c r="AB1131" t="s">
        <v>2447</v>
      </c>
      <c r="AN1131" t="s">
        <v>2448</v>
      </c>
      <c r="AO1131" t="s">
        <v>2449</v>
      </c>
      <c r="AS1131" t="s">
        <v>629</v>
      </c>
      <c r="AT1131">
        <v>2017</v>
      </c>
      <c r="AU1131">
        <v>49</v>
      </c>
      <c r="AV1131">
        <v>5</v>
      </c>
      <c r="BA1131">
        <v>773</v>
      </c>
      <c r="BB1131" t="s">
        <v>115</v>
      </c>
      <c r="BD1131" t="s">
        <v>2450</v>
      </c>
      <c r="BK1131" t="s">
        <v>2451</v>
      </c>
      <c r="BL1131">
        <v>28319089</v>
      </c>
      <c r="BW1131" t="s">
        <v>13428</v>
      </c>
      <c r="BX1131" t="s">
        <v>13985</v>
      </c>
      <c r="BY1131" t="s">
        <v>13985</v>
      </c>
      <c r="BZ1131" t="s">
        <v>13985</v>
      </c>
      <c r="CA1131" t="s">
        <v>13985</v>
      </c>
      <c r="CB1131" t="s">
        <v>13985</v>
      </c>
      <c r="CC1131" t="s">
        <v>13985</v>
      </c>
      <c r="CD1131" t="s">
        <v>13985</v>
      </c>
    </row>
    <row r="1132" spans="1:82" hidden="1">
      <c r="A1132" t="s">
        <v>13850</v>
      </c>
      <c r="B1132" t="s">
        <v>67</v>
      </c>
      <c r="C1132" t="s">
        <v>5736</v>
      </c>
      <c r="G1132" t="s">
        <v>5737</v>
      </c>
      <c r="J1132" t="s">
        <v>5738</v>
      </c>
      <c r="K1132" t="s">
        <v>2444</v>
      </c>
      <c r="W1132" t="s">
        <v>5739</v>
      </c>
      <c r="AA1132" t="s">
        <v>5740</v>
      </c>
      <c r="AB1132" t="s">
        <v>5741</v>
      </c>
      <c r="AN1132" t="s">
        <v>2448</v>
      </c>
      <c r="AO1132" t="s">
        <v>2449</v>
      </c>
      <c r="AS1132" t="s">
        <v>84</v>
      </c>
      <c r="AT1132">
        <v>2012</v>
      </c>
      <c r="AU1132">
        <v>44</v>
      </c>
      <c r="AV1132">
        <v>12</v>
      </c>
      <c r="BA1132">
        <v>1388</v>
      </c>
      <c r="BB1132">
        <v>1392</v>
      </c>
      <c r="BD1132" t="s">
        <v>5742</v>
      </c>
      <c r="BK1132" t="s">
        <v>5743</v>
      </c>
      <c r="BL1132">
        <v>23160098</v>
      </c>
      <c r="BW1132" t="s">
        <v>13428</v>
      </c>
    </row>
    <row r="1133" spans="1:82" hidden="1">
      <c r="A1133" t="s">
        <v>13850</v>
      </c>
      <c r="B1133" t="s">
        <v>67</v>
      </c>
      <c r="C1133" t="s">
        <v>5202</v>
      </c>
      <c r="G1133" t="s">
        <v>5203</v>
      </c>
      <c r="J1133" t="s">
        <v>5204</v>
      </c>
      <c r="K1133" t="s">
        <v>139</v>
      </c>
      <c r="W1133" t="s">
        <v>5205</v>
      </c>
      <c r="AB1133" t="s">
        <v>5206</v>
      </c>
      <c r="AN1133" t="s">
        <v>143</v>
      </c>
      <c r="AO1133" t="s">
        <v>144</v>
      </c>
      <c r="AS1133" t="s">
        <v>1023</v>
      </c>
      <c r="AT1133">
        <v>2014</v>
      </c>
      <c r="AU1133">
        <v>37</v>
      </c>
      <c r="AV1133">
        <v>1</v>
      </c>
      <c r="BA1133">
        <v>101</v>
      </c>
      <c r="BB1133">
        <v>112</v>
      </c>
      <c r="BD1133" t="s">
        <v>5207</v>
      </c>
      <c r="BK1133" t="s">
        <v>5208</v>
      </c>
      <c r="BL1133">
        <v>23668360</v>
      </c>
      <c r="BW1133" t="s">
        <v>13428</v>
      </c>
      <c r="BX1133" t="s">
        <v>13985</v>
      </c>
      <c r="BY1133" t="s">
        <v>13985</v>
      </c>
      <c r="BZ1133" t="s">
        <v>13985</v>
      </c>
      <c r="CA1133" t="s">
        <v>13985</v>
      </c>
      <c r="CB1133" t="s">
        <v>13985</v>
      </c>
      <c r="CC1133" t="s">
        <v>13985</v>
      </c>
      <c r="CD1133" t="s">
        <v>13985</v>
      </c>
    </row>
    <row r="1134" spans="1:82" hidden="1">
      <c r="A1134" t="s">
        <v>13850</v>
      </c>
      <c r="B1134" t="s">
        <v>67</v>
      </c>
      <c r="C1134" t="s">
        <v>1302</v>
      </c>
      <c r="G1134" t="s">
        <v>1303</v>
      </c>
      <c r="J1134" t="s">
        <v>1304</v>
      </c>
      <c r="K1134" t="s">
        <v>291</v>
      </c>
      <c r="W1134" t="s">
        <v>1305</v>
      </c>
      <c r="AN1134" t="s">
        <v>295</v>
      </c>
      <c r="AO1134" t="s">
        <v>296</v>
      </c>
      <c r="AS1134" t="s">
        <v>242</v>
      </c>
      <c r="AT1134">
        <v>2018</v>
      </c>
      <c r="AU1134">
        <v>96</v>
      </c>
      <c r="AV1134">
        <v>1</v>
      </c>
      <c r="BA1134">
        <v>147</v>
      </c>
      <c r="BB1134">
        <v>162</v>
      </c>
      <c r="BD1134" t="s">
        <v>1306</v>
      </c>
      <c r="BK1134" t="s">
        <v>1307</v>
      </c>
      <c r="BL1134">
        <v>30004144</v>
      </c>
      <c r="BW1134" t="s">
        <v>13428</v>
      </c>
      <c r="BX1134" t="s">
        <v>13985</v>
      </c>
      <c r="BY1134" t="s">
        <v>13985</v>
      </c>
      <c r="BZ1134" t="s">
        <v>13985</v>
      </c>
      <c r="CA1134" t="s">
        <v>13985</v>
      </c>
      <c r="CB1134" t="s">
        <v>13985</v>
      </c>
      <c r="CC1134" t="s">
        <v>13985</v>
      </c>
      <c r="CD1134" t="s">
        <v>13985</v>
      </c>
    </row>
    <row r="1135" spans="1:82" hidden="1">
      <c r="A1135" t="s">
        <v>13850</v>
      </c>
      <c r="B1135" t="s">
        <v>67</v>
      </c>
      <c r="C1135" t="s">
        <v>5267</v>
      </c>
      <c r="G1135" t="s">
        <v>5268</v>
      </c>
      <c r="J1135" t="s">
        <v>5269</v>
      </c>
      <c r="K1135" t="s">
        <v>5270</v>
      </c>
      <c r="W1135" t="s">
        <v>5271</v>
      </c>
      <c r="AA1135" t="s">
        <v>5272</v>
      </c>
      <c r="AB1135" t="s">
        <v>5273</v>
      </c>
      <c r="AN1135" t="s">
        <v>5274</v>
      </c>
      <c r="AO1135" t="s">
        <v>5275</v>
      </c>
      <c r="AS1135" t="s">
        <v>154</v>
      </c>
      <c r="AT1135">
        <v>2013</v>
      </c>
      <c r="AU1135">
        <v>6</v>
      </c>
      <c r="AV1135">
        <v>6</v>
      </c>
      <c r="BA1135">
        <v>1877</v>
      </c>
      <c r="BB1135">
        <v>1888</v>
      </c>
      <c r="BD1135" t="s">
        <v>5276</v>
      </c>
      <c r="BK1135" t="s">
        <v>5277</v>
      </c>
      <c r="BL1135">
        <v>23713079</v>
      </c>
      <c r="BW1135" t="s">
        <v>13428</v>
      </c>
      <c r="BX1135" t="s">
        <v>13985</v>
      </c>
      <c r="BY1135" t="s">
        <v>13985</v>
      </c>
      <c r="BZ1135" t="s">
        <v>13985</v>
      </c>
      <c r="CA1135" t="s">
        <v>13985</v>
      </c>
      <c r="CB1135" t="s">
        <v>13985</v>
      </c>
      <c r="CC1135" t="s">
        <v>13985</v>
      </c>
      <c r="CD1135" t="s">
        <v>13985</v>
      </c>
    </row>
    <row r="1136" spans="1:82" hidden="1">
      <c r="A1136" t="s">
        <v>13850</v>
      </c>
      <c r="B1136" t="s">
        <v>67</v>
      </c>
      <c r="C1136" t="s">
        <v>1868</v>
      </c>
      <c r="G1136" t="s">
        <v>1869</v>
      </c>
      <c r="J1136" t="s">
        <v>1870</v>
      </c>
      <c r="K1136" t="s">
        <v>1871</v>
      </c>
      <c r="W1136" t="s">
        <v>1872</v>
      </c>
      <c r="AN1136" t="s">
        <v>1873</v>
      </c>
      <c r="AO1136" t="s">
        <v>1874</v>
      </c>
      <c r="AS1136" t="s">
        <v>1023</v>
      </c>
      <c r="AT1136">
        <v>2018</v>
      </c>
      <c r="AU1136">
        <v>214</v>
      </c>
      <c r="AV1136">
        <v>1</v>
      </c>
      <c r="BC1136" t="s">
        <v>1875</v>
      </c>
      <c r="BD1136" t="s">
        <v>1876</v>
      </c>
      <c r="BK1136" t="s">
        <v>1877</v>
      </c>
      <c r="BW1136" t="s">
        <v>13428</v>
      </c>
      <c r="BX1136" t="s">
        <v>13985</v>
      </c>
      <c r="BY1136" t="s">
        <v>13985</v>
      </c>
      <c r="BZ1136" t="s">
        <v>13985</v>
      </c>
      <c r="CA1136" t="s">
        <v>13985</v>
      </c>
      <c r="CB1136" t="s">
        <v>13985</v>
      </c>
      <c r="CC1136" t="s">
        <v>13985</v>
      </c>
      <c r="CD1136" t="s">
        <v>13985</v>
      </c>
    </row>
    <row r="1137" spans="1:82" hidden="1">
      <c r="A1137" t="s">
        <v>13850</v>
      </c>
      <c r="B1137" t="s">
        <v>67</v>
      </c>
      <c r="C1137" t="s">
        <v>4033</v>
      </c>
      <c r="G1137" t="s">
        <v>4034</v>
      </c>
      <c r="J1137" t="s">
        <v>4035</v>
      </c>
      <c r="K1137" t="s">
        <v>4036</v>
      </c>
      <c r="W1137" t="s">
        <v>4037</v>
      </c>
      <c r="AN1137" t="s">
        <v>4038</v>
      </c>
      <c r="AS1137" t="s">
        <v>629</v>
      </c>
      <c r="AT1137">
        <v>2015</v>
      </c>
      <c r="AU1137">
        <v>20</v>
      </c>
      <c r="AV1137">
        <v>5</v>
      </c>
      <c r="BA1137">
        <v>259</v>
      </c>
      <c r="BB1137">
        <v>261</v>
      </c>
      <c r="BD1137" t="s">
        <v>4039</v>
      </c>
      <c r="BK1137" t="s">
        <v>4040</v>
      </c>
      <c r="BL1137">
        <v>25802094</v>
      </c>
      <c r="BW1137" t="s">
        <v>13429</v>
      </c>
      <c r="BX1137" t="s">
        <v>13985</v>
      </c>
      <c r="BY1137" t="s">
        <v>13985</v>
      </c>
      <c r="BZ1137" t="s">
        <v>13427</v>
      </c>
      <c r="CA1137">
        <v>0</v>
      </c>
      <c r="CB1137" t="s">
        <v>13985</v>
      </c>
      <c r="CC1137" t="s">
        <v>13985</v>
      </c>
      <c r="CD1137" t="s">
        <v>13985</v>
      </c>
    </row>
    <row r="1138" spans="1:82" hidden="1">
      <c r="A1138" t="s">
        <v>13850</v>
      </c>
      <c r="B1138" t="s">
        <v>67</v>
      </c>
      <c r="C1138" t="s">
        <v>3186</v>
      </c>
      <c r="G1138" t="s">
        <v>3187</v>
      </c>
      <c r="J1138" t="s">
        <v>3188</v>
      </c>
      <c r="K1138" t="s">
        <v>139</v>
      </c>
      <c r="W1138" t="s">
        <v>3189</v>
      </c>
      <c r="AB1138" t="s">
        <v>3190</v>
      </c>
      <c r="AN1138" t="s">
        <v>143</v>
      </c>
      <c r="AO1138" t="s">
        <v>144</v>
      </c>
      <c r="AS1138" t="s">
        <v>521</v>
      </c>
      <c r="AT1138">
        <v>2016</v>
      </c>
      <c r="AU1138">
        <v>39</v>
      </c>
      <c r="AV1138">
        <v>6</v>
      </c>
      <c r="BA1138">
        <v>1353</v>
      </c>
      <c r="BB1138">
        <v>1365</v>
      </c>
      <c r="BD1138" t="s">
        <v>3191</v>
      </c>
      <c r="BK1138" t="s">
        <v>3192</v>
      </c>
      <c r="BL1138">
        <v>26662639</v>
      </c>
      <c r="BW1138" t="s">
        <v>13428</v>
      </c>
      <c r="BX1138" t="s">
        <v>13985</v>
      </c>
      <c r="BY1138" t="s">
        <v>13985</v>
      </c>
      <c r="BZ1138" t="s">
        <v>13985</v>
      </c>
      <c r="CA1138" t="s">
        <v>13985</v>
      </c>
      <c r="CB1138" t="s">
        <v>13985</v>
      </c>
      <c r="CC1138" t="s">
        <v>13985</v>
      </c>
      <c r="CD1138" t="s">
        <v>13985</v>
      </c>
    </row>
    <row r="1139" spans="1:82" hidden="1">
      <c r="A1139" t="s">
        <v>13850</v>
      </c>
      <c r="B1139" t="s">
        <v>67</v>
      </c>
      <c r="C1139" t="s">
        <v>7099</v>
      </c>
      <c r="G1139" t="s">
        <v>7100</v>
      </c>
      <c r="J1139" t="s">
        <v>7101</v>
      </c>
      <c r="K1139" t="s">
        <v>4614</v>
      </c>
      <c r="W1139" t="s">
        <v>7102</v>
      </c>
      <c r="AB1139" t="s">
        <v>7103</v>
      </c>
      <c r="AN1139" t="s">
        <v>4616</v>
      </c>
      <c r="AO1139" t="s">
        <v>4617</v>
      </c>
      <c r="AS1139" t="s">
        <v>297</v>
      </c>
      <c r="AT1139">
        <v>2010</v>
      </c>
      <c r="AU1139">
        <v>45</v>
      </c>
      <c r="AX1139">
        <v>3</v>
      </c>
      <c r="BA1139">
        <v>42</v>
      </c>
      <c r="BB1139">
        <v>49</v>
      </c>
      <c r="BD1139" t="s">
        <v>7104</v>
      </c>
      <c r="BK1139" t="s">
        <v>7105</v>
      </c>
      <c r="BL1139">
        <v>24417198</v>
      </c>
      <c r="BW1139" t="s">
        <v>13424</v>
      </c>
      <c r="BX1139" t="s">
        <v>13425</v>
      </c>
      <c r="BY1139" t="s">
        <v>13985</v>
      </c>
      <c r="BZ1139" t="s">
        <v>13985</v>
      </c>
      <c r="CA1139" t="s">
        <v>13985</v>
      </c>
      <c r="CB1139" t="s">
        <v>13985</v>
      </c>
      <c r="CC1139" t="s">
        <v>13985</v>
      </c>
      <c r="CD1139" t="s">
        <v>13985</v>
      </c>
    </row>
    <row r="1140" spans="1:82" hidden="1">
      <c r="A1140" t="s">
        <v>13850</v>
      </c>
      <c r="B1140" t="s">
        <v>67</v>
      </c>
      <c r="C1140" t="s">
        <v>11419</v>
      </c>
      <c r="G1140" t="s">
        <v>11419</v>
      </c>
      <c r="J1140" t="s">
        <v>11420</v>
      </c>
      <c r="K1140" t="s">
        <v>11421</v>
      </c>
      <c r="W1140" t="s">
        <v>11422</v>
      </c>
      <c r="AN1140" t="s">
        <v>11423</v>
      </c>
      <c r="AO1140" t="s">
        <v>11424</v>
      </c>
      <c r="AS1140" t="s">
        <v>730</v>
      </c>
      <c r="AT1140">
        <v>1998</v>
      </c>
      <c r="AU1140">
        <v>149</v>
      </c>
      <c r="AV1140">
        <v>4</v>
      </c>
      <c r="BA1140">
        <v>283</v>
      </c>
      <c r="BB1140">
        <v>288</v>
      </c>
      <c r="BK1140" t="s">
        <v>11425</v>
      </c>
      <c r="BW1140" t="s">
        <v>13424</v>
      </c>
      <c r="BX1140" t="s">
        <v>13425</v>
      </c>
      <c r="BY1140" t="s">
        <v>13985</v>
      </c>
      <c r="BZ1140" t="s">
        <v>13985</v>
      </c>
      <c r="CA1140" t="s">
        <v>13985</v>
      </c>
      <c r="CB1140" t="s">
        <v>13985</v>
      </c>
      <c r="CC1140" t="s">
        <v>13985</v>
      </c>
      <c r="CD1140" t="s">
        <v>13985</v>
      </c>
    </row>
    <row r="1141" spans="1:82" hidden="1">
      <c r="A1141" t="s">
        <v>13850</v>
      </c>
      <c r="B1141" t="s">
        <v>67</v>
      </c>
      <c r="C1141" t="s">
        <v>1338</v>
      </c>
      <c r="G1141" t="s">
        <v>1339</v>
      </c>
      <c r="J1141" t="s">
        <v>1340</v>
      </c>
      <c r="K1141" t="s">
        <v>375</v>
      </c>
      <c r="W1141" t="s">
        <v>1341</v>
      </c>
      <c r="AN1141" t="s">
        <v>377</v>
      </c>
      <c r="AO1141" t="s">
        <v>378</v>
      </c>
      <c r="AS1141" t="s">
        <v>297</v>
      </c>
      <c r="AT1141">
        <v>2018</v>
      </c>
      <c r="AU1141">
        <v>30</v>
      </c>
      <c r="AV1141">
        <v>9</v>
      </c>
      <c r="BC1141" t="s">
        <v>1342</v>
      </c>
      <c r="BD1141" t="s">
        <v>1343</v>
      </c>
      <c r="BK1141" t="s">
        <v>1344</v>
      </c>
      <c r="BL1141">
        <v>29972606</v>
      </c>
      <c r="BW1141" t="s">
        <v>13424</v>
      </c>
      <c r="BX1141" t="s">
        <v>13425</v>
      </c>
      <c r="BY1141" t="s">
        <v>13985</v>
      </c>
      <c r="BZ1141" t="s">
        <v>13985</v>
      </c>
      <c r="CA1141" t="s">
        <v>13985</v>
      </c>
      <c r="CB1141" t="s">
        <v>13985</v>
      </c>
      <c r="CC1141" t="s">
        <v>13985</v>
      </c>
      <c r="CD1141" t="s">
        <v>13985</v>
      </c>
    </row>
    <row r="1142" spans="1:82" hidden="1">
      <c r="A1142" t="s">
        <v>13850</v>
      </c>
      <c r="B1142" t="s">
        <v>67</v>
      </c>
      <c r="C1142" t="s">
        <v>10331</v>
      </c>
      <c r="G1142" t="s">
        <v>10331</v>
      </c>
      <c r="J1142" t="s">
        <v>10332</v>
      </c>
      <c r="K1142" t="s">
        <v>744</v>
      </c>
      <c r="P1142" t="s">
        <v>10333</v>
      </c>
      <c r="Q1142" t="s">
        <v>10334</v>
      </c>
      <c r="R1142" t="s">
        <v>10335</v>
      </c>
      <c r="S1142" t="s">
        <v>10336</v>
      </c>
      <c r="W1142" t="s">
        <v>10337</v>
      </c>
      <c r="AA1142" t="s">
        <v>10338</v>
      </c>
      <c r="AB1142" t="s">
        <v>10339</v>
      </c>
      <c r="AN1142" t="s">
        <v>746</v>
      </c>
      <c r="AO1142" t="s">
        <v>747</v>
      </c>
      <c r="AS1142" t="s">
        <v>472</v>
      </c>
      <c r="AT1142">
        <v>2002</v>
      </c>
      <c r="AU1142">
        <v>23</v>
      </c>
      <c r="AV1142" s="2">
        <v>43497</v>
      </c>
      <c r="AY1142" t="s">
        <v>49</v>
      </c>
      <c r="BA1142">
        <v>87</v>
      </c>
      <c r="BB1142">
        <v>100</v>
      </c>
      <c r="BC1142" t="s">
        <v>10340</v>
      </c>
      <c r="BD1142" t="s">
        <v>10341</v>
      </c>
      <c r="BK1142" t="s">
        <v>10342</v>
      </c>
      <c r="BL1142">
        <v>12142229</v>
      </c>
      <c r="BW1142" t="s">
        <v>13424</v>
      </c>
      <c r="BX1142" t="s">
        <v>13425</v>
      </c>
      <c r="BY1142" t="s">
        <v>13985</v>
      </c>
      <c r="BZ1142" t="s">
        <v>13985</v>
      </c>
      <c r="CA1142" t="s">
        <v>13985</v>
      </c>
      <c r="CB1142" t="s">
        <v>13985</v>
      </c>
      <c r="CC1142" t="s">
        <v>13985</v>
      </c>
      <c r="CD1142" t="s">
        <v>13985</v>
      </c>
    </row>
    <row r="1143" spans="1:82" hidden="1">
      <c r="A1143" t="s">
        <v>13850</v>
      </c>
      <c r="B1143" t="s">
        <v>67</v>
      </c>
      <c r="C1143" t="s">
        <v>1465</v>
      </c>
      <c r="G1143" t="s">
        <v>1466</v>
      </c>
      <c r="J1143" t="s">
        <v>1467</v>
      </c>
      <c r="K1143" t="s">
        <v>216</v>
      </c>
      <c r="W1143" t="s">
        <v>1468</v>
      </c>
      <c r="AN1143" t="s">
        <v>218</v>
      </c>
      <c r="AS1143" t="s">
        <v>1469</v>
      </c>
      <c r="AT1143">
        <v>2018</v>
      </c>
      <c r="AU1143">
        <v>8</v>
      </c>
      <c r="BC1143">
        <v>7733</v>
      </c>
      <c r="BD1143" t="s">
        <v>1470</v>
      </c>
      <c r="BK1143" t="s">
        <v>1471</v>
      </c>
      <c r="BL1143">
        <v>29769652</v>
      </c>
      <c r="BW1143" t="s">
        <v>13424</v>
      </c>
      <c r="BX1143" t="s">
        <v>13426</v>
      </c>
      <c r="BY1143" t="s">
        <v>13985</v>
      </c>
      <c r="BZ1143" t="s">
        <v>13427</v>
      </c>
      <c r="CA1143" t="s">
        <v>13985</v>
      </c>
      <c r="CB1143">
        <v>0</v>
      </c>
      <c r="CC1143" t="s">
        <v>13985</v>
      </c>
      <c r="CD1143" t="s">
        <v>13985</v>
      </c>
    </row>
    <row r="1144" spans="1:82" hidden="1">
      <c r="A1144" t="s">
        <v>13850</v>
      </c>
      <c r="B1144" t="s">
        <v>67</v>
      </c>
      <c r="C1144" t="s">
        <v>5073</v>
      </c>
      <c r="G1144" t="s">
        <v>5074</v>
      </c>
      <c r="J1144" t="s">
        <v>5075</v>
      </c>
      <c r="K1144" t="s">
        <v>5076</v>
      </c>
      <c r="W1144" t="s">
        <v>5077</v>
      </c>
      <c r="AA1144" t="s">
        <v>5078</v>
      </c>
      <c r="AB1144" t="s">
        <v>5079</v>
      </c>
      <c r="AN1144" t="s">
        <v>5080</v>
      </c>
      <c r="AO1144" t="s">
        <v>5081</v>
      </c>
      <c r="AS1144" t="s">
        <v>815</v>
      </c>
      <c r="AT1144">
        <v>2014</v>
      </c>
      <c r="AU1144">
        <v>87</v>
      </c>
      <c r="AV1144">
        <v>3</v>
      </c>
      <c r="BA1144">
        <v>630</v>
      </c>
      <c r="BB1144">
        <v>638</v>
      </c>
      <c r="BD1144" t="s">
        <v>5082</v>
      </c>
      <c r="BK1144" t="s">
        <v>5083</v>
      </c>
      <c r="BL1144">
        <v>24236731</v>
      </c>
      <c r="BW1144" t="s">
        <v>13428</v>
      </c>
      <c r="BX1144" t="s">
        <v>13985</v>
      </c>
      <c r="BY1144" t="s">
        <v>13985</v>
      </c>
      <c r="BZ1144" t="s">
        <v>13985</v>
      </c>
      <c r="CA1144" t="s">
        <v>13985</v>
      </c>
      <c r="CB1144" t="s">
        <v>13985</v>
      </c>
      <c r="CC1144" t="s">
        <v>13985</v>
      </c>
      <c r="CD1144" t="s">
        <v>13985</v>
      </c>
    </row>
    <row r="1145" spans="1:82" hidden="1">
      <c r="A1145" t="s">
        <v>13850</v>
      </c>
      <c r="B1145" t="s">
        <v>67</v>
      </c>
      <c r="C1145" t="s">
        <v>185</v>
      </c>
      <c r="G1145" t="s">
        <v>186</v>
      </c>
      <c r="J1145" t="s">
        <v>187</v>
      </c>
      <c r="K1145" t="s">
        <v>188</v>
      </c>
      <c r="W1145" t="s">
        <v>189</v>
      </c>
      <c r="AB1145" t="s">
        <v>190</v>
      </c>
      <c r="AN1145" t="s">
        <v>191</v>
      </c>
      <c r="AO1145" t="s">
        <v>192</v>
      </c>
      <c r="AS1145" t="s">
        <v>84</v>
      </c>
      <c r="AT1145">
        <v>2019</v>
      </c>
      <c r="AU1145">
        <v>191</v>
      </c>
      <c r="AV1145">
        <v>4</v>
      </c>
      <c r="BA1145">
        <v>843</v>
      </c>
      <c r="BB1145">
        <v>859</v>
      </c>
      <c r="BD1145" t="s">
        <v>193</v>
      </c>
      <c r="BF1145" t="s">
        <v>194</v>
      </c>
      <c r="BK1145" t="s">
        <v>195</v>
      </c>
      <c r="BL1145">
        <v>31659437</v>
      </c>
      <c r="BW1145" t="s">
        <v>13424</v>
      </c>
      <c r="BX1145" t="s">
        <v>13425</v>
      </c>
    </row>
    <row r="1146" spans="1:82" hidden="1">
      <c r="A1146" t="s">
        <v>13850</v>
      </c>
      <c r="B1146" t="s">
        <v>67</v>
      </c>
      <c r="C1146" t="s">
        <v>10030</v>
      </c>
      <c r="G1146" t="s">
        <v>10030</v>
      </c>
      <c r="J1146" t="s">
        <v>10031</v>
      </c>
      <c r="K1146" t="s">
        <v>2238</v>
      </c>
      <c r="W1146" t="s">
        <v>10032</v>
      </c>
      <c r="AN1146" t="s">
        <v>2242</v>
      </c>
      <c r="AS1146" t="s">
        <v>154</v>
      </c>
      <c r="AT1146">
        <v>2003</v>
      </c>
      <c r="AU1146">
        <v>160</v>
      </c>
      <c r="AV1146">
        <v>11</v>
      </c>
      <c r="BA1146">
        <v>1329</v>
      </c>
      <c r="BB1146">
        <v>1334</v>
      </c>
      <c r="BD1146" t="s">
        <v>10033</v>
      </c>
      <c r="BK1146" t="s">
        <v>10034</v>
      </c>
      <c r="BL1146">
        <v>14658385</v>
      </c>
      <c r="BW1146" t="s">
        <v>13428</v>
      </c>
      <c r="BX1146" t="s">
        <v>13985</v>
      </c>
      <c r="BY1146" t="s">
        <v>13985</v>
      </c>
      <c r="BZ1146" t="s">
        <v>13985</v>
      </c>
      <c r="CA1146" t="s">
        <v>13985</v>
      </c>
      <c r="CB1146" t="s">
        <v>13985</v>
      </c>
      <c r="CC1146" t="s">
        <v>13985</v>
      </c>
      <c r="CD1146" t="s">
        <v>13985</v>
      </c>
    </row>
    <row r="1147" spans="1:82" hidden="1">
      <c r="A1147" t="s">
        <v>13850</v>
      </c>
      <c r="B1147" t="s">
        <v>67</v>
      </c>
      <c r="C1147" t="s">
        <v>1604</v>
      </c>
      <c r="G1147" t="s">
        <v>1605</v>
      </c>
      <c r="J1147" t="s">
        <v>1606</v>
      </c>
      <c r="K1147" t="s">
        <v>1607</v>
      </c>
      <c r="W1147" t="s">
        <v>1608</v>
      </c>
      <c r="AA1147" t="s">
        <v>1609</v>
      </c>
      <c r="AB1147" t="s">
        <v>1610</v>
      </c>
      <c r="AN1147" t="s">
        <v>1611</v>
      </c>
      <c r="AO1147" t="s">
        <v>1612</v>
      </c>
      <c r="AS1147" t="s">
        <v>1613</v>
      </c>
      <c r="AT1147">
        <v>2018</v>
      </c>
      <c r="AU1147">
        <v>32</v>
      </c>
      <c r="AV1147">
        <v>2</v>
      </c>
      <c r="BA1147">
        <v>217</v>
      </c>
      <c r="BB1147">
        <v>224</v>
      </c>
      <c r="BD1147" t="s">
        <v>1614</v>
      </c>
      <c r="BK1147" t="s">
        <v>1615</v>
      </c>
      <c r="BW1147" t="s">
        <v>13424</v>
      </c>
      <c r="BX1147" t="s">
        <v>13425</v>
      </c>
      <c r="BY1147" t="s">
        <v>13985</v>
      </c>
      <c r="BZ1147" t="s">
        <v>13985</v>
      </c>
      <c r="CA1147" t="s">
        <v>13985</v>
      </c>
      <c r="CB1147" t="s">
        <v>13985</v>
      </c>
      <c r="CC1147" t="s">
        <v>13985</v>
      </c>
      <c r="CD1147" t="s">
        <v>13985</v>
      </c>
    </row>
    <row r="1148" spans="1:82" hidden="1">
      <c r="A1148" t="s">
        <v>13850</v>
      </c>
      <c r="B1148" t="s">
        <v>67</v>
      </c>
      <c r="C1148" t="s">
        <v>8735</v>
      </c>
      <c r="G1148" t="s">
        <v>8736</v>
      </c>
      <c r="J1148" t="s">
        <v>8737</v>
      </c>
      <c r="K1148" t="s">
        <v>8738</v>
      </c>
      <c r="W1148" t="s">
        <v>8739</v>
      </c>
      <c r="AA1148" t="s">
        <v>8740</v>
      </c>
      <c r="AB1148" t="s">
        <v>8741</v>
      </c>
      <c r="AN1148" t="s">
        <v>8742</v>
      </c>
      <c r="AO1148" t="s">
        <v>8743</v>
      </c>
      <c r="AS1148" t="s">
        <v>629</v>
      </c>
      <c r="AT1148">
        <v>2007</v>
      </c>
      <c r="AU1148">
        <v>75</v>
      </c>
      <c r="AV1148">
        <v>1</v>
      </c>
      <c r="BA1148">
        <v>1</v>
      </c>
      <c r="BB1148">
        <v>7</v>
      </c>
      <c r="BD1148" t="s">
        <v>8744</v>
      </c>
      <c r="BK1148" t="s">
        <v>8745</v>
      </c>
      <c r="BL1148">
        <v>17368964</v>
      </c>
      <c r="BW1148" t="s">
        <v>13424</v>
      </c>
      <c r="BX1148" t="s">
        <v>13425</v>
      </c>
      <c r="BY1148" t="s">
        <v>13985</v>
      </c>
      <c r="BZ1148" t="s">
        <v>13985</v>
      </c>
      <c r="CA1148" t="s">
        <v>13985</v>
      </c>
      <c r="CB1148" t="s">
        <v>13985</v>
      </c>
      <c r="CC1148" t="s">
        <v>13985</v>
      </c>
      <c r="CD1148" t="s">
        <v>13985</v>
      </c>
    </row>
    <row r="1149" spans="1:82" hidden="1">
      <c r="A1149" t="s">
        <v>13850</v>
      </c>
      <c r="B1149" t="s">
        <v>67</v>
      </c>
      <c r="C1149" t="s">
        <v>1508</v>
      </c>
      <c r="G1149" t="s">
        <v>1509</v>
      </c>
      <c r="J1149" t="s">
        <v>1510</v>
      </c>
      <c r="K1149" t="s">
        <v>899</v>
      </c>
      <c r="W1149" t="s">
        <v>1511</v>
      </c>
      <c r="AA1149" t="s">
        <v>1512</v>
      </c>
      <c r="AB1149" t="s">
        <v>1513</v>
      </c>
      <c r="AN1149" t="s">
        <v>903</v>
      </c>
      <c r="AO1149" t="s">
        <v>904</v>
      </c>
      <c r="AS1149" s="1">
        <v>46478</v>
      </c>
      <c r="AT1149">
        <v>2018</v>
      </c>
      <c r="AU1149">
        <v>69</v>
      </c>
      <c r="AV1149">
        <v>10</v>
      </c>
      <c r="BA1149">
        <v>2647</v>
      </c>
      <c r="BB1149">
        <v>2658</v>
      </c>
      <c r="BD1149" t="s">
        <v>1514</v>
      </c>
      <c r="BK1149" t="s">
        <v>1515</v>
      </c>
      <c r="BL1149">
        <v>29547904</v>
      </c>
      <c r="BW1149" t="s">
        <v>13428</v>
      </c>
      <c r="BX1149" t="s">
        <v>13985</v>
      </c>
      <c r="BY1149" t="s">
        <v>13985</v>
      </c>
      <c r="BZ1149" t="s">
        <v>13985</v>
      </c>
      <c r="CA1149" t="s">
        <v>13985</v>
      </c>
      <c r="CB1149" t="s">
        <v>13985</v>
      </c>
      <c r="CC1149" t="s">
        <v>13985</v>
      </c>
      <c r="CD1149" t="s">
        <v>13985</v>
      </c>
    </row>
    <row r="1150" spans="1:82" hidden="1">
      <c r="A1150" t="s">
        <v>13850</v>
      </c>
      <c r="B1150" t="s">
        <v>67</v>
      </c>
      <c r="C1150" t="s">
        <v>12695</v>
      </c>
      <c r="G1150" t="s">
        <v>12695</v>
      </c>
      <c r="J1150" t="s">
        <v>12696</v>
      </c>
      <c r="K1150" t="s">
        <v>3062</v>
      </c>
      <c r="W1150" t="s">
        <v>12697</v>
      </c>
      <c r="AN1150" t="s">
        <v>3066</v>
      </c>
      <c r="AS1150" t="s">
        <v>352</v>
      </c>
      <c r="AT1150">
        <v>1993</v>
      </c>
      <c r="AU1150">
        <v>71</v>
      </c>
      <c r="AW1150">
        <v>2</v>
      </c>
      <c r="BA1150">
        <v>210</v>
      </c>
      <c r="BB1150">
        <v>218</v>
      </c>
      <c r="BD1150" t="s">
        <v>12698</v>
      </c>
      <c r="BK1150" t="s">
        <v>12699</v>
      </c>
      <c r="BW1150" t="s">
        <v>13424</v>
      </c>
      <c r="BX1150" t="s">
        <v>13426</v>
      </c>
      <c r="BY1150" t="s">
        <v>13985</v>
      </c>
      <c r="BZ1150" t="s">
        <v>13427</v>
      </c>
      <c r="CA1150" t="s">
        <v>13985</v>
      </c>
      <c r="CB1150">
        <v>0</v>
      </c>
      <c r="CC1150" t="s">
        <v>13985</v>
      </c>
      <c r="CD1150" t="s">
        <v>13985</v>
      </c>
    </row>
    <row r="1151" spans="1:82">
      <c r="A1151" t="s">
        <v>13850</v>
      </c>
      <c r="B1151" t="s">
        <v>67</v>
      </c>
      <c r="C1151" t="s">
        <v>7598</v>
      </c>
      <c r="G1151" t="s">
        <v>7599</v>
      </c>
      <c r="J1151" t="s">
        <v>7600</v>
      </c>
      <c r="K1151" t="s">
        <v>667</v>
      </c>
      <c r="W1151" t="s">
        <v>7601</v>
      </c>
      <c r="AN1151" t="s">
        <v>670</v>
      </c>
      <c r="AS1151" t="s">
        <v>352</v>
      </c>
      <c r="AT1151">
        <v>2009</v>
      </c>
      <c r="AU1151">
        <v>44</v>
      </c>
      <c r="AV1151">
        <v>3</v>
      </c>
      <c r="BA1151">
        <v>357</v>
      </c>
      <c r="BB1151">
        <v>362</v>
      </c>
      <c r="BD1151" t="s">
        <v>7602</v>
      </c>
      <c r="BK1151" t="s">
        <v>7603</v>
      </c>
      <c r="BW1151" t="s">
        <v>13424</v>
      </c>
      <c r="BX1151" t="s">
        <v>13426</v>
      </c>
      <c r="BY1151" t="s">
        <v>13985</v>
      </c>
      <c r="BZ1151" t="s">
        <v>13427</v>
      </c>
      <c r="CA1151">
        <v>3</v>
      </c>
      <c r="CB1151">
        <v>5</v>
      </c>
      <c r="CC1151" t="s">
        <v>13985</v>
      </c>
      <c r="CD1151" t="s">
        <v>13433</v>
      </c>
    </row>
    <row r="1152" spans="1:82">
      <c r="A1152" t="s">
        <v>13850</v>
      </c>
      <c r="B1152" t="s">
        <v>67</v>
      </c>
      <c r="C1152" t="s">
        <v>5357</v>
      </c>
      <c r="G1152" t="s">
        <v>5358</v>
      </c>
      <c r="J1152" t="s">
        <v>5359</v>
      </c>
      <c r="K1152" t="s">
        <v>358</v>
      </c>
      <c r="W1152" t="s">
        <v>5360</v>
      </c>
      <c r="AB1152" t="s">
        <v>5361</v>
      </c>
      <c r="AN1152" t="s">
        <v>360</v>
      </c>
      <c r="AS1152" t="s">
        <v>352</v>
      </c>
      <c r="AT1152">
        <v>2013</v>
      </c>
      <c r="AU1152">
        <v>59</v>
      </c>
      <c r="AV1152">
        <v>8</v>
      </c>
      <c r="BA1152">
        <v>745</v>
      </c>
      <c r="BB1152">
        <v>751</v>
      </c>
      <c r="BD1152" t="s">
        <v>5362</v>
      </c>
      <c r="BK1152" t="s">
        <v>5363</v>
      </c>
      <c r="BL1152">
        <v>23702203</v>
      </c>
      <c r="BW1152" t="s">
        <v>13424</v>
      </c>
      <c r="BX1152" t="s">
        <v>13426</v>
      </c>
      <c r="BY1152" t="s">
        <v>13985</v>
      </c>
      <c r="BZ1152" t="s">
        <v>13427</v>
      </c>
      <c r="CA1152">
        <v>7</v>
      </c>
      <c r="CB1152">
        <v>7</v>
      </c>
      <c r="CC1152" t="s">
        <v>13460</v>
      </c>
      <c r="CD1152" t="s">
        <v>13433</v>
      </c>
    </row>
    <row r="1153" spans="1:82" hidden="1">
      <c r="A1153" t="s">
        <v>13850</v>
      </c>
      <c r="B1153" t="s">
        <v>67</v>
      </c>
      <c r="C1153" t="s">
        <v>3501</v>
      </c>
      <c r="G1153" t="s">
        <v>3502</v>
      </c>
      <c r="J1153" t="s">
        <v>3503</v>
      </c>
      <c r="K1153" t="s">
        <v>3484</v>
      </c>
      <c r="W1153" t="s">
        <v>3504</v>
      </c>
      <c r="AA1153" t="s">
        <v>3505</v>
      </c>
      <c r="AB1153" t="s">
        <v>3506</v>
      </c>
      <c r="AO1153" t="s">
        <v>3488</v>
      </c>
      <c r="AT1153">
        <v>2016</v>
      </c>
      <c r="AU1153">
        <v>113</v>
      </c>
      <c r="BA1153">
        <v>337</v>
      </c>
      <c r="BB1153">
        <v>343</v>
      </c>
      <c r="BD1153" t="s">
        <v>3507</v>
      </c>
      <c r="BK1153" t="s">
        <v>3508</v>
      </c>
      <c r="BW1153" t="s">
        <v>13424</v>
      </c>
      <c r="BX1153" t="s">
        <v>13426</v>
      </c>
      <c r="BY1153" t="s">
        <v>13985</v>
      </c>
      <c r="BZ1153" t="s">
        <v>13429</v>
      </c>
      <c r="CA1153" t="s">
        <v>13985</v>
      </c>
      <c r="CB1153" t="s">
        <v>13985</v>
      </c>
      <c r="CC1153" t="s">
        <v>13985</v>
      </c>
      <c r="CD1153" t="s">
        <v>13985</v>
      </c>
    </row>
    <row r="1154" spans="1:82" hidden="1">
      <c r="A1154" t="s">
        <v>13850</v>
      </c>
      <c r="B1154" t="s">
        <v>67</v>
      </c>
      <c r="C1154" t="s">
        <v>1189</v>
      </c>
      <c r="G1154" t="s">
        <v>1190</v>
      </c>
      <c r="J1154" t="s">
        <v>1191</v>
      </c>
      <c r="K1154" t="s">
        <v>1192</v>
      </c>
      <c r="W1154" t="s">
        <v>1193</v>
      </c>
      <c r="AB1154" t="s">
        <v>552</v>
      </c>
      <c r="AN1154" t="s">
        <v>1194</v>
      </c>
      <c r="AO1154" t="s">
        <v>1195</v>
      </c>
      <c r="AS1154" t="s">
        <v>84</v>
      </c>
      <c r="AT1154">
        <v>2018</v>
      </c>
      <c r="AU1154">
        <v>24</v>
      </c>
      <c r="AV1154">
        <v>12</v>
      </c>
      <c r="BA1154">
        <v>5622</v>
      </c>
      <c r="BB1154">
        <v>5628</v>
      </c>
      <c r="BD1154" t="s">
        <v>1196</v>
      </c>
      <c r="BK1154" t="s">
        <v>1197</v>
      </c>
      <c r="BL1154">
        <v>30284375</v>
      </c>
      <c r="BW1154" t="s">
        <v>13424</v>
      </c>
      <c r="BX1154" t="s">
        <v>13426</v>
      </c>
      <c r="BZ1154" t="s">
        <v>13427</v>
      </c>
      <c r="CB1154">
        <v>0</v>
      </c>
    </row>
    <row r="1155" spans="1:82" hidden="1">
      <c r="A1155" t="s">
        <v>13850</v>
      </c>
      <c r="B1155" t="s">
        <v>67</v>
      </c>
      <c r="C1155" t="s">
        <v>147</v>
      </c>
      <c r="G1155" t="s">
        <v>148</v>
      </c>
      <c r="J1155" t="s">
        <v>149</v>
      </c>
      <c r="K1155" t="s">
        <v>150</v>
      </c>
      <c r="W1155" t="s">
        <v>151</v>
      </c>
      <c r="AN1155" t="s">
        <v>152</v>
      </c>
      <c r="AO1155" t="s">
        <v>153</v>
      </c>
      <c r="AS1155" t="s">
        <v>154</v>
      </c>
      <c r="AT1155">
        <v>2019</v>
      </c>
      <c r="AU1155">
        <v>97</v>
      </c>
      <c r="AV1155">
        <v>11</v>
      </c>
      <c r="BA1155">
        <v>627</v>
      </c>
      <c r="BB1155">
        <v>638</v>
      </c>
      <c r="BD1155" t="s">
        <v>155</v>
      </c>
      <c r="BK1155" t="s">
        <v>156</v>
      </c>
      <c r="BW1155" t="s">
        <v>13428</v>
      </c>
    </row>
    <row r="1156" spans="1:82" hidden="1">
      <c r="A1156" t="s">
        <v>13850</v>
      </c>
      <c r="B1156" t="s">
        <v>67</v>
      </c>
      <c r="C1156" t="s">
        <v>3779</v>
      </c>
      <c r="G1156" t="s">
        <v>3780</v>
      </c>
      <c r="J1156" t="s">
        <v>4719</v>
      </c>
      <c r="K1156" t="s">
        <v>188</v>
      </c>
      <c r="W1156" t="s">
        <v>4720</v>
      </c>
      <c r="AA1156" t="s">
        <v>3009</v>
      </c>
      <c r="AB1156" t="s">
        <v>3783</v>
      </c>
      <c r="AN1156" t="s">
        <v>191</v>
      </c>
      <c r="AO1156" t="s">
        <v>192</v>
      </c>
      <c r="AS1156" t="s">
        <v>297</v>
      </c>
      <c r="AT1156">
        <v>2014</v>
      </c>
      <c r="AU1156">
        <v>176</v>
      </c>
      <c r="AV1156">
        <v>1</v>
      </c>
      <c r="BA1156">
        <v>57</v>
      </c>
      <c r="BB1156">
        <v>68</v>
      </c>
      <c r="BD1156" t="s">
        <v>4721</v>
      </c>
      <c r="BK1156" t="s">
        <v>4722</v>
      </c>
      <c r="BL1156">
        <v>25012598</v>
      </c>
      <c r="BW1156" t="s">
        <v>13424</v>
      </c>
      <c r="BX1156" t="s">
        <v>13426</v>
      </c>
      <c r="BY1156" t="s">
        <v>13985</v>
      </c>
      <c r="BZ1156" t="s">
        <v>13427</v>
      </c>
      <c r="CA1156" t="s">
        <v>13985</v>
      </c>
      <c r="CB1156">
        <v>2</v>
      </c>
      <c r="CC1156" t="s">
        <v>13985</v>
      </c>
      <c r="CD1156" t="s">
        <v>13985</v>
      </c>
    </row>
    <row r="1157" spans="1:82" hidden="1">
      <c r="A1157" t="s">
        <v>13850</v>
      </c>
      <c r="B1157" t="s">
        <v>67</v>
      </c>
      <c r="C1157" t="s">
        <v>3950</v>
      </c>
      <c r="G1157" t="s">
        <v>3951</v>
      </c>
      <c r="J1157" t="s">
        <v>3952</v>
      </c>
      <c r="K1157" t="s">
        <v>3953</v>
      </c>
      <c r="W1157" t="s">
        <v>3954</v>
      </c>
      <c r="AA1157" t="s">
        <v>3955</v>
      </c>
      <c r="AB1157" t="s">
        <v>3956</v>
      </c>
      <c r="AN1157" t="s">
        <v>3957</v>
      </c>
      <c r="AS1157" t="s">
        <v>521</v>
      </c>
      <c r="AT1157">
        <v>2015</v>
      </c>
      <c r="AU1157">
        <v>68</v>
      </c>
      <c r="AV1157">
        <v>1</v>
      </c>
      <c r="BA1157">
        <v>135</v>
      </c>
      <c r="BB1157">
        <v>145</v>
      </c>
      <c r="BK1157" t="s">
        <v>3958</v>
      </c>
      <c r="BW1157" t="s">
        <v>13424</v>
      </c>
      <c r="BX1157" t="s">
        <v>13426</v>
      </c>
      <c r="BY1157" t="s">
        <v>13985</v>
      </c>
      <c r="BZ1157" t="s">
        <v>13429</v>
      </c>
      <c r="CA1157" t="s">
        <v>13985</v>
      </c>
      <c r="CB1157" t="s">
        <v>13985</v>
      </c>
      <c r="CC1157" t="s">
        <v>13985</v>
      </c>
      <c r="CD1157" t="s">
        <v>13985</v>
      </c>
    </row>
    <row r="1158" spans="1:82" hidden="1">
      <c r="A1158" t="s">
        <v>13850</v>
      </c>
      <c r="B1158" t="s">
        <v>67</v>
      </c>
      <c r="C1158" t="s">
        <v>10100</v>
      </c>
      <c r="G1158" t="s">
        <v>10100</v>
      </c>
      <c r="J1158" t="s">
        <v>10101</v>
      </c>
      <c r="K1158" t="s">
        <v>821</v>
      </c>
      <c r="W1158" t="s">
        <v>10102</v>
      </c>
      <c r="AN1158" t="s">
        <v>824</v>
      </c>
      <c r="AS1158" t="s">
        <v>629</v>
      </c>
      <c r="AT1158">
        <v>2003</v>
      </c>
      <c r="AU1158">
        <v>12</v>
      </c>
      <c r="AV1158">
        <v>5</v>
      </c>
      <c r="BA1158">
        <v>1195</v>
      </c>
      <c r="BB1158">
        <v>1206</v>
      </c>
      <c r="BD1158" t="s">
        <v>10103</v>
      </c>
      <c r="BK1158" t="s">
        <v>10104</v>
      </c>
      <c r="BL1158">
        <v>12694283</v>
      </c>
      <c r="BW1158" t="s">
        <v>13428</v>
      </c>
      <c r="BX1158" t="s">
        <v>13985</v>
      </c>
      <c r="BY1158" t="s">
        <v>13985</v>
      </c>
      <c r="BZ1158" t="s">
        <v>13985</v>
      </c>
      <c r="CA1158" t="s">
        <v>13985</v>
      </c>
      <c r="CB1158" t="s">
        <v>13985</v>
      </c>
      <c r="CC1158" t="s">
        <v>13985</v>
      </c>
      <c r="CD1158" t="s">
        <v>13985</v>
      </c>
    </row>
    <row r="1159" spans="1:82" hidden="1">
      <c r="A1159" t="s">
        <v>13850</v>
      </c>
      <c r="B1159" t="s">
        <v>67</v>
      </c>
      <c r="C1159" t="s">
        <v>6031</v>
      </c>
      <c r="G1159" t="s">
        <v>6032</v>
      </c>
      <c r="J1159" t="s">
        <v>6033</v>
      </c>
      <c r="K1159" t="s">
        <v>6034</v>
      </c>
      <c r="W1159" t="s">
        <v>6035</v>
      </c>
      <c r="AN1159" t="s">
        <v>6036</v>
      </c>
      <c r="AO1159" t="s">
        <v>6037</v>
      </c>
      <c r="AS1159" t="s">
        <v>730</v>
      </c>
      <c r="AT1159">
        <v>2012</v>
      </c>
      <c r="AU1159">
        <v>59</v>
      </c>
      <c r="AV1159">
        <v>2</v>
      </c>
      <c r="BA1159">
        <v>169</v>
      </c>
      <c r="BB1159">
        <v>178</v>
      </c>
      <c r="BD1159" t="s">
        <v>6038</v>
      </c>
      <c r="BK1159" t="s">
        <v>6039</v>
      </c>
      <c r="BW1159" t="s">
        <v>13424</v>
      </c>
      <c r="BX1159" t="s">
        <v>13425</v>
      </c>
      <c r="BY1159" t="s">
        <v>13985</v>
      </c>
      <c r="BZ1159" t="s">
        <v>13985</v>
      </c>
      <c r="CA1159" t="s">
        <v>13985</v>
      </c>
      <c r="CB1159" t="s">
        <v>13985</v>
      </c>
      <c r="CC1159" t="s">
        <v>13985</v>
      </c>
      <c r="CD1159" t="s">
        <v>13985</v>
      </c>
    </row>
    <row r="1160" spans="1:82" hidden="1">
      <c r="A1160" t="s">
        <v>13477</v>
      </c>
      <c r="B1160" t="s">
        <v>67</v>
      </c>
      <c r="C1160" t="s">
        <v>13485</v>
      </c>
      <c r="J1160" t="s">
        <v>13486</v>
      </c>
      <c r="K1160" t="s">
        <v>13487</v>
      </c>
      <c r="AN1160" t="s">
        <v>13488</v>
      </c>
      <c r="AS1160">
        <v>6</v>
      </c>
      <c r="AT1160">
        <v>2018</v>
      </c>
      <c r="BA1160">
        <v>96</v>
      </c>
      <c r="BB1160">
        <v>100</v>
      </c>
      <c r="BK1160" t="s">
        <v>13489</v>
      </c>
      <c r="BM1160" t="s">
        <v>13483</v>
      </c>
      <c r="BQ1160" t="s">
        <v>13490</v>
      </c>
      <c r="BW1160" t="s">
        <v>13428</v>
      </c>
    </row>
    <row r="1161" spans="1:82" hidden="1">
      <c r="A1161" t="s">
        <v>13850</v>
      </c>
      <c r="B1161" t="s">
        <v>67</v>
      </c>
      <c r="C1161" t="s">
        <v>10790</v>
      </c>
      <c r="G1161" t="s">
        <v>10790</v>
      </c>
      <c r="J1161" t="s">
        <v>10791</v>
      </c>
      <c r="K1161" t="s">
        <v>160</v>
      </c>
      <c r="W1161" t="s">
        <v>10792</v>
      </c>
      <c r="AN1161" t="s">
        <v>162</v>
      </c>
      <c r="AS1161" t="s">
        <v>84</v>
      </c>
      <c r="AT1161">
        <v>2000</v>
      </c>
      <c r="AU1161">
        <v>25</v>
      </c>
      <c r="AV1161">
        <v>4</v>
      </c>
      <c r="BA1161">
        <v>303</v>
      </c>
      <c r="BB1161">
        <v>308</v>
      </c>
      <c r="BD1161" t="s">
        <v>10793</v>
      </c>
      <c r="BK1161" t="s">
        <v>10794</v>
      </c>
      <c r="BW1161" t="s">
        <v>13424</v>
      </c>
      <c r="BX1161" t="s">
        <v>13426</v>
      </c>
      <c r="BY1161" t="s">
        <v>13985</v>
      </c>
      <c r="BZ1161" t="s">
        <v>13427</v>
      </c>
      <c r="CA1161">
        <v>2</v>
      </c>
      <c r="CB1161" t="s">
        <v>13985</v>
      </c>
      <c r="CC1161" t="s">
        <v>13985</v>
      </c>
      <c r="CD1161" t="s">
        <v>13985</v>
      </c>
    </row>
    <row r="1162" spans="1:82" hidden="1">
      <c r="A1162" t="s">
        <v>13850</v>
      </c>
      <c r="B1162" t="s">
        <v>67</v>
      </c>
      <c r="C1162" t="s">
        <v>3048</v>
      </c>
      <c r="G1162" t="s">
        <v>8349</v>
      </c>
      <c r="J1162" t="s">
        <v>8350</v>
      </c>
      <c r="K1162" t="s">
        <v>8351</v>
      </c>
      <c r="W1162" t="s">
        <v>8352</v>
      </c>
      <c r="AA1162" t="s">
        <v>3053</v>
      </c>
      <c r="AB1162" t="s">
        <v>3054</v>
      </c>
      <c r="AN1162" t="s">
        <v>8353</v>
      </c>
      <c r="AS1162" t="s">
        <v>1613</v>
      </c>
      <c r="AT1162">
        <v>2008</v>
      </c>
      <c r="AU1162">
        <v>39</v>
      </c>
      <c r="AV1162">
        <v>2</v>
      </c>
      <c r="BA1162">
        <v>122</v>
      </c>
      <c r="BB1162">
        <v>124</v>
      </c>
      <c r="BD1162" t="s">
        <v>8354</v>
      </c>
      <c r="BK1162" t="s">
        <v>8355</v>
      </c>
      <c r="BW1162" t="s">
        <v>13428</v>
      </c>
      <c r="BX1162" t="s">
        <v>13985</v>
      </c>
      <c r="BY1162" t="s">
        <v>13985</v>
      </c>
      <c r="BZ1162" t="s">
        <v>13985</v>
      </c>
      <c r="CA1162" t="s">
        <v>13985</v>
      </c>
      <c r="CB1162" t="s">
        <v>13985</v>
      </c>
      <c r="CC1162" t="s">
        <v>13985</v>
      </c>
      <c r="CD1162" t="s">
        <v>13985</v>
      </c>
    </row>
    <row r="1163" spans="1:82" hidden="1">
      <c r="A1163" t="s">
        <v>13784</v>
      </c>
      <c r="B1163" t="s">
        <v>67</v>
      </c>
      <c r="C1163" t="s">
        <v>13865</v>
      </c>
      <c r="J1163" t="s">
        <v>13866</v>
      </c>
      <c r="K1163" t="s">
        <v>13867</v>
      </c>
      <c r="AG1163">
        <v>0</v>
      </c>
      <c r="AH1163">
        <v>0</v>
      </c>
      <c r="AN1163" t="s">
        <v>13827</v>
      </c>
      <c r="AT1163">
        <v>2014</v>
      </c>
      <c r="AV1163">
        <v>4</v>
      </c>
      <c r="BA1163">
        <v>36</v>
      </c>
      <c r="BB1163">
        <v>51</v>
      </c>
      <c r="BK1163" t="s">
        <v>13868</v>
      </c>
      <c r="BT1163" t="s">
        <v>13869</v>
      </c>
      <c r="BU1163" t="s">
        <v>13870</v>
      </c>
      <c r="BV1163" t="s">
        <v>13831</v>
      </c>
      <c r="BW1163" t="s">
        <v>13428</v>
      </c>
    </row>
    <row r="1164" spans="1:82" hidden="1">
      <c r="A1164" t="s">
        <v>13850</v>
      </c>
      <c r="B1164" t="s">
        <v>67</v>
      </c>
      <c r="C1164" t="s">
        <v>10427</v>
      </c>
      <c r="G1164" t="s">
        <v>10427</v>
      </c>
      <c r="J1164" t="s">
        <v>10428</v>
      </c>
      <c r="K1164" t="s">
        <v>10429</v>
      </c>
      <c r="W1164" t="s">
        <v>10430</v>
      </c>
      <c r="AN1164" t="s">
        <v>10431</v>
      </c>
      <c r="AS1164" t="s">
        <v>884</v>
      </c>
      <c r="AT1164">
        <v>2002</v>
      </c>
      <c r="AU1164">
        <v>36</v>
      </c>
      <c r="AV1164">
        <v>1</v>
      </c>
      <c r="BA1164">
        <v>3</v>
      </c>
      <c r="BB1164">
        <v>15</v>
      </c>
      <c r="BD1164" t="s">
        <v>10432</v>
      </c>
      <c r="BK1164" t="s">
        <v>10433</v>
      </c>
      <c r="BW1164" t="s">
        <v>13429</v>
      </c>
      <c r="BX1164" t="s">
        <v>13985</v>
      </c>
      <c r="BY1164" t="s">
        <v>13985</v>
      </c>
      <c r="BZ1164" t="s">
        <v>13427</v>
      </c>
      <c r="CA1164">
        <v>0</v>
      </c>
      <c r="CB1164" t="s">
        <v>13985</v>
      </c>
      <c r="CC1164" t="s">
        <v>13985</v>
      </c>
      <c r="CD1164" t="s">
        <v>13985</v>
      </c>
    </row>
    <row r="1165" spans="1:82" hidden="1">
      <c r="A1165" t="s">
        <v>13850</v>
      </c>
      <c r="B1165" t="s">
        <v>67</v>
      </c>
      <c r="C1165" t="s">
        <v>5260</v>
      </c>
      <c r="G1165" t="s">
        <v>5261</v>
      </c>
      <c r="J1165" t="s">
        <v>5262</v>
      </c>
      <c r="K1165" t="s">
        <v>1442</v>
      </c>
      <c r="W1165" t="s">
        <v>5263</v>
      </c>
      <c r="AB1165" t="s">
        <v>5264</v>
      </c>
      <c r="AN1165" t="s">
        <v>1446</v>
      </c>
      <c r="AO1165" t="s">
        <v>1447</v>
      </c>
      <c r="AS1165" t="s">
        <v>154</v>
      </c>
      <c r="AT1165">
        <v>2013</v>
      </c>
      <c r="AU1165">
        <v>26</v>
      </c>
      <c r="AV1165">
        <v>11</v>
      </c>
      <c r="BA1165">
        <v>2359</v>
      </c>
      <c r="BB1165">
        <v>2368</v>
      </c>
      <c r="BD1165" t="s">
        <v>5265</v>
      </c>
      <c r="BK1165" t="s">
        <v>5266</v>
      </c>
      <c r="BL1165">
        <v>24016035</v>
      </c>
      <c r="BW1165" t="s">
        <v>13424</v>
      </c>
      <c r="BX1165" t="s">
        <v>13426</v>
      </c>
      <c r="BZ1165" t="s">
        <v>13427</v>
      </c>
      <c r="CA1165">
        <v>2</v>
      </c>
    </row>
    <row r="1166" spans="1:82" hidden="1">
      <c r="A1166" t="s">
        <v>13850</v>
      </c>
      <c r="B1166" t="s">
        <v>67</v>
      </c>
      <c r="C1166" t="s">
        <v>157</v>
      </c>
      <c r="G1166" t="s">
        <v>158</v>
      </c>
      <c r="J1166" t="s">
        <v>159</v>
      </c>
      <c r="K1166" t="s">
        <v>160</v>
      </c>
      <c r="W1166" t="s">
        <v>161</v>
      </c>
      <c r="AN1166" t="s">
        <v>162</v>
      </c>
      <c r="AO1166" t="s">
        <v>163</v>
      </c>
      <c r="BD1166" t="s">
        <v>164</v>
      </c>
      <c r="BF1166" s="1">
        <v>43770</v>
      </c>
      <c r="BK1166" t="s">
        <v>165</v>
      </c>
      <c r="BW1166" t="s">
        <v>13424</v>
      </c>
      <c r="BX1166" t="s">
        <v>13426</v>
      </c>
      <c r="BZ1166" t="s">
        <v>13427</v>
      </c>
      <c r="CA1166">
        <v>1</v>
      </c>
    </row>
    <row r="1167" spans="1:82" hidden="1">
      <c r="A1167" t="s">
        <v>13850</v>
      </c>
      <c r="B1167" t="s">
        <v>67</v>
      </c>
      <c r="C1167" t="s">
        <v>11775</v>
      </c>
      <c r="G1167" t="s">
        <v>11775</v>
      </c>
      <c r="J1167" t="s">
        <v>11776</v>
      </c>
      <c r="K1167" t="s">
        <v>11777</v>
      </c>
      <c r="W1167" t="s">
        <v>11778</v>
      </c>
      <c r="AN1167" t="s">
        <v>11779</v>
      </c>
      <c r="AS1167" t="s">
        <v>884</v>
      </c>
      <c r="AT1167">
        <v>1997</v>
      </c>
      <c r="AU1167">
        <v>87</v>
      </c>
      <c r="AV1167">
        <v>2</v>
      </c>
      <c r="BA1167">
        <v>191</v>
      </c>
      <c r="BB1167">
        <v>196</v>
      </c>
      <c r="BD1167" t="s">
        <v>11780</v>
      </c>
      <c r="BK1167" t="s">
        <v>11781</v>
      </c>
      <c r="BL1167">
        <v>18945141</v>
      </c>
      <c r="BW1167" t="s">
        <v>13428</v>
      </c>
      <c r="BX1167" t="s">
        <v>13985</v>
      </c>
      <c r="BY1167" t="s">
        <v>13985</v>
      </c>
      <c r="BZ1167" t="s">
        <v>13985</v>
      </c>
      <c r="CA1167" t="s">
        <v>13985</v>
      </c>
      <c r="CB1167" t="s">
        <v>13985</v>
      </c>
      <c r="CC1167" t="s">
        <v>13985</v>
      </c>
      <c r="CD1167" t="s">
        <v>13985</v>
      </c>
    </row>
    <row r="1168" spans="1:82" hidden="1">
      <c r="A1168" t="s">
        <v>13850</v>
      </c>
      <c r="B1168" t="s">
        <v>67</v>
      </c>
      <c r="C1168" t="s">
        <v>4286</v>
      </c>
      <c r="G1168" t="s">
        <v>4287</v>
      </c>
      <c r="J1168" t="s">
        <v>4288</v>
      </c>
      <c r="K1168" t="s">
        <v>2425</v>
      </c>
      <c r="W1168" t="s">
        <v>4289</v>
      </c>
      <c r="AA1168" t="s">
        <v>4290</v>
      </c>
      <c r="AB1168" t="s">
        <v>4291</v>
      </c>
      <c r="AN1168" t="s">
        <v>2429</v>
      </c>
      <c r="AO1168" t="s">
        <v>2430</v>
      </c>
      <c r="AS1168" t="s">
        <v>884</v>
      </c>
      <c r="AT1168">
        <v>2015</v>
      </c>
      <c r="AU1168">
        <v>32</v>
      </c>
      <c r="AV1168">
        <v>2</v>
      </c>
      <c r="BA1168">
        <v>368</v>
      </c>
      <c r="BB1168">
        <v>379</v>
      </c>
      <c r="BD1168" t="s">
        <v>4292</v>
      </c>
      <c r="BK1168" t="s">
        <v>4293</v>
      </c>
      <c r="BL1168">
        <v>25371434</v>
      </c>
      <c r="BW1168" t="s">
        <v>13424</v>
      </c>
      <c r="BX1168" t="s">
        <v>13426</v>
      </c>
      <c r="BY1168" t="s">
        <v>13985</v>
      </c>
      <c r="BZ1168" t="s">
        <v>13429</v>
      </c>
      <c r="CA1168" t="s">
        <v>13985</v>
      </c>
      <c r="CB1168" t="s">
        <v>13985</v>
      </c>
      <c r="CC1168" t="s">
        <v>13985</v>
      </c>
      <c r="CD1168" t="s">
        <v>13985</v>
      </c>
    </row>
    <row r="1169" spans="1:82" hidden="1">
      <c r="A1169" t="s">
        <v>13850</v>
      </c>
      <c r="B1169" t="s">
        <v>67</v>
      </c>
      <c r="C1169" t="s">
        <v>222</v>
      </c>
      <c r="G1169" t="s">
        <v>223</v>
      </c>
      <c r="J1169" t="s">
        <v>224</v>
      </c>
      <c r="K1169" t="s">
        <v>225</v>
      </c>
      <c r="W1169" t="s">
        <v>226</v>
      </c>
      <c r="AA1169" t="s">
        <v>227</v>
      </c>
      <c r="AB1169" t="s">
        <v>228</v>
      </c>
      <c r="AN1169" t="s">
        <v>229</v>
      </c>
      <c r="AO1169" t="s">
        <v>230</v>
      </c>
      <c r="AS1169" t="s">
        <v>219</v>
      </c>
      <c r="AT1169">
        <v>2019</v>
      </c>
      <c r="AU1169">
        <v>686</v>
      </c>
      <c r="BA1169">
        <v>151</v>
      </c>
      <c r="BB1169">
        <v>157</v>
      </c>
      <c r="BD1169" t="s">
        <v>231</v>
      </c>
      <c r="BK1169" t="s">
        <v>232</v>
      </c>
      <c r="BL1169">
        <v>31176814</v>
      </c>
      <c r="BW1169" t="s">
        <v>13424</v>
      </c>
      <c r="BX1169" t="s">
        <v>13426</v>
      </c>
      <c r="BY1169" t="s">
        <v>13427</v>
      </c>
    </row>
    <row r="1170" spans="1:82" hidden="1">
      <c r="A1170" t="s">
        <v>13850</v>
      </c>
      <c r="B1170" t="s">
        <v>67</v>
      </c>
      <c r="C1170" t="s">
        <v>11275</v>
      </c>
      <c r="G1170" t="s">
        <v>11275</v>
      </c>
      <c r="J1170" t="s">
        <v>11276</v>
      </c>
      <c r="K1170" t="s">
        <v>3582</v>
      </c>
      <c r="P1170" t="s">
        <v>11277</v>
      </c>
      <c r="Q1170" t="s">
        <v>11278</v>
      </c>
      <c r="R1170" t="s">
        <v>11279</v>
      </c>
      <c r="T1170" t="s">
        <v>11280</v>
      </c>
      <c r="W1170" t="s">
        <v>11281</v>
      </c>
      <c r="AN1170" t="s">
        <v>3586</v>
      </c>
      <c r="AO1170" t="s">
        <v>3587</v>
      </c>
      <c r="AS1170" t="s">
        <v>84</v>
      </c>
      <c r="AT1170">
        <v>1998</v>
      </c>
      <c r="AU1170">
        <v>29</v>
      </c>
      <c r="AV1170">
        <v>4</v>
      </c>
      <c r="BA1170">
        <v>405</v>
      </c>
      <c r="BB1170">
        <v>415</v>
      </c>
      <c r="BD1170" t="s">
        <v>11282</v>
      </c>
      <c r="BK1170" t="s">
        <v>11283</v>
      </c>
      <c r="BW1170" t="s">
        <v>13424</v>
      </c>
      <c r="BX1170" t="s">
        <v>13429</v>
      </c>
      <c r="BY1170" t="s">
        <v>13985</v>
      </c>
      <c r="BZ1170" t="s">
        <v>13429</v>
      </c>
      <c r="CA1170" t="s">
        <v>13985</v>
      </c>
      <c r="CB1170" t="s">
        <v>13985</v>
      </c>
      <c r="CC1170" t="s">
        <v>13985</v>
      </c>
      <c r="CD1170" t="s">
        <v>13985</v>
      </c>
    </row>
    <row r="1171" spans="1:82" hidden="1">
      <c r="A1171" t="s">
        <v>13850</v>
      </c>
      <c r="B1171" t="s">
        <v>67</v>
      </c>
      <c r="C1171" t="s">
        <v>2546</v>
      </c>
      <c r="G1171" t="s">
        <v>2547</v>
      </c>
      <c r="J1171" t="s">
        <v>2548</v>
      </c>
      <c r="K1171" t="s">
        <v>2549</v>
      </c>
      <c r="W1171" t="s">
        <v>2550</v>
      </c>
      <c r="AA1171" t="s">
        <v>2551</v>
      </c>
      <c r="AN1171" t="s">
        <v>2552</v>
      </c>
      <c r="AS1171" t="s">
        <v>815</v>
      </c>
      <c r="AT1171">
        <v>2017</v>
      </c>
      <c r="AU1171">
        <v>7</v>
      </c>
      <c r="AV1171">
        <v>1</v>
      </c>
      <c r="BC1171">
        <v>19</v>
      </c>
      <c r="BD1171" t="s">
        <v>2553</v>
      </c>
      <c r="BK1171" t="s">
        <v>2554</v>
      </c>
      <c r="BW1171" t="s">
        <v>13428</v>
      </c>
      <c r="BX1171" t="s">
        <v>13985</v>
      </c>
      <c r="BY1171" t="s">
        <v>13985</v>
      </c>
      <c r="BZ1171" t="s">
        <v>13985</v>
      </c>
      <c r="CA1171" t="s">
        <v>13985</v>
      </c>
      <c r="CB1171" t="s">
        <v>13985</v>
      </c>
      <c r="CC1171" t="s">
        <v>13985</v>
      </c>
      <c r="CD1171" t="s">
        <v>13985</v>
      </c>
    </row>
    <row r="1172" spans="1:82" hidden="1">
      <c r="A1172" t="s">
        <v>13477</v>
      </c>
      <c r="B1172" t="s">
        <v>67</v>
      </c>
      <c r="C1172" t="s">
        <v>13753</v>
      </c>
      <c r="J1172" t="s">
        <v>13754</v>
      </c>
      <c r="K1172" t="s">
        <v>13643</v>
      </c>
      <c r="AA1172" t="s">
        <v>13747</v>
      </c>
      <c r="AB1172" t="s">
        <v>13755</v>
      </c>
      <c r="AN1172" t="s">
        <v>13644</v>
      </c>
      <c r="AS1172">
        <v>8</v>
      </c>
      <c r="AT1172">
        <v>2002</v>
      </c>
      <c r="AU1172">
        <v>24</v>
      </c>
      <c r="AV1172">
        <v>2</v>
      </c>
      <c r="BA1172">
        <v>296</v>
      </c>
      <c r="BB1172">
        <v>300</v>
      </c>
      <c r="BD1172" t="s">
        <v>13756</v>
      </c>
      <c r="BK1172" t="s">
        <v>13757</v>
      </c>
      <c r="BM1172" t="s">
        <v>13483</v>
      </c>
      <c r="BQ1172" t="s">
        <v>13758</v>
      </c>
      <c r="BW1172" t="s">
        <v>13428</v>
      </c>
    </row>
    <row r="1173" spans="1:82" hidden="1">
      <c r="A1173" t="s">
        <v>13850</v>
      </c>
      <c r="B1173" t="s">
        <v>67</v>
      </c>
      <c r="C1173" t="s">
        <v>2830</v>
      </c>
      <c r="G1173" t="s">
        <v>2831</v>
      </c>
      <c r="J1173" t="s">
        <v>2832</v>
      </c>
      <c r="K1173" t="s">
        <v>2833</v>
      </c>
      <c r="W1173" t="s">
        <v>2834</v>
      </c>
      <c r="AN1173" t="s">
        <v>2835</v>
      </c>
      <c r="AS1173" t="s">
        <v>84</v>
      </c>
      <c r="AT1173">
        <v>2016</v>
      </c>
      <c r="AU1173">
        <v>16</v>
      </c>
      <c r="AV1173">
        <v>4</v>
      </c>
      <c r="BA1173">
        <v>797</v>
      </c>
      <c r="BB1173">
        <v>804</v>
      </c>
      <c r="BD1173" t="s">
        <v>2836</v>
      </c>
      <c r="BK1173" t="s">
        <v>2837</v>
      </c>
      <c r="BW1173" t="s">
        <v>13424</v>
      </c>
      <c r="BX1173" t="s">
        <v>13425</v>
      </c>
      <c r="BY1173" t="s">
        <v>13985</v>
      </c>
      <c r="BZ1173" t="s">
        <v>13985</v>
      </c>
      <c r="CA1173" t="s">
        <v>13985</v>
      </c>
      <c r="CB1173" t="s">
        <v>13985</v>
      </c>
      <c r="CC1173" t="s">
        <v>13985</v>
      </c>
      <c r="CD1173" t="s">
        <v>13985</v>
      </c>
    </row>
    <row r="1174" spans="1:82" hidden="1">
      <c r="A1174" t="s">
        <v>13850</v>
      </c>
      <c r="B1174" t="s">
        <v>67</v>
      </c>
      <c r="C1174" t="s">
        <v>12859</v>
      </c>
      <c r="G1174" t="s">
        <v>12859</v>
      </c>
      <c r="J1174" t="s">
        <v>12860</v>
      </c>
      <c r="K1174" t="s">
        <v>930</v>
      </c>
      <c r="W1174" t="s">
        <v>12861</v>
      </c>
      <c r="AN1174" t="s">
        <v>932</v>
      </c>
      <c r="AS1174" t="s">
        <v>154</v>
      </c>
      <c r="AT1174">
        <v>1992</v>
      </c>
      <c r="AU1174">
        <v>30</v>
      </c>
      <c r="AV1174" s="2">
        <v>43525</v>
      </c>
      <c r="BA1174">
        <v>225</v>
      </c>
      <c r="BB1174">
        <v>258</v>
      </c>
      <c r="BD1174" t="s">
        <v>12862</v>
      </c>
      <c r="BK1174" t="s">
        <v>12863</v>
      </c>
      <c r="BW1174" t="s">
        <v>13424</v>
      </c>
      <c r="BX1174" t="s">
        <v>13425</v>
      </c>
      <c r="BY1174" t="s">
        <v>13985</v>
      </c>
      <c r="BZ1174" t="s">
        <v>13985</v>
      </c>
      <c r="CA1174" t="s">
        <v>13985</v>
      </c>
      <c r="CB1174" t="s">
        <v>13985</v>
      </c>
      <c r="CC1174" t="s">
        <v>13985</v>
      </c>
      <c r="CD1174" t="s">
        <v>13985</v>
      </c>
    </row>
    <row r="1175" spans="1:82">
      <c r="A1175" t="s">
        <v>13850</v>
      </c>
      <c r="B1175" t="s">
        <v>67</v>
      </c>
      <c r="C1175" t="s">
        <v>13277</v>
      </c>
      <c r="G1175" t="s">
        <v>13277</v>
      </c>
      <c r="J1175" t="s">
        <v>13278</v>
      </c>
      <c r="K1175" t="s">
        <v>5124</v>
      </c>
      <c r="AN1175" t="s">
        <v>5126</v>
      </c>
      <c r="AS1175" t="s">
        <v>352</v>
      </c>
      <c r="AT1175">
        <v>1986</v>
      </c>
      <c r="AU1175">
        <v>30</v>
      </c>
      <c r="AV1175">
        <v>3</v>
      </c>
      <c r="BA1175">
        <v>173</v>
      </c>
      <c r="BB1175">
        <v>178</v>
      </c>
      <c r="BK1175" t="s">
        <v>13279</v>
      </c>
      <c r="BW1175" t="s">
        <v>13424</v>
      </c>
      <c r="BX1175" t="s">
        <v>13426</v>
      </c>
      <c r="BY1175" t="s">
        <v>13985</v>
      </c>
      <c r="BZ1175" t="s">
        <v>13427</v>
      </c>
      <c r="CA1175">
        <v>5</v>
      </c>
      <c r="CB1175">
        <v>6</v>
      </c>
      <c r="CC1175" t="s">
        <v>13461</v>
      </c>
      <c r="CD1175" t="s">
        <v>13446</v>
      </c>
    </row>
    <row r="1176" spans="1:82" hidden="1">
      <c r="A1176" t="s">
        <v>13850</v>
      </c>
      <c r="B1176" t="s">
        <v>67</v>
      </c>
      <c r="C1176" t="s">
        <v>4679</v>
      </c>
      <c r="G1176" t="s">
        <v>4680</v>
      </c>
      <c r="J1176" t="s">
        <v>4681</v>
      </c>
      <c r="K1176" t="s">
        <v>2455</v>
      </c>
      <c r="P1176" t="s">
        <v>4682</v>
      </c>
      <c r="Q1176" t="s">
        <v>4683</v>
      </c>
      <c r="R1176" t="s">
        <v>4684</v>
      </c>
      <c r="W1176" t="s">
        <v>4685</v>
      </c>
      <c r="AA1176" t="s">
        <v>4686</v>
      </c>
      <c r="AB1176" t="s">
        <v>4687</v>
      </c>
      <c r="AN1176" t="s">
        <v>2458</v>
      </c>
      <c r="AO1176" t="s">
        <v>2459</v>
      </c>
      <c r="AS1176" t="s">
        <v>297</v>
      </c>
      <c r="AT1176">
        <v>2014</v>
      </c>
      <c r="AU1176">
        <v>121</v>
      </c>
      <c r="AV1176">
        <v>1</v>
      </c>
      <c r="AY1176" t="s">
        <v>49</v>
      </c>
      <c r="BA1176">
        <v>7</v>
      </c>
      <c r="BB1176">
        <v>11</v>
      </c>
      <c r="BD1176" t="s">
        <v>4688</v>
      </c>
      <c r="BK1176" t="s">
        <v>4689</v>
      </c>
      <c r="BW1176" t="s">
        <v>13424</v>
      </c>
      <c r="BX1176" t="s">
        <v>13425</v>
      </c>
      <c r="BY1176" t="s">
        <v>13985</v>
      </c>
      <c r="BZ1176" t="s">
        <v>13985</v>
      </c>
      <c r="CA1176" t="s">
        <v>13985</v>
      </c>
      <c r="CB1176" t="s">
        <v>13985</v>
      </c>
      <c r="CC1176" t="s">
        <v>13985</v>
      </c>
      <c r="CD1176" t="s">
        <v>13985</v>
      </c>
    </row>
    <row r="1177" spans="1:82" hidden="1">
      <c r="A1177" t="s">
        <v>13850</v>
      </c>
      <c r="B1177" t="s">
        <v>67</v>
      </c>
      <c r="C1177" t="s">
        <v>7627</v>
      </c>
      <c r="G1177" t="s">
        <v>7628</v>
      </c>
      <c r="J1177" t="s">
        <v>7629</v>
      </c>
      <c r="K1177" t="s">
        <v>6403</v>
      </c>
      <c r="W1177" t="s">
        <v>7630</v>
      </c>
      <c r="AN1177" t="s">
        <v>6406</v>
      </c>
      <c r="AO1177" t="s">
        <v>7631</v>
      </c>
      <c r="AS1177" t="s">
        <v>352</v>
      </c>
      <c r="AT1177">
        <v>2009</v>
      </c>
      <c r="AU1177">
        <v>230</v>
      </c>
      <c r="AV1177">
        <v>3</v>
      </c>
      <c r="BA1177">
        <v>481</v>
      </c>
      <c r="BB1177">
        <v>491</v>
      </c>
      <c r="BD1177" t="s">
        <v>7632</v>
      </c>
      <c r="BK1177" t="s">
        <v>7633</v>
      </c>
      <c r="BL1177">
        <v>19504268</v>
      </c>
      <c r="BW1177" t="s">
        <v>13428</v>
      </c>
      <c r="BX1177" t="s">
        <v>13985</v>
      </c>
      <c r="BY1177" t="s">
        <v>13985</v>
      </c>
      <c r="BZ1177" t="s">
        <v>13985</v>
      </c>
      <c r="CA1177" t="s">
        <v>13985</v>
      </c>
      <c r="CB1177" t="s">
        <v>13985</v>
      </c>
      <c r="CC1177" t="s">
        <v>13985</v>
      </c>
      <c r="CD1177" t="s">
        <v>13985</v>
      </c>
    </row>
    <row r="1178" spans="1:82" hidden="1">
      <c r="A1178" t="s">
        <v>13850</v>
      </c>
      <c r="B1178" t="s">
        <v>67</v>
      </c>
      <c r="C1178" t="s">
        <v>8727</v>
      </c>
      <c r="G1178" t="s">
        <v>8728</v>
      </c>
      <c r="J1178" t="s">
        <v>8729</v>
      </c>
      <c r="K1178" t="s">
        <v>8730</v>
      </c>
      <c r="W1178" t="s">
        <v>8731</v>
      </c>
      <c r="AN1178" t="s">
        <v>8732</v>
      </c>
      <c r="AS1178" t="s">
        <v>521</v>
      </c>
      <c r="AT1178">
        <v>2007</v>
      </c>
      <c r="AU1178">
        <v>26</v>
      </c>
      <c r="AV1178">
        <v>6</v>
      </c>
      <c r="BA1178">
        <v>815</v>
      </c>
      <c r="BB1178">
        <v>821</v>
      </c>
      <c r="BD1178" t="s">
        <v>8733</v>
      </c>
      <c r="BK1178" t="s">
        <v>8734</v>
      </c>
      <c r="BL1178">
        <v>17219103</v>
      </c>
      <c r="BW1178" t="s">
        <v>13428</v>
      </c>
      <c r="BX1178" t="s">
        <v>13985</v>
      </c>
      <c r="BY1178" t="s">
        <v>13985</v>
      </c>
      <c r="BZ1178" t="s">
        <v>13985</v>
      </c>
      <c r="CA1178" t="s">
        <v>13985</v>
      </c>
      <c r="CB1178" t="s">
        <v>13985</v>
      </c>
      <c r="CC1178" t="s">
        <v>13985</v>
      </c>
      <c r="CD1178" t="s">
        <v>13985</v>
      </c>
    </row>
    <row r="1179" spans="1:82" hidden="1">
      <c r="A1179" t="s">
        <v>13850</v>
      </c>
      <c r="B1179" t="s">
        <v>67</v>
      </c>
      <c r="C1179" t="s">
        <v>12326</v>
      </c>
      <c r="G1179" t="s">
        <v>12326</v>
      </c>
      <c r="J1179" t="s">
        <v>12327</v>
      </c>
      <c r="K1179" t="s">
        <v>9446</v>
      </c>
      <c r="W1179" t="s">
        <v>12328</v>
      </c>
      <c r="AN1179" t="s">
        <v>9448</v>
      </c>
      <c r="AT1179">
        <v>1995</v>
      </c>
      <c r="AU1179">
        <v>5</v>
      </c>
      <c r="AV1179">
        <v>3</v>
      </c>
      <c r="BA1179">
        <v>287</v>
      </c>
      <c r="BB1179">
        <v>296</v>
      </c>
      <c r="BD1179" t="s">
        <v>12329</v>
      </c>
      <c r="BK1179" t="s">
        <v>12330</v>
      </c>
      <c r="BW1179" t="s">
        <v>13424</v>
      </c>
      <c r="BX1179" t="s">
        <v>13426</v>
      </c>
      <c r="BY1179" t="s">
        <v>13985</v>
      </c>
      <c r="BZ1179" t="s">
        <v>13427</v>
      </c>
      <c r="CA1179">
        <v>1</v>
      </c>
      <c r="CB1179" t="s">
        <v>13985</v>
      </c>
      <c r="CC1179" t="s">
        <v>13985</v>
      </c>
      <c r="CD1179" t="s">
        <v>13985</v>
      </c>
    </row>
    <row r="1180" spans="1:82" hidden="1">
      <c r="A1180" t="s">
        <v>13850</v>
      </c>
      <c r="B1180" t="s">
        <v>67</v>
      </c>
      <c r="C1180" t="s">
        <v>1624</v>
      </c>
      <c r="G1180" t="s">
        <v>1625</v>
      </c>
      <c r="J1180" t="s">
        <v>1626</v>
      </c>
      <c r="K1180" t="s">
        <v>348</v>
      </c>
      <c r="W1180" t="s">
        <v>1627</v>
      </c>
      <c r="AA1180" t="s">
        <v>1628</v>
      </c>
      <c r="AB1180" t="s">
        <v>1629</v>
      </c>
      <c r="AN1180" t="s">
        <v>350</v>
      </c>
      <c r="AO1180" t="s">
        <v>351</v>
      </c>
      <c r="AS1180" t="s">
        <v>884</v>
      </c>
      <c r="AT1180">
        <v>2018</v>
      </c>
      <c r="AU1180">
        <v>47</v>
      </c>
      <c r="AV1180">
        <v>1</v>
      </c>
      <c r="BA1180">
        <v>148</v>
      </c>
      <c r="BB1180">
        <v>158</v>
      </c>
      <c r="BD1180" t="s">
        <v>1630</v>
      </c>
      <c r="BK1180" t="s">
        <v>1631</v>
      </c>
      <c r="BL1180">
        <v>29293910</v>
      </c>
      <c r="BW1180" t="s">
        <v>13424</v>
      </c>
      <c r="BX1180" t="s">
        <v>13426</v>
      </c>
      <c r="BY1180" t="s">
        <v>13985</v>
      </c>
      <c r="BZ1180" t="s">
        <v>13427</v>
      </c>
      <c r="CA1180" t="s">
        <v>13985</v>
      </c>
      <c r="CB1180">
        <v>0</v>
      </c>
      <c r="CC1180" t="s">
        <v>13985</v>
      </c>
      <c r="CD1180" t="s">
        <v>13985</v>
      </c>
    </row>
    <row r="1181" spans="1:82" hidden="1">
      <c r="A1181" t="s">
        <v>13850</v>
      </c>
      <c r="B1181" t="s">
        <v>67</v>
      </c>
      <c r="C1181" t="s">
        <v>4741</v>
      </c>
      <c r="G1181" t="s">
        <v>4742</v>
      </c>
      <c r="J1181" t="s">
        <v>4743</v>
      </c>
      <c r="K1181" t="s">
        <v>4744</v>
      </c>
      <c r="W1181" t="s">
        <v>4745</v>
      </c>
      <c r="AA1181" t="s">
        <v>4746</v>
      </c>
      <c r="AB1181" t="s">
        <v>4747</v>
      </c>
      <c r="AN1181" t="s">
        <v>4748</v>
      </c>
      <c r="AS1181" t="s">
        <v>352</v>
      </c>
      <c r="AT1181">
        <v>2014</v>
      </c>
      <c r="AU1181">
        <v>225</v>
      </c>
      <c r="BA1181">
        <v>34</v>
      </c>
      <c r="BB1181">
        <v>44</v>
      </c>
      <c r="BD1181" t="s">
        <v>4749</v>
      </c>
      <c r="BK1181" t="s">
        <v>4750</v>
      </c>
      <c r="BL1181">
        <v>25017157</v>
      </c>
      <c r="BW1181" t="s">
        <v>13428</v>
      </c>
      <c r="BX1181" t="s">
        <v>13985</v>
      </c>
      <c r="BY1181" t="s">
        <v>13985</v>
      </c>
      <c r="BZ1181" t="s">
        <v>13985</v>
      </c>
      <c r="CA1181" t="s">
        <v>13985</v>
      </c>
      <c r="CB1181" t="s">
        <v>13985</v>
      </c>
      <c r="CC1181" t="s">
        <v>13985</v>
      </c>
      <c r="CD1181" t="s">
        <v>13985</v>
      </c>
    </row>
    <row r="1182" spans="1:82" hidden="1">
      <c r="A1182" t="s">
        <v>13850</v>
      </c>
      <c r="B1182" t="s">
        <v>67</v>
      </c>
      <c r="C1182" t="s">
        <v>8499</v>
      </c>
      <c r="G1182" t="s">
        <v>8500</v>
      </c>
      <c r="J1182" t="s">
        <v>8501</v>
      </c>
      <c r="K1182" t="s">
        <v>453</v>
      </c>
      <c r="W1182" t="s">
        <v>8502</v>
      </c>
      <c r="AB1182" t="s">
        <v>8503</v>
      </c>
      <c r="AN1182" t="s">
        <v>455</v>
      </c>
      <c r="AO1182" t="s">
        <v>456</v>
      </c>
      <c r="AS1182" t="s">
        <v>84</v>
      </c>
      <c r="AT1182">
        <v>2007</v>
      </c>
      <c r="AU1182">
        <v>32</v>
      </c>
      <c r="AV1182">
        <v>6</v>
      </c>
      <c r="BA1182">
        <v>722</v>
      </c>
      <c r="BB1182">
        <v>731</v>
      </c>
      <c r="BD1182" t="s">
        <v>8504</v>
      </c>
      <c r="BK1182" t="s">
        <v>8505</v>
      </c>
      <c r="BW1182" t="s">
        <v>13424</v>
      </c>
      <c r="BX1182" t="s">
        <v>13426</v>
      </c>
      <c r="BY1182" t="s">
        <v>13985</v>
      </c>
      <c r="BZ1182" t="s">
        <v>13427</v>
      </c>
      <c r="CA1182" t="s">
        <v>13985</v>
      </c>
      <c r="CB1182">
        <v>0</v>
      </c>
      <c r="CC1182" t="s">
        <v>13985</v>
      </c>
      <c r="CD1182" t="s">
        <v>13985</v>
      </c>
    </row>
    <row r="1183" spans="1:82" hidden="1">
      <c r="A1183" t="s">
        <v>13850</v>
      </c>
      <c r="B1183" t="s">
        <v>67</v>
      </c>
      <c r="C1183" t="s">
        <v>10958</v>
      </c>
      <c r="G1183" t="s">
        <v>10958</v>
      </c>
      <c r="J1183" t="s">
        <v>10959</v>
      </c>
      <c r="K1183" t="s">
        <v>404</v>
      </c>
      <c r="W1183" t="s">
        <v>10960</v>
      </c>
      <c r="AA1183" t="s">
        <v>10961</v>
      </c>
      <c r="AB1183" t="s">
        <v>10962</v>
      </c>
      <c r="AN1183" t="s">
        <v>407</v>
      </c>
      <c r="AO1183" t="s">
        <v>408</v>
      </c>
      <c r="AT1183">
        <v>2000</v>
      </c>
      <c r="AU1183">
        <v>193</v>
      </c>
      <c r="BA1183">
        <v>95</v>
      </c>
      <c r="BB1183">
        <v>107</v>
      </c>
      <c r="BD1183" t="s">
        <v>10963</v>
      </c>
      <c r="BK1183" t="s">
        <v>10964</v>
      </c>
      <c r="BW1183" t="s">
        <v>13424</v>
      </c>
      <c r="BX1183" t="s">
        <v>13426</v>
      </c>
      <c r="BY1183" t="s">
        <v>13427</v>
      </c>
      <c r="BZ1183" t="s">
        <v>13985</v>
      </c>
      <c r="CA1183" t="s">
        <v>13985</v>
      </c>
      <c r="CB1183" t="s">
        <v>13985</v>
      </c>
      <c r="CC1183" t="s">
        <v>13985</v>
      </c>
      <c r="CD1183" t="s">
        <v>13985</v>
      </c>
    </row>
    <row r="1184" spans="1:82" hidden="1">
      <c r="A1184" t="s">
        <v>13850</v>
      </c>
      <c r="B1184" t="s">
        <v>67</v>
      </c>
      <c r="C1184" t="s">
        <v>7134</v>
      </c>
      <c r="G1184" t="s">
        <v>7135</v>
      </c>
      <c r="J1184" t="s">
        <v>7136</v>
      </c>
      <c r="K1184" t="s">
        <v>930</v>
      </c>
      <c r="W1184" t="s">
        <v>7137</v>
      </c>
      <c r="AN1184" t="s">
        <v>932</v>
      </c>
      <c r="AO1184" t="s">
        <v>933</v>
      </c>
      <c r="AS1184" t="s">
        <v>472</v>
      </c>
      <c r="AT1184">
        <v>2010</v>
      </c>
      <c r="AU1184">
        <v>120</v>
      </c>
      <c r="AV1184" s="2">
        <v>43556</v>
      </c>
      <c r="BA1184">
        <v>65</v>
      </c>
      <c r="BB1184">
        <v>70</v>
      </c>
      <c r="BD1184" t="s">
        <v>7138</v>
      </c>
      <c r="BK1184" t="s">
        <v>7139</v>
      </c>
      <c r="BL1184">
        <v>20434852</v>
      </c>
      <c r="BW1184" t="s">
        <v>13424</v>
      </c>
      <c r="BX1184" t="s">
        <v>13425</v>
      </c>
      <c r="BY1184" t="s">
        <v>13985</v>
      </c>
      <c r="BZ1184" t="s">
        <v>13985</v>
      </c>
      <c r="CA1184" t="s">
        <v>13985</v>
      </c>
      <c r="CB1184" t="s">
        <v>13985</v>
      </c>
      <c r="CC1184" t="s">
        <v>13985</v>
      </c>
      <c r="CD1184" t="s">
        <v>13985</v>
      </c>
    </row>
    <row r="1185" spans="1:82" hidden="1">
      <c r="A1185" t="s">
        <v>13850</v>
      </c>
      <c r="B1185" t="s">
        <v>67</v>
      </c>
      <c r="C1185" t="s">
        <v>12689</v>
      </c>
      <c r="G1185" t="s">
        <v>12689</v>
      </c>
      <c r="J1185" t="s">
        <v>12690</v>
      </c>
      <c r="K1185" t="s">
        <v>12691</v>
      </c>
      <c r="W1185" t="s">
        <v>12692</v>
      </c>
      <c r="AN1185" t="s">
        <v>10490</v>
      </c>
      <c r="AS1185" t="s">
        <v>352</v>
      </c>
      <c r="AT1185">
        <v>1993</v>
      </c>
      <c r="AU1185">
        <v>17</v>
      </c>
      <c r="AV1185">
        <v>8</v>
      </c>
      <c r="BA1185">
        <v>597</v>
      </c>
      <c r="BB1185">
        <v>603</v>
      </c>
      <c r="BD1185" t="s">
        <v>12693</v>
      </c>
      <c r="BK1185" t="s">
        <v>12694</v>
      </c>
      <c r="BL1185">
        <v>7628236</v>
      </c>
      <c r="BW1185" t="s">
        <v>13424</v>
      </c>
      <c r="BX1185" t="s">
        <v>13426</v>
      </c>
      <c r="BY1185" t="s">
        <v>13985</v>
      </c>
      <c r="BZ1185" t="s">
        <v>13429</v>
      </c>
      <c r="CA1185" t="s">
        <v>13985</v>
      </c>
      <c r="CB1185" t="s">
        <v>13985</v>
      </c>
      <c r="CC1185" t="s">
        <v>13985</v>
      </c>
      <c r="CD1185" t="s">
        <v>13985</v>
      </c>
    </row>
    <row r="1186" spans="1:82" hidden="1">
      <c r="A1186" t="s">
        <v>13850</v>
      </c>
      <c r="B1186" t="s">
        <v>67</v>
      </c>
      <c r="C1186" t="s">
        <v>5550</v>
      </c>
      <c r="G1186" t="s">
        <v>5551</v>
      </c>
      <c r="J1186" t="s">
        <v>5552</v>
      </c>
      <c r="K1186" t="s">
        <v>5553</v>
      </c>
      <c r="W1186" t="s">
        <v>5554</v>
      </c>
      <c r="AB1186" t="s">
        <v>5555</v>
      </c>
      <c r="AN1186" t="s">
        <v>5556</v>
      </c>
      <c r="AS1186" t="s">
        <v>1613</v>
      </c>
      <c r="AT1186">
        <v>2013</v>
      </c>
      <c r="AU1186">
        <v>174</v>
      </c>
      <c r="AV1186">
        <v>3</v>
      </c>
      <c r="AY1186" t="s">
        <v>49</v>
      </c>
      <c r="BA1186">
        <v>592</v>
      </c>
      <c r="BB1186">
        <v>601</v>
      </c>
      <c r="BD1186" t="s">
        <v>5557</v>
      </c>
      <c r="BK1186" t="s">
        <v>5558</v>
      </c>
      <c r="BW1186" t="s">
        <v>13428</v>
      </c>
      <c r="BX1186" t="s">
        <v>13985</v>
      </c>
      <c r="BY1186" t="s">
        <v>13985</v>
      </c>
      <c r="BZ1186" t="s">
        <v>13985</v>
      </c>
      <c r="CA1186" t="s">
        <v>13985</v>
      </c>
      <c r="CB1186" t="s">
        <v>13985</v>
      </c>
      <c r="CC1186" t="s">
        <v>13985</v>
      </c>
      <c r="CD1186" t="s">
        <v>13985</v>
      </c>
    </row>
    <row r="1187" spans="1:82" hidden="1">
      <c r="A1187" t="s">
        <v>13850</v>
      </c>
      <c r="B1187" t="s">
        <v>67</v>
      </c>
      <c r="C1187" t="s">
        <v>896</v>
      </c>
      <c r="G1187" t="s">
        <v>897</v>
      </c>
      <c r="J1187" t="s">
        <v>898</v>
      </c>
      <c r="K1187" t="s">
        <v>899</v>
      </c>
      <c r="W1187" t="s">
        <v>900</v>
      </c>
      <c r="AA1187" t="s">
        <v>901</v>
      </c>
      <c r="AB1187" t="s">
        <v>902</v>
      </c>
      <c r="AN1187" t="s">
        <v>903</v>
      </c>
      <c r="AO1187" t="s">
        <v>904</v>
      </c>
      <c r="AS1187" s="1">
        <v>36923</v>
      </c>
      <c r="AT1187">
        <v>2019</v>
      </c>
      <c r="AU1187">
        <v>70</v>
      </c>
      <c r="AV1187">
        <v>4</v>
      </c>
      <c r="BA1187">
        <v>1209</v>
      </c>
      <c r="BB1187">
        <v>1219</v>
      </c>
      <c r="BD1187" t="s">
        <v>905</v>
      </c>
      <c r="BK1187" t="s">
        <v>906</v>
      </c>
      <c r="BL1187">
        <v>31222352</v>
      </c>
      <c r="BW1187" t="s">
        <v>13428</v>
      </c>
    </row>
    <row r="1188" spans="1:82" hidden="1">
      <c r="A1188" t="s">
        <v>13850</v>
      </c>
      <c r="B1188" t="s">
        <v>67</v>
      </c>
      <c r="C1188" t="s">
        <v>12805</v>
      </c>
      <c r="G1188" t="s">
        <v>12805</v>
      </c>
      <c r="J1188" t="s">
        <v>12806</v>
      </c>
      <c r="K1188" t="s">
        <v>303</v>
      </c>
      <c r="W1188" t="s">
        <v>12807</v>
      </c>
      <c r="AN1188" t="s">
        <v>305</v>
      </c>
      <c r="AS1188" t="s">
        <v>2650</v>
      </c>
      <c r="AT1188">
        <v>1993</v>
      </c>
      <c r="AU1188">
        <v>33</v>
      </c>
      <c r="AV1188">
        <v>1</v>
      </c>
      <c r="BA1188">
        <v>137</v>
      </c>
      <c r="BB1188">
        <v>144</v>
      </c>
      <c r="BD1188" t="s">
        <v>12808</v>
      </c>
      <c r="BK1188" t="s">
        <v>12809</v>
      </c>
      <c r="BW1188" t="s">
        <v>13428</v>
      </c>
      <c r="BX1188" t="s">
        <v>13985</v>
      </c>
      <c r="BY1188" t="s">
        <v>13985</v>
      </c>
      <c r="BZ1188" t="s">
        <v>13985</v>
      </c>
      <c r="CA1188" t="s">
        <v>13985</v>
      </c>
      <c r="CB1188" t="s">
        <v>13985</v>
      </c>
      <c r="CC1188" t="s">
        <v>13985</v>
      </c>
      <c r="CD1188" t="s">
        <v>13985</v>
      </c>
    </row>
    <row r="1189" spans="1:82" hidden="1">
      <c r="A1189" t="s">
        <v>13850</v>
      </c>
      <c r="B1189" t="s">
        <v>67</v>
      </c>
      <c r="C1189" t="s">
        <v>4936</v>
      </c>
      <c r="G1189" t="s">
        <v>4937</v>
      </c>
      <c r="J1189" t="s">
        <v>4938</v>
      </c>
      <c r="K1189" t="s">
        <v>4939</v>
      </c>
      <c r="W1189" t="s">
        <v>4940</v>
      </c>
      <c r="AA1189" t="s">
        <v>3253</v>
      </c>
      <c r="AN1189" t="s">
        <v>4941</v>
      </c>
      <c r="AO1189" t="s">
        <v>4942</v>
      </c>
      <c r="AS1189" t="s">
        <v>629</v>
      </c>
      <c r="AT1189">
        <v>2014</v>
      </c>
      <c r="AU1189">
        <v>52</v>
      </c>
      <c r="AV1189">
        <v>5</v>
      </c>
      <c r="BA1189">
        <v>496</v>
      </c>
      <c r="BB1189">
        <v>503</v>
      </c>
      <c r="BK1189" t="s">
        <v>4943</v>
      </c>
      <c r="BL1189">
        <v>24851412</v>
      </c>
      <c r="BW1189" t="s">
        <v>13424</v>
      </c>
      <c r="BX1189" t="s">
        <v>13425</v>
      </c>
      <c r="BY1189" t="s">
        <v>13985</v>
      </c>
      <c r="BZ1189" t="s">
        <v>13985</v>
      </c>
      <c r="CA1189" t="s">
        <v>13985</v>
      </c>
      <c r="CB1189" t="s">
        <v>13985</v>
      </c>
      <c r="CC1189" t="s">
        <v>13985</v>
      </c>
      <c r="CD1189" t="s">
        <v>13985</v>
      </c>
    </row>
    <row r="1190" spans="1:82" hidden="1">
      <c r="A1190" t="s">
        <v>13850</v>
      </c>
      <c r="B1190" t="s">
        <v>67</v>
      </c>
      <c r="C1190" t="s">
        <v>2965</v>
      </c>
      <c r="G1190" t="s">
        <v>2966</v>
      </c>
      <c r="J1190" t="s">
        <v>2967</v>
      </c>
      <c r="K1190" t="s">
        <v>1192</v>
      </c>
      <c r="W1190" t="s">
        <v>2968</v>
      </c>
      <c r="AA1190" t="s">
        <v>2969</v>
      </c>
      <c r="AB1190" t="s">
        <v>2970</v>
      </c>
      <c r="AN1190" t="s">
        <v>1194</v>
      </c>
      <c r="AO1190" t="s">
        <v>1195</v>
      </c>
      <c r="AS1190" t="s">
        <v>242</v>
      </c>
      <c r="AT1190">
        <v>2016</v>
      </c>
      <c r="AU1190">
        <v>22</v>
      </c>
      <c r="AV1190">
        <v>10</v>
      </c>
      <c r="BA1190">
        <v>3259</v>
      </c>
      <c r="BB1190">
        <v>3272</v>
      </c>
      <c r="BD1190" t="s">
        <v>2971</v>
      </c>
      <c r="BK1190" t="s">
        <v>2972</v>
      </c>
      <c r="BL1190">
        <v>27173755</v>
      </c>
      <c r="BW1190" t="s">
        <v>13424</v>
      </c>
      <c r="BX1190" t="s">
        <v>13425</v>
      </c>
      <c r="BY1190" t="s">
        <v>13985</v>
      </c>
      <c r="BZ1190" t="s">
        <v>13985</v>
      </c>
      <c r="CA1190" t="s">
        <v>13985</v>
      </c>
      <c r="CB1190" t="s">
        <v>13985</v>
      </c>
      <c r="CC1190" t="s">
        <v>13985</v>
      </c>
      <c r="CD1190" t="s">
        <v>13985</v>
      </c>
    </row>
    <row r="1191" spans="1:82" hidden="1">
      <c r="A1191" t="s">
        <v>13850</v>
      </c>
      <c r="B1191" t="s">
        <v>67</v>
      </c>
      <c r="C1191" t="s">
        <v>11449</v>
      </c>
      <c r="G1191" t="s">
        <v>11449</v>
      </c>
      <c r="J1191" t="s">
        <v>11450</v>
      </c>
      <c r="K1191" t="s">
        <v>560</v>
      </c>
      <c r="W1191" t="s">
        <v>11451</v>
      </c>
      <c r="AN1191" t="s">
        <v>562</v>
      </c>
      <c r="AS1191" t="s">
        <v>815</v>
      </c>
      <c r="AT1191">
        <v>1998</v>
      </c>
      <c r="AU1191">
        <v>96</v>
      </c>
      <c r="AV1191" s="2">
        <v>43558</v>
      </c>
      <c r="BA1191">
        <v>397</v>
      </c>
      <c r="BB1191">
        <v>405</v>
      </c>
      <c r="BD1191" t="s">
        <v>11452</v>
      </c>
      <c r="BK1191" t="s">
        <v>11453</v>
      </c>
      <c r="BL1191">
        <v>24710878</v>
      </c>
      <c r="BW1191" t="s">
        <v>13428</v>
      </c>
      <c r="BX1191" t="s">
        <v>13985</v>
      </c>
      <c r="BY1191" t="s">
        <v>13985</v>
      </c>
      <c r="BZ1191" t="s">
        <v>13985</v>
      </c>
      <c r="CA1191" t="s">
        <v>13985</v>
      </c>
      <c r="CB1191" t="s">
        <v>13985</v>
      </c>
      <c r="CC1191" t="s">
        <v>13985</v>
      </c>
      <c r="CD1191" t="s">
        <v>13985</v>
      </c>
    </row>
    <row r="1192" spans="1:82" hidden="1">
      <c r="A1192" t="s">
        <v>13850</v>
      </c>
      <c r="B1192" t="s">
        <v>67</v>
      </c>
      <c r="C1192" t="s">
        <v>9299</v>
      </c>
      <c r="G1192" t="s">
        <v>9300</v>
      </c>
      <c r="J1192" t="s">
        <v>9301</v>
      </c>
      <c r="K1192" t="s">
        <v>1871</v>
      </c>
      <c r="W1192" t="s">
        <v>9302</v>
      </c>
      <c r="AA1192" t="s">
        <v>7843</v>
      </c>
      <c r="AN1192" t="s">
        <v>1873</v>
      </c>
      <c r="AO1192" t="s">
        <v>1874</v>
      </c>
      <c r="AT1192">
        <v>2006</v>
      </c>
      <c r="AU1192">
        <v>147</v>
      </c>
      <c r="AV1192">
        <v>3</v>
      </c>
      <c r="BA1192">
        <v>409</v>
      </c>
      <c r="BB1192">
        <v>420</v>
      </c>
      <c r="BD1192" t="s">
        <v>9303</v>
      </c>
      <c r="BK1192" t="s">
        <v>9304</v>
      </c>
      <c r="BW1192" t="s">
        <v>13428</v>
      </c>
      <c r="BX1192" t="s">
        <v>13985</v>
      </c>
      <c r="BY1192" t="s">
        <v>13985</v>
      </c>
      <c r="BZ1192" t="s">
        <v>13985</v>
      </c>
      <c r="CA1192" t="s">
        <v>13985</v>
      </c>
      <c r="CB1192" t="s">
        <v>13985</v>
      </c>
      <c r="CC1192" t="s">
        <v>13985</v>
      </c>
      <c r="CD1192" t="s">
        <v>13985</v>
      </c>
    </row>
    <row r="1193" spans="1:82" hidden="1">
      <c r="A1193" t="s">
        <v>13850</v>
      </c>
      <c r="B1193" t="s">
        <v>67</v>
      </c>
      <c r="C1193" t="s">
        <v>6739</v>
      </c>
      <c r="G1193" t="s">
        <v>6740</v>
      </c>
      <c r="J1193" t="s">
        <v>6741</v>
      </c>
      <c r="K1193" t="s">
        <v>6742</v>
      </c>
      <c r="W1193" t="s">
        <v>6743</v>
      </c>
      <c r="AN1193" t="s">
        <v>6744</v>
      </c>
      <c r="AO1193" t="s">
        <v>6745</v>
      </c>
      <c r="AS1193" t="s">
        <v>815</v>
      </c>
      <c r="AT1193">
        <v>2011</v>
      </c>
      <c r="AU1193">
        <v>68</v>
      </c>
      <c r="AV1193">
        <v>2</v>
      </c>
      <c r="BA1193">
        <v>245</v>
      </c>
      <c r="BB1193">
        <v>253</v>
      </c>
      <c r="BD1193" t="s">
        <v>6746</v>
      </c>
      <c r="BK1193" t="s">
        <v>6747</v>
      </c>
      <c r="BW1193" t="s">
        <v>13428</v>
      </c>
    </row>
    <row r="1194" spans="1:82" hidden="1">
      <c r="A1194" t="s">
        <v>13850</v>
      </c>
      <c r="B1194" t="s">
        <v>67</v>
      </c>
      <c r="C1194" t="s">
        <v>7367</v>
      </c>
      <c r="G1194" t="s">
        <v>7368</v>
      </c>
      <c r="J1194" t="s">
        <v>7369</v>
      </c>
      <c r="K1194" t="s">
        <v>5237</v>
      </c>
      <c r="W1194" t="s">
        <v>7370</v>
      </c>
      <c r="AB1194" t="s">
        <v>7371</v>
      </c>
      <c r="AN1194" t="s">
        <v>5241</v>
      </c>
      <c r="AT1194">
        <v>2010</v>
      </c>
      <c r="AU1194">
        <v>77</v>
      </c>
      <c r="AV1194">
        <v>1</v>
      </c>
      <c r="BA1194">
        <v>14</v>
      </c>
      <c r="BB1194">
        <v>22</v>
      </c>
      <c r="BD1194" t="s">
        <v>7372</v>
      </c>
      <c r="BK1194" t="s">
        <v>7373</v>
      </c>
      <c r="BW1194" t="s">
        <v>13424</v>
      </c>
      <c r="BX1194" t="s">
        <v>13425</v>
      </c>
      <c r="BY1194" t="s">
        <v>13985</v>
      </c>
      <c r="BZ1194" t="s">
        <v>13985</v>
      </c>
      <c r="CA1194" t="s">
        <v>13985</v>
      </c>
      <c r="CB1194" t="s">
        <v>13985</v>
      </c>
      <c r="CC1194" t="s">
        <v>13985</v>
      </c>
      <c r="CD1194" t="s">
        <v>13985</v>
      </c>
    </row>
    <row r="1195" spans="1:82" hidden="1">
      <c r="A1195" t="s">
        <v>13850</v>
      </c>
      <c r="B1195" t="s">
        <v>67</v>
      </c>
      <c r="C1195" t="s">
        <v>7018</v>
      </c>
      <c r="G1195" t="s">
        <v>7019</v>
      </c>
      <c r="J1195" t="s">
        <v>7020</v>
      </c>
      <c r="K1195" t="s">
        <v>784</v>
      </c>
      <c r="W1195" t="s">
        <v>7021</v>
      </c>
      <c r="AB1195" t="s">
        <v>7022</v>
      </c>
      <c r="AN1195" t="s">
        <v>788</v>
      </c>
      <c r="AS1195" t="s">
        <v>3739</v>
      </c>
      <c r="AT1195">
        <v>2010</v>
      </c>
      <c r="AU1195">
        <v>10</v>
      </c>
      <c r="BC1195">
        <v>216</v>
      </c>
      <c r="BD1195" t="s">
        <v>7023</v>
      </c>
      <c r="BK1195" t="s">
        <v>7024</v>
      </c>
      <c r="BL1195">
        <v>20925912</v>
      </c>
      <c r="BW1195" t="s">
        <v>13428</v>
      </c>
      <c r="BX1195" t="s">
        <v>13985</v>
      </c>
      <c r="BY1195" t="s">
        <v>13985</v>
      </c>
      <c r="BZ1195" t="s">
        <v>13985</v>
      </c>
      <c r="CA1195" t="s">
        <v>13985</v>
      </c>
      <c r="CB1195" t="s">
        <v>13985</v>
      </c>
      <c r="CC1195" t="s">
        <v>13985</v>
      </c>
      <c r="CD1195" t="s">
        <v>13985</v>
      </c>
    </row>
    <row r="1196" spans="1:82" hidden="1">
      <c r="A1196" t="s">
        <v>13850</v>
      </c>
      <c r="B1196" t="s">
        <v>67</v>
      </c>
      <c r="C1196" t="s">
        <v>3132</v>
      </c>
      <c r="G1196" t="s">
        <v>3133</v>
      </c>
      <c r="J1196" t="s">
        <v>3134</v>
      </c>
      <c r="K1196" t="s">
        <v>3135</v>
      </c>
      <c r="P1196" t="s">
        <v>3136</v>
      </c>
      <c r="Q1196" t="s">
        <v>3137</v>
      </c>
      <c r="R1196" t="s">
        <v>3138</v>
      </c>
      <c r="S1196" t="s">
        <v>3139</v>
      </c>
      <c r="W1196" t="s">
        <v>3140</v>
      </c>
      <c r="AA1196" t="s">
        <v>3141</v>
      </c>
      <c r="AB1196" t="s">
        <v>3142</v>
      </c>
      <c r="AN1196" t="s">
        <v>3143</v>
      </c>
      <c r="AO1196" t="s">
        <v>3144</v>
      </c>
      <c r="AS1196" t="s">
        <v>472</v>
      </c>
      <c r="AT1196">
        <v>2016</v>
      </c>
      <c r="AU1196">
        <v>113</v>
      </c>
      <c r="AY1196" t="s">
        <v>49</v>
      </c>
      <c r="BA1196">
        <v>85</v>
      </c>
      <c r="BB1196">
        <v>98</v>
      </c>
      <c r="BD1196" t="s">
        <v>3145</v>
      </c>
      <c r="BK1196" t="s">
        <v>3146</v>
      </c>
      <c r="BW1196" t="s">
        <v>13424</v>
      </c>
      <c r="BX1196" t="s">
        <v>13426</v>
      </c>
      <c r="BY1196" t="s">
        <v>13985</v>
      </c>
      <c r="BZ1196" t="s">
        <v>13429</v>
      </c>
      <c r="CA1196" t="s">
        <v>13985</v>
      </c>
      <c r="CB1196" t="s">
        <v>13985</v>
      </c>
      <c r="CC1196" t="s">
        <v>13985</v>
      </c>
      <c r="CD1196" t="s">
        <v>13985</v>
      </c>
    </row>
    <row r="1197" spans="1:82" hidden="1">
      <c r="A1197" t="s">
        <v>13850</v>
      </c>
      <c r="B1197" t="s">
        <v>67</v>
      </c>
      <c r="C1197" t="s">
        <v>6952</v>
      </c>
      <c r="G1197" t="s">
        <v>6953</v>
      </c>
      <c r="J1197" t="s">
        <v>6954</v>
      </c>
      <c r="K1197" t="s">
        <v>280</v>
      </c>
      <c r="W1197" t="s">
        <v>6955</v>
      </c>
      <c r="AA1197" t="s">
        <v>6956</v>
      </c>
      <c r="AB1197" t="s">
        <v>6957</v>
      </c>
      <c r="AN1197" t="s">
        <v>284</v>
      </c>
      <c r="AS1197" t="s">
        <v>6958</v>
      </c>
      <c r="AT1197">
        <v>2010</v>
      </c>
      <c r="AU1197">
        <v>5</v>
      </c>
      <c r="AV1197">
        <v>12</v>
      </c>
      <c r="BC1197" t="s">
        <v>6959</v>
      </c>
      <c r="BD1197" t="s">
        <v>6960</v>
      </c>
      <c r="BK1197" t="s">
        <v>6961</v>
      </c>
      <c r="BL1197">
        <v>21179546</v>
      </c>
      <c r="BW1197" t="s">
        <v>13424</v>
      </c>
      <c r="BX1197" t="s">
        <v>13985</v>
      </c>
      <c r="BY1197" t="s">
        <v>13427</v>
      </c>
      <c r="BZ1197" t="s">
        <v>13985</v>
      </c>
      <c r="CA1197" t="s">
        <v>13985</v>
      </c>
      <c r="CB1197" t="s">
        <v>13985</v>
      </c>
      <c r="CC1197" t="s">
        <v>13985</v>
      </c>
      <c r="CD1197" t="s">
        <v>13985</v>
      </c>
    </row>
    <row r="1198" spans="1:82" hidden="1">
      <c r="A1198" t="s">
        <v>13850</v>
      </c>
      <c r="B1198" t="s">
        <v>67</v>
      </c>
      <c r="C1198" t="s">
        <v>2246</v>
      </c>
      <c r="G1198" t="s">
        <v>2247</v>
      </c>
      <c r="J1198" t="s">
        <v>2248</v>
      </c>
      <c r="K1198" t="s">
        <v>2249</v>
      </c>
      <c r="W1198" t="s">
        <v>2250</v>
      </c>
      <c r="AB1198" t="s">
        <v>2251</v>
      </c>
      <c r="AN1198" t="s">
        <v>2252</v>
      </c>
      <c r="AO1198" t="s">
        <v>2253</v>
      </c>
      <c r="AS1198" t="s">
        <v>472</v>
      </c>
      <c r="AT1198">
        <v>2017</v>
      </c>
      <c r="AU1198">
        <v>134</v>
      </c>
      <c r="AV1198">
        <v>3</v>
      </c>
      <c r="BA1198">
        <v>520</v>
      </c>
      <c r="BB1198">
        <v>529</v>
      </c>
      <c r="BD1198" t="s">
        <v>2254</v>
      </c>
      <c r="BK1198" t="s">
        <v>2255</v>
      </c>
      <c r="BW1198" t="s">
        <v>13424</v>
      </c>
      <c r="BX1198" t="s">
        <v>13425</v>
      </c>
      <c r="BY1198" t="s">
        <v>13985</v>
      </c>
      <c r="BZ1198" t="s">
        <v>13985</v>
      </c>
      <c r="CA1198" t="s">
        <v>13985</v>
      </c>
      <c r="CB1198" t="s">
        <v>13985</v>
      </c>
      <c r="CC1198" t="s">
        <v>13985</v>
      </c>
      <c r="CD1198" t="s">
        <v>13985</v>
      </c>
    </row>
    <row r="1199" spans="1:82" hidden="1">
      <c r="A1199" t="s">
        <v>13850</v>
      </c>
      <c r="B1199" t="s">
        <v>67</v>
      </c>
      <c r="C1199" t="s">
        <v>2228</v>
      </c>
      <c r="G1199" t="s">
        <v>2229</v>
      </c>
      <c r="J1199" t="s">
        <v>2230</v>
      </c>
      <c r="K1199" t="s">
        <v>442</v>
      </c>
      <c r="W1199" t="s">
        <v>2231</v>
      </c>
      <c r="AB1199" t="s">
        <v>2232</v>
      </c>
      <c r="AN1199" t="s">
        <v>446</v>
      </c>
      <c r="AO1199" t="s">
        <v>447</v>
      </c>
      <c r="AS1199" t="s">
        <v>472</v>
      </c>
      <c r="AT1199">
        <v>2017</v>
      </c>
      <c r="AU1199">
        <v>34</v>
      </c>
      <c r="AV1199">
        <v>6</v>
      </c>
      <c r="BA1199">
        <v>782</v>
      </c>
      <c r="BB1199">
        <v>801</v>
      </c>
      <c r="BD1199" t="s">
        <v>2233</v>
      </c>
      <c r="BK1199" t="s">
        <v>2234</v>
      </c>
      <c r="BL1199">
        <v>28430521</v>
      </c>
      <c r="BW1199" t="s">
        <v>13424</v>
      </c>
      <c r="BX1199" t="s">
        <v>13425</v>
      </c>
      <c r="BY1199" t="s">
        <v>13985</v>
      </c>
      <c r="BZ1199" t="s">
        <v>13985</v>
      </c>
      <c r="CA1199" t="s">
        <v>13985</v>
      </c>
      <c r="CB1199" t="s">
        <v>13985</v>
      </c>
      <c r="CC1199" t="s">
        <v>13985</v>
      </c>
      <c r="CD1199" t="s">
        <v>13985</v>
      </c>
    </row>
    <row r="1200" spans="1:82" hidden="1">
      <c r="A1200" t="s">
        <v>13850</v>
      </c>
      <c r="B1200" t="s">
        <v>67</v>
      </c>
      <c r="C1200" t="s">
        <v>2228</v>
      </c>
      <c r="G1200" t="s">
        <v>2229</v>
      </c>
      <c r="J1200" t="s">
        <v>2504</v>
      </c>
      <c r="K1200" t="s">
        <v>2505</v>
      </c>
      <c r="W1200" t="s">
        <v>2506</v>
      </c>
      <c r="AB1200" t="s">
        <v>2232</v>
      </c>
      <c r="AN1200" t="s">
        <v>2507</v>
      </c>
      <c r="AS1200" t="s">
        <v>2508</v>
      </c>
      <c r="AT1200">
        <v>2017</v>
      </c>
      <c r="AU1200">
        <v>7</v>
      </c>
      <c r="BC1200">
        <v>44</v>
      </c>
      <c r="BD1200" t="s">
        <v>2509</v>
      </c>
      <c r="BK1200" t="s">
        <v>2510</v>
      </c>
      <c r="BL1200">
        <v>28373965</v>
      </c>
      <c r="BW1200" t="s">
        <v>13424</v>
      </c>
      <c r="BX1200" t="s">
        <v>13425</v>
      </c>
      <c r="BY1200" t="s">
        <v>13985</v>
      </c>
      <c r="BZ1200" t="s">
        <v>13985</v>
      </c>
      <c r="CA1200" t="s">
        <v>13985</v>
      </c>
      <c r="CB1200" t="s">
        <v>13985</v>
      </c>
      <c r="CC1200" t="s">
        <v>13985</v>
      </c>
      <c r="CD1200" t="s">
        <v>13985</v>
      </c>
    </row>
    <row r="1201" spans="1:82" hidden="1">
      <c r="A1201" t="s">
        <v>13850</v>
      </c>
      <c r="B1201" t="s">
        <v>67</v>
      </c>
      <c r="C1201" t="s">
        <v>1914</v>
      </c>
      <c r="G1201" t="s">
        <v>1915</v>
      </c>
      <c r="J1201" t="s">
        <v>1916</v>
      </c>
      <c r="K1201" t="s">
        <v>773</v>
      </c>
      <c r="W1201" t="s">
        <v>1917</v>
      </c>
      <c r="AA1201" t="s">
        <v>1918</v>
      </c>
      <c r="AB1201" t="s">
        <v>1919</v>
      </c>
      <c r="AN1201" t="s">
        <v>777</v>
      </c>
      <c r="AO1201" t="s">
        <v>778</v>
      </c>
      <c r="AS1201" t="s">
        <v>84</v>
      </c>
      <c r="AT1201">
        <v>2017</v>
      </c>
      <c r="AU1201">
        <v>40</v>
      </c>
      <c r="AV1201">
        <v>12</v>
      </c>
      <c r="BA1201">
        <v>2343</v>
      </c>
      <c r="BB1201">
        <v>2348</v>
      </c>
      <c r="BD1201" t="s">
        <v>1920</v>
      </c>
      <c r="BK1201" t="s">
        <v>1921</v>
      </c>
      <c r="BW1201" t="s">
        <v>13428</v>
      </c>
      <c r="BX1201" t="s">
        <v>13985</v>
      </c>
      <c r="BY1201" t="s">
        <v>13985</v>
      </c>
      <c r="BZ1201" t="s">
        <v>13985</v>
      </c>
      <c r="CA1201" t="s">
        <v>13985</v>
      </c>
      <c r="CB1201" t="s">
        <v>13985</v>
      </c>
      <c r="CC1201" t="s">
        <v>13985</v>
      </c>
      <c r="CD1201" t="s">
        <v>13985</v>
      </c>
    </row>
    <row r="1202" spans="1:82" hidden="1">
      <c r="A1202" t="s">
        <v>13850</v>
      </c>
      <c r="B1202" t="s">
        <v>67</v>
      </c>
      <c r="C1202" t="s">
        <v>5048</v>
      </c>
      <c r="G1202" t="s">
        <v>5049</v>
      </c>
      <c r="J1202" t="s">
        <v>5050</v>
      </c>
      <c r="K1202" t="s">
        <v>5051</v>
      </c>
      <c r="W1202" t="s">
        <v>5052</v>
      </c>
      <c r="AA1202" t="s">
        <v>5053</v>
      </c>
      <c r="AB1202" t="s">
        <v>5054</v>
      </c>
      <c r="AN1202" t="s">
        <v>5055</v>
      </c>
      <c r="AO1202" t="s">
        <v>5056</v>
      </c>
      <c r="AS1202" t="s">
        <v>815</v>
      </c>
      <c r="AT1202">
        <v>2014</v>
      </c>
      <c r="AU1202">
        <v>101</v>
      </c>
      <c r="AY1202" t="s">
        <v>49</v>
      </c>
      <c r="BA1202">
        <v>249</v>
      </c>
      <c r="BB1202">
        <v>254</v>
      </c>
      <c r="BD1202" t="s">
        <v>5057</v>
      </c>
      <c r="BK1202" t="s">
        <v>5058</v>
      </c>
      <c r="BW1202" t="s">
        <v>13428</v>
      </c>
      <c r="BX1202" t="s">
        <v>13985</v>
      </c>
      <c r="BY1202" t="s">
        <v>13985</v>
      </c>
      <c r="BZ1202" t="s">
        <v>13985</v>
      </c>
      <c r="CA1202" t="s">
        <v>13985</v>
      </c>
      <c r="CB1202" t="s">
        <v>13985</v>
      </c>
      <c r="CC1202" t="s">
        <v>13985</v>
      </c>
      <c r="CD1202" t="s">
        <v>13985</v>
      </c>
    </row>
    <row r="1203" spans="1:82" hidden="1">
      <c r="A1203" t="s">
        <v>13850</v>
      </c>
      <c r="B1203" t="s">
        <v>67</v>
      </c>
      <c r="C1203" t="s">
        <v>5349</v>
      </c>
      <c r="G1203" t="s">
        <v>5350</v>
      </c>
      <c r="J1203" t="s">
        <v>5351</v>
      </c>
      <c r="K1203" t="s">
        <v>1057</v>
      </c>
      <c r="W1203" t="s">
        <v>5352</v>
      </c>
      <c r="AA1203" t="s">
        <v>5353</v>
      </c>
      <c r="AB1203" t="s">
        <v>5354</v>
      </c>
      <c r="AN1203" t="s">
        <v>1061</v>
      </c>
      <c r="AS1203" t="s">
        <v>352</v>
      </c>
      <c r="AT1203">
        <v>2013</v>
      </c>
      <c r="AU1203">
        <v>94</v>
      </c>
      <c r="AV1203">
        <v>8</v>
      </c>
      <c r="BA1203">
        <v>1708</v>
      </c>
      <c r="BB1203">
        <v>1717</v>
      </c>
      <c r="BD1203" t="s">
        <v>5355</v>
      </c>
      <c r="BK1203" t="s">
        <v>5356</v>
      </c>
      <c r="BL1203">
        <v>24015515</v>
      </c>
      <c r="BW1203" t="s">
        <v>13428</v>
      </c>
      <c r="BX1203" t="s">
        <v>13985</v>
      </c>
      <c r="BY1203" t="s">
        <v>13985</v>
      </c>
      <c r="BZ1203" t="s">
        <v>13985</v>
      </c>
      <c r="CA1203" t="s">
        <v>13985</v>
      </c>
      <c r="CB1203" t="s">
        <v>13985</v>
      </c>
      <c r="CC1203" t="s">
        <v>13985</v>
      </c>
      <c r="CD1203" t="s">
        <v>13985</v>
      </c>
    </row>
    <row r="1204" spans="1:82" hidden="1">
      <c r="A1204" t="s">
        <v>13850</v>
      </c>
      <c r="B1204" t="s">
        <v>67</v>
      </c>
      <c r="C1204" t="s">
        <v>11937</v>
      </c>
      <c r="G1204" t="s">
        <v>11937</v>
      </c>
      <c r="J1204" t="s">
        <v>11938</v>
      </c>
      <c r="K1204" t="s">
        <v>1475</v>
      </c>
      <c r="W1204" t="s">
        <v>11939</v>
      </c>
      <c r="AN1204" t="s">
        <v>1477</v>
      </c>
      <c r="AS1204" t="s">
        <v>521</v>
      </c>
      <c r="AT1204">
        <v>1996</v>
      </c>
      <c r="AU1204">
        <v>46</v>
      </c>
      <c r="AV1204" s="2">
        <v>43525</v>
      </c>
      <c r="BA1204">
        <v>93</v>
      </c>
      <c r="BB1204">
        <v>103</v>
      </c>
      <c r="BD1204" t="s">
        <v>11940</v>
      </c>
      <c r="BK1204" t="s">
        <v>11941</v>
      </c>
      <c r="BW1204" t="s">
        <v>13428</v>
      </c>
      <c r="BX1204" t="s">
        <v>13985</v>
      </c>
      <c r="BY1204" t="s">
        <v>13985</v>
      </c>
      <c r="BZ1204" t="s">
        <v>13985</v>
      </c>
      <c r="CA1204" t="s">
        <v>13985</v>
      </c>
      <c r="CB1204" t="s">
        <v>13985</v>
      </c>
      <c r="CC1204" t="s">
        <v>13985</v>
      </c>
      <c r="CD1204" t="s">
        <v>13985</v>
      </c>
    </row>
    <row r="1205" spans="1:82" hidden="1">
      <c r="A1205" t="s">
        <v>13850</v>
      </c>
      <c r="B1205" t="s">
        <v>67</v>
      </c>
      <c r="C1205" t="s">
        <v>12331</v>
      </c>
      <c r="G1205" t="s">
        <v>12331</v>
      </c>
      <c r="J1205" t="s">
        <v>12332</v>
      </c>
      <c r="K1205" t="s">
        <v>303</v>
      </c>
      <c r="W1205" t="s">
        <v>12333</v>
      </c>
      <c r="AN1205" t="s">
        <v>305</v>
      </c>
      <c r="AS1205" t="s">
        <v>2650</v>
      </c>
      <c r="AT1205">
        <v>1995</v>
      </c>
      <c r="AU1205">
        <v>35</v>
      </c>
      <c r="AV1205">
        <v>1</v>
      </c>
      <c r="BA1205">
        <v>199</v>
      </c>
      <c r="BB1205">
        <v>204</v>
      </c>
      <c r="BD1205" t="s">
        <v>12334</v>
      </c>
      <c r="BK1205" t="s">
        <v>12335</v>
      </c>
      <c r="BW1205" t="s">
        <v>13428</v>
      </c>
      <c r="BX1205" t="s">
        <v>13985</v>
      </c>
      <c r="BY1205" t="s">
        <v>13985</v>
      </c>
      <c r="BZ1205" t="s">
        <v>13985</v>
      </c>
      <c r="CA1205" t="s">
        <v>13985</v>
      </c>
      <c r="CB1205" t="s">
        <v>13985</v>
      </c>
      <c r="CC1205" t="s">
        <v>13985</v>
      </c>
      <c r="CD1205" t="s">
        <v>13985</v>
      </c>
    </row>
    <row r="1206" spans="1:82" hidden="1">
      <c r="A1206" t="s">
        <v>13850</v>
      </c>
      <c r="B1206" t="s">
        <v>67</v>
      </c>
      <c r="C1206" t="s">
        <v>9047</v>
      </c>
      <c r="G1206" t="s">
        <v>9048</v>
      </c>
      <c r="J1206" t="s">
        <v>9049</v>
      </c>
      <c r="K1206" t="s">
        <v>6829</v>
      </c>
      <c r="W1206" t="s">
        <v>9050</v>
      </c>
      <c r="AA1206" t="s">
        <v>9051</v>
      </c>
      <c r="AB1206" t="s">
        <v>9052</v>
      </c>
      <c r="AN1206" t="s">
        <v>6831</v>
      </c>
      <c r="AO1206" t="s">
        <v>7354</v>
      </c>
      <c r="AS1206" s="1">
        <v>40391</v>
      </c>
      <c r="AT1206">
        <v>2006</v>
      </c>
      <c r="AU1206">
        <v>32</v>
      </c>
      <c r="AV1206">
        <v>1</v>
      </c>
      <c r="BA1206">
        <v>89</v>
      </c>
      <c r="BB1206">
        <v>93</v>
      </c>
      <c r="BD1206" t="s">
        <v>9053</v>
      </c>
      <c r="BK1206" t="s">
        <v>9054</v>
      </c>
      <c r="BW1206" t="s">
        <v>13428</v>
      </c>
      <c r="BX1206" t="s">
        <v>13985</v>
      </c>
      <c r="BY1206" t="s">
        <v>13985</v>
      </c>
      <c r="BZ1206" t="s">
        <v>13985</v>
      </c>
      <c r="CA1206" t="s">
        <v>13985</v>
      </c>
      <c r="CB1206" t="s">
        <v>13985</v>
      </c>
      <c r="CC1206" t="s">
        <v>13985</v>
      </c>
      <c r="CD1206" t="s">
        <v>13985</v>
      </c>
    </row>
    <row r="1207" spans="1:82" hidden="1">
      <c r="A1207" t="s">
        <v>13850</v>
      </c>
      <c r="B1207" t="s">
        <v>67</v>
      </c>
      <c r="C1207" t="s">
        <v>2002</v>
      </c>
      <c r="G1207" t="s">
        <v>2003</v>
      </c>
      <c r="J1207" t="s">
        <v>2004</v>
      </c>
      <c r="K1207" t="s">
        <v>1192</v>
      </c>
      <c r="W1207" t="s">
        <v>2005</v>
      </c>
      <c r="AA1207" t="s">
        <v>2006</v>
      </c>
      <c r="AB1207" t="s">
        <v>2007</v>
      </c>
      <c r="AN1207" t="s">
        <v>1194</v>
      </c>
      <c r="AO1207" t="s">
        <v>1195</v>
      </c>
      <c r="AS1207" t="s">
        <v>154</v>
      </c>
      <c r="AT1207">
        <v>2017</v>
      </c>
      <c r="AU1207">
        <v>23</v>
      </c>
      <c r="AV1207">
        <v>11</v>
      </c>
      <c r="BA1207">
        <v>4932</v>
      </c>
      <c r="BB1207">
        <v>4945</v>
      </c>
      <c r="BD1207" t="s">
        <v>2008</v>
      </c>
      <c r="BK1207" t="s">
        <v>2009</v>
      </c>
      <c r="BL1207">
        <v>28470761</v>
      </c>
      <c r="BW1207" t="s">
        <v>13428</v>
      </c>
      <c r="BX1207" t="s">
        <v>13985</v>
      </c>
      <c r="BY1207" t="s">
        <v>13985</v>
      </c>
      <c r="BZ1207" t="s">
        <v>13985</v>
      </c>
      <c r="CA1207" t="s">
        <v>13985</v>
      </c>
      <c r="CB1207" t="s">
        <v>13985</v>
      </c>
      <c r="CC1207" t="s">
        <v>13985</v>
      </c>
      <c r="CD1207" t="s">
        <v>13985</v>
      </c>
    </row>
    <row r="1208" spans="1:82" hidden="1">
      <c r="A1208" t="s">
        <v>13850</v>
      </c>
      <c r="B1208" t="s">
        <v>67</v>
      </c>
      <c r="C1208" t="s">
        <v>5526</v>
      </c>
      <c r="G1208" t="s">
        <v>5527</v>
      </c>
      <c r="J1208" t="s">
        <v>5528</v>
      </c>
      <c r="K1208" t="s">
        <v>1475</v>
      </c>
      <c r="W1208" t="s">
        <v>5529</v>
      </c>
      <c r="AN1208" t="s">
        <v>1477</v>
      </c>
      <c r="AO1208" t="s">
        <v>1478</v>
      </c>
      <c r="AS1208" t="s">
        <v>2508</v>
      </c>
      <c r="AT1208">
        <v>2013</v>
      </c>
      <c r="AU1208">
        <v>144</v>
      </c>
      <c r="BA1208">
        <v>192</v>
      </c>
      <c r="BB1208">
        <v>199</v>
      </c>
      <c r="BD1208" t="s">
        <v>5530</v>
      </c>
      <c r="BK1208" t="s">
        <v>5531</v>
      </c>
      <c r="BW1208" t="s">
        <v>13428</v>
      </c>
      <c r="BX1208" t="s">
        <v>13985</v>
      </c>
      <c r="BY1208" t="s">
        <v>13985</v>
      </c>
      <c r="BZ1208" t="s">
        <v>13985</v>
      </c>
      <c r="CA1208" t="s">
        <v>13985</v>
      </c>
      <c r="CB1208" t="s">
        <v>13985</v>
      </c>
      <c r="CC1208" t="s">
        <v>13985</v>
      </c>
      <c r="CD1208" t="s">
        <v>13985</v>
      </c>
    </row>
    <row r="1209" spans="1:82" hidden="1">
      <c r="A1209" t="s">
        <v>13850</v>
      </c>
      <c r="B1209" t="s">
        <v>67</v>
      </c>
      <c r="C1209" t="s">
        <v>2898</v>
      </c>
      <c r="G1209" t="s">
        <v>2899</v>
      </c>
      <c r="J1209" t="s">
        <v>2900</v>
      </c>
      <c r="K1209" t="s">
        <v>280</v>
      </c>
      <c r="W1209" t="s">
        <v>2901</v>
      </c>
      <c r="AN1209" t="s">
        <v>284</v>
      </c>
      <c r="AS1209" s="1">
        <v>42309</v>
      </c>
      <c r="AT1209">
        <v>2016</v>
      </c>
      <c r="AU1209">
        <v>11</v>
      </c>
      <c r="AV1209">
        <v>11</v>
      </c>
      <c r="BC1209" t="s">
        <v>2902</v>
      </c>
      <c r="BD1209" t="s">
        <v>2903</v>
      </c>
      <c r="BK1209" t="s">
        <v>2904</v>
      </c>
      <c r="BL1209">
        <v>27846312</v>
      </c>
      <c r="BW1209" t="s">
        <v>13428</v>
      </c>
      <c r="BX1209" t="s">
        <v>13985</v>
      </c>
      <c r="BY1209" t="s">
        <v>13985</v>
      </c>
      <c r="BZ1209" t="s">
        <v>13985</v>
      </c>
      <c r="CA1209" t="s">
        <v>13985</v>
      </c>
      <c r="CB1209" t="s">
        <v>13985</v>
      </c>
      <c r="CC1209" t="s">
        <v>13985</v>
      </c>
      <c r="CD1209" t="s">
        <v>13985</v>
      </c>
    </row>
    <row r="1210" spans="1:82" hidden="1">
      <c r="A1210" t="s">
        <v>13850</v>
      </c>
      <c r="B1210" t="s">
        <v>67</v>
      </c>
      <c r="C1210" t="s">
        <v>8821</v>
      </c>
      <c r="G1210" t="s">
        <v>8822</v>
      </c>
      <c r="J1210" t="s">
        <v>8823</v>
      </c>
      <c r="K1210" t="s">
        <v>1192</v>
      </c>
      <c r="W1210" t="s">
        <v>8824</v>
      </c>
      <c r="AA1210" t="s">
        <v>8825</v>
      </c>
      <c r="AB1210" t="s">
        <v>8826</v>
      </c>
      <c r="AN1210" t="s">
        <v>1194</v>
      </c>
      <c r="AO1210" t="s">
        <v>1195</v>
      </c>
      <c r="AS1210" t="s">
        <v>815</v>
      </c>
      <c r="AT1210">
        <v>2007</v>
      </c>
      <c r="AU1210">
        <v>13</v>
      </c>
      <c r="AV1210">
        <v>3</v>
      </c>
      <c r="BA1210">
        <v>707</v>
      </c>
      <c r="BB1210">
        <v>721</v>
      </c>
      <c r="BD1210" t="s">
        <v>8827</v>
      </c>
      <c r="BK1210" t="s">
        <v>8828</v>
      </c>
      <c r="BW1210" t="s">
        <v>13428</v>
      </c>
      <c r="BX1210" t="s">
        <v>13985</v>
      </c>
      <c r="BY1210" t="s">
        <v>13985</v>
      </c>
      <c r="BZ1210" t="s">
        <v>13985</v>
      </c>
      <c r="CA1210" t="s">
        <v>13985</v>
      </c>
      <c r="CB1210" t="s">
        <v>13985</v>
      </c>
      <c r="CC1210" t="s">
        <v>13985</v>
      </c>
      <c r="CD1210" t="s">
        <v>13985</v>
      </c>
    </row>
    <row r="1211" spans="1:82" hidden="1">
      <c r="A1211" t="s">
        <v>13850</v>
      </c>
      <c r="B1211" t="s">
        <v>67</v>
      </c>
      <c r="C1211" t="s">
        <v>2092</v>
      </c>
      <c r="G1211" t="s">
        <v>2093</v>
      </c>
      <c r="J1211" t="s">
        <v>2094</v>
      </c>
      <c r="K1211" t="s">
        <v>831</v>
      </c>
      <c r="W1211" t="s">
        <v>2095</v>
      </c>
      <c r="AA1211" t="s">
        <v>2096</v>
      </c>
      <c r="AB1211" t="s">
        <v>2097</v>
      </c>
      <c r="AN1211" t="s">
        <v>835</v>
      </c>
      <c r="AS1211" t="s">
        <v>297</v>
      </c>
      <c r="AT1211">
        <v>2017</v>
      </c>
      <c r="AU1211">
        <v>7</v>
      </c>
      <c r="AV1211">
        <v>17</v>
      </c>
      <c r="BA1211">
        <v>6680</v>
      </c>
      <c r="BB1211">
        <v>6690</v>
      </c>
      <c r="BD1211" t="s">
        <v>2098</v>
      </c>
      <c r="BK1211" t="s">
        <v>2099</v>
      </c>
      <c r="BL1211">
        <v>28904750</v>
      </c>
      <c r="BW1211" t="s">
        <v>13424</v>
      </c>
      <c r="BX1211" t="s">
        <v>13426</v>
      </c>
      <c r="BY1211" t="s">
        <v>13985</v>
      </c>
      <c r="BZ1211" t="s">
        <v>13429</v>
      </c>
      <c r="CA1211" t="s">
        <v>13985</v>
      </c>
      <c r="CB1211" t="s">
        <v>13985</v>
      </c>
      <c r="CC1211" t="s">
        <v>13985</v>
      </c>
      <c r="CD1211" t="s">
        <v>13985</v>
      </c>
    </row>
    <row r="1212" spans="1:82" hidden="1">
      <c r="A1212" t="s">
        <v>13850</v>
      </c>
      <c r="B1212" t="s">
        <v>67</v>
      </c>
      <c r="C1212" t="s">
        <v>12360</v>
      </c>
      <c r="G1212" t="s">
        <v>12360</v>
      </c>
      <c r="J1212" t="s">
        <v>12361</v>
      </c>
      <c r="K1212" t="s">
        <v>11519</v>
      </c>
      <c r="W1212" t="s">
        <v>12362</v>
      </c>
      <c r="AN1212" t="s">
        <v>11521</v>
      </c>
      <c r="AS1212" t="s">
        <v>84</v>
      </c>
      <c r="AT1212">
        <v>1994</v>
      </c>
      <c r="AU1212">
        <v>72</v>
      </c>
      <c r="AV1212">
        <v>12</v>
      </c>
      <c r="BA1212">
        <v>1843</v>
      </c>
      <c r="BB1212">
        <v>1857</v>
      </c>
      <c r="BD1212" t="s">
        <v>12363</v>
      </c>
      <c r="BK1212" t="s">
        <v>12364</v>
      </c>
      <c r="BW1212" t="s">
        <v>13428</v>
      </c>
      <c r="BX1212" t="s">
        <v>13985</v>
      </c>
      <c r="BY1212" t="s">
        <v>13985</v>
      </c>
      <c r="BZ1212" t="s">
        <v>13985</v>
      </c>
      <c r="CA1212" t="s">
        <v>13985</v>
      </c>
      <c r="CB1212" t="s">
        <v>13985</v>
      </c>
      <c r="CC1212" t="s">
        <v>13985</v>
      </c>
      <c r="CD1212" t="s">
        <v>13985</v>
      </c>
    </row>
    <row r="1213" spans="1:82" hidden="1">
      <c r="A1213" t="s">
        <v>13850</v>
      </c>
      <c r="B1213" t="s">
        <v>67</v>
      </c>
      <c r="C1213" t="s">
        <v>10123</v>
      </c>
      <c r="G1213" t="s">
        <v>10123</v>
      </c>
      <c r="J1213" t="s">
        <v>10124</v>
      </c>
      <c r="K1213" t="s">
        <v>348</v>
      </c>
      <c r="W1213" t="s">
        <v>10125</v>
      </c>
      <c r="AB1213" t="s">
        <v>6972</v>
      </c>
      <c r="AN1213" t="s">
        <v>350</v>
      </c>
      <c r="AS1213" t="s">
        <v>730</v>
      </c>
      <c r="AT1213">
        <v>2003</v>
      </c>
      <c r="AU1213">
        <v>32</v>
      </c>
      <c r="AV1213">
        <v>2</v>
      </c>
      <c r="BA1213">
        <v>340</v>
      </c>
      <c r="BB1213">
        <v>346</v>
      </c>
      <c r="BD1213" t="s">
        <v>10126</v>
      </c>
      <c r="BK1213" t="s">
        <v>10127</v>
      </c>
      <c r="BW1213" t="s">
        <v>13424</v>
      </c>
      <c r="BX1213" t="s">
        <v>13426</v>
      </c>
      <c r="BY1213" t="s">
        <v>13985</v>
      </c>
      <c r="BZ1213" t="s">
        <v>13427</v>
      </c>
      <c r="CA1213" t="s">
        <v>13985</v>
      </c>
      <c r="CB1213">
        <v>0</v>
      </c>
      <c r="CC1213" t="s">
        <v>13985</v>
      </c>
      <c r="CD1213" t="s">
        <v>13985</v>
      </c>
    </row>
    <row r="1214" spans="1:82" hidden="1">
      <c r="A1214" t="s">
        <v>13850</v>
      </c>
      <c r="B1214" t="s">
        <v>67</v>
      </c>
      <c r="C1214" t="s">
        <v>5106</v>
      </c>
      <c r="G1214" t="s">
        <v>5107</v>
      </c>
      <c r="J1214" t="s">
        <v>5108</v>
      </c>
      <c r="K1214" t="s">
        <v>433</v>
      </c>
      <c r="W1214" t="s">
        <v>5109</v>
      </c>
      <c r="AB1214" t="s">
        <v>5110</v>
      </c>
      <c r="AN1214" t="s">
        <v>435</v>
      </c>
      <c r="AO1214" t="s">
        <v>436</v>
      </c>
      <c r="AS1214" t="s">
        <v>884</v>
      </c>
      <c r="AT1214">
        <v>2014</v>
      </c>
      <c r="AU1214">
        <v>292</v>
      </c>
      <c r="AV1214">
        <v>2</v>
      </c>
      <c r="BA1214">
        <v>112</v>
      </c>
      <c r="BB1214">
        <v>124</v>
      </c>
      <c r="BD1214" t="s">
        <v>5111</v>
      </c>
      <c r="BK1214" t="s">
        <v>5112</v>
      </c>
      <c r="BW1214" t="s">
        <v>13424</v>
      </c>
      <c r="BX1214" t="s">
        <v>13425</v>
      </c>
      <c r="BY1214" t="s">
        <v>13985</v>
      </c>
      <c r="BZ1214" t="s">
        <v>13985</v>
      </c>
      <c r="CA1214" t="s">
        <v>13985</v>
      </c>
      <c r="CB1214" t="s">
        <v>13985</v>
      </c>
      <c r="CC1214" t="s">
        <v>13985</v>
      </c>
      <c r="CD1214" t="s">
        <v>13985</v>
      </c>
    </row>
    <row r="1215" spans="1:82" hidden="1">
      <c r="A1215" t="s">
        <v>13850</v>
      </c>
      <c r="B1215" t="s">
        <v>67</v>
      </c>
      <c r="C1215" t="s">
        <v>7162</v>
      </c>
      <c r="G1215" t="s">
        <v>7162</v>
      </c>
      <c r="J1215" t="s">
        <v>10608</v>
      </c>
      <c r="K1215" t="s">
        <v>358</v>
      </c>
      <c r="W1215" t="s">
        <v>10609</v>
      </c>
      <c r="AN1215" t="s">
        <v>360</v>
      </c>
      <c r="AO1215" t="s">
        <v>361</v>
      </c>
      <c r="AS1215" s="1">
        <v>42186</v>
      </c>
      <c r="AT1215">
        <v>2001</v>
      </c>
      <c r="AU1215">
        <v>47</v>
      </c>
      <c r="AV1215">
        <v>8</v>
      </c>
      <c r="BA1215">
        <v>809</v>
      </c>
      <c r="BB1215">
        <v>820</v>
      </c>
      <c r="BD1215" t="s">
        <v>10610</v>
      </c>
      <c r="BK1215" t="s">
        <v>10611</v>
      </c>
      <c r="BW1215" t="s">
        <v>13429</v>
      </c>
      <c r="BX1215" t="s">
        <v>13985</v>
      </c>
      <c r="BY1215" t="s">
        <v>13985</v>
      </c>
      <c r="BZ1215" t="s">
        <v>13427</v>
      </c>
      <c r="CA1215">
        <v>0</v>
      </c>
      <c r="CB1215" t="s">
        <v>13985</v>
      </c>
      <c r="CC1215" t="s">
        <v>13985</v>
      </c>
      <c r="CD1215" t="s">
        <v>13985</v>
      </c>
    </row>
    <row r="1216" spans="1:82" hidden="1">
      <c r="A1216" t="s">
        <v>13850</v>
      </c>
      <c r="B1216" t="s">
        <v>67</v>
      </c>
      <c r="C1216" t="s">
        <v>12784</v>
      </c>
      <c r="G1216" t="s">
        <v>12784</v>
      </c>
      <c r="J1216" t="s">
        <v>12785</v>
      </c>
      <c r="K1216" t="s">
        <v>453</v>
      </c>
      <c r="W1216" t="s">
        <v>12786</v>
      </c>
      <c r="AA1216" t="s">
        <v>12787</v>
      </c>
      <c r="AN1216" t="s">
        <v>455</v>
      </c>
      <c r="AS1216" t="s">
        <v>884</v>
      </c>
      <c r="AT1216">
        <v>1993</v>
      </c>
      <c r="AU1216">
        <v>18</v>
      </c>
      <c r="AV1216">
        <v>1</v>
      </c>
      <c r="BA1216">
        <v>39</v>
      </c>
      <c r="BB1216">
        <v>46</v>
      </c>
      <c r="BD1216" t="s">
        <v>12788</v>
      </c>
      <c r="BK1216" t="s">
        <v>12789</v>
      </c>
      <c r="BW1216" t="s">
        <v>13424</v>
      </c>
      <c r="BX1216" t="s">
        <v>13426</v>
      </c>
      <c r="BY1216" t="s">
        <v>13985</v>
      </c>
      <c r="BZ1216" t="s">
        <v>13427</v>
      </c>
      <c r="CA1216" t="s">
        <v>13985</v>
      </c>
      <c r="CB1216">
        <v>2</v>
      </c>
      <c r="CC1216" t="s">
        <v>13985</v>
      </c>
      <c r="CD1216" t="s">
        <v>13985</v>
      </c>
    </row>
    <row r="1217" spans="1:82" hidden="1">
      <c r="A1217" t="s">
        <v>13850</v>
      </c>
      <c r="B1217" t="s">
        <v>67</v>
      </c>
      <c r="C1217" t="s">
        <v>12831</v>
      </c>
      <c r="G1217" t="s">
        <v>12831</v>
      </c>
      <c r="J1217" t="s">
        <v>12832</v>
      </c>
      <c r="K1217" t="s">
        <v>423</v>
      </c>
      <c r="W1217" t="s">
        <v>12833</v>
      </c>
      <c r="AN1217" t="s">
        <v>426</v>
      </c>
      <c r="AS1217" t="s">
        <v>84</v>
      </c>
      <c r="AT1217">
        <v>1992</v>
      </c>
      <c r="AU1217">
        <v>46</v>
      </c>
      <c r="AV1217">
        <v>6</v>
      </c>
      <c r="BA1217">
        <v>1754</v>
      </c>
      <c r="BB1217">
        <v>1773</v>
      </c>
      <c r="BD1217" t="s">
        <v>12834</v>
      </c>
      <c r="BK1217" t="s">
        <v>12835</v>
      </c>
      <c r="BL1217">
        <v>28567748</v>
      </c>
      <c r="BW1217" t="s">
        <v>13424</v>
      </c>
      <c r="BX1217" t="s">
        <v>13426</v>
      </c>
      <c r="BY1217" t="s">
        <v>13985</v>
      </c>
      <c r="BZ1217" t="s">
        <v>13429</v>
      </c>
      <c r="CA1217" t="s">
        <v>13985</v>
      </c>
      <c r="CB1217" t="s">
        <v>13985</v>
      </c>
      <c r="CC1217" t="s">
        <v>13985</v>
      </c>
      <c r="CD1217" t="s">
        <v>13985</v>
      </c>
    </row>
    <row r="1218" spans="1:82" hidden="1">
      <c r="A1218" t="s">
        <v>13850</v>
      </c>
      <c r="B1218" t="s">
        <v>67</v>
      </c>
      <c r="C1218" t="s">
        <v>1400</v>
      </c>
      <c r="G1218" t="s">
        <v>1401</v>
      </c>
      <c r="J1218" t="s">
        <v>1402</v>
      </c>
      <c r="K1218" t="s">
        <v>433</v>
      </c>
      <c r="W1218" t="s">
        <v>1403</v>
      </c>
      <c r="AB1218" t="s">
        <v>1404</v>
      </c>
      <c r="AN1218" t="s">
        <v>435</v>
      </c>
      <c r="AO1218" t="s">
        <v>436</v>
      </c>
      <c r="AS1218" t="s">
        <v>472</v>
      </c>
      <c r="AT1218">
        <v>2018</v>
      </c>
      <c r="AU1218">
        <v>305</v>
      </c>
      <c r="AV1218">
        <v>3</v>
      </c>
      <c r="BA1218">
        <v>196</v>
      </c>
      <c r="BB1218">
        <v>202</v>
      </c>
      <c r="BD1218" t="s">
        <v>1405</v>
      </c>
      <c r="BK1218" t="s">
        <v>1406</v>
      </c>
      <c r="BW1218" t="s">
        <v>13424</v>
      </c>
      <c r="BX1218" t="s">
        <v>13425</v>
      </c>
      <c r="BY1218" t="s">
        <v>13985</v>
      </c>
      <c r="BZ1218" t="s">
        <v>13985</v>
      </c>
      <c r="CA1218" t="s">
        <v>13985</v>
      </c>
      <c r="CB1218" t="s">
        <v>13985</v>
      </c>
      <c r="CC1218" t="s">
        <v>13985</v>
      </c>
      <c r="CD1218" t="s">
        <v>13985</v>
      </c>
    </row>
    <row r="1219" spans="1:82" hidden="1">
      <c r="A1219" t="s">
        <v>13850</v>
      </c>
      <c r="B1219" t="s">
        <v>3442</v>
      </c>
      <c r="C1219" t="s">
        <v>6782</v>
      </c>
      <c r="E1219" t="s">
        <v>6783</v>
      </c>
      <c r="G1219" t="s">
        <v>6784</v>
      </c>
      <c r="J1219" t="s">
        <v>6785</v>
      </c>
      <c r="K1219" t="s">
        <v>6786</v>
      </c>
      <c r="P1219" t="s">
        <v>6787</v>
      </c>
      <c r="Q1219" t="s">
        <v>6788</v>
      </c>
      <c r="R1219" t="s">
        <v>6789</v>
      </c>
      <c r="S1219" t="s">
        <v>6790</v>
      </c>
      <c r="W1219" t="s">
        <v>6791</v>
      </c>
      <c r="AP1219" t="s">
        <v>6792</v>
      </c>
      <c r="AT1219">
        <v>2011</v>
      </c>
      <c r="BA1219">
        <v>146</v>
      </c>
      <c r="BB1219">
        <v>154</v>
      </c>
      <c r="BK1219" t="s">
        <v>6793</v>
      </c>
      <c r="BW1219" t="s">
        <v>13424</v>
      </c>
      <c r="BX1219" t="s">
        <v>13425</v>
      </c>
      <c r="BY1219" t="s">
        <v>13985</v>
      </c>
      <c r="BZ1219" t="s">
        <v>13985</v>
      </c>
      <c r="CA1219" t="s">
        <v>13985</v>
      </c>
      <c r="CB1219" t="s">
        <v>13985</v>
      </c>
      <c r="CC1219" t="s">
        <v>13985</v>
      </c>
      <c r="CD1219" t="s">
        <v>13985</v>
      </c>
    </row>
    <row r="1220" spans="1:82" hidden="1">
      <c r="A1220" t="s">
        <v>13850</v>
      </c>
      <c r="B1220" t="s">
        <v>67</v>
      </c>
      <c r="C1220" t="s">
        <v>12308</v>
      </c>
      <c r="G1220" t="s">
        <v>12308</v>
      </c>
      <c r="J1220" t="s">
        <v>12309</v>
      </c>
      <c r="K1220" t="s">
        <v>139</v>
      </c>
      <c r="W1220" t="s">
        <v>12310</v>
      </c>
      <c r="AN1220" t="s">
        <v>143</v>
      </c>
      <c r="AS1220" t="s">
        <v>884</v>
      </c>
      <c r="AT1220">
        <v>1995</v>
      </c>
      <c r="AU1220">
        <v>18</v>
      </c>
      <c r="AV1220">
        <v>2</v>
      </c>
      <c r="BA1220">
        <v>93</v>
      </c>
      <c r="BB1220">
        <v>104</v>
      </c>
      <c r="BD1220" t="s">
        <v>12311</v>
      </c>
      <c r="BK1220" t="s">
        <v>12312</v>
      </c>
      <c r="BW1220" t="s">
        <v>13428</v>
      </c>
      <c r="BX1220" t="s">
        <v>13985</v>
      </c>
      <c r="BY1220" t="s">
        <v>13985</v>
      </c>
      <c r="BZ1220" t="s">
        <v>13985</v>
      </c>
      <c r="CA1220" t="s">
        <v>13985</v>
      </c>
      <c r="CB1220" t="s">
        <v>13985</v>
      </c>
      <c r="CC1220" t="s">
        <v>13985</v>
      </c>
      <c r="CD1220" t="s">
        <v>13985</v>
      </c>
    </row>
    <row r="1221" spans="1:82" hidden="1">
      <c r="A1221" t="s">
        <v>13850</v>
      </c>
      <c r="B1221" t="s">
        <v>67</v>
      </c>
      <c r="C1221" t="s">
        <v>9005</v>
      </c>
      <c r="G1221" t="s">
        <v>9006</v>
      </c>
      <c r="J1221" t="s">
        <v>9007</v>
      </c>
      <c r="K1221" t="s">
        <v>9008</v>
      </c>
      <c r="W1221" t="s">
        <v>9009</v>
      </c>
      <c r="AA1221" t="s">
        <v>9010</v>
      </c>
      <c r="AB1221" t="s">
        <v>9011</v>
      </c>
      <c r="AN1221" t="s">
        <v>9012</v>
      </c>
      <c r="AS1221" t="s">
        <v>242</v>
      </c>
      <c r="AT1221">
        <v>2006</v>
      </c>
      <c r="AU1221">
        <v>132</v>
      </c>
      <c r="AV1221">
        <v>4</v>
      </c>
      <c r="BA1221">
        <v>661</v>
      </c>
      <c r="BB1221">
        <v>670</v>
      </c>
      <c r="BD1221" t="s">
        <v>9013</v>
      </c>
      <c r="BK1221" t="s">
        <v>9014</v>
      </c>
      <c r="BL1221">
        <v>17008477</v>
      </c>
      <c r="BW1221" t="s">
        <v>13424</v>
      </c>
      <c r="BX1221" t="s">
        <v>13425</v>
      </c>
      <c r="BY1221" t="s">
        <v>13985</v>
      </c>
      <c r="BZ1221" t="s">
        <v>13985</v>
      </c>
      <c r="CA1221" t="s">
        <v>13985</v>
      </c>
      <c r="CB1221" t="s">
        <v>13985</v>
      </c>
      <c r="CC1221" t="s">
        <v>13985</v>
      </c>
      <c r="CD1221" t="s">
        <v>13985</v>
      </c>
    </row>
    <row r="1222" spans="1:82" hidden="1">
      <c r="A1222" t="s">
        <v>13850</v>
      </c>
      <c r="B1222" t="s">
        <v>67</v>
      </c>
      <c r="C1222" t="s">
        <v>11867</v>
      </c>
      <c r="G1222" t="s">
        <v>11867</v>
      </c>
      <c r="J1222" t="s">
        <v>11868</v>
      </c>
      <c r="K1222" t="s">
        <v>258</v>
      </c>
      <c r="W1222" t="s">
        <v>11869</v>
      </c>
      <c r="AA1222" t="s">
        <v>11870</v>
      </c>
      <c r="AB1222" t="s">
        <v>11871</v>
      </c>
      <c r="AN1222" t="s">
        <v>261</v>
      </c>
      <c r="AS1222" t="s">
        <v>297</v>
      </c>
      <c r="AT1222">
        <v>1996</v>
      </c>
      <c r="AU1222">
        <v>11</v>
      </c>
      <c r="AV1222">
        <v>3</v>
      </c>
      <c r="BA1222">
        <v>216</v>
      </c>
      <c r="BB1222">
        <v>233</v>
      </c>
      <c r="BD1222" t="s">
        <v>11872</v>
      </c>
      <c r="BK1222" t="s">
        <v>11873</v>
      </c>
      <c r="BL1222">
        <v>8872594</v>
      </c>
      <c r="BW1222" t="s">
        <v>13424</v>
      </c>
      <c r="BX1222" t="s">
        <v>13425</v>
      </c>
      <c r="BY1222" t="s">
        <v>13985</v>
      </c>
      <c r="BZ1222" t="s">
        <v>13985</v>
      </c>
      <c r="CA1222" t="s">
        <v>13985</v>
      </c>
      <c r="CB1222" t="s">
        <v>13985</v>
      </c>
      <c r="CC1222" t="s">
        <v>13985</v>
      </c>
      <c r="CD1222" t="s">
        <v>13985</v>
      </c>
    </row>
    <row r="1223" spans="1:82" hidden="1">
      <c r="A1223" t="s">
        <v>13850</v>
      </c>
      <c r="B1223" t="s">
        <v>67</v>
      </c>
      <c r="C1223" t="s">
        <v>3563</v>
      </c>
      <c r="G1223" t="s">
        <v>3564</v>
      </c>
      <c r="J1223" t="s">
        <v>3565</v>
      </c>
      <c r="K1223" t="s">
        <v>685</v>
      </c>
      <c r="W1223" t="s">
        <v>3566</v>
      </c>
      <c r="AA1223" t="s">
        <v>3567</v>
      </c>
      <c r="AB1223" t="s">
        <v>3568</v>
      </c>
      <c r="AN1223" t="s">
        <v>689</v>
      </c>
      <c r="AO1223" t="s">
        <v>690</v>
      </c>
      <c r="AS1223" t="s">
        <v>1023</v>
      </c>
      <c r="AT1223">
        <v>2016</v>
      </c>
      <c r="AU1223">
        <v>61</v>
      </c>
      <c r="AV1223">
        <v>1</v>
      </c>
      <c r="BA1223">
        <v>3</v>
      </c>
      <c r="BB1223">
        <v>13</v>
      </c>
      <c r="BD1223" t="s">
        <v>3569</v>
      </c>
      <c r="BK1223" t="s">
        <v>3570</v>
      </c>
      <c r="BW1223" t="s">
        <v>13985</v>
      </c>
      <c r="BX1223" t="s">
        <v>13985</v>
      </c>
      <c r="BY1223" t="s">
        <v>13427</v>
      </c>
      <c r="BZ1223" t="s">
        <v>13985</v>
      </c>
      <c r="CA1223" t="s">
        <v>13985</v>
      </c>
      <c r="CB1223" t="s">
        <v>13985</v>
      </c>
      <c r="CC1223" t="s">
        <v>13985</v>
      </c>
      <c r="CD1223" t="s">
        <v>13985</v>
      </c>
    </row>
    <row r="1224" spans="1:82" hidden="1">
      <c r="A1224" t="s">
        <v>13850</v>
      </c>
      <c r="B1224" t="s">
        <v>67</v>
      </c>
      <c r="C1224" t="s">
        <v>7200</v>
      </c>
      <c r="G1224" t="s">
        <v>7201</v>
      </c>
      <c r="J1224" t="s">
        <v>7202</v>
      </c>
      <c r="K1224" t="s">
        <v>453</v>
      </c>
      <c r="W1224" t="s">
        <v>7203</v>
      </c>
      <c r="AA1224" t="s">
        <v>2398</v>
      </c>
      <c r="AB1224" t="s">
        <v>5823</v>
      </c>
      <c r="AN1224" t="s">
        <v>455</v>
      </c>
      <c r="AO1224" t="s">
        <v>456</v>
      </c>
      <c r="AS1224" t="s">
        <v>730</v>
      </c>
      <c r="AT1224">
        <v>2010</v>
      </c>
      <c r="AU1224">
        <v>35</v>
      </c>
      <c r="AV1224">
        <v>2</v>
      </c>
      <c r="BA1224">
        <v>149</v>
      </c>
      <c r="BB1224">
        <v>157</v>
      </c>
      <c r="BD1224" t="s">
        <v>7204</v>
      </c>
      <c r="BK1224" t="s">
        <v>7205</v>
      </c>
      <c r="BW1224" t="s">
        <v>13424</v>
      </c>
      <c r="BX1224" t="s">
        <v>13426</v>
      </c>
      <c r="BY1224" t="s">
        <v>13985</v>
      </c>
      <c r="BZ1224" t="s">
        <v>13429</v>
      </c>
      <c r="CA1224" t="s">
        <v>13985</v>
      </c>
      <c r="CB1224" t="s">
        <v>13985</v>
      </c>
      <c r="CC1224" t="s">
        <v>13985</v>
      </c>
      <c r="CD1224" t="s">
        <v>13985</v>
      </c>
    </row>
    <row r="1225" spans="1:82" hidden="1">
      <c r="A1225" t="s">
        <v>13850</v>
      </c>
      <c r="B1225" t="s">
        <v>67</v>
      </c>
      <c r="C1225" t="s">
        <v>11192</v>
      </c>
      <c r="G1225" t="s">
        <v>11192</v>
      </c>
      <c r="J1225" t="s">
        <v>11193</v>
      </c>
      <c r="K1225" t="s">
        <v>11194</v>
      </c>
      <c r="W1225" t="s">
        <v>11195</v>
      </c>
      <c r="AB1225" t="s">
        <v>10573</v>
      </c>
      <c r="AN1225" t="s">
        <v>11196</v>
      </c>
      <c r="AS1225" t="s">
        <v>730</v>
      </c>
      <c r="AT1225">
        <v>1999</v>
      </c>
      <c r="AU1225">
        <v>69</v>
      </c>
      <c r="AV1225">
        <v>4</v>
      </c>
      <c r="BA1225">
        <v>238</v>
      </c>
      <c r="BB1225">
        <v>244</v>
      </c>
      <c r="BD1225" t="s">
        <v>11197</v>
      </c>
      <c r="BK1225" t="s">
        <v>11198</v>
      </c>
      <c r="BL1225">
        <v>10207275</v>
      </c>
      <c r="BW1225" t="s">
        <v>13424</v>
      </c>
      <c r="BX1225" t="s">
        <v>13425</v>
      </c>
      <c r="BY1225" t="s">
        <v>13985</v>
      </c>
      <c r="BZ1225" t="s">
        <v>13985</v>
      </c>
      <c r="CA1225" t="s">
        <v>13985</v>
      </c>
      <c r="CB1225" t="s">
        <v>13985</v>
      </c>
      <c r="CC1225" t="s">
        <v>13985</v>
      </c>
      <c r="CD1225" t="s">
        <v>13985</v>
      </c>
    </row>
    <row r="1226" spans="1:82" hidden="1">
      <c r="A1226" t="s">
        <v>13850</v>
      </c>
      <c r="B1226" t="s">
        <v>67</v>
      </c>
      <c r="C1226" t="s">
        <v>7523</v>
      </c>
      <c r="G1226" t="s">
        <v>7524</v>
      </c>
      <c r="J1226" t="s">
        <v>7525</v>
      </c>
      <c r="K1226" t="s">
        <v>6536</v>
      </c>
      <c r="W1226" t="s">
        <v>7526</v>
      </c>
      <c r="AA1226" t="s">
        <v>7527</v>
      </c>
      <c r="AB1226" t="s">
        <v>7528</v>
      </c>
      <c r="AN1226" t="s">
        <v>6540</v>
      </c>
      <c r="AO1226" t="s">
        <v>7529</v>
      </c>
      <c r="AS1226" t="s">
        <v>242</v>
      </c>
      <c r="AT1226">
        <v>2009</v>
      </c>
      <c r="AU1226">
        <v>23</v>
      </c>
      <c r="AV1226">
        <v>5</v>
      </c>
      <c r="BA1226">
        <v>979</v>
      </c>
      <c r="BB1226">
        <v>988</v>
      </c>
      <c r="BD1226" t="s">
        <v>7530</v>
      </c>
      <c r="BK1226" t="s">
        <v>7531</v>
      </c>
      <c r="BW1226" t="s">
        <v>13424</v>
      </c>
      <c r="BX1226" t="s">
        <v>13425</v>
      </c>
      <c r="BY1226" t="s">
        <v>13985</v>
      </c>
      <c r="BZ1226" t="s">
        <v>13985</v>
      </c>
      <c r="CA1226" t="s">
        <v>13985</v>
      </c>
      <c r="CB1226" t="s">
        <v>13985</v>
      </c>
      <c r="CC1226" t="s">
        <v>13985</v>
      </c>
      <c r="CD1226" t="s">
        <v>13985</v>
      </c>
    </row>
    <row r="1227" spans="1:82" hidden="1">
      <c r="A1227" t="s">
        <v>13850</v>
      </c>
      <c r="B1227" t="s">
        <v>67</v>
      </c>
      <c r="C1227" t="s">
        <v>9567</v>
      </c>
      <c r="G1227" t="s">
        <v>9567</v>
      </c>
      <c r="J1227" t="s">
        <v>9568</v>
      </c>
      <c r="K1227" t="s">
        <v>1697</v>
      </c>
      <c r="W1227" t="s">
        <v>9569</v>
      </c>
      <c r="AN1227" t="s">
        <v>1700</v>
      </c>
      <c r="AS1227" t="s">
        <v>9570</v>
      </c>
      <c r="AT1227">
        <v>2005</v>
      </c>
      <c r="AU1227">
        <v>246</v>
      </c>
      <c r="AV1227" s="2">
        <v>43556</v>
      </c>
      <c r="BA1227">
        <v>393</v>
      </c>
      <c r="BB1227">
        <v>404</v>
      </c>
      <c r="BD1227" t="s">
        <v>9571</v>
      </c>
      <c r="BK1227" t="s">
        <v>9572</v>
      </c>
      <c r="BW1227" t="s">
        <v>13428</v>
      </c>
      <c r="BX1227" t="s">
        <v>13985</v>
      </c>
      <c r="BY1227" t="s">
        <v>13985</v>
      </c>
      <c r="BZ1227" t="s">
        <v>13985</v>
      </c>
      <c r="CA1227" t="s">
        <v>13985</v>
      </c>
      <c r="CB1227" t="s">
        <v>13985</v>
      </c>
      <c r="CC1227" t="s">
        <v>13985</v>
      </c>
      <c r="CD1227" t="s">
        <v>13985</v>
      </c>
    </row>
    <row r="1228" spans="1:82" hidden="1">
      <c r="A1228" t="s">
        <v>13850</v>
      </c>
      <c r="B1228" t="s">
        <v>67</v>
      </c>
      <c r="C1228" t="s">
        <v>1216</v>
      </c>
      <c r="G1228" t="s">
        <v>1217</v>
      </c>
      <c r="J1228" t="s">
        <v>1218</v>
      </c>
      <c r="K1228" t="s">
        <v>1219</v>
      </c>
      <c r="W1228" t="s">
        <v>1220</v>
      </c>
      <c r="AB1228" t="s">
        <v>1221</v>
      </c>
      <c r="AN1228" t="s">
        <v>1222</v>
      </c>
      <c r="AO1228" t="s">
        <v>1223</v>
      </c>
      <c r="AS1228" t="s">
        <v>84</v>
      </c>
      <c r="AT1228">
        <v>2018</v>
      </c>
      <c r="AU1228">
        <v>229</v>
      </c>
      <c r="AV1228">
        <v>12</v>
      </c>
      <c r="BC1228">
        <v>380</v>
      </c>
      <c r="BD1228" t="s">
        <v>1224</v>
      </c>
      <c r="BK1228" t="s">
        <v>1225</v>
      </c>
      <c r="BW1228" t="s">
        <v>13428</v>
      </c>
    </row>
    <row r="1229" spans="1:82" hidden="1">
      <c r="A1229" t="s">
        <v>13850</v>
      </c>
      <c r="B1229" t="s">
        <v>67</v>
      </c>
      <c r="C1229" t="s">
        <v>13063</v>
      </c>
      <c r="G1229" t="s">
        <v>13063</v>
      </c>
      <c r="J1229" t="s">
        <v>13064</v>
      </c>
      <c r="K1229" t="s">
        <v>6490</v>
      </c>
      <c r="W1229" t="s">
        <v>13065</v>
      </c>
      <c r="AN1229" t="s">
        <v>6492</v>
      </c>
      <c r="AS1229" s="1">
        <v>37196</v>
      </c>
      <c r="AT1229">
        <v>1991</v>
      </c>
      <c r="AU1229">
        <v>225</v>
      </c>
      <c r="BA1229">
        <v>269</v>
      </c>
      <c r="BB1229">
        <v>280</v>
      </c>
      <c r="BD1229" t="s">
        <v>13066</v>
      </c>
      <c r="BK1229" t="s">
        <v>13067</v>
      </c>
      <c r="BW1229" t="s">
        <v>13424</v>
      </c>
      <c r="BX1229" t="s">
        <v>13426</v>
      </c>
      <c r="BY1229" t="s">
        <v>13985</v>
      </c>
      <c r="BZ1229" t="s">
        <v>13427</v>
      </c>
      <c r="CA1229">
        <v>1</v>
      </c>
      <c r="CB1229" t="s">
        <v>13985</v>
      </c>
      <c r="CC1229" t="s">
        <v>13985</v>
      </c>
      <c r="CD1229" t="s">
        <v>13985</v>
      </c>
    </row>
    <row r="1230" spans="1:82" hidden="1">
      <c r="A1230" t="s">
        <v>13850</v>
      </c>
      <c r="B1230" t="s">
        <v>67</v>
      </c>
      <c r="C1230" t="s">
        <v>9924</v>
      </c>
      <c r="G1230" t="s">
        <v>9924</v>
      </c>
      <c r="J1230" t="s">
        <v>9925</v>
      </c>
      <c r="K1230" t="s">
        <v>899</v>
      </c>
      <c r="W1230" t="s">
        <v>9926</v>
      </c>
      <c r="AB1230" t="s">
        <v>9927</v>
      </c>
      <c r="AN1230" t="s">
        <v>903</v>
      </c>
      <c r="AO1230" t="s">
        <v>904</v>
      </c>
      <c r="AS1230" t="s">
        <v>884</v>
      </c>
      <c r="AT1230">
        <v>2004</v>
      </c>
      <c r="AU1230">
        <v>55</v>
      </c>
      <c r="AV1230">
        <v>396</v>
      </c>
      <c r="BA1230">
        <v>507</v>
      </c>
      <c r="BB1230">
        <v>516</v>
      </c>
      <c r="BD1230" t="s">
        <v>9928</v>
      </c>
      <c r="BK1230" t="s">
        <v>9929</v>
      </c>
      <c r="BL1230">
        <v>14739271</v>
      </c>
      <c r="BW1230" t="s">
        <v>13428</v>
      </c>
      <c r="BX1230" t="s">
        <v>13985</v>
      </c>
      <c r="BY1230" t="s">
        <v>13985</v>
      </c>
      <c r="BZ1230" t="s">
        <v>13985</v>
      </c>
      <c r="CA1230" t="s">
        <v>13985</v>
      </c>
      <c r="CB1230" t="s">
        <v>13985</v>
      </c>
      <c r="CC1230" t="s">
        <v>13985</v>
      </c>
      <c r="CD1230" t="s">
        <v>13985</v>
      </c>
    </row>
    <row r="1231" spans="1:82" hidden="1">
      <c r="A1231" t="s">
        <v>13850</v>
      </c>
      <c r="B1231" t="s">
        <v>67</v>
      </c>
      <c r="C1231" t="s">
        <v>10933</v>
      </c>
      <c r="G1231" t="s">
        <v>10933</v>
      </c>
      <c r="J1231" t="s">
        <v>10934</v>
      </c>
      <c r="K1231" t="s">
        <v>10935</v>
      </c>
      <c r="W1231" t="s">
        <v>10936</v>
      </c>
      <c r="AN1231" t="s">
        <v>10937</v>
      </c>
      <c r="AT1231">
        <v>2000</v>
      </c>
      <c r="AU1231">
        <v>27</v>
      </c>
      <c r="AV1231">
        <v>4</v>
      </c>
      <c r="BA1231">
        <v>349</v>
      </c>
      <c r="BB1231">
        <v>356</v>
      </c>
      <c r="BD1231" t="s">
        <v>10938</v>
      </c>
      <c r="BK1231" t="s">
        <v>10939</v>
      </c>
      <c r="BW1231" t="s">
        <v>13428</v>
      </c>
      <c r="BX1231" t="s">
        <v>13985</v>
      </c>
      <c r="BY1231" t="s">
        <v>13985</v>
      </c>
      <c r="BZ1231" t="s">
        <v>13985</v>
      </c>
      <c r="CA1231" t="s">
        <v>13985</v>
      </c>
      <c r="CB1231" t="s">
        <v>13985</v>
      </c>
      <c r="CC1231" t="s">
        <v>13985</v>
      </c>
      <c r="CD1231" t="s">
        <v>13985</v>
      </c>
    </row>
    <row r="1232" spans="1:82" hidden="1">
      <c r="A1232" t="s">
        <v>13850</v>
      </c>
      <c r="B1232" t="s">
        <v>67</v>
      </c>
      <c r="C1232" t="s">
        <v>4985</v>
      </c>
      <c r="G1232" t="s">
        <v>4986</v>
      </c>
      <c r="J1232" t="s">
        <v>4987</v>
      </c>
      <c r="K1232" t="s">
        <v>453</v>
      </c>
      <c r="W1232" t="s">
        <v>4988</v>
      </c>
      <c r="AA1232" t="s">
        <v>4989</v>
      </c>
      <c r="AB1232" t="s">
        <v>4990</v>
      </c>
      <c r="AN1232" t="s">
        <v>455</v>
      </c>
      <c r="AO1232" t="s">
        <v>456</v>
      </c>
      <c r="AS1232" t="s">
        <v>730</v>
      </c>
      <c r="AT1232">
        <v>2014</v>
      </c>
      <c r="AU1232">
        <v>39</v>
      </c>
      <c r="AV1232">
        <v>2</v>
      </c>
      <c r="BA1232">
        <v>137</v>
      </c>
      <c r="BB1232">
        <v>148</v>
      </c>
      <c r="BD1232" t="s">
        <v>4991</v>
      </c>
      <c r="BK1232" t="s">
        <v>4992</v>
      </c>
      <c r="BW1232" t="s">
        <v>13424</v>
      </c>
      <c r="BX1232" t="s">
        <v>13426</v>
      </c>
      <c r="BY1232" t="s">
        <v>13985</v>
      </c>
      <c r="BZ1232" t="s">
        <v>13427</v>
      </c>
      <c r="CA1232" t="s">
        <v>13985</v>
      </c>
      <c r="CB1232">
        <v>2</v>
      </c>
      <c r="CC1232" t="s">
        <v>13985</v>
      </c>
      <c r="CD1232" t="s">
        <v>13985</v>
      </c>
    </row>
    <row r="1233" spans="1:82" hidden="1">
      <c r="A1233" t="s">
        <v>13850</v>
      </c>
      <c r="B1233" t="s">
        <v>67</v>
      </c>
      <c r="C1233" t="s">
        <v>11544</v>
      </c>
      <c r="G1233" t="s">
        <v>11544</v>
      </c>
      <c r="J1233" t="s">
        <v>11545</v>
      </c>
      <c r="K1233" t="s">
        <v>1871</v>
      </c>
      <c r="P1233" t="s">
        <v>11538</v>
      </c>
      <c r="Q1233" t="s">
        <v>11539</v>
      </c>
      <c r="R1233" t="s">
        <v>11540</v>
      </c>
      <c r="W1233" t="s">
        <v>11546</v>
      </c>
      <c r="AN1233" t="s">
        <v>1873</v>
      </c>
      <c r="AT1233">
        <v>1998</v>
      </c>
      <c r="AU1233">
        <v>100</v>
      </c>
      <c r="AV1233" s="2">
        <v>43525</v>
      </c>
      <c r="BA1233">
        <v>377</v>
      </c>
      <c r="BB1233">
        <v>384</v>
      </c>
      <c r="BD1233" t="s">
        <v>11547</v>
      </c>
      <c r="BK1233" t="s">
        <v>11548</v>
      </c>
      <c r="BW1233" t="s">
        <v>13428</v>
      </c>
      <c r="BX1233" t="s">
        <v>13985</v>
      </c>
      <c r="BY1233" t="s">
        <v>13985</v>
      </c>
      <c r="BZ1233" t="s">
        <v>13985</v>
      </c>
      <c r="CA1233" t="s">
        <v>13985</v>
      </c>
      <c r="CB1233" t="s">
        <v>13985</v>
      </c>
      <c r="CC1233" t="s">
        <v>13985</v>
      </c>
      <c r="CD1233" t="s">
        <v>13985</v>
      </c>
    </row>
    <row r="1234" spans="1:82" hidden="1">
      <c r="A1234" t="s">
        <v>13850</v>
      </c>
      <c r="B1234" t="s">
        <v>67</v>
      </c>
      <c r="C1234" t="s">
        <v>3248</v>
      </c>
      <c r="G1234" t="s">
        <v>3249</v>
      </c>
      <c r="J1234" t="s">
        <v>6778</v>
      </c>
      <c r="K1234" t="s">
        <v>496</v>
      </c>
      <c r="W1234" t="s">
        <v>6779</v>
      </c>
      <c r="AA1234" t="s">
        <v>3253</v>
      </c>
      <c r="AN1234" t="s">
        <v>499</v>
      </c>
      <c r="AS1234" s="1">
        <v>40544</v>
      </c>
      <c r="AT1234">
        <v>2011</v>
      </c>
      <c r="AU1234">
        <v>8</v>
      </c>
      <c r="BC1234">
        <v>1</v>
      </c>
      <c r="BD1234" t="s">
        <v>6780</v>
      </c>
      <c r="BK1234" t="s">
        <v>6781</v>
      </c>
      <c r="BL1234">
        <v>21223557</v>
      </c>
      <c r="BW1234" t="s">
        <v>13424</v>
      </c>
      <c r="BX1234" t="s">
        <v>13425</v>
      </c>
      <c r="BY1234" t="s">
        <v>13985</v>
      </c>
      <c r="BZ1234" t="s">
        <v>13985</v>
      </c>
      <c r="CA1234" t="s">
        <v>13985</v>
      </c>
      <c r="CB1234" t="s">
        <v>13985</v>
      </c>
      <c r="CC1234" t="s">
        <v>13985</v>
      </c>
      <c r="CD1234" t="s">
        <v>13985</v>
      </c>
    </row>
    <row r="1235" spans="1:82" hidden="1">
      <c r="A1235" t="s">
        <v>13850</v>
      </c>
      <c r="B1235" t="s">
        <v>67</v>
      </c>
      <c r="C1235" t="s">
        <v>9180</v>
      </c>
      <c r="G1235" t="s">
        <v>9180</v>
      </c>
      <c r="J1235" t="s">
        <v>9181</v>
      </c>
      <c r="K1235" t="s">
        <v>1385</v>
      </c>
      <c r="W1235" t="s">
        <v>9182</v>
      </c>
      <c r="AA1235" t="s">
        <v>9183</v>
      </c>
      <c r="AB1235" t="s">
        <v>9184</v>
      </c>
      <c r="AN1235" t="s">
        <v>1388</v>
      </c>
      <c r="AO1235" t="s">
        <v>1389</v>
      </c>
      <c r="AS1235" t="s">
        <v>815</v>
      </c>
      <c r="AT1235">
        <v>2006</v>
      </c>
      <c r="AU1235">
        <v>87</v>
      </c>
      <c r="AV1235">
        <v>3</v>
      </c>
      <c r="BA1235">
        <v>365</v>
      </c>
      <c r="BB1235">
        <v>379</v>
      </c>
      <c r="BD1235" t="s">
        <v>9185</v>
      </c>
      <c r="BK1235" t="s">
        <v>9186</v>
      </c>
      <c r="BW1235" t="s">
        <v>13424</v>
      </c>
      <c r="BX1235" t="s">
        <v>13425</v>
      </c>
      <c r="BY1235" t="s">
        <v>13985</v>
      </c>
      <c r="BZ1235" t="s">
        <v>13985</v>
      </c>
      <c r="CA1235" t="s">
        <v>13985</v>
      </c>
      <c r="CB1235" t="s">
        <v>13985</v>
      </c>
      <c r="CC1235" t="s">
        <v>13985</v>
      </c>
      <c r="CD1235" t="s">
        <v>13985</v>
      </c>
    </row>
    <row r="1236" spans="1:82" hidden="1">
      <c r="A1236" t="s">
        <v>13850</v>
      </c>
      <c r="B1236" t="s">
        <v>67</v>
      </c>
      <c r="C1236" t="s">
        <v>3812</v>
      </c>
      <c r="G1236" t="s">
        <v>3813</v>
      </c>
      <c r="J1236" t="s">
        <v>3814</v>
      </c>
      <c r="K1236" t="s">
        <v>139</v>
      </c>
      <c r="W1236" t="s">
        <v>3815</v>
      </c>
      <c r="AA1236" t="s">
        <v>3816</v>
      </c>
      <c r="AB1236" t="s">
        <v>3817</v>
      </c>
      <c r="AN1236" t="s">
        <v>143</v>
      </c>
      <c r="AO1236" t="s">
        <v>144</v>
      </c>
      <c r="AS1236" t="s">
        <v>297</v>
      </c>
      <c r="AT1236">
        <v>2015</v>
      </c>
      <c r="AU1236">
        <v>38</v>
      </c>
      <c r="AV1236">
        <v>9</v>
      </c>
      <c r="AY1236" t="s">
        <v>49</v>
      </c>
      <c r="BA1236">
        <v>1725</v>
      </c>
      <c r="BB1236">
        <v>1736</v>
      </c>
      <c r="BD1236" t="s">
        <v>3818</v>
      </c>
      <c r="BK1236" t="s">
        <v>3819</v>
      </c>
      <c r="BL1236">
        <v>25142260</v>
      </c>
      <c r="BW1236" t="s">
        <v>13428</v>
      </c>
      <c r="BX1236" t="s">
        <v>13985</v>
      </c>
      <c r="BY1236" t="s">
        <v>13985</v>
      </c>
      <c r="BZ1236" t="s">
        <v>13985</v>
      </c>
      <c r="CA1236" t="s">
        <v>13985</v>
      </c>
      <c r="CB1236" t="s">
        <v>13985</v>
      </c>
      <c r="CC1236" t="s">
        <v>13985</v>
      </c>
      <c r="CD1236" t="s">
        <v>13985</v>
      </c>
    </row>
    <row r="1237" spans="1:82" hidden="1">
      <c r="A1237" t="s">
        <v>13850</v>
      </c>
      <c r="B1237" t="s">
        <v>67</v>
      </c>
      <c r="C1237" t="s">
        <v>12481</v>
      </c>
      <c r="G1237" t="s">
        <v>12481</v>
      </c>
      <c r="J1237" t="s">
        <v>12482</v>
      </c>
      <c r="K1237" t="s">
        <v>433</v>
      </c>
      <c r="W1237" t="s">
        <v>12483</v>
      </c>
      <c r="AN1237" t="s">
        <v>435</v>
      </c>
      <c r="AS1237" t="s">
        <v>472</v>
      </c>
      <c r="AT1237">
        <v>1994</v>
      </c>
      <c r="AU1237">
        <v>233</v>
      </c>
      <c r="AW1237">
        <v>3</v>
      </c>
      <c r="BA1237">
        <v>369</v>
      </c>
      <c r="BB1237">
        <v>384</v>
      </c>
      <c r="BD1237" t="s">
        <v>12484</v>
      </c>
      <c r="BK1237" t="s">
        <v>12485</v>
      </c>
      <c r="BW1237" t="s">
        <v>13424</v>
      </c>
      <c r="BX1237" t="s">
        <v>13425</v>
      </c>
      <c r="BY1237" t="s">
        <v>13985</v>
      </c>
      <c r="BZ1237" t="s">
        <v>13985</v>
      </c>
      <c r="CA1237" t="s">
        <v>13985</v>
      </c>
      <c r="CB1237" t="s">
        <v>13985</v>
      </c>
      <c r="CC1237" t="s">
        <v>13985</v>
      </c>
      <c r="CD1237" t="s">
        <v>13985</v>
      </c>
    </row>
    <row r="1238" spans="1:82" hidden="1">
      <c r="A1238" t="s">
        <v>13850</v>
      </c>
      <c r="B1238" t="s">
        <v>67</v>
      </c>
      <c r="C1238" t="s">
        <v>2167</v>
      </c>
      <c r="G1238" t="s">
        <v>2168</v>
      </c>
      <c r="J1238" t="s">
        <v>2169</v>
      </c>
      <c r="K1238" t="s">
        <v>1192</v>
      </c>
      <c r="W1238" t="s">
        <v>2170</v>
      </c>
      <c r="AN1238" t="s">
        <v>1194</v>
      </c>
      <c r="AO1238" t="s">
        <v>1195</v>
      </c>
      <c r="AS1238" t="s">
        <v>352</v>
      </c>
      <c r="AT1238">
        <v>2017</v>
      </c>
      <c r="AU1238">
        <v>23</v>
      </c>
      <c r="AV1238">
        <v>8</v>
      </c>
      <c r="BA1238">
        <v>3348</v>
      </c>
      <c r="BB1238">
        <v>3362</v>
      </c>
      <c r="BD1238" t="s">
        <v>2171</v>
      </c>
      <c r="BK1238" t="s">
        <v>2172</v>
      </c>
      <c r="BL1238">
        <v>28303652</v>
      </c>
      <c r="BW1238" t="s">
        <v>13428</v>
      </c>
      <c r="BX1238" t="s">
        <v>13985</v>
      </c>
      <c r="BY1238" t="s">
        <v>13985</v>
      </c>
      <c r="BZ1238" t="s">
        <v>13985</v>
      </c>
      <c r="CA1238" t="s">
        <v>13985</v>
      </c>
      <c r="CB1238" t="s">
        <v>13985</v>
      </c>
      <c r="CC1238" t="s">
        <v>13985</v>
      </c>
      <c r="CD1238" t="s">
        <v>13985</v>
      </c>
    </row>
    <row r="1239" spans="1:82" hidden="1">
      <c r="A1239" t="s">
        <v>13850</v>
      </c>
      <c r="B1239" t="s">
        <v>67</v>
      </c>
      <c r="C1239" t="s">
        <v>12727</v>
      </c>
      <c r="G1239" t="s">
        <v>12727</v>
      </c>
      <c r="J1239" t="s">
        <v>12728</v>
      </c>
      <c r="K1239" t="s">
        <v>12729</v>
      </c>
      <c r="W1239" t="s">
        <v>12730</v>
      </c>
      <c r="AN1239" t="s">
        <v>12731</v>
      </c>
      <c r="AS1239" t="s">
        <v>472</v>
      </c>
      <c r="AT1239">
        <v>1993</v>
      </c>
      <c r="AU1239">
        <v>9</v>
      </c>
      <c r="AV1239">
        <v>3</v>
      </c>
      <c r="BA1239">
        <v>301</v>
      </c>
      <c r="BB1239">
        <v>308</v>
      </c>
      <c r="BD1239" t="s">
        <v>12732</v>
      </c>
      <c r="BK1239" t="s">
        <v>12733</v>
      </c>
      <c r="BW1239" t="s">
        <v>13424</v>
      </c>
      <c r="BX1239" t="s">
        <v>13425</v>
      </c>
      <c r="BY1239" t="s">
        <v>13985</v>
      </c>
      <c r="BZ1239" t="s">
        <v>13985</v>
      </c>
      <c r="CA1239" t="s">
        <v>13985</v>
      </c>
      <c r="CB1239" t="s">
        <v>13985</v>
      </c>
      <c r="CC1239" t="s">
        <v>13985</v>
      </c>
      <c r="CD1239" t="s">
        <v>13985</v>
      </c>
    </row>
    <row r="1240" spans="1:82" hidden="1">
      <c r="A1240" t="s">
        <v>13850</v>
      </c>
      <c r="B1240" t="s">
        <v>67</v>
      </c>
      <c r="C1240" t="s">
        <v>1345</v>
      </c>
      <c r="G1240" t="s">
        <v>1346</v>
      </c>
      <c r="J1240" t="s">
        <v>1347</v>
      </c>
      <c r="K1240" t="s">
        <v>1348</v>
      </c>
      <c r="W1240" t="s">
        <v>1349</v>
      </c>
      <c r="AN1240" t="s">
        <v>1350</v>
      </c>
      <c r="AO1240" t="s">
        <v>1351</v>
      </c>
      <c r="AS1240" t="s">
        <v>297</v>
      </c>
      <c r="AT1240">
        <v>2018</v>
      </c>
      <c r="AU1240">
        <v>104</v>
      </c>
      <c r="BA1240">
        <v>169</v>
      </c>
      <c r="BB1240">
        <v>175</v>
      </c>
      <c r="BD1240" t="s">
        <v>1352</v>
      </c>
      <c r="BK1240" t="s">
        <v>1353</v>
      </c>
      <c r="BL1240">
        <v>30092556</v>
      </c>
      <c r="BW1240" t="s">
        <v>13424</v>
      </c>
      <c r="BX1240" t="s">
        <v>13425</v>
      </c>
      <c r="BY1240" t="s">
        <v>13985</v>
      </c>
      <c r="BZ1240" t="s">
        <v>13985</v>
      </c>
      <c r="CA1240" t="s">
        <v>13985</v>
      </c>
      <c r="CB1240" t="s">
        <v>13985</v>
      </c>
      <c r="CC1240" t="s">
        <v>13985</v>
      </c>
      <c r="CD1240" t="s">
        <v>13985</v>
      </c>
    </row>
    <row r="1241" spans="1:82" hidden="1">
      <c r="A1241" t="s">
        <v>13477</v>
      </c>
      <c r="B1241" t="s">
        <v>67</v>
      </c>
      <c r="C1241" t="s">
        <v>13623</v>
      </c>
      <c r="J1241" t="s">
        <v>13624</v>
      </c>
      <c r="K1241" t="s">
        <v>13625</v>
      </c>
      <c r="AN1241" t="s">
        <v>13626</v>
      </c>
      <c r="AS1241">
        <v>12</v>
      </c>
      <c r="AT1241">
        <v>2011</v>
      </c>
      <c r="AU1241">
        <v>28</v>
      </c>
      <c r="AV1241">
        <v>2</v>
      </c>
      <c r="BA1241">
        <v>157</v>
      </c>
      <c r="BB1241">
        <v>161</v>
      </c>
      <c r="BK1241" t="s">
        <v>13627</v>
      </c>
      <c r="BM1241" t="s">
        <v>13483</v>
      </c>
      <c r="BQ1241" t="s">
        <v>13628</v>
      </c>
      <c r="BW1241" t="s">
        <v>13428</v>
      </c>
    </row>
    <row r="1242" spans="1:82" hidden="1">
      <c r="A1242" t="s">
        <v>13784</v>
      </c>
      <c r="B1242" t="s">
        <v>67</v>
      </c>
      <c r="C1242" t="s">
        <v>13945</v>
      </c>
      <c r="J1242" t="s">
        <v>13946</v>
      </c>
      <c r="K1242" t="s">
        <v>13947</v>
      </c>
      <c r="AG1242">
        <v>0</v>
      </c>
      <c r="AH1242">
        <v>0</v>
      </c>
      <c r="AN1242" t="s">
        <v>13948</v>
      </c>
      <c r="AT1242">
        <v>2008</v>
      </c>
      <c r="AU1242">
        <v>15</v>
      </c>
      <c r="AV1242">
        <v>1</v>
      </c>
      <c r="BA1242">
        <v>145</v>
      </c>
      <c r="BB1242">
        <v>159</v>
      </c>
      <c r="BK1242" t="s">
        <v>13949</v>
      </c>
      <c r="BT1242" t="s">
        <v>13950</v>
      </c>
      <c r="BU1242" t="s">
        <v>13951</v>
      </c>
      <c r="BV1242" t="s">
        <v>13952</v>
      </c>
      <c r="BW1242" t="s">
        <v>13424</v>
      </c>
      <c r="BX1242" t="s">
        <v>13425</v>
      </c>
    </row>
    <row r="1243" spans="1:82" hidden="1">
      <c r="A1243" t="s">
        <v>13850</v>
      </c>
      <c r="B1243" t="s">
        <v>67</v>
      </c>
      <c r="C1243" t="s">
        <v>4168</v>
      </c>
      <c r="G1243" t="s">
        <v>4169</v>
      </c>
      <c r="J1243" t="s">
        <v>4170</v>
      </c>
      <c r="K1243" t="s">
        <v>4171</v>
      </c>
      <c r="W1243" t="s">
        <v>4172</v>
      </c>
      <c r="AA1243" t="s">
        <v>4173</v>
      </c>
      <c r="AB1243" t="s">
        <v>4174</v>
      </c>
      <c r="AN1243" t="s">
        <v>4175</v>
      </c>
      <c r="AO1243" t="s">
        <v>4176</v>
      </c>
      <c r="AS1243" t="s">
        <v>730</v>
      </c>
      <c r="AT1243">
        <v>2015</v>
      </c>
      <c r="AU1243">
        <v>25</v>
      </c>
      <c r="AV1243">
        <v>4</v>
      </c>
      <c r="BA1243">
        <v>534</v>
      </c>
      <c r="BB1243">
        <v>543</v>
      </c>
      <c r="BD1243" t="s">
        <v>4177</v>
      </c>
      <c r="BK1243" t="s">
        <v>4178</v>
      </c>
      <c r="BL1243">
        <v>25394737</v>
      </c>
      <c r="BW1243" t="s">
        <v>13424</v>
      </c>
      <c r="BX1243" t="s">
        <v>13425</v>
      </c>
      <c r="BY1243" t="s">
        <v>13985</v>
      </c>
      <c r="BZ1243" t="s">
        <v>13985</v>
      </c>
      <c r="CA1243" t="s">
        <v>13985</v>
      </c>
      <c r="CB1243" t="s">
        <v>13985</v>
      </c>
      <c r="CC1243" t="s">
        <v>13985</v>
      </c>
      <c r="CD1243" t="s">
        <v>13985</v>
      </c>
    </row>
    <row r="1244" spans="1:82" hidden="1">
      <c r="A1244" t="s">
        <v>13850</v>
      </c>
      <c r="B1244" t="s">
        <v>67</v>
      </c>
      <c r="C1244" t="s">
        <v>11303</v>
      </c>
      <c r="G1244" t="s">
        <v>11303</v>
      </c>
      <c r="J1244" t="s">
        <v>11304</v>
      </c>
      <c r="K1244" t="s">
        <v>7721</v>
      </c>
      <c r="W1244" t="s">
        <v>11305</v>
      </c>
      <c r="AB1244" t="s">
        <v>11306</v>
      </c>
      <c r="AN1244" t="s">
        <v>7725</v>
      </c>
      <c r="AS1244" t="s">
        <v>154</v>
      </c>
      <c r="AT1244">
        <v>1998</v>
      </c>
      <c r="AU1244">
        <v>78</v>
      </c>
      <c r="AV1244">
        <v>4</v>
      </c>
      <c r="BA1244">
        <v>1155</v>
      </c>
      <c r="BB1244">
        <v>1165</v>
      </c>
      <c r="BD1244" t="s">
        <v>11307</v>
      </c>
      <c r="BK1244" t="s">
        <v>11308</v>
      </c>
      <c r="BW1244" t="s">
        <v>13424</v>
      </c>
      <c r="BX1244" t="s">
        <v>13426</v>
      </c>
      <c r="BY1244" t="s">
        <v>13985</v>
      </c>
      <c r="BZ1244" t="s">
        <v>13427</v>
      </c>
      <c r="CA1244">
        <v>1</v>
      </c>
      <c r="CB1244" t="s">
        <v>13985</v>
      </c>
      <c r="CC1244" t="s">
        <v>13985</v>
      </c>
      <c r="CD1244" t="s">
        <v>13985</v>
      </c>
    </row>
    <row r="1245" spans="1:82" hidden="1">
      <c r="A1245" t="s">
        <v>13850</v>
      </c>
      <c r="B1245" t="s">
        <v>67</v>
      </c>
      <c r="C1245" t="s">
        <v>8083</v>
      </c>
      <c r="G1245" t="s">
        <v>8084</v>
      </c>
      <c r="J1245" t="s">
        <v>8085</v>
      </c>
      <c r="K1245" t="s">
        <v>7179</v>
      </c>
      <c r="W1245" t="s">
        <v>8086</v>
      </c>
      <c r="AN1245" t="s">
        <v>7181</v>
      </c>
      <c r="AS1245" t="s">
        <v>154</v>
      </c>
      <c r="AT1245">
        <v>2008</v>
      </c>
      <c r="AU1245">
        <v>30</v>
      </c>
      <c r="AV1245">
        <v>11</v>
      </c>
      <c r="BA1245">
        <v>1203</v>
      </c>
      <c r="BB1245">
        <v>1206</v>
      </c>
      <c r="BD1245" t="s">
        <v>8087</v>
      </c>
      <c r="BK1245" t="s">
        <v>8088</v>
      </c>
      <c r="BW1245" t="s">
        <v>13985</v>
      </c>
      <c r="BX1245" t="s">
        <v>13985</v>
      </c>
      <c r="BY1245" t="s">
        <v>13427</v>
      </c>
      <c r="BZ1245" t="s">
        <v>13985</v>
      </c>
      <c r="CA1245" t="s">
        <v>13985</v>
      </c>
      <c r="CB1245" t="s">
        <v>13985</v>
      </c>
      <c r="CC1245" t="s">
        <v>13985</v>
      </c>
      <c r="CD1245" t="s">
        <v>13985</v>
      </c>
    </row>
    <row r="1246" spans="1:82" hidden="1">
      <c r="A1246" t="s">
        <v>13850</v>
      </c>
      <c r="B1246" t="s">
        <v>67</v>
      </c>
      <c r="C1246" t="s">
        <v>4596</v>
      </c>
      <c r="G1246" t="s">
        <v>4597</v>
      </c>
      <c r="J1246" t="s">
        <v>4598</v>
      </c>
      <c r="K1246" t="s">
        <v>2998</v>
      </c>
      <c r="W1246" t="s">
        <v>4599</v>
      </c>
      <c r="AA1246" t="s">
        <v>4600</v>
      </c>
      <c r="AB1246" t="s">
        <v>4601</v>
      </c>
      <c r="AN1246" t="s">
        <v>3001</v>
      </c>
      <c r="AO1246" t="s">
        <v>3002</v>
      </c>
      <c r="AS1246" t="s">
        <v>2992</v>
      </c>
      <c r="AT1246">
        <v>2014</v>
      </c>
      <c r="AU1246">
        <v>207</v>
      </c>
      <c r="BA1246">
        <v>41</v>
      </c>
      <c r="BB1246">
        <v>49</v>
      </c>
      <c r="BD1246" t="s">
        <v>4602</v>
      </c>
      <c r="BK1246" t="s">
        <v>4603</v>
      </c>
      <c r="BL1246">
        <v>25101841</v>
      </c>
      <c r="BW1246" t="s">
        <v>13424</v>
      </c>
      <c r="BX1246" t="s">
        <v>13985</v>
      </c>
      <c r="BY1246" t="s">
        <v>13427</v>
      </c>
      <c r="BZ1246" t="s">
        <v>13985</v>
      </c>
      <c r="CA1246" t="s">
        <v>13985</v>
      </c>
      <c r="CB1246" t="s">
        <v>13985</v>
      </c>
      <c r="CC1246" t="s">
        <v>13985</v>
      </c>
      <c r="CD1246" t="s">
        <v>13985</v>
      </c>
    </row>
    <row r="1247" spans="1:82" hidden="1">
      <c r="A1247" t="s">
        <v>13850</v>
      </c>
      <c r="B1247" t="s">
        <v>67</v>
      </c>
      <c r="C1247" t="s">
        <v>9534</v>
      </c>
      <c r="G1247" t="s">
        <v>9534</v>
      </c>
      <c r="J1247" t="s">
        <v>9535</v>
      </c>
      <c r="K1247" t="s">
        <v>4733</v>
      </c>
      <c r="W1247" t="s">
        <v>9536</v>
      </c>
      <c r="AA1247" t="s">
        <v>9537</v>
      </c>
      <c r="AB1247" t="s">
        <v>9538</v>
      </c>
      <c r="AN1247" t="s">
        <v>4737</v>
      </c>
      <c r="AS1247" t="s">
        <v>521</v>
      </c>
      <c r="AT1247">
        <v>2005</v>
      </c>
      <c r="AU1247">
        <v>21</v>
      </c>
      <c r="AV1247">
        <v>11</v>
      </c>
      <c r="BA1247">
        <v>2967</v>
      </c>
      <c r="BB1247">
        <v>2974</v>
      </c>
      <c r="BD1247" t="s">
        <v>9539</v>
      </c>
      <c r="BK1247" t="s">
        <v>9540</v>
      </c>
      <c r="BL1247">
        <v>15978008</v>
      </c>
      <c r="BW1247" t="s">
        <v>13424</v>
      </c>
      <c r="BX1247" t="s">
        <v>13425</v>
      </c>
      <c r="BY1247" t="s">
        <v>13985</v>
      </c>
      <c r="BZ1247" t="s">
        <v>13985</v>
      </c>
      <c r="CA1247" t="s">
        <v>13985</v>
      </c>
      <c r="CB1247" t="s">
        <v>13985</v>
      </c>
      <c r="CC1247" t="s">
        <v>13985</v>
      </c>
      <c r="CD1247" t="s">
        <v>13985</v>
      </c>
    </row>
    <row r="1248" spans="1:82" hidden="1">
      <c r="A1248" t="s">
        <v>13850</v>
      </c>
      <c r="B1248" t="s">
        <v>67</v>
      </c>
      <c r="C1248" t="s">
        <v>1073</v>
      </c>
      <c r="G1248" t="s">
        <v>1074</v>
      </c>
      <c r="J1248" t="s">
        <v>1075</v>
      </c>
      <c r="K1248" t="s">
        <v>784</v>
      </c>
      <c r="W1248" t="s">
        <v>1076</v>
      </c>
      <c r="AB1248" t="s">
        <v>1077</v>
      </c>
      <c r="AN1248" t="s">
        <v>788</v>
      </c>
      <c r="AS1248" t="s">
        <v>1078</v>
      </c>
      <c r="AT1248">
        <v>2018</v>
      </c>
      <c r="AU1248">
        <v>18</v>
      </c>
      <c r="BC1248">
        <v>343</v>
      </c>
      <c r="BD1248" t="s">
        <v>1079</v>
      </c>
      <c r="BK1248" t="s">
        <v>1080</v>
      </c>
      <c r="BL1248">
        <v>30526484</v>
      </c>
      <c r="BW1248" t="s">
        <v>13428</v>
      </c>
    </row>
    <row r="1249" spans="1:82" hidden="1">
      <c r="A1249" t="s">
        <v>13850</v>
      </c>
      <c r="B1249" t="s">
        <v>67</v>
      </c>
      <c r="C1249" t="s">
        <v>10326</v>
      </c>
      <c r="G1249" t="s">
        <v>10326</v>
      </c>
      <c r="J1249" t="s">
        <v>10327</v>
      </c>
      <c r="K1249" t="s">
        <v>303</v>
      </c>
      <c r="W1249" t="s">
        <v>10328</v>
      </c>
      <c r="AN1249" t="s">
        <v>305</v>
      </c>
      <c r="AS1249" t="s">
        <v>2269</v>
      </c>
      <c r="AT1249">
        <v>2002</v>
      </c>
      <c r="AU1249">
        <v>42</v>
      </c>
      <c r="AV1249">
        <v>4</v>
      </c>
      <c r="BA1249">
        <v>1139</v>
      </c>
      <c r="BB1249">
        <v>1146</v>
      </c>
      <c r="BD1249" t="s">
        <v>10329</v>
      </c>
      <c r="BK1249" t="s">
        <v>10330</v>
      </c>
      <c r="BW1249" t="s">
        <v>13428</v>
      </c>
      <c r="BX1249" t="s">
        <v>13985</v>
      </c>
      <c r="BY1249" t="s">
        <v>13985</v>
      </c>
      <c r="BZ1249" t="s">
        <v>13985</v>
      </c>
      <c r="CA1249" t="s">
        <v>13985</v>
      </c>
      <c r="CB1249" t="s">
        <v>13985</v>
      </c>
      <c r="CC1249" t="s">
        <v>13985</v>
      </c>
      <c r="CD1249" t="s">
        <v>13985</v>
      </c>
    </row>
    <row r="1250" spans="1:82" hidden="1">
      <c r="A1250" t="s">
        <v>13850</v>
      </c>
      <c r="B1250" t="s">
        <v>67</v>
      </c>
      <c r="C1250" t="s">
        <v>10199</v>
      </c>
      <c r="G1250" t="s">
        <v>10199</v>
      </c>
      <c r="J1250" t="s">
        <v>10200</v>
      </c>
      <c r="K1250" t="s">
        <v>1871</v>
      </c>
      <c r="W1250" t="s">
        <v>10201</v>
      </c>
      <c r="AB1250" t="s">
        <v>10202</v>
      </c>
      <c r="AN1250" t="s">
        <v>1873</v>
      </c>
      <c r="AT1250">
        <v>2003</v>
      </c>
      <c r="AU1250">
        <v>131</v>
      </c>
      <c r="AV1250">
        <v>1</v>
      </c>
      <c r="BA1250">
        <v>97</v>
      </c>
      <c r="BB1250">
        <v>103</v>
      </c>
      <c r="BD1250" t="s">
        <v>10203</v>
      </c>
      <c r="BK1250" t="s">
        <v>10204</v>
      </c>
      <c r="BW1250" t="s">
        <v>13428</v>
      </c>
      <c r="BX1250" t="s">
        <v>13985</v>
      </c>
      <c r="BY1250" t="s">
        <v>13985</v>
      </c>
      <c r="BZ1250" t="s">
        <v>13985</v>
      </c>
      <c r="CA1250" t="s">
        <v>13985</v>
      </c>
      <c r="CB1250" t="s">
        <v>13985</v>
      </c>
      <c r="CC1250" t="s">
        <v>13985</v>
      </c>
      <c r="CD1250" t="s">
        <v>13985</v>
      </c>
    </row>
    <row r="1251" spans="1:82" hidden="1">
      <c r="A1251" t="s">
        <v>13850</v>
      </c>
      <c r="B1251" t="s">
        <v>67</v>
      </c>
      <c r="C1251" t="s">
        <v>5036</v>
      </c>
      <c r="G1251" t="s">
        <v>5037</v>
      </c>
      <c r="J1251" t="s">
        <v>5038</v>
      </c>
      <c r="K1251" t="s">
        <v>5039</v>
      </c>
      <c r="W1251" t="s">
        <v>5040</v>
      </c>
      <c r="AA1251" t="s">
        <v>5041</v>
      </c>
      <c r="AB1251" t="s">
        <v>5042</v>
      </c>
      <c r="AN1251" t="s">
        <v>5043</v>
      </c>
      <c r="AO1251" t="s">
        <v>5044</v>
      </c>
      <c r="AS1251" t="s">
        <v>5045</v>
      </c>
      <c r="AT1251">
        <v>2014</v>
      </c>
      <c r="AU1251">
        <v>68</v>
      </c>
      <c r="BA1251">
        <v>29</v>
      </c>
      <c r="BB1251">
        <v>39</v>
      </c>
      <c r="BD1251" t="s">
        <v>5046</v>
      </c>
      <c r="BK1251" t="s">
        <v>5047</v>
      </c>
      <c r="BW1251" t="s">
        <v>13428</v>
      </c>
      <c r="BX1251" t="s">
        <v>13985</v>
      </c>
      <c r="BY1251" t="s">
        <v>13985</v>
      </c>
      <c r="BZ1251" t="s">
        <v>13985</v>
      </c>
      <c r="CA1251" t="s">
        <v>13985</v>
      </c>
      <c r="CB1251" t="s">
        <v>13985</v>
      </c>
      <c r="CC1251" t="s">
        <v>13985</v>
      </c>
      <c r="CD1251" t="s">
        <v>13985</v>
      </c>
    </row>
    <row r="1252" spans="1:82" hidden="1">
      <c r="A1252" t="s">
        <v>13850</v>
      </c>
      <c r="B1252" t="s">
        <v>67</v>
      </c>
      <c r="C1252" t="s">
        <v>2799</v>
      </c>
      <c r="G1252" t="s">
        <v>2800</v>
      </c>
      <c r="J1252" t="s">
        <v>2801</v>
      </c>
      <c r="K1252" t="s">
        <v>890</v>
      </c>
      <c r="W1252" t="s">
        <v>2802</v>
      </c>
      <c r="AN1252" t="s">
        <v>892</v>
      </c>
      <c r="AO1252" t="s">
        <v>893</v>
      </c>
      <c r="AS1252" t="s">
        <v>84</v>
      </c>
      <c r="AT1252">
        <v>2016</v>
      </c>
      <c r="AU1252">
        <v>51</v>
      </c>
      <c r="AV1252">
        <v>12</v>
      </c>
      <c r="BA1252">
        <v>1494</v>
      </c>
      <c r="BB1252">
        <v>1497</v>
      </c>
      <c r="BD1252" t="s">
        <v>2803</v>
      </c>
      <c r="BK1252" t="s">
        <v>2804</v>
      </c>
      <c r="BW1252" t="s">
        <v>13428</v>
      </c>
      <c r="BX1252" t="s">
        <v>13985</v>
      </c>
      <c r="BY1252" t="s">
        <v>13985</v>
      </c>
      <c r="BZ1252" t="s">
        <v>13985</v>
      </c>
      <c r="CA1252" t="s">
        <v>13985</v>
      </c>
      <c r="CB1252" t="s">
        <v>13985</v>
      </c>
      <c r="CC1252" t="s">
        <v>13985</v>
      </c>
      <c r="CD1252" t="s">
        <v>13985</v>
      </c>
    </row>
    <row r="1253" spans="1:82" hidden="1">
      <c r="A1253" t="s">
        <v>13850</v>
      </c>
      <c r="B1253" t="s">
        <v>67</v>
      </c>
      <c r="C1253" t="s">
        <v>7340</v>
      </c>
      <c r="G1253" t="s">
        <v>7341</v>
      </c>
      <c r="J1253" t="s">
        <v>7342</v>
      </c>
      <c r="K1253" t="s">
        <v>7343</v>
      </c>
      <c r="W1253" t="s">
        <v>7344</v>
      </c>
      <c r="AA1253" t="s">
        <v>7345</v>
      </c>
      <c r="AB1253" t="s">
        <v>7346</v>
      </c>
      <c r="AN1253" t="s">
        <v>7347</v>
      </c>
      <c r="AO1253" t="s">
        <v>7348</v>
      </c>
      <c r="AS1253" t="s">
        <v>1017</v>
      </c>
      <c r="AT1253">
        <v>2010</v>
      </c>
      <c r="AU1253">
        <v>163</v>
      </c>
      <c r="AV1253">
        <v>1</v>
      </c>
      <c r="BA1253">
        <v>5</v>
      </c>
      <c r="BB1253">
        <v>18</v>
      </c>
      <c r="BK1253" t="s">
        <v>7349</v>
      </c>
      <c r="BW1253" t="s">
        <v>13424</v>
      </c>
      <c r="BX1253" t="s">
        <v>13425</v>
      </c>
      <c r="BY1253" t="s">
        <v>13985</v>
      </c>
      <c r="BZ1253" t="s">
        <v>13985</v>
      </c>
      <c r="CA1253" t="s">
        <v>13985</v>
      </c>
      <c r="CB1253" t="s">
        <v>13985</v>
      </c>
      <c r="CC1253" t="s">
        <v>13985</v>
      </c>
      <c r="CD1253" t="s">
        <v>13985</v>
      </c>
    </row>
    <row r="1254" spans="1:82" hidden="1">
      <c r="A1254" t="s">
        <v>13850</v>
      </c>
      <c r="B1254" t="s">
        <v>67</v>
      </c>
      <c r="C1254" t="s">
        <v>12790</v>
      </c>
      <c r="G1254" t="s">
        <v>12790</v>
      </c>
      <c r="J1254" t="s">
        <v>12791</v>
      </c>
      <c r="K1254" t="s">
        <v>1332</v>
      </c>
      <c r="W1254" t="s">
        <v>12792</v>
      </c>
      <c r="AN1254" t="s">
        <v>1334</v>
      </c>
      <c r="AS1254" t="s">
        <v>884</v>
      </c>
      <c r="AT1254">
        <v>1993</v>
      </c>
      <c r="AU1254">
        <v>37</v>
      </c>
      <c r="AV1254">
        <v>1</v>
      </c>
      <c r="BA1254">
        <v>52</v>
      </c>
      <c r="BB1254">
        <v>60</v>
      </c>
      <c r="BD1254" t="s">
        <v>12793</v>
      </c>
      <c r="BK1254" t="s">
        <v>12794</v>
      </c>
      <c r="BL1254">
        <v>8468101</v>
      </c>
      <c r="BW1254" t="s">
        <v>13424</v>
      </c>
      <c r="BX1254" t="s">
        <v>13425</v>
      </c>
      <c r="BY1254" t="s">
        <v>13985</v>
      </c>
      <c r="BZ1254" t="s">
        <v>13985</v>
      </c>
      <c r="CA1254" t="s">
        <v>13985</v>
      </c>
      <c r="CB1254" t="s">
        <v>13985</v>
      </c>
      <c r="CC1254" t="s">
        <v>13985</v>
      </c>
      <c r="CD1254" t="s">
        <v>13985</v>
      </c>
    </row>
    <row r="1255" spans="1:82" hidden="1">
      <c r="A1255" t="s">
        <v>13850</v>
      </c>
      <c r="B1255" t="s">
        <v>67</v>
      </c>
      <c r="C1255" t="s">
        <v>12762</v>
      </c>
      <c r="G1255" t="s">
        <v>12762</v>
      </c>
      <c r="J1255" t="s">
        <v>12763</v>
      </c>
      <c r="K1255" t="s">
        <v>2998</v>
      </c>
      <c r="AN1255" t="s">
        <v>3001</v>
      </c>
      <c r="AS1255" t="s">
        <v>730</v>
      </c>
      <c r="AT1255">
        <v>1993</v>
      </c>
      <c r="AU1255">
        <v>90</v>
      </c>
      <c r="AV1255">
        <v>1</v>
      </c>
      <c r="BA1255">
        <v>14</v>
      </c>
      <c r="BB1255">
        <v>22</v>
      </c>
      <c r="BD1255" t="s">
        <v>12764</v>
      </c>
      <c r="BK1255" t="s">
        <v>12765</v>
      </c>
      <c r="BL1255">
        <v>8504918</v>
      </c>
      <c r="BW1255" t="s">
        <v>13424</v>
      </c>
      <c r="BX1255" t="s">
        <v>13425</v>
      </c>
      <c r="BY1255" t="s">
        <v>13985</v>
      </c>
      <c r="BZ1255" t="s">
        <v>13985</v>
      </c>
      <c r="CA1255" t="s">
        <v>13985</v>
      </c>
      <c r="CB1255" t="s">
        <v>13985</v>
      </c>
      <c r="CC1255" t="s">
        <v>13985</v>
      </c>
      <c r="CD1255" t="s">
        <v>13985</v>
      </c>
    </row>
    <row r="1256" spans="1:82" hidden="1">
      <c r="A1256" t="s">
        <v>13850</v>
      </c>
      <c r="B1256" t="s">
        <v>67</v>
      </c>
      <c r="C1256" t="s">
        <v>13408</v>
      </c>
      <c r="G1256" t="s">
        <v>13408</v>
      </c>
      <c r="J1256" t="s">
        <v>13409</v>
      </c>
      <c r="K1256" t="s">
        <v>1535</v>
      </c>
      <c r="AN1256" t="s">
        <v>1539</v>
      </c>
      <c r="AO1256" t="s">
        <v>1540</v>
      </c>
      <c r="AT1256">
        <v>1966</v>
      </c>
      <c r="AU1256">
        <v>53</v>
      </c>
      <c r="AV1256">
        <v>8</v>
      </c>
      <c r="BA1256">
        <v>806</v>
      </c>
      <c r="BB1256" t="s">
        <v>115</v>
      </c>
      <c r="BD1256" t="s">
        <v>13410</v>
      </c>
      <c r="BK1256" t="s">
        <v>13411</v>
      </c>
      <c r="BW1256" t="s">
        <v>13428</v>
      </c>
      <c r="BX1256" t="s">
        <v>13985</v>
      </c>
      <c r="BY1256" t="s">
        <v>13985</v>
      </c>
      <c r="BZ1256" t="s">
        <v>13985</v>
      </c>
      <c r="CA1256" t="s">
        <v>13985</v>
      </c>
      <c r="CB1256" t="s">
        <v>13985</v>
      </c>
      <c r="CC1256" t="s">
        <v>13985</v>
      </c>
      <c r="CD1256" t="s">
        <v>13985</v>
      </c>
    </row>
    <row r="1257" spans="1:82" hidden="1">
      <c r="A1257" t="s">
        <v>13850</v>
      </c>
      <c r="B1257" t="s">
        <v>67</v>
      </c>
      <c r="C1257" t="s">
        <v>10013</v>
      </c>
      <c r="G1257" t="s">
        <v>10013</v>
      </c>
      <c r="J1257" t="s">
        <v>10085</v>
      </c>
      <c r="K1257" t="s">
        <v>160</v>
      </c>
      <c r="W1257" t="s">
        <v>10086</v>
      </c>
      <c r="AA1257" t="s">
        <v>5725</v>
      </c>
      <c r="AB1257" t="s">
        <v>8843</v>
      </c>
      <c r="AN1257" t="s">
        <v>162</v>
      </c>
      <c r="AS1257" t="s">
        <v>521</v>
      </c>
      <c r="AT1257">
        <v>2003</v>
      </c>
      <c r="AU1257">
        <v>28</v>
      </c>
      <c r="AV1257">
        <v>2</v>
      </c>
      <c r="BA1257">
        <v>65</v>
      </c>
      <c r="BB1257">
        <v>74</v>
      </c>
      <c r="BD1257" t="s">
        <v>10087</v>
      </c>
      <c r="BK1257" t="s">
        <v>10088</v>
      </c>
      <c r="BW1257" t="s">
        <v>13424</v>
      </c>
      <c r="BX1257" t="s">
        <v>13426</v>
      </c>
      <c r="BY1257" t="s">
        <v>13985</v>
      </c>
      <c r="BZ1257" t="s">
        <v>13427</v>
      </c>
      <c r="CA1257">
        <v>1</v>
      </c>
      <c r="CB1257" t="s">
        <v>13985</v>
      </c>
      <c r="CC1257" t="s">
        <v>13985</v>
      </c>
      <c r="CD1257" t="s">
        <v>13985</v>
      </c>
    </row>
    <row r="1258" spans="1:82" hidden="1">
      <c r="A1258" t="s">
        <v>13850</v>
      </c>
      <c r="B1258" t="s">
        <v>67</v>
      </c>
      <c r="C1258" t="s">
        <v>8063</v>
      </c>
      <c r="G1258" t="s">
        <v>8064</v>
      </c>
      <c r="J1258" t="s">
        <v>8065</v>
      </c>
      <c r="K1258" t="s">
        <v>160</v>
      </c>
      <c r="W1258" t="s">
        <v>8066</v>
      </c>
      <c r="AA1258" t="s">
        <v>5725</v>
      </c>
      <c r="AB1258" t="s">
        <v>5726</v>
      </c>
      <c r="AN1258" t="s">
        <v>162</v>
      </c>
      <c r="AS1258" t="s">
        <v>84</v>
      </c>
      <c r="AT1258">
        <v>2008</v>
      </c>
      <c r="AU1258">
        <v>33</v>
      </c>
      <c r="AV1258">
        <v>4</v>
      </c>
      <c r="BA1258">
        <v>291</v>
      </c>
      <c r="BB1258">
        <v>301</v>
      </c>
      <c r="BD1258" t="s">
        <v>8067</v>
      </c>
      <c r="BK1258" t="s">
        <v>8068</v>
      </c>
      <c r="BW1258" t="s">
        <v>13424</v>
      </c>
      <c r="BX1258" t="s">
        <v>13426</v>
      </c>
      <c r="BY1258" t="s">
        <v>13985</v>
      </c>
      <c r="BZ1258" t="s">
        <v>13427</v>
      </c>
      <c r="CA1258">
        <v>2</v>
      </c>
      <c r="CB1258" t="s">
        <v>13985</v>
      </c>
      <c r="CC1258" t="s">
        <v>13985</v>
      </c>
      <c r="CD1258" t="s">
        <v>13985</v>
      </c>
    </row>
    <row r="1259" spans="1:82" hidden="1">
      <c r="A1259" t="s">
        <v>13850</v>
      </c>
      <c r="B1259" t="s">
        <v>67</v>
      </c>
      <c r="C1259" t="s">
        <v>806</v>
      </c>
      <c r="G1259" t="s">
        <v>807</v>
      </c>
      <c r="J1259" t="s">
        <v>808</v>
      </c>
      <c r="K1259" t="s">
        <v>809</v>
      </c>
      <c r="W1259" t="s">
        <v>810</v>
      </c>
      <c r="AA1259" t="s">
        <v>811</v>
      </c>
      <c r="AB1259" t="s">
        <v>812</v>
      </c>
      <c r="AN1259" t="s">
        <v>813</v>
      </c>
      <c r="AO1259" t="s">
        <v>814</v>
      </c>
      <c r="AS1259" t="s">
        <v>815</v>
      </c>
      <c r="AT1259">
        <v>2019</v>
      </c>
      <c r="AU1259">
        <v>92</v>
      </c>
      <c r="AV1259">
        <v>2</v>
      </c>
      <c r="BA1259">
        <v>621</v>
      </c>
      <c r="BB1259">
        <v>631</v>
      </c>
      <c r="BD1259" t="s">
        <v>816</v>
      </c>
      <c r="BK1259" t="s">
        <v>817</v>
      </c>
      <c r="BW1259" t="s">
        <v>13424</v>
      </c>
      <c r="BX1259" t="s">
        <v>13426</v>
      </c>
      <c r="BZ1259" t="s">
        <v>13427</v>
      </c>
      <c r="CA1259">
        <v>1</v>
      </c>
    </row>
    <row r="1260" spans="1:82" hidden="1">
      <c r="A1260" t="s">
        <v>13850</v>
      </c>
      <c r="B1260" t="s">
        <v>67</v>
      </c>
      <c r="C1260" t="s">
        <v>9772</v>
      </c>
      <c r="G1260" t="s">
        <v>9772</v>
      </c>
      <c r="J1260" t="s">
        <v>9773</v>
      </c>
      <c r="K1260" t="s">
        <v>178</v>
      </c>
      <c r="W1260" t="s">
        <v>9774</v>
      </c>
      <c r="AA1260" t="s">
        <v>5725</v>
      </c>
      <c r="AB1260" t="s">
        <v>5726</v>
      </c>
      <c r="AN1260" t="s">
        <v>180</v>
      </c>
      <c r="AS1260" t="s">
        <v>297</v>
      </c>
      <c r="AT1260">
        <v>2004</v>
      </c>
      <c r="AU1260">
        <v>31</v>
      </c>
      <c r="AV1260">
        <v>1</v>
      </c>
      <c r="BA1260">
        <v>91</v>
      </c>
      <c r="BB1260">
        <v>98</v>
      </c>
      <c r="BD1260" t="s">
        <v>9775</v>
      </c>
      <c r="BK1260" t="s">
        <v>9776</v>
      </c>
      <c r="BW1260" t="s">
        <v>13424</v>
      </c>
      <c r="BX1260" t="s">
        <v>13426</v>
      </c>
      <c r="BY1260" t="s">
        <v>13985</v>
      </c>
      <c r="BZ1260" t="s">
        <v>13427</v>
      </c>
      <c r="CA1260">
        <v>1</v>
      </c>
      <c r="CB1260" t="s">
        <v>13985</v>
      </c>
      <c r="CC1260" t="s">
        <v>13985</v>
      </c>
      <c r="CD1260" t="s">
        <v>13985</v>
      </c>
    </row>
    <row r="1261" spans="1:82" hidden="1">
      <c r="A1261" t="s">
        <v>13850</v>
      </c>
      <c r="B1261" t="s">
        <v>67</v>
      </c>
      <c r="C1261" t="s">
        <v>9484</v>
      </c>
      <c r="G1261" t="s">
        <v>9484</v>
      </c>
      <c r="J1261" t="s">
        <v>9485</v>
      </c>
      <c r="K1261" t="s">
        <v>667</v>
      </c>
      <c r="W1261" t="s">
        <v>9486</v>
      </c>
      <c r="AN1261" t="s">
        <v>670</v>
      </c>
      <c r="AO1261" t="s">
        <v>671</v>
      </c>
      <c r="AS1261" t="s">
        <v>352</v>
      </c>
      <c r="AT1261">
        <v>2005</v>
      </c>
      <c r="AU1261">
        <v>40</v>
      </c>
      <c r="AV1261">
        <v>3</v>
      </c>
      <c r="BA1261">
        <v>461</v>
      </c>
      <c r="BB1261">
        <v>466</v>
      </c>
      <c r="BD1261" t="s">
        <v>9487</v>
      </c>
      <c r="BK1261" t="s">
        <v>9488</v>
      </c>
      <c r="BW1261" t="s">
        <v>13424</v>
      </c>
      <c r="BX1261" t="s">
        <v>13426</v>
      </c>
      <c r="BY1261" t="s">
        <v>13985</v>
      </c>
      <c r="BZ1261" t="s">
        <v>13427</v>
      </c>
      <c r="CA1261">
        <v>2</v>
      </c>
      <c r="CB1261" t="s">
        <v>13985</v>
      </c>
      <c r="CC1261" t="s">
        <v>13985</v>
      </c>
      <c r="CD1261" t="s">
        <v>13985</v>
      </c>
    </row>
    <row r="1262" spans="1:82" hidden="1">
      <c r="A1262" t="s">
        <v>13850</v>
      </c>
      <c r="B1262" t="s">
        <v>67</v>
      </c>
      <c r="C1262" t="s">
        <v>5408</v>
      </c>
      <c r="G1262" t="s">
        <v>5409</v>
      </c>
      <c r="J1262" t="s">
        <v>5410</v>
      </c>
      <c r="K1262" t="s">
        <v>1094</v>
      </c>
      <c r="W1262" t="s">
        <v>5411</v>
      </c>
      <c r="AN1262" t="s">
        <v>1098</v>
      </c>
      <c r="AO1262" t="s">
        <v>1099</v>
      </c>
      <c r="AS1262" t="s">
        <v>472</v>
      </c>
      <c r="AT1262">
        <v>2013</v>
      </c>
      <c r="AU1262">
        <v>40</v>
      </c>
      <c r="AV1262">
        <v>4</v>
      </c>
      <c r="BA1262">
        <v>414</v>
      </c>
      <c r="BB1262">
        <v>417</v>
      </c>
      <c r="BD1262" t="s">
        <v>5412</v>
      </c>
      <c r="BK1262" t="s">
        <v>5413</v>
      </c>
      <c r="BW1262" t="s">
        <v>13424</v>
      </c>
      <c r="BX1262" t="s">
        <v>13425</v>
      </c>
      <c r="BY1262" t="s">
        <v>13985</v>
      </c>
      <c r="BZ1262" t="s">
        <v>13985</v>
      </c>
      <c r="CA1262" t="s">
        <v>13985</v>
      </c>
      <c r="CB1262" t="s">
        <v>13985</v>
      </c>
      <c r="CC1262" t="s">
        <v>13985</v>
      </c>
      <c r="CD1262" t="s">
        <v>13985</v>
      </c>
    </row>
    <row r="1263" spans="1:82" hidden="1">
      <c r="A1263" t="s">
        <v>13850</v>
      </c>
      <c r="B1263" t="s">
        <v>67</v>
      </c>
      <c r="C1263" t="s">
        <v>13095</v>
      </c>
      <c r="G1263" t="s">
        <v>13095</v>
      </c>
      <c r="J1263" t="s">
        <v>13096</v>
      </c>
      <c r="K1263" t="s">
        <v>667</v>
      </c>
      <c r="W1263" t="s">
        <v>13097</v>
      </c>
      <c r="AN1263" t="s">
        <v>670</v>
      </c>
      <c r="AO1263" t="s">
        <v>671</v>
      </c>
      <c r="AS1263" t="s">
        <v>352</v>
      </c>
      <c r="AT1263">
        <v>1991</v>
      </c>
      <c r="AU1263">
        <v>26</v>
      </c>
      <c r="AV1263">
        <v>3</v>
      </c>
      <c r="BA1263">
        <v>347</v>
      </c>
      <c r="BB1263">
        <v>355</v>
      </c>
      <c r="BD1263" t="s">
        <v>13098</v>
      </c>
      <c r="BK1263" t="s">
        <v>13099</v>
      </c>
      <c r="BW1263" t="s">
        <v>13424</v>
      </c>
      <c r="BX1263" t="s">
        <v>13426</v>
      </c>
      <c r="BY1263" t="s">
        <v>13985</v>
      </c>
      <c r="BZ1263" t="s">
        <v>13427</v>
      </c>
      <c r="CA1263">
        <v>2</v>
      </c>
      <c r="CB1263" t="s">
        <v>13985</v>
      </c>
      <c r="CC1263" t="s">
        <v>13985</v>
      </c>
      <c r="CD1263" t="s">
        <v>13985</v>
      </c>
    </row>
    <row r="1264" spans="1:82" hidden="1">
      <c r="A1264" t="s">
        <v>13850</v>
      </c>
      <c r="B1264" t="s">
        <v>67</v>
      </c>
      <c r="C1264" t="s">
        <v>13008</v>
      </c>
      <c r="G1264" t="s">
        <v>13008</v>
      </c>
      <c r="J1264" t="s">
        <v>13009</v>
      </c>
      <c r="K1264" t="s">
        <v>6536</v>
      </c>
      <c r="W1264" t="s">
        <v>13010</v>
      </c>
      <c r="AN1264" t="s">
        <v>6540</v>
      </c>
      <c r="AT1264">
        <v>1992</v>
      </c>
      <c r="AU1264">
        <v>6</v>
      </c>
      <c r="AV1264">
        <v>5</v>
      </c>
      <c r="BA1264">
        <v>545</v>
      </c>
      <c r="BB1264">
        <v>552</v>
      </c>
      <c r="BD1264" t="s">
        <v>13011</v>
      </c>
      <c r="BK1264" t="s">
        <v>13012</v>
      </c>
      <c r="BW1264" t="s">
        <v>13424</v>
      </c>
      <c r="BX1264" t="s">
        <v>13426</v>
      </c>
      <c r="BY1264" t="s">
        <v>13985</v>
      </c>
      <c r="BZ1264" t="s">
        <v>13427</v>
      </c>
      <c r="CA1264">
        <v>2</v>
      </c>
      <c r="CB1264" t="s">
        <v>13985</v>
      </c>
      <c r="CC1264" t="s">
        <v>13985</v>
      </c>
      <c r="CD1264" t="s">
        <v>13985</v>
      </c>
    </row>
    <row r="1265" spans="1:82" hidden="1">
      <c r="A1265" t="s">
        <v>13850</v>
      </c>
      <c r="B1265" t="s">
        <v>67</v>
      </c>
      <c r="C1265" t="s">
        <v>11361</v>
      </c>
      <c r="G1265" t="s">
        <v>11361</v>
      </c>
      <c r="J1265" t="s">
        <v>11362</v>
      </c>
      <c r="K1265" t="s">
        <v>5124</v>
      </c>
      <c r="W1265" t="s">
        <v>11363</v>
      </c>
      <c r="AN1265" t="s">
        <v>5126</v>
      </c>
      <c r="AS1265" t="s">
        <v>352</v>
      </c>
      <c r="AT1265">
        <v>1998</v>
      </c>
      <c r="AU1265">
        <v>42</v>
      </c>
      <c r="AV1265">
        <v>3</v>
      </c>
      <c r="BA1265">
        <v>123</v>
      </c>
      <c r="BB1265">
        <v>128</v>
      </c>
      <c r="BK1265" t="s">
        <v>11364</v>
      </c>
      <c r="BW1265" t="s">
        <v>13424</v>
      </c>
      <c r="BX1265" t="s">
        <v>13426</v>
      </c>
      <c r="BY1265" t="s">
        <v>13985</v>
      </c>
      <c r="BZ1265" t="s">
        <v>13427</v>
      </c>
      <c r="CA1265">
        <v>1</v>
      </c>
      <c r="CB1265" t="s">
        <v>13985</v>
      </c>
      <c r="CC1265" t="s">
        <v>13985</v>
      </c>
      <c r="CD1265" t="s">
        <v>13985</v>
      </c>
    </row>
    <row r="1266" spans="1:82" hidden="1">
      <c r="A1266" t="s">
        <v>13850</v>
      </c>
      <c r="B1266" t="s">
        <v>67</v>
      </c>
      <c r="C1266" t="s">
        <v>8839</v>
      </c>
      <c r="G1266" t="s">
        <v>8840</v>
      </c>
      <c r="J1266" t="s">
        <v>8841</v>
      </c>
      <c r="K1266" t="s">
        <v>160</v>
      </c>
      <c r="W1266" t="s">
        <v>8842</v>
      </c>
      <c r="AA1266" t="s">
        <v>5725</v>
      </c>
      <c r="AB1266" t="s">
        <v>8843</v>
      </c>
      <c r="AN1266" t="s">
        <v>162</v>
      </c>
      <c r="AO1266" t="s">
        <v>163</v>
      </c>
      <c r="AS1266" t="s">
        <v>815</v>
      </c>
      <c r="AT1266">
        <v>2007</v>
      </c>
      <c r="AU1266">
        <v>32</v>
      </c>
      <c r="AV1266">
        <v>1</v>
      </c>
      <c r="BA1266">
        <v>64</v>
      </c>
      <c r="BB1266">
        <v>72</v>
      </c>
      <c r="BD1266" t="s">
        <v>8844</v>
      </c>
      <c r="BK1266" t="s">
        <v>8845</v>
      </c>
      <c r="BW1266" t="s">
        <v>13424</v>
      </c>
      <c r="BX1266" t="s">
        <v>13426</v>
      </c>
      <c r="BY1266" t="s">
        <v>13985</v>
      </c>
      <c r="BZ1266" t="s">
        <v>13429</v>
      </c>
      <c r="CA1266" t="s">
        <v>13985</v>
      </c>
      <c r="CB1266" t="s">
        <v>13985</v>
      </c>
      <c r="CC1266" t="s">
        <v>13985</v>
      </c>
      <c r="CD1266" t="s">
        <v>13985</v>
      </c>
    </row>
    <row r="1267" spans="1:82" hidden="1">
      <c r="A1267" t="s">
        <v>13850</v>
      </c>
      <c r="B1267" t="s">
        <v>67</v>
      </c>
      <c r="C1267" t="s">
        <v>10155</v>
      </c>
      <c r="G1267" t="s">
        <v>10155</v>
      </c>
      <c r="J1267" t="s">
        <v>10156</v>
      </c>
      <c r="K1267" t="s">
        <v>2286</v>
      </c>
      <c r="W1267" t="s">
        <v>10157</v>
      </c>
      <c r="AA1267" t="s">
        <v>9400</v>
      </c>
      <c r="AN1267" t="s">
        <v>2290</v>
      </c>
      <c r="AS1267" t="s">
        <v>884</v>
      </c>
      <c r="AT1267">
        <v>2003</v>
      </c>
      <c r="AU1267">
        <v>117</v>
      </c>
      <c r="AV1267">
        <v>2</v>
      </c>
      <c r="BA1267">
        <v>206</v>
      </c>
      <c r="BB1267">
        <v>212</v>
      </c>
      <c r="BD1267" t="s">
        <v>10158</v>
      </c>
      <c r="BK1267" t="s">
        <v>10159</v>
      </c>
      <c r="BW1267" t="s">
        <v>13428</v>
      </c>
      <c r="BX1267" t="s">
        <v>13985</v>
      </c>
      <c r="BY1267" t="s">
        <v>13985</v>
      </c>
      <c r="BZ1267" t="s">
        <v>13985</v>
      </c>
      <c r="CA1267" t="s">
        <v>13985</v>
      </c>
      <c r="CB1267" t="s">
        <v>13985</v>
      </c>
      <c r="CC1267" t="s">
        <v>13985</v>
      </c>
      <c r="CD1267" t="s">
        <v>13985</v>
      </c>
    </row>
    <row r="1268" spans="1:82" hidden="1">
      <c r="A1268" t="s">
        <v>13784</v>
      </c>
      <c r="B1268" t="s">
        <v>67</v>
      </c>
      <c r="C1268" t="s">
        <v>13953</v>
      </c>
      <c r="J1268" t="s">
        <v>13954</v>
      </c>
      <c r="K1268" t="s">
        <v>13955</v>
      </c>
      <c r="AG1268">
        <v>0</v>
      </c>
      <c r="AH1268">
        <v>0</v>
      </c>
      <c r="AN1268" t="s">
        <v>13956</v>
      </c>
      <c r="AT1268">
        <v>2007</v>
      </c>
      <c r="AV1268">
        <v>4</v>
      </c>
      <c r="BA1268">
        <v>27</v>
      </c>
      <c r="BB1268">
        <v>36</v>
      </c>
      <c r="BK1268" t="s">
        <v>13957</v>
      </c>
      <c r="BT1268" t="s">
        <v>13958</v>
      </c>
      <c r="BU1268" t="s">
        <v>13959</v>
      </c>
      <c r="BV1268" t="s">
        <v>13960</v>
      </c>
      <c r="BW1268" t="s">
        <v>13428</v>
      </c>
    </row>
    <row r="1269" spans="1:82" hidden="1">
      <c r="A1269" t="s">
        <v>13850</v>
      </c>
      <c r="B1269" t="s">
        <v>67</v>
      </c>
      <c r="C1269" t="s">
        <v>10675</v>
      </c>
      <c r="G1269" t="s">
        <v>10675</v>
      </c>
      <c r="J1269" t="s">
        <v>10676</v>
      </c>
      <c r="K1269" t="s">
        <v>515</v>
      </c>
      <c r="W1269" t="s">
        <v>10677</v>
      </c>
      <c r="AN1269" t="s">
        <v>519</v>
      </c>
      <c r="AS1269" t="s">
        <v>815</v>
      </c>
      <c r="AT1269">
        <v>2001</v>
      </c>
      <c r="AU1269">
        <v>21</v>
      </c>
      <c r="AV1269">
        <v>4</v>
      </c>
      <c r="BA1269">
        <v>213</v>
      </c>
      <c r="BB1269">
        <v>221</v>
      </c>
      <c r="BD1269" t="s">
        <v>10678</v>
      </c>
      <c r="BK1269" t="s">
        <v>10679</v>
      </c>
      <c r="BL1269">
        <v>11276415</v>
      </c>
      <c r="BW1269" t="s">
        <v>13428</v>
      </c>
      <c r="BX1269" t="s">
        <v>13985</v>
      </c>
      <c r="BY1269" t="s">
        <v>13985</v>
      </c>
      <c r="BZ1269" t="s">
        <v>13985</v>
      </c>
      <c r="CA1269" t="s">
        <v>13985</v>
      </c>
      <c r="CB1269" t="s">
        <v>13985</v>
      </c>
      <c r="CC1269" t="s">
        <v>13985</v>
      </c>
      <c r="CD1269" t="s">
        <v>13985</v>
      </c>
    </row>
    <row r="1270" spans="1:82" hidden="1">
      <c r="A1270" t="s">
        <v>13850</v>
      </c>
      <c r="B1270" t="s">
        <v>67</v>
      </c>
      <c r="C1270" t="s">
        <v>13205</v>
      </c>
      <c r="G1270" t="s">
        <v>13205</v>
      </c>
      <c r="J1270" t="s">
        <v>13206</v>
      </c>
      <c r="K1270" t="s">
        <v>5333</v>
      </c>
      <c r="W1270" t="s">
        <v>13207</v>
      </c>
      <c r="AN1270" t="s">
        <v>5335</v>
      </c>
      <c r="AO1270" t="s">
        <v>5336</v>
      </c>
      <c r="AS1270" t="s">
        <v>2795</v>
      </c>
      <c r="AT1270">
        <v>1990</v>
      </c>
      <c r="AU1270">
        <v>242</v>
      </c>
      <c r="AV1270">
        <v>1305</v>
      </c>
      <c r="BA1270">
        <v>225</v>
      </c>
      <c r="BB1270">
        <v>230</v>
      </c>
      <c r="BD1270" t="s">
        <v>13208</v>
      </c>
      <c r="BK1270" t="s">
        <v>13209</v>
      </c>
      <c r="BL1270">
        <v>1983038</v>
      </c>
      <c r="BW1270" t="s">
        <v>13424</v>
      </c>
      <c r="BX1270" t="s">
        <v>13425</v>
      </c>
      <c r="BY1270" t="s">
        <v>13985</v>
      </c>
      <c r="BZ1270" t="s">
        <v>13985</v>
      </c>
      <c r="CA1270" t="s">
        <v>13985</v>
      </c>
      <c r="CB1270" t="s">
        <v>13985</v>
      </c>
      <c r="CC1270" t="s">
        <v>13985</v>
      </c>
      <c r="CD1270" t="s">
        <v>13985</v>
      </c>
    </row>
    <row r="1271" spans="1:82" hidden="1">
      <c r="A1271" t="s">
        <v>13850</v>
      </c>
      <c r="B1271" t="s">
        <v>67</v>
      </c>
      <c r="C1271" t="s">
        <v>3019</v>
      </c>
      <c r="G1271" t="s">
        <v>3020</v>
      </c>
      <c r="J1271" t="s">
        <v>3021</v>
      </c>
      <c r="K1271" t="s">
        <v>3022</v>
      </c>
      <c r="W1271" t="s">
        <v>3023</v>
      </c>
      <c r="AN1271" t="s">
        <v>3024</v>
      </c>
      <c r="AO1271" t="s">
        <v>3025</v>
      </c>
      <c r="AS1271" t="s">
        <v>297</v>
      </c>
      <c r="AT1271">
        <v>2016</v>
      </c>
      <c r="AU1271">
        <v>53</v>
      </c>
      <c r="AV1271">
        <v>5</v>
      </c>
      <c r="BA1271">
        <v>1013</v>
      </c>
      <c r="BB1271">
        <v>1023</v>
      </c>
      <c r="BD1271" t="s">
        <v>3026</v>
      </c>
      <c r="BK1271" t="s">
        <v>3027</v>
      </c>
      <c r="BL1271">
        <v>27354438</v>
      </c>
      <c r="BW1271" t="s">
        <v>13424</v>
      </c>
      <c r="BX1271" t="s">
        <v>13426</v>
      </c>
      <c r="BY1271" t="s">
        <v>13985</v>
      </c>
      <c r="BZ1271" t="s">
        <v>13427</v>
      </c>
      <c r="CA1271">
        <v>0</v>
      </c>
      <c r="CB1271" t="s">
        <v>13985</v>
      </c>
      <c r="CC1271" t="s">
        <v>13985</v>
      </c>
      <c r="CD1271" t="s">
        <v>13985</v>
      </c>
    </row>
    <row r="1272" spans="1:82" hidden="1">
      <c r="A1272" t="s">
        <v>13850</v>
      </c>
      <c r="B1272" t="s">
        <v>67</v>
      </c>
      <c r="C1272" t="s">
        <v>11610</v>
      </c>
      <c r="G1272" t="s">
        <v>11610</v>
      </c>
      <c r="J1272" t="s">
        <v>11611</v>
      </c>
      <c r="K1272" t="s">
        <v>11064</v>
      </c>
      <c r="W1272" t="s">
        <v>11612</v>
      </c>
      <c r="AN1272" t="s">
        <v>11067</v>
      </c>
      <c r="AS1272" t="s">
        <v>242</v>
      </c>
      <c r="AT1272">
        <v>1997</v>
      </c>
      <c r="AU1272">
        <v>65</v>
      </c>
      <c r="AW1272">
        <v>2</v>
      </c>
      <c r="BA1272">
        <v>165</v>
      </c>
      <c r="BB1272">
        <v>171</v>
      </c>
      <c r="BD1272" t="s">
        <v>11613</v>
      </c>
      <c r="BK1272" t="s">
        <v>11614</v>
      </c>
      <c r="BW1272" t="s">
        <v>13424</v>
      </c>
      <c r="BX1272" t="s">
        <v>13425</v>
      </c>
      <c r="BY1272" t="s">
        <v>13985</v>
      </c>
      <c r="BZ1272" t="s">
        <v>13985</v>
      </c>
      <c r="CA1272" t="s">
        <v>13985</v>
      </c>
      <c r="CB1272" t="s">
        <v>13985</v>
      </c>
      <c r="CC1272" t="s">
        <v>13985</v>
      </c>
      <c r="CD1272" t="s">
        <v>13985</v>
      </c>
    </row>
    <row r="1273" spans="1:82" hidden="1">
      <c r="A1273" t="s">
        <v>13850</v>
      </c>
      <c r="B1273" t="s">
        <v>67</v>
      </c>
      <c r="C1273" t="s">
        <v>4320</v>
      </c>
      <c r="G1273" t="s">
        <v>4321</v>
      </c>
      <c r="J1273" t="s">
        <v>4322</v>
      </c>
      <c r="K1273" t="s">
        <v>375</v>
      </c>
      <c r="W1273" t="s">
        <v>4323</v>
      </c>
      <c r="AB1273" t="s">
        <v>4324</v>
      </c>
      <c r="AN1273" t="s">
        <v>377</v>
      </c>
      <c r="AO1273" t="s">
        <v>378</v>
      </c>
      <c r="AS1273" t="s">
        <v>884</v>
      </c>
      <c r="AT1273">
        <v>2015</v>
      </c>
      <c r="AU1273">
        <v>27</v>
      </c>
      <c r="AV1273">
        <v>2</v>
      </c>
      <c r="BA1273">
        <v>79</v>
      </c>
      <c r="BB1273">
        <v>87</v>
      </c>
      <c r="BD1273" t="s">
        <v>4325</v>
      </c>
      <c r="BK1273" t="s">
        <v>4326</v>
      </c>
      <c r="BL1273">
        <v>25443173</v>
      </c>
      <c r="BW1273" t="s">
        <v>13424</v>
      </c>
      <c r="BX1273" t="s">
        <v>13425</v>
      </c>
      <c r="BY1273" t="s">
        <v>13985</v>
      </c>
      <c r="BZ1273" t="s">
        <v>13985</v>
      </c>
      <c r="CA1273" t="s">
        <v>13985</v>
      </c>
      <c r="CB1273" t="s">
        <v>13985</v>
      </c>
      <c r="CC1273" t="s">
        <v>13985</v>
      </c>
      <c r="CD1273" t="s">
        <v>13985</v>
      </c>
    </row>
    <row r="1274" spans="1:82" hidden="1">
      <c r="A1274" t="s">
        <v>13850</v>
      </c>
      <c r="B1274" t="s">
        <v>67</v>
      </c>
      <c r="C1274" t="s">
        <v>4751</v>
      </c>
      <c r="G1274" t="s">
        <v>4752</v>
      </c>
      <c r="J1274" t="s">
        <v>4753</v>
      </c>
      <c r="K1274" t="s">
        <v>2609</v>
      </c>
      <c r="W1274" t="s">
        <v>4754</v>
      </c>
      <c r="AA1274" t="s">
        <v>4755</v>
      </c>
      <c r="AB1274" t="s">
        <v>4756</v>
      </c>
      <c r="AN1274" t="s">
        <v>2612</v>
      </c>
      <c r="AO1274" t="s">
        <v>2613</v>
      </c>
      <c r="AS1274" t="s">
        <v>352</v>
      </c>
      <c r="AT1274">
        <v>2014</v>
      </c>
      <c r="AU1274">
        <v>104</v>
      </c>
      <c r="BA1274">
        <v>9</v>
      </c>
      <c r="BB1274">
        <v>15</v>
      </c>
      <c r="BD1274" t="s">
        <v>4757</v>
      </c>
      <c r="BK1274" t="s">
        <v>4758</v>
      </c>
      <c r="BW1274" t="s">
        <v>13428</v>
      </c>
      <c r="BX1274" t="s">
        <v>13985</v>
      </c>
      <c r="BY1274" t="s">
        <v>13985</v>
      </c>
      <c r="BZ1274" t="s">
        <v>13985</v>
      </c>
      <c r="CA1274" t="s">
        <v>13985</v>
      </c>
      <c r="CB1274" t="s">
        <v>13985</v>
      </c>
      <c r="CC1274" t="s">
        <v>13985</v>
      </c>
      <c r="CD1274" t="s">
        <v>13985</v>
      </c>
    </row>
    <row r="1275" spans="1:82" hidden="1">
      <c r="A1275" t="s">
        <v>13850</v>
      </c>
      <c r="B1275" t="s">
        <v>67</v>
      </c>
      <c r="C1275" t="s">
        <v>9679</v>
      </c>
      <c r="G1275" t="s">
        <v>9679</v>
      </c>
      <c r="J1275" t="s">
        <v>9680</v>
      </c>
      <c r="K1275" t="s">
        <v>139</v>
      </c>
      <c r="W1275" t="s">
        <v>9681</v>
      </c>
      <c r="AN1275" t="s">
        <v>143</v>
      </c>
      <c r="AO1275" t="s">
        <v>144</v>
      </c>
      <c r="AS1275" t="s">
        <v>1023</v>
      </c>
      <c r="AT1275">
        <v>2005</v>
      </c>
      <c r="AU1275">
        <v>28</v>
      </c>
      <c r="AV1275">
        <v>1</v>
      </c>
      <c r="BA1275">
        <v>54</v>
      </c>
      <c r="BB1275">
        <v>66</v>
      </c>
      <c r="BD1275" t="s">
        <v>9682</v>
      </c>
      <c r="BK1275" t="s">
        <v>9683</v>
      </c>
      <c r="BW1275" t="s">
        <v>13428</v>
      </c>
      <c r="BX1275" t="s">
        <v>13985</v>
      </c>
      <c r="BY1275" t="s">
        <v>13985</v>
      </c>
      <c r="BZ1275" t="s">
        <v>13985</v>
      </c>
      <c r="CA1275" t="s">
        <v>13985</v>
      </c>
      <c r="CB1275" t="s">
        <v>13985</v>
      </c>
      <c r="CC1275" t="s">
        <v>13985</v>
      </c>
      <c r="CD1275" t="s">
        <v>13985</v>
      </c>
    </row>
    <row r="1276" spans="1:82" hidden="1">
      <c r="A1276" t="s">
        <v>13850</v>
      </c>
      <c r="B1276" t="s">
        <v>67</v>
      </c>
      <c r="C1276" t="s">
        <v>13322</v>
      </c>
      <c r="G1276" t="s">
        <v>13322</v>
      </c>
      <c r="J1276" t="s">
        <v>13323</v>
      </c>
      <c r="K1276" t="s">
        <v>13324</v>
      </c>
      <c r="AN1276" t="s">
        <v>13325</v>
      </c>
      <c r="AT1276">
        <v>1983</v>
      </c>
      <c r="AU1276">
        <v>144</v>
      </c>
      <c r="AV1276">
        <v>2</v>
      </c>
      <c r="BA1276">
        <v>231</v>
      </c>
      <c r="BB1276">
        <v>233</v>
      </c>
      <c r="BD1276" t="s">
        <v>13326</v>
      </c>
      <c r="BK1276" t="s">
        <v>13327</v>
      </c>
      <c r="BW1276" t="s">
        <v>13428</v>
      </c>
      <c r="BX1276" t="s">
        <v>13985</v>
      </c>
      <c r="BY1276" t="s">
        <v>13985</v>
      </c>
      <c r="BZ1276" t="s">
        <v>13985</v>
      </c>
      <c r="CA1276" t="s">
        <v>13985</v>
      </c>
      <c r="CB1276" t="s">
        <v>13985</v>
      </c>
      <c r="CC1276" t="s">
        <v>13985</v>
      </c>
      <c r="CD1276" t="s">
        <v>13985</v>
      </c>
    </row>
    <row r="1277" spans="1:82" hidden="1">
      <c r="A1277" t="s">
        <v>13850</v>
      </c>
      <c r="B1277" t="s">
        <v>67</v>
      </c>
      <c r="C1277" t="s">
        <v>12684</v>
      </c>
      <c r="G1277" t="s">
        <v>12684</v>
      </c>
      <c r="J1277" t="s">
        <v>12685</v>
      </c>
      <c r="K1277" t="s">
        <v>10597</v>
      </c>
      <c r="W1277" t="s">
        <v>12686</v>
      </c>
      <c r="AN1277" t="s">
        <v>10599</v>
      </c>
      <c r="AS1277" t="s">
        <v>352</v>
      </c>
      <c r="AT1277">
        <v>1993</v>
      </c>
      <c r="AU1277">
        <v>28</v>
      </c>
      <c r="AV1277">
        <v>3</v>
      </c>
      <c r="BA1277">
        <v>157</v>
      </c>
      <c r="BB1277">
        <v>160</v>
      </c>
      <c r="BD1277" t="s">
        <v>12687</v>
      </c>
      <c r="BK1277" t="s">
        <v>12688</v>
      </c>
      <c r="BW1277" t="s">
        <v>13428</v>
      </c>
      <c r="BX1277" t="s">
        <v>13985</v>
      </c>
      <c r="BY1277" t="s">
        <v>13985</v>
      </c>
      <c r="BZ1277" t="s">
        <v>13985</v>
      </c>
      <c r="CA1277" t="s">
        <v>13985</v>
      </c>
      <c r="CB1277" t="s">
        <v>13985</v>
      </c>
      <c r="CC1277" t="s">
        <v>13985</v>
      </c>
      <c r="CD1277" t="s">
        <v>13985</v>
      </c>
    </row>
    <row r="1278" spans="1:82" hidden="1">
      <c r="A1278" t="s">
        <v>13850</v>
      </c>
      <c r="B1278" t="s">
        <v>67</v>
      </c>
      <c r="C1278" t="s">
        <v>9976</v>
      </c>
      <c r="G1278" t="s">
        <v>9976</v>
      </c>
      <c r="J1278" t="s">
        <v>9977</v>
      </c>
      <c r="K1278" t="s">
        <v>3484</v>
      </c>
      <c r="W1278" t="s">
        <v>9978</v>
      </c>
      <c r="AN1278" t="s">
        <v>9979</v>
      </c>
      <c r="AT1278">
        <v>2004</v>
      </c>
      <c r="AU1278">
        <v>101</v>
      </c>
      <c r="AV1278">
        <v>4</v>
      </c>
      <c r="BA1278">
        <v>523</v>
      </c>
      <c r="BB1278">
        <v>529</v>
      </c>
      <c r="BD1278" t="s">
        <v>9980</v>
      </c>
      <c r="BK1278" t="s">
        <v>9981</v>
      </c>
      <c r="BW1278" t="s">
        <v>13424</v>
      </c>
      <c r="BX1278" t="s">
        <v>13426</v>
      </c>
      <c r="BY1278" t="s">
        <v>13985</v>
      </c>
      <c r="BZ1278" t="s">
        <v>13429</v>
      </c>
      <c r="CA1278" t="s">
        <v>13985</v>
      </c>
      <c r="CB1278" t="s">
        <v>13985</v>
      </c>
      <c r="CC1278" t="s">
        <v>13985</v>
      </c>
      <c r="CD1278" t="s">
        <v>13985</v>
      </c>
    </row>
    <row r="1279" spans="1:82">
      <c r="A1279" t="s">
        <v>13850</v>
      </c>
      <c r="B1279" t="s">
        <v>67</v>
      </c>
      <c r="C1279" t="s">
        <v>1124</v>
      </c>
      <c r="G1279" t="s">
        <v>1125</v>
      </c>
      <c r="J1279" t="s">
        <v>1126</v>
      </c>
      <c r="K1279" t="s">
        <v>348</v>
      </c>
      <c r="W1279" t="s">
        <v>1127</v>
      </c>
      <c r="AN1279" t="s">
        <v>350</v>
      </c>
      <c r="AO1279" t="s">
        <v>351</v>
      </c>
      <c r="AS1279" t="s">
        <v>84</v>
      </c>
      <c r="AT1279">
        <v>2018</v>
      </c>
      <c r="AU1279">
        <v>47</v>
      </c>
      <c r="AV1279">
        <v>6</v>
      </c>
      <c r="BA1279">
        <v>1596</v>
      </c>
      <c r="BB1279">
        <v>1600</v>
      </c>
      <c r="BD1279" t="s">
        <v>1128</v>
      </c>
      <c r="BK1279" t="s">
        <v>1129</v>
      </c>
      <c r="BL1279">
        <v>30165434</v>
      </c>
      <c r="BW1279" t="s">
        <v>13424</v>
      </c>
      <c r="BX1279" t="s">
        <v>13426</v>
      </c>
      <c r="BZ1279" t="s">
        <v>13427</v>
      </c>
      <c r="CA1279">
        <v>3</v>
      </c>
      <c r="CB1279">
        <v>4</v>
      </c>
      <c r="CC1279" t="s">
        <v>13986</v>
      </c>
      <c r="CD1279" t="s">
        <v>13433</v>
      </c>
    </row>
    <row r="1280" spans="1:82" hidden="1">
      <c r="A1280" t="s">
        <v>13850</v>
      </c>
      <c r="B1280" t="s">
        <v>67</v>
      </c>
      <c r="C1280" t="s">
        <v>11592</v>
      </c>
      <c r="G1280" t="s">
        <v>11592</v>
      </c>
      <c r="J1280" t="s">
        <v>11593</v>
      </c>
      <c r="K1280" t="s">
        <v>160</v>
      </c>
      <c r="W1280" t="s">
        <v>11594</v>
      </c>
      <c r="AN1280" t="s">
        <v>162</v>
      </c>
      <c r="AO1280" t="s">
        <v>163</v>
      </c>
      <c r="AS1280" t="s">
        <v>84</v>
      </c>
      <c r="AT1280">
        <v>1997</v>
      </c>
      <c r="AU1280">
        <v>22</v>
      </c>
      <c r="AV1280">
        <v>4</v>
      </c>
      <c r="BA1280">
        <v>357</v>
      </c>
      <c r="BB1280">
        <v>364</v>
      </c>
      <c r="BD1280" t="s">
        <v>11595</v>
      </c>
      <c r="BK1280" t="s">
        <v>11596</v>
      </c>
      <c r="BW1280" t="s">
        <v>13424</v>
      </c>
      <c r="BX1280" t="s">
        <v>13426</v>
      </c>
      <c r="BY1280" t="s">
        <v>13985</v>
      </c>
      <c r="BZ1280" t="s">
        <v>13427</v>
      </c>
      <c r="CA1280">
        <v>1</v>
      </c>
      <c r="CB1280" t="s">
        <v>13985</v>
      </c>
      <c r="CC1280" t="s">
        <v>13985</v>
      </c>
      <c r="CD1280" t="s">
        <v>13985</v>
      </c>
    </row>
    <row r="1281" spans="1:82" hidden="1">
      <c r="A1281" t="s">
        <v>13850</v>
      </c>
      <c r="B1281" t="s">
        <v>67</v>
      </c>
      <c r="C1281" t="s">
        <v>11531</v>
      </c>
      <c r="G1281" t="s">
        <v>11531</v>
      </c>
      <c r="J1281" t="s">
        <v>11890</v>
      </c>
      <c r="K1281" t="s">
        <v>667</v>
      </c>
      <c r="W1281" t="s">
        <v>11891</v>
      </c>
      <c r="AN1281" t="s">
        <v>670</v>
      </c>
      <c r="AS1281" t="s">
        <v>352</v>
      </c>
      <c r="AT1281">
        <v>1996</v>
      </c>
      <c r="AU1281">
        <v>31</v>
      </c>
      <c r="AV1281">
        <v>3</v>
      </c>
      <c r="BA1281">
        <v>379</v>
      </c>
      <c r="BB1281">
        <v>388</v>
      </c>
      <c r="BD1281" t="s">
        <v>11892</v>
      </c>
      <c r="BK1281" t="s">
        <v>11893</v>
      </c>
      <c r="BW1281" t="s">
        <v>13424</v>
      </c>
      <c r="BX1281" t="s">
        <v>13426</v>
      </c>
      <c r="BY1281" t="s">
        <v>13985</v>
      </c>
      <c r="BZ1281" t="s">
        <v>13427</v>
      </c>
      <c r="CA1281">
        <v>2</v>
      </c>
      <c r="CB1281" t="s">
        <v>13985</v>
      </c>
      <c r="CC1281" t="s">
        <v>13985</v>
      </c>
      <c r="CD1281" t="s">
        <v>13985</v>
      </c>
    </row>
    <row r="1282" spans="1:82" hidden="1">
      <c r="A1282" t="s">
        <v>13850</v>
      </c>
      <c r="B1282" t="s">
        <v>67</v>
      </c>
      <c r="C1282" t="s">
        <v>5865</v>
      </c>
      <c r="G1282" t="s">
        <v>5866</v>
      </c>
      <c r="J1282" t="s">
        <v>5867</v>
      </c>
      <c r="K1282" t="s">
        <v>280</v>
      </c>
      <c r="W1282" t="s">
        <v>5868</v>
      </c>
      <c r="AN1282" t="s">
        <v>284</v>
      </c>
      <c r="AS1282" s="1">
        <v>46569</v>
      </c>
      <c r="AT1282">
        <v>2012</v>
      </c>
      <c r="AU1282">
        <v>7</v>
      </c>
      <c r="AV1282">
        <v>7</v>
      </c>
      <c r="BC1282" t="s">
        <v>5869</v>
      </c>
      <c r="BD1282" t="s">
        <v>5870</v>
      </c>
      <c r="BK1282" t="s">
        <v>5871</v>
      </c>
      <c r="BL1282">
        <v>22848579</v>
      </c>
      <c r="BW1282" t="s">
        <v>13424</v>
      </c>
      <c r="BX1282" t="s">
        <v>13425</v>
      </c>
      <c r="BY1282" t="s">
        <v>13985</v>
      </c>
      <c r="BZ1282" t="s">
        <v>13985</v>
      </c>
      <c r="CA1282" t="s">
        <v>13985</v>
      </c>
      <c r="CB1282" t="s">
        <v>13985</v>
      </c>
      <c r="CC1282" t="s">
        <v>13985</v>
      </c>
      <c r="CD1282" t="s">
        <v>13985</v>
      </c>
    </row>
    <row r="1283" spans="1:82" hidden="1">
      <c r="A1283" t="s">
        <v>13850</v>
      </c>
      <c r="B1283" t="s">
        <v>67</v>
      </c>
      <c r="C1283" t="s">
        <v>10800</v>
      </c>
      <c r="G1283" t="s">
        <v>10800</v>
      </c>
      <c r="J1283" t="s">
        <v>10801</v>
      </c>
      <c r="K1283" t="s">
        <v>605</v>
      </c>
      <c r="W1283" t="s">
        <v>10802</v>
      </c>
      <c r="AN1283" t="s">
        <v>609</v>
      </c>
      <c r="AS1283" t="s">
        <v>10803</v>
      </c>
      <c r="AT1283">
        <v>2000</v>
      </c>
      <c r="AU1283">
        <v>97</v>
      </c>
      <c r="AV1283">
        <v>22</v>
      </c>
      <c r="BA1283">
        <v>12324</v>
      </c>
      <c r="BB1283">
        <v>12328</v>
      </c>
      <c r="BD1283" t="s">
        <v>10804</v>
      </c>
      <c r="BK1283" t="s">
        <v>10805</v>
      </c>
      <c r="BL1283">
        <v>11005840</v>
      </c>
      <c r="BW1283" t="s">
        <v>13424</v>
      </c>
      <c r="BX1283" t="s">
        <v>13425</v>
      </c>
      <c r="BY1283" t="s">
        <v>13985</v>
      </c>
      <c r="BZ1283" t="s">
        <v>13985</v>
      </c>
      <c r="CA1283" t="s">
        <v>13985</v>
      </c>
      <c r="CB1283" t="s">
        <v>13985</v>
      </c>
      <c r="CC1283" t="s">
        <v>13985</v>
      </c>
      <c r="CD1283" t="s">
        <v>13985</v>
      </c>
    </row>
    <row r="1284" spans="1:82" hidden="1">
      <c r="A1284" t="s">
        <v>13850</v>
      </c>
      <c r="B1284" t="s">
        <v>67</v>
      </c>
      <c r="C1284" t="s">
        <v>1226</v>
      </c>
      <c r="G1284" t="s">
        <v>1227</v>
      </c>
      <c r="J1284" t="s">
        <v>1228</v>
      </c>
      <c r="K1284" t="s">
        <v>1229</v>
      </c>
      <c r="W1284" t="s">
        <v>1230</v>
      </c>
      <c r="AB1284" t="s">
        <v>1231</v>
      </c>
      <c r="AN1284" t="s">
        <v>1232</v>
      </c>
      <c r="AO1284" t="s">
        <v>1233</v>
      </c>
      <c r="AS1284" t="s">
        <v>154</v>
      </c>
      <c r="AT1284">
        <v>2018</v>
      </c>
      <c r="AU1284">
        <v>38</v>
      </c>
      <c r="AV1284">
        <v>6</v>
      </c>
      <c r="BA1284">
        <v>707</v>
      </c>
      <c r="BB1284">
        <v>715</v>
      </c>
      <c r="BD1284" t="s">
        <v>1234</v>
      </c>
      <c r="BK1284" t="s">
        <v>1235</v>
      </c>
      <c r="BW1284" t="s">
        <v>13424</v>
      </c>
      <c r="BX1284" t="s">
        <v>13426</v>
      </c>
      <c r="BY1284" t="s">
        <v>13427</v>
      </c>
    </row>
    <row r="1285" spans="1:82" hidden="1">
      <c r="A1285" t="s">
        <v>13850</v>
      </c>
      <c r="B1285" t="s">
        <v>67</v>
      </c>
      <c r="C1285" t="s">
        <v>175</v>
      </c>
      <c r="G1285" t="s">
        <v>176</v>
      </c>
      <c r="J1285" t="s">
        <v>177</v>
      </c>
      <c r="K1285" t="s">
        <v>178</v>
      </c>
      <c r="W1285" t="s">
        <v>179</v>
      </c>
      <c r="AN1285" t="s">
        <v>180</v>
      </c>
      <c r="AO1285" t="s">
        <v>181</v>
      </c>
      <c r="AS1285" t="s">
        <v>154</v>
      </c>
      <c r="AT1285">
        <v>2019</v>
      </c>
      <c r="AU1285">
        <v>138</v>
      </c>
      <c r="BC1285" t="s">
        <v>182</v>
      </c>
      <c r="BD1285" t="s">
        <v>183</v>
      </c>
      <c r="BK1285" t="s">
        <v>184</v>
      </c>
      <c r="BW1285" t="s">
        <v>13424</v>
      </c>
      <c r="BX1285" t="s">
        <v>13426</v>
      </c>
      <c r="BZ1285" t="s">
        <v>13427</v>
      </c>
      <c r="CA1285">
        <v>1</v>
      </c>
    </row>
    <row r="1286" spans="1:82" hidden="1">
      <c r="A1286" t="s">
        <v>13850</v>
      </c>
      <c r="B1286" t="s">
        <v>67</v>
      </c>
      <c r="C1286" t="s">
        <v>3882</v>
      </c>
      <c r="G1286" t="s">
        <v>3883</v>
      </c>
      <c r="J1286" t="s">
        <v>3884</v>
      </c>
      <c r="K1286" t="s">
        <v>3308</v>
      </c>
      <c r="W1286" t="s">
        <v>3885</v>
      </c>
      <c r="AN1286" t="s">
        <v>3310</v>
      </c>
      <c r="AS1286" s="1">
        <v>37104</v>
      </c>
      <c r="AT1286">
        <v>2015</v>
      </c>
      <c r="AU1286">
        <v>147</v>
      </c>
      <c r="BA1286">
        <v>342</v>
      </c>
      <c r="BB1286">
        <v>347</v>
      </c>
      <c r="BD1286" t="s">
        <v>3886</v>
      </c>
      <c r="BK1286" t="s">
        <v>3887</v>
      </c>
      <c r="BL1286">
        <v>25992479</v>
      </c>
      <c r="BW1286" t="s">
        <v>13424</v>
      </c>
      <c r="BX1286" t="s">
        <v>13425</v>
      </c>
      <c r="BY1286" t="s">
        <v>13985</v>
      </c>
      <c r="BZ1286" t="s">
        <v>13985</v>
      </c>
      <c r="CA1286" t="s">
        <v>13985</v>
      </c>
      <c r="CB1286" t="s">
        <v>13985</v>
      </c>
      <c r="CC1286" t="s">
        <v>13985</v>
      </c>
      <c r="CD1286" t="s">
        <v>13985</v>
      </c>
    </row>
    <row r="1287" spans="1:82" hidden="1">
      <c r="A1287" t="s">
        <v>13784</v>
      </c>
      <c r="B1287" t="s">
        <v>67</v>
      </c>
      <c r="C1287" t="s">
        <v>13894</v>
      </c>
      <c r="J1287" t="s">
        <v>13895</v>
      </c>
      <c r="K1287" t="s">
        <v>13797</v>
      </c>
      <c r="AA1287" t="s">
        <v>13896</v>
      </c>
      <c r="AB1287" t="s">
        <v>13897</v>
      </c>
      <c r="AG1287">
        <v>2</v>
      </c>
      <c r="AH1287">
        <v>2</v>
      </c>
      <c r="AN1287" t="s">
        <v>13798</v>
      </c>
      <c r="AT1287">
        <v>2013</v>
      </c>
      <c r="AU1287">
        <v>92</v>
      </c>
      <c r="AV1287">
        <v>2</v>
      </c>
      <c r="BA1287">
        <v>234</v>
      </c>
      <c r="BB1287">
        <v>240</v>
      </c>
      <c r="BK1287" t="s">
        <v>13898</v>
      </c>
      <c r="BT1287" t="s">
        <v>13899</v>
      </c>
      <c r="BU1287" t="s">
        <v>13900</v>
      </c>
      <c r="BV1287" t="s">
        <v>13803</v>
      </c>
      <c r="BW1287" t="s">
        <v>13429</v>
      </c>
    </row>
    <row r="1288" spans="1:82" hidden="1">
      <c r="A1288" t="s">
        <v>13850</v>
      </c>
      <c r="B1288" t="s">
        <v>67</v>
      </c>
      <c r="C1288" t="s">
        <v>13362</v>
      </c>
      <c r="G1288" t="s">
        <v>13362</v>
      </c>
      <c r="J1288" t="s">
        <v>13363</v>
      </c>
      <c r="K1288" t="s">
        <v>13364</v>
      </c>
      <c r="AN1288" t="s">
        <v>13365</v>
      </c>
      <c r="AT1288">
        <v>1980</v>
      </c>
      <c r="AU1288">
        <v>31</v>
      </c>
      <c r="AV1288">
        <v>1</v>
      </c>
      <c r="BA1288">
        <v>54</v>
      </c>
      <c r="BB1288">
        <v>69</v>
      </c>
      <c r="BK1288" t="s">
        <v>13366</v>
      </c>
      <c r="BW1288" t="s">
        <v>13428</v>
      </c>
      <c r="BX1288" t="s">
        <v>13985</v>
      </c>
      <c r="BY1288" t="s">
        <v>13985</v>
      </c>
      <c r="BZ1288" t="s">
        <v>13985</v>
      </c>
      <c r="CA1288" t="s">
        <v>13985</v>
      </c>
      <c r="CB1288" t="s">
        <v>13985</v>
      </c>
      <c r="CC1288" t="s">
        <v>13985</v>
      </c>
      <c r="CD1288" t="s">
        <v>13985</v>
      </c>
    </row>
    <row r="1289" spans="1:82" hidden="1">
      <c r="A1289" t="s">
        <v>13850</v>
      </c>
      <c r="B1289" t="s">
        <v>67</v>
      </c>
      <c r="C1289" t="s">
        <v>2770</v>
      </c>
      <c r="G1289" t="s">
        <v>2771</v>
      </c>
      <c r="J1289" t="s">
        <v>2772</v>
      </c>
      <c r="K1289" t="s">
        <v>2773</v>
      </c>
      <c r="W1289" t="s">
        <v>2774</v>
      </c>
      <c r="AB1289" t="s">
        <v>2775</v>
      </c>
      <c r="AN1289" t="s">
        <v>2776</v>
      </c>
      <c r="AS1289" t="s">
        <v>1023</v>
      </c>
      <c r="AT1289">
        <v>2017</v>
      </c>
      <c r="AU1289">
        <v>61</v>
      </c>
      <c r="BA1289">
        <v>82</v>
      </c>
      <c r="BB1289">
        <v>91</v>
      </c>
      <c r="BD1289" t="s">
        <v>2777</v>
      </c>
      <c r="BK1289" t="s">
        <v>2778</v>
      </c>
      <c r="BL1289">
        <v>27346738</v>
      </c>
      <c r="BW1289" t="s">
        <v>13424</v>
      </c>
      <c r="BX1289" t="s">
        <v>13425</v>
      </c>
      <c r="BY1289" t="s">
        <v>13985</v>
      </c>
      <c r="BZ1289" t="s">
        <v>13985</v>
      </c>
      <c r="CA1289" t="s">
        <v>13985</v>
      </c>
      <c r="CB1289" t="s">
        <v>13985</v>
      </c>
      <c r="CC1289" t="s">
        <v>13985</v>
      </c>
      <c r="CD1289" t="s">
        <v>13985</v>
      </c>
    </row>
    <row r="1290" spans="1:82" hidden="1">
      <c r="A1290" t="s">
        <v>13850</v>
      </c>
      <c r="B1290" t="s">
        <v>67</v>
      </c>
      <c r="C1290" t="s">
        <v>8954</v>
      </c>
      <c r="G1290" t="s">
        <v>8955</v>
      </c>
      <c r="J1290" t="s">
        <v>8956</v>
      </c>
      <c r="K1290" t="s">
        <v>3204</v>
      </c>
      <c r="W1290" t="s">
        <v>8957</v>
      </c>
      <c r="AA1290" t="s">
        <v>8958</v>
      </c>
      <c r="AB1290" t="s">
        <v>8959</v>
      </c>
      <c r="AN1290" t="s">
        <v>3208</v>
      </c>
      <c r="AO1290" t="s">
        <v>3209</v>
      </c>
      <c r="AS1290" t="s">
        <v>84</v>
      </c>
      <c r="AT1290">
        <v>2006</v>
      </c>
      <c r="AU1290">
        <v>191</v>
      </c>
      <c r="AV1290">
        <v>3</v>
      </c>
      <c r="BA1290">
        <v>687</v>
      </c>
      <c r="BB1290">
        <v>698</v>
      </c>
      <c r="BD1290" t="s">
        <v>8960</v>
      </c>
      <c r="BK1290" t="s">
        <v>8961</v>
      </c>
      <c r="BL1290">
        <v>17170225</v>
      </c>
      <c r="BW1290" t="s">
        <v>13424</v>
      </c>
      <c r="BX1290" t="s">
        <v>13425</v>
      </c>
      <c r="BY1290" t="s">
        <v>13985</v>
      </c>
      <c r="BZ1290" t="s">
        <v>13985</v>
      </c>
      <c r="CA1290" t="s">
        <v>13985</v>
      </c>
      <c r="CB1290" t="s">
        <v>13985</v>
      </c>
      <c r="CC1290" t="s">
        <v>13985</v>
      </c>
      <c r="CD1290" t="s">
        <v>13985</v>
      </c>
    </row>
    <row r="1291" spans="1:82" hidden="1">
      <c r="A1291" t="s">
        <v>13850</v>
      </c>
      <c r="B1291" t="s">
        <v>67</v>
      </c>
      <c r="C1291" t="s">
        <v>1898</v>
      </c>
      <c r="G1291" t="s">
        <v>1899</v>
      </c>
      <c r="J1291" t="s">
        <v>1900</v>
      </c>
      <c r="K1291" t="s">
        <v>207</v>
      </c>
      <c r="W1291" t="s">
        <v>1901</v>
      </c>
      <c r="AN1291" t="s">
        <v>209</v>
      </c>
      <c r="AS1291" t="s">
        <v>1902</v>
      </c>
      <c r="AT1291">
        <v>2017</v>
      </c>
      <c r="AU1291">
        <v>8</v>
      </c>
      <c r="BC1291">
        <v>2109</v>
      </c>
      <c r="BD1291" t="s">
        <v>1903</v>
      </c>
      <c r="BK1291" t="s">
        <v>1904</v>
      </c>
      <c r="BL1291">
        <v>29321789</v>
      </c>
      <c r="BW1291" t="s">
        <v>13428</v>
      </c>
      <c r="BX1291" t="s">
        <v>13985</v>
      </c>
      <c r="BY1291" t="s">
        <v>13985</v>
      </c>
      <c r="BZ1291" t="s">
        <v>13985</v>
      </c>
      <c r="CA1291" t="s">
        <v>13985</v>
      </c>
      <c r="CB1291" t="s">
        <v>13985</v>
      </c>
      <c r="CC1291" t="s">
        <v>13985</v>
      </c>
      <c r="CD1291" t="s">
        <v>13985</v>
      </c>
    </row>
    <row r="1292" spans="1:82" hidden="1">
      <c r="A1292" t="s">
        <v>13850</v>
      </c>
      <c r="B1292" t="s">
        <v>67</v>
      </c>
      <c r="C1292" t="s">
        <v>4730</v>
      </c>
      <c r="G1292" t="s">
        <v>4731</v>
      </c>
      <c r="J1292" t="s">
        <v>4732</v>
      </c>
      <c r="K1292" t="s">
        <v>4733</v>
      </c>
      <c r="W1292" t="s">
        <v>4734</v>
      </c>
      <c r="AA1292" t="s">
        <v>4735</v>
      </c>
      <c r="AB1292" t="s">
        <v>4736</v>
      </c>
      <c r="AN1292" t="s">
        <v>4737</v>
      </c>
      <c r="AO1292" t="s">
        <v>4738</v>
      </c>
      <c r="AS1292" t="s">
        <v>352</v>
      </c>
      <c r="AT1292">
        <v>2014</v>
      </c>
      <c r="AU1292">
        <v>40</v>
      </c>
      <c r="AV1292">
        <v>4</v>
      </c>
      <c r="BA1292">
        <v>2674</v>
      </c>
      <c r="BB1292">
        <v>2679</v>
      </c>
      <c r="BD1292" t="s">
        <v>4739</v>
      </c>
      <c r="BK1292" t="s">
        <v>4740</v>
      </c>
      <c r="BL1292">
        <v>24893623</v>
      </c>
      <c r="BW1292" t="s">
        <v>13424</v>
      </c>
      <c r="BX1292" t="s">
        <v>13425</v>
      </c>
      <c r="BY1292" t="s">
        <v>13985</v>
      </c>
      <c r="BZ1292" t="s">
        <v>13985</v>
      </c>
      <c r="CA1292" t="s">
        <v>13985</v>
      </c>
      <c r="CB1292" t="s">
        <v>13985</v>
      </c>
      <c r="CC1292" t="s">
        <v>13985</v>
      </c>
      <c r="CD1292" t="s">
        <v>13985</v>
      </c>
    </row>
    <row r="1293" spans="1:82" hidden="1">
      <c r="A1293" t="s">
        <v>13784</v>
      </c>
      <c r="B1293" t="s">
        <v>67</v>
      </c>
      <c r="C1293" t="s">
        <v>13824</v>
      </c>
      <c r="J1293" t="s">
        <v>13825</v>
      </c>
      <c r="K1293" t="s">
        <v>13826</v>
      </c>
      <c r="AG1293">
        <v>0</v>
      </c>
      <c r="AH1293">
        <v>1</v>
      </c>
      <c r="AN1293" t="s">
        <v>13827</v>
      </c>
      <c r="AT1293">
        <v>2016</v>
      </c>
      <c r="AV1293">
        <v>6</v>
      </c>
      <c r="BA1293">
        <v>56</v>
      </c>
      <c r="BB1293">
        <v>72</v>
      </c>
      <c r="BK1293" t="s">
        <v>13828</v>
      </c>
      <c r="BT1293" t="s">
        <v>13829</v>
      </c>
      <c r="BU1293" t="s">
        <v>13830</v>
      </c>
      <c r="BV1293" t="s">
        <v>13831</v>
      </c>
      <c r="BW1293" t="s">
        <v>13428</v>
      </c>
    </row>
    <row r="1294" spans="1:82" hidden="1">
      <c r="A1294" t="s">
        <v>13850</v>
      </c>
      <c r="B1294" t="s">
        <v>67</v>
      </c>
      <c r="C1294" t="s">
        <v>4161</v>
      </c>
      <c r="G1294" t="s">
        <v>4162</v>
      </c>
      <c r="J1294" t="s">
        <v>7114</v>
      </c>
      <c r="K1294" t="s">
        <v>7115</v>
      </c>
      <c r="W1294" t="s">
        <v>7116</v>
      </c>
      <c r="AA1294" t="s">
        <v>7117</v>
      </c>
      <c r="AB1294" t="s">
        <v>7118</v>
      </c>
      <c r="AN1294" t="s">
        <v>7119</v>
      </c>
      <c r="AS1294" s="1">
        <v>38565</v>
      </c>
      <c r="AT1294">
        <v>2010</v>
      </c>
      <c r="AU1294">
        <v>324</v>
      </c>
      <c r="AV1294" s="2">
        <v>43497</v>
      </c>
      <c r="AY1294" t="s">
        <v>49</v>
      </c>
      <c r="BA1294">
        <v>95</v>
      </c>
      <c r="BB1294">
        <v>101</v>
      </c>
      <c r="BD1294" t="s">
        <v>7120</v>
      </c>
      <c r="BK1294" t="s">
        <v>7121</v>
      </c>
      <c r="BL1294">
        <v>20347928</v>
      </c>
      <c r="BW1294" t="s">
        <v>13424</v>
      </c>
      <c r="BX1294" t="s">
        <v>13425</v>
      </c>
      <c r="BY1294" t="s">
        <v>13985</v>
      </c>
      <c r="BZ1294" t="s">
        <v>13985</v>
      </c>
      <c r="CA1294" t="s">
        <v>13985</v>
      </c>
      <c r="CB1294" t="s">
        <v>13985</v>
      </c>
      <c r="CC1294" t="s">
        <v>13985</v>
      </c>
      <c r="CD1294" t="s">
        <v>13985</v>
      </c>
    </row>
    <row r="1295" spans="1:82" hidden="1">
      <c r="A1295" t="s">
        <v>13850</v>
      </c>
      <c r="B1295" t="s">
        <v>67</v>
      </c>
      <c r="C1295" t="s">
        <v>7081</v>
      </c>
      <c r="G1295" t="s">
        <v>7082</v>
      </c>
      <c r="J1295" t="s">
        <v>7083</v>
      </c>
      <c r="K1295" t="s">
        <v>3041</v>
      </c>
      <c r="W1295" t="s">
        <v>7084</v>
      </c>
      <c r="AA1295" t="s">
        <v>7085</v>
      </c>
      <c r="AB1295" t="s">
        <v>7086</v>
      </c>
      <c r="AN1295" t="s">
        <v>3044</v>
      </c>
      <c r="AO1295" t="s">
        <v>3045</v>
      </c>
      <c r="AS1295" t="s">
        <v>297</v>
      </c>
      <c r="AT1295">
        <v>2010</v>
      </c>
      <c r="AU1295">
        <v>58</v>
      </c>
      <c r="AV1295">
        <v>4</v>
      </c>
      <c r="BA1295">
        <v>647</v>
      </c>
      <c r="BB1295">
        <v>652</v>
      </c>
      <c r="BD1295" t="s">
        <v>7087</v>
      </c>
      <c r="BK1295" t="s">
        <v>7088</v>
      </c>
      <c r="BL1295">
        <v>20600050</v>
      </c>
      <c r="BW1295" t="s">
        <v>13424</v>
      </c>
      <c r="BX1295" t="s">
        <v>13425</v>
      </c>
      <c r="BY1295" t="s">
        <v>13985</v>
      </c>
      <c r="BZ1295" t="s">
        <v>13985</v>
      </c>
      <c r="CA1295" t="s">
        <v>13985</v>
      </c>
      <c r="CB1295" t="s">
        <v>13985</v>
      </c>
      <c r="CC1295" t="s">
        <v>13985</v>
      </c>
      <c r="CD1295" t="s">
        <v>13985</v>
      </c>
    </row>
    <row r="1296" spans="1:82" hidden="1">
      <c r="A1296" t="s">
        <v>13850</v>
      </c>
      <c r="B1296" t="s">
        <v>67</v>
      </c>
      <c r="C1296" t="s">
        <v>12062</v>
      </c>
      <c r="G1296" t="s">
        <v>12062</v>
      </c>
      <c r="J1296" t="s">
        <v>12063</v>
      </c>
      <c r="K1296" t="s">
        <v>1871</v>
      </c>
      <c r="P1296" t="s">
        <v>12064</v>
      </c>
      <c r="Q1296" t="s">
        <v>12065</v>
      </c>
      <c r="R1296" t="s">
        <v>12066</v>
      </c>
      <c r="S1296" t="s">
        <v>12067</v>
      </c>
      <c r="W1296" t="s">
        <v>12068</v>
      </c>
      <c r="AN1296" t="s">
        <v>1873</v>
      </c>
      <c r="AT1296">
        <v>1996</v>
      </c>
      <c r="AU1296">
        <v>89</v>
      </c>
      <c r="AV1296">
        <v>1</v>
      </c>
      <c r="BA1296">
        <v>59</v>
      </c>
      <c r="BB1296">
        <v>64</v>
      </c>
      <c r="BD1296" t="s">
        <v>12069</v>
      </c>
      <c r="BK1296" t="s">
        <v>12070</v>
      </c>
      <c r="BW1296" t="s">
        <v>13428</v>
      </c>
      <c r="BX1296" t="s">
        <v>13985</v>
      </c>
      <c r="BY1296" t="s">
        <v>13985</v>
      </c>
      <c r="BZ1296" t="s">
        <v>13985</v>
      </c>
      <c r="CA1296" t="s">
        <v>13985</v>
      </c>
      <c r="CB1296" t="s">
        <v>13985</v>
      </c>
      <c r="CC1296" t="s">
        <v>13985</v>
      </c>
      <c r="CD1296" t="s">
        <v>13985</v>
      </c>
    </row>
    <row r="1297" spans="1:82" hidden="1">
      <c r="A1297" t="s">
        <v>13850</v>
      </c>
      <c r="B1297" t="s">
        <v>1762</v>
      </c>
      <c r="C1297" t="s">
        <v>7496</v>
      </c>
      <c r="E1297" t="s">
        <v>9955</v>
      </c>
      <c r="G1297" t="s">
        <v>7496</v>
      </c>
      <c r="J1297" t="s">
        <v>9956</v>
      </c>
      <c r="K1297" t="s">
        <v>9957</v>
      </c>
      <c r="L1297" t="s">
        <v>9958</v>
      </c>
      <c r="P1297" t="s">
        <v>9959</v>
      </c>
      <c r="Q1297" t="s">
        <v>9960</v>
      </c>
      <c r="R1297" t="s">
        <v>9961</v>
      </c>
      <c r="S1297" t="s">
        <v>9962</v>
      </c>
      <c r="T1297" t="s">
        <v>9963</v>
      </c>
      <c r="W1297" t="s">
        <v>9964</v>
      </c>
      <c r="AA1297" t="s">
        <v>9965</v>
      </c>
      <c r="AB1297" t="s">
        <v>9966</v>
      </c>
      <c r="AN1297" t="s">
        <v>9967</v>
      </c>
      <c r="AP1297" t="s">
        <v>9968</v>
      </c>
      <c r="AT1297">
        <v>2004</v>
      </c>
      <c r="AU1297">
        <v>35</v>
      </c>
      <c r="BA1297">
        <v>131</v>
      </c>
      <c r="BB1297">
        <v>150</v>
      </c>
      <c r="BD1297" t="s">
        <v>9969</v>
      </c>
      <c r="BK1297" t="s">
        <v>9970</v>
      </c>
      <c r="BW1297" t="s">
        <v>13424</v>
      </c>
      <c r="BX1297" t="s">
        <v>13425</v>
      </c>
      <c r="BY1297" t="s">
        <v>13985</v>
      </c>
      <c r="BZ1297" t="s">
        <v>13985</v>
      </c>
      <c r="CA1297" t="s">
        <v>13985</v>
      </c>
      <c r="CB1297" t="s">
        <v>13985</v>
      </c>
      <c r="CC1297" t="s">
        <v>13985</v>
      </c>
      <c r="CD1297" t="s">
        <v>13985</v>
      </c>
    </row>
    <row r="1298" spans="1:82" hidden="1">
      <c r="A1298" t="s">
        <v>13477</v>
      </c>
      <c r="B1298" t="s">
        <v>67</v>
      </c>
      <c r="C1298" t="s">
        <v>13617</v>
      </c>
      <c r="J1298" t="s">
        <v>13618</v>
      </c>
      <c r="K1298" t="s">
        <v>13619</v>
      </c>
      <c r="AN1298" t="s">
        <v>13620</v>
      </c>
      <c r="AS1298">
        <v>6</v>
      </c>
      <c r="AT1298">
        <v>2012</v>
      </c>
      <c r="AU1298">
        <v>44</v>
      </c>
      <c r="AV1298">
        <v>1</v>
      </c>
      <c r="BA1298">
        <v>1</v>
      </c>
      <c r="BB1298">
        <v>12</v>
      </c>
      <c r="BK1298" t="s">
        <v>13621</v>
      </c>
      <c r="BM1298" t="s">
        <v>13483</v>
      </c>
      <c r="BQ1298" t="s">
        <v>13622</v>
      </c>
      <c r="BW1298" t="s">
        <v>13428</v>
      </c>
    </row>
    <row r="1299" spans="1:82">
      <c r="A1299" t="s">
        <v>13850</v>
      </c>
      <c r="B1299" t="s">
        <v>67</v>
      </c>
      <c r="C1299" t="s">
        <v>6340</v>
      </c>
      <c r="G1299" t="s">
        <v>6341</v>
      </c>
      <c r="J1299" t="s">
        <v>6342</v>
      </c>
      <c r="K1299" t="s">
        <v>160</v>
      </c>
      <c r="W1299" t="s">
        <v>6343</v>
      </c>
      <c r="AA1299" t="s">
        <v>5725</v>
      </c>
      <c r="AB1299" t="s">
        <v>5726</v>
      </c>
      <c r="AN1299" t="s">
        <v>162</v>
      </c>
      <c r="AO1299" t="s">
        <v>163</v>
      </c>
      <c r="AS1299" t="s">
        <v>84</v>
      </c>
      <c r="AT1299">
        <v>2011</v>
      </c>
      <c r="AU1299">
        <v>36</v>
      </c>
      <c r="AV1299">
        <v>4</v>
      </c>
      <c r="BA1299">
        <v>379</v>
      </c>
      <c r="BB1299">
        <v>384</v>
      </c>
      <c r="BD1299" t="s">
        <v>6344</v>
      </c>
      <c r="BK1299" t="s">
        <v>6345</v>
      </c>
      <c r="BW1299" t="s">
        <v>13424</v>
      </c>
      <c r="BX1299" t="s">
        <v>13426</v>
      </c>
      <c r="BY1299" t="s">
        <v>13985</v>
      </c>
      <c r="BZ1299" t="s">
        <v>13427</v>
      </c>
      <c r="CA1299">
        <v>5</v>
      </c>
      <c r="CB1299">
        <v>7</v>
      </c>
      <c r="CC1299" t="s">
        <v>13985</v>
      </c>
      <c r="CD1299" t="s">
        <v>13433</v>
      </c>
    </row>
    <row r="1300" spans="1:82" hidden="1">
      <c r="A1300" t="s">
        <v>13850</v>
      </c>
      <c r="B1300" t="s">
        <v>67</v>
      </c>
      <c r="C1300" t="s">
        <v>10056</v>
      </c>
      <c r="G1300" t="s">
        <v>10056</v>
      </c>
      <c r="J1300" t="s">
        <v>10057</v>
      </c>
      <c r="K1300" t="s">
        <v>5333</v>
      </c>
      <c r="W1300" t="s">
        <v>10058</v>
      </c>
      <c r="AA1300" t="s">
        <v>7501</v>
      </c>
      <c r="AB1300" t="s">
        <v>7502</v>
      </c>
      <c r="AN1300" t="s">
        <v>5335</v>
      </c>
      <c r="AS1300" s="1">
        <v>39295</v>
      </c>
      <c r="AT1300">
        <v>2003</v>
      </c>
      <c r="AU1300">
        <v>270</v>
      </c>
      <c r="AX1300">
        <v>1</v>
      </c>
      <c r="BA1300" t="s">
        <v>10059</v>
      </c>
      <c r="BB1300" t="s">
        <v>10060</v>
      </c>
      <c r="BD1300" t="s">
        <v>10061</v>
      </c>
      <c r="BK1300" t="s">
        <v>10062</v>
      </c>
      <c r="BL1300">
        <v>12952632</v>
      </c>
      <c r="BW1300" t="s">
        <v>13424</v>
      </c>
      <c r="BX1300" t="s">
        <v>13425</v>
      </c>
      <c r="BY1300" t="s">
        <v>13985</v>
      </c>
      <c r="BZ1300" t="s">
        <v>13985</v>
      </c>
      <c r="CA1300" t="s">
        <v>13985</v>
      </c>
      <c r="CB1300" t="s">
        <v>13985</v>
      </c>
      <c r="CC1300" t="s">
        <v>13985</v>
      </c>
      <c r="CD1300" t="s">
        <v>13985</v>
      </c>
    </row>
    <row r="1301" spans="1:82" hidden="1">
      <c r="A1301" t="s">
        <v>13850</v>
      </c>
      <c r="B1301" t="s">
        <v>67</v>
      </c>
      <c r="C1301" t="s">
        <v>13396</v>
      </c>
      <c r="G1301" t="s">
        <v>13396</v>
      </c>
      <c r="J1301" t="s">
        <v>13397</v>
      </c>
      <c r="K1301" t="s">
        <v>1535</v>
      </c>
      <c r="AN1301" t="s">
        <v>1539</v>
      </c>
      <c r="AT1301">
        <v>1968</v>
      </c>
      <c r="AU1301">
        <v>55</v>
      </c>
      <c r="AV1301">
        <v>2</v>
      </c>
      <c r="BA1301">
        <v>153</v>
      </c>
      <c r="BB1301" t="s">
        <v>13394</v>
      </c>
      <c r="BD1301" t="s">
        <v>13398</v>
      </c>
      <c r="BK1301" t="s">
        <v>13399</v>
      </c>
      <c r="BW1301" t="s">
        <v>13428</v>
      </c>
      <c r="BX1301" t="s">
        <v>13985</v>
      </c>
      <c r="BY1301" t="s">
        <v>13985</v>
      </c>
      <c r="BZ1301" t="s">
        <v>13985</v>
      </c>
      <c r="CA1301" t="s">
        <v>13985</v>
      </c>
      <c r="CB1301" t="s">
        <v>13985</v>
      </c>
      <c r="CC1301" t="s">
        <v>13985</v>
      </c>
      <c r="CD1301" t="s">
        <v>13985</v>
      </c>
    </row>
    <row r="1302" spans="1:82" hidden="1">
      <c r="A1302" t="s">
        <v>13850</v>
      </c>
      <c r="B1302" t="s">
        <v>67</v>
      </c>
      <c r="C1302" t="s">
        <v>12258</v>
      </c>
      <c r="G1302" t="s">
        <v>12258</v>
      </c>
      <c r="J1302" t="s">
        <v>12259</v>
      </c>
      <c r="K1302" t="s">
        <v>5492</v>
      </c>
      <c r="W1302" t="s">
        <v>12260</v>
      </c>
      <c r="AN1302" t="s">
        <v>5494</v>
      </c>
      <c r="AS1302" t="s">
        <v>629</v>
      </c>
      <c r="AT1302">
        <v>1995</v>
      </c>
      <c r="AU1302">
        <v>120</v>
      </c>
      <c r="AV1302">
        <v>3</v>
      </c>
      <c r="BA1302">
        <v>460</v>
      </c>
      <c r="BB1302">
        <v>467</v>
      </c>
      <c r="BD1302" t="s">
        <v>12261</v>
      </c>
      <c r="BK1302" t="s">
        <v>12262</v>
      </c>
      <c r="BW1302" t="s">
        <v>13428</v>
      </c>
      <c r="BX1302" t="s">
        <v>13985</v>
      </c>
      <c r="BY1302" t="s">
        <v>13985</v>
      </c>
      <c r="BZ1302" t="s">
        <v>13985</v>
      </c>
      <c r="CA1302" t="s">
        <v>13985</v>
      </c>
      <c r="CB1302" t="s">
        <v>13985</v>
      </c>
      <c r="CC1302" t="s">
        <v>13985</v>
      </c>
      <c r="CD1302" t="s">
        <v>13985</v>
      </c>
    </row>
    <row r="1303" spans="1:82" hidden="1">
      <c r="A1303" t="s">
        <v>13850</v>
      </c>
      <c r="B1303" t="s">
        <v>67</v>
      </c>
      <c r="C1303" t="s">
        <v>11698</v>
      </c>
      <c r="G1303" t="s">
        <v>11698</v>
      </c>
      <c r="J1303" t="s">
        <v>11699</v>
      </c>
      <c r="K1303" t="s">
        <v>685</v>
      </c>
      <c r="W1303" t="s">
        <v>11700</v>
      </c>
      <c r="AN1303" t="s">
        <v>689</v>
      </c>
      <c r="AS1303" t="s">
        <v>629</v>
      </c>
      <c r="AT1303">
        <v>1997</v>
      </c>
      <c r="AU1303">
        <v>42</v>
      </c>
      <c r="AV1303">
        <v>3</v>
      </c>
      <c r="BA1303">
        <v>609</v>
      </c>
      <c r="BB1303">
        <v>611</v>
      </c>
      <c r="BD1303" t="s">
        <v>11701</v>
      </c>
      <c r="BK1303" t="s">
        <v>11702</v>
      </c>
      <c r="BW1303" t="s">
        <v>13424</v>
      </c>
      <c r="BX1303" t="s">
        <v>13426</v>
      </c>
      <c r="BY1303" t="s">
        <v>13427</v>
      </c>
      <c r="BZ1303" t="s">
        <v>13985</v>
      </c>
      <c r="CA1303" t="s">
        <v>13985</v>
      </c>
      <c r="CB1303" t="s">
        <v>13985</v>
      </c>
      <c r="CC1303" t="s">
        <v>13985</v>
      </c>
      <c r="CD1303" t="s">
        <v>13985</v>
      </c>
    </row>
    <row r="1304" spans="1:82" hidden="1">
      <c r="A1304" t="s">
        <v>13850</v>
      </c>
      <c r="B1304" t="s">
        <v>67</v>
      </c>
      <c r="C1304" t="s">
        <v>13210</v>
      </c>
      <c r="G1304" t="s">
        <v>13210</v>
      </c>
      <c r="J1304" t="s">
        <v>13296</v>
      </c>
      <c r="K1304" t="s">
        <v>12886</v>
      </c>
      <c r="AN1304" t="s">
        <v>12888</v>
      </c>
      <c r="AS1304" t="s">
        <v>84</v>
      </c>
      <c r="AT1304">
        <v>1985</v>
      </c>
      <c r="AU1304">
        <v>35</v>
      </c>
      <c r="AV1304">
        <v>4</v>
      </c>
      <c r="BA1304">
        <v>421</v>
      </c>
      <c r="BB1304">
        <v>428</v>
      </c>
      <c r="BK1304" t="s">
        <v>13297</v>
      </c>
      <c r="BW1304" t="s">
        <v>13428</v>
      </c>
      <c r="BX1304" t="s">
        <v>13985</v>
      </c>
      <c r="BY1304" t="s">
        <v>13985</v>
      </c>
      <c r="BZ1304" t="s">
        <v>13985</v>
      </c>
      <c r="CA1304" t="s">
        <v>13985</v>
      </c>
      <c r="CB1304" t="s">
        <v>13985</v>
      </c>
      <c r="CC1304" t="s">
        <v>13985</v>
      </c>
      <c r="CD1304" t="s">
        <v>13985</v>
      </c>
    </row>
    <row r="1305" spans="1:82" hidden="1">
      <c r="A1305" t="s">
        <v>13850</v>
      </c>
      <c r="B1305" t="s">
        <v>67</v>
      </c>
      <c r="C1305" t="s">
        <v>12934</v>
      </c>
      <c r="G1305" t="s">
        <v>12934</v>
      </c>
      <c r="J1305" t="s">
        <v>12935</v>
      </c>
      <c r="K1305" t="s">
        <v>625</v>
      </c>
      <c r="W1305" t="s">
        <v>12936</v>
      </c>
      <c r="AN1305" t="s">
        <v>627</v>
      </c>
      <c r="AS1305" t="s">
        <v>521</v>
      </c>
      <c r="AT1305">
        <v>1992</v>
      </c>
      <c r="AU1305">
        <v>63</v>
      </c>
      <c r="AV1305">
        <v>3</v>
      </c>
      <c r="BA1305">
        <v>273</v>
      </c>
      <c r="BB1305">
        <v>281</v>
      </c>
      <c r="BD1305" t="s">
        <v>12937</v>
      </c>
      <c r="BK1305" t="s">
        <v>12938</v>
      </c>
      <c r="BW1305" t="s">
        <v>13424</v>
      </c>
      <c r="BX1305" t="s">
        <v>13426</v>
      </c>
      <c r="BY1305" t="s">
        <v>13985</v>
      </c>
      <c r="BZ1305" t="s">
        <v>13427</v>
      </c>
      <c r="CA1305">
        <v>2</v>
      </c>
      <c r="CB1305" t="s">
        <v>13985</v>
      </c>
      <c r="CC1305" t="s">
        <v>13985</v>
      </c>
      <c r="CD1305" t="s">
        <v>13985</v>
      </c>
    </row>
    <row r="1306" spans="1:82" hidden="1">
      <c r="A1306" t="s">
        <v>13850</v>
      </c>
      <c r="B1306" t="s">
        <v>67</v>
      </c>
      <c r="C1306" t="s">
        <v>13412</v>
      </c>
      <c r="G1306" t="s">
        <v>13412</v>
      </c>
      <c r="J1306" t="s">
        <v>13413</v>
      </c>
      <c r="K1306" t="s">
        <v>4545</v>
      </c>
      <c r="AN1306" t="s">
        <v>4548</v>
      </c>
      <c r="AT1306">
        <v>1966</v>
      </c>
      <c r="AU1306">
        <v>59</v>
      </c>
      <c r="AV1306">
        <v>1</v>
      </c>
      <c r="BA1306">
        <v>7</v>
      </c>
      <c r="BB1306" t="s">
        <v>13394</v>
      </c>
      <c r="BD1306" t="s">
        <v>13414</v>
      </c>
      <c r="BK1306" t="s">
        <v>13415</v>
      </c>
      <c r="BW1306" t="s">
        <v>13424</v>
      </c>
      <c r="BX1306" t="s">
        <v>13426</v>
      </c>
      <c r="BY1306" t="s">
        <v>13985</v>
      </c>
      <c r="BZ1306" t="s">
        <v>13427</v>
      </c>
      <c r="CA1306">
        <v>2</v>
      </c>
      <c r="CB1306" t="s">
        <v>13985</v>
      </c>
      <c r="CC1306" t="s">
        <v>13985</v>
      </c>
      <c r="CD1306" t="s">
        <v>13985</v>
      </c>
    </row>
    <row r="1307" spans="1:82" hidden="1">
      <c r="A1307" t="s">
        <v>13850</v>
      </c>
      <c r="B1307" t="s">
        <v>67</v>
      </c>
      <c r="C1307" t="s">
        <v>12283</v>
      </c>
      <c r="G1307" t="s">
        <v>12283</v>
      </c>
      <c r="J1307" t="s">
        <v>12284</v>
      </c>
      <c r="K1307" t="s">
        <v>2286</v>
      </c>
      <c r="W1307" t="s">
        <v>12285</v>
      </c>
      <c r="AN1307" t="s">
        <v>2290</v>
      </c>
      <c r="AS1307" t="s">
        <v>730</v>
      </c>
      <c r="AT1307">
        <v>1995</v>
      </c>
      <c r="AU1307">
        <v>93</v>
      </c>
      <c r="AV1307">
        <v>4</v>
      </c>
      <c r="BA1307">
        <v>695</v>
      </c>
      <c r="BB1307">
        <v>708</v>
      </c>
      <c r="BD1307" t="s">
        <v>12286</v>
      </c>
      <c r="BK1307" t="s">
        <v>12287</v>
      </c>
      <c r="BW1307" t="s">
        <v>13428</v>
      </c>
      <c r="BX1307" t="s">
        <v>13985</v>
      </c>
      <c r="BY1307" t="s">
        <v>13985</v>
      </c>
      <c r="BZ1307" t="s">
        <v>13985</v>
      </c>
      <c r="CA1307" t="s">
        <v>13985</v>
      </c>
      <c r="CB1307" t="s">
        <v>13985</v>
      </c>
      <c r="CC1307" t="s">
        <v>13985</v>
      </c>
      <c r="CD1307" t="s">
        <v>13985</v>
      </c>
    </row>
    <row r="1308" spans="1:82" hidden="1">
      <c r="A1308" t="s">
        <v>13850</v>
      </c>
      <c r="B1308" t="s">
        <v>67</v>
      </c>
      <c r="C1308" t="s">
        <v>7865</v>
      </c>
      <c r="G1308" t="s">
        <v>7866</v>
      </c>
      <c r="J1308" t="s">
        <v>7867</v>
      </c>
      <c r="K1308" t="s">
        <v>7868</v>
      </c>
      <c r="W1308" t="s">
        <v>7869</v>
      </c>
      <c r="AB1308" t="s">
        <v>7870</v>
      </c>
      <c r="AN1308" t="s">
        <v>7871</v>
      </c>
      <c r="AO1308" t="s">
        <v>7872</v>
      </c>
      <c r="AT1308">
        <v>2009</v>
      </c>
      <c r="AU1308">
        <v>50</v>
      </c>
      <c r="AV1308">
        <v>6</v>
      </c>
      <c r="BA1308">
        <v>667</v>
      </c>
      <c r="BB1308">
        <v>672</v>
      </c>
      <c r="BC1308" t="s">
        <v>7873</v>
      </c>
      <c r="BD1308" t="s">
        <v>7874</v>
      </c>
      <c r="BK1308" t="s">
        <v>7875</v>
      </c>
      <c r="BL1308">
        <v>19946819</v>
      </c>
      <c r="BW1308" t="s">
        <v>13424</v>
      </c>
      <c r="BX1308" t="s">
        <v>13425</v>
      </c>
      <c r="BY1308" t="s">
        <v>13985</v>
      </c>
      <c r="BZ1308" t="s">
        <v>13985</v>
      </c>
      <c r="CA1308" t="s">
        <v>13985</v>
      </c>
      <c r="CB1308" t="s">
        <v>13985</v>
      </c>
      <c r="CC1308" t="s">
        <v>13985</v>
      </c>
      <c r="CD1308" t="s">
        <v>13985</v>
      </c>
    </row>
    <row r="1309" spans="1:82">
      <c r="A1309" t="s">
        <v>13850</v>
      </c>
      <c r="B1309" t="s">
        <v>67</v>
      </c>
      <c r="C1309" t="s">
        <v>13404</v>
      </c>
      <c r="G1309" t="s">
        <v>13404</v>
      </c>
      <c r="J1309" t="s">
        <v>13405</v>
      </c>
      <c r="K1309" t="s">
        <v>358</v>
      </c>
      <c r="AN1309" t="s">
        <v>360</v>
      </c>
      <c r="AO1309" t="s">
        <v>361</v>
      </c>
      <c r="AT1309">
        <v>1967</v>
      </c>
      <c r="AU1309">
        <v>13</v>
      </c>
      <c r="AV1309">
        <v>4</v>
      </c>
      <c r="BA1309">
        <v>553</v>
      </c>
      <c r="BB1309" t="s">
        <v>115</v>
      </c>
      <c r="BD1309" t="s">
        <v>13406</v>
      </c>
      <c r="BK1309" t="s">
        <v>13407</v>
      </c>
      <c r="BW1309" t="s">
        <v>13424</v>
      </c>
      <c r="BX1309" t="s">
        <v>13426</v>
      </c>
      <c r="BY1309" t="s">
        <v>13985</v>
      </c>
      <c r="BZ1309" t="s">
        <v>13427</v>
      </c>
      <c r="CA1309">
        <v>5</v>
      </c>
      <c r="CB1309">
        <v>6</v>
      </c>
      <c r="CC1309" t="s">
        <v>13985</v>
      </c>
      <c r="CD1309" t="s">
        <v>13433</v>
      </c>
    </row>
    <row r="1310" spans="1:82" hidden="1">
      <c r="A1310" t="s">
        <v>13784</v>
      </c>
      <c r="B1310" t="s">
        <v>67</v>
      </c>
      <c r="C1310" t="s">
        <v>13927</v>
      </c>
      <c r="J1310" t="s">
        <v>13928</v>
      </c>
      <c r="K1310" t="s">
        <v>13883</v>
      </c>
      <c r="AG1310">
        <v>0</v>
      </c>
      <c r="AH1310">
        <v>0</v>
      </c>
      <c r="AN1310" t="s">
        <v>13884</v>
      </c>
      <c r="AT1310">
        <v>2009</v>
      </c>
      <c r="AU1310">
        <v>165</v>
      </c>
      <c r="BA1310">
        <v>21</v>
      </c>
      <c r="BB1310">
        <v>24</v>
      </c>
      <c r="BK1310" t="s">
        <v>13929</v>
      </c>
      <c r="BT1310" t="s">
        <v>13930</v>
      </c>
      <c r="BU1310" t="s">
        <v>13931</v>
      </c>
      <c r="BV1310" t="s">
        <v>13888</v>
      </c>
      <c r="BW1310" t="s">
        <v>13428</v>
      </c>
    </row>
    <row r="1311" spans="1:82" hidden="1">
      <c r="A1311" t="s">
        <v>13784</v>
      </c>
      <c r="B1311" t="s">
        <v>67</v>
      </c>
      <c r="C1311" t="s">
        <v>13881</v>
      </c>
      <c r="J1311" t="s">
        <v>13882</v>
      </c>
      <c r="K1311" t="s">
        <v>13883</v>
      </c>
      <c r="AG1311">
        <v>0</v>
      </c>
      <c r="AH1311">
        <v>0</v>
      </c>
      <c r="AN1311" t="s">
        <v>13884</v>
      </c>
      <c r="AT1311">
        <v>2013</v>
      </c>
      <c r="AU1311">
        <v>171</v>
      </c>
      <c r="BA1311">
        <v>96</v>
      </c>
      <c r="BB1311">
        <v>99</v>
      </c>
      <c r="BK1311" t="s">
        <v>13885</v>
      </c>
      <c r="BT1311" t="s">
        <v>13886</v>
      </c>
      <c r="BU1311" t="s">
        <v>13887</v>
      </c>
      <c r="BV1311" t="s">
        <v>13888</v>
      </c>
      <c r="BW1311" t="s">
        <v>13428</v>
      </c>
    </row>
    <row r="1312" spans="1:82" hidden="1">
      <c r="A1312" t="s">
        <v>13850</v>
      </c>
      <c r="B1312" t="s">
        <v>67</v>
      </c>
      <c r="C1312" t="s">
        <v>6712</v>
      </c>
      <c r="G1312" t="s">
        <v>6713</v>
      </c>
      <c r="J1312" t="s">
        <v>6714</v>
      </c>
      <c r="K1312" t="s">
        <v>6715</v>
      </c>
      <c r="W1312" t="s">
        <v>6716</v>
      </c>
      <c r="AB1312" t="s">
        <v>6717</v>
      </c>
      <c r="AN1312" t="s">
        <v>6718</v>
      </c>
      <c r="AO1312" t="s">
        <v>6719</v>
      </c>
      <c r="AS1312" t="s">
        <v>6720</v>
      </c>
      <c r="AT1312">
        <v>2011</v>
      </c>
      <c r="AU1312">
        <v>176</v>
      </c>
      <c r="BA1312">
        <v>284</v>
      </c>
      <c r="BB1312">
        <v>295</v>
      </c>
      <c r="BD1312" t="s">
        <v>6721</v>
      </c>
      <c r="BK1312" t="s">
        <v>6722</v>
      </c>
      <c r="BL1312">
        <v>21185915</v>
      </c>
      <c r="BW1312" t="s">
        <v>13429</v>
      </c>
      <c r="BX1312" t="s">
        <v>13985</v>
      </c>
      <c r="BY1312" t="s">
        <v>13985</v>
      </c>
      <c r="BZ1312" t="s">
        <v>13429</v>
      </c>
      <c r="CA1312" t="s">
        <v>13985</v>
      </c>
      <c r="CB1312" t="s">
        <v>13985</v>
      </c>
      <c r="CC1312" t="s">
        <v>13985</v>
      </c>
      <c r="CD1312" t="s">
        <v>13985</v>
      </c>
    </row>
    <row r="1313" spans="1:82" hidden="1">
      <c r="A1313" t="s">
        <v>13850</v>
      </c>
      <c r="B1313" t="s">
        <v>67</v>
      </c>
      <c r="C1313" t="s">
        <v>12771</v>
      </c>
      <c r="G1313" t="s">
        <v>12771</v>
      </c>
      <c r="J1313" t="s">
        <v>12772</v>
      </c>
      <c r="K1313" t="s">
        <v>258</v>
      </c>
      <c r="W1313" t="s">
        <v>12773</v>
      </c>
      <c r="AN1313" t="s">
        <v>261</v>
      </c>
      <c r="AS1313" t="s">
        <v>11436</v>
      </c>
      <c r="AT1313">
        <v>1993</v>
      </c>
      <c r="AU1313">
        <v>8</v>
      </c>
      <c r="AV1313">
        <v>1</v>
      </c>
      <c r="BA1313">
        <v>47</v>
      </c>
      <c r="BB1313">
        <v>56</v>
      </c>
      <c r="BD1313" t="s">
        <v>12774</v>
      </c>
      <c r="BK1313" t="s">
        <v>12775</v>
      </c>
      <c r="BL1313">
        <v>8490210</v>
      </c>
      <c r="BW1313" t="s">
        <v>13424</v>
      </c>
      <c r="BX1313" t="s">
        <v>13426</v>
      </c>
      <c r="BY1313" t="s">
        <v>13985</v>
      </c>
      <c r="BZ1313" t="s">
        <v>13427</v>
      </c>
      <c r="CA1313">
        <v>1</v>
      </c>
      <c r="CB1313" t="s">
        <v>13985</v>
      </c>
      <c r="CC1313" t="s">
        <v>13985</v>
      </c>
      <c r="CD1313" t="s">
        <v>13985</v>
      </c>
    </row>
    <row r="1314" spans="1:82" hidden="1">
      <c r="A1314" t="s">
        <v>13850</v>
      </c>
      <c r="B1314" t="s">
        <v>67</v>
      </c>
      <c r="C1314" t="s">
        <v>11797</v>
      </c>
      <c r="G1314" t="s">
        <v>11797</v>
      </c>
      <c r="J1314" t="s">
        <v>11798</v>
      </c>
      <c r="K1314" t="s">
        <v>11799</v>
      </c>
      <c r="W1314" t="s">
        <v>11800</v>
      </c>
      <c r="AN1314" t="s">
        <v>5164</v>
      </c>
      <c r="AO1314" t="s">
        <v>11801</v>
      </c>
      <c r="AT1314">
        <v>1997</v>
      </c>
      <c r="AU1314">
        <v>42</v>
      </c>
      <c r="BA1314">
        <v>323</v>
      </c>
      <c r="BB1314">
        <v>349</v>
      </c>
      <c r="BD1314" t="s">
        <v>11802</v>
      </c>
      <c r="BK1314" t="s">
        <v>11803</v>
      </c>
      <c r="BL1314">
        <v>15012317</v>
      </c>
      <c r="BW1314" t="s">
        <v>13424</v>
      </c>
      <c r="BX1314" t="s">
        <v>13426</v>
      </c>
      <c r="BY1314" t="s">
        <v>13985</v>
      </c>
      <c r="BZ1314" t="s">
        <v>13429</v>
      </c>
      <c r="CA1314" t="s">
        <v>13985</v>
      </c>
      <c r="CB1314" t="s">
        <v>13985</v>
      </c>
      <c r="CC1314" t="s">
        <v>13985</v>
      </c>
      <c r="CD1314" t="s">
        <v>13985</v>
      </c>
    </row>
    <row r="1315" spans="1:82" hidden="1">
      <c r="A1315" t="s">
        <v>13850</v>
      </c>
      <c r="B1315" t="s">
        <v>67</v>
      </c>
      <c r="C1315" t="s">
        <v>12464</v>
      </c>
      <c r="G1315" t="s">
        <v>12464</v>
      </c>
      <c r="J1315" t="s">
        <v>12465</v>
      </c>
      <c r="K1315" t="s">
        <v>12466</v>
      </c>
      <c r="W1315" t="s">
        <v>12467</v>
      </c>
      <c r="AN1315" t="s">
        <v>12468</v>
      </c>
      <c r="AS1315" t="s">
        <v>472</v>
      </c>
      <c r="AT1315">
        <v>1994</v>
      </c>
      <c r="AU1315">
        <v>267</v>
      </c>
      <c r="AV1315">
        <v>1</v>
      </c>
      <c r="AW1315">
        <v>2</v>
      </c>
      <c r="BA1315" t="s">
        <v>12469</v>
      </c>
      <c r="BB1315" t="s">
        <v>12470</v>
      </c>
      <c r="BK1315" t="s">
        <v>12471</v>
      </c>
      <c r="BL1315">
        <v>8048624</v>
      </c>
      <c r="BW1315" t="s">
        <v>13424</v>
      </c>
      <c r="BX1315" t="s">
        <v>13425</v>
      </c>
      <c r="BY1315" t="s">
        <v>13985</v>
      </c>
      <c r="BZ1315" t="s">
        <v>13985</v>
      </c>
      <c r="CA1315" t="s">
        <v>13985</v>
      </c>
      <c r="CB1315" t="s">
        <v>13985</v>
      </c>
      <c r="CC1315" t="s">
        <v>13985</v>
      </c>
      <c r="CD1315" t="s">
        <v>13985</v>
      </c>
    </row>
    <row r="1316" spans="1:82" hidden="1">
      <c r="A1316" t="s">
        <v>13850</v>
      </c>
      <c r="B1316" t="s">
        <v>67</v>
      </c>
      <c r="C1316" t="s">
        <v>11181</v>
      </c>
      <c r="G1316" t="s">
        <v>11181</v>
      </c>
      <c r="J1316" t="s">
        <v>11182</v>
      </c>
      <c r="K1316" t="s">
        <v>258</v>
      </c>
      <c r="W1316" t="s">
        <v>11183</v>
      </c>
      <c r="AN1316" t="s">
        <v>261</v>
      </c>
      <c r="AO1316" t="s">
        <v>262</v>
      </c>
      <c r="AS1316" t="s">
        <v>730</v>
      </c>
      <c r="AT1316">
        <v>1999</v>
      </c>
      <c r="AU1316">
        <v>14</v>
      </c>
      <c r="AV1316">
        <v>2</v>
      </c>
      <c r="BA1316">
        <v>84</v>
      </c>
      <c r="BB1316">
        <v>104</v>
      </c>
      <c r="BD1316" t="s">
        <v>11184</v>
      </c>
      <c r="BK1316" t="s">
        <v>11185</v>
      </c>
      <c r="BL1316">
        <v>10194645</v>
      </c>
      <c r="BW1316" t="s">
        <v>13424</v>
      </c>
      <c r="BX1316" t="s">
        <v>13426</v>
      </c>
      <c r="BY1316" t="s">
        <v>13985</v>
      </c>
      <c r="BZ1316" t="s">
        <v>13429</v>
      </c>
      <c r="CA1316" t="s">
        <v>13985</v>
      </c>
      <c r="CB1316" t="s">
        <v>13985</v>
      </c>
      <c r="CC1316" t="s">
        <v>13985</v>
      </c>
      <c r="CD1316" t="s">
        <v>13985</v>
      </c>
    </row>
    <row r="1317" spans="1:82" hidden="1">
      <c r="A1317" t="s">
        <v>13850</v>
      </c>
      <c r="B1317" t="s">
        <v>67</v>
      </c>
      <c r="C1317" t="s">
        <v>12976</v>
      </c>
      <c r="G1317" t="s">
        <v>12976</v>
      </c>
      <c r="J1317" t="s">
        <v>12977</v>
      </c>
      <c r="K1317" t="s">
        <v>12978</v>
      </c>
      <c r="W1317" t="s">
        <v>12979</v>
      </c>
      <c r="AA1317" t="s">
        <v>12980</v>
      </c>
      <c r="AB1317" t="s">
        <v>12981</v>
      </c>
      <c r="AN1317" t="s">
        <v>12982</v>
      </c>
      <c r="AS1317" t="s">
        <v>815</v>
      </c>
      <c r="AT1317">
        <v>1992</v>
      </c>
      <c r="AU1317">
        <v>48</v>
      </c>
      <c r="AV1317">
        <v>1</v>
      </c>
      <c r="BA1317">
        <v>7</v>
      </c>
      <c r="BB1317">
        <v>12</v>
      </c>
      <c r="BK1317" t="s">
        <v>12983</v>
      </c>
      <c r="BL1317">
        <v>1410771</v>
      </c>
      <c r="BW1317" t="s">
        <v>13424</v>
      </c>
      <c r="BX1317" t="s">
        <v>13425</v>
      </c>
      <c r="BY1317" t="s">
        <v>13985</v>
      </c>
      <c r="BZ1317" t="s">
        <v>13985</v>
      </c>
      <c r="CA1317" t="s">
        <v>13985</v>
      </c>
      <c r="CB1317" t="s">
        <v>13985</v>
      </c>
      <c r="CC1317" t="s">
        <v>13985</v>
      </c>
      <c r="CD1317" t="s">
        <v>13985</v>
      </c>
    </row>
    <row r="1318" spans="1:82" hidden="1">
      <c r="A1318" t="s">
        <v>13784</v>
      </c>
      <c r="B1318" t="s">
        <v>67</v>
      </c>
      <c r="C1318" t="s">
        <v>13932</v>
      </c>
      <c r="J1318" t="s">
        <v>13933</v>
      </c>
      <c r="K1318" t="s">
        <v>13826</v>
      </c>
      <c r="AG1318">
        <v>1</v>
      </c>
      <c r="AH1318">
        <v>1</v>
      </c>
      <c r="AN1318" t="s">
        <v>13827</v>
      </c>
      <c r="AT1318">
        <v>2008</v>
      </c>
      <c r="AV1318">
        <v>4</v>
      </c>
      <c r="BA1318">
        <v>108</v>
      </c>
      <c r="BB1318">
        <v>114</v>
      </c>
      <c r="BK1318" t="s">
        <v>13934</v>
      </c>
      <c r="BT1318" t="s">
        <v>13935</v>
      </c>
      <c r="BU1318" t="s">
        <v>13936</v>
      </c>
      <c r="BV1318" t="s">
        <v>13831</v>
      </c>
      <c r="BW1318" t="s">
        <v>13428</v>
      </c>
    </row>
    <row r="1319" spans="1:82" hidden="1">
      <c r="A1319" t="s">
        <v>13850</v>
      </c>
      <c r="B1319" t="s">
        <v>67</v>
      </c>
      <c r="C1319" t="s">
        <v>9281</v>
      </c>
      <c r="G1319" t="s">
        <v>9281</v>
      </c>
      <c r="J1319" t="s">
        <v>9282</v>
      </c>
      <c r="K1319" t="s">
        <v>9283</v>
      </c>
      <c r="W1319" t="s">
        <v>9284</v>
      </c>
      <c r="AB1319" t="s">
        <v>7611</v>
      </c>
      <c r="AN1319" t="s">
        <v>9285</v>
      </c>
      <c r="AT1319">
        <v>2006</v>
      </c>
      <c r="AU1319">
        <v>68</v>
      </c>
      <c r="AV1319">
        <v>1</v>
      </c>
      <c r="BA1319">
        <v>37</v>
      </c>
      <c r="BB1319">
        <v>44</v>
      </c>
      <c r="BD1319" t="s">
        <v>9286</v>
      </c>
      <c r="BK1319" t="s">
        <v>9287</v>
      </c>
      <c r="BL1319">
        <v>16675899</v>
      </c>
      <c r="BW1319" t="s">
        <v>13424</v>
      </c>
      <c r="BX1319" t="s">
        <v>13425</v>
      </c>
      <c r="BY1319" t="s">
        <v>13985</v>
      </c>
      <c r="BZ1319" t="s">
        <v>13985</v>
      </c>
      <c r="CA1319" t="s">
        <v>13985</v>
      </c>
      <c r="CB1319" t="s">
        <v>13985</v>
      </c>
      <c r="CC1319" t="s">
        <v>13985</v>
      </c>
      <c r="CD1319" t="s">
        <v>13985</v>
      </c>
    </row>
    <row r="1320" spans="1:82" hidden="1">
      <c r="A1320" t="s">
        <v>13850</v>
      </c>
      <c r="B1320" t="s">
        <v>67</v>
      </c>
      <c r="C1320" t="s">
        <v>4277</v>
      </c>
      <c r="G1320" t="s">
        <v>4278</v>
      </c>
      <c r="J1320" t="s">
        <v>4279</v>
      </c>
      <c r="K1320" t="s">
        <v>4280</v>
      </c>
      <c r="W1320" t="s">
        <v>4281</v>
      </c>
      <c r="AN1320" t="s">
        <v>4282</v>
      </c>
      <c r="AO1320" t="s">
        <v>4283</v>
      </c>
      <c r="AS1320" t="s">
        <v>884</v>
      </c>
      <c r="AT1320">
        <v>2015</v>
      </c>
      <c r="AU1320">
        <v>41</v>
      </c>
      <c r="AV1320">
        <v>2</v>
      </c>
      <c r="BA1320">
        <v>139</v>
      </c>
      <c r="BB1320">
        <v>148</v>
      </c>
      <c r="BD1320" t="s">
        <v>4284</v>
      </c>
      <c r="BK1320" t="s">
        <v>4285</v>
      </c>
      <c r="BL1320">
        <v>25637332</v>
      </c>
      <c r="BW1320" t="s">
        <v>13428</v>
      </c>
      <c r="BX1320" t="s">
        <v>13985</v>
      </c>
      <c r="BY1320" t="s">
        <v>13985</v>
      </c>
      <c r="BZ1320" t="s">
        <v>13985</v>
      </c>
      <c r="CA1320" t="s">
        <v>13985</v>
      </c>
      <c r="CB1320" t="s">
        <v>13985</v>
      </c>
      <c r="CC1320" t="s">
        <v>13985</v>
      </c>
      <c r="CD1320" t="s">
        <v>13985</v>
      </c>
    </row>
    <row r="1321" spans="1:82" hidden="1">
      <c r="A1321" t="s">
        <v>13850</v>
      </c>
      <c r="B1321" t="s">
        <v>67</v>
      </c>
      <c r="C1321" t="s">
        <v>10080</v>
      </c>
      <c r="G1321" t="s">
        <v>10080</v>
      </c>
      <c r="J1321" t="s">
        <v>10081</v>
      </c>
      <c r="K1321" t="s">
        <v>303</v>
      </c>
      <c r="W1321" t="s">
        <v>10082</v>
      </c>
      <c r="AA1321" t="s">
        <v>7260</v>
      </c>
      <c r="AN1321" t="s">
        <v>305</v>
      </c>
      <c r="AS1321" t="s">
        <v>2269</v>
      </c>
      <c r="AT1321">
        <v>2003</v>
      </c>
      <c r="AU1321">
        <v>43</v>
      </c>
      <c r="AV1321">
        <v>4</v>
      </c>
      <c r="BA1321">
        <v>1300</v>
      </c>
      <c r="BB1321">
        <v>1304</v>
      </c>
      <c r="BD1321" t="s">
        <v>10083</v>
      </c>
      <c r="BK1321" t="s">
        <v>10084</v>
      </c>
      <c r="BW1321" t="s">
        <v>13428</v>
      </c>
      <c r="BX1321" t="s">
        <v>13985</v>
      </c>
      <c r="BY1321" t="s">
        <v>13985</v>
      </c>
      <c r="BZ1321" t="s">
        <v>13985</v>
      </c>
      <c r="CA1321" t="s">
        <v>13985</v>
      </c>
      <c r="CB1321" t="s">
        <v>13985</v>
      </c>
      <c r="CC1321" t="s">
        <v>13985</v>
      </c>
      <c r="CD1321" t="s">
        <v>13985</v>
      </c>
    </row>
    <row r="1322" spans="1:82" hidden="1">
      <c r="A1322" t="s">
        <v>13850</v>
      </c>
      <c r="B1322" t="s">
        <v>67</v>
      </c>
      <c r="C1322" t="s">
        <v>11665</v>
      </c>
      <c r="G1322" t="s">
        <v>11665</v>
      </c>
      <c r="J1322" t="s">
        <v>11666</v>
      </c>
      <c r="K1322" t="s">
        <v>358</v>
      </c>
      <c r="W1322" t="s">
        <v>11667</v>
      </c>
      <c r="AA1322" t="s">
        <v>10889</v>
      </c>
      <c r="AB1322" t="s">
        <v>10890</v>
      </c>
      <c r="AN1322" t="s">
        <v>360</v>
      </c>
      <c r="AS1322" t="s">
        <v>352</v>
      </c>
      <c r="AT1322">
        <v>1997</v>
      </c>
      <c r="AU1322">
        <v>43</v>
      </c>
      <c r="AV1322">
        <v>8</v>
      </c>
      <c r="BA1322">
        <v>767</v>
      </c>
      <c r="BB1322">
        <v>777</v>
      </c>
      <c r="BK1322" t="s">
        <v>11668</v>
      </c>
      <c r="BL1322">
        <v>12770455</v>
      </c>
      <c r="BW1322" t="s">
        <v>13424</v>
      </c>
      <c r="BX1322" t="s">
        <v>13426</v>
      </c>
      <c r="BY1322" t="s">
        <v>13985</v>
      </c>
      <c r="BZ1322" t="s">
        <v>13429</v>
      </c>
      <c r="CA1322" t="s">
        <v>13985</v>
      </c>
      <c r="CB1322" t="s">
        <v>13985</v>
      </c>
      <c r="CC1322" t="s">
        <v>13985</v>
      </c>
      <c r="CD1322" t="s">
        <v>13985</v>
      </c>
    </row>
    <row r="1323" spans="1:82" hidden="1">
      <c r="A1323" t="s">
        <v>13850</v>
      </c>
      <c r="B1323" t="s">
        <v>67</v>
      </c>
      <c r="C1323" t="s">
        <v>12836</v>
      </c>
      <c r="G1323" t="s">
        <v>12836</v>
      </c>
      <c r="J1323" t="s">
        <v>12837</v>
      </c>
      <c r="K1323" t="s">
        <v>9380</v>
      </c>
      <c r="P1323" t="s">
        <v>12838</v>
      </c>
      <c r="Q1323" t="s">
        <v>12839</v>
      </c>
      <c r="R1323" t="s">
        <v>12840</v>
      </c>
      <c r="S1323" t="s">
        <v>12841</v>
      </c>
      <c r="T1323" t="s">
        <v>12842</v>
      </c>
      <c r="W1323" t="s">
        <v>12843</v>
      </c>
      <c r="AA1323" t="s">
        <v>12570</v>
      </c>
      <c r="AB1323" t="s">
        <v>12571</v>
      </c>
      <c r="AN1323" t="s">
        <v>12844</v>
      </c>
      <c r="AS1323" t="s">
        <v>84</v>
      </c>
      <c r="AT1323">
        <v>1992</v>
      </c>
      <c r="AU1323">
        <v>22</v>
      </c>
      <c r="AV1323" s="2">
        <v>43525</v>
      </c>
      <c r="BA1323">
        <v>203</v>
      </c>
      <c r="BB1323">
        <v>212</v>
      </c>
      <c r="BD1323" t="s">
        <v>12845</v>
      </c>
      <c r="BK1323" t="s">
        <v>12846</v>
      </c>
      <c r="BW1323" t="s">
        <v>13424</v>
      </c>
      <c r="BX1323" t="s">
        <v>13426</v>
      </c>
      <c r="BY1323" t="s">
        <v>13985</v>
      </c>
      <c r="BZ1323" t="s">
        <v>13427</v>
      </c>
      <c r="CA1323">
        <v>0</v>
      </c>
      <c r="CB1323" t="s">
        <v>13985</v>
      </c>
      <c r="CC1323" t="s">
        <v>13985</v>
      </c>
      <c r="CD1323" t="s">
        <v>13985</v>
      </c>
    </row>
    <row r="1324" spans="1:82" hidden="1">
      <c r="A1324" t="s">
        <v>13850</v>
      </c>
      <c r="B1324" t="s">
        <v>67</v>
      </c>
      <c r="C1324" t="s">
        <v>8194</v>
      </c>
      <c r="G1324" t="s">
        <v>8195</v>
      </c>
      <c r="J1324" t="s">
        <v>8196</v>
      </c>
      <c r="K1324" t="s">
        <v>249</v>
      </c>
      <c r="W1324" t="s">
        <v>8197</v>
      </c>
      <c r="AA1324" t="s">
        <v>8198</v>
      </c>
      <c r="AB1324" t="s">
        <v>8199</v>
      </c>
      <c r="AN1324" t="s">
        <v>251</v>
      </c>
      <c r="AS1324" t="s">
        <v>2269</v>
      </c>
      <c r="AT1324">
        <v>2008</v>
      </c>
      <c r="AU1324">
        <v>37</v>
      </c>
      <c r="AV1324">
        <v>4</v>
      </c>
      <c r="BA1324">
        <v>365</v>
      </c>
      <c r="BB1324">
        <v>369</v>
      </c>
      <c r="BD1324" t="s">
        <v>8200</v>
      </c>
      <c r="BK1324" t="s">
        <v>8201</v>
      </c>
      <c r="BL1324">
        <v>18813737</v>
      </c>
      <c r="BW1324" t="s">
        <v>13424</v>
      </c>
      <c r="BX1324" t="s">
        <v>13426</v>
      </c>
      <c r="BY1324" t="s">
        <v>13985</v>
      </c>
      <c r="BZ1324" t="s">
        <v>13427</v>
      </c>
      <c r="CA1324">
        <v>1</v>
      </c>
      <c r="CB1324" t="s">
        <v>13985</v>
      </c>
      <c r="CC1324" t="s">
        <v>13985</v>
      </c>
      <c r="CD1324" t="s">
        <v>13985</v>
      </c>
    </row>
    <row r="1325" spans="1:82" hidden="1">
      <c r="A1325" t="s">
        <v>13477</v>
      </c>
      <c r="B1325" t="s">
        <v>67</v>
      </c>
      <c r="C1325" t="s">
        <v>8195</v>
      </c>
      <c r="J1325" t="s">
        <v>13688</v>
      </c>
      <c r="K1325" t="s">
        <v>13689</v>
      </c>
      <c r="AA1325" t="s">
        <v>8198</v>
      </c>
      <c r="AB1325" t="s">
        <v>8199</v>
      </c>
      <c r="AN1325" t="s">
        <v>252</v>
      </c>
      <c r="AS1325">
        <v>8</v>
      </c>
      <c r="AT1325">
        <v>2008</v>
      </c>
      <c r="AU1325">
        <v>37</v>
      </c>
      <c r="AV1325">
        <v>4</v>
      </c>
      <c r="BA1325">
        <v>365</v>
      </c>
      <c r="BB1325">
        <v>369</v>
      </c>
      <c r="BD1325" t="s">
        <v>8200</v>
      </c>
      <c r="BK1325" t="s">
        <v>13690</v>
      </c>
      <c r="BM1325" t="s">
        <v>13483</v>
      </c>
      <c r="BQ1325" t="s">
        <v>13691</v>
      </c>
      <c r="BW1325" t="s">
        <v>13424</v>
      </c>
      <c r="BX1325" t="s">
        <v>13426</v>
      </c>
      <c r="BZ1325" t="s">
        <v>13427</v>
      </c>
      <c r="CA1325">
        <v>1</v>
      </c>
    </row>
    <row r="1326" spans="1:82" hidden="1">
      <c r="A1326" t="s">
        <v>13850</v>
      </c>
      <c r="B1326" t="s">
        <v>67</v>
      </c>
      <c r="C1326" t="s">
        <v>1946</v>
      </c>
      <c r="G1326" t="s">
        <v>1947</v>
      </c>
      <c r="J1326" t="s">
        <v>1948</v>
      </c>
      <c r="K1326" t="s">
        <v>1949</v>
      </c>
      <c r="W1326" t="s">
        <v>1950</v>
      </c>
      <c r="AN1326" t="s">
        <v>1951</v>
      </c>
      <c r="AO1326" t="s">
        <v>1952</v>
      </c>
      <c r="AS1326" t="s">
        <v>84</v>
      </c>
      <c r="AT1326">
        <v>2017</v>
      </c>
      <c r="AU1326">
        <v>60</v>
      </c>
      <c r="AV1326">
        <v>12</v>
      </c>
      <c r="BA1326">
        <v>1416</v>
      </c>
      <c r="BB1326">
        <v>1427</v>
      </c>
      <c r="BD1326" t="s">
        <v>1953</v>
      </c>
      <c r="BK1326" t="s">
        <v>1954</v>
      </c>
      <c r="BL1326">
        <v>28942538</v>
      </c>
      <c r="BW1326" t="s">
        <v>13428</v>
      </c>
      <c r="BX1326" t="s">
        <v>13985</v>
      </c>
      <c r="BY1326" t="s">
        <v>13985</v>
      </c>
      <c r="BZ1326" t="s">
        <v>13985</v>
      </c>
      <c r="CA1326" t="s">
        <v>13985</v>
      </c>
      <c r="CB1326" t="s">
        <v>13985</v>
      </c>
      <c r="CC1326" t="s">
        <v>13985</v>
      </c>
      <c r="CD1326" t="s">
        <v>13985</v>
      </c>
    </row>
    <row r="1327" spans="1:82" hidden="1">
      <c r="A1327" t="s">
        <v>13850</v>
      </c>
      <c r="B1327" t="s">
        <v>67</v>
      </c>
      <c r="C1327" t="s">
        <v>6126</v>
      </c>
      <c r="G1327" t="s">
        <v>6127</v>
      </c>
      <c r="J1327" t="s">
        <v>6128</v>
      </c>
      <c r="K1327" t="s">
        <v>1494</v>
      </c>
      <c r="W1327" t="s">
        <v>6129</v>
      </c>
      <c r="AB1327" t="s">
        <v>6130</v>
      </c>
      <c r="AN1327" t="s">
        <v>1498</v>
      </c>
      <c r="AS1327" t="s">
        <v>884</v>
      </c>
      <c r="AT1327">
        <v>2012</v>
      </c>
      <c r="AU1327">
        <v>37</v>
      </c>
      <c r="AV1327">
        <v>1</v>
      </c>
      <c r="BA1327">
        <v>105</v>
      </c>
      <c r="BB1327">
        <v>114</v>
      </c>
      <c r="BD1327" t="s">
        <v>6131</v>
      </c>
      <c r="BK1327" t="s">
        <v>6132</v>
      </c>
      <c r="BW1327" t="s">
        <v>13428</v>
      </c>
      <c r="BX1327" t="s">
        <v>13985</v>
      </c>
      <c r="BY1327" t="s">
        <v>13985</v>
      </c>
      <c r="BZ1327" t="s">
        <v>13985</v>
      </c>
      <c r="CA1327" t="s">
        <v>13985</v>
      </c>
      <c r="CB1327" t="s">
        <v>13985</v>
      </c>
      <c r="CC1327" t="s">
        <v>13985</v>
      </c>
      <c r="CD1327" t="s">
        <v>13985</v>
      </c>
    </row>
    <row r="1328" spans="1:82" hidden="1">
      <c r="A1328" t="s">
        <v>13850</v>
      </c>
      <c r="B1328" t="s">
        <v>67</v>
      </c>
      <c r="C1328" t="s">
        <v>10603</v>
      </c>
      <c r="G1328" t="s">
        <v>10603</v>
      </c>
      <c r="J1328" t="s">
        <v>10604</v>
      </c>
      <c r="K1328" t="s">
        <v>258</v>
      </c>
      <c r="W1328" t="s">
        <v>10605</v>
      </c>
      <c r="AA1328" t="s">
        <v>10338</v>
      </c>
      <c r="AB1328" t="s">
        <v>9693</v>
      </c>
      <c r="AN1328" t="s">
        <v>261</v>
      </c>
      <c r="AS1328" t="s">
        <v>352</v>
      </c>
      <c r="AT1328">
        <v>2001</v>
      </c>
      <c r="AU1328">
        <v>16</v>
      </c>
      <c r="AV1328">
        <v>4</v>
      </c>
      <c r="BA1328">
        <v>348</v>
      </c>
      <c r="BB1328">
        <v>364</v>
      </c>
      <c r="BD1328" t="s">
        <v>10606</v>
      </c>
      <c r="BK1328" t="s">
        <v>10607</v>
      </c>
      <c r="BL1328">
        <v>11506380</v>
      </c>
      <c r="BW1328" t="s">
        <v>13424</v>
      </c>
      <c r="BX1328" t="s">
        <v>13425</v>
      </c>
      <c r="BY1328" t="s">
        <v>13985</v>
      </c>
      <c r="BZ1328" t="s">
        <v>13985</v>
      </c>
      <c r="CA1328" t="s">
        <v>13985</v>
      </c>
      <c r="CB1328" t="s">
        <v>13985</v>
      </c>
      <c r="CC1328" t="s">
        <v>13985</v>
      </c>
      <c r="CD1328" t="s">
        <v>13985</v>
      </c>
    </row>
    <row r="1329" spans="1:82" hidden="1">
      <c r="A1329" t="s">
        <v>13850</v>
      </c>
      <c r="B1329" t="s">
        <v>67</v>
      </c>
      <c r="C1329" t="s">
        <v>8666</v>
      </c>
      <c r="G1329" t="s">
        <v>8667</v>
      </c>
      <c r="J1329" t="s">
        <v>8668</v>
      </c>
      <c r="K1329" t="s">
        <v>2998</v>
      </c>
      <c r="P1329" t="s">
        <v>8669</v>
      </c>
      <c r="Q1329" t="s">
        <v>8670</v>
      </c>
      <c r="R1329" t="s">
        <v>8671</v>
      </c>
      <c r="S1329" t="s">
        <v>8672</v>
      </c>
      <c r="T1329" t="s">
        <v>8673</v>
      </c>
      <c r="W1329" t="s">
        <v>8674</v>
      </c>
      <c r="AA1329" t="s">
        <v>4148</v>
      </c>
      <c r="AB1329" t="s">
        <v>4149</v>
      </c>
      <c r="AN1329" t="s">
        <v>3001</v>
      </c>
      <c r="AO1329" t="s">
        <v>3002</v>
      </c>
      <c r="AS1329" t="s">
        <v>362</v>
      </c>
      <c r="AT1329">
        <v>2007</v>
      </c>
      <c r="AU1329">
        <v>153</v>
      </c>
      <c r="AV1329" s="2">
        <v>43525</v>
      </c>
      <c r="BA1329">
        <v>378</v>
      </c>
      <c r="BB1329">
        <v>384</v>
      </c>
      <c r="BD1329" t="s">
        <v>8675</v>
      </c>
      <c r="BK1329" t="s">
        <v>8676</v>
      </c>
      <c r="BL1329">
        <v>17367789</v>
      </c>
      <c r="BW1329" t="s">
        <v>13424</v>
      </c>
      <c r="BX1329" t="s">
        <v>13425</v>
      </c>
      <c r="BY1329" t="s">
        <v>13985</v>
      </c>
      <c r="BZ1329" t="s">
        <v>13985</v>
      </c>
      <c r="CA1329" t="s">
        <v>13985</v>
      </c>
      <c r="CB1329" t="s">
        <v>13985</v>
      </c>
      <c r="CC1329" t="s">
        <v>13985</v>
      </c>
      <c r="CD1329" t="s">
        <v>13985</v>
      </c>
    </row>
    <row r="1330" spans="1:82" hidden="1">
      <c r="A1330" t="s">
        <v>13850</v>
      </c>
      <c r="B1330" t="s">
        <v>67</v>
      </c>
      <c r="C1330" t="s">
        <v>11687</v>
      </c>
      <c r="G1330" t="s">
        <v>11687</v>
      </c>
      <c r="J1330" t="s">
        <v>11688</v>
      </c>
      <c r="K1330" t="s">
        <v>7868</v>
      </c>
      <c r="W1330" t="s">
        <v>11689</v>
      </c>
      <c r="AN1330" t="s">
        <v>7871</v>
      </c>
      <c r="AS1330" t="s">
        <v>629</v>
      </c>
      <c r="AT1330">
        <v>1997</v>
      </c>
      <c r="AU1330">
        <v>38</v>
      </c>
      <c r="AV1330">
        <v>2</v>
      </c>
      <c r="BA1330">
        <v>209</v>
      </c>
      <c r="BB1330">
        <v>216</v>
      </c>
      <c r="BD1330" t="s">
        <v>11690</v>
      </c>
      <c r="BK1330" t="s">
        <v>11691</v>
      </c>
      <c r="BL1330">
        <v>9158899</v>
      </c>
      <c r="BW1330" t="s">
        <v>13424</v>
      </c>
      <c r="BX1330" t="s">
        <v>13425</v>
      </c>
      <c r="BY1330" t="s">
        <v>13985</v>
      </c>
      <c r="BZ1330" t="s">
        <v>13985</v>
      </c>
      <c r="CA1330" t="s">
        <v>13985</v>
      </c>
      <c r="CB1330" t="s">
        <v>13985</v>
      </c>
      <c r="CC1330" t="s">
        <v>13985</v>
      </c>
      <c r="CD1330" t="s">
        <v>13985</v>
      </c>
    </row>
    <row r="1331" spans="1:82" hidden="1">
      <c r="A1331" t="s">
        <v>13850</v>
      </c>
      <c r="B1331" t="s">
        <v>67</v>
      </c>
      <c r="C1331" t="s">
        <v>5922</v>
      </c>
      <c r="G1331" t="s">
        <v>5923</v>
      </c>
      <c r="J1331" t="s">
        <v>5924</v>
      </c>
      <c r="K1331" t="s">
        <v>890</v>
      </c>
      <c r="W1331" t="s">
        <v>5925</v>
      </c>
      <c r="AN1331" t="s">
        <v>892</v>
      </c>
      <c r="AS1331" t="s">
        <v>472</v>
      </c>
      <c r="AT1331">
        <v>2012</v>
      </c>
      <c r="AU1331">
        <v>47</v>
      </c>
      <c r="AV1331">
        <v>7</v>
      </c>
      <c r="BA1331">
        <v>856</v>
      </c>
      <c r="BB1331">
        <v>860</v>
      </c>
      <c r="BD1331" t="s">
        <v>5926</v>
      </c>
      <c r="BK1331" t="s">
        <v>5927</v>
      </c>
      <c r="BW1331" t="s">
        <v>13428</v>
      </c>
      <c r="BX1331" t="s">
        <v>13985</v>
      </c>
      <c r="BY1331" t="s">
        <v>13985</v>
      </c>
      <c r="BZ1331" t="s">
        <v>13985</v>
      </c>
      <c r="CA1331" t="s">
        <v>13985</v>
      </c>
      <c r="CB1331" t="s">
        <v>13985</v>
      </c>
      <c r="CC1331" t="s">
        <v>13985</v>
      </c>
      <c r="CD1331" t="s">
        <v>13985</v>
      </c>
    </row>
    <row r="1332" spans="1:82" hidden="1">
      <c r="A1332" t="s">
        <v>13850</v>
      </c>
      <c r="B1332" t="s">
        <v>67</v>
      </c>
      <c r="C1332" t="s">
        <v>8656</v>
      </c>
      <c r="G1332" t="s">
        <v>8657</v>
      </c>
      <c r="J1332" t="s">
        <v>8658</v>
      </c>
      <c r="K1332" t="s">
        <v>8659</v>
      </c>
      <c r="W1332" t="s">
        <v>8660</v>
      </c>
      <c r="AA1332" t="s">
        <v>8661</v>
      </c>
      <c r="AB1332" t="s">
        <v>8662</v>
      </c>
      <c r="AN1332" t="s">
        <v>8663</v>
      </c>
      <c r="AO1332" t="s">
        <v>8664</v>
      </c>
      <c r="AS1332" t="s">
        <v>297</v>
      </c>
      <c r="AT1332">
        <v>2007</v>
      </c>
      <c r="AU1332">
        <v>80</v>
      </c>
      <c r="AV1332">
        <v>3</v>
      </c>
      <c r="BA1332">
        <v>335</v>
      </c>
      <c r="BB1332">
        <v>343</v>
      </c>
      <c r="BK1332" t="s">
        <v>8665</v>
      </c>
      <c r="BW1332" t="s">
        <v>13428</v>
      </c>
      <c r="BX1332" t="s">
        <v>13985</v>
      </c>
      <c r="BY1332" t="s">
        <v>13985</v>
      </c>
      <c r="BZ1332" t="s">
        <v>13985</v>
      </c>
      <c r="CA1332" t="s">
        <v>13985</v>
      </c>
      <c r="CB1332" t="s">
        <v>13985</v>
      </c>
      <c r="CC1332" t="s">
        <v>13985</v>
      </c>
      <c r="CD1332" t="s">
        <v>13985</v>
      </c>
    </row>
    <row r="1333" spans="1:82" hidden="1">
      <c r="A1333" t="s">
        <v>13477</v>
      </c>
      <c r="B1333" t="s">
        <v>67</v>
      </c>
      <c r="C1333" t="s">
        <v>13695</v>
      </c>
      <c r="J1333" t="s">
        <v>8658</v>
      </c>
      <c r="K1333" t="s">
        <v>13669</v>
      </c>
      <c r="AA1333" t="s">
        <v>8661</v>
      </c>
      <c r="AB1333" t="s">
        <v>8662</v>
      </c>
      <c r="AN1333" t="s">
        <v>8663</v>
      </c>
      <c r="AS1333">
        <v>9</v>
      </c>
      <c r="AT1333">
        <v>2007</v>
      </c>
      <c r="AU1333">
        <v>80</v>
      </c>
      <c r="AV1333">
        <v>3</v>
      </c>
      <c r="BA1333">
        <v>335</v>
      </c>
      <c r="BB1333">
        <v>343</v>
      </c>
      <c r="BD1333" t="s">
        <v>13696</v>
      </c>
      <c r="BK1333" t="s">
        <v>13697</v>
      </c>
      <c r="BM1333" t="s">
        <v>13483</v>
      </c>
      <c r="BQ1333" t="s">
        <v>13698</v>
      </c>
      <c r="BW1333" t="s">
        <v>13428</v>
      </c>
      <c r="BX1333" t="s">
        <v>13985</v>
      </c>
      <c r="BY1333" t="s">
        <v>13985</v>
      </c>
      <c r="BZ1333" t="s">
        <v>13985</v>
      </c>
      <c r="CA1333" t="s">
        <v>13985</v>
      </c>
      <c r="CB1333" t="s">
        <v>13985</v>
      </c>
      <c r="CC1333" t="s">
        <v>13985</v>
      </c>
      <c r="CD1333" t="s">
        <v>13985</v>
      </c>
    </row>
    <row r="1334" spans="1:82" hidden="1">
      <c r="A1334" t="s">
        <v>13850</v>
      </c>
      <c r="B1334" t="s">
        <v>67</v>
      </c>
      <c r="C1334" t="s">
        <v>4659</v>
      </c>
      <c r="G1334" t="s">
        <v>4660</v>
      </c>
      <c r="J1334" t="s">
        <v>4661</v>
      </c>
      <c r="K1334" t="s">
        <v>2609</v>
      </c>
      <c r="W1334" t="s">
        <v>4662</v>
      </c>
      <c r="AN1334" t="s">
        <v>2612</v>
      </c>
      <c r="AO1334" t="s">
        <v>2613</v>
      </c>
      <c r="AS1334" t="s">
        <v>242</v>
      </c>
      <c r="AT1334">
        <v>2014</v>
      </c>
      <c r="AU1334">
        <v>106</v>
      </c>
      <c r="AY1334" t="s">
        <v>49</v>
      </c>
      <c r="BA1334">
        <v>221</v>
      </c>
      <c r="BB1334">
        <v>230</v>
      </c>
      <c r="BD1334" t="s">
        <v>4663</v>
      </c>
      <c r="BK1334" t="s">
        <v>4664</v>
      </c>
      <c r="BW1334" t="s">
        <v>13428</v>
      </c>
      <c r="BX1334" t="s">
        <v>13985</v>
      </c>
      <c r="BY1334" t="s">
        <v>13985</v>
      </c>
      <c r="BZ1334" t="s">
        <v>13985</v>
      </c>
      <c r="CA1334" t="s">
        <v>13985</v>
      </c>
      <c r="CB1334" t="s">
        <v>13985</v>
      </c>
      <c r="CC1334" t="s">
        <v>13985</v>
      </c>
      <c r="CD1334" t="s">
        <v>13985</v>
      </c>
    </row>
    <row r="1335" spans="1:82" hidden="1">
      <c r="A1335" t="s">
        <v>13850</v>
      </c>
      <c r="B1335" t="s">
        <v>67</v>
      </c>
      <c r="C1335" t="s">
        <v>10635</v>
      </c>
      <c r="G1335" t="s">
        <v>10635</v>
      </c>
      <c r="J1335" t="s">
        <v>10636</v>
      </c>
      <c r="K1335" t="s">
        <v>505</v>
      </c>
      <c r="W1335" t="s">
        <v>10637</v>
      </c>
      <c r="AN1335" t="s">
        <v>508</v>
      </c>
      <c r="AS1335" s="1">
        <v>45809</v>
      </c>
      <c r="AT1335">
        <v>2001</v>
      </c>
      <c r="AU1335">
        <v>108</v>
      </c>
      <c r="AV1335">
        <v>3</v>
      </c>
      <c r="BA1335">
        <v>199</v>
      </c>
      <c r="BB1335">
        <v>211</v>
      </c>
      <c r="BD1335" t="s">
        <v>10638</v>
      </c>
      <c r="BK1335" t="s">
        <v>10639</v>
      </c>
      <c r="BW1335" t="s">
        <v>13428</v>
      </c>
      <c r="BX1335" t="s">
        <v>13985</v>
      </c>
      <c r="BY1335" t="s">
        <v>13985</v>
      </c>
      <c r="BZ1335" t="s">
        <v>13985</v>
      </c>
      <c r="CA1335" t="s">
        <v>13985</v>
      </c>
      <c r="CB1335" t="s">
        <v>13985</v>
      </c>
      <c r="CC1335" t="s">
        <v>13985</v>
      </c>
      <c r="CD1335" t="s">
        <v>13985</v>
      </c>
    </row>
    <row r="1336" spans="1:82" hidden="1">
      <c r="A1336" t="s">
        <v>13784</v>
      </c>
      <c r="B1336" t="s">
        <v>67</v>
      </c>
      <c r="C1336" t="s">
        <v>13845</v>
      </c>
      <c r="J1336" t="s">
        <v>13846</v>
      </c>
      <c r="K1336" t="s">
        <v>13797</v>
      </c>
      <c r="AG1336">
        <v>1</v>
      </c>
      <c r="AH1336">
        <v>1</v>
      </c>
      <c r="AN1336" t="s">
        <v>13798</v>
      </c>
      <c r="AT1336">
        <v>2015</v>
      </c>
      <c r="AU1336">
        <v>94</v>
      </c>
      <c r="AV1336">
        <v>2</v>
      </c>
      <c r="BA1336">
        <v>307</v>
      </c>
      <c r="BB1336">
        <v>316</v>
      </c>
      <c r="BK1336" t="s">
        <v>13847</v>
      </c>
      <c r="BT1336" t="s">
        <v>13848</v>
      </c>
      <c r="BU1336" t="s">
        <v>13849</v>
      </c>
      <c r="BV1336" t="s">
        <v>13803</v>
      </c>
      <c r="BW1336" t="s">
        <v>13429</v>
      </c>
    </row>
    <row r="1337" spans="1:82" hidden="1">
      <c r="A1337" t="s">
        <v>13784</v>
      </c>
      <c r="B1337" t="s">
        <v>67</v>
      </c>
      <c r="C1337" t="s">
        <v>13975</v>
      </c>
      <c r="J1337" t="s">
        <v>13976</v>
      </c>
      <c r="K1337" t="s">
        <v>13977</v>
      </c>
      <c r="AA1337" t="s">
        <v>13978</v>
      </c>
      <c r="AB1337" t="s">
        <v>13979</v>
      </c>
      <c r="AG1337">
        <v>0</v>
      </c>
      <c r="AH1337">
        <v>0</v>
      </c>
      <c r="AN1337" t="s">
        <v>13980</v>
      </c>
      <c r="AT1337">
        <v>2006</v>
      </c>
      <c r="AU1337">
        <v>37</v>
      </c>
      <c r="AV1337">
        <v>1</v>
      </c>
      <c r="BA1337">
        <v>20</v>
      </c>
      <c r="BB1337">
        <v>26</v>
      </c>
      <c r="BK1337" t="s">
        <v>13981</v>
      </c>
      <c r="BT1337" t="s">
        <v>13982</v>
      </c>
      <c r="BU1337" t="s">
        <v>13983</v>
      </c>
      <c r="BV1337" t="s">
        <v>13984</v>
      </c>
      <c r="BW1337" t="s">
        <v>13428</v>
      </c>
    </row>
    <row r="1338" spans="1:82" hidden="1">
      <c r="A1338" t="s">
        <v>13784</v>
      </c>
      <c r="B1338" t="s">
        <v>67</v>
      </c>
      <c r="C1338" t="s">
        <v>13914</v>
      </c>
      <c r="J1338" t="s">
        <v>13915</v>
      </c>
      <c r="K1338" t="s">
        <v>13797</v>
      </c>
      <c r="AG1338">
        <v>2</v>
      </c>
      <c r="AH1338">
        <v>3</v>
      </c>
      <c r="AN1338" t="s">
        <v>13798</v>
      </c>
      <c r="AT1338">
        <v>2012</v>
      </c>
      <c r="AU1338">
        <v>91</v>
      </c>
      <c r="AV1338">
        <v>3</v>
      </c>
      <c r="BA1338">
        <v>485</v>
      </c>
      <c r="BB1338">
        <v>491</v>
      </c>
      <c r="BK1338" t="s">
        <v>13916</v>
      </c>
      <c r="BT1338" t="s">
        <v>13917</v>
      </c>
      <c r="BU1338" t="s">
        <v>13918</v>
      </c>
      <c r="BV1338" t="s">
        <v>13803</v>
      </c>
      <c r="BW1338" t="s">
        <v>13429</v>
      </c>
    </row>
    <row r="1339" spans="1:82" hidden="1">
      <c r="A1339" t="s">
        <v>13850</v>
      </c>
      <c r="B1339" t="s">
        <v>67</v>
      </c>
      <c r="C1339" t="s">
        <v>12372</v>
      </c>
      <c r="G1339" t="s">
        <v>12372</v>
      </c>
      <c r="J1339" t="s">
        <v>12373</v>
      </c>
      <c r="K1339" t="s">
        <v>12374</v>
      </c>
      <c r="W1339" t="s">
        <v>12375</v>
      </c>
      <c r="AN1339" t="s">
        <v>12376</v>
      </c>
      <c r="AS1339" t="s">
        <v>84</v>
      </c>
      <c r="AT1339">
        <v>1994</v>
      </c>
      <c r="AU1339">
        <v>42</v>
      </c>
      <c r="AV1339">
        <v>4</v>
      </c>
      <c r="BA1339">
        <v>311</v>
      </c>
      <c r="BB1339">
        <v>329</v>
      </c>
      <c r="BK1339" t="s">
        <v>12377</v>
      </c>
      <c r="BW1339" t="s">
        <v>13428</v>
      </c>
      <c r="BX1339" t="s">
        <v>13985</v>
      </c>
      <c r="BY1339" t="s">
        <v>13985</v>
      </c>
      <c r="BZ1339" t="s">
        <v>13985</v>
      </c>
      <c r="CA1339" t="s">
        <v>13985</v>
      </c>
      <c r="CB1339" t="s">
        <v>13985</v>
      </c>
      <c r="CC1339" t="s">
        <v>13985</v>
      </c>
      <c r="CD1339" t="s">
        <v>13985</v>
      </c>
    </row>
    <row r="1340" spans="1:82" hidden="1">
      <c r="A1340" t="s">
        <v>13850</v>
      </c>
      <c r="B1340" t="s">
        <v>67</v>
      </c>
      <c r="C1340" t="s">
        <v>11804</v>
      </c>
      <c r="G1340" t="s">
        <v>11804</v>
      </c>
      <c r="J1340" t="s">
        <v>11805</v>
      </c>
      <c r="K1340" t="s">
        <v>3484</v>
      </c>
      <c r="W1340" t="s">
        <v>11806</v>
      </c>
      <c r="AN1340" t="s">
        <v>9979</v>
      </c>
      <c r="AT1340">
        <v>1997</v>
      </c>
      <c r="AU1340">
        <v>94</v>
      </c>
      <c r="AV1340">
        <v>4</v>
      </c>
      <c r="BA1340">
        <v>435</v>
      </c>
      <c r="BB1340">
        <v>444</v>
      </c>
      <c r="BK1340" t="s">
        <v>11807</v>
      </c>
      <c r="BW1340" t="s">
        <v>13424</v>
      </c>
      <c r="BX1340" t="s">
        <v>13426</v>
      </c>
      <c r="BY1340" t="s">
        <v>13985</v>
      </c>
      <c r="BZ1340" t="s">
        <v>13427</v>
      </c>
      <c r="CA1340">
        <v>1</v>
      </c>
      <c r="CB1340" t="s">
        <v>13985</v>
      </c>
      <c r="CC1340" t="s">
        <v>13985</v>
      </c>
      <c r="CD1340" t="s">
        <v>13985</v>
      </c>
    </row>
    <row r="1341" spans="1:82" hidden="1">
      <c r="A1341" t="s">
        <v>13850</v>
      </c>
      <c r="B1341" t="s">
        <v>67</v>
      </c>
      <c r="C1341" t="s">
        <v>13141</v>
      </c>
      <c r="G1341" t="s">
        <v>13141</v>
      </c>
      <c r="J1341" t="s">
        <v>13142</v>
      </c>
      <c r="K1341" t="s">
        <v>2265</v>
      </c>
      <c r="W1341" t="s">
        <v>13143</v>
      </c>
      <c r="AN1341" t="s">
        <v>2267</v>
      </c>
      <c r="AS1341" t="s">
        <v>1613</v>
      </c>
      <c r="AT1341">
        <v>1991</v>
      </c>
      <c r="AU1341">
        <v>83</v>
      </c>
      <c r="AV1341">
        <v>2</v>
      </c>
      <c r="BA1341">
        <v>396</v>
      </c>
      <c r="BB1341">
        <v>401</v>
      </c>
      <c r="BD1341" t="s">
        <v>13144</v>
      </c>
      <c r="BK1341" t="s">
        <v>13145</v>
      </c>
      <c r="BW1341" t="s">
        <v>13428</v>
      </c>
      <c r="BX1341" t="s">
        <v>13985</v>
      </c>
      <c r="BY1341" t="s">
        <v>13985</v>
      </c>
      <c r="BZ1341" t="s">
        <v>13985</v>
      </c>
      <c r="CA1341" t="s">
        <v>13985</v>
      </c>
      <c r="CB1341" t="s">
        <v>13985</v>
      </c>
      <c r="CC1341" t="s">
        <v>13985</v>
      </c>
      <c r="CD1341" t="s">
        <v>13985</v>
      </c>
    </row>
    <row r="1342" spans="1:82" hidden="1">
      <c r="A1342" t="s">
        <v>13850</v>
      </c>
      <c r="B1342" t="s">
        <v>67</v>
      </c>
      <c r="C1342" t="s">
        <v>8568</v>
      </c>
      <c r="G1342" t="s">
        <v>8569</v>
      </c>
      <c r="J1342" t="s">
        <v>8570</v>
      </c>
      <c r="K1342" t="s">
        <v>8571</v>
      </c>
      <c r="W1342" t="s">
        <v>8572</v>
      </c>
      <c r="AN1342" t="s">
        <v>8573</v>
      </c>
      <c r="AO1342" t="s">
        <v>8574</v>
      </c>
      <c r="AS1342" t="s">
        <v>1978</v>
      </c>
      <c r="AT1342">
        <v>2007</v>
      </c>
      <c r="AU1342">
        <v>80</v>
      </c>
      <c r="AV1342">
        <v>6</v>
      </c>
      <c r="BA1342">
        <v>580</v>
      </c>
      <c r="BB1342">
        <v>591</v>
      </c>
      <c r="BD1342" t="s">
        <v>8575</v>
      </c>
      <c r="BK1342" t="s">
        <v>8576</v>
      </c>
      <c r="BL1342">
        <v>17909995</v>
      </c>
      <c r="BW1342" t="s">
        <v>13424</v>
      </c>
      <c r="BX1342" t="s">
        <v>13425</v>
      </c>
      <c r="BY1342" t="s">
        <v>13985</v>
      </c>
      <c r="BZ1342" t="s">
        <v>13985</v>
      </c>
      <c r="CA1342" t="s">
        <v>13985</v>
      </c>
      <c r="CB1342" t="s">
        <v>13985</v>
      </c>
      <c r="CC1342" t="s">
        <v>13985</v>
      </c>
      <c r="CD1342" t="s">
        <v>13985</v>
      </c>
    </row>
    <row r="1343" spans="1:82" hidden="1">
      <c r="A1343" t="s">
        <v>13850</v>
      </c>
      <c r="B1343" t="s">
        <v>67</v>
      </c>
      <c r="C1343" t="s">
        <v>2645</v>
      </c>
      <c r="G1343" t="s">
        <v>2646</v>
      </c>
      <c r="J1343" t="s">
        <v>2647</v>
      </c>
      <c r="K1343" t="s">
        <v>2265</v>
      </c>
      <c r="W1343" t="s">
        <v>2648</v>
      </c>
      <c r="AB1343" t="s">
        <v>2649</v>
      </c>
      <c r="AN1343" t="s">
        <v>2267</v>
      </c>
      <c r="AO1343" t="s">
        <v>2268</v>
      </c>
      <c r="AS1343" t="s">
        <v>2650</v>
      </c>
      <c r="AT1343">
        <v>2017</v>
      </c>
      <c r="AU1343">
        <v>109</v>
      </c>
      <c r="AV1343">
        <v>1</v>
      </c>
      <c r="BA1343">
        <v>158</v>
      </c>
      <c r="BB1343">
        <v>167</v>
      </c>
      <c r="BD1343" t="s">
        <v>2651</v>
      </c>
      <c r="BK1343" t="s">
        <v>2652</v>
      </c>
      <c r="BW1343" t="s">
        <v>13428</v>
      </c>
      <c r="BX1343" t="s">
        <v>13985</v>
      </c>
      <c r="BY1343" t="s">
        <v>13985</v>
      </c>
      <c r="BZ1343" t="s">
        <v>13985</v>
      </c>
      <c r="CA1343" t="s">
        <v>13985</v>
      </c>
      <c r="CB1343" t="s">
        <v>13985</v>
      </c>
      <c r="CC1343" t="s">
        <v>13985</v>
      </c>
      <c r="CD1343" t="s">
        <v>13985</v>
      </c>
    </row>
    <row r="1344" spans="1:82" hidden="1">
      <c r="A1344" t="s">
        <v>13850</v>
      </c>
      <c r="B1344" t="s">
        <v>1762</v>
      </c>
      <c r="C1344" t="s">
        <v>10517</v>
      </c>
      <c r="E1344" t="s">
        <v>10517</v>
      </c>
      <c r="G1344" t="s">
        <v>10517</v>
      </c>
      <c r="J1344" t="s">
        <v>10518</v>
      </c>
      <c r="K1344" t="s">
        <v>10519</v>
      </c>
      <c r="L1344" t="s">
        <v>8904</v>
      </c>
      <c r="P1344" t="s">
        <v>10520</v>
      </c>
      <c r="Q1344" t="s">
        <v>10521</v>
      </c>
      <c r="R1344" t="s">
        <v>10522</v>
      </c>
      <c r="S1344" t="s">
        <v>10523</v>
      </c>
      <c r="W1344" t="s">
        <v>10524</v>
      </c>
      <c r="AN1344" t="s">
        <v>3428</v>
      </c>
      <c r="AP1344" t="s">
        <v>10525</v>
      </c>
      <c r="AT1344">
        <v>2002</v>
      </c>
      <c r="AV1344">
        <v>580</v>
      </c>
      <c r="BA1344">
        <v>59</v>
      </c>
      <c r="BB1344">
        <v>67</v>
      </c>
      <c r="BD1344" t="s">
        <v>10526</v>
      </c>
      <c r="BK1344" t="s">
        <v>10527</v>
      </c>
      <c r="BW1344" t="s">
        <v>13428</v>
      </c>
      <c r="BX1344" t="s">
        <v>13985</v>
      </c>
      <c r="BY1344" t="s">
        <v>13985</v>
      </c>
      <c r="BZ1344" t="s">
        <v>13985</v>
      </c>
      <c r="CA1344" t="s">
        <v>13985</v>
      </c>
      <c r="CB1344" t="s">
        <v>13985</v>
      </c>
      <c r="CC1344" t="s">
        <v>13985</v>
      </c>
      <c r="CD1344" t="s">
        <v>13985</v>
      </c>
    </row>
    <row r="1345" spans="1:82" hidden="1">
      <c r="A1345" t="s">
        <v>13850</v>
      </c>
      <c r="B1345" t="s">
        <v>67</v>
      </c>
      <c r="C1345" t="s">
        <v>9207</v>
      </c>
      <c r="G1345" t="s">
        <v>9207</v>
      </c>
      <c r="J1345" t="s">
        <v>9208</v>
      </c>
      <c r="K1345" t="s">
        <v>515</v>
      </c>
      <c r="W1345" t="s">
        <v>9209</v>
      </c>
      <c r="AN1345" t="s">
        <v>519</v>
      </c>
      <c r="AS1345" t="s">
        <v>815</v>
      </c>
      <c r="AT1345">
        <v>2006</v>
      </c>
      <c r="AU1345">
        <v>26</v>
      </c>
      <c r="AV1345">
        <v>3</v>
      </c>
      <c r="BA1345">
        <v>353</v>
      </c>
      <c r="BB1345">
        <v>364</v>
      </c>
      <c r="BD1345" t="s">
        <v>9210</v>
      </c>
      <c r="BK1345" t="s">
        <v>9211</v>
      </c>
      <c r="BL1345">
        <v>16356906</v>
      </c>
      <c r="BW1345" t="s">
        <v>13428</v>
      </c>
      <c r="BX1345" t="s">
        <v>13985</v>
      </c>
      <c r="BY1345" t="s">
        <v>13985</v>
      </c>
      <c r="BZ1345" t="s">
        <v>13985</v>
      </c>
      <c r="CA1345" t="s">
        <v>13985</v>
      </c>
      <c r="CB1345" t="s">
        <v>13985</v>
      </c>
      <c r="CC1345" t="s">
        <v>13985</v>
      </c>
      <c r="CD1345" t="s">
        <v>13985</v>
      </c>
    </row>
    <row r="1346" spans="1:82" hidden="1">
      <c r="A1346" t="s">
        <v>13850</v>
      </c>
      <c r="B1346" t="s">
        <v>67</v>
      </c>
      <c r="C1346" t="s">
        <v>11626</v>
      </c>
      <c r="G1346" t="s">
        <v>11626</v>
      </c>
      <c r="J1346" t="s">
        <v>11627</v>
      </c>
      <c r="K1346" t="s">
        <v>11628</v>
      </c>
      <c r="W1346" t="s">
        <v>11629</v>
      </c>
      <c r="AN1346" t="s">
        <v>11630</v>
      </c>
      <c r="AO1346" t="s">
        <v>11631</v>
      </c>
      <c r="AS1346" t="s">
        <v>242</v>
      </c>
      <c r="AT1346">
        <v>1997</v>
      </c>
      <c r="AU1346">
        <v>23</v>
      </c>
      <c r="AV1346" s="2">
        <v>43497</v>
      </c>
      <c r="BA1346">
        <v>105</v>
      </c>
      <c r="BB1346">
        <v>122</v>
      </c>
      <c r="BD1346" t="s">
        <v>11632</v>
      </c>
      <c r="BK1346" t="s">
        <v>11633</v>
      </c>
      <c r="BW1346" t="s">
        <v>13428</v>
      </c>
      <c r="BX1346" t="s">
        <v>13985</v>
      </c>
      <c r="BY1346" t="s">
        <v>13985</v>
      </c>
      <c r="BZ1346" t="s">
        <v>13985</v>
      </c>
      <c r="CA1346" t="s">
        <v>13985</v>
      </c>
      <c r="CB1346" t="s">
        <v>13985</v>
      </c>
      <c r="CC1346" t="s">
        <v>13985</v>
      </c>
      <c r="CD1346" t="s">
        <v>13985</v>
      </c>
    </row>
    <row r="1347" spans="1:82" hidden="1">
      <c r="A1347" t="s">
        <v>13850</v>
      </c>
      <c r="B1347" t="s">
        <v>67</v>
      </c>
      <c r="C1347" t="s">
        <v>764</v>
      </c>
      <c r="G1347" t="s">
        <v>765</v>
      </c>
      <c r="J1347" t="s">
        <v>766</v>
      </c>
      <c r="K1347" t="s">
        <v>291</v>
      </c>
      <c r="W1347" t="s">
        <v>767</v>
      </c>
      <c r="AN1347" t="s">
        <v>295</v>
      </c>
      <c r="AO1347" t="s">
        <v>296</v>
      </c>
      <c r="AS1347" t="s">
        <v>730</v>
      </c>
      <c r="AT1347">
        <v>2019</v>
      </c>
      <c r="AU1347">
        <v>98</v>
      </c>
      <c r="AV1347">
        <v>1</v>
      </c>
      <c r="BA1347">
        <v>42</v>
      </c>
      <c r="BB1347">
        <v>54</v>
      </c>
      <c r="BD1347" t="s">
        <v>768</v>
      </c>
      <c r="BK1347" t="s">
        <v>769</v>
      </c>
      <c r="BL1347">
        <v>30552774</v>
      </c>
      <c r="BW1347" t="s">
        <v>13428</v>
      </c>
    </row>
    <row r="1348" spans="1:82" hidden="1">
      <c r="A1348" t="s">
        <v>13850</v>
      </c>
      <c r="B1348" t="s">
        <v>67</v>
      </c>
      <c r="C1348" t="s">
        <v>7176</v>
      </c>
      <c r="G1348" t="s">
        <v>7177</v>
      </c>
      <c r="J1348" t="s">
        <v>7178</v>
      </c>
      <c r="K1348" t="s">
        <v>7179</v>
      </c>
      <c r="W1348" t="s">
        <v>7180</v>
      </c>
      <c r="AN1348" t="s">
        <v>7181</v>
      </c>
      <c r="AS1348" t="s">
        <v>521</v>
      </c>
      <c r="AT1348">
        <v>2010</v>
      </c>
      <c r="AU1348">
        <v>32</v>
      </c>
      <c r="AV1348">
        <v>6</v>
      </c>
      <c r="BA1348">
        <v>899</v>
      </c>
      <c r="BB1348">
        <v>912</v>
      </c>
      <c r="BD1348" t="s">
        <v>7182</v>
      </c>
      <c r="BK1348" t="s">
        <v>7183</v>
      </c>
      <c r="BW1348" t="s">
        <v>13428</v>
      </c>
      <c r="BX1348" t="s">
        <v>13985</v>
      </c>
      <c r="BY1348" t="s">
        <v>13985</v>
      </c>
      <c r="BZ1348" t="s">
        <v>13985</v>
      </c>
      <c r="CA1348" t="s">
        <v>13985</v>
      </c>
      <c r="CB1348" t="s">
        <v>13985</v>
      </c>
      <c r="CC1348" t="s">
        <v>13985</v>
      </c>
      <c r="CD1348" t="s">
        <v>13985</v>
      </c>
    </row>
    <row r="1349" spans="1:82" hidden="1">
      <c r="A1349" t="s">
        <v>13850</v>
      </c>
      <c r="B1349" t="s">
        <v>67</v>
      </c>
      <c r="C1349" t="s">
        <v>1516</v>
      </c>
      <c r="G1349" t="s">
        <v>1517</v>
      </c>
      <c r="J1349" t="s">
        <v>1518</v>
      </c>
      <c r="K1349" t="s">
        <v>216</v>
      </c>
      <c r="W1349" t="s">
        <v>1519</v>
      </c>
      <c r="AN1349" t="s">
        <v>218</v>
      </c>
      <c r="AS1349" s="1">
        <v>43191</v>
      </c>
      <c r="AT1349">
        <v>2018</v>
      </c>
      <c r="AU1349">
        <v>8</v>
      </c>
      <c r="BC1349">
        <v>6188</v>
      </c>
      <c r="BD1349" t="s">
        <v>1520</v>
      </c>
      <c r="BK1349" t="s">
        <v>1521</v>
      </c>
      <c r="BL1349">
        <v>29670193</v>
      </c>
      <c r="BW1349" t="s">
        <v>13424</v>
      </c>
      <c r="BX1349" t="s">
        <v>13425</v>
      </c>
      <c r="BY1349" t="s">
        <v>13985</v>
      </c>
      <c r="BZ1349" t="s">
        <v>13985</v>
      </c>
      <c r="CA1349" t="s">
        <v>13985</v>
      </c>
      <c r="CB1349" t="s">
        <v>13985</v>
      </c>
      <c r="CC1349" t="s">
        <v>13985</v>
      </c>
      <c r="CD1349" t="s">
        <v>13985</v>
      </c>
    </row>
    <row r="1350" spans="1:82" hidden="1">
      <c r="A1350" t="s">
        <v>13850</v>
      </c>
      <c r="B1350" t="s">
        <v>67</v>
      </c>
      <c r="C1350" t="s">
        <v>1140</v>
      </c>
      <c r="G1350" t="s">
        <v>1141</v>
      </c>
      <c r="J1350" t="s">
        <v>1142</v>
      </c>
      <c r="K1350" t="s">
        <v>1143</v>
      </c>
      <c r="P1350" t="s">
        <v>1144</v>
      </c>
      <c r="Q1350" t="s">
        <v>1145</v>
      </c>
      <c r="R1350" t="s">
        <v>1146</v>
      </c>
      <c r="S1350" t="s">
        <v>1147</v>
      </c>
      <c r="W1350" t="s">
        <v>1148</v>
      </c>
      <c r="AA1350" t="s">
        <v>1149</v>
      </c>
      <c r="AB1350" t="s">
        <v>1150</v>
      </c>
      <c r="AN1350" t="s">
        <v>1151</v>
      </c>
      <c r="AO1350" t="s">
        <v>1152</v>
      </c>
      <c r="AS1350" t="s">
        <v>84</v>
      </c>
      <c r="AT1350">
        <v>2018</v>
      </c>
      <c r="AU1350">
        <v>75</v>
      </c>
      <c r="AV1350">
        <v>7</v>
      </c>
      <c r="BA1350">
        <v>2312</v>
      </c>
      <c r="BB1350">
        <v>2318</v>
      </c>
      <c r="BD1350" t="s">
        <v>1153</v>
      </c>
      <c r="BK1350" t="s">
        <v>1154</v>
      </c>
      <c r="BW1350" t="s">
        <v>13424</v>
      </c>
      <c r="BX1350" t="s">
        <v>13425</v>
      </c>
    </row>
    <row r="1351" spans="1:82" hidden="1">
      <c r="A1351" t="s">
        <v>13850</v>
      </c>
      <c r="B1351" t="s">
        <v>67</v>
      </c>
      <c r="C1351" t="s">
        <v>770</v>
      </c>
      <c r="G1351" t="s">
        <v>771</v>
      </c>
      <c r="J1351" t="s">
        <v>772</v>
      </c>
      <c r="K1351" t="s">
        <v>773</v>
      </c>
      <c r="W1351" t="s">
        <v>774</v>
      </c>
      <c r="AA1351" t="s">
        <v>775</v>
      </c>
      <c r="AB1351" t="s">
        <v>776</v>
      </c>
      <c r="AN1351" t="s">
        <v>777</v>
      </c>
      <c r="AO1351" t="s">
        <v>778</v>
      </c>
      <c r="AS1351" t="s">
        <v>730</v>
      </c>
      <c r="AT1351">
        <v>2019</v>
      </c>
      <c r="AU1351">
        <v>42</v>
      </c>
      <c r="AV1351">
        <v>4</v>
      </c>
      <c r="BA1351">
        <v>675</v>
      </c>
      <c r="BB1351">
        <v>684</v>
      </c>
      <c r="BD1351" t="s">
        <v>779</v>
      </c>
      <c r="BK1351" t="s">
        <v>780</v>
      </c>
      <c r="BW1351" t="s">
        <v>13428</v>
      </c>
    </row>
    <row r="1352" spans="1:82" hidden="1">
      <c r="A1352" t="s">
        <v>13850</v>
      </c>
      <c r="B1352" t="s">
        <v>67</v>
      </c>
      <c r="C1352" t="s">
        <v>3116</v>
      </c>
      <c r="G1352" t="s">
        <v>3117</v>
      </c>
      <c r="J1352" t="s">
        <v>3118</v>
      </c>
      <c r="K1352" t="s">
        <v>1475</v>
      </c>
      <c r="W1352" t="s">
        <v>3119</v>
      </c>
      <c r="AA1352" t="s">
        <v>3120</v>
      </c>
      <c r="AB1352" t="s">
        <v>3121</v>
      </c>
      <c r="AN1352" t="s">
        <v>1477</v>
      </c>
      <c r="AO1352" t="s">
        <v>1478</v>
      </c>
      <c r="AS1352" s="1">
        <v>37104</v>
      </c>
      <c r="AT1352">
        <v>2016</v>
      </c>
      <c r="AU1352">
        <v>194</v>
      </c>
      <c r="BA1352">
        <v>103</v>
      </c>
      <c r="BB1352">
        <v>111</v>
      </c>
      <c r="BD1352" t="s">
        <v>3122</v>
      </c>
      <c r="BK1352" t="s">
        <v>3123</v>
      </c>
      <c r="BW1352" t="s">
        <v>13428</v>
      </c>
      <c r="BX1352" t="s">
        <v>13985</v>
      </c>
      <c r="BY1352" t="s">
        <v>13985</v>
      </c>
      <c r="BZ1352" t="s">
        <v>13985</v>
      </c>
      <c r="CA1352" t="s">
        <v>13985</v>
      </c>
      <c r="CB1352" t="s">
        <v>13985</v>
      </c>
      <c r="CC1352" t="s">
        <v>13985</v>
      </c>
      <c r="CD1352" t="s">
        <v>13985</v>
      </c>
    </row>
    <row r="1353" spans="1:82" hidden="1">
      <c r="A1353" t="s">
        <v>13850</v>
      </c>
      <c r="B1353" t="s">
        <v>67</v>
      </c>
      <c r="C1353" t="s">
        <v>11384</v>
      </c>
      <c r="G1353" t="s">
        <v>11384</v>
      </c>
      <c r="J1353" t="s">
        <v>11385</v>
      </c>
      <c r="K1353" t="s">
        <v>10488</v>
      </c>
      <c r="W1353" t="s">
        <v>11386</v>
      </c>
      <c r="AA1353" t="s">
        <v>11387</v>
      </c>
      <c r="AB1353" t="s">
        <v>11388</v>
      </c>
      <c r="AN1353" t="s">
        <v>10490</v>
      </c>
      <c r="AO1353" t="s">
        <v>11085</v>
      </c>
      <c r="AS1353" t="s">
        <v>521</v>
      </c>
      <c r="AT1353">
        <v>1998</v>
      </c>
      <c r="AU1353">
        <v>22</v>
      </c>
      <c r="AV1353">
        <v>6</v>
      </c>
      <c r="BA1353">
        <v>311</v>
      </c>
      <c r="BB1353">
        <v>333</v>
      </c>
      <c r="BD1353" t="s">
        <v>11389</v>
      </c>
      <c r="BK1353" t="s">
        <v>11390</v>
      </c>
      <c r="BW1353" t="s">
        <v>13424</v>
      </c>
      <c r="BX1353" t="s">
        <v>13426</v>
      </c>
      <c r="BY1353" t="s">
        <v>13985</v>
      </c>
      <c r="BZ1353" t="s">
        <v>13429</v>
      </c>
      <c r="CA1353" t="s">
        <v>13985</v>
      </c>
      <c r="CB1353" t="s">
        <v>13985</v>
      </c>
      <c r="CC1353" t="s">
        <v>13985</v>
      </c>
      <c r="CD1353" t="s">
        <v>13985</v>
      </c>
    </row>
    <row r="1354" spans="1:82" hidden="1">
      <c r="A1354" t="s">
        <v>13850</v>
      </c>
      <c r="B1354" t="s">
        <v>67</v>
      </c>
      <c r="C1354" t="s">
        <v>3169</v>
      </c>
      <c r="G1354" t="s">
        <v>3170</v>
      </c>
      <c r="J1354" t="s">
        <v>3171</v>
      </c>
      <c r="K1354" t="s">
        <v>3172</v>
      </c>
      <c r="W1354" t="s">
        <v>3173</v>
      </c>
      <c r="AA1354" t="s">
        <v>3174</v>
      </c>
      <c r="AB1354" t="s">
        <v>3175</v>
      </c>
      <c r="AN1354" t="s">
        <v>3176</v>
      </c>
      <c r="AO1354" t="s">
        <v>3177</v>
      </c>
      <c r="AS1354" s="1">
        <v>11110</v>
      </c>
      <c r="AT1354">
        <v>2016</v>
      </c>
      <c r="AU1354">
        <v>44</v>
      </c>
      <c r="BC1354">
        <v>1378</v>
      </c>
      <c r="BK1354" t="s">
        <v>3178</v>
      </c>
      <c r="BW1354" t="s">
        <v>13424</v>
      </c>
      <c r="BX1354" t="s">
        <v>13425</v>
      </c>
      <c r="BY1354" t="s">
        <v>13985</v>
      </c>
      <c r="BZ1354" t="s">
        <v>13985</v>
      </c>
      <c r="CA1354" t="s">
        <v>13985</v>
      </c>
      <c r="CB1354" t="s">
        <v>13985</v>
      </c>
      <c r="CC1354" t="s">
        <v>13985</v>
      </c>
      <c r="CD1354" t="s">
        <v>13985</v>
      </c>
    </row>
    <row r="1355" spans="1:82" hidden="1">
      <c r="A1355" t="s">
        <v>13850</v>
      </c>
      <c r="B1355" t="s">
        <v>67</v>
      </c>
      <c r="C1355" t="s">
        <v>9040</v>
      </c>
      <c r="G1355" t="s">
        <v>9041</v>
      </c>
      <c r="J1355" t="s">
        <v>9042</v>
      </c>
      <c r="K1355" t="s">
        <v>2455</v>
      </c>
      <c r="W1355" t="s">
        <v>9043</v>
      </c>
      <c r="AA1355" t="s">
        <v>9044</v>
      </c>
      <c r="AB1355" t="s">
        <v>2299</v>
      </c>
      <c r="AN1355" t="s">
        <v>2458</v>
      </c>
      <c r="AS1355" t="s">
        <v>297</v>
      </c>
      <c r="AT1355">
        <v>2006</v>
      </c>
      <c r="AU1355">
        <v>65</v>
      </c>
      <c r="AV1355" s="2">
        <v>43497</v>
      </c>
      <c r="BA1355">
        <v>8</v>
      </c>
      <c r="BB1355">
        <v>13</v>
      </c>
      <c r="BD1355" t="s">
        <v>9045</v>
      </c>
      <c r="BK1355" t="s">
        <v>9046</v>
      </c>
      <c r="BW1355" t="s">
        <v>13424</v>
      </c>
      <c r="BX1355" t="s">
        <v>13425</v>
      </c>
      <c r="BY1355" t="s">
        <v>13985</v>
      </c>
      <c r="BZ1355" t="s">
        <v>13985</v>
      </c>
      <c r="CA1355" t="s">
        <v>13985</v>
      </c>
      <c r="CB1355" t="s">
        <v>13985</v>
      </c>
      <c r="CC1355" t="s">
        <v>13985</v>
      </c>
      <c r="CD1355" t="s">
        <v>13985</v>
      </c>
    </row>
    <row r="1356" spans="1:82" hidden="1">
      <c r="A1356" t="s">
        <v>13850</v>
      </c>
      <c r="B1356" t="s">
        <v>67</v>
      </c>
      <c r="C1356" t="s">
        <v>1026</v>
      </c>
      <c r="G1356" t="s">
        <v>1027</v>
      </c>
      <c r="J1356" t="s">
        <v>1028</v>
      </c>
      <c r="K1356" t="s">
        <v>1029</v>
      </c>
      <c r="W1356" t="s">
        <v>1030</v>
      </c>
      <c r="AA1356" t="s">
        <v>1031</v>
      </c>
      <c r="AB1356" t="s">
        <v>1032</v>
      </c>
      <c r="AN1356" t="s">
        <v>1033</v>
      </c>
      <c r="AT1356">
        <v>2019</v>
      </c>
      <c r="AU1356">
        <v>19</v>
      </c>
      <c r="AV1356">
        <v>2</v>
      </c>
      <c r="BC1356" t="s">
        <v>1034</v>
      </c>
      <c r="BD1356" t="s">
        <v>1035</v>
      </c>
      <c r="BK1356" t="s">
        <v>1036</v>
      </c>
      <c r="BW1356" t="s">
        <v>13424</v>
      </c>
      <c r="BX1356" t="s">
        <v>13425</v>
      </c>
    </row>
    <row r="1357" spans="1:82" hidden="1">
      <c r="A1357" t="s">
        <v>13477</v>
      </c>
      <c r="B1357" t="s">
        <v>67</v>
      </c>
      <c r="C1357" t="s">
        <v>13478</v>
      </c>
      <c r="J1357" t="s">
        <v>1028</v>
      </c>
      <c r="K1357" t="s">
        <v>13479</v>
      </c>
      <c r="AA1357" t="s">
        <v>1031</v>
      </c>
      <c r="AB1357" t="s">
        <v>1032</v>
      </c>
      <c r="AN1357" t="s">
        <v>13480</v>
      </c>
      <c r="AT1357">
        <v>2019</v>
      </c>
      <c r="AU1357">
        <v>19</v>
      </c>
      <c r="AV1357">
        <v>2</v>
      </c>
      <c r="BA1357" t="s">
        <v>1034</v>
      </c>
      <c r="BD1357" t="s">
        <v>13481</v>
      </c>
      <c r="BK1357" t="s">
        <v>13482</v>
      </c>
      <c r="BM1357" t="s">
        <v>13483</v>
      </c>
      <c r="BQ1357" t="s">
        <v>13484</v>
      </c>
      <c r="BW1357" t="s">
        <v>13424</v>
      </c>
      <c r="BX1357" t="s">
        <v>13425</v>
      </c>
    </row>
    <row r="1358" spans="1:82" hidden="1">
      <c r="A1358" t="s">
        <v>13850</v>
      </c>
      <c r="B1358" t="s">
        <v>67</v>
      </c>
      <c r="C1358" t="s">
        <v>3571</v>
      </c>
      <c r="G1358" t="s">
        <v>3572</v>
      </c>
      <c r="J1358" t="s">
        <v>3573</v>
      </c>
      <c r="K1358" t="s">
        <v>2286</v>
      </c>
      <c r="W1358" t="s">
        <v>3574</v>
      </c>
      <c r="AA1358" t="s">
        <v>3575</v>
      </c>
      <c r="AB1358" t="s">
        <v>3576</v>
      </c>
      <c r="AN1358" t="s">
        <v>2290</v>
      </c>
      <c r="AO1358" t="s">
        <v>2291</v>
      </c>
      <c r="AS1358" t="s">
        <v>1023</v>
      </c>
      <c r="AT1358">
        <v>2016</v>
      </c>
      <c r="AU1358">
        <v>156</v>
      </c>
      <c r="AV1358">
        <v>1</v>
      </c>
      <c r="BA1358">
        <v>29</v>
      </c>
      <c r="BB1358">
        <v>39</v>
      </c>
      <c r="BD1358" t="s">
        <v>3577</v>
      </c>
      <c r="BK1358" t="s">
        <v>3578</v>
      </c>
      <c r="BL1358">
        <v>26362993</v>
      </c>
      <c r="BW1358" t="s">
        <v>13428</v>
      </c>
      <c r="BX1358" t="s">
        <v>13985</v>
      </c>
      <c r="BY1358" t="s">
        <v>13985</v>
      </c>
      <c r="BZ1358" t="s">
        <v>13985</v>
      </c>
      <c r="CA1358" t="s">
        <v>13985</v>
      </c>
      <c r="CB1358" t="s">
        <v>13985</v>
      </c>
      <c r="CC1358" t="s">
        <v>13985</v>
      </c>
      <c r="CD1358" t="s">
        <v>13985</v>
      </c>
    </row>
    <row r="1359" spans="1:82" hidden="1">
      <c r="A1359" t="s">
        <v>13850</v>
      </c>
      <c r="B1359" t="s">
        <v>67</v>
      </c>
      <c r="C1359" t="s">
        <v>9696</v>
      </c>
      <c r="G1359" t="s">
        <v>9696</v>
      </c>
      <c r="J1359" t="s">
        <v>9697</v>
      </c>
      <c r="K1359" t="s">
        <v>9575</v>
      </c>
      <c r="W1359" t="s">
        <v>9698</v>
      </c>
      <c r="AB1359" t="s">
        <v>7611</v>
      </c>
      <c r="AN1359" t="s">
        <v>9578</v>
      </c>
      <c r="AS1359" s="1">
        <v>40483</v>
      </c>
      <c r="AT1359">
        <v>2004</v>
      </c>
      <c r="AU1359">
        <v>24</v>
      </c>
      <c r="AV1359">
        <v>45</v>
      </c>
      <c r="BA1359">
        <v>10182</v>
      </c>
      <c r="BB1359">
        <v>10185</v>
      </c>
      <c r="BD1359" t="s">
        <v>9699</v>
      </c>
      <c r="BK1359" t="s">
        <v>9700</v>
      </c>
      <c r="BL1359">
        <v>15537889</v>
      </c>
      <c r="BW1359" t="s">
        <v>13424</v>
      </c>
      <c r="BX1359" t="s">
        <v>13425</v>
      </c>
      <c r="BY1359" t="s">
        <v>13985</v>
      </c>
      <c r="BZ1359" t="s">
        <v>13985</v>
      </c>
      <c r="CA1359" t="s">
        <v>13985</v>
      </c>
      <c r="CB1359" t="s">
        <v>13985</v>
      </c>
      <c r="CC1359" t="s">
        <v>13985</v>
      </c>
      <c r="CD1359" t="s">
        <v>13985</v>
      </c>
    </row>
    <row r="1360" spans="1:82" hidden="1">
      <c r="A1360" t="s">
        <v>13850</v>
      </c>
      <c r="B1360" t="s">
        <v>67</v>
      </c>
      <c r="C1360" t="s">
        <v>5688</v>
      </c>
      <c r="G1360" t="s">
        <v>5689</v>
      </c>
      <c r="J1360" t="s">
        <v>5690</v>
      </c>
      <c r="K1360" t="s">
        <v>280</v>
      </c>
      <c r="W1360" t="s">
        <v>5691</v>
      </c>
      <c r="AA1360" t="s">
        <v>4521</v>
      </c>
      <c r="AB1360" t="s">
        <v>5692</v>
      </c>
      <c r="AN1360" t="s">
        <v>284</v>
      </c>
      <c r="AS1360" t="s">
        <v>1895</v>
      </c>
      <c r="AT1360">
        <v>2012</v>
      </c>
      <c r="AU1360">
        <v>7</v>
      </c>
      <c r="AV1360">
        <v>12</v>
      </c>
      <c r="BC1360" t="s">
        <v>5693</v>
      </c>
      <c r="BD1360" t="s">
        <v>5694</v>
      </c>
      <c r="BK1360" t="s">
        <v>5695</v>
      </c>
      <c r="BL1360">
        <v>23285081</v>
      </c>
      <c r="BW1360" t="s">
        <v>13428</v>
      </c>
      <c r="BX1360" t="s">
        <v>13985</v>
      </c>
      <c r="BY1360" t="s">
        <v>13985</v>
      </c>
      <c r="BZ1360" t="s">
        <v>13985</v>
      </c>
      <c r="CA1360" t="s">
        <v>13985</v>
      </c>
      <c r="CB1360" t="s">
        <v>13985</v>
      </c>
      <c r="CC1360" t="s">
        <v>13985</v>
      </c>
      <c r="CD1360" t="s">
        <v>13985</v>
      </c>
    </row>
    <row r="1361" spans="1:82" hidden="1">
      <c r="A1361" t="s">
        <v>13850</v>
      </c>
      <c r="B1361" t="s">
        <v>67</v>
      </c>
      <c r="C1361" t="s">
        <v>12159</v>
      </c>
      <c r="G1361" t="s">
        <v>12159</v>
      </c>
      <c r="J1361" t="s">
        <v>12160</v>
      </c>
      <c r="K1361" t="s">
        <v>9791</v>
      </c>
      <c r="W1361" t="s">
        <v>12161</v>
      </c>
      <c r="AN1361" t="s">
        <v>9793</v>
      </c>
      <c r="AS1361" t="s">
        <v>242</v>
      </c>
      <c r="AT1361">
        <v>1995</v>
      </c>
      <c r="AU1361">
        <v>137</v>
      </c>
      <c r="AV1361">
        <v>4</v>
      </c>
      <c r="BA1361">
        <v>570</v>
      </c>
      <c r="BB1361">
        <v>581</v>
      </c>
      <c r="BK1361" t="s">
        <v>12162</v>
      </c>
      <c r="BW1361" t="s">
        <v>13424</v>
      </c>
      <c r="BX1361" t="s">
        <v>13425</v>
      </c>
      <c r="BY1361" t="s">
        <v>13985</v>
      </c>
      <c r="BZ1361" t="s">
        <v>13985</v>
      </c>
      <c r="CA1361" t="s">
        <v>13985</v>
      </c>
      <c r="CB1361" t="s">
        <v>13985</v>
      </c>
      <c r="CC1361" t="s">
        <v>13985</v>
      </c>
      <c r="CD1361" t="s">
        <v>13985</v>
      </c>
    </row>
    <row r="1362" spans="1:82" hidden="1">
      <c r="A1362" t="s">
        <v>13850</v>
      </c>
      <c r="B1362" t="s">
        <v>67</v>
      </c>
      <c r="C1362" t="s">
        <v>4179</v>
      </c>
      <c r="G1362" t="s">
        <v>4180</v>
      </c>
      <c r="J1362" t="s">
        <v>4181</v>
      </c>
      <c r="K1362" t="s">
        <v>821</v>
      </c>
      <c r="W1362" t="s">
        <v>4182</v>
      </c>
      <c r="AA1362" t="s">
        <v>4183</v>
      </c>
      <c r="AB1362" t="s">
        <v>4184</v>
      </c>
      <c r="AN1362" t="s">
        <v>824</v>
      </c>
      <c r="AO1362" t="s">
        <v>825</v>
      </c>
      <c r="AS1362" t="s">
        <v>730</v>
      </c>
      <c r="AT1362">
        <v>2015</v>
      </c>
      <c r="AU1362">
        <v>24</v>
      </c>
      <c r="AV1362">
        <v>8</v>
      </c>
      <c r="BA1362">
        <v>1758</v>
      </c>
      <c r="BB1362">
        <v>1773</v>
      </c>
      <c r="BD1362" t="s">
        <v>4185</v>
      </c>
      <c r="BK1362" t="s">
        <v>4186</v>
      </c>
      <c r="BL1362">
        <v>25780812</v>
      </c>
      <c r="BW1362" t="s">
        <v>13424</v>
      </c>
      <c r="BX1362" t="s">
        <v>13425</v>
      </c>
      <c r="BY1362" t="s">
        <v>13985</v>
      </c>
      <c r="BZ1362" t="s">
        <v>13985</v>
      </c>
      <c r="CA1362" t="s">
        <v>13985</v>
      </c>
      <c r="CB1362" t="s">
        <v>13985</v>
      </c>
      <c r="CC1362" t="s">
        <v>13985</v>
      </c>
      <c r="CD1362" t="s">
        <v>13985</v>
      </c>
    </row>
    <row r="1363" spans="1:82" hidden="1">
      <c r="A1363" t="s">
        <v>13850</v>
      </c>
      <c r="B1363" t="s">
        <v>67</v>
      </c>
      <c r="C1363" t="s">
        <v>6564</v>
      </c>
      <c r="G1363" t="s">
        <v>6565</v>
      </c>
      <c r="J1363" t="s">
        <v>6566</v>
      </c>
      <c r="K1363" t="s">
        <v>821</v>
      </c>
      <c r="W1363" t="s">
        <v>6567</v>
      </c>
      <c r="AA1363" t="s">
        <v>6568</v>
      </c>
      <c r="AB1363" t="s">
        <v>6569</v>
      </c>
      <c r="AN1363" t="s">
        <v>824</v>
      </c>
      <c r="AS1363" t="s">
        <v>472</v>
      </c>
      <c r="AT1363">
        <v>2011</v>
      </c>
      <c r="AU1363">
        <v>20</v>
      </c>
      <c r="AV1363">
        <v>14</v>
      </c>
      <c r="BA1363">
        <v>2973</v>
      </c>
      <c r="BB1363">
        <v>2984</v>
      </c>
      <c r="BD1363" t="s">
        <v>6570</v>
      </c>
      <c r="BK1363" t="s">
        <v>6571</v>
      </c>
      <c r="BL1363">
        <v>21689187</v>
      </c>
      <c r="BW1363" t="s">
        <v>13424</v>
      </c>
      <c r="BX1363" t="s">
        <v>13426</v>
      </c>
      <c r="BY1363" t="s">
        <v>13985</v>
      </c>
      <c r="BZ1363" t="s">
        <v>13429</v>
      </c>
      <c r="CA1363" t="s">
        <v>13985</v>
      </c>
      <c r="CB1363" t="s">
        <v>13985</v>
      </c>
      <c r="CC1363" t="s">
        <v>13985</v>
      </c>
      <c r="CD1363" t="s">
        <v>13985</v>
      </c>
    </row>
    <row r="1364" spans="1:82" hidden="1">
      <c r="A1364" t="s">
        <v>13850</v>
      </c>
      <c r="B1364" t="s">
        <v>67</v>
      </c>
      <c r="C1364" t="s">
        <v>5896</v>
      </c>
      <c r="G1364" t="s">
        <v>5897</v>
      </c>
      <c r="J1364" t="s">
        <v>5898</v>
      </c>
      <c r="K1364" t="s">
        <v>5899</v>
      </c>
      <c r="W1364" t="s">
        <v>5900</v>
      </c>
      <c r="AN1364" t="s">
        <v>5901</v>
      </c>
      <c r="AO1364" t="s">
        <v>5902</v>
      </c>
      <c r="AS1364" t="s">
        <v>472</v>
      </c>
      <c r="AT1364">
        <v>2012</v>
      </c>
      <c r="AU1364">
        <v>125</v>
      </c>
      <c r="AV1364">
        <v>4</v>
      </c>
      <c r="BA1364">
        <v>483</v>
      </c>
      <c r="BB1364">
        <v>488</v>
      </c>
      <c r="BD1364" t="s">
        <v>5903</v>
      </c>
      <c r="BK1364" t="s">
        <v>5904</v>
      </c>
      <c r="BL1364">
        <v>22252378</v>
      </c>
      <c r="BW1364" t="s">
        <v>13428</v>
      </c>
      <c r="BX1364" t="s">
        <v>13985</v>
      </c>
      <c r="BY1364" t="s">
        <v>13985</v>
      </c>
      <c r="BZ1364" t="s">
        <v>13985</v>
      </c>
      <c r="CA1364" t="s">
        <v>13985</v>
      </c>
      <c r="CB1364" t="s">
        <v>13985</v>
      </c>
      <c r="CC1364" t="s">
        <v>13985</v>
      </c>
      <c r="CD1364" t="s">
        <v>13985</v>
      </c>
    </row>
    <row r="1365" spans="1:82" hidden="1">
      <c r="A1365" t="s">
        <v>13850</v>
      </c>
      <c r="B1365" t="s">
        <v>67</v>
      </c>
      <c r="C1365" t="s">
        <v>9616</v>
      </c>
      <c r="G1365" t="s">
        <v>9616</v>
      </c>
      <c r="J1365" t="s">
        <v>9617</v>
      </c>
      <c r="K1365" t="s">
        <v>9618</v>
      </c>
      <c r="W1365" t="s">
        <v>9619</v>
      </c>
      <c r="AN1365" t="s">
        <v>9620</v>
      </c>
      <c r="AO1365" t="s">
        <v>9621</v>
      </c>
      <c r="AS1365" t="s">
        <v>1613</v>
      </c>
      <c r="AT1365">
        <v>2005</v>
      </c>
      <c r="AU1365">
        <v>52</v>
      </c>
      <c r="AV1365">
        <v>2</v>
      </c>
      <c r="BA1365">
        <v>242</v>
      </c>
      <c r="BB1365">
        <v>248</v>
      </c>
      <c r="BD1365" t="s">
        <v>9622</v>
      </c>
      <c r="BK1365" t="s">
        <v>9623</v>
      </c>
      <c r="BW1365" t="s">
        <v>13428</v>
      </c>
      <c r="BX1365" t="s">
        <v>13985</v>
      </c>
      <c r="BY1365" t="s">
        <v>13985</v>
      </c>
      <c r="BZ1365" t="s">
        <v>13985</v>
      </c>
      <c r="CA1365" t="s">
        <v>13985</v>
      </c>
      <c r="CB1365" t="s">
        <v>13985</v>
      </c>
      <c r="CC1365" t="s">
        <v>13985</v>
      </c>
      <c r="CD1365" t="s">
        <v>13985</v>
      </c>
    </row>
    <row r="1366" spans="1:82" hidden="1">
      <c r="A1366" t="s">
        <v>13850</v>
      </c>
      <c r="B1366" t="s">
        <v>67</v>
      </c>
      <c r="C1366" t="s">
        <v>3273</v>
      </c>
      <c r="G1366" t="s">
        <v>3274</v>
      </c>
      <c r="J1366" t="s">
        <v>3275</v>
      </c>
      <c r="K1366" t="s">
        <v>3276</v>
      </c>
      <c r="W1366" t="s">
        <v>3277</v>
      </c>
      <c r="AA1366" t="s">
        <v>3278</v>
      </c>
      <c r="AB1366" t="s">
        <v>3279</v>
      </c>
      <c r="AN1366" t="s">
        <v>3280</v>
      </c>
      <c r="AS1366" s="1">
        <v>47209</v>
      </c>
      <c r="AT1366">
        <v>2016</v>
      </c>
      <c r="AU1366">
        <v>23</v>
      </c>
      <c r="BC1366">
        <v>9</v>
      </c>
      <c r="BD1366" t="s">
        <v>3281</v>
      </c>
      <c r="BK1366" t="s">
        <v>3282</v>
      </c>
      <c r="BL1366">
        <v>27134846</v>
      </c>
      <c r="BW1366" t="s">
        <v>13424</v>
      </c>
      <c r="BX1366" t="s">
        <v>13425</v>
      </c>
      <c r="BY1366" t="s">
        <v>13985</v>
      </c>
      <c r="BZ1366" t="s">
        <v>13985</v>
      </c>
      <c r="CA1366" t="s">
        <v>13985</v>
      </c>
      <c r="CB1366" t="s">
        <v>13985</v>
      </c>
      <c r="CC1366" t="s">
        <v>13985</v>
      </c>
      <c r="CD1366" t="s">
        <v>13985</v>
      </c>
    </row>
    <row r="1367" spans="1:82" hidden="1">
      <c r="A1367" t="s">
        <v>13850</v>
      </c>
      <c r="B1367" t="s">
        <v>67</v>
      </c>
      <c r="C1367" t="s">
        <v>5849</v>
      </c>
      <c r="G1367" t="s">
        <v>5850</v>
      </c>
      <c r="J1367" t="s">
        <v>5851</v>
      </c>
      <c r="K1367" t="s">
        <v>358</v>
      </c>
      <c r="W1367" t="s">
        <v>5852</v>
      </c>
      <c r="AA1367" t="s">
        <v>3009</v>
      </c>
      <c r="AB1367" t="s">
        <v>4241</v>
      </c>
      <c r="AN1367" t="s">
        <v>360</v>
      </c>
      <c r="AO1367" t="s">
        <v>361</v>
      </c>
      <c r="AS1367" t="s">
        <v>352</v>
      </c>
      <c r="AT1367">
        <v>2012</v>
      </c>
      <c r="AU1367">
        <v>58</v>
      </c>
      <c r="AV1367">
        <v>8</v>
      </c>
      <c r="BA1367">
        <v>1146</v>
      </c>
      <c r="BB1367">
        <v>1158</v>
      </c>
      <c r="BD1367" t="s">
        <v>5853</v>
      </c>
      <c r="BK1367" t="s">
        <v>5854</v>
      </c>
      <c r="BL1367">
        <v>22705255</v>
      </c>
      <c r="BW1367" t="s">
        <v>13424</v>
      </c>
      <c r="BX1367" t="s">
        <v>13426</v>
      </c>
      <c r="BY1367" t="s">
        <v>13985</v>
      </c>
      <c r="BZ1367" t="s">
        <v>13427</v>
      </c>
      <c r="CA1367">
        <v>2</v>
      </c>
      <c r="CB1367" t="s">
        <v>13985</v>
      </c>
      <c r="CC1367" t="s">
        <v>13985</v>
      </c>
      <c r="CD1367" t="s">
        <v>13985</v>
      </c>
    </row>
    <row r="1368" spans="1:82" hidden="1">
      <c r="A1368" t="s">
        <v>13850</v>
      </c>
      <c r="B1368" t="s">
        <v>67</v>
      </c>
      <c r="C1368" t="s">
        <v>10990</v>
      </c>
      <c r="G1368" t="s">
        <v>10990</v>
      </c>
      <c r="J1368" t="s">
        <v>10991</v>
      </c>
      <c r="K1368" t="s">
        <v>10992</v>
      </c>
      <c r="W1368" t="s">
        <v>10993</v>
      </c>
      <c r="AN1368" t="s">
        <v>10994</v>
      </c>
      <c r="AS1368" t="s">
        <v>154</v>
      </c>
      <c r="AT1368">
        <v>1999</v>
      </c>
      <c r="AU1368">
        <v>56</v>
      </c>
      <c r="AV1368">
        <v>11</v>
      </c>
      <c r="BA1368">
        <v>1991</v>
      </c>
      <c r="BB1368">
        <v>1999</v>
      </c>
      <c r="BD1368" t="s">
        <v>10995</v>
      </c>
      <c r="BK1368" t="s">
        <v>10996</v>
      </c>
      <c r="BW1368" t="s">
        <v>13424</v>
      </c>
      <c r="BX1368" t="s">
        <v>13425</v>
      </c>
      <c r="BY1368" t="s">
        <v>13985</v>
      </c>
      <c r="BZ1368" t="s">
        <v>13985</v>
      </c>
      <c r="CA1368" t="s">
        <v>13985</v>
      </c>
      <c r="CB1368" t="s">
        <v>13985</v>
      </c>
      <c r="CC1368" t="s">
        <v>13985</v>
      </c>
      <c r="CD1368" t="s">
        <v>13985</v>
      </c>
    </row>
    <row r="1369" spans="1:82" hidden="1">
      <c r="A1369" t="s">
        <v>13850</v>
      </c>
      <c r="B1369" t="s">
        <v>67</v>
      </c>
      <c r="C1369" t="s">
        <v>7400</v>
      </c>
      <c r="G1369" t="s">
        <v>7401</v>
      </c>
      <c r="J1369" t="s">
        <v>7402</v>
      </c>
      <c r="K1369" t="s">
        <v>7403</v>
      </c>
      <c r="W1369" t="s">
        <v>7404</v>
      </c>
      <c r="AN1369" t="s">
        <v>7405</v>
      </c>
      <c r="AO1369" t="s">
        <v>7406</v>
      </c>
      <c r="AT1369">
        <v>2010</v>
      </c>
      <c r="AU1369">
        <v>59</v>
      </c>
      <c r="AV1369">
        <v>4</v>
      </c>
      <c r="BA1369">
        <v>158</v>
      </c>
      <c r="BB1369">
        <v>169</v>
      </c>
      <c r="BD1369" t="s">
        <v>7407</v>
      </c>
      <c r="BK1369" t="s">
        <v>7408</v>
      </c>
      <c r="BW1369" t="s">
        <v>13428</v>
      </c>
      <c r="BX1369" t="s">
        <v>13985</v>
      </c>
      <c r="BY1369" t="s">
        <v>13985</v>
      </c>
      <c r="BZ1369" t="s">
        <v>13985</v>
      </c>
      <c r="CA1369" t="s">
        <v>13985</v>
      </c>
      <c r="CB1369" t="s">
        <v>13985</v>
      </c>
      <c r="CC1369" t="s">
        <v>13985</v>
      </c>
      <c r="CD1369" t="s">
        <v>13985</v>
      </c>
    </row>
    <row r="1370" spans="1:82" hidden="1">
      <c r="A1370" t="s">
        <v>13850</v>
      </c>
      <c r="B1370" t="s">
        <v>67</v>
      </c>
      <c r="C1370" t="s">
        <v>3319</v>
      </c>
      <c r="G1370" t="s">
        <v>3320</v>
      </c>
      <c r="J1370" t="s">
        <v>3321</v>
      </c>
      <c r="K1370" t="s">
        <v>3322</v>
      </c>
      <c r="W1370" t="s">
        <v>3323</v>
      </c>
      <c r="AN1370" t="s">
        <v>3324</v>
      </c>
      <c r="AO1370" t="s">
        <v>3325</v>
      </c>
      <c r="AS1370" t="s">
        <v>815</v>
      </c>
      <c r="AT1370">
        <v>2016</v>
      </c>
      <c r="AU1370">
        <v>76</v>
      </c>
      <c r="AV1370">
        <v>1</v>
      </c>
      <c r="BA1370">
        <v>6</v>
      </c>
      <c r="BB1370">
        <v>17</v>
      </c>
      <c r="BD1370" t="s">
        <v>3326</v>
      </c>
      <c r="BK1370" t="s">
        <v>3327</v>
      </c>
      <c r="BW1370" t="s">
        <v>13428</v>
      </c>
      <c r="BX1370" t="s">
        <v>13985</v>
      </c>
      <c r="BY1370" t="s">
        <v>13985</v>
      </c>
      <c r="BZ1370" t="s">
        <v>13985</v>
      </c>
      <c r="CA1370" t="s">
        <v>13985</v>
      </c>
      <c r="CB1370" t="s">
        <v>13985</v>
      </c>
      <c r="CC1370" t="s">
        <v>13985</v>
      </c>
      <c r="CD1370" t="s">
        <v>13985</v>
      </c>
    </row>
    <row r="1371" spans="1:82" hidden="1">
      <c r="A1371" t="s">
        <v>13850</v>
      </c>
      <c r="B1371" t="s">
        <v>67</v>
      </c>
      <c r="C1371" t="s">
        <v>7517</v>
      </c>
      <c r="G1371" t="s">
        <v>7518</v>
      </c>
      <c r="J1371" t="s">
        <v>7519</v>
      </c>
      <c r="K1371" t="s">
        <v>2425</v>
      </c>
      <c r="W1371" t="s">
        <v>7520</v>
      </c>
      <c r="AN1371" t="s">
        <v>2429</v>
      </c>
      <c r="AO1371" t="s">
        <v>2430</v>
      </c>
      <c r="AS1371" t="s">
        <v>154</v>
      </c>
      <c r="AT1371">
        <v>2009</v>
      </c>
      <c r="AU1371">
        <v>26</v>
      </c>
      <c r="AV1371">
        <v>11</v>
      </c>
      <c r="BA1371">
        <v>2475</v>
      </c>
      <c r="BB1371">
        <v>2486</v>
      </c>
      <c r="BD1371" t="s">
        <v>7521</v>
      </c>
      <c r="BK1371" t="s">
        <v>7522</v>
      </c>
      <c r="BL1371">
        <v>19625391</v>
      </c>
      <c r="BW1371" t="s">
        <v>13428</v>
      </c>
      <c r="BX1371" t="s">
        <v>13985</v>
      </c>
      <c r="BY1371" t="s">
        <v>13985</v>
      </c>
      <c r="BZ1371" t="s">
        <v>13985</v>
      </c>
      <c r="CA1371" t="s">
        <v>13985</v>
      </c>
      <c r="CB1371" t="s">
        <v>13985</v>
      </c>
      <c r="CC1371" t="s">
        <v>13985</v>
      </c>
      <c r="CD1371" t="s">
        <v>13985</v>
      </c>
    </row>
    <row r="1372" spans="1:82" hidden="1">
      <c r="A1372" t="s">
        <v>13850</v>
      </c>
      <c r="B1372" t="s">
        <v>67</v>
      </c>
      <c r="C1372" t="s">
        <v>1938</v>
      </c>
      <c r="G1372" t="s">
        <v>1939</v>
      </c>
      <c r="J1372" t="s">
        <v>1940</v>
      </c>
      <c r="K1372" t="s">
        <v>831</v>
      </c>
      <c r="W1372" t="s">
        <v>1941</v>
      </c>
      <c r="AA1372" t="s">
        <v>1942</v>
      </c>
      <c r="AB1372" t="s">
        <v>1943</v>
      </c>
      <c r="AN1372" t="s">
        <v>835</v>
      </c>
      <c r="AS1372" t="s">
        <v>84</v>
      </c>
      <c r="AT1372">
        <v>2017</v>
      </c>
      <c r="AU1372">
        <v>7</v>
      </c>
      <c r="AV1372">
        <v>23</v>
      </c>
      <c r="BA1372">
        <v>10143</v>
      </c>
      <c r="BB1372">
        <v>10157</v>
      </c>
      <c r="BD1372" t="s">
        <v>1944</v>
      </c>
      <c r="BK1372" t="s">
        <v>1945</v>
      </c>
      <c r="BL1372">
        <v>29238544</v>
      </c>
      <c r="BW1372" t="s">
        <v>13424</v>
      </c>
      <c r="BX1372" t="s">
        <v>13426</v>
      </c>
      <c r="BY1372" t="s">
        <v>13985</v>
      </c>
      <c r="BZ1372" t="s">
        <v>13429</v>
      </c>
      <c r="CA1372" t="s">
        <v>13985</v>
      </c>
      <c r="CB1372" t="s">
        <v>13985</v>
      </c>
      <c r="CC1372" t="s">
        <v>13985</v>
      </c>
      <c r="CD1372" t="s">
        <v>13985</v>
      </c>
    </row>
    <row r="1373" spans="1:82">
      <c r="A1373" t="s">
        <v>13850</v>
      </c>
      <c r="B1373" t="s">
        <v>67</v>
      </c>
      <c r="C1373" t="s">
        <v>10816</v>
      </c>
      <c r="G1373" t="s">
        <v>10816</v>
      </c>
      <c r="J1373" t="s">
        <v>10817</v>
      </c>
      <c r="K1373" t="s">
        <v>667</v>
      </c>
      <c r="W1373" t="s">
        <v>10818</v>
      </c>
      <c r="AN1373" t="s">
        <v>670</v>
      </c>
      <c r="AS1373" t="s">
        <v>352</v>
      </c>
      <c r="AT1373">
        <v>2000</v>
      </c>
      <c r="AU1373">
        <v>35</v>
      </c>
      <c r="AV1373">
        <v>3</v>
      </c>
      <c r="BA1373">
        <v>357</v>
      </c>
      <c r="BB1373">
        <v>360</v>
      </c>
      <c r="BD1373" t="s">
        <v>10819</v>
      </c>
      <c r="BK1373" t="s">
        <v>10820</v>
      </c>
      <c r="BW1373" t="s">
        <v>13424</v>
      </c>
      <c r="BX1373" t="s">
        <v>13426</v>
      </c>
      <c r="BY1373" t="s">
        <v>13985</v>
      </c>
      <c r="BZ1373" t="s">
        <v>13427</v>
      </c>
      <c r="CA1373">
        <v>3</v>
      </c>
      <c r="CB1373">
        <v>6</v>
      </c>
      <c r="CC1373" t="s">
        <v>13462</v>
      </c>
      <c r="CD1373" t="s">
        <v>13433</v>
      </c>
    </row>
    <row r="1374" spans="1:82" hidden="1">
      <c r="A1374" t="s">
        <v>13850</v>
      </c>
      <c r="B1374" t="s">
        <v>67</v>
      </c>
      <c r="C1374" t="s">
        <v>8103</v>
      </c>
      <c r="G1374" t="s">
        <v>8104</v>
      </c>
      <c r="J1374" t="s">
        <v>8105</v>
      </c>
      <c r="K1374" t="s">
        <v>2425</v>
      </c>
      <c r="W1374" t="s">
        <v>8106</v>
      </c>
      <c r="AA1374" t="s">
        <v>7733</v>
      </c>
      <c r="AB1374" t="s">
        <v>8107</v>
      </c>
      <c r="AN1374" t="s">
        <v>2429</v>
      </c>
      <c r="AS1374" t="s">
        <v>242</v>
      </c>
      <c r="AT1374">
        <v>2008</v>
      </c>
      <c r="AU1374">
        <v>25</v>
      </c>
      <c r="AV1374">
        <v>10</v>
      </c>
      <c r="BA1374">
        <v>2211</v>
      </c>
      <c r="BB1374">
        <v>2219</v>
      </c>
      <c r="BD1374" t="s">
        <v>8108</v>
      </c>
      <c r="BK1374" t="s">
        <v>8109</v>
      </c>
      <c r="BL1374">
        <v>18669581</v>
      </c>
      <c r="BW1374" t="s">
        <v>13428</v>
      </c>
      <c r="BX1374" t="s">
        <v>13985</v>
      </c>
      <c r="BY1374" t="s">
        <v>13985</v>
      </c>
      <c r="BZ1374" t="s">
        <v>13985</v>
      </c>
      <c r="CA1374" t="s">
        <v>13985</v>
      </c>
      <c r="CB1374" t="s">
        <v>13985</v>
      </c>
      <c r="CC1374" t="s">
        <v>13985</v>
      </c>
      <c r="CD1374" t="s">
        <v>13985</v>
      </c>
    </row>
    <row r="1375" spans="1:82" hidden="1">
      <c r="A1375" t="s">
        <v>13850</v>
      </c>
      <c r="B1375" t="s">
        <v>67</v>
      </c>
      <c r="C1375" t="s">
        <v>1816</v>
      </c>
      <c r="G1375" t="s">
        <v>1817</v>
      </c>
      <c r="J1375" t="s">
        <v>1818</v>
      </c>
      <c r="K1375" t="s">
        <v>1819</v>
      </c>
      <c r="W1375" t="s">
        <v>1820</v>
      </c>
      <c r="AB1375" t="s">
        <v>1821</v>
      </c>
      <c r="AN1375" t="s">
        <v>1822</v>
      </c>
      <c r="AO1375" t="s">
        <v>1823</v>
      </c>
      <c r="AT1375">
        <v>2018</v>
      </c>
      <c r="AU1375">
        <v>50</v>
      </c>
      <c r="AV1375">
        <v>5</v>
      </c>
      <c r="BA1375">
        <v>410</v>
      </c>
      <c r="BB1375">
        <v>419</v>
      </c>
      <c r="BD1375" t="s">
        <v>1824</v>
      </c>
      <c r="BK1375" t="s">
        <v>1825</v>
      </c>
      <c r="BL1375">
        <v>29724143</v>
      </c>
      <c r="BW1375" t="s">
        <v>13424</v>
      </c>
      <c r="BX1375" t="s">
        <v>13425</v>
      </c>
      <c r="BY1375" t="s">
        <v>13985</v>
      </c>
      <c r="BZ1375" t="s">
        <v>13985</v>
      </c>
      <c r="CA1375" t="s">
        <v>13985</v>
      </c>
      <c r="CB1375" t="s">
        <v>13985</v>
      </c>
      <c r="CC1375" t="s">
        <v>13985</v>
      </c>
      <c r="CD1375" t="s">
        <v>13985</v>
      </c>
    </row>
    <row r="1376" spans="1:82" hidden="1">
      <c r="A1376" t="s">
        <v>13850</v>
      </c>
      <c r="B1376" t="s">
        <v>67</v>
      </c>
      <c r="C1376" t="s">
        <v>204</v>
      </c>
      <c r="G1376" t="s">
        <v>205</v>
      </c>
      <c r="J1376" t="s">
        <v>206</v>
      </c>
      <c r="K1376" t="s">
        <v>207</v>
      </c>
      <c r="W1376" t="s">
        <v>208</v>
      </c>
      <c r="AN1376" t="s">
        <v>209</v>
      </c>
      <c r="AS1376" t="s">
        <v>210</v>
      </c>
      <c r="AT1376">
        <v>2019</v>
      </c>
      <c r="AU1376">
        <v>10</v>
      </c>
      <c r="BC1376">
        <v>1303</v>
      </c>
      <c r="BD1376" t="s">
        <v>211</v>
      </c>
      <c r="BK1376" t="s">
        <v>212</v>
      </c>
      <c r="BL1376">
        <v>31681389</v>
      </c>
      <c r="BW1376" t="s">
        <v>13428</v>
      </c>
    </row>
    <row r="1377" spans="1:82" hidden="1">
      <c r="A1377" t="s">
        <v>13850</v>
      </c>
      <c r="B1377" t="s">
        <v>67</v>
      </c>
      <c r="C1377" t="s">
        <v>6549</v>
      </c>
      <c r="G1377" t="s">
        <v>6550</v>
      </c>
      <c r="J1377" t="s">
        <v>6551</v>
      </c>
      <c r="K1377" t="s">
        <v>1143</v>
      </c>
      <c r="W1377" t="s">
        <v>6552</v>
      </c>
      <c r="AB1377" t="s">
        <v>6553</v>
      </c>
      <c r="AN1377" t="s">
        <v>1151</v>
      </c>
      <c r="AS1377" t="s">
        <v>472</v>
      </c>
      <c r="AT1377">
        <v>2011</v>
      </c>
      <c r="AU1377">
        <v>68</v>
      </c>
      <c r="AV1377">
        <v>6</v>
      </c>
      <c r="BA1377">
        <v>1165</v>
      </c>
      <c r="BB1377">
        <v>1169</v>
      </c>
      <c r="BD1377" t="s">
        <v>6554</v>
      </c>
      <c r="BK1377" t="s">
        <v>6555</v>
      </c>
      <c r="BW1377" t="s">
        <v>13424</v>
      </c>
      <c r="BX1377" t="s">
        <v>13985</v>
      </c>
      <c r="BY1377" t="s">
        <v>13427</v>
      </c>
      <c r="BZ1377" t="s">
        <v>13985</v>
      </c>
      <c r="CA1377" t="s">
        <v>13985</v>
      </c>
      <c r="CB1377" t="s">
        <v>13985</v>
      </c>
      <c r="CC1377" t="s">
        <v>13985</v>
      </c>
      <c r="CD1377" t="s">
        <v>13985</v>
      </c>
    </row>
    <row r="1378" spans="1:82" hidden="1">
      <c r="A1378" t="s">
        <v>13850</v>
      </c>
      <c r="B1378" t="s">
        <v>67</v>
      </c>
      <c r="C1378" t="s">
        <v>7707</v>
      </c>
      <c r="G1378" t="s">
        <v>7708</v>
      </c>
      <c r="J1378" t="s">
        <v>7709</v>
      </c>
      <c r="K1378" t="s">
        <v>358</v>
      </c>
      <c r="P1378" t="s">
        <v>7710</v>
      </c>
      <c r="Q1378" t="s">
        <v>7711</v>
      </c>
      <c r="R1378" t="s">
        <v>7712</v>
      </c>
      <c r="W1378" t="s">
        <v>7713</v>
      </c>
      <c r="AA1378" t="s">
        <v>7714</v>
      </c>
      <c r="AB1378" t="s">
        <v>7715</v>
      </c>
      <c r="AN1378" t="s">
        <v>360</v>
      </c>
      <c r="AO1378" t="s">
        <v>361</v>
      </c>
      <c r="AS1378" t="s">
        <v>629</v>
      </c>
      <c r="AT1378">
        <v>2009</v>
      </c>
      <c r="AU1378">
        <v>55</v>
      </c>
      <c r="AV1378">
        <v>5</v>
      </c>
      <c r="AY1378" t="s">
        <v>49</v>
      </c>
      <c r="BA1378">
        <v>401</v>
      </c>
      <c r="BB1378">
        <v>407</v>
      </c>
      <c r="BD1378" t="s">
        <v>7716</v>
      </c>
      <c r="BK1378" t="s">
        <v>7717</v>
      </c>
      <c r="BL1378">
        <v>19084533</v>
      </c>
      <c r="BW1378" t="s">
        <v>13424</v>
      </c>
      <c r="BX1378" t="s">
        <v>13426</v>
      </c>
      <c r="BY1378" t="s">
        <v>13985</v>
      </c>
      <c r="BZ1378" t="s">
        <v>13429</v>
      </c>
      <c r="CA1378" t="s">
        <v>13985</v>
      </c>
      <c r="CB1378" t="s">
        <v>13985</v>
      </c>
      <c r="CC1378" t="s">
        <v>13985</v>
      </c>
      <c r="CD1378" t="s">
        <v>13985</v>
      </c>
    </row>
    <row r="1379" spans="1:82" hidden="1">
      <c r="A1379" t="s">
        <v>13850</v>
      </c>
      <c r="B1379" t="s">
        <v>67</v>
      </c>
      <c r="C1379" t="s">
        <v>4525</v>
      </c>
      <c r="G1379" t="s">
        <v>4526</v>
      </c>
      <c r="J1379" t="s">
        <v>4527</v>
      </c>
      <c r="K1379" t="s">
        <v>4528</v>
      </c>
      <c r="W1379" t="s">
        <v>4529</v>
      </c>
      <c r="AN1379" t="s">
        <v>4530</v>
      </c>
      <c r="AO1379" t="s">
        <v>4531</v>
      </c>
      <c r="AS1379" t="s">
        <v>154</v>
      </c>
      <c r="AT1379">
        <v>2014</v>
      </c>
      <c r="AU1379">
        <v>165</v>
      </c>
      <c r="AV1379">
        <v>3</v>
      </c>
      <c r="BA1379">
        <v>454</v>
      </c>
      <c r="BB1379">
        <v>465</v>
      </c>
      <c r="BD1379" t="s">
        <v>4532</v>
      </c>
      <c r="BK1379" t="s">
        <v>4533</v>
      </c>
      <c r="BW1379" t="s">
        <v>13428</v>
      </c>
      <c r="BX1379" t="s">
        <v>13985</v>
      </c>
      <c r="BY1379" t="s">
        <v>13985</v>
      </c>
      <c r="BZ1379" t="s">
        <v>13985</v>
      </c>
      <c r="CA1379" t="s">
        <v>13985</v>
      </c>
      <c r="CB1379" t="s">
        <v>13985</v>
      </c>
      <c r="CC1379" t="s">
        <v>13985</v>
      </c>
      <c r="CD1379" t="s">
        <v>13985</v>
      </c>
    </row>
    <row r="1380" spans="1:82" hidden="1">
      <c r="A1380" t="s">
        <v>13850</v>
      </c>
      <c r="B1380" t="s">
        <v>67</v>
      </c>
      <c r="C1380" t="s">
        <v>1091</v>
      </c>
      <c r="G1380" t="s">
        <v>1092</v>
      </c>
      <c r="J1380" t="s">
        <v>1093</v>
      </c>
      <c r="K1380" t="s">
        <v>1094</v>
      </c>
      <c r="W1380" t="s">
        <v>1095</v>
      </c>
      <c r="AA1380" t="s">
        <v>1096</v>
      </c>
      <c r="AB1380" t="s">
        <v>1097</v>
      </c>
      <c r="AN1380" t="s">
        <v>1098</v>
      </c>
      <c r="AO1380" t="s">
        <v>1099</v>
      </c>
      <c r="AS1380" t="s">
        <v>84</v>
      </c>
      <c r="AT1380">
        <v>2018</v>
      </c>
      <c r="AU1380">
        <v>45</v>
      </c>
      <c r="AV1380">
        <v>7</v>
      </c>
      <c r="BA1380">
        <v>718</v>
      </c>
      <c r="BB1380">
        <v>731</v>
      </c>
      <c r="BD1380" t="s">
        <v>1100</v>
      </c>
      <c r="BK1380" t="s">
        <v>1101</v>
      </c>
      <c r="BW1380" t="s">
        <v>13424</v>
      </c>
      <c r="BX1380" t="s">
        <v>13425</v>
      </c>
    </row>
    <row r="1381" spans="1:82" hidden="1">
      <c r="A1381" t="s">
        <v>13850</v>
      </c>
      <c r="B1381" t="s">
        <v>67</v>
      </c>
      <c r="C1381" t="s">
        <v>13221</v>
      </c>
      <c r="G1381" t="s">
        <v>13221</v>
      </c>
      <c r="J1381" t="s">
        <v>13222</v>
      </c>
      <c r="K1381" t="s">
        <v>5471</v>
      </c>
      <c r="W1381" t="s">
        <v>13223</v>
      </c>
      <c r="AN1381" t="s">
        <v>5474</v>
      </c>
      <c r="AS1381" t="s">
        <v>154</v>
      </c>
      <c r="AT1381">
        <v>1990</v>
      </c>
      <c r="AU1381">
        <v>92</v>
      </c>
      <c r="AV1381">
        <v>4</v>
      </c>
      <c r="BA1381">
        <v>829</v>
      </c>
      <c r="BB1381">
        <v>838</v>
      </c>
      <c r="BD1381" t="s">
        <v>13224</v>
      </c>
      <c r="BK1381" t="s">
        <v>13225</v>
      </c>
      <c r="BW1381" t="s">
        <v>13424</v>
      </c>
      <c r="BX1381" t="s">
        <v>13425</v>
      </c>
      <c r="BY1381" t="s">
        <v>13985</v>
      </c>
      <c r="BZ1381" t="s">
        <v>13985</v>
      </c>
      <c r="CA1381" t="s">
        <v>13985</v>
      </c>
      <c r="CB1381" t="s">
        <v>13985</v>
      </c>
      <c r="CC1381" t="s">
        <v>13985</v>
      </c>
      <c r="CD1381" t="s">
        <v>13985</v>
      </c>
    </row>
    <row r="1382" spans="1:82" hidden="1">
      <c r="A1382" t="s">
        <v>13850</v>
      </c>
      <c r="B1382" t="s">
        <v>67</v>
      </c>
      <c r="C1382" t="s">
        <v>12150</v>
      </c>
      <c r="G1382" t="s">
        <v>12150</v>
      </c>
      <c r="J1382" t="s">
        <v>12151</v>
      </c>
      <c r="K1382" t="s">
        <v>6192</v>
      </c>
      <c r="W1382" t="s">
        <v>12152</v>
      </c>
      <c r="AN1382" t="s">
        <v>6195</v>
      </c>
      <c r="AS1382" t="s">
        <v>3761</v>
      </c>
      <c r="AT1382">
        <v>1995</v>
      </c>
      <c r="AU1382">
        <v>109</v>
      </c>
      <c r="AV1382">
        <v>4</v>
      </c>
      <c r="BA1382">
        <v>470</v>
      </c>
      <c r="BB1382">
        <v>472</v>
      </c>
      <c r="BK1382" t="s">
        <v>12153</v>
      </c>
      <c r="BW1382" t="s">
        <v>13424</v>
      </c>
      <c r="BX1382" t="s">
        <v>13425</v>
      </c>
      <c r="BY1382" t="s">
        <v>13985</v>
      </c>
      <c r="BZ1382" t="s">
        <v>13985</v>
      </c>
      <c r="CA1382" t="s">
        <v>13985</v>
      </c>
      <c r="CB1382" t="s">
        <v>13985</v>
      </c>
      <c r="CC1382" t="s">
        <v>13985</v>
      </c>
      <c r="CD1382" t="s">
        <v>13985</v>
      </c>
    </row>
    <row r="1383" spans="1:82" hidden="1">
      <c r="A1383" t="s">
        <v>13850</v>
      </c>
      <c r="B1383" t="s">
        <v>67</v>
      </c>
      <c r="C1383" t="s">
        <v>6834</v>
      </c>
      <c r="G1383" t="s">
        <v>6835</v>
      </c>
      <c r="J1383" t="s">
        <v>6836</v>
      </c>
      <c r="K1383" t="s">
        <v>2265</v>
      </c>
      <c r="W1383" t="s">
        <v>6837</v>
      </c>
      <c r="AB1383" t="s">
        <v>6838</v>
      </c>
      <c r="AN1383" t="s">
        <v>2267</v>
      </c>
      <c r="AS1383" t="s">
        <v>2650</v>
      </c>
      <c r="AT1383">
        <v>2011</v>
      </c>
      <c r="AU1383">
        <v>103</v>
      </c>
      <c r="AV1383">
        <v>1</v>
      </c>
      <c r="BA1383">
        <v>221</v>
      </c>
      <c r="BB1383">
        <v>229</v>
      </c>
      <c r="BD1383" t="s">
        <v>6839</v>
      </c>
      <c r="BK1383" t="s">
        <v>6840</v>
      </c>
      <c r="BW1383" t="s">
        <v>13428</v>
      </c>
      <c r="BX1383" t="s">
        <v>13985</v>
      </c>
      <c r="BY1383" t="s">
        <v>13985</v>
      </c>
      <c r="BZ1383" t="s">
        <v>13985</v>
      </c>
      <c r="CA1383" t="s">
        <v>13985</v>
      </c>
      <c r="CB1383" t="s">
        <v>13985</v>
      </c>
      <c r="CC1383" t="s">
        <v>13985</v>
      </c>
      <c r="CD1383" t="s">
        <v>13985</v>
      </c>
    </row>
    <row r="1384" spans="1:82" hidden="1">
      <c r="A1384" t="s">
        <v>13850</v>
      </c>
      <c r="B1384" t="s">
        <v>67</v>
      </c>
      <c r="C1384" t="s">
        <v>11116</v>
      </c>
      <c r="G1384" t="s">
        <v>11116</v>
      </c>
      <c r="J1384" t="s">
        <v>11117</v>
      </c>
      <c r="K1384" t="s">
        <v>11118</v>
      </c>
      <c r="W1384" t="s">
        <v>11119</v>
      </c>
      <c r="AA1384" t="s">
        <v>11120</v>
      </c>
      <c r="AB1384" t="s">
        <v>11121</v>
      </c>
      <c r="AN1384" t="s">
        <v>11122</v>
      </c>
      <c r="AO1384" t="s">
        <v>11123</v>
      </c>
      <c r="AS1384" t="s">
        <v>472</v>
      </c>
      <c r="AT1384">
        <v>1999</v>
      </c>
      <c r="AU1384">
        <v>128</v>
      </c>
      <c r="AV1384">
        <v>4</v>
      </c>
      <c r="BA1384">
        <v>603</v>
      </c>
      <c r="BB1384">
        <v>612</v>
      </c>
      <c r="BD1384" t="s">
        <v>11124</v>
      </c>
      <c r="BK1384" t="s">
        <v>11125</v>
      </c>
      <c r="BW1384" t="s">
        <v>13424</v>
      </c>
      <c r="BX1384" t="s">
        <v>13425</v>
      </c>
      <c r="BY1384" t="s">
        <v>13985</v>
      </c>
      <c r="BZ1384" t="s">
        <v>13985</v>
      </c>
      <c r="CA1384" t="s">
        <v>13985</v>
      </c>
      <c r="CB1384" t="s">
        <v>13985</v>
      </c>
      <c r="CC1384" t="s">
        <v>13985</v>
      </c>
      <c r="CD1384" t="s">
        <v>13985</v>
      </c>
    </row>
    <row r="1385" spans="1:82" hidden="1">
      <c r="A1385" t="s">
        <v>13850</v>
      </c>
      <c r="B1385" t="s">
        <v>67</v>
      </c>
      <c r="C1385" t="s">
        <v>6346</v>
      </c>
      <c r="G1385" t="s">
        <v>6347</v>
      </c>
      <c r="J1385" t="s">
        <v>6348</v>
      </c>
      <c r="K1385" t="s">
        <v>1192</v>
      </c>
      <c r="W1385" t="s">
        <v>6349</v>
      </c>
      <c r="AA1385" t="s">
        <v>6350</v>
      </c>
      <c r="AB1385" t="s">
        <v>6351</v>
      </c>
      <c r="AN1385" t="s">
        <v>1194</v>
      </c>
      <c r="AO1385" t="s">
        <v>1195</v>
      </c>
      <c r="AS1385" t="s">
        <v>84</v>
      </c>
      <c r="AT1385">
        <v>2011</v>
      </c>
      <c r="AU1385">
        <v>17</v>
      </c>
      <c r="AV1385">
        <v>12</v>
      </c>
      <c r="BA1385">
        <v>3633</v>
      </c>
      <c r="BB1385">
        <v>3643</v>
      </c>
      <c r="BD1385" t="s">
        <v>6352</v>
      </c>
      <c r="BK1385" t="s">
        <v>6353</v>
      </c>
      <c r="BW1385" t="s">
        <v>13429</v>
      </c>
      <c r="BX1385" t="s">
        <v>13985</v>
      </c>
      <c r="BY1385" t="s">
        <v>13985</v>
      </c>
      <c r="BZ1385" t="s">
        <v>13429</v>
      </c>
      <c r="CA1385" t="s">
        <v>13985</v>
      </c>
      <c r="CB1385" t="s">
        <v>13985</v>
      </c>
      <c r="CC1385" t="s">
        <v>13985</v>
      </c>
      <c r="CD1385" t="s">
        <v>13985</v>
      </c>
    </row>
    <row r="1386" spans="1:82" hidden="1">
      <c r="A1386" t="s">
        <v>13850</v>
      </c>
      <c r="B1386" t="s">
        <v>67</v>
      </c>
      <c r="C1386" t="s">
        <v>11131</v>
      </c>
      <c r="G1386" t="s">
        <v>11131</v>
      </c>
      <c r="J1386" t="s">
        <v>11132</v>
      </c>
      <c r="K1386" t="s">
        <v>6536</v>
      </c>
      <c r="W1386" t="s">
        <v>11133</v>
      </c>
      <c r="AN1386" t="s">
        <v>6540</v>
      </c>
      <c r="AS1386" t="s">
        <v>521</v>
      </c>
      <c r="AT1386">
        <v>1999</v>
      </c>
      <c r="AU1386">
        <v>13</v>
      </c>
      <c r="AX1386">
        <v>1</v>
      </c>
      <c r="BA1386">
        <v>65</v>
      </c>
      <c r="BB1386">
        <v>73</v>
      </c>
      <c r="BD1386" t="s">
        <v>11134</v>
      </c>
      <c r="BK1386" t="s">
        <v>11135</v>
      </c>
      <c r="BW1386" t="s">
        <v>13424</v>
      </c>
      <c r="BX1386" t="s">
        <v>13426</v>
      </c>
      <c r="BY1386" t="s">
        <v>13985</v>
      </c>
      <c r="BZ1386" t="s">
        <v>13429</v>
      </c>
      <c r="CA1386" t="s">
        <v>13985</v>
      </c>
      <c r="CB1386" t="s">
        <v>13985</v>
      </c>
      <c r="CC1386" t="s">
        <v>13985</v>
      </c>
      <c r="CD1386" t="s">
        <v>13985</v>
      </c>
    </row>
    <row r="1387" spans="1:82" hidden="1">
      <c r="A1387" t="s">
        <v>13850</v>
      </c>
      <c r="B1387" t="s">
        <v>67</v>
      </c>
      <c r="C1387" t="s">
        <v>10181</v>
      </c>
      <c r="G1387" t="s">
        <v>10181</v>
      </c>
      <c r="J1387" t="s">
        <v>10182</v>
      </c>
      <c r="K1387" t="s">
        <v>9261</v>
      </c>
      <c r="W1387" t="s">
        <v>10183</v>
      </c>
      <c r="AA1387" t="s">
        <v>10184</v>
      </c>
      <c r="AN1387" t="s">
        <v>9265</v>
      </c>
      <c r="AO1387" t="s">
        <v>6875</v>
      </c>
      <c r="AT1387">
        <v>2003</v>
      </c>
      <c r="AU1387">
        <v>54</v>
      </c>
      <c r="AV1387">
        <v>3</v>
      </c>
      <c r="BA1387">
        <v>293</v>
      </c>
      <c r="BB1387">
        <v>308</v>
      </c>
      <c r="BD1387" t="s">
        <v>10185</v>
      </c>
      <c r="BK1387" t="s">
        <v>10186</v>
      </c>
      <c r="BW1387" t="s">
        <v>13428</v>
      </c>
      <c r="BX1387" t="s">
        <v>13985</v>
      </c>
      <c r="BY1387" t="s">
        <v>13985</v>
      </c>
      <c r="BZ1387" t="s">
        <v>13985</v>
      </c>
      <c r="CA1387" t="s">
        <v>13985</v>
      </c>
      <c r="CB1387" t="s">
        <v>13985</v>
      </c>
      <c r="CC1387" t="s">
        <v>13985</v>
      </c>
      <c r="CD1387" t="s">
        <v>13985</v>
      </c>
    </row>
    <row r="1388" spans="1:82" hidden="1">
      <c r="A1388" t="s">
        <v>13850</v>
      </c>
      <c r="B1388" t="s">
        <v>67</v>
      </c>
      <c r="C1388" t="s">
        <v>10277</v>
      </c>
      <c r="G1388" t="s">
        <v>10277</v>
      </c>
      <c r="J1388" t="s">
        <v>10278</v>
      </c>
      <c r="K1388" t="s">
        <v>667</v>
      </c>
      <c r="W1388" t="s">
        <v>10279</v>
      </c>
      <c r="AA1388" t="s">
        <v>10048</v>
      </c>
      <c r="AB1388" t="s">
        <v>10280</v>
      </c>
      <c r="AN1388" t="s">
        <v>670</v>
      </c>
      <c r="AO1388" t="s">
        <v>671</v>
      </c>
      <c r="AS1388" t="s">
        <v>154</v>
      </c>
      <c r="AT1388">
        <v>2002</v>
      </c>
      <c r="AU1388">
        <v>37</v>
      </c>
      <c r="AV1388">
        <v>4</v>
      </c>
      <c r="BA1388">
        <v>559</v>
      </c>
      <c r="BB1388">
        <v>569</v>
      </c>
      <c r="BK1388" t="s">
        <v>10281</v>
      </c>
      <c r="BW1388" t="s">
        <v>13424</v>
      </c>
      <c r="BX1388" t="s">
        <v>13426</v>
      </c>
      <c r="BY1388" t="s">
        <v>13985</v>
      </c>
      <c r="BZ1388" t="s">
        <v>13429</v>
      </c>
      <c r="CA1388" t="s">
        <v>13985</v>
      </c>
      <c r="CB1388" t="s">
        <v>13985</v>
      </c>
      <c r="CC1388" t="s">
        <v>13985</v>
      </c>
      <c r="CD1388" t="s">
        <v>13985</v>
      </c>
    </row>
    <row r="1389" spans="1:82" hidden="1">
      <c r="A1389" t="s">
        <v>13850</v>
      </c>
      <c r="B1389" t="s">
        <v>67</v>
      </c>
      <c r="C1389" t="s">
        <v>3240</v>
      </c>
      <c r="G1389" t="s">
        <v>3241</v>
      </c>
      <c r="J1389" t="s">
        <v>3242</v>
      </c>
      <c r="K1389" t="s">
        <v>677</v>
      </c>
      <c r="W1389" t="s">
        <v>3243</v>
      </c>
      <c r="AA1389" t="s">
        <v>3244</v>
      </c>
      <c r="AB1389" t="s">
        <v>3245</v>
      </c>
      <c r="AN1389" t="s">
        <v>679</v>
      </c>
      <c r="AS1389" t="s">
        <v>629</v>
      </c>
      <c r="AT1389">
        <v>2016</v>
      </c>
      <c r="AU1389">
        <v>6</v>
      </c>
      <c r="AV1389">
        <v>5</v>
      </c>
      <c r="BA1389">
        <v>1373</v>
      </c>
      <c r="BB1389">
        <v>1381</v>
      </c>
      <c r="BD1389" t="s">
        <v>3246</v>
      </c>
      <c r="BK1389" t="s">
        <v>3247</v>
      </c>
      <c r="BL1389">
        <v>26976440</v>
      </c>
      <c r="BW1389" t="s">
        <v>13424</v>
      </c>
      <c r="BX1389" t="s">
        <v>13426</v>
      </c>
      <c r="BY1389" t="s">
        <v>13985</v>
      </c>
      <c r="BZ1389" t="s">
        <v>13427</v>
      </c>
      <c r="CA1389">
        <v>1</v>
      </c>
      <c r="CB1389" t="s">
        <v>13985</v>
      </c>
      <c r="CC1389" t="s">
        <v>13985</v>
      </c>
      <c r="CD1389" t="s">
        <v>13985</v>
      </c>
    </row>
    <row r="1390" spans="1:82" hidden="1">
      <c r="A1390" t="s">
        <v>13850</v>
      </c>
      <c r="B1390" t="s">
        <v>67</v>
      </c>
      <c r="C1390" t="s">
        <v>10784</v>
      </c>
      <c r="G1390" t="s">
        <v>10784</v>
      </c>
      <c r="J1390" t="s">
        <v>10785</v>
      </c>
      <c r="K1390" t="s">
        <v>487</v>
      </c>
      <c r="W1390" t="s">
        <v>10786</v>
      </c>
      <c r="AB1390" t="s">
        <v>10787</v>
      </c>
      <c r="AN1390" t="s">
        <v>489</v>
      </c>
      <c r="AS1390" t="s">
        <v>84</v>
      </c>
      <c r="AT1390">
        <v>2000</v>
      </c>
      <c r="AU1390">
        <v>86</v>
      </c>
      <c r="AV1390">
        <v>6</v>
      </c>
      <c r="BA1390">
        <v>1087</v>
      </c>
      <c r="BB1390">
        <v>1095</v>
      </c>
      <c r="BD1390" t="s">
        <v>10788</v>
      </c>
      <c r="BK1390" t="s">
        <v>10789</v>
      </c>
      <c r="BW1390" t="s">
        <v>13428</v>
      </c>
      <c r="BX1390" t="s">
        <v>13985</v>
      </c>
      <c r="BY1390" t="s">
        <v>13985</v>
      </c>
      <c r="BZ1390" t="s">
        <v>13985</v>
      </c>
      <c r="CA1390" t="s">
        <v>13985</v>
      </c>
      <c r="CB1390" t="s">
        <v>13985</v>
      </c>
      <c r="CC1390" t="s">
        <v>13985</v>
      </c>
      <c r="CD1390" t="s">
        <v>13985</v>
      </c>
    </row>
    <row r="1391" spans="1:82" hidden="1">
      <c r="A1391" t="s">
        <v>13850</v>
      </c>
      <c r="B1391" t="s">
        <v>67</v>
      </c>
      <c r="C1391" t="s">
        <v>11931</v>
      </c>
      <c r="G1391" t="s">
        <v>11931</v>
      </c>
      <c r="J1391" t="s">
        <v>11932</v>
      </c>
      <c r="K1391" t="s">
        <v>375</v>
      </c>
      <c r="W1391" t="s">
        <v>11933</v>
      </c>
      <c r="AB1391" t="s">
        <v>11934</v>
      </c>
      <c r="AN1391" t="s">
        <v>377</v>
      </c>
      <c r="AS1391" t="s">
        <v>472</v>
      </c>
      <c r="AT1391">
        <v>1996</v>
      </c>
      <c r="AU1391">
        <v>8</v>
      </c>
      <c r="AV1391">
        <v>7</v>
      </c>
      <c r="BA1391">
        <v>489</v>
      </c>
      <c r="BB1391">
        <v>492</v>
      </c>
      <c r="BD1391" t="s">
        <v>11935</v>
      </c>
      <c r="BK1391" t="s">
        <v>11936</v>
      </c>
      <c r="BL1391">
        <v>8843016</v>
      </c>
      <c r="BW1391" t="s">
        <v>13424</v>
      </c>
      <c r="BX1391" t="s">
        <v>13425</v>
      </c>
      <c r="BY1391" t="s">
        <v>13985</v>
      </c>
      <c r="BZ1391" t="s">
        <v>13985</v>
      </c>
      <c r="CA1391" t="s">
        <v>13985</v>
      </c>
      <c r="CB1391" t="s">
        <v>13985</v>
      </c>
      <c r="CC1391" t="s">
        <v>13985</v>
      </c>
      <c r="CD1391" t="s">
        <v>13985</v>
      </c>
    </row>
    <row r="1392" spans="1:82" hidden="1">
      <c r="A1392" t="s">
        <v>13850</v>
      </c>
      <c r="B1392" t="s">
        <v>67</v>
      </c>
      <c r="C1392" t="s">
        <v>12998</v>
      </c>
      <c r="G1392" t="s">
        <v>12998</v>
      </c>
      <c r="J1392" t="s">
        <v>12999</v>
      </c>
      <c r="K1392" t="s">
        <v>13000</v>
      </c>
      <c r="W1392" t="s">
        <v>13001</v>
      </c>
      <c r="AN1392" t="s">
        <v>13002</v>
      </c>
      <c r="AT1392">
        <v>1992</v>
      </c>
      <c r="AU1392">
        <v>17</v>
      </c>
      <c r="AV1392">
        <v>2</v>
      </c>
      <c r="BA1392">
        <v>115</v>
      </c>
      <c r="BB1392">
        <v>119</v>
      </c>
      <c r="BK1392" t="s">
        <v>13003</v>
      </c>
      <c r="BW1392" t="s">
        <v>13424</v>
      </c>
      <c r="BX1392" t="s">
        <v>13426</v>
      </c>
      <c r="BY1392" t="s">
        <v>13985</v>
      </c>
      <c r="BZ1392" t="s">
        <v>13427</v>
      </c>
      <c r="CA1392">
        <v>2</v>
      </c>
      <c r="CB1392" t="s">
        <v>13985</v>
      </c>
      <c r="CC1392" t="s">
        <v>13985</v>
      </c>
      <c r="CD1392" t="s">
        <v>13985</v>
      </c>
    </row>
    <row r="1393" spans="1:82" hidden="1">
      <c r="A1393" t="s">
        <v>13850</v>
      </c>
      <c r="B1393" t="s">
        <v>67</v>
      </c>
      <c r="C1393" t="s">
        <v>9467</v>
      </c>
      <c r="G1393" t="s">
        <v>9467</v>
      </c>
      <c r="J1393" t="s">
        <v>9468</v>
      </c>
      <c r="K1393" t="s">
        <v>9469</v>
      </c>
      <c r="W1393" t="s">
        <v>9470</v>
      </c>
      <c r="AN1393" t="s">
        <v>9471</v>
      </c>
      <c r="AS1393" t="s">
        <v>297</v>
      </c>
      <c r="AT1393">
        <v>2005</v>
      </c>
      <c r="AU1393">
        <v>48</v>
      </c>
      <c r="AV1393">
        <v>3</v>
      </c>
      <c r="BA1393">
        <v>321</v>
      </c>
      <c r="BB1393">
        <v>328</v>
      </c>
      <c r="BD1393" t="s">
        <v>9472</v>
      </c>
      <c r="BK1393" t="s">
        <v>9473</v>
      </c>
      <c r="BW1393" t="s">
        <v>13424</v>
      </c>
      <c r="BX1393" t="s">
        <v>13425</v>
      </c>
      <c r="BY1393" t="s">
        <v>13985</v>
      </c>
      <c r="BZ1393" t="s">
        <v>13985</v>
      </c>
      <c r="CA1393" t="s">
        <v>13985</v>
      </c>
      <c r="CB1393" t="s">
        <v>13985</v>
      </c>
      <c r="CC1393" t="s">
        <v>13985</v>
      </c>
      <c r="CD1393" t="s">
        <v>13985</v>
      </c>
    </row>
    <row r="1394" spans="1:82" hidden="1">
      <c r="A1394" t="s">
        <v>13850</v>
      </c>
      <c r="B1394" t="s">
        <v>67</v>
      </c>
      <c r="C1394" t="s">
        <v>5784</v>
      </c>
      <c r="G1394" t="s">
        <v>5785</v>
      </c>
      <c r="J1394" t="s">
        <v>5786</v>
      </c>
      <c r="K1394" t="s">
        <v>5787</v>
      </c>
      <c r="W1394" t="s">
        <v>5788</v>
      </c>
      <c r="AA1394" t="s">
        <v>5789</v>
      </c>
      <c r="AB1394" t="s">
        <v>5790</v>
      </c>
      <c r="AN1394" t="s">
        <v>5791</v>
      </c>
      <c r="AS1394" t="s">
        <v>242</v>
      </c>
      <c r="AT1394">
        <v>2012</v>
      </c>
      <c r="AU1394">
        <v>58</v>
      </c>
      <c r="AV1394">
        <v>5</v>
      </c>
      <c r="BA1394">
        <v>803</v>
      </c>
      <c r="BB1394">
        <v>810</v>
      </c>
      <c r="BD1394" t="s">
        <v>5792</v>
      </c>
      <c r="BK1394" t="s">
        <v>5793</v>
      </c>
      <c r="BW1394" t="s">
        <v>13424</v>
      </c>
      <c r="BX1394" t="s">
        <v>13425</v>
      </c>
      <c r="BY1394" t="s">
        <v>13985</v>
      </c>
      <c r="BZ1394" t="s">
        <v>13985</v>
      </c>
      <c r="CA1394" t="s">
        <v>13985</v>
      </c>
      <c r="CB1394" t="s">
        <v>13985</v>
      </c>
      <c r="CC1394" t="s">
        <v>13985</v>
      </c>
      <c r="CD1394" t="s">
        <v>13985</v>
      </c>
    </row>
    <row r="1395" spans="1:82" hidden="1">
      <c r="A1395" t="s">
        <v>13850</v>
      </c>
      <c r="B1395" t="s">
        <v>67</v>
      </c>
      <c r="C1395" t="s">
        <v>12211</v>
      </c>
      <c r="G1395" t="s">
        <v>12211</v>
      </c>
      <c r="J1395" t="s">
        <v>12212</v>
      </c>
      <c r="K1395" t="s">
        <v>3204</v>
      </c>
      <c r="W1395" t="s">
        <v>12213</v>
      </c>
      <c r="AA1395" t="s">
        <v>12214</v>
      </c>
      <c r="AB1395" t="s">
        <v>12215</v>
      </c>
      <c r="AN1395" t="s">
        <v>3208</v>
      </c>
      <c r="AS1395" t="s">
        <v>472</v>
      </c>
      <c r="AT1395">
        <v>1995</v>
      </c>
      <c r="AU1395">
        <v>146</v>
      </c>
      <c r="AV1395">
        <v>1</v>
      </c>
      <c r="BA1395">
        <v>113</v>
      </c>
      <c r="BB1395">
        <v>119</v>
      </c>
      <c r="BD1395" t="s">
        <v>12216</v>
      </c>
      <c r="BK1395" t="s">
        <v>12217</v>
      </c>
      <c r="BL1395">
        <v>7561607</v>
      </c>
      <c r="BW1395" t="s">
        <v>13424</v>
      </c>
      <c r="BX1395" t="s">
        <v>13425</v>
      </c>
      <c r="BY1395" t="s">
        <v>13985</v>
      </c>
      <c r="BZ1395" t="s">
        <v>13985</v>
      </c>
      <c r="CA1395" t="s">
        <v>13985</v>
      </c>
      <c r="CB1395" t="s">
        <v>13985</v>
      </c>
      <c r="CC1395" t="s">
        <v>13985</v>
      </c>
      <c r="CD1395" t="s">
        <v>13985</v>
      </c>
    </row>
    <row r="1396" spans="1:82" hidden="1">
      <c r="A1396" t="s">
        <v>13850</v>
      </c>
      <c r="B1396" t="s">
        <v>1762</v>
      </c>
      <c r="C1396" t="s">
        <v>6165</v>
      </c>
      <c r="E1396" t="s">
        <v>6148</v>
      </c>
      <c r="G1396" t="s">
        <v>6166</v>
      </c>
      <c r="J1396" t="s">
        <v>6167</v>
      </c>
      <c r="K1396" t="s">
        <v>6151</v>
      </c>
      <c r="L1396" t="s">
        <v>3422</v>
      </c>
      <c r="P1396" t="s">
        <v>6152</v>
      </c>
      <c r="Q1396" t="s">
        <v>6153</v>
      </c>
      <c r="R1396" t="s">
        <v>6154</v>
      </c>
      <c r="S1396" t="s">
        <v>6155</v>
      </c>
      <c r="W1396" t="s">
        <v>6168</v>
      </c>
      <c r="AN1396" t="s">
        <v>3428</v>
      </c>
      <c r="AO1396" t="s">
        <v>6169</v>
      </c>
      <c r="AP1396" t="s">
        <v>6157</v>
      </c>
      <c r="AT1396">
        <v>2012</v>
      </c>
      <c r="AU1396">
        <v>956</v>
      </c>
      <c r="BA1396">
        <v>593</v>
      </c>
      <c r="BB1396">
        <v>608</v>
      </c>
      <c r="BK1396" t="s">
        <v>6170</v>
      </c>
      <c r="BW1396" t="s">
        <v>13429</v>
      </c>
      <c r="BX1396" t="s">
        <v>13426</v>
      </c>
      <c r="BY1396" t="s">
        <v>13985</v>
      </c>
      <c r="BZ1396" t="s">
        <v>13429</v>
      </c>
      <c r="CA1396" t="s">
        <v>13985</v>
      </c>
      <c r="CB1396" t="s">
        <v>13985</v>
      </c>
      <c r="CC1396" t="s">
        <v>13985</v>
      </c>
      <c r="CD1396" t="s">
        <v>13985</v>
      </c>
    </row>
    <row r="1397" spans="1:82" hidden="1">
      <c r="A1397" t="s">
        <v>13850</v>
      </c>
      <c r="B1397" t="s">
        <v>67</v>
      </c>
      <c r="C1397" t="s">
        <v>7496</v>
      </c>
      <c r="G1397" t="s">
        <v>7497</v>
      </c>
      <c r="J1397" t="s">
        <v>7498</v>
      </c>
      <c r="K1397" t="s">
        <v>6459</v>
      </c>
      <c r="P1397" t="s">
        <v>7143</v>
      </c>
      <c r="Q1397" t="s">
        <v>7490</v>
      </c>
      <c r="R1397" t="s">
        <v>7491</v>
      </c>
      <c r="S1397" t="s">
        <v>7499</v>
      </c>
      <c r="W1397" t="s">
        <v>7500</v>
      </c>
      <c r="AA1397" t="s">
        <v>7501</v>
      </c>
      <c r="AB1397" t="s">
        <v>7502</v>
      </c>
      <c r="AN1397" t="s">
        <v>6463</v>
      </c>
      <c r="AO1397" t="s">
        <v>6464</v>
      </c>
      <c r="AS1397" t="s">
        <v>154</v>
      </c>
      <c r="AT1397">
        <v>2009</v>
      </c>
      <c r="AU1397">
        <v>49</v>
      </c>
      <c r="AV1397">
        <v>5</v>
      </c>
      <c r="BA1397">
        <v>493</v>
      </c>
      <c r="BB1397">
        <v>506</v>
      </c>
      <c r="BD1397" t="s">
        <v>7503</v>
      </c>
      <c r="BK1397" t="s">
        <v>7504</v>
      </c>
      <c r="BL1397">
        <v>21665836</v>
      </c>
      <c r="BW1397" t="s">
        <v>13424</v>
      </c>
      <c r="BX1397" t="s">
        <v>13425</v>
      </c>
      <c r="BY1397" t="s">
        <v>13985</v>
      </c>
      <c r="BZ1397" t="s">
        <v>13985</v>
      </c>
      <c r="CA1397" t="s">
        <v>13985</v>
      </c>
      <c r="CB1397" t="s">
        <v>13985</v>
      </c>
      <c r="CC1397" t="s">
        <v>13985</v>
      </c>
      <c r="CD1397" t="s">
        <v>13985</v>
      </c>
    </row>
    <row r="1398" spans="1:82" hidden="1">
      <c r="A1398" t="s">
        <v>13850</v>
      </c>
      <c r="B1398" t="s">
        <v>67</v>
      </c>
      <c r="C1398" t="s">
        <v>7774</v>
      </c>
      <c r="G1398" t="s">
        <v>7775</v>
      </c>
      <c r="J1398" t="s">
        <v>7776</v>
      </c>
      <c r="K1398" t="s">
        <v>3308</v>
      </c>
      <c r="W1398" t="s">
        <v>7777</v>
      </c>
      <c r="AN1398" t="s">
        <v>3310</v>
      </c>
      <c r="AS1398" t="s">
        <v>7778</v>
      </c>
      <c r="AT1398">
        <v>2009</v>
      </c>
      <c r="AU1398">
        <v>96</v>
      </c>
      <c r="AV1398">
        <v>3</v>
      </c>
      <c r="BA1398">
        <v>476</v>
      </c>
      <c r="BB1398">
        <v>480</v>
      </c>
      <c r="BD1398" t="s">
        <v>7779</v>
      </c>
      <c r="BK1398" t="s">
        <v>7780</v>
      </c>
      <c r="BL1398">
        <v>19087883</v>
      </c>
      <c r="BW1398" t="s">
        <v>13424</v>
      </c>
      <c r="BX1398" t="s">
        <v>13425</v>
      </c>
      <c r="BY1398" t="s">
        <v>13985</v>
      </c>
      <c r="BZ1398" t="s">
        <v>13985</v>
      </c>
      <c r="CA1398" t="s">
        <v>13985</v>
      </c>
      <c r="CB1398" t="s">
        <v>13985</v>
      </c>
      <c r="CC1398" t="s">
        <v>13985</v>
      </c>
      <c r="CD1398" t="s">
        <v>13985</v>
      </c>
    </row>
    <row r="1399" spans="1:82" hidden="1">
      <c r="A1399" t="s">
        <v>13850</v>
      </c>
      <c r="B1399" t="s">
        <v>67</v>
      </c>
      <c r="C1399" t="s">
        <v>2942</v>
      </c>
      <c r="G1399" t="s">
        <v>2943</v>
      </c>
      <c r="J1399" t="s">
        <v>2944</v>
      </c>
      <c r="K1399" t="s">
        <v>821</v>
      </c>
      <c r="W1399" t="s">
        <v>2945</v>
      </c>
      <c r="AA1399" t="s">
        <v>2946</v>
      </c>
      <c r="AB1399" t="s">
        <v>2947</v>
      </c>
      <c r="AN1399" t="s">
        <v>824</v>
      </c>
      <c r="AO1399" t="s">
        <v>825</v>
      </c>
      <c r="AS1399" t="s">
        <v>242</v>
      </c>
      <c r="AT1399">
        <v>2016</v>
      </c>
      <c r="AU1399">
        <v>25</v>
      </c>
      <c r="AV1399">
        <v>19</v>
      </c>
      <c r="BA1399">
        <v>4805</v>
      </c>
      <c r="BB1399">
        <v>4817</v>
      </c>
      <c r="BD1399" t="s">
        <v>2948</v>
      </c>
      <c r="BK1399" t="s">
        <v>2949</v>
      </c>
      <c r="BL1399">
        <v>27542169</v>
      </c>
      <c r="BW1399" t="s">
        <v>13424</v>
      </c>
      <c r="BX1399" t="s">
        <v>13426</v>
      </c>
      <c r="BY1399" t="s">
        <v>13985</v>
      </c>
      <c r="BZ1399" t="s">
        <v>13427</v>
      </c>
      <c r="CA1399">
        <v>1</v>
      </c>
      <c r="CB1399" t="s">
        <v>13985</v>
      </c>
      <c r="CC1399" t="s">
        <v>13985</v>
      </c>
      <c r="CD1399" t="s">
        <v>13985</v>
      </c>
    </row>
    <row r="1400" spans="1:82" hidden="1">
      <c r="A1400" t="s">
        <v>13850</v>
      </c>
      <c r="B1400" t="s">
        <v>67</v>
      </c>
      <c r="C1400" t="s">
        <v>6517</v>
      </c>
      <c r="G1400" t="s">
        <v>6518</v>
      </c>
      <c r="J1400" t="s">
        <v>6519</v>
      </c>
      <c r="K1400" t="s">
        <v>560</v>
      </c>
      <c r="W1400" t="s">
        <v>6520</v>
      </c>
      <c r="AN1400" t="s">
        <v>562</v>
      </c>
      <c r="AS1400" t="s">
        <v>352</v>
      </c>
      <c r="AT1400">
        <v>2011</v>
      </c>
      <c r="AU1400">
        <v>123</v>
      </c>
      <c r="AV1400">
        <v>4</v>
      </c>
      <c r="BA1400">
        <v>545</v>
      </c>
      <c r="BB1400">
        <v>553</v>
      </c>
      <c r="BD1400" t="s">
        <v>6521</v>
      </c>
      <c r="BK1400" t="s">
        <v>6522</v>
      </c>
      <c r="BL1400">
        <v>21660531</v>
      </c>
      <c r="BW1400" t="s">
        <v>13428</v>
      </c>
      <c r="BX1400" t="s">
        <v>13985</v>
      </c>
      <c r="BY1400" t="s">
        <v>13985</v>
      </c>
      <c r="BZ1400" t="s">
        <v>13985</v>
      </c>
      <c r="CA1400" t="s">
        <v>13985</v>
      </c>
      <c r="CB1400" t="s">
        <v>13985</v>
      </c>
      <c r="CC1400" t="s">
        <v>13985</v>
      </c>
      <c r="CD1400" t="s">
        <v>13985</v>
      </c>
    </row>
    <row r="1401" spans="1:82" hidden="1">
      <c r="A1401" t="s">
        <v>13850</v>
      </c>
      <c r="B1401" t="s">
        <v>67</v>
      </c>
      <c r="C1401" t="s">
        <v>3629</v>
      </c>
      <c r="G1401" t="s">
        <v>3630</v>
      </c>
      <c r="J1401" t="s">
        <v>3631</v>
      </c>
      <c r="K1401" t="s">
        <v>1871</v>
      </c>
      <c r="W1401" t="s">
        <v>3632</v>
      </c>
      <c r="AB1401" t="s">
        <v>2077</v>
      </c>
      <c r="AN1401" t="s">
        <v>1873</v>
      </c>
      <c r="AO1401" t="s">
        <v>1874</v>
      </c>
      <c r="AS1401" t="s">
        <v>84</v>
      </c>
      <c r="AT1401">
        <v>2015</v>
      </c>
      <c r="AU1401">
        <v>206</v>
      </c>
      <c r="AV1401">
        <v>3</v>
      </c>
      <c r="BA1401">
        <v>725</v>
      </c>
      <c r="BB1401">
        <v>736</v>
      </c>
      <c r="BD1401" t="s">
        <v>3633</v>
      </c>
      <c r="BK1401" t="s">
        <v>3634</v>
      </c>
      <c r="BW1401" t="s">
        <v>13428</v>
      </c>
      <c r="BX1401" t="s">
        <v>13985</v>
      </c>
      <c r="BY1401" t="s">
        <v>13985</v>
      </c>
      <c r="BZ1401" t="s">
        <v>13985</v>
      </c>
      <c r="CA1401" t="s">
        <v>13985</v>
      </c>
      <c r="CB1401" t="s">
        <v>13985</v>
      </c>
      <c r="CC1401" t="s">
        <v>13985</v>
      </c>
      <c r="CD1401" t="s">
        <v>13985</v>
      </c>
    </row>
    <row r="1402" spans="1:82" hidden="1">
      <c r="A1402" t="s">
        <v>13850</v>
      </c>
      <c r="B1402" t="s">
        <v>67</v>
      </c>
      <c r="C1402" t="s">
        <v>7255</v>
      </c>
      <c r="G1402" t="s">
        <v>7256</v>
      </c>
      <c r="J1402" t="s">
        <v>7257</v>
      </c>
      <c r="K1402" t="s">
        <v>7258</v>
      </c>
      <c r="W1402" t="s">
        <v>7259</v>
      </c>
      <c r="AA1402" t="s">
        <v>7260</v>
      </c>
      <c r="AN1402" t="s">
        <v>7261</v>
      </c>
      <c r="AO1402" t="s">
        <v>7262</v>
      </c>
      <c r="AS1402" t="s">
        <v>1613</v>
      </c>
      <c r="AT1402">
        <v>2010</v>
      </c>
      <c r="AU1402">
        <v>101</v>
      </c>
      <c r="AV1402">
        <v>2</v>
      </c>
      <c r="BA1402">
        <v>251</v>
      </c>
      <c r="BB1402">
        <v>256</v>
      </c>
      <c r="BD1402" t="s">
        <v>7263</v>
      </c>
      <c r="BK1402" t="s">
        <v>7264</v>
      </c>
      <c r="BL1402">
        <v>19959597</v>
      </c>
      <c r="BW1402" t="s">
        <v>13428</v>
      </c>
      <c r="BX1402" t="s">
        <v>13985</v>
      </c>
      <c r="BY1402" t="s">
        <v>13985</v>
      </c>
      <c r="BZ1402" t="s">
        <v>13985</v>
      </c>
      <c r="CA1402" t="s">
        <v>13985</v>
      </c>
      <c r="CB1402" t="s">
        <v>13985</v>
      </c>
      <c r="CC1402" t="s">
        <v>13985</v>
      </c>
      <c r="CD1402" t="s">
        <v>13985</v>
      </c>
    </row>
    <row r="1403" spans="1:82" hidden="1">
      <c r="A1403" t="s">
        <v>13850</v>
      </c>
      <c r="B1403" t="s">
        <v>67</v>
      </c>
      <c r="C1403" t="s">
        <v>2256</v>
      </c>
      <c r="G1403" t="s">
        <v>2257</v>
      </c>
      <c r="J1403" t="s">
        <v>2258</v>
      </c>
      <c r="K1403" t="s">
        <v>560</v>
      </c>
      <c r="W1403" t="s">
        <v>2259</v>
      </c>
      <c r="AN1403" t="s">
        <v>562</v>
      </c>
      <c r="AO1403" t="s">
        <v>563</v>
      </c>
      <c r="AS1403" t="s">
        <v>472</v>
      </c>
      <c r="AT1403">
        <v>2017</v>
      </c>
      <c r="AU1403">
        <v>130</v>
      </c>
      <c r="AV1403">
        <v>7</v>
      </c>
      <c r="BA1403">
        <v>1531</v>
      </c>
      <c r="BB1403">
        <v>1548</v>
      </c>
      <c r="BD1403" t="s">
        <v>2260</v>
      </c>
      <c r="BK1403" t="s">
        <v>2261</v>
      </c>
      <c r="BL1403">
        <v>28439621</v>
      </c>
      <c r="BW1403" t="s">
        <v>13428</v>
      </c>
      <c r="BX1403" t="s">
        <v>13985</v>
      </c>
      <c r="BY1403" t="s">
        <v>13985</v>
      </c>
      <c r="BZ1403" t="s">
        <v>13985</v>
      </c>
      <c r="CA1403" t="s">
        <v>13985</v>
      </c>
      <c r="CB1403" t="s">
        <v>13985</v>
      </c>
      <c r="CC1403" t="s">
        <v>13985</v>
      </c>
      <c r="CD1403" t="s">
        <v>13985</v>
      </c>
    </row>
    <row r="1404" spans="1:82" hidden="1">
      <c r="A1404" t="s">
        <v>13850</v>
      </c>
      <c r="B1404" t="s">
        <v>67</v>
      </c>
      <c r="C1404" t="s">
        <v>9737</v>
      </c>
      <c r="G1404" t="s">
        <v>9737</v>
      </c>
      <c r="J1404" t="s">
        <v>9738</v>
      </c>
      <c r="K1404" t="s">
        <v>487</v>
      </c>
      <c r="W1404" t="s">
        <v>9739</v>
      </c>
      <c r="AN1404" t="s">
        <v>489</v>
      </c>
      <c r="AO1404" t="s">
        <v>490</v>
      </c>
      <c r="AS1404" t="s">
        <v>242</v>
      </c>
      <c r="AT1404">
        <v>2004</v>
      </c>
      <c r="AU1404">
        <v>94</v>
      </c>
      <c r="AV1404">
        <v>4</v>
      </c>
      <c r="BA1404">
        <v>535</v>
      </c>
      <c r="BB1404">
        <v>543</v>
      </c>
      <c r="BD1404" t="s">
        <v>9740</v>
      </c>
      <c r="BK1404" t="s">
        <v>9741</v>
      </c>
      <c r="BL1404">
        <v>15306559</v>
      </c>
      <c r="BW1404" t="s">
        <v>13428</v>
      </c>
      <c r="BX1404" t="s">
        <v>13985</v>
      </c>
      <c r="BY1404" t="s">
        <v>13985</v>
      </c>
      <c r="BZ1404" t="s">
        <v>13985</v>
      </c>
      <c r="CA1404" t="s">
        <v>13985</v>
      </c>
      <c r="CB1404" t="s">
        <v>13985</v>
      </c>
      <c r="CC1404" t="s">
        <v>13985</v>
      </c>
      <c r="CD1404" t="s">
        <v>13985</v>
      </c>
    </row>
    <row r="1405" spans="1:82" hidden="1">
      <c r="A1405" t="s">
        <v>13850</v>
      </c>
      <c r="B1405" t="s">
        <v>67</v>
      </c>
      <c r="C1405" t="s">
        <v>4254</v>
      </c>
      <c r="G1405" t="s">
        <v>4255</v>
      </c>
      <c r="J1405" t="s">
        <v>4256</v>
      </c>
      <c r="K1405" t="s">
        <v>2455</v>
      </c>
      <c r="W1405" t="s">
        <v>4257</v>
      </c>
      <c r="AA1405" t="s">
        <v>4258</v>
      </c>
      <c r="AB1405" t="s">
        <v>4259</v>
      </c>
      <c r="AN1405" t="s">
        <v>2458</v>
      </c>
      <c r="AO1405" t="s">
        <v>2459</v>
      </c>
      <c r="AS1405" t="s">
        <v>815</v>
      </c>
      <c r="AT1405">
        <v>2015</v>
      </c>
      <c r="AU1405">
        <v>124</v>
      </c>
      <c r="BA1405">
        <v>68</v>
      </c>
      <c r="BB1405">
        <v>75</v>
      </c>
      <c r="BD1405" t="s">
        <v>4260</v>
      </c>
      <c r="BK1405" t="s">
        <v>4261</v>
      </c>
      <c r="BW1405" t="s">
        <v>13424</v>
      </c>
      <c r="BX1405" t="s">
        <v>13425</v>
      </c>
      <c r="BY1405" t="s">
        <v>13985</v>
      </c>
      <c r="BZ1405" t="s">
        <v>13985</v>
      </c>
      <c r="CA1405" t="s">
        <v>13985</v>
      </c>
      <c r="CB1405" t="s">
        <v>13985</v>
      </c>
      <c r="CC1405" t="s">
        <v>13985</v>
      </c>
      <c r="CD1405" t="s">
        <v>13985</v>
      </c>
    </row>
    <row r="1406" spans="1:82" hidden="1">
      <c r="A1406" t="s">
        <v>13850</v>
      </c>
      <c r="B1406" t="s">
        <v>67</v>
      </c>
      <c r="C1406" t="s">
        <v>3455</v>
      </c>
      <c r="G1406" t="s">
        <v>3457</v>
      </c>
      <c r="J1406" t="s">
        <v>8829</v>
      </c>
      <c r="K1406" t="s">
        <v>4022</v>
      </c>
      <c r="W1406" t="s">
        <v>8830</v>
      </c>
      <c r="AN1406" t="s">
        <v>4024</v>
      </c>
      <c r="AS1406" t="s">
        <v>815</v>
      </c>
      <c r="AT1406">
        <v>2007</v>
      </c>
      <c r="AU1406">
        <v>82</v>
      </c>
      <c r="AV1406">
        <v>2</v>
      </c>
      <c r="BA1406">
        <v>266</v>
      </c>
      <c r="BB1406">
        <v>274</v>
      </c>
      <c r="BD1406" t="s">
        <v>8831</v>
      </c>
      <c r="BK1406" t="s">
        <v>8832</v>
      </c>
      <c r="BW1406" t="s">
        <v>13428</v>
      </c>
      <c r="BX1406" t="s">
        <v>13985</v>
      </c>
      <c r="BY1406" t="s">
        <v>13985</v>
      </c>
      <c r="BZ1406" t="s">
        <v>13985</v>
      </c>
      <c r="CA1406" t="s">
        <v>13985</v>
      </c>
      <c r="CB1406" t="s">
        <v>13985</v>
      </c>
      <c r="CC1406" t="s">
        <v>13985</v>
      </c>
      <c r="CD1406" t="s">
        <v>13985</v>
      </c>
    </row>
    <row r="1407" spans="1:82" hidden="1">
      <c r="A1407" t="s">
        <v>13850</v>
      </c>
      <c r="B1407" t="s">
        <v>67</v>
      </c>
      <c r="C1407" t="s">
        <v>13173</v>
      </c>
      <c r="G1407" t="s">
        <v>13173</v>
      </c>
      <c r="J1407" t="s">
        <v>13174</v>
      </c>
      <c r="K1407" t="s">
        <v>358</v>
      </c>
      <c r="W1407" t="s">
        <v>13175</v>
      </c>
      <c r="AN1407" t="s">
        <v>360</v>
      </c>
      <c r="AT1407">
        <v>1991</v>
      </c>
      <c r="AU1407">
        <v>37</v>
      </c>
      <c r="AV1407">
        <v>3</v>
      </c>
      <c r="BA1407">
        <v>231</v>
      </c>
      <c r="BB1407">
        <v>238</v>
      </c>
      <c r="BD1407" t="s">
        <v>13176</v>
      </c>
      <c r="BK1407" t="s">
        <v>13177</v>
      </c>
      <c r="BW1407" t="s">
        <v>13424</v>
      </c>
      <c r="BX1407" t="s">
        <v>13426</v>
      </c>
      <c r="BY1407" t="s">
        <v>13985</v>
      </c>
      <c r="BZ1407" t="s">
        <v>13427</v>
      </c>
      <c r="CA1407">
        <v>1</v>
      </c>
      <c r="CB1407" t="s">
        <v>13985</v>
      </c>
      <c r="CC1407" t="s">
        <v>13985</v>
      </c>
      <c r="CD1407" t="s">
        <v>13985</v>
      </c>
    </row>
    <row r="1408" spans="1:82" hidden="1">
      <c r="A1408" t="s">
        <v>13850</v>
      </c>
      <c r="B1408" t="s">
        <v>67</v>
      </c>
      <c r="C1408" t="s">
        <v>10927</v>
      </c>
      <c r="G1408" t="s">
        <v>10927</v>
      </c>
      <c r="J1408" t="s">
        <v>10928</v>
      </c>
      <c r="K1408" t="s">
        <v>4858</v>
      </c>
      <c r="W1408" t="s">
        <v>10929</v>
      </c>
      <c r="AA1408" t="s">
        <v>10930</v>
      </c>
      <c r="AB1408" t="s">
        <v>10931</v>
      </c>
      <c r="AN1408" t="s">
        <v>4862</v>
      </c>
      <c r="AO1408" t="s">
        <v>4863</v>
      </c>
      <c r="AS1408" t="s">
        <v>884</v>
      </c>
      <c r="AT1408">
        <v>2000</v>
      </c>
      <c r="AU1408">
        <v>154</v>
      </c>
      <c r="AV1408">
        <v>2</v>
      </c>
      <c r="BA1408">
        <v>837</v>
      </c>
      <c r="BB1408">
        <v>845</v>
      </c>
      <c r="BK1408" t="s">
        <v>10932</v>
      </c>
      <c r="BL1408">
        <v>10655234</v>
      </c>
      <c r="BW1408" t="s">
        <v>13428</v>
      </c>
      <c r="BX1408" t="s">
        <v>13985</v>
      </c>
      <c r="BY1408" t="s">
        <v>13985</v>
      </c>
      <c r="BZ1408" t="s">
        <v>13985</v>
      </c>
      <c r="CA1408" t="s">
        <v>13985</v>
      </c>
      <c r="CB1408" t="s">
        <v>13985</v>
      </c>
      <c r="CC1408" t="s">
        <v>13985</v>
      </c>
      <c r="CD1408" t="s">
        <v>13985</v>
      </c>
    </row>
    <row r="1409" spans="1:82" hidden="1">
      <c r="A1409" t="s">
        <v>13850</v>
      </c>
      <c r="B1409" t="s">
        <v>67</v>
      </c>
      <c r="C1409" t="s">
        <v>8746</v>
      </c>
      <c r="G1409" t="s">
        <v>8747</v>
      </c>
      <c r="J1409" t="s">
        <v>8748</v>
      </c>
      <c r="K1409" t="s">
        <v>4858</v>
      </c>
      <c r="W1409" t="s">
        <v>8749</v>
      </c>
      <c r="AN1409" t="s">
        <v>4862</v>
      </c>
      <c r="AO1409" t="s">
        <v>4863</v>
      </c>
      <c r="AS1409" t="s">
        <v>629</v>
      </c>
      <c r="AT1409">
        <v>2007</v>
      </c>
      <c r="AU1409">
        <v>176</v>
      </c>
      <c r="AV1409">
        <v>1</v>
      </c>
      <c r="BA1409">
        <v>391</v>
      </c>
      <c r="BB1409">
        <v>402</v>
      </c>
      <c r="BD1409" t="s">
        <v>8750</v>
      </c>
      <c r="BK1409" t="s">
        <v>8751</v>
      </c>
      <c r="BL1409">
        <v>17339202</v>
      </c>
      <c r="BW1409" t="s">
        <v>13424</v>
      </c>
      <c r="BX1409" t="s">
        <v>13426</v>
      </c>
      <c r="BY1409" t="s">
        <v>13985</v>
      </c>
      <c r="BZ1409" t="s">
        <v>13427</v>
      </c>
      <c r="CA1409">
        <v>0</v>
      </c>
      <c r="CB1409" t="s">
        <v>13985</v>
      </c>
      <c r="CC1409" t="s">
        <v>13985</v>
      </c>
      <c r="CD1409" t="s">
        <v>13985</v>
      </c>
    </row>
    <row r="1410" spans="1:82" hidden="1">
      <c r="A1410" t="s">
        <v>13850</v>
      </c>
      <c r="B1410" t="s">
        <v>67</v>
      </c>
      <c r="C1410" t="s">
        <v>2073</v>
      </c>
      <c r="G1410" t="s">
        <v>2074</v>
      </c>
      <c r="J1410" t="s">
        <v>2075</v>
      </c>
      <c r="K1410" t="s">
        <v>303</v>
      </c>
      <c r="W1410" t="s">
        <v>2076</v>
      </c>
      <c r="AB1410" t="s">
        <v>2077</v>
      </c>
      <c r="AN1410" t="s">
        <v>305</v>
      </c>
      <c r="AO1410" t="s">
        <v>306</v>
      </c>
      <c r="AS1410" t="s">
        <v>307</v>
      </c>
      <c r="AT1410">
        <v>2017</v>
      </c>
      <c r="AU1410">
        <v>57</v>
      </c>
      <c r="AV1410">
        <v>5</v>
      </c>
      <c r="BA1410">
        <v>2547</v>
      </c>
      <c r="BB1410">
        <v>2554</v>
      </c>
      <c r="BD1410" t="s">
        <v>2078</v>
      </c>
      <c r="BK1410" t="s">
        <v>2079</v>
      </c>
      <c r="BW1410" t="s">
        <v>13428</v>
      </c>
      <c r="BX1410" t="s">
        <v>13985</v>
      </c>
      <c r="BY1410" t="s">
        <v>13985</v>
      </c>
      <c r="BZ1410" t="s">
        <v>13985</v>
      </c>
      <c r="CA1410" t="s">
        <v>13985</v>
      </c>
      <c r="CB1410" t="s">
        <v>13985</v>
      </c>
      <c r="CC1410" t="s">
        <v>13985</v>
      </c>
      <c r="CD1410" t="s">
        <v>13985</v>
      </c>
    </row>
    <row r="1411" spans="1:82" hidden="1">
      <c r="A1411" t="s">
        <v>13850</v>
      </c>
      <c r="B1411" t="s">
        <v>67</v>
      </c>
      <c r="C1411" t="s">
        <v>2756</v>
      </c>
      <c r="G1411" t="s">
        <v>2757</v>
      </c>
      <c r="J1411" t="s">
        <v>2758</v>
      </c>
      <c r="K1411" t="s">
        <v>1862</v>
      </c>
      <c r="W1411" t="s">
        <v>2759</v>
      </c>
      <c r="AN1411" t="s">
        <v>1864</v>
      </c>
      <c r="AO1411" t="s">
        <v>1865</v>
      </c>
      <c r="AS1411" t="s">
        <v>1023</v>
      </c>
      <c r="AT1411">
        <v>2017</v>
      </c>
      <c r="AU1411">
        <v>158</v>
      </c>
      <c r="AV1411">
        <v>1</v>
      </c>
      <c r="BA1411">
        <v>263</v>
      </c>
      <c r="BB1411">
        <v>275</v>
      </c>
      <c r="BD1411" t="s">
        <v>2760</v>
      </c>
      <c r="BK1411" t="s">
        <v>2761</v>
      </c>
      <c r="BW1411" t="s">
        <v>13424</v>
      </c>
      <c r="BX1411" t="s">
        <v>13425</v>
      </c>
      <c r="BY1411" t="s">
        <v>13985</v>
      </c>
      <c r="BZ1411" t="s">
        <v>13985</v>
      </c>
      <c r="CA1411" t="s">
        <v>13985</v>
      </c>
      <c r="CB1411" t="s">
        <v>13985</v>
      </c>
      <c r="CC1411" t="s">
        <v>13985</v>
      </c>
      <c r="CD1411" t="s">
        <v>13985</v>
      </c>
    </row>
    <row r="1412" spans="1:82" hidden="1">
      <c r="A1412" t="s">
        <v>13850</v>
      </c>
      <c r="B1412" t="s">
        <v>67</v>
      </c>
      <c r="C1412" t="s">
        <v>6368</v>
      </c>
      <c r="G1412" t="s">
        <v>6369</v>
      </c>
      <c r="J1412" t="s">
        <v>6370</v>
      </c>
      <c r="K1412" t="s">
        <v>5333</v>
      </c>
      <c r="W1412" t="s">
        <v>6371</v>
      </c>
      <c r="AA1412" t="s">
        <v>6372</v>
      </c>
      <c r="AB1412" t="s">
        <v>6373</v>
      </c>
      <c r="AN1412" t="s">
        <v>5335</v>
      </c>
      <c r="AS1412" s="1">
        <v>44866</v>
      </c>
      <c r="AT1412">
        <v>2011</v>
      </c>
      <c r="AU1412">
        <v>278</v>
      </c>
      <c r="AV1412">
        <v>1723</v>
      </c>
      <c r="BA1412">
        <v>3437</v>
      </c>
      <c r="BB1412">
        <v>3443</v>
      </c>
      <c r="BD1412" t="s">
        <v>6374</v>
      </c>
      <c r="BK1412" t="s">
        <v>6375</v>
      </c>
      <c r="BL1412">
        <v>21450737</v>
      </c>
      <c r="BW1412" t="s">
        <v>13424</v>
      </c>
      <c r="BX1412" t="s">
        <v>13425</v>
      </c>
      <c r="BY1412" t="s">
        <v>13985</v>
      </c>
      <c r="BZ1412" t="s">
        <v>13985</v>
      </c>
      <c r="CA1412" t="s">
        <v>13985</v>
      </c>
      <c r="CB1412" t="s">
        <v>13985</v>
      </c>
      <c r="CC1412" t="s">
        <v>13985</v>
      </c>
      <c r="CD1412" t="s">
        <v>13985</v>
      </c>
    </row>
    <row r="1413" spans="1:82">
      <c r="A1413" t="s">
        <v>13850</v>
      </c>
      <c r="B1413" t="s">
        <v>67</v>
      </c>
      <c r="C1413" t="s">
        <v>6088</v>
      </c>
      <c r="G1413" t="s">
        <v>6089</v>
      </c>
      <c r="J1413" t="s">
        <v>6090</v>
      </c>
      <c r="K1413" t="s">
        <v>569</v>
      </c>
      <c r="W1413" t="s">
        <v>6091</v>
      </c>
      <c r="AN1413" t="s">
        <v>572</v>
      </c>
      <c r="AS1413" t="s">
        <v>730</v>
      </c>
      <c r="AT1413">
        <v>2012</v>
      </c>
      <c r="AU1413">
        <v>179</v>
      </c>
      <c r="AV1413">
        <v>4</v>
      </c>
      <c r="BA1413">
        <v>490</v>
      </c>
      <c r="BB1413">
        <v>500</v>
      </c>
      <c r="BD1413" t="s">
        <v>6092</v>
      </c>
      <c r="BK1413" t="s">
        <v>6093</v>
      </c>
      <c r="BL1413">
        <v>22437178</v>
      </c>
      <c r="BW1413" t="s">
        <v>13429</v>
      </c>
      <c r="BX1413" t="s">
        <v>13985</v>
      </c>
      <c r="BY1413" t="s">
        <v>13985</v>
      </c>
      <c r="BZ1413" t="s">
        <v>13427</v>
      </c>
      <c r="CA1413">
        <v>21</v>
      </c>
      <c r="CB1413">
        <v>12</v>
      </c>
      <c r="CC1413" t="s">
        <v>13985</v>
      </c>
      <c r="CD1413" t="s">
        <v>13433</v>
      </c>
    </row>
    <row r="1414" spans="1:82" hidden="1">
      <c r="A1414" t="s">
        <v>13850</v>
      </c>
      <c r="B1414" t="s">
        <v>67</v>
      </c>
      <c r="C1414" t="s">
        <v>8999</v>
      </c>
      <c r="G1414" t="s">
        <v>9000</v>
      </c>
      <c r="J1414" t="s">
        <v>9001</v>
      </c>
      <c r="K1414" t="s">
        <v>487</v>
      </c>
      <c r="W1414" t="s">
        <v>9002</v>
      </c>
      <c r="AN1414" t="s">
        <v>489</v>
      </c>
      <c r="AO1414" t="s">
        <v>490</v>
      </c>
      <c r="AS1414" t="s">
        <v>242</v>
      </c>
      <c r="AT1414">
        <v>2006</v>
      </c>
      <c r="AU1414">
        <v>98</v>
      </c>
      <c r="AV1414">
        <v>4</v>
      </c>
      <c r="BA1414">
        <v>805</v>
      </c>
      <c r="BB1414">
        <v>817</v>
      </c>
      <c r="BD1414" t="s">
        <v>9003</v>
      </c>
      <c r="BK1414" t="s">
        <v>9004</v>
      </c>
      <c r="BL1414">
        <v>16868000</v>
      </c>
      <c r="BW1414" t="s">
        <v>13428</v>
      </c>
      <c r="BX1414" t="s">
        <v>13985</v>
      </c>
      <c r="BY1414" t="s">
        <v>13985</v>
      </c>
      <c r="BZ1414" t="s">
        <v>13985</v>
      </c>
      <c r="CA1414" t="s">
        <v>13985</v>
      </c>
      <c r="CB1414" t="s">
        <v>13985</v>
      </c>
      <c r="CC1414" t="s">
        <v>13985</v>
      </c>
      <c r="CD1414" t="s">
        <v>13985</v>
      </c>
    </row>
    <row r="1415" spans="1:82" hidden="1">
      <c r="A1415" t="s">
        <v>13850</v>
      </c>
      <c r="B1415" t="s">
        <v>67</v>
      </c>
      <c r="C1415" t="s">
        <v>4374</v>
      </c>
      <c r="G1415" t="s">
        <v>4375</v>
      </c>
      <c r="J1415" t="s">
        <v>4376</v>
      </c>
      <c r="K1415" t="s">
        <v>550</v>
      </c>
      <c r="W1415" t="s">
        <v>4377</v>
      </c>
      <c r="AB1415" t="s">
        <v>4378</v>
      </c>
      <c r="AN1415" t="s">
        <v>553</v>
      </c>
      <c r="AO1415" t="s">
        <v>554</v>
      </c>
      <c r="AS1415" t="s">
        <v>1023</v>
      </c>
      <c r="AT1415">
        <v>2015</v>
      </c>
      <c r="AU1415">
        <v>18</v>
      </c>
      <c r="AV1415">
        <v>1</v>
      </c>
      <c r="BA1415">
        <v>104</v>
      </c>
      <c r="BB1415">
        <v>112</v>
      </c>
      <c r="BD1415" t="s">
        <v>4379</v>
      </c>
      <c r="BK1415" t="s">
        <v>4380</v>
      </c>
      <c r="BW1415" t="s">
        <v>13424</v>
      </c>
      <c r="BX1415" t="s">
        <v>13426</v>
      </c>
      <c r="BY1415" t="s">
        <v>13985</v>
      </c>
      <c r="BZ1415" t="s">
        <v>13427</v>
      </c>
      <c r="CA1415" t="s">
        <v>13985</v>
      </c>
      <c r="CB1415">
        <v>2</v>
      </c>
      <c r="CC1415" t="s">
        <v>13985</v>
      </c>
      <c r="CD1415" t="s">
        <v>13985</v>
      </c>
    </row>
    <row r="1416" spans="1:82" hidden="1">
      <c r="A1416" t="s">
        <v>13850</v>
      </c>
      <c r="B1416" t="s">
        <v>67</v>
      </c>
      <c r="C1416" t="s">
        <v>2600</v>
      </c>
      <c r="G1416" t="s">
        <v>2601</v>
      </c>
      <c r="J1416" t="s">
        <v>3165</v>
      </c>
      <c r="K1416" t="s">
        <v>550</v>
      </c>
      <c r="W1416" t="s">
        <v>3166</v>
      </c>
      <c r="AN1416" t="s">
        <v>553</v>
      </c>
      <c r="AO1416" t="s">
        <v>554</v>
      </c>
      <c r="AS1416" t="s">
        <v>472</v>
      </c>
      <c r="AT1416">
        <v>2016</v>
      </c>
      <c r="AU1416">
        <v>19</v>
      </c>
      <c r="AV1416">
        <v>3</v>
      </c>
      <c r="BA1416">
        <v>207</v>
      </c>
      <c r="BB1416">
        <v>214</v>
      </c>
      <c r="BD1416" t="s">
        <v>3167</v>
      </c>
      <c r="BK1416" t="s">
        <v>3168</v>
      </c>
      <c r="BW1416" t="s">
        <v>13424</v>
      </c>
      <c r="BX1416" t="s">
        <v>13426</v>
      </c>
      <c r="BY1416" t="s">
        <v>13985</v>
      </c>
      <c r="BZ1416" t="s">
        <v>13427</v>
      </c>
      <c r="CA1416" t="s">
        <v>13985</v>
      </c>
      <c r="CB1416">
        <v>3</v>
      </c>
      <c r="CC1416" t="s">
        <v>13985</v>
      </c>
      <c r="CD1416" t="s">
        <v>13985</v>
      </c>
    </row>
    <row r="1417" spans="1:82" hidden="1">
      <c r="A1417" t="s">
        <v>13850</v>
      </c>
      <c r="B1417" t="s">
        <v>67</v>
      </c>
      <c r="C1417" t="s">
        <v>319</v>
      </c>
      <c r="G1417" t="s">
        <v>320</v>
      </c>
      <c r="J1417" t="s">
        <v>321</v>
      </c>
      <c r="K1417" t="s">
        <v>322</v>
      </c>
      <c r="W1417" t="s">
        <v>323</v>
      </c>
      <c r="AN1417" t="s">
        <v>324</v>
      </c>
      <c r="AO1417" t="s">
        <v>325</v>
      </c>
      <c r="AS1417" t="s">
        <v>154</v>
      </c>
      <c r="AT1417">
        <v>2019</v>
      </c>
      <c r="AU1417">
        <v>56</v>
      </c>
      <c r="AV1417">
        <v>11</v>
      </c>
      <c r="BA1417">
        <v>2518</v>
      </c>
      <c r="BB1417">
        <v>2527</v>
      </c>
      <c r="BD1417" t="s">
        <v>326</v>
      </c>
      <c r="BF1417" s="1">
        <v>43678</v>
      </c>
      <c r="BK1417" t="s">
        <v>327</v>
      </c>
      <c r="BW1417" t="s">
        <v>13424</v>
      </c>
      <c r="BX1417" t="s">
        <v>13426</v>
      </c>
      <c r="BZ1417" t="s">
        <v>13427</v>
      </c>
      <c r="CB1417">
        <v>0</v>
      </c>
    </row>
    <row r="1418" spans="1:82" hidden="1">
      <c r="A1418" t="s">
        <v>13850</v>
      </c>
      <c r="B1418" t="s">
        <v>67</v>
      </c>
      <c r="C1418" t="s">
        <v>8782</v>
      </c>
      <c r="G1418" t="s">
        <v>8783</v>
      </c>
      <c r="J1418" t="s">
        <v>8784</v>
      </c>
      <c r="K1418" t="s">
        <v>3756</v>
      </c>
      <c r="W1418" t="s">
        <v>8785</v>
      </c>
      <c r="AN1418" t="s">
        <v>3759</v>
      </c>
      <c r="AS1418" t="s">
        <v>1488</v>
      </c>
      <c r="AT1418">
        <v>2007</v>
      </c>
      <c r="AU1418">
        <v>55</v>
      </c>
      <c r="AV1418">
        <v>3</v>
      </c>
      <c r="BA1418">
        <v>204</v>
      </c>
      <c r="BB1418">
        <v>211</v>
      </c>
      <c r="BD1418" t="s">
        <v>8786</v>
      </c>
      <c r="BK1418" t="s">
        <v>8787</v>
      </c>
      <c r="BW1418" t="s">
        <v>13428</v>
      </c>
      <c r="BX1418" t="s">
        <v>13985</v>
      </c>
      <c r="BY1418" t="s">
        <v>13985</v>
      </c>
      <c r="BZ1418" t="s">
        <v>13985</v>
      </c>
      <c r="CA1418" t="s">
        <v>13985</v>
      </c>
      <c r="CB1418" t="s">
        <v>13985</v>
      </c>
      <c r="CC1418" t="s">
        <v>13985</v>
      </c>
      <c r="CD1418" t="s">
        <v>13985</v>
      </c>
    </row>
    <row r="1419" spans="1:82" hidden="1">
      <c r="A1419" t="s">
        <v>13850</v>
      </c>
      <c r="B1419" t="s">
        <v>1762</v>
      </c>
      <c r="C1419" t="s">
        <v>6159</v>
      </c>
      <c r="E1419" t="s">
        <v>6148</v>
      </c>
      <c r="G1419" t="s">
        <v>6160</v>
      </c>
      <c r="J1419" t="s">
        <v>6161</v>
      </c>
      <c r="K1419" t="s">
        <v>6151</v>
      </c>
      <c r="L1419" t="s">
        <v>3422</v>
      </c>
      <c r="P1419" t="s">
        <v>6152</v>
      </c>
      <c r="Q1419" t="s">
        <v>6153</v>
      </c>
      <c r="R1419" t="s">
        <v>6154</v>
      </c>
      <c r="S1419" t="s">
        <v>6155</v>
      </c>
      <c r="W1419" t="s">
        <v>6162</v>
      </c>
      <c r="AB1419" t="s">
        <v>6163</v>
      </c>
      <c r="AN1419" t="s">
        <v>3428</v>
      </c>
      <c r="AP1419" t="s">
        <v>6157</v>
      </c>
      <c r="AT1419">
        <v>2012</v>
      </c>
      <c r="AU1419">
        <v>956</v>
      </c>
      <c r="BA1419">
        <v>373</v>
      </c>
      <c r="BB1419">
        <v>379</v>
      </c>
      <c r="BK1419" t="s">
        <v>6164</v>
      </c>
      <c r="BW1419" t="s">
        <v>13428</v>
      </c>
      <c r="BX1419" t="s">
        <v>13985</v>
      </c>
      <c r="BY1419" t="s">
        <v>13985</v>
      </c>
      <c r="BZ1419" t="s">
        <v>13985</v>
      </c>
      <c r="CA1419" t="s">
        <v>13985</v>
      </c>
      <c r="CB1419" t="s">
        <v>13985</v>
      </c>
      <c r="CC1419" t="s">
        <v>13985</v>
      </c>
      <c r="CD1419" t="s">
        <v>13985</v>
      </c>
    </row>
    <row r="1420" spans="1:82">
      <c r="A1420" t="s">
        <v>13850</v>
      </c>
      <c r="B1420" t="s">
        <v>67</v>
      </c>
      <c r="C1420" t="s">
        <v>6580</v>
      </c>
      <c r="G1420" t="s">
        <v>6581</v>
      </c>
      <c r="J1420" t="s">
        <v>6582</v>
      </c>
      <c r="K1420" t="s">
        <v>625</v>
      </c>
      <c r="W1420" t="s">
        <v>6583</v>
      </c>
      <c r="AN1420" t="s">
        <v>627</v>
      </c>
      <c r="AS1420" t="s">
        <v>472</v>
      </c>
      <c r="AT1420">
        <v>2011</v>
      </c>
      <c r="AU1420">
        <v>140</v>
      </c>
      <c r="AV1420">
        <v>1</v>
      </c>
      <c r="BA1420">
        <v>69</v>
      </c>
      <c r="BB1420">
        <v>76</v>
      </c>
      <c r="BD1420" t="s">
        <v>6584</v>
      </c>
      <c r="BK1420" t="s">
        <v>6585</v>
      </c>
      <c r="BW1420" t="s">
        <v>13424</v>
      </c>
      <c r="BX1420" t="s">
        <v>13426</v>
      </c>
      <c r="BY1420" t="s">
        <v>13985</v>
      </c>
      <c r="BZ1420" t="s">
        <v>13427</v>
      </c>
      <c r="CA1420">
        <v>3</v>
      </c>
      <c r="CB1420">
        <v>4</v>
      </c>
      <c r="CC1420" t="s">
        <v>13462</v>
      </c>
      <c r="CD1420" t="s">
        <v>13433</v>
      </c>
    </row>
    <row r="1421" spans="1:82" hidden="1">
      <c r="A1421" t="s">
        <v>13477</v>
      </c>
      <c r="B1421" t="s">
        <v>67</v>
      </c>
      <c r="C1421" t="s">
        <v>13580</v>
      </c>
      <c r="J1421" t="s">
        <v>13581</v>
      </c>
      <c r="K1421" t="s">
        <v>13582</v>
      </c>
      <c r="AN1421" t="s">
        <v>13583</v>
      </c>
      <c r="AS1421">
        <v>6</v>
      </c>
      <c r="AT1421">
        <v>2013</v>
      </c>
      <c r="AU1421">
        <v>4</v>
      </c>
      <c r="AV1421">
        <v>4</v>
      </c>
      <c r="BA1421">
        <v>503</v>
      </c>
      <c r="BB1421">
        <v>516</v>
      </c>
      <c r="BK1421" t="s">
        <v>13584</v>
      </c>
      <c r="BM1421" t="s">
        <v>13483</v>
      </c>
      <c r="BQ1421" t="s">
        <v>13585</v>
      </c>
      <c r="BW1421" t="s">
        <v>13428</v>
      </c>
    </row>
    <row r="1422" spans="1:82" hidden="1">
      <c r="A1422" t="s">
        <v>13850</v>
      </c>
      <c r="B1422" t="s">
        <v>67</v>
      </c>
      <c r="C1422" t="s">
        <v>8110</v>
      </c>
      <c r="G1422" t="s">
        <v>8111</v>
      </c>
      <c r="J1422" t="s">
        <v>8112</v>
      </c>
      <c r="K1422" t="s">
        <v>5333</v>
      </c>
      <c r="W1422" t="s">
        <v>8113</v>
      </c>
      <c r="AA1422" t="s">
        <v>7527</v>
      </c>
      <c r="AB1422" t="s">
        <v>7528</v>
      </c>
      <c r="AN1422" t="s">
        <v>5335</v>
      </c>
      <c r="AO1422" t="s">
        <v>5336</v>
      </c>
      <c r="AS1422" s="1">
        <v>39326</v>
      </c>
      <c r="AT1422">
        <v>2008</v>
      </c>
      <c r="AU1422">
        <v>275</v>
      </c>
      <c r="AV1422">
        <v>1646</v>
      </c>
      <c r="BA1422">
        <v>1943</v>
      </c>
      <c r="BB1422">
        <v>1951</v>
      </c>
      <c r="BD1422" t="s">
        <v>8114</v>
      </c>
      <c r="BK1422" t="s">
        <v>8115</v>
      </c>
      <c r="BL1422">
        <v>18477543</v>
      </c>
      <c r="BW1422" t="s">
        <v>13424</v>
      </c>
      <c r="BX1422" t="s">
        <v>13425</v>
      </c>
      <c r="BY1422" t="s">
        <v>13985</v>
      </c>
      <c r="BZ1422" t="s">
        <v>13985</v>
      </c>
      <c r="CA1422" t="s">
        <v>13985</v>
      </c>
      <c r="CB1422" t="s">
        <v>13985</v>
      </c>
      <c r="CC1422" t="s">
        <v>13985</v>
      </c>
      <c r="CD1422" t="s">
        <v>13985</v>
      </c>
    </row>
    <row r="1423" spans="1:82" hidden="1">
      <c r="A1423" t="s">
        <v>13850</v>
      </c>
      <c r="B1423" t="s">
        <v>67</v>
      </c>
      <c r="C1423" t="s">
        <v>9241</v>
      </c>
      <c r="G1423" t="s">
        <v>9241</v>
      </c>
      <c r="J1423" t="s">
        <v>9242</v>
      </c>
      <c r="K1423" t="s">
        <v>2529</v>
      </c>
      <c r="W1423" t="s">
        <v>9243</v>
      </c>
      <c r="AN1423" t="s">
        <v>2532</v>
      </c>
      <c r="AO1423" t="s">
        <v>2533</v>
      </c>
      <c r="AS1423" t="s">
        <v>884</v>
      </c>
      <c r="AT1423">
        <v>2006</v>
      </c>
      <c r="AU1423">
        <v>140</v>
      </c>
      <c r="AV1423">
        <v>2</v>
      </c>
      <c r="BA1423">
        <v>457</v>
      </c>
      <c r="BB1423">
        <v>465</v>
      </c>
      <c r="BD1423" t="s">
        <v>9244</v>
      </c>
      <c r="BK1423" t="s">
        <v>9245</v>
      </c>
      <c r="BL1423">
        <v>16384903</v>
      </c>
      <c r="BW1423" t="s">
        <v>13428</v>
      </c>
      <c r="BX1423" t="s">
        <v>13985</v>
      </c>
      <c r="BY1423" t="s">
        <v>13985</v>
      </c>
      <c r="BZ1423" t="s">
        <v>13985</v>
      </c>
      <c r="CA1423" t="s">
        <v>13985</v>
      </c>
      <c r="CB1423" t="s">
        <v>13985</v>
      </c>
      <c r="CC1423" t="s">
        <v>13985</v>
      </c>
      <c r="CD1423" t="s">
        <v>13985</v>
      </c>
    </row>
    <row r="1424" spans="1:82" hidden="1">
      <c r="A1424" t="s">
        <v>13850</v>
      </c>
      <c r="B1424" t="s">
        <v>67</v>
      </c>
      <c r="C1424" t="s">
        <v>8415</v>
      </c>
      <c r="G1424" t="s">
        <v>8416</v>
      </c>
      <c r="J1424" t="s">
        <v>8417</v>
      </c>
      <c r="K1424" t="s">
        <v>8418</v>
      </c>
      <c r="W1424" t="s">
        <v>8419</v>
      </c>
      <c r="AA1424" t="s">
        <v>8420</v>
      </c>
      <c r="AB1424" t="s">
        <v>8421</v>
      </c>
      <c r="AN1424" t="s">
        <v>8422</v>
      </c>
      <c r="AO1424" t="s">
        <v>8423</v>
      </c>
      <c r="AS1424" t="s">
        <v>1023</v>
      </c>
      <c r="AT1424">
        <v>2008</v>
      </c>
      <c r="AU1424">
        <v>149</v>
      </c>
      <c r="AV1424">
        <v>1</v>
      </c>
      <c r="BA1424">
        <v>32</v>
      </c>
      <c r="BB1424">
        <v>39</v>
      </c>
      <c r="BD1424" t="s">
        <v>8424</v>
      </c>
      <c r="BK1424" t="s">
        <v>8425</v>
      </c>
      <c r="BL1424">
        <v>17901234</v>
      </c>
      <c r="BW1424" t="s">
        <v>13424</v>
      </c>
      <c r="BX1424" t="s">
        <v>13425</v>
      </c>
      <c r="BY1424" t="s">
        <v>13985</v>
      </c>
      <c r="BZ1424" t="s">
        <v>13985</v>
      </c>
      <c r="CA1424" t="s">
        <v>13985</v>
      </c>
      <c r="CB1424" t="s">
        <v>13985</v>
      </c>
      <c r="CC1424" t="s">
        <v>13985</v>
      </c>
      <c r="CD1424" t="s">
        <v>13985</v>
      </c>
    </row>
    <row r="1425" spans="1:82" hidden="1">
      <c r="A1425" t="s">
        <v>13850</v>
      </c>
      <c r="B1425" t="s">
        <v>67</v>
      </c>
      <c r="C1425" t="s">
        <v>5386</v>
      </c>
      <c r="G1425" t="s">
        <v>5387</v>
      </c>
      <c r="J1425" t="s">
        <v>5388</v>
      </c>
      <c r="K1425" t="s">
        <v>5389</v>
      </c>
      <c r="W1425" t="s">
        <v>5390</v>
      </c>
      <c r="AA1425" t="s">
        <v>5391</v>
      </c>
      <c r="AB1425" t="s">
        <v>5392</v>
      </c>
      <c r="AN1425" t="s">
        <v>5393</v>
      </c>
      <c r="AS1425" t="s">
        <v>352</v>
      </c>
      <c r="AT1425">
        <v>2013</v>
      </c>
      <c r="AU1425">
        <v>446</v>
      </c>
      <c r="BA1425">
        <v>328</v>
      </c>
      <c r="BB1425">
        <v>333</v>
      </c>
      <c r="BD1425" t="s">
        <v>5394</v>
      </c>
      <c r="BK1425" t="s">
        <v>5395</v>
      </c>
      <c r="BW1425" t="s">
        <v>13985</v>
      </c>
      <c r="BX1425" t="s">
        <v>13985</v>
      </c>
      <c r="BY1425" t="s">
        <v>13427</v>
      </c>
      <c r="BZ1425" t="s">
        <v>13985</v>
      </c>
      <c r="CA1425" t="s">
        <v>13985</v>
      </c>
      <c r="CB1425" t="s">
        <v>13985</v>
      </c>
      <c r="CC1425" t="s">
        <v>13985</v>
      </c>
      <c r="CD1425" t="s">
        <v>13985</v>
      </c>
    </row>
    <row r="1426" spans="1:82" hidden="1">
      <c r="A1426" t="s">
        <v>13850</v>
      </c>
      <c r="B1426" t="s">
        <v>67</v>
      </c>
      <c r="C1426" t="s">
        <v>4837</v>
      </c>
      <c r="G1426" t="s">
        <v>4838</v>
      </c>
      <c r="J1426" t="s">
        <v>4839</v>
      </c>
      <c r="K1426" t="s">
        <v>744</v>
      </c>
      <c r="W1426" t="s">
        <v>4840</v>
      </c>
      <c r="AA1426" t="s">
        <v>4841</v>
      </c>
      <c r="AB1426" t="s">
        <v>4842</v>
      </c>
      <c r="AN1426" t="s">
        <v>746</v>
      </c>
      <c r="AO1426" t="s">
        <v>747</v>
      </c>
      <c r="AS1426" t="s">
        <v>472</v>
      </c>
      <c r="AT1426">
        <v>2014</v>
      </c>
      <c r="AU1426">
        <v>48</v>
      </c>
      <c r="BA1426">
        <v>119</v>
      </c>
      <c r="BB1426">
        <v>125</v>
      </c>
      <c r="BD1426" t="s">
        <v>4843</v>
      </c>
      <c r="BK1426" t="s">
        <v>4844</v>
      </c>
      <c r="BL1426">
        <v>24906937</v>
      </c>
      <c r="BW1426" t="s">
        <v>13424</v>
      </c>
      <c r="BX1426" t="s">
        <v>13425</v>
      </c>
      <c r="BY1426" t="s">
        <v>13985</v>
      </c>
      <c r="BZ1426" t="s">
        <v>13985</v>
      </c>
      <c r="CA1426" t="s">
        <v>13985</v>
      </c>
      <c r="CB1426" t="s">
        <v>13985</v>
      </c>
      <c r="CC1426" t="s">
        <v>13985</v>
      </c>
      <c r="CD1426" t="s">
        <v>13985</v>
      </c>
    </row>
    <row r="1427" spans="1:82" hidden="1">
      <c r="A1427" t="s">
        <v>13850</v>
      </c>
      <c r="B1427" t="s">
        <v>67</v>
      </c>
      <c r="C1427" t="s">
        <v>6474</v>
      </c>
      <c r="G1427" t="s">
        <v>6475</v>
      </c>
      <c r="J1427" t="s">
        <v>6476</v>
      </c>
      <c r="K1427" t="s">
        <v>2344</v>
      </c>
      <c r="W1427" t="s">
        <v>6477</v>
      </c>
      <c r="AN1427" t="s">
        <v>2348</v>
      </c>
      <c r="AO1427" t="s">
        <v>2349</v>
      </c>
      <c r="AS1427" t="s">
        <v>2992</v>
      </c>
      <c r="AT1427">
        <v>2011</v>
      </c>
      <c r="AU1427">
        <v>76</v>
      </c>
      <c r="AV1427">
        <v>6</v>
      </c>
      <c r="BA1427">
        <v>1146</v>
      </c>
      <c r="BB1427">
        <v>1151</v>
      </c>
      <c r="BD1427" t="s">
        <v>6478</v>
      </c>
      <c r="BK1427" t="s">
        <v>6479</v>
      </c>
      <c r="BL1427">
        <v>21752446</v>
      </c>
      <c r="BW1427" t="s">
        <v>13424</v>
      </c>
      <c r="BX1427" t="s">
        <v>13425</v>
      </c>
      <c r="BY1427" t="s">
        <v>13985</v>
      </c>
      <c r="BZ1427" t="s">
        <v>13985</v>
      </c>
      <c r="CA1427" t="s">
        <v>13985</v>
      </c>
      <c r="CB1427" t="s">
        <v>13985</v>
      </c>
      <c r="CC1427" t="s">
        <v>13985</v>
      </c>
      <c r="CD1427" t="s">
        <v>13985</v>
      </c>
    </row>
    <row r="1428" spans="1:82" hidden="1">
      <c r="A1428" t="s">
        <v>13850</v>
      </c>
      <c r="B1428" t="s">
        <v>67</v>
      </c>
      <c r="C1428" t="s">
        <v>8872</v>
      </c>
      <c r="G1428" t="s">
        <v>8873</v>
      </c>
      <c r="J1428" t="s">
        <v>8874</v>
      </c>
      <c r="K1428" t="s">
        <v>8410</v>
      </c>
      <c r="W1428" t="s">
        <v>8875</v>
      </c>
      <c r="AN1428" t="s">
        <v>8412</v>
      </c>
      <c r="AT1428">
        <v>2007</v>
      </c>
      <c r="AU1428">
        <v>47</v>
      </c>
      <c r="AV1428">
        <v>7</v>
      </c>
      <c r="BA1428">
        <v>833</v>
      </c>
      <c r="BB1428">
        <v>843</v>
      </c>
      <c r="BD1428" t="s">
        <v>8876</v>
      </c>
      <c r="BK1428" t="s">
        <v>8877</v>
      </c>
      <c r="BW1428" t="s">
        <v>13428</v>
      </c>
      <c r="BX1428" t="s">
        <v>13985</v>
      </c>
      <c r="BY1428" t="s">
        <v>13985</v>
      </c>
      <c r="BZ1428" t="s">
        <v>13985</v>
      </c>
      <c r="CA1428" t="s">
        <v>13985</v>
      </c>
      <c r="CB1428" t="s">
        <v>13985</v>
      </c>
      <c r="CC1428" t="s">
        <v>13985</v>
      </c>
      <c r="CD1428" t="s">
        <v>13985</v>
      </c>
    </row>
    <row r="1429" spans="1:82" hidden="1">
      <c r="A1429" t="s">
        <v>13477</v>
      </c>
      <c r="B1429" t="s">
        <v>67</v>
      </c>
      <c r="C1429" t="s">
        <v>13550</v>
      </c>
      <c r="J1429" t="s">
        <v>13556</v>
      </c>
      <c r="K1429" t="s">
        <v>13551</v>
      </c>
      <c r="AB1429" t="s">
        <v>13552</v>
      </c>
      <c r="AN1429" t="s">
        <v>13553</v>
      </c>
      <c r="AS1429">
        <v>9</v>
      </c>
      <c r="AT1429">
        <v>2015</v>
      </c>
      <c r="AU1429">
        <v>20</v>
      </c>
      <c r="AV1429">
        <v>3</v>
      </c>
      <c r="BA1429">
        <v>181</v>
      </c>
      <c r="BB1429">
        <v>192</v>
      </c>
      <c r="BD1429" t="s">
        <v>13554</v>
      </c>
      <c r="BK1429" t="s">
        <v>13555</v>
      </c>
      <c r="BM1429" t="s">
        <v>13483</v>
      </c>
      <c r="BW1429" t="s">
        <v>13428</v>
      </c>
    </row>
    <row r="1430" spans="1:82" hidden="1">
      <c r="A1430" t="s">
        <v>13850</v>
      </c>
      <c r="B1430" t="s">
        <v>67</v>
      </c>
      <c r="C1430" t="s">
        <v>4010</v>
      </c>
      <c r="G1430" t="s">
        <v>4011</v>
      </c>
      <c r="J1430" t="s">
        <v>4012</v>
      </c>
      <c r="K1430" t="s">
        <v>4013</v>
      </c>
      <c r="W1430" t="s">
        <v>4014</v>
      </c>
      <c r="AN1430" t="s">
        <v>4015</v>
      </c>
      <c r="AO1430" t="s">
        <v>4016</v>
      </c>
      <c r="AS1430" t="s">
        <v>629</v>
      </c>
      <c r="AT1430">
        <v>2015</v>
      </c>
      <c r="AU1430">
        <v>9</v>
      </c>
      <c r="AV1430">
        <v>2</v>
      </c>
      <c r="BA1430">
        <v>239</v>
      </c>
      <c r="BB1430">
        <v>243</v>
      </c>
      <c r="BD1430" t="s">
        <v>4017</v>
      </c>
      <c r="BK1430" t="s">
        <v>4018</v>
      </c>
      <c r="BW1430" t="s">
        <v>13428</v>
      </c>
      <c r="BX1430" t="s">
        <v>13985</v>
      </c>
      <c r="BY1430" t="s">
        <v>13985</v>
      </c>
      <c r="BZ1430" t="s">
        <v>13985</v>
      </c>
      <c r="CA1430" t="s">
        <v>13985</v>
      </c>
      <c r="CB1430" t="s">
        <v>13985</v>
      </c>
      <c r="CC1430" t="s">
        <v>13985</v>
      </c>
      <c r="CD1430" t="s">
        <v>13985</v>
      </c>
    </row>
    <row r="1431" spans="1:82" hidden="1">
      <c r="A1431" t="s">
        <v>13784</v>
      </c>
      <c r="B1431" t="s">
        <v>67</v>
      </c>
      <c r="C1431" t="s">
        <v>13919</v>
      </c>
      <c r="J1431" t="s">
        <v>13920</v>
      </c>
      <c r="K1431" t="s">
        <v>13921</v>
      </c>
      <c r="AG1431">
        <v>3</v>
      </c>
      <c r="AH1431">
        <v>12</v>
      </c>
      <c r="AN1431" t="s">
        <v>13922</v>
      </c>
      <c r="AT1431">
        <v>2010</v>
      </c>
      <c r="AU1431">
        <v>130</v>
      </c>
      <c r="AV1431">
        <v>4</v>
      </c>
      <c r="BA1431">
        <v>346</v>
      </c>
      <c r="BB1431">
        <v>359</v>
      </c>
      <c r="BK1431" t="s">
        <v>13923</v>
      </c>
      <c r="BT1431" t="s">
        <v>13924</v>
      </c>
      <c r="BU1431" t="s">
        <v>13925</v>
      </c>
      <c r="BV1431" t="s">
        <v>13926</v>
      </c>
      <c r="BW1431" t="s">
        <v>13429</v>
      </c>
    </row>
    <row r="1432" spans="1:82" hidden="1">
      <c r="A1432" t="s">
        <v>13850</v>
      </c>
      <c r="B1432" t="s">
        <v>67</v>
      </c>
      <c r="C1432" t="s">
        <v>10752</v>
      </c>
      <c r="G1432" t="s">
        <v>10752</v>
      </c>
      <c r="J1432" t="s">
        <v>10753</v>
      </c>
      <c r="K1432" t="s">
        <v>10754</v>
      </c>
      <c r="W1432" t="s">
        <v>10755</v>
      </c>
      <c r="AN1432" t="s">
        <v>10756</v>
      </c>
      <c r="AT1432">
        <v>2001</v>
      </c>
      <c r="AU1432">
        <v>11</v>
      </c>
      <c r="AV1432">
        <v>1</v>
      </c>
      <c r="BA1432">
        <v>71</v>
      </c>
      <c r="BB1432">
        <v>90</v>
      </c>
      <c r="BD1432" t="s">
        <v>10757</v>
      </c>
      <c r="BK1432" t="s">
        <v>10758</v>
      </c>
      <c r="BW1432" t="s">
        <v>13424</v>
      </c>
      <c r="BX1432" t="s">
        <v>13985</v>
      </c>
      <c r="BY1432" t="s">
        <v>13427</v>
      </c>
      <c r="BZ1432" t="s">
        <v>13985</v>
      </c>
      <c r="CA1432" t="s">
        <v>13985</v>
      </c>
      <c r="CB1432" t="s">
        <v>13985</v>
      </c>
      <c r="CC1432" t="s">
        <v>13985</v>
      </c>
      <c r="CD1432" t="s">
        <v>13985</v>
      </c>
    </row>
    <row r="1433" spans="1:82" hidden="1">
      <c r="A1433" t="s">
        <v>13850</v>
      </c>
      <c r="B1433" t="s">
        <v>67</v>
      </c>
      <c r="C1433" t="s">
        <v>5370</v>
      </c>
      <c r="G1433" t="s">
        <v>5371</v>
      </c>
      <c r="J1433" t="s">
        <v>5372</v>
      </c>
      <c r="K1433" t="s">
        <v>433</v>
      </c>
      <c r="W1433" t="s">
        <v>5373</v>
      </c>
      <c r="AA1433" t="s">
        <v>5374</v>
      </c>
      <c r="AB1433" t="s">
        <v>5375</v>
      </c>
      <c r="AN1433" t="s">
        <v>435</v>
      </c>
      <c r="AS1433" t="s">
        <v>352</v>
      </c>
      <c r="AT1433">
        <v>2013</v>
      </c>
      <c r="AU1433">
        <v>290</v>
      </c>
      <c r="AV1433">
        <v>4</v>
      </c>
      <c r="BA1433">
        <v>287</v>
      </c>
      <c r="BB1433">
        <v>292</v>
      </c>
      <c r="BD1433" t="s">
        <v>5376</v>
      </c>
      <c r="BK1433" t="s">
        <v>5377</v>
      </c>
      <c r="BW1433" t="s">
        <v>13424</v>
      </c>
      <c r="BX1433" t="s">
        <v>13425</v>
      </c>
      <c r="BY1433" t="s">
        <v>13985</v>
      </c>
      <c r="BZ1433" t="s">
        <v>13985</v>
      </c>
      <c r="CA1433" t="s">
        <v>13985</v>
      </c>
      <c r="CB1433" t="s">
        <v>13985</v>
      </c>
      <c r="CC1433" t="s">
        <v>13985</v>
      </c>
      <c r="CD1433" t="s">
        <v>13985</v>
      </c>
    </row>
    <row r="1434" spans="1:82" hidden="1">
      <c r="A1434" t="s">
        <v>13850</v>
      </c>
      <c r="B1434" t="s">
        <v>67</v>
      </c>
      <c r="C1434" t="s">
        <v>9835</v>
      </c>
      <c r="G1434" t="s">
        <v>9835</v>
      </c>
      <c r="J1434" t="s">
        <v>9836</v>
      </c>
      <c r="K1434" t="s">
        <v>9127</v>
      </c>
      <c r="W1434" t="s">
        <v>9837</v>
      </c>
      <c r="AN1434" t="s">
        <v>9131</v>
      </c>
      <c r="AS1434" t="s">
        <v>2269</v>
      </c>
      <c r="AT1434">
        <v>2004</v>
      </c>
      <c r="AU1434">
        <v>44</v>
      </c>
      <c r="AV1434">
        <v>4</v>
      </c>
      <c r="BA1434">
        <v>341</v>
      </c>
      <c r="BB1434">
        <v>352</v>
      </c>
      <c r="BD1434" t="s">
        <v>9838</v>
      </c>
      <c r="BK1434" t="s">
        <v>9839</v>
      </c>
      <c r="BL1434">
        <v>15535466</v>
      </c>
      <c r="BW1434" t="s">
        <v>13424</v>
      </c>
      <c r="BX1434" t="s">
        <v>13425</v>
      </c>
      <c r="BY1434" t="s">
        <v>13985</v>
      </c>
      <c r="BZ1434" t="s">
        <v>13985</v>
      </c>
      <c r="CA1434" t="s">
        <v>13985</v>
      </c>
      <c r="CB1434" t="s">
        <v>13985</v>
      </c>
      <c r="CC1434" t="s">
        <v>13985</v>
      </c>
      <c r="CD1434" t="s">
        <v>13985</v>
      </c>
    </row>
    <row r="1435" spans="1:82" hidden="1">
      <c r="A1435" t="s">
        <v>13850</v>
      </c>
      <c r="B1435" t="s">
        <v>67</v>
      </c>
      <c r="C1435" t="s">
        <v>7280</v>
      </c>
      <c r="G1435" t="s">
        <v>7281</v>
      </c>
      <c r="J1435" t="s">
        <v>7282</v>
      </c>
      <c r="K1435" t="s">
        <v>560</v>
      </c>
      <c r="W1435" t="s">
        <v>7283</v>
      </c>
      <c r="AB1435" t="s">
        <v>7284</v>
      </c>
      <c r="AN1435" t="s">
        <v>562</v>
      </c>
      <c r="AS1435" t="s">
        <v>815</v>
      </c>
      <c r="AT1435">
        <v>2010</v>
      </c>
      <c r="AU1435">
        <v>120</v>
      </c>
      <c r="AV1435">
        <v>5</v>
      </c>
      <c r="BA1435">
        <v>1005</v>
      </c>
      <c r="BB1435">
        <v>1012</v>
      </c>
      <c r="BD1435" t="s">
        <v>7285</v>
      </c>
      <c r="BK1435" t="s">
        <v>7286</v>
      </c>
      <c r="BL1435">
        <v>20012856</v>
      </c>
      <c r="BW1435" t="s">
        <v>13428</v>
      </c>
      <c r="BX1435" t="s">
        <v>13985</v>
      </c>
      <c r="BY1435" t="s">
        <v>13985</v>
      </c>
      <c r="BZ1435" t="s">
        <v>13985</v>
      </c>
      <c r="CA1435" t="s">
        <v>13985</v>
      </c>
      <c r="CB1435" t="s">
        <v>13985</v>
      </c>
      <c r="CC1435" t="s">
        <v>13985</v>
      </c>
      <c r="CD1435" t="s">
        <v>13985</v>
      </c>
    </row>
    <row r="1436" spans="1:82">
      <c r="A1436" t="s">
        <v>13850</v>
      </c>
      <c r="B1436" t="s">
        <v>67</v>
      </c>
      <c r="C1436" t="s">
        <v>12418</v>
      </c>
      <c r="G1436" t="s">
        <v>12418</v>
      </c>
      <c r="J1436" t="s">
        <v>12419</v>
      </c>
      <c r="K1436" t="s">
        <v>667</v>
      </c>
      <c r="W1436" t="s">
        <v>12420</v>
      </c>
      <c r="AN1436" t="s">
        <v>670</v>
      </c>
      <c r="AO1436" t="s">
        <v>671</v>
      </c>
      <c r="AS1436" t="s">
        <v>154</v>
      </c>
      <c r="AT1436">
        <v>1994</v>
      </c>
      <c r="AU1436">
        <v>29</v>
      </c>
      <c r="AV1436">
        <v>4</v>
      </c>
      <c r="BA1436">
        <v>499</v>
      </c>
      <c r="BB1436">
        <v>505</v>
      </c>
      <c r="BD1436" t="s">
        <v>12421</v>
      </c>
      <c r="BK1436" t="s">
        <v>12422</v>
      </c>
      <c r="BW1436" t="s">
        <v>13424</v>
      </c>
      <c r="BX1436" t="s">
        <v>13426</v>
      </c>
      <c r="BY1436" t="s">
        <v>13985</v>
      </c>
      <c r="BZ1436" t="s">
        <v>13427</v>
      </c>
      <c r="CA1436">
        <v>3</v>
      </c>
      <c r="CB1436">
        <v>12</v>
      </c>
      <c r="CC1436" t="s">
        <v>13985</v>
      </c>
      <c r="CD1436" t="s">
        <v>13433</v>
      </c>
    </row>
    <row r="1437" spans="1:82" hidden="1">
      <c r="A1437" t="s">
        <v>13850</v>
      </c>
      <c r="B1437" t="s">
        <v>67</v>
      </c>
      <c r="C1437" t="s">
        <v>7846</v>
      </c>
      <c r="G1437" t="s">
        <v>7847</v>
      </c>
      <c r="J1437" t="s">
        <v>7848</v>
      </c>
      <c r="K1437" t="s">
        <v>930</v>
      </c>
      <c r="W1437" t="s">
        <v>7849</v>
      </c>
      <c r="AA1437" t="s">
        <v>7850</v>
      </c>
      <c r="AB1437" t="s">
        <v>7851</v>
      </c>
      <c r="AN1437" t="s">
        <v>932</v>
      </c>
      <c r="AO1437" t="s">
        <v>933</v>
      </c>
      <c r="AS1437" t="s">
        <v>1023</v>
      </c>
      <c r="AT1437">
        <v>2009</v>
      </c>
      <c r="AU1437">
        <v>110</v>
      </c>
      <c r="AV1437" s="2">
        <v>43497</v>
      </c>
      <c r="BA1437">
        <v>71</v>
      </c>
      <c r="BB1437">
        <v>78</v>
      </c>
      <c r="BD1437" t="s">
        <v>7852</v>
      </c>
      <c r="BK1437" t="s">
        <v>7853</v>
      </c>
      <c r="BL1437">
        <v>18243602</v>
      </c>
      <c r="BW1437" t="s">
        <v>13424</v>
      </c>
      <c r="BX1437" t="s">
        <v>13425</v>
      </c>
      <c r="BY1437" t="s">
        <v>13985</v>
      </c>
      <c r="BZ1437" t="s">
        <v>13985</v>
      </c>
      <c r="CA1437" t="s">
        <v>13985</v>
      </c>
      <c r="CB1437" t="s">
        <v>13985</v>
      </c>
      <c r="CC1437" t="s">
        <v>13985</v>
      </c>
      <c r="CD1437" t="s">
        <v>13985</v>
      </c>
    </row>
    <row r="1438" spans="1:82" hidden="1">
      <c r="A1438" t="s">
        <v>13850</v>
      </c>
      <c r="B1438" t="s">
        <v>67</v>
      </c>
      <c r="C1438" t="s">
        <v>8057</v>
      </c>
      <c r="G1438" t="s">
        <v>8058</v>
      </c>
      <c r="J1438" t="s">
        <v>8059</v>
      </c>
      <c r="K1438" t="s">
        <v>1984</v>
      </c>
      <c r="W1438" t="s">
        <v>8060</v>
      </c>
      <c r="AN1438" t="s">
        <v>1986</v>
      </c>
      <c r="AO1438" t="s">
        <v>1987</v>
      </c>
      <c r="AS1438" t="s">
        <v>84</v>
      </c>
      <c r="AT1438">
        <v>2008</v>
      </c>
      <c r="AU1438">
        <v>146</v>
      </c>
      <c r="AW1438">
        <v>6</v>
      </c>
      <c r="BA1438">
        <v>655</v>
      </c>
      <c r="BB1438">
        <v>665</v>
      </c>
      <c r="BD1438" t="s">
        <v>8061</v>
      </c>
      <c r="BK1438" t="s">
        <v>8062</v>
      </c>
      <c r="BW1438" t="s">
        <v>13428</v>
      </c>
      <c r="BX1438" t="s">
        <v>13985</v>
      </c>
      <c r="BY1438" t="s">
        <v>13985</v>
      </c>
      <c r="BZ1438" t="s">
        <v>13985</v>
      </c>
      <c r="CA1438" t="s">
        <v>13985</v>
      </c>
      <c r="CB1438" t="s">
        <v>13985</v>
      </c>
      <c r="CC1438" t="s">
        <v>13985</v>
      </c>
      <c r="CD1438" t="s">
        <v>13985</v>
      </c>
    </row>
    <row r="1439" spans="1:82" hidden="1">
      <c r="A1439" t="s">
        <v>13850</v>
      </c>
      <c r="B1439" t="s">
        <v>67</v>
      </c>
      <c r="C1439" t="s">
        <v>4651</v>
      </c>
      <c r="G1439" t="s">
        <v>4652</v>
      </c>
      <c r="J1439" t="s">
        <v>4653</v>
      </c>
      <c r="K1439" t="s">
        <v>2609</v>
      </c>
      <c r="W1439" t="s">
        <v>4654</v>
      </c>
      <c r="AA1439" t="s">
        <v>4655</v>
      </c>
      <c r="AB1439" t="s">
        <v>4656</v>
      </c>
      <c r="AN1439" t="s">
        <v>2612</v>
      </c>
      <c r="AO1439" t="s">
        <v>2613</v>
      </c>
      <c r="AS1439" t="s">
        <v>242</v>
      </c>
      <c r="AT1439">
        <v>2014</v>
      </c>
      <c r="AU1439">
        <v>106</v>
      </c>
      <c r="AY1439" t="s">
        <v>49</v>
      </c>
      <c r="BA1439">
        <v>189</v>
      </c>
      <c r="BB1439">
        <v>196</v>
      </c>
      <c r="BD1439" t="s">
        <v>4657</v>
      </c>
      <c r="BK1439" t="s">
        <v>4658</v>
      </c>
      <c r="BW1439" t="s">
        <v>13428</v>
      </c>
      <c r="BX1439" t="s">
        <v>13985</v>
      </c>
      <c r="BY1439" t="s">
        <v>13985</v>
      </c>
      <c r="BZ1439" t="s">
        <v>13985</v>
      </c>
      <c r="CA1439" t="s">
        <v>13985</v>
      </c>
      <c r="CB1439" t="s">
        <v>13985</v>
      </c>
      <c r="CC1439" t="s">
        <v>13985</v>
      </c>
      <c r="CD1439" t="s">
        <v>13985</v>
      </c>
    </row>
    <row r="1440" spans="1:82" hidden="1">
      <c r="A1440" t="s">
        <v>13850</v>
      </c>
      <c r="B1440" t="s">
        <v>67</v>
      </c>
      <c r="C1440" t="s">
        <v>9604</v>
      </c>
      <c r="G1440" t="s">
        <v>9604</v>
      </c>
      <c r="J1440" t="s">
        <v>9605</v>
      </c>
      <c r="K1440" t="s">
        <v>6536</v>
      </c>
      <c r="W1440" t="s">
        <v>9606</v>
      </c>
      <c r="AA1440" t="s">
        <v>9607</v>
      </c>
      <c r="AB1440" t="s">
        <v>9608</v>
      </c>
      <c r="AN1440" t="s">
        <v>6540</v>
      </c>
      <c r="AS1440" t="s">
        <v>730</v>
      </c>
      <c r="AT1440">
        <v>2005</v>
      </c>
      <c r="AU1440">
        <v>19</v>
      </c>
      <c r="AV1440">
        <v>2</v>
      </c>
      <c r="BA1440">
        <v>222</v>
      </c>
      <c r="BB1440">
        <v>227</v>
      </c>
      <c r="BD1440" t="s">
        <v>9609</v>
      </c>
      <c r="BK1440" t="s">
        <v>9610</v>
      </c>
      <c r="BW1440" t="s">
        <v>13424</v>
      </c>
      <c r="BX1440" t="s">
        <v>13426</v>
      </c>
      <c r="BY1440" t="s">
        <v>13985</v>
      </c>
      <c r="BZ1440" t="s">
        <v>13427</v>
      </c>
      <c r="CA1440" t="s">
        <v>13985</v>
      </c>
      <c r="CB1440">
        <v>0</v>
      </c>
      <c r="CC1440" t="s">
        <v>13985</v>
      </c>
      <c r="CD1440" t="s">
        <v>13985</v>
      </c>
    </row>
    <row r="1441" spans="1:82" hidden="1">
      <c r="A1441" t="s">
        <v>13850</v>
      </c>
      <c r="B1441" t="s">
        <v>67</v>
      </c>
      <c r="C1441" t="s">
        <v>4187</v>
      </c>
      <c r="G1441" t="s">
        <v>4188</v>
      </c>
      <c r="J1441" t="s">
        <v>4189</v>
      </c>
      <c r="K1441" t="s">
        <v>1426</v>
      </c>
      <c r="W1441" t="s">
        <v>4190</v>
      </c>
      <c r="AB1441" t="s">
        <v>4191</v>
      </c>
      <c r="AN1441" t="s">
        <v>1428</v>
      </c>
      <c r="AO1441" t="s">
        <v>1429</v>
      </c>
      <c r="AS1441" t="s">
        <v>730</v>
      </c>
      <c r="AT1441">
        <v>2015</v>
      </c>
      <c r="AU1441">
        <v>206</v>
      </c>
      <c r="AV1441">
        <v>1</v>
      </c>
      <c r="BA1441">
        <v>152</v>
      </c>
      <c r="BB1441">
        <v>165</v>
      </c>
      <c r="BD1441" t="s">
        <v>4192</v>
      </c>
      <c r="BK1441" t="s">
        <v>4193</v>
      </c>
      <c r="BL1441">
        <v>25407964</v>
      </c>
      <c r="BW1441" t="s">
        <v>13428</v>
      </c>
      <c r="BX1441" t="s">
        <v>13985</v>
      </c>
      <c r="BY1441" t="s">
        <v>13985</v>
      </c>
      <c r="BZ1441" t="s">
        <v>13985</v>
      </c>
      <c r="CA1441" t="s">
        <v>13985</v>
      </c>
      <c r="CB1441" t="s">
        <v>13985</v>
      </c>
      <c r="CC1441" t="s">
        <v>13985</v>
      </c>
      <c r="CD1441" t="s">
        <v>13985</v>
      </c>
    </row>
    <row r="1442" spans="1:82" hidden="1">
      <c r="A1442" t="s">
        <v>13850</v>
      </c>
      <c r="B1442" t="s">
        <v>67</v>
      </c>
      <c r="C1442" t="s">
        <v>4665</v>
      </c>
      <c r="G1442" t="s">
        <v>4666</v>
      </c>
      <c r="J1442" t="s">
        <v>4667</v>
      </c>
      <c r="K1442" t="s">
        <v>280</v>
      </c>
      <c r="W1442" t="s">
        <v>4668</v>
      </c>
      <c r="AN1442" t="s">
        <v>284</v>
      </c>
      <c r="AS1442" s="1">
        <v>40422</v>
      </c>
      <c r="AT1442">
        <v>2014</v>
      </c>
      <c r="AU1442">
        <v>9</v>
      </c>
      <c r="AV1442">
        <v>9</v>
      </c>
      <c r="BC1442" t="s">
        <v>4669</v>
      </c>
      <c r="BD1442" t="s">
        <v>4670</v>
      </c>
      <c r="BK1442" t="s">
        <v>4671</v>
      </c>
      <c r="BL1442">
        <v>25207924</v>
      </c>
      <c r="BW1442" t="s">
        <v>13424</v>
      </c>
      <c r="BX1442" t="s">
        <v>13425</v>
      </c>
      <c r="BY1442" t="s">
        <v>13985</v>
      </c>
      <c r="BZ1442" t="s">
        <v>13985</v>
      </c>
      <c r="CA1442" t="s">
        <v>13985</v>
      </c>
      <c r="CB1442" t="s">
        <v>13985</v>
      </c>
      <c r="CC1442" t="s">
        <v>13985</v>
      </c>
      <c r="CD1442" t="s">
        <v>13985</v>
      </c>
    </row>
    <row r="1443" spans="1:82" hidden="1">
      <c r="A1443" t="s">
        <v>13850</v>
      </c>
      <c r="B1443" t="s">
        <v>67</v>
      </c>
      <c r="C1443" t="s">
        <v>8833</v>
      </c>
      <c r="G1443" t="s">
        <v>8834</v>
      </c>
      <c r="J1443" t="s">
        <v>8835</v>
      </c>
      <c r="K1443" t="s">
        <v>5797</v>
      </c>
      <c r="W1443" t="s">
        <v>8836</v>
      </c>
      <c r="AN1443" t="s">
        <v>5800</v>
      </c>
      <c r="AO1443" t="s">
        <v>5801</v>
      </c>
      <c r="AS1443" t="s">
        <v>815</v>
      </c>
      <c r="AT1443">
        <v>2007</v>
      </c>
      <c r="AU1443">
        <v>150</v>
      </c>
      <c r="AV1443">
        <v>6</v>
      </c>
      <c r="BA1443">
        <v>1333</v>
      </c>
      <c r="BB1443">
        <v>1343</v>
      </c>
      <c r="BD1443" t="s">
        <v>8837</v>
      </c>
      <c r="BK1443" t="s">
        <v>8838</v>
      </c>
      <c r="BW1443" t="s">
        <v>13424</v>
      </c>
      <c r="BX1443" t="s">
        <v>13426</v>
      </c>
      <c r="BY1443" t="s">
        <v>13985</v>
      </c>
      <c r="BZ1443" t="s">
        <v>13429</v>
      </c>
      <c r="CA1443" t="s">
        <v>13985</v>
      </c>
      <c r="CB1443" t="s">
        <v>13985</v>
      </c>
      <c r="CC1443" t="s">
        <v>13985</v>
      </c>
      <c r="CD1443" t="s">
        <v>13985</v>
      </c>
    </row>
    <row r="1444" spans="1:82" hidden="1">
      <c r="A1444" t="s">
        <v>13477</v>
      </c>
      <c r="B1444" t="s">
        <v>67</v>
      </c>
      <c r="C1444" t="s">
        <v>13653</v>
      </c>
      <c r="J1444" t="s">
        <v>13654</v>
      </c>
      <c r="K1444" t="s">
        <v>13516</v>
      </c>
      <c r="AN1444" t="s">
        <v>13518</v>
      </c>
      <c r="AT1444">
        <v>2011</v>
      </c>
      <c r="AU1444">
        <v>39</v>
      </c>
      <c r="AV1444">
        <v>1</v>
      </c>
      <c r="BA1444">
        <v>151</v>
      </c>
      <c r="BB1444">
        <v>160</v>
      </c>
      <c r="BK1444" t="s">
        <v>13655</v>
      </c>
      <c r="BM1444" t="s">
        <v>13483</v>
      </c>
      <c r="BQ1444" t="s">
        <v>13656</v>
      </c>
      <c r="BW1444" t="s">
        <v>13424</v>
      </c>
      <c r="BX1444" t="s">
        <v>13425</v>
      </c>
    </row>
    <row r="1445" spans="1:82" hidden="1">
      <c r="A1445" t="s">
        <v>13850</v>
      </c>
      <c r="B1445" t="s">
        <v>67</v>
      </c>
      <c r="C1445" t="s">
        <v>6603</v>
      </c>
      <c r="G1445" t="s">
        <v>6604</v>
      </c>
      <c r="J1445" t="s">
        <v>6605</v>
      </c>
      <c r="K1445" t="s">
        <v>2455</v>
      </c>
      <c r="P1445" t="s">
        <v>6606</v>
      </c>
      <c r="Q1445" t="s">
        <v>6607</v>
      </c>
      <c r="R1445" t="s">
        <v>6608</v>
      </c>
      <c r="S1445" t="s">
        <v>6609</v>
      </c>
      <c r="T1445" t="s">
        <v>6610</v>
      </c>
      <c r="W1445" t="s">
        <v>6611</v>
      </c>
      <c r="AN1445" t="s">
        <v>2458</v>
      </c>
      <c r="AO1445" t="s">
        <v>2459</v>
      </c>
      <c r="AS1445" t="s">
        <v>521</v>
      </c>
      <c r="AT1445">
        <v>2011</v>
      </c>
      <c r="AU1445">
        <v>98</v>
      </c>
      <c r="AV1445" s="2">
        <v>43525</v>
      </c>
      <c r="AY1445" t="s">
        <v>49</v>
      </c>
      <c r="BA1445">
        <v>185</v>
      </c>
      <c r="BB1445">
        <v>188</v>
      </c>
      <c r="BD1445" t="s">
        <v>6612</v>
      </c>
      <c r="BK1445" t="s">
        <v>6613</v>
      </c>
      <c r="BW1445" t="s">
        <v>13424</v>
      </c>
      <c r="BX1445" t="s">
        <v>13425</v>
      </c>
      <c r="BY1445" t="s">
        <v>13985</v>
      </c>
      <c r="BZ1445" t="s">
        <v>13985</v>
      </c>
      <c r="CA1445" t="s">
        <v>13985</v>
      </c>
      <c r="CB1445" t="s">
        <v>13985</v>
      </c>
      <c r="CC1445" t="s">
        <v>13985</v>
      </c>
      <c r="CD1445" t="s">
        <v>13985</v>
      </c>
    </row>
    <row r="1446" spans="1:82" hidden="1">
      <c r="A1446" t="s">
        <v>13850</v>
      </c>
      <c r="B1446" t="s">
        <v>67</v>
      </c>
      <c r="C1446" t="s">
        <v>13240</v>
      </c>
      <c r="G1446" t="s">
        <v>13240</v>
      </c>
      <c r="J1446" t="s">
        <v>13241</v>
      </c>
      <c r="K1446" t="s">
        <v>10453</v>
      </c>
      <c r="W1446" t="s">
        <v>13242</v>
      </c>
      <c r="AN1446" t="s">
        <v>10457</v>
      </c>
      <c r="AT1446">
        <v>1990</v>
      </c>
      <c r="AU1446">
        <v>38</v>
      </c>
      <c r="AV1446">
        <v>6</v>
      </c>
      <c r="BA1446">
        <v>587</v>
      </c>
      <c r="BB1446">
        <v>602</v>
      </c>
      <c r="BD1446" t="s">
        <v>13243</v>
      </c>
      <c r="BK1446" t="s">
        <v>13244</v>
      </c>
      <c r="BW1446" t="s">
        <v>13424</v>
      </c>
      <c r="BX1446" t="s">
        <v>13425</v>
      </c>
      <c r="BY1446" t="s">
        <v>13985</v>
      </c>
      <c r="BZ1446" t="s">
        <v>13985</v>
      </c>
      <c r="CA1446" t="s">
        <v>13985</v>
      </c>
      <c r="CB1446" t="s">
        <v>13985</v>
      </c>
      <c r="CC1446" t="s">
        <v>13985</v>
      </c>
      <c r="CD1446" t="s">
        <v>13985</v>
      </c>
    </row>
    <row r="1447" spans="1:82" hidden="1">
      <c r="A1447" t="s">
        <v>13850</v>
      </c>
      <c r="B1447" t="s">
        <v>67</v>
      </c>
      <c r="C1447" t="s">
        <v>11337</v>
      </c>
      <c r="G1447" t="s">
        <v>11337</v>
      </c>
      <c r="J1447" t="s">
        <v>11338</v>
      </c>
      <c r="K1447" t="s">
        <v>5797</v>
      </c>
      <c r="W1447" t="s">
        <v>11339</v>
      </c>
      <c r="AA1447" t="s">
        <v>11340</v>
      </c>
      <c r="AB1447" t="s">
        <v>11341</v>
      </c>
      <c r="AN1447" t="s">
        <v>5800</v>
      </c>
      <c r="AS1447" t="s">
        <v>297</v>
      </c>
      <c r="AT1447">
        <v>1998</v>
      </c>
      <c r="AU1447">
        <v>132</v>
      </c>
      <c r="AV1447">
        <v>2</v>
      </c>
      <c r="BA1447">
        <v>305</v>
      </c>
      <c r="BB1447">
        <v>318</v>
      </c>
      <c r="BD1447" t="s">
        <v>11342</v>
      </c>
      <c r="BK1447" t="s">
        <v>11343</v>
      </c>
      <c r="BW1447" t="s">
        <v>13985</v>
      </c>
      <c r="BX1447" t="s">
        <v>13985</v>
      </c>
      <c r="BY1447" t="s">
        <v>13427</v>
      </c>
      <c r="BZ1447" t="s">
        <v>13985</v>
      </c>
      <c r="CA1447" t="s">
        <v>13985</v>
      </c>
      <c r="CB1447" t="s">
        <v>13985</v>
      </c>
      <c r="CC1447" t="s">
        <v>13985</v>
      </c>
      <c r="CD1447" t="s">
        <v>13985</v>
      </c>
    </row>
    <row r="1448" spans="1:82" hidden="1">
      <c r="A1448" t="s">
        <v>13850</v>
      </c>
      <c r="B1448" t="s">
        <v>67</v>
      </c>
      <c r="C1448" t="s">
        <v>5677</v>
      </c>
      <c r="G1448" t="s">
        <v>5678</v>
      </c>
      <c r="J1448" t="s">
        <v>5679</v>
      </c>
      <c r="K1448" t="s">
        <v>5680</v>
      </c>
      <c r="W1448" t="s">
        <v>5681</v>
      </c>
      <c r="AA1448" t="s">
        <v>5682</v>
      </c>
      <c r="AB1448" t="s">
        <v>5683</v>
      </c>
      <c r="AN1448" t="s">
        <v>5684</v>
      </c>
      <c r="AO1448" t="s">
        <v>5685</v>
      </c>
      <c r="AT1448">
        <v>2013</v>
      </c>
      <c r="AU1448">
        <v>9</v>
      </c>
      <c r="AV1448">
        <v>2</v>
      </c>
      <c r="BA1448">
        <v>157</v>
      </c>
      <c r="BB1448">
        <v>168</v>
      </c>
      <c r="BD1448" t="s">
        <v>5686</v>
      </c>
      <c r="BK1448" t="s">
        <v>5687</v>
      </c>
      <c r="BW1448" t="s">
        <v>13985</v>
      </c>
      <c r="BX1448" t="s">
        <v>13985</v>
      </c>
      <c r="BY1448" t="s">
        <v>13427</v>
      </c>
      <c r="BZ1448" t="s">
        <v>13985</v>
      </c>
      <c r="CA1448" t="s">
        <v>13985</v>
      </c>
      <c r="CB1448" t="s">
        <v>13985</v>
      </c>
      <c r="CC1448" t="s">
        <v>13985</v>
      </c>
      <c r="CD1448" t="s">
        <v>13985</v>
      </c>
    </row>
    <row r="1449" spans="1:82" hidden="1">
      <c r="A1449" t="s">
        <v>13850</v>
      </c>
      <c r="B1449" t="s">
        <v>67</v>
      </c>
      <c r="C1449" t="s">
        <v>8523</v>
      </c>
      <c r="G1449" t="s">
        <v>8524</v>
      </c>
      <c r="J1449" t="s">
        <v>8525</v>
      </c>
      <c r="K1449" t="s">
        <v>930</v>
      </c>
      <c r="W1449" t="s">
        <v>8526</v>
      </c>
      <c r="AN1449" t="s">
        <v>932</v>
      </c>
      <c r="AO1449" t="s">
        <v>933</v>
      </c>
      <c r="AS1449" t="s">
        <v>154</v>
      </c>
      <c r="AT1449">
        <v>2007</v>
      </c>
      <c r="AU1449">
        <v>102</v>
      </c>
      <c r="AV1449" s="2">
        <v>43497</v>
      </c>
      <c r="BA1449">
        <v>24</v>
      </c>
      <c r="BB1449">
        <v>30</v>
      </c>
      <c r="BD1449" t="s">
        <v>8527</v>
      </c>
      <c r="BK1449" t="s">
        <v>8528</v>
      </c>
      <c r="BL1449">
        <v>17055673</v>
      </c>
      <c r="BW1449" t="s">
        <v>13424</v>
      </c>
      <c r="BX1449" t="s">
        <v>13425</v>
      </c>
      <c r="BY1449" t="s">
        <v>13985</v>
      </c>
      <c r="BZ1449" t="s">
        <v>13985</v>
      </c>
      <c r="CA1449" t="s">
        <v>13985</v>
      </c>
      <c r="CB1449" t="s">
        <v>13985</v>
      </c>
      <c r="CC1449" t="s">
        <v>13985</v>
      </c>
      <c r="CD1449" t="s">
        <v>13985</v>
      </c>
    </row>
    <row r="1450" spans="1:82" hidden="1">
      <c r="A1450" t="s">
        <v>13850</v>
      </c>
      <c r="B1450" t="s">
        <v>67</v>
      </c>
      <c r="C1450" t="s">
        <v>12228</v>
      </c>
      <c r="G1450" t="s">
        <v>12228</v>
      </c>
      <c r="J1450" t="s">
        <v>12229</v>
      </c>
      <c r="K1450" t="s">
        <v>12230</v>
      </c>
      <c r="P1450" t="s">
        <v>12231</v>
      </c>
      <c r="Q1450" t="s">
        <v>12232</v>
      </c>
      <c r="R1450" t="s">
        <v>12233</v>
      </c>
      <c r="S1450" t="s">
        <v>12234</v>
      </c>
      <c r="W1450" t="s">
        <v>12235</v>
      </c>
      <c r="AN1450" t="s">
        <v>12236</v>
      </c>
      <c r="AS1450" t="s">
        <v>521</v>
      </c>
      <c r="AT1450">
        <v>1995</v>
      </c>
      <c r="AU1450">
        <v>35</v>
      </c>
      <c r="AV1450">
        <v>3</v>
      </c>
      <c r="BA1450">
        <v>191</v>
      </c>
      <c r="BB1450">
        <v>202</v>
      </c>
      <c r="BK1450" t="s">
        <v>12237</v>
      </c>
      <c r="BW1450" t="s">
        <v>13424</v>
      </c>
      <c r="BX1450" t="s">
        <v>13425</v>
      </c>
      <c r="BY1450" t="s">
        <v>13985</v>
      </c>
      <c r="BZ1450" t="s">
        <v>13985</v>
      </c>
      <c r="CA1450" t="s">
        <v>13985</v>
      </c>
      <c r="CB1450" t="s">
        <v>13985</v>
      </c>
      <c r="CC1450" t="s">
        <v>13985</v>
      </c>
      <c r="CD1450" t="s">
        <v>13985</v>
      </c>
    </row>
    <row r="1451" spans="1:82" hidden="1">
      <c r="A1451" t="s">
        <v>13850</v>
      </c>
      <c r="B1451" t="s">
        <v>67</v>
      </c>
      <c r="C1451" t="s">
        <v>11831</v>
      </c>
      <c r="G1451" t="s">
        <v>11831</v>
      </c>
      <c r="J1451" t="s">
        <v>11832</v>
      </c>
      <c r="K1451" t="s">
        <v>2220</v>
      </c>
      <c r="W1451" t="s">
        <v>11833</v>
      </c>
      <c r="AA1451" t="s">
        <v>7527</v>
      </c>
      <c r="AB1451" t="s">
        <v>11468</v>
      </c>
      <c r="AN1451" t="s">
        <v>2224</v>
      </c>
      <c r="AO1451" t="s">
        <v>2225</v>
      </c>
      <c r="AS1451" t="s">
        <v>84</v>
      </c>
      <c r="AT1451">
        <v>1996</v>
      </c>
      <c r="AU1451">
        <v>179</v>
      </c>
      <c r="AV1451">
        <v>6</v>
      </c>
      <c r="BA1451">
        <v>819</v>
      </c>
      <c r="BB1451">
        <v>825</v>
      </c>
      <c r="BK1451" t="s">
        <v>11834</v>
      </c>
      <c r="BL1451">
        <v>8956499</v>
      </c>
      <c r="BW1451" t="s">
        <v>13424</v>
      </c>
      <c r="BX1451" t="s">
        <v>13425</v>
      </c>
      <c r="BY1451" t="s">
        <v>13985</v>
      </c>
      <c r="BZ1451" t="s">
        <v>13985</v>
      </c>
      <c r="CA1451" t="s">
        <v>13985</v>
      </c>
      <c r="CB1451" t="s">
        <v>13985</v>
      </c>
      <c r="CC1451" t="s">
        <v>13985</v>
      </c>
      <c r="CD1451" t="s">
        <v>13985</v>
      </c>
    </row>
    <row r="1452" spans="1:82" hidden="1">
      <c r="A1452" t="s">
        <v>13850</v>
      </c>
      <c r="B1452" t="s">
        <v>67</v>
      </c>
      <c r="C1452" t="s">
        <v>3220</v>
      </c>
      <c r="G1452" t="s">
        <v>3221</v>
      </c>
      <c r="J1452" t="s">
        <v>3222</v>
      </c>
      <c r="K1452" t="s">
        <v>358</v>
      </c>
      <c r="W1452" t="s">
        <v>3223</v>
      </c>
      <c r="AB1452" t="s">
        <v>3224</v>
      </c>
      <c r="AN1452" t="s">
        <v>360</v>
      </c>
      <c r="AO1452" t="s">
        <v>361</v>
      </c>
      <c r="AS1452" t="s">
        <v>521</v>
      </c>
      <c r="AT1452">
        <v>2016</v>
      </c>
      <c r="AU1452">
        <v>89</v>
      </c>
      <c r="BA1452">
        <v>37</v>
      </c>
      <c r="BB1452">
        <v>51</v>
      </c>
      <c r="BD1452" t="s">
        <v>3225</v>
      </c>
      <c r="BK1452" t="s">
        <v>3226</v>
      </c>
      <c r="BL1452">
        <v>27039032</v>
      </c>
      <c r="BW1452" t="s">
        <v>13424</v>
      </c>
      <c r="BX1452" t="s">
        <v>13426</v>
      </c>
      <c r="BY1452" t="s">
        <v>13985</v>
      </c>
      <c r="BZ1452" t="s">
        <v>13429</v>
      </c>
      <c r="CA1452" t="s">
        <v>13985</v>
      </c>
      <c r="CB1452" t="s">
        <v>13985</v>
      </c>
      <c r="CC1452" t="s">
        <v>13985</v>
      </c>
      <c r="CD1452" t="s">
        <v>13985</v>
      </c>
    </row>
    <row r="1453" spans="1:82" hidden="1">
      <c r="A1453" t="s">
        <v>13850</v>
      </c>
      <c r="B1453" t="s">
        <v>67</v>
      </c>
      <c r="C1453" t="s">
        <v>9506</v>
      </c>
      <c r="G1453" t="s">
        <v>9506</v>
      </c>
      <c r="J1453" t="s">
        <v>9507</v>
      </c>
      <c r="K1453" t="s">
        <v>7687</v>
      </c>
      <c r="W1453" t="s">
        <v>9508</v>
      </c>
      <c r="AB1453" t="s">
        <v>7611</v>
      </c>
      <c r="AN1453" t="s">
        <v>7691</v>
      </c>
      <c r="AS1453" t="s">
        <v>2269</v>
      </c>
      <c r="AT1453">
        <v>2005</v>
      </c>
      <c r="AU1453">
        <v>16</v>
      </c>
      <c r="AV1453">
        <v>4</v>
      </c>
      <c r="BA1453">
        <v>755</v>
      </c>
      <c r="BB1453">
        <v>762</v>
      </c>
      <c r="BD1453" t="s">
        <v>9509</v>
      </c>
      <c r="BK1453" t="s">
        <v>9510</v>
      </c>
      <c r="BW1453" t="s">
        <v>13424</v>
      </c>
      <c r="BX1453" t="s">
        <v>13425</v>
      </c>
      <c r="BY1453" t="s">
        <v>13985</v>
      </c>
      <c r="BZ1453" t="s">
        <v>13985</v>
      </c>
      <c r="CA1453" t="s">
        <v>13985</v>
      </c>
      <c r="CB1453" t="s">
        <v>13985</v>
      </c>
      <c r="CC1453" t="s">
        <v>13985</v>
      </c>
      <c r="CD1453" t="s">
        <v>13985</v>
      </c>
    </row>
    <row r="1454" spans="1:82" hidden="1">
      <c r="A1454" t="s">
        <v>13477</v>
      </c>
      <c r="B1454" t="s">
        <v>67</v>
      </c>
      <c r="C1454" t="s">
        <v>13607</v>
      </c>
      <c r="J1454" t="s">
        <v>13608</v>
      </c>
      <c r="K1454" t="s">
        <v>13535</v>
      </c>
      <c r="AN1454" t="s">
        <v>13537</v>
      </c>
      <c r="AS1454">
        <v>9</v>
      </c>
      <c r="AT1454">
        <v>2012</v>
      </c>
      <c r="AU1454">
        <v>60</v>
      </c>
      <c r="AV1454">
        <v>3</v>
      </c>
      <c r="BA1454">
        <v>1303</v>
      </c>
      <c r="BB1454">
        <v>1315</v>
      </c>
      <c r="BK1454" t="s">
        <v>13609</v>
      </c>
      <c r="BM1454" t="s">
        <v>13483</v>
      </c>
      <c r="BQ1454" t="s">
        <v>13610</v>
      </c>
      <c r="BW1454" t="s">
        <v>13424</v>
      </c>
      <c r="BX1454" t="s">
        <v>13425</v>
      </c>
    </row>
    <row r="1455" spans="1:82" hidden="1">
      <c r="A1455" t="s">
        <v>13850</v>
      </c>
      <c r="B1455" t="s">
        <v>67</v>
      </c>
      <c r="C1455" t="s">
        <v>3820</v>
      </c>
      <c r="G1455" t="s">
        <v>3821</v>
      </c>
      <c r="J1455" t="s">
        <v>3822</v>
      </c>
      <c r="K1455" t="s">
        <v>773</v>
      </c>
      <c r="W1455" t="s">
        <v>3823</v>
      </c>
      <c r="AA1455" t="s">
        <v>3824</v>
      </c>
      <c r="AN1455" t="s">
        <v>777</v>
      </c>
      <c r="AO1455" t="s">
        <v>778</v>
      </c>
      <c r="AS1455" t="s">
        <v>297</v>
      </c>
      <c r="AT1455">
        <v>2015</v>
      </c>
      <c r="AU1455">
        <v>38</v>
      </c>
      <c r="AV1455">
        <v>9</v>
      </c>
      <c r="BA1455">
        <v>1321</v>
      </c>
      <c r="BB1455">
        <v>1333</v>
      </c>
      <c r="BD1455" t="s">
        <v>3825</v>
      </c>
      <c r="BK1455" t="s">
        <v>3826</v>
      </c>
      <c r="BW1455" t="s">
        <v>13985</v>
      </c>
      <c r="BX1455" t="s">
        <v>13985</v>
      </c>
      <c r="BY1455" t="s">
        <v>13427</v>
      </c>
      <c r="BZ1455" t="s">
        <v>13985</v>
      </c>
      <c r="CA1455" t="s">
        <v>13985</v>
      </c>
      <c r="CB1455" t="s">
        <v>13985</v>
      </c>
      <c r="CC1455" t="s">
        <v>13985</v>
      </c>
      <c r="CD1455" t="s">
        <v>13985</v>
      </c>
    </row>
    <row r="1456" spans="1:82" hidden="1">
      <c r="A1456" t="s">
        <v>13850</v>
      </c>
      <c r="B1456" t="s">
        <v>67</v>
      </c>
      <c r="C1456" t="s">
        <v>7436</v>
      </c>
      <c r="G1456" t="s">
        <v>7437</v>
      </c>
      <c r="J1456" t="s">
        <v>7438</v>
      </c>
      <c r="K1456" t="s">
        <v>5302</v>
      </c>
      <c r="W1456" t="s">
        <v>7439</v>
      </c>
      <c r="AN1456" t="s">
        <v>5304</v>
      </c>
      <c r="AO1456" t="s">
        <v>7440</v>
      </c>
      <c r="AS1456" t="s">
        <v>84</v>
      </c>
      <c r="AT1456">
        <v>2009</v>
      </c>
      <c r="AU1456">
        <v>25</v>
      </c>
      <c r="AV1456">
        <v>6</v>
      </c>
      <c r="BA1456">
        <v>661</v>
      </c>
      <c r="BB1456">
        <v>668</v>
      </c>
      <c r="BD1456" t="s">
        <v>7441</v>
      </c>
      <c r="BK1456" t="s">
        <v>7442</v>
      </c>
      <c r="BW1456" t="s">
        <v>13424</v>
      </c>
      <c r="BX1456" t="s">
        <v>13425</v>
      </c>
      <c r="BY1456" t="s">
        <v>13985</v>
      </c>
      <c r="BZ1456" t="s">
        <v>13985</v>
      </c>
      <c r="CA1456" t="s">
        <v>13985</v>
      </c>
      <c r="CB1456" t="s">
        <v>13985</v>
      </c>
      <c r="CC1456" t="s">
        <v>13985</v>
      </c>
      <c r="CD1456" t="s">
        <v>13985</v>
      </c>
    </row>
    <row r="1457" spans="1:82" hidden="1">
      <c r="A1457" t="s">
        <v>13850</v>
      </c>
      <c r="B1457" t="s">
        <v>67</v>
      </c>
      <c r="C1457" t="s">
        <v>11379</v>
      </c>
      <c r="G1457" t="s">
        <v>11379</v>
      </c>
      <c r="J1457" t="s">
        <v>11380</v>
      </c>
      <c r="K1457" t="s">
        <v>423</v>
      </c>
      <c r="W1457" t="s">
        <v>11381</v>
      </c>
      <c r="AN1457" t="s">
        <v>426</v>
      </c>
      <c r="AS1457" t="s">
        <v>521</v>
      </c>
      <c r="AT1457">
        <v>1998</v>
      </c>
      <c r="AU1457">
        <v>52</v>
      </c>
      <c r="AV1457">
        <v>3</v>
      </c>
      <c r="BA1457">
        <v>806</v>
      </c>
      <c r="BB1457">
        <v>815</v>
      </c>
      <c r="BD1457" t="s">
        <v>11382</v>
      </c>
      <c r="BK1457" t="s">
        <v>11383</v>
      </c>
      <c r="BL1457">
        <v>28565243</v>
      </c>
      <c r="BW1457" t="s">
        <v>13424</v>
      </c>
      <c r="BX1457" t="s">
        <v>13426</v>
      </c>
      <c r="BY1457" t="s">
        <v>13985</v>
      </c>
      <c r="BZ1457" t="s">
        <v>13427</v>
      </c>
      <c r="CA1457">
        <v>2</v>
      </c>
      <c r="CB1457" t="s">
        <v>13985</v>
      </c>
      <c r="CC1457" t="s">
        <v>13985</v>
      </c>
      <c r="CD1457" t="s">
        <v>13985</v>
      </c>
    </row>
    <row r="1458" spans="1:82" hidden="1">
      <c r="A1458" t="s">
        <v>13850</v>
      </c>
      <c r="B1458" t="s">
        <v>67</v>
      </c>
      <c r="C1458" t="s">
        <v>6681</v>
      </c>
      <c r="G1458" t="s">
        <v>6682</v>
      </c>
      <c r="J1458" t="s">
        <v>6683</v>
      </c>
      <c r="K1458" t="s">
        <v>930</v>
      </c>
      <c r="W1458" t="s">
        <v>6684</v>
      </c>
      <c r="AN1458" t="s">
        <v>932</v>
      </c>
      <c r="AO1458" t="s">
        <v>933</v>
      </c>
      <c r="AS1458" t="s">
        <v>730</v>
      </c>
      <c r="AT1458">
        <v>2011</v>
      </c>
      <c r="AU1458">
        <v>124</v>
      </c>
      <c r="AV1458" s="2">
        <v>43558</v>
      </c>
      <c r="AY1458" t="s">
        <v>49</v>
      </c>
      <c r="BA1458">
        <v>211</v>
      </c>
      <c r="BB1458">
        <v>219</v>
      </c>
      <c r="BD1458" t="s">
        <v>6685</v>
      </c>
      <c r="BK1458" t="s">
        <v>6686</v>
      </c>
      <c r="BL1458">
        <v>20888155</v>
      </c>
      <c r="BW1458" t="s">
        <v>13424</v>
      </c>
      <c r="BX1458" t="s">
        <v>13425</v>
      </c>
      <c r="BY1458" t="s">
        <v>13985</v>
      </c>
      <c r="BZ1458" t="s">
        <v>13985</v>
      </c>
      <c r="CA1458" t="s">
        <v>13985</v>
      </c>
      <c r="CB1458" t="s">
        <v>13985</v>
      </c>
      <c r="CC1458" t="s">
        <v>13985</v>
      </c>
      <c r="CD1458" t="s">
        <v>13985</v>
      </c>
    </row>
    <row r="1459" spans="1:82" hidden="1">
      <c r="A1459" t="s">
        <v>13477</v>
      </c>
      <c r="B1459" t="s">
        <v>67</v>
      </c>
      <c r="C1459" t="s">
        <v>13629</v>
      </c>
      <c r="J1459" t="s">
        <v>13630</v>
      </c>
      <c r="K1459" t="s">
        <v>13631</v>
      </c>
      <c r="AB1459" t="s">
        <v>13517</v>
      </c>
      <c r="AN1459" t="s">
        <v>13632</v>
      </c>
      <c r="AS1459">
        <v>12</v>
      </c>
      <c r="AT1459">
        <v>2011</v>
      </c>
      <c r="AU1459">
        <v>37</v>
      </c>
      <c r="AV1459" t="s">
        <v>13633</v>
      </c>
      <c r="BA1459">
        <v>425</v>
      </c>
      <c r="BB1459">
        <v>441</v>
      </c>
      <c r="BK1459" t="s">
        <v>13634</v>
      </c>
      <c r="BM1459" t="s">
        <v>13483</v>
      </c>
      <c r="BQ1459" t="s">
        <v>13635</v>
      </c>
      <c r="BW1459" t="s">
        <v>13424</v>
      </c>
      <c r="BX1459" t="s">
        <v>13425</v>
      </c>
    </row>
    <row r="1460" spans="1:82" hidden="1">
      <c r="A1460" t="s">
        <v>13850</v>
      </c>
      <c r="B1460" t="s">
        <v>67</v>
      </c>
      <c r="C1460" t="s">
        <v>9828</v>
      </c>
      <c r="G1460" t="s">
        <v>9828</v>
      </c>
      <c r="J1460" t="s">
        <v>9829</v>
      </c>
      <c r="K1460" t="s">
        <v>188</v>
      </c>
      <c r="W1460" t="s">
        <v>9830</v>
      </c>
      <c r="AA1460" t="s">
        <v>9831</v>
      </c>
      <c r="AB1460" t="s">
        <v>9832</v>
      </c>
      <c r="AN1460" t="s">
        <v>191</v>
      </c>
      <c r="AS1460" t="s">
        <v>472</v>
      </c>
      <c r="AT1460">
        <v>2004</v>
      </c>
      <c r="AU1460">
        <v>140</v>
      </c>
      <c r="AV1460">
        <v>2</v>
      </c>
      <c r="BA1460">
        <v>201</v>
      </c>
      <c r="BB1460">
        <v>210</v>
      </c>
      <c r="BD1460" t="s">
        <v>9833</v>
      </c>
      <c r="BK1460" t="s">
        <v>9834</v>
      </c>
      <c r="BL1460">
        <v>15148599</v>
      </c>
      <c r="BW1460" t="s">
        <v>13424</v>
      </c>
      <c r="BX1460" t="s">
        <v>13425</v>
      </c>
      <c r="BY1460" t="s">
        <v>13985</v>
      </c>
      <c r="BZ1460" t="s">
        <v>13985</v>
      </c>
      <c r="CA1460" t="s">
        <v>13985</v>
      </c>
      <c r="CB1460" t="s">
        <v>13985</v>
      </c>
      <c r="CC1460" t="s">
        <v>13985</v>
      </c>
      <c r="CD1460" t="s">
        <v>13985</v>
      </c>
    </row>
    <row r="1461" spans="1:82" hidden="1">
      <c r="A1461" t="s">
        <v>13850</v>
      </c>
      <c r="B1461" t="s">
        <v>67</v>
      </c>
      <c r="C1461" t="s">
        <v>12800</v>
      </c>
      <c r="G1461" t="s">
        <v>12800</v>
      </c>
      <c r="J1461" t="s">
        <v>12801</v>
      </c>
      <c r="K1461" t="s">
        <v>303</v>
      </c>
      <c r="W1461" t="s">
        <v>12802</v>
      </c>
      <c r="AN1461" t="s">
        <v>305</v>
      </c>
      <c r="AS1461" t="s">
        <v>2650</v>
      </c>
      <c r="AT1461">
        <v>1993</v>
      </c>
      <c r="AU1461">
        <v>33</v>
      </c>
      <c r="AV1461">
        <v>1</v>
      </c>
      <c r="BA1461">
        <v>118</v>
      </c>
      <c r="BB1461">
        <v>123</v>
      </c>
      <c r="BD1461" t="s">
        <v>12803</v>
      </c>
      <c r="BK1461" t="s">
        <v>12804</v>
      </c>
      <c r="BW1461" t="s">
        <v>13428</v>
      </c>
      <c r="BX1461" t="s">
        <v>13985</v>
      </c>
      <c r="BY1461" t="s">
        <v>13985</v>
      </c>
      <c r="BZ1461" t="s">
        <v>13985</v>
      </c>
      <c r="CA1461" t="s">
        <v>13985</v>
      </c>
      <c r="CB1461" t="s">
        <v>13985</v>
      </c>
      <c r="CC1461" t="s">
        <v>13985</v>
      </c>
      <c r="CD1461" t="s">
        <v>13985</v>
      </c>
    </row>
    <row r="1462" spans="1:82" hidden="1">
      <c r="A1462" t="s">
        <v>13850</v>
      </c>
      <c r="B1462" t="s">
        <v>67</v>
      </c>
      <c r="C1462" t="s">
        <v>12713</v>
      </c>
      <c r="G1462" t="s">
        <v>12713</v>
      </c>
      <c r="J1462" t="s">
        <v>12714</v>
      </c>
      <c r="K1462" t="s">
        <v>625</v>
      </c>
      <c r="W1462" t="s">
        <v>12715</v>
      </c>
      <c r="AN1462" t="s">
        <v>627</v>
      </c>
      <c r="AS1462" t="s">
        <v>472</v>
      </c>
      <c r="AT1462">
        <v>1993</v>
      </c>
      <c r="AU1462">
        <v>68</v>
      </c>
      <c r="AV1462">
        <v>1</v>
      </c>
      <c r="BA1462">
        <v>71</v>
      </c>
      <c r="BB1462">
        <v>77</v>
      </c>
      <c r="BD1462" t="s">
        <v>12716</v>
      </c>
      <c r="BK1462" t="s">
        <v>12717</v>
      </c>
      <c r="BW1462" t="s">
        <v>13424</v>
      </c>
      <c r="BX1462" t="s">
        <v>13426</v>
      </c>
      <c r="BY1462" t="s">
        <v>13985</v>
      </c>
      <c r="BZ1462" t="s">
        <v>13427</v>
      </c>
      <c r="CA1462">
        <v>1</v>
      </c>
      <c r="CB1462" t="s">
        <v>13985</v>
      </c>
      <c r="CC1462" t="s">
        <v>13985</v>
      </c>
      <c r="CD1462" t="s">
        <v>13985</v>
      </c>
    </row>
    <row r="1463" spans="1:82">
      <c r="A1463" t="s">
        <v>13850</v>
      </c>
      <c r="B1463" t="s">
        <v>67</v>
      </c>
      <c r="C1463" t="s">
        <v>1263</v>
      </c>
      <c r="G1463" t="s">
        <v>1264</v>
      </c>
      <c r="J1463" t="s">
        <v>1265</v>
      </c>
      <c r="K1463" t="s">
        <v>348</v>
      </c>
      <c r="W1463" t="s">
        <v>1266</v>
      </c>
      <c r="AN1463" t="s">
        <v>350</v>
      </c>
      <c r="AO1463" t="s">
        <v>351</v>
      </c>
      <c r="AS1463" t="s">
        <v>242</v>
      </c>
      <c r="AT1463">
        <v>2018</v>
      </c>
      <c r="AU1463">
        <v>47</v>
      </c>
      <c r="AV1463">
        <v>5</v>
      </c>
      <c r="BA1463">
        <v>1337</v>
      </c>
      <c r="BB1463">
        <v>1343</v>
      </c>
      <c r="BD1463" t="s">
        <v>1267</v>
      </c>
      <c r="BK1463" t="s">
        <v>1268</v>
      </c>
      <c r="BL1463">
        <v>30099500</v>
      </c>
      <c r="BW1463" t="s">
        <v>13424</v>
      </c>
      <c r="BX1463" t="s">
        <v>13426</v>
      </c>
      <c r="BY1463" t="s">
        <v>13985</v>
      </c>
      <c r="BZ1463" t="s">
        <v>13427</v>
      </c>
      <c r="CA1463">
        <v>3</v>
      </c>
      <c r="CB1463">
        <v>4</v>
      </c>
      <c r="CC1463" t="s">
        <v>13462</v>
      </c>
      <c r="CD1463" t="s">
        <v>13433</v>
      </c>
    </row>
    <row r="1464" spans="1:82" hidden="1">
      <c r="A1464" t="s">
        <v>13850</v>
      </c>
      <c r="B1464" t="s">
        <v>67</v>
      </c>
      <c r="C1464" t="s">
        <v>10528</v>
      </c>
      <c r="G1464" t="s">
        <v>10528</v>
      </c>
      <c r="J1464" t="s">
        <v>10529</v>
      </c>
      <c r="K1464" t="s">
        <v>9476</v>
      </c>
      <c r="W1464" t="s">
        <v>10530</v>
      </c>
      <c r="AN1464" t="s">
        <v>9480</v>
      </c>
      <c r="AO1464" t="s">
        <v>9481</v>
      </c>
      <c r="AT1464">
        <v>2002</v>
      </c>
      <c r="AU1464">
        <v>21</v>
      </c>
      <c r="AV1464">
        <v>4</v>
      </c>
      <c r="BA1464">
        <v>321</v>
      </c>
      <c r="BB1464">
        <v>335</v>
      </c>
      <c r="BD1464" t="s">
        <v>10531</v>
      </c>
      <c r="BK1464" t="s">
        <v>10532</v>
      </c>
      <c r="BW1464" t="s">
        <v>13424</v>
      </c>
      <c r="BX1464" t="s">
        <v>13425</v>
      </c>
      <c r="BY1464" t="s">
        <v>13985</v>
      </c>
      <c r="BZ1464" t="s">
        <v>13985</v>
      </c>
      <c r="CA1464" t="s">
        <v>13985</v>
      </c>
      <c r="CB1464" t="s">
        <v>13985</v>
      </c>
      <c r="CC1464" t="s">
        <v>13985</v>
      </c>
      <c r="CD1464" t="s">
        <v>13985</v>
      </c>
    </row>
    <row r="1465" spans="1:82" hidden="1">
      <c r="A1465" t="s">
        <v>13850</v>
      </c>
      <c r="B1465" t="s">
        <v>67</v>
      </c>
      <c r="C1465" t="s">
        <v>5140</v>
      </c>
      <c r="G1465" t="s">
        <v>5141</v>
      </c>
      <c r="J1465" t="s">
        <v>5142</v>
      </c>
      <c r="K1465" t="s">
        <v>5143</v>
      </c>
      <c r="W1465" t="s">
        <v>5144</v>
      </c>
      <c r="AB1465" t="s">
        <v>5145</v>
      </c>
      <c r="AN1465" t="s">
        <v>5146</v>
      </c>
      <c r="AO1465" t="s">
        <v>5147</v>
      </c>
      <c r="AT1465">
        <v>2014</v>
      </c>
      <c r="AU1465">
        <v>42</v>
      </c>
      <c r="AV1465">
        <v>3</v>
      </c>
      <c r="BA1465">
        <v>145</v>
      </c>
      <c r="BB1465">
        <v>149</v>
      </c>
      <c r="BK1465" t="s">
        <v>5148</v>
      </c>
      <c r="BL1465">
        <v>24920087</v>
      </c>
      <c r="BW1465" t="s">
        <v>13424</v>
      </c>
      <c r="BX1465" t="s">
        <v>13425</v>
      </c>
      <c r="BY1465" t="s">
        <v>13985</v>
      </c>
      <c r="BZ1465" t="s">
        <v>13985</v>
      </c>
      <c r="CA1465" t="s">
        <v>13985</v>
      </c>
      <c r="CB1465" t="s">
        <v>13985</v>
      </c>
      <c r="CC1465" t="s">
        <v>13985</v>
      </c>
      <c r="CD1465" t="s">
        <v>13985</v>
      </c>
    </row>
    <row r="1466" spans="1:82" hidden="1">
      <c r="A1466" t="s">
        <v>13850</v>
      </c>
      <c r="B1466" t="s">
        <v>67</v>
      </c>
      <c r="C1466" t="s">
        <v>8608</v>
      </c>
      <c r="G1466" t="s">
        <v>8609</v>
      </c>
      <c r="J1466" t="s">
        <v>8610</v>
      </c>
      <c r="K1466" t="s">
        <v>8611</v>
      </c>
      <c r="W1466" t="s">
        <v>8612</v>
      </c>
      <c r="AN1466" t="s">
        <v>8613</v>
      </c>
      <c r="AO1466" t="s">
        <v>8614</v>
      </c>
      <c r="AS1466" s="1">
        <v>37865</v>
      </c>
      <c r="AT1466">
        <v>2007</v>
      </c>
      <c r="AU1466">
        <v>38</v>
      </c>
      <c r="AV1466">
        <v>12</v>
      </c>
      <c r="BA1466">
        <v>1265</v>
      </c>
      <c r="BB1466">
        <v>1273</v>
      </c>
      <c r="BD1466" t="s">
        <v>8615</v>
      </c>
      <c r="BK1466" t="s">
        <v>8616</v>
      </c>
      <c r="BW1466" t="s">
        <v>13424</v>
      </c>
      <c r="BX1466" t="s">
        <v>13425</v>
      </c>
      <c r="BY1466" t="s">
        <v>13427</v>
      </c>
      <c r="BZ1466" t="s">
        <v>13985</v>
      </c>
      <c r="CA1466" t="s">
        <v>13985</v>
      </c>
      <c r="CB1466" t="s">
        <v>13985</v>
      </c>
      <c r="CC1466" t="s">
        <v>13985</v>
      </c>
      <c r="CD1466" t="s">
        <v>13985</v>
      </c>
    </row>
    <row r="1467" spans="1:82" hidden="1">
      <c r="A1467" t="s">
        <v>13850</v>
      </c>
      <c r="B1467" t="s">
        <v>67</v>
      </c>
      <c r="C1467" t="s">
        <v>12168</v>
      </c>
      <c r="G1467" t="s">
        <v>12168</v>
      </c>
      <c r="J1467" t="s">
        <v>12169</v>
      </c>
      <c r="K1467" t="s">
        <v>5797</v>
      </c>
      <c r="W1467" t="s">
        <v>12170</v>
      </c>
      <c r="AN1467" t="s">
        <v>5800</v>
      </c>
      <c r="AS1467" t="s">
        <v>297</v>
      </c>
      <c r="AT1467">
        <v>1995</v>
      </c>
      <c r="AU1467">
        <v>123</v>
      </c>
      <c r="AV1467">
        <v>3</v>
      </c>
      <c r="BA1467">
        <v>543</v>
      </c>
      <c r="BB1467">
        <v>553</v>
      </c>
      <c r="BD1467" t="s">
        <v>12171</v>
      </c>
      <c r="BK1467" t="s">
        <v>12172</v>
      </c>
      <c r="BW1467" t="s">
        <v>13424</v>
      </c>
      <c r="BX1467" t="s">
        <v>13426</v>
      </c>
      <c r="BY1467" t="s">
        <v>13427</v>
      </c>
      <c r="BZ1467" t="s">
        <v>13985</v>
      </c>
      <c r="CA1467" t="s">
        <v>13985</v>
      </c>
      <c r="CB1467" t="s">
        <v>13985</v>
      </c>
      <c r="CC1467" t="s">
        <v>13985</v>
      </c>
      <c r="CD1467" t="s">
        <v>13985</v>
      </c>
    </row>
    <row r="1468" spans="1:82" hidden="1">
      <c r="A1468" t="s">
        <v>13850</v>
      </c>
      <c r="B1468" t="s">
        <v>67</v>
      </c>
      <c r="C1468" t="s">
        <v>7799</v>
      </c>
      <c r="G1468" t="s">
        <v>7800</v>
      </c>
      <c r="J1468" t="s">
        <v>7801</v>
      </c>
      <c r="K1468" t="s">
        <v>7721</v>
      </c>
      <c r="W1468" t="s">
        <v>7802</v>
      </c>
      <c r="AA1468" t="s">
        <v>7803</v>
      </c>
      <c r="AB1468" t="s">
        <v>7804</v>
      </c>
      <c r="AN1468" t="s">
        <v>7725</v>
      </c>
      <c r="AO1468" t="s">
        <v>7805</v>
      </c>
      <c r="AS1468" t="s">
        <v>815</v>
      </c>
      <c r="AT1468">
        <v>2009</v>
      </c>
      <c r="AU1468">
        <v>89</v>
      </c>
      <c r="AV1468">
        <v>2</v>
      </c>
      <c r="BA1468">
        <v>405</v>
      </c>
      <c r="BB1468">
        <v>411</v>
      </c>
      <c r="BD1468" t="s">
        <v>7806</v>
      </c>
      <c r="BK1468" t="s">
        <v>7807</v>
      </c>
      <c r="BW1468" t="s">
        <v>13424</v>
      </c>
      <c r="BX1468" t="s">
        <v>13426</v>
      </c>
      <c r="BY1468" t="s">
        <v>13427</v>
      </c>
      <c r="BZ1468" t="s">
        <v>13985</v>
      </c>
      <c r="CA1468" t="s">
        <v>13985</v>
      </c>
      <c r="CB1468" t="s">
        <v>13985</v>
      </c>
      <c r="CC1468" t="s">
        <v>13985</v>
      </c>
      <c r="CD1468" t="s">
        <v>13985</v>
      </c>
    </row>
    <row r="1469" spans="1:82" hidden="1">
      <c r="A1469" t="s">
        <v>13850</v>
      </c>
      <c r="B1469" t="s">
        <v>67</v>
      </c>
      <c r="C1469" t="s">
        <v>6066</v>
      </c>
      <c r="G1469" t="s">
        <v>6067</v>
      </c>
      <c r="J1469" t="s">
        <v>6068</v>
      </c>
      <c r="K1469" t="s">
        <v>433</v>
      </c>
      <c r="W1469" t="s">
        <v>6069</v>
      </c>
      <c r="AA1469" t="s">
        <v>6070</v>
      </c>
      <c r="AB1469" t="s">
        <v>6071</v>
      </c>
      <c r="AN1469" t="s">
        <v>435</v>
      </c>
      <c r="AS1469" t="s">
        <v>730</v>
      </c>
      <c r="AT1469">
        <v>2012</v>
      </c>
      <c r="AU1469">
        <v>286</v>
      </c>
      <c r="AV1469">
        <v>4</v>
      </c>
      <c r="BA1469">
        <v>243</v>
      </c>
      <c r="BB1469">
        <v>249</v>
      </c>
      <c r="BD1469" t="s">
        <v>6072</v>
      </c>
      <c r="BK1469" t="s">
        <v>6073</v>
      </c>
      <c r="BW1469" t="s">
        <v>13424</v>
      </c>
      <c r="BX1469" t="s">
        <v>13425</v>
      </c>
      <c r="BY1469" t="s">
        <v>13985</v>
      </c>
      <c r="BZ1469" t="s">
        <v>13985</v>
      </c>
      <c r="CA1469" t="s">
        <v>13985</v>
      </c>
      <c r="CB1469" t="s">
        <v>13985</v>
      </c>
      <c r="CC1469" t="s">
        <v>13985</v>
      </c>
      <c r="CD1469" t="s">
        <v>13985</v>
      </c>
    </row>
    <row r="1470" spans="1:82" hidden="1">
      <c r="A1470" t="s">
        <v>13850</v>
      </c>
      <c r="B1470" t="s">
        <v>67</v>
      </c>
      <c r="C1470" t="s">
        <v>8617</v>
      </c>
      <c r="G1470" t="s">
        <v>8618</v>
      </c>
      <c r="J1470" t="s">
        <v>8619</v>
      </c>
      <c r="K1470" t="s">
        <v>8620</v>
      </c>
      <c r="P1470" t="s">
        <v>8621</v>
      </c>
      <c r="Q1470" t="s">
        <v>8622</v>
      </c>
      <c r="R1470" t="s">
        <v>8623</v>
      </c>
      <c r="T1470" t="s">
        <v>8624</v>
      </c>
      <c r="W1470" t="s">
        <v>8625</v>
      </c>
      <c r="AN1470" t="s">
        <v>8626</v>
      </c>
      <c r="AS1470" t="s">
        <v>297</v>
      </c>
      <c r="AT1470">
        <v>2007</v>
      </c>
      <c r="AU1470">
        <v>81</v>
      </c>
      <c r="AV1470">
        <v>2</v>
      </c>
      <c r="BA1470">
        <v>255</v>
      </c>
      <c r="BB1470">
        <v>282</v>
      </c>
      <c r="BK1470" t="s">
        <v>8627</v>
      </c>
      <c r="BW1470" t="s">
        <v>13985</v>
      </c>
      <c r="BX1470" t="s">
        <v>13985</v>
      </c>
      <c r="BY1470" t="s">
        <v>13427</v>
      </c>
      <c r="BZ1470" t="s">
        <v>13985</v>
      </c>
      <c r="CA1470" t="s">
        <v>13985</v>
      </c>
      <c r="CB1470" t="s">
        <v>13985</v>
      </c>
      <c r="CC1470" t="s">
        <v>13985</v>
      </c>
      <c r="CD1470" t="s">
        <v>13985</v>
      </c>
    </row>
    <row r="1471" spans="1:82" hidden="1">
      <c r="A1471" t="s">
        <v>13850</v>
      </c>
      <c r="B1471" t="s">
        <v>67</v>
      </c>
      <c r="C1471" t="s">
        <v>9850</v>
      </c>
      <c r="G1471" t="s">
        <v>9850</v>
      </c>
      <c r="J1471" t="s">
        <v>9851</v>
      </c>
      <c r="K1471" t="s">
        <v>160</v>
      </c>
      <c r="W1471" t="s">
        <v>9852</v>
      </c>
      <c r="AN1471" t="s">
        <v>162</v>
      </c>
      <c r="AO1471" t="s">
        <v>163</v>
      </c>
      <c r="AS1471" t="s">
        <v>521</v>
      </c>
      <c r="AT1471">
        <v>2004</v>
      </c>
      <c r="AU1471">
        <v>29</v>
      </c>
      <c r="AV1471">
        <v>2</v>
      </c>
      <c r="BA1471">
        <v>169</v>
      </c>
      <c r="BB1471">
        <v>175</v>
      </c>
      <c r="BD1471" t="s">
        <v>9853</v>
      </c>
      <c r="BK1471" t="s">
        <v>9854</v>
      </c>
      <c r="BW1471" t="s">
        <v>13424</v>
      </c>
      <c r="BX1471" t="s">
        <v>13426</v>
      </c>
      <c r="BY1471" t="s">
        <v>13985</v>
      </c>
      <c r="BZ1471" t="s">
        <v>13427</v>
      </c>
      <c r="CA1471">
        <v>1</v>
      </c>
      <c r="CB1471" t="s">
        <v>13985</v>
      </c>
      <c r="CC1471" t="s">
        <v>13985</v>
      </c>
      <c r="CD1471" t="s">
        <v>13985</v>
      </c>
    </row>
    <row r="1472" spans="1:82" hidden="1">
      <c r="A1472" t="s">
        <v>13850</v>
      </c>
      <c r="B1472" t="s">
        <v>67</v>
      </c>
      <c r="C1472" t="s">
        <v>5751</v>
      </c>
      <c r="G1472" t="s">
        <v>5752</v>
      </c>
      <c r="J1472" t="s">
        <v>5753</v>
      </c>
      <c r="K1472" t="s">
        <v>5754</v>
      </c>
      <c r="W1472" t="s">
        <v>5755</v>
      </c>
      <c r="AA1472" t="s">
        <v>5756</v>
      </c>
      <c r="AB1472" t="s">
        <v>5757</v>
      </c>
      <c r="AN1472" t="s">
        <v>5758</v>
      </c>
      <c r="AO1472" t="s">
        <v>5759</v>
      </c>
      <c r="AS1472" t="s">
        <v>154</v>
      </c>
      <c r="AT1472">
        <v>2012</v>
      </c>
      <c r="AU1472">
        <v>87</v>
      </c>
      <c r="AV1472">
        <v>4</v>
      </c>
      <c r="BA1472">
        <v>965</v>
      </c>
      <c r="BB1472">
        <v>990</v>
      </c>
      <c r="BD1472" t="s">
        <v>5760</v>
      </c>
      <c r="BK1472" t="s">
        <v>5761</v>
      </c>
      <c r="BL1472">
        <v>22780447</v>
      </c>
      <c r="BW1472" t="s">
        <v>13424</v>
      </c>
      <c r="BX1472" t="s">
        <v>13425</v>
      </c>
      <c r="BY1472" t="s">
        <v>13985</v>
      </c>
      <c r="BZ1472" t="s">
        <v>13985</v>
      </c>
      <c r="CA1472" t="s">
        <v>13985</v>
      </c>
      <c r="CB1472" t="s">
        <v>13985</v>
      </c>
      <c r="CC1472" t="s">
        <v>13985</v>
      </c>
      <c r="CD1472" t="s">
        <v>13985</v>
      </c>
    </row>
    <row r="1473" spans="1:82" hidden="1">
      <c r="A1473" t="s">
        <v>13850</v>
      </c>
      <c r="B1473" t="s">
        <v>67</v>
      </c>
      <c r="C1473" t="s">
        <v>918</v>
      </c>
      <c r="G1473" t="s">
        <v>919</v>
      </c>
      <c r="J1473" t="s">
        <v>920</v>
      </c>
      <c r="K1473" t="s">
        <v>921</v>
      </c>
      <c r="W1473" t="s">
        <v>922</v>
      </c>
      <c r="AN1473" t="s">
        <v>923</v>
      </c>
      <c r="AO1473" t="s">
        <v>924</v>
      </c>
      <c r="AS1473" t="s">
        <v>884</v>
      </c>
      <c r="AT1473">
        <v>2019</v>
      </c>
      <c r="AU1473">
        <v>51</v>
      </c>
      <c r="AV1473">
        <v>2</v>
      </c>
      <c r="BA1473">
        <v>345</v>
      </c>
      <c r="BB1473">
        <v>353</v>
      </c>
      <c r="BD1473" t="s">
        <v>925</v>
      </c>
      <c r="BK1473" t="s">
        <v>926</v>
      </c>
      <c r="BL1473">
        <v>30267190</v>
      </c>
      <c r="BW1473" t="s">
        <v>13424</v>
      </c>
      <c r="BX1473" t="s">
        <v>13425</v>
      </c>
    </row>
    <row r="1474" spans="1:82" hidden="1">
      <c r="A1474" t="s">
        <v>13850</v>
      </c>
      <c r="B1474" t="s">
        <v>67</v>
      </c>
      <c r="C1474" t="s">
        <v>7222</v>
      </c>
      <c r="G1474" t="s">
        <v>7223</v>
      </c>
      <c r="J1474" t="s">
        <v>7224</v>
      </c>
      <c r="K1474" t="s">
        <v>7225</v>
      </c>
      <c r="W1474" t="s">
        <v>7226</v>
      </c>
      <c r="AA1474" t="s">
        <v>7227</v>
      </c>
      <c r="AB1474" t="s">
        <v>7228</v>
      </c>
      <c r="AN1474" t="s">
        <v>7229</v>
      </c>
      <c r="AS1474" t="s">
        <v>7230</v>
      </c>
      <c r="AT1474">
        <v>2010</v>
      </c>
      <c r="AU1474">
        <v>1</v>
      </c>
      <c r="AV1474">
        <v>2</v>
      </c>
      <c r="BA1474">
        <v>169</v>
      </c>
      <c r="BB1474">
        <v>178</v>
      </c>
      <c r="BK1474" t="s">
        <v>7231</v>
      </c>
      <c r="BW1474" t="s">
        <v>13424</v>
      </c>
      <c r="BX1474" t="s">
        <v>13425</v>
      </c>
      <c r="BY1474" t="s">
        <v>13985</v>
      </c>
      <c r="BZ1474" t="s">
        <v>13985</v>
      </c>
      <c r="CA1474" t="s">
        <v>13985</v>
      </c>
      <c r="CB1474" t="s">
        <v>13985</v>
      </c>
      <c r="CC1474" t="s">
        <v>13985</v>
      </c>
      <c r="CD1474" t="s">
        <v>13985</v>
      </c>
    </row>
    <row r="1475" spans="1:82" hidden="1">
      <c r="A1475" t="s">
        <v>13477</v>
      </c>
      <c r="B1475" t="s">
        <v>67</v>
      </c>
      <c r="C1475" t="s">
        <v>13663</v>
      </c>
      <c r="J1475" t="s">
        <v>7224</v>
      </c>
      <c r="K1475" t="s">
        <v>13664</v>
      </c>
      <c r="AA1475" t="s">
        <v>7227</v>
      </c>
      <c r="AB1475" t="s">
        <v>7228</v>
      </c>
      <c r="AN1475" t="s">
        <v>7229</v>
      </c>
      <c r="AS1475">
        <v>6</v>
      </c>
      <c r="AT1475">
        <v>2010</v>
      </c>
      <c r="AU1475">
        <v>1</v>
      </c>
      <c r="AV1475">
        <v>2</v>
      </c>
      <c r="BA1475">
        <v>169</v>
      </c>
      <c r="BB1475">
        <v>178</v>
      </c>
      <c r="BK1475" t="s">
        <v>13665</v>
      </c>
      <c r="BM1475" t="s">
        <v>13483</v>
      </c>
      <c r="BQ1475" t="s">
        <v>13666</v>
      </c>
      <c r="BW1475" t="s">
        <v>13424</v>
      </c>
      <c r="BX1475" t="s">
        <v>13425</v>
      </c>
      <c r="BY1475" t="s">
        <v>13985</v>
      </c>
      <c r="BZ1475" t="s">
        <v>13985</v>
      </c>
      <c r="CA1475" t="s">
        <v>13985</v>
      </c>
      <c r="CB1475" t="s">
        <v>13985</v>
      </c>
      <c r="CC1475" t="s">
        <v>13985</v>
      </c>
      <c r="CD1475" t="s">
        <v>13985</v>
      </c>
    </row>
    <row r="1476" spans="1:82" hidden="1">
      <c r="A1476" t="s">
        <v>13850</v>
      </c>
      <c r="B1476" t="s">
        <v>67</v>
      </c>
      <c r="C1476" t="s">
        <v>4634</v>
      </c>
      <c r="G1476" t="s">
        <v>4635</v>
      </c>
      <c r="J1476" t="s">
        <v>4636</v>
      </c>
      <c r="K1476" t="s">
        <v>4637</v>
      </c>
      <c r="W1476" t="s">
        <v>4638</v>
      </c>
      <c r="AN1476" t="s">
        <v>4639</v>
      </c>
      <c r="AO1476" t="s">
        <v>4640</v>
      </c>
      <c r="AS1476" t="s">
        <v>242</v>
      </c>
      <c r="AT1476">
        <v>2014</v>
      </c>
      <c r="AU1476">
        <v>97</v>
      </c>
      <c r="AV1476">
        <v>10</v>
      </c>
      <c r="BA1476">
        <v>1119</v>
      </c>
      <c r="BB1476">
        <v>1127</v>
      </c>
      <c r="BD1476" t="s">
        <v>4641</v>
      </c>
      <c r="BK1476" t="s">
        <v>4642</v>
      </c>
      <c r="BW1476" t="s">
        <v>13424</v>
      </c>
      <c r="BX1476" t="s">
        <v>13985</v>
      </c>
      <c r="BY1476" t="s">
        <v>13427</v>
      </c>
      <c r="BZ1476" t="s">
        <v>13985</v>
      </c>
      <c r="CA1476" t="s">
        <v>13985</v>
      </c>
      <c r="CB1476" t="s">
        <v>13985</v>
      </c>
      <c r="CC1476" t="s">
        <v>13985</v>
      </c>
      <c r="CD1476" t="s">
        <v>13985</v>
      </c>
    </row>
    <row r="1477" spans="1:82" hidden="1">
      <c r="A1477" t="s">
        <v>13850</v>
      </c>
      <c r="B1477" t="s">
        <v>67</v>
      </c>
      <c r="C1477" t="s">
        <v>10806</v>
      </c>
      <c r="G1477" t="s">
        <v>10806</v>
      </c>
      <c r="J1477" t="s">
        <v>10807</v>
      </c>
      <c r="K1477" t="s">
        <v>5797</v>
      </c>
      <c r="W1477" t="s">
        <v>10808</v>
      </c>
      <c r="AA1477" t="s">
        <v>5682</v>
      </c>
      <c r="AB1477" t="s">
        <v>5683</v>
      </c>
      <c r="AN1477" t="s">
        <v>5800</v>
      </c>
      <c r="AS1477" t="s">
        <v>242</v>
      </c>
      <c r="AT1477">
        <v>2000</v>
      </c>
      <c r="AU1477">
        <v>137</v>
      </c>
      <c r="AV1477">
        <v>3</v>
      </c>
      <c r="BA1477">
        <v>543</v>
      </c>
      <c r="BB1477">
        <v>557</v>
      </c>
      <c r="BD1477" t="s">
        <v>10809</v>
      </c>
      <c r="BK1477" t="s">
        <v>10810</v>
      </c>
      <c r="BW1477" t="s">
        <v>13985</v>
      </c>
      <c r="BX1477" t="s">
        <v>13985</v>
      </c>
      <c r="BY1477" t="s">
        <v>13427</v>
      </c>
      <c r="BZ1477" t="s">
        <v>13985</v>
      </c>
      <c r="CA1477" t="s">
        <v>13985</v>
      </c>
      <c r="CB1477" t="s">
        <v>13985</v>
      </c>
      <c r="CC1477" t="s">
        <v>13985</v>
      </c>
      <c r="CD1477" t="s">
        <v>13985</v>
      </c>
    </row>
    <row r="1478" spans="1:82" hidden="1">
      <c r="A1478" t="s">
        <v>13850</v>
      </c>
      <c r="B1478" t="s">
        <v>67</v>
      </c>
      <c r="C1478" t="s">
        <v>12617</v>
      </c>
      <c r="G1478" t="s">
        <v>12617</v>
      </c>
      <c r="J1478" t="s">
        <v>12618</v>
      </c>
      <c r="K1478" t="s">
        <v>12619</v>
      </c>
      <c r="W1478" t="s">
        <v>12620</v>
      </c>
      <c r="AA1478" t="s">
        <v>12621</v>
      </c>
      <c r="AB1478" t="s">
        <v>12622</v>
      </c>
      <c r="AN1478" t="s">
        <v>12623</v>
      </c>
      <c r="AS1478" t="s">
        <v>84</v>
      </c>
      <c r="AT1478">
        <v>1993</v>
      </c>
      <c r="AU1478">
        <v>27</v>
      </c>
      <c r="AV1478">
        <v>4</v>
      </c>
      <c r="BA1478">
        <v>400</v>
      </c>
      <c r="BB1478">
        <v>406</v>
      </c>
      <c r="BD1478" t="s">
        <v>12624</v>
      </c>
      <c r="BK1478" t="s">
        <v>12625</v>
      </c>
      <c r="BW1478" t="s">
        <v>13424</v>
      </c>
      <c r="BX1478" t="s">
        <v>13425</v>
      </c>
      <c r="BY1478" t="s">
        <v>13985</v>
      </c>
      <c r="BZ1478" t="s">
        <v>13985</v>
      </c>
      <c r="CA1478" t="s">
        <v>13985</v>
      </c>
      <c r="CB1478" t="s">
        <v>13985</v>
      </c>
      <c r="CC1478" t="s">
        <v>13985</v>
      </c>
      <c r="CD1478" t="s">
        <v>13985</v>
      </c>
    </row>
    <row r="1479" spans="1:82" hidden="1">
      <c r="A1479" t="s">
        <v>13850</v>
      </c>
      <c r="B1479" t="s">
        <v>67</v>
      </c>
      <c r="C1479" t="s">
        <v>10434</v>
      </c>
      <c r="G1479" t="s">
        <v>10434</v>
      </c>
      <c r="J1479" t="s">
        <v>10435</v>
      </c>
      <c r="K1479" t="s">
        <v>2286</v>
      </c>
      <c r="W1479" t="s">
        <v>10436</v>
      </c>
      <c r="AN1479" t="s">
        <v>2290</v>
      </c>
      <c r="AS1479" t="s">
        <v>884</v>
      </c>
      <c r="AT1479">
        <v>2002</v>
      </c>
      <c r="AU1479">
        <v>114</v>
      </c>
      <c r="AV1479">
        <v>2</v>
      </c>
      <c r="BA1479">
        <v>207</v>
      </c>
      <c r="BB1479">
        <v>212</v>
      </c>
      <c r="BD1479" t="s">
        <v>10437</v>
      </c>
      <c r="BK1479" t="s">
        <v>10438</v>
      </c>
      <c r="BL1479">
        <v>11903967</v>
      </c>
      <c r="BW1479" t="s">
        <v>13428</v>
      </c>
      <c r="BX1479" t="s">
        <v>13985</v>
      </c>
      <c r="BY1479" t="s">
        <v>13985</v>
      </c>
      <c r="BZ1479" t="s">
        <v>13985</v>
      </c>
      <c r="CA1479" t="s">
        <v>13985</v>
      </c>
      <c r="CB1479" t="s">
        <v>13985</v>
      </c>
      <c r="CC1479" t="s">
        <v>13985</v>
      </c>
      <c r="CD1479" t="s">
        <v>13985</v>
      </c>
    </row>
    <row r="1480" spans="1:82" hidden="1">
      <c r="A1480" t="s">
        <v>13850</v>
      </c>
      <c r="B1480" t="s">
        <v>67</v>
      </c>
      <c r="C1480" t="s">
        <v>1308</v>
      </c>
      <c r="G1480" t="s">
        <v>1309</v>
      </c>
      <c r="J1480" t="s">
        <v>1310</v>
      </c>
      <c r="K1480" t="s">
        <v>744</v>
      </c>
      <c r="W1480" t="s">
        <v>1311</v>
      </c>
      <c r="AB1480" t="s">
        <v>1312</v>
      </c>
      <c r="AN1480" t="s">
        <v>746</v>
      </c>
      <c r="AO1480" t="s">
        <v>747</v>
      </c>
      <c r="AS1480" t="s">
        <v>242</v>
      </c>
      <c r="AT1480">
        <v>2018</v>
      </c>
      <c r="AU1480">
        <v>65</v>
      </c>
      <c r="BA1480">
        <v>95</v>
      </c>
      <c r="BB1480">
        <v>100</v>
      </c>
      <c r="BD1480" t="s">
        <v>1313</v>
      </c>
      <c r="BK1480" t="s">
        <v>1314</v>
      </c>
      <c r="BL1480">
        <v>30086525</v>
      </c>
      <c r="BW1480" t="s">
        <v>13424</v>
      </c>
      <c r="BX1480" t="s">
        <v>13425</v>
      </c>
      <c r="BY1480" t="s">
        <v>13985</v>
      </c>
      <c r="BZ1480" t="s">
        <v>13985</v>
      </c>
      <c r="CA1480" t="s">
        <v>13985</v>
      </c>
      <c r="CB1480" t="s">
        <v>13985</v>
      </c>
      <c r="CC1480" t="s">
        <v>13985</v>
      </c>
      <c r="CD1480" t="s">
        <v>13985</v>
      </c>
    </row>
    <row r="1481" spans="1:82" hidden="1">
      <c r="A1481" t="s">
        <v>13850</v>
      </c>
      <c r="B1481" t="s">
        <v>67</v>
      </c>
      <c r="C1481" t="s">
        <v>10952</v>
      </c>
      <c r="G1481" t="s">
        <v>10952</v>
      </c>
      <c r="J1481" t="s">
        <v>10953</v>
      </c>
      <c r="K1481" t="s">
        <v>4022</v>
      </c>
      <c r="W1481" t="s">
        <v>10954</v>
      </c>
      <c r="AA1481" t="s">
        <v>6230</v>
      </c>
      <c r="AB1481" t="s">
        <v>6231</v>
      </c>
      <c r="AN1481" t="s">
        <v>10955</v>
      </c>
      <c r="AS1481" t="s">
        <v>1023</v>
      </c>
      <c r="AT1481">
        <v>2000</v>
      </c>
      <c r="AU1481">
        <v>75</v>
      </c>
      <c r="AV1481">
        <v>1</v>
      </c>
      <c r="BA1481">
        <v>72</v>
      </c>
      <c r="BB1481">
        <v>78</v>
      </c>
      <c r="BD1481" t="s">
        <v>10956</v>
      </c>
      <c r="BK1481" t="s">
        <v>10957</v>
      </c>
      <c r="BW1481" t="s">
        <v>13428</v>
      </c>
      <c r="BX1481" t="s">
        <v>13985</v>
      </c>
      <c r="BY1481" t="s">
        <v>13985</v>
      </c>
      <c r="BZ1481" t="s">
        <v>13985</v>
      </c>
      <c r="CA1481" t="s">
        <v>13985</v>
      </c>
      <c r="CB1481" t="s">
        <v>13985</v>
      </c>
      <c r="CC1481" t="s">
        <v>13985</v>
      </c>
      <c r="CD1481" t="s">
        <v>13985</v>
      </c>
    </row>
    <row r="1482" spans="1:82" hidden="1">
      <c r="A1482" t="s">
        <v>13850</v>
      </c>
      <c r="B1482" t="s">
        <v>67</v>
      </c>
      <c r="C1482" t="s">
        <v>3635</v>
      </c>
      <c r="G1482" t="s">
        <v>3636</v>
      </c>
      <c r="J1482" t="s">
        <v>3637</v>
      </c>
      <c r="K1482" t="s">
        <v>3638</v>
      </c>
      <c r="W1482" t="s">
        <v>3639</v>
      </c>
      <c r="AN1482" t="s">
        <v>3640</v>
      </c>
      <c r="AO1482" t="s">
        <v>3641</v>
      </c>
      <c r="AS1482" t="s">
        <v>84</v>
      </c>
      <c r="AT1482">
        <v>2015</v>
      </c>
      <c r="AU1482">
        <v>45</v>
      </c>
      <c r="AV1482">
        <v>12</v>
      </c>
      <c r="BA1482">
        <v>1711</v>
      </c>
      <c r="BB1482">
        <v>1719</v>
      </c>
      <c r="BD1482" t="s">
        <v>3642</v>
      </c>
      <c r="BK1482" t="s">
        <v>3643</v>
      </c>
      <c r="BW1482" t="s">
        <v>13428</v>
      </c>
      <c r="BX1482" t="s">
        <v>13985</v>
      </c>
      <c r="BY1482" t="s">
        <v>13985</v>
      </c>
      <c r="BZ1482" t="s">
        <v>13985</v>
      </c>
      <c r="CA1482" t="s">
        <v>13985</v>
      </c>
      <c r="CB1482" t="s">
        <v>13985</v>
      </c>
      <c r="CC1482" t="s">
        <v>13985</v>
      </c>
      <c r="CD1482" t="s">
        <v>13985</v>
      </c>
    </row>
    <row r="1483" spans="1:82" hidden="1">
      <c r="A1483" t="s">
        <v>13850</v>
      </c>
      <c r="B1483" t="s">
        <v>67</v>
      </c>
      <c r="C1483" t="s">
        <v>3987</v>
      </c>
      <c r="G1483" t="s">
        <v>3988</v>
      </c>
      <c r="J1483" t="s">
        <v>3989</v>
      </c>
      <c r="K1483" t="s">
        <v>160</v>
      </c>
      <c r="W1483" t="s">
        <v>3990</v>
      </c>
      <c r="AA1483" t="s">
        <v>3009</v>
      </c>
      <c r="AB1483" t="s">
        <v>3783</v>
      </c>
      <c r="AN1483" t="s">
        <v>162</v>
      </c>
      <c r="AO1483" t="s">
        <v>163</v>
      </c>
      <c r="AS1483" t="s">
        <v>521</v>
      </c>
      <c r="AT1483">
        <v>2015</v>
      </c>
      <c r="AU1483">
        <v>40</v>
      </c>
      <c r="AV1483">
        <v>2</v>
      </c>
      <c r="BA1483">
        <v>123</v>
      </c>
      <c r="BB1483">
        <v>130</v>
      </c>
      <c r="BD1483" t="s">
        <v>3991</v>
      </c>
      <c r="BK1483" t="s">
        <v>3992</v>
      </c>
      <c r="BW1483" t="s">
        <v>13424</v>
      </c>
      <c r="BX1483" t="s">
        <v>13426</v>
      </c>
      <c r="BY1483" t="s">
        <v>13985</v>
      </c>
      <c r="BZ1483" t="s">
        <v>13429</v>
      </c>
      <c r="CA1483" t="s">
        <v>13985</v>
      </c>
      <c r="CB1483" t="s">
        <v>13985</v>
      </c>
      <c r="CC1483" t="s">
        <v>13985</v>
      </c>
      <c r="CD1483" t="s">
        <v>13985</v>
      </c>
    </row>
    <row r="1484" spans="1:82" hidden="1">
      <c r="A1484" t="s">
        <v>13784</v>
      </c>
      <c r="B1484" t="s">
        <v>67</v>
      </c>
      <c r="C1484" t="s">
        <v>13909</v>
      </c>
      <c r="J1484" t="s">
        <v>13910</v>
      </c>
      <c r="K1484" t="s">
        <v>13797</v>
      </c>
      <c r="AG1484">
        <v>5</v>
      </c>
      <c r="AH1484">
        <v>9</v>
      </c>
      <c r="AN1484" t="s">
        <v>13798</v>
      </c>
      <c r="AT1484">
        <v>2012</v>
      </c>
      <c r="AU1484">
        <v>91</v>
      </c>
      <c r="AV1484">
        <v>1</v>
      </c>
      <c r="BA1484">
        <v>3</v>
      </c>
      <c r="BB1484">
        <v>35</v>
      </c>
      <c r="BK1484" t="s">
        <v>13911</v>
      </c>
      <c r="BT1484" t="s">
        <v>13912</v>
      </c>
      <c r="BU1484" t="s">
        <v>13913</v>
      </c>
      <c r="BV1484" t="s">
        <v>13803</v>
      </c>
      <c r="BW1484" t="s">
        <v>13429</v>
      </c>
    </row>
    <row r="1485" spans="1:82" hidden="1">
      <c r="A1485" t="s">
        <v>13850</v>
      </c>
      <c r="B1485" t="s">
        <v>67</v>
      </c>
      <c r="C1485" t="s">
        <v>12847</v>
      </c>
      <c r="G1485" t="s">
        <v>12847</v>
      </c>
      <c r="J1485" t="s">
        <v>12848</v>
      </c>
      <c r="K1485" t="s">
        <v>12849</v>
      </c>
      <c r="W1485" t="s">
        <v>12850</v>
      </c>
      <c r="AA1485" t="s">
        <v>12851</v>
      </c>
      <c r="AN1485" t="s">
        <v>1969</v>
      </c>
      <c r="AS1485" s="1">
        <v>11263</v>
      </c>
      <c r="AT1485">
        <v>1992</v>
      </c>
      <c r="AU1485">
        <v>338</v>
      </c>
      <c r="AV1485">
        <v>1285</v>
      </c>
      <c r="BA1485">
        <v>279</v>
      </c>
      <c r="BB1485">
        <v>288</v>
      </c>
      <c r="BD1485" t="s">
        <v>12852</v>
      </c>
      <c r="BK1485" t="s">
        <v>12853</v>
      </c>
      <c r="BW1485" t="s">
        <v>13428</v>
      </c>
      <c r="BX1485" t="s">
        <v>13985</v>
      </c>
      <c r="BY1485" t="s">
        <v>13985</v>
      </c>
      <c r="BZ1485" t="s">
        <v>13985</v>
      </c>
      <c r="CA1485" t="s">
        <v>13985</v>
      </c>
      <c r="CB1485" t="s">
        <v>13985</v>
      </c>
      <c r="CC1485" t="s">
        <v>13985</v>
      </c>
      <c r="CD1485" t="s">
        <v>13985</v>
      </c>
    </row>
    <row r="1486" spans="1:82" hidden="1">
      <c r="A1486" t="s">
        <v>13850</v>
      </c>
      <c r="B1486" t="s">
        <v>67</v>
      </c>
      <c r="C1486" t="s">
        <v>7787</v>
      </c>
      <c r="G1486" t="s">
        <v>7788</v>
      </c>
      <c r="J1486" t="s">
        <v>7789</v>
      </c>
      <c r="K1486" t="s">
        <v>2220</v>
      </c>
      <c r="W1486" t="s">
        <v>7790</v>
      </c>
      <c r="AB1486" t="s">
        <v>5515</v>
      </c>
      <c r="AN1486" t="s">
        <v>2224</v>
      </c>
      <c r="AO1486" t="s">
        <v>2225</v>
      </c>
      <c r="AS1486" t="s">
        <v>815</v>
      </c>
      <c r="AT1486">
        <v>2009</v>
      </c>
      <c r="AU1486">
        <v>195</v>
      </c>
      <c r="AV1486">
        <v>3</v>
      </c>
      <c r="BA1486">
        <v>241</v>
      </c>
      <c r="BB1486">
        <v>246</v>
      </c>
      <c r="BD1486" t="s">
        <v>7791</v>
      </c>
      <c r="BK1486" t="s">
        <v>7792</v>
      </c>
      <c r="BL1486">
        <v>19093124</v>
      </c>
      <c r="BW1486" t="s">
        <v>13424</v>
      </c>
      <c r="BX1486" t="s">
        <v>13426</v>
      </c>
      <c r="BY1486" t="s">
        <v>13985</v>
      </c>
      <c r="BZ1486" t="s">
        <v>13427</v>
      </c>
      <c r="CA1486">
        <v>1</v>
      </c>
      <c r="CB1486" t="s">
        <v>13985</v>
      </c>
      <c r="CC1486" t="s">
        <v>13985</v>
      </c>
      <c r="CD1486" t="s">
        <v>13985</v>
      </c>
    </row>
    <row r="1487" spans="1:82" hidden="1">
      <c r="A1487" t="s">
        <v>13850</v>
      </c>
      <c r="B1487" t="s">
        <v>67</v>
      </c>
      <c r="C1487" t="s">
        <v>2010</v>
      </c>
      <c r="G1487" t="s">
        <v>2011</v>
      </c>
      <c r="J1487" t="s">
        <v>2012</v>
      </c>
      <c r="K1487" t="s">
        <v>1192</v>
      </c>
      <c r="W1487" t="s">
        <v>2013</v>
      </c>
      <c r="AA1487" t="s">
        <v>2014</v>
      </c>
      <c r="AB1487" t="s">
        <v>2015</v>
      </c>
      <c r="AN1487" t="s">
        <v>1194</v>
      </c>
      <c r="AO1487" t="s">
        <v>1195</v>
      </c>
      <c r="AS1487" t="s">
        <v>154</v>
      </c>
      <c r="AT1487">
        <v>2017</v>
      </c>
      <c r="AU1487">
        <v>23</v>
      </c>
      <c r="AV1487">
        <v>11</v>
      </c>
      <c r="BA1487">
        <v>4987</v>
      </c>
      <c r="BB1487">
        <v>4994</v>
      </c>
      <c r="BD1487" t="s">
        <v>2016</v>
      </c>
      <c r="BK1487" t="s">
        <v>2017</v>
      </c>
      <c r="BL1487">
        <v>28597541</v>
      </c>
      <c r="BW1487" t="s">
        <v>13424</v>
      </c>
      <c r="BX1487" t="s">
        <v>13425</v>
      </c>
      <c r="BY1487" t="s">
        <v>13985</v>
      </c>
      <c r="BZ1487" t="s">
        <v>13985</v>
      </c>
      <c r="CA1487" t="s">
        <v>13985</v>
      </c>
      <c r="CB1487" t="s">
        <v>13985</v>
      </c>
      <c r="CC1487" t="s">
        <v>13985</v>
      </c>
      <c r="CD1487" t="s">
        <v>13985</v>
      </c>
    </row>
    <row r="1488" spans="1:82" hidden="1">
      <c r="A1488" t="s">
        <v>13850</v>
      </c>
      <c r="B1488" t="s">
        <v>67</v>
      </c>
      <c r="C1488" t="s">
        <v>3289</v>
      </c>
      <c r="G1488" t="s">
        <v>3290</v>
      </c>
      <c r="J1488" t="s">
        <v>3291</v>
      </c>
      <c r="K1488" t="s">
        <v>2455</v>
      </c>
      <c r="W1488" t="s">
        <v>3292</v>
      </c>
      <c r="AB1488" t="s">
        <v>3293</v>
      </c>
      <c r="AN1488" t="s">
        <v>2458</v>
      </c>
      <c r="AO1488" t="s">
        <v>2459</v>
      </c>
      <c r="AS1488" t="s">
        <v>730</v>
      </c>
      <c r="AT1488">
        <v>2016</v>
      </c>
      <c r="AU1488">
        <v>137</v>
      </c>
      <c r="BA1488">
        <v>9</v>
      </c>
      <c r="BB1488">
        <v>16</v>
      </c>
      <c r="BD1488" t="s">
        <v>3294</v>
      </c>
      <c r="BK1488" t="s">
        <v>3295</v>
      </c>
      <c r="BW1488" t="s">
        <v>13424</v>
      </c>
      <c r="BX1488" t="s">
        <v>13425</v>
      </c>
      <c r="BY1488" t="s">
        <v>13985</v>
      </c>
      <c r="BZ1488" t="s">
        <v>13985</v>
      </c>
      <c r="CA1488" t="s">
        <v>13985</v>
      </c>
      <c r="CB1488" t="s">
        <v>13985</v>
      </c>
      <c r="CC1488" t="s">
        <v>13985</v>
      </c>
      <c r="CD1488" t="s">
        <v>13985</v>
      </c>
    </row>
    <row r="1489" spans="1:82" hidden="1">
      <c r="A1489" t="s">
        <v>13850</v>
      </c>
      <c r="B1489" t="s">
        <v>67</v>
      </c>
      <c r="C1489" t="s">
        <v>6302</v>
      </c>
      <c r="G1489" t="s">
        <v>6303</v>
      </c>
      <c r="J1489" t="s">
        <v>6304</v>
      </c>
      <c r="K1489" t="s">
        <v>6305</v>
      </c>
      <c r="W1489" t="s">
        <v>6306</v>
      </c>
      <c r="AN1489" t="s">
        <v>6307</v>
      </c>
      <c r="AO1489" t="s">
        <v>6308</v>
      </c>
      <c r="AS1489" t="s">
        <v>84</v>
      </c>
      <c r="AT1489">
        <v>2011</v>
      </c>
      <c r="AU1489">
        <v>27</v>
      </c>
      <c r="AV1489">
        <v>4</v>
      </c>
      <c r="BA1489">
        <v>433</v>
      </c>
      <c r="BB1489">
        <v>436</v>
      </c>
      <c r="BD1489" t="s">
        <v>6309</v>
      </c>
      <c r="BK1489" t="s">
        <v>6310</v>
      </c>
      <c r="BL1489">
        <v>22329278</v>
      </c>
      <c r="BW1489" t="s">
        <v>13424</v>
      </c>
      <c r="BX1489" t="s">
        <v>13426</v>
      </c>
      <c r="BY1489" t="s">
        <v>13985</v>
      </c>
      <c r="BZ1489" t="s">
        <v>13427</v>
      </c>
      <c r="CA1489" t="s">
        <v>13985</v>
      </c>
      <c r="CB1489">
        <v>2</v>
      </c>
      <c r="CC1489" t="s">
        <v>13985</v>
      </c>
      <c r="CD1489" t="s">
        <v>13985</v>
      </c>
    </row>
    <row r="1490" spans="1:82" hidden="1">
      <c r="A1490" t="s">
        <v>13850</v>
      </c>
      <c r="B1490" t="s">
        <v>67</v>
      </c>
      <c r="C1490" t="s">
        <v>5661</v>
      </c>
      <c r="G1490" t="s">
        <v>5662</v>
      </c>
      <c r="J1490" t="s">
        <v>5663</v>
      </c>
      <c r="K1490" t="s">
        <v>5187</v>
      </c>
      <c r="W1490" t="s">
        <v>5664</v>
      </c>
      <c r="AN1490" t="s">
        <v>5665</v>
      </c>
      <c r="AO1490" t="s">
        <v>5191</v>
      </c>
      <c r="AT1490">
        <v>2013</v>
      </c>
      <c r="AU1490">
        <v>14</v>
      </c>
      <c r="AV1490">
        <v>6</v>
      </c>
      <c r="BC1490" t="s">
        <v>5666</v>
      </c>
      <c r="BD1490" t="s">
        <v>5667</v>
      </c>
      <c r="BK1490" t="s">
        <v>5668</v>
      </c>
      <c r="BL1490">
        <v>23803286</v>
      </c>
      <c r="BW1490" t="s">
        <v>13428</v>
      </c>
      <c r="BX1490" t="s">
        <v>13985</v>
      </c>
      <c r="BY1490" t="s">
        <v>13985</v>
      </c>
      <c r="BZ1490" t="s">
        <v>13985</v>
      </c>
      <c r="CA1490" t="s">
        <v>13985</v>
      </c>
      <c r="CB1490" t="s">
        <v>13985</v>
      </c>
      <c r="CC1490" t="s">
        <v>13985</v>
      </c>
      <c r="CD1490" t="s">
        <v>13985</v>
      </c>
    </row>
    <row r="1491" spans="1:82" hidden="1">
      <c r="A1491" t="s">
        <v>13850</v>
      </c>
      <c r="B1491" t="s">
        <v>67</v>
      </c>
      <c r="C1491" t="s">
        <v>9947</v>
      </c>
      <c r="G1491" t="s">
        <v>9947</v>
      </c>
      <c r="J1491" t="s">
        <v>9948</v>
      </c>
      <c r="K1491" t="s">
        <v>9949</v>
      </c>
      <c r="W1491" t="s">
        <v>9950</v>
      </c>
      <c r="AN1491" t="s">
        <v>9951</v>
      </c>
      <c r="AO1491" t="s">
        <v>9952</v>
      </c>
      <c r="AS1491" t="s">
        <v>1023</v>
      </c>
      <c r="AT1491">
        <v>2004</v>
      </c>
      <c r="AU1491">
        <v>91</v>
      </c>
      <c r="AV1491">
        <v>2</v>
      </c>
      <c r="BA1491">
        <v>141</v>
      </c>
      <c r="BB1491">
        <v>144</v>
      </c>
      <c r="BD1491" t="s">
        <v>9953</v>
      </c>
      <c r="BK1491" t="s">
        <v>9954</v>
      </c>
      <c r="BL1491">
        <v>14592742</v>
      </c>
      <c r="BW1491" t="s">
        <v>13428</v>
      </c>
      <c r="BX1491" t="s">
        <v>13985</v>
      </c>
      <c r="BY1491" t="s">
        <v>13985</v>
      </c>
      <c r="BZ1491" t="s">
        <v>13985</v>
      </c>
      <c r="CA1491" t="s">
        <v>13985</v>
      </c>
      <c r="CB1491" t="s">
        <v>13985</v>
      </c>
      <c r="CC1491" t="s">
        <v>13985</v>
      </c>
      <c r="CD1491" t="s">
        <v>13985</v>
      </c>
    </row>
    <row r="1492" spans="1:82" hidden="1">
      <c r="A1492" t="s">
        <v>13850</v>
      </c>
      <c r="B1492" t="s">
        <v>67</v>
      </c>
      <c r="C1492" t="s">
        <v>6225</v>
      </c>
      <c r="G1492" t="s">
        <v>6226</v>
      </c>
      <c r="J1492" t="s">
        <v>6227</v>
      </c>
      <c r="K1492" t="s">
        <v>6228</v>
      </c>
      <c r="W1492" t="s">
        <v>6229</v>
      </c>
      <c r="AA1492" t="s">
        <v>6230</v>
      </c>
      <c r="AB1492" t="s">
        <v>6231</v>
      </c>
      <c r="AN1492" t="s">
        <v>6232</v>
      </c>
      <c r="AT1492">
        <v>2012</v>
      </c>
      <c r="AU1492">
        <v>9</v>
      </c>
      <c r="AV1492">
        <v>1</v>
      </c>
      <c r="BA1492">
        <v>23</v>
      </c>
      <c r="BB1492">
        <v>36</v>
      </c>
      <c r="BD1492" t="s">
        <v>6233</v>
      </c>
      <c r="BK1492" t="s">
        <v>6234</v>
      </c>
      <c r="BW1492" t="s">
        <v>13428</v>
      </c>
      <c r="BX1492" t="s">
        <v>13985</v>
      </c>
      <c r="BY1492" t="s">
        <v>13985</v>
      </c>
      <c r="BZ1492" t="s">
        <v>13985</v>
      </c>
      <c r="CA1492" t="s">
        <v>13985</v>
      </c>
      <c r="CB1492" t="s">
        <v>13985</v>
      </c>
      <c r="CC1492" t="s">
        <v>13985</v>
      </c>
      <c r="CD1492" t="s">
        <v>13985</v>
      </c>
    </row>
    <row r="1493" spans="1:82" hidden="1">
      <c r="A1493" t="s">
        <v>13850</v>
      </c>
      <c r="B1493" t="s">
        <v>67</v>
      </c>
      <c r="C1493" t="s">
        <v>8650</v>
      </c>
      <c r="G1493" t="s">
        <v>8651</v>
      </c>
      <c r="J1493" t="s">
        <v>8652</v>
      </c>
      <c r="K1493" t="s">
        <v>6403</v>
      </c>
      <c r="W1493" t="s">
        <v>8653</v>
      </c>
      <c r="AN1493" t="s">
        <v>6406</v>
      </c>
      <c r="AS1493" t="s">
        <v>297</v>
      </c>
      <c r="AT1493">
        <v>2007</v>
      </c>
      <c r="AU1493">
        <v>226</v>
      </c>
      <c r="AV1493">
        <v>4</v>
      </c>
      <c r="BA1493">
        <v>909</v>
      </c>
      <c r="BB1493">
        <v>915</v>
      </c>
      <c r="BD1493" t="s">
        <v>8654</v>
      </c>
      <c r="BK1493" t="s">
        <v>8655</v>
      </c>
      <c r="BL1493">
        <v>17520280</v>
      </c>
      <c r="BW1493" t="s">
        <v>13428</v>
      </c>
      <c r="BX1493" t="s">
        <v>13985</v>
      </c>
      <c r="BY1493" t="s">
        <v>13985</v>
      </c>
      <c r="BZ1493" t="s">
        <v>13985</v>
      </c>
      <c r="CA1493" t="s">
        <v>13985</v>
      </c>
      <c r="CB1493" t="s">
        <v>13985</v>
      </c>
      <c r="CC1493" t="s">
        <v>13985</v>
      </c>
      <c r="CD1493" t="s">
        <v>13985</v>
      </c>
    </row>
    <row r="1494" spans="1:82">
      <c r="A1494" t="s">
        <v>13850</v>
      </c>
      <c r="B1494" t="s">
        <v>67</v>
      </c>
      <c r="C1494" t="s">
        <v>11755</v>
      </c>
      <c r="G1494" t="s">
        <v>11755</v>
      </c>
      <c r="J1494" t="s">
        <v>11756</v>
      </c>
      <c r="K1494" t="s">
        <v>188</v>
      </c>
      <c r="W1494" t="s">
        <v>11757</v>
      </c>
      <c r="AN1494" t="s">
        <v>191</v>
      </c>
      <c r="AS1494" t="s">
        <v>815</v>
      </c>
      <c r="AT1494">
        <v>1997</v>
      </c>
      <c r="AU1494">
        <v>110</v>
      </c>
      <c r="AV1494">
        <v>1</v>
      </c>
      <c r="BA1494">
        <v>32</v>
      </c>
      <c r="BB1494">
        <v>39</v>
      </c>
      <c r="BD1494" t="s">
        <v>11758</v>
      </c>
      <c r="BK1494" t="s">
        <v>11759</v>
      </c>
      <c r="BL1494">
        <v>28307466</v>
      </c>
      <c r="BW1494" t="s">
        <v>13424</v>
      </c>
      <c r="BX1494" t="s">
        <v>13426</v>
      </c>
      <c r="BY1494" t="s">
        <v>13985</v>
      </c>
      <c r="BZ1494" t="s">
        <v>13427</v>
      </c>
      <c r="CA1494">
        <v>6</v>
      </c>
      <c r="CB1494">
        <v>20</v>
      </c>
      <c r="CC1494" t="s">
        <v>13442</v>
      </c>
      <c r="CD1494" t="s">
        <v>13433</v>
      </c>
    </row>
    <row r="1495" spans="1:82" hidden="1">
      <c r="A1495" t="s">
        <v>13850</v>
      </c>
      <c r="B1495" t="s">
        <v>67</v>
      </c>
      <c r="C1495" t="s">
        <v>4976</v>
      </c>
      <c r="G1495" t="s">
        <v>4977</v>
      </c>
      <c r="J1495" t="s">
        <v>4978</v>
      </c>
      <c r="K1495" t="s">
        <v>4979</v>
      </c>
      <c r="W1495" t="s">
        <v>4980</v>
      </c>
      <c r="AN1495" t="s">
        <v>4981</v>
      </c>
      <c r="AO1495" t="s">
        <v>4982</v>
      </c>
      <c r="AS1495" t="s">
        <v>730</v>
      </c>
      <c r="AT1495">
        <v>2014</v>
      </c>
      <c r="AU1495">
        <v>14</v>
      </c>
      <c r="AY1495" t="s">
        <v>49</v>
      </c>
      <c r="BA1495">
        <v>71</v>
      </c>
      <c r="BB1495">
        <v>81</v>
      </c>
      <c r="BD1495" t="s">
        <v>4983</v>
      </c>
      <c r="BK1495" t="s">
        <v>4984</v>
      </c>
      <c r="BL1495">
        <v>24291060</v>
      </c>
      <c r="BW1495" t="s">
        <v>13424</v>
      </c>
      <c r="BX1495" t="s">
        <v>13425</v>
      </c>
      <c r="BY1495" t="s">
        <v>13985</v>
      </c>
      <c r="BZ1495" t="s">
        <v>13985</v>
      </c>
      <c r="CA1495" t="s">
        <v>13985</v>
      </c>
      <c r="CB1495" t="s">
        <v>13985</v>
      </c>
      <c r="CC1495" t="s">
        <v>13985</v>
      </c>
      <c r="CD1495" t="s">
        <v>13985</v>
      </c>
    </row>
    <row r="1496" spans="1:82" hidden="1">
      <c r="A1496" t="s">
        <v>13850</v>
      </c>
      <c r="B1496" t="s">
        <v>67</v>
      </c>
      <c r="C1496" t="s">
        <v>11356</v>
      </c>
      <c r="G1496" t="s">
        <v>11356</v>
      </c>
      <c r="J1496" t="s">
        <v>11357</v>
      </c>
      <c r="K1496" t="s">
        <v>1475</v>
      </c>
      <c r="W1496" t="s">
        <v>11358</v>
      </c>
      <c r="AN1496" t="s">
        <v>1477</v>
      </c>
      <c r="AS1496" t="s">
        <v>352</v>
      </c>
      <c r="AT1496">
        <v>1998</v>
      </c>
      <c r="AU1496">
        <v>58</v>
      </c>
      <c r="AV1496">
        <v>2</v>
      </c>
      <c r="BA1496">
        <v>141</v>
      </c>
      <c r="BB1496">
        <v>152</v>
      </c>
      <c r="BD1496" t="s">
        <v>11359</v>
      </c>
      <c r="BK1496" t="s">
        <v>11360</v>
      </c>
      <c r="BW1496" t="s">
        <v>13428</v>
      </c>
      <c r="BX1496" t="s">
        <v>13985</v>
      </c>
      <c r="BY1496" t="s">
        <v>13985</v>
      </c>
      <c r="BZ1496" t="s">
        <v>13985</v>
      </c>
      <c r="CA1496" t="s">
        <v>13985</v>
      </c>
      <c r="CB1496" t="s">
        <v>13985</v>
      </c>
      <c r="CC1496" t="s">
        <v>13985</v>
      </c>
      <c r="CD1496" t="s">
        <v>13985</v>
      </c>
    </row>
    <row r="1497" spans="1:82" hidden="1">
      <c r="A1497" t="s">
        <v>13850</v>
      </c>
      <c r="B1497" t="s">
        <v>67</v>
      </c>
      <c r="C1497" t="s">
        <v>7302</v>
      </c>
      <c r="G1497" t="s">
        <v>7303</v>
      </c>
      <c r="J1497" t="s">
        <v>7304</v>
      </c>
      <c r="K1497" t="s">
        <v>7305</v>
      </c>
      <c r="W1497" t="s">
        <v>7306</v>
      </c>
      <c r="AA1497" t="s">
        <v>7307</v>
      </c>
      <c r="AB1497" t="s">
        <v>7308</v>
      </c>
      <c r="AN1497" t="s">
        <v>7309</v>
      </c>
      <c r="AS1497" t="s">
        <v>884</v>
      </c>
      <c r="AT1497">
        <v>2010</v>
      </c>
      <c r="AU1497">
        <v>55</v>
      </c>
      <c r="AV1497">
        <v>2</v>
      </c>
      <c r="BA1497">
        <v>397</v>
      </c>
      <c r="BB1497">
        <v>410</v>
      </c>
      <c r="BD1497" t="s">
        <v>7310</v>
      </c>
      <c r="BK1497" t="s">
        <v>7311</v>
      </c>
      <c r="BW1497" t="s">
        <v>13424</v>
      </c>
      <c r="BX1497" t="s">
        <v>13426</v>
      </c>
      <c r="BY1497" t="s">
        <v>13985</v>
      </c>
      <c r="BZ1497" t="s">
        <v>13429</v>
      </c>
      <c r="CA1497" t="s">
        <v>13985</v>
      </c>
      <c r="CB1497" t="s">
        <v>13985</v>
      </c>
      <c r="CC1497" t="s">
        <v>13985</v>
      </c>
      <c r="CD1497" t="s">
        <v>13985</v>
      </c>
    </row>
    <row r="1498" spans="1:82" hidden="1">
      <c r="A1498" t="s">
        <v>13850</v>
      </c>
      <c r="B1498" t="s">
        <v>67</v>
      </c>
      <c r="C1498" t="s">
        <v>6182</v>
      </c>
      <c r="G1498" t="s">
        <v>6183</v>
      </c>
      <c r="J1498" t="s">
        <v>6184</v>
      </c>
      <c r="K1498" t="s">
        <v>442</v>
      </c>
      <c r="W1498" t="s">
        <v>6185</v>
      </c>
      <c r="AB1498" t="s">
        <v>6186</v>
      </c>
      <c r="AN1498" t="s">
        <v>446</v>
      </c>
      <c r="AO1498" t="s">
        <v>447</v>
      </c>
      <c r="AT1498">
        <v>2012</v>
      </c>
      <c r="AU1498">
        <v>29</v>
      </c>
      <c r="AV1498">
        <v>10</v>
      </c>
      <c r="BA1498">
        <v>1312</v>
      </c>
      <c r="BB1498">
        <v>1328</v>
      </c>
      <c r="BD1498" t="s">
        <v>6187</v>
      </c>
      <c r="BK1498" t="s">
        <v>6188</v>
      </c>
      <c r="BL1498">
        <v>23130824</v>
      </c>
      <c r="BW1498" t="s">
        <v>13424</v>
      </c>
      <c r="BX1498" t="s">
        <v>13426</v>
      </c>
      <c r="BY1498" t="s">
        <v>13985</v>
      </c>
      <c r="BZ1498" t="s">
        <v>13429</v>
      </c>
      <c r="CA1498" t="s">
        <v>13985</v>
      </c>
      <c r="CB1498" t="s">
        <v>13985</v>
      </c>
      <c r="CC1498" t="s">
        <v>13985</v>
      </c>
      <c r="CD1498" t="s">
        <v>13985</v>
      </c>
    </row>
    <row r="1499" spans="1:82" hidden="1">
      <c r="A1499" t="s">
        <v>13850</v>
      </c>
      <c r="B1499" t="s">
        <v>67</v>
      </c>
      <c r="C1499" t="s">
        <v>10439</v>
      </c>
      <c r="G1499" t="s">
        <v>10439</v>
      </c>
      <c r="J1499" t="s">
        <v>10440</v>
      </c>
      <c r="K1499" t="s">
        <v>9008</v>
      </c>
      <c r="W1499" t="s">
        <v>10441</v>
      </c>
      <c r="AA1499" t="s">
        <v>10442</v>
      </c>
      <c r="AB1499" t="s">
        <v>10443</v>
      </c>
      <c r="AN1499" t="s">
        <v>9012</v>
      </c>
      <c r="AS1499" t="s">
        <v>884</v>
      </c>
      <c r="AT1499">
        <v>2002</v>
      </c>
      <c r="AU1499">
        <v>123</v>
      </c>
      <c r="AV1499">
        <v>2</v>
      </c>
      <c r="BA1499">
        <v>269</v>
      </c>
      <c r="BB1499">
        <v>280</v>
      </c>
      <c r="BD1499" t="s">
        <v>10444</v>
      </c>
      <c r="BK1499" t="s">
        <v>10445</v>
      </c>
      <c r="BL1499">
        <v>11866694</v>
      </c>
      <c r="BW1499" t="s">
        <v>13424</v>
      </c>
      <c r="BX1499" t="s">
        <v>13425</v>
      </c>
      <c r="BY1499" t="s">
        <v>13985</v>
      </c>
      <c r="BZ1499" t="s">
        <v>13985</v>
      </c>
      <c r="CA1499" t="s">
        <v>13985</v>
      </c>
      <c r="CB1499" t="s">
        <v>13985</v>
      </c>
      <c r="CC1499" t="s">
        <v>13985</v>
      </c>
      <c r="CD1499" t="s">
        <v>13985</v>
      </c>
    </row>
    <row r="1500" spans="1:82" hidden="1">
      <c r="A1500" t="s">
        <v>13850</v>
      </c>
      <c r="B1500" t="s">
        <v>67</v>
      </c>
      <c r="C1500" t="s">
        <v>4225</v>
      </c>
      <c r="G1500" t="s">
        <v>4226</v>
      </c>
      <c r="J1500" t="s">
        <v>4227</v>
      </c>
      <c r="K1500" t="s">
        <v>3308</v>
      </c>
      <c r="W1500" t="s">
        <v>4228</v>
      </c>
      <c r="AA1500" t="s">
        <v>2720</v>
      </c>
      <c r="AN1500" t="s">
        <v>3310</v>
      </c>
      <c r="AS1500" t="s">
        <v>4229</v>
      </c>
      <c r="AT1500">
        <v>2015</v>
      </c>
      <c r="AU1500">
        <v>140</v>
      </c>
      <c r="BA1500">
        <v>164</v>
      </c>
      <c r="BB1500">
        <v>171</v>
      </c>
      <c r="BD1500" t="s">
        <v>4230</v>
      </c>
      <c r="BK1500" t="s">
        <v>4231</v>
      </c>
      <c r="BL1500">
        <v>25536387</v>
      </c>
      <c r="BW1500" t="s">
        <v>13424</v>
      </c>
      <c r="BX1500" t="s">
        <v>13425</v>
      </c>
      <c r="BY1500" t="s">
        <v>13985</v>
      </c>
      <c r="BZ1500" t="s">
        <v>13985</v>
      </c>
      <c r="CA1500" t="s">
        <v>13985</v>
      </c>
      <c r="CB1500" t="s">
        <v>13985</v>
      </c>
      <c r="CC1500" t="s">
        <v>13985</v>
      </c>
      <c r="CD1500" t="s">
        <v>13985</v>
      </c>
    </row>
    <row r="1501" spans="1:82" hidden="1">
      <c r="A1501" t="s">
        <v>13850</v>
      </c>
      <c r="B1501" t="s">
        <v>67</v>
      </c>
      <c r="C1501" t="s">
        <v>11860</v>
      </c>
      <c r="G1501" t="s">
        <v>11860</v>
      </c>
      <c r="J1501" t="s">
        <v>11861</v>
      </c>
      <c r="K1501" t="s">
        <v>1143</v>
      </c>
      <c r="W1501" t="s">
        <v>11862</v>
      </c>
      <c r="AA1501" t="s">
        <v>11863</v>
      </c>
      <c r="AB1501" t="s">
        <v>11864</v>
      </c>
      <c r="AN1501" t="s">
        <v>1151</v>
      </c>
      <c r="AS1501" t="s">
        <v>242</v>
      </c>
      <c r="AT1501">
        <v>1996</v>
      </c>
      <c r="AU1501">
        <v>53</v>
      </c>
      <c r="AV1501">
        <v>5</v>
      </c>
      <c r="BA1501">
        <v>827</v>
      </c>
      <c r="BB1501">
        <v>836</v>
      </c>
      <c r="BD1501" t="s">
        <v>11865</v>
      </c>
      <c r="BK1501" t="s">
        <v>11866</v>
      </c>
      <c r="BW1501" t="s">
        <v>13424</v>
      </c>
      <c r="BX1501" t="s">
        <v>13425</v>
      </c>
      <c r="BY1501" t="s">
        <v>13985</v>
      </c>
      <c r="BZ1501" t="s">
        <v>13985</v>
      </c>
      <c r="CA1501" t="s">
        <v>13985</v>
      </c>
      <c r="CB1501" t="s">
        <v>13985</v>
      </c>
      <c r="CC1501" t="s">
        <v>13985</v>
      </c>
      <c r="CD1501" t="s">
        <v>13985</v>
      </c>
    </row>
    <row r="1502" spans="1:82" hidden="1">
      <c r="A1502" t="s">
        <v>13850</v>
      </c>
      <c r="B1502" t="s">
        <v>67</v>
      </c>
      <c r="C1502" t="s">
        <v>13322</v>
      </c>
      <c r="G1502" t="s">
        <v>13322</v>
      </c>
      <c r="J1502" t="s">
        <v>13360</v>
      </c>
      <c r="K1502" t="s">
        <v>3797</v>
      </c>
      <c r="AN1502" t="s">
        <v>3799</v>
      </c>
      <c r="AT1502">
        <v>1981</v>
      </c>
      <c r="AU1502">
        <v>22</v>
      </c>
      <c r="AV1502">
        <v>3</v>
      </c>
      <c r="BA1502">
        <v>525</v>
      </c>
      <c r="BB1502">
        <v>532</v>
      </c>
      <c r="BK1502" t="s">
        <v>13361</v>
      </c>
      <c r="BW1502" t="s">
        <v>13428</v>
      </c>
      <c r="BX1502" t="s">
        <v>13985</v>
      </c>
      <c r="BY1502" t="s">
        <v>13985</v>
      </c>
      <c r="BZ1502" t="s">
        <v>13985</v>
      </c>
      <c r="CA1502" t="s">
        <v>13985</v>
      </c>
      <c r="CB1502" t="s">
        <v>13985</v>
      </c>
      <c r="CC1502" t="s">
        <v>13985</v>
      </c>
      <c r="CD1502" t="s">
        <v>13985</v>
      </c>
    </row>
    <row r="1503" spans="1:82" hidden="1">
      <c r="A1503" t="s">
        <v>13850</v>
      </c>
      <c r="B1503" t="s">
        <v>67</v>
      </c>
      <c r="C1503" t="s">
        <v>10364</v>
      </c>
      <c r="G1503" t="s">
        <v>10364</v>
      </c>
      <c r="J1503" t="s">
        <v>10365</v>
      </c>
      <c r="K1503" t="s">
        <v>10366</v>
      </c>
      <c r="W1503" t="s">
        <v>10367</v>
      </c>
      <c r="AA1503" t="s">
        <v>10368</v>
      </c>
      <c r="AB1503" t="s">
        <v>10369</v>
      </c>
      <c r="AN1503" t="s">
        <v>10370</v>
      </c>
      <c r="AS1503" t="s">
        <v>730</v>
      </c>
      <c r="AT1503">
        <v>2002</v>
      </c>
      <c r="AU1503">
        <v>5</v>
      </c>
      <c r="AV1503">
        <v>3</v>
      </c>
      <c r="BA1503">
        <v>260</v>
      </c>
      <c r="BB1503">
        <v>273</v>
      </c>
      <c r="BD1503" t="s">
        <v>10371</v>
      </c>
      <c r="BK1503" t="s">
        <v>10372</v>
      </c>
      <c r="BW1503" t="s">
        <v>13428</v>
      </c>
      <c r="BX1503" t="s">
        <v>13985</v>
      </c>
      <c r="BY1503" t="s">
        <v>13985</v>
      </c>
      <c r="BZ1503" t="s">
        <v>13985</v>
      </c>
      <c r="CA1503" t="s">
        <v>13985</v>
      </c>
      <c r="CB1503" t="s">
        <v>13985</v>
      </c>
      <c r="CC1503" t="s">
        <v>13985</v>
      </c>
      <c r="CD1503" t="s">
        <v>13985</v>
      </c>
    </row>
    <row r="1504" spans="1:82" hidden="1">
      <c r="A1504" t="s">
        <v>13850</v>
      </c>
      <c r="B1504" t="s">
        <v>67</v>
      </c>
      <c r="C1504" t="s">
        <v>3920</v>
      </c>
      <c r="G1504" t="s">
        <v>3921</v>
      </c>
      <c r="J1504" t="s">
        <v>3922</v>
      </c>
      <c r="K1504" t="s">
        <v>3923</v>
      </c>
      <c r="W1504" t="s">
        <v>3924</v>
      </c>
      <c r="AN1504" t="s">
        <v>3925</v>
      </c>
      <c r="AO1504" t="s">
        <v>3926</v>
      </c>
      <c r="AS1504" t="s">
        <v>472</v>
      </c>
      <c r="AT1504">
        <v>2015</v>
      </c>
      <c r="AU1504">
        <v>2</v>
      </c>
      <c r="AV1504">
        <v>3</v>
      </c>
      <c r="BC1504" t="s">
        <v>3927</v>
      </c>
      <c r="BD1504" t="s">
        <v>3928</v>
      </c>
      <c r="BK1504" t="s">
        <v>3929</v>
      </c>
      <c r="BW1504" t="s">
        <v>13424</v>
      </c>
      <c r="BX1504" t="s">
        <v>13425</v>
      </c>
    </row>
    <row r="1505" spans="1:82" hidden="1">
      <c r="A1505" t="s">
        <v>13850</v>
      </c>
      <c r="B1505" t="s">
        <v>67</v>
      </c>
      <c r="C1505" t="s">
        <v>3528</v>
      </c>
      <c r="G1505" t="s">
        <v>3529</v>
      </c>
      <c r="J1505" t="s">
        <v>3530</v>
      </c>
      <c r="K1505" t="s">
        <v>1754</v>
      </c>
      <c r="W1505" t="s">
        <v>3531</v>
      </c>
      <c r="AB1505" t="s">
        <v>3532</v>
      </c>
      <c r="AN1505" t="s">
        <v>1758</v>
      </c>
      <c r="AO1505" t="s">
        <v>1759</v>
      </c>
      <c r="AT1505">
        <v>2016</v>
      </c>
      <c r="AU1505">
        <v>50</v>
      </c>
      <c r="AV1505">
        <v>3</v>
      </c>
      <c r="BC1505">
        <v>1562</v>
      </c>
      <c r="BD1505" t="s">
        <v>3533</v>
      </c>
      <c r="BK1505" t="s">
        <v>3534</v>
      </c>
      <c r="BW1505" t="s">
        <v>13428</v>
      </c>
      <c r="BX1505" t="s">
        <v>13985</v>
      </c>
      <c r="BY1505" t="s">
        <v>13985</v>
      </c>
      <c r="BZ1505" t="s">
        <v>13985</v>
      </c>
      <c r="CA1505" t="s">
        <v>13985</v>
      </c>
      <c r="CB1505" t="s">
        <v>13985</v>
      </c>
      <c r="CC1505" t="s">
        <v>13985</v>
      </c>
      <c r="CD1505" t="s">
        <v>13985</v>
      </c>
    </row>
    <row r="1506" spans="1:82" hidden="1">
      <c r="A1506" t="s">
        <v>13850</v>
      </c>
      <c r="B1506" t="s">
        <v>67</v>
      </c>
      <c r="C1506" t="s">
        <v>11315</v>
      </c>
      <c r="G1506" t="s">
        <v>11315</v>
      </c>
      <c r="J1506" t="s">
        <v>11316</v>
      </c>
      <c r="K1506" t="s">
        <v>1475</v>
      </c>
      <c r="W1506" t="s">
        <v>11317</v>
      </c>
      <c r="AA1506" t="s">
        <v>11318</v>
      </c>
      <c r="AB1506" t="s">
        <v>11319</v>
      </c>
      <c r="AN1506" t="s">
        <v>1477</v>
      </c>
      <c r="AS1506" t="s">
        <v>242</v>
      </c>
      <c r="AT1506">
        <v>1998</v>
      </c>
      <c r="AU1506">
        <v>59</v>
      </c>
      <c r="AV1506">
        <v>1</v>
      </c>
      <c r="BA1506">
        <v>73</v>
      </c>
      <c r="BB1506">
        <v>79</v>
      </c>
      <c r="BD1506" t="s">
        <v>11320</v>
      </c>
      <c r="BK1506" t="s">
        <v>11321</v>
      </c>
      <c r="BW1506" t="s">
        <v>13428</v>
      </c>
      <c r="BX1506" t="s">
        <v>13985</v>
      </c>
      <c r="BY1506" t="s">
        <v>13985</v>
      </c>
      <c r="BZ1506" t="s">
        <v>13985</v>
      </c>
      <c r="CA1506" t="s">
        <v>13985</v>
      </c>
      <c r="CB1506" t="s">
        <v>13985</v>
      </c>
      <c r="CC1506" t="s">
        <v>13985</v>
      </c>
      <c r="CD1506" t="s">
        <v>13985</v>
      </c>
    </row>
    <row r="1507" spans="1:82" hidden="1">
      <c r="A1507" t="s">
        <v>13850</v>
      </c>
      <c r="B1507" t="s">
        <v>67</v>
      </c>
      <c r="C1507" t="s">
        <v>2272</v>
      </c>
      <c r="G1507" t="s">
        <v>2273</v>
      </c>
      <c r="J1507" t="s">
        <v>2274</v>
      </c>
      <c r="K1507" t="s">
        <v>2275</v>
      </c>
      <c r="W1507" t="s">
        <v>2276</v>
      </c>
      <c r="AA1507" t="s">
        <v>2277</v>
      </c>
      <c r="AB1507" t="s">
        <v>2278</v>
      </c>
      <c r="AN1507" t="s">
        <v>2279</v>
      </c>
      <c r="AO1507" t="s">
        <v>2280</v>
      </c>
      <c r="AS1507" t="s">
        <v>472</v>
      </c>
      <c r="AT1507">
        <v>2017</v>
      </c>
      <c r="AU1507">
        <v>191</v>
      </c>
      <c r="BA1507">
        <v>120</v>
      </c>
      <c r="BB1507">
        <v>130</v>
      </c>
      <c r="BD1507" t="s">
        <v>2281</v>
      </c>
      <c r="BK1507" t="s">
        <v>2282</v>
      </c>
      <c r="BW1507" t="s">
        <v>13985</v>
      </c>
      <c r="BX1507" t="s">
        <v>13985</v>
      </c>
      <c r="BY1507" t="s">
        <v>13427</v>
      </c>
      <c r="BZ1507" t="s">
        <v>13985</v>
      </c>
      <c r="CA1507" t="s">
        <v>13985</v>
      </c>
      <c r="CB1507" t="s">
        <v>13985</v>
      </c>
      <c r="CC1507" t="s">
        <v>13985</v>
      </c>
      <c r="CD1507" t="s">
        <v>13985</v>
      </c>
    </row>
    <row r="1508" spans="1:82" hidden="1">
      <c r="A1508" t="s">
        <v>13850</v>
      </c>
      <c r="B1508" t="s">
        <v>67</v>
      </c>
      <c r="C1508" t="s">
        <v>641</v>
      </c>
      <c r="G1508" t="s">
        <v>642</v>
      </c>
      <c r="J1508" t="s">
        <v>643</v>
      </c>
      <c r="K1508" t="s">
        <v>644</v>
      </c>
      <c r="W1508" t="s">
        <v>645</v>
      </c>
      <c r="AA1508" t="s">
        <v>646</v>
      </c>
      <c r="AB1508" t="s">
        <v>647</v>
      </c>
      <c r="AN1508" t="s">
        <v>648</v>
      </c>
      <c r="AS1508" t="s">
        <v>629</v>
      </c>
      <c r="AT1508">
        <v>2019</v>
      </c>
      <c r="AU1508">
        <v>5</v>
      </c>
      <c r="AV1508">
        <v>5</v>
      </c>
      <c r="BC1508" t="s">
        <v>649</v>
      </c>
      <c r="BD1508" t="s">
        <v>650</v>
      </c>
      <c r="BK1508" t="s">
        <v>651</v>
      </c>
      <c r="BL1508">
        <v>31086818</v>
      </c>
      <c r="BW1508" t="s">
        <v>13428</v>
      </c>
    </row>
    <row r="1509" spans="1:82" hidden="1">
      <c r="A1509" t="s">
        <v>13850</v>
      </c>
      <c r="B1509" t="s">
        <v>67</v>
      </c>
      <c r="C1509" t="s">
        <v>1955</v>
      </c>
      <c r="G1509" t="s">
        <v>1956</v>
      </c>
      <c r="J1509" t="s">
        <v>1957</v>
      </c>
      <c r="K1509" t="s">
        <v>1192</v>
      </c>
      <c r="W1509" t="s">
        <v>1958</v>
      </c>
      <c r="AA1509" t="s">
        <v>1959</v>
      </c>
      <c r="AB1509" t="s">
        <v>1960</v>
      </c>
      <c r="AN1509" t="s">
        <v>1194</v>
      </c>
      <c r="AO1509" t="s">
        <v>1195</v>
      </c>
      <c r="AS1509" t="s">
        <v>84</v>
      </c>
      <c r="AT1509">
        <v>2017</v>
      </c>
      <c r="AU1509">
        <v>23</v>
      </c>
      <c r="AV1509">
        <v>12</v>
      </c>
      <c r="BA1509">
        <v>5318</v>
      </c>
      <c r="BB1509">
        <v>5330</v>
      </c>
      <c r="BD1509" t="s">
        <v>1961</v>
      </c>
      <c r="BK1509" t="s">
        <v>1962</v>
      </c>
      <c r="BL1509">
        <v>28657128</v>
      </c>
      <c r="BW1509" t="s">
        <v>13424</v>
      </c>
      <c r="BX1509" t="s">
        <v>13985</v>
      </c>
      <c r="BY1509" t="s">
        <v>13427</v>
      </c>
      <c r="BZ1509" t="s">
        <v>13985</v>
      </c>
      <c r="CA1509" t="s">
        <v>13985</v>
      </c>
      <c r="CB1509" t="s">
        <v>13985</v>
      </c>
      <c r="CC1509" t="s">
        <v>13985</v>
      </c>
      <c r="CD1509" t="s">
        <v>13985</v>
      </c>
    </row>
    <row r="1510" spans="1:82" hidden="1">
      <c r="A1510" t="s">
        <v>13850</v>
      </c>
      <c r="B1510" t="s">
        <v>67</v>
      </c>
      <c r="C1510" t="s">
        <v>9611</v>
      </c>
      <c r="G1510" t="s">
        <v>9611</v>
      </c>
      <c r="J1510" t="s">
        <v>9612</v>
      </c>
      <c r="K1510" t="s">
        <v>258</v>
      </c>
      <c r="W1510" t="s">
        <v>9613</v>
      </c>
      <c r="AN1510" t="s">
        <v>261</v>
      </c>
      <c r="AO1510" t="s">
        <v>262</v>
      </c>
      <c r="AS1510" t="s">
        <v>730</v>
      </c>
      <c r="AT1510">
        <v>2005</v>
      </c>
      <c r="AU1510">
        <v>20</v>
      </c>
      <c r="AV1510">
        <v>2</v>
      </c>
      <c r="BA1510">
        <v>132</v>
      </c>
      <c r="BB1510">
        <v>144</v>
      </c>
      <c r="BD1510" t="s">
        <v>9614</v>
      </c>
      <c r="BK1510" t="s">
        <v>9615</v>
      </c>
      <c r="BL1510">
        <v>15834110</v>
      </c>
      <c r="BW1510" t="s">
        <v>13429</v>
      </c>
      <c r="BX1510" t="s">
        <v>13985</v>
      </c>
      <c r="BY1510" t="s">
        <v>13985</v>
      </c>
      <c r="BZ1510" t="s">
        <v>13429</v>
      </c>
      <c r="CA1510" t="s">
        <v>13985</v>
      </c>
      <c r="CB1510" t="s">
        <v>13985</v>
      </c>
      <c r="CC1510" t="s">
        <v>13985</v>
      </c>
      <c r="CD1510" t="s">
        <v>13985</v>
      </c>
    </row>
    <row r="1511" spans="1:82" hidden="1">
      <c r="A1511" t="s">
        <v>13850</v>
      </c>
      <c r="B1511" t="s">
        <v>67</v>
      </c>
      <c r="C1511" t="s">
        <v>11770</v>
      </c>
      <c r="G1511" t="s">
        <v>11770</v>
      </c>
      <c r="J1511" t="s">
        <v>11771</v>
      </c>
      <c r="K1511" t="s">
        <v>625</v>
      </c>
      <c r="W1511" t="s">
        <v>11772</v>
      </c>
      <c r="AN1511" t="s">
        <v>627</v>
      </c>
      <c r="AS1511" t="s">
        <v>884</v>
      </c>
      <c r="AT1511">
        <v>1997</v>
      </c>
      <c r="AU1511">
        <v>82</v>
      </c>
      <c r="AV1511">
        <v>2</v>
      </c>
      <c r="BA1511">
        <v>213</v>
      </c>
      <c r="BB1511">
        <v>217</v>
      </c>
      <c r="BD1511" t="s">
        <v>11773</v>
      </c>
      <c r="BK1511" t="s">
        <v>11774</v>
      </c>
      <c r="BW1511" t="s">
        <v>13424</v>
      </c>
      <c r="BX1511" t="s">
        <v>13426</v>
      </c>
      <c r="BY1511" t="s">
        <v>13985</v>
      </c>
      <c r="BZ1511" t="s">
        <v>13429</v>
      </c>
      <c r="CA1511" t="s">
        <v>13985</v>
      </c>
      <c r="CB1511" t="s">
        <v>13985</v>
      </c>
      <c r="CC1511" t="s">
        <v>13985</v>
      </c>
      <c r="CD1511" t="s">
        <v>13985</v>
      </c>
    </row>
    <row r="1512" spans="1:82" hidden="1">
      <c r="A1512" t="s">
        <v>13850</v>
      </c>
      <c r="B1512" t="s">
        <v>67</v>
      </c>
      <c r="C1512" t="s">
        <v>10630</v>
      </c>
      <c r="G1512" t="s">
        <v>10630</v>
      </c>
      <c r="J1512" t="s">
        <v>10631</v>
      </c>
      <c r="K1512" t="s">
        <v>8571</v>
      </c>
      <c r="W1512" t="s">
        <v>10632</v>
      </c>
      <c r="AN1512" t="s">
        <v>8573</v>
      </c>
      <c r="AS1512" t="s">
        <v>2269</v>
      </c>
      <c r="AT1512">
        <v>2001</v>
      </c>
      <c r="AU1512">
        <v>74</v>
      </c>
      <c r="AV1512">
        <v>4</v>
      </c>
      <c r="BA1512">
        <v>568</v>
      </c>
      <c r="BB1512">
        <v>575</v>
      </c>
      <c r="BD1512" t="s">
        <v>10633</v>
      </c>
      <c r="BK1512" t="s">
        <v>10634</v>
      </c>
      <c r="BL1512">
        <v>11436141</v>
      </c>
      <c r="BW1512" t="s">
        <v>13424</v>
      </c>
      <c r="BX1512" t="s">
        <v>13425</v>
      </c>
      <c r="BY1512" t="s">
        <v>13985</v>
      </c>
      <c r="BZ1512" t="s">
        <v>13985</v>
      </c>
      <c r="CA1512" t="s">
        <v>13985</v>
      </c>
      <c r="CB1512" t="s">
        <v>13985</v>
      </c>
      <c r="CC1512" t="s">
        <v>13985</v>
      </c>
      <c r="CD1512" t="s">
        <v>13985</v>
      </c>
    </row>
    <row r="1513" spans="1:82" hidden="1">
      <c r="A1513" t="s">
        <v>13850</v>
      </c>
      <c r="B1513" t="s">
        <v>67</v>
      </c>
      <c r="C1513" t="s">
        <v>3651</v>
      </c>
      <c r="G1513" t="s">
        <v>3652</v>
      </c>
      <c r="J1513" t="s">
        <v>3653</v>
      </c>
      <c r="K1513" t="s">
        <v>3654</v>
      </c>
      <c r="W1513" t="s">
        <v>3655</v>
      </c>
      <c r="AA1513" t="s">
        <v>3656</v>
      </c>
      <c r="AB1513" t="s">
        <v>3657</v>
      </c>
      <c r="AN1513" t="s">
        <v>3658</v>
      </c>
      <c r="AO1513" t="s">
        <v>3659</v>
      </c>
      <c r="AS1513" t="s">
        <v>84</v>
      </c>
      <c r="AT1513">
        <v>2015</v>
      </c>
      <c r="AU1513">
        <v>185</v>
      </c>
      <c r="AV1513">
        <v>8</v>
      </c>
      <c r="BA1513">
        <v>917</v>
      </c>
      <c r="BB1513">
        <v>930</v>
      </c>
      <c r="BD1513" t="s">
        <v>3660</v>
      </c>
      <c r="BK1513" t="s">
        <v>3661</v>
      </c>
      <c r="BL1513">
        <v>26323343</v>
      </c>
      <c r="BW1513" t="s">
        <v>13424</v>
      </c>
      <c r="BX1513" t="s">
        <v>13425</v>
      </c>
      <c r="BY1513" t="s">
        <v>13985</v>
      </c>
      <c r="BZ1513" t="s">
        <v>13985</v>
      </c>
      <c r="CA1513" t="s">
        <v>13985</v>
      </c>
      <c r="CB1513" t="s">
        <v>13985</v>
      </c>
      <c r="CC1513" t="s">
        <v>13985</v>
      </c>
      <c r="CD1513" t="s">
        <v>13985</v>
      </c>
    </row>
    <row r="1514" spans="1:82" hidden="1">
      <c r="A1514" t="s">
        <v>13850</v>
      </c>
      <c r="B1514" t="s">
        <v>67</v>
      </c>
      <c r="C1514" t="s">
        <v>12196</v>
      </c>
      <c r="G1514" t="s">
        <v>12196</v>
      </c>
      <c r="J1514" t="s">
        <v>12197</v>
      </c>
      <c r="K1514" t="s">
        <v>3031</v>
      </c>
      <c r="W1514" t="s">
        <v>12198</v>
      </c>
      <c r="AN1514" t="s">
        <v>3034</v>
      </c>
      <c r="AS1514" t="s">
        <v>472</v>
      </c>
      <c r="AT1514">
        <v>1995</v>
      </c>
      <c r="AU1514">
        <v>53</v>
      </c>
      <c r="AV1514">
        <v>1</v>
      </c>
      <c r="BA1514">
        <v>110</v>
      </c>
      <c r="BB1514">
        <v>115</v>
      </c>
      <c r="BD1514" t="s">
        <v>12199</v>
      </c>
      <c r="BK1514" t="s">
        <v>12200</v>
      </c>
      <c r="BL1514">
        <v>7669841</v>
      </c>
      <c r="BW1514" t="s">
        <v>13424</v>
      </c>
      <c r="BX1514" t="s">
        <v>13425</v>
      </c>
      <c r="BY1514" t="s">
        <v>13985</v>
      </c>
      <c r="BZ1514" t="s">
        <v>13985</v>
      </c>
      <c r="CA1514" t="s">
        <v>13985</v>
      </c>
      <c r="CB1514" t="s">
        <v>13985</v>
      </c>
      <c r="CC1514" t="s">
        <v>13985</v>
      </c>
      <c r="CD1514" t="s">
        <v>13985</v>
      </c>
    </row>
    <row r="1515" spans="1:82" hidden="1">
      <c r="A1515" t="s">
        <v>13850</v>
      </c>
      <c r="B1515" t="s">
        <v>67</v>
      </c>
      <c r="C1515" t="s">
        <v>12201</v>
      </c>
      <c r="G1515" t="s">
        <v>12201</v>
      </c>
      <c r="J1515" t="s">
        <v>12202</v>
      </c>
      <c r="K1515" t="s">
        <v>3031</v>
      </c>
      <c r="W1515" t="s">
        <v>12203</v>
      </c>
      <c r="AN1515" t="s">
        <v>3034</v>
      </c>
      <c r="AS1515" t="s">
        <v>472</v>
      </c>
      <c r="AT1515">
        <v>1995</v>
      </c>
      <c r="AU1515">
        <v>53</v>
      </c>
      <c r="AV1515">
        <v>1</v>
      </c>
      <c r="BA1515">
        <v>116</v>
      </c>
      <c r="BB1515">
        <v>125</v>
      </c>
      <c r="BD1515" t="s">
        <v>12204</v>
      </c>
      <c r="BK1515" t="s">
        <v>12205</v>
      </c>
      <c r="BL1515">
        <v>7669842</v>
      </c>
      <c r="BW1515" t="s">
        <v>13424</v>
      </c>
      <c r="BX1515" t="s">
        <v>13425</v>
      </c>
      <c r="BY1515" t="s">
        <v>13985</v>
      </c>
      <c r="BZ1515" t="s">
        <v>13985</v>
      </c>
      <c r="CA1515" t="s">
        <v>13985</v>
      </c>
      <c r="CB1515" t="s">
        <v>13985</v>
      </c>
      <c r="CC1515" t="s">
        <v>13985</v>
      </c>
      <c r="CD1515" t="s">
        <v>13985</v>
      </c>
    </row>
    <row r="1516" spans="1:82" hidden="1">
      <c r="A1516" t="s">
        <v>13850</v>
      </c>
      <c r="B1516" t="s">
        <v>67</v>
      </c>
      <c r="C1516" t="s">
        <v>8535</v>
      </c>
      <c r="G1516" t="s">
        <v>8536</v>
      </c>
      <c r="J1516" t="s">
        <v>8537</v>
      </c>
      <c r="K1516" t="s">
        <v>4217</v>
      </c>
      <c r="W1516" t="s">
        <v>8538</v>
      </c>
      <c r="AN1516" t="s">
        <v>4221</v>
      </c>
      <c r="AO1516" t="s">
        <v>4222</v>
      </c>
      <c r="AS1516" t="s">
        <v>154</v>
      </c>
      <c r="AT1516">
        <v>2007</v>
      </c>
      <c r="AU1516">
        <v>22</v>
      </c>
      <c r="AV1516">
        <v>6</v>
      </c>
      <c r="BA1516">
        <v>855</v>
      </c>
      <c r="BB1516">
        <v>861</v>
      </c>
      <c r="BD1516" t="s">
        <v>8539</v>
      </c>
      <c r="BK1516" t="s">
        <v>8540</v>
      </c>
      <c r="BW1516" t="s">
        <v>13424</v>
      </c>
      <c r="BX1516" t="s">
        <v>13426</v>
      </c>
      <c r="BY1516" t="s">
        <v>13985</v>
      </c>
      <c r="BZ1516" t="s">
        <v>13427</v>
      </c>
      <c r="CA1516">
        <v>0</v>
      </c>
      <c r="CB1516" t="s">
        <v>13985</v>
      </c>
      <c r="CC1516" t="s">
        <v>13985</v>
      </c>
      <c r="CD1516" t="s">
        <v>13985</v>
      </c>
    </row>
    <row r="1517" spans="1:82" hidden="1">
      <c r="A1517" t="s">
        <v>13850</v>
      </c>
      <c r="B1517" t="s">
        <v>67</v>
      </c>
      <c r="C1517" t="s">
        <v>7033</v>
      </c>
      <c r="G1517" t="s">
        <v>7034</v>
      </c>
      <c r="J1517" t="s">
        <v>7035</v>
      </c>
      <c r="K1517" t="s">
        <v>348</v>
      </c>
      <c r="W1517" t="s">
        <v>7036</v>
      </c>
      <c r="AN1517" t="s">
        <v>350</v>
      </c>
      <c r="AO1517" t="s">
        <v>351</v>
      </c>
      <c r="AS1517" t="s">
        <v>242</v>
      </c>
      <c r="AT1517">
        <v>2010</v>
      </c>
      <c r="AU1517">
        <v>39</v>
      </c>
      <c r="AV1517">
        <v>5</v>
      </c>
      <c r="BA1517">
        <v>1666</v>
      </c>
      <c r="BB1517">
        <v>1675</v>
      </c>
      <c r="BD1517" t="s">
        <v>7037</v>
      </c>
      <c r="BK1517" t="s">
        <v>7038</v>
      </c>
      <c r="BL1517">
        <v>22546466</v>
      </c>
      <c r="BW1517" t="s">
        <v>13424</v>
      </c>
      <c r="BX1517" t="s">
        <v>13426</v>
      </c>
      <c r="BY1517" t="s">
        <v>13985</v>
      </c>
      <c r="BZ1517" t="s">
        <v>13427</v>
      </c>
      <c r="CA1517">
        <v>1</v>
      </c>
      <c r="CB1517" t="s">
        <v>13985</v>
      </c>
      <c r="CC1517" t="s">
        <v>13985</v>
      </c>
      <c r="CD1517" t="s">
        <v>13985</v>
      </c>
    </row>
    <row r="1518" spans="1:82" hidden="1">
      <c r="A1518" t="s">
        <v>13850</v>
      </c>
      <c r="B1518" t="s">
        <v>67</v>
      </c>
      <c r="C1518" t="s">
        <v>7854</v>
      </c>
      <c r="G1518" t="s">
        <v>7855</v>
      </c>
      <c r="J1518" t="s">
        <v>7856</v>
      </c>
      <c r="K1518" t="s">
        <v>1829</v>
      </c>
      <c r="P1518" t="s">
        <v>7857</v>
      </c>
      <c r="Q1518" t="s">
        <v>7858</v>
      </c>
      <c r="R1518" t="s">
        <v>7859</v>
      </c>
      <c r="T1518" t="s">
        <v>7860</v>
      </c>
      <c r="W1518" t="s">
        <v>7861</v>
      </c>
      <c r="AN1518" t="s">
        <v>1831</v>
      </c>
      <c r="AT1518">
        <v>2009</v>
      </c>
      <c r="AU1518">
        <v>40</v>
      </c>
      <c r="AV1518">
        <v>1</v>
      </c>
      <c r="BA1518">
        <v>85</v>
      </c>
      <c r="BB1518">
        <v>97</v>
      </c>
      <c r="BC1518" t="s">
        <v>7862</v>
      </c>
      <c r="BD1518" t="s">
        <v>7863</v>
      </c>
      <c r="BK1518" t="s">
        <v>7864</v>
      </c>
      <c r="BW1518" t="s">
        <v>13424</v>
      </c>
      <c r="BX1518" t="s">
        <v>13425</v>
      </c>
      <c r="BY1518" t="s">
        <v>13985</v>
      </c>
      <c r="BZ1518" t="s">
        <v>13985</v>
      </c>
      <c r="CA1518" t="s">
        <v>13985</v>
      </c>
      <c r="CB1518" t="s">
        <v>13985</v>
      </c>
      <c r="CC1518" t="s">
        <v>13985</v>
      </c>
      <c r="CD1518" t="s">
        <v>13985</v>
      </c>
    </row>
    <row r="1519" spans="1:82" hidden="1">
      <c r="A1519" t="s">
        <v>13850</v>
      </c>
      <c r="B1519" t="s">
        <v>67</v>
      </c>
      <c r="C1519" t="s">
        <v>12051</v>
      </c>
      <c r="G1519" t="s">
        <v>12051</v>
      </c>
      <c r="J1519" t="s">
        <v>12052</v>
      </c>
      <c r="K1519" t="s">
        <v>12053</v>
      </c>
      <c r="W1519" t="s">
        <v>12054</v>
      </c>
      <c r="AN1519" t="s">
        <v>12055</v>
      </c>
      <c r="AS1519" t="s">
        <v>2650</v>
      </c>
      <c r="AT1519">
        <v>1996</v>
      </c>
      <c r="AU1519">
        <v>22</v>
      </c>
      <c r="AV1519">
        <v>1</v>
      </c>
      <c r="BA1519">
        <v>7</v>
      </c>
      <c r="BB1519">
        <v>16</v>
      </c>
      <c r="BK1519" t="s">
        <v>12056</v>
      </c>
      <c r="BL1519">
        <v>8681879</v>
      </c>
      <c r="BW1519" t="s">
        <v>13424</v>
      </c>
      <c r="BX1519" t="s">
        <v>13425</v>
      </c>
      <c r="BY1519" t="s">
        <v>13985</v>
      </c>
      <c r="BZ1519" t="s">
        <v>13985</v>
      </c>
      <c r="CA1519" t="s">
        <v>13985</v>
      </c>
      <c r="CB1519" t="s">
        <v>13985</v>
      </c>
      <c r="CC1519" t="s">
        <v>13985</v>
      </c>
      <c r="CD1519" t="s">
        <v>13985</v>
      </c>
    </row>
    <row r="1520" spans="1:82" hidden="1">
      <c r="A1520" t="s">
        <v>13850</v>
      </c>
      <c r="B1520" t="s">
        <v>67</v>
      </c>
      <c r="C1520" t="s">
        <v>11703</v>
      </c>
      <c r="G1520" t="s">
        <v>11703</v>
      </c>
      <c r="J1520" t="s">
        <v>11704</v>
      </c>
      <c r="K1520" t="s">
        <v>11705</v>
      </c>
      <c r="W1520" t="s">
        <v>11706</v>
      </c>
      <c r="AN1520" t="s">
        <v>11707</v>
      </c>
      <c r="AS1520" t="s">
        <v>730</v>
      </c>
      <c r="AT1520">
        <v>1997</v>
      </c>
      <c r="AU1520">
        <v>31</v>
      </c>
      <c r="AV1520">
        <v>2</v>
      </c>
      <c r="BA1520">
        <v>279</v>
      </c>
      <c r="BB1520">
        <v>284</v>
      </c>
      <c r="BD1520" t="s">
        <v>11708</v>
      </c>
      <c r="BK1520" t="s">
        <v>11709</v>
      </c>
      <c r="BL1520">
        <v>9140637</v>
      </c>
      <c r="BW1520" t="s">
        <v>13424</v>
      </c>
      <c r="BX1520" t="s">
        <v>13425</v>
      </c>
      <c r="BY1520" t="s">
        <v>13985</v>
      </c>
      <c r="BZ1520" t="s">
        <v>13985</v>
      </c>
      <c r="CA1520" t="s">
        <v>13985</v>
      </c>
      <c r="CB1520" t="s">
        <v>13985</v>
      </c>
      <c r="CC1520" t="s">
        <v>13985</v>
      </c>
      <c r="CD1520" t="s">
        <v>13985</v>
      </c>
    </row>
    <row r="1521" spans="1:82" hidden="1">
      <c r="A1521" t="s">
        <v>13850</v>
      </c>
      <c r="B1521" t="s">
        <v>67</v>
      </c>
      <c r="C1521" t="s">
        <v>78</v>
      </c>
      <c r="G1521" t="s">
        <v>79</v>
      </c>
      <c r="J1521" t="s">
        <v>80</v>
      </c>
      <c r="K1521" t="s">
        <v>81</v>
      </c>
      <c r="W1521" t="s">
        <v>82</v>
      </c>
      <c r="AN1521" t="s">
        <v>83</v>
      </c>
      <c r="AS1521" t="s">
        <v>84</v>
      </c>
      <c r="AT1521">
        <v>2019</v>
      </c>
      <c r="AU1521">
        <v>51</v>
      </c>
      <c r="AV1521">
        <v>6</v>
      </c>
      <c r="BA1521">
        <v>2041</v>
      </c>
      <c r="BB1521">
        <v>2050</v>
      </c>
      <c r="BD1521" t="s">
        <v>85</v>
      </c>
      <c r="BK1521" t="s">
        <v>86</v>
      </c>
      <c r="BW1521" t="s">
        <v>13424</v>
      </c>
      <c r="BX1521" t="s">
        <v>13425</v>
      </c>
    </row>
    <row r="1522" spans="1:82" hidden="1">
      <c r="A1522" t="s">
        <v>13850</v>
      </c>
      <c r="B1522" t="s">
        <v>67</v>
      </c>
      <c r="C1522" t="s">
        <v>4365</v>
      </c>
      <c r="G1522" t="s">
        <v>4366</v>
      </c>
      <c r="J1522" t="s">
        <v>4367</v>
      </c>
      <c r="K1522" t="s">
        <v>4368</v>
      </c>
      <c r="W1522" t="s">
        <v>4369</v>
      </c>
      <c r="AB1522" t="s">
        <v>4370</v>
      </c>
      <c r="AN1522" t="s">
        <v>4371</v>
      </c>
      <c r="AS1522" t="s">
        <v>1023</v>
      </c>
      <c r="AT1522">
        <v>2015</v>
      </c>
      <c r="AU1522">
        <v>44</v>
      </c>
      <c r="AV1522">
        <v>1</v>
      </c>
      <c r="BA1522">
        <v>8</v>
      </c>
      <c r="BB1522">
        <v>14</v>
      </c>
      <c r="BD1522" t="s">
        <v>4372</v>
      </c>
      <c r="BK1522" t="s">
        <v>4373</v>
      </c>
      <c r="BW1522" t="s">
        <v>13424</v>
      </c>
      <c r="BX1522" t="s">
        <v>13425</v>
      </c>
      <c r="BY1522" t="s">
        <v>13985</v>
      </c>
      <c r="BZ1522" t="s">
        <v>13985</v>
      </c>
      <c r="CA1522" t="s">
        <v>13985</v>
      </c>
      <c r="CB1522" t="s">
        <v>13985</v>
      </c>
      <c r="CC1522" t="s">
        <v>13985</v>
      </c>
      <c r="CD1522" t="s">
        <v>13985</v>
      </c>
    </row>
    <row r="1523" spans="1:82" hidden="1">
      <c r="A1523" t="s">
        <v>13477</v>
      </c>
      <c r="B1523" t="s">
        <v>67</v>
      </c>
      <c r="C1523" t="s">
        <v>13562</v>
      </c>
      <c r="J1523" t="s">
        <v>4367</v>
      </c>
      <c r="K1523" t="s">
        <v>13563</v>
      </c>
      <c r="AB1523" t="s">
        <v>4370</v>
      </c>
      <c r="AN1523" t="s">
        <v>4371</v>
      </c>
      <c r="AS1523">
        <v>1</v>
      </c>
      <c r="AT1523">
        <v>2015</v>
      </c>
      <c r="AU1523">
        <v>44</v>
      </c>
      <c r="AV1523">
        <v>1</v>
      </c>
      <c r="BA1523">
        <v>8</v>
      </c>
      <c r="BB1523">
        <v>14</v>
      </c>
      <c r="BD1523" t="s">
        <v>4372</v>
      </c>
      <c r="BK1523" t="s">
        <v>13564</v>
      </c>
      <c r="BM1523" t="s">
        <v>13483</v>
      </c>
      <c r="BW1523" t="s">
        <v>13424</v>
      </c>
      <c r="BX1523" t="s">
        <v>13425</v>
      </c>
      <c r="BY1523" t="s">
        <v>13985</v>
      </c>
      <c r="BZ1523" t="s">
        <v>13985</v>
      </c>
      <c r="CA1523" t="s">
        <v>13985</v>
      </c>
      <c r="CB1523" t="s">
        <v>13985</v>
      </c>
      <c r="CC1523" t="s">
        <v>13985</v>
      </c>
      <c r="CD1523" t="s">
        <v>13985</v>
      </c>
    </row>
    <row r="1524" spans="1:82" hidden="1">
      <c r="A1524" t="s">
        <v>13850</v>
      </c>
      <c r="B1524" t="s">
        <v>67</v>
      </c>
      <c r="C1524" t="s">
        <v>12965</v>
      </c>
      <c r="G1524" t="s">
        <v>12965</v>
      </c>
      <c r="J1524" t="s">
        <v>12966</v>
      </c>
      <c r="K1524" t="s">
        <v>8418</v>
      </c>
      <c r="W1524" t="s">
        <v>12967</v>
      </c>
      <c r="AN1524" t="s">
        <v>8422</v>
      </c>
      <c r="AO1524" t="s">
        <v>8423</v>
      </c>
      <c r="AS1524" t="s">
        <v>815</v>
      </c>
      <c r="AT1524">
        <v>1992</v>
      </c>
      <c r="AU1524">
        <v>130</v>
      </c>
      <c r="AV1524">
        <v>3</v>
      </c>
      <c r="BA1524">
        <v>1645</v>
      </c>
      <c r="BB1524">
        <v>1652</v>
      </c>
      <c r="BD1524" t="s">
        <v>12968</v>
      </c>
      <c r="BK1524" t="s">
        <v>12969</v>
      </c>
      <c r="BL1524">
        <v>1537312</v>
      </c>
      <c r="BW1524" t="s">
        <v>13424</v>
      </c>
      <c r="BX1524" t="s">
        <v>13425</v>
      </c>
      <c r="BY1524" t="s">
        <v>13985</v>
      </c>
      <c r="BZ1524" t="s">
        <v>13985</v>
      </c>
      <c r="CA1524" t="s">
        <v>13985</v>
      </c>
      <c r="CB1524" t="s">
        <v>13985</v>
      </c>
      <c r="CC1524" t="s">
        <v>13985</v>
      </c>
      <c r="CD1524" t="s">
        <v>13985</v>
      </c>
    </row>
    <row r="1525" spans="1:82" hidden="1">
      <c r="A1525" t="s">
        <v>13850</v>
      </c>
      <c r="B1525" t="s">
        <v>67</v>
      </c>
      <c r="C1525" t="s">
        <v>11088</v>
      </c>
      <c r="G1525" t="s">
        <v>11088</v>
      </c>
      <c r="J1525" t="s">
        <v>11089</v>
      </c>
      <c r="K1525" t="s">
        <v>258</v>
      </c>
      <c r="W1525" t="s">
        <v>11090</v>
      </c>
      <c r="AN1525" t="s">
        <v>261</v>
      </c>
      <c r="AS1525" t="s">
        <v>352</v>
      </c>
      <c r="AT1525">
        <v>1999</v>
      </c>
      <c r="AU1525">
        <v>14</v>
      </c>
      <c r="AV1525">
        <v>4</v>
      </c>
      <c r="BA1525">
        <v>314</v>
      </c>
      <c r="BB1525">
        <v>319</v>
      </c>
      <c r="BD1525" t="s">
        <v>11091</v>
      </c>
      <c r="BK1525" t="s">
        <v>11092</v>
      </c>
      <c r="BL1525">
        <v>10447312</v>
      </c>
      <c r="BW1525" t="s">
        <v>13424</v>
      </c>
      <c r="BX1525" t="s">
        <v>13425</v>
      </c>
      <c r="BY1525" t="s">
        <v>13985</v>
      </c>
      <c r="BZ1525" t="s">
        <v>13985</v>
      </c>
      <c r="CA1525" t="s">
        <v>13985</v>
      </c>
      <c r="CB1525" t="s">
        <v>13985</v>
      </c>
      <c r="CC1525" t="s">
        <v>13985</v>
      </c>
      <c r="CD1525" t="s">
        <v>13985</v>
      </c>
    </row>
    <row r="1526" spans="1:82" hidden="1">
      <c r="A1526" t="s">
        <v>13850</v>
      </c>
      <c r="B1526" t="s">
        <v>67</v>
      </c>
      <c r="C1526" t="s">
        <v>2024</v>
      </c>
      <c r="G1526" t="s">
        <v>2025</v>
      </c>
      <c r="J1526" t="s">
        <v>2026</v>
      </c>
      <c r="K1526" t="s">
        <v>2027</v>
      </c>
      <c r="W1526" t="s">
        <v>2028</v>
      </c>
      <c r="AN1526" t="s">
        <v>2029</v>
      </c>
      <c r="AO1526" t="s">
        <v>2030</v>
      </c>
      <c r="AS1526" t="s">
        <v>2031</v>
      </c>
      <c r="AT1526">
        <v>2017</v>
      </c>
      <c r="AU1526">
        <v>4338</v>
      </c>
      <c r="AV1526">
        <v>2</v>
      </c>
      <c r="BA1526">
        <v>374</v>
      </c>
      <c r="BB1526">
        <v>384</v>
      </c>
      <c r="BD1526" t="s">
        <v>2032</v>
      </c>
      <c r="BK1526" t="s">
        <v>2033</v>
      </c>
      <c r="BL1526">
        <v>29245748</v>
      </c>
      <c r="BW1526" t="s">
        <v>13424</v>
      </c>
      <c r="BX1526" t="s">
        <v>13426</v>
      </c>
      <c r="BY1526" t="s">
        <v>13985</v>
      </c>
      <c r="BZ1526" t="s">
        <v>13427</v>
      </c>
      <c r="CA1526" t="s">
        <v>13985</v>
      </c>
      <c r="CB1526">
        <v>0</v>
      </c>
      <c r="CC1526" t="s">
        <v>13985</v>
      </c>
      <c r="CD1526" t="s">
        <v>13985</v>
      </c>
    </row>
    <row r="1527" spans="1:82" hidden="1">
      <c r="A1527" t="s">
        <v>13850</v>
      </c>
      <c r="B1527" t="s">
        <v>67</v>
      </c>
      <c r="C1527" t="s">
        <v>3590</v>
      </c>
      <c r="G1527" t="s">
        <v>3591</v>
      </c>
      <c r="J1527" t="s">
        <v>3592</v>
      </c>
      <c r="K1527" t="s">
        <v>3593</v>
      </c>
      <c r="W1527" t="s">
        <v>3594</v>
      </c>
      <c r="AA1527" t="s">
        <v>3595</v>
      </c>
      <c r="AB1527" t="s">
        <v>3596</v>
      </c>
      <c r="AN1527" t="s">
        <v>3597</v>
      </c>
      <c r="AT1527">
        <v>2016</v>
      </c>
      <c r="AU1527">
        <v>4</v>
      </c>
      <c r="AV1527">
        <v>3</v>
      </c>
      <c r="BA1527">
        <v>121</v>
      </c>
      <c r="BB1527">
        <v>126</v>
      </c>
      <c r="BK1527" t="s">
        <v>3598</v>
      </c>
      <c r="BW1527" t="s">
        <v>13424</v>
      </c>
      <c r="BX1527" t="s">
        <v>13425</v>
      </c>
    </row>
    <row r="1528" spans="1:82" hidden="1">
      <c r="A1528" t="s">
        <v>13850</v>
      </c>
      <c r="B1528" t="s">
        <v>67</v>
      </c>
      <c r="C1528" t="s">
        <v>1859</v>
      </c>
      <c r="G1528" t="s">
        <v>1860</v>
      </c>
      <c r="J1528" t="s">
        <v>1861</v>
      </c>
      <c r="K1528" t="s">
        <v>1862</v>
      </c>
      <c r="W1528" t="s">
        <v>1863</v>
      </c>
      <c r="AN1528" t="s">
        <v>1864</v>
      </c>
      <c r="AO1528" t="s">
        <v>1865</v>
      </c>
      <c r="AS1528" t="s">
        <v>1023</v>
      </c>
      <c r="AT1528">
        <v>2018</v>
      </c>
      <c r="AU1528">
        <v>159</v>
      </c>
      <c r="AV1528">
        <v>1</v>
      </c>
      <c r="BA1528">
        <v>303</v>
      </c>
      <c r="BB1528">
        <v>306</v>
      </c>
      <c r="BD1528" t="s">
        <v>1866</v>
      </c>
      <c r="BK1528" t="s">
        <v>1867</v>
      </c>
      <c r="BW1528" t="s">
        <v>13424</v>
      </c>
      <c r="BX1528" t="s">
        <v>13425</v>
      </c>
      <c r="BY1528" t="s">
        <v>13985</v>
      </c>
      <c r="BZ1528" t="s">
        <v>13985</v>
      </c>
      <c r="CA1528" t="s">
        <v>13985</v>
      </c>
      <c r="CB1528" t="s">
        <v>13985</v>
      </c>
      <c r="CC1528" t="s">
        <v>13985</v>
      </c>
      <c r="CD1528" t="s">
        <v>13985</v>
      </c>
    </row>
    <row r="1529" spans="1:82" hidden="1">
      <c r="A1529" t="s">
        <v>13850</v>
      </c>
      <c r="B1529" t="s">
        <v>67</v>
      </c>
      <c r="C1529" t="s">
        <v>6914</v>
      </c>
      <c r="G1529" t="s">
        <v>6915</v>
      </c>
      <c r="J1529" t="s">
        <v>6916</v>
      </c>
      <c r="K1529" t="s">
        <v>3582</v>
      </c>
      <c r="W1529" t="s">
        <v>6917</v>
      </c>
      <c r="AA1529" t="s">
        <v>4148</v>
      </c>
      <c r="AB1529" t="s">
        <v>4149</v>
      </c>
      <c r="AN1529" t="s">
        <v>3586</v>
      </c>
      <c r="AO1529" t="s">
        <v>3587</v>
      </c>
      <c r="AS1529" t="s">
        <v>1023</v>
      </c>
      <c r="AT1529">
        <v>2011</v>
      </c>
      <c r="AU1529">
        <v>42</v>
      </c>
      <c r="AV1529">
        <v>1</v>
      </c>
      <c r="BA1529">
        <v>22</v>
      </c>
      <c r="BB1529">
        <v>28</v>
      </c>
      <c r="BD1529" t="s">
        <v>6918</v>
      </c>
      <c r="BK1529" t="s">
        <v>6919</v>
      </c>
      <c r="BW1529" t="s">
        <v>13424</v>
      </c>
      <c r="BX1529" t="s">
        <v>13425</v>
      </c>
      <c r="BY1529" t="s">
        <v>13985</v>
      </c>
      <c r="BZ1529" t="s">
        <v>13985</v>
      </c>
      <c r="CA1529" t="s">
        <v>13985</v>
      </c>
      <c r="CB1529" t="s">
        <v>13985</v>
      </c>
      <c r="CC1529" t="s">
        <v>13985</v>
      </c>
      <c r="CD1529" t="s">
        <v>13985</v>
      </c>
    </row>
    <row r="1530" spans="1:82" hidden="1">
      <c r="A1530" t="s">
        <v>13850</v>
      </c>
      <c r="B1530" t="s">
        <v>67</v>
      </c>
      <c r="C1530" t="s">
        <v>10356</v>
      </c>
      <c r="G1530" t="s">
        <v>10356</v>
      </c>
      <c r="J1530" t="s">
        <v>10357</v>
      </c>
      <c r="K1530" t="s">
        <v>4637</v>
      </c>
      <c r="P1530" t="s">
        <v>10358</v>
      </c>
      <c r="Q1530" t="s">
        <v>10359</v>
      </c>
      <c r="R1530" t="s">
        <v>10360</v>
      </c>
      <c r="W1530" t="s">
        <v>10361</v>
      </c>
      <c r="AN1530" t="s">
        <v>4639</v>
      </c>
      <c r="AS1530" t="s">
        <v>521</v>
      </c>
      <c r="AT1530">
        <v>2002</v>
      </c>
      <c r="AU1530">
        <v>64</v>
      </c>
      <c r="AV1530" s="2">
        <v>43525</v>
      </c>
      <c r="BA1530">
        <v>185</v>
      </c>
      <c r="BB1530">
        <v>193</v>
      </c>
      <c r="BD1530" t="s">
        <v>10362</v>
      </c>
      <c r="BK1530" t="s">
        <v>10363</v>
      </c>
      <c r="BW1530" t="s">
        <v>13424</v>
      </c>
      <c r="BX1530" t="s">
        <v>13425</v>
      </c>
      <c r="BY1530" t="s">
        <v>13985</v>
      </c>
      <c r="BZ1530" t="s">
        <v>13985</v>
      </c>
      <c r="CA1530" t="s">
        <v>13985</v>
      </c>
      <c r="CB1530" t="s">
        <v>13985</v>
      </c>
      <c r="CC1530" t="s">
        <v>13985</v>
      </c>
      <c r="CD1530" t="s">
        <v>13985</v>
      </c>
    </row>
    <row r="1531" spans="1:82" hidden="1">
      <c r="A1531" t="s">
        <v>13850</v>
      </c>
      <c r="B1531" t="s">
        <v>67</v>
      </c>
      <c r="C1531" t="s">
        <v>10811</v>
      </c>
      <c r="G1531" t="s">
        <v>10811</v>
      </c>
      <c r="J1531" t="s">
        <v>10812</v>
      </c>
      <c r="K1531" t="s">
        <v>9127</v>
      </c>
      <c r="W1531" t="s">
        <v>10813</v>
      </c>
      <c r="AB1531" t="s">
        <v>2299</v>
      </c>
      <c r="AN1531" t="s">
        <v>9131</v>
      </c>
      <c r="AS1531" t="s">
        <v>307</v>
      </c>
      <c r="AT1531">
        <v>2000</v>
      </c>
      <c r="AU1531">
        <v>40</v>
      </c>
      <c r="AV1531">
        <v>5</v>
      </c>
      <c r="BA1531">
        <v>421</v>
      </c>
      <c r="BB1531">
        <v>430</v>
      </c>
      <c r="BD1531" t="s">
        <v>10814</v>
      </c>
      <c r="BK1531" t="s">
        <v>10815</v>
      </c>
      <c r="BL1531">
        <v>11140814</v>
      </c>
      <c r="BW1531" t="s">
        <v>13424</v>
      </c>
      <c r="BX1531" t="s">
        <v>13425</v>
      </c>
      <c r="BY1531" t="s">
        <v>13985</v>
      </c>
      <c r="BZ1531" t="s">
        <v>13985</v>
      </c>
      <c r="CA1531" t="s">
        <v>13985</v>
      </c>
      <c r="CB1531" t="s">
        <v>13985</v>
      </c>
      <c r="CC1531" t="s">
        <v>13985</v>
      </c>
      <c r="CD1531" t="s">
        <v>13985</v>
      </c>
    </row>
    <row r="1532" spans="1:82" hidden="1">
      <c r="A1532" t="s">
        <v>13850</v>
      </c>
      <c r="B1532" t="s">
        <v>67</v>
      </c>
      <c r="C1532" t="s">
        <v>1522</v>
      </c>
      <c r="G1532" t="s">
        <v>1523</v>
      </c>
      <c r="J1532" t="s">
        <v>1524</v>
      </c>
      <c r="K1532" t="s">
        <v>1525</v>
      </c>
      <c r="W1532" t="s">
        <v>1526</v>
      </c>
      <c r="AB1532" t="s">
        <v>1527</v>
      </c>
      <c r="AN1532" t="s">
        <v>1528</v>
      </c>
      <c r="AO1532" t="s">
        <v>1529</v>
      </c>
      <c r="AS1532" t="s">
        <v>730</v>
      </c>
      <c r="AT1532">
        <v>2018</v>
      </c>
      <c r="AU1532">
        <v>28</v>
      </c>
      <c r="AV1532">
        <v>4</v>
      </c>
      <c r="BA1532">
        <v>429</v>
      </c>
      <c r="BB1532">
        <v>436</v>
      </c>
      <c r="BD1532" t="s">
        <v>1530</v>
      </c>
      <c r="BF1532" s="1">
        <v>43191</v>
      </c>
      <c r="BK1532" t="s">
        <v>1531</v>
      </c>
      <c r="BL1532">
        <v>29608438</v>
      </c>
      <c r="BW1532" t="s">
        <v>13424</v>
      </c>
      <c r="BX1532" t="s">
        <v>13425</v>
      </c>
      <c r="BY1532" t="s">
        <v>13985</v>
      </c>
      <c r="BZ1532" t="s">
        <v>13985</v>
      </c>
      <c r="CA1532" t="s">
        <v>13985</v>
      </c>
      <c r="CB1532" t="s">
        <v>13985</v>
      </c>
      <c r="CC1532" t="s">
        <v>13985</v>
      </c>
      <c r="CD1532" t="s">
        <v>13985</v>
      </c>
    </row>
    <row r="1533" spans="1:82" hidden="1">
      <c r="A1533" t="s">
        <v>13850</v>
      </c>
      <c r="B1533" t="s">
        <v>67</v>
      </c>
      <c r="C1533" t="s">
        <v>11010</v>
      </c>
      <c r="G1533" t="s">
        <v>11010</v>
      </c>
      <c r="J1533" t="s">
        <v>11011</v>
      </c>
      <c r="K1533" t="s">
        <v>9812</v>
      </c>
      <c r="W1533" t="s">
        <v>11012</v>
      </c>
      <c r="AN1533" t="s">
        <v>9815</v>
      </c>
      <c r="AS1533" t="s">
        <v>242</v>
      </c>
      <c r="AT1533">
        <v>1999</v>
      </c>
      <c r="AU1533">
        <v>277</v>
      </c>
      <c r="AV1533">
        <v>4</v>
      </c>
      <c r="BA1533" t="s">
        <v>11013</v>
      </c>
      <c r="BB1533" t="s">
        <v>11014</v>
      </c>
      <c r="BK1533" t="s">
        <v>11015</v>
      </c>
      <c r="BW1533" t="s">
        <v>13424</v>
      </c>
      <c r="BX1533" t="s">
        <v>13425</v>
      </c>
      <c r="BY1533" t="s">
        <v>13985</v>
      </c>
      <c r="BZ1533" t="s">
        <v>13985</v>
      </c>
      <c r="CA1533" t="s">
        <v>13985</v>
      </c>
      <c r="CB1533" t="s">
        <v>13985</v>
      </c>
      <c r="CC1533" t="s">
        <v>13985</v>
      </c>
      <c r="CD1533" t="s">
        <v>13985</v>
      </c>
    </row>
    <row r="1534" spans="1:82" hidden="1">
      <c r="A1534" t="s">
        <v>13850</v>
      </c>
      <c r="B1534" t="s">
        <v>67</v>
      </c>
      <c r="C1534" t="s">
        <v>11062</v>
      </c>
      <c r="G1534" t="s">
        <v>11062</v>
      </c>
      <c r="J1534" t="s">
        <v>11063</v>
      </c>
      <c r="K1534" t="s">
        <v>11064</v>
      </c>
      <c r="W1534" t="s">
        <v>11065</v>
      </c>
      <c r="AB1534" t="s">
        <v>11066</v>
      </c>
      <c r="AN1534" t="s">
        <v>11067</v>
      </c>
      <c r="AS1534" t="s">
        <v>352</v>
      </c>
      <c r="AT1534">
        <v>1999</v>
      </c>
      <c r="AU1534">
        <v>69</v>
      </c>
      <c r="AW1534">
        <v>1</v>
      </c>
      <c r="BA1534">
        <v>191</v>
      </c>
      <c r="BB1534">
        <v>202</v>
      </c>
      <c r="BD1534" t="s">
        <v>11068</v>
      </c>
      <c r="BK1534" t="s">
        <v>11069</v>
      </c>
      <c r="BW1534" t="s">
        <v>13424</v>
      </c>
      <c r="BX1534" t="s">
        <v>13425</v>
      </c>
      <c r="BY1534" t="s">
        <v>13985</v>
      </c>
      <c r="BZ1534" t="s">
        <v>13985</v>
      </c>
      <c r="CA1534" t="s">
        <v>13985</v>
      </c>
      <c r="CB1534" t="s">
        <v>13985</v>
      </c>
      <c r="CC1534" t="s">
        <v>13985</v>
      </c>
      <c r="CD1534" t="s">
        <v>13985</v>
      </c>
    </row>
    <row r="1535" spans="1:82" hidden="1">
      <c r="A1535" t="s">
        <v>13850</v>
      </c>
      <c r="B1535" t="s">
        <v>67</v>
      </c>
      <c r="C1535" t="s">
        <v>4154</v>
      </c>
      <c r="G1535" t="s">
        <v>4155</v>
      </c>
      <c r="J1535" t="s">
        <v>4156</v>
      </c>
      <c r="K1535" t="s">
        <v>4146</v>
      </c>
      <c r="W1535" t="s">
        <v>4157</v>
      </c>
      <c r="AB1535" t="s">
        <v>4158</v>
      </c>
      <c r="AN1535" t="s">
        <v>4150</v>
      </c>
      <c r="AO1535" t="s">
        <v>4151</v>
      </c>
      <c r="AS1535" t="s">
        <v>730</v>
      </c>
      <c r="AT1535">
        <v>2015</v>
      </c>
      <c r="AU1535">
        <v>37</v>
      </c>
      <c r="BA1535">
        <v>65</v>
      </c>
      <c r="BB1535">
        <v>75</v>
      </c>
      <c r="BD1535" t="s">
        <v>4159</v>
      </c>
      <c r="BK1535" t="s">
        <v>4160</v>
      </c>
      <c r="BL1535">
        <v>25511257</v>
      </c>
      <c r="BW1535" t="s">
        <v>13424</v>
      </c>
      <c r="BX1535" t="s">
        <v>13425</v>
      </c>
      <c r="BY1535" t="s">
        <v>13985</v>
      </c>
      <c r="BZ1535" t="s">
        <v>13985</v>
      </c>
      <c r="CA1535" t="s">
        <v>13985</v>
      </c>
      <c r="CB1535" t="s">
        <v>13985</v>
      </c>
      <c r="CC1535" t="s">
        <v>13985</v>
      </c>
      <c r="CD1535" t="s">
        <v>13985</v>
      </c>
    </row>
    <row r="1536" spans="1:82" hidden="1">
      <c r="A1536" t="s">
        <v>13850</v>
      </c>
      <c r="B1536" t="s">
        <v>67</v>
      </c>
      <c r="C1536" t="s">
        <v>11738</v>
      </c>
      <c r="G1536" t="s">
        <v>11738</v>
      </c>
      <c r="J1536" t="s">
        <v>11739</v>
      </c>
      <c r="K1536" t="s">
        <v>2976</v>
      </c>
      <c r="W1536" t="s">
        <v>11740</v>
      </c>
      <c r="AN1536" t="s">
        <v>2980</v>
      </c>
      <c r="AS1536" t="s">
        <v>815</v>
      </c>
      <c r="AT1536">
        <v>1997</v>
      </c>
      <c r="AU1536">
        <v>6</v>
      </c>
      <c r="AV1536">
        <v>1</v>
      </c>
      <c r="BA1536">
        <v>19</v>
      </c>
      <c r="BB1536">
        <v>25</v>
      </c>
      <c r="BD1536" t="s">
        <v>11741</v>
      </c>
      <c r="BK1536" t="s">
        <v>11742</v>
      </c>
      <c r="BL1536">
        <v>9125695</v>
      </c>
      <c r="BW1536" t="s">
        <v>13424</v>
      </c>
      <c r="BX1536" t="s">
        <v>13425</v>
      </c>
      <c r="BY1536" t="s">
        <v>13985</v>
      </c>
      <c r="BZ1536" t="s">
        <v>13985</v>
      </c>
      <c r="CA1536" t="s">
        <v>13985</v>
      </c>
      <c r="CB1536" t="s">
        <v>13985</v>
      </c>
      <c r="CC1536" t="s">
        <v>13985</v>
      </c>
      <c r="CD1536" t="s">
        <v>13985</v>
      </c>
    </row>
    <row r="1537" spans="1:82" hidden="1">
      <c r="A1537" t="s">
        <v>13784</v>
      </c>
      <c r="B1537" t="s">
        <v>67</v>
      </c>
      <c r="C1537" t="s">
        <v>13856</v>
      </c>
      <c r="J1537" t="s">
        <v>13857</v>
      </c>
      <c r="K1537" t="s">
        <v>13797</v>
      </c>
      <c r="AA1537" t="s">
        <v>5725</v>
      </c>
      <c r="AB1537" t="s">
        <v>5726</v>
      </c>
      <c r="AG1537">
        <v>3</v>
      </c>
      <c r="AH1537">
        <v>3</v>
      </c>
      <c r="AN1537" t="s">
        <v>13798</v>
      </c>
      <c r="AT1537">
        <v>2014</v>
      </c>
      <c r="AU1537">
        <v>93</v>
      </c>
      <c r="AV1537">
        <v>2</v>
      </c>
      <c r="BA1537">
        <v>263</v>
      </c>
      <c r="BB1537">
        <v>302</v>
      </c>
      <c r="BK1537" t="s">
        <v>13858</v>
      </c>
      <c r="BT1537" t="s">
        <v>13801</v>
      </c>
      <c r="BU1537" t="s">
        <v>13859</v>
      </c>
      <c r="BV1537" t="s">
        <v>13803</v>
      </c>
      <c r="BW1537" t="s">
        <v>13429</v>
      </c>
    </row>
    <row r="1538" spans="1:82" hidden="1">
      <c r="A1538" t="s">
        <v>13784</v>
      </c>
      <c r="B1538" t="s">
        <v>67</v>
      </c>
      <c r="C1538" t="s">
        <v>13818</v>
      </c>
      <c r="J1538" t="s">
        <v>13819</v>
      </c>
      <c r="K1538" t="s">
        <v>13797</v>
      </c>
      <c r="AG1538">
        <v>0</v>
      </c>
      <c r="AH1538">
        <v>0</v>
      </c>
      <c r="AN1538" t="s">
        <v>13798</v>
      </c>
      <c r="AT1538">
        <v>2017</v>
      </c>
      <c r="AU1538" t="s">
        <v>13820</v>
      </c>
      <c r="AV1538">
        <v>1</v>
      </c>
      <c r="BA1538">
        <v>3</v>
      </c>
      <c r="BB1538">
        <v>24</v>
      </c>
      <c r="BK1538" t="s">
        <v>13821</v>
      </c>
      <c r="BT1538" t="s">
        <v>13822</v>
      </c>
      <c r="BU1538" t="s">
        <v>13823</v>
      </c>
      <c r="BV1538" t="s">
        <v>13803</v>
      </c>
      <c r="BW1538" t="s">
        <v>13429</v>
      </c>
    </row>
    <row r="1539" spans="1:82" hidden="1">
      <c r="A1539" t="s">
        <v>13784</v>
      </c>
      <c r="B1539" t="s">
        <v>67</v>
      </c>
      <c r="C1539" t="s">
        <v>13795</v>
      </c>
      <c r="J1539" t="s">
        <v>13796</v>
      </c>
      <c r="K1539" t="s">
        <v>13797</v>
      </c>
      <c r="AG1539">
        <v>0</v>
      </c>
      <c r="AH1539">
        <v>0</v>
      </c>
      <c r="AN1539" t="s">
        <v>13798</v>
      </c>
      <c r="AT1539">
        <v>2019</v>
      </c>
      <c r="AU1539">
        <v>98</v>
      </c>
      <c r="AV1539">
        <v>2</v>
      </c>
      <c r="BA1539">
        <v>281</v>
      </c>
      <c r="BB1539">
        <v>301</v>
      </c>
      <c r="BD1539" t="s">
        <v>13799</v>
      </c>
      <c r="BK1539" t="s">
        <v>13800</v>
      </c>
      <c r="BT1539" t="s">
        <v>13801</v>
      </c>
      <c r="BU1539" t="s">
        <v>13802</v>
      </c>
      <c r="BV1539" t="s">
        <v>13803</v>
      </c>
      <c r="BW1539" t="s">
        <v>13429</v>
      </c>
    </row>
    <row r="1540" spans="1:82" hidden="1">
      <c r="A1540" t="s">
        <v>13850</v>
      </c>
      <c r="B1540" t="s">
        <v>1762</v>
      </c>
      <c r="C1540" t="s">
        <v>10965</v>
      </c>
      <c r="E1540" t="s">
        <v>10966</v>
      </c>
      <c r="G1540" t="s">
        <v>10965</v>
      </c>
      <c r="J1540" t="s">
        <v>10967</v>
      </c>
      <c r="K1540" t="s">
        <v>10968</v>
      </c>
      <c r="L1540" t="s">
        <v>8904</v>
      </c>
      <c r="P1540" t="s">
        <v>10969</v>
      </c>
      <c r="Q1540" t="s">
        <v>10970</v>
      </c>
      <c r="R1540" t="s">
        <v>10971</v>
      </c>
      <c r="S1540" t="s">
        <v>10972</v>
      </c>
      <c r="W1540" t="s">
        <v>10973</v>
      </c>
      <c r="AN1540" t="s">
        <v>3428</v>
      </c>
      <c r="AP1540" t="s">
        <v>10974</v>
      </c>
      <c r="AT1540">
        <v>2000</v>
      </c>
      <c r="AV1540">
        <v>520</v>
      </c>
      <c r="BA1540">
        <v>229</v>
      </c>
      <c r="BB1540">
        <v>237</v>
      </c>
      <c r="BD1540" t="s">
        <v>10975</v>
      </c>
      <c r="BK1540" t="s">
        <v>10976</v>
      </c>
      <c r="BW1540" t="s">
        <v>13428</v>
      </c>
      <c r="BX1540" t="s">
        <v>13985</v>
      </c>
      <c r="BY1540" t="s">
        <v>13985</v>
      </c>
      <c r="BZ1540" t="s">
        <v>13985</v>
      </c>
      <c r="CA1540" t="s">
        <v>13985</v>
      </c>
      <c r="CB1540" t="s">
        <v>13985</v>
      </c>
      <c r="CC1540" t="s">
        <v>13985</v>
      </c>
      <c r="CD1540" t="s">
        <v>13985</v>
      </c>
    </row>
    <row r="1541" spans="1:82" hidden="1">
      <c r="A1541" t="s">
        <v>13850</v>
      </c>
      <c r="B1541" t="s">
        <v>67</v>
      </c>
      <c r="C1541" t="s">
        <v>5597</v>
      </c>
      <c r="G1541" t="s">
        <v>5598</v>
      </c>
      <c r="J1541" t="s">
        <v>5599</v>
      </c>
      <c r="K1541" t="s">
        <v>3172</v>
      </c>
      <c r="W1541" t="s">
        <v>5600</v>
      </c>
      <c r="AA1541" t="s">
        <v>5601</v>
      </c>
      <c r="AB1541" t="s">
        <v>5602</v>
      </c>
      <c r="AN1541" t="s">
        <v>3176</v>
      </c>
      <c r="AS1541" s="1">
        <v>44927</v>
      </c>
      <c r="AT1541">
        <v>2013</v>
      </c>
      <c r="AU1541">
        <v>41</v>
      </c>
      <c r="BC1541">
        <v>1110</v>
      </c>
      <c r="BK1541" t="s">
        <v>5603</v>
      </c>
      <c r="BW1541" t="s">
        <v>13424</v>
      </c>
      <c r="BX1541" t="s">
        <v>13425</v>
      </c>
      <c r="BY1541" t="s">
        <v>13985</v>
      </c>
      <c r="BZ1541" t="s">
        <v>13985</v>
      </c>
      <c r="CA1541" t="s">
        <v>13985</v>
      </c>
      <c r="CB1541" t="s">
        <v>13985</v>
      </c>
      <c r="CC1541" t="s">
        <v>13985</v>
      </c>
      <c r="CD1541" t="s">
        <v>13985</v>
      </c>
    </row>
    <row r="1542" spans="1:82" hidden="1">
      <c r="A1542" t="s">
        <v>13850</v>
      </c>
      <c r="B1542" t="s">
        <v>67</v>
      </c>
      <c r="C1542" t="s">
        <v>5100</v>
      </c>
      <c r="G1542" t="s">
        <v>5101</v>
      </c>
      <c r="J1542" t="s">
        <v>5102</v>
      </c>
      <c r="K1542" t="s">
        <v>930</v>
      </c>
      <c r="W1542" t="s">
        <v>5103</v>
      </c>
      <c r="AN1542" t="s">
        <v>932</v>
      </c>
      <c r="AO1542" t="s">
        <v>933</v>
      </c>
      <c r="AS1542" t="s">
        <v>884</v>
      </c>
      <c r="AT1542">
        <v>2014</v>
      </c>
      <c r="AU1542">
        <v>145</v>
      </c>
      <c r="AV1542" s="2">
        <v>43497</v>
      </c>
      <c r="BA1542">
        <v>99</v>
      </c>
      <c r="BB1542">
        <v>104</v>
      </c>
      <c r="BD1542" t="s">
        <v>5104</v>
      </c>
      <c r="BK1542" t="s">
        <v>5105</v>
      </c>
      <c r="BL1542">
        <v>24503344</v>
      </c>
      <c r="BW1542" t="s">
        <v>13424</v>
      </c>
      <c r="BX1542" t="s">
        <v>13425</v>
      </c>
      <c r="BY1542" t="s">
        <v>13985</v>
      </c>
      <c r="BZ1542" t="s">
        <v>13985</v>
      </c>
      <c r="CA1542" t="s">
        <v>13985</v>
      </c>
      <c r="CB1542" t="s">
        <v>13985</v>
      </c>
      <c r="CC1542" t="s">
        <v>13985</v>
      </c>
      <c r="CD1542" t="s">
        <v>13985</v>
      </c>
    </row>
    <row r="1543" spans="1:82" hidden="1">
      <c r="A1543" t="s">
        <v>13850</v>
      </c>
      <c r="B1543" t="s">
        <v>67</v>
      </c>
      <c r="C1543" t="s">
        <v>7891</v>
      </c>
      <c r="G1543" t="s">
        <v>7892</v>
      </c>
      <c r="J1543" t="s">
        <v>7893</v>
      </c>
      <c r="K1543" t="s">
        <v>7894</v>
      </c>
      <c r="W1543" t="s">
        <v>7895</v>
      </c>
      <c r="AN1543" t="s">
        <v>7896</v>
      </c>
      <c r="AO1543" t="s">
        <v>7897</v>
      </c>
      <c r="AT1543">
        <v>2009</v>
      </c>
      <c r="AU1543">
        <v>36</v>
      </c>
      <c r="AV1543">
        <v>12</v>
      </c>
      <c r="BA1543">
        <v>1027</v>
      </c>
      <c r="BB1543">
        <v>1036</v>
      </c>
      <c r="BD1543" t="s">
        <v>7898</v>
      </c>
      <c r="BK1543" t="s">
        <v>7899</v>
      </c>
      <c r="BW1543" t="s">
        <v>13428</v>
      </c>
      <c r="BX1543" t="s">
        <v>13985</v>
      </c>
      <c r="BY1543" t="s">
        <v>13985</v>
      </c>
      <c r="BZ1543" t="s">
        <v>13985</v>
      </c>
      <c r="CA1543" t="s">
        <v>13985</v>
      </c>
      <c r="CB1543" t="s">
        <v>13985</v>
      </c>
      <c r="CC1543" t="s">
        <v>13985</v>
      </c>
      <c r="CD1543" t="s">
        <v>13985</v>
      </c>
    </row>
    <row r="1544" spans="1:82" hidden="1">
      <c r="A1544" t="s">
        <v>13850</v>
      </c>
      <c r="B1544" t="s">
        <v>3442</v>
      </c>
      <c r="C1544" t="s">
        <v>6806</v>
      </c>
      <c r="E1544" t="s">
        <v>6807</v>
      </c>
      <c r="G1544" t="s">
        <v>6808</v>
      </c>
      <c r="J1544" t="s">
        <v>6809</v>
      </c>
      <c r="K1544" t="s">
        <v>6810</v>
      </c>
      <c r="P1544" t="s">
        <v>6811</v>
      </c>
      <c r="Q1544" t="s">
        <v>6812</v>
      </c>
      <c r="R1544" t="s">
        <v>6813</v>
      </c>
      <c r="W1544" t="s">
        <v>6814</v>
      </c>
      <c r="AP1544" t="s">
        <v>6815</v>
      </c>
      <c r="AT1544">
        <v>2011</v>
      </c>
      <c r="BA1544">
        <v>139</v>
      </c>
      <c r="BB1544">
        <v>149</v>
      </c>
      <c r="BD1544" t="s">
        <v>6816</v>
      </c>
      <c r="BK1544" t="s">
        <v>6817</v>
      </c>
      <c r="BW1544" t="s">
        <v>13428</v>
      </c>
      <c r="BX1544" t="s">
        <v>13985</v>
      </c>
      <c r="BY1544" t="s">
        <v>13985</v>
      </c>
      <c r="BZ1544" t="s">
        <v>13985</v>
      </c>
      <c r="CA1544" t="s">
        <v>13985</v>
      </c>
      <c r="CB1544" t="s">
        <v>13985</v>
      </c>
      <c r="CC1544" t="s">
        <v>13985</v>
      </c>
      <c r="CD1544" t="s">
        <v>13985</v>
      </c>
    </row>
    <row r="1545" spans="1:82" hidden="1">
      <c r="A1545" t="s">
        <v>13850</v>
      </c>
      <c r="B1545" t="s">
        <v>67</v>
      </c>
      <c r="C1545" t="s">
        <v>7718</v>
      </c>
      <c r="G1545" t="s">
        <v>7719</v>
      </c>
      <c r="J1545" t="s">
        <v>7720</v>
      </c>
      <c r="K1545" t="s">
        <v>7721</v>
      </c>
      <c r="W1545" t="s">
        <v>7722</v>
      </c>
      <c r="AA1545" t="s">
        <v>7723</v>
      </c>
      <c r="AB1545" t="s">
        <v>7724</v>
      </c>
      <c r="AN1545" t="s">
        <v>7725</v>
      </c>
      <c r="AS1545" t="s">
        <v>629</v>
      </c>
      <c r="AT1545">
        <v>2009</v>
      </c>
      <c r="AU1545">
        <v>89</v>
      </c>
      <c r="AV1545">
        <v>3</v>
      </c>
      <c r="BA1545">
        <v>509</v>
      </c>
      <c r="BB1545">
        <v>519</v>
      </c>
      <c r="BD1545" t="s">
        <v>7726</v>
      </c>
      <c r="BK1545" t="s">
        <v>7727</v>
      </c>
      <c r="BW1545" t="s">
        <v>13424</v>
      </c>
      <c r="BX1545" t="s">
        <v>13426</v>
      </c>
      <c r="BY1545" t="s">
        <v>13427</v>
      </c>
      <c r="BZ1545" t="s">
        <v>13985</v>
      </c>
      <c r="CA1545" t="s">
        <v>13985</v>
      </c>
      <c r="CB1545" t="s">
        <v>13985</v>
      </c>
      <c r="CC1545" t="s">
        <v>13985</v>
      </c>
      <c r="CD1545" t="s">
        <v>13985</v>
      </c>
    </row>
    <row r="1546" spans="1:82" hidden="1">
      <c r="A1546" t="s">
        <v>13850</v>
      </c>
      <c r="B1546" t="s">
        <v>67</v>
      </c>
      <c r="C1546" t="s">
        <v>10655</v>
      </c>
      <c r="G1546" t="s">
        <v>10655</v>
      </c>
      <c r="J1546" t="s">
        <v>10656</v>
      </c>
      <c r="K1546" t="s">
        <v>2998</v>
      </c>
      <c r="W1546" t="s">
        <v>10657</v>
      </c>
      <c r="AN1546" t="s">
        <v>3001</v>
      </c>
      <c r="AS1546" t="s">
        <v>730</v>
      </c>
      <c r="AT1546">
        <v>2001</v>
      </c>
      <c r="AU1546">
        <v>122</v>
      </c>
      <c r="AV1546">
        <v>1</v>
      </c>
      <c r="BA1546">
        <v>1</v>
      </c>
      <c r="BB1546">
        <v>9</v>
      </c>
      <c r="BD1546" t="s">
        <v>10658</v>
      </c>
      <c r="BK1546" t="s">
        <v>10659</v>
      </c>
      <c r="BL1546">
        <v>11352547</v>
      </c>
      <c r="BW1546" t="s">
        <v>13424</v>
      </c>
      <c r="BX1546" t="s">
        <v>13425</v>
      </c>
      <c r="BY1546" t="s">
        <v>13985</v>
      </c>
      <c r="BZ1546" t="s">
        <v>13985</v>
      </c>
      <c r="CA1546" t="s">
        <v>13985</v>
      </c>
      <c r="CB1546" t="s">
        <v>13985</v>
      </c>
      <c r="CC1546" t="s">
        <v>13985</v>
      </c>
      <c r="CD1546" t="s">
        <v>13985</v>
      </c>
    </row>
    <row r="1547" spans="1:82" hidden="1">
      <c r="A1547" t="s">
        <v>13850</v>
      </c>
      <c r="B1547" t="s">
        <v>67</v>
      </c>
      <c r="C1547" t="s">
        <v>7287</v>
      </c>
      <c r="G1547" t="s">
        <v>7288</v>
      </c>
      <c r="J1547" t="s">
        <v>7289</v>
      </c>
      <c r="K1547" t="s">
        <v>487</v>
      </c>
      <c r="W1547" t="s">
        <v>7290</v>
      </c>
      <c r="AB1547" t="s">
        <v>7291</v>
      </c>
      <c r="AN1547" t="s">
        <v>489</v>
      </c>
      <c r="AS1547" t="s">
        <v>884</v>
      </c>
      <c r="AT1547">
        <v>2010</v>
      </c>
      <c r="AU1547">
        <v>105</v>
      </c>
      <c r="AV1547">
        <v>2</v>
      </c>
      <c r="BA1547">
        <v>301</v>
      </c>
      <c r="BB1547">
        <v>309</v>
      </c>
      <c r="BD1547" t="s">
        <v>7292</v>
      </c>
      <c r="BK1547" t="s">
        <v>7293</v>
      </c>
      <c r="BL1547">
        <v>19914918</v>
      </c>
      <c r="BW1547" t="s">
        <v>13428</v>
      </c>
      <c r="BX1547" t="s">
        <v>13985</v>
      </c>
      <c r="BY1547" t="s">
        <v>13985</v>
      </c>
      <c r="BZ1547" t="s">
        <v>13985</v>
      </c>
      <c r="CA1547" t="s">
        <v>13985</v>
      </c>
      <c r="CB1547" t="s">
        <v>13985</v>
      </c>
      <c r="CC1547" t="s">
        <v>13985</v>
      </c>
      <c r="CD1547" t="s">
        <v>13985</v>
      </c>
    </row>
    <row r="1548" spans="1:82" hidden="1">
      <c r="A1548" t="s">
        <v>13850</v>
      </c>
      <c r="B1548" t="s">
        <v>67</v>
      </c>
      <c r="C1548" t="s">
        <v>2984</v>
      </c>
      <c r="G1548" t="s">
        <v>2985</v>
      </c>
      <c r="J1548" t="s">
        <v>2986</v>
      </c>
      <c r="K1548" t="s">
        <v>2987</v>
      </c>
      <c r="W1548" t="s">
        <v>2988</v>
      </c>
      <c r="AA1548" t="s">
        <v>2720</v>
      </c>
      <c r="AB1548" t="s">
        <v>2989</v>
      </c>
      <c r="AN1548" t="s">
        <v>2990</v>
      </c>
      <c r="AO1548" t="s">
        <v>2991</v>
      </c>
      <c r="AS1548" t="s">
        <v>2992</v>
      </c>
      <c r="AT1548">
        <v>2016</v>
      </c>
      <c r="AU1548">
        <v>524</v>
      </c>
      <c r="AV1548">
        <v>14</v>
      </c>
      <c r="BA1548">
        <v>2914</v>
      </c>
      <c r="BB1548">
        <v>2929</v>
      </c>
      <c r="BD1548" t="s">
        <v>2993</v>
      </c>
      <c r="BK1548" t="s">
        <v>2994</v>
      </c>
      <c r="BL1548">
        <v>26991695</v>
      </c>
      <c r="BW1548" t="s">
        <v>13424</v>
      </c>
      <c r="BX1548" t="s">
        <v>13425</v>
      </c>
      <c r="BY1548" t="s">
        <v>13985</v>
      </c>
      <c r="BZ1548" t="s">
        <v>13985</v>
      </c>
      <c r="CA1548" t="s">
        <v>13985</v>
      </c>
      <c r="CB1548" t="s">
        <v>13985</v>
      </c>
      <c r="CC1548" t="s">
        <v>13985</v>
      </c>
      <c r="CD1548" t="s">
        <v>13985</v>
      </c>
    </row>
    <row r="1549" spans="1:82" hidden="1">
      <c r="A1549" t="s">
        <v>13850</v>
      </c>
      <c r="B1549" t="s">
        <v>67</v>
      </c>
      <c r="C1549" t="s">
        <v>7604</v>
      </c>
      <c r="G1549" t="s">
        <v>7605</v>
      </c>
      <c r="J1549" t="s">
        <v>7606</v>
      </c>
      <c r="K1549" t="s">
        <v>2998</v>
      </c>
      <c r="P1549" t="s">
        <v>7607</v>
      </c>
      <c r="Q1549" t="s">
        <v>7608</v>
      </c>
      <c r="R1549" t="s">
        <v>7609</v>
      </c>
      <c r="W1549" t="s">
        <v>7610</v>
      </c>
      <c r="AB1549" t="s">
        <v>7611</v>
      </c>
      <c r="AN1549" t="s">
        <v>3001</v>
      </c>
      <c r="AO1549" t="s">
        <v>3002</v>
      </c>
      <c r="AS1549" t="s">
        <v>362</v>
      </c>
      <c r="AT1549">
        <v>2009</v>
      </c>
      <c r="AU1549">
        <v>163</v>
      </c>
      <c r="AV1549" s="2">
        <v>43497</v>
      </c>
      <c r="BA1549">
        <v>135</v>
      </c>
      <c r="BB1549">
        <v>141</v>
      </c>
      <c r="BD1549" t="s">
        <v>7612</v>
      </c>
      <c r="BK1549" t="s">
        <v>7613</v>
      </c>
      <c r="BL1549">
        <v>19344665</v>
      </c>
      <c r="BW1549" t="s">
        <v>13424</v>
      </c>
      <c r="BX1549" t="s">
        <v>13425</v>
      </c>
      <c r="BY1549" t="s">
        <v>13985</v>
      </c>
      <c r="BZ1549" t="s">
        <v>13985</v>
      </c>
      <c r="CA1549" t="s">
        <v>13985</v>
      </c>
      <c r="CB1549" t="s">
        <v>13985</v>
      </c>
      <c r="CC1549" t="s">
        <v>13985</v>
      </c>
      <c r="CD1549" t="s">
        <v>13985</v>
      </c>
    </row>
    <row r="1550" spans="1:82" hidden="1">
      <c r="A1550" t="s">
        <v>13850</v>
      </c>
      <c r="B1550" t="s">
        <v>67</v>
      </c>
      <c r="C1550" t="s">
        <v>12238</v>
      </c>
      <c r="G1550" t="s">
        <v>12238</v>
      </c>
      <c r="J1550" t="s">
        <v>12239</v>
      </c>
      <c r="K1550" t="s">
        <v>12230</v>
      </c>
      <c r="P1550" t="s">
        <v>12231</v>
      </c>
      <c r="Q1550" t="s">
        <v>12232</v>
      </c>
      <c r="R1550" t="s">
        <v>12233</v>
      </c>
      <c r="S1550" t="s">
        <v>12234</v>
      </c>
      <c r="W1550" t="s">
        <v>12240</v>
      </c>
      <c r="AN1550" t="s">
        <v>12236</v>
      </c>
      <c r="AS1550" t="s">
        <v>521</v>
      </c>
      <c r="AT1550">
        <v>1995</v>
      </c>
      <c r="AU1550">
        <v>35</v>
      </c>
      <c r="AV1550">
        <v>3</v>
      </c>
      <c r="BA1550">
        <v>203</v>
      </c>
      <c r="BB1550">
        <v>214</v>
      </c>
      <c r="BK1550" t="s">
        <v>12241</v>
      </c>
      <c r="BW1550" t="s">
        <v>13424</v>
      </c>
      <c r="BX1550" t="s">
        <v>13425</v>
      </c>
      <c r="BY1550" t="s">
        <v>13985</v>
      </c>
      <c r="BZ1550" t="s">
        <v>13985</v>
      </c>
      <c r="CA1550" t="s">
        <v>13985</v>
      </c>
      <c r="CB1550" t="s">
        <v>13985</v>
      </c>
      <c r="CC1550" t="s">
        <v>13985</v>
      </c>
      <c r="CD1550" t="s">
        <v>13985</v>
      </c>
    </row>
    <row r="1551" spans="1:82" hidden="1">
      <c r="A1551" t="s">
        <v>13850</v>
      </c>
      <c r="B1551" t="s">
        <v>67</v>
      </c>
      <c r="C1551" t="s">
        <v>10093</v>
      </c>
      <c r="G1551" t="s">
        <v>10093</v>
      </c>
      <c r="J1551" t="s">
        <v>10094</v>
      </c>
      <c r="K1551" t="s">
        <v>10095</v>
      </c>
      <c r="W1551" t="s">
        <v>10096</v>
      </c>
      <c r="AN1551" t="s">
        <v>10097</v>
      </c>
      <c r="AS1551" t="s">
        <v>629</v>
      </c>
      <c r="AT1551">
        <v>2003</v>
      </c>
      <c r="AU1551">
        <v>9</v>
      </c>
      <c r="AV1551">
        <v>5</v>
      </c>
      <c r="BA1551">
        <v>573</v>
      </c>
      <c r="BB1551">
        <v>579</v>
      </c>
      <c r="BD1551" t="s">
        <v>10098</v>
      </c>
      <c r="BK1551" t="s">
        <v>10099</v>
      </c>
      <c r="BL1551">
        <v>12737741</v>
      </c>
      <c r="BW1551" t="s">
        <v>13466</v>
      </c>
      <c r="BX1551" t="s">
        <v>13985</v>
      </c>
      <c r="BY1551" t="s">
        <v>13985</v>
      </c>
      <c r="BZ1551" t="s">
        <v>13985</v>
      </c>
      <c r="CA1551" t="s">
        <v>13985</v>
      </c>
      <c r="CB1551" t="s">
        <v>13985</v>
      </c>
      <c r="CC1551" t="s">
        <v>13985</v>
      </c>
      <c r="CD1551" t="s">
        <v>13985</v>
      </c>
    </row>
    <row r="1552" spans="1:82" hidden="1">
      <c r="A1552" t="s">
        <v>13850</v>
      </c>
      <c r="B1552" t="s">
        <v>67</v>
      </c>
      <c r="C1552" t="s">
        <v>11808</v>
      </c>
      <c r="G1552" t="s">
        <v>11808</v>
      </c>
      <c r="J1552" t="s">
        <v>11809</v>
      </c>
      <c r="K1552" t="s">
        <v>9984</v>
      </c>
      <c r="W1552" t="s">
        <v>11810</v>
      </c>
      <c r="AA1552" t="s">
        <v>11811</v>
      </c>
      <c r="AB1552" t="s">
        <v>11812</v>
      </c>
      <c r="AN1552" t="s">
        <v>9990</v>
      </c>
      <c r="AT1552">
        <v>1997</v>
      </c>
      <c r="AU1552">
        <v>9</v>
      </c>
      <c r="AV1552">
        <v>6</v>
      </c>
      <c r="BA1552">
        <v>587</v>
      </c>
      <c r="BB1552">
        <v>596</v>
      </c>
      <c r="BD1552" t="s">
        <v>11813</v>
      </c>
      <c r="BK1552" t="s">
        <v>11814</v>
      </c>
      <c r="BL1552">
        <v>9551662</v>
      </c>
      <c r="BW1552" t="s">
        <v>13424</v>
      </c>
      <c r="BX1552" t="s">
        <v>13425</v>
      </c>
      <c r="BY1552" t="s">
        <v>13985</v>
      </c>
      <c r="BZ1552" t="s">
        <v>13985</v>
      </c>
      <c r="CA1552" t="s">
        <v>13985</v>
      </c>
      <c r="CB1552" t="s">
        <v>13985</v>
      </c>
      <c r="CC1552" t="s">
        <v>13985</v>
      </c>
      <c r="CD1552" t="s">
        <v>13985</v>
      </c>
    </row>
    <row r="1553" spans="1:82" hidden="1">
      <c r="A1553" t="s">
        <v>13850</v>
      </c>
      <c r="B1553" t="s">
        <v>67</v>
      </c>
      <c r="C1553" t="s">
        <v>9173</v>
      </c>
      <c r="G1553" t="s">
        <v>9173</v>
      </c>
      <c r="J1553" t="s">
        <v>9174</v>
      </c>
      <c r="K1553" t="s">
        <v>9175</v>
      </c>
      <c r="W1553" t="s">
        <v>9176</v>
      </c>
      <c r="AN1553" t="s">
        <v>9177</v>
      </c>
      <c r="AS1553" t="s">
        <v>730</v>
      </c>
      <c r="AT1553">
        <v>2006</v>
      </c>
      <c r="AU1553">
        <v>17</v>
      </c>
      <c r="AV1553">
        <v>3</v>
      </c>
      <c r="BA1553">
        <v>83</v>
      </c>
      <c r="BB1553">
        <v>91</v>
      </c>
      <c r="BD1553" t="s">
        <v>9178</v>
      </c>
      <c r="BK1553" t="s">
        <v>9179</v>
      </c>
      <c r="BL1553">
        <v>16513363</v>
      </c>
      <c r="BW1553" t="s">
        <v>13424</v>
      </c>
      <c r="BX1553" t="s">
        <v>13425</v>
      </c>
      <c r="BY1553" t="s">
        <v>13985</v>
      </c>
      <c r="BZ1553" t="s">
        <v>13985</v>
      </c>
      <c r="CA1553" t="s">
        <v>13985</v>
      </c>
      <c r="CB1553" t="s">
        <v>13985</v>
      </c>
      <c r="CC1553" t="s">
        <v>13985</v>
      </c>
      <c r="CD1553" t="s">
        <v>13985</v>
      </c>
    </row>
    <row r="1554" spans="1:82" hidden="1">
      <c r="A1554" t="s">
        <v>13850</v>
      </c>
      <c r="B1554" t="s">
        <v>67</v>
      </c>
      <c r="C1554" t="s">
        <v>5882</v>
      </c>
      <c r="G1554" t="s">
        <v>5883</v>
      </c>
      <c r="J1554" t="s">
        <v>5884</v>
      </c>
      <c r="K1554" t="s">
        <v>3022</v>
      </c>
      <c r="W1554" t="s">
        <v>5885</v>
      </c>
      <c r="AA1554" t="s">
        <v>5886</v>
      </c>
      <c r="AB1554" t="s">
        <v>5887</v>
      </c>
      <c r="AN1554" t="s">
        <v>3024</v>
      </c>
      <c r="AS1554" t="s">
        <v>472</v>
      </c>
      <c r="AT1554">
        <v>2012</v>
      </c>
      <c r="AU1554">
        <v>49</v>
      </c>
      <c r="AV1554">
        <v>4</v>
      </c>
      <c r="BA1554">
        <v>825</v>
      </c>
      <c r="BB1554">
        <v>832</v>
      </c>
      <c r="BD1554" t="s">
        <v>5888</v>
      </c>
      <c r="BK1554" t="s">
        <v>5889</v>
      </c>
      <c r="BL1554">
        <v>22897042</v>
      </c>
      <c r="BW1554" t="s">
        <v>13424</v>
      </c>
      <c r="BX1554" t="s">
        <v>13426</v>
      </c>
      <c r="BY1554" t="s">
        <v>13985</v>
      </c>
      <c r="BZ1554" t="s">
        <v>13427</v>
      </c>
      <c r="CA1554" t="s">
        <v>13985</v>
      </c>
      <c r="CB1554">
        <v>2</v>
      </c>
      <c r="CC1554" t="s">
        <v>13985</v>
      </c>
      <c r="CD1554" t="s">
        <v>13985</v>
      </c>
    </row>
    <row r="1555" spans="1:82" hidden="1">
      <c r="A1555" t="s">
        <v>13850</v>
      </c>
      <c r="B1555" t="s">
        <v>67</v>
      </c>
      <c r="C1555" t="s">
        <v>1253</v>
      </c>
      <c r="G1555" t="s">
        <v>1254</v>
      </c>
      <c r="J1555" t="s">
        <v>1255</v>
      </c>
      <c r="K1555" t="s">
        <v>1256</v>
      </c>
      <c r="W1555" t="s">
        <v>1257</v>
      </c>
      <c r="AA1555" t="s">
        <v>1258</v>
      </c>
      <c r="AB1555" t="s">
        <v>1259</v>
      </c>
      <c r="AO1555" t="s">
        <v>1260</v>
      </c>
      <c r="AS1555" t="s">
        <v>242</v>
      </c>
      <c r="AT1555">
        <v>2018</v>
      </c>
      <c r="AU1555">
        <v>5</v>
      </c>
      <c r="BA1555">
        <v>1</v>
      </c>
      <c r="BB1555">
        <v>8</v>
      </c>
      <c r="BD1555" t="s">
        <v>1261</v>
      </c>
      <c r="BK1555" t="s">
        <v>1262</v>
      </c>
      <c r="BW1555" t="s">
        <v>13429</v>
      </c>
    </row>
    <row r="1556" spans="1:82" hidden="1">
      <c r="A1556" t="s">
        <v>13850</v>
      </c>
      <c r="B1556" t="s">
        <v>67</v>
      </c>
      <c r="C1556" t="s">
        <v>7294</v>
      </c>
      <c r="G1556" t="s">
        <v>7295</v>
      </c>
      <c r="J1556" t="s">
        <v>7296</v>
      </c>
      <c r="K1556" t="s">
        <v>1057</v>
      </c>
      <c r="W1556" t="s">
        <v>7297</v>
      </c>
      <c r="AA1556" t="s">
        <v>7298</v>
      </c>
      <c r="AB1556" t="s">
        <v>7299</v>
      </c>
      <c r="AN1556" t="s">
        <v>1061</v>
      </c>
      <c r="AS1556" t="s">
        <v>884</v>
      </c>
      <c r="AT1556">
        <v>2010</v>
      </c>
      <c r="AU1556">
        <v>91</v>
      </c>
      <c r="AV1556">
        <v>2</v>
      </c>
      <c r="BA1556">
        <v>311</v>
      </c>
      <c r="BB1556">
        <v>318</v>
      </c>
      <c r="BD1556" t="s">
        <v>7300</v>
      </c>
      <c r="BK1556" t="s">
        <v>7301</v>
      </c>
      <c r="BL1556">
        <v>20391994</v>
      </c>
      <c r="BW1556" t="s">
        <v>13424</v>
      </c>
      <c r="BX1556" t="s">
        <v>13985</v>
      </c>
      <c r="BY1556" t="s">
        <v>13427</v>
      </c>
      <c r="BZ1556" t="s">
        <v>13985</v>
      </c>
      <c r="CA1556" t="s">
        <v>13985</v>
      </c>
      <c r="CB1556" t="s">
        <v>13985</v>
      </c>
      <c r="CC1556" t="s">
        <v>13985</v>
      </c>
      <c r="CD1556" t="s">
        <v>13985</v>
      </c>
    </row>
    <row r="1557" spans="1:82" hidden="1">
      <c r="A1557" t="s">
        <v>13850</v>
      </c>
      <c r="B1557" t="s">
        <v>1762</v>
      </c>
      <c r="C1557" t="s">
        <v>10249</v>
      </c>
      <c r="E1557" t="s">
        <v>10250</v>
      </c>
      <c r="G1557" t="s">
        <v>10249</v>
      </c>
      <c r="J1557" t="s">
        <v>10251</v>
      </c>
      <c r="K1557" t="s">
        <v>10252</v>
      </c>
      <c r="L1557" t="s">
        <v>10253</v>
      </c>
      <c r="P1557" t="s">
        <v>10254</v>
      </c>
      <c r="Q1557" t="s">
        <v>10255</v>
      </c>
      <c r="R1557" t="s">
        <v>10256</v>
      </c>
      <c r="S1557" t="s">
        <v>10257</v>
      </c>
      <c r="W1557" t="s">
        <v>10258</v>
      </c>
      <c r="AN1557" t="s">
        <v>10259</v>
      </c>
      <c r="AP1557" t="s">
        <v>10260</v>
      </c>
      <c r="AT1557">
        <v>2003</v>
      </c>
      <c r="AU1557">
        <v>1007</v>
      </c>
      <c r="BA1557">
        <v>169</v>
      </c>
      <c r="BB1557">
        <v>175</v>
      </c>
      <c r="BD1557" t="s">
        <v>10261</v>
      </c>
      <c r="BK1557" t="s">
        <v>10262</v>
      </c>
      <c r="BL1557">
        <v>14993051</v>
      </c>
      <c r="BW1557" t="s">
        <v>13424</v>
      </c>
      <c r="BX1557" t="s">
        <v>13425</v>
      </c>
      <c r="BY1557" t="s">
        <v>13985</v>
      </c>
      <c r="BZ1557" t="s">
        <v>13985</v>
      </c>
      <c r="CA1557" t="s">
        <v>13985</v>
      </c>
      <c r="CB1557" t="s">
        <v>13985</v>
      </c>
      <c r="CC1557" t="s">
        <v>13985</v>
      </c>
      <c r="CD1557" t="s">
        <v>13985</v>
      </c>
    </row>
    <row r="1558" spans="1:82" hidden="1">
      <c r="A1558" t="s">
        <v>13850</v>
      </c>
      <c r="B1558" t="s">
        <v>67</v>
      </c>
      <c r="C1558" t="s">
        <v>7987</v>
      </c>
      <c r="G1558" t="s">
        <v>7988</v>
      </c>
      <c r="J1558" t="s">
        <v>7989</v>
      </c>
      <c r="K1558" t="s">
        <v>7990</v>
      </c>
      <c r="W1558" t="s">
        <v>7991</v>
      </c>
      <c r="AN1558" t="s">
        <v>7992</v>
      </c>
      <c r="AT1558">
        <v>2009</v>
      </c>
      <c r="AU1558">
        <v>22</v>
      </c>
      <c r="AV1558">
        <v>2</v>
      </c>
      <c r="BA1558">
        <v>77</v>
      </c>
      <c r="BB1558">
        <v>90</v>
      </c>
      <c r="BK1558" t="s">
        <v>7993</v>
      </c>
      <c r="BW1558" t="s">
        <v>13424</v>
      </c>
      <c r="BX1558" t="s">
        <v>13425</v>
      </c>
      <c r="BY1558" t="s">
        <v>13985</v>
      </c>
      <c r="BZ1558" t="s">
        <v>13985</v>
      </c>
      <c r="CA1558" t="s">
        <v>13985</v>
      </c>
      <c r="CB1558" t="s">
        <v>13985</v>
      </c>
      <c r="CC1558" t="s">
        <v>13985</v>
      </c>
      <c r="CD1558" t="s">
        <v>13985</v>
      </c>
    </row>
    <row r="1559" spans="1:82" hidden="1">
      <c r="A1559" t="s">
        <v>13850</v>
      </c>
      <c r="B1559" t="s">
        <v>67</v>
      </c>
      <c r="C1559" t="s">
        <v>12864</v>
      </c>
      <c r="G1559" t="s">
        <v>12864</v>
      </c>
      <c r="J1559" t="s">
        <v>12865</v>
      </c>
      <c r="K1559" t="s">
        <v>11694</v>
      </c>
      <c r="W1559" t="s">
        <v>12866</v>
      </c>
      <c r="AN1559" t="s">
        <v>11696</v>
      </c>
      <c r="AS1559" t="s">
        <v>154</v>
      </c>
      <c r="AT1559">
        <v>1992</v>
      </c>
      <c r="AU1559">
        <v>96</v>
      </c>
      <c r="AV1559">
        <v>2</v>
      </c>
      <c r="BA1559">
        <v>765</v>
      </c>
      <c r="BB1559">
        <v>773</v>
      </c>
      <c r="BK1559" t="s">
        <v>12867</v>
      </c>
      <c r="BL1559">
        <v>1339856</v>
      </c>
      <c r="BW1559" t="s">
        <v>13424</v>
      </c>
      <c r="BX1559" t="s">
        <v>13425</v>
      </c>
      <c r="BY1559" t="s">
        <v>13985</v>
      </c>
      <c r="BZ1559" t="s">
        <v>13985</v>
      </c>
      <c r="CA1559" t="s">
        <v>13985</v>
      </c>
      <c r="CB1559" t="s">
        <v>13985</v>
      </c>
      <c r="CC1559" t="s">
        <v>13985</v>
      </c>
      <c r="CD1559" t="s">
        <v>13985</v>
      </c>
    </row>
    <row r="1560" spans="1:82" hidden="1">
      <c r="A1560" t="s">
        <v>13850</v>
      </c>
      <c r="B1560" t="s">
        <v>67</v>
      </c>
      <c r="C1560" t="s">
        <v>11916</v>
      </c>
      <c r="G1560" t="s">
        <v>11916</v>
      </c>
      <c r="J1560" t="s">
        <v>11917</v>
      </c>
      <c r="K1560" t="s">
        <v>7817</v>
      </c>
      <c r="W1560" t="s">
        <v>11918</v>
      </c>
      <c r="AN1560" t="s">
        <v>7819</v>
      </c>
      <c r="AS1560" t="s">
        <v>352</v>
      </c>
      <c r="AT1560">
        <v>1996</v>
      </c>
      <c r="AU1560">
        <v>77</v>
      </c>
      <c r="AV1560">
        <v>3</v>
      </c>
      <c r="BA1560">
        <v>826</v>
      </c>
      <c r="BB1560">
        <v>832</v>
      </c>
      <c r="BD1560" t="s">
        <v>11919</v>
      </c>
      <c r="BK1560" t="s">
        <v>11920</v>
      </c>
      <c r="BW1560" t="s">
        <v>13424</v>
      </c>
      <c r="BX1560" t="s">
        <v>13425</v>
      </c>
      <c r="BY1560" t="s">
        <v>13985</v>
      </c>
      <c r="BZ1560" t="s">
        <v>13985</v>
      </c>
      <c r="CA1560" t="s">
        <v>13985</v>
      </c>
      <c r="CB1560" t="s">
        <v>13985</v>
      </c>
      <c r="CC1560" t="s">
        <v>13985</v>
      </c>
      <c r="CD1560" t="s">
        <v>13985</v>
      </c>
    </row>
    <row r="1561" spans="1:82" hidden="1">
      <c r="A1561" t="s">
        <v>13850</v>
      </c>
      <c r="B1561" t="s">
        <v>67</v>
      </c>
      <c r="C1561" t="s">
        <v>5708</v>
      </c>
      <c r="G1561" t="s">
        <v>5709</v>
      </c>
      <c r="J1561" t="s">
        <v>5710</v>
      </c>
      <c r="K1561" t="s">
        <v>4614</v>
      </c>
      <c r="W1561" t="s">
        <v>5711</v>
      </c>
      <c r="AB1561" t="s">
        <v>5712</v>
      </c>
      <c r="AN1561" t="s">
        <v>4616</v>
      </c>
      <c r="AS1561" t="s">
        <v>84</v>
      </c>
      <c r="AT1561">
        <v>2012</v>
      </c>
      <c r="AU1561">
        <v>47</v>
      </c>
      <c r="AX1561">
        <v>6</v>
      </c>
      <c r="AY1561" t="s">
        <v>49</v>
      </c>
      <c r="BA1561">
        <v>52</v>
      </c>
      <c r="BB1561">
        <v>54</v>
      </c>
      <c r="BD1561" t="s">
        <v>5713</v>
      </c>
      <c r="BK1561" t="s">
        <v>5714</v>
      </c>
      <c r="BL1561">
        <v>23279465</v>
      </c>
      <c r="BW1561" t="s">
        <v>13424</v>
      </c>
      <c r="BX1561" t="s">
        <v>13425</v>
      </c>
      <c r="BY1561" t="s">
        <v>13985</v>
      </c>
      <c r="BZ1561" t="s">
        <v>13985</v>
      </c>
      <c r="CA1561" t="s">
        <v>13985</v>
      </c>
      <c r="CB1561" t="s">
        <v>13985</v>
      </c>
      <c r="CC1561" t="s">
        <v>13985</v>
      </c>
      <c r="CD1561" t="s">
        <v>13985</v>
      </c>
    </row>
    <row r="1562" spans="1:82" hidden="1">
      <c r="A1562" t="s">
        <v>13850</v>
      </c>
      <c r="B1562" t="s">
        <v>67</v>
      </c>
      <c r="C1562" t="s">
        <v>11640</v>
      </c>
      <c r="G1562" t="s">
        <v>11640</v>
      </c>
      <c r="J1562" t="s">
        <v>11641</v>
      </c>
      <c r="K1562" t="s">
        <v>11642</v>
      </c>
      <c r="W1562" t="s">
        <v>11643</v>
      </c>
      <c r="AN1562" t="s">
        <v>11644</v>
      </c>
      <c r="AS1562" t="s">
        <v>11645</v>
      </c>
      <c r="AT1562">
        <v>1997</v>
      </c>
      <c r="AU1562">
        <v>68</v>
      </c>
      <c r="AV1562">
        <v>4</v>
      </c>
      <c r="BA1562">
        <v>613</v>
      </c>
      <c r="BB1562">
        <v>621</v>
      </c>
      <c r="BK1562" t="s">
        <v>11646</v>
      </c>
      <c r="BW1562" t="s">
        <v>13424</v>
      </c>
      <c r="BX1562" t="s">
        <v>13425</v>
      </c>
      <c r="BY1562" t="s">
        <v>13985</v>
      </c>
      <c r="BZ1562" t="s">
        <v>13985</v>
      </c>
      <c r="CA1562" t="s">
        <v>13985</v>
      </c>
      <c r="CB1562" t="s">
        <v>13985</v>
      </c>
      <c r="CC1562" t="s">
        <v>13985</v>
      </c>
      <c r="CD1562" t="s">
        <v>13985</v>
      </c>
    </row>
    <row r="1563" spans="1:82" hidden="1">
      <c r="A1563" t="s">
        <v>13850</v>
      </c>
      <c r="B1563" t="s">
        <v>67</v>
      </c>
      <c r="C1563" t="s">
        <v>12044</v>
      </c>
      <c r="G1563" t="s">
        <v>12044</v>
      </c>
      <c r="J1563" t="s">
        <v>12045</v>
      </c>
      <c r="K1563" t="s">
        <v>442</v>
      </c>
      <c r="W1563" t="s">
        <v>12046</v>
      </c>
      <c r="AA1563" t="s">
        <v>12047</v>
      </c>
      <c r="AB1563" t="s">
        <v>12048</v>
      </c>
      <c r="AN1563" t="s">
        <v>446</v>
      </c>
      <c r="AT1563">
        <v>1996</v>
      </c>
      <c r="AU1563">
        <v>13</v>
      </c>
      <c r="AV1563">
        <v>6</v>
      </c>
      <c r="BA1563">
        <v>477</v>
      </c>
      <c r="BB1563">
        <v>485</v>
      </c>
      <c r="BD1563" t="s">
        <v>12049</v>
      </c>
      <c r="BK1563" t="s">
        <v>12050</v>
      </c>
      <c r="BL1563">
        <v>8974193</v>
      </c>
      <c r="BW1563" t="s">
        <v>13424</v>
      </c>
      <c r="BX1563" t="s">
        <v>13425</v>
      </c>
      <c r="BY1563" t="s">
        <v>13985</v>
      </c>
      <c r="BZ1563" t="s">
        <v>13985</v>
      </c>
      <c r="CA1563" t="s">
        <v>13985</v>
      </c>
      <c r="CB1563" t="s">
        <v>13985</v>
      </c>
      <c r="CC1563" t="s">
        <v>13985</v>
      </c>
      <c r="CD1563" t="s">
        <v>13985</v>
      </c>
    </row>
    <row r="1564" spans="1:82" hidden="1">
      <c r="A1564" t="s">
        <v>13850</v>
      </c>
      <c r="B1564" t="s">
        <v>67</v>
      </c>
      <c r="C1564" t="s">
        <v>9718</v>
      </c>
      <c r="G1564" t="s">
        <v>9718</v>
      </c>
      <c r="J1564" t="s">
        <v>9719</v>
      </c>
      <c r="K1564" t="s">
        <v>9720</v>
      </c>
      <c r="P1564" t="s">
        <v>9721</v>
      </c>
      <c r="Q1564" t="s">
        <v>9722</v>
      </c>
      <c r="R1564" t="s">
        <v>9723</v>
      </c>
      <c r="S1564" t="s">
        <v>9724</v>
      </c>
      <c r="W1564" t="s">
        <v>9725</v>
      </c>
      <c r="AN1564" t="s">
        <v>9726</v>
      </c>
      <c r="AS1564" t="s">
        <v>1978</v>
      </c>
      <c r="AT1564">
        <v>2004</v>
      </c>
      <c r="AU1564">
        <v>14</v>
      </c>
      <c r="AV1564">
        <v>6</v>
      </c>
      <c r="BA1564">
        <v>184</v>
      </c>
      <c r="BB1564">
        <v>192</v>
      </c>
      <c r="BD1564" t="s">
        <v>9727</v>
      </c>
      <c r="BK1564" t="s">
        <v>9728</v>
      </c>
      <c r="BL1564">
        <v>15589768</v>
      </c>
      <c r="BW1564" t="s">
        <v>13424</v>
      </c>
      <c r="BX1564" t="s">
        <v>13425</v>
      </c>
      <c r="BY1564" t="s">
        <v>13985</v>
      </c>
      <c r="BZ1564" t="s">
        <v>13985</v>
      </c>
      <c r="CA1564" t="s">
        <v>13985</v>
      </c>
      <c r="CB1564" t="s">
        <v>13985</v>
      </c>
      <c r="CC1564" t="s">
        <v>13985</v>
      </c>
      <c r="CD1564" t="s">
        <v>13985</v>
      </c>
    </row>
    <row r="1565" spans="1:82" hidden="1">
      <c r="A1565" t="s">
        <v>13850</v>
      </c>
      <c r="B1565" t="s">
        <v>67</v>
      </c>
      <c r="C1565" t="s">
        <v>2143</v>
      </c>
      <c r="G1565" t="s">
        <v>2144</v>
      </c>
      <c r="J1565" t="s">
        <v>2145</v>
      </c>
      <c r="K1565" t="s">
        <v>216</v>
      </c>
      <c r="W1565" t="s">
        <v>2146</v>
      </c>
      <c r="AA1565" t="s">
        <v>2147</v>
      </c>
      <c r="AB1565" t="s">
        <v>2148</v>
      </c>
      <c r="AN1565" t="s">
        <v>218</v>
      </c>
      <c r="AS1565" s="1">
        <v>44774</v>
      </c>
      <c r="AT1565">
        <v>2017</v>
      </c>
      <c r="AU1565">
        <v>7</v>
      </c>
      <c r="BC1565">
        <v>9140</v>
      </c>
      <c r="BD1565" t="s">
        <v>2149</v>
      </c>
      <c r="BK1565" t="s">
        <v>2150</v>
      </c>
      <c r="BL1565">
        <v>28831057</v>
      </c>
      <c r="BW1565" t="s">
        <v>13424</v>
      </c>
      <c r="BX1565" t="s">
        <v>13425</v>
      </c>
      <c r="BY1565" t="s">
        <v>13985</v>
      </c>
      <c r="BZ1565" t="s">
        <v>13985</v>
      </c>
      <c r="CA1565" t="s">
        <v>13985</v>
      </c>
      <c r="CB1565" t="s">
        <v>13985</v>
      </c>
      <c r="CC1565" t="s">
        <v>13985</v>
      </c>
      <c r="CD1565" t="s">
        <v>13985</v>
      </c>
    </row>
    <row r="1566" spans="1:82" hidden="1">
      <c r="A1566" t="s">
        <v>13850</v>
      </c>
      <c r="B1566" t="s">
        <v>67</v>
      </c>
      <c r="C1566" t="s">
        <v>1439</v>
      </c>
      <c r="G1566" t="s">
        <v>1440</v>
      </c>
      <c r="J1566" t="s">
        <v>3557</v>
      </c>
      <c r="K1566" t="s">
        <v>3339</v>
      </c>
      <c r="W1566" t="s">
        <v>3558</v>
      </c>
      <c r="AA1566" t="s">
        <v>3559</v>
      </c>
      <c r="AB1566" t="s">
        <v>3560</v>
      </c>
      <c r="AN1566" t="s">
        <v>3343</v>
      </c>
      <c r="AO1566" t="s">
        <v>3344</v>
      </c>
      <c r="AS1566" t="s">
        <v>1023</v>
      </c>
      <c r="AT1566">
        <v>2016</v>
      </c>
      <c r="AU1566">
        <v>85</v>
      </c>
      <c r="AV1566">
        <v>1</v>
      </c>
      <c r="BA1566">
        <v>187</v>
      </c>
      <c r="BB1566">
        <v>198</v>
      </c>
      <c r="BD1566" t="s">
        <v>3561</v>
      </c>
      <c r="BK1566" t="s">
        <v>3562</v>
      </c>
      <c r="BL1566">
        <v>26333659</v>
      </c>
      <c r="BW1566" t="s">
        <v>13424</v>
      </c>
      <c r="BX1566" t="s">
        <v>13426</v>
      </c>
      <c r="BY1566" t="s">
        <v>13985</v>
      </c>
      <c r="BZ1566" t="s">
        <v>13429</v>
      </c>
      <c r="CA1566" t="s">
        <v>13985</v>
      </c>
      <c r="CB1566" t="s">
        <v>13985</v>
      </c>
      <c r="CC1566" t="s">
        <v>13985</v>
      </c>
      <c r="CD1566" t="s">
        <v>13985</v>
      </c>
    </row>
    <row r="1567" spans="1:82" hidden="1">
      <c r="A1567" t="s">
        <v>13850</v>
      </c>
      <c r="B1567" t="s">
        <v>67</v>
      </c>
      <c r="C1567" t="s">
        <v>8852</v>
      </c>
      <c r="G1567" t="s">
        <v>8853</v>
      </c>
      <c r="J1567" t="s">
        <v>8854</v>
      </c>
      <c r="K1567" t="s">
        <v>348</v>
      </c>
      <c r="W1567" t="s">
        <v>8855</v>
      </c>
      <c r="AN1567" t="s">
        <v>350</v>
      </c>
      <c r="AS1567" t="s">
        <v>884</v>
      </c>
      <c r="AT1567">
        <v>2007</v>
      </c>
      <c r="AU1567">
        <v>36</v>
      </c>
      <c r="AV1567">
        <v>1</v>
      </c>
      <c r="BA1567">
        <v>15</v>
      </c>
      <c r="BB1567">
        <v>25</v>
      </c>
      <c r="BD1567" t="s">
        <v>8856</v>
      </c>
      <c r="BK1567" t="s">
        <v>8857</v>
      </c>
      <c r="BL1567">
        <v>17349111</v>
      </c>
      <c r="BW1567" t="s">
        <v>13424</v>
      </c>
      <c r="BX1567" t="s">
        <v>13426</v>
      </c>
      <c r="BY1567" t="s">
        <v>13985</v>
      </c>
      <c r="BZ1567" t="s">
        <v>13427</v>
      </c>
      <c r="CA1567">
        <v>1</v>
      </c>
      <c r="CB1567" t="s">
        <v>13985</v>
      </c>
      <c r="CC1567" t="s">
        <v>13985</v>
      </c>
      <c r="CD1567" t="s">
        <v>13985</v>
      </c>
    </row>
    <row r="1568" spans="1:82" hidden="1">
      <c r="A1568" t="s">
        <v>13850</v>
      </c>
      <c r="B1568" t="s">
        <v>67</v>
      </c>
      <c r="C1568" t="s">
        <v>6630</v>
      </c>
      <c r="G1568" t="s">
        <v>6631</v>
      </c>
      <c r="J1568" t="s">
        <v>6632</v>
      </c>
      <c r="K1568" t="s">
        <v>129</v>
      </c>
      <c r="W1568" t="s">
        <v>6633</v>
      </c>
      <c r="AN1568" t="s">
        <v>132</v>
      </c>
      <c r="AS1568" t="s">
        <v>6634</v>
      </c>
      <c r="AT1568">
        <v>2011</v>
      </c>
      <c r="AU1568">
        <v>129</v>
      </c>
      <c r="AV1568">
        <v>1</v>
      </c>
      <c r="BA1568">
        <v>127</v>
      </c>
      <c r="BB1568">
        <v>134</v>
      </c>
      <c r="BD1568" t="s">
        <v>6635</v>
      </c>
      <c r="BK1568" t="s">
        <v>6636</v>
      </c>
      <c r="BW1568" t="s">
        <v>13428</v>
      </c>
      <c r="BX1568" t="s">
        <v>13985</v>
      </c>
      <c r="BY1568" t="s">
        <v>13985</v>
      </c>
      <c r="BZ1568" t="s">
        <v>13985</v>
      </c>
      <c r="CA1568" t="s">
        <v>13985</v>
      </c>
      <c r="CB1568" t="s">
        <v>13985</v>
      </c>
      <c r="CC1568" t="s">
        <v>13985</v>
      </c>
      <c r="CD1568" t="s">
        <v>13985</v>
      </c>
    </row>
    <row r="1569" spans="1:82" hidden="1">
      <c r="A1569" t="s">
        <v>13850</v>
      </c>
      <c r="B1569" t="s">
        <v>67</v>
      </c>
      <c r="C1569" t="s">
        <v>4337</v>
      </c>
      <c r="G1569" t="s">
        <v>4338</v>
      </c>
      <c r="J1569" t="s">
        <v>4339</v>
      </c>
      <c r="K1569" t="s">
        <v>4340</v>
      </c>
      <c r="W1569" t="s">
        <v>4341</v>
      </c>
      <c r="AA1569" t="s">
        <v>2978</v>
      </c>
      <c r="AB1569" t="s">
        <v>4342</v>
      </c>
      <c r="AN1569" t="s">
        <v>4343</v>
      </c>
      <c r="AO1569" t="s">
        <v>4344</v>
      </c>
      <c r="AT1569">
        <v>2015</v>
      </c>
      <c r="AU1569">
        <v>74</v>
      </c>
      <c r="BC1569">
        <v>29671</v>
      </c>
      <c r="BD1569" t="s">
        <v>4345</v>
      </c>
      <c r="BK1569" t="s">
        <v>4346</v>
      </c>
      <c r="BW1569" t="s">
        <v>13424</v>
      </c>
      <c r="BX1569" t="s">
        <v>13425</v>
      </c>
      <c r="BY1569" t="s">
        <v>13985</v>
      </c>
      <c r="BZ1569" t="s">
        <v>13985</v>
      </c>
      <c r="CA1569" t="s">
        <v>13985</v>
      </c>
      <c r="CB1569" t="s">
        <v>13985</v>
      </c>
      <c r="CC1569" t="s">
        <v>13985</v>
      </c>
      <c r="CD1569" t="s">
        <v>13985</v>
      </c>
    </row>
    <row r="1570" spans="1:82" hidden="1">
      <c r="A1570" t="s">
        <v>13850</v>
      </c>
      <c r="B1570" t="s">
        <v>67</v>
      </c>
      <c r="C1570" t="s">
        <v>7069</v>
      </c>
      <c r="G1570" t="s">
        <v>7070</v>
      </c>
      <c r="J1570" t="s">
        <v>7071</v>
      </c>
      <c r="K1570" t="s">
        <v>939</v>
      </c>
      <c r="W1570" t="s">
        <v>7072</v>
      </c>
      <c r="AN1570" t="s">
        <v>941</v>
      </c>
      <c r="AO1570" t="s">
        <v>942</v>
      </c>
      <c r="AS1570" t="s">
        <v>242</v>
      </c>
      <c r="AT1570">
        <v>2010</v>
      </c>
      <c r="AU1570">
        <v>24</v>
      </c>
      <c r="AV1570">
        <v>5</v>
      </c>
      <c r="BA1570">
        <v>865</v>
      </c>
      <c r="BB1570">
        <v>877</v>
      </c>
      <c r="BD1570" t="s">
        <v>7073</v>
      </c>
      <c r="BK1570" t="s">
        <v>7074</v>
      </c>
      <c r="BW1570" t="s">
        <v>13428</v>
      </c>
      <c r="BX1570" t="s">
        <v>13985</v>
      </c>
      <c r="BY1570" t="s">
        <v>13985</v>
      </c>
      <c r="BZ1570" t="s">
        <v>13985</v>
      </c>
      <c r="CA1570" t="s">
        <v>13985</v>
      </c>
      <c r="CB1570" t="s">
        <v>13985</v>
      </c>
      <c r="CC1570" t="s">
        <v>13985</v>
      </c>
      <c r="CD1570" t="s">
        <v>13985</v>
      </c>
    </row>
    <row r="1571" spans="1:82" hidden="1">
      <c r="A1571" t="s">
        <v>13850</v>
      </c>
      <c r="B1571" t="s">
        <v>67</v>
      </c>
      <c r="C1571" t="s">
        <v>10644</v>
      </c>
      <c r="G1571" t="s">
        <v>10644</v>
      </c>
      <c r="J1571" t="s">
        <v>10645</v>
      </c>
      <c r="K1571" t="s">
        <v>10095</v>
      </c>
      <c r="W1571" t="s">
        <v>10646</v>
      </c>
      <c r="AN1571" t="s">
        <v>10097</v>
      </c>
      <c r="AS1571" t="s">
        <v>1488</v>
      </c>
      <c r="AT1571">
        <v>2001</v>
      </c>
      <c r="AU1571">
        <v>7</v>
      </c>
      <c r="AV1571">
        <v>3</v>
      </c>
      <c r="BA1571">
        <v>369</v>
      </c>
      <c r="BB1571">
        <v>374</v>
      </c>
      <c r="BK1571" t="s">
        <v>10647</v>
      </c>
      <c r="BL1571">
        <v>11384511</v>
      </c>
      <c r="BW1571" t="s">
        <v>13466</v>
      </c>
      <c r="BX1571" t="s">
        <v>13985</v>
      </c>
      <c r="BY1571" t="s">
        <v>13985</v>
      </c>
      <c r="BZ1571" t="s">
        <v>13985</v>
      </c>
      <c r="CA1571" t="s">
        <v>13985</v>
      </c>
      <c r="CB1571" t="s">
        <v>13985</v>
      </c>
      <c r="CC1571" t="s">
        <v>13985</v>
      </c>
      <c r="CD1571" t="s">
        <v>13985</v>
      </c>
    </row>
    <row r="1572" spans="1:82" hidden="1">
      <c r="A1572" t="s">
        <v>13850</v>
      </c>
      <c r="B1572" t="s">
        <v>67</v>
      </c>
      <c r="C1572" t="s">
        <v>8701</v>
      </c>
      <c r="G1572" t="s">
        <v>8702</v>
      </c>
      <c r="J1572" t="s">
        <v>8703</v>
      </c>
      <c r="K1572" t="s">
        <v>8704</v>
      </c>
      <c r="W1572" t="s">
        <v>8705</v>
      </c>
      <c r="AB1572" t="s">
        <v>8706</v>
      </c>
      <c r="AN1572" t="s">
        <v>8707</v>
      </c>
      <c r="AO1572" t="s">
        <v>8708</v>
      </c>
      <c r="AS1572" t="s">
        <v>472</v>
      </c>
      <c r="AT1572">
        <v>2007</v>
      </c>
      <c r="AU1572">
        <v>67</v>
      </c>
      <c r="AV1572">
        <v>1</v>
      </c>
      <c r="BA1572">
        <v>85</v>
      </c>
      <c r="BB1572">
        <v>92</v>
      </c>
      <c r="BD1572" t="s">
        <v>8709</v>
      </c>
      <c r="BK1572" t="s">
        <v>8710</v>
      </c>
      <c r="BL1572">
        <v>17547693</v>
      </c>
      <c r="BW1572" t="s">
        <v>13424</v>
      </c>
      <c r="BX1572" t="s">
        <v>13425</v>
      </c>
      <c r="BY1572" t="s">
        <v>13985</v>
      </c>
      <c r="BZ1572" t="s">
        <v>13985</v>
      </c>
      <c r="CA1572" t="s">
        <v>13985</v>
      </c>
      <c r="CB1572" t="s">
        <v>13985</v>
      </c>
      <c r="CC1572" t="s">
        <v>13985</v>
      </c>
      <c r="CD1572" t="s">
        <v>13985</v>
      </c>
    </row>
    <row r="1573" spans="1:82" hidden="1">
      <c r="A1573" t="s">
        <v>13850</v>
      </c>
      <c r="B1573" t="s">
        <v>67</v>
      </c>
      <c r="C1573" t="s">
        <v>9351</v>
      </c>
      <c r="G1573" t="s">
        <v>9351</v>
      </c>
      <c r="J1573" t="s">
        <v>9352</v>
      </c>
      <c r="K1573" t="s">
        <v>9353</v>
      </c>
      <c r="W1573" t="s">
        <v>9354</v>
      </c>
      <c r="AN1573" t="s">
        <v>9355</v>
      </c>
      <c r="AT1573">
        <v>2006</v>
      </c>
      <c r="AU1573">
        <v>39</v>
      </c>
      <c r="AV1573">
        <v>2</v>
      </c>
      <c r="BA1573">
        <v>75</v>
      </c>
      <c r="BB1573">
        <v>79</v>
      </c>
      <c r="BD1573" t="s">
        <v>9356</v>
      </c>
      <c r="BK1573" t="s">
        <v>9357</v>
      </c>
      <c r="BL1573">
        <v>16391508</v>
      </c>
      <c r="BW1573" t="s">
        <v>13424</v>
      </c>
      <c r="BX1573" t="s">
        <v>13425</v>
      </c>
      <c r="BY1573" t="s">
        <v>13985</v>
      </c>
      <c r="BZ1573" t="s">
        <v>13985</v>
      </c>
      <c r="CA1573" t="s">
        <v>13985</v>
      </c>
      <c r="CB1573" t="s">
        <v>13985</v>
      </c>
      <c r="CC1573" t="s">
        <v>13985</v>
      </c>
      <c r="CD1573" t="s">
        <v>13985</v>
      </c>
    </row>
    <row r="1574" spans="1:82" hidden="1">
      <c r="A1574" t="s">
        <v>13850</v>
      </c>
      <c r="B1574" t="s">
        <v>67</v>
      </c>
      <c r="C1574" t="s">
        <v>1878</v>
      </c>
      <c r="G1574" t="s">
        <v>1879</v>
      </c>
      <c r="J1574" t="s">
        <v>1880</v>
      </c>
      <c r="K1574" t="s">
        <v>236</v>
      </c>
      <c r="W1574" t="s">
        <v>1881</v>
      </c>
      <c r="AB1574" t="s">
        <v>1882</v>
      </c>
      <c r="AN1574" t="s">
        <v>240</v>
      </c>
      <c r="AO1574" t="s">
        <v>241</v>
      </c>
      <c r="AS1574" t="s">
        <v>1023</v>
      </c>
      <c r="AT1574">
        <v>2018</v>
      </c>
      <c r="AU1574">
        <v>221</v>
      </c>
      <c r="AV1574">
        <v>1</v>
      </c>
      <c r="BC1574" t="s">
        <v>1883</v>
      </c>
      <c r="BD1574" t="s">
        <v>1884</v>
      </c>
      <c r="BK1574" t="s">
        <v>1885</v>
      </c>
      <c r="BL1574">
        <v>29113988</v>
      </c>
      <c r="BW1574" t="s">
        <v>13424</v>
      </c>
      <c r="BX1574" t="s">
        <v>13425</v>
      </c>
      <c r="BY1574" t="s">
        <v>13985</v>
      </c>
      <c r="BZ1574" t="s">
        <v>13985</v>
      </c>
      <c r="CA1574" t="s">
        <v>13985</v>
      </c>
      <c r="CB1574" t="s">
        <v>13985</v>
      </c>
      <c r="CC1574" t="s">
        <v>13985</v>
      </c>
      <c r="CD1574" t="s">
        <v>13985</v>
      </c>
    </row>
    <row r="1575" spans="1:82" hidden="1">
      <c r="A1575" t="s">
        <v>13850</v>
      </c>
      <c r="B1575" t="s">
        <v>67</v>
      </c>
      <c r="C1575" t="s">
        <v>8878</v>
      </c>
      <c r="G1575" t="s">
        <v>8879</v>
      </c>
      <c r="J1575" t="s">
        <v>8880</v>
      </c>
      <c r="K1575" t="s">
        <v>442</v>
      </c>
      <c r="W1575" t="s">
        <v>8881</v>
      </c>
      <c r="AA1575" t="s">
        <v>8882</v>
      </c>
      <c r="AN1575" t="s">
        <v>446</v>
      </c>
      <c r="AO1575" t="s">
        <v>447</v>
      </c>
      <c r="AT1575">
        <v>2007</v>
      </c>
      <c r="AU1575">
        <v>24</v>
      </c>
      <c r="AV1575">
        <v>4</v>
      </c>
      <c r="BA1575">
        <v>727</v>
      </c>
      <c r="BB1575">
        <v>737</v>
      </c>
      <c r="BD1575" t="s">
        <v>8883</v>
      </c>
      <c r="BK1575" t="s">
        <v>8884</v>
      </c>
      <c r="BL1575">
        <v>17701683</v>
      </c>
      <c r="BW1575" t="s">
        <v>13424</v>
      </c>
      <c r="BX1575" t="s">
        <v>13425</v>
      </c>
      <c r="BY1575" t="s">
        <v>13985</v>
      </c>
      <c r="BZ1575" t="s">
        <v>13985</v>
      </c>
      <c r="CA1575" t="s">
        <v>13985</v>
      </c>
      <c r="CB1575" t="s">
        <v>13985</v>
      </c>
      <c r="CC1575" t="s">
        <v>13985</v>
      </c>
      <c r="CD1575" t="s">
        <v>13985</v>
      </c>
    </row>
    <row r="1576" spans="1:82" hidden="1">
      <c r="A1576" t="s">
        <v>13850</v>
      </c>
      <c r="B1576" t="s">
        <v>67</v>
      </c>
      <c r="C1576" t="s">
        <v>7876</v>
      </c>
      <c r="G1576" t="s">
        <v>7877</v>
      </c>
      <c r="J1576" t="s">
        <v>7878</v>
      </c>
      <c r="K1576" t="s">
        <v>442</v>
      </c>
      <c r="W1576" t="s">
        <v>7879</v>
      </c>
      <c r="AA1576" t="s">
        <v>7880</v>
      </c>
      <c r="AB1576" t="s">
        <v>7881</v>
      </c>
      <c r="AN1576" t="s">
        <v>446</v>
      </c>
      <c r="AT1576">
        <v>2009</v>
      </c>
      <c r="AU1576">
        <v>26</v>
      </c>
      <c r="AV1576">
        <v>3</v>
      </c>
      <c r="BA1576">
        <v>379</v>
      </c>
      <c r="BB1576">
        <v>395</v>
      </c>
      <c r="BC1576" t="s">
        <v>7882</v>
      </c>
      <c r="BD1576" t="s">
        <v>7883</v>
      </c>
      <c r="BK1576" t="s">
        <v>7884</v>
      </c>
      <c r="BL1576">
        <v>19360485</v>
      </c>
      <c r="BW1576" t="s">
        <v>13424</v>
      </c>
      <c r="BX1576" t="s">
        <v>13425</v>
      </c>
      <c r="BY1576" t="s">
        <v>13985</v>
      </c>
      <c r="BZ1576" t="s">
        <v>13985</v>
      </c>
      <c r="CA1576" t="s">
        <v>13985</v>
      </c>
      <c r="CB1576" t="s">
        <v>13985</v>
      </c>
      <c r="CC1576" t="s">
        <v>13985</v>
      </c>
      <c r="CD1576" t="s">
        <v>13985</v>
      </c>
    </row>
    <row r="1577" spans="1:82" hidden="1">
      <c r="A1577" t="s">
        <v>13850</v>
      </c>
      <c r="B1577" t="s">
        <v>67</v>
      </c>
      <c r="C1577" t="s">
        <v>9461</v>
      </c>
      <c r="G1577" t="s">
        <v>9461</v>
      </c>
      <c r="J1577" t="s">
        <v>9462</v>
      </c>
      <c r="K1577" t="s">
        <v>841</v>
      </c>
      <c r="W1577" t="s">
        <v>9463</v>
      </c>
      <c r="AB1577" t="s">
        <v>9464</v>
      </c>
      <c r="AN1577" t="s">
        <v>843</v>
      </c>
      <c r="AO1577" t="s">
        <v>844</v>
      </c>
      <c r="AS1577" t="s">
        <v>297</v>
      </c>
      <c r="AT1577">
        <v>2005</v>
      </c>
      <c r="AU1577">
        <v>39</v>
      </c>
      <c r="AV1577">
        <v>2</v>
      </c>
      <c r="BA1577">
        <v>121</v>
      </c>
      <c r="BB1577">
        <v>128</v>
      </c>
      <c r="BD1577" t="s">
        <v>9465</v>
      </c>
      <c r="BK1577" t="s">
        <v>9466</v>
      </c>
      <c r="BL1577">
        <v>16098088</v>
      </c>
      <c r="BW1577" t="s">
        <v>13424</v>
      </c>
      <c r="BX1577" t="s">
        <v>13425</v>
      </c>
      <c r="BY1577" t="s">
        <v>13985</v>
      </c>
      <c r="BZ1577" t="s">
        <v>13985</v>
      </c>
      <c r="CA1577" t="s">
        <v>13985</v>
      </c>
      <c r="CB1577" t="s">
        <v>13985</v>
      </c>
      <c r="CC1577" t="s">
        <v>13985</v>
      </c>
      <c r="CD1577" t="s">
        <v>13985</v>
      </c>
    </row>
    <row r="1578" spans="1:82" hidden="1">
      <c r="A1578" t="s">
        <v>13850</v>
      </c>
      <c r="B1578" t="s">
        <v>67</v>
      </c>
      <c r="C1578" t="s">
        <v>11984</v>
      </c>
      <c r="G1578" t="s">
        <v>11984</v>
      </c>
      <c r="J1578" t="s">
        <v>11985</v>
      </c>
      <c r="K1578" t="s">
        <v>11986</v>
      </c>
      <c r="W1578" t="s">
        <v>11987</v>
      </c>
      <c r="AN1578" t="s">
        <v>11988</v>
      </c>
      <c r="AS1578" t="s">
        <v>815</v>
      </c>
      <c r="AT1578">
        <v>1996</v>
      </c>
      <c r="AU1578">
        <v>152</v>
      </c>
      <c r="AV1578">
        <v>2</v>
      </c>
      <c r="BA1578">
        <v>225</v>
      </c>
      <c r="BB1578">
        <v>236</v>
      </c>
      <c r="BD1578" t="s">
        <v>11989</v>
      </c>
      <c r="BK1578" t="s">
        <v>11990</v>
      </c>
      <c r="BL1578">
        <v>8680844</v>
      </c>
      <c r="BW1578" t="s">
        <v>13424</v>
      </c>
      <c r="BX1578" t="s">
        <v>13425</v>
      </c>
      <c r="BY1578" t="s">
        <v>13985</v>
      </c>
      <c r="BZ1578" t="s">
        <v>13985</v>
      </c>
      <c r="CA1578" t="s">
        <v>13985</v>
      </c>
      <c r="CB1578" t="s">
        <v>13985</v>
      </c>
      <c r="CC1578" t="s">
        <v>13985</v>
      </c>
      <c r="CD1578" t="s">
        <v>13985</v>
      </c>
    </row>
    <row r="1579" spans="1:82" hidden="1">
      <c r="A1579" t="s">
        <v>13850</v>
      </c>
      <c r="B1579" t="s">
        <v>67</v>
      </c>
      <c r="C1579" t="s">
        <v>2341</v>
      </c>
      <c r="G1579" t="s">
        <v>2342</v>
      </c>
      <c r="J1579" t="s">
        <v>2343</v>
      </c>
      <c r="K1579" t="s">
        <v>2344</v>
      </c>
      <c r="W1579" t="s">
        <v>2345</v>
      </c>
      <c r="AA1579" t="s">
        <v>2346</v>
      </c>
      <c r="AB1579" t="s">
        <v>2347</v>
      </c>
      <c r="AN1579" t="s">
        <v>2348</v>
      </c>
      <c r="AO1579" t="s">
        <v>2349</v>
      </c>
      <c r="AS1579" t="s">
        <v>521</v>
      </c>
      <c r="AT1579">
        <v>2017</v>
      </c>
      <c r="AU1579">
        <v>95</v>
      </c>
      <c r="BA1579">
        <v>33</v>
      </c>
      <c r="BB1579">
        <v>41</v>
      </c>
      <c r="BD1579" t="s">
        <v>2350</v>
      </c>
      <c r="BK1579" t="s">
        <v>2351</v>
      </c>
      <c r="BL1579">
        <v>28460677</v>
      </c>
      <c r="BW1579" t="s">
        <v>13424</v>
      </c>
      <c r="BX1579" t="s">
        <v>13425</v>
      </c>
      <c r="BY1579" t="s">
        <v>13985</v>
      </c>
      <c r="BZ1579" t="s">
        <v>13985</v>
      </c>
      <c r="CA1579" t="s">
        <v>13985</v>
      </c>
      <c r="CB1579" t="s">
        <v>13985</v>
      </c>
      <c r="CC1579" t="s">
        <v>13985</v>
      </c>
      <c r="CD1579" t="s">
        <v>13985</v>
      </c>
    </row>
    <row r="1580" spans="1:82" hidden="1">
      <c r="A1580" t="s">
        <v>13850</v>
      </c>
      <c r="B1580" t="s">
        <v>67</v>
      </c>
      <c r="C1580" t="s">
        <v>3688</v>
      </c>
      <c r="G1580" t="s">
        <v>3689</v>
      </c>
      <c r="J1580" t="s">
        <v>3690</v>
      </c>
      <c r="K1580" t="s">
        <v>3022</v>
      </c>
      <c r="W1580" t="s">
        <v>3691</v>
      </c>
      <c r="AN1580" t="s">
        <v>3024</v>
      </c>
      <c r="AO1580" t="s">
        <v>3025</v>
      </c>
      <c r="AS1580" t="s">
        <v>154</v>
      </c>
      <c r="AT1580">
        <v>2015</v>
      </c>
      <c r="AU1580">
        <v>52</v>
      </c>
      <c r="AV1580">
        <v>6</v>
      </c>
      <c r="BA1580">
        <v>1213</v>
      </c>
      <c r="BB1580">
        <v>1224</v>
      </c>
      <c r="BD1580" t="s">
        <v>3692</v>
      </c>
      <c r="BK1580" t="s">
        <v>3693</v>
      </c>
      <c r="BL1580">
        <v>26336262</v>
      </c>
      <c r="BW1580" t="s">
        <v>13424</v>
      </c>
      <c r="BX1580" t="s">
        <v>13425</v>
      </c>
      <c r="BY1580" t="s">
        <v>13985</v>
      </c>
      <c r="BZ1580" t="s">
        <v>13985</v>
      </c>
      <c r="CA1580" t="s">
        <v>13985</v>
      </c>
      <c r="CB1580" t="s">
        <v>13985</v>
      </c>
      <c r="CC1580" t="s">
        <v>13985</v>
      </c>
      <c r="CD1580" t="s">
        <v>13985</v>
      </c>
    </row>
    <row r="1581" spans="1:82" hidden="1">
      <c r="A1581" t="s">
        <v>13850</v>
      </c>
      <c r="B1581" t="s">
        <v>67</v>
      </c>
      <c r="C1581" t="s">
        <v>5577</v>
      </c>
      <c r="G1581" t="s">
        <v>5578</v>
      </c>
      <c r="J1581" t="s">
        <v>5579</v>
      </c>
      <c r="K1581" t="s">
        <v>5580</v>
      </c>
      <c r="W1581" t="s">
        <v>5581</v>
      </c>
      <c r="AA1581" t="s">
        <v>5582</v>
      </c>
      <c r="AB1581" t="s">
        <v>5583</v>
      </c>
      <c r="AN1581" t="s">
        <v>5584</v>
      </c>
      <c r="AO1581" t="s">
        <v>5585</v>
      </c>
      <c r="AS1581" t="s">
        <v>884</v>
      </c>
      <c r="AT1581">
        <v>2013</v>
      </c>
      <c r="AU1581">
        <v>85</v>
      </c>
      <c r="AV1581">
        <v>2</v>
      </c>
      <c r="BA1581">
        <v>471</v>
      </c>
      <c r="BB1581">
        <v>481</v>
      </c>
      <c r="BD1581" t="s">
        <v>5586</v>
      </c>
      <c r="BK1581" t="s">
        <v>5587</v>
      </c>
      <c r="BW1581" t="s">
        <v>13424</v>
      </c>
      <c r="BX1581" t="s">
        <v>13425</v>
      </c>
      <c r="BY1581" t="s">
        <v>13427</v>
      </c>
      <c r="BZ1581" t="s">
        <v>13985</v>
      </c>
      <c r="CA1581" t="s">
        <v>13985</v>
      </c>
      <c r="CB1581" t="s">
        <v>13985</v>
      </c>
      <c r="CC1581" t="s">
        <v>13985</v>
      </c>
      <c r="CD1581" t="s">
        <v>13985</v>
      </c>
    </row>
    <row r="1582" spans="1:82" hidden="1">
      <c r="A1582" t="s">
        <v>13850</v>
      </c>
      <c r="B1582" t="s">
        <v>67</v>
      </c>
      <c r="C1582" t="s">
        <v>1246</v>
      </c>
      <c r="G1582" t="s">
        <v>1247</v>
      </c>
      <c r="J1582" t="s">
        <v>1248</v>
      </c>
      <c r="K1582" t="s">
        <v>496</v>
      </c>
      <c r="W1582" t="s">
        <v>1249</v>
      </c>
      <c r="AN1582" t="s">
        <v>499</v>
      </c>
      <c r="AS1582" t="s">
        <v>1250</v>
      </c>
      <c r="AT1582">
        <v>2018</v>
      </c>
      <c r="AU1582">
        <v>15</v>
      </c>
      <c r="BC1582">
        <v>39</v>
      </c>
      <c r="BD1582" t="s">
        <v>1251</v>
      </c>
      <c r="BK1582" t="s">
        <v>1252</v>
      </c>
      <c r="BL1582">
        <v>30386404</v>
      </c>
      <c r="BW1582" t="s">
        <v>13424</v>
      </c>
      <c r="BX1582" t="s">
        <v>13425</v>
      </c>
    </row>
    <row r="1583" spans="1:82" hidden="1">
      <c r="A1583" t="s">
        <v>13850</v>
      </c>
      <c r="B1583" t="s">
        <v>67</v>
      </c>
      <c r="C1583" t="s">
        <v>4143</v>
      </c>
      <c r="G1583" t="s">
        <v>4144</v>
      </c>
      <c r="J1583" t="s">
        <v>8800</v>
      </c>
      <c r="K1583" t="s">
        <v>5333</v>
      </c>
      <c r="W1583" t="s">
        <v>8801</v>
      </c>
      <c r="AA1583" t="s">
        <v>4148</v>
      </c>
      <c r="AB1583" t="s">
        <v>4149</v>
      </c>
      <c r="AN1583" t="s">
        <v>5335</v>
      </c>
      <c r="AO1583" t="s">
        <v>5336</v>
      </c>
      <c r="AS1583" t="s">
        <v>5045</v>
      </c>
      <c r="AT1583">
        <v>2007</v>
      </c>
      <c r="AU1583">
        <v>274</v>
      </c>
      <c r="AV1583">
        <v>1610</v>
      </c>
      <c r="BA1583">
        <v>721</v>
      </c>
      <c r="BB1583">
        <v>725</v>
      </c>
      <c r="BD1583" t="s">
        <v>8802</v>
      </c>
      <c r="BK1583" t="s">
        <v>8803</v>
      </c>
      <c r="BL1583">
        <v>17254997</v>
      </c>
      <c r="BW1583" t="s">
        <v>13424</v>
      </c>
      <c r="BX1583" t="s">
        <v>13425</v>
      </c>
      <c r="BY1583" t="s">
        <v>13985</v>
      </c>
      <c r="BZ1583" t="s">
        <v>13985</v>
      </c>
      <c r="CA1583" t="s">
        <v>13985</v>
      </c>
      <c r="CB1583" t="s">
        <v>13985</v>
      </c>
      <c r="CC1583" t="s">
        <v>13985</v>
      </c>
      <c r="CD1583" t="s">
        <v>13985</v>
      </c>
    </row>
    <row r="1584" spans="1:82" hidden="1">
      <c r="A1584" t="s">
        <v>13850</v>
      </c>
      <c r="B1584" t="s">
        <v>67</v>
      </c>
      <c r="C1584" t="s">
        <v>3248</v>
      </c>
      <c r="G1584" t="s">
        <v>3249</v>
      </c>
      <c r="J1584" t="s">
        <v>3250</v>
      </c>
      <c r="K1584" t="s">
        <v>3251</v>
      </c>
      <c r="W1584" t="s">
        <v>3252</v>
      </c>
      <c r="AA1584" t="s">
        <v>3253</v>
      </c>
      <c r="AN1584" t="s">
        <v>3254</v>
      </c>
      <c r="AS1584" t="s">
        <v>629</v>
      </c>
      <c r="AT1584">
        <v>2016</v>
      </c>
      <c r="AU1584">
        <v>158</v>
      </c>
      <c r="BA1584">
        <v>61</v>
      </c>
      <c r="BB1584">
        <v>68</v>
      </c>
      <c r="BD1584" t="s">
        <v>3255</v>
      </c>
      <c r="BK1584" t="s">
        <v>3256</v>
      </c>
      <c r="BL1584">
        <v>26945648</v>
      </c>
      <c r="BW1584" t="s">
        <v>13424</v>
      </c>
      <c r="BX1584" t="s">
        <v>13425</v>
      </c>
      <c r="BY1584" t="s">
        <v>13985</v>
      </c>
      <c r="BZ1584" t="s">
        <v>13985</v>
      </c>
      <c r="CA1584" t="s">
        <v>13985</v>
      </c>
      <c r="CB1584" t="s">
        <v>13985</v>
      </c>
      <c r="CC1584" t="s">
        <v>13985</v>
      </c>
      <c r="CD1584" t="s">
        <v>13985</v>
      </c>
    </row>
    <row r="1585" spans="1:82" hidden="1">
      <c r="A1585" t="s">
        <v>13850</v>
      </c>
      <c r="B1585" t="s">
        <v>67</v>
      </c>
      <c r="C1585" t="s">
        <v>13004</v>
      </c>
      <c r="G1585" t="s">
        <v>13004</v>
      </c>
      <c r="J1585" t="s">
        <v>13005</v>
      </c>
      <c r="K1585" t="s">
        <v>12638</v>
      </c>
      <c r="W1585" t="s">
        <v>13006</v>
      </c>
      <c r="AN1585" t="s">
        <v>12640</v>
      </c>
      <c r="AS1585" t="s">
        <v>1023</v>
      </c>
      <c r="AT1585">
        <v>1992</v>
      </c>
      <c r="AU1585">
        <v>90</v>
      </c>
      <c r="AV1585">
        <v>1</v>
      </c>
      <c r="BA1585">
        <v>161</v>
      </c>
      <c r="BB1585">
        <v>170</v>
      </c>
      <c r="BK1585" t="s">
        <v>13007</v>
      </c>
      <c r="BW1585" t="s">
        <v>13424</v>
      </c>
      <c r="BX1585" t="s">
        <v>13426</v>
      </c>
      <c r="BY1585" t="s">
        <v>13427</v>
      </c>
      <c r="BZ1585" t="s">
        <v>13985</v>
      </c>
      <c r="CA1585" t="s">
        <v>13985</v>
      </c>
      <c r="CB1585" t="s">
        <v>13985</v>
      </c>
      <c r="CC1585" t="s">
        <v>13985</v>
      </c>
      <c r="CD1585" t="s">
        <v>13985</v>
      </c>
    </row>
    <row r="1586" spans="1:82" hidden="1">
      <c r="A1586" t="s">
        <v>13850</v>
      </c>
      <c r="B1586" t="s">
        <v>67</v>
      </c>
      <c r="C1586" t="s">
        <v>1584</v>
      </c>
      <c r="G1586" t="s">
        <v>1585</v>
      </c>
      <c r="J1586" t="s">
        <v>1586</v>
      </c>
      <c r="K1586" t="s">
        <v>1587</v>
      </c>
      <c r="W1586" t="s">
        <v>1588</v>
      </c>
      <c r="AA1586" t="s">
        <v>1589</v>
      </c>
      <c r="AB1586" t="s">
        <v>1590</v>
      </c>
      <c r="AN1586" t="s">
        <v>1591</v>
      </c>
      <c r="AO1586" t="s">
        <v>1592</v>
      </c>
      <c r="AS1586" t="s">
        <v>796</v>
      </c>
      <c r="AT1586">
        <v>2018</v>
      </c>
      <c r="AU1586">
        <v>229</v>
      </c>
      <c r="BA1586">
        <v>296</v>
      </c>
      <c r="BB1586">
        <v>305</v>
      </c>
      <c r="BD1586" t="s">
        <v>1593</v>
      </c>
      <c r="BK1586" t="s">
        <v>1594</v>
      </c>
      <c r="BL1586">
        <v>29329063</v>
      </c>
      <c r="BW1586" t="s">
        <v>13424</v>
      </c>
      <c r="BX1586" t="s">
        <v>13425</v>
      </c>
      <c r="BY1586" t="s">
        <v>13985</v>
      </c>
      <c r="BZ1586" t="s">
        <v>13985</v>
      </c>
      <c r="CA1586" t="s">
        <v>13985</v>
      </c>
      <c r="CB1586" t="s">
        <v>13985</v>
      </c>
      <c r="CC1586" t="s">
        <v>13985</v>
      </c>
      <c r="CD1586" t="s">
        <v>13985</v>
      </c>
    </row>
    <row r="1587" spans="1:82" hidden="1">
      <c r="A1587" t="s">
        <v>13850</v>
      </c>
      <c r="B1587" t="s">
        <v>67</v>
      </c>
      <c r="C1587" t="s">
        <v>10903</v>
      </c>
      <c r="G1587" t="s">
        <v>10903</v>
      </c>
      <c r="J1587" t="s">
        <v>10904</v>
      </c>
      <c r="K1587" t="s">
        <v>10905</v>
      </c>
      <c r="W1587" t="s">
        <v>10906</v>
      </c>
      <c r="AA1587" t="s">
        <v>10907</v>
      </c>
      <c r="AB1587" t="s">
        <v>10908</v>
      </c>
      <c r="AN1587" t="s">
        <v>10909</v>
      </c>
      <c r="AS1587" s="1">
        <v>41671</v>
      </c>
      <c r="AT1587">
        <v>2000</v>
      </c>
      <c r="AU1587">
        <v>41</v>
      </c>
      <c r="AV1587">
        <v>3</v>
      </c>
      <c r="BA1587">
        <v>457</v>
      </c>
      <c r="BB1587">
        <v>462</v>
      </c>
      <c r="BD1587" t="s">
        <v>10910</v>
      </c>
      <c r="BK1587" t="s">
        <v>10911</v>
      </c>
      <c r="BL1587">
        <v>10728722</v>
      </c>
      <c r="BW1587" t="s">
        <v>13424</v>
      </c>
      <c r="BX1587" t="s">
        <v>13425</v>
      </c>
      <c r="BY1587" t="s">
        <v>13985</v>
      </c>
      <c r="BZ1587" t="s">
        <v>13985</v>
      </c>
      <c r="CA1587" t="s">
        <v>13985</v>
      </c>
      <c r="CB1587" t="s">
        <v>13985</v>
      </c>
      <c r="CC1587" t="s">
        <v>13985</v>
      </c>
      <c r="CD1587" t="s">
        <v>13985</v>
      </c>
    </row>
    <row r="1588" spans="1:82" hidden="1">
      <c r="A1588" t="s">
        <v>13850</v>
      </c>
      <c r="B1588" t="s">
        <v>67</v>
      </c>
      <c r="C1588" t="s">
        <v>7987</v>
      </c>
      <c r="G1588" t="s">
        <v>7988</v>
      </c>
      <c r="J1588" t="s">
        <v>8788</v>
      </c>
      <c r="K1588" t="s">
        <v>2297</v>
      </c>
      <c r="W1588" t="s">
        <v>8789</v>
      </c>
      <c r="AB1588" t="s">
        <v>2299</v>
      </c>
      <c r="AN1588" t="s">
        <v>2300</v>
      </c>
      <c r="AO1588" t="s">
        <v>2301</v>
      </c>
      <c r="AS1588" t="s">
        <v>730</v>
      </c>
      <c r="AT1588">
        <v>2007</v>
      </c>
      <c r="AU1588">
        <v>1</v>
      </c>
      <c r="AV1588">
        <v>3</v>
      </c>
      <c r="BA1588">
        <v>419</v>
      </c>
      <c r="BB1588">
        <v>432</v>
      </c>
      <c r="BD1588" t="s">
        <v>8790</v>
      </c>
      <c r="BK1588" t="s">
        <v>8791</v>
      </c>
      <c r="BL1588">
        <v>22444340</v>
      </c>
      <c r="BW1588" t="s">
        <v>13424</v>
      </c>
      <c r="BX1588" t="s">
        <v>13425</v>
      </c>
      <c r="BY1588" t="s">
        <v>13985</v>
      </c>
      <c r="BZ1588" t="s">
        <v>13985</v>
      </c>
      <c r="CA1588" t="s">
        <v>13985</v>
      </c>
      <c r="CB1588" t="s">
        <v>13985</v>
      </c>
      <c r="CC1588" t="s">
        <v>13985</v>
      </c>
      <c r="CD1588" t="s">
        <v>13985</v>
      </c>
    </row>
    <row r="1589" spans="1:82" hidden="1">
      <c r="A1589" t="s">
        <v>13850</v>
      </c>
      <c r="B1589" t="s">
        <v>67</v>
      </c>
      <c r="C1589" t="s">
        <v>1269</v>
      </c>
      <c r="G1589" t="s">
        <v>1270</v>
      </c>
      <c r="J1589" t="s">
        <v>1271</v>
      </c>
      <c r="K1589" t="s">
        <v>1272</v>
      </c>
      <c r="W1589" t="s">
        <v>1273</v>
      </c>
      <c r="AA1589" t="s">
        <v>1274</v>
      </c>
      <c r="AB1589" t="s">
        <v>1275</v>
      </c>
      <c r="AN1589" t="s">
        <v>1276</v>
      </c>
      <c r="AO1589" t="s">
        <v>1277</v>
      </c>
      <c r="AS1589" t="s">
        <v>242</v>
      </c>
      <c r="AT1589">
        <v>2018</v>
      </c>
      <c r="AU1589">
        <v>48</v>
      </c>
      <c r="AV1589">
        <v>4</v>
      </c>
      <c r="BA1589">
        <v>261</v>
      </c>
      <c r="BB1589">
        <v>276</v>
      </c>
      <c r="BD1589" t="s">
        <v>1278</v>
      </c>
      <c r="BK1589" t="s">
        <v>1279</v>
      </c>
      <c r="BW1589" t="s">
        <v>13424</v>
      </c>
      <c r="BX1589" t="s">
        <v>13425</v>
      </c>
      <c r="BY1589" t="s">
        <v>13985</v>
      </c>
      <c r="BZ1589" t="s">
        <v>13985</v>
      </c>
      <c r="CA1589" t="s">
        <v>13985</v>
      </c>
      <c r="CB1589" t="s">
        <v>13985</v>
      </c>
      <c r="CC1589" t="s">
        <v>13985</v>
      </c>
      <c r="CD1589" t="s">
        <v>13985</v>
      </c>
    </row>
    <row r="1590" spans="1:82" hidden="1">
      <c r="A1590" t="s">
        <v>13850</v>
      </c>
      <c r="B1590" t="s">
        <v>67</v>
      </c>
      <c r="C1590" t="s">
        <v>11965</v>
      </c>
      <c r="G1590" t="s">
        <v>11965</v>
      </c>
      <c r="J1590" t="s">
        <v>11966</v>
      </c>
      <c r="K1590" t="s">
        <v>7817</v>
      </c>
      <c r="W1590" t="s">
        <v>11967</v>
      </c>
      <c r="AA1590" t="s">
        <v>11968</v>
      </c>
      <c r="AN1590" t="s">
        <v>7819</v>
      </c>
      <c r="AS1590" t="s">
        <v>629</v>
      </c>
      <c r="AT1590">
        <v>1996</v>
      </c>
      <c r="AU1590">
        <v>77</v>
      </c>
      <c r="AV1590">
        <v>2</v>
      </c>
      <c r="BA1590">
        <v>394</v>
      </c>
      <c r="BB1590">
        <v>403</v>
      </c>
      <c r="BD1590" t="s">
        <v>11969</v>
      </c>
      <c r="BK1590" t="s">
        <v>11970</v>
      </c>
      <c r="BW1590" t="s">
        <v>13424</v>
      </c>
      <c r="BX1590" t="s">
        <v>13425</v>
      </c>
      <c r="BY1590" t="s">
        <v>13985</v>
      </c>
      <c r="BZ1590" t="s">
        <v>13985</v>
      </c>
      <c r="CA1590" t="s">
        <v>13985</v>
      </c>
      <c r="CB1590" t="s">
        <v>13985</v>
      </c>
      <c r="CC1590" t="s">
        <v>13985</v>
      </c>
      <c r="CD1590" t="s">
        <v>13985</v>
      </c>
    </row>
    <row r="1591" spans="1:82" hidden="1">
      <c r="A1591" t="s">
        <v>13850</v>
      </c>
      <c r="B1591" t="s">
        <v>67</v>
      </c>
      <c r="C1591" t="s">
        <v>11221</v>
      </c>
      <c r="G1591" t="s">
        <v>11221</v>
      </c>
      <c r="J1591" t="s">
        <v>11222</v>
      </c>
      <c r="K1591" t="s">
        <v>11223</v>
      </c>
      <c r="W1591" t="s">
        <v>11224</v>
      </c>
      <c r="AN1591" t="s">
        <v>11225</v>
      </c>
      <c r="AS1591" t="s">
        <v>1023</v>
      </c>
      <c r="AT1591">
        <v>1999</v>
      </c>
      <c r="AU1591">
        <v>13</v>
      </c>
      <c r="AV1591">
        <v>1</v>
      </c>
      <c r="BA1591">
        <v>95</v>
      </c>
      <c r="BB1591">
        <v>99</v>
      </c>
      <c r="BK1591" t="s">
        <v>11226</v>
      </c>
      <c r="BL1591">
        <v>10836330</v>
      </c>
      <c r="BW1591" t="s">
        <v>13424</v>
      </c>
      <c r="BX1591" t="s">
        <v>13425</v>
      </c>
      <c r="BY1591" t="s">
        <v>13985</v>
      </c>
      <c r="BZ1591" t="s">
        <v>13985</v>
      </c>
      <c r="CA1591" t="s">
        <v>13985</v>
      </c>
      <c r="CB1591" t="s">
        <v>13985</v>
      </c>
      <c r="CC1591" t="s">
        <v>13985</v>
      </c>
      <c r="CD1591" t="s">
        <v>13985</v>
      </c>
    </row>
    <row r="1592" spans="1:82" hidden="1">
      <c r="A1592" t="s">
        <v>13850</v>
      </c>
      <c r="B1592" t="s">
        <v>67</v>
      </c>
      <c r="C1592" t="s">
        <v>12251</v>
      </c>
      <c r="G1592" t="s">
        <v>12251</v>
      </c>
      <c r="J1592" t="s">
        <v>12252</v>
      </c>
      <c r="K1592" t="s">
        <v>12253</v>
      </c>
      <c r="W1592" t="s">
        <v>12254</v>
      </c>
      <c r="AN1592" t="s">
        <v>12255</v>
      </c>
      <c r="AS1592" t="s">
        <v>521</v>
      </c>
      <c r="AT1592">
        <v>1995</v>
      </c>
      <c r="AU1592">
        <v>70</v>
      </c>
      <c r="AV1592">
        <v>2</v>
      </c>
      <c r="BA1592">
        <v>141</v>
      </c>
      <c r="BB1592">
        <v>164</v>
      </c>
      <c r="BD1592" t="s">
        <v>12256</v>
      </c>
      <c r="BK1592" t="s">
        <v>12257</v>
      </c>
      <c r="BL1592">
        <v>7610233</v>
      </c>
      <c r="BW1592" t="s">
        <v>13424</v>
      </c>
      <c r="BX1592" t="s">
        <v>13425</v>
      </c>
      <c r="BY1592" t="s">
        <v>13985</v>
      </c>
      <c r="BZ1592" t="s">
        <v>13985</v>
      </c>
      <c r="CA1592" t="s">
        <v>13985</v>
      </c>
      <c r="CB1592" t="s">
        <v>13985</v>
      </c>
      <c r="CC1592" t="s">
        <v>13985</v>
      </c>
      <c r="CD1592" t="s">
        <v>13985</v>
      </c>
    </row>
    <row r="1593" spans="1:82" hidden="1">
      <c r="A1593" t="s">
        <v>13850</v>
      </c>
      <c r="B1593" t="s">
        <v>67</v>
      </c>
      <c r="C1593" t="s">
        <v>13214</v>
      </c>
      <c r="G1593" t="s">
        <v>13214</v>
      </c>
      <c r="J1593" t="s">
        <v>13215</v>
      </c>
      <c r="K1593" t="s">
        <v>13216</v>
      </c>
      <c r="W1593" t="s">
        <v>13217</v>
      </c>
      <c r="AN1593" t="s">
        <v>13218</v>
      </c>
      <c r="AS1593" t="s">
        <v>84</v>
      </c>
      <c r="AT1593">
        <v>1990</v>
      </c>
      <c r="AU1593">
        <v>36</v>
      </c>
      <c r="AV1593">
        <v>4</v>
      </c>
      <c r="BA1593">
        <v>209</v>
      </c>
      <c r="BB1593">
        <v>218</v>
      </c>
      <c r="BD1593" t="s">
        <v>13219</v>
      </c>
      <c r="BK1593" t="s">
        <v>13220</v>
      </c>
      <c r="BW1593" t="s">
        <v>13424</v>
      </c>
      <c r="BX1593" t="s">
        <v>13425</v>
      </c>
      <c r="BY1593" t="s">
        <v>13985</v>
      </c>
      <c r="BZ1593" t="s">
        <v>13985</v>
      </c>
      <c r="CA1593" t="s">
        <v>13985</v>
      </c>
      <c r="CB1593" t="s">
        <v>13985</v>
      </c>
      <c r="CC1593" t="s">
        <v>13985</v>
      </c>
      <c r="CD1593" t="s">
        <v>13985</v>
      </c>
    </row>
    <row r="1594" spans="1:82" hidden="1">
      <c r="A1594" t="s">
        <v>13850</v>
      </c>
      <c r="B1594" t="s">
        <v>67</v>
      </c>
      <c r="C1594" t="s">
        <v>9212</v>
      </c>
      <c r="G1594" t="s">
        <v>9212</v>
      </c>
      <c r="J1594" t="s">
        <v>9213</v>
      </c>
      <c r="K1594" t="s">
        <v>3756</v>
      </c>
      <c r="W1594" t="s">
        <v>9214</v>
      </c>
      <c r="AN1594" t="s">
        <v>3759</v>
      </c>
      <c r="AO1594" t="s">
        <v>3760</v>
      </c>
      <c r="AS1594" t="s">
        <v>1613</v>
      </c>
      <c r="AT1594">
        <v>2006</v>
      </c>
      <c r="AU1594">
        <v>54</v>
      </c>
      <c r="AV1594">
        <v>2</v>
      </c>
      <c r="BA1594">
        <v>298</v>
      </c>
      <c r="BB1594">
        <v>304</v>
      </c>
      <c r="BK1594" t="s">
        <v>9215</v>
      </c>
      <c r="BW1594" t="s">
        <v>13428</v>
      </c>
      <c r="BX1594" t="s">
        <v>13985</v>
      </c>
      <c r="BY1594" t="s">
        <v>13985</v>
      </c>
      <c r="BZ1594" t="s">
        <v>13985</v>
      </c>
      <c r="CA1594" t="s">
        <v>13985</v>
      </c>
      <c r="CB1594" t="s">
        <v>13985</v>
      </c>
      <c r="CC1594" t="s">
        <v>13985</v>
      </c>
      <c r="CD1594" t="s">
        <v>13985</v>
      </c>
    </row>
    <row r="1595" spans="1:82" hidden="1">
      <c r="A1595" t="s">
        <v>13477</v>
      </c>
      <c r="B1595" t="s">
        <v>67</v>
      </c>
      <c r="C1595" t="s">
        <v>13718</v>
      </c>
      <c r="J1595" t="s">
        <v>13719</v>
      </c>
      <c r="K1595" t="s">
        <v>13720</v>
      </c>
      <c r="AN1595" t="s">
        <v>13721</v>
      </c>
      <c r="AS1595">
        <v>12</v>
      </c>
      <c r="AT1595">
        <v>2004</v>
      </c>
      <c r="AU1595">
        <v>13</v>
      </c>
      <c r="AV1595">
        <v>2</v>
      </c>
      <c r="BA1595">
        <v>51</v>
      </c>
      <c r="BB1595">
        <v>56</v>
      </c>
      <c r="BK1595" t="s">
        <v>13722</v>
      </c>
      <c r="BM1595" t="s">
        <v>13483</v>
      </c>
      <c r="BQ1595" t="s">
        <v>13723</v>
      </c>
      <c r="BW1595" t="s">
        <v>13428</v>
      </c>
    </row>
    <row r="1596" spans="1:82" hidden="1">
      <c r="A1596" t="s">
        <v>13850</v>
      </c>
      <c r="B1596" t="s">
        <v>67</v>
      </c>
      <c r="C1596" t="s">
        <v>12536</v>
      </c>
      <c r="G1596" t="s">
        <v>12536</v>
      </c>
      <c r="J1596" t="s">
        <v>12537</v>
      </c>
      <c r="K1596" t="s">
        <v>8222</v>
      </c>
      <c r="W1596" t="s">
        <v>12538</v>
      </c>
      <c r="AA1596" t="s">
        <v>12539</v>
      </c>
      <c r="AB1596" t="s">
        <v>12540</v>
      </c>
      <c r="AN1596" t="s">
        <v>3640</v>
      </c>
      <c r="AS1596" t="s">
        <v>884</v>
      </c>
      <c r="AT1596">
        <v>1994</v>
      </c>
      <c r="AU1596">
        <v>24</v>
      </c>
      <c r="AV1596">
        <v>2</v>
      </c>
      <c r="BA1596">
        <v>306</v>
      </c>
      <c r="BB1596">
        <v>320</v>
      </c>
      <c r="BD1596" t="s">
        <v>12541</v>
      </c>
      <c r="BK1596" t="s">
        <v>12542</v>
      </c>
      <c r="BW1596" t="s">
        <v>13428</v>
      </c>
      <c r="BX1596" t="s">
        <v>13985</v>
      </c>
      <c r="BY1596" t="s">
        <v>13985</v>
      </c>
      <c r="BZ1596" t="s">
        <v>13985</v>
      </c>
      <c r="CA1596" t="s">
        <v>13985</v>
      </c>
      <c r="CB1596" t="s">
        <v>13985</v>
      </c>
      <c r="CC1596" t="s">
        <v>13985</v>
      </c>
      <c r="CD1596" t="s">
        <v>13985</v>
      </c>
    </row>
    <row r="1597" spans="1:82" hidden="1">
      <c r="A1597" t="s">
        <v>13850</v>
      </c>
      <c r="B1597" t="s">
        <v>67</v>
      </c>
      <c r="C1597" t="s">
        <v>9358</v>
      </c>
      <c r="G1597" t="s">
        <v>9358</v>
      </c>
      <c r="J1597" t="s">
        <v>9359</v>
      </c>
      <c r="K1597" t="s">
        <v>453</v>
      </c>
      <c r="W1597" t="s">
        <v>9360</v>
      </c>
      <c r="AA1597" t="s">
        <v>9361</v>
      </c>
      <c r="AB1597" t="s">
        <v>9362</v>
      </c>
      <c r="AN1597" t="s">
        <v>455</v>
      </c>
      <c r="AO1597" t="s">
        <v>456</v>
      </c>
      <c r="AS1597" t="s">
        <v>84</v>
      </c>
      <c r="AT1597">
        <v>2005</v>
      </c>
      <c r="AU1597">
        <v>30</v>
      </c>
      <c r="AV1597">
        <v>6</v>
      </c>
      <c r="BA1597">
        <v>613</v>
      </c>
      <c r="BB1597">
        <v>619</v>
      </c>
      <c r="BD1597" t="s">
        <v>9363</v>
      </c>
      <c r="BK1597" t="s">
        <v>9364</v>
      </c>
      <c r="BW1597" t="s">
        <v>13424</v>
      </c>
      <c r="BX1597" t="s">
        <v>13426</v>
      </c>
      <c r="BY1597" t="s">
        <v>13985</v>
      </c>
      <c r="BZ1597" t="s">
        <v>13429</v>
      </c>
      <c r="CA1597" t="s">
        <v>13985</v>
      </c>
      <c r="CB1597" t="s">
        <v>13985</v>
      </c>
      <c r="CC1597" t="s">
        <v>13985</v>
      </c>
      <c r="CD1597" t="s">
        <v>13985</v>
      </c>
    </row>
    <row r="1598" spans="1:82" hidden="1">
      <c r="A1598" t="s">
        <v>13850</v>
      </c>
      <c r="B1598" t="s">
        <v>67</v>
      </c>
      <c r="C1598" t="s">
        <v>3599</v>
      </c>
      <c r="G1598" t="s">
        <v>3600</v>
      </c>
      <c r="J1598" t="s">
        <v>3601</v>
      </c>
      <c r="K1598" t="s">
        <v>821</v>
      </c>
      <c r="W1598" t="s">
        <v>3602</v>
      </c>
      <c r="AB1598" t="s">
        <v>3603</v>
      </c>
      <c r="AN1598" t="s">
        <v>824</v>
      </c>
      <c r="AO1598" t="s">
        <v>825</v>
      </c>
      <c r="AS1598" t="s">
        <v>1023</v>
      </c>
      <c r="AT1598">
        <v>2016</v>
      </c>
      <c r="AU1598">
        <v>25</v>
      </c>
      <c r="AV1598">
        <v>2</v>
      </c>
      <c r="BA1598">
        <v>581</v>
      </c>
      <c r="BB1598">
        <v>597</v>
      </c>
      <c r="BD1598" t="s">
        <v>3604</v>
      </c>
      <c r="BK1598" t="s">
        <v>3605</v>
      </c>
      <c r="BL1598">
        <v>26600237</v>
      </c>
      <c r="BW1598" t="s">
        <v>13428</v>
      </c>
      <c r="BX1598" t="s">
        <v>13985</v>
      </c>
      <c r="BY1598" t="s">
        <v>13985</v>
      </c>
      <c r="BZ1598" t="s">
        <v>13985</v>
      </c>
      <c r="CA1598" t="s">
        <v>13985</v>
      </c>
      <c r="CB1598" t="s">
        <v>13985</v>
      </c>
      <c r="CC1598" t="s">
        <v>13985</v>
      </c>
      <c r="CD1598" t="s">
        <v>13985</v>
      </c>
    </row>
    <row r="1599" spans="1:82" hidden="1">
      <c r="A1599" t="s">
        <v>13850</v>
      </c>
      <c r="B1599" t="s">
        <v>67</v>
      </c>
      <c r="C1599" t="s">
        <v>233</v>
      </c>
      <c r="G1599" t="s">
        <v>234</v>
      </c>
      <c r="J1599" t="s">
        <v>235</v>
      </c>
      <c r="K1599" t="s">
        <v>236</v>
      </c>
      <c r="W1599" t="s">
        <v>237</v>
      </c>
      <c r="AA1599" t="s">
        <v>238</v>
      </c>
      <c r="AB1599" t="s">
        <v>239</v>
      </c>
      <c r="AN1599" t="s">
        <v>240</v>
      </c>
      <c r="AO1599" t="s">
        <v>241</v>
      </c>
      <c r="AS1599" t="s">
        <v>242</v>
      </c>
      <c r="AT1599">
        <v>2019</v>
      </c>
      <c r="AU1599">
        <v>222</v>
      </c>
      <c r="AV1599">
        <v>20</v>
      </c>
      <c r="BC1599" t="s">
        <v>243</v>
      </c>
      <c r="BD1599" t="s">
        <v>244</v>
      </c>
      <c r="BK1599" t="s">
        <v>245</v>
      </c>
      <c r="BL1599">
        <v>31511345</v>
      </c>
      <c r="BW1599" t="s">
        <v>13424</v>
      </c>
      <c r="BZ1599" t="s">
        <v>13427</v>
      </c>
      <c r="CA1599">
        <v>1</v>
      </c>
    </row>
    <row r="1600" spans="1:82" hidden="1">
      <c r="A1600" t="s">
        <v>13850</v>
      </c>
      <c r="B1600" t="s">
        <v>67</v>
      </c>
      <c r="C1600" t="s">
        <v>1432</v>
      </c>
      <c r="G1600" t="s">
        <v>1433</v>
      </c>
      <c r="J1600" t="s">
        <v>1434</v>
      </c>
      <c r="K1600" t="s">
        <v>1435</v>
      </c>
      <c r="W1600" t="s">
        <v>1436</v>
      </c>
      <c r="AN1600" t="s">
        <v>1437</v>
      </c>
      <c r="AS1600" t="s">
        <v>521</v>
      </c>
      <c r="AT1600">
        <v>2018</v>
      </c>
      <c r="AU1600">
        <v>24</v>
      </c>
      <c r="AV1600">
        <v>3</v>
      </c>
      <c r="BA1600">
        <v>460</v>
      </c>
      <c r="BB1600">
        <v>466</v>
      </c>
      <c r="BK1600" t="s">
        <v>1438</v>
      </c>
      <c r="BW1600" t="s">
        <v>13424</v>
      </c>
      <c r="BX1600" t="s">
        <v>13425</v>
      </c>
      <c r="BY1600" t="s">
        <v>13985</v>
      </c>
      <c r="BZ1600" t="s">
        <v>13985</v>
      </c>
      <c r="CA1600" t="s">
        <v>13985</v>
      </c>
      <c r="CB1600" t="s">
        <v>13985</v>
      </c>
      <c r="CC1600" t="s">
        <v>13985</v>
      </c>
      <c r="CD1600" t="s">
        <v>13985</v>
      </c>
    </row>
    <row r="1601" spans="1:82" hidden="1">
      <c r="A1601" t="s">
        <v>13850</v>
      </c>
      <c r="B1601" t="s">
        <v>67</v>
      </c>
      <c r="C1601" t="s">
        <v>4690</v>
      </c>
      <c r="G1601" t="s">
        <v>4691</v>
      </c>
      <c r="J1601" t="s">
        <v>4692</v>
      </c>
      <c r="K1601" t="s">
        <v>4693</v>
      </c>
      <c r="W1601" t="s">
        <v>4694</v>
      </c>
      <c r="AN1601" t="s">
        <v>4695</v>
      </c>
      <c r="AS1601" t="s">
        <v>307</v>
      </c>
      <c r="AT1601">
        <v>2014</v>
      </c>
      <c r="AU1601">
        <v>30</v>
      </c>
      <c r="AV1601">
        <v>5</v>
      </c>
      <c r="BA1601">
        <v>1335</v>
      </c>
      <c r="BB1601">
        <v>1346</v>
      </c>
      <c r="BK1601" t="s">
        <v>4696</v>
      </c>
      <c r="BW1601" t="s">
        <v>13428</v>
      </c>
      <c r="BX1601" t="s">
        <v>13985</v>
      </c>
      <c r="BY1601" t="s">
        <v>13985</v>
      </c>
      <c r="BZ1601" t="s">
        <v>13985</v>
      </c>
      <c r="CA1601" t="s">
        <v>13985</v>
      </c>
      <c r="CB1601" t="s">
        <v>13985</v>
      </c>
      <c r="CC1601" t="s">
        <v>13985</v>
      </c>
      <c r="CD1601" t="s">
        <v>13985</v>
      </c>
    </row>
    <row r="1602" spans="1:82" hidden="1">
      <c r="A1602" t="s">
        <v>13850</v>
      </c>
      <c r="B1602" t="s">
        <v>67</v>
      </c>
      <c r="C1602" t="s">
        <v>12513</v>
      </c>
      <c r="G1602" t="s">
        <v>12513</v>
      </c>
      <c r="J1602" t="s">
        <v>12608</v>
      </c>
      <c r="K1602" t="s">
        <v>258</v>
      </c>
      <c r="W1602" t="s">
        <v>12609</v>
      </c>
      <c r="AN1602" t="s">
        <v>261</v>
      </c>
      <c r="AS1602" t="s">
        <v>12369</v>
      </c>
      <c r="AT1602">
        <v>1993</v>
      </c>
      <c r="AU1602">
        <v>8</v>
      </c>
      <c r="AV1602">
        <v>4</v>
      </c>
      <c r="BA1602">
        <v>325</v>
      </c>
      <c r="BB1602">
        <v>337</v>
      </c>
      <c r="BD1602" t="s">
        <v>12610</v>
      </c>
      <c r="BK1602" t="s">
        <v>12611</v>
      </c>
      <c r="BL1602">
        <v>8032091</v>
      </c>
      <c r="BW1602" t="s">
        <v>13424</v>
      </c>
      <c r="BX1602" t="s">
        <v>13425</v>
      </c>
      <c r="BY1602" t="s">
        <v>13985</v>
      </c>
      <c r="BZ1602" t="s">
        <v>13985</v>
      </c>
      <c r="CA1602" t="s">
        <v>13985</v>
      </c>
      <c r="CB1602" t="s">
        <v>13985</v>
      </c>
      <c r="CC1602" t="s">
        <v>13985</v>
      </c>
      <c r="CD1602" t="s">
        <v>13985</v>
      </c>
    </row>
    <row r="1603" spans="1:82" hidden="1">
      <c r="A1603" t="s">
        <v>13850</v>
      </c>
      <c r="B1603" t="s">
        <v>67</v>
      </c>
      <c r="C1603" t="s">
        <v>6422</v>
      </c>
      <c r="G1603" t="s">
        <v>6423</v>
      </c>
      <c r="J1603" t="s">
        <v>6424</v>
      </c>
      <c r="K1603" t="s">
        <v>6418</v>
      </c>
      <c r="W1603" t="s">
        <v>6425</v>
      </c>
      <c r="AA1603" t="s">
        <v>6426</v>
      </c>
      <c r="AN1603" t="s">
        <v>6420</v>
      </c>
      <c r="AS1603" t="s">
        <v>6427</v>
      </c>
      <c r="AT1603">
        <v>2011</v>
      </c>
      <c r="AU1603">
        <v>10</v>
      </c>
      <c r="AV1603">
        <v>62</v>
      </c>
      <c r="BA1603">
        <v>13636</v>
      </c>
      <c r="BB1603">
        <v>13639</v>
      </c>
      <c r="BK1603" t="s">
        <v>6428</v>
      </c>
      <c r="BW1603" t="s">
        <v>13424</v>
      </c>
      <c r="BX1603" t="s">
        <v>13425</v>
      </c>
      <c r="BY1603" t="s">
        <v>13985</v>
      </c>
      <c r="BZ1603" t="s">
        <v>13985</v>
      </c>
      <c r="CA1603" t="s">
        <v>13985</v>
      </c>
      <c r="CB1603" t="s">
        <v>13985</v>
      </c>
      <c r="CC1603" t="s">
        <v>13985</v>
      </c>
      <c r="CD1603" t="s">
        <v>13985</v>
      </c>
    </row>
    <row r="1604" spans="1:82" hidden="1">
      <c r="A1604" t="s">
        <v>13850</v>
      </c>
      <c r="B1604" t="s">
        <v>67</v>
      </c>
      <c r="C1604" t="s">
        <v>2106</v>
      </c>
      <c r="G1604" t="s">
        <v>2107</v>
      </c>
      <c r="J1604" t="s">
        <v>2108</v>
      </c>
      <c r="K1604" t="s">
        <v>160</v>
      </c>
      <c r="W1604" t="s">
        <v>2109</v>
      </c>
      <c r="AA1604" t="s">
        <v>1059</v>
      </c>
      <c r="AB1604" t="s">
        <v>2110</v>
      </c>
      <c r="AN1604" t="s">
        <v>162</v>
      </c>
      <c r="AO1604" t="s">
        <v>163</v>
      </c>
      <c r="AS1604" t="s">
        <v>297</v>
      </c>
      <c r="AT1604">
        <v>2017</v>
      </c>
      <c r="AU1604">
        <v>42</v>
      </c>
      <c r="AV1604">
        <v>3</v>
      </c>
      <c r="BA1604">
        <v>257</v>
      </c>
      <c r="BB1604">
        <v>265</v>
      </c>
      <c r="BD1604" t="s">
        <v>2111</v>
      </c>
      <c r="BK1604" t="s">
        <v>2112</v>
      </c>
      <c r="BW1604" t="s">
        <v>13424</v>
      </c>
      <c r="BX1604" t="s">
        <v>13426</v>
      </c>
      <c r="BY1604" t="s">
        <v>13985</v>
      </c>
      <c r="BZ1604" t="s">
        <v>13427</v>
      </c>
      <c r="CA1604">
        <v>2</v>
      </c>
      <c r="CB1604" t="s">
        <v>13985</v>
      </c>
      <c r="CC1604" t="s">
        <v>13985</v>
      </c>
      <c r="CD1604" t="s">
        <v>13985</v>
      </c>
    </row>
    <row r="1605" spans="1:82" hidden="1">
      <c r="A1605" t="s">
        <v>13850</v>
      </c>
      <c r="B1605" t="s">
        <v>67</v>
      </c>
      <c r="C1605" t="s">
        <v>13021</v>
      </c>
      <c r="G1605" t="s">
        <v>13021</v>
      </c>
      <c r="J1605" t="s">
        <v>13022</v>
      </c>
      <c r="K1605" t="s">
        <v>5797</v>
      </c>
      <c r="W1605" t="s">
        <v>13023</v>
      </c>
      <c r="AN1605" t="s">
        <v>5800</v>
      </c>
      <c r="AS1605" t="s">
        <v>1023</v>
      </c>
      <c r="AT1605">
        <v>1992</v>
      </c>
      <c r="AU1605">
        <v>112</v>
      </c>
      <c r="AV1605">
        <v>1</v>
      </c>
      <c r="BA1605">
        <v>91</v>
      </c>
      <c r="BB1605">
        <v>98</v>
      </c>
      <c r="BD1605" t="s">
        <v>13024</v>
      </c>
      <c r="BK1605" t="s">
        <v>13025</v>
      </c>
      <c r="BW1605" t="s">
        <v>13424</v>
      </c>
      <c r="BX1605" t="s">
        <v>13426</v>
      </c>
      <c r="BY1605" t="s">
        <v>13427</v>
      </c>
      <c r="BZ1605" t="s">
        <v>13985</v>
      </c>
      <c r="CA1605" t="s">
        <v>13985</v>
      </c>
      <c r="CB1605" t="s">
        <v>13985</v>
      </c>
      <c r="CC1605" t="s">
        <v>13985</v>
      </c>
      <c r="CD1605" t="s">
        <v>13985</v>
      </c>
    </row>
    <row r="1606" spans="1:82" hidden="1">
      <c r="A1606" t="s">
        <v>13850</v>
      </c>
      <c r="B1606" t="s">
        <v>67</v>
      </c>
      <c r="C1606" t="s">
        <v>9930</v>
      </c>
      <c r="G1606" t="s">
        <v>9930</v>
      </c>
      <c r="J1606" t="s">
        <v>9931</v>
      </c>
      <c r="K1606" t="s">
        <v>930</v>
      </c>
      <c r="W1606" t="s">
        <v>9932</v>
      </c>
      <c r="AN1606" t="s">
        <v>932</v>
      </c>
      <c r="AO1606" t="s">
        <v>933</v>
      </c>
      <c r="AS1606" t="s">
        <v>1023</v>
      </c>
      <c r="AT1606">
        <v>2004</v>
      </c>
      <c r="AU1606">
        <v>80</v>
      </c>
      <c r="AV1606" s="2">
        <v>43497</v>
      </c>
      <c r="BA1606">
        <v>157</v>
      </c>
      <c r="BB1606">
        <v>162</v>
      </c>
      <c r="BD1606" t="s">
        <v>9933</v>
      </c>
      <c r="BK1606" t="s">
        <v>9934</v>
      </c>
      <c r="BL1606">
        <v>15036524</v>
      </c>
      <c r="BW1606" t="s">
        <v>13424</v>
      </c>
      <c r="BX1606" t="s">
        <v>13425</v>
      </c>
      <c r="BY1606" t="s">
        <v>13985</v>
      </c>
      <c r="BZ1606" t="s">
        <v>13985</v>
      </c>
      <c r="CA1606" t="s">
        <v>13985</v>
      </c>
      <c r="CB1606" t="s">
        <v>13985</v>
      </c>
      <c r="CC1606" t="s">
        <v>13985</v>
      </c>
      <c r="CD1606" t="s">
        <v>13985</v>
      </c>
    </row>
    <row r="1607" spans="1:82" hidden="1">
      <c r="A1607" t="s">
        <v>13850</v>
      </c>
      <c r="B1607" t="s">
        <v>67</v>
      </c>
      <c r="C1607" t="s">
        <v>8137</v>
      </c>
      <c r="G1607" t="s">
        <v>8138</v>
      </c>
      <c r="J1607" t="s">
        <v>8139</v>
      </c>
      <c r="K1607" t="s">
        <v>3022</v>
      </c>
      <c r="W1607" t="s">
        <v>8140</v>
      </c>
      <c r="AA1607" t="s">
        <v>8141</v>
      </c>
      <c r="AB1607" t="s">
        <v>8142</v>
      </c>
      <c r="AN1607" t="s">
        <v>3024</v>
      </c>
      <c r="AS1607" t="s">
        <v>297</v>
      </c>
      <c r="AT1607">
        <v>2008</v>
      </c>
      <c r="AU1607">
        <v>45</v>
      </c>
      <c r="AV1607">
        <v>5</v>
      </c>
      <c r="BA1607">
        <v>861</v>
      </c>
      <c r="BB1607">
        <v>866</v>
      </c>
      <c r="BD1607" t="s">
        <v>8143</v>
      </c>
      <c r="BK1607" t="s">
        <v>8144</v>
      </c>
      <c r="BL1607">
        <v>18826027</v>
      </c>
      <c r="BW1607" t="s">
        <v>13424</v>
      </c>
      <c r="BX1607" t="s">
        <v>13426</v>
      </c>
      <c r="BY1607" t="s">
        <v>13985</v>
      </c>
      <c r="BZ1607" t="s">
        <v>13429</v>
      </c>
      <c r="CA1607" t="s">
        <v>13985</v>
      </c>
      <c r="CB1607" t="s">
        <v>13985</v>
      </c>
      <c r="CC1607" t="s">
        <v>13985</v>
      </c>
      <c r="CD1607" t="s">
        <v>13985</v>
      </c>
    </row>
    <row r="1608" spans="1:82" hidden="1">
      <c r="A1608" t="s">
        <v>13477</v>
      </c>
      <c r="B1608" t="s">
        <v>67</v>
      </c>
      <c r="C1608" t="s">
        <v>13667</v>
      </c>
      <c r="J1608" t="s">
        <v>13668</v>
      </c>
      <c r="K1608" t="s">
        <v>13669</v>
      </c>
      <c r="AN1608" t="s">
        <v>8663</v>
      </c>
      <c r="AS1608">
        <v>12</v>
      </c>
      <c r="AT1608">
        <v>2009</v>
      </c>
      <c r="AU1608">
        <v>82</v>
      </c>
      <c r="AV1608">
        <v>4</v>
      </c>
      <c r="BA1608">
        <v>553</v>
      </c>
      <c r="BB1608">
        <v>563</v>
      </c>
      <c r="BD1608" t="s">
        <v>13670</v>
      </c>
      <c r="BK1608" t="s">
        <v>13671</v>
      </c>
      <c r="BM1608" t="s">
        <v>13483</v>
      </c>
      <c r="BQ1608" t="s">
        <v>13672</v>
      </c>
      <c r="BW1608" t="s">
        <v>13424</v>
      </c>
      <c r="BX1608" t="s">
        <v>13425</v>
      </c>
    </row>
    <row r="1609" spans="1:82" hidden="1">
      <c r="A1609" t="s">
        <v>13850</v>
      </c>
      <c r="B1609" t="s">
        <v>67</v>
      </c>
      <c r="C1609" t="s">
        <v>11710</v>
      </c>
      <c r="G1609" t="s">
        <v>11710</v>
      </c>
      <c r="J1609" t="s">
        <v>11711</v>
      </c>
      <c r="K1609" t="s">
        <v>5797</v>
      </c>
      <c r="W1609" t="s">
        <v>11712</v>
      </c>
      <c r="AA1609" t="s">
        <v>11713</v>
      </c>
      <c r="AB1609" t="s">
        <v>11714</v>
      </c>
      <c r="AN1609" t="s">
        <v>5800</v>
      </c>
      <c r="AS1609" t="s">
        <v>730</v>
      </c>
      <c r="AT1609">
        <v>1997</v>
      </c>
      <c r="AU1609">
        <v>128</v>
      </c>
      <c r="AV1609">
        <v>1</v>
      </c>
      <c r="BA1609">
        <v>141</v>
      </c>
      <c r="BB1609">
        <v>148</v>
      </c>
      <c r="BD1609" t="s">
        <v>11715</v>
      </c>
      <c r="BK1609" t="s">
        <v>11716</v>
      </c>
      <c r="BW1609" t="s">
        <v>13424</v>
      </c>
      <c r="BX1609" t="s">
        <v>13426</v>
      </c>
      <c r="BY1609" t="s">
        <v>13427</v>
      </c>
      <c r="BZ1609" t="s">
        <v>13985</v>
      </c>
      <c r="CA1609" t="s">
        <v>13985</v>
      </c>
      <c r="CB1609" t="s">
        <v>13985</v>
      </c>
      <c r="CC1609" t="s">
        <v>13985</v>
      </c>
      <c r="CD1609" t="s">
        <v>13985</v>
      </c>
    </row>
    <row r="1610" spans="1:82" hidden="1">
      <c r="A1610" t="s">
        <v>13850</v>
      </c>
      <c r="B1610" t="s">
        <v>67</v>
      </c>
      <c r="C1610" t="s">
        <v>3257</v>
      </c>
      <c r="G1610" t="s">
        <v>3258</v>
      </c>
      <c r="J1610" t="s">
        <v>3259</v>
      </c>
      <c r="K1610" t="s">
        <v>930</v>
      </c>
      <c r="W1610" t="s">
        <v>3260</v>
      </c>
      <c r="AA1610" t="s">
        <v>3261</v>
      </c>
      <c r="AB1610" t="s">
        <v>3262</v>
      </c>
      <c r="AN1610" t="s">
        <v>932</v>
      </c>
      <c r="AO1610" t="s">
        <v>933</v>
      </c>
      <c r="AS1610" t="s">
        <v>629</v>
      </c>
      <c r="AT1610">
        <v>2016</v>
      </c>
      <c r="AU1610">
        <v>168</v>
      </c>
      <c r="BA1610">
        <v>86</v>
      </c>
      <c r="BB1610">
        <v>91</v>
      </c>
      <c r="BD1610" t="s">
        <v>3263</v>
      </c>
      <c r="BK1610" t="s">
        <v>3264</v>
      </c>
      <c r="BL1610">
        <v>27006331</v>
      </c>
      <c r="BW1610" t="s">
        <v>13424</v>
      </c>
      <c r="BX1610" t="s">
        <v>13425</v>
      </c>
      <c r="BY1610" t="s">
        <v>13985</v>
      </c>
      <c r="BZ1610" t="s">
        <v>13985</v>
      </c>
      <c r="CA1610" t="s">
        <v>13985</v>
      </c>
      <c r="CB1610" t="s">
        <v>13985</v>
      </c>
      <c r="CC1610" t="s">
        <v>13985</v>
      </c>
      <c r="CD1610" t="s">
        <v>13985</v>
      </c>
    </row>
    <row r="1611" spans="1:82" hidden="1">
      <c r="A1611" t="s">
        <v>13850</v>
      </c>
      <c r="B1611" t="s">
        <v>67</v>
      </c>
      <c r="C1611" t="s">
        <v>1361</v>
      </c>
      <c r="G1611" t="s">
        <v>1362</v>
      </c>
      <c r="J1611" t="s">
        <v>1363</v>
      </c>
      <c r="K1611" t="s">
        <v>831</v>
      </c>
      <c r="W1611" t="s">
        <v>1364</v>
      </c>
      <c r="AA1611" t="s">
        <v>1365</v>
      </c>
      <c r="AB1611" t="s">
        <v>1366</v>
      </c>
      <c r="AN1611" t="s">
        <v>835</v>
      </c>
      <c r="AS1611" t="s">
        <v>297</v>
      </c>
      <c r="AT1611">
        <v>2018</v>
      </c>
      <c r="AU1611">
        <v>8</v>
      </c>
      <c r="AV1611">
        <v>17</v>
      </c>
      <c r="BA1611">
        <v>8761</v>
      </c>
      <c r="BB1611">
        <v>8769</v>
      </c>
      <c r="BD1611" t="s">
        <v>1367</v>
      </c>
      <c r="BK1611" t="s">
        <v>1368</v>
      </c>
      <c r="BL1611">
        <v>30271543</v>
      </c>
      <c r="BW1611" t="s">
        <v>13424</v>
      </c>
      <c r="BX1611" t="s">
        <v>13426</v>
      </c>
      <c r="BY1611" t="s">
        <v>13985</v>
      </c>
      <c r="BZ1611" t="s">
        <v>13427</v>
      </c>
      <c r="CA1611" t="s">
        <v>13985</v>
      </c>
      <c r="CB1611">
        <v>0</v>
      </c>
      <c r="CC1611" t="s">
        <v>13985</v>
      </c>
      <c r="CD1611" t="s">
        <v>13985</v>
      </c>
    </row>
    <row r="1612" spans="1:82" hidden="1">
      <c r="A1612" t="s">
        <v>13850</v>
      </c>
      <c r="B1612" t="s">
        <v>67</v>
      </c>
      <c r="C1612" t="s">
        <v>8541</v>
      </c>
      <c r="G1612" t="s">
        <v>8542</v>
      </c>
      <c r="J1612" t="s">
        <v>8543</v>
      </c>
      <c r="K1612" t="s">
        <v>625</v>
      </c>
      <c r="W1612" t="s">
        <v>8544</v>
      </c>
      <c r="AN1612" t="s">
        <v>627</v>
      </c>
      <c r="AS1612" t="s">
        <v>154</v>
      </c>
      <c r="AT1612">
        <v>2007</v>
      </c>
      <c r="AU1612">
        <v>125</v>
      </c>
      <c r="AV1612">
        <v>2</v>
      </c>
      <c r="BA1612">
        <v>179</v>
      </c>
      <c r="BB1612">
        <v>184</v>
      </c>
      <c r="BD1612" t="s">
        <v>8545</v>
      </c>
      <c r="BK1612" t="s">
        <v>8546</v>
      </c>
      <c r="BW1612" t="s">
        <v>13424</v>
      </c>
      <c r="BX1612" t="s">
        <v>13426</v>
      </c>
      <c r="BY1612" t="s">
        <v>13985</v>
      </c>
      <c r="BZ1612" t="s">
        <v>13427</v>
      </c>
      <c r="CA1612">
        <v>1</v>
      </c>
      <c r="CB1612" t="s">
        <v>13985</v>
      </c>
      <c r="CC1612" t="s">
        <v>13985</v>
      </c>
      <c r="CD1612" t="s">
        <v>13985</v>
      </c>
    </row>
    <row r="1613" spans="1:82" hidden="1">
      <c r="A1613" t="s">
        <v>13850</v>
      </c>
      <c r="B1613" t="s">
        <v>67</v>
      </c>
      <c r="C1613" t="s">
        <v>1632</v>
      </c>
      <c r="G1613" t="s">
        <v>1633</v>
      </c>
      <c r="J1613" t="s">
        <v>1634</v>
      </c>
      <c r="K1613" t="s">
        <v>1635</v>
      </c>
      <c r="W1613" t="s">
        <v>1636</v>
      </c>
      <c r="AA1613" t="s">
        <v>1637</v>
      </c>
      <c r="AB1613" t="s">
        <v>1638</v>
      </c>
      <c r="AN1613" t="s">
        <v>1639</v>
      </c>
      <c r="AS1613" t="s">
        <v>884</v>
      </c>
      <c r="AT1613">
        <v>2018</v>
      </c>
      <c r="AU1613">
        <v>13</v>
      </c>
      <c r="AV1613">
        <v>2</v>
      </c>
      <c r="BC1613">
        <v>24025</v>
      </c>
      <c r="BD1613" t="s">
        <v>1640</v>
      </c>
      <c r="BK1613" t="s">
        <v>1641</v>
      </c>
      <c r="BW1613" t="s">
        <v>13429</v>
      </c>
      <c r="BX1613" t="s">
        <v>13985</v>
      </c>
      <c r="BY1613" t="s">
        <v>13985</v>
      </c>
      <c r="BZ1613" t="s">
        <v>13429</v>
      </c>
      <c r="CA1613" t="s">
        <v>13985</v>
      </c>
      <c r="CB1613" t="s">
        <v>13985</v>
      </c>
      <c r="CC1613" t="s">
        <v>13985</v>
      </c>
      <c r="CD1613" t="s">
        <v>13985</v>
      </c>
    </row>
    <row r="1614" spans="1:82" hidden="1">
      <c r="A1614" t="s">
        <v>13850</v>
      </c>
      <c r="B1614" t="s">
        <v>67</v>
      </c>
      <c r="C1614" t="s">
        <v>12652</v>
      </c>
      <c r="G1614" t="s">
        <v>12652</v>
      </c>
      <c r="J1614" t="s">
        <v>12653</v>
      </c>
      <c r="K1614" t="s">
        <v>2609</v>
      </c>
      <c r="W1614" t="s">
        <v>12654</v>
      </c>
      <c r="AN1614" t="s">
        <v>2612</v>
      </c>
      <c r="AS1614" t="s">
        <v>242</v>
      </c>
      <c r="AT1614">
        <v>1993</v>
      </c>
      <c r="AU1614">
        <v>33</v>
      </c>
      <c r="AV1614">
        <v>4</v>
      </c>
      <c r="BA1614">
        <v>459</v>
      </c>
      <c r="BB1614">
        <v>469</v>
      </c>
      <c r="BD1614" t="s">
        <v>12655</v>
      </c>
      <c r="BK1614" t="s">
        <v>12656</v>
      </c>
      <c r="BW1614" t="s">
        <v>13428</v>
      </c>
      <c r="BX1614" t="s">
        <v>13985</v>
      </c>
      <c r="BY1614" t="s">
        <v>13985</v>
      </c>
      <c r="BZ1614" t="s">
        <v>13985</v>
      </c>
      <c r="CA1614" t="s">
        <v>13985</v>
      </c>
      <c r="CB1614" t="s">
        <v>13985</v>
      </c>
      <c r="CC1614" t="s">
        <v>13985</v>
      </c>
      <c r="CD1614" t="s">
        <v>13985</v>
      </c>
    </row>
    <row r="1615" spans="1:82" hidden="1">
      <c r="A1615" t="s">
        <v>13850</v>
      </c>
      <c r="B1615" t="s">
        <v>67</v>
      </c>
      <c r="C1615" t="s">
        <v>5768</v>
      </c>
      <c r="G1615" t="s">
        <v>5769</v>
      </c>
      <c r="J1615" t="s">
        <v>5770</v>
      </c>
      <c r="K1615" t="s">
        <v>505</v>
      </c>
      <c r="W1615" t="s">
        <v>5771</v>
      </c>
      <c r="AA1615" t="s">
        <v>5772</v>
      </c>
      <c r="AB1615" t="s">
        <v>5773</v>
      </c>
      <c r="AN1615" t="s">
        <v>508</v>
      </c>
      <c r="AS1615" t="s">
        <v>210</v>
      </c>
      <c r="AT1615">
        <v>2012</v>
      </c>
      <c r="AU1615">
        <v>164</v>
      </c>
      <c r="BA1615">
        <v>10</v>
      </c>
      <c r="BB1615">
        <v>19</v>
      </c>
      <c r="BD1615" t="s">
        <v>5774</v>
      </c>
      <c r="BK1615" t="s">
        <v>5775</v>
      </c>
      <c r="BW1615" t="s">
        <v>13429</v>
      </c>
      <c r="BX1615" t="s">
        <v>13985</v>
      </c>
      <c r="BY1615" t="s">
        <v>13985</v>
      </c>
      <c r="BZ1615" t="s">
        <v>13429</v>
      </c>
      <c r="CA1615" t="s">
        <v>13985</v>
      </c>
      <c r="CB1615" t="s">
        <v>13985</v>
      </c>
      <c r="CC1615" t="s">
        <v>13985</v>
      </c>
      <c r="CD1615" t="s">
        <v>13985</v>
      </c>
    </row>
    <row r="1616" spans="1:82" hidden="1">
      <c r="A1616" t="s">
        <v>13850</v>
      </c>
      <c r="B1616" t="s">
        <v>67</v>
      </c>
      <c r="C1616" t="s">
        <v>8219</v>
      </c>
      <c r="G1616" t="s">
        <v>8220</v>
      </c>
      <c r="J1616" t="s">
        <v>8221</v>
      </c>
      <c r="K1616" t="s">
        <v>8222</v>
      </c>
      <c r="W1616" t="s">
        <v>8223</v>
      </c>
      <c r="AB1616" t="s">
        <v>2585</v>
      </c>
      <c r="AN1616" t="s">
        <v>3640</v>
      </c>
      <c r="AS1616" t="s">
        <v>521</v>
      </c>
      <c r="AT1616">
        <v>2008</v>
      </c>
      <c r="AU1616">
        <v>38</v>
      </c>
      <c r="AV1616">
        <v>6</v>
      </c>
      <c r="BA1616">
        <v>1526</v>
      </c>
      <c r="BB1616">
        <v>1535</v>
      </c>
      <c r="BD1616" t="s">
        <v>8224</v>
      </c>
      <c r="BK1616" t="s">
        <v>8225</v>
      </c>
      <c r="BW1616" t="s">
        <v>13428</v>
      </c>
      <c r="BX1616" t="s">
        <v>13985</v>
      </c>
      <c r="BY1616" t="s">
        <v>13985</v>
      </c>
      <c r="BZ1616" t="s">
        <v>13985</v>
      </c>
      <c r="CA1616" t="s">
        <v>13985</v>
      </c>
      <c r="CB1616" t="s">
        <v>13985</v>
      </c>
      <c r="CC1616" t="s">
        <v>13985</v>
      </c>
      <c r="CD1616" t="s">
        <v>13985</v>
      </c>
    </row>
    <row r="1617" spans="1:82" hidden="1">
      <c r="A1617" t="s">
        <v>13850</v>
      </c>
      <c r="B1617" t="s">
        <v>67</v>
      </c>
      <c r="C1617" t="s">
        <v>2065</v>
      </c>
      <c r="G1617" t="s">
        <v>2066</v>
      </c>
      <c r="J1617" t="s">
        <v>2067</v>
      </c>
      <c r="K1617" t="s">
        <v>831</v>
      </c>
      <c r="W1617" t="s">
        <v>2068</v>
      </c>
      <c r="AA1617" t="s">
        <v>2069</v>
      </c>
      <c r="AB1617" t="s">
        <v>2070</v>
      </c>
      <c r="AN1617" t="s">
        <v>835</v>
      </c>
      <c r="AS1617" t="s">
        <v>297</v>
      </c>
      <c r="AT1617">
        <v>2017</v>
      </c>
      <c r="AU1617">
        <v>7</v>
      </c>
      <c r="AV1617">
        <v>18</v>
      </c>
      <c r="BA1617">
        <v>7254</v>
      </c>
      <c r="BB1617">
        <v>7276</v>
      </c>
      <c r="BD1617" t="s">
        <v>2071</v>
      </c>
      <c r="BK1617" t="s">
        <v>2072</v>
      </c>
      <c r="BL1617">
        <v>28944015</v>
      </c>
      <c r="BW1617" t="s">
        <v>13424</v>
      </c>
      <c r="BX1617" t="s">
        <v>13425</v>
      </c>
      <c r="BY1617" t="s">
        <v>13985</v>
      </c>
      <c r="BZ1617" t="s">
        <v>13985</v>
      </c>
      <c r="CA1617" t="s">
        <v>13985</v>
      </c>
      <c r="CB1617" t="s">
        <v>13985</v>
      </c>
      <c r="CC1617" t="s">
        <v>13985</v>
      </c>
      <c r="CD1617" t="s">
        <v>13985</v>
      </c>
    </row>
    <row r="1618" spans="1:82" hidden="1">
      <c r="A1618" t="s">
        <v>13850</v>
      </c>
      <c r="B1618" t="s">
        <v>67</v>
      </c>
      <c r="C1618" t="s">
        <v>6480</v>
      </c>
      <c r="G1618" t="s">
        <v>6481</v>
      </c>
      <c r="J1618" t="s">
        <v>6482</v>
      </c>
      <c r="K1618" t="s">
        <v>1862</v>
      </c>
      <c r="W1618" t="s">
        <v>6483</v>
      </c>
      <c r="AA1618" t="s">
        <v>6484</v>
      </c>
      <c r="AN1618" t="s">
        <v>1864</v>
      </c>
      <c r="AO1618" t="s">
        <v>1865</v>
      </c>
      <c r="AS1618" t="s">
        <v>297</v>
      </c>
      <c r="AT1618">
        <v>2011</v>
      </c>
      <c r="AU1618">
        <v>152</v>
      </c>
      <c r="AX1618">
        <v>1</v>
      </c>
      <c r="BA1618">
        <v>75</v>
      </c>
      <c r="BB1618">
        <v>85</v>
      </c>
      <c r="BD1618" t="s">
        <v>6485</v>
      </c>
      <c r="BK1618" t="s">
        <v>6486</v>
      </c>
      <c r="BW1618" t="s">
        <v>13424</v>
      </c>
      <c r="BX1618" t="s">
        <v>13425</v>
      </c>
      <c r="BY1618" t="s">
        <v>13985</v>
      </c>
      <c r="BZ1618" t="s">
        <v>13985</v>
      </c>
      <c r="CA1618" t="s">
        <v>13985</v>
      </c>
      <c r="CB1618" t="s">
        <v>13985</v>
      </c>
      <c r="CC1618" t="s">
        <v>13985</v>
      </c>
      <c r="CD1618" t="s">
        <v>13985</v>
      </c>
    </row>
    <row r="1619" spans="1:82" hidden="1">
      <c r="A1619" t="s">
        <v>13850</v>
      </c>
      <c r="B1619" t="s">
        <v>67</v>
      </c>
      <c r="C1619" t="s">
        <v>2950</v>
      </c>
      <c r="G1619" t="s">
        <v>2951</v>
      </c>
      <c r="J1619" t="s">
        <v>2952</v>
      </c>
      <c r="K1619" t="s">
        <v>2953</v>
      </c>
      <c r="W1619" t="s">
        <v>2954</v>
      </c>
      <c r="AN1619" t="s">
        <v>2955</v>
      </c>
      <c r="AO1619" t="s">
        <v>2956</v>
      </c>
      <c r="AS1619" t="s">
        <v>242</v>
      </c>
      <c r="AT1619">
        <v>2016</v>
      </c>
      <c r="AU1619">
        <v>148</v>
      </c>
      <c r="BA1619">
        <v>178</v>
      </c>
      <c r="BB1619">
        <v>187</v>
      </c>
      <c r="BD1619" t="s">
        <v>2957</v>
      </c>
      <c r="BK1619" t="s">
        <v>2958</v>
      </c>
      <c r="BW1619" t="s">
        <v>13428</v>
      </c>
      <c r="BX1619" t="s">
        <v>13985</v>
      </c>
      <c r="BY1619" t="s">
        <v>13985</v>
      </c>
      <c r="BZ1619" t="s">
        <v>13985</v>
      </c>
      <c r="CA1619" t="s">
        <v>13985</v>
      </c>
      <c r="CB1619" t="s">
        <v>13985</v>
      </c>
      <c r="CC1619" t="s">
        <v>13985</v>
      </c>
      <c r="CD1619" t="s">
        <v>13985</v>
      </c>
    </row>
    <row r="1620" spans="1:82" hidden="1">
      <c r="A1620" t="s">
        <v>13850</v>
      </c>
      <c r="B1620" t="s">
        <v>67</v>
      </c>
      <c r="C1620" t="s">
        <v>8792</v>
      </c>
      <c r="G1620" t="s">
        <v>8793</v>
      </c>
      <c r="J1620" t="s">
        <v>8794</v>
      </c>
      <c r="K1620" t="s">
        <v>1475</v>
      </c>
      <c r="W1620" t="s">
        <v>8795</v>
      </c>
      <c r="AA1620" t="s">
        <v>8796</v>
      </c>
      <c r="AB1620" t="s">
        <v>8797</v>
      </c>
      <c r="AN1620" t="s">
        <v>1477</v>
      </c>
      <c r="AO1620" t="s">
        <v>1478</v>
      </c>
      <c r="AS1620" t="s">
        <v>796</v>
      </c>
      <c r="AT1620">
        <v>2007</v>
      </c>
      <c r="AU1620">
        <v>101</v>
      </c>
      <c r="AV1620">
        <v>3</v>
      </c>
      <c r="BA1620">
        <v>321</v>
      </c>
      <c r="BB1620">
        <v>330</v>
      </c>
      <c r="BD1620" t="s">
        <v>8798</v>
      </c>
      <c r="BK1620" t="s">
        <v>8799</v>
      </c>
      <c r="BW1620" t="s">
        <v>13428</v>
      </c>
      <c r="BX1620" t="s">
        <v>13985</v>
      </c>
      <c r="BY1620" t="s">
        <v>13985</v>
      </c>
      <c r="BZ1620" t="s">
        <v>13985</v>
      </c>
      <c r="CA1620" t="s">
        <v>13985</v>
      </c>
      <c r="CB1620" t="s">
        <v>13985</v>
      </c>
      <c r="CC1620" t="s">
        <v>13985</v>
      </c>
      <c r="CD1620" t="s">
        <v>13985</v>
      </c>
    </row>
    <row r="1621" spans="1:82" hidden="1">
      <c r="A1621" t="s">
        <v>13850</v>
      </c>
      <c r="B1621" t="s">
        <v>67</v>
      </c>
      <c r="C1621" t="s">
        <v>10168</v>
      </c>
      <c r="G1621" t="s">
        <v>10168</v>
      </c>
      <c r="J1621" t="s">
        <v>10169</v>
      </c>
      <c r="K1621" t="s">
        <v>9261</v>
      </c>
      <c r="W1621" t="s">
        <v>10170</v>
      </c>
      <c r="AA1621" t="s">
        <v>10171</v>
      </c>
      <c r="AB1621" t="s">
        <v>10172</v>
      </c>
      <c r="AN1621" t="s">
        <v>9265</v>
      </c>
      <c r="AT1621">
        <v>2003</v>
      </c>
      <c r="AU1621">
        <v>54</v>
      </c>
      <c r="AV1621">
        <v>1</v>
      </c>
      <c r="BA1621">
        <v>39</v>
      </c>
      <c r="BB1621">
        <v>52</v>
      </c>
      <c r="BD1621" t="s">
        <v>10173</v>
      </c>
      <c r="BK1621" t="s">
        <v>10174</v>
      </c>
      <c r="BW1621" t="s">
        <v>13428</v>
      </c>
      <c r="BX1621" t="s">
        <v>13985</v>
      </c>
      <c r="BY1621" t="s">
        <v>13985</v>
      </c>
      <c r="BZ1621" t="s">
        <v>13985</v>
      </c>
      <c r="CA1621" t="s">
        <v>13985</v>
      </c>
      <c r="CB1621" t="s">
        <v>13985</v>
      </c>
      <c r="CC1621" t="s">
        <v>13985</v>
      </c>
      <c r="CD1621" t="s">
        <v>13985</v>
      </c>
    </row>
    <row r="1622" spans="1:82" hidden="1">
      <c r="A1622" t="s">
        <v>13850</v>
      </c>
      <c r="B1622" t="s">
        <v>67</v>
      </c>
      <c r="C1622" t="s">
        <v>12904</v>
      </c>
      <c r="G1622" t="s">
        <v>12904</v>
      </c>
      <c r="J1622" t="s">
        <v>12905</v>
      </c>
      <c r="K1622" t="s">
        <v>505</v>
      </c>
      <c r="W1622" t="s">
        <v>12906</v>
      </c>
      <c r="AN1622" t="s">
        <v>508</v>
      </c>
      <c r="AS1622" s="1">
        <v>11536</v>
      </c>
      <c r="AT1622">
        <v>1992</v>
      </c>
      <c r="AU1622">
        <v>60</v>
      </c>
      <c r="AV1622" s="2">
        <v>43558</v>
      </c>
      <c r="BA1622">
        <v>193</v>
      </c>
      <c r="BB1622">
        <v>220</v>
      </c>
      <c r="BD1622" t="s">
        <v>12907</v>
      </c>
      <c r="BK1622" t="s">
        <v>12908</v>
      </c>
      <c r="BW1622" t="s">
        <v>13428</v>
      </c>
      <c r="BX1622" t="s">
        <v>13985</v>
      </c>
      <c r="BY1622" t="s">
        <v>13985</v>
      </c>
      <c r="BZ1622" t="s">
        <v>13985</v>
      </c>
      <c r="CA1622" t="s">
        <v>13985</v>
      </c>
      <c r="CB1622" t="s">
        <v>13985</v>
      </c>
      <c r="CC1622" t="s">
        <v>13985</v>
      </c>
      <c r="CD1622" t="s">
        <v>13985</v>
      </c>
    </row>
    <row r="1623" spans="1:82" hidden="1">
      <c r="A1623" t="s">
        <v>13850</v>
      </c>
      <c r="B1623" t="s">
        <v>67</v>
      </c>
      <c r="C1623" t="s">
        <v>5811</v>
      </c>
      <c r="G1623" t="s">
        <v>5812</v>
      </c>
      <c r="J1623" t="s">
        <v>5813</v>
      </c>
      <c r="K1623" t="s">
        <v>1494</v>
      </c>
      <c r="W1623" t="s">
        <v>5814</v>
      </c>
      <c r="AA1623" t="s">
        <v>5815</v>
      </c>
      <c r="AB1623" t="s">
        <v>5816</v>
      </c>
      <c r="AN1623" t="s">
        <v>1498</v>
      </c>
      <c r="AO1623" t="s">
        <v>1499</v>
      </c>
      <c r="AS1623" t="s">
        <v>242</v>
      </c>
      <c r="AT1623">
        <v>2012</v>
      </c>
      <c r="AU1623">
        <v>42</v>
      </c>
      <c r="AY1623" t="s">
        <v>49</v>
      </c>
      <c r="BA1623">
        <v>22</v>
      </c>
      <c r="BB1623">
        <v>33</v>
      </c>
      <c r="BD1623" t="s">
        <v>5817</v>
      </c>
      <c r="BK1623" t="s">
        <v>5818</v>
      </c>
      <c r="BW1623" t="s">
        <v>13428</v>
      </c>
      <c r="BX1623" t="s">
        <v>13985</v>
      </c>
      <c r="BY1623" t="s">
        <v>13985</v>
      </c>
      <c r="BZ1623" t="s">
        <v>13985</v>
      </c>
      <c r="CA1623" t="s">
        <v>13985</v>
      </c>
      <c r="CB1623" t="s">
        <v>13985</v>
      </c>
      <c r="CC1623" t="s">
        <v>13985</v>
      </c>
      <c r="CD1623" t="s">
        <v>13985</v>
      </c>
    </row>
    <row r="1624" spans="1:82" hidden="1">
      <c r="A1624" t="s">
        <v>13850</v>
      </c>
      <c r="B1624" t="s">
        <v>67</v>
      </c>
      <c r="C1624" t="s">
        <v>4200</v>
      </c>
      <c r="G1624" t="s">
        <v>4201</v>
      </c>
      <c r="J1624" t="s">
        <v>4202</v>
      </c>
      <c r="K1624" t="s">
        <v>3308</v>
      </c>
      <c r="W1624" t="s">
        <v>4203</v>
      </c>
      <c r="AN1624" t="s">
        <v>3310</v>
      </c>
      <c r="AS1624" t="s">
        <v>796</v>
      </c>
      <c r="AT1624">
        <v>2015</v>
      </c>
      <c r="AU1624">
        <v>141</v>
      </c>
      <c r="BA1624">
        <v>199</v>
      </c>
      <c r="BB1624">
        <v>206</v>
      </c>
      <c r="BD1624" t="s">
        <v>4204</v>
      </c>
      <c r="BK1624" t="s">
        <v>4205</v>
      </c>
      <c r="BL1624">
        <v>25615594</v>
      </c>
      <c r="BW1624" t="s">
        <v>13424</v>
      </c>
      <c r="BX1624" t="s">
        <v>13425</v>
      </c>
      <c r="BY1624" t="s">
        <v>13985</v>
      </c>
      <c r="BZ1624" t="s">
        <v>13985</v>
      </c>
      <c r="CA1624" t="s">
        <v>13985</v>
      </c>
      <c r="CB1624" t="s">
        <v>13985</v>
      </c>
      <c r="CC1624" t="s">
        <v>13985</v>
      </c>
      <c r="CD1624" t="s">
        <v>13985</v>
      </c>
    </row>
    <row r="1625" spans="1:82" hidden="1">
      <c r="A1625" t="s">
        <v>13850</v>
      </c>
      <c r="B1625" t="s">
        <v>67</v>
      </c>
      <c r="C1625" t="s">
        <v>10467</v>
      </c>
      <c r="G1625" t="s">
        <v>10467</v>
      </c>
      <c r="J1625" t="s">
        <v>10468</v>
      </c>
      <c r="K1625" t="s">
        <v>442</v>
      </c>
      <c r="W1625" t="s">
        <v>10469</v>
      </c>
      <c r="AN1625" t="s">
        <v>446</v>
      </c>
      <c r="AT1625">
        <v>2002</v>
      </c>
      <c r="AU1625">
        <v>19</v>
      </c>
      <c r="AV1625">
        <v>2</v>
      </c>
      <c r="BA1625">
        <v>441</v>
      </c>
      <c r="BB1625">
        <v>459</v>
      </c>
      <c r="BD1625" t="s">
        <v>10470</v>
      </c>
      <c r="BK1625" t="s">
        <v>10471</v>
      </c>
      <c r="BL1625">
        <v>12025935</v>
      </c>
      <c r="BW1625" t="s">
        <v>13424</v>
      </c>
      <c r="BX1625" t="s">
        <v>13425</v>
      </c>
      <c r="BY1625" t="s">
        <v>13985</v>
      </c>
      <c r="BZ1625" t="s">
        <v>13985</v>
      </c>
      <c r="CA1625" t="s">
        <v>13985</v>
      </c>
      <c r="CB1625" t="s">
        <v>13985</v>
      </c>
      <c r="CC1625" t="s">
        <v>13985</v>
      </c>
      <c r="CD1625" t="s">
        <v>13985</v>
      </c>
    </row>
    <row r="1626" spans="1:82" hidden="1">
      <c r="A1626" t="s">
        <v>13850</v>
      </c>
      <c r="B1626" t="s">
        <v>67</v>
      </c>
      <c r="C1626" t="s">
        <v>4866</v>
      </c>
      <c r="G1626" t="s">
        <v>4867</v>
      </c>
      <c r="J1626" t="s">
        <v>4868</v>
      </c>
      <c r="K1626" t="s">
        <v>4869</v>
      </c>
      <c r="W1626" t="s">
        <v>4870</v>
      </c>
      <c r="AB1626" t="s">
        <v>4871</v>
      </c>
      <c r="AN1626" t="s">
        <v>4872</v>
      </c>
      <c r="AO1626" t="s">
        <v>4873</v>
      </c>
      <c r="AS1626" t="s">
        <v>472</v>
      </c>
      <c r="AT1626">
        <v>2014</v>
      </c>
      <c r="AU1626">
        <v>15</v>
      </c>
      <c r="AV1626">
        <v>7</v>
      </c>
      <c r="BA1626">
        <v>798</v>
      </c>
      <c r="BB1626">
        <v>807</v>
      </c>
      <c r="BD1626" t="s">
        <v>4874</v>
      </c>
      <c r="BK1626" t="s">
        <v>4875</v>
      </c>
      <c r="BL1626">
        <v>24933084</v>
      </c>
      <c r="BW1626" t="s">
        <v>13424</v>
      </c>
      <c r="BX1626" t="s">
        <v>13425</v>
      </c>
      <c r="BY1626" t="s">
        <v>13985</v>
      </c>
      <c r="BZ1626" t="s">
        <v>13985</v>
      </c>
      <c r="CA1626" t="s">
        <v>13985</v>
      </c>
      <c r="CB1626" t="s">
        <v>13985</v>
      </c>
      <c r="CC1626" t="s">
        <v>13985</v>
      </c>
      <c r="CD1626" t="s">
        <v>13985</v>
      </c>
    </row>
    <row r="1627" spans="1:82" hidden="1">
      <c r="A1627" t="s">
        <v>13850</v>
      </c>
      <c r="B1627" t="s">
        <v>67</v>
      </c>
      <c r="C1627" t="s">
        <v>5510</v>
      </c>
      <c r="G1627" t="s">
        <v>5511</v>
      </c>
      <c r="J1627" t="s">
        <v>5512</v>
      </c>
      <c r="K1627" t="s">
        <v>5513</v>
      </c>
      <c r="W1627" t="s">
        <v>5514</v>
      </c>
      <c r="AB1627" t="s">
        <v>5515</v>
      </c>
      <c r="AN1627" t="s">
        <v>5516</v>
      </c>
      <c r="AS1627" t="s">
        <v>730</v>
      </c>
      <c r="AT1627">
        <v>2013</v>
      </c>
      <c r="AU1627">
        <v>30</v>
      </c>
      <c r="AV1627">
        <v>4</v>
      </c>
      <c r="BA1627">
        <v>304</v>
      </c>
      <c r="BB1627">
        <v>310</v>
      </c>
      <c r="BD1627" t="s">
        <v>5517</v>
      </c>
      <c r="BK1627" t="s">
        <v>5518</v>
      </c>
      <c r="BL1627">
        <v>23537241</v>
      </c>
      <c r="BW1627" t="s">
        <v>13424</v>
      </c>
      <c r="BX1627" t="s">
        <v>13426</v>
      </c>
      <c r="BY1627" t="s">
        <v>13985</v>
      </c>
      <c r="BZ1627" t="s">
        <v>13427</v>
      </c>
      <c r="CA1627" t="s">
        <v>13985</v>
      </c>
      <c r="CB1627">
        <v>0</v>
      </c>
      <c r="CC1627" t="s">
        <v>13985</v>
      </c>
      <c r="CD1627" t="s">
        <v>13985</v>
      </c>
    </row>
    <row r="1628" spans="1:82" hidden="1">
      <c r="A1628" t="s">
        <v>13850</v>
      </c>
      <c r="B1628" t="s">
        <v>67</v>
      </c>
      <c r="C1628" t="s">
        <v>12348</v>
      </c>
      <c r="G1628" t="s">
        <v>12348</v>
      </c>
      <c r="J1628" t="s">
        <v>12349</v>
      </c>
      <c r="K1628" t="s">
        <v>12350</v>
      </c>
      <c r="W1628" t="s">
        <v>12351</v>
      </c>
      <c r="AN1628" t="s">
        <v>12352</v>
      </c>
      <c r="AS1628" t="s">
        <v>1023</v>
      </c>
      <c r="AT1628">
        <v>1995</v>
      </c>
      <c r="AU1628">
        <v>57</v>
      </c>
      <c r="AV1628">
        <v>1</v>
      </c>
      <c r="BA1628">
        <v>78</v>
      </c>
      <c r="BB1628">
        <v>83</v>
      </c>
      <c r="BD1628" t="s">
        <v>12353</v>
      </c>
      <c r="BK1628" t="s">
        <v>12354</v>
      </c>
      <c r="BW1628" t="s">
        <v>13424</v>
      </c>
      <c r="BX1628" t="s">
        <v>13425</v>
      </c>
      <c r="BY1628" t="s">
        <v>13985</v>
      </c>
      <c r="BZ1628" t="s">
        <v>13985</v>
      </c>
      <c r="CA1628" t="s">
        <v>13985</v>
      </c>
      <c r="CB1628" t="s">
        <v>13985</v>
      </c>
      <c r="CC1628" t="s">
        <v>13985</v>
      </c>
      <c r="CD1628" t="s">
        <v>13985</v>
      </c>
    </row>
    <row r="1629" spans="1:82" hidden="1">
      <c r="A1629" t="s">
        <v>13850</v>
      </c>
      <c r="B1629" t="s">
        <v>67</v>
      </c>
      <c r="C1629" t="s">
        <v>9024</v>
      </c>
      <c r="G1629" t="s">
        <v>9025</v>
      </c>
      <c r="J1629" t="s">
        <v>9026</v>
      </c>
      <c r="K1629" t="s">
        <v>2998</v>
      </c>
      <c r="W1629" t="s">
        <v>9027</v>
      </c>
      <c r="AA1629" t="s">
        <v>9028</v>
      </c>
      <c r="AB1629" t="s">
        <v>9029</v>
      </c>
      <c r="AN1629" t="s">
        <v>3001</v>
      </c>
      <c r="AS1629" s="1">
        <v>37135</v>
      </c>
      <c r="AT1629">
        <v>2006</v>
      </c>
      <c r="AU1629">
        <v>148</v>
      </c>
      <c r="AV1629">
        <v>2</v>
      </c>
      <c r="BA1629">
        <v>252</v>
      </c>
      <c r="BB1629">
        <v>259</v>
      </c>
      <c r="BD1629" t="s">
        <v>9030</v>
      </c>
      <c r="BK1629" t="s">
        <v>9031</v>
      </c>
      <c r="BL1629">
        <v>16626709</v>
      </c>
      <c r="BW1629" t="s">
        <v>13424</v>
      </c>
      <c r="BX1629" t="s">
        <v>13425</v>
      </c>
      <c r="BY1629" t="s">
        <v>13985</v>
      </c>
      <c r="BZ1629" t="s">
        <v>13985</v>
      </c>
      <c r="CA1629" t="s">
        <v>13985</v>
      </c>
      <c r="CB1629" t="s">
        <v>13985</v>
      </c>
      <c r="CC1629" t="s">
        <v>13985</v>
      </c>
      <c r="CD1629" t="s">
        <v>13985</v>
      </c>
    </row>
    <row r="1630" spans="1:82" hidden="1">
      <c r="A1630" t="s">
        <v>13850</v>
      </c>
      <c r="B1630" t="s">
        <v>67</v>
      </c>
      <c r="C1630" t="s">
        <v>11465</v>
      </c>
      <c r="G1630" t="s">
        <v>11465</v>
      </c>
      <c r="J1630" t="s">
        <v>11466</v>
      </c>
      <c r="K1630" t="s">
        <v>3031</v>
      </c>
      <c r="W1630" t="s">
        <v>11467</v>
      </c>
      <c r="AA1630" t="s">
        <v>7527</v>
      </c>
      <c r="AB1630" t="s">
        <v>11468</v>
      </c>
      <c r="AN1630" t="s">
        <v>3034</v>
      </c>
      <c r="AS1630" t="s">
        <v>884</v>
      </c>
      <c r="AT1630">
        <v>1998</v>
      </c>
      <c r="AU1630">
        <v>58</v>
      </c>
      <c r="AV1630">
        <v>2</v>
      </c>
      <c r="BA1630">
        <v>385</v>
      </c>
      <c r="BB1630">
        <v>389</v>
      </c>
      <c r="BD1630" t="s">
        <v>11469</v>
      </c>
      <c r="BK1630" t="s">
        <v>11470</v>
      </c>
      <c r="BL1630">
        <v>9475393</v>
      </c>
      <c r="BW1630" t="s">
        <v>13424</v>
      </c>
      <c r="BX1630" t="s">
        <v>13425</v>
      </c>
      <c r="BY1630" t="s">
        <v>13985</v>
      </c>
      <c r="BZ1630" t="s">
        <v>13985</v>
      </c>
      <c r="CA1630" t="s">
        <v>13985</v>
      </c>
      <c r="CB1630" t="s">
        <v>13985</v>
      </c>
      <c r="CC1630" t="s">
        <v>13985</v>
      </c>
      <c r="CD1630" t="s">
        <v>13985</v>
      </c>
    </row>
    <row r="1631" spans="1:82" hidden="1">
      <c r="A1631" t="s">
        <v>13850</v>
      </c>
      <c r="B1631" t="s">
        <v>67</v>
      </c>
      <c r="C1631" t="s">
        <v>704</v>
      </c>
      <c r="G1631" t="s">
        <v>705</v>
      </c>
      <c r="J1631" t="s">
        <v>706</v>
      </c>
      <c r="K1631" t="s">
        <v>129</v>
      </c>
      <c r="W1631" t="s">
        <v>707</v>
      </c>
      <c r="AA1631" t="s">
        <v>708</v>
      </c>
      <c r="AB1631" t="s">
        <v>709</v>
      </c>
      <c r="AN1631" t="s">
        <v>132</v>
      </c>
      <c r="AO1631" t="s">
        <v>133</v>
      </c>
      <c r="AS1631" s="1">
        <v>11049</v>
      </c>
      <c r="AT1631">
        <v>2019</v>
      </c>
      <c r="AU1631">
        <v>249</v>
      </c>
      <c r="BA1631">
        <v>86</v>
      </c>
      <c r="BB1631">
        <v>92</v>
      </c>
      <c r="BD1631" t="s">
        <v>710</v>
      </c>
      <c r="BK1631" t="s">
        <v>711</v>
      </c>
      <c r="BW1631" t="s">
        <v>13428</v>
      </c>
    </row>
    <row r="1632" spans="1:82" hidden="1">
      <c r="A1632" t="s">
        <v>13850</v>
      </c>
      <c r="B1632" t="s">
        <v>67</v>
      </c>
      <c r="C1632" t="s">
        <v>12879</v>
      </c>
      <c r="G1632" t="s">
        <v>12879</v>
      </c>
      <c r="J1632" t="s">
        <v>12880</v>
      </c>
      <c r="K1632" t="s">
        <v>303</v>
      </c>
      <c r="W1632" t="s">
        <v>12881</v>
      </c>
      <c r="AN1632" t="s">
        <v>305</v>
      </c>
      <c r="AS1632" t="s">
        <v>307</v>
      </c>
      <c r="AT1632">
        <v>1992</v>
      </c>
      <c r="AU1632">
        <v>32</v>
      </c>
      <c r="AV1632">
        <v>5</v>
      </c>
      <c r="BA1632">
        <v>1242</v>
      </c>
      <c r="BB1632">
        <v>1248</v>
      </c>
      <c r="BD1632" t="s">
        <v>12882</v>
      </c>
      <c r="BK1632" t="s">
        <v>12883</v>
      </c>
      <c r="BW1632" t="s">
        <v>13428</v>
      </c>
      <c r="BX1632" t="s">
        <v>13985</v>
      </c>
      <c r="BY1632" t="s">
        <v>13985</v>
      </c>
      <c r="BZ1632" t="s">
        <v>13985</v>
      </c>
      <c r="CA1632" t="s">
        <v>13985</v>
      </c>
      <c r="CB1632" t="s">
        <v>13985</v>
      </c>
      <c r="CC1632" t="s">
        <v>13985</v>
      </c>
      <c r="CD1632" t="s">
        <v>13985</v>
      </c>
    </row>
    <row r="1633" spans="1:82" hidden="1">
      <c r="A1633" t="s">
        <v>13850</v>
      </c>
      <c r="B1633" t="s">
        <v>67</v>
      </c>
      <c r="C1633" t="s">
        <v>11332</v>
      </c>
      <c r="G1633" t="s">
        <v>11332</v>
      </c>
      <c r="J1633" t="s">
        <v>11333</v>
      </c>
      <c r="K1633" t="s">
        <v>11138</v>
      </c>
      <c r="W1633" t="s">
        <v>11334</v>
      </c>
      <c r="AN1633" t="s">
        <v>11141</v>
      </c>
      <c r="AS1633" t="s">
        <v>297</v>
      </c>
      <c r="AT1633">
        <v>1998</v>
      </c>
      <c r="AU1633">
        <v>21</v>
      </c>
      <c r="AV1633">
        <v>3</v>
      </c>
      <c r="BA1633">
        <v>387</v>
      </c>
      <c r="BB1633">
        <v>394</v>
      </c>
      <c r="BD1633" t="s">
        <v>11335</v>
      </c>
      <c r="BK1633" t="s">
        <v>11336</v>
      </c>
      <c r="BW1633" t="s">
        <v>13428</v>
      </c>
      <c r="BX1633" t="s">
        <v>13985</v>
      </c>
      <c r="BY1633" t="s">
        <v>13985</v>
      </c>
      <c r="BZ1633" t="s">
        <v>13985</v>
      </c>
      <c r="CA1633" t="s">
        <v>13985</v>
      </c>
      <c r="CB1633" t="s">
        <v>13985</v>
      </c>
      <c r="CC1633" t="s">
        <v>13985</v>
      </c>
      <c r="CD1633" t="s">
        <v>13985</v>
      </c>
    </row>
    <row r="1634" spans="1:82" hidden="1">
      <c r="A1634" t="s">
        <v>13850</v>
      </c>
      <c r="B1634" t="s">
        <v>67</v>
      </c>
      <c r="C1634" t="s">
        <v>8095</v>
      </c>
      <c r="G1634" t="s">
        <v>8096</v>
      </c>
      <c r="J1634" t="s">
        <v>8097</v>
      </c>
      <c r="K1634" t="s">
        <v>8098</v>
      </c>
      <c r="W1634" t="s">
        <v>8099</v>
      </c>
      <c r="AN1634" t="s">
        <v>8100</v>
      </c>
      <c r="AS1634" t="s">
        <v>3761</v>
      </c>
      <c r="AT1634">
        <v>2008</v>
      </c>
      <c r="AU1634">
        <v>28</v>
      </c>
      <c r="AV1634">
        <v>4</v>
      </c>
      <c r="BA1634">
        <v>666</v>
      </c>
      <c r="BB1634">
        <v>672</v>
      </c>
      <c r="BD1634" t="s">
        <v>8101</v>
      </c>
      <c r="BK1634" t="s">
        <v>8102</v>
      </c>
      <c r="BW1634" t="s">
        <v>13428</v>
      </c>
      <c r="BX1634" t="s">
        <v>13985</v>
      </c>
      <c r="BY1634" t="s">
        <v>13985</v>
      </c>
      <c r="BZ1634" t="s">
        <v>13985</v>
      </c>
      <c r="CA1634" t="s">
        <v>13985</v>
      </c>
      <c r="CB1634" t="s">
        <v>13985</v>
      </c>
      <c r="CC1634" t="s">
        <v>13985</v>
      </c>
      <c r="CD1634" t="s">
        <v>13985</v>
      </c>
    </row>
    <row r="1635" spans="1:82" hidden="1">
      <c r="A1635" t="s">
        <v>13477</v>
      </c>
      <c r="B1635" t="s">
        <v>67</v>
      </c>
      <c r="C1635" t="s">
        <v>8096</v>
      </c>
      <c r="J1635" t="s">
        <v>13679</v>
      </c>
      <c r="K1635" t="s">
        <v>13680</v>
      </c>
      <c r="AN1635" t="s">
        <v>13681</v>
      </c>
      <c r="AS1635">
        <v>12</v>
      </c>
      <c r="AT1635">
        <v>2008</v>
      </c>
      <c r="AU1635">
        <v>28</v>
      </c>
      <c r="AV1635">
        <v>4</v>
      </c>
      <c r="BA1635">
        <v>666</v>
      </c>
      <c r="BB1635">
        <v>672</v>
      </c>
      <c r="BD1635" t="s">
        <v>8101</v>
      </c>
      <c r="BK1635" t="s">
        <v>13682</v>
      </c>
      <c r="BM1635" t="s">
        <v>13483</v>
      </c>
      <c r="BQ1635" t="s">
        <v>13683</v>
      </c>
      <c r="BW1635" t="s">
        <v>13428</v>
      </c>
      <c r="BX1635" t="s">
        <v>13985</v>
      </c>
      <c r="BY1635" t="s">
        <v>13985</v>
      </c>
      <c r="BZ1635" t="s">
        <v>13985</v>
      </c>
      <c r="CA1635" t="s">
        <v>13985</v>
      </c>
      <c r="CB1635" t="s">
        <v>13985</v>
      </c>
      <c r="CC1635" t="s">
        <v>13985</v>
      </c>
      <c r="CD1635" t="s">
        <v>13985</v>
      </c>
    </row>
    <row r="1636" spans="1:82" hidden="1">
      <c r="A1636" t="s">
        <v>13850</v>
      </c>
      <c r="B1636" t="s">
        <v>67</v>
      </c>
      <c r="C1636" t="s">
        <v>5420</v>
      </c>
      <c r="G1636" t="s">
        <v>5421</v>
      </c>
      <c r="J1636" t="s">
        <v>5422</v>
      </c>
      <c r="K1636" t="s">
        <v>303</v>
      </c>
      <c r="W1636" t="s">
        <v>5423</v>
      </c>
      <c r="AN1636" t="s">
        <v>305</v>
      </c>
      <c r="AO1636" t="s">
        <v>306</v>
      </c>
      <c r="AS1636" t="s">
        <v>2269</v>
      </c>
      <c r="AT1636">
        <v>2013</v>
      </c>
      <c r="AU1636">
        <v>53</v>
      </c>
      <c r="AV1636">
        <v>4</v>
      </c>
      <c r="BA1636">
        <v>1693</v>
      </c>
      <c r="BB1636">
        <v>1703</v>
      </c>
      <c r="BD1636" t="s">
        <v>5424</v>
      </c>
      <c r="BK1636" t="s">
        <v>5425</v>
      </c>
      <c r="BW1636" t="s">
        <v>13428</v>
      </c>
      <c r="BX1636" t="s">
        <v>13985</v>
      </c>
      <c r="BY1636" t="s">
        <v>13985</v>
      </c>
      <c r="BZ1636" t="s">
        <v>13985</v>
      </c>
      <c r="CA1636" t="s">
        <v>13985</v>
      </c>
      <c r="CB1636" t="s">
        <v>13985</v>
      </c>
      <c r="CC1636" t="s">
        <v>13985</v>
      </c>
      <c r="CD1636" t="s">
        <v>13985</v>
      </c>
    </row>
    <row r="1637" spans="1:82" hidden="1">
      <c r="A1637" t="s">
        <v>13850</v>
      </c>
      <c r="B1637" t="s">
        <v>67</v>
      </c>
      <c r="C1637" t="s">
        <v>5299</v>
      </c>
      <c r="G1637" t="s">
        <v>5300</v>
      </c>
      <c r="J1637" t="s">
        <v>5301</v>
      </c>
      <c r="K1637" t="s">
        <v>5302</v>
      </c>
      <c r="W1637" t="s">
        <v>5303</v>
      </c>
      <c r="AA1637" t="s">
        <v>2720</v>
      </c>
      <c r="AN1637" t="s">
        <v>5304</v>
      </c>
      <c r="AS1637" t="s">
        <v>242</v>
      </c>
      <c r="AT1637">
        <v>2013</v>
      </c>
      <c r="AU1637">
        <v>29</v>
      </c>
      <c r="AV1637">
        <v>5</v>
      </c>
      <c r="BA1637">
        <v>1109</v>
      </c>
      <c r="BB1637">
        <v>1113</v>
      </c>
      <c r="BD1637" t="s">
        <v>5305</v>
      </c>
      <c r="BK1637" t="s">
        <v>5306</v>
      </c>
      <c r="BW1637" t="s">
        <v>13424</v>
      </c>
      <c r="BX1637" t="s">
        <v>13425</v>
      </c>
      <c r="BY1637" t="s">
        <v>13985</v>
      </c>
      <c r="BZ1637" t="s">
        <v>13985</v>
      </c>
      <c r="CA1637" t="s">
        <v>13985</v>
      </c>
      <c r="CB1637" t="s">
        <v>13985</v>
      </c>
      <c r="CC1637" t="s">
        <v>13985</v>
      </c>
      <c r="CD1637" t="s">
        <v>13985</v>
      </c>
    </row>
    <row r="1638" spans="1:82" hidden="1">
      <c r="A1638" t="s">
        <v>13850</v>
      </c>
      <c r="B1638" t="s">
        <v>67</v>
      </c>
      <c r="C1638" t="s">
        <v>9777</v>
      </c>
      <c r="G1638" t="s">
        <v>9777</v>
      </c>
      <c r="J1638" t="s">
        <v>9778</v>
      </c>
      <c r="K1638" t="s">
        <v>550</v>
      </c>
      <c r="W1638" t="s">
        <v>9779</v>
      </c>
      <c r="AN1638" t="s">
        <v>553</v>
      </c>
      <c r="AO1638" t="s">
        <v>554</v>
      </c>
      <c r="AS1638" t="s">
        <v>297</v>
      </c>
      <c r="AT1638">
        <v>2004</v>
      </c>
      <c r="AU1638">
        <v>7</v>
      </c>
      <c r="AV1638">
        <v>3</v>
      </c>
      <c r="BA1638">
        <v>237</v>
      </c>
      <c r="BB1638">
        <v>244</v>
      </c>
      <c r="BD1638" t="s">
        <v>9780</v>
      </c>
      <c r="BK1638" t="s">
        <v>9781</v>
      </c>
      <c r="BW1638" t="s">
        <v>13424</v>
      </c>
      <c r="BX1638" t="s">
        <v>13426</v>
      </c>
      <c r="BY1638" t="s">
        <v>13985</v>
      </c>
      <c r="BZ1638" t="s">
        <v>13427</v>
      </c>
      <c r="CA1638">
        <v>1</v>
      </c>
      <c r="CB1638" t="s">
        <v>13985</v>
      </c>
      <c r="CC1638" t="s">
        <v>13985</v>
      </c>
      <c r="CD1638" t="s">
        <v>13985</v>
      </c>
    </row>
    <row r="1639" spans="1:82" hidden="1">
      <c r="A1639" t="s">
        <v>13850</v>
      </c>
      <c r="B1639" t="s">
        <v>67</v>
      </c>
      <c r="C1639" t="s">
        <v>13336</v>
      </c>
      <c r="G1639" t="s">
        <v>13336</v>
      </c>
      <c r="J1639" t="s">
        <v>13337</v>
      </c>
      <c r="K1639" t="s">
        <v>2286</v>
      </c>
      <c r="AN1639" t="s">
        <v>2290</v>
      </c>
      <c r="AT1639">
        <v>1983</v>
      </c>
      <c r="AU1639">
        <v>57</v>
      </c>
      <c r="AV1639">
        <v>1</v>
      </c>
      <c r="BA1639">
        <v>135</v>
      </c>
      <c r="BB1639">
        <v>142</v>
      </c>
      <c r="BD1639" t="s">
        <v>13338</v>
      </c>
      <c r="BK1639" t="s">
        <v>13339</v>
      </c>
      <c r="BW1639" t="s">
        <v>13428</v>
      </c>
      <c r="BX1639" t="s">
        <v>13985</v>
      </c>
      <c r="BY1639" t="s">
        <v>13985</v>
      </c>
      <c r="BZ1639" t="s">
        <v>13985</v>
      </c>
      <c r="CA1639" t="s">
        <v>13985</v>
      </c>
      <c r="CB1639" t="s">
        <v>13985</v>
      </c>
      <c r="CC1639" t="s">
        <v>13985</v>
      </c>
      <c r="CD1639" t="s">
        <v>13985</v>
      </c>
    </row>
    <row r="1640" spans="1:82" hidden="1">
      <c r="A1640" t="s">
        <v>13850</v>
      </c>
      <c r="B1640" t="s">
        <v>67</v>
      </c>
      <c r="C1640" t="s">
        <v>11051</v>
      </c>
      <c r="G1640" t="s">
        <v>11051</v>
      </c>
      <c r="J1640" t="s">
        <v>11052</v>
      </c>
      <c r="K1640" t="s">
        <v>3308</v>
      </c>
      <c r="W1640" t="s">
        <v>11053</v>
      </c>
      <c r="AN1640" t="s">
        <v>3310</v>
      </c>
      <c r="AS1640" t="s">
        <v>297</v>
      </c>
      <c r="AT1640">
        <v>1999</v>
      </c>
      <c r="AU1640">
        <v>67</v>
      </c>
      <c r="AV1640">
        <v>3</v>
      </c>
      <c r="BA1640">
        <v>327</v>
      </c>
      <c r="BB1640">
        <v>337</v>
      </c>
      <c r="BD1640" t="s">
        <v>11054</v>
      </c>
      <c r="BK1640" t="s">
        <v>11055</v>
      </c>
      <c r="BL1640">
        <v>10497949</v>
      </c>
      <c r="BW1640" t="s">
        <v>13424</v>
      </c>
      <c r="BX1640" t="s">
        <v>13425</v>
      </c>
      <c r="BY1640" t="s">
        <v>13985</v>
      </c>
      <c r="BZ1640" t="s">
        <v>13985</v>
      </c>
      <c r="CA1640" t="s">
        <v>13985</v>
      </c>
      <c r="CB1640" t="s">
        <v>13985</v>
      </c>
      <c r="CC1640" t="s">
        <v>13985</v>
      </c>
      <c r="CD1640" t="s">
        <v>13985</v>
      </c>
    </row>
    <row r="1641" spans="1:82" hidden="1">
      <c r="A1641" t="s">
        <v>13850</v>
      </c>
      <c r="B1641" t="s">
        <v>67</v>
      </c>
      <c r="C1641" t="s">
        <v>5278</v>
      </c>
      <c r="G1641" t="s">
        <v>5279</v>
      </c>
      <c r="J1641" t="s">
        <v>5280</v>
      </c>
      <c r="K1641" t="s">
        <v>605</v>
      </c>
      <c r="W1641" t="s">
        <v>5281</v>
      </c>
      <c r="AA1641" t="s">
        <v>5282</v>
      </c>
      <c r="AB1641" t="s">
        <v>5283</v>
      </c>
      <c r="AN1641" t="s">
        <v>609</v>
      </c>
      <c r="AS1641" t="s">
        <v>1250</v>
      </c>
      <c r="AT1641">
        <v>2013</v>
      </c>
      <c r="AU1641">
        <v>110</v>
      </c>
      <c r="AV1641">
        <v>44</v>
      </c>
      <c r="BA1641">
        <v>17910</v>
      </c>
      <c r="BB1641">
        <v>17914</v>
      </c>
      <c r="BD1641" t="s">
        <v>5284</v>
      </c>
      <c r="BK1641" t="s">
        <v>5285</v>
      </c>
      <c r="BL1641">
        <v>24101455</v>
      </c>
      <c r="BW1641" t="s">
        <v>13424</v>
      </c>
      <c r="BX1641" t="s">
        <v>13425</v>
      </c>
      <c r="BY1641" t="s">
        <v>13985</v>
      </c>
      <c r="BZ1641" t="s">
        <v>13985</v>
      </c>
      <c r="CA1641" t="s">
        <v>13985</v>
      </c>
      <c r="CB1641" t="s">
        <v>13985</v>
      </c>
      <c r="CC1641" t="s">
        <v>13985</v>
      </c>
      <c r="CD1641" t="s">
        <v>13985</v>
      </c>
    </row>
    <row r="1642" spans="1:82" hidden="1">
      <c r="A1642" t="s">
        <v>13850</v>
      </c>
      <c r="B1642" t="s">
        <v>67</v>
      </c>
      <c r="C1642" t="s">
        <v>3518</v>
      </c>
      <c r="G1642" t="s">
        <v>3519</v>
      </c>
      <c r="J1642" t="s">
        <v>3520</v>
      </c>
      <c r="K1642" t="s">
        <v>3521</v>
      </c>
      <c r="W1642" t="s">
        <v>3522</v>
      </c>
      <c r="AB1642" t="s">
        <v>3523</v>
      </c>
      <c r="AN1642" t="s">
        <v>3524</v>
      </c>
      <c r="AO1642" t="s">
        <v>3525</v>
      </c>
      <c r="AT1642">
        <v>2016</v>
      </c>
      <c r="AU1642">
        <v>13</v>
      </c>
      <c r="AV1642">
        <v>11</v>
      </c>
      <c r="BA1642">
        <v>3485</v>
      </c>
      <c r="BB1642">
        <v>3502</v>
      </c>
      <c r="BD1642" t="s">
        <v>3526</v>
      </c>
      <c r="BK1642" t="s">
        <v>3527</v>
      </c>
      <c r="BW1642" t="s">
        <v>13428</v>
      </c>
      <c r="BX1642" t="s">
        <v>13985</v>
      </c>
      <c r="BY1642" t="s">
        <v>13985</v>
      </c>
      <c r="BZ1642" t="s">
        <v>13985</v>
      </c>
      <c r="CA1642" t="s">
        <v>13985</v>
      </c>
      <c r="CB1642" t="s">
        <v>13985</v>
      </c>
      <c r="CC1642" t="s">
        <v>13985</v>
      </c>
      <c r="CD1642" t="s">
        <v>13985</v>
      </c>
    </row>
    <row r="1643" spans="1:82" hidden="1">
      <c r="A1643" t="s">
        <v>13850</v>
      </c>
      <c r="B1643" t="s">
        <v>67</v>
      </c>
      <c r="C1643" t="s">
        <v>6198</v>
      </c>
      <c r="G1643" t="s">
        <v>6199</v>
      </c>
      <c r="J1643" t="s">
        <v>6200</v>
      </c>
      <c r="K1643" t="s">
        <v>715</v>
      </c>
      <c r="W1643" t="s">
        <v>6201</v>
      </c>
      <c r="AA1643" t="s">
        <v>6202</v>
      </c>
      <c r="AB1643" t="s">
        <v>6203</v>
      </c>
      <c r="AN1643" t="s">
        <v>718</v>
      </c>
      <c r="AO1643" t="s">
        <v>719</v>
      </c>
      <c r="AT1643">
        <v>2012</v>
      </c>
      <c r="AU1643">
        <v>27</v>
      </c>
      <c r="AV1643">
        <v>6</v>
      </c>
      <c r="BA1643">
        <v>507</v>
      </c>
      <c r="BB1643">
        <v>519</v>
      </c>
      <c r="BD1643" t="s">
        <v>6204</v>
      </c>
      <c r="BK1643" t="s">
        <v>6205</v>
      </c>
      <c r="BW1643" t="s">
        <v>13428</v>
      </c>
      <c r="BX1643" t="s">
        <v>13985</v>
      </c>
      <c r="BY1643" t="s">
        <v>13985</v>
      </c>
      <c r="BZ1643" t="s">
        <v>13985</v>
      </c>
      <c r="CA1643" t="s">
        <v>13985</v>
      </c>
      <c r="CB1643" t="s">
        <v>13985</v>
      </c>
      <c r="CC1643" t="s">
        <v>13985</v>
      </c>
      <c r="CD1643" t="s">
        <v>13985</v>
      </c>
    </row>
    <row r="1644" spans="1:82" hidden="1">
      <c r="A1644" t="s">
        <v>13850</v>
      </c>
      <c r="B1644" t="s">
        <v>67</v>
      </c>
      <c r="C1644" t="s">
        <v>4504</v>
      </c>
      <c r="G1644" t="s">
        <v>4505</v>
      </c>
      <c r="J1644" t="s">
        <v>4506</v>
      </c>
      <c r="K1644" t="s">
        <v>899</v>
      </c>
      <c r="W1644" t="s">
        <v>4507</v>
      </c>
      <c r="AB1644" t="s">
        <v>4508</v>
      </c>
      <c r="AN1644" t="s">
        <v>903</v>
      </c>
      <c r="AO1644" t="s">
        <v>904</v>
      </c>
      <c r="AS1644" t="s">
        <v>154</v>
      </c>
      <c r="AT1644">
        <v>2014</v>
      </c>
      <c r="AU1644">
        <v>65</v>
      </c>
      <c r="AV1644">
        <v>20</v>
      </c>
      <c r="BA1644">
        <v>5811</v>
      </c>
      <c r="BB1644">
        <v>5822</v>
      </c>
      <c r="BD1644" t="s">
        <v>4509</v>
      </c>
      <c r="BK1644" t="s">
        <v>4510</v>
      </c>
      <c r="BL1644">
        <v>25129129</v>
      </c>
      <c r="BW1644" t="s">
        <v>13428</v>
      </c>
      <c r="BX1644" t="s">
        <v>13985</v>
      </c>
      <c r="BY1644" t="s">
        <v>13985</v>
      </c>
      <c r="BZ1644" t="s">
        <v>13985</v>
      </c>
      <c r="CA1644" t="s">
        <v>13985</v>
      </c>
      <c r="CB1644" t="s">
        <v>13985</v>
      </c>
      <c r="CC1644" t="s">
        <v>13985</v>
      </c>
      <c r="CD1644" t="s">
        <v>13985</v>
      </c>
    </row>
    <row r="1645" spans="1:82" hidden="1">
      <c r="A1645" t="s">
        <v>13850</v>
      </c>
      <c r="B1645" t="s">
        <v>67</v>
      </c>
      <c r="C1645" t="s">
        <v>10795</v>
      </c>
      <c r="G1645" t="s">
        <v>10795</v>
      </c>
      <c r="J1645" t="s">
        <v>10796</v>
      </c>
      <c r="K1645" t="s">
        <v>4576</v>
      </c>
      <c r="W1645" t="s">
        <v>10797</v>
      </c>
      <c r="AN1645" t="s">
        <v>4578</v>
      </c>
      <c r="AS1645" t="s">
        <v>154</v>
      </c>
      <c r="AT1645">
        <v>2000</v>
      </c>
      <c r="AU1645">
        <v>35</v>
      </c>
      <c r="AV1645">
        <v>11</v>
      </c>
      <c r="BA1645">
        <v>2181</v>
      </c>
      <c r="BB1645">
        <v>2189</v>
      </c>
      <c r="BD1645" t="s">
        <v>10798</v>
      </c>
      <c r="BK1645" t="s">
        <v>10799</v>
      </c>
      <c r="BW1645" t="s">
        <v>13428</v>
      </c>
      <c r="BX1645" t="s">
        <v>13985</v>
      </c>
      <c r="BY1645" t="s">
        <v>13985</v>
      </c>
      <c r="BZ1645" t="s">
        <v>13985</v>
      </c>
      <c r="CA1645" t="s">
        <v>13985</v>
      </c>
      <c r="CB1645" t="s">
        <v>13985</v>
      </c>
      <c r="CC1645" t="s">
        <v>13985</v>
      </c>
      <c r="CD1645" t="s">
        <v>13985</v>
      </c>
    </row>
    <row r="1646" spans="1:82" hidden="1">
      <c r="A1646" t="s">
        <v>13850</v>
      </c>
      <c r="B1646" t="s">
        <v>67</v>
      </c>
      <c r="C1646" t="s">
        <v>1037</v>
      </c>
      <c r="G1646" t="s">
        <v>1038</v>
      </c>
      <c r="J1646" t="s">
        <v>1039</v>
      </c>
      <c r="K1646" t="s">
        <v>831</v>
      </c>
      <c r="W1646" t="s">
        <v>1040</v>
      </c>
      <c r="AB1646" t="s">
        <v>1041</v>
      </c>
      <c r="AN1646" t="s">
        <v>835</v>
      </c>
      <c r="AS1646" t="s">
        <v>1023</v>
      </c>
      <c r="AT1646">
        <v>2019</v>
      </c>
      <c r="AU1646">
        <v>9</v>
      </c>
      <c r="AV1646">
        <v>1</v>
      </c>
      <c r="BA1646">
        <v>393</v>
      </c>
      <c r="BB1646">
        <v>409</v>
      </c>
      <c r="BD1646" t="s">
        <v>1042</v>
      </c>
      <c r="BK1646" t="s">
        <v>1043</v>
      </c>
      <c r="BL1646">
        <v>30680122</v>
      </c>
      <c r="BW1646" t="s">
        <v>13424</v>
      </c>
      <c r="BX1646" t="s">
        <v>13426</v>
      </c>
      <c r="BZ1646" t="s">
        <v>13427</v>
      </c>
      <c r="CB1646">
        <v>0</v>
      </c>
    </row>
    <row r="1647" spans="1:82" hidden="1">
      <c r="A1647" t="s">
        <v>13850</v>
      </c>
      <c r="B1647" t="s">
        <v>67</v>
      </c>
      <c r="C1647" t="s">
        <v>1315</v>
      </c>
      <c r="G1647" t="s">
        <v>1316</v>
      </c>
      <c r="J1647" t="s">
        <v>1317</v>
      </c>
      <c r="K1647" t="s">
        <v>109</v>
      </c>
      <c r="W1647" t="s">
        <v>1318</v>
      </c>
      <c r="AN1647" t="s">
        <v>113</v>
      </c>
      <c r="AO1647" t="s">
        <v>114</v>
      </c>
      <c r="AS1647" s="1">
        <v>45536</v>
      </c>
      <c r="AT1647">
        <v>2018</v>
      </c>
      <c r="AU1647">
        <v>28</v>
      </c>
      <c r="AV1647">
        <v>18</v>
      </c>
      <c r="BA1647">
        <v>3005</v>
      </c>
      <c r="BB1647" t="s">
        <v>115</v>
      </c>
      <c r="BD1647" t="s">
        <v>1319</v>
      </c>
      <c r="BK1647" t="s">
        <v>1320</v>
      </c>
      <c r="BL1647">
        <v>30220503</v>
      </c>
      <c r="BW1647" t="s">
        <v>13428</v>
      </c>
      <c r="BX1647" t="s">
        <v>13985</v>
      </c>
      <c r="BY1647" t="s">
        <v>13985</v>
      </c>
      <c r="BZ1647" t="s">
        <v>13985</v>
      </c>
      <c r="CA1647" t="s">
        <v>13985</v>
      </c>
      <c r="CB1647" t="s">
        <v>13985</v>
      </c>
      <c r="CC1647" t="s">
        <v>13985</v>
      </c>
      <c r="CD1647" t="s">
        <v>13985</v>
      </c>
    </row>
    <row r="1648" spans="1:82" hidden="1">
      <c r="A1648" t="s">
        <v>13850</v>
      </c>
      <c r="B1648" t="s">
        <v>1762</v>
      </c>
      <c r="C1648" t="s">
        <v>9338</v>
      </c>
      <c r="E1648" t="s">
        <v>9339</v>
      </c>
      <c r="G1648" t="s">
        <v>9340</v>
      </c>
      <c r="J1648" t="s">
        <v>9341</v>
      </c>
      <c r="K1648" t="s">
        <v>9342</v>
      </c>
      <c r="L1648" t="s">
        <v>3422</v>
      </c>
      <c r="P1648" t="s">
        <v>9343</v>
      </c>
      <c r="Q1648" t="s">
        <v>9344</v>
      </c>
      <c r="R1648" t="s">
        <v>9345</v>
      </c>
      <c r="S1648" t="s">
        <v>9346</v>
      </c>
      <c r="W1648" t="s">
        <v>9347</v>
      </c>
      <c r="AN1648" t="s">
        <v>3428</v>
      </c>
      <c r="AP1648" t="s">
        <v>9348</v>
      </c>
      <c r="AT1648">
        <v>2006</v>
      </c>
      <c r="AV1648">
        <v>725</v>
      </c>
      <c r="BA1648">
        <v>421</v>
      </c>
      <c r="BB1648" t="s">
        <v>115</v>
      </c>
      <c r="BD1648" t="s">
        <v>9349</v>
      </c>
      <c r="BK1648" t="s">
        <v>9350</v>
      </c>
      <c r="BW1648" t="s">
        <v>13428</v>
      </c>
      <c r="BX1648" t="s">
        <v>13985</v>
      </c>
      <c r="BY1648" t="s">
        <v>13985</v>
      </c>
      <c r="BZ1648" t="s">
        <v>13985</v>
      </c>
      <c r="CA1648" t="s">
        <v>13985</v>
      </c>
      <c r="CB1648" t="s">
        <v>13985</v>
      </c>
      <c r="CC1648" t="s">
        <v>13985</v>
      </c>
      <c r="CD1648" t="s">
        <v>13985</v>
      </c>
    </row>
    <row r="1649" spans="1:82" hidden="1">
      <c r="A1649" t="s">
        <v>13850</v>
      </c>
      <c r="B1649" t="s">
        <v>67</v>
      </c>
      <c r="C1649" t="s">
        <v>6962</v>
      </c>
      <c r="G1649" t="s">
        <v>6963</v>
      </c>
      <c r="J1649" t="s">
        <v>6964</v>
      </c>
      <c r="K1649" t="s">
        <v>2297</v>
      </c>
      <c r="W1649" t="s">
        <v>6965</v>
      </c>
      <c r="AN1649" t="s">
        <v>2300</v>
      </c>
      <c r="AO1649" t="s">
        <v>2301</v>
      </c>
      <c r="AS1649" t="s">
        <v>84</v>
      </c>
      <c r="AT1649">
        <v>2010</v>
      </c>
      <c r="AU1649">
        <v>4</v>
      </c>
      <c r="AV1649">
        <v>12</v>
      </c>
      <c r="BA1649">
        <v>2012</v>
      </c>
      <c r="BB1649">
        <v>2016</v>
      </c>
      <c r="BD1649" t="s">
        <v>6966</v>
      </c>
      <c r="BK1649" t="s">
        <v>6967</v>
      </c>
      <c r="BL1649">
        <v>22445375</v>
      </c>
      <c r="BW1649" t="s">
        <v>13424</v>
      </c>
      <c r="BX1649" t="s">
        <v>13425</v>
      </c>
      <c r="BY1649" t="s">
        <v>13985</v>
      </c>
      <c r="BZ1649" t="s">
        <v>13985</v>
      </c>
      <c r="CA1649" t="s">
        <v>13985</v>
      </c>
      <c r="CB1649" t="s">
        <v>13985</v>
      </c>
      <c r="CC1649" t="s">
        <v>13985</v>
      </c>
      <c r="CD1649" t="s">
        <v>13985</v>
      </c>
    </row>
    <row r="1650" spans="1:82" hidden="1">
      <c r="A1650" t="s">
        <v>13850</v>
      </c>
      <c r="B1650" t="s">
        <v>67</v>
      </c>
      <c r="C1650" t="s">
        <v>11782</v>
      </c>
      <c r="G1650" t="s">
        <v>11782</v>
      </c>
      <c r="J1650" t="s">
        <v>11971</v>
      </c>
      <c r="K1650" t="s">
        <v>930</v>
      </c>
      <c r="P1650" t="s">
        <v>11972</v>
      </c>
      <c r="Q1650" t="s">
        <v>11973</v>
      </c>
      <c r="R1650" t="s">
        <v>11974</v>
      </c>
      <c r="S1650" t="s">
        <v>11975</v>
      </c>
      <c r="W1650" t="s">
        <v>11976</v>
      </c>
      <c r="AN1650" t="s">
        <v>932</v>
      </c>
      <c r="AS1650" t="s">
        <v>730</v>
      </c>
      <c r="AT1650">
        <v>1996</v>
      </c>
      <c r="AU1650">
        <v>42</v>
      </c>
      <c r="AV1650" s="2">
        <v>43556</v>
      </c>
      <c r="BA1650">
        <v>505</v>
      </c>
      <c r="BB1650">
        <v>513</v>
      </c>
      <c r="BD1650" t="s">
        <v>11977</v>
      </c>
      <c r="BK1650" t="s">
        <v>11978</v>
      </c>
      <c r="BW1650" t="s">
        <v>13424</v>
      </c>
      <c r="BX1650" t="s">
        <v>13425</v>
      </c>
      <c r="BY1650" t="s">
        <v>13985</v>
      </c>
      <c r="BZ1650" t="s">
        <v>13985</v>
      </c>
      <c r="CA1650" t="s">
        <v>13985</v>
      </c>
      <c r="CB1650" t="s">
        <v>13985</v>
      </c>
      <c r="CC1650" t="s">
        <v>13985</v>
      </c>
      <c r="CD1650" t="s">
        <v>13985</v>
      </c>
    </row>
    <row r="1651" spans="1:82" hidden="1">
      <c r="A1651" t="s">
        <v>13850</v>
      </c>
      <c r="B1651" t="s">
        <v>67</v>
      </c>
      <c r="C1651" t="s">
        <v>9216</v>
      </c>
      <c r="G1651" t="s">
        <v>9216</v>
      </c>
      <c r="J1651" t="s">
        <v>9408</v>
      </c>
      <c r="K1651" t="s">
        <v>1442</v>
      </c>
      <c r="W1651" t="s">
        <v>9409</v>
      </c>
      <c r="AN1651" t="s">
        <v>1446</v>
      </c>
      <c r="AO1651" t="s">
        <v>1447</v>
      </c>
      <c r="AS1651" t="s">
        <v>154</v>
      </c>
      <c r="AT1651">
        <v>2005</v>
      </c>
      <c r="AU1651">
        <v>18</v>
      </c>
      <c r="AV1651">
        <v>6</v>
      </c>
      <c r="BA1651">
        <v>1601</v>
      </c>
      <c r="BB1651">
        <v>1612</v>
      </c>
      <c r="BD1651" t="s">
        <v>9410</v>
      </c>
      <c r="BK1651" t="s">
        <v>9411</v>
      </c>
      <c r="BL1651">
        <v>16313471</v>
      </c>
      <c r="BW1651" t="s">
        <v>13428</v>
      </c>
      <c r="BX1651" t="s">
        <v>13985</v>
      </c>
      <c r="BY1651" t="s">
        <v>13985</v>
      </c>
      <c r="BZ1651" t="s">
        <v>13985</v>
      </c>
      <c r="CA1651" t="s">
        <v>13985</v>
      </c>
      <c r="CB1651" t="s">
        <v>13985</v>
      </c>
      <c r="CC1651" t="s">
        <v>13985</v>
      </c>
      <c r="CD1651" t="s">
        <v>13985</v>
      </c>
    </row>
    <row r="1652" spans="1:82" hidden="1">
      <c r="A1652" t="s">
        <v>13850</v>
      </c>
      <c r="B1652" t="s">
        <v>67</v>
      </c>
      <c r="C1652" t="s">
        <v>9116</v>
      </c>
      <c r="G1652" t="s">
        <v>9117</v>
      </c>
      <c r="J1652" t="s">
        <v>9118</v>
      </c>
      <c r="K1652" t="s">
        <v>8571</v>
      </c>
      <c r="W1652" t="s">
        <v>9119</v>
      </c>
      <c r="AA1652" t="s">
        <v>9120</v>
      </c>
      <c r="AB1652" t="s">
        <v>9121</v>
      </c>
      <c r="AN1652" t="s">
        <v>8573</v>
      </c>
      <c r="AO1652" t="s">
        <v>8574</v>
      </c>
      <c r="AS1652" t="s">
        <v>2269</v>
      </c>
      <c r="AT1652">
        <v>2006</v>
      </c>
      <c r="AU1652">
        <v>79</v>
      </c>
      <c r="AV1652">
        <v>4</v>
      </c>
      <c r="BA1652">
        <v>784</v>
      </c>
      <c r="BB1652">
        <v>792</v>
      </c>
      <c r="BD1652" t="s">
        <v>9122</v>
      </c>
      <c r="BK1652" t="s">
        <v>9123</v>
      </c>
      <c r="BL1652">
        <v>16826504</v>
      </c>
      <c r="BW1652" t="s">
        <v>13424</v>
      </c>
      <c r="BX1652" t="s">
        <v>13425</v>
      </c>
      <c r="BY1652" t="s">
        <v>13985</v>
      </c>
      <c r="BZ1652" t="s">
        <v>13985</v>
      </c>
      <c r="CA1652" t="s">
        <v>13985</v>
      </c>
      <c r="CB1652" t="s">
        <v>13985</v>
      </c>
      <c r="CC1652" t="s">
        <v>13985</v>
      </c>
      <c r="CD1652" t="s">
        <v>13985</v>
      </c>
    </row>
    <row r="1653" spans="1:82" hidden="1">
      <c r="A1653" t="s">
        <v>13850</v>
      </c>
      <c r="B1653" t="s">
        <v>67</v>
      </c>
      <c r="C1653" t="s">
        <v>3070</v>
      </c>
      <c r="G1653" t="s">
        <v>3071</v>
      </c>
      <c r="J1653" t="s">
        <v>3072</v>
      </c>
      <c r="K1653" t="s">
        <v>899</v>
      </c>
      <c r="W1653" t="s">
        <v>3073</v>
      </c>
      <c r="AN1653" t="s">
        <v>903</v>
      </c>
      <c r="AO1653" t="s">
        <v>904</v>
      </c>
      <c r="AS1653" t="s">
        <v>297</v>
      </c>
      <c r="AT1653">
        <v>2016</v>
      </c>
      <c r="AU1653">
        <v>67</v>
      </c>
      <c r="AV1653">
        <v>17</v>
      </c>
      <c r="BA1653">
        <v>4925</v>
      </c>
      <c r="BB1653">
        <v>4934</v>
      </c>
      <c r="BD1653" t="s">
        <v>3074</v>
      </c>
      <c r="BK1653" t="s">
        <v>3075</v>
      </c>
      <c r="BL1653">
        <v>27382113</v>
      </c>
      <c r="BW1653" t="s">
        <v>13428</v>
      </c>
      <c r="BX1653" t="s">
        <v>13985</v>
      </c>
      <c r="BY1653" t="s">
        <v>13985</v>
      </c>
      <c r="BZ1653" t="s">
        <v>13985</v>
      </c>
      <c r="CA1653" t="s">
        <v>13985</v>
      </c>
      <c r="CB1653" t="s">
        <v>13985</v>
      </c>
      <c r="CC1653" t="s">
        <v>13985</v>
      </c>
      <c r="CD1653" t="s">
        <v>13985</v>
      </c>
    </row>
    <row r="1654" spans="1:82">
      <c r="A1654" t="s">
        <v>13850</v>
      </c>
      <c r="B1654" t="s">
        <v>67</v>
      </c>
      <c r="C1654" t="s">
        <v>13298</v>
      </c>
      <c r="G1654" t="s">
        <v>13298</v>
      </c>
      <c r="J1654" t="s">
        <v>13299</v>
      </c>
      <c r="K1654" t="s">
        <v>5124</v>
      </c>
      <c r="AN1654" t="s">
        <v>5126</v>
      </c>
      <c r="AT1654">
        <v>1985</v>
      </c>
      <c r="AU1654">
        <v>29</v>
      </c>
      <c r="AV1654">
        <v>3</v>
      </c>
      <c r="BA1654">
        <v>198</v>
      </c>
      <c r="BB1654">
        <v>202</v>
      </c>
      <c r="BK1654" t="s">
        <v>13300</v>
      </c>
      <c r="BW1654" t="s">
        <v>13424</v>
      </c>
      <c r="BX1654" t="s">
        <v>13426</v>
      </c>
      <c r="BY1654" t="s">
        <v>13985</v>
      </c>
      <c r="BZ1654" t="s">
        <v>13427</v>
      </c>
      <c r="CA1654">
        <v>5</v>
      </c>
      <c r="CB1654">
        <v>4</v>
      </c>
      <c r="CC1654" t="s">
        <v>13985</v>
      </c>
      <c r="CD1654" t="s">
        <v>13446</v>
      </c>
    </row>
    <row r="1655" spans="1:82" hidden="1">
      <c r="A1655" t="s">
        <v>13850</v>
      </c>
      <c r="B1655" t="s">
        <v>67</v>
      </c>
      <c r="C1655" t="s">
        <v>9221</v>
      </c>
      <c r="G1655" t="s">
        <v>9221</v>
      </c>
      <c r="J1655" t="s">
        <v>10210</v>
      </c>
      <c r="K1655" t="s">
        <v>3484</v>
      </c>
      <c r="P1655" t="s">
        <v>10211</v>
      </c>
      <c r="Q1655" t="s">
        <v>10212</v>
      </c>
      <c r="R1655" t="s">
        <v>10213</v>
      </c>
      <c r="S1655" t="s">
        <v>10214</v>
      </c>
      <c r="W1655" t="s">
        <v>10215</v>
      </c>
      <c r="AN1655" t="s">
        <v>9979</v>
      </c>
      <c r="AT1655">
        <v>2003</v>
      </c>
      <c r="AU1655">
        <v>100</v>
      </c>
      <c r="AV1655">
        <v>2</v>
      </c>
      <c r="BA1655">
        <v>209</v>
      </c>
      <c r="BB1655">
        <v>221</v>
      </c>
      <c r="BD1655" t="s">
        <v>10216</v>
      </c>
      <c r="BK1655" t="s">
        <v>10217</v>
      </c>
      <c r="BW1655" t="s">
        <v>13424</v>
      </c>
      <c r="BX1655" t="s">
        <v>13426</v>
      </c>
      <c r="BY1655" t="s">
        <v>13985</v>
      </c>
      <c r="BZ1655" t="s">
        <v>13429</v>
      </c>
      <c r="CA1655" t="s">
        <v>13985</v>
      </c>
      <c r="CB1655" t="s">
        <v>13985</v>
      </c>
      <c r="CC1655" t="s">
        <v>13985</v>
      </c>
      <c r="CD1655" t="s">
        <v>13985</v>
      </c>
    </row>
    <row r="1656" spans="1:82" hidden="1">
      <c r="A1656" t="s">
        <v>13850</v>
      </c>
      <c r="B1656" t="s">
        <v>67</v>
      </c>
      <c r="C1656" t="s">
        <v>11717</v>
      </c>
      <c r="G1656" t="s">
        <v>11717</v>
      </c>
      <c r="J1656" t="s">
        <v>11718</v>
      </c>
      <c r="K1656" t="s">
        <v>9812</v>
      </c>
      <c r="W1656" t="s">
        <v>11719</v>
      </c>
      <c r="AA1656" t="s">
        <v>11720</v>
      </c>
      <c r="AB1656" t="s">
        <v>11721</v>
      </c>
      <c r="AN1656" t="s">
        <v>9815</v>
      </c>
      <c r="AS1656" t="s">
        <v>815</v>
      </c>
      <c r="AT1656">
        <v>1997</v>
      </c>
      <c r="AU1656">
        <v>272</v>
      </c>
      <c r="AV1656">
        <v>3</v>
      </c>
      <c r="BA1656" t="s">
        <v>11722</v>
      </c>
      <c r="BB1656" t="s">
        <v>11723</v>
      </c>
      <c r="BK1656" t="s">
        <v>11724</v>
      </c>
      <c r="BL1656">
        <v>9087635</v>
      </c>
      <c r="BW1656" t="s">
        <v>13424</v>
      </c>
      <c r="BX1656" t="s">
        <v>13425</v>
      </c>
      <c r="BY1656" t="s">
        <v>13985</v>
      </c>
      <c r="BZ1656" t="s">
        <v>13985</v>
      </c>
      <c r="CA1656" t="s">
        <v>13985</v>
      </c>
      <c r="CB1656" t="s">
        <v>13985</v>
      </c>
      <c r="CC1656" t="s">
        <v>13985</v>
      </c>
      <c r="CD1656" t="s">
        <v>13985</v>
      </c>
    </row>
    <row r="1657" spans="1:82" hidden="1">
      <c r="A1657" t="s">
        <v>13850</v>
      </c>
      <c r="B1657" t="s">
        <v>67</v>
      </c>
      <c r="C1657" t="s">
        <v>1726</v>
      </c>
      <c r="G1657" t="s">
        <v>1727</v>
      </c>
      <c r="J1657" t="s">
        <v>1728</v>
      </c>
      <c r="K1657" t="s">
        <v>505</v>
      </c>
      <c r="W1657" t="s">
        <v>1729</v>
      </c>
      <c r="AA1657" t="s">
        <v>1730</v>
      </c>
      <c r="AB1657" t="s">
        <v>1731</v>
      </c>
      <c r="AN1657" t="s">
        <v>508</v>
      </c>
      <c r="AO1657" t="s">
        <v>509</v>
      </c>
      <c r="AS1657" s="1">
        <v>42005</v>
      </c>
      <c r="AT1657">
        <v>2018</v>
      </c>
      <c r="AU1657">
        <v>248</v>
      </c>
      <c r="BA1657">
        <v>469</v>
      </c>
      <c r="BB1657">
        <v>478</v>
      </c>
      <c r="BD1657" t="s">
        <v>1732</v>
      </c>
      <c r="BK1657" t="s">
        <v>1733</v>
      </c>
      <c r="BW1657" t="s">
        <v>13428</v>
      </c>
      <c r="BX1657" t="s">
        <v>13985</v>
      </c>
      <c r="BY1657" t="s">
        <v>13985</v>
      </c>
      <c r="BZ1657" t="s">
        <v>13985</v>
      </c>
      <c r="CA1657" t="s">
        <v>13985</v>
      </c>
      <c r="CB1657" t="s">
        <v>13985</v>
      </c>
      <c r="CC1657" t="s">
        <v>13985</v>
      </c>
      <c r="CD1657" t="s">
        <v>13985</v>
      </c>
    </row>
    <row r="1658" spans="1:82" hidden="1">
      <c r="A1658" t="s">
        <v>13850</v>
      </c>
      <c r="B1658" t="s">
        <v>67</v>
      </c>
      <c r="C1658" t="s">
        <v>5223</v>
      </c>
      <c r="G1658" t="s">
        <v>5224</v>
      </c>
      <c r="J1658" t="s">
        <v>5225</v>
      </c>
      <c r="K1658" t="s">
        <v>5226</v>
      </c>
      <c r="W1658" t="s">
        <v>5227</v>
      </c>
      <c r="AA1658" t="s">
        <v>5228</v>
      </c>
      <c r="AB1658" t="s">
        <v>5229</v>
      </c>
      <c r="AN1658" t="s">
        <v>5230</v>
      </c>
      <c r="AO1658" t="s">
        <v>5231</v>
      </c>
      <c r="AS1658" t="s">
        <v>84</v>
      </c>
      <c r="AT1658">
        <v>2013</v>
      </c>
      <c r="AU1658">
        <v>96</v>
      </c>
      <c r="AV1658">
        <v>4</v>
      </c>
      <c r="BA1658">
        <v>1530</v>
      </c>
      <c r="BB1658">
        <v>1540</v>
      </c>
      <c r="BD1658" t="s">
        <v>5232</v>
      </c>
      <c r="BK1658" t="s">
        <v>5233</v>
      </c>
      <c r="BW1658" t="s">
        <v>13424</v>
      </c>
      <c r="BX1658" t="s">
        <v>13426</v>
      </c>
      <c r="BY1658" t="s">
        <v>13985</v>
      </c>
      <c r="BZ1658" t="s">
        <v>13429</v>
      </c>
      <c r="CA1658" t="s">
        <v>13985</v>
      </c>
      <c r="CB1658" t="s">
        <v>13985</v>
      </c>
      <c r="CC1658" t="s">
        <v>13985</v>
      </c>
      <c r="CD1658" t="s">
        <v>13985</v>
      </c>
    </row>
    <row r="1659" spans="1:82" hidden="1">
      <c r="A1659" t="s">
        <v>13850</v>
      </c>
      <c r="B1659" t="s">
        <v>67</v>
      </c>
      <c r="C1659" t="s">
        <v>887</v>
      </c>
      <c r="G1659" t="s">
        <v>888</v>
      </c>
      <c r="J1659" t="s">
        <v>889</v>
      </c>
      <c r="K1659" t="s">
        <v>890</v>
      </c>
      <c r="W1659" t="s">
        <v>891</v>
      </c>
      <c r="AN1659" t="s">
        <v>892</v>
      </c>
      <c r="AO1659" t="s">
        <v>893</v>
      </c>
      <c r="AS1659" t="s">
        <v>884</v>
      </c>
      <c r="AT1659">
        <v>2019</v>
      </c>
      <c r="AU1659">
        <v>54</v>
      </c>
      <c r="AV1659">
        <v>2</v>
      </c>
      <c r="BA1659">
        <v>289</v>
      </c>
      <c r="BB1659">
        <v>296</v>
      </c>
      <c r="BD1659" t="s">
        <v>894</v>
      </c>
      <c r="BK1659" t="s">
        <v>895</v>
      </c>
      <c r="BW1659" t="s">
        <v>13428</v>
      </c>
    </row>
    <row r="1660" spans="1:82" hidden="1">
      <c r="A1660" t="s">
        <v>13850</v>
      </c>
      <c r="B1660" t="s">
        <v>67</v>
      </c>
      <c r="C1660" t="s">
        <v>12188</v>
      </c>
      <c r="G1660" t="s">
        <v>12188</v>
      </c>
      <c r="J1660" t="s">
        <v>12189</v>
      </c>
      <c r="K1660" t="s">
        <v>9812</v>
      </c>
      <c r="W1660" t="s">
        <v>12190</v>
      </c>
      <c r="AA1660" t="s">
        <v>12191</v>
      </c>
      <c r="AB1660" t="s">
        <v>12192</v>
      </c>
      <c r="AN1660" t="s">
        <v>9815</v>
      </c>
      <c r="AS1660" t="s">
        <v>472</v>
      </c>
      <c r="AT1660">
        <v>1995</v>
      </c>
      <c r="AU1660">
        <v>269</v>
      </c>
      <c r="AV1660">
        <v>1</v>
      </c>
      <c r="BA1660" t="s">
        <v>12193</v>
      </c>
      <c r="BB1660" t="s">
        <v>12194</v>
      </c>
      <c r="BK1660" t="s">
        <v>12195</v>
      </c>
      <c r="BL1660">
        <v>7631890</v>
      </c>
      <c r="BW1660" t="s">
        <v>13424</v>
      </c>
      <c r="BX1660" t="s">
        <v>13425</v>
      </c>
      <c r="BY1660" t="s">
        <v>13985</v>
      </c>
      <c r="BZ1660" t="s">
        <v>13985</v>
      </c>
      <c r="CA1660" t="s">
        <v>13985</v>
      </c>
      <c r="CB1660" t="s">
        <v>13985</v>
      </c>
      <c r="CC1660" t="s">
        <v>13985</v>
      </c>
      <c r="CD1660" t="s">
        <v>13985</v>
      </c>
    </row>
    <row r="1661" spans="1:82" hidden="1">
      <c r="A1661" t="s">
        <v>13850</v>
      </c>
      <c r="B1661" t="s">
        <v>1762</v>
      </c>
      <c r="C1661" t="s">
        <v>6265</v>
      </c>
      <c r="E1661" t="s">
        <v>6266</v>
      </c>
      <c r="G1661" t="s">
        <v>6267</v>
      </c>
      <c r="J1661" t="s">
        <v>6268</v>
      </c>
      <c r="K1661" t="s">
        <v>6269</v>
      </c>
      <c r="L1661" t="s">
        <v>6270</v>
      </c>
      <c r="W1661" t="s">
        <v>6271</v>
      </c>
      <c r="AN1661" t="s">
        <v>6272</v>
      </c>
      <c r="AP1661" t="s">
        <v>6273</v>
      </c>
      <c r="AT1661">
        <v>2012</v>
      </c>
      <c r="AU1661">
        <v>199</v>
      </c>
      <c r="BA1661">
        <v>129</v>
      </c>
      <c r="BB1661">
        <v>141</v>
      </c>
      <c r="BD1661" t="s">
        <v>6274</v>
      </c>
      <c r="BK1661" t="s">
        <v>6275</v>
      </c>
      <c r="BL1661">
        <v>22877663</v>
      </c>
      <c r="BW1661" t="s">
        <v>13424</v>
      </c>
      <c r="BX1661" t="s">
        <v>13425</v>
      </c>
      <c r="BY1661" t="s">
        <v>13985</v>
      </c>
      <c r="BZ1661" t="s">
        <v>13985</v>
      </c>
      <c r="CA1661" t="s">
        <v>13985</v>
      </c>
      <c r="CB1661" t="s">
        <v>13985</v>
      </c>
      <c r="CC1661" t="s">
        <v>13985</v>
      </c>
      <c r="CD1661" t="s">
        <v>13985</v>
      </c>
    </row>
    <row r="1662" spans="1:82" hidden="1">
      <c r="A1662" t="s">
        <v>13850</v>
      </c>
      <c r="B1662" t="s">
        <v>1762</v>
      </c>
      <c r="C1662" t="s">
        <v>11227</v>
      </c>
      <c r="E1662" t="s">
        <v>11228</v>
      </c>
      <c r="G1662" t="s">
        <v>11227</v>
      </c>
      <c r="J1662" t="s">
        <v>11229</v>
      </c>
      <c r="K1662" t="s">
        <v>11230</v>
      </c>
      <c r="L1662" t="s">
        <v>11231</v>
      </c>
      <c r="P1662" t="s">
        <v>11232</v>
      </c>
      <c r="Q1662" t="s">
        <v>11233</v>
      </c>
      <c r="R1662" t="s">
        <v>11234</v>
      </c>
      <c r="W1662" t="s">
        <v>11235</v>
      </c>
      <c r="AN1662" t="s">
        <v>11236</v>
      </c>
      <c r="AT1662">
        <v>1999</v>
      </c>
      <c r="AU1662">
        <v>12</v>
      </c>
      <c r="AV1662" s="2">
        <v>43617</v>
      </c>
      <c r="BA1662">
        <v>595</v>
      </c>
      <c r="BB1662">
        <v>598</v>
      </c>
      <c r="BK1662" t="s">
        <v>11237</v>
      </c>
      <c r="BW1662" t="s">
        <v>13424</v>
      </c>
      <c r="BX1662" t="s">
        <v>13426</v>
      </c>
      <c r="BY1662" t="s">
        <v>13985</v>
      </c>
      <c r="BZ1662" t="s">
        <v>13427</v>
      </c>
      <c r="CA1662">
        <v>0</v>
      </c>
      <c r="CB1662" t="s">
        <v>13985</v>
      </c>
      <c r="CC1662" t="s">
        <v>13985</v>
      </c>
      <c r="CD1662" t="s">
        <v>13985</v>
      </c>
    </row>
    <row r="1663" spans="1:82" hidden="1">
      <c r="A1663" t="s">
        <v>13850</v>
      </c>
      <c r="B1663" t="s">
        <v>67</v>
      </c>
      <c r="C1663" t="s">
        <v>859</v>
      </c>
      <c r="G1663" t="s">
        <v>860</v>
      </c>
      <c r="J1663" t="s">
        <v>861</v>
      </c>
      <c r="K1663" t="s">
        <v>169</v>
      </c>
      <c r="W1663" t="s">
        <v>862</v>
      </c>
      <c r="AA1663" t="s">
        <v>863</v>
      </c>
      <c r="AB1663" t="s">
        <v>864</v>
      </c>
      <c r="AN1663" t="s">
        <v>171</v>
      </c>
      <c r="AO1663" t="s">
        <v>172</v>
      </c>
      <c r="AS1663" s="1">
        <v>42036</v>
      </c>
      <c r="AT1663">
        <v>2019</v>
      </c>
      <c r="AU1663">
        <v>433</v>
      </c>
      <c r="BA1663">
        <v>544</v>
      </c>
      <c r="BB1663">
        <v>552</v>
      </c>
      <c r="BD1663" t="s">
        <v>865</v>
      </c>
      <c r="BK1663" t="s">
        <v>866</v>
      </c>
      <c r="BW1663" t="s">
        <v>13428</v>
      </c>
    </row>
    <row r="1664" spans="1:82" hidden="1">
      <c r="A1664" t="s">
        <v>13850</v>
      </c>
      <c r="B1664" t="s">
        <v>67</v>
      </c>
      <c r="C1664" t="s">
        <v>5721</v>
      </c>
      <c r="G1664" t="s">
        <v>5722</v>
      </c>
      <c r="J1664" t="s">
        <v>5723</v>
      </c>
      <c r="K1664" t="s">
        <v>160</v>
      </c>
      <c r="W1664" t="s">
        <v>5724</v>
      </c>
      <c r="AA1664" t="s">
        <v>5725</v>
      </c>
      <c r="AB1664" t="s">
        <v>5726</v>
      </c>
      <c r="AN1664" t="s">
        <v>162</v>
      </c>
      <c r="AO1664" t="s">
        <v>163</v>
      </c>
      <c r="AS1664" t="s">
        <v>84</v>
      </c>
      <c r="AT1664">
        <v>2012</v>
      </c>
      <c r="AU1664">
        <v>37</v>
      </c>
      <c r="AV1664">
        <v>4</v>
      </c>
      <c r="BA1664">
        <v>309</v>
      </c>
      <c r="BB1664">
        <v>322</v>
      </c>
      <c r="BD1664" t="s">
        <v>5727</v>
      </c>
      <c r="BK1664" t="s">
        <v>5728</v>
      </c>
      <c r="BW1664" t="s">
        <v>13424</v>
      </c>
      <c r="BX1664" t="s">
        <v>13426</v>
      </c>
      <c r="BY1664" t="s">
        <v>13985</v>
      </c>
      <c r="BZ1664" t="s">
        <v>13427</v>
      </c>
      <c r="CA1664">
        <v>0</v>
      </c>
      <c r="CB1664" t="s">
        <v>13985</v>
      </c>
      <c r="CC1664" t="s">
        <v>13985</v>
      </c>
      <c r="CD1664" t="s">
        <v>13985</v>
      </c>
    </row>
    <row r="1665" spans="1:82" hidden="1">
      <c r="A1665" t="s">
        <v>13850</v>
      </c>
      <c r="B1665" t="s">
        <v>67</v>
      </c>
      <c r="C1665" t="s">
        <v>1002</v>
      </c>
      <c r="G1665" t="s">
        <v>1003</v>
      </c>
      <c r="J1665" t="s">
        <v>1004</v>
      </c>
      <c r="K1665" t="s">
        <v>996</v>
      </c>
      <c r="W1665" t="s">
        <v>1005</v>
      </c>
      <c r="AA1665" t="s">
        <v>1006</v>
      </c>
      <c r="AN1665" t="s">
        <v>998</v>
      </c>
      <c r="AO1665" t="s">
        <v>999</v>
      </c>
      <c r="AT1665">
        <v>2019</v>
      </c>
      <c r="AU1665">
        <v>69</v>
      </c>
      <c r="AV1665">
        <v>1</v>
      </c>
      <c r="BA1665">
        <v>127</v>
      </c>
      <c r="BB1665">
        <v>132</v>
      </c>
      <c r="BD1665" t="s">
        <v>1007</v>
      </c>
      <c r="BK1665" t="s">
        <v>1008</v>
      </c>
      <c r="BL1665">
        <v>31086490</v>
      </c>
      <c r="BW1665" t="s">
        <v>13428</v>
      </c>
    </row>
    <row r="1666" spans="1:82" hidden="1">
      <c r="A1666" t="s">
        <v>13850</v>
      </c>
      <c r="B1666" t="s">
        <v>67</v>
      </c>
      <c r="C1666" t="s">
        <v>13068</v>
      </c>
      <c r="G1666" t="s">
        <v>13068</v>
      </c>
      <c r="J1666" t="s">
        <v>13069</v>
      </c>
      <c r="K1666" t="s">
        <v>2286</v>
      </c>
      <c r="W1666" t="s">
        <v>13070</v>
      </c>
      <c r="AA1666" t="s">
        <v>10697</v>
      </c>
      <c r="AN1666" t="s">
        <v>2290</v>
      </c>
      <c r="AS1666" t="s">
        <v>154</v>
      </c>
      <c r="AT1666">
        <v>1991</v>
      </c>
      <c r="AU1666">
        <v>83</v>
      </c>
      <c r="AV1666">
        <v>3</v>
      </c>
      <c r="BA1666">
        <v>381</v>
      </c>
      <c r="BB1666">
        <v>389</v>
      </c>
      <c r="BD1666" t="s">
        <v>13071</v>
      </c>
      <c r="BK1666" t="s">
        <v>13072</v>
      </c>
      <c r="BW1666" t="s">
        <v>13428</v>
      </c>
      <c r="BX1666" t="s">
        <v>13985</v>
      </c>
      <c r="BY1666" t="s">
        <v>13985</v>
      </c>
      <c r="BZ1666" t="s">
        <v>13985</v>
      </c>
      <c r="CA1666" t="s">
        <v>13985</v>
      </c>
      <c r="CB1666" t="s">
        <v>13985</v>
      </c>
      <c r="CC1666" t="s">
        <v>13985</v>
      </c>
      <c r="CD1666" t="s">
        <v>13985</v>
      </c>
    </row>
    <row r="1667" spans="1:82" hidden="1">
      <c r="A1667" t="s">
        <v>13477</v>
      </c>
      <c r="B1667" t="s">
        <v>67</v>
      </c>
      <c r="C1667" t="s">
        <v>13636</v>
      </c>
      <c r="J1667" t="s">
        <v>13637</v>
      </c>
      <c r="K1667" t="s">
        <v>13638</v>
      </c>
      <c r="AN1667" t="s">
        <v>13639</v>
      </c>
      <c r="AS1667">
        <v>12</v>
      </c>
      <c r="AT1667">
        <v>2011</v>
      </c>
      <c r="AU1667">
        <v>4</v>
      </c>
      <c r="AV1667">
        <v>4</v>
      </c>
      <c r="BA1667">
        <v>47</v>
      </c>
      <c r="BB1667">
        <v>58</v>
      </c>
      <c r="BK1667" t="s">
        <v>13640</v>
      </c>
      <c r="BM1667" t="s">
        <v>13483</v>
      </c>
      <c r="BW1667" t="s">
        <v>13428</v>
      </c>
    </row>
    <row r="1668" spans="1:82" hidden="1">
      <c r="A1668" t="s">
        <v>13850</v>
      </c>
      <c r="B1668" t="s">
        <v>67</v>
      </c>
      <c r="C1668" t="s">
        <v>613</v>
      </c>
      <c r="G1668" t="s">
        <v>614</v>
      </c>
      <c r="J1668" t="s">
        <v>615</v>
      </c>
      <c r="K1668" t="s">
        <v>616</v>
      </c>
      <c r="W1668" t="s">
        <v>617</v>
      </c>
      <c r="AN1668" t="s">
        <v>618</v>
      </c>
      <c r="AS1668" t="s">
        <v>619</v>
      </c>
      <c r="AT1668">
        <v>2019</v>
      </c>
      <c r="AU1668">
        <v>10</v>
      </c>
      <c r="BC1668">
        <v>286</v>
      </c>
      <c r="BD1668" t="s">
        <v>620</v>
      </c>
      <c r="BK1668" t="s">
        <v>621</v>
      </c>
      <c r="BL1668">
        <v>31133987</v>
      </c>
      <c r="BW1668" t="s">
        <v>13429</v>
      </c>
    </row>
    <row r="1669" spans="1:82" hidden="1">
      <c r="A1669" t="s">
        <v>13850</v>
      </c>
      <c r="B1669" t="s">
        <v>67</v>
      </c>
      <c r="C1669" t="s">
        <v>255</v>
      </c>
      <c r="G1669" t="s">
        <v>256</v>
      </c>
      <c r="J1669" t="s">
        <v>257</v>
      </c>
      <c r="K1669" t="s">
        <v>258</v>
      </c>
      <c r="W1669" t="s">
        <v>259</v>
      </c>
      <c r="AB1669" t="s">
        <v>260</v>
      </c>
      <c r="AN1669" t="s">
        <v>261</v>
      </c>
      <c r="AO1669" t="s">
        <v>262</v>
      </c>
      <c r="BC1669" t="s">
        <v>263</v>
      </c>
      <c r="BD1669" t="s">
        <v>264</v>
      </c>
      <c r="BF1669" s="1">
        <v>43709</v>
      </c>
      <c r="BK1669" t="s">
        <v>265</v>
      </c>
      <c r="BL1669">
        <v>31544573</v>
      </c>
      <c r="BW1669" t="s">
        <v>13424</v>
      </c>
      <c r="BX1669" t="s">
        <v>13425</v>
      </c>
    </row>
    <row r="1670" spans="1:82" hidden="1">
      <c r="A1670" t="s">
        <v>13850</v>
      </c>
      <c r="B1670" t="s">
        <v>67</v>
      </c>
      <c r="C1670" t="s">
        <v>10460</v>
      </c>
      <c r="G1670" t="s">
        <v>10460</v>
      </c>
      <c r="J1670" t="s">
        <v>10461</v>
      </c>
      <c r="K1670" t="s">
        <v>10453</v>
      </c>
      <c r="W1670" t="s">
        <v>10462</v>
      </c>
      <c r="AA1670" t="s">
        <v>10463</v>
      </c>
      <c r="AB1670" t="s">
        <v>10464</v>
      </c>
      <c r="AN1670" t="s">
        <v>10457</v>
      </c>
      <c r="AT1670">
        <v>2002</v>
      </c>
      <c r="AU1670">
        <v>50</v>
      </c>
      <c r="AV1670">
        <v>6</v>
      </c>
      <c r="BA1670">
        <v>627</v>
      </c>
      <c r="BB1670">
        <v>647</v>
      </c>
      <c r="BD1670" t="s">
        <v>10465</v>
      </c>
      <c r="BK1670" t="s">
        <v>10466</v>
      </c>
      <c r="BW1670" t="s">
        <v>13424</v>
      </c>
      <c r="BX1670" t="s">
        <v>13425</v>
      </c>
      <c r="BY1670" t="s">
        <v>13985</v>
      </c>
      <c r="BZ1670" t="s">
        <v>13985</v>
      </c>
      <c r="CA1670" t="s">
        <v>13985</v>
      </c>
      <c r="CB1670" t="s">
        <v>13985</v>
      </c>
      <c r="CC1670" t="s">
        <v>13985</v>
      </c>
      <c r="CD1670" t="s">
        <v>13985</v>
      </c>
    </row>
    <row r="1671" spans="1:82" hidden="1">
      <c r="A1671" t="s">
        <v>13850</v>
      </c>
      <c r="B1671" t="s">
        <v>67</v>
      </c>
      <c r="C1671" t="s">
        <v>11031</v>
      </c>
      <c r="G1671" t="s">
        <v>11031</v>
      </c>
      <c r="J1671" t="s">
        <v>11032</v>
      </c>
      <c r="K1671" t="s">
        <v>11033</v>
      </c>
      <c r="W1671" t="s">
        <v>11034</v>
      </c>
      <c r="AB1671" t="s">
        <v>11035</v>
      </c>
      <c r="AN1671" t="s">
        <v>11036</v>
      </c>
      <c r="AS1671" t="s">
        <v>242</v>
      </c>
      <c r="AT1671">
        <v>1999</v>
      </c>
      <c r="AU1671">
        <v>76</v>
      </c>
      <c r="AV1671">
        <v>10</v>
      </c>
      <c r="BA1671">
        <v>1233</v>
      </c>
      <c r="BB1671">
        <v>1241</v>
      </c>
      <c r="BD1671" t="s">
        <v>11037</v>
      </c>
      <c r="BK1671" t="s">
        <v>11038</v>
      </c>
      <c r="BW1671" t="s">
        <v>13428</v>
      </c>
      <c r="BX1671" t="s">
        <v>13985</v>
      </c>
      <c r="BY1671" t="s">
        <v>13985</v>
      </c>
      <c r="BZ1671" t="s">
        <v>13985</v>
      </c>
      <c r="CA1671" t="s">
        <v>13985</v>
      </c>
      <c r="CB1671" t="s">
        <v>13985</v>
      </c>
      <c r="CC1671" t="s">
        <v>13985</v>
      </c>
      <c r="CD1671" t="s">
        <v>13985</v>
      </c>
    </row>
    <row r="1672" spans="1:82" hidden="1">
      <c r="A1672" t="s">
        <v>13850</v>
      </c>
      <c r="B1672" t="s">
        <v>67</v>
      </c>
      <c r="C1672" t="s">
        <v>2135</v>
      </c>
      <c r="G1672" t="s">
        <v>2136</v>
      </c>
      <c r="J1672" t="s">
        <v>2137</v>
      </c>
      <c r="K1672" t="s">
        <v>1686</v>
      </c>
      <c r="W1672" t="s">
        <v>2138</v>
      </c>
      <c r="AA1672" t="s">
        <v>2139</v>
      </c>
      <c r="AB1672" t="s">
        <v>2140</v>
      </c>
      <c r="AN1672" t="s">
        <v>1690</v>
      </c>
      <c r="AO1672" t="s">
        <v>1691</v>
      </c>
      <c r="AS1672" s="1">
        <v>11171</v>
      </c>
      <c r="AT1672">
        <v>2017</v>
      </c>
      <c r="AU1672">
        <v>97</v>
      </c>
      <c r="AV1672">
        <v>11</v>
      </c>
      <c r="BA1672">
        <v>3500</v>
      </c>
      <c r="BB1672">
        <v>3508</v>
      </c>
      <c r="BD1672" t="s">
        <v>2141</v>
      </c>
      <c r="BK1672" t="s">
        <v>2142</v>
      </c>
      <c r="BL1672">
        <v>28026010</v>
      </c>
      <c r="BW1672" t="s">
        <v>13428</v>
      </c>
      <c r="BX1672" t="s">
        <v>13985</v>
      </c>
      <c r="BY1672" t="s">
        <v>13985</v>
      </c>
      <c r="BZ1672" t="s">
        <v>13985</v>
      </c>
      <c r="CA1672" t="s">
        <v>13985</v>
      </c>
      <c r="CB1672" t="s">
        <v>13985</v>
      </c>
      <c r="CC1672" t="s">
        <v>13985</v>
      </c>
      <c r="CD1672" t="s">
        <v>13985</v>
      </c>
    </row>
    <row r="1673" spans="1:82" hidden="1">
      <c r="A1673" t="s">
        <v>13850</v>
      </c>
      <c r="B1673" t="s">
        <v>67</v>
      </c>
      <c r="C1673" t="s">
        <v>4697</v>
      </c>
      <c r="G1673" t="s">
        <v>4698</v>
      </c>
      <c r="J1673" t="s">
        <v>4699</v>
      </c>
      <c r="K1673" t="s">
        <v>160</v>
      </c>
      <c r="W1673" t="s">
        <v>4700</v>
      </c>
      <c r="AA1673" t="s">
        <v>4701</v>
      </c>
      <c r="AB1673" t="s">
        <v>4702</v>
      </c>
      <c r="AN1673" t="s">
        <v>162</v>
      </c>
      <c r="AO1673" t="s">
        <v>163</v>
      </c>
      <c r="AS1673" t="s">
        <v>297</v>
      </c>
      <c r="AT1673">
        <v>2014</v>
      </c>
      <c r="AU1673">
        <v>39</v>
      </c>
      <c r="AV1673">
        <v>3</v>
      </c>
      <c r="BA1673">
        <v>237</v>
      </c>
      <c r="BB1673">
        <v>246</v>
      </c>
      <c r="BD1673" t="s">
        <v>4703</v>
      </c>
      <c r="BK1673" t="s">
        <v>4704</v>
      </c>
      <c r="BW1673" t="s">
        <v>13424</v>
      </c>
      <c r="BX1673" t="s">
        <v>13426</v>
      </c>
      <c r="BY1673" t="s">
        <v>13985</v>
      </c>
      <c r="BZ1673" t="s">
        <v>13429</v>
      </c>
      <c r="CA1673" t="s">
        <v>13985</v>
      </c>
      <c r="CB1673" t="s">
        <v>13985</v>
      </c>
      <c r="CC1673" t="s">
        <v>13985</v>
      </c>
      <c r="CD1673" t="s">
        <v>13985</v>
      </c>
    </row>
    <row r="1674" spans="1:82" hidden="1">
      <c r="A1674" t="s">
        <v>13850</v>
      </c>
      <c r="B1674" t="s">
        <v>1762</v>
      </c>
      <c r="C1674" t="s">
        <v>10187</v>
      </c>
      <c r="E1674" t="s">
        <v>10188</v>
      </c>
      <c r="G1674" t="s">
        <v>10187</v>
      </c>
      <c r="J1674" t="s">
        <v>10189</v>
      </c>
      <c r="K1674" t="s">
        <v>10190</v>
      </c>
      <c r="L1674" t="s">
        <v>8904</v>
      </c>
      <c r="P1674" t="s">
        <v>10191</v>
      </c>
      <c r="Q1674" t="s">
        <v>10192</v>
      </c>
      <c r="R1674" t="s">
        <v>10193</v>
      </c>
      <c r="S1674" t="s">
        <v>10194</v>
      </c>
      <c r="W1674" t="s">
        <v>10195</v>
      </c>
      <c r="AB1674" t="s">
        <v>2611</v>
      </c>
      <c r="AN1674" t="s">
        <v>3428</v>
      </c>
      <c r="AP1674" t="s">
        <v>10196</v>
      </c>
      <c r="AT1674">
        <v>2003</v>
      </c>
      <c r="AV1674">
        <v>624</v>
      </c>
      <c r="BA1674">
        <v>155</v>
      </c>
      <c r="BB1674">
        <v>162</v>
      </c>
      <c r="BD1674" t="s">
        <v>10197</v>
      </c>
      <c r="BK1674" t="s">
        <v>10198</v>
      </c>
      <c r="BW1674" t="s">
        <v>13428</v>
      </c>
      <c r="BX1674" t="s">
        <v>13985</v>
      </c>
      <c r="BY1674" t="s">
        <v>13985</v>
      </c>
      <c r="BZ1674" t="s">
        <v>13985</v>
      </c>
      <c r="CA1674" t="s">
        <v>13985</v>
      </c>
      <c r="CB1674" t="s">
        <v>13985</v>
      </c>
      <c r="CC1674" t="s">
        <v>13985</v>
      </c>
      <c r="CD1674" t="s">
        <v>13985</v>
      </c>
    </row>
    <row r="1675" spans="1:82" hidden="1">
      <c r="A1675" t="s">
        <v>13850</v>
      </c>
      <c r="B1675" t="s">
        <v>67</v>
      </c>
      <c r="C1675" t="s">
        <v>11075</v>
      </c>
      <c r="G1675" t="s">
        <v>11075</v>
      </c>
      <c r="J1675" t="s">
        <v>11683</v>
      </c>
      <c r="K1675" t="s">
        <v>667</v>
      </c>
      <c r="W1675" t="s">
        <v>11684</v>
      </c>
      <c r="AA1675" t="s">
        <v>10048</v>
      </c>
      <c r="AB1675" t="s">
        <v>10049</v>
      </c>
      <c r="AN1675" t="s">
        <v>670</v>
      </c>
      <c r="AS1675" t="s">
        <v>629</v>
      </c>
      <c r="AT1675">
        <v>1997</v>
      </c>
      <c r="AU1675">
        <v>32</v>
      </c>
      <c r="AV1675">
        <v>2</v>
      </c>
      <c r="BA1675">
        <v>347</v>
      </c>
      <c r="BB1675">
        <v>354</v>
      </c>
      <c r="BD1675" t="s">
        <v>11685</v>
      </c>
      <c r="BK1675" t="s">
        <v>11686</v>
      </c>
      <c r="BW1675" t="s">
        <v>13424</v>
      </c>
      <c r="BX1675" t="s">
        <v>13426</v>
      </c>
      <c r="BY1675" t="s">
        <v>13985</v>
      </c>
      <c r="BZ1675" t="s">
        <v>13427</v>
      </c>
      <c r="CA1675" t="s">
        <v>13985</v>
      </c>
      <c r="CB1675">
        <v>2</v>
      </c>
      <c r="CC1675" t="s">
        <v>13985</v>
      </c>
      <c r="CD1675" t="s">
        <v>13985</v>
      </c>
    </row>
    <row r="1676" spans="1:82" hidden="1">
      <c r="A1676" t="s">
        <v>13850</v>
      </c>
      <c r="B1676" t="s">
        <v>67</v>
      </c>
      <c r="C1676" t="s">
        <v>2326</v>
      </c>
      <c r="G1676" t="s">
        <v>2327</v>
      </c>
      <c r="J1676" t="s">
        <v>2328</v>
      </c>
      <c r="K1676" t="s">
        <v>2329</v>
      </c>
      <c r="W1676" t="s">
        <v>2330</v>
      </c>
      <c r="AN1676" t="s">
        <v>2331</v>
      </c>
      <c r="AO1676" t="s">
        <v>2332</v>
      </c>
      <c r="AS1676" t="s">
        <v>521</v>
      </c>
      <c r="AT1676">
        <v>2017</v>
      </c>
      <c r="AU1676">
        <v>136</v>
      </c>
      <c r="AV1676">
        <v>2</v>
      </c>
      <c r="BA1676">
        <v>171</v>
      </c>
      <c r="BB1676">
        <v>183</v>
      </c>
      <c r="BD1676" t="s">
        <v>2333</v>
      </c>
      <c r="BK1676" t="s">
        <v>2334</v>
      </c>
      <c r="BW1676" t="s">
        <v>13424</v>
      </c>
      <c r="BX1676" t="s">
        <v>13426</v>
      </c>
      <c r="BY1676" t="s">
        <v>13985</v>
      </c>
      <c r="BZ1676" t="s">
        <v>13429</v>
      </c>
      <c r="CA1676" t="s">
        <v>13985</v>
      </c>
      <c r="CB1676" t="s">
        <v>13985</v>
      </c>
      <c r="CC1676" t="s">
        <v>13985</v>
      </c>
      <c r="CD1676" t="s">
        <v>13985</v>
      </c>
    </row>
    <row r="1677" spans="1:82" hidden="1">
      <c r="A1677" t="s">
        <v>13850</v>
      </c>
      <c r="B1677" t="s">
        <v>1762</v>
      </c>
      <c r="C1677" t="s">
        <v>3455</v>
      </c>
      <c r="E1677" t="s">
        <v>8005</v>
      </c>
      <c r="G1677" t="s">
        <v>3457</v>
      </c>
      <c r="J1677" t="s">
        <v>8006</v>
      </c>
      <c r="K1677" t="s">
        <v>8007</v>
      </c>
      <c r="L1677" t="s">
        <v>3422</v>
      </c>
      <c r="P1677" t="s">
        <v>8008</v>
      </c>
      <c r="Q1677" t="s">
        <v>8009</v>
      </c>
      <c r="R1677" t="s">
        <v>8010</v>
      </c>
      <c r="W1677" t="s">
        <v>8011</v>
      </c>
      <c r="AN1677" t="s">
        <v>3428</v>
      </c>
      <c r="AP1677" t="s">
        <v>8012</v>
      </c>
      <c r="AT1677">
        <v>2009</v>
      </c>
      <c r="AU1677">
        <v>838</v>
      </c>
      <c r="BA1677">
        <v>93</v>
      </c>
      <c r="BB1677">
        <v>97</v>
      </c>
      <c r="BK1677" t="s">
        <v>8013</v>
      </c>
      <c r="BW1677" t="s">
        <v>13428</v>
      </c>
      <c r="BX1677" t="s">
        <v>13985</v>
      </c>
      <c r="BY1677" t="s">
        <v>13985</v>
      </c>
      <c r="BZ1677" t="s">
        <v>13985</v>
      </c>
      <c r="CA1677" t="s">
        <v>13985</v>
      </c>
      <c r="CB1677" t="s">
        <v>13985</v>
      </c>
      <c r="CC1677" t="s">
        <v>13985</v>
      </c>
      <c r="CD1677" t="s">
        <v>13985</v>
      </c>
    </row>
    <row r="1678" spans="1:82" hidden="1">
      <c r="A1678" t="s">
        <v>13850</v>
      </c>
      <c r="B1678" t="s">
        <v>67</v>
      </c>
      <c r="C1678" t="s">
        <v>5453</v>
      </c>
      <c r="G1678" t="s">
        <v>5454</v>
      </c>
      <c r="J1678" t="s">
        <v>5455</v>
      </c>
      <c r="K1678" t="s">
        <v>5456</v>
      </c>
      <c r="W1678" t="s">
        <v>5457</v>
      </c>
      <c r="AN1678" t="s">
        <v>5458</v>
      </c>
      <c r="AS1678" t="s">
        <v>521</v>
      </c>
      <c r="AT1678">
        <v>2013</v>
      </c>
      <c r="AU1678">
        <v>145</v>
      </c>
      <c r="AV1678">
        <v>3</v>
      </c>
      <c r="BA1678">
        <v>302</v>
      </c>
      <c r="BB1678">
        <v>316</v>
      </c>
      <c r="BD1678" t="s">
        <v>5459</v>
      </c>
      <c r="BK1678" t="s">
        <v>5460</v>
      </c>
      <c r="BW1678" t="s">
        <v>13424</v>
      </c>
      <c r="BX1678" t="s">
        <v>13426</v>
      </c>
      <c r="BY1678" t="s">
        <v>13985</v>
      </c>
      <c r="BZ1678" t="s">
        <v>13427</v>
      </c>
      <c r="CA1678">
        <v>1</v>
      </c>
      <c r="CB1678" t="s">
        <v>13985</v>
      </c>
      <c r="CC1678" t="s">
        <v>13985</v>
      </c>
      <c r="CD1678" t="s">
        <v>13985</v>
      </c>
    </row>
    <row r="1679" spans="1:82" hidden="1">
      <c r="A1679" t="s">
        <v>13850</v>
      </c>
      <c r="B1679" t="s">
        <v>67</v>
      </c>
      <c r="C1679" t="s">
        <v>12178</v>
      </c>
      <c r="G1679" t="s">
        <v>12178</v>
      </c>
      <c r="J1679" t="s">
        <v>12179</v>
      </c>
      <c r="K1679" t="s">
        <v>139</v>
      </c>
      <c r="W1679" t="s">
        <v>12180</v>
      </c>
      <c r="AN1679" t="s">
        <v>143</v>
      </c>
      <c r="AS1679" t="s">
        <v>297</v>
      </c>
      <c r="AT1679">
        <v>1995</v>
      </c>
      <c r="AU1679">
        <v>18</v>
      </c>
      <c r="AV1679">
        <v>9</v>
      </c>
      <c r="BA1679">
        <v>1048</v>
      </c>
      <c r="BB1679">
        <v>1054</v>
      </c>
      <c r="BD1679" t="s">
        <v>12181</v>
      </c>
      <c r="BK1679" t="s">
        <v>12182</v>
      </c>
      <c r="BW1679" t="s">
        <v>13428</v>
      </c>
      <c r="BX1679" t="s">
        <v>13985</v>
      </c>
      <c r="BY1679" t="s">
        <v>13985</v>
      </c>
      <c r="BZ1679" t="s">
        <v>13985</v>
      </c>
      <c r="CA1679" t="s">
        <v>13985</v>
      </c>
      <c r="CB1679" t="s">
        <v>13985</v>
      </c>
      <c r="CC1679" t="s">
        <v>13985</v>
      </c>
      <c r="CD1679" t="s">
        <v>13985</v>
      </c>
    </row>
    <row r="1680" spans="1:82" hidden="1">
      <c r="A1680" t="s">
        <v>13850</v>
      </c>
      <c r="B1680" t="s">
        <v>67</v>
      </c>
      <c r="C1680" t="s">
        <v>213</v>
      </c>
      <c r="G1680" t="s">
        <v>214</v>
      </c>
      <c r="J1680" t="s">
        <v>215</v>
      </c>
      <c r="K1680" t="s">
        <v>216</v>
      </c>
      <c r="W1680" t="s">
        <v>217</v>
      </c>
      <c r="AN1680" t="s">
        <v>218</v>
      </c>
      <c r="AS1680" t="s">
        <v>219</v>
      </c>
      <c r="AT1680">
        <v>2019</v>
      </c>
      <c r="AU1680">
        <v>9</v>
      </c>
      <c r="BC1680">
        <v>14629</v>
      </c>
      <c r="BD1680" t="s">
        <v>220</v>
      </c>
      <c r="BK1680" t="s">
        <v>221</v>
      </c>
      <c r="BL1680">
        <v>31601963</v>
      </c>
      <c r="BW1680" t="s">
        <v>13428</v>
      </c>
    </row>
    <row r="1681" spans="1:82" hidden="1">
      <c r="A1681" t="s">
        <v>13850</v>
      </c>
      <c r="B1681" t="s">
        <v>67</v>
      </c>
      <c r="C1681" t="s">
        <v>693</v>
      </c>
      <c r="G1681" t="s">
        <v>694</v>
      </c>
      <c r="J1681" t="s">
        <v>695</v>
      </c>
      <c r="K1681" t="s">
        <v>696</v>
      </c>
      <c r="W1681" t="s">
        <v>697</v>
      </c>
      <c r="AB1681" t="s">
        <v>698</v>
      </c>
      <c r="AN1681" t="s">
        <v>699</v>
      </c>
      <c r="AO1681" t="s">
        <v>700</v>
      </c>
      <c r="AS1681" t="s">
        <v>629</v>
      </c>
      <c r="AT1681">
        <v>2019</v>
      </c>
      <c r="AU1681">
        <v>73</v>
      </c>
      <c r="AV1681">
        <v>5</v>
      </c>
      <c r="BC1681" t="s">
        <v>701</v>
      </c>
      <c r="BD1681" t="s">
        <v>702</v>
      </c>
      <c r="BK1681" t="s">
        <v>703</v>
      </c>
      <c r="BW1681" t="s">
        <v>13424</v>
      </c>
      <c r="BX1681" t="s">
        <v>13425</v>
      </c>
    </row>
    <row r="1682" spans="1:82" hidden="1">
      <c r="A1682" t="s">
        <v>13850</v>
      </c>
      <c r="B1682" t="s">
        <v>67</v>
      </c>
      <c r="C1682" t="s">
        <v>1826</v>
      </c>
      <c r="G1682" t="s">
        <v>1827</v>
      </c>
      <c r="J1682" t="s">
        <v>1828</v>
      </c>
      <c r="K1682" t="s">
        <v>1829</v>
      </c>
      <c r="W1682" t="s">
        <v>1830</v>
      </c>
      <c r="AN1682" t="s">
        <v>1831</v>
      </c>
      <c r="AO1682" t="s">
        <v>1832</v>
      </c>
      <c r="AT1682">
        <v>2018</v>
      </c>
      <c r="AU1682">
        <v>49</v>
      </c>
      <c r="AV1682">
        <v>5</v>
      </c>
      <c r="BA1682">
        <v>761</v>
      </c>
      <c r="BB1682">
        <v>771</v>
      </c>
      <c r="BD1682" t="s">
        <v>1833</v>
      </c>
      <c r="BK1682" t="s">
        <v>1834</v>
      </c>
      <c r="BW1682" t="s">
        <v>13424</v>
      </c>
      <c r="BX1682" t="s">
        <v>13425</v>
      </c>
      <c r="BY1682" t="s">
        <v>13985</v>
      </c>
      <c r="BZ1682" t="s">
        <v>13985</v>
      </c>
      <c r="CA1682" t="s">
        <v>13985</v>
      </c>
      <c r="CB1682" t="s">
        <v>13985</v>
      </c>
      <c r="CC1682" t="s">
        <v>13985</v>
      </c>
      <c r="CD1682" t="s">
        <v>13985</v>
      </c>
    </row>
    <row r="1683" spans="1:82" hidden="1">
      <c r="A1683" t="s">
        <v>13850</v>
      </c>
      <c r="B1683" t="s">
        <v>67</v>
      </c>
      <c r="C1683" t="s">
        <v>1718</v>
      </c>
      <c r="G1683" t="s">
        <v>1719</v>
      </c>
      <c r="J1683" t="s">
        <v>1720</v>
      </c>
      <c r="K1683" t="s">
        <v>505</v>
      </c>
      <c r="W1683" t="s">
        <v>1721</v>
      </c>
      <c r="AA1683" t="s">
        <v>1722</v>
      </c>
      <c r="AB1683" t="s">
        <v>1723</v>
      </c>
      <c r="AN1683" t="s">
        <v>508</v>
      </c>
      <c r="AO1683" t="s">
        <v>509</v>
      </c>
      <c r="AS1683" s="1">
        <v>42005</v>
      </c>
      <c r="AT1683">
        <v>2018</v>
      </c>
      <c r="AU1683">
        <v>248</v>
      </c>
      <c r="BA1683">
        <v>82</v>
      </c>
      <c r="BB1683">
        <v>90</v>
      </c>
      <c r="BD1683" t="s">
        <v>1724</v>
      </c>
      <c r="BK1683" t="s">
        <v>1725</v>
      </c>
      <c r="BW1683" t="s">
        <v>13428</v>
      </c>
      <c r="BX1683" t="s">
        <v>13985</v>
      </c>
      <c r="BY1683" t="s">
        <v>13985</v>
      </c>
      <c r="BZ1683" t="s">
        <v>13985</v>
      </c>
      <c r="CA1683" t="s">
        <v>13985</v>
      </c>
      <c r="CB1683" t="s">
        <v>13985</v>
      </c>
      <c r="CC1683" t="s">
        <v>13985</v>
      </c>
      <c r="CD1683" t="s">
        <v>13985</v>
      </c>
    </row>
    <row r="1684" spans="1:82" hidden="1">
      <c r="A1684" t="s">
        <v>13850</v>
      </c>
      <c r="B1684" t="s">
        <v>67</v>
      </c>
      <c r="C1684" t="s">
        <v>585</v>
      </c>
      <c r="G1684" t="s">
        <v>586</v>
      </c>
      <c r="J1684" t="s">
        <v>587</v>
      </c>
      <c r="K1684" t="s">
        <v>160</v>
      </c>
      <c r="W1684" t="s">
        <v>588</v>
      </c>
      <c r="AB1684" t="s">
        <v>589</v>
      </c>
      <c r="AN1684" t="s">
        <v>162</v>
      </c>
      <c r="AO1684" t="s">
        <v>163</v>
      </c>
      <c r="AS1684" t="s">
        <v>521</v>
      </c>
      <c r="AT1684">
        <v>2019</v>
      </c>
      <c r="AU1684">
        <v>44</v>
      </c>
      <c r="AV1684">
        <v>2</v>
      </c>
      <c r="BA1684">
        <v>99</v>
      </c>
      <c r="BB1684">
        <v>115</v>
      </c>
      <c r="BD1684" t="s">
        <v>590</v>
      </c>
      <c r="BK1684" t="s">
        <v>591</v>
      </c>
      <c r="BW1684" t="s">
        <v>13429</v>
      </c>
    </row>
    <row r="1685" spans="1:82" hidden="1">
      <c r="A1685" t="s">
        <v>13850</v>
      </c>
      <c r="B1685" t="s">
        <v>67</v>
      </c>
      <c r="C1685" t="s">
        <v>5130</v>
      </c>
      <c r="G1685" t="s">
        <v>5131</v>
      </c>
      <c r="J1685" t="s">
        <v>5132</v>
      </c>
      <c r="K1685" t="s">
        <v>5133</v>
      </c>
      <c r="W1685" t="s">
        <v>5134</v>
      </c>
      <c r="AB1685" t="s">
        <v>5135</v>
      </c>
      <c r="AN1685" t="s">
        <v>5136</v>
      </c>
      <c r="AO1685" t="s">
        <v>5137</v>
      </c>
      <c r="AS1685" t="s">
        <v>1023</v>
      </c>
      <c r="AT1685">
        <v>2014</v>
      </c>
      <c r="AU1685">
        <v>141</v>
      </c>
      <c r="AV1685">
        <v>1</v>
      </c>
      <c r="BA1685">
        <v>80</v>
      </c>
      <c r="BB1685">
        <v>90</v>
      </c>
      <c r="BD1685" t="s">
        <v>5138</v>
      </c>
      <c r="BK1685" t="s">
        <v>5139</v>
      </c>
      <c r="BW1685" t="s">
        <v>13428</v>
      </c>
      <c r="BX1685" t="s">
        <v>13985</v>
      </c>
      <c r="BY1685" t="s">
        <v>13985</v>
      </c>
      <c r="BZ1685" t="s">
        <v>13985</v>
      </c>
      <c r="CA1685" t="s">
        <v>13985</v>
      </c>
      <c r="CB1685" t="s">
        <v>13985</v>
      </c>
      <c r="CC1685" t="s">
        <v>13985</v>
      </c>
      <c r="CD1685" t="s">
        <v>13985</v>
      </c>
    </row>
    <row r="1686" spans="1:82" hidden="1">
      <c r="A1686" t="s">
        <v>13850</v>
      </c>
      <c r="B1686" t="s">
        <v>67</v>
      </c>
      <c r="C1686" t="s">
        <v>6624</v>
      </c>
      <c r="G1686" t="s">
        <v>6625</v>
      </c>
      <c r="J1686" t="s">
        <v>6626</v>
      </c>
      <c r="K1686" t="s">
        <v>821</v>
      </c>
      <c r="W1686" t="s">
        <v>6627</v>
      </c>
      <c r="AN1686" t="s">
        <v>824</v>
      </c>
      <c r="AS1686" t="s">
        <v>521</v>
      </c>
      <c r="AT1686">
        <v>2011</v>
      </c>
      <c r="AU1686">
        <v>20</v>
      </c>
      <c r="AV1686">
        <v>12</v>
      </c>
      <c r="BA1686">
        <v>2471</v>
      </c>
      <c r="BB1686">
        <v>2476</v>
      </c>
      <c r="BD1686" t="s">
        <v>6628</v>
      </c>
      <c r="BK1686" t="s">
        <v>6629</v>
      </c>
      <c r="BL1686">
        <v>21595769</v>
      </c>
      <c r="BW1686" t="s">
        <v>13429</v>
      </c>
      <c r="BX1686" t="s">
        <v>13985</v>
      </c>
      <c r="BY1686" t="s">
        <v>13985</v>
      </c>
      <c r="BZ1686" t="s">
        <v>13429</v>
      </c>
      <c r="CA1686" t="s">
        <v>13985</v>
      </c>
      <c r="CB1686" t="s">
        <v>13985</v>
      </c>
      <c r="CC1686" t="s">
        <v>13985</v>
      </c>
      <c r="CD1686" t="s">
        <v>13985</v>
      </c>
    </row>
    <row r="1687" spans="1:82" hidden="1">
      <c r="A1687" t="s">
        <v>13850</v>
      </c>
      <c r="B1687" t="s">
        <v>67</v>
      </c>
      <c r="C1687" t="s">
        <v>3038</v>
      </c>
      <c r="G1687" t="s">
        <v>3039</v>
      </c>
      <c r="J1687" t="s">
        <v>3040</v>
      </c>
      <c r="K1687" t="s">
        <v>3041</v>
      </c>
      <c r="W1687" t="s">
        <v>3042</v>
      </c>
      <c r="AA1687" t="s">
        <v>3043</v>
      </c>
      <c r="AB1687" t="s">
        <v>2223</v>
      </c>
      <c r="AN1687" t="s">
        <v>3044</v>
      </c>
      <c r="AO1687" t="s">
        <v>3045</v>
      </c>
      <c r="AS1687" t="s">
        <v>297</v>
      </c>
      <c r="AT1687">
        <v>2016</v>
      </c>
      <c r="AU1687">
        <v>85</v>
      </c>
      <c r="BA1687">
        <v>102</v>
      </c>
      <c r="BB1687">
        <v>107</v>
      </c>
      <c r="BD1687" t="s">
        <v>3046</v>
      </c>
      <c r="BK1687" t="s">
        <v>3047</v>
      </c>
      <c r="BL1687">
        <v>27534598</v>
      </c>
      <c r="BW1687" t="s">
        <v>13424</v>
      </c>
      <c r="BX1687" t="s">
        <v>13425</v>
      </c>
      <c r="BY1687" t="s">
        <v>13985</v>
      </c>
      <c r="BZ1687" t="s">
        <v>13985</v>
      </c>
      <c r="CA1687" t="s">
        <v>13985</v>
      </c>
      <c r="CB1687" t="s">
        <v>13985</v>
      </c>
      <c r="CC1687" t="s">
        <v>13985</v>
      </c>
      <c r="CD1687" t="s">
        <v>13985</v>
      </c>
    </row>
    <row r="1688" spans="1:82" hidden="1">
      <c r="A1688" t="s">
        <v>13850</v>
      </c>
      <c r="B1688" t="s">
        <v>67</v>
      </c>
      <c r="C1688" t="s">
        <v>6400</v>
      </c>
      <c r="G1688" t="s">
        <v>6401</v>
      </c>
      <c r="J1688" t="s">
        <v>6402</v>
      </c>
      <c r="K1688" t="s">
        <v>6403</v>
      </c>
      <c r="W1688" t="s">
        <v>6404</v>
      </c>
      <c r="AB1688" t="s">
        <v>6405</v>
      </c>
      <c r="AN1688" t="s">
        <v>6406</v>
      </c>
      <c r="AS1688" t="s">
        <v>154</v>
      </c>
      <c r="AT1688">
        <v>2011</v>
      </c>
      <c r="AU1688">
        <v>234</v>
      </c>
      <c r="AV1688">
        <v>5</v>
      </c>
      <c r="BA1688">
        <v>933</v>
      </c>
      <c r="BB1688">
        <v>943</v>
      </c>
      <c r="BD1688" t="s">
        <v>6407</v>
      </c>
      <c r="BK1688" t="s">
        <v>6408</v>
      </c>
      <c r="BL1688">
        <v>21681526</v>
      </c>
      <c r="BW1688" t="s">
        <v>13428</v>
      </c>
      <c r="BX1688" t="s">
        <v>13985</v>
      </c>
      <c r="BY1688" t="s">
        <v>13985</v>
      </c>
      <c r="BZ1688" t="s">
        <v>13985</v>
      </c>
      <c r="CA1688" t="s">
        <v>13985</v>
      </c>
      <c r="CB1688" t="s">
        <v>13985</v>
      </c>
      <c r="CC1688" t="s">
        <v>13985</v>
      </c>
      <c r="CD1688" t="s">
        <v>13985</v>
      </c>
    </row>
    <row r="1689" spans="1:82" hidden="1">
      <c r="A1689" t="s">
        <v>13850</v>
      </c>
      <c r="B1689" t="s">
        <v>67</v>
      </c>
      <c r="C1689" t="s">
        <v>13043</v>
      </c>
      <c r="G1689" t="s">
        <v>13043</v>
      </c>
      <c r="J1689" t="s">
        <v>13044</v>
      </c>
      <c r="K1689" t="s">
        <v>258</v>
      </c>
      <c r="W1689" t="s">
        <v>13045</v>
      </c>
      <c r="AN1689" t="s">
        <v>261</v>
      </c>
      <c r="AS1689" t="s">
        <v>12369</v>
      </c>
      <c r="AT1689">
        <v>1991</v>
      </c>
      <c r="AU1689">
        <v>6</v>
      </c>
      <c r="AV1689">
        <v>4</v>
      </c>
      <c r="BA1689">
        <v>299</v>
      </c>
      <c r="BB1689">
        <v>313</v>
      </c>
      <c r="BD1689" t="s">
        <v>13046</v>
      </c>
      <c r="BK1689" t="s">
        <v>13047</v>
      </c>
      <c r="BL1689">
        <v>1773097</v>
      </c>
      <c r="BW1689" t="s">
        <v>13429</v>
      </c>
      <c r="BX1689" t="s">
        <v>13985</v>
      </c>
      <c r="BY1689" t="s">
        <v>13985</v>
      </c>
      <c r="BZ1689" t="s">
        <v>13427</v>
      </c>
      <c r="CA1689">
        <v>0</v>
      </c>
      <c r="CB1689" t="s">
        <v>13985</v>
      </c>
      <c r="CC1689" t="s">
        <v>13985</v>
      </c>
      <c r="CD1689" t="s">
        <v>13985</v>
      </c>
    </row>
    <row r="1690" spans="1:82" hidden="1">
      <c r="A1690" t="s">
        <v>13850</v>
      </c>
      <c r="B1690" t="s">
        <v>67</v>
      </c>
      <c r="C1690" t="s">
        <v>2217</v>
      </c>
      <c r="G1690" t="s">
        <v>2218</v>
      </c>
      <c r="J1690" t="s">
        <v>2219</v>
      </c>
      <c r="K1690" t="s">
        <v>2220</v>
      </c>
      <c r="W1690" t="s">
        <v>2221</v>
      </c>
      <c r="AA1690" t="s">
        <v>2222</v>
      </c>
      <c r="AB1690" t="s">
        <v>2223</v>
      </c>
      <c r="AN1690" t="s">
        <v>2224</v>
      </c>
      <c r="AO1690" t="s">
        <v>2225</v>
      </c>
      <c r="AS1690" t="s">
        <v>472</v>
      </c>
      <c r="AT1690">
        <v>2017</v>
      </c>
      <c r="AU1690">
        <v>203</v>
      </c>
      <c r="AV1690" s="2">
        <v>43652</v>
      </c>
      <c r="AY1690" t="s">
        <v>49</v>
      </c>
      <c r="BA1690">
        <v>465</v>
      </c>
      <c r="BB1690">
        <v>474</v>
      </c>
      <c r="BD1690" t="s">
        <v>2226</v>
      </c>
      <c r="BK1690" t="s">
        <v>2227</v>
      </c>
      <c r="BL1690">
        <v>28299428</v>
      </c>
      <c r="BW1690" t="s">
        <v>13424</v>
      </c>
      <c r="BX1690" t="s">
        <v>13425</v>
      </c>
      <c r="BY1690" t="s">
        <v>13985</v>
      </c>
      <c r="BZ1690" t="s">
        <v>13985</v>
      </c>
      <c r="CA1690" t="s">
        <v>13985</v>
      </c>
      <c r="CB1690" t="s">
        <v>13985</v>
      </c>
      <c r="CC1690" t="s">
        <v>13985</v>
      </c>
      <c r="CD1690" t="s">
        <v>13985</v>
      </c>
    </row>
    <row r="1691" spans="1:82" hidden="1">
      <c r="A1691" t="s">
        <v>13850</v>
      </c>
      <c r="B1691" t="s">
        <v>67</v>
      </c>
      <c r="C1691" t="s">
        <v>9654</v>
      </c>
      <c r="G1691" t="s">
        <v>9654</v>
      </c>
      <c r="J1691" t="s">
        <v>9655</v>
      </c>
      <c r="K1691" t="s">
        <v>7360</v>
      </c>
      <c r="W1691" t="s">
        <v>9656</v>
      </c>
      <c r="AN1691" t="s">
        <v>7362</v>
      </c>
      <c r="AO1691" t="s">
        <v>7363</v>
      </c>
      <c r="AT1691">
        <v>2005</v>
      </c>
      <c r="AU1691">
        <v>24</v>
      </c>
      <c r="AV1691" s="2">
        <v>43621</v>
      </c>
      <c r="BA1691">
        <v>423</v>
      </c>
      <c r="BB1691">
        <v>459</v>
      </c>
      <c r="BD1691" t="s">
        <v>9657</v>
      </c>
      <c r="BK1691" t="s">
        <v>9658</v>
      </c>
      <c r="BW1691" t="s">
        <v>13428</v>
      </c>
      <c r="BX1691" t="s">
        <v>13985</v>
      </c>
      <c r="BY1691" t="s">
        <v>13985</v>
      </c>
      <c r="BZ1691" t="s">
        <v>13985</v>
      </c>
      <c r="CA1691" t="s">
        <v>13985</v>
      </c>
      <c r="CB1691" t="s">
        <v>13985</v>
      </c>
      <c r="CC1691" t="s">
        <v>13985</v>
      </c>
      <c r="CD1691" t="s">
        <v>13985</v>
      </c>
    </row>
    <row r="1692" spans="1:82" hidden="1">
      <c r="A1692" t="s">
        <v>13850</v>
      </c>
      <c r="B1692" t="s">
        <v>67</v>
      </c>
      <c r="C1692" t="s">
        <v>1922</v>
      </c>
      <c r="G1692" t="s">
        <v>1923</v>
      </c>
      <c r="J1692" t="s">
        <v>1924</v>
      </c>
      <c r="K1692" t="s">
        <v>1925</v>
      </c>
      <c r="W1692" t="s">
        <v>1926</v>
      </c>
      <c r="AN1692" t="s">
        <v>1927</v>
      </c>
      <c r="AS1692" t="s">
        <v>84</v>
      </c>
      <c r="AT1692">
        <v>2017</v>
      </c>
      <c r="AU1692">
        <v>16</v>
      </c>
      <c r="AV1692">
        <v>12</v>
      </c>
      <c r="BA1692">
        <v>2686</v>
      </c>
      <c r="BB1692">
        <v>2697</v>
      </c>
      <c r="BD1692" t="s">
        <v>1928</v>
      </c>
      <c r="BK1692" t="s">
        <v>1929</v>
      </c>
      <c r="BW1692" t="s">
        <v>13428</v>
      </c>
      <c r="BX1692" t="s">
        <v>13985</v>
      </c>
      <c r="BY1692" t="s">
        <v>13985</v>
      </c>
      <c r="BZ1692" t="s">
        <v>13985</v>
      </c>
      <c r="CA1692" t="s">
        <v>13985</v>
      </c>
      <c r="CB1692" t="s">
        <v>13985</v>
      </c>
      <c r="CC1692" t="s">
        <v>13985</v>
      </c>
      <c r="CD1692" t="s">
        <v>13985</v>
      </c>
    </row>
    <row r="1693" spans="1:82" hidden="1">
      <c r="A1693" t="s">
        <v>13850</v>
      </c>
      <c r="B1693" t="s">
        <v>67</v>
      </c>
      <c r="C1693" t="s">
        <v>6319</v>
      </c>
      <c r="G1693" t="s">
        <v>6320</v>
      </c>
      <c r="J1693" t="s">
        <v>6321</v>
      </c>
      <c r="K1693" t="s">
        <v>2925</v>
      </c>
      <c r="W1693" t="s">
        <v>6322</v>
      </c>
      <c r="AN1693" t="s">
        <v>2929</v>
      </c>
      <c r="AO1693" t="s">
        <v>2930</v>
      </c>
      <c r="AS1693" t="s">
        <v>84</v>
      </c>
      <c r="AT1693">
        <v>2011</v>
      </c>
      <c r="AU1693">
        <v>4</v>
      </c>
      <c r="AV1693" s="2">
        <v>43558</v>
      </c>
      <c r="BA1693">
        <v>93</v>
      </c>
      <c r="BB1693">
        <v>103</v>
      </c>
      <c r="BD1693" t="s">
        <v>6323</v>
      </c>
      <c r="BK1693" t="s">
        <v>6324</v>
      </c>
      <c r="BW1693" t="s">
        <v>13428</v>
      </c>
      <c r="BX1693" t="s">
        <v>13985</v>
      </c>
      <c r="BY1693" t="s">
        <v>13985</v>
      </c>
      <c r="BZ1693" t="s">
        <v>13985</v>
      </c>
      <c r="CA1693" t="s">
        <v>13985</v>
      </c>
      <c r="CB1693" t="s">
        <v>13985</v>
      </c>
      <c r="CC1693" t="s">
        <v>13985</v>
      </c>
      <c r="CD1693" t="s">
        <v>13985</v>
      </c>
    </row>
    <row r="1694" spans="1:82" hidden="1">
      <c r="A1694" t="s">
        <v>13850</v>
      </c>
      <c r="B1694" t="s">
        <v>67</v>
      </c>
      <c r="C1694" t="s">
        <v>7745</v>
      </c>
      <c r="G1694" t="s">
        <v>7746</v>
      </c>
      <c r="J1694" t="s">
        <v>7747</v>
      </c>
      <c r="K1694" t="s">
        <v>3797</v>
      </c>
      <c r="W1694" t="s">
        <v>7748</v>
      </c>
      <c r="AN1694" t="s">
        <v>3799</v>
      </c>
      <c r="AO1694" t="s">
        <v>3800</v>
      </c>
      <c r="AS1694" t="s">
        <v>730</v>
      </c>
      <c r="AT1694">
        <v>2009</v>
      </c>
      <c r="AU1694">
        <v>50</v>
      </c>
      <c r="AV1694">
        <v>4</v>
      </c>
      <c r="BA1694">
        <v>838</v>
      </c>
      <c r="BB1694">
        <v>854</v>
      </c>
      <c r="BD1694" t="s">
        <v>7749</v>
      </c>
      <c r="BK1694" t="s">
        <v>7750</v>
      </c>
      <c r="BL1694">
        <v>19233867</v>
      </c>
      <c r="BW1694" t="s">
        <v>13428</v>
      </c>
      <c r="BX1694" t="s">
        <v>13985</v>
      </c>
      <c r="BY1694" t="s">
        <v>13985</v>
      </c>
      <c r="BZ1694" t="s">
        <v>13985</v>
      </c>
      <c r="CA1694" t="s">
        <v>13985</v>
      </c>
      <c r="CB1694" t="s">
        <v>13985</v>
      </c>
      <c r="CC1694" t="s">
        <v>13985</v>
      </c>
      <c r="CD1694" t="s">
        <v>13985</v>
      </c>
    </row>
    <row r="1695" spans="1:82" hidden="1">
      <c r="A1695" t="s">
        <v>13850</v>
      </c>
      <c r="B1695" t="s">
        <v>67</v>
      </c>
      <c r="C1695" t="s">
        <v>12750</v>
      </c>
      <c r="G1695" t="s">
        <v>12750</v>
      </c>
      <c r="J1695" t="s">
        <v>12751</v>
      </c>
      <c r="K1695" t="s">
        <v>841</v>
      </c>
      <c r="W1695" t="s">
        <v>12752</v>
      </c>
      <c r="AN1695" t="s">
        <v>843</v>
      </c>
      <c r="AO1695" t="s">
        <v>844</v>
      </c>
      <c r="AS1695" t="s">
        <v>629</v>
      </c>
      <c r="AT1695">
        <v>1993</v>
      </c>
      <c r="AU1695">
        <v>14</v>
      </c>
      <c r="AV1695">
        <v>4</v>
      </c>
      <c r="BA1695">
        <v>192</v>
      </c>
      <c r="BB1695">
        <v>200</v>
      </c>
      <c r="BD1695" t="s">
        <v>12753</v>
      </c>
      <c r="BK1695" t="s">
        <v>12754</v>
      </c>
      <c r="BL1695">
        <v>8345447</v>
      </c>
      <c r="BW1695" t="s">
        <v>13424</v>
      </c>
      <c r="BX1695" t="s">
        <v>13425</v>
      </c>
      <c r="BY1695" t="s">
        <v>13985</v>
      </c>
      <c r="BZ1695" t="s">
        <v>13985</v>
      </c>
      <c r="CA1695" t="s">
        <v>13985</v>
      </c>
      <c r="CB1695" t="s">
        <v>13985</v>
      </c>
      <c r="CC1695" t="s">
        <v>13985</v>
      </c>
      <c r="CD1695" t="s">
        <v>13985</v>
      </c>
    </row>
    <row r="1696" spans="1:82" hidden="1">
      <c r="A1696" t="s">
        <v>13850</v>
      </c>
      <c r="B1696" t="s">
        <v>67</v>
      </c>
      <c r="C1696" t="s">
        <v>12413</v>
      </c>
      <c r="G1696" t="s">
        <v>12413</v>
      </c>
      <c r="J1696" t="s">
        <v>12414</v>
      </c>
      <c r="K1696" t="s">
        <v>5580</v>
      </c>
      <c r="W1696" t="s">
        <v>12415</v>
      </c>
      <c r="AN1696" t="s">
        <v>5584</v>
      </c>
      <c r="AS1696" t="s">
        <v>154</v>
      </c>
      <c r="AT1696">
        <v>1994</v>
      </c>
      <c r="AU1696">
        <v>48</v>
      </c>
      <c r="AV1696">
        <v>5</v>
      </c>
      <c r="BA1696">
        <v>1173</v>
      </c>
      <c r="BB1696">
        <v>1181</v>
      </c>
      <c r="BD1696" t="s">
        <v>12416</v>
      </c>
      <c r="BK1696" t="s">
        <v>12417</v>
      </c>
      <c r="BW1696" t="s">
        <v>13424</v>
      </c>
      <c r="BX1696" t="s">
        <v>13425</v>
      </c>
      <c r="BY1696" t="s">
        <v>13985</v>
      </c>
      <c r="BZ1696" t="s">
        <v>13985</v>
      </c>
      <c r="CA1696" t="s">
        <v>13985</v>
      </c>
      <c r="CB1696" t="s">
        <v>13985</v>
      </c>
      <c r="CC1696" t="s">
        <v>13985</v>
      </c>
      <c r="CD1696" t="s">
        <v>13985</v>
      </c>
    </row>
    <row r="1697" spans="1:82" hidden="1">
      <c r="A1697" t="s">
        <v>13850</v>
      </c>
      <c r="B1697" t="s">
        <v>67</v>
      </c>
      <c r="C1697" t="s">
        <v>3803</v>
      </c>
      <c r="G1697" t="s">
        <v>3804</v>
      </c>
      <c r="J1697" t="s">
        <v>3805</v>
      </c>
      <c r="K1697" t="s">
        <v>3806</v>
      </c>
      <c r="W1697" t="s">
        <v>3807</v>
      </c>
      <c r="AN1697" t="s">
        <v>3808</v>
      </c>
      <c r="AO1697" t="s">
        <v>3809</v>
      </c>
      <c r="AS1697" t="s">
        <v>297</v>
      </c>
      <c r="AT1697">
        <v>2015</v>
      </c>
      <c r="AU1697">
        <v>25</v>
      </c>
      <c r="AV1697">
        <v>6</v>
      </c>
      <c r="BA1697">
        <v>1506</v>
      </c>
      <c r="BB1697">
        <v>1517</v>
      </c>
      <c r="BD1697" t="s">
        <v>3810</v>
      </c>
      <c r="BK1697" t="s">
        <v>3811</v>
      </c>
      <c r="BL1697">
        <v>26552260</v>
      </c>
      <c r="BW1697" t="s">
        <v>13429</v>
      </c>
      <c r="BX1697" t="s">
        <v>13985</v>
      </c>
      <c r="BY1697" t="s">
        <v>13985</v>
      </c>
      <c r="BZ1697" t="s">
        <v>13427</v>
      </c>
      <c r="CA1697">
        <v>0</v>
      </c>
      <c r="CB1697" t="s">
        <v>13985</v>
      </c>
      <c r="CC1697" t="s">
        <v>13985</v>
      </c>
      <c r="CD1697" t="s">
        <v>13985</v>
      </c>
    </row>
    <row r="1698" spans="1:82" hidden="1">
      <c r="A1698" t="s">
        <v>13850</v>
      </c>
      <c r="B1698" t="s">
        <v>67</v>
      </c>
      <c r="C1698" t="s">
        <v>3394</v>
      </c>
      <c r="G1698" t="s">
        <v>3395</v>
      </c>
      <c r="J1698" t="s">
        <v>3396</v>
      </c>
      <c r="K1698" t="s">
        <v>375</v>
      </c>
      <c r="W1698" t="s">
        <v>3397</v>
      </c>
      <c r="AN1698" t="s">
        <v>377</v>
      </c>
      <c r="AO1698" t="s">
        <v>378</v>
      </c>
      <c r="AS1698" t="s">
        <v>884</v>
      </c>
      <c r="AT1698">
        <v>2016</v>
      </c>
      <c r="AU1698">
        <v>28</v>
      </c>
      <c r="AV1698">
        <v>2</v>
      </c>
      <c r="BD1698" t="s">
        <v>3398</v>
      </c>
      <c r="BK1698" t="s">
        <v>3399</v>
      </c>
      <c r="BL1698">
        <v>26644229</v>
      </c>
      <c r="BW1698" t="s">
        <v>13424</v>
      </c>
      <c r="BX1698" t="s">
        <v>13425</v>
      </c>
      <c r="BY1698" t="s">
        <v>13985</v>
      </c>
      <c r="BZ1698" t="s">
        <v>13985</v>
      </c>
      <c r="CA1698" t="s">
        <v>13985</v>
      </c>
      <c r="CB1698" t="s">
        <v>13985</v>
      </c>
      <c r="CC1698" t="s">
        <v>13985</v>
      </c>
      <c r="CD1698" t="s">
        <v>13985</v>
      </c>
    </row>
    <row r="1699" spans="1:82" hidden="1">
      <c r="A1699" t="s">
        <v>13850</v>
      </c>
      <c r="B1699" t="s">
        <v>67</v>
      </c>
      <c r="C1699" t="s">
        <v>10035</v>
      </c>
      <c r="G1699" t="s">
        <v>10035</v>
      </c>
      <c r="J1699" t="s">
        <v>10036</v>
      </c>
      <c r="K1699" t="s">
        <v>423</v>
      </c>
      <c r="W1699" t="s">
        <v>10037</v>
      </c>
      <c r="AN1699" t="s">
        <v>426</v>
      </c>
      <c r="AO1699" t="s">
        <v>427</v>
      </c>
      <c r="AS1699" t="s">
        <v>242</v>
      </c>
      <c r="AT1699">
        <v>2003</v>
      </c>
      <c r="AU1699">
        <v>57</v>
      </c>
      <c r="AV1699">
        <v>10</v>
      </c>
      <c r="BA1699">
        <v>2342</v>
      </c>
      <c r="BB1699">
        <v>2349</v>
      </c>
      <c r="BK1699" t="s">
        <v>10038</v>
      </c>
      <c r="BL1699">
        <v>14628922</v>
      </c>
      <c r="BW1699" t="s">
        <v>13424</v>
      </c>
      <c r="BX1699" t="s">
        <v>13426</v>
      </c>
      <c r="BY1699" t="s">
        <v>13985</v>
      </c>
      <c r="BZ1699" t="s">
        <v>13427</v>
      </c>
      <c r="CA1699" t="s">
        <v>13985</v>
      </c>
      <c r="CB1699">
        <v>0</v>
      </c>
      <c r="CC1699" t="s">
        <v>13985</v>
      </c>
      <c r="CD1699" t="s">
        <v>13985</v>
      </c>
    </row>
    <row r="1700" spans="1:82" hidden="1">
      <c r="A1700" t="s">
        <v>13850</v>
      </c>
      <c r="B1700" t="s">
        <v>67</v>
      </c>
      <c r="C1700" t="s">
        <v>7751</v>
      </c>
      <c r="G1700" t="s">
        <v>7752</v>
      </c>
      <c r="J1700" t="s">
        <v>7753</v>
      </c>
      <c r="K1700" t="s">
        <v>2529</v>
      </c>
      <c r="W1700" t="s">
        <v>7754</v>
      </c>
      <c r="AA1700" t="s">
        <v>7755</v>
      </c>
      <c r="AB1700" t="s">
        <v>7756</v>
      </c>
      <c r="AN1700" t="s">
        <v>2532</v>
      </c>
      <c r="AO1700" t="s">
        <v>2533</v>
      </c>
      <c r="AS1700" t="s">
        <v>730</v>
      </c>
      <c r="AT1700">
        <v>2009</v>
      </c>
      <c r="AU1700">
        <v>149</v>
      </c>
      <c r="AV1700">
        <v>4</v>
      </c>
      <c r="BA1700">
        <v>1982</v>
      </c>
      <c r="BB1700">
        <v>1991</v>
      </c>
      <c r="BD1700" t="s">
        <v>7757</v>
      </c>
      <c r="BK1700" t="s">
        <v>7758</v>
      </c>
      <c r="BL1700">
        <v>19201914</v>
      </c>
      <c r="BW1700" t="s">
        <v>13428</v>
      </c>
      <c r="BX1700" t="s">
        <v>13985</v>
      </c>
      <c r="BY1700" t="s">
        <v>13985</v>
      </c>
      <c r="BZ1700" t="s">
        <v>13985</v>
      </c>
      <c r="CA1700" t="s">
        <v>13985</v>
      </c>
      <c r="CB1700" t="s">
        <v>13985</v>
      </c>
      <c r="CC1700" t="s">
        <v>13985</v>
      </c>
      <c r="CD1700" t="s">
        <v>13985</v>
      </c>
    </row>
    <row r="1701" spans="1:82" hidden="1">
      <c r="A1701" t="s">
        <v>13850</v>
      </c>
      <c r="B1701" t="s">
        <v>67</v>
      </c>
      <c r="C1701" t="s">
        <v>2359</v>
      </c>
      <c r="G1701" t="s">
        <v>2360</v>
      </c>
      <c r="J1701" t="s">
        <v>2361</v>
      </c>
      <c r="K1701" t="s">
        <v>784</v>
      </c>
      <c r="W1701" t="s">
        <v>2362</v>
      </c>
      <c r="AN1701" t="s">
        <v>788</v>
      </c>
      <c r="AS1701" t="s">
        <v>2363</v>
      </c>
      <c r="AT1701">
        <v>2017</v>
      </c>
      <c r="AU1701">
        <v>17</v>
      </c>
      <c r="BC1701">
        <v>91</v>
      </c>
      <c r="BD1701" t="s">
        <v>2364</v>
      </c>
      <c r="BK1701" t="s">
        <v>2365</v>
      </c>
      <c r="BL1701">
        <v>28558691</v>
      </c>
      <c r="BW1701" t="s">
        <v>13428</v>
      </c>
      <c r="BX1701" t="s">
        <v>13985</v>
      </c>
      <c r="BY1701" t="s">
        <v>13985</v>
      </c>
      <c r="BZ1701" t="s">
        <v>13985</v>
      </c>
      <c r="CA1701" t="s">
        <v>13985</v>
      </c>
      <c r="CB1701" t="s">
        <v>13985</v>
      </c>
      <c r="CC1701" t="s">
        <v>13985</v>
      </c>
      <c r="CD1701" t="s">
        <v>13985</v>
      </c>
    </row>
    <row r="1702" spans="1:82" hidden="1">
      <c r="A1702" t="s">
        <v>13850</v>
      </c>
      <c r="B1702" t="s">
        <v>67</v>
      </c>
      <c r="C1702" t="s">
        <v>12449</v>
      </c>
      <c r="G1702" t="s">
        <v>12449</v>
      </c>
      <c r="J1702" t="s">
        <v>12450</v>
      </c>
      <c r="K1702" t="s">
        <v>3204</v>
      </c>
      <c r="W1702" t="s">
        <v>12451</v>
      </c>
      <c r="AN1702" t="s">
        <v>3208</v>
      </c>
      <c r="AS1702" t="s">
        <v>297</v>
      </c>
      <c r="AT1702">
        <v>1994</v>
      </c>
      <c r="AU1702">
        <v>142</v>
      </c>
      <c r="AV1702">
        <v>3</v>
      </c>
      <c r="BA1702">
        <v>475</v>
      </c>
      <c r="BB1702">
        <v>484</v>
      </c>
      <c r="BD1702" t="s">
        <v>12452</v>
      </c>
      <c r="BK1702" t="s">
        <v>12453</v>
      </c>
      <c r="BL1702">
        <v>7964299</v>
      </c>
      <c r="BW1702" t="s">
        <v>13424</v>
      </c>
      <c r="BX1702" t="s">
        <v>13425</v>
      </c>
      <c r="BY1702" t="s">
        <v>13985</v>
      </c>
      <c r="BZ1702" t="s">
        <v>13985</v>
      </c>
      <c r="CA1702" t="s">
        <v>13985</v>
      </c>
      <c r="CB1702" t="s">
        <v>13985</v>
      </c>
      <c r="CC1702" t="s">
        <v>13985</v>
      </c>
      <c r="CD1702" t="s">
        <v>13985</v>
      </c>
    </row>
    <row r="1703" spans="1:82" hidden="1">
      <c r="A1703" t="s">
        <v>13850</v>
      </c>
      <c r="B1703" t="s">
        <v>67</v>
      </c>
      <c r="C1703" t="s">
        <v>7546</v>
      </c>
      <c r="G1703" t="s">
        <v>7547</v>
      </c>
      <c r="J1703" t="s">
        <v>7548</v>
      </c>
      <c r="K1703" t="s">
        <v>7549</v>
      </c>
      <c r="W1703" t="s">
        <v>7550</v>
      </c>
      <c r="AN1703" t="s">
        <v>7551</v>
      </c>
      <c r="AO1703" t="s">
        <v>7552</v>
      </c>
      <c r="AS1703" t="s">
        <v>242</v>
      </c>
      <c r="AT1703">
        <v>2009</v>
      </c>
      <c r="AU1703">
        <v>51</v>
      </c>
      <c r="AV1703">
        <v>10</v>
      </c>
      <c r="BA1703">
        <v>922</v>
      </c>
      <c r="BB1703">
        <v>932</v>
      </c>
      <c r="BD1703" t="s">
        <v>7553</v>
      </c>
      <c r="BK1703" t="s">
        <v>7554</v>
      </c>
      <c r="BL1703">
        <v>19778402</v>
      </c>
      <c r="BW1703" t="s">
        <v>13428</v>
      </c>
      <c r="BX1703" t="s">
        <v>13985</v>
      </c>
      <c r="BY1703" t="s">
        <v>13985</v>
      </c>
      <c r="BZ1703" t="s">
        <v>13985</v>
      </c>
      <c r="CA1703" t="s">
        <v>13985</v>
      </c>
      <c r="CB1703" t="s">
        <v>13985</v>
      </c>
      <c r="CC1703" t="s">
        <v>13985</v>
      </c>
      <c r="CD1703" t="s">
        <v>13985</v>
      </c>
    </row>
    <row r="1704" spans="1:82" hidden="1">
      <c r="A1704" t="s">
        <v>13850</v>
      </c>
      <c r="B1704" t="s">
        <v>67</v>
      </c>
      <c r="C1704" t="s">
        <v>12578</v>
      </c>
      <c r="G1704" t="s">
        <v>12578</v>
      </c>
      <c r="J1704" t="s">
        <v>12579</v>
      </c>
      <c r="K1704" t="s">
        <v>1871</v>
      </c>
      <c r="W1704" t="s">
        <v>12580</v>
      </c>
      <c r="AN1704" t="s">
        <v>1873</v>
      </c>
      <c r="AT1704">
        <v>1994</v>
      </c>
      <c r="AU1704">
        <v>80</v>
      </c>
      <c r="AV1704">
        <v>3</v>
      </c>
      <c r="BA1704">
        <v>219</v>
      </c>
      <c r="BB1704">
        <v>228</v>
      </c>
      <c r="BD1704" t="s">
        <v>12581</v>
      </c>
      <c r="BK1704" t="s">
        <v>12582</v>
      </c>
      <c r="BW1704" t="s">
        <v>13428</v>
      </c>
      <c r="BX1704" t="s">
        <v>13985</v>
      </c>
      <c r="BY1704" t="s">
        <v>13985</v>
      </c>
      <c r="BZ1704" t="s">
        <v>13985</v>
      </c>
      <c r="CA1704" t="s">
        <v>13985</v>
      </c>
      <c r="CB1704" t="s">
        <v>13985</v>
      </c>
      <c r="CC1704" t="s">
        <v>13985</v>
      </c>
      <c r="CD1704" t="s">
        <v>13985</v>
      </c>
    </row>
    <row r="1705" spans="1:82" hidden="1">
      <c r="A1705" t="s">
        <v>13850</v>
      </c>
      <c r="B1705" t="s">
        <v>67</v>
      </c>
      <c r="C1705" t="s">
        <v>1280</v>
      </c>
      <c r="G1705" t="s">
        <v>1281</v>
      </c>
      <c r="J1705" t="s">
        <v>1282</v>
      </c>
      <c r="K1705" t="s">
        <v>1283</v>
      </c>
      <c r="W1705" t="s">
        <v>1284</v>
      </c>
      <c r="AA1705" t="s">
        <v>1285</v>
      </c>
      <c r="AB1705" t="s">
        <v>1286</v>
      </c>
      <c r="AN1705" t="s">
        <v>1287</v>
      </c>
      <c r="AO1705" t="s">
        <v>1288</v>
      </c>
      <c r="AS1705" t="s">
        <v>242</v>
      </c>
      <c r="AT1705">
        <v>2018</v>
      </c>
      <c r="AU1705">
        <v>30</v>
      </c>
      <c r="AV1705">
        <v>10</v>
      </c>
      <c r="BA1705">
        <v>2352</v>
      </c>
      <c r="BB1705">
        <v>2367</v>
      </c>
      <c r="BD1705" t="s">
        <v>1289</v>
      </c>
      <c r="BK1705" t="s">
        <v>1290</v>
      </c>
      <c r="BL1705">
        <v>30242038</v>
      </c>
      <c r="BW1705" t="s">
        <v>13428</v>
      </c>
      <c r="BX1705" t="s">
        <v>13985</v>
      </c>
      <c r="BY1705" t="s">
        <v>13985</v>
      </c>
      <c r="BZ1705" t="s">
        <v>13985</v>
      </c>
      <c r="CA1705" t="s">
        <v>13985</v>
      </c>
      <c r="CB1705" t="s">
        <v>13985</v>
      </c>
      <c r="CC1705" t="s">
        <v>13985</v>
      </c>
      <c r="CD1705" t="s">
        <v>13985</v>
      </c>
    </row>
    <row r="1706" spans="1:82" hidden="1">
      <c r="A1706" t="s">
        <v>13850</v>
      </c>
      <c r="B1706" t="s">
        <v>67</v>
      </c>
      <c r="C1706" t="s">
        <v>12293</v>
      </c>
      <c r="G1706" t="s">
        <v>12293</v>
      </c>
      <c r="J1706" t="s">
        <v>12294</v>
      </c>
      <c r="K1706" t="s">
        <v>1272</v>
      </c>
      <c r="W1706" t="s">
        <v>12295</v>
      </c>
      <c r="AN1706" t="s">
        <v>1276</v>
      </c>
      <c r="AS1706" t="s">
        <v>12296</v>
      </c>
      <c r="AT1706">
        <v>1995</v>
      </c>
      <c r="AU1706">
        <v>25</v>
      </c>
      <c r="AV1706" s="2">
        <v>43497</v>
      </c>
      <c r="BA1706">
        <v>51</v>
      </c>
      <c r="BB1706">
        <v>60</v>
      </c>
      <c r="BD1706" t="s">
        <v>12297</v>
      </c>
      <c r="BK1706" t="s">
        <v>12298</v>
      </c>
      <c r="BW1706" t="s">
        <v>13424</v>
      </c>
      <c r="BX1706" t="s">
        <v>13425</v>
      </c>
      <c r="BY1706" t="s">
        <v>13985</v>
      </c>
      <c r="BZ1706" t="s">
        <v>13985</v>
      </c>
      <c r="CA1706" t="s">
        <v>13985</v>
      </c>
      <c r="CB1706" t="s">
        <v>13985</v>
      </c>
      <c r="CC1706" t="s">
        <v>13985</v>
      </c>
      <c r="CD1706" t="s">
        <v>13985</v>
      </c>
    </row>
    <row r="1707" spans="1:82" hidden="1">
      <c r="A1707" t="s">
        <v>13850</v>
      </c>
      <c r="B1707" t="s">
        <v>67</v>
      </c>
      <c r="C1707" t="s">
        <v>9671</v>
      </c>
      <c r="G1707" t="s">
        <v>9671</v>
      </c>
      <c r="J1707" t="s">
        <v>9672</v>
      </c>
      <c r="K1707" t="s">
        <v>9673</v>
      </c>
      <c r="W1707" t="s">
        <v>9674</v>
      </c>
      <c r="AN1707" t="s">
        <v>9675</v>
      </c>
      <c r="AO1707" t="s">
        <v>9676</v>
      </c>
      <c r="AT1707">
        <v>2005</v>
      </c>
      <c r="AU1707">
        <v>51</v>
      </c>
      <c r="AV1707">
        <v>4</v>
      </c>
      <c r="BA1707">
        <v>323</v>
      </c>
      <c r="BB1707">
        <v>327</v>
      </c>
      <c r="BD1707" t="s">
        <v>9677</v>
      </c>
      <c r="BK1707" t="s">
        <v>9678</v>
      </c>
      <c r="BW1707" t="s">
        <v>13428</v>
      </c>
      <c r="BX1707" t="s">
        <v>13985</v>
      </c>
      <c r="BY1707" t="s">
        <v>13985</v>
      </c>
      <c r="BZ1707" t="s">
        <v>13985</v>
      </c>
      <c r="CA1707" t="s">
        <v>13985</v>
      </c>
      <c r="CB1707" t="s">
        <v>13985</v>
      </c>
      <c r="CC1707" t="s">
        <v>13985</v>
      </c>
      <c r="CD1707" t="s">
        <v>13985</v>
      </c>
    </row>
    <row r="1708" spans="1:82" hidden="1">
      <c r="A1708" t="s">
        <v>13850</v>
      </c>
      <c r="B1708" t="s">
        <v>67</v>
      </c>
      <c r="C1708" t="s">
        <v>2916</v>
      </c>
      <c r="G1708" t="s">
        <v>2917</v>
      </c>
      <c r="J1708" t="s">
        <v>2918</v>
      </c>
      <c r="K1708" t="s">
        <v>1475</v>
      </c>
      <c r="W1708" t="s">
        <v>2919</v>
      </c>
      <c r="AN1708" t="s">
        <v>1477</v>
      </c>
      <c r="AO1708" t="s">
        <v>1478</v>
      </c>
      <c r="AS1708" t="s">
        <v>154</v>
      </c>
      <c r="AT1708">
        <v>2016</v>
      </c>
      <c r="AU1708">
        <v>198</v>
      </c>
      <c r="BA1708">
        <v>188</v>
      </c>
      <c r="BB1708">
        <v>199</v>
      </c>
      <c r="BD1708" t="s">
        <v>2920</v>
      </c>
      <c r="BK1708" t="s">
        <v>2921</v>
      </c>
      <c r="BW1708" t="s">
        <v>13428</v>
      </c>
      <c r="BX1708" t="s">
        <v>13985</v>
      </c>
      <c r="BY1708" t="s">
        <v>13985</v>
      </c>
      <c r="BZ1708" t="s">
        <v>13985</v>
      </c>
      <c r="CA1708" t="s">
        <v>13985</v>
      </c>
      <c r="CB1708" t="s">
        <v>13985</v>
      </c>
      <c r="CC1708" t="s">
        <v>13985</v>
      </c>
      <c r="CD1708" t="s">
        <v>13985</v>
      </c>
    </row>
    <row r="1709" spans="1:82" hidden="1">
      <c r="A1709" t="s">
        <v>13850</v>
      </c>
      <c r="B1709" t="s">
        <v>67</v>
      </c>
      <c r="C1709" t="s">
        <v>7759</v>
      </c>
      <c r="G1709" t="s">
        <v>7760</v>
      </c>
      <c r="J1709" t="s">
        <v>7761</v>
      </c>
      <c r="K1709" t="s">
        <v>1697</v>
      </c>
      <c r="W1709" t="s">
        <v>7762</v>
      </c>
      <c r="AN1709" t="s">
        <v>1700</v>
      </c>
      <c r="AS1709" t="s">
        <v>2508</v>
      </c>
      <c r="AT1709">
        <v>2009</v>
      </c>
      <c r="AU1709">
        <v>288</v>
      </c>
      <c r="AV1709" s="2">
        <v>43558</v>
      </c>
      <c r="BA1709">
        <v>273</v>
      </c>
      <c r="BB1709">
        <v>279</v>
      </c>
      <c r="BD1709" t="s">
        <v>7763</v>
      </c>
      <c r="BK1709" t="s">
        <v>7764</v>
      </c>
      <c r="BW1709" t="s">
        <v>13424</v>
      </c>
      <c r="BX1709" t="s">
        <v>13985</v>
      </c>
      <c r="BY1709" t="s">
        <v>13427</v>
      </c>
      <c r="BZ1709" t="s">
        <v>13985</v>
      </c>
      <c r="CA1709" t="s">
        <v>13985</v>
      </c>
      <c r="CB1709" t="s">
        <v>13985</v>
      </c>
      <c r="CC1709" t="s">
        <v>13985</v>
      </c>
      <c r="CD1709" t="s">
        <v>13985</v>
      </c>
    </row>
    <row r="1710" spans="1:82" hidden="1">
      <c r="A1710" t="s">
        <v>13850</v>
      </c>
      <c r="B1710" t="s">
        <v>67</v>
      </c>
      <c r="C1710" t="s">
        <v>2052</v>
      </c>
      <c r="G1710" t="s">
        <v>2053</v>
      </c>
      <c r="J1710" t="s">
        <v>2054</v>
      </c>
      <c r="K1710" t="s">
        <v>2055</v>
      </c>
      <c r="P1710" t="s">
        <v>2056</v>
      </c>
      <c r="Q1710" t="s">
        <v>2057</v>
      </c>
      <c r="R1710" t="s">
        <v>2058</v>
      </c>
      <c r="W1710" t="s">
        <v>2059</v>
      </c>
      <c r="AA1710" t="s">
        <v>2060</v>
      </c>
      <c r="AB1710" t="s">
        <v>2061</v>
      </c>
      <c r="AN1710" t="s">
        <v>2062</v>
      </c>
      <c r="AS1710" t="s">
        <v>307</v>
      </c>
      <c r="AT1710">
        <v>2017</v>
      </c>
      <c r="AU1710">
        <v>31</v>
      </c>
      <c r="AV1710">
        <v>5</v>
      </c>
      <c r="BA1710">
        <v>1533</v>
      </c>
      <c r="BB1710">
        <v>1540</v>
      </c>
      <c r="BD1710" t="s">
        <v>2063</v>
      </c>
      <c r="BK1710" t="s">
        <v>2064</v>
      </c>
      <c r="BL1710">
        <v>28661009</v>
      </c>
      <c r="BW1710" t="s">
        <v>13424</v>
      </c>
      <c r="BX1710" t="s">
        <v>13425</v>
      </c>
      <c r="BY1710" t="s">
        <v>13985</v>
      </c>
      <c r="BZ1710" t="s">
        <v>13985</v>
      </c>
      <c r="CA1710" t="s">
        <v>13985</v>
      </c>
      <c r="CB1710" t="s">
        <v>13985</v>
      </c>
      <c r="CC1710" t="s">
        <v>13985</v>
      </c>
      <c r="CD1710" t="s">
        <v>13985</v>
      </c>
    </row>
    <row r="1711" spans="1:82" hidden="1">
      <c r="A1711" t="s">
        <v>13850</v>
      </c>
      <c r="B1711" t="s">
        <v>67</v>
      </c>
      <c r="C1711" t="s">
        <v>4143</v>
      </c>
      <c r="G1711" t="s">
        <v>4144</v>
      </c>
      <c r="J1711" t="s">
        <v>5320</v>
      </c>
      <c r="K1711" t="s">
        <v>2998</v>
      </c>
      <c r="W1711" t="s">
        <v>5321</v>
      </c>
      <c r="AA1711" t="s">
        <v>4148</v>
      </c>
      <c r="AB1711" t="s">
        <v>4149</v>
      </c>
      <c r="AN1711" t="s">
        <v>3001</v>
      </c>
      <c r="AS1711" s="1">
        <v>37135</v>
      </c>
      <c r="AT1711">
        <v>2013</v>
      </c>
      <c r="AU1711">
        <v>190</v>
      </c>
      <c r="BA1711">
        <v>129</v>
      </c>
      <c r="BB1711">
        <v>133</v>
      </c>
      <c r="BD1711" t="s">
        <v>5322</v>
      </c>
      <c r="BK1711" t="s">
        <v>5323</v>
      </c>
      <c r="BL1711">
        <v>23770215</v>
      </c>
      <c r="BW1711" t="s">
        <v>13424</v>
      </c>
      <c r="BX1711" t="s">
        <v>13425</v>
      </c>
      <c r="BY1711" t="s">
        <v>13985</v>
      </c>
      <c r="BZ1711" t="s">
        <v>13985</v>
      </c>
      <c r="CA1711" t="s">
        <v>13985</v>
      </c>
      <c r="CB1711" t="s">
        <v>13985</v>
      </c>
      <c r="CC1711" t="s">
        <v>13985</v>
      </c>
      <c r="CD1711" t="s">
        <v>13985</v>
      </c>
    </row>
    <row r="1712" spans="1:82" hidden="1">
      <c r="A1712" t="s">
        <v>13850</v>
      </c>
      <c r="B1712" t="s">
        <v>67</v>
      </c>
      <c r="C1712" t="s">
        <v>10660</v>
      </c>
      <c r="G1712" t="s">
        <v>10660</v>
      </c>
      <c r="J1712" t="s">
        <v>10661</v>
      </c>
      <c r="K1712" t="s">
        <v>930</v>
      </c>
      <c r="W1712" t="s">
        <v>10662</v>
      </c>
      <c r="AN1712" t="s">
        <v>932</v>
      </c>
      <c r="AS1712" t="s">
        <v>9907</v>
      </c>
      <c r="AT1712">
        <v>2001</v>
      </c>
      <c r="AU1712">
        <v>65</v>
      </c>
      <c r="AV1712" s="2">
        <v>43558</v>
      </c>
      <c r="BA1712">
        <v>225</v>
      </c>
      <c r="BB1712">
        <v>230</v>
      </c>
      <c r="BD1712" t="s">
        <v>10663</v>
      </c>
      <c r="BK1712" t="s">
        <v>10664</v>
      </c>
      <c r="BL1712">
        <v>11267802</v>
      </c>
      <c r="BW1712" t="s">
        <v>13424</v>
      </c>
      <c r="BX1712" t="s">
        <v>13425</v>
      </c>
      <c r="BY1712" t="s">
        <v>13985</v>
      </c>
      <c r="BZ1712" t="s">
        <v>13985</v>
      </c>
      <c r="CA1712" t="s">
        <v>13985</v>
      </c>
      <c r="CB1712" t="s">
        <v>13985</v>
      </c>
      <c r="CC1712" t="s">
        <v>13985</v>
      </c>
      <c r="CD1712" t="s">
        <v>13985</v>
      </c>
    </row>
    <row r="1713" spans="1:82" hidden="1">
      <c r="A1713" t="s">
        <v>13850</v>
      </c>
      <c r="B1713" t="s">
        <v>67</v>
      </c>
      <c r="C1713" t="s">
        <v>13290</v>
      </c>
      <c r="G1713" t="s">
        <v>13290</v>
      </c>
      <c r="J1713" t="s">
        <v>13291</v>
      </c>
      <c r="K1713" t="s">
        <v>13292</v>
      </c>
      <c r="AN1713" t="s">
        <v>13293</v>
      </c>
      <c r="AS1713" t="s">
        <v>1078</v>
      </c>
      <c r="AT1713">
        <v>1985</v>
      </c>
      <c r="AV1713">
        <v>4</v>
      </c>
      <c r="BA1713">
        <v>961</v>
      </c>
      <c r="BB1713">
        <v>965</v>
      </c>
      <c r="BD1713" t="s">
        <v>13294</v>
      </c>
      <c r="BK1713" t="s">
        <v>13295</v>
      </c>
      <c r="BW1713" t="s">
        <v>13424</v>
      </c>
      <c r="BX1713" t="s">
        <v>13425</v>
      </c>
      <c r="BY1713" t="s">
        <v>13985</v>
      </c>
      <c r="BZ1713" t="s">
        <v>13985</v>
      </c>
      <c r="CA1713" t="s">
        <v>13985</v>
      </c>
      <c r="CB1713" t="s">
        <v>13985</v>
      </c>
      <c r="CC1713" t="s">
        <v>13985</v>
      </c>
      <c r="CD1713" t="s">
        <v>13985</v>
      </c>
    </row>
    <row r="1714" spans="1:82" hidden="1">
      <c r="A1714" t="s">
        <v>13850</v>
      </c>
      <c r="B1714" t="s">
        <v>67</v>
      </c>
      <c r="C1714" t="s">
        <v>6818</v>
      </c>
      <c r="G1714" t="s">
        <v>6819</v>
      </c>
      <c r="J1714" t="s">
        <v>6820</v>
      </c>
      <c r="K1714" t="s">
        <v>1829</v>
      </c>
      <c r="W1714" t="s">
        <v>6821</v>
      </c>
      <c r="AA1714" t="s">
        <v>6822</v>
      </c>
      <c r="AB1714" t="s">
        <v>6823</v>
      </c>
      <c r="AN1714" t="s">
        <v>1831</v>
      </c>
      <c r="AT1714">
        <v>2011</v>
      </c>
      <c r="AU1714">
        <v>42</v>
      </c>
      <c r="AV1714">
        <v>1</v>
      </c>
      <c r="BA1714">
        <v>5</v>
      </c>
      <c r="BB1714">
        <v>14</v>
      </c>
      <c r="BD1714" t="s">
        <v>6824</v>
      </c>
      <c r="BK1714" t="s">
        <v>6825</v>
      </c>
      <c r="BW1714" t="s">
        <v>13424</v>
      </c>
      <c r="BX1714" t="s">
        <v>13425</v>
      </c>
      <c r="BY1714" t="s">
        <v>13985</v>
      </c>
      <c r="BZ1714" t="s">
        <v>13985</v>
      </c>
      <c r="CA1714" t="s">
        <v>13985</v>
      </c>
      <c r="CB1714" t="s">
        <v>13985</v>
      </c>
      <c r="CC1714" t="s">
        <v>13985</v>
      </c>
      <c r="CD1714" t="s">
        <v>13985</v>
      </c>
    </row>
    <row r="1715" spans="1:82" hidden="1">
      <c r="A1715" t="s">
        <v>13850</v>
      </c>
      <c r="B1715" t="s">
        <v>67</v>
      </c>
      <c r="C1715" t="s">
        <v>10149</v>
      </c>
      <c r="G1715" t="s">
        <v>10149</v>
      </c>
      <c r="J1715" t="s">
        <v>10150</v>
      </c>
      <c r="K1715" t="s">
        <v>7979</v>
      </c>
      <c r="W1715" t="s">
        <v>10151</v>
      </c>
      <c r="AA1715" t="s">
        <v>10152</v>
      </c>
      <c r="AB1715" t="s">
        <v>10153</v>
      </c>
      <c r="AN1715" t="s">
        <v>7983</v>
      </c>
      <c r="AO1715" t="s">
        <v>7984</v>
      </c>
      <c r="AS1715" t="s">
        <v>884</v>
      </c>
      <c r="AT1715">
        <v>2003</v>
      </c>
      <c r="AU1715">
        <v>77</v>
      </c>
      <c r="AV1715">
        <v>2</v>
      </c>
      <c r="BA1715">
        <v>210</v>
      </c>
      <c r="BB1715">
        <v>218</v>
      </c>
      <c r="BK1715" t="s">
        <v>10154</v>
      </c>
      <c r="BL1715">
        <v>12785061</v>
      </c>
      <c r="BW1715" t="s">
        <v>13424</v>
      </c>
      <c r="BX1715" t="s">
        <v>13985</v>
      </c>
      <c r="BY1715" t="s">
        <v>13427</v>
      </c>
      <c r="BZ1715" t="s">
        <v>13985</v>
      </c>
      <c r="CA1715" t="s">
        <v>13985</v>
      </c>
      <c r="CB1715" t="s">
        <v>13985</v>
      </c>
      <c r="CC1715" t="s">
        <v>13985</v>
      </c>
      <c r="CD1715" t="s">
        <v>13985</v>
      </c>
    </row>
    <row r="1716" spans="1:82" hidden="1">
      <c r="A1716" t="s">
        <v>13850</v>
      </c>
      <c r="B1716" t="s">
        <v>67</v>
      </c>
      <c r="C1716" t="s">
        <v>2433</v>
      </c>
      <c r="G1716" t="s">
        <v>2434</v>
      </c>
      <c r="J1716" t="s">
        <v>2435</v>
      </c>
      <c r="K1716" t="s">
        <v>178</v>
      </c>
      <c r="W1716" t="s">
        <v>2436</v>
      </c>
      <c r="AA1716" t="s">
        <v>2437</v>
      </c>
      <c r="AB1716" t="s">
        <v>2438</v>
      </c>
      <c r="AN1716" t="s">
        <v>180</v>
      </c>
      <c r="AO1716" t="s">
        <v>181</v>
      </c>
      <c r="AS1716" t="s">
        <v>629</v>
      </c>
      <c r="AT1716">
        <v>2017</v>
      </c>
      <c r="AU1716">
        <v>108</v>
      </c>
      <c r="BA1716">
        <v>30</v>
      </c>
      <c r="BB1716">
        <v>39</v>
      </c>
      <c r="BD1716" t="s">
        <v>2439</v>
      </c>
      <c r="BK1716" t="s">
        <v>2440</v>
      </c>
      <c r="BW1716" t="s">
        <v>13424</v>
      </c>
      <c r="BX1716" t="s">
        <v>13426</v>
      </c>
      <c r="BY1716" t="s">
        <v>13985</v>
      </c>
      <c r="BZ1716" t="s">
        <v>13427</v>
      </c>
      <c r="CA1716">
        <v>1</v>
      </c>
      <c r="CB1716" t="s">
        <v>13985</v>
      </c>
      <c r="CC1716" t="s">
        <v>13985</v>
      </c>
      <c r="CD1716" t="s">
        <v>13985</v>
      </c>
    </row>
    <row r="1717" spans="1:82" hidden="1">
      <c r="A1717" t="s">
        <v>13850</v>
      </c>
      <c r="B1717" t="s">
        <v>67</v>
      </c>
      <c r="C1717" t="s">
        <v>10373</v>
      </c>
      <c r="G1717" t="s">
        <v>10373</v>
      </c>
      <c r="J1717" t="s">
        <v>10374</v>
      </c>
      <c r="K1717" t="s">
        <v>2998</v>
      </c>
      <c r="W1717" t="s">
        <v>10375</v>
      </c>
      <c r="AA1717" t="s">
        <v>10376</v>
      </c>
      <c r="AB1717" t="s">
        <v>10377</v>
      </c>
      <c r="AN1717" t="s">
        <v>3001</v>
      </c>
      <c r="AS1717" t="s">
        <v>730</v>
      </c>
      <c r="AT1717">
        <v>2002</v>
      </c>
      <c r="AU1717">
        <v>126</v>
      </c>
      <c r="AV1717">
        <v>2</v>
      </c>
      <c r="BA1717">
        <v>242</v>
      </c>
      <c r="BB1717">
        <v>248</v>
      </c>
      <c r="BD1717" t="s">
        <v>10378</v>
      </c>
      <c r="BK1717" t="s">
        <v>10379</v>
      </c>
      <c r="BL1717">
        <v>12030780</v>
      </c>
      <c r="BW1717" t="s">
        <v>13424</v>
      </c>
      <c r="BX1717" t="s">
        <v>13425</v>
      </c>
      <c r="BY1717" t="s">
        <v>13985</v>
      </c>
      <c r="BZ1717" t="s">
        <v>13985</v>
      </c>
      <c r="CA1717" t="s">
        <v>13985</v>
      </c>
      <c r="CB1717" t="s">
        <v>13985</v>
      </c>
      <c r="CC1717" t="s">
        <v>13985</v>
      </c>
      <c r="CD1717" t="s">
        <v>13985</v>
      </c>
    </row>
    <row r="1718" spans="1:82" hidden="1">
      <c r="A1718" t="s">
        <v>13850</v>
      </c>
      <c r="B1718" t="s">
        <v>67</v>
      </c>
      <c r="C1718" t="s">
        <v>3328</v>
      </c>
      <c r="G1718" t="s">
        <v>3329</v>
      </c>
      <c r="J1718" t="s">
        <v>3330</v>
      </c>
      <c r="K1718" t="s">
        <v>3331</v>
      </c>
      <c r="W1718" t="s">
        <v>3332</v>
      </c>
      <c r="AN1718" t="s">
        <v>3333</v>
      </c>
      <c r="AS1718" t="s">
        <v>815</v>
      </c>
      <c r="AT1718">
        <v>2016</v>
      </c>
      <c r="AU1718">
        <v>51</v>
      </c>
      <c r="AV1718">
        <v>1</v>
      </c>
      <c r="BA1718">
        <v>79</v>
      </c>
      <c r="BB1718">
        <v>87</v>
      </c>
      <c r="BD1718" t="s">
        <v>3334</v>
      </c>
      <c r="BK1718" t="s">
        <v>3335</v>
      </c>
      <c r="BW1718" t="s">
        <v>13428</v>
      </c>
      <c r="BX1718" t="s">
        <v>13985</v>
      </c>
      <c r="BY1718" t="s">
        <v>13985</v>
      </c>
      <c r="BZ1718" t="s">
        <v>13985</v>
      </c>
      <c r="CA1718" t="s">
        <v>13985</v>
      </c>
      <c r="CB1718" t="s">
        <v>13985</v>
      </c>
      <c r="CC1718" t="s">
        <v>13985</v>
      </c>
      <c r="CD1718" t="s">
        <v>13985</v>
      </c>
    </row>
    <row r="1719" spans="1:82" hidden="1">
      <c r="A1719" t="s">
        <v>13850</v>
      </c>
      <c r="B1719" t="s">
        <v>67</v>
      </c>
      <c r="C1719" t="s">
        <v>12573</v>
      </c>
      <c r="G1719" t="s">
        <v>12573</v>
      </c>
      <c r="J1719" t="s">
        <v>12574</v>
      </c>
      <c r="K1719" t="s">
        <v>930</v>
      </c>
      <c r="W1719" t="s">
        <v>12575</v>
      </c>
      <c r="AA1719" t="s">
        <v>12368</v>
      </c>
      <c r="AN1719" t="s">
        <v>932</v>
      </c>
      <c r="AS1719" t="s">
        <v>1023</v>
      </c>
      <c r="AT1719">
        <v>1994</v>
      </c>
      <c r="AU1719">
        <v>34</v>
      </c>
      <c r="AV1719" s="2">
        <v>43558</v>
      </c>
      <c r="BA1719">
        <v>231</v>
      </c>
      <c r="BB1719">
        <v>240</v>
      </c>
      <c r="BD1719" t="s">
        <v>12576</v>
      </c>
      <c r="BK1719" t="s">
        <v>12577</v>
      </c>
      <c r="BW1719" t="s">
        <v>13424</v>
      </c>
      <c r="BX1719" t="s">
        <v>13425</v>
      </c>
      <c r="BY1719" t="s">
        <v>13985</v>
      </c>
      <c r="BZ1719" t="s">
        <v>13985</v>
      </c>
      <c r="CA1719" t="s">
        <v>13985</v>
      </c>
      <c r="CB1719" t="s">
        <v>13985</v>
      </c>
      <c r="CC1719" t="s">
        <v>13985</v>
      </c>
      <c r="CD1719" t="s">
        <v>13985</v>
      </c>
    </row>
    <row r="1720" spans="1:82" hidden="1">
      <c r="A1720" t="s">
        <v>13850</v>
      </c>
      <c r="B1720" t="s">
        <v>67</v>
      </c>
      <c r="C1720" t="s">
        <v>11351</v>
      </c>
      <c r="G1720" t="s">
        <v>11351</v>
      </c>
      <c r="J1720" t="s">
        <v>11352</v>
      </c>
      <c r="K1720" t="s">
        <v>160</v>
      </c>
      <c r="W1720" t="s">
        <v>11353</v>
      </c>
      <c r="AN1720" t="s">
        <v>162</v>
      </c>
      <c r="AS1720" t="s">
        <v>297</v>
      </c>
      <c r="AT1720">
        <v>1998</v>
      </c>
      <c r="AU1720">
        <v>23</v>
      </c>
      <c r="AV1720">
        <v>3</v>
      </c>
      <c r="BA1720">
        <v>249</v>
      </c>
      <c r="BB1720">
        <v>254</v>
      </c>
      <c r="BD1720" t="s">
        <v>11354</v>
      </c>
      <c r="BK1720" t="s">
        <v>11355</v>
      </c>
      <c r="BW1720" t="s">
        <v>13424</v>
      </c>
      <c r="BX1720" t="s">
        <v>13426</v>
      </c>
      <c r="BY1720" t="s">
        <v>13985</v>
      </c>
      <c r="BZ1720" t="s">
        <v>13429</v>
      </c>
      <c r="CA1720" t="s">
        <v>13985</v>
      </c>
      <c r="CB1720" t="s">
        <v>13985</v>
      </c>
      <c r="CC1720" t="s">
        <v>13985</v>
      </c>
      <c r="CD1720" t="s">
        <v>13985</v>
      </c>
    </row>
    <row r="1721" spans="1:82" hidden="1">
      <c r="A1721" t="s">
        <v>13850</v>
      </c>
      <c r="B1721" t="s">
        <v>67</v>
      </c>
      <c r="C1721" t="s">
        <v>10790</v>
      </c>
      <c r="G1721" t="s">
        <v>10790</v>
      </c>
      <c r="J1721" t="s">
        <v>10873</v>
      </c>
      <c r="K1721" t="s">
        <v>358</v>
      </c>
      <c r="W1721" t="s">
        <v>10874</v>
      </c>
      <c r="AN1721" t="s">
        <v>360</v>
      </c>
      <c r="AS1721" t="s">
        <v>629</v>
      </c>
      <c r="AT1721">
        <v>2000</v>
      </c>
      <c r="AU1721">
        <v>46</v>
      </c>
      <c r="AV1721">
        <v>5</v>
      </c>
      <c r="BA1721">
        <v>727</v>
      </c>
      <c r="BB1721">
        <v>733</v>
      </c>
      <c r="BK1721" t="s">
        <v>10875</v>
      </c>
      <c r="BL1721">
        <v>10742521</v>
      </c>
      <c r="BW1721" t="s">
        <v>13424</v>
      </c>
      <c r="BX1721" t="s">
        <v>13426</v>
      </c>
      <c r="BY1721" t="s">
        <v>13985</v>
      </c>
      <c r="BZ1721" t="s">
        <v>13427</v>
      </c>
      <c r="CA1721">
        <v>1</v>
      </c>
      <c r="CB1721" t="s">
        <v>13985</v>
      </c>
      <c r="CC1721" t="s">
        <v>13985</v>
      </c>
      <c r="CD1721" t="s">
        <v>13985</v>
      </c>
    </row>
    <row r="1722" spans="1:82" hidden="1">
      <c r="A1722" t="s">
        <v>13850</v>
      </c>
      <c r="B1722" t="s">
        <v>67</v>
      </c>
      <c r="C1722" t="s">
        <v>7481</v>
      </c>
      <c r="G1722" t="s">
        <v>7481</v>
      </c>
      <c r="J1722" t="s">
        <v>9790</v>
      </c>
      <c r="K1722" t="s">
        <v>9791</v>
      </c>
      <c r="W1722" t="s">
        <v>9792</v>
      </c>
      <c r="AN1722" t="s">
        <v>9793</v>
      </c>
      <c r="AS1722" t="s">
        <v>297</v>
      </c>
      <c r="AT1722">
        <v>2004</v>
      </c>
      <c r="AU1722">
        <v>146</v>
      </c>
      <c r="AX1722">
        <v>1</v>
      </c>
      <c r="BA1722">
        <v>29</v>
      </c>
      <c r="BB1722">
        <v>39</v>
      </c>
      <c r="BD1722" t="s">
        <v>9794</v>
      </c>
      <c r="BK1722" t="s">
        <v>9795</v>
      </c>
      <c r="BW1722" t="s">
        <v>13424</v>
      </c>
      <c r="BX1722" t="s">
        <v>13426</v>
      </c>
      <c r="BY1722" t="s">
        <v>13427</v>
      </c>
      <c r="BZ1722" t="s">
        <v>13985</v>
      </c>
      <c r="CA1722" t="s">
        <v>13985</v>
      </c>
      <c r="CB1722" t="s">
        <v>13985</v>
      </c>
      <c r="CC1722" t="s">
        <v>13985</v>
      </c>
      <c r="CD1722" t="s">
        <v>13985</v>
      </c>
    </row>
    <row r="1723" spans="1:82" hidden="1">
      <c r="A1723" t="s">
        <v>13850</v>
      </c>
      <c r="B1723" t="s">
        <v>67</v>
      </c>
      <c r="C1723" t="s">
        <v>10416</v>
      </c>
      <c r="G1723" t="s">
        <v>10416</v>
      </c>
      <c r="J1723" t="s">
        <v>10417</v>
      </c>
      <c r="K1723" t="s">
        <v>1697</v>
      </c>
      <c r="W1723" t="s">
        <v>10418</v>
      </c>
      <c r="AN1723" t="s">
        <v>1700</v>
      </c>
      <c r="AS1723" s="1">
        <v>46784</v>
      </c>
      <c r="AT1723">
        <v>2002</v>
      </c>
      <c r="AU1723">
        <v>205</v>
      </c>
      <c r="AV1723" s="2">
        <v>43497</v>
      </c>
      <c r="BA1723">
        <v>183</v>
      </c>
      <c r="BB1723">
        <v>200</v>
      </c>
      <c r="BC1723" t="s">
        <v>10419</v>
      </c>
      <c r="BD1723" t="s">
        <v>10420</v>
      </c>
      <c r="BK1723" t="s">
        <v>10421</v>
      </c>
      <c r="BW1723" t="s">
        <v>13424</v>
      </c>
      <c r="BX1723" t="s">
        <v>13425</v>
      </c>
      <c r="BY1723" t="s">
        <v>13427</v>
      </c>
      <c r="BZ1723" t="s">
        <v>13985</v>
      </c>
      <c r="CA1723" t="s">
        <v>13985</v>
      </c>
      <c r="CB1723" t="s">
        <v>13985</v>
      </c>
      <c r="CC1723" t="s">
        <v>13985</v>
      </c>
      <c r="CD1723" t="s">
        <v>13985</v>
      </c>
    </row>
    <row r="1724" spans="1:82" hidden="1">
      <c r="A1724" t="s">
        <v>13850</v>
      </c>
      <c r="B1724" t="s">
        <v>67</v>
      </c>
      <c r="C1724" t="s">
        <v>7089</v>
      </c>
      <c r="G1724" t="s">
        <v>7090</v>
      </c>
      <c r="J1724" t="s">
        <v>7091</v>
      </c>
      <c r="K1724" t="s">
        <v>7092</v>
      </c>
      <c r="W1724" t="s">
        <v>7093</v>
      </c>
      <c r="AA1724" t="s">
        <v>7094</v>
      </c>
      <c r="AN1724" t="s">
        <v>7095</v>
      </c>
      <c r="AO1724" t="s">
        <v>7096</v>
      </c>
      <c r="AS1724" t="s">
        <v>297</v>
      </c>
      <c r="AT1724">
        <v>2010</v>
      </c>
      <c r="AU1724">
        <v>84</v>
      </c>
      <c r="AV1724">
        <v>3</v>
      </c>
      <c r="BA1724">
        <v>317</v>
      </c>
      <c r="BB1724">
        <v>326</v>
      </c>
      <c r="BD1724" t="s">
        <v>7097</v>
      </c>
      <c r="BK1724" t="s">
        <v>7098</v>
      </c>
      <c r="BL1724">
        <v>20078900</v>
      </c>
      <c r="BW1724" t="s">
        <v>13424</v>
      </c>
      <c r="BX1724" t="s">
        <v>13426</v>
      </c>
      <c r="BY1724" t="s">
        <v>13467</v>
      </c>
      <c r="BZ1724" t="s">
        <v>13985</v>
      </c>
      <c r="CA1724" t="s">
        <v>13985</v>
      </c>
      <c r="CB1724" t="s">
        <v>13985</v>
      </c>
      <c r="CC1724" t="s">
        <v>13985</v>
      </c>
      <c r="CD1724" t="s">
        <v>13985</v>
      </c>
    </row>
    <row r="1725" spans="1:82" hidden="1">
      <c r="A1725" t="s">
        <v>13850</v>
      </c>
      <c r="B1725" t="s">
        <v>67</v>
      </c>
      <c r="C1725" t="s">
        <v>8634</v>
      </c>
      <c r="G1725" t="s">
        <v>8635</v>
      </c>
      <c r="J1725" t="s">
        <v>8636</v>
      </c>
      <c r="K1725" t="s">
        <v>3339</v>
      </c>
      <c r="W1725" t="s">
        <v>8637</v>
      </c>
      <c r="AA1725" t="s">
        <v>8638</v>
      </c>
      <c r="AB1725" t="s">
        <v>8639</v>
      </c>
      <c r="AN1725" t="s">
        <v>3343</v>
      </c>
      <c r="AS1725" t="s">
        <v>297</v>
      </c>
      <c r="AT1725">
        <v>2007</v>
      </c>
      <c r="AU1725">
        <v>76</v>
      </c>
      <c r="AV1725">
        <v>5</v>
      </c>
      <c r="BA1725">
        <v>866</v>
      </c>
      <c r="BB1725">
        <v>872</v>
      </c>
      <c r="BD1725" t="s">
        <v>8640</v>
      </c>
      <c r="BK1725" t="s">
        <v>8641</v>
      </c>
      <c r="BL1725">
        <v>17714264</v>
      </c>
      <c r="BW1725" t="s">
        <v>13424</v>
      </c>
      <c r="BX1725" t="s">
        <v>13425</v>
      </c>
      <c r="BY1725" t="s">
        <v>13985</v>
      </c>
      <c r="BZ1725" t="s">
        <v>13985</v>
      </c>
      <c r="CA1725" t="s">
        <v>13985</v>
      </c>
      <c r="CB1725" t="s">
        <v>13985</v>
      </c>
      <c r="CC1725" t="s">
        <v>13985</v>
      </c>
      <c r="CD1725" t="s">
        <v>13985</v>
      </c>
    </row>
    <row r="1726" spans="1:82" hidden="1">
      <c r="A1726" t="s">
        <v>13850</v>
      </c>
      <c r="B1726" t="s">
        <v>67</v>
      </c>
      <c r="C1726" t="s">
        <v>5017</v>
      </c>
      <c r="G1726" t="s">
        <v>5018</v>
      </c>
      <c r="J1726" t="s">
        <v>5019</v>
      </c>
      <c r="K1726" t="s">
        <v>2908</v>
      </c>
      <c r="W1726" t="s">
        <v>5020</v>
      </c>
      <c r="AA1726" t="s">
        <v>5021</v>
      </c>
      <c r="AB1726" t="s">
        <v>5022</v>
      </c>
      <c r="AN1726" t="s">
        <v>2912</v>
      </c>
      <c r="AO1726" t="s">
        <v>2913</v>
      </c>
      <c r="AS1726" t="s">
        <v>730</v>
      </c>
      <c r="AT1726">
        <v>2014</v>
      </c>
      <c r="AU1726">
        <v>33</v>
      </c>
      <c r="AV1726">
        <v>4</v>
      </c>
      <c r="BA1726">
        <v>813</v>
      </c>
      <c r="BB1726">
        <v>819</v>
      </c>
      <c r="BD1726" t="s">
        <v>5023</v>
      </c>
      <c r="BK1726" t="s">
        <v>5024</v>
      </c>
      <c r="BW1726" t="s">
        <v>13428</v>
      </c>
      <c r="BX1726" t="s">
        <v>13985</v>
      </c>
      <c r="BY1726" t="s">
        <v>13985</v>
      </c>
      <c r="BZ1726" t="s">
        <v>13985</v>
      </c>
      <c r="CA1726" t="s">
        <v>13985</v>
      </c>
      <c r="CB1726" t="s">
        <v>13985</v>
      </c>
      <c r="CC1726" t="s">
        <v>13985</v>
      </c>
      <c r="CD1726" t="s">
        <v>13985</v>
      </c>
    </row>
    <row r="1727" spans="1:82" hidden="1">
      <c r="A1727" t="s">
        <v>13850</v>
      </c>
      <c r="B1727" t="s">
        <v>67</v>
      </c>
      <c r="C1727" t="s">
        <v>7481</v>
      </c>
      <c r="G1727" t="s">
        <v>7482</v>
      </c>
      <c r="J1727" t="s">
        <v>7483</v>
      </c>
      <c r="K1727" t="s">
        <v>1966</v>
      </c>
      <c r="W1727" t="s">
        <v>7484</v>
      </c>
      <c r="AN1727" t="s">
        <v>1969</v>
      </c>
      <c r="AO1727" t="s">
        <v>1970</v>
      </c>
      <c r="AS1727" s="1">
        <v>46692</v>
      </c>
      <c r="AT1727">
        <v>2009</v>
      </c>
      <c r="AU1727">
        <v>364</v>
      </c>
      <c r="AV1727">
        <v>1534</v>
      </c>
      <c r="BA1727">
        <v>3363</v>
      </c>
      <c r="BB1727">
        <v>3376</v>
      </c>
      <c r="BD1727" t="s">
        <v>7485</v>
      </c>
      <c r="BK1727" t="s">
        <v>7486</v>
      </c>
      <c r="BL1727">
        <v>19833648</v>
      </c>
      <c r="BW1727" t="s">
        <v>13424</v>
      </c>
      <c r="BX1727" t="s">
        <v>13426</v>
      </c>
      <c r="BY1727" t="s">
        <v>13427</v>
      </c>
      <c r="BZ1727" t="s">
        <v>13985</v>
      </c>
      <c r="CA1727" t="s">
        <v>13985</v>
      </c>
      <c r="CB1727" t="s">
        <v>13985</v>
      </c>
      <c r="CC1727" t="s">
        <v>13985</v>
      </c>
      <c r="CD1727" t="s">
        <v>13985</v>
      </c>
    </row>
    <row r="1728" spans="1:82" hidden="1">
      <c r="A1728" t="s">
        <v>13850</v>
      </c>
      <c r="B1728" t="s">
        <v>67</v>
      </c>
      <c r="C1728" t="s">
        <v>3407</v>
      </c>
      <c r="G1728" t="s">
        <v>3408</v>
      </c>
      <c r="J1728" t="s">
        <v>3409</v>
      </c>
      <c r="K1728" t="s">
        <v>3410</v>
      </c>
      <c r="W1728" t="s">
        <v>3411</v>
      </c>
      <c r="AA1728" t="s">
        <v>3412</v>
      </c>
      <c r="AB1728" t="s">
        <v>3413</v>
      </c>
      <c r="AN1728" t="s">
        <v>3414</v>
      </c>
      <c r="AS1728" s="1">
        <v>40909</v>
      </c>
      <c r="AT1728">
        <v>2016</v>
      </c>
      <c r="AU1728">
        <v>6</v>
      </c>
      <c r="BC1728">
        <v>400</v>
      </c>
      <c r="BD1728" t="s">
        <v>3415</v>
      </c>
      <c r="BK1728" t="s">
        <v>3416</v>
      </c>
      <c r="BL1728">
        <v>26793115</v>
      </c>
      <c r="BW1728" t="s">
        <v>13424</v>
      </c>
      <c r="BX1728" t="s">
        <v>13426</v>
      </c>
      <c r="BY1728" t="s">
        <v>13985</v>
      </c>
      <c r="BZ1728" t="s">
        <v>13429</v>
      </c>
      <c r="CA1728" t="s">
        <v>13985</v>
      </c>
      <c r="CB1728" t="s">
        <v>13985</v>
      </c>
      <c r="CC1728" t="s">
        <v>13985</v>
      </c>
      <c r="CD1728" t="s">
        <v>13985</v>
      </c>
    </row>
    <row r="1729" spans="1:82" hidden="1">
      <c r="A1729" t="s">
        <v>13850</v>
      </c>
      <c r="B1729" t="s">
        <v>67</v>
      </c>
      <c r="C1729" t="s">
        <v>524</v>
      </c>
      <c r="G1729" t="s">
        <v>525</v>
      </c>
      <c r="J1729" t="s">
        <v>526</v>
      </c>
      <c r="K1729" t="s">
        <v>527</v>
      </c>
      <c r="W1729" t="s">
        <v>528</v>
      </c>
      <c r="AN1729" t="s">
        <v>529</v>
      </c>
      <c r="AO1729" t="s">
        <v>530</v>
      </c>
      <c r="AS1729" t="s">
        <v>521</v>
      </c>
      <c r="AT1729">
        <v>2019</v>
      </c>
      <c r="AU1729">
        <v>49</v>
      </c>
      <c r="BA1729">
        <v>86</v>
      </c>
      <c r="BB1729">
        <v>93</v>
      </c>
      <c r="BD1729" t="s">
        <v>531</v>
      </c>
      <c r="BK1729" t="s">
        <v>532</v>
      </c>
      <c r="BL1729">
        <v>31302588</v>
      </c>
      <c r="BW1729" t="s">
        <v>13429</v>
      </c>
    </row>
    <row r="1730" spans="1:82" hidden="1">
      <c r="A1730" t="s">
        <v>13850</v>
      </c>
      <c r="B1730" t="s">
        <v>67</v>
      </c>
      <c r="C1730" t="s">
        <v>7885</v>
      </c>
      <c r="G1730" t="s">
        <v>7886</v>
      </c>
      <c r="J1730" t="s">
        <v>7887</v>
      </c>
      <c r="K1730" t="s">
        <v>6871</v>
      </c>
      <c r="W1730" t="s">
        <v>7888</v>
      </c>
      <c r="AN1730" t="s">
        <v>6875</v>
      </c>
      <c r="AT1730">
        <v>2009</v>
      </c>
      <c r="AU1730">
        <v>60</v>
      </c>
      <c r="AV1730">
        <v>7</v>
      </c>
      <c r="BA1730">
        <v>646</v>
      </c>
      <c r="BB1730">
        <v>657</v>
      </c>
      <c r="BD1730" t="s">
        <v>7889</v>
      </c>
      <c r="BK1730" t="s">
        <v>7890</v>
      </c>
      <c r="BW1730" t="s">
        <v>13428</v>
      </c>
      <c r="BX1730" t="s">
        <v>13985</v>
      </c>
      <c r="BY1730" t="s">
        <v>13985</v>
      </c>
      <c r="BZ1730" t="s">
        <v>13985</v>
      </c>
      <c r="CA1730" t="s">
        <v>13985</v>
      </c>
      <c r="CB1730" t="s">
        <v>13985</v>
      </c>
      <c r="CC1730" t="s">
        <v>13985</v>
      </c>
      <c r="CD1730" t="s">
        <v>13985</v>
      </c>
    </row>
    <row r="1731" spans="1:82" hidden="1">
      <c r="A1731" t="s">
        <v>13850</v>
      </c>
      <c r="B1731" t="s">
        <v>67</v>
      </c>
      <c r="C1731" t="s">
        <v>818</v>
      </c>
      <c r="G1731" t="s">
        <v>819</v>
      </c>
      <c r="J1731" t="s">
        <v>820</v>
      </c>
      <c r="K1731" t="s">
        <v>821</v>
      </c>
      <c r="W1731" t="s">
        <v>822</v>
      </c>
      <c r="AB1731" t="s">
        <v>823</v>
      </c>
      <c r="AN1731" t="s">
        <v>824</v>
      </c>
      <c r="AO1731" t="s">
        <v>825</v>
      </c>
      <c r="AS1731" t="s">
        <v>815</v>
      </c>
      <c r="AT1731">
        <v>2019</v>
      </c>
      <c r="AU1731">
        <v>28</v>
      </c>
      <c r="AV1731">
        <v>5</v>
      </c>
      <c r="BA1731">
        <v>998</v>
      </c>
      <c r="BB1731">
        <v>1008</v>
      </c>
      <c r="BD1731" t="s">
        <v>826</v>
      </c>
      <c r="BK1731" t="s">
        <v>827</v>
      </c>
      <c r="BL1731">
        <v>30592346</v>
      </c>
      <c r="BW1731" t="s">
        <v>13424</v>
      </c>
      <c r="BX1731" t="s">
        <v>13426</v>
      </c>
      <c r="BY1731" t="s">
        <v>13427</v>
      </c>
    </row>
    <row r="1732" spans="1:82" hidden="1">
      <c r="A1732" t="s">
        <v>13850</v>
      </c>
      <c r="B1732" t="s">
        <v>67</v>
      </c>
      <c r="C1732" t="s">
        <v>1439</v>
      </c>
      <c r="G1732" t="s">
        <v>1440</v>
      </c>
      <c r="J1732" t="s">
        <v>1441</v>
      </c>
      <c r="K1732" t="s">
        <v>1442</v>
      </c>
      <c r="W1732" t="s">
        <v>1443</v>
      </c>
      <c r="AA1732" t="s">
        <v>1444</v>
      </c>
      <c r="AB1732" t="s">
        <v>1445</v>
      </c>
      <c r="AN1732" t="s">
        <v>1446</v>
      </c>
      <c r="AO1732" t="s">
        <v>1447</v>
      </c>
      <c r="AS1732" t="s">
        <v>521</v>
      </c>
      <c r="AT1732">
        <v>2018</v>
      </c>
      <c r="AU1732">
        <v>31</v>
      </c>
      <c r="AV1732">
        <v>6</v>
      </c>
      <c r="BA1732">
        <v>853</v>
      </c>
      <c r="BB1732">
        <v>865</v>
      </c>
      <c r="BD1732" t="s">
        <v>1448</v>
      </c>
      <c r="BK1732" t="s">
        <v>1449</v>
      </c>
      <c r="BL1732">
        <v>29569290</v>
      </c>
      <c r="BW1732" t="s">
        <v>13424</v>
      </c>
      <c r="BX1732" t="s">
        <v>13426</v>
      </c>
      <c r="BY1732" t="s">
        <v>13985</v>
      </c>
      <c r="BZ1732" t="s">
        <v>13429</v>
      </c>
      <c r="CA1732" t="s">
        <v>13985</v>
      </c>
      <c r="CB1732" t="s">
        <v>13985</v>
      </c>
      <c r="CC1732" t="s">
        <v>13985</v>
      </c>
      <c r="CD1732" t="s">
        <v>13985</v>
      </c>
    </row>
    <row r="1733" spans="1:82">
      <c r="A1733" t="s">
        <v>13850</v>
      </c>
      <c r="B1733" t="s">
        <v>67</v>
      </c>
      <c r="C1733" t="s">
        <v>12642</v>
      </c>
      <c r="G1733" t="s">
        <v>12642</v>
      </c>
      <c r="J1733" t="s">
        <v>12667</v>
      </c>
      <c r="K1733" t="s">
        <v>569</v>
      </c>
      <c r="W1733" t="s">
        <v>12668</v>
      </c>
      <c r="AN1733" t="s">
        <v>572</v>
      </c>
      <c r="AS1733" t="s">
        <v>297</v>
      </c>
      <c r="AT1733">
        <v>1993</v>
      </c>
      <c r="AU1733">
        <v>142</v>
      </c>
      <c r="AV1733">
        <v>3</v>
      </c>
      <c r="BA1733">
        <v>457</v>
      </c>
      <c r="BB1733">
        <v>473</v>
      </c>
      <c r="BD1733" t="s">
        <v>12669</v>
      </c>
      <c r="BK1733" t="s">
        <v>12670</v>
      </c>
      <c r="BL1733">
        <v>19425986</v>
      </c>
      <c r="BW1733" t="s">
        <v>13424</v>
      </c>
      <c r="BX1733" t="s">
        <v>13426</v>
      </c>
      <c r="BY1733" t="s">
        <v>13985</v>
      </c>
      <c r="BZ1733" t="s">
        <v>13427</v>
      </c>
      <c r="CA1733">
        <v>6</v>
      </c>
      <c r="CB1733" t="s">
        <v>13468</v>
      </c>
      <c r="CC1733" t="s">
        <v>13442</v>
      </c>
      <c r="CD1733" t="s">
        <v>13433</v>
      </c>
    </row>
    <row r="1734" spans="1:82" hidden="1">
      <c r="A1734" t="s">
        <v>13850</v>
      </c>
      <c r="B1734" t="s">
        <v>67</v>
      </c>
      <c r="C1734" t="s">
        <v>7206</v>
      </c>
      <c r="G1734" t="s">
        <v>7207</v>
      </c>
      <c r="J1734" t="s">
        <v>7208</v>
      </c>
      <c r="K1734" t="s">
        <v>821</v>
      </c>
      <c r="W1734" t="s">
        <v>7209</v>
      </c>
      <c r="AA1734" t="s">
        <v>7210</v>
      </c>
      <c r="AB1734" t="s">
        <v>7211</v>
      </c>
      <c r="AN1734" t="s">
        <v>824</v>
      </c>
      <c r="AS1734" t="s">
        <v>730</v>
      </c>
      <c r="AT1734">
        <v>2010</v>
      </c>
      <c r="AU1734">
        <v>19</v>
      </c>
      <c r="AV1734">
        <v>7</v>
      </c>
      <c r="BA1734">
        <v>1270</v>
      </c>
      <c r="BB1734">
        <v>1272</v>
      </c>
      <c r="BD1734" t="s">
        <v>7212</v>
      </c>
      <c r="BK1734" t="s">
        <v>7213</v>
      </c>
      <c r="BL1734">
        <v>20456230</v>
      </c>
      <c r="BW1734" t="s">
        <v>13428</v>
      </c>
      <c r="BX1734" t="s">
        <v>13985</v>
      </c>
      <c r="BY1734" t="s">
        <v>13985</v>
      </c>
      <c r="BZ1734" t="s">
        <v>13985</v>
      </c>
      <c r="CA1734" t="s">
        <v>13985</v>
      </c>
      <c r="CB1734" t="s">
        <v>13985</v>
      </c>
      <c r="CC1734" t="s">
        <v>13985</v>
      </c>
      <c r="CD1734" t="s">
        <v>13985</v>
      </c>
    </row>
    <row r="1735" spans="1:82" hidden="1">
      <c r="A1735" t="s">
        <v>13850</v>
      </c>
      <c r="B1735" t="s">
        <v>67</v>
      </c>
      <c r="C1735" t="s">
        <v>8946</v>
      </c>
      <c r="G1735" t="s">
        <v>8947</v>
      </c>
      <c r="J1735" t="s">
        <v>8948</v>
      </c>
      <c r="K1735" t="s">
        <v>1871</v>
      </c>
      <c r="W1735" t="s">
        <v>8949</v>
      </c>
      <c r="AA1735" t="s">
        <v>8950</v>
      </c>
      <c r="AB1735" t="s">
        <v>8951</v>
      </c>
      <c r="AN1735" t="s">
        <v>1873</v>
      </c>
      <c r="AO1735" t="s">
        <v>1874</v>
      </c>
      <c r="AS1735" t="s">
        <v>84</v>
      </c>
      <c r="AT1735">
        <v>2006</v>
      </c>
      <c r="AU1735">
        <v>152</v>
      </c>
      <c r="AV1735">
        <v>3</v>
      </c>
      <c r="BA1735">
        <v>303</v>
      </c>
      <c r="BB1735">
        <v>316</v>
      </c>
      <c r="BD1735" t="s">
        <v>8952</v>
      </c>
      <c r="BK1735" t="s">
        <v>8953</v>
      </c>
      <c r="BW1735" t="s">
        <v>13428</v>
      </c>
      <c r="BX1735" t="s">
        <v>13985</v>
      </c>
      <c r="BY1735" t="s">
        <v>13985</v>
      </c>
      <c r="BZ1735" t="s">
        <v>13985</v>
      </c>
      <c r="CA1735" t="s">
        <v>13985</v>
      </c>
      <c r="CB1735" t="s">
        <v>13985</v>
      </c>
      <c r="CC1735" t="s">
        <v>13985</v>
      </c>
      <c r="CD1735" t="s">
        <v>13985</v>
      </c>
    </row>
    <row r="1736" spans="1:82" hidden="1">
      <c r="A1736" t="s">
        <v>13850</v>
      </c>
      <c r="B1736" t="s">
        <v>67</v>
      </c>
      <c r="C1736" t="s">
        <v>3535</v>
      </c>
      <c r="G1736" t="s">
        <v>3536</v>
      </c>
      <c r="J1736" t="s">
        <v>3537</v>
      </c>
      <c r="K1736" t="s">
        <v>1925</v>
      </c>
      <c r="W1736" t="s">
        <v>3538</v>
      </c>
      <c r="AN1736" t="s">
        <v>1927</v>
      </c>
      <c r="AT1736">
        <v>2016</v>
      </c>
      <c r="AU1736">
        <v>15</v>
      </c>
      <c r="AV1736">
        <v>2</v>
      </c>
      <c r="BA1736">
        <v>262</v>
      </c>
      <c r="BB1736">
        <v>270</v>
      </c>
      <c r="BD1736" t="s">
        <v>3539</v>
      </c>
      <c r="BK1736" t="s">
        <v>3540</v>
      </c>
      <c r="BW1736" t="s">
        <v>13428</v>
      </c>
      <c r="BX1736" t="s">
        <v>13985</v>
      </c>
      <c r="BY1736" t="s">
        <v>13985</v>
      </c>
      <c r="BZ1736" t="s">
        <v>13985</v>
      </c>
      <c r="CA1736" t="s">
        <v>13985</v>
      </c>
      <c r="CB1736" t="s">
        <v>13985</v>
      </c>
      <c r="CC1736" t="s">
        <v>13985</v>
      </c>
      <c r="CD1736" t="s">
        <v>13985</v>
      </c>
    </row>
    <row r="1737" spans="1:82" hidden="1">
      <c r="A1737" t="s">
        <v>13850</v>
      </c>
      <c r="B1737" t="s">
        <v>67</v>
      </c>
      <c r="C1737" t="s">
        <v>3386</v>
      </c>
      <c r="G1737" t="s">
        <v>3387</v>
      </c>
      <c r="J1737" t="s">
        <v>3388</v>
      </c>
      <c r="K1737" t="s">
        <v>1846</v>
      </c>
      <c r="W1737" t="s">
        <v>3389</v>
      </c>
      <c r="AA1737" t="s">
        <v>3390</v>
      </c>
      <c r="AB1737" t="s">
        <v>3391</v>
      </c>
      <c r="AN1737" t="s">
        <v>1848</v>
      </c>
      <c r="AS1737" t="s">
        <v>884</v>
      </c>
      <c r="AT1737">
        <v>2016</v>
      </c>
      <c r="AU1737">
        <v>21</v>
      </c>
      <c r="AV1737">
        <v>2</v>
      </c>
      <c r="BC1737">
        <v>240</v>
      </c>
      <c r="BD1737" t="s">
        <v>3392</v>
      </c>
      <c r="BK1737" t="s">
        <v>3393</v>
      </c>
      <c r="BL1737">
        <v>26907237</v>
      </c>
      <c r="BW1737" t="s">
        <v>13429</v>
      </c>
      <c r="BX1737" t="s">
        <v>13985</v>
      </c>
      <c r="BY1737" t="s">
        <v>13985</v>
      </c>
      <c r="BZ1737" t="s">
        <v>13429</v>
      </c>
      <c r="CA1737" t="s">
        <v>13985</v>
      </c>
      <c r="CB1737" t="s">
        <v>13985</v>
      </c>
      <c r="CC1737" t="s">
        <v>13985</v>
      </c>
      <c r="CD1737" t="s">
        <v>13985</v>
      </c>
    </row>
    <row r="1738" spans="1:82" hidden="1">
      <c r="A1738" t="s">
        <v>13850</v>
      </c>
      <c r="B1738" t="s">
        <v>67</v>
      </c>
      <c r="C1738" t="s">
        <v>8122</v>
      </c>
      <c r="G1738" t="s">
        <v>8123</v>
      </c>
      <c r="J1738" t="s">
        <v>8124</v>
      </c>
      <c r="K1738" t="s">
        <v>1871</v>
      </c>
      <c r="W1738" t="s">
        <v>8125</v>
      </c>
      <c r="AN1738" t="s">
        <v>1873</v>
      </c>
      <c r="AS1738" t="s">
        <v>297</v>
      </c>
      <c r="AT1738">
        <v>2008</v>
      </c>
      <c r="AU1738">
        <v>163</v>
      </c>
      <c r="AV1738">
        <v>2</v>
      </c>
      <c r="BA1738">
        <v>309</v>
      </c>
      <c r="BB1738">
        <v>320</v>
      </c>
      <c r="BD1738" t="s">
        <v>8126</v>
      </c>
      <c r="BK1738" t="s">
        <v>8127</v>
      </c>
      <c r="BW1738" t="s">
        <v>13428</v>
      </c>
      <c r="BX1738" t="s">
        <v>13985</v>
      </c>
      <c r="BY1738" t="s">
        <v>13985</v>
      </c>
      <c r="BZ1738" t="s">
        <v>13985</v>
      </c>
      <c r="CA1738" t="s">
        <v>13985</v>
      </c>
      <c r="CB1738" t="s">
        <v>13985</v>
      </c>
      <c r="CC1738" t="s">
        <v>13985</v>
      </c>
      <c r="CD1738" t="s">
        <v>13985</v>
      </c>
    </row>
    <row r="1739" spans="1:82" hidden="1">
      <c r="A1739" t="s">
        <v>13850</v>
      </c>
      <c r="B1739" t="s">
        <v>67</v>
      </c>
      <c r="C1739" t="s">
        <v>10765</v>
      </c>
      <c r="G1739" t="s">
        <v>10765</v>
      </c>
      <c r="J1739" t="s">
        <v>10766</v>
      </c>
      <c r="K1739" t="s">
        <v>10767</v>
      </c>
      <c r="P1739" t="s">
        <v>10768</v>
      </c>
      <c r="Q1739" t="s">
        <v>10769</v>
      </c>
      <c r="R1739" t="s">
        <v>10770</v>
      </c>
      <c r="W1739" t="s">
        <v>10771</v>
      </c>
      <c r="AA1739" t="s">
        <v>10772</v>
      </c>
      <c r="AB1739" t="s">
        <v>10773</v>
      </c>
      <c r="AN1739" t="s">
        <v>10774</v>
      </c>
      <c r="AS1739" t="s">
        <v>8018</v>
      </c>
      <c r="AT1739">
        <v>2000</v>
      </c>
      <c r="AU1739">
        <v>14</v>
      </c>
      <c r="AV1739">
        <v>18</v>
      </c>
      <c r="AY1739" t="s">
        <v>49</v>
      </c>
      <c r="BA1739">
        <v>3309</v>
      </c>
      <c r="BB1739">
        <v>3321</v>
      </c>
      <c r="BD1739" t="s">
        <v>10775</v>
      </c>
      <c r="BK1739" t="s">
        <v>10776</v>
      </c>
      <c r="BW1739" t="s">
        <v>13428</v>
      </c>
      <c r="BX1739" t="s">
        <v>13985</v>
      </c>
      <c r="BY1739" t="s">
        <v>13985</v>
      </c>
      <c r="BZ1739" t="s">
        <v>13985</v>
      </c>
      <c r="CA1739" t="s">
        <v>13985</v>
      </c>
      <c r="CB1739" t="s">
        <v>13985</v>
      </c>
      <c r="CC1739" t="s">
        <v>13985</v>
      </c>
      <c r="CD1739" t="s">
        <v>13985</v>
      </c>
    </row>
    <row r="1740" spans="1:82" hidden="1">
      <c r="A1740" t="s">
        <v>13850</v>
      </c>
      <c r="B1740" t="s">
        <v>67</v>
      </c>
      <c r="C1740" t="s">
        <v>11289</v>
      </c>
      <c r="G1740" t="s">
        <v>11289</v>
      </c>
      <c r="J1740" t="s">
        <v>11912</v>
      </c>
      <c r="K1740" t="s">
        <v>358</v>
      </c>
      <c r="W1740" t="s">
        <v>11913</v>
      </c>
      <c r="AN1740" t="s">
        <v>360</v>
      </c>
      <c r="AS1740" t="s">
        <v>352</v>
      </c>
      <c r="AT1740">
        <v>1996</v>
      </c>
      <c r="AU1740">
        <v>42</v>
      </c>
      <c r="AV1740">
        <v>8</v>
      </c>
      <c r="BA1740">
        <v>721</v>
      </c>
      <c r="BB1740">
        <v>726</v>
      </c>
      <c r="BD1740" t="s">
        <v>11914</v>
      </c>
      <c r="BK1740" t="s">
        <v>11915</v>
      </c>
      <c r="BW1740" t="s">
        <v>13424</v>
      </c>
      <c r="BX1740" t="s">
        <v>13426</v>
      </c>
      <c r="BY1740" t="s">
        <v>13985</v>
      </c>
      <c r="BZ1740" t="s">
        <v>13427</v>
      </c>
      <c r="CA1740">
        <v>2</v>
      </c>
      <c r="CB1740" t="s">
        <v>13985</v>
      </c>
      <c r="CC1740" t="s">
        <v>13985</v>
      </c>
      <c r="CD1740" t="s">
        <v>13985</v>
      </c>
    </row>
    <row r="1741" spans="1:82">
      <c r="A1741" t="s">
        <v>13850</v>
      </c>
      <c r="B1741" t="s">
        <v>67</v>
      </c>
      <c r="C1741" t="s">
        <v>12759</v>
      </c>
      <c r="G1741" t="s">
        <v>12759</v>
      </c>
      <c r="J1741" t="s">
        <v>12760</v>
      </c>
      <c r="K1741" t="s">
        <v>1385</v>
      </c>
      <c r="AN1741" t="s">
        <v>1388</v>
      </c>
      <c r="AO1741" t="s">
        <v>1389</v>
      </c>
      <c r="AS1741" t="s">
        <v>730</v>
      </c>
      <c r="AT1741">
        <v>1993</v>
      </c>
      <c r="AU1741">
        <v>48</v>
      </c>
      <c r="AV1741">
        <v>4</v>
      </c>
      <c r="BA1741">
        <v>335</v>
      </c>
      <c r="BB1741">
        <v>341</v>
      </c>
      <c r="BK1741" t="s">
        <v>12761</v>
      </c>
      <c r="BW1741" t="s">
        <v>13424</v>
      </c>
      <c r="BX1741" t="s">
        <v>13426</v>
      </c>
      <c r="BY1741" t="s">
        <v>13985</v>
      </c>
      <c r="BZ1741" t="s">
        <v>13427</v>
      </c>
      <c r="CA1741">
        <v>32</v>
      </c>
      <c r="CB1741">
        <v>7</v>
      </c>
      <c r="CC1741" t="s">
        <v>13469</v>
      </c>
      <c r="CD1741" t="s">
        <v>13433</v>
      </c>
    </row>
    <row r="1742" spans="1:82" hidden="1">
      <c r="A1742" t="s">
        <v>13850</v>
      </c>
      <c r="B1742" t="s">
        <v>67</v>
      </c>
      <c r="C1742" t="s">
        <v>8752</v>
      </c>
      <c r="G1742" t="s">
        <v>8752</v>
      </c>
      <c r="J1742" t="s">
        <v>10143</v>
      </c>
      <c r="K1742" t="s">
        <v>10144</v>
      </c>
      <c r="W1742" t="s">
        <v>10145</v>
      </c>
      <c r="AN1742" t="s">
        <v>10146</v>
      </c>
      <c r="AS1742" t="s">
        <v>10147</v>
      </c>
      <c r="AT1742">
        <v>2003</v>
      </c>
      <c r="AU1742">
        <v>50</v>
      </c>
      <c r="AV1742" s="2">
        <v>43497</v>
      </c>
      <c r="BA1742">
        <v>23</v>
      </c>
      <c r="BB1742">
        <v>41</v>
      </c>
      <c r="BK1742" t="s">
        <v>10148</v>
      </c>
      <c r="BL1742">
        <v>15510536</v>
      </c>
      <c r="BW1742" t="s">
        <v>13424</v>
      </c>
      <c r="BX1742" t="s">
        <v>13425</v>
      </c>
      <c r="BY1742" t="s">
        <v>13985</v>
      </c>
      <c r="BZ1742" t="s">
        <v>13985</v>
      </c>
      <c r="CA1742" t="s">
        <v>13985</v>
      </c>
      <c r="CB1742" t="s">
        <v>13985</v>
      </c>
      <c r="CC1742" t="s">
        <v>13985</v>
      </c>
      <c r="CD1742" t="s">
        <v>13985</v>
      </c>
    </row>
    <row r="1743" spans="1:82" hidden="1">
      <c r="A1743" t="s">
        <v>13850</v>
      </c>
      <c r="B1743" t="s">
        <v>67</v>
      </c>
      <c r="C1743" t="s">
        <v>13183</v>
      </c>
      <c r="G1743" t="s">
        <v>13183</v>
      </c>
      <c r="J1743" t="s">
        <v>13184</v>
      </c>
      <c r="K1743" t="s">
        <v>375</v>
      </c>
      <c r="W1743" t="s">
        <v>13185</v>
      </c>
      <c r="AB1743" t="s">
        <v>11934</v>
      </c>
      <c r="AN1743" t="s">
        <v>377</v>
      </c>
      <c r="AT1743">
        <v>1991</v>
      </c>
      <c r="AU1743">
        <v>3</v>
      </c>
      <c r="AV1743">
        <v>5</v>
      </c>
      <c r="BA1743">
        <v>461</v>
      </c>
      <c r="BB1743">
        <v>467</v>
      </c>
      <c r="BD1743" t="s">
        <v>13186</v>
      </c>
      <c r="BK1743" t="s">
        <v>13187</v>
      </c>
      <c r="BL1743">
        <v>19215493</v>
      </c>
      <c r="BW1743" t="s">
        <v>13424</v>
      </c>
      <c r="BX1743" t="s">
        <v>13425</v>
      </c>
      <c r="BY1743" t="s">
        <v>13985</v>
      </c>
      <c r="BZ1743" t="s">
        <v>13985</v>
      </c>
      <c r="CA1743" t="s">
        <v>13985</v>
      </c>
      <c r="CB1743" t="s">
        <v>13985</v>
      </c>
      <c r="CC1743" t="s">
        <v>13985</v>
      </c>
      <c r="CD1743" t="s">
        <v>13985</v>
      </c>
    </row>
    <row r="1744" spans="1:82" hidden="1">
      <c r="A1744" t="s">
        <v>13850</v>
      </c>
      <c r="B1744" t="s">
        <v>67</v>
      </c>
      <c r="C1744" t="s">
        <v>13305</v>
      </c>
      <c r="G1744" t="s">
        <v>13305</v>
      </c>
      <c r="J1744" t="s">
        <v>13306</v>
      </c>
      <c r="K1744" t="s">
        <v>1503</v>
      </c>
      <c r="AA1744" t="s">
        <v>13307</v>
      </c>
      <c r="AB1744" t="s">
        <v>13308</v>
      </c>
      <c r="AN1744" t="s">
        <v>1505</v>
      </c>
      <c r="AT1744">
        <v>1985</v>
      </c>
      <c r="AU1744">
        <v>64</v>
      </c>
      <c r="AV1744">
        <v>5</v>
      </c>
      <c r="BA1744">
        <v>696</v>
      </c>
      <c r="BB1744">
        <v>708</v>
      </c>
      <c r="BK1744" t="s">
        <v>13309</v>
      </c>
      <c r="BW1744" t="s">
        <v>13424</v>
      </c>
      <c r="BX1744" t="s">
        <v>13426</v>
      </c>
      <c r="BY1744" t="s">
        <v>13985</v>
      </c>
      <c r="BZ1744" t="s">
        <v>13427</v>
      </c>
      <c r="CA1744">
        <v>2</v>
      </c>
      <c r="CB1744" t="s">
        <v>13985</v>
      </c>
      <c r="CC1744" t="s">
        <v>13985</v>
      </c>
      <c r="CD1744" t="s">
        <v>13985</v>
      </c>
    </row>
    <row r="1745" spans="1:82" hidden="1">
      <c r="A1745" t="s">
        <v>13850</v>
      </c>
      <c r="B1745" t="s">
        <v>67</v>
      </c>
      <c r="C1745" t="s">
        <v>512</v>
      </c>
      <c r="G1745" t="s">
        <v>513</v>
      </c>
      <c r="J1745" t="s">
        <v>514</v>
      </c>
      <c r="K1745" t="s">
        <v>515</v>
      </c>
      <c r="W1745" t="s">
        <v>516</v>
      </c>
      <c r="AA1745" t="s">
        <v>517</v>
      </c>
      <c r="AB1745" t="s">
        <v>518</v>
      </c>
      <c r="AN1745" t="s">
        <v>519</v>
      </c>
      <c r="AO1745" t="s">
        <v>520</v>
      </c>
      <c r="AS1745" t="s">
        <v>521</v>
      </c>
      <c r="AT1745">
        <v>2019</v>
      </c>
      <c r="AU1745">
        <v>39</v>
      </c>
      <c r="AV1745">
        <v>6</v>
      </c>
      <c r="BA1745">
        <v>925</v>
      </c>
      <c r="BB1745">
        <v>950</v>
      </c>
      <c r="BD1745" t="s">
        <v>522</v>
      </c>
      <c r="BK1745" t="s">
        <v>523</v>
      </c>
      <c r="BL1745">
        <v>30901060</v>
      </c>
      <c r="BW1745" t="s">
        <v>13428</v>
      </c>
    </row>
    <row r="1746" spans="1:82" hidden="1">
      <c r="A1746" t="s">
        <v>13784</v>
      </c>
      <c r="B1746" t="s">
        <v>67</v>
      </c>
      <c r="C1746" t="s">
        <v>13840</v>
      </c>
      <c r="J1746" t="s">
        <v>13841</v>
      </c>
      <c r="K1746" t="s">
        <v>13797</v>
      </c>
      <c r="AG1746">
        <v>0</v>
      </c>
      <c r="AH1746">
        <v>0</v>
      </c>
      <c r="AN1746" t="s">
        <v>13798</v>
      </c>
      <c r="AT1746">
        <v>2015</v>
      </c>
      <c r="AU1746">
        <v>94</v>
      </c>
      <c r="AV1746">
        <v>2</v>
      </c>
      <c r="BA1746">
        <v>290</v>
      </c>
      <c r="BB1746">
        <v>299</v>
      </c>
      <c r="BK1746" t="s">
        <v>13842</v>
      </c>
      <c r="BT1746" t="s">
        <v>13843</v>
      </c>
      <c r="BU1746" t="s">
        <v>13844</v>
      </c>
      <c r="BV1746" t="s">
        <v>13803</v>
      </c>
      <c r="BW1746" t="s">
        <v>13429</v>
      </c>
    </row>
    <row r="1747" spans="1:82" hidden="1">
      <c r="A1747" t="s">
        <v>13850</v>
      </c>
      <c r="B1747" t="s">
        <v>67</v>
      </c>
      <c r="C1747" t="s">
        <v>2890</v>
      </c>
      <c r="G1747" t="s">
        <v>2891</v>
      </c>
      <c r="J1747" t="s">
        <v>2892</v>
      </c>
      <c r="K1747" t="s">
        <v>515</v>
      </c>
      <c r="W1747" t="s">
        <v>2893</v>
      </c>
      <c r="AA1747" t="s">
        <v>2894</v>
      </c>
      <c r="AB1747" t="s">
        <v>2895</v>
      </c>
      <c r="AN1747" t="s">
        <v>519</v>
      </c>
      <c r="AO1747" t="s">
        <v>520</v>
      </c>
      <c r="AS1747" s="1">
        <v>47058</v>
      </c>
      <c r="AT1747">
        <v>2016</v>
      </c>
      <c r="AU1747">
        <v>36</v>
      </c>
      <c r="AV1747">
        <v>11</v>
      </c>
      <c r="BA1747">
        <v>1432</v>
      </c>
      <c r="BB1747">
        <v>1448</v>
      </c>
      <c r="BD1747" t="s">
        <v>2896</v>
      </c>
      <c r="BK1747" t="s">
        <v>2897</v>
      </c>
      <c r="BL1747">
        <v>27449791</v>
      </c>
      <c r="BW1747" t="s">
        <v>13428</v>
      </c>
      <c r="BX1747" t="s">
        <v>13985</v>
      </c>
      <c r="BY1747" t="s">
        <v>13985</v>
      </c>
      <c r="BZ1747" t="s">
        <v>13985</v>
      </c>
      <c r="CA1747" t="s">
        <v>13985</v>
      </c>
      <c r="CB1747" t="s">
        <v>13985</v>
      </c>
      <c r="CC1747" t="s">
        <v>13985</v>
      </c>
      <c r="CD1747" t="s">
        <v>13985</v>
      </c>
    </row>
    <row r="1748" spans="1:82" hidden="1">
      <c r="A1748" t="s">
        <v>13850</v>
      </c>
      <c r="B1748" t="s">
        <v>67</v>
      </c>
      <c r="C1748" t="s">
        <v>11407</v>
      </c>
      <c r="G1748" t="s">
        <v>11407</v>
      </c>
      <c r="J1748" t="s">
        <v>11408</v>
      </c>
      <c r="K1748" t="s">
        <v>11409</v>
      </c>
      <c r="W1748" t="s">
        <v>11410</v>
      </c>
      <c r="AN1748" t="s">
        <v>11411</v>
      </c>
      <c r="AS1748" t="s">
        <v>629</v>
      </c>
      <c r="AT1748">
        <v>1998</v>
      </c>
      <c r="AU1748">
        <v>37</v>
      </c>
      <c r="AV1748">
        <v>3</v>
      </c>
      <c r="BA1748">
        <v>184</v>
      </c>
      <c r="BB1748">
        <v>194</v>
      </c>
      <c r="BD1748" t="s">
        <v>11412</v>
      </c>
      <c r="BK1748" t="s">
        <v>11413</v>
      </c>
      <c r="BW1748" t="s">
        <v>13428</v>
      </c>
      <c r="BX1748" t="s">
        <v>13985</v>
      </c>
      <c r="BY1748" t="s">
        <v>13985</v>
      </c>
      <c r="BZ1748" t="s">
        <v>13985</v>
      </c>
      <c r="CA1748" t="s">
        <v>13985</v>
      </c>
      <c r="CB1748" t="s">
        <v>13985</v>
      </c>
      <c r="CC1748" t="s">
        <v>13985</v>
      </c>
      <c r="CD1748" t="s">
        <v>13985</v>
      </c>
    </row>
    <row r="1749" spans="1:82" hidden="1">
      <c r="A1749" t="s">
        <v>13850</v>
      </c>
      <c r="B1749" t="s">
        <v>67</v>
      </c>
      <c r="C1749" t="s">
        <v>12746</v>
      </c>
      <c r="G1749" t="s">
        <v>12746</v>
      </c>
      <c r="J1749" t="s">
        <v>12747</v>
      </c>
      <c r="K1749" t="s">
        <v>5124</v>
      </c>
      <c r="W1749" t="s">
        <v>12748</v>
      </c>
      <c r="AN1749" t="s">
        <v>5126</v>
      </c>
      <c r="AS1749" t="s">
        <v>629</v>
      </c>
      <c r="AT1749">
        <v>1993</v>
      </c>
      <c r="AU1749">
        <v>37</v>
      </c>
      <c r="AV1749">
        <v>2</v>
      </c>
      <c r="BA1749">
        <v>45</v>
      </c>
      <c r="BB1749">
        <v>51</v>
      </c>
      <c r="BK1749" t="s">
        <v>12749</v>
      </c>
      <c r="BW1749" t="s">
        <v>13424</v>
      </c>
      <c r="BX1749" t="s">
        <v>13426</v>
      </c>
      <c r="BY1749" t="s">
        <v>13985</v>
      </c>
      <c r="BZ1749" t="s">
        <v>13427</v>
      </c>
      <c r="CA1749" t="s">
        <v>13985</v>
      </c>
      <c r="CB1749">
        <v>0</v>
      </c>
      <c r="CC1749" t="s">
        <v>13985</v>
      </c>
      <c r="CD1749" t="s">
        <v>13985</v>
      </c>
    </row>
    <row r="1750" spans="1:82" hidden="1">
      <c r="A1750" t="s">
        <v>13850</v>
      </c>
      <c r="B1750" t="s">
        <v>67</v>
      </c>
      <c r="C1750" t="s">
        <v>5776</v>
      </c>
      <c r="G1750" t="s">
        <v>5777</v>
      </c>
      <c r="J1750" t="s">
        <v>5778</v>
      </c>
      <c r="K1750" t="s">
        <v>433</v>
      </c>
      <c r="W1750" t="s">
        <v>5779</v>
      </c>
      <c r="AA1750" t="s">
        <v>5780</v>
      </c>
      <c r="AB1750" t="s">
        <v>5781</v>
      </c>
      <c r="AN1750" t="s">
        <v>435</v>
      </c>
      <c r="AS1750" t="s">
        <v>242</v>
      </c>
      <c r="AT1750">
        <v>2012</v>
      </c>
      <c r="AU1750">
        <v>288</v>
      </c>
      <c r="AV1750">
        <v>2</v>
      </c>
      <c r="BA1750">
        <v>93</v>
      </c>
      <c r="BB1750">
        <v>102</v>
      </c>
      <c r="BD1750" t="s">
        <v>5782</v>
      </c>
      <c r="BK1750" t="s">
        <v>5783</v>
      </c>
      <c r="BW1750" t="s">
        <v>13424</v>
      </c>
      <c r="BX1750" t="s">
        <v>13425</v>
      </c>
      <c r="BY1750" t="s">
        <v>13985</v>
      </c>
      <c r="BZ1750" t="s">
        <v>13985</v>
      </c>
      <c r="CA1750" t="s">
        <v>13985</v>
      </c>
      <c r="CB1750" t="s">
        <v>13985</v>
      </c>
      <c r="CC1750" t="s">
        <v>13985</v>
      </c>
      <c r="CD1750" t="s">
        <v>13985</v>
      </c>
    </row>
    <row r="1751" spans="1:82" hidden="1">
      <c r="A1751" t="s">
        <v>13850</v>
      </c>
      <c r="B1751" t="s">
        <v>67</v>
      </c>
      <c r="C1751" t="s">
        <v>6354</v>
      </c>
      <c r="G1751" t="s">
        <v>6355</v>
      </c>
      <c r="J1751" t="s">
        <v>6356</v>
      </c>
      <c r="K1751" t="s">
        <v>358</v>
      </c>
      <c r="W1751" t="s">
        <v>6357</v>
      </c>
      <c r="AA1751" t="s">
        <v>6358</v>
      </c>
      <c r="AB1751" t="s">
        <v>6359</v>
      </c>
      <c r="AN1751" t="s">
        <v>360</v>
      </c>
      <c r="AO1751" t="s">
        <v>361</v>
      </c>
      <c r="AS1751" t="s">
        <v>84</v>
      </c>
      <c r="AT1751">
        <v>2011</v>
      </c>
      <c r="AU1751">
        <v>57</v>
      </c>
      <c r="AV1751">
        <v>12</v>
      </c>
      <c r="BA1751">
        <v>1651</v>
      </c>
      <c r="BB1751">
        <v>1659</v>
      </c>
      <c r="BD1751" t="s">
        <v>6360</v>
      </c>
      <c r="BK1751" t="s">
        <v>6361</v>
      </c>
      <c r="BL1751">
        <v>21910996</v>
      </c>
      <c r="BW1751" t="s">
        <v>13424</v>
      </c>
      <c r="BX1751" t="s">
        <v>13426</v>
      </c>
      <c r="BY1751" t="s">
        <v>13985</v>
      </c>
      <c r="BZ1751" t="s">
        <v>13429</v>
      </c>
      <c r="CA1751" t="s">
        <v>13985</v>
      </c>
      <c r="CB1751" t="s">
        <v>13985</v>
      </c>
      <c r="CC1751" t="s">
        <v>13985</v>
      </c>
      <c r="CD1751" t="s">
        <v>13985</v>
      </c>
    </row>
    <row r="1752" spans="1:82" hidden="1">
      <c r="A1752" t="s">
        <v>13850</v>
      </c>
      <c r="B1752" t="s">
        <v>67</v>
      </c>
      <c r="C1752" t="s">
        <v>6901</v>
      </c>
      <c r="G1752" t="s">
        <v>6902</v>
      </c>
      <c r="J1752" t="s">
        <v>6909</v>
      </c>
      <c r="K1752" t="s">
        <v>1889</v>
      </c>
      <c r="W1752" t="s">
        <v>6910</v>
      </c>
      <c r="AA1752" t="s">
        <v>6905</v>
      </c>
      <c r="AB1752" t="s">
        <v>6911</v>
      </c>
      <c r="AN1752" t="s">
        <v>1893</v>
      </c>
      <c r="AO1752" t="s">
        <v>1894</v>
      </c>
      <c r="AT1752">
        <v>2011</v>
      </c>
      <c r="AU1752">
        <v>39</v>
      </c>
      <c r="AV1752">
        <v>3</v>
      </c>
      <c r="BA1752">
        <v>205</v>
      </c>
      <c r="BB1752">
        <v>211</v>
      </c>
      <c r="BD1752" t="s">
        <v>6912</v>
      </c>
      <c r="BK1752" t="s">
        <v>6913</v>
      </c>
      <c r="BW1752" t="s">
        <v>13424</v>
      </c>
      <c r="BX1752" t="s">
        <v>13425</v>
      </c>
      <c r="BY1752" t="s">
        <v>13985</v>
      </c>
      <c r="BZ1752" t="s">
        <v>13985</v>
      </c>
      <c r="CA1752" t="s">
        <v>13985</v>
      </c>
      <c r="CB1752" t="s">
        <v>13985</v>
      </c>
      <c r="CC1752" t="s">
        <v>13985</v>
      </c>
      <c r="CD1752" t="s">
        <v>13985</v>
      </c>
    </row>
    <row r="1753" spans="1:82" hidden="1">
      <c r="A1753" t="s">
        <v>13850</v>
      </c>
      <c r="B1753" t="s">
        <v>67</v>
      </c>
      <c r="C1753" t="s">
        <v>6901</v>
      </c>
      <c r="G1753" t="s">
        <v>6902</v>
      </c>
      <c r="J1753" t="s">
        <v>6903</v>
      </c>
      <c r="K1753" t="s">
        <v>1889</v>
      </c>
      <c r="W1753" t="s">
        <v>6904</v>
      </c>
      <c r="AA1753" t="s">
        <v>6905</v>
      </c>
      <c r="AB1753" t="s">
        <v>6906</v>
      </c>
      <c r="AN1753" t="s">
        <v>1893</v>
      </c>
      <c r="AO1753" t="s">
        <v>1894</v>
      </c>
      <c r="AT1753">
        <v>2011</v>
      </c>
      <c r="AU1753">
        <v>39</v>
      </c>
      <c r="AV1753">
        <v>3</v>
      </c>
      <c r="BA1753">
        <v>196</v>
      </c>
      <c r="BB1753">
        <v>204</v>
      </c>
      <c r="BD1753" t="s">
        <v>6907</v>
      </c>
      <c r="BK1753" t="s">
        <v>6908</v>
      </c>
      <c r="BW1753" t="s">
        <v>13424</v>
      </c>
      <c r="BX1753" t="s">
        <v>13425</v>
      </c>
      <c r="BY1753" t="s">
        <v>13985</v>
      </c>
      <c r="BZ1753" t="s">
        <v>13985</v>
      </c>
      <c r="CA1753" t="s">
        <v>13985</v>
      </c>
      <c r="CB1753" t="s">
        <v>13985</v>
      </c>
      <c r="CC1753" t="s">
        <v>13985</v>
      </c>
      <c r="CD1753" t="s">
        <v>13985</v>
      </c>
    </row>
    <row r="1754" spans="1:82" hidden="1">
      <c r="A1754" t="s">
        <v>13850</v>
      </c>
      <c r="B1754" t="s">
        <v>67</v>
      </c>
      <c r="C1754" t="s">
        <v>907</v>
      </c>
      <c r="G1754" t="s">
        <v>908</v>
      </c>
      <c r="J1754" t="s">
        <v>909</v>
      </c>
      <c r="K1754" t="s">
        <v>910</v>
      </c>
      <c r="W1754" t="s">
        <v>911</v>
      </c>
      <c r="AB1754" t="s">
        <v>912</v>
      </c>
      <c r="AN1754" t="s">
        <v>913</v>
      </c>
      <c r="AO1754" t="s">
        <v>914</v>
      </c>
      <c r="AS1754" t="s">
        <v>884</v>
      </c>
      <c r="AT1754">
        <v>2019</v>
      </c>
      <c r="AU1754">
        <v>89</v>
      </c>
      <c r="AV1754">
        <v>1</v>
      </c>
      <c r="BC1754" t="s">
        <v>915</v>
      </c>
      <c r="BD1754" t="s">
        <v>916</v>
      </c>
      <c r="BK1754" t="s">
        <v>917</v>
      </c>
      <c r="BW1754" t="s">
        <v>13429</v>
      </c>
    </row>
    <row r="1755" spans="1:82" hidden="1">
      <c r="A1755" t="s">
        <v>13850</v>
      </c>
      <c r="B1755" t="s">
        <v>67</v>
      </c>
      <c r="C1755" t="s">
        <v>7912</v>
      </c>
      <c r="G1755" t="s">
        <v>7913</v>
      </c>
      <c r="J1755" t="s">
        <v>7914</v>
      </c>
      <c r="K1755" t="s">
        <v>841</v>
      </c>
      <c r="W1755" t="s">
        <v>7915</v>
      </c>
      <c r="AA1755" t="s">
        <v>7916</v>
      </c>
      <c r="AB1755" t="s">
        <v>7917</v>
      </c>
      <c r="AN1755" t="s">
        <v>843</v>
      </c>
      <c r="AO1755" t="s">
        <v>844</v>
      </c>
      <c r="AS1755" t="s">
        <v>1023</v>
      </c>
      <c r="AT1755">
        <v>2009</v>
      </c>
      <c r="AU1755">
        <v>46</v>
      </c>
      <c r="AV1755">
        <v>1</v>
      </c>
      <c r="BA1755">
        <v>87</v>
      </c>
      <c r="BB1755">
        <v>94</v>
      </c>
      <c r="BD1755" t="s">
        <v>7918</v>
      </c>
      <c r="BK1755" t="s">
        <v>7919</v>
      </c>
      <c r="BL1755">
        <v>18798788</v>
      </c>
      <c r="BW1755" t="s">
        <v>13424</v>
      </c>
      <c r="BX1755" t="s">
        <v>13429</v>
      </c>
      <c r="BY1755" t="s">
        <v>13985</v>
      </c>
      <c r="BZ1755" t="s">
        <v>13429</v>
      </c>
      <c r="CA1755" t="s">
        <v>13985</v>
      </c>
      <c r="CB1755" t="s">
        <v>13985</v>
      </c>
      <c r="CC1755" t="s">
        <v>13985</v>
      </c>
      <c r="CD1755" t="s">
        <v>13985</v>
      </c>
    </row>
    <row r="1756" spans="1:82" hidden="1">
      <c r="A1756" t="s">
        <v>13850</v>
      </c>
      <c r="B1756" t="s">
        <v>67</v>
      </c>
      <c r="C1756" t="s">
        <v>12313</v>
      </c>
      <c r="G1756" t="s">
        <v>12313</v>
      </c>
      <c r="J1756" t="s">
        <v>12314</v>
      </c>
      <c r="K1756" t="s">
        <v>12315</v>
      </c>
      <c r="W1756" t="s">
        <v>12316</v>
      </c>
      <c r="AN1756" t="s">
        <v>12317</v>
      </c>
      <c r="AT1756">
        <v>1995</v>
      </c>
      <c r="AU1756">
        <v>154</v>
      </c>
      <c r="AV1756">
        <v>4</v>
      </c>
      <c r="BA1756">
        <v>283</v>
      </c>
      <c r="BB1756">
        <v>299</v>
      </c>
      <c r="BK1756" t="s">
        <v>12318</v>
      </c>
      <c r="BL1756">
        <v>8773715</v>
      </c>
      <c r="BW1756" t="s">
        <v>13424</v>
      </c>
      <c r="BX1756" t="s">
        <v>13425</v>
      </c>
      <c r="BY1756" t="s">
        <v>13985</v>
      </c>
      <c r="BZ1756" t="s">
        <v>13985</v>
      </c>
      <c r="CA1756" t="s">
        <v>13985</v>
      </c>
      <c r="CB1756" t="s">
        <v>13985</v>
      </c>
      <c r="CC1756" t="s">
        <v>13985</v>
      </c>
      <c r="CD1756" t="s">
        <v>13985</v>
      </c>
    </row>
    <row r="1757" spans="1:82" hidden="1">
      <c r="A1757" t="s">
        <v>13850</v>
      </c>
      <c r="B1757" t="s">
        <v>67</v>
      </c>
      <c r="C1757" t="s">
        <v>13058</v>
      </c>
      <c r="G1757" t="s">
        <v>13058</v>
      </c>
      <c r="J1757" t="s">
        <v>13059</v>
      </c>
      <c r="K1757" t="s">
        <v>930</v>
      </c>
      <c r="W1757" t="s">
        <v>13060</v>
      </c>
      <c r="AN1757" t="s">
        <v>932</v>
      </c>
      <c r="AS1757" t="s">
        <v>154</v>
      </c>
      <c r="AT1757">
        <v>1991</v>
      </c>
      <c r="AU1757">
        <v>26</v>
      </c>
      <c r="AV1757" s="2">
        <v>43497</v>
      </c>
      <c r="BA1757">
        <v>73</v>
      </c>
      <c r="BB1757">
        <v>91</v>
      </c>
      <c r="BD1757" t="s">
        <v>13061</v>
      </c>
      <c r="BK1757" t="s">
        <v>13062</v>
      </c>
      <c r="BW1757" t="s">
        <v>13424</v>
      </c>
      <c r="BX1757" t="s">
        <v>13425</v>
      </c>
      <c r="BY1757" t="s">
        <v>13985</v>
      </c>
      <c r="BZ1757" t="s">
        <v>13985</v>
      </c>
      <c r="CA1757" t="s">
        <v>13985</v>
      </c>
      <c r="CB1757" t="s">
        <v>13985</v>
      </c>
      <c r="CC1757" t="s">
        <v>13985</v>
      </c>
      <c r="CD1757" t="s">
        <v>13985</v>
      </c>
    </row>
    <row r="1758" spans="1:82" hidden="1">
      <c r="A1758" t="s">
        <v>13850</v>
      </c>
      <c r="B1758" t="s">
        <v>1762</v>
      </c>
      <c r="C1758" t="s">
        <v>9246</v>
      </c>
      <c r="E1758" t="s">
        <v>9247</v>
      </c>
      <c r="G1758" t="s">
        <v>9248</v>
      </c>
      <c r="J1758" t="s">
        <v>9249</v>
      </c>
      <c r="K1758" t="s">
        <v>9250</v>
      </c>
      <c r="L1758" t="s">
        <v>9251</v>
      </c>
      <c r="W1758" t="s">
        <v>9252</v>
      </c>
      <c r="AA1758" t="s">
        <v>9253</v>
      </c>
      <c r="AN1758" t="s">
        <v>9254</v>
      </c>
      <c r="AP1758" t="s">
        <v>9255</v>
      </c>
      <c r="AT1758">
        <v>2006</v>
      </c>
      <c r="AU1758">
        <v>44</v>
      </c>
      <c r="BA1758">
        <v>507</v>
      </c>
      <c r="BB1758">
        <v>526</v>
      </c>
      <c r="BD1758" t="s">
        <v>9256</v>
      </c>
      <c r="BK1758" t="s">
        <v>9257</v>
      </c>
      <c r="BW1758" t="s">
        <v>13428</v>
      </c>
      <c r="BX1758" t="s">
        <v>13985</v>
      </c>
      <c r="BY1758" t="s">
        <v>13985</v>
      </c>
      <c r="BZ1758" t="s">
        <v>13985</v>
      </c>
      <c r="CA1758" t="s">
        <v>13985</v>
      </c>
      <c r="CB1758" t="s">
        <v>13985</v>
      </c>
      <c r="CC1758" t="s">
        <v>13985</v>
      </c>
      <c r="CD1758" t="s">
        <v>13985</v>
      </c>
    </row>
    <row r="1759" spans="1:82" hidden="1">
      <c r="A1759" t="s">
        <v>13850</v>
      </c>
      <c r="B1759" t="s">
        <v>67</v>
      </c>
      <c r="C1759" t="s">
        <v>7075</v>
      </c>
      <c r="G1759" t="s">
        <v>7076</v>
      </c>
      <c r="J1759" t="s">
        <v>7077</v>
      </c>
      <c r="K1759" t="s">
        <v>5333</v>
      </c>
      <c r="W1759" t="s">
        <v>7078</v>
      </c>
      <c r="AN1759" t="s">
        <v>5335</v>
      </c>
      <c r="AO1759" t="s">
        <v>5336</v>
      </c>
      <c r="AS1759" s="1">
        <v>39326</v>
      </c>
      <c r="AT1759">
        <v>2010</v>
      </c>
      <c r="AU1759">
        <v>277</v>
      </c>
      <c r="AV1759">
        <v>1694</v>
      </c>
      <c r="BA1759">
        <v>2683</v>
      </c>
      <c r="BB1759">
        <v>2692</v>
      </c>
      <c r="BD1759" t="s">
        <v>7079</v>
      </c>
      <c r="BK1759" t="s">
        <v>7080</v>
      </c>
      <c r="BL1759">
        <v>20410035</v>
      </c>
      <c r="BW1759" t="s">
        <v>13424</v>
      </c>
      <c r="BX1759" t="s">
        <v>13426</v>
      </c>
      <c r="BY1759" t="s">
        <v>13985</v>
      </c>
      <c r="BZ1759" t="s">
        <v>13429</v>
      </c>
      <c r="CA1759" t="s">
        <v>13985</v>
      </c>
      <c r="CB1759" t="s">
        <v>13985</v>
      </c>
      <c r="CC1759" t="s">
        <v>13985</v>
      </c>
      <c r="CD1759" t="s">
        <v>13985</v>
      </c>
    </row>
    <row r="1760" spans="1:82" hidden="1">
      <c r="A1760" t="s">
        <v>13850</v>
      </c>
      <c r="B1760" t="s">
        <v>67</v>
      </c>
      <c r="C1760" t="s">
        <v>6586</v>
      </c>
      <c r="G1760" t="s">
        <v>6587</v>
      </c>
      <c r="J1760" t="s">
        <v>6588</v>
      </c>
      <c r="K1760" t="s">
        <v>3484</v>
      </c>
      <c r="W1760" t="s">
        <v>6589</v>
      </c>
      <c r="AO1760" t="s">
        <v>3488</v>
      </c>
      <c r="AS1760" s="1">
        <v>37073</v>
      </c>
      <c r="AT1760">
        <v>2011</v>
      </c>
      <c r="AU1760">
        <v>108</v>
      </c>
      <c r="AV1760">
        <v>3</v>
      </c>
      <c r="BA1760">
        <v>377</v>
      </c>
      <c r="BB1760">
        <v>384</v>
      </c>
      <c r="BD1760" t="s">
        <v>6590</v>
      </c>
      <c r="BK1760" t="s">
        <v>6591</v>
      </c>
      <c r="BW1760" t="s">
        <v>13424</v>
      </c>
      <c r="BX1760" t="s">
        <v>13426</v>
      </c>
      <c r="BY1760" t="s">
        <v>13985</v>
      </c>
      <c r="BZ1760" t="s">
        <v>13429</v>
      </c>
      <c r="CA1760" t="s">
        <v>13985</v>
      </c>
      <c r="CB1760" t="s">
        <v>13985</v>
      </c>
      <c r="CC1760" t="s">
        <v>13985</v>
      </c>
      <c r="CD1760" t="s">
        <v>13985</v>
      </c>
    </row>
    <row r="1761" spans="1:82" hidden="1">
      <c r="A1761" t="s">
        <v>13850</v>
      </c>
      <c r="B1761" t="s">
        <v>67</v>
      </c>
      <c r="C1761" t="s">
        <v>6860</v>
      </c>
      <c r="G1761" t="s">
        <v>6861</v>
      </c>
      <c r="J1761" t="s">
        <v>6862</v>
      </c>
      <c r="K1761" t="s">
        <v>442</v>
      </c>
      <c r="W1761" t="s">
        <v>6863</v>
      </c>
      <c r="AA1761" t="s">
        <v>6864</v>
      </c>
      <c r="AB1761" t="s">
        <v>6865</v>
      </c>
      <c r="AN1761" t="s">
        <v>446</v>
      </c>
      <c r="AO1761" t="s">
        <v>447</v>
      </c>
      <c r="AT1761">
        <v>2011</v>
      </c>
      <c r="AU1761">
        <v>28</v>
      </c>
      <c r="AV1761">
        <v>10</v>
      </c>
      <c r="BA1761">
        <v>921</v>
      </c>
      <c r="BB1761">
        <v>929</v>
      </c>
      <c r="BD1761" t="s">
        <v>6866</v>
      </c>
      <c r="BK1761" t="s">
        <v>6867</v>
      </c>
      <c r="BL1761">
        <v>22080737</v>
      </c>
      <c r="BW1761" t="s">
        <v>13424</v>
      </c>
      <c r="BX1761" t="s">
        <v>13425</v>
      </c>
      <c r="BY1761" t="s">
        <v>13985</v>
      </c>
      <c r="BZ1761" t="s">
        <v>13985</v>
      </c>
      <c r="CA1761" t="s">
        <v>13985</v>
      </c>
      <c r="CB1761" t="s">
        <v>13985</v>
      </c>
      <c r="CC1761" t="s">
        <v>13985</v>
      </c>
      <c r="CD1761" t="s">
        <v>13985</v>
      </c>
    </row>
    <row r="1762" spans="1:82" hidden="1">
      <c r="A1762" t="s">
        <v>13850</v>
      </c>
      <c r="B1762" t="s">
        <v>1762</v>
      </c>
      <c r="C1762" t="s">
        <v>9305</v>
      </c>
      <c r="E1762" t="s">
        <v>9306</v>
      </c>
      <c r="G1762" t="s">
        <v>9307</v>
      </c>
      <c r="J1762" t="s">
        <v>9308</v>
      </c>
      <c r="K1762" t="s">
        <v>9309</v>
      </c>
      <c r="L1762" t="s">
        <v>8904</v>
      </c>
      <c r="P1762" t="s">
        <v>9310</v>
      </c>
      <c r="Q1762" t="s">
        <v>9311</v>
      </c>
      <c r="R1762" t="s">
        <v>6154</v>
      </c>
      <c r="S1762" t="s">
        <v>9312</v>
      </c>
      <c r="W1762" t="s">
        <v>9313</v>
      </c>
      <c r="AN1762" t="s">
        <v>3428</v>
      </c>
      <c r="AP1762" t="s">
        <v>9314</v>
      </c>
      <c r="AT1762">
        <v>2006</v>
      </c>
      <c r="AV1762">
        <v>718</v>
      </c>
      <c r="BA1762">
        <v>557</v>
      </c>
      <c r="BB1762">
        <v>565</v>
      </c>
      <c r="BD1762" t="s">
        <v>9315</v>
      </c>
      <c r="BK1762" t="s">
        <v>9316</v>
      </c>
      <c r="BW1762" t="s">
        <v>13428</v>
      </c>
      <c r="BX1762" t="s">
        <v>13985</v>
      </c>
      <c r="BY1762" t="s">
        <v>13985</v>
      </c>
      <c r="BZ1762" t="s">
        <v>13985</v>
      </c>
      <c r="CA1762" t="s">
        <v>13985</v>
      </c>
      <c r="CB1762" t="s">
        <v>13985</v>
      </c>
      <c r="CC1762" t="s">
        <v>13985</v>
      </c>
      <c r="CD1762" t="s">
        <v>13985</v>
      </c>
    </row>
    <row r="1763" spans="1:82" hidden="1">
      <c r="A1763" t="s">
        <v>13850</v>
      </c>
      <c r="B1763" t="s">
        <v>67</v>
      </c>
      <c r="C1763" t="s">
        <v>13032</v>
      </c>
      <c r="G1763" t="s">
        <v>13032</v>
      </c>
      <c r="J1763" t="s">
        <v>13033</v>
      </c>
      <c r="K1763" t="s">
        <v>13034</v>
      </c>
      <c r="W1763" t="s">
        <v>13035</v>
      </c>
      <c r="AN1763" t="s">
        <v>13036</v>
      </c>
      <c r="AT1763">
        <v>1992</v>
      </c>
      <c r="AU1763">
        <v>98</v>
      </c>
      <c r="BA1763">
        <v>49</v>
      </c>
      <c r="BB1763">
        <v>62</v>
      </c>
      <c r="BD1763" t="s">
        <v>13037</v>
      </c>
      <c r="BK1763" t="s">
        <v>13038</v>
      </c>
      <c r="BW1763" t="s">
        <v>13428</v>
      </c>
      <c r="BX1763" t="s">
        <v>13985</v>
      </c>
      <c r="BY1763" t="s">
        <v>13985</v>
      </c>
      <c r="BZ1763" t="s">
        <v>13985</v>
      </c>
      <c r="CA1763" t="s">
        <v>13985</v>
      </c>
      <c r="CB1763" t="s">
        <v>13985</v>
      </c>
      <c r="CC1763" t="s">
        <v>13985</v>
      </c>
      <c r="CD1763" t="s">
        <v>13985</v>
      </c>
    </row>
    <row r="1764" spans="1:82" hidden="1">
      <c r="A1764" t="s">
        <v>13850</v>
      </c>
      <c r="B1764" t="s">
        <v>67</v>
      </c>
      <c r="C1764" t="s">
        <v>12503</v>
      </c>
      <c r="G1764" t="s">
        <v>12503</v>
      </c>
      <c r="J1764" t="s">
        <v>12504</v>
      </c>
      <c r="K1764" t="s">
        <v>11636</v>
      </c>
      <c r="W1764" t="s">
        <v>12505</v>
      </c>
      <c r="AA1764" t="s">
        <v>12368</v>
      </c>
      <c r="AN1764" t="s">
        <v>1242</v>
      </c>
      <c r="AS1764" t="s">
        <v>629</v>
      </c>
      <c r="AT1764">
        <v>1994</v>
      </c>
      <c r="AU1764">
        <v>72</v>
      </c>
      <c r="AV1764">
        <v>5</v>
      </c>
      <c r="BA1764">
        <v>904</v>
      </c>
      <c r="BB1764">
        <v>909</v>
      </c>
      <c r="BD1764" t="s">
        <v>12506</v>
      </c>
      <c r="BK1764" t="s">
        <v>12507</v>
      </c>
      <c r="BW1764" t="s">
        <v>13424</v>
      </c>
      <c r="BX1764" t="s">
        <v>13425</v>
      </c>
      <c r="BY1764" t="s">
        <v>13985</v>
      </c>
      <c r="BZ1764" t="s">
        <v>13985</v>
      </c>
      <c r="CA1764" t="s">
        <v>13985</v>
      </c>
      <c r="CB1764" t="s">
        <v>13985</v>
      </c>
      <c r="CC1764" t="s">
        <v>13985</v>
      </c>
      <c r="CD1764" t="s">
        <v>13985</v>
      </c>
    </row>
    <row r="1765" spans="1:82" hidden="1">
      <c r="A1765" t="s">
        <v>13850</v>
      </c>
      <c r="B1765" t="s">
        <v>67</v>
      </c>
      <c r="C1765" t="s">
        <v>1796</v>
      </c>
      <c r="G1765" t="s">
        <v>1797</v>
      </c>
      <c r="J1765" t="s">
        <v>1798</v>
      </c>
      <c r="K1765" t="s">
        <v>1799</v>
      </c>
      <c r="W1765" t="s">
        <v>1800</v>
      </c>
      <c r="AN1765" t="s">
        <v>1801</v>
      </c>
      <c r="AO1765" t="s">
        <v>1802</v>
      </c>
      <c r="AT1765">
        <v>2018</v>
      </c>
      <c r="AU1765">
        <v>22</v>
      </c>
      <c r="AV1765">
        <v>2</v>
      </c>
      <c r="BA1765">
        <v>149</v>
      </c>
      <c r="BB1765">
        <v>162</v>
      </c>
      <c r="BD1765" t="s">
        <v>1803</v>
      </c>
      <c r="BK1765" t="s">
        <v>1804</v>
      </c>
      <c r="BW1765" t="s">
        <v>13428</v>
      </c>
      <c r="BX1765" t="s">
        <v>13985</v>
      </c>
      <c r="BY1765" t="s">
        <v>13985</v>
      </c>
      <c r="BZ1765" t="s">
        <v>13985</v>
      </c>
      <c r="CA1765" t="s">
        <v>13985</v>
      </c>
      <c r="CB1765" t="s">
        <v>13985</v>
      </c>
      <c r="CC1765" t="s">
        <v>13985</v>
      </c>
      <c r="CD1765" t="s">
        <v>13985</v>
      </c>
    </row>
    <row r="1766" spans="1:82" hidden="1">
      <c r="A1766" t="s">
        <v>13850</v>
      </c>
      <c r="B1766" t="s">
        <v>67</v>
      </c>
      <c r="C1766" t="s">
        <v>12445</v>
      </c>
      <c r="G1766" t="s">
        <v>12445</v>
      </c>
      <c r="J1766" t="s">
        <v>12446</v>
      </c>
      <c r="K1766" t="s">
        <v>1503</v>
      </c>
      <c r="W1766" t="s">
        <v>12447</v>
      </c>
      <c r="AN1766" t="s">
        <v>1505</v>
      </c>
      <c r="AS1766" t="s">
        <v>242</v>
      </c>
      <c r="AT1766">
        <v>1994</v>
      </c>
      <c r="AU1766">
        <v>73</v>
      </c>
      <c r="AV1766">
        <v>10</v>
      </c>
      <c r="BA1766">
        <v>26</v>
      </c>
      <c r="BB1766">
        <v>37</v>
      </c>
      <c r="BK1766" t="s">
        <v>12448</v>
      </c>
      <c r="BW1766" t="s">
        <v>13424</v>
      </c>
      <c r="BX1766" t="s">
        <v>13426</v>
      </c>
      <c r="BY1766" t="s">
        <v>13985</v>
      </c>
      <c r="BZ1766" t="s">
        <v>13427</v>
      </c>
      <c r="CA1766">
        <v>1</v>
      </c>
      <c r="CB1766" t="s">
        <v>13985</v>
      </c>
      <c r="CC1766" t="s">
        <v>13985</v>
      </c>
      <c r="CD1766" t="s">
        <v>13985</v>
      </c>
    </row>
    <row r="1767" spans="1:82" hidden="1">
      <c r="A1767" t="s">
        <v>13850</v>
      </c>
      <c r="B1767" t="s">
        <v>67</v>
      </c>
      <c r="C1767" t="s">
        <v>11003</v>
      </c>
      <c r="G1767" t="s">
        <v>11003</v>
      </c>
      <c r="J1767" t="s">
        <v>11004</v>
      </c>
      <c r="K1767" t="s">
        <v>605</v>
      </c>
      <c r="W1767" t="s">
        <v>11005</v>
      </c>
      <c r="AB1767" t="s">
        <v>11006</v>
      </c>
      <c r="AN1767" t="s">
        <v>609</v>
      </c>
      <c r="AS1767" t="s">
        <v>11007</v>
      </c>
      <c r="AT1767">
        <v>1999</v>
      </c>
      <c r="AU1767">
        <v>96</v>
      </c>
      <c r="AV1767">
        <v>22</v>
      </c>
      <c r="BA1767">
        <v>12362</v>
      </c>
      <c r="BB1767">
        <v>12366</v>
      </c>
      <c r="BD1767" t="s">
        <v>11008</v>
      </c>
      <c r="BK1767" t="s">
        <v>11009</v>
      </c>
      <c r="BL1767">
        <v>10535927</v>
      </c>
      <c r="BW1767" t="s">
        <v>13428</v>
      </c>
      <c r="BX1767" t="s">
        <v>13985</v>
      </c>
      <c r="BY1767" t="s">
        <v>13985</v>
      </c>
      <c r="BZ1767" t="s">
        <v>13985</v>
      </c>
      <c r="CA1767" t="s">
        <v>13985</v>
      </c>
      <c r="CB1767" t="s">
        <v>13985</v>
      </c>
      <c r="CC1767" t="s">
        <v>13985</v>
      </c>
      <c r="CD1767" t="s">
        <v>13985</v>
      </c>
    </row>
    <row r="1768" spans="1:82" hidden="1">
      <c r="A1768" t="s">
        <v>13850</v>
      </c>
      <c r="B1768" t="s">
        <v>67</v>
      </c>
      <c r="C1768" t="s">
        <v>8238</v>
      </c>
      <c r="G1768" t="s">
        <v>8239</v>
      </c>
      <c r="J1768" t="s">
        <v>8240</v>
      </c>
      <c r="K1768" t="s">
        <v>375</v>
      </c>
      <c r="W1768" t="s">
        <v>8241</v>
      </c>
      <c r="AA1768" t="s">
        <v>7117</v>
      </c>
      <c r="AB1768" t="s">
        <v>7118</v>
      </c>
      <c r="AN1768" t="s">
        <v>377</v>
      </c>
      <c r="AO1768" t="s">
        <v>378</v>
      </c>
      <c r="AS1768" t="s">
        <v>521</v>
      </c>
      <c r="AT1768">
        <v>2008</v>
      </c>
      <c r="AU1768">
        <v>20</v>
      </c>
      <c r="AV1768">
        <v>6</v>
      </c>
      <c r="BA1768">
        <v>827</v>
      </c>
      <c r="BB1768">
        <v>833</v>
      </c>
      <c r="BD1768" t="s">
        <v>8242</v>
      </c>
      <c r="BK1768" t="s">
        <v>8243</v>
      </c>
      <c r="BL1768">
        <v>18601706</v>
      </c>
      <c r="BW1768" t="s">
        <v>13429</v>
      </c>
      <c r="BX1768" t="s">
        <v>13985</v>
      </c>
      <c r="BY1768" t="s">
        <v>13985</v>
      </c>
      <c r="BZ1768" t="s">
        <v>13429</v>
      </c>
      <c r="CA1768" t="s">
        <v>13985</v>
      </c>
      <c r="CB1768" t="s">
        <v>13985</v>
      </c>
      <c r="CC1768" t="s">
        <v>13985</v>
      </c>
      <c r="CD1768" t="s">
        <v>13985</v>
      </c>
    </row>
    <row r="1769" spans="1:82" hidden="1">
      <c r="A1769" t="s">
        <v>13850</v>
      </c>
      <c r="B1769" t="s">
        <v>67</v>
      </c>
      <c r="C1769" t="s">
        <v>1981</v>
      </c>
      <c r="G1769" t="s">
        <v>1982</v>
      </c>
      <c r="J1769" t="s">
        <v>1983</v>
      </c>
      <c r="K1769" t="s">
        <v>1984</v>
      </c>
      <c r="W1769" t="s">
        <v>1985</v>
      </c>
      <c r="AN1769" t="s">
        <v>1986</v>
      </c>
      <c r="AO1769" t="s">
        <v>1987</v>
      </c>
      <c r="AS1769" t="s">
        <v>154</v>
      </c>
      <c r="AT1769">
        <v>2017</v>
      </c>
      <c r="AU1769">
        <v>155</v>
      </c>
      <c r="AV1769">
        <v>9</v>
      </c>
      <c r="BA1769">
        <v>1353</v>
      </c>
      <c r="BB1769">
        <v>1370</v>
      </c>
      <c r="BD1769" t="s">
        <v>1988</v>
      </c>
      <c r="BK1769" t="s">
        <v>1989</v>
      </c>
      <c r="BW1769" t="s">
        <v>13428</v>
      </c>
      <c r="BX1769" t="s">
        <v>13985</v>
      </c>
      <c r="BY1769" t="s">
        <v>13985</v>
      </c>
      <c r="BZ1769" t="s">
        <v>13985</v>
      </c>
      <c r="CA1769" t="s">
        <v>13985</v>
      </c>
      <c r="CB1769" t="s">
        <v>13985</v>
      </c>
      <c r="CC1769" t="s">
        <v>13985</v>
      </c>
      <c r="CD1769" t="s">
        <v>13985</v>
      </c>
    </row>
    <row r="1770" spans="1:82" hidden="1">
      <c r="A1770" t="s">
        <v>13850</v>
      </c>
      <c r="B1770" t="s">
        <v>67</v>
      </c>
      <c r="C1770" t="s">
        <v>1843</v>
      </c>
      <c r="G1770" t="s">
        <v>1844</v>
      </c>
      <c r="J1770" t="s">
        <v>1845</v>
      </c>
      <c r="K1770" t="s">
        <v>1846</v>
      </c>
      <c r="W1770" t="s">
        <v>1847</v>
      </c>
      <c r="AN1770" t="s">
        <v>1848</v>
      </c>
      <c r="AS1770" t="s">
        <v>1023</v>
      </c>
      <c r="AT1770">
        <v>2018</v>
      </c>
      <c r="AU1770">
        <v>23</v>
      </c>
      <c r="AV1770">
        <v>1</v>
      </c>
      <c r="BC1770">
        <v>198</v>
      </c>
      <c r="BD1770" t="s">
        <v>1849</v>
      </c>
      <c r="BK1770" t="s">
        <v>1850</v>
      </c>
      <c r="BL1770">
        <v>29346266</v>
      </c>
      <c r="BW1770" t="s">
        <v>13424</v>
      </c>
      <c r="BX1770" t="s">
        <v>13425</v>
      </c>
      <c r="BY1770" t="s">
        <v>13985</v>
      </c>
      <c r="BZ1770" t="s">
        <v>13985</v>
      </c>
      <c r="CA1770" t="s">
        <v>13985</v>
      </c>
      <c r="CB1770" t="s">
        <v>13985</v>
      </c>
      <c r="CC1770" t="s">
        <v>13985</v>
      </c>
      <c r="CD1770" t="s">
        <v>13985</v>
      </c>
    </row>
    <row r="1771" spans="1:82" hidden="1">
      <c r="A1771" t="s">
        <v>13850</v>
      </c>
      <c r="B1771" t="s">
        <v>67</v>
      </c>
      <c r="C1771" t="s">
        <v>13134</v>
      </c>
      <c r="G1771" t="s">
        <v>13134</v>
      </c>
      <c r="J1771" t="s">
        <v>13135</v>
      </c>
      <c r="K1771" t="s">
        <v>13136</v>
      </c>
      <c r="W1771" t="s">
        <v>13137</v>
      </c>
      <c r="AN1771" t="s">
        <v>13138</v>
      </c>
      <c r="AS1771" t="s">
        <v>7230</v>
      </c>
      <c r="AT1771">
        <v>1991</v>
      </c>
      <c r="AU1771">
        <v>22</v>
      </c>
      <c r="AV1771">
        <v>2</v>
      </c>
      <c r="BA1771">
        <v>129</v>
      </c>
      <c r="BB1771">
        <v>136</v>
      </c>
      <c r="BD1771" t="s">
        <v>13139</v>
      </c>
      <c r="BK1771" t="s">
        <v>13140</v>
      </c>
      <c r="BW1771" t="s">
        <v>13424</v>
      </c>
      <c r="BX1771" t="s">
        <v>13425</v>
      </c>
      <c r="BY1771" t="s">
        <v>13985</v>
      </c>
      <c r="BZ1771" t="s">
        <v>13985</v>
      </c>
      <c r="CA1771" t="s">
        <v>13985</v>
      </c>
      <c r="CB1771" t="s">
        <v>13985</v>
      </c>
      <c r="CC1771" t="s">
        <v>13985</v>
      </c>
      <c r="CD1771" t="s">
        <v>13985</v>
      </c>
    </row>
    <row r="1772" spans="1:82" hidden="1">
      <c r="A1772" t="s">
        <v>13850</v>
      </c>
      <c r="B1772" t="s">
        <v>67</v>
      </c>
      <c r="C1772" t="s">
        <v>11400</v>
      </c>
      <c r="G1772" t="s">
        <v>11400</v>
      </c>
      <c r="J1772" t="s">
        <v>11401</v>
      </c>
      <c r="K1772" t="s">
        <v>1984</v>
      </c>
      <c r="W1772" t="s">
        <v>11402</v>
      </c>
      <c r="AA1772" t="s">
        <v>11403</v>
      </c>
      <c r="AB1772" t="s">
        <v>11404</v>
      </c>
      <c r="AN1772" t="s">
        <v>1986</v>
      </c>
      <c r="AS1772" t="s">
        <v>629</v>
      </c>
      <c r="AT1772">
        <v>1998</v>
      </c>
      <c r="AU1772">
        <v>130</v>
      </c>
      <c r="AW1772">
        <v>3</v>
      </c>
      <c r="BA1772">
        <v>357</v>
      </c>
      <c r="BB1772">
        <v>366</v>
      </c>
      <c r="BD1772" t="s">
        <v>11405</v>
      </c>
      <c r="BK1772" t="s">
        <v>11406</v>
      </c>
      <c r="BW1772" t="s">
        <v>13424</v>
      </c>
      <c r="BX1772" t="s">
        <v>13425</v>
      </c>
      <c r="BY1772" t="s">
        <v>13985</v>
      </c>
      <c r="BZ1772" t="s">
        <v>13985</v>
      </c>
      <c r="CA1772" t="s">
        <v>13985</v>
      </c>
      <c r="CB1772" t="s">
        <v>13985</v>
      </c>
      <c r="CC1772" t="s">
        <v>13985</v>
      </c>
      <c r="CD1772" t="s">
        <v>13985</v>
      </c>
    </row>
    <row r="1773" spans="1:82" hidden="1">
      <c r="A1773" t="s">
        <v>13850</v>
      </c>
      <c r="B1773" t="s">
        <v>67</v>
      </c>
      <c r="C1773" t="s">
        <v>4944</v>
      </c>
      <c r="G1773" t="s">
        <v>4945</v>
      </c>
      <c r="J1773" t="s">
        <v>4946</v>
      </c>
      <c r="K1773" t="s">
        <v>4947</v>
      </c>
      <c r="W1773" t="s">
        <v>4948</v>
      </c>
      <c r="AN1773" t="s">
        <v>4949</v>
      </c>
      <c r="AO1773" t="s">
        <v>4950</v>
      </c>
      <c r="AS1773" t="s">
        <v>629</v>
      </c>
      <c r="AT1773">
        <v>2014</v>
      </c>
      <c r="AU1773">
        <v>129</v>
      </c>
      <c r="AV1773">
        <v>3</v>
      </c>
      <c r="BA1773">
        <v>366</v>
      </c>
      <c r="BB1773">
        <v>376</v>
      </c>
      <c r="BD1773" t="s">
        <v>4951</v>
      </c>
      <c r="BK1773" t="s">
        <v>4952</v>
      </c>
      <c r="BL1773">
        <v>24266881</v>
      </c>
      <c r="BW1773" t="s">
        <v>13424</v>
      </c>
      <c r="BX1773" t="s">
        <v>13425</v>
      </c>
      <c r="BY1773" t="s">
        <v>13985</v>
      </c>
      <c r="BZ1773" t="s">
        <v>13985</v>
      </c>
      <c r="CA1773" t="s">
        <v>13985</v>
      </c>
      <c r="CB1773" t="s">
        <v>13985</v>
      </c>
      <c r="CC1773" t="s">
        <v>13985</v>
      </c>
      <c r="CD1773" t="s">
        <v>13985</v>
      </c>
    </row>
    <row r="1774" spans="1:82" hidden="1">
      <c r="A1774" t="s">
        <v>13850</v>
      </c>
      <c r="B1774" t="s">
        <v>67</v>
      </c>
      <c r="C1774" t="s">
        <v>5928</v>
      </c>
      <c r="G1774" t="s">
        <v>5929</v>
      </c>
      <c r="J1774" t="s">
        <v>5930</v>
      </c>
      <c r="K1774" t="s">
        <v>109</v>
      </c>
      <c r="W1774" t="s">
        <v>5931</v>
      </c>
      <c r="AA1774" t="s">
        <v>5932</v>
      </c>
      <c r="AB1774" t="s">
        <v>5933</v>
      </c>
      <c r="AN1774" t="s">
        <v>113</v>
      </c>
      <c r="AS1774" s="1">
        <v>43617</v>
      </c>
      <c r="AT1774">
        <v>2012</v>
      </c>
      <c r="AU1774">
        <v>22</v>
      </c>
      <c r="AV1774">
        <v>12</v>
      </c>
      <c r="BA1774">
        <v>1095</v>
      </c>
      <c r="BB1774">
        <v>1101</v>
      </c>
      <c r="BD1774" t="s">
        <v>5934</v>
      </c>
      <c r="BK1774" t="s">
        <v>5935</v>
      </c>
      <c r="BL1774">
        <v>22608508</v>
      </c>
      <c r="BW1774" t="s">
        <v>13428</v>
      </c>
      <c r="BX1774" t="s">
        <v>13985</v>
      </c>
      <c r="BY1774" t="s">
        <v>13985</v>
      </c>
      <c r="BZ1774" t="s">
        <v>13985</v>
      </c>
      <c r="CA1774" t="s">
        <v>13985</v>
      </c>
      <c r="CB1774" t="s">
        <v>13985</v>
      </c>
      <c r="CC1774" t="s">
        <v>13985</v>
      </c>
      <c r="CD1774" t="s">
        <v>13985</v>
      </c>
    </row>
    <row r="1775" spans="1:82" hidden="1">
      <c r="A1775" t="s">
        <v>13850</v>
      </c>
      <c r="B1775" t="s">
        <v>67</v>
      </c>
      <c r="C1775" t="s">
        <v>1532</v>
      </c>
      <c r="G1775" t="s">
        <v>1533</v>
      </c>
      <c r="J1775" t="s">
        <v>1534</v>
      </c>
      <c r="K1775" t="s">
        <v>1535</v>
      </c>
      <c r="W1775" t="s">
        <v>1536</v>
      </c>
      <c r="AA1775" t="s">
        <v>1537</v>
      </c>
      <c r="AB1775" t="s">
        <v>1538</v>
      </c>
      <c r="AN1775" t="s">
        <v>1539</v>
      </c>
      <c r="AO1775" t="s">
        <v>1540</v>
      </c>
      <c r="AS1775" t="s">
        <v>730</v>
      </c>
      <c r="AT1775">
        <v>2018</v>
      </c>
      <c r="AU1775">
        <v>105</v>
      </c>
      <c r="AV1775">
        <v>4</v>
      </c>
      <c r="BA1775">
        <v>749</v>
      </c>
      <c r="BB1775">
        <v>759</v>
      </c>
      <c r="BD1775" t="s">
        <v>1541</v>
      </c>
      <c r="BK1775" t="s">
        <v>1542</v>
      </c>
      <c r="BL1775">
        <v>29683478</v>
      </c>
      <c r="BW1775" t="s">
        <v>13428</v>
      </c>
    </row>
    <row r="1776" spans="1:82" hidden="1">
      <c r="A1776" t="s">
        <v>13850</v>
      </c>
      <c r="B1776" t="s">
        <v>67</v>
      </c>
      <c r="C1776" t="s">
        <v>8761</v>
      </c>
      <c r="G1776" t="s">
        <v>8762</v>
      </c>
      <c r="J1776" t="s">
        <v>8763</v>
      </c>
      <c r="K1776" t="s">
        <v>7258</v>
      </c>
      <c r="W1776" t="s">
        <v>8764</v>
      </c>
      <c r="AA1776" t="s">
        <v>8765</v>
      </c>
      <c r="AB1776" t="s">
        <v>8766</v>
      </c>
      <c r="AN1776" t="s">
        <v>7261</v>
      </c>
      <c r="AS1776" t="s">
        <v>1488</v>
      </c>
      <c r="AT1776">
        <v>2007</v>
      </c>
      <c r="AU1776">
        <v>98</v>
      </c>
      <c r="AV1776">
        <v>3</v>
      </c>
      <c r="BA1776">
        <v>258</v>
      </c>
      <c r="BB1776">
        <v>266</v>
      </c>
      <c r="BD1776" t="s">
        <v>8767</v>
      </c>
      <c r="BK1776" t="s">
        <v>8768</v>
      </c>
      <c r="BL1776">
        <v>17406024</v>
      </c>
      <c r="BW1776" t="s">
        <v>13428</v>
      </c>
      <c r="BX1776" t="s">
        <v>13985</v>
      </c>
      <c r="BY1776" t="s">
        <v>13985</v>
      </c>
      <c r="BZ1776" t="s">
        <v>13985</v>
      </c>
      <c r="CA1776" t="s">
        <v>13985</v>
      </c>
      <c r="CB1776" t="s">
        <v>13985</v>
      </c>
      <c r="CC1776" t="s">
        <v>13985</v>
      </c>
      <c r="CD1776" t="s">
        <v>13985</v>
      </c>
    </row>
    <row r="1777" spans="1:82">
      <c r="A1777" t="s">
        <v>13850</v>
      </c>
      <c r="B1777" t="s">
        <v>67</v>
      </c>
      <c r="C1777" t="s">
        <v>1543</v>
      </c>
      <c r="G1777" t="s">
        <v>1544</v>
      </c>
      <c r="J1777" t="s">
        <v>1545</v>
      </c>
      <c r="K1777" t="s">
        <v>1546</v>
      </c>
      <c r="W1777" t="s">
        <v>1547</v>
      </c>
      <c r="AN1777" t="s">
        <v>1548</v>
      </c>
      <c r="AO1777" t="s">
        <v>1549</v>
      </c>
      <c r="AS1777" t="s">
        <v>730</v>
      </c>
      <c r="AT1777">
        <v>2018</v>
      </c>
      <c r="AU1777">
        <v>25</v>
      </c>
      <c r="AV1777">
        <v>2</v>
      </c>
      <c r="BA1777">
        <v>328</v>
      </c>
      <c r="BB1777">
        <v>336</v>
      </c>
      <c r="BD1777" t="s">
        <v>1550</v>
      </c>
      <c r="BK1777" t="s">
        <v>1551</v>
      </c>
      <c r="BL1777">
        <v>27900827</v>
      </c>
      <c r="BW1777" t="s">
        <v>13424</v>
      </c>
      <c r="BX1777" t="s">
        <v>13426</v>
      </c>
      <c r="BY1777" t="s">
        <v>13985</v>
      </c>
      <c r="BZ1777" t="s">
        <v>13427</v>
      </c>
      <c r="CA1777">
        <v>3</v>
      </c>
      <c r="CB1777">
        <v>10</v>
      </c>
      <c r="CC1777" t="s">
        <v>13985</v>
      </c>
      <c r="CD1777" t="s">
        <v>13433</v>
      </c>
    </row>
    <row r="1778" spans="1:82" hidden="1">
      <c r="A1778" t="s">
        <v>13850</v>
      </c>
      <c r="B1778" t="s">
        <v>67</v>
      </c>
      <c r="C1778" t="s">
        <v>3700</v>
      </c>
      <c r="G1778" t="s">
        <v>3701</v>
      </c>
      <c r="J1778" t="s">
        <v>8244</v>
      </c>
      <c r="K1778" t="s">
        <v>1503</v>
      </c>
      <c r="W1778" t="s">
        <v>8245</v>
      </c>
      <c r="AN1778" t="s">
        <v>1505</v>
      </c>
      <c r="AS1778" t="s">
        <v>521</v>
      </c>
      <c r="AT1778">
        <v>2008</v>
      </c>
      <c r="AU1778">
        <v>87</v>
      </c>
      <c r="AV1778">
        <v>6</v>
      </c>
      <c r="BA1778">
        <v>732</v>
      </c>
      <c r="BB1778">
        <v>747</v>
      </c>
      <c r="BK1778" t="s">
        <v>8246</v>
      </c>
      <c r="BW1778" t="s">
        <v>13424</v>
      </c>
      <c r="BX1778" t="s">
        <v>13425</v>
      </c>
      <c r="BY1778" t="s">
        <v>13985</v>
      </c>
      <c r="BZ1778" t="s">
        <v>13985</v>
      </c>
      <c r="CA1778" t="s">
        <v>13985</v>
      </c>
      <c r="CB1778" t="s">
        <v>13985</v>
      </c>
      <c r="CC1778" t="s">
        <v>13985</v>
      </c>
      <c r="CD1778" t="s">
        <v>13985</v>
      </c>
    </row>
    <row r="1779" spans="1:82" hidden="1">
      <c r="A1779" t="s">
        <v>13850</v>
      </c>
      <c r="B1779" t="s">
        <v>67</v>
      </c>
      <c r="C1779" t="s">
        <v>4993</v>
      </c>
      <c r="G1779" t="s">
        <v>4994</v>
      </c>
      <c r="J1779" t="s">
        <v>4995</v>
      </c>
      <c r="K1779" t="s">
        <v>3041</v>
      </c>
      <c r="W1779" t="s">
        <v>4996</v>
      </c>
      <c r="AB1779" t="s">
        <v>4997</v>
      </c>
      <c r="AN1779" t="s">
        <v>3044</v>
      </c>
      <c r="AO1779" t="s">
        <v>3045</v>
      </c>
      <c r="AS1779" t="s">
        <v>730</v>
      </c>
      <c r="AT1779">
        <v>2014</v>
      </c>
      <c r="AU1779">
        <v>65</v>
      </c>
      <c r="AV1779">
        <v>4</v>
      </c>
      <c r="BA1779">
        <v>372</v>
      </c>
      <c r="BB1779">
        <v>379</v>
      </c>
      <c r="BD1779" t="s">
        <v>4998</v>
      </c>
      <c r="BK1779" t="s">
        <v>4999</v>
      </c>
      <c r="BL1779">
        <v>24589991</v>
      </c>
      <c r="BW1779" t="s">
        <v>13424</v>
      </c>
      <c r="BX1779" t="s">
        <v>13425</v>
      </c>
      <c r="BY1779" t="s">
        <v>13985</v>
      </c>
      <c r="BZ1779" t="s">
        <v>13985</v>
      </c>
      <c r="CA1779" t="s">
        <v>13985</v>
      </c>
      <c r="CB1779" t="s">
        <v>13985</v>
      </c>
      <c r="CC1779" t="s">
        <v>13985</v>
      </c>
      <c r="CD1779" t="s">
        <v>13985</v>
      </c>
    </row>
    <row r="1780" spans="1:82">
      <c r="A1780" t="s">
        <v>13850</v>
      </c>
      <c r="B1780" t="s">
        <v>67</v>
      </c>
      <c r="C1780" t="s">
        <v>12603</v>
      </c>
      <c r="G1780" t="s">
        <v>12603</v>
      </c>
      <c r="J1780" t="s">
        <v>12604</v>
      </c>
      <c r="K1780" t="s">
        <v>258</v>
      </c>
      <c r="W1780" t="s">
        <v>12605</v>
      </c>
      <c r="AN1780" t="s">
        <v>261</v>
      </c>
      <c r="AS1780" t="s">
        <v>12369</v>
      </c>
      <c r="AT1780">
        <v>1993</v>
      </c>
      <c r="AU1780">
        <v>8</v>
      </c>
      <c r="AV1780">
        <v>4</v>
      </c>
      <c r="BA1780">
        <v>265</v>
      </c>
      <c r="BB1780">
        <v>282</v>
      </c>
      <c r="BD1780" t="s">
        <v>12606</v>
      </c>
      <c r="BK1780" t="s">
        <v>12607</v>
      </c>
      <c r="BL1780">
        <v>8032087</v>
      </c>
      <c r="BW1780" t="s">
        <v>13424</v>
      </c>
      <c r="BX1780" t="s">
        <v>13426</v>
      </c>
      <c r="BY1780" t="s">
        <v>13985</v>
      </c>
      <c r="BZ1780" t="s">
        <v>13427</v>
      </c>
      <c r="CA1780">
        <v>8</v>
      </c>
      <c r="CB1780">
        <v>15</v>
      </c>
      <c r="CC1780" t="s">
        <v>13985</v>
      </c>
      <c r="CD1780" t="s">
        <v>13433</v>
      </c>
    </row>
    <row r="1781" spans="1:82" hidden="1">
      <c r="A1781" t="s">
        <v>13850</v>
      </c>
      <c r="B1781" t="s">
        <v>67</v>
      </c>
      <c r="C1781" t="s">
        <v>8160</v>
      </c>
      <c r="G1781" t="s">
        <v>8161</v>
      </c>
      <c r="J1781" t="s">
        <v>8162</v>
      </c>
      <c r="K1781" t="s">
        <v>8163</v>
      </c>
      <c r="P1781" t="s">
        <v>8164</v>
      </c>
      <c r="Q1781" t="s">
        <v>8165</v>
      </c>
      <c r="R1781" t="s">
        <v>8166</v>
      </c>
      <c r="W1781" t="s">
        <v>8167</v>
      </c>
      <c r="AB1781" t="s">
        <v>8168</v>
      </c>
      <c r="AN1781" t="s">
        <v>8169</v>
      </c>
      <c r="AS1781" t="s">
        <v>352</v>
      </c>
      <c r="AT1781">
        <v>2008</v>
      </c>
      <c r="AU1781">
        <v>41</v>
      </c>
      <c r="AV1781">
        <v>8</v>
      </c>
      <c r="BA1781">
        <v>716</v>
      </c>
      <c r="BB1781">
        <v>721</v>
      </c>
      <c r="BD1781" t="s">
        <v>8170</v>
      </c>
      <c r="BK1781" t="s">
        <v>8171</v>
      </c>
      <c r="BL1781">
        <v>18797707</v>
      </c>
      <c r="BW1781" t="s">
        <v>13424</v>
      </c>
      <c r="BX1781" t="s">
        <v>13425</v>
      </c>
      <c r="BY1781" t="s">
        <v>13985</v>
      </c>
      <c r="BZ1781" t="s">
        <v>13985</v>
      </c>
      <c r="CA1781" t="s">
        <v>13985</v>
      </c>
      <c r="CB1781" t="s">
        <v>13985</v>
      </c>
      <c r="CC1781" t="s">
        <v>13985</v>
      </c>
      <c r="CD1781" t="s">
        <v>13985</v>
      </c>
    </row>
    <row r="1782" spans="1:82" hidden="1">
      <c r="A1782" t="s">
        <v>13477</v>
      </c>
      <c r="B1782" t="s">
        <v>67</v>
      </c>
      <c r="C1782" t="s">
        <v>13684</v>
      </c>
      <c r="J1782" t="s">
        <v>8162</v>
      </c>
      <c r="K1782" t="s">
        <v>13685</v>
      </c>
      <c r="AB1782" t="s">
        <v>8168</v>
      </c>
      <c r="AN1782" t="s">
        <v>13686</v>
      </c>
      <c r="AS1782">
        <v>8</v>
      </c>
      <c r="AT1782">
        <v>2008</v>
      </c>
      <c r="AU1782">
        <v>41</v>
      </c>
      <c r="AV1782">
        <v>8</v>
      </c>
      <c r="BA1782">
        <v>716</v>
      </c>
      <c r="BB1782">
        <v>721</v>
      </c>
      <c r="BK1782" t="s">
        <v>13687</v>
      </c>
      <c r="BM1782" t="s">
        <v>13483</v>
      </c>
      <c r="BW1782" t="s">
        <v>13424</v>
      </c>
      <c r="BX1782" t="s">
        <v>13425</v>
      </c>
      <c r="BY1782" t="s">
        <v>13985</v>
      </c>
      <c r="BZ1782" t="s">
        <v>13985</v>
      </c>
      <c r="CA1782" t="s">
        <v>13985</v>
      </c>
      <c r="CB1782" t="s">
        <v>13985</v>
      </c>
      <c r="CC1782" t="s">
        <v>13985</v>
      </c>
      <c r="CD1782" t="s">
        <v>13985</v>
      </c>
    </row>
    <row r="1783" spans="1:82" hidden="1">
      <c r="A1783" t="s">
        <v>13850</v>
      </c>
      <c r="B1783" t="s">
        <v>67</v>
      </c>
      <c r="C1783" t="s">
        <v>7833</v>
      </c>
      <c r="G1783" t="s">
        <v>7834</v>
      </c>
      <c r="J1783" t="s">
        <v>7835</v>
      </c>
      <c r="K1783" t="s">
        <v>1239</v>
      </c>
      <c r="W1783" t="s">
        <v>7836</v>
      </c>
      <c r="AN1783" t="s">
        <v>1242</v>
      </c>
      <c r="AO1783" t="s">
        <v>1243</v>
      </c>
      <c r="AS1783" t="s">
        <v>884</v>
      </c>
      <c r="AT1783">
        <v>2009</v>
      </c>
      <c r="AU1783">
        <v>87</v>
      </c>
      <c r="AV1783">
        <v>2</v>
      </c>
      <c r="BA1783">
        <v>152</v>
      </c>
      <c r="BB1783">
        <v>164</v>
      </c>
      <c r="BD1783" t="s">
        <v>7837</v>
      </c>
      <c r="BK1783" t="s">
        <v>7838</v>
      </c>
      <c r="BW1783" t="s">
        <v>13424</v>
      </c>
      <c r="BX1783" t="s">
        <v>13425</v>
      </c>
      <c r="BY1783" t="s">
        <v>13985</v>
      </c>
      <c r="BZ1783" t="s">
        <v>13985</v>
      </c>
      <c r="CA1783" t="s">
        <v>13985</v>
      </c>
      <c r="CB1783" t="s">
        <v>13985</v>
      </c>
      <c r="CC1783" t="s">
        <v>13985</v>
      </c>
      <c r="CD1783" t="s">
        <v>13985</v>
      </c>
    </row>
    <row r="1784" spans="1:82" hidden="1">
      <c r="A1784" t="s">
        <v>13850</v>
      </c>
      <c r="B1784" t="s">
        <v>67</v>
      </c>
      <c r="C1784" t="s">
        <v>11438</v>
      </c>
      <c r="G1784" t="s">
        <v>11438</v>
      </c>
      <c r="J1784" t="s">
        <v>11439</v>
      </c>
      <c r="K1784" t="s">
        <v>2976</v>
      </c>
      <c r="W1784" t="s">
        <v>11440</v>
      </c>
      <c r="AA1784" t="s">
        <v>11441</v>
      </c>
      <c r="AB1784" t="s">
        <v>11442</v>
      </c>
      <c r="AN1784" t="s">
        <v>2980</v>
      </c>
      <c r="AS1784" t="s">
        <v>815</v>
      </c>
      <c r="AT1784">
        <v>1998</v>
      </c>
      <c r="AU1784">
        <v>7</v>
      </c>
      <c r="AV1784">
        <v>1</v>
      </c>
      <c r="BA1784">
        <v>21</v>
      </c>
      <c r="BB1784">
        <v>29</v>
      </c>
      <c r="BD1784" t="s">
        <v>11443</v>
      </c>
      <c r="BK1784" t="s">
        <v>11444</v>
      </c>
      <c r="BL1784">
        <v>9613425</v>
      </c>
      <c r="BW1784" t="s">
        <v>13424</v>
      </c>
      <c r="BX1784" t="s">
        <v>13425</v>
      </c>
      <c r="BY1784" t="s">
        <v>13985</v>
      </c>
      <c r="BZ1784" t="s">
        <v>13985</v>
      </c>
      <c r="CA1784" t="s">
        <v>13985</v>
      </c>
      <c r="CB1784" t="s">
        <v>13985</v>
      </c>
      <c r="CC1784" t="s">
        <v>13985</v>
      </c>
      <c r="CD1784" t="s">
        <v>13985</v>
      </c>
    </row>
    <row r="1785" spans="1:82" hidden="1">
      <c r="A1785" t="s">
        <v>13850</v>
      </c>
      <c r="B1785" t="s">
        <v>67</v>
      </c>
      <c r="C1785" t="s">
        <v>6645</v>
      </c>
      <c r="G1785" t="s">
        <v>6646</v>
      </c>
      <c r="J1785" t="s">
        <v>7614</v>
      </c>
      <c r="K1785" t="s">
        <v>899</v>
      </c>
      <c r="W1785" t="s">
        <v>7615</v>
      </c>
      <c r="AN1785" t="s">
        <v>903</v>
      </c>
      <c r="AS1785" t="s">
        <v>352</v>
      </c>
      <c r="AT1785">
        <v>2009</v>
      </c>
      <c r="AU1785">
        <v>60</v>
      </c>
      <c r="AV1785">
        <v>12</v>
      </c>
      <c r="BA1785">
        <v>3367</v>
      </c>
      <c r="BB1785">
        <v>3377</v>
      </c>
      <c r="BD1785" t="s">
        <v>7616</v>
      </c>
      <c r="BK1785" t="s">
        <v>7617</v>
      </c>
      <c r="BL1785">
        <v>19502535</v>
      </c>
      <c r="BW1785" t="s">
        <v>13428</v>
      </c>
      <c r="BX1785" t="s">
        <v>13985</v>
      </c>
      <c r="BY1785" t="s">
        <v>13985</v>
      </c>
      <c r="BZ1785" t="s">
        <v>13985</v>
      </c>
      <c r="CA1785" t="s">
        <v>13985</v>
      </c>
      <c r="CB1785" t="s">
        <v>13985</v>
      </c>
      <c r="CC1785" t="s">
        <v>13985</v>
      </c>
      <c r="CD1785" t="s">
        <v>13985</v>
      </c>
    </row>
    <row r="1786" spans="1:82" hidden="1">
      <c r="A1786" t="s">
        <v>13850</v>
      </c>
      <c r="B1786" t="s">
        <v>67</v>
      </c>
      <c r="C1786" t="s">
        <v>3868</v>
      </c>
      <c r="G1786" t="s">
        <v>3869</v>
      </c>
      <c r="J1786" t="s">
        <v>3870</v>
      </c>
      <c r="K1786" t="s">
        <v>2529</v>
      </c>
      <c r="W1786" t="s">
        <v>3871</v>
      </c>
      <c r="AB1786" t="s">
        <v>3872</v>
      </c>
      <c r="AN1786" t="s">
        <v>2532</v>
      </c>
      <c r="AO1786" t="s">
        <v>2533</v>
      </c>
      <c r="AS1786" t="s">
        <v>352</v>
      </c>
      <c r="AT1786">
        <v>2015</v>
      </c>
      <c r="AU1786">
        <v>168</v>
      </c>
      <c r="AV1786">
        <v>4</v>
      </c>
      <c r="BA1786">
        <v>1735</v>
      </c>
      <c r="BB1786" t="s">
        <v>3873</v>
      </c>
      <c r="BD1786" t="s">
        <v>3874</v>
      </c>
      <c r="BK1786" t="s">
        <v>3875</v>
      </c>
      <c r="BL1786">
        <v>26134161</v>
      </c>
      <c r="BW1786" t="s">
        <v>13428</v>
      </c>
      <c r="BX1786" t="s">
        <v>13985</v>
      </c>
      <c r="BY1786" t="s">
        <v>13985</v>
      </c>
      <c r="BZ1786" t="s">
        <v>13985</v>
      </c>
      <c r="CA1786" t="s">
        <v>13985</v>
      </c>
      <c r="CB1786" t="s">
        <v>13985</v>
      </c>
      <c r="CC1786" t="s">
        <v>13985</v>
      </c>
      <c r="CD1786" t="s">
        <v>13985</v>
      </c>
    </row>
    <row r="1787" spans="1:82" hidden="1">
      <c r="A1787" t="s">
        <v>13850</v>
      </c>
      <c r="B1787" t="s">
        <v>67</v>
      </c>
      <c r="C1787" t="s">
        <v>3764</v>
      </c>
      <c r="G1787" t="s">
        <v>3765</v>
      </c>
      <c r="J1787" t="s">
        <v>3766</v>
      </c>
      <c r="K1787" t="s">
        <v>1192</v>
      </c>
      <c r="W1787" t="s">
        <v>3767</v>
      </c>
      <c r="AB1787" t="s">
        <v>3768</v>
      </c>
      <c r="AN1787" t="s">
        <v>1194</v>
      </c>
      <c r="AO1787" t="s">
        <v>1195</v>
      </c>
      <c r="AS1787" t="s">
        <v>242</v>
      </c>
      <c r="AT1787">
        <v>2015</v>
      </c>
      <c r="AU1787">
        <v>21</v>
      </c>
      <c r="AV1787">
        <v>10</v>
      </c>
      <c r="BA1787">
        <v>3786</v>
      </c>
      <c r="BB1787">
        <v>3799</v>
      </c>
      <c r="BD1787" t="s">
        <v>3769</v>
      </c>
      <c r="BK1787" t="s">
        <v>3770</v>
      </c>
      <c r="BL1787">
        <v>26033188</v>
      </c>
      <c r="BW1787" t="s">
        <v>13429</v>
      </c>
      <c r="BX1787" t="s">
        <v>13985</v>
      </c>
      <c r="BY1787" t="s">
        <v>13985</v>
      </c>
      <c r="BZ1787" t="s">
        <v>13429</v>
      </c>
      <c r="CA1787" t="s">
        <v>13985</v>
      </c>
      <c r="CB1787" t="s">
        <v>13985</v>
      </c>
      <c r="CC1787" t="s">
        <v>13985</v>
      </c>
      <c r="CD1787" t="s">
        <v>13985</v>
      </c>
    </row>
    <row r="1788" spans="1:82" hidden="1">
      <c r="A1788" t="s">
        <v>13850</v>
      </c>
      <c r="B1788" t="s">
        <v>67</v>
      </c>
      <c r="C1788" t="s">
        <v>11959</v>
      </c>
      <c r="G1788" t="s">
        <v>11959</v>
      </c>
      <c r="J1788" t="s">
        <v>11960</v>
      </c>
      <c r="K1788" t="s">
        <v>8418</v>
      </c>
      <c r="W1788" t="s">
        <v>11961</v>
      </c>
      <c r="AB1788" t="s">
        <v>11962</v>
      </c>
      <c r="AN1788" t="s">
        <v>8422</v>
      </c>
      <c r="AS1788" t="s">
        <v>629</v>
      </c>
      <c r="AT1788">
        <v>1996</v>
      </c>
      <c r="AU1788">
        <v>137</v>
      </c>
      <c r="AV1788">
        <v>5</v>
      </c>
      <c r="BA1788">
        <v>2183</v>
      </c>
      <c r="BB1788">
        <v>2186</v>
      </c>
      <c r="BD1788" t="s">
        <v>11963</v>
      </c>
      <c r="BK1788" t="s">
        <v>11964</v>
      </c>
      <c r="BL1788">
        <v>8612567</v>
      </c>
      <c r="BW1788" t="s">
        <v>13424</v>
      </c>
      <c r="BX1788" t="s">
        <v>13425</v>
      </c>
      <c r="BY1788" t="s">
        <v>13985</v>
      </c>
      <c r="BZ1788" t="s">
        <v>13985</v>
      </c>
      <c r="CA1788" t="s">
        <v>13985</v>
      </c>
      <c r="CB1788" t="s">
        <v>13985</v>
      </c>
      <c r="CC1788" t="s">
        <v>13985</v>
      </c>
      <c r="CD1788" t="s">
        <v>13985</v>
      </c>
    </row>
    <row r="1789" spans="1:82" hidden="1">
      <c r="A1789" t="s">
        <v>13850</v>
      </c>
      <c r="B1789" t="s">
        <v>67</v>
      </c>
      <c r="C1789" t="s">
        <v>9689</v>
      </c>
      <c r="G1789" t="s">
        <v>9689</v>
      </c>
      <c r="J1789" t="s">
        <v>9690</v>
      </c>
      <c r="K1789" t="s">
        <v>6617</v>
      </c>
      <c r="W1789" t="s">
        <v>9691</v>
      </c>
      <c r="AA1789" t="s">
        <v>9692</v>
      </c>
      <c r="AB1789" t="s">
        <v>9693</v>
      </c>
      <c r="AN1789" t="s">
        <v>6621</v>
      </c>
      <c r="AS1789" s="1">
        <v>46327</v>
      </c>
      <c r="AT1789">
        <v>2004</v>
      </c>
      <c r="AU1789">
        <v>1028</v>
      </c>
      <c r="AV1789">
        <v>1</v>
      </c>
      <c r="BA1789">
        <v>31</v>
      </c>
      <c r="BB1789">
        <v>38</v>
      </c>
      <c r="BD1789" t="s">
        <v>9694</v>
      </c>
      <c r="BK1789" t="s">
        <v>9695</v>
      </c>
      <c r="BL1789">
        <v>15518639</v>
      </c>
      <c r="BW1789" t="s">
        <v>13424</v>
      </c>
      <c r="BX1789" t="s">
        <v>13425</v>
      </c>
      <c r="BY1789" t="s">
        <v>13985</v>
      </c>
      <c r="BZ1789" t="s">
        <v>13985</v>
      </c>
      <c r="CA1789" t="s">
        <v>13985</v>
      </c>
      <c r="CB1789" t="s">
        <v>13985</v>
      </c>
      <c r="CC1789" t="s">
        <v>13985</v>
      </c>
      <c r="CD1789" t="s">
        <v>13985</v>
      </c>
    </row>
    <row r="1790" spans="1:82" hidden="1">
      <c r="A1790" t="s">
        <v>13850</v>
      </c>
      <c r="B1790" t="s">
        <v>67</v>
      </c>
      <c r="C1790" t="s">
        <v>6049</v>
      </c>
      <c r="G1790" t="s">
        <v>6050</v>
      </c>
      <c r="J1790" t="s">
        <v>6051</v>
      </c>
      <c r="K1790" t="s">
        <v>6052</v>
      </c>
      <c r="W1790" t="s">
        <v>6053</v>
      </c>
      <c r="AA1790" t="s">
        <v>6054</v>
      </c>
      <c r="AN1790" t="s">
        <v>6055</v>
      </c>
      <c r="AS1790" t="s">
        <v>730</v>
      </c>
      <c r="AT1790">
        <v>2012</v>
      </c>
      <c r="AU1790">
        <v>37</v>
      </c>
      <c r="AV1790">
        <v>3</v>
      </c>
      <c r="AY1790" t="s">
        <v>49</v>
      </c>
      <c r="BA1790">
        <v>164</v>
      </c>
      <c r="BB1790">
        <v>170</v>
      </c>
      <c r="BD1790" t="s">
        <v>6056</v>
      </c>
      <c r="BK1790" t="s">
        <v>6057</v>
      </c>
      <c r="BW1790" t="s">
        <v>13424</v>
      </c>
      <c r="BX1790" t="s">
        <v>13426</v>
      </c>
      <c r="BY1790" t="s">
        <v>13985</v>
      </c>
      <c r="BZ1790" t="s">
        <v>13429</v>
      </c>
      <c r="CA1790" t="s">
        <v>13985</v>
      </c>
      <c r="CB1790" t="s">
        <v>13985</v>
      </c>
      <c r="CC1790" t="s">
        <v>13985</v>
      </c>
      <c r="CD1790" t="s">
        <v>13985</v>
      </c>
    </row>
    <row r="1791" spans="1:82" hidden="1">
      <c r="A1791" t="s">
        <v>13850</v>
      </c>
      <c r="B1791" t="s">
        <v>1762</v>
      </c>
      <c r="C1791" t="s">
        <v>8476</v>
      </c>
      <c r="E1791" t="s">
        <v>8477</v>
      </c>
      <c r="G1791" t="s">
        <v>8478</v>
      </c>
      <c r="J1791" t="s">
        <v>8479</v>
      </c>
      <c r="K1791" t="s">
        <v>8480</v>
      </c>
      <c r="L1791" t="s">
        <v>3422</v>
      </c>
      <c r="P1791" t="s">
        <v>8481</v>
      </c>
      <c r="Q1791" t="s">
        <v>8482</v>
      </c>
      <c r="R1791" t="s">
        <v>8483</v>
      </c>
      <c r="W1791" t="s">
        <v>8484</v>
      </c>
      <c r="AN1791" t="s">
        <v>3428</v>
      </c>
      <c r="AP1791" t="s">
        <v>8485</v>
      </c>
      <c r="AT1791">
        <v>2008</v>
      </c>
      <c r="AV1791">
        <v>801</v>
      </c>
      <c r="BA1791">
        <v>1399</v>
      </c>
      <c r="BB1791" t="s">
        <v>115</v>
      </c>
      <c r="BD1791" t="s">
        <v>8486</v>
      </c>
      <c r="BK1791" t="s">
        <v>8487</v>
      </c>
      <c r="BW1791" t="s">
        <v>13428</v>
      </c>
      <c r="BX1791" t="s">
        <v>13985</v>
      </c>
      <c r="BY1791" t="s">
        <v>13985</v>
      </c>
      <c r="BZ1791" t="s">
        <v>13985</v>
      </c>
      <c r="CA1791" t="s">
        <v>13985</v>
      </c>
      <c r="CB1791" t="s">
        <v>13985</v>
      </c>
      <c r="CC1791" t="s">
        <v>13985</v>
      </c>
      <c r="CD1791" t="s">
        <v>13985</v>
      </c>
    </row>
    <row r="1792" spans="1:82" hidden="1">
      <c r="A1792" t="s">
        <v>13850</v>
      </c>
      <c r="B1792" t="s">
        <v>67</v>
      </c>
      <c r="C1792" t="s">
        <v>11046</v>
      </c>
      <c r="G1792" t="s">
        <v>11046</v>
      </c>
      <c r="J1792" t="s">
        <v>11047</v>
      </c>
      <c r="K1792" t="s">
        <v>1475</v>
      </c>
      <c r="W1792" t="s">
        <v>11048</v>
      </c>
      <c r="AN1792" t="s">
        <v>1477</v>
      </c>
      <c r="AS1792" t="s">
        <v>297</v>
      </c>
      <c r="AT1792">
        <v>1999</v>
      </c>
      <c r="AU1792">
        <v>63</v>
      </c>
      <c r="AV1792">
        <v>2</v>
      </c>
      <c r="BA1792">
        <v>179</v>
      </c>
      <c r="BB1792">
        <v>184</v>
      </c>
      <c r="BD1792" t="s">
        <v>11049</v>
      </c>
      <c r="BK1792" t="s">
        <v>11050</v>
      </c>
      <c r="BW1792" t="s">
        <v>13428</v>
      </c>
      <c r="BX1792" t="s">
        <v>13985</v>
      </c>
      <c r="BY1792" t="s">
        <v>13985</v>
      </c>
      <c r="BZ1792" t="s">
        <v>13985</v>
      </c>
      <c r="CA1792" t="s">
        <v>13985</v>
      </c>
      <c r="CB1792" t="s">
        <v>13985</v>
      </c>
      <c r="CC1792" t="s">
        <v>13985</v>
      </c>
      <c r="CD1792" t="s">
        <v>13985</v>
      </c>
    </row>
    <row r="1793" spans="1:82" hidden="1">
      <c r="A1793" t="s">
        <v>13850</v>
      </c>
      <c r="B1793" t="s">
        <v>67</v>
      </c>
      <c r="C1793" t="s">
        <v>7920</v>
      </c>
      <c r="G1793" t="s">
        <v>7921</v>
      </c>
      <c r="J1793" t="s">
        <v>7922</v>
      </c>
      <c r="K1793" t="s">
        <v>6052</v>
      </c>
      <c r="W1793" t="s">
        <v>7923</v>
      </c>
      <c r="AN1793" t="s">
        <v>6055</v>
      </c>
      <c r="AS1793" t="s">
        <v>1023</v>
      </c>
      <c r="AT1793">
        <v>2009</v>
      </c>
      <c r="AU1793">
        <v>34</v>
      </c>
      <c r="AV1793">
        <v>1</v>
      </c>
      <c r="BA1793">
        <v>32</v>
      </c>
      <c r="BB1793">
        <v>40</v>
      </c>
      <c r="BD1793" t="s">
        <v>7924</v>
      </c>
      <c r="BK1793" t="s">
        <v>7925</v>
      </c>
      <c r="BW1793" t="s">
        <v>13424</v>
      </c>
      <c r="BX1793" t="s">
        <v>13425</v>
      </c>
      <c r="BY1793" t="s">
        <v>13985</v>
      </c>
      <c r="BZ1793" t="s">
        <v>13985</v>
      </c>
      <c r="CA1793" t="s">
        <v>13985</v>
      </c>
      <c r="CB1793" t="s">
        <v>13985</v>
      </c>
      <c r="CC1793" t="s">
        <v>13985</v>
      </c>
      <c r="CD1793" t="s">
        <v>13985</v>
      </c>
    </row>
    <row r="1794" spans="1:82" hidden="1">
      <c r="A1794" t="s">
        <v>13850</v>
      </c>
      <c r="B1794" t="s">
        <v>67</v>
      </c>
      <c r="C1794" t="s">
        <v>12766</v>
      </c>
      <c r="G1794" t="s">
        <v>12766</v>
      </c>
      <c r="J1794" t="s">
        <v>12767</v>
      </c>
      <c r="K1794" t="s">
        <v>890</v>
      </c>
      <c r="W1794" t="s">
        <v>12768</v>
      </c>
      <c r="AN1794" t="s">
        <v>892</v>
      </c>
      <c r="AS1794" t="s">
        <v>815</v>
      </c>
      <c r="AT1794">
        <v>1993</v>
      </c>
      <c r="AU1794">
        <v>28</v>
      </c>
      <c r="AV1794">
        <v>3</v>
      </c>
      <c r="BA1794">
        <v>182</v>
      </c>
      <c r="BB1794">
        <v>184</v>
      </c>
      <c r="BD1794" t="s">
        <v>12769</v>
      </c>
      <c r="BK1794" t="s">
        <v>12770</v>
      </c>
      <c r="BW1794" t="s">
        <v>13424</v>
      </c>
      <c r="BX1794" t="s">
        <v>13425</v>
      </c>
      <c r="BY1794" t="s">
        <v>13985</v>
      </c>
      <c r="BZ1794" t="s">
        <v>13985</v>
      </c>
      <c r="CA1794" t="s">
        <v>13985</v>
      </c>
      <c r="CB1794" t="s">
        <v>13985</v>
      </c>
      <c r="CC1794" t="s">
        <v>13985</v>
      </c>
      <c r="CD1794" t="s">
        <v>13985</v>
      </c>
    </row>
    <row r="1795" spans="1:82" hidden="1">
      <c r="A1795" t="s">
        <v>13850</v>
      </c>
      <c r="B1795" t="s">
        <v>67</v>
      </c>
      <c r="C1795" t="s">
        <v>12118</v>
      </c>
      <c r="G1795" t="s">
        <v>12118</v>
      </c>
      <c r="J1795" t="s">
        <v>12119</v>
      </c>
      <c r="K1795" t="s">
        <v>6052</v>
      </c>
      <c r="W1795" t="s">
        <v>12120</v>
      </c>
      <c r="AA1795" t="s">
        <v>12121</v>
      </c>
      <c r="AB1795" t="s">
        <v>12122</v>
      </c>
      <c r="AN1795" t="s">
        <v>6055</v>
      </c>
      <c r="AS1795" t="s">
        <v>84</v>
      </c>
      <c r="AT1795">
        <v>1995</v>
      </c>
      <c r="AU1795">
        <v>20</v>
      </c>
      <c r="AV1795">
        <v>6</v>
      </c>
      <c r="BA1795">
        <v>437</v>
      </c>
      <c r="BB1795">
        <v>443</v>
      </c>
      <c r="BD1795" t="s">
        <v>12123</v>
      </c>
      <c r="BK1795" t="s">
        <v>12124</v>
      </c>
      <c r="BW1795" t="s">
        <v>13424</v>
      </c>
      <c r="BX1795" t="s">
        <v>13425</v>
      </c>
      <c r="BY1795" t="s">
        <v>13985</v>
      </c>
      <c r="BZ1795" t="s">
        <v>13985</v>
      </c>
      <c r="CA1795" t="s">
        <v>13985</v>
      </c>
      <c r="CB1795" t="s">
        <v>13985</v>
      </c>
      <c r="CC1795" t="s">
        <v>13985</v>
      </c>
      <c r="CD1795" t="s">
        <v>13985</v>
      </c>
    </row>
    <row r="1796" spans="1:82" hidden="1">
      <c r="A1796" t="s">
        <v>13850</v>
      </c>
      <c r="B1796" t="s">
        <v>67</v>
      </c>
      <c r="C1796" t="s">
        <v>11327</v>
      </c>
      <c r="G1796" t="s">
        <v>11327</v>
      </c>
      <c r="J1796" t="s">
        <v>11328</v>
      </c>
      <c r="K1796" t="s">
        <v>3654</v>
      </c>
      <c r="W1796" t="s">
        <v>11329</v>
      </c>
      <c r="AN1796" t="s">
        <v>3658</v>
      </c>
      <c r="AO1796" t="s">
        <v>3659</v>
      </c>
      <c r="AS1796" t="s">
        <v>242</v>
      </c>
      <c r="AT1796">
        <v>1998</v>
      </c>
      <c r="AU1796">
        <v>168</v>
      </c>
      <c r="AV1796">
        <v>7</v>
      </c>
      <c r="BA1796">
        <v>540</v>
      </c>
      <c r="BB1796">
        <v>548</v>
      </c>
      <c r="BD1796" t="s">
        <v>11330</v>
      </c>
      <c r="BK1796" t="s">
        <v>11331</v>
      </c>
      <c r="BL1796">
        <v>9810718</v>
      </c>
      <c r="BW1796" t="s">
        <v>13424</v>
      </c>
      <c r="BX1796" t="s">
        <v>13425</v>
      </c>
      <c r="BY1796" t="s">
        <v>13985</v>
      </c>
      <c r="BZ1796" t="s">
        <v>13985</v>
      </c>
      <c r="CA1796" t="s">
        <v>13985</v>
      </c>
      <c r="CB1796" t="s">
        <v>13985</v>
      </c>
      <c r="CC1796" t="s">
        <v>13985</v>
      </c>
      <c r="CD1796" t="s">
        <v>13985</v>
      </c>
    </row>
    <row r="1797" spans="1:82" hidden="1">
      <c r="A1797" t="s">
        <v>13850</v>
      </c>
      <c r="B1797" t="s">
        <v>67</v>
      </c>
      <c r="C1797" t="s">
        <v>7039</v>
      </c>
      <c r="G1797" t="s">
        <v>7040</v>
      </c>
      <c r="J1797" t="s">
        <v>7041</v>
      </c>
      <c r="K1797" t="s">
        <v>423</v>
      </c>
      <c r="W1797" t="s">
        <v>7042</v>
      </c>
      <c r="AN1797" t="s">
        <v>426</v>
      </c>
      <c r="AS1797" t="s">
        <v>242</v>
      </c>
      <c r="AT1797">
        <v>2010</v>
      </c>
      <c r="AU1797">
        <v>64</v>
      </c>
      <c r="AV1797">
        <v>10</v>
      </c>
      <c r="BA1797">
        <v>2921</v>
      </c>
      <c r="BB1797">
        <v>2934</v>
      </c>
      <c r="BD1797" t="s">
        <v>7043</v>
      </c>
      <c r="BK1797" t="s">
        <v>7044</v>
      </c>
      <c r="BL1797">
        <v>20497214</v>
      </c>
      <c r="BW1797" t="s">
        <v>13424</v>
      </c>
      <c r="BX1797" t="s">
        <v>13426</v>
      </c>
      <c r="BY1797" t="s">
        <v>13985</v>
      </c>
      <c r="BZ1797" t="s">
        <v>13427</v>
      </c>
      <c r="CA1797">
        <v>2</v>
      </c>
      <c r="CB1797" t="s">
        <v>13985</v>
      </c>
      <c r="CC1797" t="s">
        <v>13985</v>
      </c>
      <c r="CD1797" t="s">
        <v>13985</v>
      </c>
    </row>
    <row r="1798" spans="1:82" hidden="1">
      <c r="A1798" t="s">
        <v>13850</v>
      </c>
      <c r="B1798" t="s">
        <v>67</v>
      </c>
      <c r="C1798" t="s">
        <v>2034</v>
      </c>
      <c r="G1798" t="s">
        <v>2035</v>
      </c>
      <c r="J1798" t="s">
        <v>2036</v>
      </c>
      <c r="K1798" t="s">
        <v>2037</v>
      </c>
      <c r="W1798" t="s">
        <v>2038</v>
      </c>
      <c r="AB1798" t="s">
        <v>2039</v>
      </c>
      <c r="AN1798" t="s">
        <v>2040</v>
      </c>
      <c r="AO1798" t="s">
        <v>2041</v>
      </c>
      <c r="AS1798" t="s">
        <v>242</v>
      </c>
      <c r="AT1798">
        <v>2017</v>
      </c>
      <c r="AU1798">
        <v>104</v>
      </c>
      <c r="AV1798" s="2">
        <v>43747</v>
      </c>
      <c r="BC1798">
        <v>70</v>
      </c>
      <c r="BD1798" t="s">
        <v>2042</v>
      </c>
      <c r="BK1798" t="s">
        <v>2043</v>
      </c>
      <c r="BW1798" t="s">
        <v>13424</v>
      </c>
      <c r="BX1798" t="s">
        <v>13426</v>
      </c>
      <c r="BY1798" t="s">
        <v>13985</v>
      </c>
      <c r="BZ1798" t="s">
        <v>13429</v>
      </c>
      <c r="CA1798" t="s">
        <v>13985</v>
      </c>
      <c r="CB1798" t="s">
        <v>13985</v>
      </c>
      <c r="CC1798" t="s">
        <v>13985</v>
      </c>
      <c r="CD1798" t="s">
        <v>13985</v>
      </c>
    </row>
    <row r="1799" spans="1:82" hidden="1">
      <c r="A1799" t="s">
        <v>13850</v>
      </c>
      <c r="B1799" t="s">
        <v>67</v>
      </c>
      <c r="C1799" t="s">
        <v>5177</v>
      </c>
      <c r="G1799" t="s">
        <v>5178</v>
      </c>
      <c r="J1799" t="s">
        <v>5179</v>
      </c>
      <c r="K1799" t="s">
        <v>616</v>
      </c>
      <c r="W1799" t="s">
        <v>5180</v>
      </c>
      <c r="AA1799" t="s">
        <v>3666</v>
      </c>
      <c r="AB1799" t="s">
        <v>5181</v>
      </c>
      <c r="AN1799" t="s">
        <v>618</v>
      </c>
      <c r="AT1799">
        <v>2014</v>
      </c>
      <c r="AU1799">
        <v>5</v>
      </c>
      <c r="BC1799">
        <v>19</v>
      </c>
      <c r="BD1799" t="s">
        <v>5182</v>
      </c>
      <c r="BK1799" t="s">
        <v>5183</v>
      </c>
      <c r="BL1799">
        <v>24616714</v>
      </c>
      <c r="BW1799" t="s">
        <v>13424</v>
      </c>
      <c r="BX1799" t="s">
        <v>13425</v>
      </c>
      <c r="BY1799" t="s">
        <v>13985</v>
      </c>
      <c r="BZ1799" t="s">
        <v>13985</v>
      </c>
      <c r="CA1799" t="s">
        <v>13985</v>
      </c>
      <c r="CB1799" t="s">
        <v>13985</v>
      </c>
      <c r="CC1799" t="s">
        <v>13985</v>
      </c>
      <c r="CD1799" t="s">
        <v>13985</v>
      </c>
    </row>
    <row r="1800" spans="1:82" hidden="1">
      <c r="A1800" t="s">
        <v>13784</v>
      </c>
      <c r="B1800" t="s">
        <v>67</v>
      </c>
      <c r="C1800" t="s">
        <v>13966</v>
      </c>
      <c r="J1800" t="s">
        <v>13967</v>
      </c>
      <c r="K1800" t="s">
        <v>13968</v>
      </c>
      <c r="AA1800" t="s">
        <v>13969</v>
      </c>
      <c r="AG1800">
        <v>2</v>
      </c>
      <c r="AH1800">
        <v>3</v>
      </c>
      <c r="AN1800" t="s">
        <v>13970</v>
      </c>
      <c r="AT1800">
        <v>2006</v>
      </c>
      <c r="AV1800">
        <v>4</v>
      </c>
      <c r="BA1800">
        <v>52</v>
      </c>
      <c r="BB1800">
        <v>55</v>
      </c>
      <c r="BK1800" t="s">
        <v>13971</v>
      </c>
      <c r="BT1800" t="s">
        <v>13972</v>
      </c>
      <c r="BU1800" t="s">
        <v>13973</v>
      </c>
      <c r="BV1800" t="s">
        <v>13974</v>
      </c>
      <c r="BW1800" t="s">
        <v>13429</v>
      </c>
    </row>
    <row r="1801" spans="1:82" hidden="1">
      <c r="A1801" t="s">
        <v>13850</v>
      </c>
      <c r="B1801" t="s">
        <v>67</v>
      </c>
      <c r="C1801" t="s">
        <v>6614</v>
      </c>
      <c r="G1801" t="s">
        <v>6615</v>
      </c>
      <c r="J1801" t="s">
        <v>6616</v>
      </c>
      <c r="K1801" t="s">
        <v>6617</v>
      </c>
      <c r="W1801" t="s">
        <v>6618</v>
      </c>
      <c r="AA1801" t="s">
        <v>6619</v>
      </c>
      <c r="AB1801" t="s">
        <v>6620</v>
      </c>
      <c r="AN1801" t="s">
        <v>6621</v>
      </c>
      <c r="AS1801" s="1">
        <v>37043</v>
      </c>
      <c r="AT1801">
        <v>2011</v>
      </c>
      <c r="AU1801">
        <v>1393</v>
      </c>
      <c r="BA1801">
        <v>44</v>
      </c>
      <c r="BB1801">
        <v>51</v>
      </c>
      <c r="BD1801" t="s">
        <v>6622</v>
      </c>
      <c r="BK1801" t="s">
        <v>6623</v>
      </c>
      <c r="BL1801">
        <v>21529785</v>
      </c>
      <c r="BW1801" t="s">
        <v>13424</v>
      </c>
      <c r="BX1801" t="s">
        <v>13425</v>
      </c>
      <c r="BY1801" t="s">
        <v>13985</v>
      </c>
      <c r="BZ1801" t="s">
        <v>13985</v>
      </c>
      <c r="CA1801" t="s">
        <v>13985</v>
      </c>
      <c r="CB1801" t="s">
        <v>13985</v>
      </c>
      <c r="CC1801" t="s">
        <v>13985</v>
      </c>
      <c r="CD1801" t="s">
        <v>13985</v>
      </c>
    </row>
    <row r="1802" spans="1:82" hidden="1">
      <c r="A1802" t="s">
        <v>13850</v>
      </c>
      <c r="B1802" t="s">
        <v>67</v>
      </c>
      <c r="C1802" t="s">
        <v>2197</v>
      </c>
      <c r="G1802" t="s">
        <v>2198</v>
      </c>
      <c r="J1802" t="s">
        <v>3360</v>
      </c>
      <c r="K1802" t="s">
        <v>3361</v>
      </c>
      <c r="W1802" t="s">
        <v>3362</v>
      </c>
      <c r="AA1802" t="s">
        <v>3112</v>
      </c>
      <c r="AB1802" t="s">
        <v>3113</v>
      </c>
      <c r="AN1802" t="s">
        <v>3363</v>
      </c>
      <c r="AO1802" t="s">
        <v>3364</v>
      </c>
      <c r="AS1802" t="s">
        <v>815</v>
      </c>
      <c r="AT1802">
        <v>2016</v>
      </c>
      <c r="AU1802">
        <v>125</v>
      </c>
      <c r="AV1802">
        <v>3</v>
      </c>
      <c r="BA1802">
        <v>414</v>
      </c>
      <c r="BB1802">
        <v>423</v>
      </c>
      <c r="BD1802" t="s">
        <v>3365</v>
      </c>
      <c r="BK1802" t="s">
        <v>3366</v>
      </c>
      <c r="BW1802" t="s">
        <v>13424</v>
      </c>
      <c r="BX1802" t="s">
        <v>13426</v>
      </c>
      <c r="BY1802" t="s">
        <v>13985</v>
      </c>
      <c r="BZ1802" t="s">
        <v>13429</v>
      </c>
      <c r="CA1802" t="s">
        <v>13985</v>
      </c>
      <c r="CB1802" t="s">
        <v>13985</v>
      </c>
      <c r="CC1802" t="s">
        <v>13985</v>
      </c>
      <c r="CD1802" t="s">
        <v>13985</v>
      </c>
    </row>
    <row r="1803" spans="1:82" hidden="1">
      <c r="A1803" t="s">
        <v>13850</v>
      </c>
      <c r="B1803" t="s">
        <v>67</v>
      </c>
      <c r="C1803" t="s">
        <v>10940</v>
      </c>
      <c r="G1803" t="s">
        <v>10940</v>
      </c>
      <c r="J1803" t="s">
        <v>10941</v>
      </c>
      <c r="K1803" t="s">
        <v>10942</v>
      </c>
      <c r="W1803" t="s">
        <v>10943</v>
      </c>
      <c r="AN1803" t="s">
        <v>10944</v>
      </c>
      <c r="AO1803" t="s">
        <v>10945</v>
      </c>
      <c r="AS1803" t="s">
        <v>1023</v>
      </c>
      <c r="AT1803">
        <v>2000</v>
      </c>
      <c r="AU1803">
        <v>22</v>
      </c>
      <c r="AV1803">
        <v>1</v>
      </c>
      <c r="BA1803">
        <v>38</v>
      </c>
      <c r="BB1803">
        <v>47</v>
      </c>
      <c r="BD1803" t="s">
        <v>10946</v>
      </c>
      <c r="BK1803" t="s">
        <v>10947</v>
      </c>
      <c r="BL1803">
        <v>10649289</v>
      </c>
      <c r="BW1803" t="s">
        <v>13428</v>
      </c>
      <c r="BX1803" t="s">
        <v>13985</v>
      </c>
      <c r="BY1803" t="s">
        <v>13985</v>
      </c>
      <c r="BZ1803" t="s">
        <v>13985</v>
      </c>
      <c r="CA1803" t="s">
        <v>13985</v>
      </c>
      <c r="CB1803" t="s">
        <v>13985</v>
      </c>
      <c r="CC1803" t="s">
        <v>13985</v>
      </c>
      <c r="CD1803" t="s">
        <v>13985</v>
      </c>
    </row>
    <row r="1804" spans="1:82" hidden="1">
      <c r="A1804" t="s">
        <v>13850</v>
      </c>
      <c r="B1804" t="s">
        <v>67</v>
      </c>
      <c r="C1804" t="s">
        <v>5378</v>
      </c>
      <c r="G1804" t="s">
        <v>5379</v>
      </c>
      <c r="J1804" t="s">
        <v>5380</v>
      </c>
      <c r="K1804" t="s">
        <v>1172</v>
      </c>
      <c r="W1804" t="s">
        <v>5381</v>
      </c>
      <c r="AA1804" t="s">
        <v>5382</v>
      </c>
      <c r="AB1804" t="s">
        <v>5383</v>
      </c>
      <c r="AN1804" t="s">
        <v>1176</v>
      </c>
      <c r="AS1804" t="s">
        <v>352</v>
      </c>
      <c r="AT1804">
        <v>2013</v>
      </c>
      <c r="AU1804">
        <v>36</v>
      </c>
      <c r="AV1804">
        <v>8</v>
      </c>
      <c r="BA1804">
        <v>894</v>
      </c>
      <c r="BB1804">
        <v>903</v>
      </c>
      <c r="BD1804" t="s">
        <v>5384</v>
      </c>
      <c r="BK1804" t="s">
        <v>5385</v>
      </c>
      <c r="BW1804" t="s">
        <v>13424</v>
      </c>
      <c r="BX1804" t="s">
        <v>13426</v>
      </c>
      <c r="BY1804" t="s">
        <v>13985</v>
      </c>
      <c r="BZ1804" t="s">
        <v>13429</v>
      </c>
      <c r="CA1804" t="s">
        <v>13985</v>
      </c>
      <c r="CB1804" t="s">
        <v>13985</v>
      </c>
      <c r="CC1804" t="s">
        <v>13985</v>
      </c>
      <c r="CD1804" t="s">
        <v>13985</v>
      </c>
    </row>
    <row r="1805" spans="1:82" hidden="1">
      <c r="A1805" t="s">
        <v>13850</v>
      </c>
      <c r="B1805" t="s">
        <v>67</v>
      </c>
      <c r="C1805" t="s">
        <v>3090</v>
      </c>
      <c r="G1805" t="s">
        <v>3091</v>
      </c>
      <c r="J1805" t="s">
        <v>3092</v>
      </c>
      <c r="K1805" t="s">
        <v>3093</v>
      </c>
      <c r="W1805" t="s">
        <v>3094</v>
      </c>
      <c r="AN1805" t="s">
        <v>3095</v>
      </c>
      <c r="AO1805" t="s">
        <v>3096</v>
      </c>
      <c r="AS1805" s="1">
        <v>37104</v>
      </c>
      <c r="AT1805">
        <v>2016</v>
      </c>
      <c r="AU1805">
        <v>325</v>
      </c>
      <c r="AV1805">
        <v>7</v>
      </c>
      <c r="BA1805">
        <v>467</v>
      </c>
      <c r="BB1805">
        <v>477</v>
      </c>
      <c r="BD1805" t="s">
        <v>3097</v>
      </c>
      <c r="BK1805" t="s">
        <v>3098</v>
      </c>
      <c r="BL1805">
        <v>27510648</v>
      </c>
      <c r="BW1805" t="s">
        <v>13424</v>
      </c>
      <c r="BX1805" t="s">
        <v>13425</v>
      </c>
      <c r="BY1805" t="s">
        <v>13985</v>
      </c>
      <c r="BZ1805" t="s">
        <v>13985</v>
      </c>
      <c r="CA1805" t="s">
        <v>13985</v>
      </c>
      <c r="CB1805" t="s">
        <v>13985</v>
      </c>
      <c r="CC1805" t="s">
        <v>13985</v>
      </c>
      <c r="CD1805" t="s">
        <v>13985</v>
      </c>
    </row>
    <row r="1806" spans="1:82" hidden="1">
      <c r="A1806" t="s">
        <v>13850</v>
      </c>
      <c r="B1806" t="s">
        <v>67</v>
      </c>
      <c r="C1806" t="s">
        <v>8466</v>
      </c>
      <c r="G1806" t="s">
        <v>8467</v>
      </c>
      <c r="J1806" t="s">
        <v>8468</v>
      </c>
      <c r="K1806" t="s">
        <v>8469</v>
      </c>
      <c r="P1806" t="s">
        <v>8470</v>
      </c>
      <c r="Q1806" t="s">
        <v>8471</v>
      </c>
      <c r="R1806" t="s">
        <v>8472</v>
      </c>
      <c r="W1806" t="s">
        <v>8473</v>
      </c>
      <c r="AB1806" t="s">
        <v>7611</v>
      </c>
      <c r="AN1806" t="s">
        <v>8474</v>
      </c>
      <c r="AT1806">
        <v>2008</v>
      </c>
      <c r="AU1806">
        <v>19</v>
      </c>
      <c r="AX1806" t="s">
        <v>1762</v>
      </c>
      <c r="BA1806">
        <v>39</v>
      </c>
      <c r="BB1806">
        <v>59</v>
      </c>
      <c r="BK1806" t="s">
        <v>8475</v>
      </c>
      <c r="BW1806" t="s">
        <v>13424</v>
      </c>
      <c r="BX1806" t="s">
        <v>13425</v>
      </c>
      <c r="BY1806" t="s">
        <v>13985</v>
      </c>
      <c r="BZ1806" t="s">
        <v>13985</v>
      </c>
      <c r="CA1806" t="s">
        <v>13985</v>
      </c>
      <c r="CB1806" t="s">
        <v>13985</v>
      </c>
      <c r="CC1806" t="s">
        <v>13985</v>
      </c>
      <c r="CD1806" t="s">
        <v>13985</v>
      </c>
    </row>
    <row r="1807" spans="1:82" hidden="1">
      <c r="A1807" t="s">
        <v>13850</v>
      </c>
      <c r="B1807" t="s">
        <v>67</v>
      </c>
      <c r="C1807" t="s">
        <v>10013</v>
      </c>
      <c r="G1807" t="s">
        <v>10013</v>
      </c>
      <c r="J1807" t="s">
        <v>10014</v>
      </c>
      <c r="K1807" t="s">
        <v>453</v>
      </c>
      <c r="W1807" t="s">
        <v>10015</v>
      </c>
      <c r="AA1807" t="s">
        <v>5725</v>
      </c>
      <c r="AB1807" t="s">
        <v>8843</v>
      </c>
      <c r="AN1807" t="s">
        <v>455</v>
      </c>
      <c r="AO1807" t="s">
        <v>456</v>
      </c>
      <c r="AS1807" t="s">
        <v>84</v>
      </c>
      <c r="AT1807">
        <v>2003</v>
      </c>
      <c r="AU1807">
        <v>28</v>
      </c>
      <c r="AV1807">
        <v>6</v>
      </c>
      <c r="BA1807">
        <v>694</v>
      </c>
      <c r="BB1807">
        <v>703</v>
      </c>
      <c r="BD1807" t="s">
        <v>10016</v>
      </c>
      <c r="BK1807" t="s">
        <v>10017</v>
      </c>
      <c r="BW1807" t="s">
        <v>13424</v>
      </c>
      <c r="BX1807" t="s">
        <v>13426</v>
      </c>
      <c r="BY1807" t="s">
        <v>13985</v>
      </c>
      <c r="BZ1807" t="s">
        <v>13427</v>
      </c>
      <c r="CA1807" t="s">
        <v>13985</v>
      </c>
      <c r="CB1807">
        <v>0</v>
      </c>
      <c r="CC1807" t="s">
        <v>13985</v>
      </c>
      <c r="CD1807" t="s">
        <v>13985</v>
      </c>
    </row>
    <row r="1808" spans="1:82" hidden="1">
      <c r="A1808" t="s">
        <v>13850</v>
      </c>
      <c r="B1808" t="s">
        <v>67</v>
      </c>
      <c r="C1808" t="s">
        <v>10590</v>
      </c>
      <c r="G1808" t="s">
        <v>10590</v>
      </c>
      <c r="J1808" t="s">
        <v>10591</v>
      </c>
      <c r="K1808" t="s">
        <v>625</v>
      </c>
      <c r="W1808" t="s">
        <v>10592</v>
      </c>
      <c r="AA1808" t="s">
        <v>5725</v>
      </c>
      <c r="AB1808" t="s">
        <v>8843</v>
      </c>
      <c r="AN1808" t="s">
        <v>627</v>
      </c>
      <c r="AS1808" t="s">
        <v>352</v>
      </c>
      <c r="AT1808">
        <v>2001</v>
      </c>
      <c r="AU1808">
        <v>100</v>
      </c>
      <c r="AV1808">
        <v>2</v>
      </c>
      <c r="BA1808">
        <v>211</v>
      </c>
      <c r="BB1808">
        <v>219</v>
      </c>
      <c r="BD1808" t="s">
        <v>10593</v>
      </c>
      <c r="BK1808" t="s">
        <v>10594</v>
      </c>
      <c r="BW1808" t="s">
        <v>13424</v>
      </c>
      <c r="BX1808" t="s">
        <v>13426</v>
      </c>
      <c r="BY1808" t="s">
        <v>13985</v>
      </c>
      <c r="BZ1808" t="s">
        <v>13427</v>
      </c>
      <c r="CA1808">
        <v>1</v>
      </c>
      <c r="CB1808" t="s">
        <v>13985</v>
      </c>
      <c r="CC1808" t="s">
        <v>13985</v>
      </c>
      <c r="CD1808" t="s">
        <v>13985</v>
      </c>
    </row>
    <row r="1809" spans="1:82" hidden="1">
      <c r="A1809" t="s">
        <v>13850</v>
      </c>
      <c r="B1809" t="s">
        <v>67</v>
      </c>
      <c r="C1809" t="s">
        <v>2959</v>
      </c>
      <c r="G1809" t="s">
        <v>2960</v>
      </c>
      <c r="J1809" t="s">
        <v>2961</v>
      </c>
      <c r="K1809" t="s">
        <v>1862</v>
      </c>
      <c r="W1809" t="s">
        <v>2962</v>
      </c>
      <c r="AN1809" t="s">
        <v>1864</v>
      </c>
      <c r="AO1809" t="s">
        <v>1865</v>
      </c>
      <c r="AS1809" t="s">
        <v>242</v>
      </c>
      <c r="AT1809">
        <v>2016</v>
      </c>
      <c r="AU1809">
        <v>157</v>
      </c>
      <c r="AV1809">
        <v>4</v>
      </c>
      <c r="BA1809">
        <v>1029</v>
      </c>
      <c r="BB1809">
        <v>1036</v>
      </c>
      <c r="BD1809" t="s">
        <v>2963</v>
      </c>
      <c r="BK1809" t="s">
        <v>2964</v>
      </c>
      <c r="BW1809" t="s">
        <v>13424</v>
      </c>
      <c r="BX1809" t="s">
        <v>13425</v>
      </c>
      <c r="BY1809" t="s">
        <v>13985</v>
      </c>
      <c r="BZ1809" t="s">
        <v>13985</v>
      </c>
      <c r="CA1809" t="s">
        <v>13985</v>
      </c>
      <c r="CB1809" t="s">
        <v>13985</v>
      </c>
      <c r="CC1809" t="s">
        <v>13985</v>
      </c>
      <c r="CD1809" t="s">
        <v>13985</v>
      </c>
    </row>
    <row r="1810" spans="1:82" hidden="1">
      <c r="A1810" t="s">
        <v>13850</v>
      </c>
      <c r="B1810" t="s">
        <v>67</v>
      </c>
      <c r="C1810" t="s">
        <v>5646</v>
      </c>
      <c r="G1810" t="s">
        <v>5647</v>
      </c>
      <c r="J1810" t="s">
        <v>5648</v>
      </c>
      <c r="K1810" t="s">
        <v>139</v>
      </c>
      <c r="W1810" t="s">
        <v>5649</v>
      </c>
      <c r="AA1810" t="s">
        <v>5650</v>
      </c>
      <c r="AN1810" t="s">
        <v>143</v>
      </c>
      <c r="AO1810" t="s">
        <v>144</v>
      </c>
      <c r="AS1810" t="s">
        <v>1023</v>
      </c>
      <c r="AT1810">
        <v>2013</v>
      </c>
      <c r="AU1810">
        <v>36</v>
      </c>
      <c r="AV1810">
        <v>1</v>
      </c>
      <c r="BA1810">
        <v>116</v>
      </c>
      <c r="BB1810">
        <v>127</v>
      </c>
      <c r="BD1810" t="s">
        <v>5651</v>
      </c>
      <c r="BK1810" t="s">
        <v>5652</v>
      </c>
      <c r="BL1810">
        <v>22702736</v>
      </c>
      <c r="BW1810" t="s">
        <v>13428</v>
      </c>
      <c r="BX1810" t="s">
        <v>13985</v>
      </c>
      <c r="BY1810" t="s">
        <v>13985</v>
      </c>
      <c r="BZ1810" t="s">
        <v>13985</v>
      </c>
      <c r="CA1810" t="s">
        <v>13985</v>
      </c>
      <c r="CB1810" t="s">
        <v>13985</v>
      </c>
      <c r="CC1810" t="s">
        <v>13985</v>
      </c>
      <c r="CD1810" t="s">
        <v>13985</v>
      </c>
    </row>
    <row r="1811" spans="1:82" hidden="1">
      <c r="A1811" t="s">
        <v>13850</v>
      </c>
      <c r="B1811" t="s">
        <v>67</v>
      </c>
      <c r="C1811" t="s">
        <v>11725</v>
      </c>
      <c r="G1811" t="s">
        <v>11725</v>
      </c>
      <c r="J1811" t="s">
        <v>11726</v>
      </c>
      <c r="K1811" t="s">
        <v>11636</v>
      </c>
      <c r="W1811" t="s">
        <v>11727</v>
      </c>
      <c r="AN1811" t="s">
        <v>1242</v>
      </c>
      <c r="AS1811" t="s">
        <v>815</v>
      </c>
      <c r="AT1811">
        <v>1997</v>
      </c>
      <c r="AU1811">
        <v>75</v>
      </c>
      <c r="AV1811">
        <v>3</v>
      </c>
      <c r="BA1811">
        <v>376</v>
      </c>
      <c r="BB1811">
        <v>382</v>
      </c>
      <c r="BD1811" t="s">
        <v>11728</v>
      </c>
      <c r="BK1811" t="s">
        <v>11729</v>
      </c>
      <c r="BW1811" t="s">
        <v>13424</v>
      </c>
      <c r="BX1811" t="s">
        <v>13425</v>
      </c>
      <c r="BY1811" t="s">
        <v>13985</v>
      </c>
      <c r="BZ1811" t="s">
        <v>13985</v>
      </c>
      <c r="CA1811" t="s">
        <v>13985</v>
      </c>
      <c r="CB1811" t="s">
        <v>13985</v>
      </c>
      <c r="CC1811" t="s">
        <v>13985</v>
      </c>
      <c r="CD1811" t="s">
        <v>13985</v>
      </c>
    </row>
    <row r="1812" spans="1:82" hidden="1">
      <c r="A1812" t="s">
        <v>13850</v>
      </c>
      <c r="B1812" t="s">
        <v>67</v>
      </c>
      <c r="C1812" t="s">
        <v>12355</v>
      </c>
      <c r="G1812" t="s">
        <v>12355</v>
      </c>
      <c r="J1812" t="s">
        <v>12356</v>
      </c>
      <c r="K1812" t="s">
        <v>9984</v>
      </c>
      <c r="W1812" t="s">
        <v>12357</v>
      </c>
      <c r="AA1812" t="s">
        <v>9478</v>
      </c>
      <c r="AB1812" t="s">
        <v>9479</v>
      </c>
      <c r="AN1812" t="s">
        <v>9990</v>
      </c>
      <c r="AO1812" t="s">
        <v>9991</v>
      </c>
      <c r="AT1812">
        <v>1995</v>
      </c>
      <c r="AU1812">
        <v>7</v>
      </c>
      <c r="AV1812">
        <v>1</v>
      </c>
      <c r="BA1812">
        <v>1</v>
      </c>
      <c r="BB1812">
        <v>19</v>
      </c>
      <c r="BD1812" t="s">
        <v>12358</v>
      </c>
      <c r="BK1812" t="s">
        <v>12359</v>
      </c>
      <c r="BL1812">
        <v>7569047</v>
      </c>
      <c r="BW1812" t="s">
        <v>13424</v>
      </c>
      <c r="BX1812" t="s">
        <v>13425</v>
      </c>
      <c r="BY1812" t="s">
        <v>13985</v>
      </c>
      <c r="BZ1812" t="s">
        <v>13985</v>
      </c>
      <c r="CA1812" t="s">
        <v>13985</v>
      </c>
      <c r="CB1812" t="s">
        <v>13985</v>
      </c>
      <c r="CC1812" t="s">
        <v>13985</v>
      </c>
      <c r="CD1812" t="s">
        <v>13985</v>
      </c>
    </row>
    <row r="1813" spans="1:82" hidden="1">
      <c r="A1813" t="s">
        <v>13850</v>
      </c>
      <c r="B1813" t="s">
        <v>67</v>
      </c>
      <c r="C1813" t="s">
        <v>4488</v>
      </c>
      <c r="G1813" t="s">
        <v>4489</v>
      </c>
      <c r="J1813" t="s">
        <v>4490</v>
      </c>
      <c r="K1813" t="s">
        <v>4491</v>
      </c>
      <c r="W1813" t="s">
        <v>4492</v>
      </c>
      <c r="AA1813" t="s">
        <v>4493</v>
      </c>
      <c r="AB1813" t="s">
        <v>4494</v>
      </c>
      <c r="AN1813" t="s">
        <v>4495</v>
      </c>
      <c r="AS1813" s="1">
        <v>39022</v>
      </c>
      <c r="AT1813">
        <v>2014</v>
      </c>
      <c r="AU1813">
        <v>9</v>
      </c>
      <c r="AV1813">
        <v>3</v>
      </c>
      <c r="BA1813">
        <v>801</v>
      </c>
      <c r="BB1813">
        <v>809</v>
      </c>
      <c r="BD1813" t="s">
        <v>4496</v>
      </c>
      <c r="BK1813" t="s">
        <v>4497</v>
      </c>
      <c r="BL1813">
        <v>25437536</v>
      </c>
      <c r="BW1813" t="s">
        <v>13424</v>
      </c>
      <c r="BX1813" t="s">
        <v>13425</v>
      </c>
      <c r="BY1813" t="s">
        <v>13985</v>
      </c>
      <c r="BZ1813" t="s">
        <v>13985</v>
      </c>
      <c r="CA1813" t="s">
        <v>13985</v>
      </c>
      <c r="CB1813" t="s">
        <v>13985</v>
      </c>
      <c r="CC1813" t="s">
        <v>13985</v>
      </c>
      <c r="CD1813" t="s">
        <v>13985</v>
      </c>
    </row>
    <row r="1814" spans="1:82" hidden="1">
      <c r="A1814" t="s">
        <v>13850</v>
      </c>
      <c r="B1814" t="s">
        <v>67</v>
      </c>
      <c r="C1814" t="s">
        <v>12718</v>
      </c>
      <c r="G1814" t="s">
        <v>12718</v>
      </c>
      <c r="J1814" t="s">
        <v>12719</v>
      </c>
      <c r="K1814" t="s">
        <v>2307</v>
      </c>
      <c r="W1814" t="s">
        <v>12720</v>
      </c>
      <c r="AA1814" t="s">
        <v>10178</v>
      </c>
      <c r="AB1814" t="s">
        <v>11887</v>
      </c>
      <c r="AN1814" t="s">
        <v>2310</v>
      </c>
      <c r="AS1814" t="s">
        <v>472</v>
      </c>
      <c r="AT1814">
        <v>1993</v>
      </c>
      <c r="AU1814">
        <v>29</v>
      </c>
      <c r="AV1814">
        <v>3</v>
      </c>
      <c r="BA1814">
        <v>253</v>
      </c>
      <c r="BB1814">
        <v>289</v>
      </c>
      <c r="BD1814" t="s">
        <v>12721</v>
      </c>
      <c r="BK1814" t="s">
        <v>12722</v>
      </c>
      <c r="BW1814" t="s">
        <v>13428</v>
      </c>
      <c r="BX1814" t="s">
        <v>13985</v>
      </c>
      <c r="BY1814" t="s">
        <v>13985</v>
      </c>
      <c r="BZ1814" t="s">
        <v>13985</v>
      </c>
      <c r="CA1814" t="s">
        <v>13985</v>
      </c>
      <c r="CB1814" t="s">
        <v>13985</v>
      </c>
      <c r="CC1814" t="s">
        <v>13985</v>
      </c>
      <c r="CD1814" t="s">
        <v>13985</v>
      </c>
    </row>
    <row r="1815" spans="1:82" hidden="1">
      <c r="A1815" t="s">
        <v>13850</v>
      </c>
      <c r="B1815" t="s">
        <v>67</v>
      </c>
      <c r="C1815" t="s">
        <v>11587</v>
      </c>
      <c r="G1815" t="s">
        <v>11587</v>
      </c>
      <c r="J1815" t="s">
        <v>11588</v>
      </c>
      <c r="K1815" t="s">
        <v>258</v>
      </c>
      <c r="W1815" t="s">
        <v>11589</v>
      </c>
      <c r="AN1815" t="s">
        <v>261</v>
      </c>
      <c r="AS1815" t="s">
        <v>84</v>
      </c>
      <c r="AT1815">
        <v>1997</v>
      </c>
      <c r="AU1815">
        <v>12</v>
      </c>
      <c r="AV1815">
        <v>6</v>
      </c>
      <c r="BA1815">
        <v>697</v>
      </c>
      <c r="BB1815">
        <v>706</v>
      </c>
      <c r="BD1815" t="s">
        <v>11590</v>
      </c>
      <c r="BK1815" t="s">
        <v>11591</v>
      </c>
      <c r="BL1815">
        <v>9406047</v>
      </c>
      <c r="BW1815" t="s">
        <v>13429</v>
      </c>
      <c r="BX1815" t="s">
        <v>13985</v>
      </c>
      <c r="BY1815" t="s">
        <v>13985</v>
      </c>
      <c r="BZ1815" t="s">
        <v>13429</v>
      </c>
      <c r="CA1815" t="s">
        <v>13985</v>
      </c>
      <c r="CB1815" t="s">
        <v>13985</v>
      </c>
      <c r="CC1815" t="s">
        <v>13985</v>
      </c>
      <c r="CD1815" t="s">
        <v>13985</v>
      </c>
    </row>
    <row r="1816" spans="1:82" hidden="1">
      <c r="A1816" t="s">
        <v>13850</v>
      </c>
      <c r="B1816" t="s">
        <v>67</v>
      </c>
      <c r="C1816" t="s">
        <v>1491</v>
      </c>
      <c r="G1816" t="s">
        <v>1492</v>
      </c>
      <c r="J1816" t="s">
        <v>1493</v>
      </c>
      <c r="K1816" t="s">
        <v>1494</v>
      </c>
      <c r="W1816" t="s">
        <v>1495</v>
      </c>
      <c r="AA1816" t="s">
        <v>1496</v>
      </c>
      <c r="AB1816" t="s">
        <v>1497</v>
      </c>
      <c r="AN1816" t="s">
        <v>1498</v>
      </c>
      <c r="AO1816" t="s">
        <v>1499</v>
      </c>
      <c r="AS1816" t="s">
        <v>629</v>
      </c>
      <c r="AT1816">
        <v>2018</v>
      </c>
      <c r="AU1816">
        <v>96</v>
      </c>
      <c r="BA1816">
        <v>1</v>
      </c>
      <c r="BB1816">
        <v>12</v>
      </c>
      <c r="BD1816" t="s">
        <v>1500</v>
      </c>
      <c r="BK1816" t="s">
        <v>1501</v>
      </c>
      <c r="BW1816" t="s">
        <v>13428</v>
      </c>
    </row>
    <row r="1817" spans="1:82" hidden="1">
      <c r="A1817" t="s">
        <v>13850</v>
      </c>
      <c r="B1817" t="s">
        <v>67</v>
      </c>
      <c r="C1817" t="s">
        <v>2747</v>
      </c>
      <c r="G1817" t="s">
        <v>2748</v>
      </c>
      <c r="J1817" t="s">
        <v>2749</v>
      </c>
      <c r="K1817" t="s">
        <v>2565</v>
      </c>
      <c r="W1817" t="s">
        <v>2750</v>
      </c>
      <c r="AA1817" t="s">
        <v>2751</v>
      </c>
      <c r="AB1817" t="s">
        <v>2752</v>
      </c>
      <c r="AN1817" t="s">
        <v>2569</v>
      </c>
      <c r="AS1817" t="s">
        <v>1023</v>
      </c>
      <c r="AT1817">
        <v>2017</v>
      </c>
      <c r="AU1817">
        <v>13</v>
      </c>
      <c r="AV1817">
        <v>1</v>
      </c>
      <c r="BC1817" t="s">
        <v>2753</v>
      </c>
      <c r="BD1817" t="s">
        <v>2754</v>
      </c>
      <c r="BK1817" t="s">
        <v>2755</v>
      </c>
      <c r="BL1817">
        <v>28068345</v>
      </c>
      <c r="BW1817" t="s">
        <v>13428</v>
      </c>
      <c r="BX1817" t="s">
        <v>13985</v>
      </c>
      <c r="BY1817" t="s">
        <v>13985</v>
      </c>
      <c r="BZ1817" t="s">
        <v>13985</v>
      </c>
      <c r="CA1817" t="s">
        <v>13985</v>
      </c>
      <c r="CB1817" t="s">
        <v>13985</v>
      </c>
      <c r="CC1817" t="s">
        <v>13985</v>
      </c>
      <c r="CD1817" t="s">
        <v>13985</v>
      </c>
    </row>
    <row r="1818" spans="1:82" hidden="1">
      <c r="A1818" t="s">
        <v>13850</v>
      </c>
      <c r="B1818" t="s">
        <v>67</v>
      </c>
      <c r="C1818" t="s">
        <v>3082</v>
      </c>
      <c r="G1818" t="s">
        <v>3083</v>
      </c>
      <c r="J1818" t="s">
        <v>3084</v>
      </c>
      <c r="K1818" t="s">
        <v>280</v>
      </c>
      <c r="W1818" t="s">
        <v>3085</v>
      </c>
      <c r="AB1818" t="s">
        <v>3086</v>
      </c>
      <c r="AN1818" t="s">
        <v>284</v>
      </c>
      <c r="AS1818" s="1">
        <v>47331</v>
      </c>
      <c r="AT1818">
        <v>2016</v>
      </c>
      <c r="AU1818">
        <v>11</v>
      </c>
      <c r="AV1818">
        <v>8</v>
      </c>
      <c r="BC1818" t="s">
        <v>3087</v>
      </c>
      <c r="BD1818" t="s">
        <v>3088</v>
      </c>
      <c r="BK1818" t="s">
        <v>3089</v>
      </c>
      <c r="BL1818">
        <v>27571415</v>
      </c>
      <c r="BW1818" t="s">
        <v>13424</v>
      </c>
      <c r="BX1818" t="s">
        <v>13426</v>
      </c>
      <c r="BY1818" t="s">
        <v>13985</v>
      </c>
      <c r="BZ1818" t="s">
        <v>13427</v>
      </c>
      <c r="CA1818">
        <v>1</v>
      </c>
      <c r="CB1818" t="s">
        <v>13985</v>
      </c>
      <c r="CC1818" t="s">
        <v>13985</v>
      </c>
      <c r="CD1818" t="s">
        <v>13985</v>
      </c>
    </row>
    <row r="1819" spans="1:82" hidden="1">
      <c r="A1819" t="s">
        <v>13850</v>
      </c>
      <c r="B1819" t="s">
        <v>67</v>
      </c>
      <c r="C1819" t="s">
        <v>5445</v>
      </c>
      <c r="G1819" t="s">
        <v>5446</v>
      </c>
      <c r="J1819" t="s">
        <v>5447</v>
      </c>
      <c r="K1819" t="s">
        <v>160</v>
      </c>
      <c r="W1819" t="s">
        <v>5448</v>
      </c>
      <c r="AA1819" t="s">
        <v>5449</v>
      </c>
      <c r="AB1819" t="s">
        <v>5450</v>
      </c>
      <c r="AN1819" t="s">
        <v>162</v>
      </c>
      <c r="AO1819" t="s">
        <v>163</v>
      </c>
      <c r="AS1819" t="s">
        <v>521</v>
      </c>
      <c r="AT1819">
        <v>2013</v>
      </c>
      <c r="AU1819">
        <v>38</v>
      </c>
      <c r="AV1819">
        <v>2</v>
      </c>
      <c r="BA1819">
        <v>173</v>
      </c>
      <c r="BB1819">
        <v>181</v>
      </c>
      <c r="BD1819" t="s">
        <v>5451</v>
      </c>
      <c r="BK1819" t="s">
        <v>5452</v>
      </c>
      <c r="BL1819">
        <v>23833391</v>
      </c>
      <c r="BW1819" t="s">
        <v>13424</v>
      </c>
      <c r="BX1819" t="s">
        <v>13426</v>
      </c>
      <c r="BY1819" t="s">
        <v>13985</v>
      </c>
      <c r="BZ1819" t="s">
        <v>13429</v>
      </c>
      <c r="CA1819" t="s">
        <v>13985</v>
      </c>
      <c r="CB1819" t="s">
        <v>13985</v>
      </c>
      <c r="CC1819" t="s">
        <v>13985</v>
      </c>
      <c r="CD1819" t="s">
        <v>13985</v>
      </c>
    </row>
    <row r="1820" spans="1:82" hidden="1">
      <c r="A1820" t="s">
        <v>13850</v>
      </c>
      <c r="B1820" t="s">
        <v>67</v>
      </c>
      <c r="C1820" t="s">
        <v>5729</v>
      </c>
      <c r="G1820" t="s">
        <v>5730</v>
      </c>
      <c r="J1820" t="s">
        <v>5731</v>
      </c>
      <c r="K1820" t="s">
        <v>358</v>
      </c>
      <c r="W1820" t="s">
        <v>5732</v>
      </c>
      <c r="AB1820" t="s">
        <v>5733</v>
      </c>
      <c r="AN1820" t="s">
        <v>360</v>
      </c>
      <c r="AO1820" t="s">
        <v>361</v>
      </c>
      <c r="AS1820" t="s">
        <v>84</v>
      </c>
      <c r="AT1820">
        <v>2012</v>
      </c>
      <c r="AU1820">
        <v>58</v>
      </c>
      <c r="AV1820">
        <v>12</v>
      </c>
      <c r="BA1820">
        <v>1517</v>
      </c>
      <c r="BB1820">
        <v>1524</v>
      </c>
      <c r="BD1820" t="s">
        <v>5734</v>
      </c>
      <c r="BK1820" t="s">
        <v>5735</v>
      </c>
      <c r="BL1820">
        <v>22967755</v>
      </c>
      <c r="BW1820" t="s">
        <v>13424</v>
      </c>
      <c r="BX1820" t="s">
        <v>13426</v>
      </c>
      <c r="BY1820" t="s">
        <v>13985</v>
      </c>
      <c r="BZ1820" t="s">
        <v>13429</v>
      </c>
      <c r="CA1820" t="s">
        <v>13985</v>
      </c>
      <c r="CB1820" t="s">
        <v>13985</v>
      </c>
      <c r="CC1820" t="s">
        <v>13985</v>
      </c>
      <c r="CD1820" t="s">
        <v>13985</v>
      </c>
    </row>
    <row r="1821" spans="1:82" hidden="1">
      <c r="A1821" t="s">
        <v>13850</v>
      </c>
      <c r="B1821" t="s">
        <v>67</v>
      </c>
      <c r="C1821" t="s">
        <v>1081</v>
      </c>
      <c r="G1821" t="s">
        <v>1082</v>
      </c>
      <c r="J1821" t="s">
        <v>1083</v>
      </c>
      <c r="K1821" t="s">
        <v>280</v>
      </c>
      <c r="W1821" t="s">
        <v>1084</v>
      </c>
      <c r="AA1821" t="s">
        <v>1085</v>
      </c>
      <c r="AB1821" t="s">
        <v>1086</v>
      </c>
      <c r="AN1821" t="s">
        <v>284</v>
      </c>
      <c r="AS1821" t="s">
        <v>1087</v>
      </c>
      <c r="AT1821">
        <v>2018</v>
      </c>
      <c r="AU1821">
        <v>13</v>
      </c>
      <c r="AV1821">
        <v>12</v>
      </c>
      <c r="BC1821" t="s">
        <v>1088</v>
      </c>
      <c r="BD1821" t="s">
        <v>1089</v>
      </c>
      <c r="BK1821" t="s">
        <v>1090</v>
      </c>
      <c r="BL1821">
        <v>30521624</v>
      </c>
      <c r="BW1821" t="s">
        <v>13428</v>
      </c>
    </row>
    <row r="1822" spans="1:82">
      <c r="A1822" t="s">
        <v>13850</v>
      </c>
      <c r="B1822" t="s">
        <v>67</v>
      </c>
      <c r="C1822" t="s">
        <v>11075</v>
      </c>
      <c r="G1822" t="s">
        <v>11075</v>
      </c>
      <c r="J1822" t="s">
        <v>11076</v>
      </c>
      <c r="K1822" t="s">
        <v>348</v>
      </c>
      <c r="W1822" t="s">
        <v>11077</v>
      </c>
      <c r="AA1822" t="s">
        <v>10048</v>
      </c>
      <c r="AB1822" t="s">
        <v>10049</v>
      </c>
      <c r="AN1822" t="s">
        <v>350</v>
      </c>
      <c r="AS1822" t="s">
        <v>352</v>
      </c>
      <c r="AT1822">
        <v>1999</v>
      </c>
      <c r="AU1822">
        <v>28</v>
      </c>
      <c r="AV1822">
        <v>4</v>
      </c>
      <c r="BA1822">
        <v>690</v>
      </c>
      <c r="BB1822">
        <v>695</v>
      </c>
      <c r="BD1822" t="s">
        <v>11078</v>
      </c>
      <c r="BK1822" t="s">
        <v>11079</v>
      </c>
      <c r="BW1822" t="s">
        <v>13424</v>
      </c>
      <c r="BX1822" t="s">
        <v>13426</v>
      </c>
      <c r="BY1822" t="s">
        <v>13985</v>
      </c>
      <c r="BZ1822" t="s">
        <v>13427</v>
      </c>
      <c r="CA1822">
        <v>11</v>
      </c>
      <c r="CB1822">
        <v>4</v>
      </c>
      <c r="CC1822" t="s">
        <v>13985</v>
      </c>
      <c r="CD1822" t="s">
        <v>13433</v>
      </c>
    </row>
    <row r="1823" spans="1:82" hidden="1">
      <c r="A1823" t="s">
        <v>13850</v>
      </c>
      <c r="B1823" t="s">
        <v>67</v>
      </c>
      <c r="C1823" t="s">
        <v>4582</v>
      </c>
      <c r="G1823" t="s">
        <v>4583</v>
      </c>
      <c r="J1823" t="s">
        <v>4584</v>
      </c>
      <c r="K1823" t="s">
        <v>1535</v>
      </c>
      <c r="W1823" t="s">
        <v>4585</v>
      </c>
      <c r="AB1823" t="s">
        <v>4191</v>
      </c>
      <c r="AN1823" t="s">
        <v>1539</v>
      </c>
      <c r="AO1823" t="s">
        <v>1540</v>
      </c>
      <c r="AS1823" t="s">
        <v>242</v>
      </c>
      <c r="AT1823">
        <v>2014</v>
      </c>
      <c r="AU1823">
        <v>101</v>
      </c>
      <c r="AV1823">
        <v>10</v>
      </c>
      <c r="BA1823">
        <v>1748</v>
      </c>
      <c r="BB1823">
        <v>1758</v>
      </c>
      <c r="BD1823" t="s">
        <v>4586</v>
      </c>
      <c r="BK1823" t="s">
        <v>4587</v>
      </c>
      <c r="BL1823">
        <v>25326617</v>
      </c>
      <c r="BW1823" t="s">
        <v>13428</v>
      </c>
      <c r="BX1823" t="s">
        <v>13985</v>
      </c>
      <c r="BY1823" t="s">
        <v>13985</v>
      </c>
      <c r="BZ1823" t="s">
        <v>13985</v>
      </c>
      <c r="CA1823" t="s">
        <v>13985</v>
      </c>
      <c r="CB1823" t="s">
        <v>13985</v>
      </c>
      <c r="CC1823" t="s">
        <v>13985</v>
      </c>
      <c r="CD1823" t="s">
        <v>13985</v>
      </c>
    </row>
    <row r="1824" spans="1:82" hidden="1">
      <c r="A1824" t="s">
        <v>13850</v>
      </c>
      <c r="B1824" t="s">
        <v>67</v>
      </c>
      <c r="C1824" t="s">
        <v>10735</v>
      </c>
      <c r="G1824" t="s">
        <v>10735</v>
      </c>
      <c r="J1824" t="s">
        <v>10736</v>
      </c>
      <c r="K1824" t="s">
        <v>10737</v>
      </c>
      <c r="W1824" t="s">
        <v>10738</v>
      </c>
      <c r="AN1824" t="s">
        <v>10739</v>
      </c>
      <c r="AS1824" t="s">
        <v>1017</v>
      </c>
      <c r="AT1824">
        <v>2001</v>
      </c>
      <c r="AU1824">
        <v>11</v>
      </c>
      <c r="AV1824">
        <v>1</v>
      </c>
      <c r="BA1824">
        <v>61</v>
      </c>
      <c r="BB1824">
        <v>65</v>
      </c>
      <c r="BD1824" t="s">
        <v>10740</v>
      </c>
      <c r="BK1824" t="s">
        <v>10741</v>
      </c>
      <c r="BW1824" t="s">
        <v>13428</v>
      </c>
      <c r="BX1824" t="s">
        <v>13985</v>
      </c>
      <c r="BY1824" t="s">
        <v>13985</v>
      </c>
      <c r="BZ1824" t="s">
        <v>13985</v>
      </c>
      <c r="CA1824" t="s">
        <v>13985</v>
      </c>
      <c r="CB1824" t="s">
        <v>13985</v>
      </c>
      <c r="CC1824" t="s">
        <v>13985</v>
      </c>
      <c r="CD1824" t="s">
        <v>13985</v>
      </c>
    </row>
    <row r="1825" spans="1:82" hidden="1">
      <c r="A1825" t="s">
        <v>13850</v>
      </c>
      <c r="B1825" t="s">
        <v>67</v>
      </c>
      <c r="C1825" t="s">
        <v>2422</v>
      </c>
      <c r="G1825" t="s">
        <v>2423</v>
      </c>
      <c r="J1825" t="s">
        <v>2424</v>
      </c>
      <c r="K1825" t="s">
        <v>2425</v>
      </c>
      <c r="W1825" t="s">
        <v>2426</v>
      </c>
      <c r="AA1825" t="s">
        <v>2427</v>
      </c>
      <c r="AB1825" t="s">
        <v>2428</v>
      </c>
      <c r="AN1825" t="s">
        <v>2429</v>
      </c>
      <c r="AO1825" t="s">
        <v>2430</v>
      </c>
      <c r="AS1825" t="s">
        <v>629</v>
      </c>
      <c r="AT1825">
        <v>2017</v>
      </c>
      <c r="AU1825">
        <v>34</v>
      </c>
      <c r="AV1825">
        <v>5</v>
      </c>
      <c r="BA1825">
        <v>1127</v>
      </c>
      <c r="BB1825">
        <v>1139</v>
      </c>
      <c r="BD1825" t="s">
        <v>2431</v>
      </c>
      <c r="BK1825" t="s">
        <v>2432</v>
      </c>
      <c r="BL1825">
        <v>28138075</v>
      </c>
      <c r="BW1825" t="s">
        <v>13429</v>
      </c>
      <c r="BX1825" t="s">
        <v>13985</v>
      </c>
      <c r="BY1825" t="s">
        <v>13985</v>
      </c>
      <c r="BZ1825" t="s">
        <v>13429</v>
      </c>
      <c r="CA1825" t="s">
        <v>13985</v>
      </c>
      <c r="CB1825" t="s">
        <v>13985</v>
      </c>
      <c r="CC1825" t="s">
        <v>13985</v>
      </c>
      <c r="CD1825" t="s">
        <v>13985</v>
      </c>
    </row>
    <row r="1826" spans="1:82" hidden="1">
      <c r="A1826" t="s">
        <v>13850</v>
      </c>
      <c r="B1826" t="s">
        <v>67</v>
      </c>
      <c r="C1826" t="s">
        <v>9796</v>
      </c>
      <c r="G1826" t="s">
        <v>9796</v>
      </c>
      <c r="J1826" t="s">
        <v>9797</v>
      </c>
      <c r="K1826" t="s">
        <v>9798</v>
      </c>
      <c r="W1826" t="s">
        <v>9799</v>
      </c>
      <c r="AA1826" t="s">
        <v>9800</v>
      </c>
      <c r="AB1826" t="s">
        <v>9801</v>
      </c>
      <c r="AN1826" t="s">
        <v>9802</v>
      </c>
      <c r="AO1826" t="s">
        <v>9803</v>
      </c>
      <c r="AS1826" t="s">
        <v>297</v>
      </c>
      <c r="AT1826">
        <v>2004</v>
      </c>
      <c r="AU1826">
        <v>62</v>
      </c>
      <c r="AV1826">
        <v>2</v>
      </c>
      <c r="BA1826">
        <v>126</v>
      </c>
      <c r="BB1826">
        <v>133</v>
      </c>
      <c r="BD1826" t="s">
        <v>9804</v>
      </c>
      <c r="BK1826" t="s">
        <v>9805</v>
      </c>
      <c r="BW1826" t="s">
        <v>13428</v>
      </c>
      <c r="BX1826" t="s">
        <v>13985</v>
      </c>
      <c r="BY1826" t="s">
        <v>13985</v>
      </c>
      <c r="BZ1826" t="s">
        <v>13985</v>
      </c>
      <c r="CA1826" t="s">
        <v>13985</v>
      </c>
      <c r="CB1826" t="s">
        <v>13985</v>
      </c>
      <c r="CC1826" t="s">
        <v>13985</v>
      </c>
      <c r="CD1826" t="s">
        <v>13985</v>
      </c>
    </row>
    <row r="1827" spans="1:82" hidden="1">
      <c r="A1827" t="s">
        <v>13850</v>
      </c>
      <c r="B1827" t="s">
        <v>67</v>
      </c>
      <c r="C1827" t="s">
        <v>3481</v>
      </c>
      <c r="G1827" t="s">
        <v>3482</v>
      </c>
      <c r="J1827" t="s">
        <v>3483</v>
      </c>
      <c r="K1827" t="s">
        <v>3484</v>
      </c>
      <c r="W1827" t="s">
        <v>3485</v>
      </c>
      <c r="AA1827" t="s">
        <v>3486</v>
      </c>
      <c r="AB1827" t="s">
        <v>3487</v>
      </c>
      <c r="AO1827" t="s">
        <v>3488</v>
      </c>
      <c r="AT1827">
        <v>2016</v>
      </c>
      <c r="AU1827">
        <v>113</v>
      </c>
      <c r="BA1827">
        <v>469</v>
      </c>
      <c r="BB1827">
        <v>475</v>
      </c>
      <c r="BD1827" t="s">
        <v>3489</v>
      </c>
      <c r="BK1827" t="s">
        <v>3490</v>
      </c>
      <c r="BW1827" t="s">
        <v>13424</v>
      </c>
      <c r="BX1827" t="s">
        <v>13426</v>
      </c>
      <c r="BY1827" t="s">
        <v>13985</v>
      </c>
      <c r="BZ1827" t="s">
        <v>13427</v>
      </c>
      <c r="CA1827" t="s">
        <v>13985</v>
      </c>
      <c r="CB1827">
        <v>2</v>
      </c>
      <c r="CC1827" t="s">
        <v>13985</v>
      </c>
      <c r="CD1827" t="s">
        <v>13985</v>
      </c>
    </row>
    <row r="1828" spans="1:82" hidden="1">
      <c r="A1828" t="s">
        <v>13850</v>
      </c>
      <c r="B1828" t="s">
        <v>67</v>
      </c>
      <c r="C1828" t="s">
        <v>7937</v>
      </c>
      <c r="G1828" t="s">
        <v>7938</v>
      </c>
      <c r="J1828" t="s">
        <v>7939</v>
      </c>
      <c r="K1828" t="s">
        <v>5680</v>
      </c>
      <c r="W1828" t="s">
        <v>7940</v>
      </c>
      <c r="AB1828" t="s">
        <v>7941</v>
      </c>
      <c r="AN1828" t="s">
        <v>5684</v>
      </c>
      <c r="AO1828" t="s">
        <v>5685</v>
      </c>
      <c r="AT1828">
        <v>2009</v>
      </c>
      <c r="AU1828">
        <v>5</v>
      </c>
      <c r="AV1828">
        <v>2</v>
      </c>
      <c r="BA1828">
        <v>179</v>
      </c>
      <c r="BB1828">
        <v>185</v>
      </c>
      <c r="BD1828" t="s">
        <v>7942</v>
      </c>
      <c r="BK1828" t="s">
        <v>7943</v>
      </c>
      <c r="BW1828" t="s">
        <v>13424</v>
      </c>
      <c r="BX1828" t="s">
        <v>13425</v>
      </c>
      <c r="BY1828" t="s">
        <v>13985</v>
      </c>
      <c r="BZ1828" t="s">
        <v>13985</v>
      </c>
      <c r="CA1828" t="s">
        <v>13985</v>
      </c>
      <c r="CB1828" t="s">
        <v>13985</v>
      </c>
      <c r="CC1828" t="s">
        <v>13985</v>
      </c>
      <c r="CD1828" t="s">
        <v>13985</v>
      </c>
    </row>
    <row r="1829" spans="1:82" hidden="1">
      <c r="A1829" t="s">
        <v>13850</v>
      </c>
      <c r="B1829" t="s">
        <v>67</v>
      </c>
      <c r="C1829" t="s">
        <v>13090</v>
      </c>
      <c r="G1829" t="s">
        <v>13090</v>
      </c>
      <c r="J1829" t="s">
        <v>13091</v>
      </c>
      <c r="K1829" t="s">
        <v>3308</v>
      </c>
      <c r="W1829" t="s">
        <v>13092</v>
      </c>
      <c r="AN1829" t="s">
        <v>3310</v>
      </c>
      <c r="AS1829" t="s">
        <v>297</v>
      </c>
      <c r="AT1829">
        <v>1991</v>
      </c>
      <c r="AU1829">
        <v>50</v>
      </c>
      <c r="AV1829">
        <v>3</v>
      </c>
      <c r="BA1829">
        <v>549</v>
      </c>
      <c r="BB1829">
        <v>553</v>
      </c>
      <c r="BD1829" t="s">
        <v>13093</v>
      </c>
      <c r="BK1829" t="s">
        <v>13094</v>
      </c>
      <c r="BL1829">
        <v>1801008</v>
      </c>
      <c r="BW1829" t="s">
        <v>13424</v>
      </c>
      <c r="BX1829" t="s">
        <v>13425</v>
      </c>
      <c r="BY1829" t="s">
        <v>13985</v>
      </c>
      <c r="BZ1829" t="s">
        <v>13985</v>
      </c>
      <c r="CA1829" t="s">
        <v>13985</v>
      </c>
      <c r="CB1829" t="s">
        <v>13985</v>
      </c>
      <c r="CC1829" t="s">
        <v>13985</v>
      </c>
      <c r="CD1829" t="s">
        <v>13985</v>
      </c>
    </row>
    <row r="1830" spans="1:82" hidden="1">
      <c r="A1830" t="s">
        <v>13850</v>
      </c>
      <c r="B1830" t="s">
        <v>67</v>
      </c>
      <c r="C1830" t="s">
        <v>7540</v>
      </c>
      <c r="G1830" t="s">
        <v>7541</v>
      </c>
      <c r="J1830" t="s">
        <v>7542</v>
      </c>
      <c r="K1830" t="s">
        <v>258</v>
      </c>
      <c r="W1830" t="s">
        <v>7543</v>
      </c>
      <c r="AA1830" t="s">
        <v>369</v>
      </c>
      <c r="AN1830" t="s">
        <v>261</v>
      </c>
      <c r="AO1830" t="s">
        <v>262</v>
      </c>
      <c r="AS1830" t="s">
        <v>242</v>
      </c>
      <c r="AT1830">
        <v>2009</v>
      </c>
      <c r="AU1830">
        <v>24</v>
      </c>
      <c r="AV1830">
        <v>5</v>
      </c>
      <c r="BA1830">
        <v>403</v>
      </c>
      <c r="BB1830">
        <v>412</v>
      </c>
      <c r="BD1830" t="s">
        <v>7544</v>
      </c>
      <c r="BK1830" t="s">
        <v>7545</v>
      </c>
      <c r="BL1830">
        <v>19755585</v>
      </c>
      <c r="BW1830" t="s">
        <v>13424</v>
      </c>
      <c r="BX1830" t="s">
        <v>13425</v>
      </c>
      <c r="BY1830" t="s">
        <v>13985</v>
      </c>
      <c r="BZ1830" t="s">
        <v>13985</v>
      </c>
      <c r="CA1830" t="s">
        <v>13985</v>
      </c>
      <c r="CB1830" t="s">
        <v>13985</v>
      </c>
      <c r="CC1830" t="s">
        <v>13985</v>
      </c>
      <c r="CD1830" t="s">
        <v>13985</v>
      </c>
    </row>
    <row r="1831" spans="1:82" hidden="1">
      <c r="A1831" t="s">
        <v>13850</v>
      </c>
      <c r="B1831" t="s">
        <v>67</v>
      </c>
      <c r="C1831" t="s">
        <v>7010</v>
      </c>
      <c r="G1831" t="s">
        <v>7011</v>
      </c>
      <c r="J1831" t="s">
        <v>7012</v>
      </c>
      <c r="K1831" t="s">
        <v>2529</v>
      </c>
      <c r="W1831" t="s">
        <v>7013</v>
      </c>
      <c r="AA1831" t="s">
        <v>7014</v>
      </c>
      <c r="AB1831" t="s">
        <v>7015</v>
      </c>
      <c r="AN1831" t="s">
        <v>2532</v>
      </c>
      <c r="AS1831" t="s">
        <v>154</v>
      </c>
      <c r="AT1831">
        <v>2010</v>
      </c>
      <c r="AU1831">
        <v>154</v>
      </c>
      <c r="AV1831">
        <v>3</v>
      </c>
      <c r="BA1831">
        <v>1220</v>
      </c>
      <c r="BB1831">
        <v>1231</v>
      </c>
      <c r="BD1831" t="s">
        <v>7016</v>
      </c>
      <c r="BK1831" t="s">
        <v>7017</v>
      </c>
      <c r="BL1831">
        <v>20864544</v>
      </c>
      <c r="BW1831" t="s">
        <v>13428</v>
      </c>
      <c r="BX1831" t="s">
        <v>13985</v>
      </c>
      <c r="BY1831" t="s">
        <v>13985</v>
      </c>
      <c r="BZ1831" t="s">
        <v>13985</v>
      </c>
      <c r="CA1831" t="s">
        <v>13985</v>
      </c>
      <c r="CB1831" t="s">
        <v>13985</v>
      </c>
      <c r="CC1831" t="s">
        <v>13985</v>
      </c>
      <c r="CD1831" t="s">
        <v>13985</v>
      </c>
    </row>
    <row r="1832" spans="1:82" hidden="1">
      <c r="A1832" t="s">
        <v>13850</v>
      </c>
      <c r="B1832" t="s">
        <v>67</v>
      </c>
      <c r="C1832" t="s">
        <v>10595</v>
      </c>
      <c r="G1832" t="s">
        <v>10595</v>
      </c>
      <c r="J1832" t="s">
        <v>10596</v>
      </c>
      <c r="K1832" t="s">
        <v>10597</v>
      </c>
      <c r="W1832" t="s">
        <v>10598</v>
      </c>
      <c r="AN1832" t="s">
        <v>10599</v>
      </c>
      <c r="AO1832" t="s">
        <v>10600</v>
      </c>
      <c r="AS1832" t="s">
        <v>352</v>
      </c>
      <c r="AT1832">
        <v>2001</v>
      </c>
      <c r="AU1832">
        <v>36</v>
      </c>
      <c r="AV1832">
        <v>3</v>
      </c>
      <c r="BA1832">
        <v>265</v>
      </c>
      <c r="BB1832">
        <v>273</v>
      </c>
      <c r="BD1832" t="s">
        <v>10601</v>
      </c>
      <c r="BK1832" t="s">
        <v>10602</v>
      </c>
      <c r="BW1832" t="s">
        <v>13428</v>
      </c>
      <c r="BX1832" t="s">
        <v>13985</v>
      </c>
      <c r="BY1832" t="s">
        <v>13985</v>
      </c>
      <c r="BZ1832" t="s">
        <v>13985</v>
      </c>
      <c r="CA1832" t="s">
        <v>13985</v>
      </c>
      <c r="CB1832" t="s">
        <v>13985</v>
      </c>
      <c r="CC1832" t="s">
        <v>13985</v>
      </c>
      <c r="CD1832" t="s">
        <v>13985</v>
      </c>
    </row>
    <row r="1833" spans="1:82" hidden="1">
      <c r="A1833" t="s">
        <v>13850</v>
      </c>
      <c r="B1833" t="s">
        <v>67</v>
      </c>
      <c r="C1833" t="s">
        <v>4876</v>
      </c>
      <c r="G1833" t="s">
        <v>4877</v>
      </c>
      <c r="J1833" t="s">
        <v>4878</v>
      </c>
      <c r="K1833" t="s">
        <v>4879</v>
      </c>
      <c r="W1833" t="s">
        <v>4880</v>
      </c>
      <c r="AA1833" t="s">
        <v>4881</v>
      </c>
      <c r="AB1833" t="s">
        <v>4882</v>
      </c>
      <c r="AN1833" t="s">
        <v>4883</v>
      </c>
      <c r="AS1833" t="s">
        <v>521</v>
      </c>
      <c r="AT1833">
        <v>2014</v>
      </c>
      <c r="AU1833">
        <v>14</v>
      </c>
      <c r="AV1833">
        <v>2</v>
      </c>
      <c r="BA1833">
        <v>128</v>
      </c>
      <c r="BB1833">
        <v>131</v>
      </c>
      <c r="BD1833" t="s">
        <v>4884</v>
      </c>
      <c r="BK1833" t="s">
        <v>4885</v>
      </c>
      <c r="BW1833" t="s">
        <v>13428</v>
      </c>
      <c r="BX1833" t="s">
        <v>13985</v>
      </c>
      <c r="BY1833" t="s">
        <v>13985</v>
      </c>
      <c r="BZ1833" t="s">
        <v>13985</v>
      </c>
      <c r="CA1833" t="s">
        <v>13985</v>
      </c>
      <c r="CB1833" t="s">
        <v>13985</v>
      </c>
      <c r="CC1833" t="s">
        <v>13985</v>
      </c>
      <c r="CD1833" t="s">
        <v>13985</v>
      </c>
    </row>
    <row r="1834" spans="1:82" hidden="1">
      <c r="A1834" t="s">
        <v>13477</v>
      </c>
      <c r="B1834" t="s">
        <v>67</v>
      </c>
      <c r="C1834" t="s">
        <v>13569</v>
      </c>
      <c r="J1834" t="s">
        <v>4878</v>
      </c>
      <c r="K1834" t="s">
        <v>13570</v>
      </c>
      <c r="AA1834" t="s">
        <v>13571</v>
      </c>
      <c r="AB1834" t="s">
        <v>4882</v>
      </c>
      <c r="AN1834" t="s">
        <v>4883</v>
      </c>
      <c r="AS1834">
        <v>6</v>
      </c>
      <c r="AT1834">
        <v>2014</v>
      </c>
      <c r="AU1834">
        <v>14</v>
      </c>
      <c r="AV1834">
        <v>2</v>
      </c>
      <c r="BA1834">
        <v>128</v>
      </c>
      <c r="BB1834">
        <v>131</v>
      </c>
      <c r="BD1834" t="s">
        <v>4884</v>
      </c>
      <c r="BK1834" t="s">
        <v>13572</v>
      </c>
      <c r="BM1834" t="s">
        <v>13483</v>
      </c>
      <c r="BW1834" t="s">
        <v>13428</v>
      </c>
      <c r="BX1834" t="s">
        <v>13985</v>
      </c>
      <c r="BY1834" t="s">
        <v>13985</v>
      </c>
      <c r="BZ1834" t="s">
        <v>13985</v>
      </c>
      <c r="CA1834" t="s">
        <v>13985</v>
      </c>
      <c r="CB1834" t="s">
        <v>13985</v>
      </c>
      <c r="CC1834" t="s">
        <v>13985</v>
      </c>
      <c r="CD1834" t="s">
        <v>13985</v>
      </c>
    </row>
    <row r="1835" spans="1:82" hidden="1">
      <c r="A1835" t="s">
        <v>13850</v>
      </c>
      <c r="B1835" t="s">
        <v>67</v>
      </c>
      <c r="C1835" t="s">
        <v>9055</v>
      </c>
      <c r="G1835" t="s">
        <v>9056</v>
      </c>
      <c r="J1835" t="s">
        <v>9057</v>
      </c>
      <c r="K1835" t="s">
        <v>1829</v>
      </c>
      <c r="W1835" t="s">
        <v>9058</v>
      </c>
      <c r="AA1835" t="s">
        <v>9059</v>
      </c>
      <c r="AN1835" t="s">
        <v>1831</v>
      </c>
      <c r="AO1835" t="s">
        <v>1832</v>
      </c>
      <c r="AS1835" t="s">
        <v>352</v>
      </c>
      <c r="AT1835">
        <v>2006</v>
      </c>
      <c r="AU1835">
        <v>37</v>
      </c>
      <c r="AV1835">
        <v>4</v>
      </c>
      <c r="BA1835">
        <v>281</v>
      </c>
      <c r="BB1835">
        <v>296</v>
      </c>
      <c r="BD1835" t="s">
        <v>9060</v>
      </c>
      <c r="BK1835" t="s">
        <v>9061</v>
      </c>
      <c r="BW1835" t="s">
        <v>13428</v>
      </c>
      <c r="BX1835" t="s">
        <v>13985</v>
      </c>
      <c r="BY1835" t="s">
        <v>13985</v>
      </c>
      <c r="BZ1835" t="s">
        <v>13985</v>
      </c>
      <c r="CA1835" t="s">
        <v>13985</v>
      </c>
      <c r="CB1835" t="s">
        <v>13985</v>
      </c>
      <c r="CC1835" t="s">
        <v>13985</v>
      </c>
      <c r="CD1835" t="s">
        <v>13985</v>
      </c>
    </row>
    <row r="1836" spans="1:82" hidden="1">
      <c r="A1836" t="s">
        <v>13850</v>
      </c>
      <c r="B1836" t="s">
        <v>67</v>
      </c>
      <c r="C1836" t="s">
        <v>12299</v>
      </c>
      <c r="G1836" t="s">
        <v>12299</v>
      </c>
      <c r="J1836" t="s">
        <v>12300</v>
      </c>
      <c r="K1836" t="s">
        <v>12301</v>
      </c>
      <c r="W1836" t="s">
        <v>12302</v>
      </c>
      <c r="AA1836" t="s">
        <v>12303</v>
      </c>
      <c r="AN1836" t="s">
        <v>12304</v>
      </c>
      <c r="AO1836" t="s">
        <v>12305</v>
      </c>
      <c r="AS1836" t="s">
        <v>1613</v>
      </c>
      <c r="AT1836">
        <v>1995</v>
      </c>
      <c r="AU1836">
        <v>12</v>
      </c>
      <c r="AV1836">
        <v>2</v>
      </c>
      <c r="BA1836">
        <v>253</v>
      </c>
      <c r="BB1836">
        <v>261</v>
      </c>
      <c r="BD1836" t="s">
        <v>12306</v>
      </c>
      <c r="BK1836" t="s">
        <v>12307</v>
      </c>
      <c r="BL1836">
        <v>7786846</v>
      </c>
      <c r="BW1836" t="s">
        <v>13424</v>
      </c>
      <c r="BX1836" t="s">
        <v>13425</v>
      </c>
      <c r="BY1836" t="s">
        <v>13985</v>
      </c>
      <c r="BZ1836" t="s">
        <v>13985</v>
      </c>
      <c r="CA1836" t="s">
        <v>13985</v>
      </c>
      <c r="CB1836" t="s">
        <v>13985</v>
      </c>
      <c r="CC1836" t="s">
        <v>13985</v>
      </c>
      <c r="CD1836" t="s">
        <v>13985</v>
      </c>
    </row>
    <row r="1837" spans="1:82" hidden="1">
      <c r="A1837" t="s">
        <v>13850</v>
      </c>
      <c r="B1837" t="s">
        <v>67</v>
      </c>
      <c r="C1837" t="s">
        <v>12125</v>
      </c>
      <c r="G1837" t="s">
        <v>12125</v>
      </c>
      <c r="J1837" t="s">
        <v>12126</v>
      </c>
      <c r="K1837" t="s">
        <v>6715</v>
      </c>
      <c r="W1837" t="s">
        <v>12127</v>
      </c>
      <c r="AN1837" t="s">
        <v>6718</v>
      </c>
      <c r="AS1837" t="s">
        <v>84</v>
      </c>
      <c r="AT1837">
        <v>1995</v>
      </c>
      <c r="AU1837">
        <v>69</v>
      </c>
      <c r="AV1837">
        <v>4</v>
      </c>
      <c r="BA1837">
        <v>1005</v>
      </c>
      <c r="BB1837">
        <v>1011</v>
      </c>
      <c r="BD1837" t="s">
        <v>12128</v>
      </c>
      <c r="BK1837" t="s">
        <v>12129</v>
      </c>
      <c r="BL1837">
        <v>8848089</v>
      </c>
      <c r="BW1837" t="s">
        <v>13424</v>
      </c>
      <c r="BX1837" t="s">
        <v>13425</v>
      </c>
      <c r="BY1837" t="s">
        <v>13985</v>
      </c>
      <c r="BZ1837" t="s">
        <v>13985</v>
      </c>
      <c r="CA1837" t="s">
        <v>13985</v>
      </c>
      <c r="CB1837" t="s">
        <v>13985</v>
      </c>
      <c r="CC1837" t="s">
        <v>13985</v>
      </c>
      <c r="CD1837" t="s">
        <v>13985</v>
      </c>
    </row>
    <row r="1838" spans="1:82" hidden="1">
      <c r="A1838" t="s">
        <v>13850</v>
      </c>
      <c r="B1838" t="s">
        <v>1762</v>
      </c>
      <c r="C1838" t="s">
        <v>10701</v>
      </c>
      <c r="E1838" t="s">
        <v>10702</v>
      </c>
      <c r="G1838" t="s">
        <v>10701</v>
      </c>
      <c r="J1838" t="s">
        <v>10703</v>
      </c>
      <c r="K1838" t="s">
        <v>10704</v>
      </c>
      <c r="L1838" t="s">
        <v>10705</v>
      </c>
      <c r="P1838" t="s">
        <v>10706</v>
      </c>
      <c r="Q1838" t="s">
        <v>10707</v>
      </c>
      <c r="R1838" t="s">
        <v>10708</v>
      </c>
      <c r="S1838" t="s">
        <v>10709</v>
      </c>
      <c r="W1838" t="s">
        <v>10710</v>
      </c>
      <c r="AN1838" t="s">
        <v>10711</v>
      </c>
      <c r="AP1838" t="s">
        <v>10712</v>
      </c>
      <c r="AT1838">
        <v>2001</v>
      </c>
      <c r="AV1838">
        <v>57</v>
      </c>
      <c r="BA1838">
        <v>71</v>
      </c>
      <c r="BB1838">
        <v>82</v>
      </c>
      <c r="BK1838" t="s">
        <v>10713</v>
      </c>
      <c r="BL1838">
        <v>11787193</v>
      </c>
      <c r="BW1838" t="s">
        <v>13424</v>
      </c>
      <c r="BX1838" t="s">
        <v>13425</v>
      </c>
      <c r="BY1838" t="s">
        <v>13985</v>
      </c>
      <c r="BZ1838" t="s">
        <v>13985</v>
      </c>
      <c r="CA1838" t="s">
        <v>13985</v>
      </c>
      <c r="CB1838" t="s">
        <v>13985</v>
      </c>
      <c r="CC1838" t="s">
        <v>13985</v>
      </c>
      <c r="CD1838" t="s">
        <v>13985</v>
      </c>
    </row>
    <row r="1839" spans="1:82" hidden="1">
      <c r="A1839" t="s">
        <v>13850</v>
      </c>
      <c r="B1839" t="s">
        <v>67</v>
      </c>
      <c r="C1839" t="s">
        <v>2848</v>
      </c>
      <c r="G1839" t="s">
        <v>2849</v>
      </c>
      <c r="J1839" t="s">
        <v>2850</v>
      </c>
      <c r="K1839" t="s">
        <v>258</v>
      </c>
      <c r="W1839" t="s">
        <v>2851</v>
      </c>
      <c r="AA1839" t="s">
        <v>2852</v>
      </c>
      <c r="AB1839" t="s">
        <v>2853</v>
      </c>
      <c r="AN1839" t="s">
        <v>261</v>
      </c>
      <c r="AO1839" t="s">
        <v>262</v>
      </c>
      <c r="AS1839" t="s">
        <v>84</v>
      </c>
      <c r="AT1839">
        <v>2016</v>
      </c>
      <c r="AU1839">
        <v>31</v>
      </c>
      <c r="AV1839">
        <v>6</v>
      </c>
      <c r="BA1839">
        <v>568</v>
      </c>
      <c r="BB1839">
        <v>576</v>
      </c>
      <c r="BD1839" t="s">
        <v>2854</v>
      </c>
      <c r="BK1839" t="s">
        <v>2855</v>
      </c>
      <c r="BL1839">
        <v>27708112</v>
      </c>
      <c r="BW1839" t="s">
        <v>13424</v>
      </c>
      <c r="BX1839" t="s">
        <v>13426</v>
      </c>
      <c r="BY1839" t="s">
        <v>13985</v>
      </c>
      <c r="BZ1839" t="s">
        <v>13429</v>
      </c>
      <c r="CA1839" t="s">
        <v>13985</v>
      </c>
      <c r="CB1839" t="s">
        <v>13985</v>
      </c>
      <c r="CC1839" t="s">
        <v>13985</v>
      </c>
      <c r="CD1839" t="s">
        <v>13985</v>
      </c>
    </row>
    <row r="1840" spans="1:82" hidden="1">
      <c r="A1840" t="s">
        <v>13850</v>
      </c>
      <c r="B1840" t="s">
        <v>67</v>
      </c>
      <c r="C1840" t="s">
        <v>7967</v>
      </c>
      <c r="G1840" t="s">
        <v>7968</v>
      </c>
      <c r="J1840" t="s">
        <v>7969</v>
      </c>
      <c r="K1840" t="s">
        <v>7970</v>
      </c>
      <c r="W1840" t="s">
        <v>7971</v>
      </c>
      <c r="AB1840" t="s">
        <v>7972</v>
      </c>
      <c r="AN1840" t="s">
        <v>7973</v>
      </c>
      <c r="AS1840" t="s">
        <v>1023</v>
      </c>
      <c r="AT1840">
        <v>2009</v>
      </c>
      <c r="AU1840">
        <v>136</v>
      </c>
      <c r="AV1840">
        <v>1</v>
      </c>
      <c r="BA1840">
        <v>77</v>
      </c>
      <c r="BB1840">
        <v>84</v>
      </c>
      <c r="BD1840" t="s">
        <v>7974</v>
      </c>
      <c r="BK1840" t="s">
        <v>7975</v>
      </c>
      <c r="BL1840">
        <v>19126271</v>
      </c>
      <c r="BW1840" t="s">
        <v>13424</v>
      </c>
      <c r="BX1840" t="s">
        <v>13426</v>
      </c>
      <c r="BY1840" t="s">
        <v>13985</v>
      </c>
      <c r="BZ1840" t="s">
        <v>13427</v>
      </c>
      <c r="CA1840">
        <v>1</v>
      </c>
      <c r="CB1840" t="s">
        <v>13985</v>
      </c>
      <c r="CC1840" t="s">
        <v>13985</v>
      </c>
      <c r="CD1840" t="s">
        <v>13985</v>
      </c>
    </row>
    <row r="1841" spans="1:82" hidden="1">
      <c r="A1841" t="s">
        <v>13850</v>
      </c>
      <c r="B1841" t="s">
        <v>67</v>
      </c>
      <c r="C1841" t="s">
        <v>799</v>
      </c>
      <c r="G1841" t="s">
        <v>800</v>
      </c>
      <c r="J1841" t="s">
        <v>801</v>
      </c>
      <c r="K1841" t="s">
        <v>207</v>
      </c>
      <c r="W1841" t="s">
        <v>802</v>
      </c>
      <c r="AN1841" t="s">
        <v>209</v>
      </c>
      <c r="AS1841" t="s">
        <v>803</v>
      </c>
      <c r="AT1841">
        <v>2019</v>
      </c>
      <c r="AU1841">
        <v>10</v>
      </c>
      <c r="BC1841">
        <v>288</v>
      </c>
      <c r="BD1841" t="s">
        <v>804</v>
      </c>
      <c r="BK1841" t="s">
        <v>805</v>
      </c>
      <c r="BL1841">
        <v>30930921</v>
      </c>
      <c r="BW1841" t="s">
        <v>13428</v>
      </c>
    </row>
    <row r="1842" spans="1:82" hidden="1">
      <c r="A1842" t="s">
        <v>13850</v>
      </c>
      <c r="B1842" t="s">
        <v>67</v>
      </c>
      <c r="C1842" t="s">
        <v>3432</v>
      </c>
      <c r="G1842" t="s">
        <v>3433</v>
      </c>
      <c r="J1842" t="s">
        <v>3434</v>
      </c>
      <c r="K1842" t="s">
        <v>3435</v>
      </c>
      <c r="W1842" t="s">
        <v>3436</v>
      </c>
      <c r="AA1842" t="s">
        <v>3437</v>
      </c>
      <c r="AB1842" t="s">
        <v>3438</v>
      </c>
      <c r="AN1842" t="s">
        <v>3439</v>
      </c>
      <c r="AO1842" t="s">
        <v>3440</v>
      </c>
      <c r="AT1842">
        <v>2016</v>
      </c>
      <c r="AU1842">
        <v>25</v>
      </c>
      <c r="AV1842">
        <v>12</v>
      </c>
      <c r="BA1842">
        <v>5096</v>
      </c>
      <c r="BB1842">
        <v>5104</v>
      </c>
      <c r="BK1842" t="s">
        <v>3441</v>
      </c>
      <c r="BW1842" t="s">
        <v>13428</v>
      </c>
      <c r="BX1842" t="s">
        <v>13985</v>
      </c>
      <c r="BY1842" t="s">
        <v>13985</v>
      </c>
      <c r="BZ1842" t="s">
        <v>13985</v>
      </c>
      <c r="CA1842" t="s">
        <v>13985</v>
      </c>
      <c r="CB1842" t="s">
        <v>13985</v>
      </c>
      <c r="CC1842" t="s">
        <v>13985</v>
      </c>
      <c r="CD1842" t="s">
        <v>13985</v>
      </c>
    </row>
    <row r="1843" spans="1:82" hidden="1">
      <c r="A1843" t="s">
        <v>13850</v>
      </c>
      <c r="B1843" t="s">
        <v>67</v>
      </c>
      <c r="C1843" t="s">
        <v>11884</v>
      </c>
      <c r="G1843" t="s">
        <v>11884</v>
      </c>
      <c r="J1843" t="s">
        <v>11885</v>
      </c>
      <c r="K1843" t="s">
        <v>560</v>
      </c>
      <c r="W1843" t="s">
        <v>11886</v>
      </c>
      <c r="AA1843" t="s">
        <v>10178</v>
      </c>
      <c r="AB1843" t="s">
        <v>11887</v>
      </c>
      <c r="AN1843" t="s">
        <v>562</v>
      </c>
      <c r="AS1843" t="s">
        <v>297</v>
      </c>
      <c r="AT1843">
        <v>1996</v>
      </c>
      <c r="AU1843">
        <v>93</v>
      </c>
      <c r="AV1843">
        <v>4</v>
      </c>
      <c r="BA1843">
        <v>519</v>
      </c>
      <c r="BB1843">
        <v>533</v>
      </c>
      <c r="BD1843" t="s">
        <v>11888</v>
      </c>
      <c r="BK1843" t="s">
        <v>11889</v>
      </c>
      <c r="BL1843">
        <v>24162343</v>
      </c>
      <c r="BW1843" t="s">
        <v>13428</v>
      </c>
      <c r="BX1843" t="s">
        <v>13985</v>
      </c>
      <c r="BY1843" t="s">
        <v>13985</v>
      </c>
      <c r="BZ1843" t="s">
        <v>13985</v>
      </c>
      <c r="CA1843" t="s">
        <v>13985</v>
      </c>
      <c r="CB1843" t="s">
        <v>13985</v>
      </c>
      <c r="CC1843" t="s">
        <v>13985</v>
      </c>
      <c r="CD1843" t="s">
        <v>13985</v>
      </c>
    </row>
    <row r="1844" spans="1:82" hidden="1">
      <c r="A1844" t="s">
        <v>13850</v>
      </c>
      <c r="B1844" t="s">
        <v>67</v>
      </c>
      <c r="C1844" t="s">
        <v>11850</v>
      </c>
      <c r="G1844" t="s">
        <v>11850</v>
      </c>
      <c r="J1844" t="s">
        <v>11851</v>
      </c>
      <c r="K1844" t="s">
        <v>5492</v>
      </c>
      <c r="W1844" t="s">
        <v>11852</v>
      </c>
      <c r="AN1844" t="s">
        <v>5494</v>
      </c>
      <c r="AS1844" t="s">
        <v>154</v>
      </c>
      <c r="AT1844">
        <v>1996</v>
      </c>
      <c r="AU1844">
        <v>121</v>
      </c>
      <c r="AV1844">
        <v>6</v>
      </c>
      <c r="BA1844">
        <v>1112</v>
      </c>
      <c r="BB1844">
        <v>1116</v>
      </c>
      <c r="BD1844" t="s">
        <v>11853</v>
      </c>
      <c r="BK1844" t="s">
        <v>11854</v>
      </c>
      <c r="BW1844" t="s">
        <v>13428</v>
      </c>
      <c r="BX1844" t="s">
        <v>13985</v>
      </c>
      <c r="BY1844" t="s">
        <v>13985</v>
      </c>
      <c r="BZ1844" t="s">
        <v>13985</v>
      </c>
      <c r="CA1844" t="s">
        <v>13985</v>
      </c>
      <c r="CB1844" t="s">
        <v>13985</v>
      </c>
      <c r="CC1844" t="s">
        <v>13985</v>
      </c>
      <c r="CD1844" t="s">
        <v>13985</v>
      </c>
    </row>
    <row r="1845" spans="1:82" hidden="1">
      <c r="A1845" t="s">
        <v>13850</v>
      </c>
      <c r="B1845" t="s">
        <v>1762</v>
      </c>
      <c r="C1845" t="s">
        <v>6934</v>
      </c>
      <c r="E1845" t="s">
        <v>6935</v>
      </c>
      <c r="G1845" t="s">
        <v>6936</v>
      </c>
      <c r="J1845" t="s">
        <v>6937</v>
      </c>
      <c r="K1845" t="s">
        <v>6938</v>
      </c>
      <c r="L1845" t="s">
        <v>3422</v>
      </c>
      <c r="P1845" t="s">
        <v>6939</v>
      </c>
      <c r="Q1845" t="s">
        <v>6940</v>
      </c>
      <c r="R1845" t="s">
        <v>6941</v>
      </c>
      <c r="W1845" t="s">
        <v>6942</v>
      </c>
      <c r="AN1845" t="s">
        <v>3428</v>
      </c>
      <c r="AO1845" t="s">
        <v>6169</v>
      </c>
      <c r="AP1845" t="s">
        <v>6943</v>
      </c>
      <c r="AT1845">
        <v>2011</v>
      </c>
      <c r="AU1845">
        <v>907</v>
      </c>
      <c r="BA1845">
        <v>25</v>
      </c>
      <c r="BB1845">
        <v>35</v>
      </c>
      <c r="BK1845" t="s">
        <v>6944</v>
      </c>
      <c r="BW1845" t="s">
        <v>13428</v>
      </c>
      <c r="BX1845" t="s">
        <v>13985</v>
      </c>
      <c r="BY1845" t="s">
        <v>13985</v>
      </c>
      <c r="BZ1845" t="s">
        <v>13985</v>
      </c>
      <c r="CA1845" t="s">
        <v>13985</v>
      </c>
      <c r="CB1845" t="s">
        <v>13985</v>
      </c>
      <c r="CC1845" t="s">
        <v>13985</v>
      </c>
      <c r="CD1845" t="s">
        <v>13985</v>
      </c>
    </row>
    <row r="1846" spans="1:82" hidden="1">
      <c r="A1846" t="s">
        <v>13850</v>
      </c>
      <c r="B1846" t="s">
        <v>1762</v>
      </c>
      <c r="C1846" t="s">
        <v>5489</v>
      </c>
      <c r="E1846" t="s">
        <v>6148</v>
      </c>
      <c r="G1846" t="s">
        <v>6149</v>
      </c>
      <c r="J1846" t="s">
        <v>6150</v>
      </c>
      <c r="K1846" t="s">
        <v>6151</v>
      </c>
      <c r="L1846" t="s">
        <v>3422</v>
      </c>
      <c r="P1846" t="s">
        <v>6152</v>
      </c>
      <c r="Q1846" t="s">
        <v>6153</v>
      </c>
      <c r="R1846" t="s">
        <v>6154</v>
      </c>
      <c r="S1846" t="s">
        <v>6155</v>
      </c>
      <c r="W1846" t="s">
        <v>6156</v>
      </c>
      <c r="AB1846" t="s">
        <v>2611</v>
      </c>
      <c r="AN1846" t="s">
        <v>3428</v>
      </c>
      <c r="AP1846" t="s">
        <v>6157</v>
      </c>
      <c r="AT1846">
        <v>2012</v>
      </c>
      <c r="AU1846">
        <v>956</v>
      </c>
      <c r="BA1846">
        <v>179</v>
      </c>
      <c r="BB1846">
        <v>185</v>
      </c>
      <c r="BK1846" t="s">
        <v>6158</v>
      </c>
      <c r="BW1846" t="s">
        <v>13428</v>
      </c>
      <c r="BX1846" t="s">
        <v>13985</v>
      </c>
      <c r="BY1846" t="s">
        <v>13985</v>
      </c>
      <c r="BZ1846" t="s">
        <v>13985</v>
      </c>
      <c r="CA1846" t="s">
        <v>13985</v>
      </c>
      <c r="CB1846" t="s">
        <v>13985</v>
      </c>
      <c r="CC1846" t="s">
        <v>13985</v>
      </c>
      <c r="CD1846" t="s">
        <v>13985</v>
      </c>
    </row>
    <row r="1847" spans="1:82" hidden="1">
      <c r="A1847" t="s">
        <v>13850</v>
      </c>
      <c r="B1847" t="s">
        <v>67</v>
      </c>
      <c r="C1847" t="s">
        <v>4041</v>
      </c>
      <c r="G1847" t="s">
        <v>4042</v>
      </c>
      <c r="J1847" t="s">
        <v>4043</v>
      </c>
      <c r="K1847" t="s">
        <v>139</v>
      </c>
      <c r="W1847" t="s">
        <v>4044</v>
      </c>
      <c r="AB1847" t="s">
        <v>4045</v>
      </c>
      <c r="AN1847" t="s">
        <v>143</v>
      </c>
      <c r="AO1847" t="s">
        <v>144</v>
      </c>
      <c r="AS1847" t="s">
        <v>629</v>
      </c>
      <c r="AT1847">
        <v>2015</v>
      </c>
      <c r="AU1847">
        <v>38</v>
      </c>
      <c r="AV1847">
        <v>5</v>
      </c>
      <c r="AY1847" t="s">
        <v>49</v>
      </c>
      <c r="BA1847">
        <v>867</v>
      </c>
      <c r="BB1847">
        <v>877</v>
      </c>
      <c r="BD1847" t="s">
        <v>4046</v>
      </c>
      <c r="BK1847" t="s">
        <v>4047</v>
      </c>
      <c r="BL1847">
        <v>24689776</v>
      </c>
      <c r="BW1847" t="s">
        <v>13428</v>
      </c>
      <c r="BX1847" t="s">
        <v>13985</v>
      </c>
      <c r="BY1847" t="s">
        <v>13985</v>
      </c>
      <c r="BZ1847" t="s">
        <v>13985</v>
      </c>
      <c r="CA1847" t="s">
        <v>13985</v>
      </c>
      <c r="CB1847" t="s">
        <v>13985</v>
      </c>
      <c r="CC1847" t="s">
        <v>13985</v>
      </c>
      <c r="CD1847" t="s">
        <v>13985</v>
      </c>
    </row>
    <row r="1848" spans="1:82" hidden="1">
      <c r="A1848" t="s">
        <v>13850</v>
      </c>
      <c r="B1848" t="s">
        <v>67</v>
      </c>
      <c r="C1848" t="s">
        <v>8213</v>
      </c>
      <c r="G1848" t="s">
        <v>8214</v>
      </c>
      <c r="J1848" t="s">
        <v>8215</v>
      </c>
      <c r="K1848" t="s">
        <v>7558</v>
      </c>
      <c r="W1848" t="s">
        <v>8216</v>
      </c>
      <c r="AN1848" t="s">
        <v>7561</v>
      </c>
      <c r="AS1848" s="1">
        <v>45078</v>
      </c>
      <c r="AT1848">
        <v>2008</v>
      </c>
      <c r="AU1848">
        <v>9</v>
      </c>
      <c r="BC1848">
        <v>59</v>
      </c>
      <c r="BD1848" t="s">
        <v>8217</v>
      </c>
      <c r="BK1848" t="s">
        <v>8218</v>
      </c>
      <c r="BL1848">
        <v>18573215</v>
      </c>
      <c r="BW1848" t="s">
        <v>13428</v>
      </c>
      <c r="BX1848" t="s">
        <v>13985</v>
      </c>
      <c r="BY1848" t="s">
        <v>13985</v>
      </c>
      <c r="BZ1848" t="s">
        <v>13985</v>
      </c>
      <c r="CA1848" t="s">
        <v>13985</v>
      </c>
      <c r="CB1848" t="s">
        <v>13985</v>
      </c>
      <c r="CC1848" t="s">
        <v>13985</v>
      </c>
      <c r="CD1848" t="s">
        <v>13985</v>
      </c>
    </row>
    <row r="1849" spans="1:82" hidden="1">
      <c r="A1849" t="s">
        <v>13850</v>
      </c>
      <c r="B1849" t="s">
        <v>67</v>
      </c>
      <c r="C1849" t="s">
        <v>13352</v>
      </c>
      <c r="G1849" t="s">
        <v>13352</v>
      </c>
      <c r="J1849" t="s">
        <v>13353</v>
      </c>
      <c r="K1849" t="s">
        <v>11519</v>
      </c>
      <c r="AN1849" t="s">
        <v>11521</v>
      </c>
      <c r="AT1849">
        <v>1981</v>
      </c>
      <c r="AU1849">
        <v>59</v>
      </c>
      <c r="AV1849">
        <v>3</v>
      </c>
      <c r="BA1849">
        <v>388</v>
      </c>
      <c r="BB1849">
        <v>391</v>
      </c>
      <c r="BD1849" t="s">
        <v>13354</v>
      </c>
      <c r="BK1849" t="s">
        <v>13355</v>
      </c>
      <c r="BW1849" t="s">
        <v>13428</v>
      </c>
      <c r="BX1849" t="s">
        <v>13985</v>
      </c>
      <c r="BY1849" t="s">
        <v>13985</v>
      </c>
      <c r="BZ1849" t="s">
        <v>13985</v>
      </c>
      <c r="CA1849" t="s">
        <v>13985</v>
      </c>
      <c r="CB1849" t="s">
        <v>13985</v>
      </c>
      <c r="CC1849" t="s">
        <v>13985</v>
      </c>
      <c r="CD1849" t="s">
        <v>13985</v>
      </c>
    </row>
    <row r="1850" spans="1:82" hidden="1">
      <c r="A1850" t="s">
        <v>13850</v>
      </c>
      <c r="B1850" t="s">
        <v>67</v>
      </c>
      <c r="C1850" t="s">
        <v>12657</v>
      </c>
      <c r="G1850" t="s">
        <v>12657</v>
      </c>
      <c r="J1850" t="s">
        <v>12658</v>
      </c>
      <c r="K1850" t="s">
        <v>12659</v>
      </c>
      <c r="W1850" t="s">
        <v>12660</v>
      </c>
      <c r="AN1850" t="s">
        <v>1649</v>
      </c>
      <c r="AS1850" t="s">
        <v>242</v>
      </c>
      <c r="AT1850">
        <v>1993</v>
      </c>
      <c r="AU1850">
        <v>116</v>
      </c>
      <c r="AV1850">
        <v>3</v>
      </c>
      <c r="BA1850">
        <v>273</v>
      </c>
      <c r="BB1850">
        <v>283</v>
      </c>
      <c r="BD1850" t="s">
        <v>12661</v>
      </c>
      <c r="BK1850" t="s">
        <v>12662</v>
      </c>
      <c r="BW1850" t="s">
        <v>13424</v>
      </c>
      <c r="BX1850" t="s">
        <v>13426</v>
      </c>
      <c r="BY1850" t="s">
        <v>13985</v>
      </c>
      <c r="BZ1850" t="s">
        <v>13427</v>
      </c>
      <c r="CA1850">
        <v>11</v>
      </c>
      <c r="CB1850">
        <v>3</v>
      </c>
      <c r="CC1850" t="s">
        <v>13985</v>
      </c>
      <c r="CD1850" t="s">
        <v>13985</v>
      </c>
    </row>
    <row r="1851" spans="1:82" hidden="1">
      <c r="A1851" t="s">
        <v>13850</v>
      </c>
      <c r="B1851" t="s">
        <v>67</v>
      </c>
      <c r="C1851" t="s">
        <v>622</v>
      </c>
      <c r="G1851" t="s">
        <v>623</v>
      </c>
      <c r="J1851" t="s">
        <v>624</v>
      </c>
      <c r="K1851" t="s">
        <v>625</v>
      </c>
      <c r="W1851" t="s">
        <v>626</v>
      </c>
      <c r="AN1851" t="s">
        <v>627</v>
      </c>
      <c r="AO1851" t="s">
        <v>628</v>
      </c>
      <c r="AS1851" t="s">
        <v>629</v>
      </c>
      <c r="AT1851">
        <v>2019</v>
      </c>
      <c r="AU1851">
        <v>167</v>
      </c>
      <c r="AV1851">
        <v>5</v>
      </c>
      <c r="BA1851">
        <v>467</v>
      </c>
      <c r="BB1851">
        <v>475</v>
      </c>
      <c r="BD1851" t="s">
        <v>630</v>
      </c>
      <c r="BK1851" t="s">
        <v>631</v>
      </c>
      <c r="BW1851" t="s">
        <v>13424</v>
      </c>
      <c r="BX1851" t="s">
        <v>13426</v>
      </c>
      <c r="BZ1851" t="s">
        <v>13427</v>
      </c>
      <c r="CB1851">
        <v>2</v>
      </c>
    </row>
    <row r="1852" spans="1:82" hidden="1">
      <c r="A1852" t="s">
        <v>13850</v>
      </c>
      <c r="B1852" t="s">
        <v>67</v>
      </c>
      <c r="C1852" t="s">
        <v>13263</v>
      </c>
      <c r="G1852" t="s">
        <v>13263</v>
      </c>
      <c r="J1852" t="s">
        <v>13264</v>
      </c>
      <c r="K1852" t="s">
        <v>13265</v>
      </c>
      <c r="AA1852" t="s">
        <v>13266</v>
      </c>
      <c r="AN1852" t="s">
        <v>13267</v>
      </c>
      <c r="AS1852" t="s">
        <v>307</v>
      </c>
      <c r="AT1852">
        <v>1988</v>
      </c>
      <c r="AU1852">
        <v>49</v>
      </c>
      <c r="AV1852">
        <v>5</v>
      </c>
      <c r="BA1852">
        <v>664</v>
      </c>
      <c r="BB1852">
        <v>669</v>
      </c>
      <c r="BK1852" t="s">
        <v>13268</v>
      </c>
      <c r="BW1852" t="s">
        <v>13424</v>
      </c>
      <c r="BX1852" t="s">
        <v>13426</v>
      </c>
      <c r="BY1852" t="s">
        <v>13985</v>
      </c>
      <c r="BZ1852" t="s">
        <v>13427</v>
      </c>
      <c r="CA1852">
        <v>0</v>
      </c>
      <c r="CB1852" t="s">
        <v>13985</v>
      </c>
      <c r="CC1852" t="s">
        <v>13985</v>
      </c>
      <c r="CD1852" t="s">
        <v>13985</v>
      </c>
    </row>
    <row r="1853" spans="1:82" hidden="1">
      <c r="A1853" t="s">
        <v>13850</v>
      </c>
      <c r="B1853" t="s">
        <v>67</v>
      </c>
      <c r="C1853" t="s">
        <v>976</v>
      </c>
      <c r="G1853" t="s">
        <v>977</v>
      </c>
      <c r="J1853" t="s">
        <v>978</v>
      </c>
      <c r="K1853" t="s">
        <v>970</v>
      </c>
      <c r="W1853" t="s">
        <v>979</v>
      </c>
      <c r="AA1853" t="s">
        <v>980</v>
      </c>
      <c r="AB1853" t="s">
        <v>981</v>
      </c>
      <c r="AN1853" t="s">
        <v>972</v>
      </c>
      <c r="AO1853" t="s">
        <v>973</v>
      </c>
      <c r="AT1853">
        <v>2019</v>
      </c>
      <c r="AU1853">
        <v>23</v>
      </c>
      <c r="AV1853">
        <v>6</v>
      </c>
      <c r="BA1853">
        <v>730</v>
      </c>
      <c r="BB1853">
        <v>737</v>
      </c>
      <c r="BD1853" t="s">
        <v>982</v>
      </c>
      <c r="BK1853" t="s">
        <v>983</v>
      </c>
      <c r="BW1853" t="s">
        <v>13428</v>
      </c>
    </row>
    <row r="1854" spans="1:82" hidden="1">
      <c r="A1854" t="s">
        <v>13784</v>
      </c>
      <c r="B1854" t="s">
        <v>67</v>
      </c>
      <c r="C1854" t="s">
        <v>13791</v>
      </c>
      <c r="J1854" t="s">
        <v>978</v>
      </c>
      <c r="K1854" t="s">
        <v>13786</v>
      </c>
      <c r="AA1854" t="s">
        <v>980</v>
      </c>
      <c r="AB1854" t="s">
        <v>981</v>
      </c>
      <c r="AG1854">
        <v>0</v>
      </c>
      <c r="AH1854">
        <v>0</v>
      </c>
      <c r="AN1854" t="s">
        <v>972</v>
      </c>
      <c r="AT1854">
        <v>2019</v>
      </c>
      <c r="AU1854">
        <v>23</v>
      </c>
      <c r="AV1854">
        <v>6</v>
      </c>
      <c r="BA1854">
        <v>100</v>
      </c>
      <c r="BB1854">
        <v>107</v>
      </c>
      <c r="BD1854" t="s">
        <v>982</v>
      </c>
      <c r="BK1854" t="s">
        <v>13792</v>
      </c>
      <c r="BT1854" t="s">
        <v>13793</v>
      </c>
      <c r="BU1854" t="s">
        <v>13794</v>
      </c>
      <c r="BV1854" t="s">
        <v>13790</v>
      </c>
      <c r="BW1854" t="s">
        <v>13428</v>
      </c>
    </row>
    <row r="1855" spans="1:82" hidden="1">
      <c r="A1855" t="s">
        <v>13850</v>
      </c>
      <c r="B1855" t="s">
        <v>1762</v>
      </c>
      <c r="C1855" t="s">
        <v>8920</v>
      </c>
      <c r="E1855" t="s">
        <v>8921</v>
      </c>
      <c r="G1855" t="s">
        <v>8922</v>
      </c>
      <c r="J1855" t="s">
        <v>8923</v>
      </c>
      <c r="K1855" t="s">
        <v>8924</v>
      </c>
      <c r="L1855" t="s">
        <v>8925</v>
      </c>
      <c r="P1855" t="s">
        <v>8926</v>
      </c>
      <c r="Q1855" t="s">
        <v>8927</v>
      </c>
      <c r="R1855" t="s">
        <v>8928</v>
      </c>
      <c r="S1855" t="s">
        <v>8929</v>
      </c>
      <c r="W1855" t="s">
        <v>8930</v>
      </c>
      <c r="AN1855" t="s">
        <v>8931</v>
      </c>
      <c r="AP1855" t="s">
        <v>8932</v>
      </c>
      <c r="AT1855">
        <v>2007</v>
      </c>
      <c r="AU1855">
        <v>12</v>
      </c>
      <c r="BA1855">
        <v>599</v>
      </c>
      <c r="BB1855" t="s">
        <v>115</v>
      </c>
      <c r="BK1855" t="s">
        <v>8933</v>
      </c>
      <c r="BW1855" t="s">
        <v>13428</v>
      </c>
      <c r="BX1855" t="s">
        <v>13985</v>
      </c>
      <c r="BY1855" t="s">
        <v>13985</v>
      </c>
      <c r="BZ1855" t="s">
        <v>13985</v>
      </c>
      <c r="CA1855" t="s">
        <v>13985</v>
      </c>
      <c r="CB1855" t="s">
        <v>13985</v>
      </c>
      <c r="CC1855" t="s">
        <v>13985</v>
      </c>
      <c r="CD1855" t="s">
        <v>13985</v>
      </c>
    </row>
    <row r="1856" spans="1:82" hidden="1">
      <c r="A1856" t="s">
        <v>13850</v>
      </c>
      <c r="B1856" t="s">
        <v>67</v>
      </c>
      <c r="C1856" t="s">
        <v>12007</v>
      </c>
      <c r="G1856" t="s">
        <v>12007</v>
      </c>
      <c r="J1856" t="s">
        <v>12008</v>
      </c>
      <c r="K1856" t="s">
        <v>7305</v>
      </c>
      <c r="W1856" t="s">
        <v>12009</v>
      </c>
      <c r="AN1856" t="s">
        <v>7309</v>
      </c>
      <c r="AS1856" t="s">
        <v>884</v>
      </c>
      <c r="AT1856">
        <v>1996</v>
      </c>
      <c r="AU1856">
        <v>35</v>
      </c>
      <c r="AV1856">
        <v>1</v>
      </c>
      <c r="BA1856">
        <v>81</v>
      </c>
      <c r="BB1856">
        <v>99</v>
      </c>
      <c r="BD1856" t="s">
        <v>12010</v>
      </c>
      <c r="BK1856" t="s">
        <v>12011</v>
      </c>
      <c r="BW1856" t="s">
        <v>13424</v>
      </c>
      <c r="BX1856" t="s">
        <v>13426</v>
      </c>
      <c r="BY1856" t="s">
        <v>13985</v>
      </c>
      <c r="BZ1856" t="s">
        <v>13429</v>
      </c>
      <c r="CA1856" t="s">
        <v>13985</v>
      </c>
      <c r="CB1856" t="s">
        <v>13985</v>
      </c>
      <c r="CC1856" t="s">
        <v>13985</v>
      </c>
      <c r="CD1856" t="s">
        <v>13985</v>
      </c>
    </row>
    <row r="1857" spans="1:82" hidden="1">
      <c r="A1857" t="s">
        <v>13850</v>
      </c>
      <c r="B1857" t="s">
        <v>67</v>
      </c>
      <c r="C1857" t="s">
        <v>9750</v>
      </c>
      <c r="G1857" t="s">
        <v>9750</v>
      </c>
      <c r="J1857" t="s">
        <v>9751</v>
      </c>
      <c r="K1857" t="s">
        <v>9752</v>
      </c>
      <c r="W1857" t="s">
        <v>9753</v>
      </c>
      <c r="AN1857" t="s">
        <v>9754</v>
      </c>
      <c r="AS1857" t="s">
        <v>242</v>
      </c>
      <c r="AT1857">
        <v>2004</v>
      </c>
      <c r="AU1857">
        <v>77</v>
      </c>
      <c r="AV1857">
        <v>4</v>
      </c>
      <c r="BA1857">
        <v>503</v>
      </c>
      <c r="BB1857">
        <v>527</v>
      </c>
      <c r="BD1857" t="s">
        <v>9755</v>
      </c>
      <c r="BK1857" t="s">
        <v>9756</v>
      </c>
      <c r="BW1857" t="s">
        <v>13424</v>
      </c>
      <c r="BX1857" t="s">
        <v>13426</v>
      </c>
      <c r="BY1857" t="s">
        <v>13985</v>
      </c>
      <c r="BZ1857" t="s">
        <v>13427</v>
      </c>
      <c r="CA1857" t="s">
        <v>13985</v>
      </c>
      <c r="CB1857">
        <v>0</v>
      </c>
      <c r="CC1857" t="s">
        <v>13985</v>
      </c>
      <c r="CD1857" t="s">
        <v>13985</v>
      </c>
    </row>
    <row r="1858" spans="1:82" hidden="1">
      <c r="A1858" t="s">
        <v>13850</v>
      </c>
      <c r="B1858" t="s">
        <v>67</v>
      </c>
      <c r="C1858" t="s">
        <v>10175</v>
      </c>
      <c r="G1858" t="s">
        <v>10175</v>
      </c>
      <c r="J1858" t="s">
        <v>10176</v>
      </c>
      <c r="K1858" t="s">
        <v>9261</v>
      </c>
      <c r="W1858" t="s">
        <v>10177</v>
      </c>
      <c r="AA1858" t="s">
        <v>10178</v>
      </c>
      <c r="AB1858" t="s">
        <v>6874</v>
      </c>
      <c r="AN1858" t="s">
        <v>9265</v>
      </c>
      <c r="AT1858">
        <v>2003</v>
      </c>
      <c r="AU1858">
        <v>54</v>
      </c>
      <c r="AV1858">
        <v>3</v>
      </c>
      <c r="BA1858">
        <v>243</v>
      </c>
      <c r="BB1858">
        <v>250</v>
      </c>
      <c r="BD1858" t="s">
        <v>10179</v>
      </c>
      <c r="BK1858" t="s">
        <v>10180</v>
      </c>
      <c r="BW1858" t="s">
        <v>13428</v>
      </c>
      <c r="BX1858" t="s">
        <v>13985</v>
      </c>
      <c r="BY1858" t="s">
        <v>13985</v>
      </c>
      <c r="BZ1858" t="s">
        <v>13985</v>
      </c>
      <c r="CA1858" t="s">
        <v>13985</v>
      </c>
      <c r="CB1858" t="s">
        <v>13985</v>
      </c>
      <c r="CC1858" t="s">
        <v>13985</v>
      </c>
      <c r="CD1858" t="s">
        <v>13985</v>
      </c>
    </row>
    <row r="1859" spans="1:82" hidden="1">
      <c r="A1859" t="s">
        <v>13850</v>
      </c>
      <c r="B1859" t="s">
        <v>67</v>
      </c>
      <c r="C1859" t="s">
        <v>4626</v>
      </c>
      <c r="G1859" t="s">
        <v>4627</v>
      </c>
      <c r="J1859" t="s">
        <v>4628</v>
      </c>
      <c r="K1859" t="s">
        <v>1862</v>
      </c>
      <c r="W1859" t="s">
        <v>4629</v>
      </c>
      <c r="AA1859" t="s">
        <v>4630</v>
      </c>
      <c r="AB1859" t="s">
        <v>4631</v>
      </c>
      <c r="AN1859" t="s">
        <v>1864</v>
      </c>
      <c r="AO1859" t="s">
        <v>1865</v>
      </c>
      <c r="AS1859" t="s">
        <v>242</v>
      </c>
      <c r="AT1859">
        <v>2014</v>
      </c>
      <c r="AU1859">
        <v>155</v>
      </c>
      <c r="AV1859">
        <v>4</v>
      </c>
      <c r="BA1859">
        <v>1045</v>
      </c>
      <c r="BB1859">
        <v>1057</v>
      </c>
      <c r="BD1859" t="s">
        <v>4632</v>
      </c>
      <c r="BK1859" t="s">
        <v>4633</v>
      </c>
      <c r="BW1859" t="s">
        <v>13424</v>
      </c>
      <c r="BX1859" t="s">
        <v>13425</v>
      </c>
      <c r="BY1859" t="s">
        <v>13985</v>
      </c>
      <c r="BZ1859" t="s">
        <v>13985</v>
      </c>
      <c r="CA1859" t="s">
        <v>13985</v>
      </c>
      <c r="CB1859" t="s">
        <v>13985</v>
      </c>
      <c r="CC1859" t="s">
        <v>13985</v>
      </c>
      <c r="CD1859" t="s">
        <v>13985</v>
      </c>
    </row>
    <row r="1860" spans="1:82" hidden="1">
      <c r="A1860" t="s">
        <v>13850</v>
      </c>
      <c r="B1860" t="s">
        <v>67</v>
      </c>
      <c r="C1860" t="s">
        <v>10759</v>
      </c>
      <c r="G1860" t="s">
        <v>10759</v>
      </c>
      <c r="J1860" t="s">
        <v>10760</v>
      </c>
      <c r="K1860" t="s">
        <v>715</v>
      </c>
      <c r="W1860" t="s">
        <v>10761</v>
      </c>
      <c r="AB1860" t="s">
        <v>10762</v>
      </c>
      <c r="AN1860" t="s">
        <v>718</v>
      </c>
      <c r="AT1860">
        <v>2001</v>
      </c>
      <c r="AU1860">
        <v>16</v>
      </c>
      <c r="AV1860">
        <v>4</v>
      </c>
      <c r="BA1860">
        <v>305</v>
      </c>
      <c r="BB1860">
        <v>317</v>
      </c>
      <c r="BD1860" t="s">
        <v>10763</v>
      </c>
      <c r="BK1860" t="s">
        <v>10764</v>
      </c>
      <c r="BW1860" t="s">
        <v>13428</v>
      </c>
      <c r="BX1860" t="s">
        <v>13985</v>
      </c>
      <c r="BY1860" t="s">
        <v>13985</v>
      </c>
      <c r="BZ1860" t="s">
        <v>13985</v>
      </c>
      <c r="CA1860" t="s">
        <v>13985</v>
      </c>
      <c r="CB1860" t="s">
        <v>13985</v>
      </c>
      <c r="CC1860" t="s">
        <v>13985</v>
      </c>
      <c r="CD1860" t="s">
        <v>13985</v>
      </c>
    </row>
    <row r="1861" spans="1:82" hidden="1">
      <c r="A1861" t="s">
        <v>13850</v>
      </c>
      <c r="B1861" t="s">
        <v>67</v>
      </c>
      <c r="C1861" t="s">
        <v>8913</v>
      </c>
      <c r="G1861" t="s">
        <v>8914</v>
      </c>
      <c r="J1861" t="s">
        <v>8915</v>
      </c>
      <c r="K1861" t="s">
        <v>715</v>
      </c>
      <c r="W1861" t="s">
        <v>8916</v>
      </c>
      <c r="AA1861" t="s">
        <v>8917</v>
      </c>
      <c r="AN1861" t="s">
        <v>718</v>
      </c>
      <c r="AT1861">
        <v>2007</v>
      </c>
      <c r="AU1861">
        <v>22</v>
      </c>
      <c r="AV1861">
        <v>5</v>
      </c>
      <c r="BA1861">
        <v>369</v>
      </c>
      <c r="BB1861">
        <v>374</v>
      </c>
      <c r="BD1861" t="s">
        <v>8918</v>
      </c>
      <c r="BK1861" t="s">
        <v>8919</v>
      </c>
      <c r="BW1861" t="s">
        <v>13428</v>
      </c>
      <c r="BX1861" t="s">
        <v>13985</v>
      </c>
      <c r="BY1861" t="s">
        <v>13985</v>
      </c>
      <c r="BZ1861" t="s">
        <v>13985</v>
      </c>
      <c r="CA1861" t="s">
        <v>13985</v>
      </c>
      <c r="CB1861" t="s">
        <v>13985</v>
      </c>
      <c r="CC1861" t="s">
        <v>13985</v>
      </c>
      <c r="CD1861" t="s">
        <v>13985</v>
      </c>
    </row>
    <row r="1862" spans="1:82" hidden="1">
      <c r="A1862" t="s">
        <v>13850</v>
      </c>
      <c r="B1862" t="s">
        <v>67</v>
      </c>
      <c r="C1862" t="s">
        <v>5468</v>
      </c>
      <c r="G1862" t="s">
        <v>5469</v>
      </c>
      <c r="J1862" t="s">
        <v>5470</v>
      </c>
      <c r="K1862" t="s">
        <v>5471</v>
      </c>
      <c r="W1862" t="s">
        <v>5472</v>
      </c>
      <c r="AB1862" t="s">
        <v>5473</v>
      </c>
      <c r="AN1862" t="s">
        <v>5474</v>
      </c>
      <c r="AS1862" t="s">
        <v>629</v>
      </c>
      <c r="AT1862">
        <v>2013</v>
      </c>
      <c r="AU1862">
        <v>115</v>
      </c>
      <c r="AV1862">
        <v>2</v>
      </c>
      <c r="BA1862">
        <v>348</v>
      </c>
      <c r="BB1862">
        <v>355</v>
      </c>
      <c r="BD1862" t="s">
        <v>5475</v>
      </c>
      <c r="BK1862" t="s">
        <v>5476</v>
      </c>
      <c r="BW1862" t="s">
        <v>13424</v>
      </c>
      <c r="BX1862" t="s">
        <v>13425</v>
      </c>
      <c r="BY1862" t="s">
        <v>13985</v>
      </c>
      <c r="BZ1862" t="s">
        <v>13985</v>
      </c>
      <c r="CA1862" t="s">
        <v>13985</v>
      </c>
      <c r="CB1862" t="s">
        <v>13985</v>
      </c>
      <c r="CC1862" t="s">
        <v>13985</v>
      </c>
      <c r="CD1862" t="s">
        <v>13985</v>
      </c>
    </row>
    <row r="1863" spans="1:82" hidden="1">
      <c r="A1863" t="s">
        <v>13850</v>
      </c>
      <c r="B1863" t="s">
        <v>67</v>
      </c>
      <c r="C1863" t="s">
        <v>12508</v>
      </c>
      <c r="G1863" t="s">
        <v>12508</v>
      </c>
      <c r="J1863" t="s">
        <v>12509</v>
      </c>
      <c r="K1863" t="s">
        <v>3031</v>
      </c>
      <c r="W1863" t="s">
        <v>12510</v>
      </c>
      <c r="AN1863" t="s">
        <v>3034</v>
      </c>
      <c r="AS1863" t="s">
        <v>730</v>
      </c>
      <c r="AT1863">
        <v>1994</v>
      </c>
      <c r="AU1863">
        <v>50</v>
      </c>
      <c r="AV1863">
        <v>4</v>
      </c>
      <c r="BA1863">
        <v>745</v>
      </c>
      <c r="BB1863">
        <v>750</v>
      </c>
      <c r="BD1863" t="s">
        <v>12511</v>
      </c>
      <c r="BK1863" t="s">
        <v>12512</v>
      </c>
      <c r="BL1863">
        <v>8199255</v>
      </c>
      <c r="BW1863" t="s">
        <v>13424</v>
      </c>
      <c r="BX1863" t="s">
        <v>13425</v>
      </c>
      <c r="BY1863" t="s">
        <v>13985</v>
      </c>
      <c r="BZ1863" t="s">
        <v>13985</v>
      </c>
      <c r="CA1863" t="s">
        <v>13985</v>
      </c>
      <c r="CB1863" t="s">
        <v>13985</v>
      </c>
      <c r="CC1863" t="s">
        <v>13985</v>
      </c>
      <c r="CD1863" t="s">
        <v>13985</v>
      </c>
    </row>
    <row r="1864" spans="1:82" hidden="1">
      <c r="A1864" t="s">
        <v>13850</v>
      </c>
      <c r="B1864" t="s">
        <v>67</v>
      </c>
      <c r="C1864" t="s">
        <v>2672</v>
      </c>
      <c r="G1864" t="s">
        <v>2673</v>
      </c>
      <c r="J1864" t="s">
        <v>2674</v>
      </c>
      <c r="K1864" t="s">
        <v>2675</v>
      </c>
      <c r="W1864" t="s">
        <v>2676</v>
      </c>
      <c r="AA1864" t="s">
        <v>2677</v>
      </c>
      <c r="AB1864" t="s">
        <v>2678</v>
      </c>
      <c r="AN1864" t="s">
        <v>2679</v>
      </c>
      <c r="AO1864" t="s">
        <v>2680</v>
      </c>
      <c r="AS1864" t="s">
        <v>1023</v>
      </c>
      <c r="AT1864">
        <v>2017</v>
      </c>
      <c r="AU1864">
        <v>123</v>
      </c>
      <c r="AV1864">
        <v>1</v>
      </c>
      <c r="BA1864">
        <v>1</v>
      </c>
      <c r="BB1864">
        <v>29</v>
      </c>
      <c r="BD1864" t="s">
        <v>2681</v>
      </c>
      <c r="BK1864" t="s">
        <v>2682</v>
      </c>
      <c r="BW1864" t="s">
        <v>13429</v>
      </c>
    </row>
    <row r="1865" spans="1:82" hidden="1">
      <c r="A1865" t="s">
        <v>13850</v>
      </c>
      <c r="B1865" t="s">
        <v>67</v>
      </c>
      <c r="C1865" t="s">
        <v>12550</v>
      </c>
      <c r="G1865" t="s">
        <v>12550</v>
      </c>
      <c r="J1865" t="s">
        <v>12551</v>
      </c>
      <c r="K1865" t="s">
        <v>7817</v>
      </c>
      <c r="W1865" t="s">
        <v>12552</v>
      </c>
      <c r="AB1865" t="s">
        <v>12553</v>
      </c>
      <c r="AN1865" t="s">
        <v>7819</v>
      </c>
      <c r="AS1865" t="s">
        <v>884</v>
      </c>
      <c r="AT1865">
        <v>1994</v>
      </c>
      <c r="AU1865">
        <v>75</v>
      </c>
      <c r="AV1865">
        <v>1</v>
      </c>
      <c r="BA1865">
        <v>175</v>
      </c>
      <c r="BB1865">
        <v>188</v>
      </c>
      <c r="BD1865" t="s">
        <v>12554</v>
      </c>
      <c r="BK1865" t="s">
        <v>12555</v>
      </c>
      <c r="BW1865" t="s">
        <v>13424</v>
      </c>
      <c r="BX1865" t="s">
        <v>13425</v>
      </c>
      <c r="BY1865" t="s">
        <v>13985</v>
      </c>
      <c r="BZ1865" t="s">
        <v>13985</v>
      </c>
      <c r="CA1865" t="s">
        <v>13985</v>
      </c>
      <c r="CB1865" t="s">
        <v>13985</v>
      </c>
      <c r="CC1865" t="s">
        <v>13985</v>
      </c>
      <c r="CD1865" t="s">
        <v>13985</v>
      </c>
    </row>
    <row r="1866" spans="1:82" hidden="1">
      <c r="A1866" t="s">
        <v>13850</v>
      </c>
      <c r="B1866" t="s">
        <v>67</v>
      </c>
      <c r="C1866" t="s">
        <v>3455</v>
      </c>
      <c r="G1866" t="s">
        <v>3457</v>
      </c>
      <c r="J1866" t="s">
        <v>5404</v>
      </c>
      <c r="K1866" t="s">
        <v>4022</v>
      </c>
      <c r="W1866" t="s">
        <v>5405</v>
      </c>
      <c r="AN1866" t="s">
        <v>4024</v>
      </c>
      <c r="AS1866" t="s">
        <v>472</v>
      </c>
      <c r="AT1866">
        <v>2013</v>
      </c>
      <c r="AU1866">
        <v>88</v>
      </c>
      <c r="AV1866">
        <v>4</v>
      </c>
      <c r="BA1866">
        <v>403</v>
      </c>
      <c r="BB1866">
        <v>408</v>
      </c>
      <c r="BD1866" t="s">
        <v>5406</v>
      </c>
      <c r="BK1866" t="s">
        <v>5407</v>
      </c>
      <c r="BW1866" t="s">
        <v>13428</v>
      </c>
      <c r="BX1866" t="s">
        <v>13985</v>
      </c>
      <c r="BY1866" t="s">
        <v>13985</v>
      </c>
      <c r="BZ1866" t="s">
        <v>13985</v>
      </c>
      <c r="CA1866" t="s">
        <v>13985</v>
      </c>
      <c r="CB1866" t="s">
        <v>13985</v>
      </c>
      <c r="CC1866" t="s">
        <v>13985</v>
      </c>
      <c r="CD1866" t="s">
        <v>13985</v>
      </c>
    </row>
    <row r="1867" spans="1:82" hidden="1">
      <c r="A1867" t="s">
        <v>13850</v>
      </c>
      <c r="B1867" t="s">
        <v>67</v>
      </c>
      <c r="C1867" t="s">
        <v>1805</v>
      </c>
      <c r="G1867" t="s">
        <v>1806</v>
      </c>
      <c r="J1867" t="s">
        <v>1807</v>
      </c>
      <c r="K1867" t="s">
        <v>1808</v>
      </c>
      <c r="W1867" t="s">
        <v>1809</v>
      </c>
      <c r="AA1867" t="s">
        <v>1810</v>
      </c>
      <c r="AB1867" t="s">
        <v>1811</v>
      </c>
      <c r="AN1867" t="s">
        <v>1812</v>
      </c>
      <c r="AO1867" t="s">
        <v>1813</v>
      </c>
      <c r="AT1867">
        <v>2018</v>
      </c>
      <c r="AU1867">
        <v>42</v>
      </c>
      <c r="AV1867">
        <v>5</v>
      </c>
      <c r="BA1867">
        <v>372</v>
      </c>
      <c r="BB1867" t="s">
        <v>115</v>
      </c>
      <c r="BD1867" t="s">
        <v>1814</v>
      </c>
      <c r="BK1867" t="s">
        <v>1815</v>
      </c>
      <c r="BW1867" t="s">
        <v>13428</v>
      </c>
      <c r="BX1867" t="s">
        <v>13985</v>
      </c>
      <c r="BY1867" t="s">
        <v>13985</v>
      </c>
      <c r="BZ1867" t="s">
        <v>13985</v>
      </c>
      <c r="CA1867" t="s">
        <v>13985</v>
      </c>
      <c r="CB1867" t="s">
        <v>13985</v>
      </c>
      <c r="CC1867" t="s">
        <v>13985</v>
      </c>
      <c r="CD1867" t="s">
        <v>13985</v>
      </c>
    </row>
    <row r="1868" spans="1:82" hidden="1">
      <c r="A1868" t="s">
        <v>13850</v>
      </c>
      <c r="B1868" t="s">
        <v>67</v>
      </c>
      <c r="C1868" t="s">
        <v>10446</v>
      </c>
      <c r="G1868" t="s">
        <v>10446</v>
      </c>
      <c r="J1868" t="s">
        <v>10447</v>
      </c>
      <c r="K1868" t="s">
        <v>9261</v>
      </c>
      <c r="W1868" t="s">
        <v>10448</v>
      </c>
      <c r="AA1868" t="s">
        <v>6822</v>
      </c>
      <c r="AB1868" t="s">
        <v>6823</v>
      </c>
      <c r="AN1868" t="s">
        <v>9265</v>
      </c>
      <c r="AT1868">
        <v>2002</v>
      </c>
      <c r="AU1868">
        <v>53</v>
      </c>
      <c r="AV1868">
        <v>2</v>
      </c>
      <c r="BA1868">
        <v>167</v>
      </c>
      <c r="BB1868">
        <v>173</v>
      </c>
      <c r="BD1868" t="s">
        <v>10449</v>
      </c>
      <c r="BK1868" t="s">
        <v>10450</v>
      </c>
      <c r="BW1868" t="s">
        <v>13424</v>
      </c>
      <c r="BX1868" t="s">
        <v>13425</v>
      </c>
      <c r="BY1868" t="s">
        <v>13985</v>
      </c>
      <c r="BZ1868" t="s">
        <v>13985</v>
      </c>
      <c r="CA1868" t="s">
        <v>13985</v>
      </c>
      <c r="CB1868" t="s">
        <v>13985</v>
      </c>
      <c r="CC1868" t="s">
        <v>13985</v>
      </c>
      <c r="CD1868" t="s">
        <v>13985</v>
      </c>
    </row>
    <row r="1869" spans="1:82" hidden="1">
      <c r="A1869" t="s">
        <v>13850</v>
      </c>
      <c r="B1869" t="s">
        <v>67</v>
      </c>
      <c r="C1869" t="s">
        <v>13345</v>
      </c>
      <c r="G1869" t="s">
        <v>13345</v>
      </c>
      <c r="J1869" t="s">
        <v>13346</v>
      </c>
      <c r="K1869" t="s">
        <v>2249</v>
      </c>
      <c r="AN1869" t="s">
        <v>2252</v>
      </c>
      <c r="AO1869" t="s">
        <v>2253</v>
      </c>
      <c r="AT1869">
        <v>1981</v>
      </c>
      <c r="AU1869">
        <v>98</v>
      </c>
      <c r="AV1869">
        <v>4</v>
      </c>
      <c r="BA1869">
        <v>752</v>
      </c>
      <c r="BB1869">
        <v>764</v>
      </c>
      <c r="BK1869" t="s">
        <v>13347</v>
      </c>
      <c r="BW1869" t="s">
        <v>13424</v>
      </c>
      <c r="BX1869" t="s">
        <v>13425</v>
      </c>
      <c r="BY1869" t="s">
        <v>13985</v>
      </c>
      <c r="BZ1869" t="s">
        <v>13985</v>
      </c>
      <c r="CA1869" t="s">
        <v>13985</v>
      </c>
      <c r="CB1869" t="s">
        <v>13985</v>
      </c>
      <c r="CC1869" t="s">
        <v>13985</v>
      </c>
      <c r="CD1869" t="s">
        <v>13985</v>
      </c>
    </row>
    <row r="1870" spans="1:82" hidden="1">
      <c r="A1870" t="s">
        <v>13850</v>
      </c>
      <c r="B1870" t="s">
        <v>67</v>
      </c>
      <c r="C1870" t="s">
        <v>7765</v>
      </c>
      <c r="G1870" t="s">
        <v>7766</v>
      </c>
      <c r="J1870" t="s">
        <v>7767</v>
      </c>
      <c r="K1870" t="s">
        <v>605</v>
      </c>
      <c r="W1870" t="s">
        <v>7768</v>
      </c>
      <c r="AA1870" t="s">
        <v>7769</v>
      </c>
      <c r="AB1870" t="s">
        <v>7770</v>
      </c>
      <c r="AN1870" t="s">
        <v>609</v>
      </c>
      <c r="AS1870" t="s">
        <v>7771</v>
      </c>
      <c r="AT1870">
        <v>2009</v>
      </c>
      <c r="AU1870">
        <v>106</v>
      </c>
      <c r="AV1870">
        <v>11</v>
      </c>
      <c r="BA1870">
        <v>4555</v>
      </c>
      <c r="BB1870">
        <v>4560</v>
      </c>
      <c r="BD1870" t="s">
        <v>7772</v>
      </c>
      <c r="BK1870" t="s">
        <v>7773</v>
      </c>
      <c r="BL1870">
        <v>19246394</v>
      </c>
      <c r="BW1870" t="s">
        <v>13428</v>
      </c>
      <c r="BX1870" t="s">
        <v>13985</v>
      </c>
      <c r="BY1870" t="s">
        <v>13985</v>
      </c>
      <c r="BZ1870" t="s">
        <v>13985</v>
      </c>
      <c r="CA1870" t="s">
        <v>13985</v>
      </c>
      <c r="CB1870" t="s">
        <v>13985</v>
      </c>
      <c r="CC1870" t="s">
        <v>13985</v>
      </c>
      <c r="CD1870" t="s">
        <v>13985</v>
      </c>
    </row>
    <row r="1871" spans="1:82" hidden="1">
      <c r="A1871" t="s">
        <v>13850</v>
      </c>
      <c r="B1871" t="s">
        <v>67</v>
      </c>
      <c r="C1871" t="s">
        <v>2080</v>
      </c>
      <c r="G1871" t="s">
        <v>2081</v>
      </c>
      <c r="J1871" t="s">
        <v>2082</v>
      </c>
      <c r="K1871" t="s">
        <v>2083</v>
      </c>
      <c r="W1871" t="s">
        <v>2084</v>
      </c>
      <c r="AA1871" t="s">
        <v>2085</v>
      </c>
      <c r="AB1871" t="s">
        <v>2086</v>
      </c>
      <c r="AN1871" t="s">
        <v>2087</v>
      </c>
      <c r="AO1871" t="s">
        <v>2088</v>
      </c>
      <c r="AS1871" t="s">
        <v>307</v>
      </c>
      <c r="AT1871">
        <v>2017</v>
      </c>
      <c r="AU1871">
        <v>29</v>
      </c>
      <c r="AV1871">
        <v>5</v>
      </c>
      <c r="BC1871" t="s">
        <v>2089</v>
      </c>
      <c r="BD1871" t="s">
        <v>2090</v>
      </c>
      <c r="BK1871" t="s">
        <v>2091</v>
      </c>
      <c r="BL1871">
        <v>28432711</v>
      </c>
      <c r="BW1871" t="s">
        <v>13429</v>
      </c>
      <c r="BX1871" t="s">
        <v>13985</v>
      </c>
      <c r="BY1871" t="s">
        <v>13985</v>
      </c>
      <c r="BZ1871" t="s">
        <v>13429</v>
      </c>
      <c r="CA1871" t="s">
        <v>13985</v>
      </c>
      <c r="CB1871" t="s">
        <v>13985</v>
      </c>
      <c r="CC1871" t="s">
        <v>13985</v>
      </c>
      <c r="CD1871" t="s">
        <v>13985</v>
      </c>
    </row>
    <row r="1872" spans="1:82" hidden="1">
      <c r="A1872" t="s">
        <v>13850</v>
      </c>
      <c r="B1872" t="s">
        <v>67</v>
      </c>
      <c r="C1872" t="s">
        <v>10693</v>
      </c>
      <c r="G1872" t="s">
        <v>10693</v>
      </c>
      <c r="J1872" t="s">
        <v>10694</v>
      </c>
      <c r="K1872" t="s">
        <v>10695</v>
      </c>
      <c r="W1872" t="s">
        <v>10696</v>
      </c>
      <c r="AA1872" t="s">
        <v>10697</v>
      </c>
      <c r="AN1872" t="s">
        <v>10698</v>
      </c>
      <c r="AT1872">
        <v>2001</v>
      </c>
      <c r="AU1872">
        <v>51</v>
      </c>
      <c r="AV1872">
        <v>1</v>
      </c>
      <c r="BA1872">
        <v>10</v>
      </c>
      <c r="BB1872">
        <v>16</v>
      </c>
      <c r="BD1872" t="s">
        <v>10699</v>
      </c>
      <c r="BK1872" t="s">
        <v>10700</v>
      </c>
      <c r="BW1872" t="s">
        <v>13428</v>
      </c>
      <c r="BX1872" t="s">
        <v>13985</v>
      </c>
      <c r="BY1872" t="s">
        <v>13985</v>
      </c>
      <c r="BZ1872" t="s">
        <v>13985</v>
      </c>
      <c r="CA1872" t="s">
        <v>13985</v>
      </c>
      <c r="CB1872" t="s">
        <v>13985</v>
      </c>
      <c r="CC1872" t="s">
        <v>13985</v>
      </c>
      <c r="CD1872" t="s">
        <v>13985</v>
      </c>
    </row>
    <row r="1873" spans="1:82" hidden="1">
      <c r="A1873" t="s">
        <v>13477</v>
      </c>
      <c r="B1873" t="s">
        <v>67</v>
      </c>
      <c r="C1873" t="s">
        <v>13703</v>
      </c>
      <c r="J1873" t="s">
        <v>13704</v>
      </c>
      <c r="K1873" t="s">
        <v>13705</v>
      </c>
      <c r="AA1873" t="s">
        <v>13706</v>
      </c>
      <c r="AN1873" t="s">
        <v>13707</v>
      </c>
      <c r="AS1873">
        <v>12</v>
      </c>
      <c r="AT1873">
        <v>2006</v>
      </c>
      <c r="AU1873">
        <v>18</v>
      </c>
      <c r="AV1873">
        <v>4</v>
      </c>
      <c r="BA1873">
        <v>467</v>
      </c>
      <c r="BB1873">
        <v>474</v>
      </c>
      <c r="BD1873" t="s">
        <v>13708</v>
      </c>
      <c r="BK1873" t="s">
        <v>13709</v>
      </c>
      <c r="BM1873" t="s">
        <v>13483</v>
      </c>
      <c r="BQ1873" t="s">
        <v>13710</v>
      </c>
      <c r="BW1873" t="s">
        <v>13428</v>
      </c>
    </row>
    <row r="1874" spans="1:82" hidden="1">
      <c r="A1874" t="s">
        <v>13850</v>
      </c>
      <c r="B1874" t="s">
        <v>67</v>
      </c>
      <c r="C1874" t="s">
        <v>2622</v>
      </c>
      <c r="G1874" t="s">
        <v>2623</v>
      </c>
      <c r="J1874" t="s">
        <v>2624</v>
      </c>
      <c r="K1874" t="s">
        <v>1475</v>
      </c>
      <c r="W1874" t="s">
        <v>2625</v>
      </c>
      <c r="AA1874" t="s">
        <v>2626</v>
      </c>
      <c r="AB1874" t="s">
        <v>2627</v>
      </c>
      <c r="AN1874" t="s">
        <v>1477</v>
      </c>
      <c r="AO1874" t="s">
        <v>1478</v>
      </c>
      <c r="AS1874" s="1">
        <v>36923</v>
      </c>
      <c r="AT1874">
        <v>2017</v>
      </c>
      <c r="AU1874">
        <v>201</v>
      </c>
      <c r="BA1874">
        <v>108</v>
      </c>
      <c r="BB1874">
        <v>121</v>
      </c>
      <c r="BD1874" t="s">
        <v>2628</v>
      </c>
      <c r="BK1874" t="s">
        <v>2629</v>
      </c>
      <c r="BW1874" t="s">
        <v>13428</v>
      </c>
      <c r="BX1874" t="s">
        <v>13985</v>
      </c>
      <c r="BY1874" t="s">
        <v>13985</v>
      </c>
      <c r="BZ1874" t="s">
        <v>13985</v>
      </c>
      <c r="CA1874" t="s">
        <v>13985</v>
      </c>
      <c r="CB1874" t="s">
        <v>13985</v>
      </c>
      <c r="CC1874" t="s">
        <v>13985</v>
      </c>
      <c r="CD1874" t="s">
        <v>13985</v>
      </c>
    </row>
    <row r="1875" spans="1:82" hidden="1">
      <c r="A1875" t="s">
        <v>13850</v>
      </c>
      <c r="B1875" t="s">
        <v>67</v>
      </c>
      <c r="C1875" t="s">
        <v>7383</v>
      </c>
      <c r="G1875" t="s">
        <v>7384</v>
      </c>
      <c r="J1875" t="s">
        <v>7385</v>
      </c>
      <c r="K1875" t="s">
        <v>7386</v>
      </c>
      <c r="W1875" t="s">
        <v>7387</v>
      </c>
      <c r="AA1875" t="s">
        <v>7388</v>
      </c>
      <c r="AB1875" t="s">
        <v>7389</v>
      </c>
      <c r="AN1875" t="s">
        <v>7390</v>
      </c>
      <c r="AO1875" t="s">
        <v>7391</v>
      </c>
      <c r="AT1875">
        <v>2010</v>
      </c>
      <c r="AU1875">
        <v>9</v>
      </c>
      <c r="AV1875">
        <v>11</v>
      </c>
      <c r="BA1875">
        <v>1444</v>
      </c>
      <c r="BB1875">
        <v>1457</v>
      </c>
      <c r="BD1875" t="s">
        <v>7392</v>
      </c>
      <c r="BK1875" t="s">
        <v>7393</v>
      </c>
      <c r="BL1875">
        <v>20922256</v>
      </c>
      <c r="BW1875" t="s">
        <v>13424</v>
      </c>
      <c r="BX1875" t="s">
        <v>13425</v>
      </c>
      <c r="BY1875" t="s">
        <v>13985</v>
      </c>
      <c r="BZ1875" t="s">
        <v>13985</v>
      </c>
      <c r="CA1875" t="s">
        <v>13985</v>
      </c>
      <c r="CB1875" t="s">
        <v>13985</v>
      </c>
      <c r="CC1875" t="s">
        <v>13985</v>
      </c>
      <c r="CD1875" t="s">
        <v>13985</v>
      </c>
    </row>
    <row r="1876" spans="1:82" hidden="1">
      <c r="A1876" t="s">
        <v>13850</v>
      </c>
      <c r="B1876" t="s">
        <v>67</v>
      </c>
      <c r="C1876" t="s">
        <v>2018</v>
      </c>
      <c r="G1876" t="s">
        <v>2019</v>
      </c>
      <c r="J1876" t="s">
        <v>2020</v>
      </c>
      <c r="K1876" t="s">
        <v>236</v>
      </c>
      <c r="W1876" t="s">
        <v>2021</v>
      </c>
      <c r="AN1876" t="s">
        <v>240</v>
      </c>
      <c r="AO1876" t="s">
        <v>241</v>
      </c>
      <c r="AS1876" s="1">
        <v>37196</v>
      </c>
      <c r="AT1876">
        <v>2017</v>
      </c>
      <c r="AU1876">
        <v>220</v>
      </c>
      <c r="AV1876">
        <v>21</v>
      </c>
      <c r="BA1876">
        <v>3869</v>
      </c>
      <c r="BB1876">
        <v>3872</v>
      </c>
      <c r="BD1876" t="s">
        <v>2022</v>
      </c>
      <c r="BK1876" t="s">
        <v>2023</v>
      </c>
      <c r="BL1876">
        <v>28864562</v>
      </c>
      <c r="BW1876" t="s">
        <v>13424</v>
      </c>
      <c r="BX1876" t="s">
        <v>13425</v>
      </c>
      <c r="BY1876" t="s">
        <v>13985</v>
      </c>
      <c r="BZ1876" t="s">
        <v>13985</v>
      </c>
      <c r="CA1876" t="s">
        <v>13985</v>
      </c>
      <c r="CB1876" t="s">
        <v>13985</v>
      </c>
      <c r="CC1876" t="s">
        <v>13985</v>
      </c>
      <c r="CD1876" t="s">
        <v>13985</v>
      </c>
    </row>
    <row r="1877" spans="1:82" hidden="1">
      <c r="A1877" t="s">
        <v>13850</v>
      </c>
      <c r="B1877" t="s">
        <v>67</v>
      </c>
      <c r="C1877" t="s">
        <v>4088</v>
      </c>
      <c r="G1877" t="s">
        <v>4089</v>
      </c>
      <c r="J1877" t="s">
        <v>4090</v>
      </c>
      <c r="K1877" t="s">
        <v>4091</v>
      </c>
      <c r="W1877" t="s">
        <v>4092</v>
      </c>
      <c r="AA1877" t="s">
        <v>4093</v>
      </c>
      <c r="AB1877" t="s">
        <v>4094</v>
      </c>
      <c r="AN1877" t="s">
        <v>4095</v>
      </c>
      <c r="AS1877" s="1">
        <v>42461</v>
      </c>
      <c r="AT1877">
        <v>2015</v>
      </c>
      <c r="AU1877">
        <v>3</v>
      </c>
      <c r="BC1877" t="s">
        <v>4096</v>
      </c>
      <c r="BD1877" t="s">
        <v>4097</v>
      </c>
      <c r="BK1877" t="s">
        <v>4098</v>
      </c>
      <c r="BL1877">
        <v>25909038</v>
      </c>
      <c r="BW1877" t="s">
        <v>13428</v>
      </c>
      <c r="BX1877" t="s">
        <v>13985</v>
      </c>
      <c r="BY1877" t="s">
        <v>13985</v>
      </c>
      <c r="BZ1877" t="s">
        <v>13985</v>
      </c>
      <c r="CA1877" t="s">
        <v>13985</v>
      </c>
      <c r="CB1877" t="s">
        <v>13985</v>
      </c>
      <c r="CC1877" t="s">
        <v>13985</v>
      </c>
      <c r="CD1877" t="s">
        <v>13985</v>
      </c>
    </row>
    <row r="1878" spans="1:82" hidden="1">
      <c r="A1878" t="s">
        <v>13850</v>
      </c>
      <c r="B1878" t="s">
        <v>67</v>
      </c>
      <c r="C1878" t="s">
        <v>7666</v>
      </c>
      <c r="G1878" t="s">
        <v>7667</v>
      </c>
      <c r="J1878" t="s">
        <v>7668</v>
      </c>
      <c r="K1878" t="s">
        <v>487</v>
      </c>
      <c r="W1878" t="s">
        <v>7669</v>
      </c>
      <c r="AA1878" t="s">
        <v>7670</v>
      </c>
      <c r="AB1878" t="s">
        <v>7671</v>
      </c>
      <c r="AN1878" t="s">
        <v>489</v>
      </c>
      <c r="AS1878" t="s">
        <v>521</v>
      </c>
      <c r="AT1878">
        <v>2009</v>
      </c>
      <c r="AU1878">
        <v>103</v>
      </c>
      <c r="AV1878">
        <v>8</v>
      </c>
      <c r="BA1878">
        <v>1337</v>
      </c>
      <c r="BB1878">
        <v>1346</v>
      </c>
      <c r="BD1878" t="s">
        <v>7672</v>
      </c>
      <c r="BK1878" t="s">
        <v>7673</v>
      </c>
      <c r="BL1878">
        <v>19369219</v>
      </c>
      <c r="BW1878" t="s">
        <v>13428</v>
      </c>
      <c r="BX1878" t="s">
        <v>13985</v>
      </c>
      <c r="BY1878" t="s">
        <v>13985</v>
      </c>
      <c r="BZ1878" t="s">
        <v>13985</v>
      </c>
      <c r="CA1878" t="s">
        <v>13985</v>
      </c>
      <c r="CB1878" t="s">
        <v>13985</v>
      </c>
      <c r="CC1878" t="s">
        <v>13985</v>
      </c>
      <c r="CD1878" t="s">
        <v>13985</v>
      </c>
    </row>
    <row r="1879" spans="1:82" hidden="1">
      <c r="A1879" t="s">
        <v>13850</v>
      </c>
      <c r="B1879" t="s">
        <v>67</v>
      </c>
      <c r="C1879" t="s">
        <v>9971</v>
      </c>
      <c r="G1879" t="s">
        <v>9971</v>
      </c>
      <c r="J1879" t="s">
        <v>9972</v>
      </c>
      <c r="K1879" t="s">
        <v>442</v>
      </c>
      <c r="W1879" t="s">
        <v>9973</v>
      </c>
      <c r="AA1879" t="s">
        <v>2720</v>
      </c>
      <c r="AN1879" t="s">
        <v>446</v>
      </c>
      <c r="AO1879" t="s">
        <v>447</v>
      </c>
      <c r="AT1879">
        <v>2004</v>
      </c>
      <c r="AU1879">
        <v>21</v>
      </c>
      <c r="AV1879">
        <v>3</v>
      </c>
      <c r="BA1879">
        <v>367</v>
      </c>
      <c r="BB1879">
        <v>384</v>
      </c>
      <c r="BD1879" t="s">
        <v>9974</v>
      </c>
      <c r="BK1879" t="s">
        <v>9975</v>
      </c>
      <c r="BL1879">
        <v>15332443</v>
      </c>
      <c r="BW1879" t="s">
        <v>13424</v>
      </c>
      <c r="BX1879" t="s">
        <v>13425</v>
      </c>
      <c r="BY1879" t="s">
        <v>13985</v>
      </c>
      <c r="BZ1879" t="s">
        <v>13985</v>
      </c>
      <c r="CA1879" t="s">
        <v>13985</v>
      </c>
      <c r="CB1879" t="s">
        <v>13985</v>
      </c>
      <c r="CC1879" t="s">
        <v>13985</v>
      </c>
      <c r="CD1879" t="s">
        <v>13985</v>
      </c>
    </row>
    <row r="1880" spans="1:82">
      <c r="A1880" t="s">
        <v>13850</v>
      </c>
      <c r="B1880" t="s">
        <v>67</v>
      </c>
      <c r="C1880" t="s">
        <v>12874</v>
      </c>
      <c r="G1880" t="s">
        <v>12874</v>
      </c>
      <c r="J1880" t="s">
        <v>12875</v>
      </c>
      <c r="K1880" t="s">
        <v>358</v>
      </c>
      <c r="W1880" t="s">
        <v>12876</v>
      </c>
      <c r="AN1880" t="s">
        <v>360</v>
      </c>
      <c r="AS1880" t="s">
        <v>242</v>
      </c>
      <c r="AT1880">
        <v>1992</v>
      </c>
      <c r="AU1880">
        <v>38</v>
      </c>
      <c r="AV1880">
        <v>10</v>
      </c>
      <c r="BA1880">
        <v>803</v>
      </c>
      <c r="BB1880">
        <v>811</v>
      </c>
      <c r="BD1880" t="s">
        <v>12877</v>
      </c>
      <c r="BK1880" t="s">
        <v>12878</v>
      </c>
      <c r="BW1880" t="s">
        <v>13424</v>
      </c>
      <c r="BX1880" t="s">
        <v>13426</v>
      </c>
      <c r="BY1880" t="s">
        <v>13985</v>
      </c>
      <c r="BZ1880" t="s">
        <v>13427</v>
      </c>
      <c r="CA1880">
        <v>7</v>
      </c>
      <c r="CB1880">
        <v>12</v>
      </c>
      <c r="CC1880" t="s">
        <v>13985</v>
      </c>
      <c r="CD1880" t="s">
        <v>13433</v>
      </c>
    </row>
    <row r="1881" spans="1:82">
      <c r="A1881" t="s">
        <v>13850</v>
      </c>
      <c r="B1881" t="s">
        <v>67</v>
      </c>
      <c r="C1881" t="s">
        <v>4056</v>
      </c>
      <c r="G1881" t="s">
        <v>4057</v>
      </c>
      <c r="J1881" t="s">
        <v>4058</v>
      </c>
      <c r="K1881" t="s">
        <v>1645</v>
      </c>
      <c r="W1881" t="s">
        <v>4059</v>
      </c>
      <c r="AA1881" t="s">
        <v>3486</v>
      </c>
      <c r="AB1881" t="s">
        <v>3487</v>
      </c>
      <c r="AN1881" t="s">
        <v>1649</v>
      </c>
      <c r="AO1881" t="s">
        <v>1650</v>
      </c>
      <c r="AS1881" t="s">
        <v>629</v>
      </c>
      <c r="AT1881">
        <v>2015</v>
      </c>
      <c r="AU1881">
        <v>139</v>
      </c>
      <c r="AV1881">
        <v>4</v>
      </c>
      <c r="BA1881">
        <v>241</v>
      </c>
      <c r="BB1881">
        <v>249</v>
      </c>
      <c r="BD1881" t="s">
        <v>4060</v>
      </c>
      <c r="BK1881" t="s">
        <v>4061</v>
      </c>
      <c r="BW1881" t="s">
        <v>13424</v>
      </c>
      <c r="BX1881" t="s">
        <v>13426</v>
      </c>
      <c r="BY1881" t="s">
        <v>13985</v>
      </c>
      <c r="BZ1881" t="s">
        <v>13427</v>
      </c>
      <c r="CA1881">
        <v>4</v>
      </c>
      <c r="CB1881">
        <v>5</v>
      </c>
      <c r="CC1881" t="s">
        <v>13985</v>
      </c>
      <c r="CD1881" t="s">
        <v>13433</v>
      </c>
    </row>
    <row r="1882" spans="1:82" hidden="1">
      <c r="A1882" t="s">
        <v>13850</v>
      </c>
      <c r="B1882" t="s">
        <v>67</v>
      </c>
      <c r="C1882" t="s">
        <v>7684</v>
      </c>
      <c r="G1882" t="s">
        <v>7685</v>
      </c>
      <c r="J1882" t="s">
        <v>7686</v>
      </c>
      <c r="K1882" t="s">
        <v>7687</v>
      </c>
      <c r="W1882" t="s">
        <v>7688</v>
      </c>
      <c r="AA1882" t="s">
        <v>7689</v>
      </c>
      <c r="AB1882" t="s">
        <v>7690</v>
      </c>
      <c r="AN1882" t="s">
        <v>7691</v>
      </c>
      <c r="AO1882" t="s">
        <v>7692</v>
      </c>
      <c r="AS1882" t="s">
        <v>1488</v>
      </c>
      <c r="AT1882">
        <v>2009</v>
      </c>
      <c r="AU1882">
        <v>20</v>
      </c>
      <c r="AV1882">
        <v>3</v>
      </c>
      <c r="BA1882">
        <v>560</v>
      </c>
      <c r="BB1882">
        <v>569</v>
      </c>
      <c r="BD1882" t="s">
        <v>7693</v>
      </c>
      <c r="BK1882" t="s">
        <v>7694</v>
      </c>
      <c r="BW1882" t="s">
        <v>13424</v>
      </c>
      <c r="BX1882" t="s">
        <v>13425</v>
      </c>
      <c r="BY1882" t="s">
        <v>13985</v>
      </c>
      <c r="BZ1882" t="s">
        <v>13985</v>
      </c>
      <c r="CA1882" t="s">
        <v>13985</v>
      </c>
      <c r="CB1882" t="s">
        <v>13985</v>
      </c>
      <c r="CC1882" t="s">
        <v>13985</v>
      </c>
      <c r="CD1882" t="s">
        <v>13985</v>
      </c>
    </row>
    <row r="1883" spans="1:82" hidden="1">
      <c r="A1883" t="s">
        <v>13850</v>
      </c>
      <c r="B1883" t="s">
        <v>67</v>
      </c>
      <c r="C1883" t="s">
        <v>5625</v>
      </c>
      <c r="G1883" t="s">
        <v>5626</v>
      </c>
      <c r="J1883" t="s">
        <v>5627</v>
      </c>
      <c r="K1883" t="s">
        <v>5628</v>
      </c>
      <c r="W1883" t="s">
        <v>5629</v>
      </c>
      <c r="AA1883" t="s">
        <v>5630</v>
      </c>
      <c r="AB1883" t="s">
        <v>5631</v>
      </c>
      <c r="AN1883" t="s">
        <v>5632</v>
      </c>
      <c r="AS1883" t="s">
        <v>1023</v>
      </c>
      <c r="AT1883">
        <v>2013</v>
      </c>
      <c r="AU1883">
        <v>132</v>
      </c>
      <c r="AV1883">
        <v>1</v>
      </c>
      <c r="BA1883">
        <v>1</v>
      </c>
      <c r="BB1883">
        <v>8</v>
      </c>
      <c r="BD1883" t="s">
        <v>5633</v>
      </c>
      <c r="BK1883" t="s">
        <v>5634</v>
      </c>
      <c r="BW1883" t="s">
        <v>13428</v>
      </c>
      <c r="BX1883" t="s">
        <v>13985</v>
      </c>
      <c r="BY1883" t="s">
        <v>13985</v>
      </c>
      <c r="BZ1883" t="s">
        <v>13985</v>
      </c>
      <c r="CA1883" t="s">
        <v>13985</v>
      </c>
      <c r="CB1883" t="s">
        <v>13985</v>
      </c>
      <c r="CC1883" t="s">
        <v>13985</v>
      </c>
      <c r="CD1883" t="s">
        <v>13985</v>
      </c>
    </row>
    <row r="1884" spans="1:82" hidden="1">
      <c r="A1884" t="s">
        <v>13850</v>
      </c>
      <c r="B1884" t="s">
        <v>67</v>
      </c>
      <c r="C1884" t="s">
        <v>7162</v>
      </c>
      <c r="G1884" t="s">
        <v>7163</v>
      </c>
      <c r="J1884" t="s">
        <v>7164</v>
      </c>
      <c r="K1884" t="s">
        <v>258</v>
      </c>
      <c r="W1884" t="s">
        <v>7165</v>
      </c>
      <c r="AN1884" t="s">
        <v>261</v>
      </c>
      <c r="AO1884" t="s">
        <v>262</v>
      </c>
      <c r="AS1884" t="s">
        <v>521</v>
      </c>
      <c r="AT1884">
        <v>2010</v>
      </c>
      <c r="AU1884">
        <v>25</v>
      </c>
      <c r="AV1884">
        <v>3</v>
      </c>
      <c r="BA1884">
        <v>155</v>
      </c>
      <c r="BB1884">
        <v>165</v>
      </c>
      <c r="BD1884" t="s">
        <v>7166</v>
      </c>
      <c r="BK1884" t="s">
        <v>7167</v>
      </c>
      <c r="BL1884">
        <v>20484687</v>
      </c>
      <c r="BW1884" t="s">
        <v>13424</v>
      </c>
      <c r="BX1884" t="s">
        <v>13426</v>
      </c>
      <c r="BY1884" t="s">
        <v>13985</v>
      </c>
      <c r="BZ1884" t="s">
        <v>13429</v>
      </c>
      <c r="CA1884" t="s">
        <v>13985</v>
      </c>
      <c r="CB1884" t="s">
        <v>13985</v>
      </c>
      <c r="CC1884" t="s">
        <v>13985</v>
      </c>
      <c r="CD1884" t="s">
        <v>13985</v>
      </c>
    </row>
    <row r="1885" spans="1:82" hidden="1">
      <c r="A1885" t="s">
        <v>13850</v>
      </c>
      <c r="B1885" t="s">
        <v>67</v>
      </c>
      <c r="C1885" t="s">
        <v>12137</v>
      </c>
      <c r="G1885" t="s">
        <v>12137</v>
      </c>
      <c r="J1885" t="s">
        <v>12138</v>
      </c>
      <c r="K1885" t="s">
        <v>12139</v>
      </c>
      <c r="W1885" t="s">
        <v>12140</v>
      </c>
      <c r="AA1885" t="s">
        <v>12141</v>
      </c>
      <c r="AB1885" t="s">
        <v>12142</v>
      </c>
      <c r="AN1885" t="s">
        <v>273</v>
      </c>
      <c r="AS1885" t="s">
        <v>154</v>
      </c>
      <c r="AT1885">
        <v>1995</v>
      </c>
      <c r="AU1885">
        <v>175</v>
      </c>
      <c r="AV1885">
        <v>4</v>
      </c>
      <c r="BA1885">
        <v>249</v>
      </c>
      <c r="BB1885">
        <v>263</v>
      </c>
      <c r="BD1885" t="s">
        <v>12143</v>
      </c>
      <c r="BK1885" t="s">
        <v>12144</v>
      </c>
      <c r="BW1885" t="s">
        <v>13428</v>
      </c>
      <c r="BX1885" t="s">
        <v>13985</v>
      </c>
      <c r="BY1885" t="s">
        <v>13985</v>
      </c>
      <c r="BZ1885" t="s">
        <v>13985</v>
      </c>
      <c r="CA1885" t="s">
        <v>13985</v>
      </c>
      <c r="CB1885" t="s">
        <v>13985</v>
      </c>
      <c r="CC1885" t="s">
        <v>13985</v>
      </c>
      <c r="CD1885" t="s">
        <v>13985</v>
      </c>
    </row>
    <row r="1886" spans="1:82" hidden="1">
      <c r="A1886" t="s">
        <v>13850</v>
      </c>
      <c r="B1886" t="s">
        <v>67</v>
      </c>
      <c r="C1886" t="s">
        <v>1561</v>
      </c>
      <c r="G1886" t="s">
        <v>1562</v>
      </c>
      <c r="J1886" t="s">
        <v>1563</v>
      </c>
      <c r="K1886" t="s">
        <v>939</v>
      </c>
      <c r="W1886" t="s">
        <v>1564</v>
      </c>
      <c r="AA1886" t="s">
        <v>1565</v>
      </c>
      <c r="AB1886" t="s">
        <v>1566</v>
      </c>
      <c r="AN1886" t="s">
        <v>941</v>
      </c>
      <c r="AO1886" t="s">
        <v>942</v>
      </c>
      <c r="AS1886" t="s">
        <v>730</v>
      </c>
      <c r="AT1886">
        <v>2018</v>
      </c>
      <c r="AU1886">
        <v>32</v>
      </c>
      <c r="AV1886">
        <v>2</v>
      </c>
      <c r="BA1886">
        <v>615</v>
      </c>
      <c r="BB1886">
        <v>630</v>
      </c>
      <c r="BD1886" t="s">
        <v>1567</v>
      </c>
      <c r="BK1886" t="s">
        <v>1568</v>
      </c>
      <c r="BW1886" t="s">
        <v>13428</v>
      </c>
      <c r="BX1886" t="s">
        <v>13985</v>
      </c>
      <c r="BY1886" t="s">
        <v>13985</v>
      </c>
      <c r="BZ1886" t="s">
        <v>13985</v>
      </c>
      <c r="CA1886" t="s">
        <v>13985</v>
      </c>
      <c r="CB1886" t="s">
        <v>13985</v>
      </c>
      <c r="CC1886" t="s">
        <v>13985</v>
      </c>
      <c r="CD1886" t="s">
        <v>13985</v>
      </c>
    </row>
    <row r="1887" spans="1:82" hidden="1">
      <c r="A1887" t="s">
        <v>13850</v>
      </c>
      <c r="B1887" t="s">
        <v>67</v>
      </c>
      <c r="C1887" t="s">
        <v>1886</v>
      </c>
      <c r="G1887" t="s">
        <v>1887</v>
      </c>
      <c r="J1887" t="s">
        <v>1888</v>
      </c>
      <c r="K1887" t="s">
        <v>1889</v>
      </c>
      <c r="W1887" t="s">
        <v>1890</v>
      </c>
      <c r="AA1887" t="s">
        <v>1891</v>
      </c>
      <c r="AB1887" t="s">
        <v>1892</v>
      </c>
      <c r="AN1887" t="s">
        <v>1893</v>
      </c>
      <c r="AO1887" t="s">
        <v>1894</v>
      </c>
      <c r="AS1887" t="s">
        <v>1895</v>
      </c>
      <c r="AT1887">
        <v>2017</v>
      </c>
      <c r="AU1887">
        <v>46</v>
      </c>
      <c r="AV1887">
        <v>1</v>
      </c>
      <c r="BA1887">
        <v>883</v>
      </c>
      <c r="BB1887">
        <v>887</v>
      </c>
      <c r="BD1887" t="s">
        <v>1896</v>
      </c>
      <c r="BK1887" t="s">
        <v>1897</v>
      </c>
      <c r="BW1887" t="s">
        <v>13424</v>
      </c>
      <c r="BX1887" t="s">
        <v>13425</v>
      </c>
      <c r="BY1887" t="s">
        <v>13985</v>
      </c>
      <c r="BZ1887" t="s">
        <v>13985</v>
      </c>
      <c r="CA1887" t="s">
        <v>13985</v>
      </c>
      <c r="CB1887" t="s">
        <v>13985</v>
      </c>
      <c r="CC1887" t="s">
        <v>13985</v>
      </c>
      <c r="CD1887" t="s">
        <v>13985</v>
      </c>
    </row>
    <row r="1888" spans="1:82" hidden="1">
      <c r="A1888" t="s">
        <v>13850</v>
      </c>
      <c r="B1888" t="s">
        <v>67</v>
      </c>
      <c r="C1888" t="s">
        <v>10912</v>
      </c>
      <c r="G1888" t="s">
        <v>10912</v>
      </c>
      <c r="J1888" t="s">
        <v>10913</v>
      </c>
      <c r="K1888" t="s">
        <v>9626</v>
      </c>
      <c r="W1888" t="s">
        <v>10914</v>
      </c>
      <c r="AN1888" t="s">
        <v>9630</v>
      </c>
      <c r="AO1888" t="s">
        <v>9631</v>
      </c>
      <c r="AS1888" t="s">
        <v>884</v>
      </c>
      <c r="AT1888">
        <v>2000</v>
      </c>
      <c r="AU1888">
        <v>50</v>
      </c>
      <c r="AV1888">
        <v>2</v>
      </c>
      <c r="BA1888">
        <v>109</v>
      </c>
      <c r="BB1888">
        <v>130</v>
      </c>
      <c r="BD1888" t="s">
        <v>10915</v>
      </c>
      <c r="BK1888" t="s">
        <v>10916</v>
      </c>
      <c r="BL1888">
        <v>10676708</v>
      </c>
      <c r="BW1888" t="s">
        <v>13424</v>
      </c>
      <c r="BX1888" t="s">
        <v>13425</v>
      </c>
      <c r="BY1888" t="s">
        <v>13985</v>
      </c>
      <c r="BZ1888" t="s">
        <v>13985</v>
      </c>
      <c r="CA1888" t="s">
        <v>13985</v>
      </c>
      <c r="CB1888" t="s">
        <v>13985</v>
      </c>
      <c r="CC1888" t="s">
        <v>13985</v>
      </c>
      <c r="CD1888" t="s">
        <v>13985</v>
      </c>
    </row>
    <row r="1889" spans="1:82" hidden="1">
      <c r="A1889" t="s">
        <v>13850</v>
      </c>
      <c r="B1889" t="s">
        <v>67</v>
      </c>
      <c r="C1889" t="s">
        <v>11602</v>
      </c>
      <c r="G1889" t="s">
        <v>11602</v>
      </c>
      <c r="J1889" t="s">
        <v>11603</v>
      </c>
      <c r="K1889" t="s">
        <v>11604</v>
      </c>
      <c r="W1889" t="s">
        <v>11605</v>
      </c>
      <c r="AB1889" t="s">
        <v>11606</v>
      </c>
      <c r="AN1889" t="s">
        <v>11607</v>
      </c>
      <c r="AS1889" t="s">
        <v>154</v>
      </c>
      <c r="AT1889">
        <v>1997</v>
      </c>
      <c r="AU1889">
        <v>106</v>
      </c>
      <c r="AV1889">
        <v>4</v>
      </c>
      <c r="BA1889">
        <v>554</v>
      </c>
      <c r="BB1889">
        <v>562</v>
      </c>
      <c r="BD1889" t="s">
        <v>11608</v>
      </c>
      <c r="BK1889" t="s">
        <v>11609</v>
      </c>
      <c r="BL1889">
        <v>9358686</v>
      </c>
      <c r="BW1889" t="s">
        <v>13424</v>
      </c>
      <c r="BX1889" t="s">
        <v>13425</v>
      </c>
      <c r="BY1889" t="s">
        <v>13985</v>
      </c>
      <c r="BZ1889" t="s">
        <v>13985</v>
      </c>
      <c r="CA1889" t="s">
        <v>13985</v>
      </c>
      <c r="CB1889" t="s">
        <v>13985</v>
      </c>
      <c r="CC1889" t="s">
        <v>13985</v>
      </c>
      <c r="CD1889" t="s">
        <v>13985</v>
      </c>
    </row>
    <row r="1890" spans="1:82" hidden="1">
      <c r="A1890" t="s">
        <v>13850</v>
      </c>
      <c r="B1890" t="s">
        <v>67</v>
      </c>
      <c r="C1890" t="s">
        <v>166</v>
      </c>
      <c r="G1890" t="s">
        <v>167</v>
      </c>
      <c r="J1890" t="s">
        <v>168</v>
      </c>
      <c r="K1890" t="s">
        <v>169</v>
      </c>
      <c r="W1890" t="s">
        <v>170</v>
      </c>
      <c r="AN1890" t="s">
        <v>171</v>
      </c>
      <c r="AO1890" t="s">
        <v>172</v>
      </c>
      <c r="AS1890" s="1">
        <v>37196</v>
      </c>
      <c r="AT1890">
        <v>2019</v>
      </c>
      <c r="AU1890">
        <v>451</v>
      </c>
      <c r="BC1890">
        <v>117565</v>
      </c>
      <c r="BD1890" t="s">
        <v>173</v>
      </c>
      <c r="BK1890" t="s">
        <v>174</v>
      </c>
      <c r="BW1890" t="s">
        <v>13428</v>
      </c>
    </row>
    <row r="1891" spans="1:82" hidden="1">
      <c r="A1891" t="s">
        <v>13850</v>
      </c>
      <c r="B1891" t="s">
        <v>67</v>
      </c>
      <c r="C1891" t="s">
        <v>12900</v>
      </c>
      <c r="G1891" t="s">
        <v>12900</v>
      </c>
      <c r="J1891" t="s">
        <v>12901</v>
      </c>
      <c r="K1891" t="s">
        <v>939</v>
      </c>
      <c r="W1891" t="s">
        <v>12902</v>
      </c>
      <c r="AA1891" t="s">
        <v>12539</v>
      </c>
      <c r="AB1891" t="s">
        <v>12540</v>
      </c>
      <c r="AN1891" t="s">
        <v>941</v>
      </c>
      <c r="AS1891" t="s">
        <v>297</v>
      </c>
      <c r="AT1891">
        <v>1992</v>
      </c>
      <c r="AU1891">
        <v>6</v>
      </c>
      <c r="AV1891">
        <v>4</v>
      </c>
      <c r="BA1891">
        <v>225</v>
      </c>
      <c r="BB1891">
        <v>231</v>
      </c>
      <c r="BK1891" t="s">
        <v>12903</v>
      </c>
      <c r="BW1891" t="s">
        <v>13428</v>
      </c>
      <c r="BX1891" t="s">
        <v>13985</v>
      </c>
      <c r="BY1891" t="s">
        <v>13985</v>
      </c>
      <c r="BZ1891" t="s">
        <v>13985</v>
      </c>
      <c r="CA1891" t="s">
        <v>13985</v>
      </c>
      <c r="CB1891" t="s">
        <v>13985</v>
      </c>
      <c r="CC1891" t="s">
        <v>13985</v>
      </c>
      <c r="CD1891" t="s">
        <v>13985</v>
      </c>
    </row>
    <row r="1892" spans="1:82" hidden="1">
      <c r="A1892" t="s">
        <v>13850</v>
      </c>
      <c r="B1892" t="s">
        <v>67</v>
      </c>
      <c r="C1892" t="s">
        <v>12012</v>
      </c>
      <c r="G1892" t="s">
        <v>12012</v>
      </c>
      <c r="J1892" t="s">
        <v>12013</v>
      </c>
      <c r="K1892" t="s">
        <v>3308</v>
      </c>
      <c r="W1892" t="s">
        <v>12014</v>
      </c>
      <c r="AN1892" t="s">
        <v>3310</v>
      </c>
      <c r="AS1892" t="s">
        <v>884</v>
      </c>
      <c r="AT1892">
        <v>1996</v>
      </c>
      <c r="AU1892">
        <v>59</v>
      </c>
      <c r="AV1892">
        <v>2</v>
      </c>
      <c r="BA1892">
        <v>375</v>
      </c>
      <c r="BB1892">
        <v>381</v>
      </c>
      <c r="BD1892" t="s">
        <v>12015</v>
      </c>
      <c r="BK1892" t="s">
        <v>12016</v>
      </c>
      <c r="BL1892">
        <v>8838619</v>
      </c>
      <c r="BW1892" t="s">
        <v>13424</v>
      </c>
      <c r="BX1892" t="s">
        <v>13425</v>
      </c>
      <c r="BY1892" t="s">
        <v>13985</v>
      </c>
      <c r="BZ1892" t="s">
        <v>13985</v>
      </c>
      <c r="CA1892" t="s">
        <v>13985</v>
      </c>
      <c r="CB1892" t="s">
        <v>13985</v>
      </c>
      <c r="CC1892" t="s">
        <v>13985</v>
      </c>
      <c r="CD1892" t="s">
        <v>13985</v>
      </c>
    </row>
    <row r="1893" spans="1:82" hidden="1">
      <c r="A1893" t="s">
        <v>13850</v>
      </c>
      <c r="B1893" t="s">
        <v>67</v>
      </c>
      <c r="C1893" t="s">
        <v>68</v>
      </c>
      <c r="G1893" t="s">
        <v>69</v>
      </c>
      <c r="J1893" t="s">
        <v>70</v>
      </c>
      <c r="K1893" t="s">
        <v>71</v>
      </c>
      <c r="W1893" t="s">
        <v>72</v>
      </c>
      <c r="AN1893" t="s">
        <v>73</v>
      </c>
      <c r="AO1893" t="s">
        <v>74</v>
      </c>
      <c r="AS1893" t="s">
        <v>75</v>
      </c>
      <c r="AT1893">
        <v>2019</v>
      </c>
      <c r="AU1893">
        <v>38</v>
      </c>
      <c r="AV1893">
        <v>4</v>
      </c>
      <c r="BA1893">
        <v>725</v>
      </c>
      <c r="BB1893">
        <v>741</v>
      </c>
      <c r="BD1893" t="s">
        <v>76</v>
      </c>
      <c r="BK1893" t="s">
        <v>77</v>
      </c>
      <c r="BW1893" t="s">
        <v>13424</v>
      </c>
      <c r="BX1893" t="s">
        <v>13426</v>
      </c>
      <c r="BY1893" t="s">
        <v>13427</v>
      </c>
    </row>
    <row r="1894" spans="1:82" hidden="1">
      <c r="A1894" t="s">
        <v>13850</v>
      </c>
      <c r="B1894" t="s">
        <v>67</v>
      </c>
      <c r="C1894" t="s">
        <v>2352</v>
      </c>
      <c r="G1894" t="s">
        <v>2353</v>
      </c>
      <c r="J1894" t="s">
        <v>2354</v>
      </c>
      <c r="K1894" t="s">
        <v>1192</v>
      </c>
      <c r="W1894" t="s">
        <v>2355</v>
      </c>
      <c r="AB1894" t="s">
        <v>2356</v>
      </c>
      <c r="AN1894" t="s">
        <v>1194</v>
      </c>
      <c r="AO1894" t="s">
        <v>1195</v>
      </c>
      <c r="AS1894" t="s">
        <v>521</v>
      </c>
      <c r="AT1894">
        <v>2017</v>
      </c>
      <c r="AU1894">
        <v>23</v>
      </c>
      <c r="AV1894">
        <v>6</v>
      </c>
      <c r="BA1894">
        <v>2499</v>
      </c>
      <c r="BB1894">
        <v>2508</v>
      </c>
      <c r="BD1894" t="s">
        <v>2357</v>
      </c>
      <c r="BK1894" t="s">
        <v>2358</v>
      </c>
      <c r="BL1894">
        <v>27739159</v>
      </c>
      <c r="BW1894" t="s">
        <v>13428</v>
      </c>
      <c r="BX1894" t="s">
        <v>13985</v>
      </c>
      <c r="BY1894" t="s">
        <v>13985</v>
      </c>
      <c r="BZ1894" t="s">
        <v>13985</v>
      </c>
      <c r="CA1894" t="s">
        <v>13985</v>
      </c>
      <c r="CB1894" t="s">
        <v>13985</v>
      </c>
      <c r="CC1894" t="s">
        <v>13985</v>
      </c>
      <c r="CD1894" t="s">
        <v>13985</v>
      </c>
    </row>
    <row r="1895" spans="1:82" hidden="1">
      <c r="A1895" t="s">
        <v>13850</v>
      </c>
      <c r="B1895" t="s">
        <v>67</v>
      </c>
      <c r="C1895" t="s">
        <v>12700</v>
      </c>
      <c r="G1895" t="s">
        <v>12700</v>
      </c>
      <c r="J1895" t="s">
        <v>12701</v>
      </c>
      <c r="K1895" t="s">
        <v>7817</v>
      </c>
      <c r="W1895" t="s">
        <v>12702</v>
      </c>
      <c r="AN1895" t="s">
        <v>7819</v>
      </c>
      <c r="AS1895" t="s">
        <v>352</v>
      </c>
      <c r="AT1895">
        <v>1993</v>
      </c>
      <c r="AU1895">
        <v>74</v>
      </c>
      <c r="AV1895">
        <v>3</v>
      </c>
      <c r="BA1895">
        <v>665</v>
      </c>
      <c r="BB1895">
        <v>677</v>
      </c>
      <c r="BD1895" t="s">
        <v>12703</v>
      </c>
      <c r="BK1895" t="s">
        <v>12704</v>
      </c>
      <c r="BW1895" t="s">
        <v>13424</v>
      </c>
      <c r="BX1895" t="s">
        <v>13425</v>
      </c>
      <c r="BY1895" t="s">
        <v>13985</v>
      </c>
      <c r="BZ1895" t="s">
        <v>13985</v>
      </c>
      <c r="CA1895" t="s">
        <v>13985</v>
      </c>
      <c r="CB1895" t="s">
        <v>13985</v>
      </c>
      <c r="CC1895" t="s">
        <v>13985</v>
      </c>
      <c r="CD1895" t="s">
        <v>13985</v>
      </c>
    </row>
    <row r="1896" spans="1:82" hidden="1">
      <c r="A1896" t="s">
        <v>13850</v>
      </c>
      <c r="B1896" t="s">
        <v>67</v>
      </c>
      <c r="C1896" t="s">
        <v>11238</v>
      </c>
      <c r="G1896" t="s">
        <v>11238</v>
      </c>
      <c r="J1896" t="s">
        <v>11239</v>
      </c>
      <c r="K1896" t="s">
        <v>11240</v>
      </c>
      <c r="W1896" t="s">
        <v>11241</v>
      </c>
      <c r="AN1896" t="s">
        <v>11242</v>
      </c>
      <c r="AT1896">
        <v>1999</v>
      </c>
      <c r="AU1896">
        <v>39</v>
      </c>
      <c r="AV1896">
        <v>4</v>
      </c>
      <c r="AY1896" t="s">
        <v>49</v>
      </c>
      <c r="BA1896">
        <v>139</v>
      </c>
      <c r="BB1896">
        <v>145</v>
      </c>
      <c r="BK1896" t="s">
        <v>11243</v>
      </c>
      <c r="BW1896" t="s">
        <v>13428</v>
      </c>
      <c r="BX1896" t="s">
        <v>13985</v>
      </c>
      <c r="BY1896" t="s">
        <v>13985</v>
      </c>
      <c r="BZ1896" t="s">
        <v>13985</v>
      </c>
      <c r="CA1896" t="s">
        <v>13985</v>
      </c>
      <c r="CB1896" t="s">
        <v>13985</v>
      </c>
      <c r="CC1896" t="s">
        <v>13985</v>
      </c>
      <c r="CD1896" t="s">
        <v>13985</v>
      </c>
    </row>
    <row r="1897" spans="1:82" hidden="1">
      <c r="A1897" t="s">
        <v>13850</v>
      </c>
      <c r="B1897" t="s">
        <v>67</v>
      </c>
      <c r="C1897" t="s">
        <v>2973</v>
      </c>
      <c r="G1897" t="s">
        <v>2974</v>
      </c>
      <c r="J1897" t="s">
        <v>2975</v>
      </c>
      <c r="K1897" t="s">
        <v>2976</v>
      </c>
      <c r="W1897" t="s">
        <v>2977</v>
      </c>
      <c r="AA1897" t="s">
        <v>2978</v>
      </c>
      <c r="AB1897" t="s">
        <v>2979</v>
      </c>
      <c r="AN1897" t="s">
        <v>2980</v>
      </c>
      <c r="AO1897" t="s">
        <v>2981</v>
      </c>
      <c r="AS1897" t="s">
        <v>242</v>
      </c>
      <c r="AT1897">
        <v>2016</v>
      </c>
      <c r="AU1897">
        <v>25</v>
      </c>
      <c r="AV1897">
        <v>5</v>
      </c>
      <c r="BA1897">
        <v>612</v>
      </c>
      <c r="BB1897">
        <v>619</v>
      </c>
      <c r="BD1897" t="s">
        <v>2982</v>
      </c>
      <c r="BK1897" t="s">
        <v>2983</v>
      </c>
      <c r="BL1897">
        <v>27174375</v>
      </c>
      <c r="BW1897" t="s">
        <v>13424</v>
      </c>
      <c r="BX1897" t="s">
        <v>13425</v>
      </c>
      <c r="BY1897" t="s">
        <v>13985</v>
      </c>
      <c r="BZ1897" t="s">
        <v>13985</v>
      </c>
      <c r="CA1897" t="s">
        <v>13985</v>
      </c>
      <c r="CB1897" t="s">
        <v>13985</v>
      </c>
      <c r="CC1897" t="s">
        <v>13985</v>
      </c>
      <c r="CD1897" t="s">
        <v>13985</v>
      </c>
    </row>
    <row r="1898" spans="1:82" hidden="1">
      <c r="A1898" t="s">
        <v>13850</v>
      </c>
      <c r="B1898" t="s">
        <v>67</v>
      </c>
      <c r="C1898" t="s">
        <v>5794</v>
      </c>
      <c r="G1898" t="s">
        <v>5795</v>
      </c>
      <c r="J1898" t="s">
        <v>5796</v>
      </c>
      <c r="K1898" t="s">
        <v>5797</v>
      </c>
      <c r="W1898" t="s">
        <v>5798</v>
      </c>
      <c r="AA1898" t="s">
        <v>5799</v>
      </c>
      <c r="AN1898" t="s">
        <v>5800</v>
      </c>
      <c r="AO1898" t="s">
        <v>5801</v>
      </c>
      <c r="AS1898" t="s">
        <v>242</v>
      </c>
      <c r="AT1898">
        <v>2012</v>
      </c>
      <c r="AU1898">
        <v>159</v>
      </c>
      <c r="AV1898">
        <v>10</v>
      </c>
      <c r="BA1898">
        <v>2269</v>
      </c>
      <c r="BB1898">
        <v>2279</v>
      </c>
      <c r="BD1898" t="s">
        <v>5802</v>
      </c>
      <c r="BK1898" t="s">
        <v>5803</v>
      </c>
      <c r="BW1898" t="s">
        <v>13424</v>
      </c>
      <c r="BX1898" t="s">
        <v>13426</v>
      </c>
      <c r="BY1898" t="s">
        <v>13427</v>
      </c>
      <c r="BZ1898" t="s">
        <v>13985</v>
      </c>
      <c r="CA1898" t="s">
        <v>13985</v>
      </c>
      <c r="CB1898" t="s">
        <v>13985</v>
      </c>
      <c r="CC1898" t="s">
        <v>13985</v>
      </c>
      <c r="CD1898" t="s">
        <v>13985</v>
      </c>
    </row>
    <row r="1899" spans="1:82" hidden="1">
      <c r="A1899" t="s">
        <v>13850</v>
      </c>
      <c r="B1899" t="s">
        <v>67</v>
      </c>
      <c r="C1899" t="s">
        <v>9403</v>
      </c>
      <c r="G1899" t="s">
        <v>9403</v>
      </c>
      <c r="J1899" t="s">
        <v>9404</v>
      </c>
      <c r="K1899" t="s">
        <v>930</v>
      </c>
      <c r="W1899" t="s">
        <v>9405</v>
      </c>
      <c r="AN1899" t="s">
        <v>932</v>
      </c>
      <c r="AS1899" t="s">
        <v>154</v>
      </c>
      <c r="AT1899">
        <v>2005</v>
      </c>
      <c r="AU1899">
        <v>90</v>
      </c>
      <c r="AV1899" s="2">
        <v>43497</v>
      </c>
      <c r="BA1899">
        <v>127</v>
      </c>
      <c r="BB1899">
        <v>134</v>
      </c>
      <c r="BD1899" t="s">
        <v>9406</v>
      </c>
      <c r="BK1899" t="s">
        <v>9407</v>
      </c>
      <c r="BL1899">
        <v>16257602</v>
      </c>
      <c r="BW1899" t="s">
        <v>13424</v>
      </c>
      <c r="BX1899" t="s">
        <v>13425</v>
      </c>
      <c r="BY1899" t="s">
        <v>13985</v>
      </c>
      <c r="BZ1899" t="s">
        <v>13985</v>
      </c>
      <c r="CA1899" t="s">
        <v>13985</v>
      </c>
      <c r="CB1899" t="s">
        <v>13985</v>
      </c>
      <c r="CC1899" t="s">
        <v>13985</v>
      </c>
      <c r="CD1899" t="s">
        <v>13985</v>
      </c>
    </row>
    <row r="1900" spans="1:82" hidden="1">
      <c r="A1900" t="s">
        <v>13850</v>
      </c>
      <c r="B1900" t="s">
        <v>67</v>
      </c>
      <c r="C1900" t="s">
        <v>8043</v>
      </c>
      <c r="G1900" t="s">
        <v>8044</v>
      </c>
      <c r="J1900" t="s">
        <v>8045</v>
      </c>
      <c r="K1900" t="s">
        <v>8046</v>
      </c>
      <c r="W1900" t="s">
        <v>8047</v>
      </c>
      <c r="AN1900" t="s">
        <v>8048</v>
      </c>
      <c r="AS1900" t="s">
        <v>84</v>
      </c>
      <c r="AT1900">
        <v>2008</v>
      </c>
      <c r="AU1900">
        <v>63</v>
      </c>
      <c r="AV1900">
        <v>4</v>
      </c>
      <c r="BA1900">
        <v>421</v>
      </c>
      <c r="BB1900">
        <v>432</v>
      </c>
      <c r="BD1900" t="s">
        <v>8049</v>
      </c>
      <c r="BK1900" t="s">
        <v>8050</v>
      </c>
      <c r="BW1900" t="s">
        <v>13428</v>
      </c>
      <c r="BX1900" t="s">
        <v>13985</v>
      </c>
      <c r="BY1900" t="s">
        <v>13985</v>
      </c>
      <c r="BZ1900" t="s">
        <v>13985</v>
      </c>
      <c r="CA1900" t="s">
        <v>13985</v>
      </c>
      <c r="CB1900" t="s">
        <v>13985</v>
      </c>
      <c r="CC1900" t="s">
        <v>13985</v>
      </c>
      <c r="CD1900" t="s">
        <v>13985</v>
      </c>
    </row>
    <row r="1901" spans="1:82" hidden="1">
      <c r="A1901" t="s">
        <v>13850</v>
      </c>
      <c r="B1901" t="s">
        <v>67</v>
      </c>
      <c r="C1901" t="s">
        <v>867</v>
      </c>
      <c r="G1901" t="s">
        <v>868</v>
      </c>
      <c r="J1901" t="s">
        <v>869</v>
      </c>
      <c r="K1901" t="s">
        <v>870</v>
      </c>
      <c r="W1901" t="s">
        <v>871</v>
      </c>
      <c r="AA1901" t="s">
        <v>872</v>
      </c>
      <c r="AB1901" t="s">
        <v>873</v>
      </c>
      <c r="AN1901" t="s">
        <v>874</v>
      </c>
      <c r="AS1901" s="1">
        <v>37288</v>
      </c>
      <c r="AT1901">
        <v>2019</v>
      </c>
      <c r="AU1901">
        <v>11</v>
      </c>
      <c r="AV1901">
        <v>4</v>
      </c>
      <c r="BC1901">
        <v>400</v>
      </c>
      <c r="BD1901" t="s">
        <v>875</v>
      </c>
      <c r="BK1901" t="s">
        <v>876</v>
      </c>
      <c r="BW1901" t="s">
        <v>13428</v>
      </c>
    </row>
    <row r="1902" spans="1:82" hidden="1">
      <c r="A1902" t="s">
        <v>13850</v>
      </c>
      <c r="B1902" t="s">
        <v>67</v>
      </c>
      <c r="C1902" t="s">
        <v>3876</v>
      </c>
      <c r="G1902" t="s">
        <v>3877</v>
      </c>
      <c r="J1902" t="s">
        <v>3878</v>
      </c>
      <c r="K1902" t="s">
        <v>1984</v>
      </c>
      <c r="W1902" t="s">
        <v>3879</v>
      </c>
      <c r="AN1902" t="s">
        <v>1986</v>
      </c>
      <c r="AO1902" t="s">
        <v>1987</v>
      </c>
      <c r="AS1902" t="s">
        <v>352</v>
      </c>
      <c r="AT1902">
        <v>2015</v>
      </c>
      <c r="AU1902">
        <v>153</v>
      </c>
      <c r="AV1902">
        <v>6</v>
      </c>
      <c r="BA1902">
        <v>1059</v>
      </c>
      <c r="BB1902">
        <v>1068</v>
      </c>
      <c r="BD1902" t="s">
        <v>3880</v>
      </c>
      <c r="BK1902" t="s">
        <v>3881</v>
      </c>
      <c r="BW1902" t="s">
        <v>13428</v>
      </c>
      <c r="BX1902" t="s">
        <v>13985</v>
      </c>
      <c r="BY1902" t="s">
        <v>13985</v>
      </c>
      <c r="BZ1902" t="s">
        <v>13985</v>
      </c>
      <c r="CA1902" t="s">
        <v>13985</v>
      </c>
      <c r="CB1902" t="s">
        <v>13985</v>
      </c>
      <c r="CC1902" t="s">
        <v>13985</v>
      </c>
      <c r="CD1902" t="s">
        <v>13985</v>
      </c>
    </row>
    <row r="1903" spans="1:82" hidden="1">
      <c r="A1903" t="s">
        <v>13850</v>
      </c>
      <c r="B1903" t="s">
        <v>67</v>
      </c>
      <c r="C1903" t="s">
        <v>13026</v>
      </c>
      <c r="G1903" t="s">
        <v>13026</v>
      </c>
      <c r="J1903" t="s">
        <v>13027</v>
      </c>
      <c r="K1903" t="s">
        <v>13028</v>
      </c>
      <c r="W1903" t="s">
        <v>13029</v>
      </c>
      <c r="AN1903" t="s">
        <v>13030</v>
      </c>
      <c r="AT1903">
        <v>1992</v>
      </c>
      <c r="AU1903">
        <v>37</v>
      </c>
      <c r="AV1903">
        <v>2</v>
      </c>
      <c r="BA1903">
        <v>191</v>
      </c>
      <c r="BB1903">
        <v>197</v>
      </c>
      <c r="BK1903" t="s">
        <v>13031</v>
      </c>
      <c r="BW1903" t="s">
        <v>13428</v>
      </c>
      <c r="BX1903" t="s">
        <v>13985</v>
      </c>
      <c r="BY1903" t="s">
        <v>13985</v>
      </c>
      <c r="BZ1903" t="s">
        <v>13985</v>
      </c>
      <c r="CA1903" t="s">
        <v>13985</v>
      </c>
      <c r="CB1903" t="s">
        <v>13985</v>
      </c>
      <c r="CC1903" t="s">
        <v>13985</v>
      </c>
      <c r="CD1903" t="s">
        <v>13985</v>
      </c>
    </row>
    <row r="1904" spans="1:82" hidden="1">
      <c r="A1904" t="s">
        <v>13850</v>
      </c>
      <c r="B1904" t="s">
        <v>67</v>
      </c>
      <c r="C1904" t="s">
        <v>6996</v>
      </c>
      <c r="G1904" t="s">
        <v>6997</v>
      </c>
      <c r="J1904" t="s">
        <v>6998</v>
      </c>
      <c r="K1904" t="s">
        <v>236</v>
      </c>
      <c r="W1904" t="s">
        <v>6999</v>
      </c>
      <c r="AA1904" t="s">
        <v>7000</v>
      </c>
      <c r="AB1904" t="s">
        <v>7001</v>
      </c>
      <c r="AN1904" t="s">
        <v>240</v>
      </c>
      <c r="AO1904" t="s">
        <v>241</v>
      </c>
      <c r="AS1904" s="1">
        <v>37196</v>
      </c>
      <c r="AT1904">
        <v>2010</v>
      </c>
      <c r="AU1904">
        <v>213</v>
      </c>
      <c r="AV1904">
        <v>21</v>
      </c>
      <c r="BA1904">
        <v>3705</v>
      </c>
      <c r="BB1904">
        <v>3709</v>
      </c>
      <c r="BD1904" t="s">
        <v>7002</v>
      </c>
      <c r="BK1904" t="s">
        <v>7003</v>
      </c>
      <c r="BL1904">
        <v>20952619</v>
      </c>
      <c r="BW1904" t="s">
        <v>13424</v>
      </c>
      <c r="BX1904" t="s">
        <v>13985</v>
      </c>
      <c r="BY1904" t="s">
        <v>13427</v>
      </c>
      <c r="BZ1904" t="s">
        <v>13985</v>
      </c>
      <c r="CA1904" t="s">
        <v>13985</v>
      </c>
      <c r="CB1904" t="s">
        <v>13985</v>
      </c>
      <c r="CC1904" t="s">
        <v>13985</v>
      </c>
      <c r="CD1904" t="s">
        <v>13985</v>
      </c>
    </row>
    <row r="1905" spans="1:82" hidden="1">
      <c r="A1905" t="s">
        <v>13850</v>
      </c>
      <c r="B1905" t="s">
        <v>67</v>
      </c>
      <c r="C1905" t="s">
        <v>9412</v>
      </c>
      <c r="G1905" t="s">
        <v>9412</v>
      </c>
      <c r="J1905" t="s">
        <v>9413</v>
      </c>
      <c r="K1905" t="s">
        <v>9414</v>
      </c>
      <c r="W1905" t="s">
        <v>9415</v>
      </c>
      <c r="AN1905" t="s">
        <v>9416</v>
      </c>
      <c r="AS1905" t="s">
        <v>219</v>
      </c>
      <c r="AT1905">
        <v>2005</v>
      </c>
      <c r="AU1905">
        <v>89</v>
      </c>
      <c r="AV1905">
        <v>7</v>
      </c>
      <c r="BA1905">
        <v>1136</v>
      </c>
      <c r="BB1905">
        <v>1146</v>
      </c>
      <c r="BK1905" t="s">
        <v>9417</v>
      </c>
      <c r="BW1905" t="s">
        <v>13429</v>
      </c>
      <c r="BX1905" t="s">
        <v>13985</v>
      </c>
      <c r="BY1905" t="s">
        <v>13985</v>
      </c>
      <c r="BZ1905" t="s">
        <v>13429</v>
      </c>
      <c r="CA1905" t="s">
        <v>13985</v>
      </c>
      <c r="CB1905" t="s">
        <v>13985</v>
      </c>
      <c r="CC1905" t="s">
        <v>13985</v>
      </c>
      <c r="CD1905" t="s">
        <v>13985</v>
      </c>
    </row>
    <row r="1906" spans="1:82" hidden="1">
      <c r="A1906" t="s">
        <v>13850</v>
      </c>
      <c r="B1906" t="s">
        <v>67</v>
      </c>
      <c r="C1906" t="s">
        <v>5872</v>
      </c>
      <c r="G1906" t="s">
        <v>5873</v>
      </c>
      <c r="J1906" t="s">
        <v>5874</v>
      </c>
      <c r="K1906" t="s">
        <v>605</v>
      </c>
      <c r="W1906" t="s">
        <v>5875</v>
      </c>
      <c r="AA1906" t="s">
        <v>5876</v>
      </c>
      <c r="AB1906" t="s">
        <v>5877</v>
      </c>
      <c r="AN1906" t="s">
        <v>609</v>
      </c>
      <c r="AS1906" s="1">
        <v>40360</v>
      </c>
      <c r="AT1906">
        <v>2012</v>
      </c>
      <c r="AU1906">
        <v>109</v>
      </c>
      <c r="AV1906">
        <v>28</v>
      </c>
      <c r="BA1906" t="s">
        <v>5878</v>
      </c>
      <c r="BB1906" t="s">
        <v>5879</v>
      </c>
      <c r="BD1906" t="s">
        <v>5880</v>
      </c>
      <c r="BK1906" t="s">
        <v>5881</v>
      </c>
      <c r="BL1906">
        <v>22711828</v>
      </c>
      <c r="BW1906" t="s">
        <v>13428</v>
      </c>
      <c r="BX1906" t="s">
        <v>13985</v>
      </c>
      <c r="BY1906" t="s">
        <v>13985</v>
      </c>
      <c r="BZ1906" t="s">
        <v>13985</v>
      </c>
      <c r="CA1906" t="s">
        <v>13985</v>
      </c>
      <c r="CB1906" t="s">
        <v>13985</v>
      </c>
      <c r="CC1906" t="s">
        <v>13985</v>
      </c>
      <c r="CD1906" t="s">
        <v>13985</v>
      </c>
    </row>
    <row r="1907" spans="1:82" hidden="1">
      <c r="A1907" t="s">
        <v>13850</v>
      </c>
      <c r="B1907" t="s">
        <v>67</v>
      </c>
      <c r="C1907" t="s">
        <v>1734</v>
      </c>
      <c r="G1907" t="s">
        <v>1735</v>
      </c>
      <c r="J1907" t="s">
        <v>1736</v>
      </c>
      <c r="K1907" t="s">
        <v>605</v>
      </c>
      <c r="W1907" t="s">
        <v>1737</v>
      </c>
      <c r="AN1907" t="s">
        <v>609</v>
      </c>
      <c r="AS1907" s="1">
        <v>39814</v>
      </c>
      <c r="AT1907">
        <v>2018</v>
      </c>
      <c r="AU1907">
        <v>115</v>
      </c>
      <c r="AV1907">
        <v>2</v>
      </c>
      <c r="BA1907" t="s">
        <v>1738</v>
      </c>
      <c r="BB1907" t="s">
        <v>1739</v>
      </c>
      <c r="BD1907" t="s">
        <v>1740</v>
      </c>
      <c r="BK1907" t="s">
        <v>1741</v>
      </c>
      <c r="BL1907">
        <v>29279404</v>
      </c>
      <c r="BW1907" t="s">
        <v>13428</v>
      </c>
      <c r="BX1907" t="s">
        <v>13985</v>
      </c>
      <c r="BY1907" t="s">
        <v>13985</v>
      </c>
      <c r="BZ1907" t="s">
        <v>13985</v>
      </c>
      <c r="CA1907" t="s">
        <v>13985</v>
      </c>
      <c r="CB1907" t="s">
        <v>13985</v>
      </c>
      <c r="CC1907" t="s">
        <v>13985</v>
      </c>
      <c r="CD1907" t="s">
        <v>13985</v>
      </c>
    </row>
  </sheetData>
  <autoFilter ref="A1:CD1907" xr:uid="{6A7F32EE-7CA4-4053-8084-ED3DBB0D020A}">
    <filterColumn colId="77">
      <filters>
        <filter val="x"/>
      </filters>
    </filterColumn>
    <filterColumn colId="78">
      <filters blank="1">
        <filter val="10"/>
        <filter val="11"/>
        <filter val="12"/>
        <filter val="14"/>
        <filter val="18"/>
        <filter val="21"/>
        <filter val="22"/>
        <filter val="3"/>
        <filter val="32"/>
        <filter val="33"/>
        <filter val="4"/>
        <filter val="5"/>
        <filter val="6"/>
        <filter val="7"/>
        <filter val="8"/>
        <filter val="9;12"/>
      </filters>
    </filterColumn>
    <filterColumn colId="79">
      <filters blank="1">
        <filter val="?"/>
        <filter val="10"/>
        <filter val="11"/>
        <filter val="12"/>
        <filter val="14"/>
        <filter val="15"/>
        <filter val="16"/>
        <filter val="20"/>
        <filter val="23"/>
        <filter val="4"/>
        <filter val="5"/>
        <filter val="6"/>
        <filter val="7"/>
        <filter val="8"/>
        <filter val="9"/>
      </filters>
    </filterColumn>
    <filterColumn colId="81">
      <filters>
        <filter val="y"/>
        <filter val="y(?)"/>
      </filters>
    </filterColumn>
  </autoFilter>
  <sortState xmlns:xlrd2="http://schemas.microsoft.com/office/spreadsheetml/2017/richdata2" ref="A2:BV1907">
    <sortCondition ref="J2:J1907"/>
  </sortState>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Z2618"/>
  <sheetViews>
    <sheetView topLeftCell="BF1" workbookViewId="0">
      <selection activeCell="BW1" sqref="BW1"/>
    </sheetView>
  </sheetViews>
  <sheetFormatPr defaultRowHeight="14.4"/>
  <cols>
    <col min="4" max="4" width="8.88671875" customWidth="1"/>
    <col min="5" max="5" width="8.77734375" customWidth="1"/>
    <col min="6" max="9" width="8.88671875" customWidth="1"/>
    <col min="10" max="10" width="113.77734375" customWidth="1"/>
    <col min="11" max="74" width="8.88671875" customWidth="1"/>
  </cols>
  <sheetData>
    <row r="1" spans="1:78">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32218</v>
      </c>
      <c r="BX1" t="s">
        <v>32219</v>
      </c>
      <c r="BY1" t="s">
        <v>32220</v>
      </c>
      <c r="BZ1" t="s">
        <v>13420</v>
      </c>
    </row>
    <row r="2" spans="1:78" hidden="1">
      <c r="A2" t="s">
        <v>13784</v>
      </c>
      <c r="B2" t="s">
        <v>67</v>
      </c>
      <c r="C2" t="s">
        <v>32022</v>
      </c>
      <c r="J2" t="s">
        <v>32024</v>
      </c>
      <c r="K2" t="s">
        <v>32026</v>
      </c>
      <c r="AG2">
        <v>0</v>
      </c>
      <c r="AH2">
        <v>0</v>
      </c>
      <c r="AN2" t="s">
        <v>32028</v>
      </c>
      <c r="AT2">
        <v>2006</v>
      </c>
      <c r="AU2">
        <v>2</v>
      </c>
      <c r="AV2">
        <v>2</v>
      </c>
      <c r="BA2">
        <v>167</v>
      </c>
      <c r="BB2">
        <v>171</v>
      </c>
      <c r="BK2" t="s">
        <v>32029</v>
      </c>
      <c r="BT2" t="s">
        <v>32023</v>
      </c>
      <c r="BU2" t="s">
        <v>32025</v>
      </c>
      <c r="BV2" t="s">
        <v>32027</v>
      </c>
      <c r="BW2" t="s">
        <v>13429</v>
      </c>
    </row>
    <row r="3" spans="1:78" hidden="1">
      <c r="A3" t="s">
        <v>13477</v>
      </c>
      <c r="B3" t="s">
        <v>67</v>
      </c>
      <c r="C3" t="s">
        <v>32046</v>
      </c>
      <c r="J3" t="s">
        <v>32047</v>
      </c>
      <c r="K3" t="s">
        <v>32048</v>
      </c>
      <c r="AN3" t="s">
        <v>32049</v>
      </c>
      <c r="AT3">
        <v>2018</v>
      </c>
      <c r="AU3">
        <v>58</v>
      </c>
      <c r="BA3" t="s">
        <v>32050</v>
      </c>
      <c r="BD3" t="s">
        <v>32051</v>
      </c>
      <c r="BK3" t="s">
        <v>32052</v>
      </c>
      <c r="BM3" t="s">
        <v>13483</v>
      </c>
      <c r="BW3" t="s">
        <v>13429</v>
      </c>
    </row>
    <row r="4" spans="1:78" hidden="1">
      <c r="A4" t="s">
        <v>13784</v>
      </c>
      <c r="B4" t="s">
        <v>67</v>
      </c>
      <c r="C4" t="s">
        <v>31885</v>
      </c>
      <c r="J4" t="s">
        <v>31887</v>
      </c>
      <c r="K4" t="s">
        <v>31889</v>
      </c>
      <c r="AG4">
        <v>0</v>
      </c>
      <c r="AH4">
        <v>0</v>
      </c>
      <c r="AN4" t="s">
        <v>972</v>
      </c>
      <c r="AT4">
        <v>2016</v>
      </c>
      <c r="AU4">
        <v>20</v>
      </c>
      <c r="AV4">
        <v>2</v>
      </c>
      <c r="BA4">
        <v>180</v>
      </c>
      <c r="BB4">
        <v>190</v>
      </c>
      <c r="BD4" t="s">
        <v>31890</v>
      </c>
      <c r="BK4" t="s">
        <v>31891</v>
      </c>
      <c r="BT4" t="s">
        <v>31886</v>
      </c>
      <c r="BU4" t="s">
        <v>31888</v>
      </c>
      <c r="BV4" t="s">
        <v>13790</v>
      </c>
      <c r="BW4" t="s">
        <v>13429</v>
      </c>
    </row>
    <row r="5" spans="1:78" hidden="1">
      <c r="A5" t="s">
        <v>13850</v>
      </c>
      <c r="B5" t="s">
        <v>67</v>
      </c>
      <c r="C5" t="s">
        <v>29535</v>
      </c>
      <c r="G5" t="s">
        <v>29535</v>
      </c>
      <c r="J5" t="s">
        <v>29536</v>
      </c>
      <c r="K5" t="s">
        <v>29537</v>
      </c>
      <c r="W5" t="s">
        <v>29538</v>
      </c>
      <c r="AN5" t="s">
        <v>29539</v>
      </c>
      <c r="AT5">
        <v>1998</v>
      </c>
      <c r="AU5">
        <v>19</v>
      </c>
      <c r="AV5">
        <v>3</v>
      </c>
      <c r="BA5">
        <v>172</v>
      </c>
      <c r="BB5">
        <v>180</v>
      </c>
      <c r="BD5" t="s">
        <v>29540</v>
      </c>
      <c r="BK5" t="s">
        <v>29541</v>
      </c>
      <c r="BL5">
        <v>9554695</v>
      </c>
      <c r="BW5" t="s">
        <v>13429</v>
      </c>
      <c r="BX5" t="s">
        <v>13985</v>
      </c>
      <c r="BY5" t="s">
        <v>13985</v>
      </c>
      <c r="BZ5" t="s">
        <v>13985</v>
      </c>
    </row>
    <row r="6" spans="1:78" hidden="1">
      <c r="A6" t="s">
        <v>13850</v>
      </c>
      <c r="B6" t="s">
        <v>67</v>
      </c>
      <c r="C6" t="s">
        <v>25123</v>
      </c>
      <c r="G6" t="s">
        <v>25124</v>
      </c>
      <c r="J6" t="s">
        <v>25125</v>
      </c>
      <c r="K6" t="s">
        <v>2529</v>
      </c>
      <c r="W6" t="s">
        <v>25126</v>
      </c>
      <c r="AN6" t="s">
        <v>2532</v>
      </c>
      <c r="AO6" t="s">
        <v>2533</v>
      </c>
      <c r="AS6" t="s">
        <v>84</v>
      </c>
      <c r="AT6">
        <v>2007</v>
      </c>
      <c r="AU6">
        <v>145</v>
      </c>
      <c r="AV6">
        <v>4</v>
      </c>
      <c r="BA6">
        <v>1435</v>
      </c>
      <c r="BB6">
        <v>1443</v>
      </c>
      <c r="BD6" t="s">
        <v>25127</v>
      </c>
      <c r="BK6" t="s">
        <v>25128</v>
      </c>
      <c r="BL6">
        <v>17921341</v>
      </c>
      <c r="BW6" t="s">
        <v>13429</v>
      </c>
      <c r="BX6" t="s">
        <v>13985</v>
      </c>
      <c r="BY6" t="s">
        <v>13985</v>
      </c>
      <c r="BZ6" t="s">
        <v>13985</v>
      </c>
    </row>
    <row r="7" spans="1:78" hidden="1">
      <c r="A7" t="s">
        <v>13850</v>
      </c>
      <c r="B7" t="s">
        <v>67</v>
      </c>
      <c r="C7" t="s">
        <v>15128</v>
      </c>
      <c r="G7" t="s">
        <v>15129</v>
      </c>
      <c r="J7" t="s">
        <v>15130</v>
      </c>
      <c r="K7" t="s">
        <v>303</v>
      </c>
      <c r="W7" t="s">
        <v>15131</v>
      </c>
      <c r="AN7" t="s">
        <v>305</v>
      </c>
      <c r="AO7" t="s">
        <v>306</v>
      </c>
      <c r="AS7" t="s">
        <v>1978</v>
      </c>
      <c r="AT7">
        <v>2018</v>
      </c>
      <c r="AU7">
        <v>58</v>
      </c>
      <c r="AV7">
        <v>6</v>
      </c>
      <c r="BA7">
        <v>2229</v>
      </c>
      <c r="BB7">
        <v>2232</v>
      </c>
      <c r="BD7" t="s">
        <v>15132</v>
      </c>
      <c r="BK7" t="s">
        <v>15133</v>
      </c>
      <c r="BW7" t="s">
        <v>13429</v>
      </c>
      <c r="BX7" t="s">
        <v>13985</v>
      </c>
      <c r="BY7" t="s">
        <v>13985</v>
      </c>
      <c r="BZ7" t="s">
        <v>13985</v>
      </c>
    </row>
    <row r="8" spans="1:78" hidden="1">
      <c r="A8" t="s">
        <v>13850</v>
      </c>
      <c r="B8" t="s">
        <v>67</v>
      </c>
      <c r="C8" t="s">
        <v>14017</v>
      </c>
      <c r="G8" t="s">
        <v>14018</v>
      </c>
      <c r="J8" t="s">
        <v>14019</v>
      </c>
      <c r="K8" t="s">
        <v>14020</v>
      </c>
      <c r="W8" t="s">
        <v>14021</v>
      </c>
      <c r="AN8" t="s">
        <v>14022</v>
      </c>
      <c r="AO8" t="s">
        <v>14023</v>
      </c>
      <c r="BD8" t="s">
        <v>14024</v>
      </c>
      <c r="BF8" s="1">
        <v>43770</v>
      </c>
      <c r="BK8" t="s">
        <v>14025</v>
      </c>
      <c r="BL8">
        <v>31482680</v>
      </c>
      <c r="BW8" t="s">
        <v>13428</v>
      </c>
      <c r="BY8" t="s">
        <v>13429</v>
      </c>
      <c r="BZ8">
        <v>1</v>
      </c>
    </row>
    <row r="9" spans="1:78" hidden="1">
      <c r="A9" t="s">
        <v>13850</v>
      </c>
      <c r="B9" t="s">
        <v>67</v>
      </c>
      <c r="C9" t="s">
        <v>28737</v>
      </c>
      <c r="G9" t="s">
        <v>28737</v>
      </c>
      <c r="J9" t="s">
        <v>28738</v>
      </c>
      <c r="K9" t="s">
        <v>13281</v>
      </c>
      <c r="W9" t="s">
        <v>28739</v>
      </c>
      <c r="AA9" t="s">
        <v>28740</v>
      </c>
      <c r="AN9" t="s">
        <v>2224</v>
      </c>
      <c r="AS9" t="s">
        <v>884</v>
      </c>
      <c r="AT9">
        <v>2000</v>
      </c>
      <c r="AU9">
        <v>186</v>
      </c>
      <c r="AV9">
        <v>2</v>
      </c>
      <c r="BA9">
        <v>169</v>
      </c>
      <c r="BB9">
        <v>180</v>
      </c>
      <c r="BD9" t="s">
        <v>28741</v>
      </c>
      <c r="BK9" t="s">
        <v>28742</v>
      </c>
      <c r="BL9">
        <v>10707315</v>
      </c>
      <c r="BW9" t="s">
        <v>13429</v>
      </c>
      <c r="BX9" t="s">
        <v>13985</v>
      </c>
      <c r="BY9" t="s">
        <v>13985</v>
      </c>
      <c r="BZ9" t="s">
        <v>13985</v>
      </c>
    </row>
    <row r="10" spans="1:78" hidden="1">
      <c r="A10" t="s">
        <v>13850</v>
      </c>
      <c r="B10" t="s">
        <v>67</v>
      </c>
      <c r="C10" t="s">
        <v>21952</v>
      </c>
      <c r="G10" t="s">
        <v>21953</v>
      </c>
      <c r="J10" t="s">
        <v>21954</v>
      </c>
      <c r="K10" t="s">
        <v>4472</v>
      </c>
      <c r="W10" t="s">
        <v>21955</v>
      </c>
      <c r="AA10" t="s">
        <v>20880</v>
      </c>
      <c r="AB10" t="s">
        <v>21956</v>
      </c>
      <c r="AN10" t="s">
        <v>4476</v>
      </c>
      <c r="AO10" t="s">
        <v>4477</v>
      </c>
      <c r="AS10" s="1">
        <v>45323</v>
      </c>
      <c r="AT10">
        <v>2012</v>
      </c>
      <c r="AU10">
        <v>227</v>
      </c>
      <c r="BA10">
        <v>7</v>
      </c>
      <c r="BB10">
        <v>17</v>
      </c>
      <c r="BD10" t="s">
        <v>21957</v>
      </c>
      <c r="BK10" t="s">
        <v>21958</v>
      </c>
      <c r="BW10" t="s">
        <v>13429</v>
      </c>
      <c r="BX10" t="s">
        <v>13985</v>
      </c>
      <c r="BY10" t="s">
        <v>13985</v>
      </c>
      <c r="BZ10" t="s">
        <v>13985</v>
      </c>
    </row>
    <row r="11" spans="1:78" hidden="1">
      <c r="A11" t="s">
        <v>13850</v>
      </c>
      <c r="B11" t="s">
        <v>67</v>
      </c>
      <c r="C11" t="s">
        <v>14209</v>
      </c>
      <c r="G11" t="s">
        <v>14210</v>
      </c>
      <c r="J11" t="s">
        <v>14211</v>
      </c>
      <c r="K11" t="s">
        <v>423</v>
      </c>
      <c r="W11" t="s">
        <v>14212</v>
      </c>
      <c r="AA11" t="s">
        <v>14213</v>
      </c>
      <c r="AB11" t="s">
        <v>14214</v>
      </c>
      <c r="AN11" t="s">
        <v>426</v>
      </c>
      <c r="AO11" t="s">
        <v>427</v>
      </c>
      <c r="AS11" t="s">
        <v>297</v>
      </c>
      <c r="AT11">
        <v>2019</v>
      </c>
      <c r="AU11">
        <v>73</v>
      </c>
      <c r="AV11">
        <v>9</v>
      </c>
      <c r="BA11">
        <v>1774</v>
      </c>
      <c r="BB11">
        <v>1792</v>
      </c>
      <c r="BD11" t="s">
        <v>14215</v>
      </c>
      <c r="BK11" t="s">
        <v>14216</v>
      </c>
      <c r="BL11">
        <v>31111462</v>
      </c>
      <c r="BW11" t="s">
        <v>13429</v>
      </c>
    </row>
    <row r="12" spans="1:78" hidden="1">
      <c r="A12" t="s">
        <v>13850</v>
      </c>
      <c r="B12" t="s">
        <v>67</v>
      </c>
      <c r="C12" t="s">
        <v>13996</v>
      </c>
      <c r="G12" t="s">
        <v>13997</v>
      </c>
      <c r="J12" t="s">
        <v>13998</v>
      </c>
      <c r="K12" t="s">
        <v>3953</v>
      </c>
      <c r="W12" t="s">
        <v>13999</v>
      </c>
      <c r="AB12" t="s">
        <v>14000</v>
      </c>
      <c r="AN12" t="s">
        <v>3957</v>
      </c>
      <c r="AS12" t="s">
        <v>84</v>
      </c>
      <c r="AT12">
        <v>2019</v>
      </c>
      <c r="AU12">
        <v>72</v>
      </c>
      <c r="AV12">
        <v>2</v>
      </c>
      <c r="BA12">
        <v>187</v>
      </c>
      <c r="BB12">
        <v>199</v>
      </c>
      <c r="BK12" t="s">
        <v>14001</v>
      </c>
      <c r="BW12" t="s">
        <v>13429</v>
      </c>
    </row>
    <row r="13" spans="1:78" hidden="1">
      <c r="A13" t="s">
        <v>13850</v>
      </c>
      <c r="B13" t="s">
        <v>67</v>
      </c>
      <c r="C13" t="s">
        <v>22391</v>
      </c>
      <c r="G13" t="s">
        <v>22392</v>
      </c>
      <c r="J13" t="s">
        <v>22393</v>
      </c>
      <c r="K13" t="s">
        <v>4472</v>
      </c>
      <c r="W13" t="s">
        <v>22394</v>
      </c>
      <c r="AB13" t="s">
        <v>22395</v>
      </c>
      <c r="AN13" t="s">
        <v>4476</v>
      </c>
      <c r="AS13" t="s">
        <v>219</v>
      </c>
      <c r="AT13">
        <v>2011</v>
      </c>
      <c r="AU13">
        <v>222</v>
      </c>
      <c r="AV13">
        <v>19</v>
      </c>
      <c r="BA13">
        <v>3626</v>
      </c>
      <c r="BB13">
        <v>3639</v>
      </c>
      <c r="BD13" t="s">
        <v>22396</v>
      </c>
      <c r="BK13" t="s">
        <v>22397</v>
      </c>
      <c r="BW13" t="s">
        <v>13429</v>
      </c>
      <c r="BX13" t="s">
        <v>13985</v>
      </c>
      <c r="BY13" t="s">
        <v>13985</v>
      </c>
      <c r="BZ13" t="s">
        <v>13985</v>
      </c>
    </row>
    <row r="14" spans="1:78" hidden="1">
      <c r="A14" t="s">
        <v>13850</v>
      </c>
      <c r="B14" t="s">
        <v>67</v>
      </c>
      <c r="C14" t="s">
        <v>26302</v>
      </c>
      <c r="G14" t="s">
        <v>26302</v>
      </c>
      <c r="J14" t="s">
        <v>26303</v>
      </c>
      <c r="K14" t="s">
        <v>685</v>
      </c>
      <c r="W14" t="s">
        <v>26304</v>
      </c>
      <c r="AA14" t="s">
        <v>26305</v>
      </c>
      <c r="AB14" t="s">
        <v>8605</v>
      </c>
      <c r="AN14" t="s">
        <v>689</v>
      </c>
      <c r="AS14" t="s">
        <v>1023</v>
      </c>
      <c r="AT14">
        <v>2006</v>
      </c>
      <c r="AU14">
        <v>51</v>
      </c>
      <c r="AV14">
        <v>1</v>
      </c>
      <c r="BA14">
        <v>117</v>
      </c>
      <c r="BB14">
        <v>124</v>
      </c>
      <c r="BD14" t="s">
        <v>26306</v>
      </c>
      <c r="BK14" t="s">
        <v>26307</v>
      </c>
      <c r="BW14" t="s">
        <v>13429</v>
      </c>
      <c r="BX14" t="s">
        <v>13985</v>
      </c>
      <c r="BY14" t="s">
        <v>13985</v>
      </c>
      <c r="BZ14" t="s">
        <v>13985</v>
      </c>
    </row>
    <row r="15" spans="1:78" hidden="1">
      <c r="A15" t="s">
        <v>13850</v>
      </c>
      <c r="B15" t="s">
        <v>67</v>
      </c>
      <c r="C15" t="s">
        <v>20921</v>
      </c>
      <c r="G15" t="s">
        <v>20922</v>
      </c>
      <c r="J15" t="s">
        <v>20923</v>
      </c>
      <c r="K15" t="s">
        <v>5333</v>
      </c>
      <c r="W15" t="s">
        <v>20924</v>
      </c>
      <c r="AA15" t="s">
        <v>20925</v>
      </c>
      <c r="AB15" t="s">
        <v>20926</v>
      </c>
      <c r="AN15" t="s">
        <v>5335</v>
      </c>
      <c r="AO15" t="s">
        <v>5336</v>
      </c>
      <c r="AS15" s="1">
        <v>39173</v>
      </c>
      <c r="AT15">
        <v>2013</v>
      </c>
      <c r="AU15">
        <v>280</v>
      </c>
      <c r="AV15">
        <v>1756</v>
      </c>
      <c r="BC15">
        <v>20122753</v>
      </c>
      <c r="BD15" t="s">
        <v>20927</v>
      </c>
      <c r="BK15" t="s">
        <v>20928</v>
      </c>
      <c r="BL15">
        <v>23378666</v>
      </c>
      <c r="BW15" t="s">
        <v>13429</v>
      </c>
    </row>
    <row r="16" spans="1:78" hidden="1">
      <c r="A16" t="s">
        <v>13850</v>
      </c>
      <c r="B16" t="s">
        <v>67</v>
      </c>
      <c r="C16" t="s">
        <v>21717</v>
      </c>
      <c r="G16" t="s">
        <v>21718</v>
      </c>
      <c r="J16" t="s">
        <v>21719</v>
      </c>
      <c r="K16" t="s">
        <v>348</v>
      </c>
      <c r="W16" t="s">
        <v>21720</v>
      </c>
      <c r="AN16" t="s">
        <v>350</v>
      </c>
      <c r="AS16" t="s">
        <v>521</v>
      </c>
      <c r="AT16">
        <v>2012</v>
      </c>
      <c r="AU16">
        <v>41</v>
      </c>
      <c r="AV16">
        <v>3</v>
      </c>
      <c r="BA16">
        <v>448</v>
      </c>
      <c r="BB16">
        <v>454</v>
      </c>
      <c r="BD16" t="s">
        <v>21721</v>
      </c>
      <c r="BK16" t="s">
        <v>21722</v>
      </c>
      <c r="BL16">
        <v>22732601</v>
      </c>
      <c r="BW16" t="s">
        <v>13429</v>
      </c>
      <c r="BX16" t="s">
        <v>13985</v>
      </c>
      <c r="BY16" t="s">
        <v>13985</v>
      </c>
      <c r="BZ16" t="s">
        <v>13985</v>
      </c>
    </row>
    <row r="17" spans="1:78" hidden="1">
      <c r="A17" t="s">
        <v>13850</v>
      </c>
      <c r="B17" t="s">
        <v>67</v>
      </c>
      <c r="C17" t="s">
        <v>21796</v>
      </c>
      <c r="G17" t="s">
        <v>21797</v>
      </c>
      <c r="J17" t="s">
        <v>21798</v>
      </c>
      <c r="K17" t="s">
        <v>21799</v>
      </c>
      <c r="W17" t="s">
        <v>21800</v>
      </c>
      <c r="AA17" t="s">
        <v>21801</v>
      </c>
      <c r="AB17" t="s">
        <v>21802</v>
      </c>
      <c r="AN17" t="s">
        <v>21803</v>
      </c>
      <c r="AS17" t="s">
        <v>629</v>
      </c>
      <c r="AT17">
        <v>2012</v>
      </c>
      <c r="AU17">
        <v>78</v>
      </c>
      <c r="AW17">
        <v>2</v>
      </c>
      <c r="BA17">
        <v>217</v>
      </c>
      <c r="BB17">
        <v>224</v>
      </c>
      <c r="BD17" t="s">
        <v>21804</v>
      </c>
      <c r="BK17" t="s">
        <v>21805</v>
      </c>
      <c r="BW17" t="s">
        <v>13428</v>
      </c>
      <c r="BX17" t="s">
        <v>13985</v>
      </c>
      <c r="BY17" t="s">
        <v>13429</v>
      </c>
      <c r="BZ17" t="s">
        <v>13985</v>
      </c>
    </row>
    <row r="18" spans="1:78" hidden="1">
      <c r="A18" t="s">
        <v>13850</v>
      </c>
      <c r="B18" t="s">
        <v>67</v>
      </c>
      <c r="C18" t="s">
        <v>26185</v>
      </c>
      <c r="G18" t="s">
        <v>26185</v>
      </c>
      <c r="J18" t="s">
        <v>26186</v>
      </c>
      <c r="K18" t="s">
        <v>23964</v>
      </c>
      <c r="W18" t="s">
        <v>26187</v>
      </c>
      <c r="AN18" t="s">
        <v>23966</v>
      </c>
      <c r="AO18" t="s">
        <v>23967</v>
      </c>
      <c r="AS18" t="s">
        <v>815</v>
      </c>
      <c r="AT18">
        <v>2006</v>
      </c>
      <c r="AU18">
        <v>27</v>
      </c>
      <c r="AV18">
        <v>3</v>
      </c>
      <c r="BA18">
        <v>527</v>
      </c>
      <c r="BB18">
        <v>533</v>
      </c>
      <c r="BD18" t="s">
        <v>26188</v>
      </c>
      <c r="BK18" t="s">
        <v>26189</v>
      </c>
      <c r="BL18">
        <v>16309790</v>
      </c>
      <c r="BW18" t="s">
        <v>13429</v>
      </c>
      <c r="BX18" t="s">
        <v>13985</v>
      </c>
      <c r="BY18" t="s">
        <v>13985</v>
      </c>
      <c r="BZ18" t="s">
        <v>13985</v>
      </c>
    </row>
    <row r="19" spans="1:78" hidden="1">
      <c r="A19" t="s">
        <v>13850</v>
      </c>
      <c r="B19" t="s">
        <v>67</v>
      </c>
      <c r="C19" t="s">
        <v>31557</v>
      </c>
      <c r="G19" t="s">
        <v>31557</v>
      </c>
      <c r="J19" t="s">
        <v>31558</v>
      </c>
      <c r="K19" t="s">
        <v>7048</v>
      </c>
      <c r="W19" t="s">
        <v>31559</v>
      </c>
      <c r="AN19" t="s">
        <v>3658</v>
      </c>
      <c r="AT19">
        <v>1990</v>
      </c>
      <c r="AU19">
        <v>160</v>
      </c>
      <c r="AV19">
        <v>5</v>
      </c>
      <c r="BA19">
        <v>543</v>
      </c>
      <c r="BB19">
        <v>547</v>
      </c>
      <c r="BK19" t="s">
        <v>31560</v>
      </c>
      <c r="BW19" t="s">
        <v>13429</v>
      </c>
      <c r="BX19" t="s">
        <v>13985</v>
      </c>
      <c r="BY19" t="s">
        <v>13985</v>
      </c>
      <c r="BZ19" t="s">
        <v>13985</v>
      </c>
    </row>
    <row r="20" spans="1:78" hidden="1">
      <c r="A20" t="s">
        <v>13850</v>
      </c>
      <c r="B20" t="s">
        <v>67</v>
      </c>
      <c r="C20" t="s">
        <v>31377</v>
      </c>
      <c r="G20" t="s">
        <v>31377</v>
      </c>
      <c r="J20" t="s">
        <v>31378</v>
      </c>
      <c r="K20" t="s">
        <v>160</v>
      </c>
      <c r="W20" t="s">
        <v>31379</v>
      </c>
      <c r="AN20" t="s">
        <v>162</v>
      </c>
      <c r="AS20" t="s">
        <v>297</v>
      </c>
      <c r="AT20">
        <v>1991</v>
      </c>
      <c r="AU20">
        <v>16</v>
      </c>
      <c r="AV20">
        <v>3</v>
      </c>
      <c r="BA20">
        <v>375</v>
      </c>
      <c r="BB20">
        <v>380</v>
      </c>
      <c r="BD20" t="s">
        <v>31380</v>
      </c>
      <c r="BK20" t="s">
        <v>31381</v>
      </c>
      <c r="BW20" t="s">
        <v>13429</v>
      </c>
      <c r="BX20" t="s">
        <v>13985</v>
      </c>
      <c r="BY20" t="s">
        <v>13985</v>
      </c>
      <c r="BZ20" t="s">
        <v>13985</v>
      </c>
    </row>
    <row r="21" spans="1:78" hidden="1">
      <c r="A21" t="s">
        <v>13850</v>
      </c>
      <c r="B21" t="s">
        <v>67</v>
      </c>
      <c r="C21" t="s">
        <v>18970</v>
      </c>
      <c r="G21" t="s">
        <v>18971</v>
      </c>
      <c r="J21" t="s">
        <v>18972</v>
      </c>
      <c r="K21" t="s">
        <v>280</v>
      </c>
      <c r="W21" t="s">
        <v>18973</v>
      </c>
      <c r="AN21" t="s">
        <v>284</v>
      </c>
      <c r="AS21" s="1">
        <v>46478</v>
      </c>
      <c r="AT21">
        <v>2015</v>
      </c>
      <c r="AU21">
        <v>10</v>
      </c>
      <c r="AV21">
        <v>4</v>
      </c>
      <c r="BC21" t="s">
        <v>18974</v>
      </c>
      <c r="BD21" t="s">
        <v>18975</v>
      </c>
      <c r="BK21" t="s">
        <v>18976</v>
      </c>
      <c r="BL21">
        <v>25915640</v>
      </c>
      <c r="BW21" t="s">
        <v>13429</v>
      </c>
      <c r="BX21" t="s">
        <v>13985</v>
      </c>
      <c r="BY21" t="s">
        <v>13985</v>
      </c>
      <c r="BZ21" t="s">
        <v>13985</v>
      </c>
    </row>
    <row r="22" spans="1:78" hidden="1">
      <c r="A22" t="s">
        <v>13850</v>
      </c>
      <c r="B22" t="s">
        <v>67</v>
      </c>
      <c r="C22" t="s">
        <v>23826</v>
      </c>
      <c r="G22" t="s">
        <v>23827</v>
      </c>
      <c r="J22" t="s">
        <v>23828</v>
      </c>
      <c r="K22" t="s">
        <v>11205</v>
      </c>
      <c r="W22" t="s">
        <v>23829</v>
      </c>
      <c r="AA22" t="s">
        <v>16814</v>
      </c>
      <c r="AB22" t="s">
        <v>23830</v>
      </c>
      <c r="AN22" t="s">
        <v>11207</v>
      </c>
      <c r="AS22" t="s">
        <v>84</v>
      </c>
      <c r="AT22">
        <v>2009</v>
      </c>
      <c r="AU22">
        <v>36</v>
      </c>
      <c r="AV22">
        <v>12</v>
      </c>
      <c r="BA22">
        <v>2300</v>
      </c>
      <c r="BB22">
        <v>2312</v>
      </c>
      <c r="BD22" t="s">
        <v>23831</v>
      </c>
      <c r="BK22" t="s">
        <v>23832</v>
      </c>
      <c r="BW22" t="s">
        <v>13429</v>
      </c>
      <c r="BX22" t="s">
        <v>13985</v>
      </c>
      <c r="BY22" t="s">
        <v>13985</v>
      </c>
      <c r="BZ22" t="s">
        <v>13985</v>
      </c>
    </row>
    <row r="23" spans="1:78" hidden="1">
      <c r="A23" t="s">
        <v>13850</v>
      </c>
      <c r="B23" t="s">
        <v>67</v>
      </c>
      <c r="C23" t="s">
        <v>18266</v>
      </c>
      <c r="G23" t="s">
        <v>18267</v>
      </c>
      <c r="J23" t="s">
        <v>18268</v>
      </c>
      <c r="K23" t="s">
        <v>14047</v>
      </c>
      <c r="W23" t="s">
        <v>18269</v>
      </c>
      <c r="AA23" t="s">
        <v>18270</v>
      </c>
      <c r="AB23" t="s">
        <v>18271</v>
      </c>
      <c r="AN23" t="s">
        <v>14049</v>
      </c>
      <c r="AO23" t="s">
        <v>14050</v>
      </c>
      <c r="AS23" t="s">
        <v>1023</v>
      </c>
      <c r="AT23">
        <v>2016</v>
      </c>
      <c r="AU23">
        <v>69</v>
      </c>
      <c r="AV23">
        <v>1</v>
      </c>
      <c r="BA23">
        <v>28</v>
      </c>
      <c r="BB23">
        <v>34</v>
      </c>
      <c r="BD23" t="s">
        <v>18272</v>
      </c>
      <c r="BK23" t="s">
        <v>18273</v>
      </c>
      <c r="BW23" t="s">
        <v>13429</v>
      </c>
      <c r="BX23" t="s">
        <v>13985</v>
      </c>
      <c r="BY23" t="s">
        <v>13985</v>
      </c>
      <c r="BZ23" t="s">
        <v>13985</v>
      </c>
    </row>
    <row r="24" spans="1:78" hidden="1">
      <c r="A24" t="s">
        <v>13850</v>
      </c>
      <c r="B24" t="s">
        <v>67</v>
      </c>
      <c r="C24" t="s">
        <v>19002</v>
      </c>
      <c r="G24" t="s">
        <v>19003</v>
      </c>
      <c r="J24" t="s">
        <v>19004</v>
      </c>
      <c r="K24" t="s">
        <v>6536</v>
      </c>
      <c r="W24" t="s">
        <v>19005</v>
      </c>
      <c r="AB24" t="s">
        <v>19006</v>
      </c>
      <c r="AN24" t="s">
        <v>6540</v>
      </c>
      <c r="AO24" t="s">
        <v>7529</v>
      </c>
      <c r="AS24" t="s">
        <v>730</v>
      </c>
      <c r="AT24">
        <v>2015</v>
      </c>
      <c r="AU24">
        <v>29</v>
      </c>
      <c r="AV24">
        <v>4</v>
      </c>
      <c r="BA24">
        <v>549</v>
      </c>
      <c r="BB24">
        <v>561</v>
      </c>
      <c r="BD24" t="s">
        <v>19007</v>
      </c>
      <c r="BK24" t="s">
        <v>19008</v>
      </c>
      <c r="BW24" t="s">
        <v>13429</v>
      </c>
      <c r="BX24" t="s">
        <v>13985</v>
      </c>
      <c r="BY24" t="s">
        <v>13985</v>
      </c>
      <c r="BZ24" t="s">
        <v>13985</v>
      </c>
    </row>
    <row r="25" spans="1:78" hidden="1">
      <c r="A25" t="s">
        <v>13850</v>
      </c>
      <c r="B25" t="s">
        <v>67</v>
      </c>
      <c r="C25" t="s">
        <v>16995</v>
      </c>
      <c r="G25" t="s">
        <v>16996</v>
      </c>
      <c r="J25" t="s">
        <v>16997</v>
      </c>
      <c r="K25" t="s">
        <v>16998</v>
      </c>
      <c r="W25" t="s">
        <v>16999</v>
      </c>
      <c r="AN25" t="s">
        <v>17000</v>
      </c>
      <c r="AS25" t="s">
        <v>884</v>
      </c>
      <c r="AT25">
        <v>2017</v>
      </c>
      <c r="AU25">
        <v>9</v>
      </c>
      <c r="AV25">
        <v>2</v>
      </c>
      <c r="BC25">
        <v>215</v>
      </c>
      <c r="BD25" t="s">
        <v>17001</v>
      </c>
      <c r="BK25" t="s">
        <v>17002</v>
      </c>
      <c r="BW25" t="s">
        <v>13429</v>
      </c>
      <c r="BX25" t="s">
        <v>13985</v>
      </c>
      <c r="BY25" t="s">
        <v>13985</v>
      </c>
      <c r="BZ25" t="s">
        <v>13985</v>
      </c>
    </row>
    <row r="26" spans="1:78" hidden="1">
      <c r="A26" t="s">
        <v>13850</v>
      </c>
      <c r="B26" t="s">
        <v>67</v>
      </c>
      <c r="C26" t="s">
        <v>20165</v>
      </c>
      <c r="G26" t="s">
        <v>20166</v>
      </c>
      <c r="J26" t="s">
        <v>20167</v>
      </c>
      <c r="K26" t="s">
        <v>4858</v>
      </c>
      <c r="W26" t="s">
        <v>20168</v>
      </c>
      <c r="AA26" t="s">
        <v>20169</v>
      </c>
      <c r="AB26" t="s">
        <v>20170</v>
      </c>
      <c r="AN26" t="s">
        <v>4862</v>
      </c>
      <c r="AO26" t="s">
        <v>4863</v>
      </c>
      <c r="AS26" t="s">
        <v>730</v>
      </c>
      <c r="AT26">
        <v>2014</v>
      </c>
      <c r="AU26">
        <v>196</v>
      </c>
      <c r="AV26">
        <v>4</v>
      </c>
      <c r="BA26">
        <v>1253</v>
      </c>
      <c r="BB26" t="s">
        <v>115</v>
      </c>
      <c r="BD26" t="s">
        <v>20171</v>
      </c>
      <c r="BK26" t="s">
        <v>20172</v>
      </c>
      <c r="BL26">
        <v>24443443</v>
      </c>
      <c r="BW26" t="s">
        <v>13429</v>
      </c>
      <c r="BX26" t="s">
        <v>13985</v>
      </c>
      <c r="BY26" t="s">
        <v>13985</v>
      </c>
      <c r="BZ26" t="s">
        <v>13985</v>
      </c>
    </row>
    <row r="27" spans="1:78" hidden="1">
      <c r="A27" t="s">
        <v>13850</v>
      </c>
      <c r="B27" t="s">
        <v>67</v>
      </c>
      <c r="C27" t="s">
        <v>18236</v>
      </c>
      <c r="G27" t="s">
        <v>18237</v>
      </c>
      <c r="J27" t="s">
        <v>18238</v>
      </c>
      <c r="K27" t="s">
        <v>3022</v>
      </c>
      <c r="W27" t="s">
        <v>18239</v>
      </c>
      <c r="AN27" t="s">
        <v>3024</v>
      </c>
      <c r="AO27" t="s">
        <v>3025</v>
      </c>
      <c r="AS27" t="s">
        <v>1023</v>
      </c>
      <c r="AT27">
        <v>2016</v>
      </c>
      <c r="AU27">
        <v>53</v>
      </c>
      <c r="AV27">
        <v>1</v>
      </c>
      <c r="BA27">
        <v>99</v>
      </c>
      <c r="BB27">
        <v>115</v>
      </c>
      <c r="BD27" t="s">
        <v>18240</v>
      </c>
      <c r="BK27" t="s">
        <v>18241</v>
      </c>
      <c r="BL27">
        <v>26502753</v>
      </c>
      <c r="BW27" t="s">
        <v>13429</v>
      </c>
      <c r="BX27" t="s">
        <v>13985</v>
      </c>
      <c r="BY27" t="s">
        <v>13985</v>
      </c>
      <c r="BZ27" t="s">
        <v>13985</v>
      </c>
    </row>
    <row r="28" spans="1:78" hidden="1">
      <c r="A28" t="s">
        <v>13850</v>
      </c>
      <c r="B28" t="s">
        <v>67</v>
      </c>
      <c r="C28" t="s">
        <v>29125</v>
      </c>
      <c r="G28" t="s">
        <v>29125</v>
      </c>
      <c r="J28" t="s">
        <v>29126</v>
      </c>
      <c r="K28" t="s">
        <v>423</v>
      </c>
      <c r="W28" t="s">
        <v>29127</v>
      </c>
      <c r="AN28" t="s">
        <v>426</v>
      </c>
      <c r="AS28" t="s">
        <v>884</v>
      </c>
      <c r="AT28">
        <v>1999</v>
      </c>
      <c r="AU28">
        <v>53</v>
      </c>
      <c r="AV28">
        <v>1</v>
      </c>
      <c r="BA28">
        <v>187</v>
      </c>
      <c r="BB28">
        <v>200</v>
      </c>
      <c r="BD28" t="s">
        <v>29128</v>
      </c>
      <c r="BK28" t="s">
        <v>29129</v>
      </c>
      <c r="BL28">
        <v>28565200</v>
      </c>
      <c r="BW28" t="s">
        <v>13429</v>
      </c>
      <c r="BX28" t="s">
        <v>13985</v>
      </c>
      <c r="BY28" t="s">
        <v>13985</v>
      </c>
      <c r="BZ28" t="s">
        <v>13985</v>
      </c>
    </row>
    <row r="29" spans="1:78" hidden="1">
      <c r="A29" t="s">
        <v>13850</v>
      </c>
      <c r="B29" t="s">
        <v>67</v>
      </c>
      <c r="C29" t="s">
        <v>27962</v>
      </c>
      <c r="G29" t="s">
        <v>27962</v>
      </c>
      <c r="J29" t="s">
        <v>27963</v>
      </c>
      <c r="K29" t="s">
        <v>17961</v>
      </c>
      <c r="W29" t="s">
        <v>27964</v>
      </c>
      <c r="AA29" t="s">
        <v>27965</v>
      </c>
      <c r="AB29" t="s">
        <v>27966</v>
      </c>
      <c r="AN29" t="s">
        <v>17965</v>
      </c>
      <c r="AS29" t="s">
        <v>730</v>
      </c>
      <c r="AT29">
        <v>2002</v>
      </c>
      <c r="AU29">
        <v>38</v>
      </c>
      <c r="AV29">
        <v>4</v>
      </c>
      <c r="BC29">
        <v>1031</v>
      </c>
      <c r="BD29" t="s">
        <v>27967</v>
      </c>
      <c r="BK29" t="s">
        <v>27968</v>
      </c>
      <c r="BW29" t="s">
        <v>13429</v>
      </c>
      <c r="BX29" t="s">
        <v>13985</v>
      </c>
      <c r="BY29" t="s">
        <v>13985</v>
      </c>
      <c r="BZ29" t="s">
        <v>13985</v>
      </c>
    </row>
    <row r="30" spans="1:78" hidden="1">
      <c r="A30" t="s">
        <v>13850</v>
      </c>
      <c r="B30" t="s">
        <v>67</v>
      </c>
      <c r="C30" t="s">
        <v>29729</v>
      </c>
      <c r="G30" t="s">
        <v>29729</v>
      </c>
      <c r="J30" t="s">
        <v>29730</v>
      </c>
      <c r="K30" t="s">
        <v>7970</v>
      </c>
      <c r="W30" t="s">
        <v>29731</v>
      </c>
      <c r="AN30" t="s">
        <v>7973</v>
      </c>
      <c r="AS30" t="s">
        <v>297</v>
      </c>
      <c r="AT30">
        <v>1997</v>
      </c>
      <c r="AU30">
        <v>115</v>
      </c>
      <c r="AW30">
        <v>3</v>
      </c>
      <c r="BA30">
        <v>265</v>
      </c>
      <c r="BB30">
        <v>279</v>
      </c>
      <c r="BD30" t="s">
        <v>29732</v>
      </c>
      <c r="BK30" t="s">
        <v>29733</v>
      </c>
      <c r="BL30">
        <v>9300464</v>
      </c>
      <c r="BW30" t="s">
        <v>13429</v>
      </c>
      <c r="BX30" t="s">
        <v>13985</v>
      </c>
      <c r="BY30" t="s">
        <v>13985</v>
      </c>
      <c r="BZ30" t="s">
        <v>13985</v>
      </c>
    </row>
    <row r="31" spans="1:78" hidden="1">
      <c r="A31" t="s">
        <v>13850</v>
      </c>
      <c r="B31" t="s">
        <v>67</v>
      </c>
      <c r="C31" t="s">
        <v>23124</v>
      </c>
      <c r="G31" t="s">
        <v>23125</v>
      </c>
      <c r="J31" t="s">
        <v>23126</v>
      </c>
      <c r="K31" t="s">
        <v>280</v>
      </c>
      <c r="W31" t="s">
        <v>23127</v>
      </c>
      <c r="AB31" t="s">
        <v>23128</v>
      </c>
      <c r="AN31" t="s">
        <v>284</v>
      </c>
      <c r="AS31" t="s">
        <v>8034</v>
      </c>
      <c r="AT31">
        <v>2010</v>
      </c>
      <c r="AU31">
        <v>5</v>
      </c>
      <c r="AV31">
        <v>12</v>
      </c>
      <c r="BC31" t="s">
        <v>23129</v>
      </c>
      <c r="BD31" t="s">
        <v>23130</v>
      </c>
      <c r="BK31" t="s">
        <v>23131</v>
      </c>
      <c r="BL31">
        <v>21151869</v>
      </c>
      <c r="BW31" t="s">
        <v>13429</v>
      </c>
      <c r="BX31" t="s">
        <v>13985</v>
      </c>
      <c r="BY31" t="s">
        <v>13985</v>
      </c>
      <c r="BZ31" t="s">
        <v>13985</v>
      </c>
    </row>
    <row r="32" spans="1:78" hidden="1">
      <c r="A32" t="s">
        <v>13850</v>
      </c>
      <c r="B32" t="s">
        <v>67</v>
      </c>
      <c r="C32" t="s">
        <v>15892</v>
      </c>
      <c r="G32" t="s">
        <v>15893</v>
      </c>
      <c r="J32" t="s">
        <v>15894</v>
      </c>
      <c r="K32" t="s">
        <v>3494</v>
      </c>
      <c r="W32" t="s">
        <v>15895</v>
      </c>
      <c r="AN32" t="s">
        <v>3497</v>
      </c>
      <c r="AO32" t="s">
        <v>3498</v>
      </c>
      <c r="AS32" s="1">
        <v>42036</v>
      </c>
      <c r="AT32">
        <v>2018</v>
      </c>
      <c r="AU32">
        <v>37</v>
      </c>
      <c r="BC32">
        <v>1419906</v>
      </c>
      <c r="BD32" t="s">
        <v>15896</v>
      </c>
      <c r="BK32" t="s">
        <v>15897</v>
      </c>
      <c r="BW32" t="s">
        <v>13429</v>
      </c>
      <c r="BX32" t="s">
        <v>13985</v>
      </c>
      <c r="BY32" t="s">
        <v>13985</v>
      </c>
      <c r="BZ32" t="s">
        <v>13985</v>
      </c>
    </row>
    <row r="33" spans="1:78" hidden="1">
      <c r="A33" t="s">
        <v>13850</v>
      </c>
      <c r="B33" t="s">
        <v>67</v>
      </c>
      <c r="C33" t="s">
        <v>14687</v>
      </c>
      <c r="G33" t="s">
        <v>14688</v>
      </c>
      <c r="J33" t="s">
        <v>14689</v>
      </c>
      <c r="K33" t="s">
        <v>14690</v>
      </c>
      <c r="W33" t="s">
        <v>14691</v>
      </c>
      <c r="AB33" t="s">
        <v>14692</v>
      </c>
      <c r="AN33" t="s">
        <v>14693</v>
      </c>
      <c r="AO33" t="s">
        <v>14694</v>
      </c>
      <c r="AS33" t="s">
        <v>815</v>
      </c>
      <c r="AT33">
        <v>2019</v>
      </c>
      <c r="AU33">
        <v>35</v>
      </c>
      <c r="BA33">
        <v>18</v>
      </c>
      <c r="BB33">
        <v>27</v>
      </c>
      <c r="BD33" t="s">
        <v>14695</v>
      </c>
      <c r="BK33" t="s">
        <v>14696</v>
      </c>
      <c r="BW33" t="s">
        <v>13429</v>
      </c>
    </row>
    <row r="34" spans="1:78" hidden="1">
      <c r="A34" t="s">
        <v>13850</v>
      </c>
      <c r="B34" t="s">
        <v>67</v>
      </c>
      <c r="C34" t="s">
        <v>17676</v>
      </c>
      <c r="G34" t="s">
        <v>17677</v>
      </c>
      <c r="J34" t="s">
        <v>17678</v>
      </c>
      <c r="K34" t="s">
        <v>17100</v>
      </c>
      <c r="W34" t="s">
        <v>17679</v>
      </c>
      <c r="AA34" t="s">
        <v>17680</v>
      </c>
      <c r="AB34" t="s">
        <v>17681</v>
      </c>
      <c r="AN34" t="s">
        <v>17104</v>
      </c>
      <c r="AO34" t="s">
        <v>17105</v>
      </c>
      <c r="AS34" t="s">
        <v>352</v>
      </c>
      <c r="AT34">
        <v>2016</v>
      </c>
      <c r="AU34">
        <v>181</v>
      </c>
      <c r="BA34">
        <v>237</v>
      </c>
      <c r="BB34">
        <v>250</v>
      </c>
      <c r="BD34" t="s">
        <v>17682</v>
      </c>
      <c r="BK34" t="s">
        <v>17683</v>
      </c>
      <c r="BW34" t="s">
        <v>13429</v>
      </c>
      <c r="BX34" t="s">
        <v>13985</v>
      </c>
      <c r="BY34" t="s">
        <v>13985</v>
      </c>
      <c r="BZ34" t="s">
        <v>13985</v>
      </c>
    </row>
    <row r="35" spans="1:78" hidden="1">
      <c r="A35" t="s">
        <v>13850</v>
      </c>
      <c r="B35" t="s">
        <v>67</v>
      </c>
      <c r="C35" t="s">
        <v>23056</v>
      </c>
      <c r="G35" t="s">
        <v>23057</v>
      </c>
      <c r="J35" t="s">
        <v>23058</v>
      </c>
      <c r="K35" t="s">
        <v>22100</v>
      </c>
      <c r="W35" t="s">
        <v>23059</v>
      </c>
      <c r="AB35" t="s">
        <v>23060</v>
      </c>
      <c r="AN35" t="s">
        <v>22103</v>
      </c>
      <c r="AT35">
        <v>2011</v>
      </c>
      <c r="AU35">
        <v>37</v>
      </c>
      <c r="AV35">
        <v>5</v>
      </c>
      <c r="BA35">
        <v>411</v>
      </c>
      <c r="BB35">
        <v>419</v>
      </c>
      <c r="BD35" t="s">
        <v>23061</v>
      </c>
      <c r="BK35" t="s">
        <v>23062</v>
      </c>
      <c r="BW35" t="s">
        <v>13429</v>
      </c>
      <c r="BX35" t="s">
        <v>13985</v>
      </c>
      <c r="BY35" t="s">
        <v>13985</v>
      </c>
      <c r="BZ35" t="s">
        <v>13985</v>
      </c>
    </row>
    <row r="36" spans="1:78" hidden="1">
      <c r="A36" t="s">
        <v>13850</v>
      </c>
      <c r="B36" t="s">
        <v>67</v>
      </c>
      <c r="C36" t="s">
        <v>31525</v>
      </c>
      <c r="G36" t="s">
        <v>31525</v>
      </c>
      <c r="J36" t="s">
        <v>31526</v>
      </c>
      <c r="K36" t="s">
        <v>6490</v>
      </c>
      <c r="W36" t="s">
        <v>31527</v>
      </c>
      <c r="AN36" t="s">
        <v>6492</v>
      </c>
      <c r="AS36" t="s">
        <v>1078</v>
      </c>
      <c r="AT36">
        <v>1990</v>
      </c>
      <c r="AU36">
        <v>208</v>
      </c>
      <c r="AV36">
        <v>3</v>
      </c>
      <c r="BA36">
        <v>201</v>
      </c>
      <c r="BB36">
        <v>212</v>
      </c>
      <c r="BD36" t="s">
        <v>31528</v>
      </c>
      <c r="BK36" t="s">
        <v>31529</v>
      </c>
      <c r="BW36" t="s">
        <v>13428</v>
      </c>
      <c r="BX36" t="s">
        <v>13985</v>
      </c>
      <c r="BY36" t="s">
        <v>13429</v>
      </c>
      <c r="BZ36" t="s">
        <v>13985</v>
      </c>
    </row>
    <row r="37" spans="1:78" hidden="1">
      <c r="A37" t="s">
        <v>13850</v>
      </c>
      <c r="B37" t="s">
        <v>67</v>
      </c>
      <c r="C37" t="s">
        <v>27639</v>
      </c>
      <c r="G37" t="s">
        <v>27639</v>
      </c>
      <c r="J37" t="s">
        <v>27640</v>
      </c>
      <c r="K37" t="s">
        <v>27641</v>
      </c>
      <c r="W37" t="s">
        <v>27642</v>
      </c>
      <c r="AN37" t="s">
        <v>27643</v>
      </c>
      <c r="AS37" t="s">
        <v>730</v>
      </c>
      <c r="AT37">
        <v>2003</v>
      </c>
      <c r="AU37">
        <v>28</v>
      </c>
      <c r="AV37">
        <v>2</v>
      </c>
      <c r="BA37">
        <v>131</v>
      </c>
      <c r="BB37">
        <v>147</v>
      </c>
      <c r="BD37" t="s">
        <v>27644</v>
      </c>
      <c r="BK37" t="s">
        <v>27645</v>
      </c>
      <c r="BW37" t="s">
        <v>13429</v>
      </c>
      <c r="BX37" t="s">
        <v>13985</v>
      </c>
      <c r="BY37" t="s">
        <v>13985</v>
      </c>
      <c r="BZ37" t="s">
        <v>13985</v>
      </c>
    </row>
    <row r="38" spans="1:78" hidden="1">
      <c r="A38" t="s">
        <v>13850</v>
      </c>
      <c r="B38" t="s">
        <v>67</v>
      </c>
      <c r="C38" t="s">
        <v>31600</v>
      </c>
      <c r="G38" t="s">
        <v>31600</v>
      </c>
      <c r="J38" t="s">
        <v>31601</v>
      </c>
      <c r="K38" t="s">
        <v>6244</v>
      </c>
      <c r="AN38" t="s">
        <v>6246</v>
      </c>
      <c r="AS38" t="s">
        <v>472</v>
      </c>
      <c r="AT38">
        <v>1987</v>
      </c>
      <c r="AU38">
        <v>118</v>
      </c>
      <c r="AV38">
        <v>1</v>
      </c>
      <c r="BA38">
        <v>162</v>
      </c>
      <c r="BB38">
        <v>168</v>
      </c>
      <c r="BD38" t="s">
        <v>31602</v>
      </c>
      <c r="BK38" t="s">
        <v>31603</v>
      </c>
      <c r="BW38" t="s">
        <v>13428</v>
      </c>
      <c r="BX38" t="s">
        <v>13985</v>
      </c>
      <c r="BY38" t="s">
        <v>13429</v>
      </c>
      <c r="BZ38">
        <v>2</v>
      </c>
    </row>
    <row r="39" spans="1:78" hidden="1">
      <c r="A39" t="s">
        <v>13850</v>
      </c>
      <c r="B39" t="s">
        <v>67</v>
      </c>
      <c r="C39" t="s">
        <v>15513</v>
      </c>
      <c r="G39" t="s">
        <v>15514</v>
      </c>
      <c r="J39" t="s">
        <v>15515</v>
      </c>
      <c r="K39" t="s">
        <v>5187</v>
      </c>
      <c r="W39" t="s">
        <v>15516</v>
      </c>
      <c r="AA39" t="s">
        <v>15517</v>
      </c>
      <c r="AB39" t="s">
        <v>15518</v>
      </c>
      <c r="AN39" t="s">
        <v>5191</v>
      </c>
      <c r="AS39" s="1">
        <v>38139</v>
      </c>
      <c r="AT39">
        <v>2018</v>
      </c>
      <c r="AU39">
        <v>19</v>
      </c>
      <c r="BC39">
        <v>72</v>
      </c>
      <c r="BD39" t="s">
        <v>15519</v>
      </c>
      <c r="BK39" t="s">
        <v>15520</v>
      </c>
      <c r="BL39">
        <v>29866176</v>
      </c>
      <c r="BW39" t="s">
        <v>13429</v>
      </c>
      <c r="BX39" t="s">
        <v>13985</v>
      </c>
      <c r="BY39" t="s">
        <v>13985</v>
      </c>
      <c r="BZ39" t="s">
        <v>13985</v>
      </c>
    </row>
    <row r="40" spans="1:78" hidden="1">
      <c r="A40" t="s">
        <v>13850</v>
      </c>
      <c r="B40" t="s">
        <v>67</v>
      </c>
      <c r="C40" t="s">
        <v>26554</v>
      </c>
      <c r="G40" t="s">
        <v>26554</v>
      </c>
      <c r="J40" t="s">
        <v>26555</v>
      </c>
      <c r="K40" t="s">
        <v>569</v>
      </c>
      <c r="W40" t="s">
        <v>26556</v>
      </c>
      <c r="AB40" t="s">
        <v>26557</v>
      </c>
      <c r="AN40" t="s">
        <v>572</v>
      </c>
      <c r="AO40" t="s">
        <v>573</v>
      </c>
      <c r="AS40" t="s">
        <v>352</v>
      </c>
      <c r="AT40">
        <v>2005</v>
      </c>
      <c r="AU40">
        <v>166</v>
      </c>
      <c r="AV40">
        <v>2</v>
      </c>
      <c r="BA40">
        <v>262</v>
      </c>
      <c r="BB40">
        <v>276</v>
      </c>
      <c r="BD40" t="s">
        <v>26558</v>
      </c>
      <c r="BK40" t="s">
        <v>26559</v>
      </c>
      <c r="BL40">
        <v>16032578</v>
      </c>
      <c r="BW40" t="s">
        <v>13429</v>
      </c>
      <c r="BX40" t="s">
        <v>13985</v>
      </c>
      <c r="BY40" t="s">
        <v>13985</v>
      </c>
      <c r="BZ40" t="s">
        <v>13985</v>
      </c>
    </row>
    <row r="41" spans="1:78" hidden="1">
      <c r="A41" t="s">
        <v>13850</v>
      </c>
      <c r="B41" t="s">
        <v>67</v>
      </c>
      <c r="C41" t="s">
        <v>23643</v>
      </c>
      <c r="G41" t="s">
        <v>23644</v>
      </c>
      <c r="J41" t="s">
        <v>23645</v>
      </c>
      <c r="K41" t="s">
        <v>2377</v>
      </c>
      <c r="W41" t="s">
        <v>23646</v>
      </c>
      <c r="AB41" t="s">
        <v>23647</v>
      </c>
      <c r="AN41" t="s">
        <v>2380</v>
      </c>
      <c r="AS41" s="1">
        <v>44197</v>
      </c>
      <c r="AT41">
        <v>2010</v>
      </c>
      <c r="AU41">
        <v>262</v>
      </c>
      <c r="AV41">
        <v>2</v>
      </c>
      <c r="BA41">
        <v>361</v>
      </c>
      <c r="BB41">
        <v>369</v>
      </c>
      <c r="BD41" t="s">
        <v>23648</v>
      </c>
      <c r="BK41" t="s">
        <v>23649</v>
      </c>
      <c r="BL41">
        <v>19808042</v>
      </c>
      <c r="BW41" t="s">
        <v>13429</v>
      </c>
      <c r="BX41" t="s">
        <v>13985</v>
      </c>
      <c r="BY41" t="s">
        <v>13985</v>
      </c>
      <c r="BZ41" t="s">
        <v>13985</v>
      </c>
    </row>
    <row r="42" spans="1:78" hidden="1">
      <c r="A42" t="s">
        <v>13850</v>
      </c>
      <c r="B42" t="s">
        <v>67</v>
      </c>
      <c r="C42" t="s">
        <v>29152</v>
      </c>
      <c r="G42" t="s">
        <v>29152</v>
      </c>
      <c r="J42" t="s">
        <v>29153</v>
      </c>
      <c r="K42" t="s">
        <v>3484</v>
      </c>
      <c r="W42" t="s">
        <v>29154</v>
      </c>
      <c r="AA42" t="s">
        <v>29155</v>
      </c>
      <c r="AB42" t="s">
        <v>29156</v>
      </c>
      <c r="AN42" t="s">
        <v>9979</v>
      </c>
      <c r="AT42">
        <v>1999</v>
      </c>
      <c r="AU42">
        <v>96</v>
      </c>
      <c r="AV42">
        <v>3</v>
      </c>
      <c r="BA42">
        <v>327</v>
      </c>
      <c r="BB42">
        <v>330</v>
      </c>
      <c r="BK42" t="s">
        <v>29157</v>
      </c>
      <c r="BW42" t="s">
        <v>13429</v>
      </c>
      <c r="BX42" t="s">
        <v>13985</v>
      </c>
      <c r="BY42" t="s">
        <v>13985</v>
      </c>
      <c r="BZ42" t="s">
        <v>13985</v>
      </c>
    </row>
    <row r="43" spans="1:78" hidden="1">
      <c r="A43" t="s">
        <v>13850</v>
      </c>
      <c r="B43" t="s">
        <v>67</v>
      </c>
      <c r="C43" t="s">
        <v>30126</v>
      </c>
      <c r="G43" t="s">
        <v>30126</v>
      </c>
      <c r="J43" t="s">
        <v>30127</v>
      </c>
      <c r="K43" t="s">
        <v>10305</v>
      </c>
      <c r="W43" t="s">
        <v>30128</v>
      </c>
      <c r="AA43" t="s">
        <v>30129</v>
      </c>
      <c r="AB43" t="s">
        <v>30130</v>
      </c>
      <c r="AN43" t="s">
        <v>10307</v>
      </c>
      <c r="AS43" t="s">
        <v>521</v>
      </c>
      <c r="AT43">
        <v>1996</v>
      </c>
      <c r="AU43">
        <v>84</v>
      </c>
      <c r="AV43">
        <v>3</v>
      </c>
      <c r="BA43">
        <v>461</v>
      </c>
      <c r="BB43">
        <v>469</v>
      </c>
      <c r="BD43" t="s">
        <v>30131</v>
      </c>
      <c r="BK43" t="s">
        <v>30132</v>
      </c>
      <c r="BW43" t="s">
        <v>13429</v>
      </c>
      <c r="BX43" t="s">
        <v>13985</v>
      </c>
      <c r="BY43" t="s">
        <v>13985</v>
      </c>
      <c r="BZ43" t="s">
        <v>13985</v>
      </c>
    </row>
    <row r="44" spans="1:78" hidden="1">
      <c r="A44" t="s">
        <v>13850</v>
      </c>
      <c r="B44" t="s">
        <v>67</v>
      </c>
      <c r="C44" t="s">
        <v>28952</v>
      </c>
      <c r="G44" t="s">
        <v>28952</v>
      </c>
      <c r="J44" t="s">
        <v>28953</v>
      </c>
      <c r="K44" t="s">
        <v>841</v>
      </c>
      <c r="W44" t="s">
        <v>28954</v>
      </c>
      <c r="AA44" t="s">
        <v>28955</v>
      </c>
      <c r="AB44" t="s">
        <v>22747</v>
      </c>
      <c r="AN44" t="s">
        <v>843</v>
      </c>
      <c r="AS44" t="s">
        <v>242</v>
      </c>
      <c r="AT44">
        <v>1999</v>
      </c>
      <c r="AU44">
        <v>27</v>
      </c>
      <c r="AV44">
        <v>3</v>
      </c>
      <c r="BA44">
        <v>129</v>
      </c>
      <c r="BB44">
        <v>138</v>
      </c>
      <c r="BK44" t="s">
        <v>28956</v>
      </c>
      <c r="BL44">
        <v>10535761</v>
      </c>
      <c r="BW44" t="s">
        <v>13429</v>
      </c>
      <c r="BX44" t="s">
        <v>13985</v>
      </c>
      <c r="BY44" t="s">
        <v>13985</v>
      </c>
      <c r="BZ44" t="s">
        <v>13985</v>
      </c>
    </row>
    <row r="45" spans="1:78" hidden="1">
      <c r="A45" t="s">
        <v>13850</v>
      </c>
      <c r="B45" t="s">
        <v>67</v>
      </c>
      <c r="C45" t="s">
        <v>21031</v>
      </c>
      <c r="G45" t="s">
        <v>21032</v>
      </c>
      <c r="J45" t="s">
        <v>21033</v>
      </c>
      <c r="K45" t="s">
        <v>1332</v>
      </c>
      <c r="W45" t="s">
        <v>21034</v>
      </c>
      <c r="AB45" t="s">
        <v>21035</v>
      </c>
      <c r="AN45" t="s">
        <v>1334</v>
      </c>
      <c r="AO45" t="s">
        <v>1335</v>
      </c>
      <c r="AS45" t="s">
        <v>815</v>
      </c>
      <c r="AT45">
        <v>2013</v>
      </c>
      <c r="AU45">
        <v>57</v>
      </c>
      <c r="AV45">
        <v>2</v>
      </c>
      <c r="BA45">
        <v>287</v>
      </c>
      <c r="BB45">
        <v>297</v>
      </c>
      <c r="BD45" t="s">
        <v>21036</v>
      </c>
      <c r="BK45" t="s">
        <v>21037</v>
      </c>
      <c r="BL45">
        <v>22588698</v>
      </c>
      <c r="BW45" t="s">
        <v>13429</v>
      </c>
      <c r="BX45" t="s">
        <v>13985</v>
      </c>
      <c r="BY45" t="s">
        <v>13985</v>
      </c>
      <c r="BZ45" t="s">
        <v>13985</v>
      </c>
    </row>
    <row r="46" spans="1:78" hidden="1">
      <c r="A46" t="s">
        <v>13850</v>
      </c>
      <c r="B46" t="s">
        <v>67</v>
      </c>
      <c r="C46" t="s">
        <v>24650</v>
      </c>
      <c r="G46" t="s">
        <v>24651</v>
      </c>
      <c r="J46" t="s">
        <v>24652</v>
      </c>
      <c r="K46" t="s">
        <v>7305</v>
      </c>
      <c r="W46" t="s">
        <v>24653</v>
      </c>
      <c r="AA46" t="s">
        <v>7307</v>
      </c>
      <c r="AB46" t="s">
        <v>7308</v>
      </c>
      <c r="AN46" t="s">
        <v>7309</v>
      </c>
      <c r="AS46" t="s">
        <v>297</v>
      </c>
      <c r="AT46">
        <v>2008</v>
      </c>
      <c r="AU46">
        <v>53</v>
      </c>
      <c r="AV46">
        <v>9</v>
      </c>
      <c r="BA46">
        <v>1868</v>
      </c>
      <c r="BB46">
        <v>1880</v>
      </c>
      <c r="BD46" t="s">
        <v>24654</v>
      </c>
      <c r="BK46" t="s">
        <v>24655</v>
      </c>
      <c r="BW46" t="s">
        <v>13429</v>
      </c>
      <c r="BX46" t="s">
        <v>13985</v>
      </c>
      <c r="BY46" t="s">
        <v>13985</v>
      </c>
      <c r="BZ46" t="s">
        <v>13985</v>
      </c>
    </row>
    <row r="47" spans="1:78" hidden="1">
      <c r="A47" t="s">
        <v>13850</v>
      </c>
      <c r="B47" t="s">
        <v>67</v>
      </c>
      <c r="C47" t="s">
        <v>25411</v>
      </c>
      <c r="G47" t="s">
        <v>25412</v>
      </c>
      <c r="J47" t="s">
        <v>25413</v>
      </c>
      <c r="K47" t="s">
        <v>22832</v>
      </c>
      <c r="W47" t="s">
        <v>25414</v>
      </c>
      <c r="AA47" t="s">
        <v>1665</v>
      </c>
      <c r="AB47" t="s">
        <v>25415</v>
      </c>
      <c r="AN47" t="s">
        <v>22836</v>
      </c>
      <c r="AS47" s="1">
        <v>47270</v>
      </c>
      <c r="AT47">
        <v>2007</v>
      </c>
      <c r="AU47">
        <v>316</v>
      </c>
      <c r="AV47">
        <v>5833</v>
      </c>
      <c r="BA47">
        <v>1898</v>
      </c>
      <c r="BB47">
        <v>1900</v>
      </c>
      <c r="BD47" t="s">
        <v>25416</v>
      </c>
      <c r="BK47" t="s">
        <v>25417</v>
      </c>
      <c r="BL47">
        <v>17600216</v>
      </c>
      <c r="BW47" t="s">
        <v>13429</v>
      </c>
      <c r="BX47" t="s">
        <v>13985</v>
      </c>
      <c r="BY47" t="s">
        <v>13985</v>
      </c>
      <c r="BZ47" t="s">
        <v>13985</v>
      </c>
    </row>
    <row r="48" spans="1:78" hidden="1">
      <c r="A48" t="s">
        <v>13850</v>
      </c>
      <c r="B48" t="s">
        <v>67</v>
      </c>
      <c r="C48" t="s">
        <v>27767</v>
      </c>
      <c r="G48" t="s">
        <v>27767</v>
      </c>
      <c r="J48" t="s">
        <v>27768</v>
      </c>
      <c r="K48" t="s">
        <v>18957</v>
      </c>
      <c r="W48" t="s">
        <v>27769</v>
      </c>
      <c r="AN48" t="s">
        <v>18959</v>
      </c>
      <c r="AS48" t="s">
        <v>84</v>
      </c>
      <c r="AT48">
        <v>2002</v>
      </c>
      <c r="AU48">
        <v>32</v>
      </c>
      <c r="AV48">
        <v>12</v>
      </c>
      <c r="BA48">
        <v>1813</v>
      </c>
      <c r="BB48">
        <v>1823</v>
      </c>
      <c r="BC48" t="s">
        <v>27770</v>
      </c>
      <c r="BD48" t="s">
        <v>27771</v>
      </c>
      <c r="BK48" t="s">
        <v>27772</v>
      </c>
      <c r="BL48">
        <v>12429133</v>
      </c>
      <c r="BW48" t="s">
        <v>13429</v>
      </c>
      <c r="BX48" t="s">
        <v>13985</v>
      </c>
      <c r="BY48" t="s">
        <v>13985</v>
      </c>
      <c r="BZ48" t="s">
        <v>13985</v>
      </c>
    </row>
    <row r="49" spans="1:78" hidden="1">
      <c r="A49" t="s">
        <v>13850</v>
      </c>
      <c r="B49" t="s">
        <v>3442</v>
      </c>
      <c r="C49" t="s">
        <v>23028</v>
      </c>
      <c r="E49" t="s">
        <v>23029</v>
      </c>
      <c r="G49" t="s">
        <v>23030</v>
      </c>
      <c r="J49" t="s">
        <v>23031</v>
      </c>
      <c r="K49" t="s">
        <v>23032</v>
      </c>
      <c r="L49" t="s">
        <v>23033</v>
      </c>
      <c r="P49" t="s">
        <v>23034</v>
      </c>
      <c r="Q49" t="s">
        <v>23035</v>
      </c>
      <c r="R49" t="s">
        <v>23036</v>
      </c>
      <c r="S49" t="s">
        <v>23037</v>
      </c>
      <c r="W49" t="s">
        <v>23038</v>
      </c>
      <c r="AP49" t="s">
        <v>23039</v>
      </c>
      <c r="AT49">
        <v>2011</v>
      </c>
      <c r="AU49">
        <v>13</v>
      </c>
      <c r="BA49">
        <v>130</v>
      </c>
      <c r="BB49">
        <v>135</v>
      </c>
      <c r="BK49" t="s">
        <v>23040</v>
      </c>
      <c r="BW49" t="s">
        <v>13429</v>
      </c>
      <c r="BX49" t="s">
        <v>13985</v>
      </c>
      <c r="BY49" t="s">
        <v>13985</v>
      </c>
      <c r="BZ49" t="s">
        <v>13985</v>
      </c>
    </row>
    <row r="50" spans="1:78" hidden="1">
      <c r="A50" t="s">
        <v>13850</v>
      </c>
      <c r="B50" t="s">
        <v>67</v>
      </c>
      <c r="C50" t="s">
        <v>17703</v>
      </c>
      <c r="G50" t="s">
        <v>17704</v>
      </c>
      <c r="J50" t="s">
        <v>17705</v>
      </c>
      <c r="K50" t="s">
        <v>4545</v>
      </c>
      <c r="W50" t="s">
        <v>17706</v>
      </c>
      <c r="AB50" t="s">
        <v>17707</v>
      </c>
      <c r="AN50" t="s">
        <v>4548</v>
      </c>
      <c r="AO50" t="s">
        <v>4549</v>
      </c>
      <c r="AS50" t="s">
        <v>472</v>
      </c>
      <c r="AT50">
        <v>2016</v>
      </c>
      <c r="AU50">
        <v>109</v>
      </c>
      <c r="AV50">
        <v>4</v>
      </c>
      <c r="BA50">
        <v>629</v>
      </c>
      <c r="BB50">
        <v>638</v>
      </c>
      <c r="BD50" t="s">
        <v>17708</v>
      </c>
      <c r="BK50" t="s">
        <v>17709</v>
      </c>
      <c r="BW50" t="s">
        <v>13429</v>
      </c>
      <c r="BX50" t="s">
        <v>13985</v>
      </c>
      <c r="BY50" t="s">
        <v>13985</v>
      </c>
      <c r="BZ50" t="s">
        <v>13985</v>
      </c>
    </row>
    <row r="51" spans="1:78" hidden="1">
      <c r="A51" t="s">
        <v>13850</v>
      </c>
      <c r="B51" t="s">
        <v>67</v>
      </c>
      <c r="C51" t="s">
        <v>26823</v>
      </c>
      <c r="G51" t="s">
        <v>26823</v>
      </c>
      <c r="J51" t="s">
        <v>26824</v>
      </c>
      <c r="K51" t="s">
        <v>20703</v>
      </c>
      <c r="W51" t="s">
        <v>26825</v>
      </c>
      <c r="AN51" t="s">
        <v>20707</v>
      </c>
      <c r="AT51">
        <v>2005</v>
      </c>
      <c r="AU51">
        <v>44</v>
      </c>
      <c r="AW51">
        <v>2</v>
      </c>
      <c r="BA51">
        <v>170</v>
      </c>
      <c r="BB51">
        <v>174</v>
      </c>
      <c r="BD51" t="s">
        <v>26826</v>
      </c>
      <c r="BK51" t="s">
        <v>26827</v>
      </c>
      <c r="BW51" t="s">
        <v>13429</v>
      </c>
      <c r="BX51" t="s">
        <v>13985</v>
      </c>
      <c r="BY51" t="s">
        <v>13985</v>
      </c>
      <c r="BZ51" t="s">
        <v>13985</v>
      </c>
    </row>
    <row r="52" spans="1:78" hidden="1">
      <c r="A52" t="s">
        <v>13850</v>
      </c>
      <c r="B52" t="s">
        <v>67</v>
      </c>
      <c r="C52" t="s">
        <v>14526</v>
      </c>
      <c r="G52" t="s">
        <v>14527</v>
      </c>
      <c r="J52" t="s">
        <v>14528</v>
      </c>
      <c r="K52" t="s">
        <v>236</v>
      </c>
      <c r="W52" t="s">
        <v>14529</v>
      </c>
      <c r="AA52" t="s">
        <v>14530</v>
      </c>
      <c r="AB52" t="s">
        <v>14531</v>
      </c>
      <c r="AN52" t="s">
        <v>240</v>
      </c>
      <c r="AO52" t="s">
        <v>241</v>
      </c>
      <c r="AS52" t="s">
        <v>629</v>
      </c>
      <c r="AT52">
        <v>2019</v>
      </c>
      <c r="AU52">
        <v>222</v>
      </c>
      <c r="AV52">
        <v>9</v>
      </c>
      <c r="BC52" t="s">
        <v>14532</v>
      </c>
      <c r="BD52" t="s">
        <v>14533</v>
      </c>
      <c r="BK52" t="s">
        <v>14534</v>
      </c>
      <c r="BL52">
        <v>31015286</v>
      </c>
      <c r="BW52" t="s">
        <v>13429</v>
      </c>
    </row>
    <row r="53" spans="1:78" hidden="1">
      <c r="A53" t="s">
        <v>13850</v>
      </c>
      <c r="B53" t="s">
        <v>67</v>
      </c>
      <c r="C53" t="s">
        <v>14972</v>
      </c>
      <c r="G53" t="s">
        <v>14973</v>
      </c>
      <c r="J53" t="s">
        <v>14974</v>
      </c>
      <c r="K53" t="s">
        <v>14975</v>
      </c>
      <c r="W53" t="s">
        <v>14976</v>
      </c>
      <c r="AB53" t="s">
        <v>14977</v>
      </c>
      <c r="AN53" t="s">
        <v>14978</v>
      </c>
      <c r="AS53" t="s">
        <v>84</v>
      </c>
      <c r="AT53">
        <v>2018</v>
      </c>
      <c r="AU53">
        <v>10</v>
      </c>
      <c r="AV53">
        <v>6</v>
      </c>
      <c r="BC53" t="s">
        <v>14979</v>
      </c>
      <c r="BD53" t="s">
        <v>14980</v>
      </c>
      <c r="BK53" t="s">
        <v>14981</v>
      </c>
      <c r="BL53">
        <v>30619543</v>
      </c>
      <c r="BW53" t="s">
        <v>13429</v>
      </c>
    </row>
    <row r="54" spans="1:78" hidden="1">
      <c r="A54" t="s">
        <v>13850</v>
      </c>
      <c r="B54" t="s">
        <v>67</v>
      </c>
      <c r="C54" t="s">
        <v>19113</v>
      </c>
      <c r="G54" t="s">
        <v>19114</v>
      </c>
      <c r="J54" t="s">
        <v>19115</v>
      </c>
      <c r="K54" t="s">
        <v>19116</v>
      </c>
      <c r="W54" t="s">
        <v>19117</v>
      </c>
      <c r="AB54" t="s">
        <v>19118</v>
      </c>
      <c r="AN54" t="s">
        <v>19119</v>
      </c>
      <c r="AO54" t="s">
        <v>19120</v>
      </c>
      <c r="AS54" t="s">
        <v>815</v>
      </c>
      <c r="AT54">
        <v>2015</v>
      </c>
      <c r="AU54">
        <v>276</v>
      </c>
      <c r="AV54">
        <v>3</v>
      </c>
      <c r="BA54">
        <v>342</v>
      </c>
      <c r="BB54">
        <v>360</v>
      </c>
      <c r="BD54" t="s">
        <v>19121</v>
      </c>
      <c r="BK54" t="s">
        <v>19122</v>
      </c>
      <c r="BL54">
        <v>25427440</v>
      </c>
      <c r="BW54" t="s">
        <v>13429</v>
      </c>
      <c r="BX54" t="s">
        <v>13985</v>
      </c>
      <c r="BY54" t="s">
        <v>13985</v>
      </c>
      <c r="BZ54" t="s">
        <v>13985</v>
      </c>
    </row>
    <row r="55" spans="1:78" hidden="1">
      <c r="A55" t="s">
        <v>13850</v>
      </c>
      <c r="B55" t="s">
        <v>67</v>
      </c>
      <c r="C55" t="s">
        <v>26860</v>
      </c>
      <c r="G55" t="s">
        <v>26860</v>
      </c>
      <c r="J55" t="s">
        <v>26861</v>
      </c>
      <c r="K55" t="s">
        <v>1192</v>
      </c>
      <c r="W55" t="s">
        <v>26862</v>
      </c>
      <c r="AN55" t="s">
        <v>1194</v>
      </c>
      <c r="AS55" t="s">
        <v>1023</v>
      </c>
      <c r="AT55">
        <v>2005</v>
      </c>
      <c r="AU55">
        <v>11</v>
      </c>
      <c r="AV55">
        <v>1</v>
      </c>
      <c r="BA55">
        <v>39</v>
      </c>
      <c r="BB55">
        <v>59</v>
      </c>
      <c r="BD55" t="s">
        <v>26863</v>
      </c>
      <c r="BK55" t="s">
        <v>26864</v>
      </c>
      <c r="BW55" t="s">
        <v>13429</v>
      </c>
      <c r="BX55" t="s">
        <v>13985</v>
      </c>
      <c r="BY55" t="s">
        <v>13985</v>
      </c>
      <c r="BZ55" t="s">
        <v>13985</v>
      </c>
    </row>
    <row r="56" spans="1:78" hidden="1">
      <c r="A56" t="s">
        <v>13850</v>
      </c>
      <c r="B56" t="s">
        <v>67</v>
      </c>
      <c r="C56" t="s">
        <v>14271</v>
      </c>
      <c r="G56" t="s">
        <v>14272</v>
      </c>
      <c r="J56" t="s">
        <v>14273</v>
      </c>
      <c r="K56" t="s">
        <v>348</v>
      </c>
      <c r="W56" t="s">
        <v>14274</v>
      </c>
      <c r="AB56" t="s">
        <v>14275</v>
      </c>
      <c r="AN56" t="s">
        <v>350</v>
      </c>
      <c r="AO56" t="s">
        <v>351</v>
      </c>
      <c r="AS56" t="s">
        <v>352</v>
      </c>
      <c r="AT56">
        <v>2019</v>
      </c>
      <c r="AU56">
        <v>48</v>
      </c>
      <c r="AV56">
        <v>4</v>
      </c>
      <c r="BA56">
        <v>903</v>
      </c>
      <c r="BB56">
        <v>910</v>
      </c>
      <c r="BD56" t="s">
        <v>14276</v>
      </c>
      <c r="BK56" t="s">
        <v>14277</v>
      </c>
      <c r="BL56">
        <v>31145448</v>
      </c>
      <c r="BW56" t="s">
        <v>13429</v>
      </c>
    </row>
    <row r="57" spans="1:78" hidden="1">
      <c r="A57" t="s">
        <v>13850</v>
      </c>
      <c r="B57" t="s">
        <v>67</v>
      </c>
      <c r="C57" t="s">
        <v>20494</v>
      </c>
      <c r="G57" t="s">
        <v>20495</v>
      </c>
      <c r="J57" t="s">
        <v>20496</v>
      </c>
      <c r="K57" t="s">
        <v>20497</v>
      </c>
      <c r="W57" t="s">
        <v>20498</v>
      </c>
      <c r="AB57" t="s">
        <v>20499</v>
      </c>
      <c r="AN57" t="s">
        <v>20500</v>
      </c>
      <c r="AO57" t="s">
        <v>20501</v>
      </c>
      <c r="AS57" t="s">
        <v>84</v>
      </c>
      <c r="AT57">
        <v>2013</v>
      </c>
      <c r="AU57">
        <v>75</v>
      </c>
      <c r="AV57">
        <v>12</v>
      </c>
      <c r="BA57">
        <v>2324</v>
      </c>
      <c r="BB57">
        <v>2345</v>
      </c>
      <c r="BD57" t="s">
        <v>20502</v>
      </c>
      <c r="BK57" t="s">
        <v>20503</v>
      </c>
      <c r="BL57">
        <v>24091781</v>
      </c>
      <c r="BW57" t="s">
        <v>13429</v>
      </c>
      <c r="BX57" t="s">
        <v>13985</v>
      </c>
      <c r="BY57" t="s">
        <v>13985</v>
      </c>
      <c r="BZ57" t="s">
        <v>13985</v>
      </c>
    </row>
    <row r="58" spans="1:78" hidden="1">
      <c r="A58" t="s">
        <v>13850</v>
      </c>
      <c r="B58" t="s">
        <v>67</v>
      </c>
      <c r="C58" t="s">
        <v>27528</v>
      </c>
      <c r="G58" t="s">
        <v>27528</v>
      </c>
      <c r="J58" t="s">
        <v>27529</v>
      </c>
      <c r="K58" t="s">
        <v>21652</v>
      </c>
      <c r="W58" t="s">
        <v>27530</v>
      </c>
      <c r="AB58" t="s">
        <v>27531</v>
      </c>
      <c r="AN58" t="s">
        <v>21655</v>
      </c>
      <c r="AS58" t="s">
        <v>2269</v>
      </c>
      <c r="AT58">
        <v>2003</v>
      </c>
      <c r="AU58">
        <v>24</v>
      </c>
      <c r="AV58">
        <v>4</v>
      </c>
      <c r="BA58">
        <v>203</v>
      </c>
      <c r="BB58">
        <v>212</v>
      </c>
      <c r="BK58" t="s">
        <v>27532</v>
      </c>
      <c r="BL58">
        <v>12955168</v>
      </c>
      <c r="BW58" t="s">
        <v>13429</v>
      </c>
      <c r="BX58" t="s">
        <v>13985</v>
      </c>
      <c r="BY58" t="s">
        <v>13985</v>
      </c>
      <c r="BZ58" t="s">
        <v>13985</v>
      </c>
    </row>
    <row r="59" spans="1:78" hidden="1">
      <c r="A59" t="s">
        <v>13850</v>
      </c>
      <c r="B59" t="s">
        <v>67</v>
      </c>
      <c r="C59" t="s">
        <v>30855</v>
      </c>
      <c r="G59" t="s">
        <v>30855</v>
      </c>
      <c r="J59" t="s">
        <v>30856</v>
      </c>
      <c r="K59" t="s">
        <v>9446</v>
      </c>
      <c r="W59" t="s">
        <v>30857</v>
      </c>
      <c r="AA59" t="s">
        <v>30858</v>
      </c>
      <c r="AB59" t="s">
        <v>30859</v>
      </c>
      <c r="AN59" t="s">
        <v>9448</v>
      </c>
      <c r="AT59">
        <v>1994</v>
      </c>
      <c r="AU59">
        <v>4</v>
      </c>
      <c r="AV59">
        <v>3</v>
      </c>
      <c r="BA59">
        <v>375</v>
      </c>
      <c r="BB59">
        <v>386</v>
      </c>
      <c r="BD59" t="s">
        <v>30860</v>
      </c>
      <c r="BK59" t="s">
        <v>30861</v>
      </c>
      <c r="BW59" t="s">
        <v>13428</v>
      </c>
      <c r="BX59" t="s">
        <v>13985</v>
      </c>
      <c r="BY59" t="s">
        <v>13429</v>
      </c>
      <c r="BZ59" t="s">
        <v>13985</v>
      </c>
    </row>
    <row r="60" spans="1:78" hidden="1">
      <c r="A60" t="s">
        <v>13850</v>
      </c>
      <c r="B60" t="s">
        <v>67</v>
      </c>
      <c r="C60" t="s">
        <v>25290</v>
      </c>
      <c r="G60" t="s">
        <v>25291</v>
      </c>
      <c r="J60" t="s">
        <v>25292</v>
      </c>
      <c r="K60" t="s">
        <v>560</v>
      </c>
      <c r="W60" t="s">
        <v>25293</v>
      </c>
      <c r="AB60" t="s">
        <v>25294</v>
      </c>
      <c r="AN60" t="s">
        <v>562</v>
      </c>
      <c r="AS60" t="s">
        <v>297</v>
      </c>
      <c r="AT60">
        <v>2007</v>
      </c>
      <c r="AU60">
        <v>115</v>
      </c>
      <c r="AV60">
        <v>5</v>
      </c>
      <c r="BA60">
        <v>721</v>
      </c>
      <c r="BB60">
        <v>733</v>
      </c>
      <c r="BD60" t="s">
        <v>25295</v>
      </c>
      <c r="BK60" t="s">
        <v>25296</v>
      </c>
      <c r="BL60">
        <v>17634915</v>
      </c>
      <c r="BW60" t="s">
        <v>13429</v>
      </c>
      <c r="BX60" t="s">
        <v>13985</v>
      </c>
      <c r="BY60" t="s">
        <v>13985</v>
      </c>
      <c r="BZ60" t="s">
        <v>13985</v>
      </c>
    </row>
    <row r="61" spans="1:78" hidden="1">
      <c r="A61" t="s">
        <v>13850</v>
      </c>
      <c r="B61" t="s">
        <v>67</v>
      </c>
      <c r="C61" t="s">
        <v>14011</v>
      </c>
      <c r="G61" t="s">
        <v>14012</v>
      </c>
      <c r="J61" t="s">
        <v>14013</v>
      </c>
      <c r="K61" t="s">
        <v>2377</v>
      </c>
      <c r="W61" t="s">
        <v>14014</v>
      </c>
      <c r="AN61" t="s">
        <v>2380</v>
      </c>
      <c r="AO61" t="s">
        <v>2381</v>
      </c>
      <c r="AS61" s="1">
        <v>39387</v>
      </c>
      <c r="AT61">
        <v>2019</v>
      </c>
      <c r="AU61">
        <v>480</v>
      </c>
      <c r="BA61">
        <v>175</v>
      </c>
      <c r="BB61">
        <v>191</v>
      </c>
      <c r="BD61" t="s">
        <v>14015</v>
      </c>
      <c r="BK61" t="s">
        <v>14016</v>
      </c>
      <c r="BL61">
        <v>31374283</v>
      </c>
      <c r="BW61" t="s">
        <v>13429</v>
      </c>
    </row>
    <row r="62" spans="1:78" hidden="1">
      <c r="A62" t="s">
        <v>13850</v>
      </c>
      <c r="B62" t="s">
        <v>67</v>
      </c>
      <c r="C62" t="s">
        <v>20875</v>
      </c>
      <c r="G62" t="s">
        <v>20876</v>
      </c>
      <c r="J62" t="s">
        <v>20877</v>
      </c>
      <c r="K62" t="s">
        <v>20878</v>
      </c>
      <c r="W62" t="s">
        <v>20879</v>
      </c>
      <c r="AA62" t="s">
        <v>20880</v>
      </c>
      <c r="AB62" t="s">
        <v>20881</v>
      </c>
      <c r="AN62" t="s">
        <v>20882</v>
      </c>
      <c r="AS62" t="s">
        <v>629</v>
      </c>
      <c r="AT62">
        <v>2013</v>
      </c>
      <c r="AU62">
        <v>10</v>
      </c>
      <c r="AV62">
        <v>5</v>
      </c>
      <c r="BA62">
        <v>1698</v>
      </c>
      <c r="BB62">
        <v>1719</v>
      </c>
      <c r="BD62" t="s">
        <v>20883</v>
      </c>
      <c r="BK62" t="s">
        <v>20884</v>
      </c>
      <c r="BL62">
        <v>23624579</v>
      </c>
      <c r="BW62" t="s">
        <v>13429</v>
      </c>
      <c r="BX62" t="s">
        <v>13985</v>
      </c>
      <c r="BY62" t="s">
        <v>13985</v>
      </c>
      <c r="BZ62" t="s">
        <v>13985</v>
      </c>
    </row>
    <row r="63" spans="1:78" hidden="1">
      <c r="A63" t="s">
        <v>13850</v>
      </c>
      <c r="B63" t="s">
        <v>3442</v>
      </c>
      <c r="C63" t="s">
        <v>20438</v>
      </c>
      <c r="E63" t="s">
        <v>20439</v>
      </c>
      <c r="G63" t="s">
        <v>20440</v>
      </c>
      <c r="J63" t="s">
        <v>20441</v>
      </c>
      <c r="K63" t="s">
        <v>20442</v>
      </c>
      <c r="P63" t="s">
        <v>20443</v>
      </c>
      <c r="Q63" t="s">
        <v>20444</v>
      </c>
      <c r="R63" t="s">
        <v>20445</v>
      </c>
      <c r="S63" t="s">
        <v>20446</v>
      </c>
      <c r="W63" t="s">
        <v>20447</v>
      </c>
      <c r="AP63" t="s">
        <v>20448</v>
      </c>
      <c r="AT63">
        <v>2014</v>
      </c>
      <c r="BA63">
        <v>1849</v>
      </c>
      <c r="BB63">
        <v>1854</v>
      </c>
      <c r="BK63" t="s">
        <v>20449</v>
      </c>
      <c r="BW63" t="s">
        <v>13429</v>
      </c>
      <c r="BX63" t="s">
        <v>13985</v>
      </c>
      <c r="BY63" t="s">
        <v>13985</v>
      </c>
      <c r="BZ63" t="s">
        <v>13985</v>
      </c>
    </row>
    <row r="64" spans="1:78" hidden="1">
      <c r="A64" t="s">
        <v>13850</v>
      </c>
      <c r="B64" t="s">
        <v>67</v>
      </c>
      <c r="C64" t="s">
        <v>15142</v>
      </c>
      <c r="G64" t="s">
        <v>15143</v>
      </c>
      <c r="J64" t="s">
        <v>15144</v>
      </c>
      <c r="K64" t="s">
        <v>15145</v>
      </c>
      <c r="W64" t="s">
        <v>15146</v>
      </c>
      <c r="AA64" t="s">
        <v>15147</v>
      </c>
      <c r="AB64" t="s">
        <v>15148</v>
      </c>
      <c r="AN64" t="s">
        <v>15149</v>
      </c>
      <c r="AS64" t="s">
        <v>5766</v>
      </c>
      <c r="AT64">
        <v>2018</v>
      </c>
      <c r="AU64">
        <v>17</v>
      </c>
      <c r="BC64">
        <v>370</v>
      </c>
      <c r="BD64" t="s">
        <v>15150</v>
      </c>
      <c r="BK64" t="s">
        <v>15151</v>
      </c>
      <c r="BL64">
        <v>30333026</v>
      </c>
      <c r="BW64" t="s">
        <v>13429</v>
      </c>
      <c r="BX64" t="s">
        <v>13985</v>
      </c>
      <c r="BY64" t="s">
        <v>13985</v>
      </c>
      <c r="BZ64" t="s">
        <v>13985</v>
      </c>
    </row>
    <row r="65" spans="1:78" hidden="1">
      <c r="A65" t="s">
        <v>13850</v>
      </c>
      <c r="B65" t="s">
        <v>67</v>
      </c>
      <c r="C65" t="s">
        <v>15620</v>
      </c>
      <c r="G65" t="s">
        <v>15621</v>
      </c>
      <c r="J65" t="s">
        <v>15622</v>
      </c>
      <c r="K65" t="s">
        <v>15623</v>
      </c>
      <c r="W65" t="s">
        <v>15624</v>
      </c>
      <c r="AA65" t="s">
        <v>15625</v>
      </c>
      <c r="AB65" t="s">
        <v>15626</v>
      </c>
      <c r="AN65" t="s">
        <v>15627</v>
      </c>
      <c r="AS65" t="s">
        <v>610</v>
      </c>
      <c r="AT65">
        <v>2018</v>
      </c>
      <c r="AU65">
        <v>7</v>
      </c>
      <c r="AV65">
        <v>6</v>
      </c>
      <c r="BC65">
        <v>6</v>
      </c>
      <c r="BD65" t="s">
        <v>15628</v>
      </c>
      <c r="BK65" t="s">
        <v>15629</v>
      </c>
      <c r="BL65">
        <v>29893845</v>
      </c>
      <c r="BW65" t="s">
        <v>13429</v>
      </c>
      <c r="BX65" t="s">
        <v>13985</v>
      </c>
      <c r="BY65" t="s">
        <v>13985</v>
      </c>
      <c r="BZ65" t="s">
        <v>13985</v>
      </c>
    </row>
    <row r="66" spans="1:78" hidden="1">
      <c r="A66" t="s">
        <v>13850</v>
      </c>
      <c r="B66" t="s">
        <v>67</v>
      </c>
      <c r="C66" t="s">
        <v>25450</v>
      </c>
      <c r="G66" t="s">
        <v>25451</v>
      </c>
      <c r="J66" t="s">
        <v>25452</v>
      </c>
      <c r="K66" t="s">
        <v>24665</v>
      </c>
      <c r="W66" t="s">
        <v>25453</v>
      </c>
      <c r="AN66" t="s">
        <v>13537</v>
      </c>
      <c r="AO66" t="s">
        <v>24667</v>
      </c>
      <c r="AS66" t="s">
        <v>521</v>
      </c>
      <c r="AT66">
        <v>2007</v>
      </c>
      <c r="AU66">
        <v>55</v>
      </c>
      <c r="AV66">
        <v>2</v>
      </c>
      <c r="BA66">
        <v>373</v>
      </c>
      <c r="BB66">
        <v>383</v>
      </c>
      <c r="BK66" t="s">
        <v>25454</v>
      </c>
      <c r="BL66">
        <v>19069752</v>
      </c>
      <c r="BW66" t="s">
        <v>13429</v>
      </c>
      <c r="BX66" t="s">
        <v>13985</v>
      </c>
      <c r="BY66" t="s">
        <v>13985</v>
      </c>
      <c r="BZ66" t="s">
        <v>13985</v>
      </c>
    </row>
    <row r="67" spans="1:78" hidden="1">
      <c r="A67" t="s">
        <v>13477</v>
      </c>
      <c r="B67" t="s">
        <v>67</v>
      </c>
      <c r="C67" t="s">
        <v>32165</v>
      </c>
      <c r="J67" t="s">
        <v>32166</v>
      </c>
      <c r="K67" t="s">
        <v>13535</v>
      </c>
      <c r="AN67" t="s">
        <v>13537</v>
      </c>
      <c r="AS67">
        <v>6</v>
      </c>
      <c r="AT67">
        <v>2007</v>
      </c>
      <c r="AU67">
        <v>55</v>
      </c>
      <c r="AV67">
        <v>2</v>
      </c>
      <c r="BA67">
        <v>373</v>
      </c>
      <c r="BB67">
        <v>383</v>
      </c>
      <c r="BK67" t="s">
        <v>32167</v>
      </c>
      <c r="BM67" t="s">
        <v>13483</v>
      </c>
      <c r="BW67" t="s">
        <v>13429</v>
      </c>
    </row>
    <row r="68" spans="1:78" hidden="1">
      <c r="A68" t="s">
        <v>13850</v>
      </c>
      <c r="B68" t="s">
        <v>67</v>
      </c>
      <c r="C68" t="s">
        <v>14256</v>
      </c>
      <c r="G68" t="s">
        <v>14257</v>
      </c>
      <c r="J68" t="s">
        <v>14258</v>
      </c>
      <c r="K68" t="s">
        <v>160</v>
      </c>
      <c r="W68" t="s">
        <v>14259</v>
      </c>
      <c r="AB68" t="s">
        <v>14260</v>
      </c>
      <c r="AN68" t="s">
        <v>162</v>
      </c>
      <c r="AO68" t="s">
        <v>163</v>
      </c>
      <c r="AS68" t="s">
        <v>84</v>
      </c>
      <c r="AT68">
        <v>2019</v>
      </c>
      <c r="AU68">
        <v>44</v>
      </c>
      <c r="AV68" s="2">
        <v>43558</v>
      </c>
      <c r="BA68">
        <v>209</v>
      </c>
      <c r="BB68">
        <v>214</v>
      </c>
      <c r="BD68" t="s">
        <v>14261</v>
      </c>
      <c r="BF68" s="1">
        <v>43678</v>
      </c>
      <c r="BK68" t="s">
        <v>14262</v>
      </c>
      <c r="BW68" t="s">
        <v>13429</v>
      </c>
    </row>
    <row r="69" spans="1:78" hidden="1">
      <c r="A69" t="s">
        <v>13850</v>
      </c>
      <c r="B69" t="s">
        <v>67</v>
      </c>
      <c r="C69" t="s">
        <v>31386</v>
      </c>
      <c r="G69" t="s">
        <v>31386</v>
      </c>
      <c r="J69" t="s">
        <v>31387</v>
      </c>
      <c r="K69" t="s">
        <v>31388</v>
      </c>
      <c r="W69" t="s">
        <v>31389</v>
      </c>
      <c r="AB69" t="s">
        <v>31390</v>
      </c>
      <c r="AN69" t="s">
        <v>31391</v>
      </c>
      <c r="AS69" t="s">
        <v>297</v>
      </c>
      <c r="AT69">
        <v>1991</v>
      </c>
      <c r="AU69">
        <v>29</v>
      </c>
      <c r="AV69">
        <v>3</v>
      </c>
      <c r="BA69">
        <v>176</v>
      </c>
      <c r="BB69">
        <v>200</v>
      </c>
      <c r="BK69" t="s">
        <v>31392</v>
      </c>
      <c r="BW69" t="s">
        <v>13429</v>
      </c>
      <c r="BX69" t="s">
        <v>13985</v>
      </c>
      <c r="BY69" t="s">
        <v>13985</v>
      </c>
      <c r="BZ69" t="s">
        <v>13985</v>
      </c>
    </row>
    <row r="70" spans="1:78" hidden="1">
      <c r="A70" t="s">
        <v>13850</v>
      </c>
      <c r="B70" t="s">
        <v>67</v>
      </c>
      <c r="C70" t="s">
        <v>20192</v>
      </c>
      <c r="G70" t="s">
        <v>20193</v>
      </c>
      <c r="J70" t="s">
        <v>20194</v>
      </c>
      <c r="K70" t="s">
        <v>605</v>
      </c>
      <c r="W70" t="s">
        <v>20195</v>
      </c>
      <c r="AA70" t="s">
        <v>20196</v>
      </c>
      <c r="AB70" t="s">
        <v>20197</v>
      </c>
      <c r="AN70" t="s">
        <v>609</v>
      </c>
      <c r="AS70" t="s">
        <v>20198</v>
      </c>
      <c r="AT70">
        <v>2014</v>
      </c>
      <c r="AU70">
        <v>111</v>
      </c>
      <c r="AV70">
        <v>11</v>
      </c>
      <c r="BA70">
        <v>4257</v>
      </c>
      <c r="BB70">
        <v>4261</v>
      </c>
      <c r="BD70" t="s">
        <v>20199</v>
      </c>
      <c r="BK70" t="s">
        <v>20200</v>
      </c>
      <c r="BL70">
        <v>24591586</v>
      </c>
      <c r="BW70" t="s">
        <v>13429</v>
      </c>
      <c r="BX70" t="s">
        <v>13985</v>
      </c>
      <c r="BY70" t="s">
        <v>13985</v>
      </c>
      <c r="BZ70" t="s">
        <v>13985</v>
      </c>
    </row>
    <row r="71" spans="1:78" hidden="1">
      <c r="A71" t="s">
        <v>13850</v>
      </c>
      <c r="B71" t="s">
        <v>67</v>
      </c>
      <c r="C71" t="s">
        <v>23231</v>
      </c>
      <c r="G71" t="s">
        <v>23232</v>
      </c>
      <c r="J71" t="s">
        <v>23233</v>
      </c>
      <c r="K71" t="s">
        <v>178</v>
      </c>
      <c r="W71" t="s">
        <v>23234</v>
      </c>
      <c r="AA71" t="s">
        <v>23235</v>
      </c>
      <c r="AB71" t="s">
        <v>23236</v>
      </c>
      <c r="AN71" t="s">
        <v>180</v>
      </c>
      <c r="AS71" t="s">
        <v>297</v>
      </c>
      <c r="AT71">
        <v>2010</v>
      </c>
      <c r="AU71">
        <v>54</v>
      </c>
      <c r="AV71">
        <v>3</v>
      </c>
      <c r="BA71">
        <v>276</v>
      </c>
      <c r="BB71">
        <v>284</v>
      </c>
      <c r="BD71" t="s">
        <v>23237</v>
      </c>
      <c r="BK71" t="s">
        <v>23238</v>
      </c>
      <c r="BW71" t="s">
        <v>13429</v>
      </c>
      <c r="BX71" t="s">
        <v>13985</v>
      </c>
      <c r="BY71" t="s">
        <v>13985</v>
      </c>
      <c r="BZ71" t="s">
        <v>13985</v>
      </c>
    </row>
    <row r="72" spans="1:78" hidden="1">
      <c r="A72" t="s">
        <v>13850</v>
      </c>
      <c r="B72" t="s">
        <v>67</v>
      </c>
      <c r="C72" t="s">
        <v>22847</v>
      </c>
      <c r="G72" t="s">
        <v>22848</v>
      </c>
      <c r="J72" t="s">
        <v>22849</v>
      </c>
      <c r="K72" t="s">
        <v>280</v>
      </c>
      <c r="W72" t="s">
        <v>22850</v>
      </c>
      <c r="AN72" t="s">
        <v>284</v>
      </c>
      <c r="AS72" t="s">
        <v>5045</v>
      </c>
      <c r="AT72">
        <v>2011</v>
      </c>
      <c r="AU72">
        <v>6</v>
      </c>
      <c r="AV72">
        <v>3</v>
      </c>
      <c r="BC72" t="s">
        <v>22851</v>
      </c>
      <c r="BD72" t="s">
        <v>22852</v>
      </c>
      <c r="BK72" t="s">
        <v>22853</v>
      </c>
      <c r="BL72">
        <v>21408216</v>
      </c>
      <c r="BW72" t="s">
        <v>13429</v>
      </c>
      <c r="BX72" t="s">
        <v>13985</v>
      </c>
      <c r="BY72" t="s">
        <v>13985</v>
      </c>
      <c r="BZ72" t="s">
        <v>13985</v>
      </c>
    </row>
    <row r="73" spans="1:78" hidden="1">
      <c r="A73" t="s">
        <v>13850</v>
      </c>
      <c r="B73" t="s">
        <v>67</v>
      </c>
      <c r="C73" t="s">
        <v>18928</v>
      </c>
      <c r="G73" t="s">
        <v>18929</v>
      </c>
      <c r="J73" t="s">
        <v>18930</v>
      </c>
      <c r="K73" t="s">
        <v>18931</v>
      </c>
      <c r="W73" t="s">
        <v>18932</v>
      </c>
      <c r="AA73" t="s">
        <v>18933</v>
      </c>
      <c r="AB73" t="s">
        <v>18934</v>
      </c>
      <c r="AN73" t="s">
        <v>18935</v>
      </c>
      <c r="AS73" t="s">
        <v>619</v>
      </c>
      <c r="AT73">
        <v>2015</v>
      </c>
      <c r="AU73">
        <v>6</v>
      </c>
      <c r="BC73" t="s">
        <v>18936</v>
      </c>
      <c r="BD73" t="s">
        <v>18937</v>
      </c>
      <c r="BK73" t="s">
        <v>18938</v>
      </c>
      <c r="BL73">
        <v>25999912</v>
      </c>
      <c r="BW73" t="s">
        <v>13429</v>
      </c>
      <c r="BX73" t="s">
        <v>13985</v>
      </c>
      <c r="BY73" t="s">
        <v>13985</v>
      </c>
      <c r="BZ73" t="s">
        <v>13985</v>
      </c>
    </row>
    <row r="74" spans="1:78" hidden="1">
      <c r="A74" t="s">
        <v>13850</v>
      </c>
      <c r="B74" t="s">
        <v>67</v>
      </c>
      <c r="C74" t="s">
        <v>27994</v>
      </c>
      <c r="G74" t="s">
        <v>27994</v>
      </c>
      <c r="J74" t="s">
        <v>27995</v>
      </c>
      <c r="K74" t="s">
        <v>8659</v>
      </c>
      <c r="W74" t="s">
        <v>27996</v>
      </c>
      <c r="AA74" t="s">
        <v>27997</v>
      </c>
      <c r="AB74" t="s">
        <v>27998</v>
      </c>
      <c r="AN74" t="s">
        <v>8663</v>
      </c>
      <c r="AS74" t="s">
        <v>815</v>
      </c>
      <c r="AT74">
        <v>2002</v>
      </c>
      <c r="AU74">
        <v>75</v>
      </c>
      <c r="AV74">
        <v>1</v>
      </c>
      <c r="BA74">
        <v>149</v>
      </c>
      <c r="BB74">
        <v>156</v>
      </c>
      <c r="BK74" t="s">
        <v>27999</v>
      </c>
      <c r="BW74" t="s">
        <v>13429</v>
      </c>
      <c r="BX74" t="s">
        <v>13985</v>
      </c>
      <c r="BY74" t="s">
        <v>13985</v>
      </c>
      <c r="BZ74" t="s">
        <v>13985</v>
      </c>
    </row>
    <row r="75" spans="1:78" hidden="1">
      <c r="A75" t="s">
        <v>13477</v>
      </c>
      <c r="B75" t="s">
        <v>67</v>
      </c>
      <c r="C75" t="s">
        <v>32214</v>
      </c>
      <c r="J75" t="s">
        <v>27995</v>
      </c>
      <c r="K75" t="s">
        <v>13669</v>
      </c>
      <c r="AA75" t="s">
        <v>27997</v>
      </c>
      <c r="AB75" t="s">
        <v>27998</v>
      </c>
      <c r="AN75" t="s">
        <v>8663</v>
      </c>
      <c r="AS75">
        <v>3</v>
      </c>
      <c r="AT75">
        <v>2002</v>
      </c>
      <c r="AU75">
        <v>75</v>
      </c>
      <c r="AV75">
        <v>1</v>
      </c>
      <c r="BA75">
        <v>149</v>
      </c>
      <c r="BB75">
        <v>156</v>
      </c>
      <c r="BD75" t="s">
        <v>32216</v>
      </c>
      <c r="BK75" t="s">
        <v>32217</v>
      </c>
      <c r="BM75" t="s">
        <v>13483</v>
      </c>
      <c r="BQ75" t="s">
        <v>32215</v>
      </c>
      <c r="BW75" t="s">
        <v>13429</v>
      </c>
      <c r="BX75" t="s">
        <v>13985</v>
      </c>
      <c r="BY75" t="s">
        <v>13985</v>
      </c>
      <c r="BZ75" t="s">
        <v>13985</v>
      </c>
    </row>
    <row r="76" spans="1:78" hidden="1">
      <c r="A76" t="s">
        <v>13850</v>
      </c>
      <c r="B76" t="s">
        <v>67</v>
      </c>
      <c r="C76" t="s">
        <v>15088</v>
      </c>
      <c r="G76" t="s">
        <v>15089</v>
      </c>
      <c r="J76" t="s">
        <v>15090</v>
      </c>
      <c r="K76" t="s">
        <v>15091</v>
      </c>
      <c r="W76" t="s">
        <v>15092</v>
      </c>
      <c r="AA76" t="s">
        <v>15093</v>
      </c>
      <c r="AB76" t="s">
        <v>15094</v>
      </c>
      <c r="AN76" t="s">
        <v>15095</v>
      </c>
      <c r="AS76" s="1">
        <v>37926</v>
      </c>
      <c r="AT76">
        <v>2018</v>
      </c>
      <c r="AU76">
        <v>11</v>
      </c>
      <c r="BC76">
        <v>576</v>
      </c>
      <c r="BD76" t="s">
        <v>15096</v>
      </c>
      <c r="BK76" t="s">
        <v>15097</v>
      </c>
      <c r="BL76">
        <v>30390714</v>
      </c>
      <c r="BW76" t="s">
        <v>13429</v>
      </c>
    </row>
    <row r="77" spans="1:78" hidden="1">
      <c r="A77" t="s">
        <v>13850</v>
      </c>
      <c r="B77" t="s">
        <v>67</v>
      </c>
      <c r="C77" t="s">
        <v>24957</v>
      </c>
      <c r="G77" t="s">
        <v>24958</v>
      </c>
      <c r="J77" t="s">
        <v>24959</v>
      </c>
      <c r="K77" t="s">
        <v>24764</v>
      </c>
      <c r="W77" t="s">
        <v>24960</v>
      </c>
      <c r="AA77" t="s">
        <v>18578</v>
      </c>
      <c r="AB77" t="s">
        <v>18579</v>
      </c>
      <c r="AN77" t="s">
        <v>24767</v>
      </c>
      <c r="AS77" t="s">
        <v>1023</v>
      </c>
      <c r="AT77">
        <v>2008</v>
      </c>
      <c r="AU77">
        <v>40</v>
      </c>
      <c r="AV77">
        <v>1</v>
      </c>
      <c r="BA77">
        <v>28</v>
      </c>
      <c r="BB77">
        <v>31</v>
      </c>
      <c r="BD77" t="s">
        <v>24961</v>
      </c>
      <c r="BK77" t="s">
        <v>24962</v>
      </c>
      <c r="BW77" t="s">
        <v>13429</v>
      </c>
      <c r="BX77" t="s">
        <v>13985</v>
      </c>
      <c r="BY77" t="s">
        <v>13985</v>
      </c>
      <c r="BZ77" t="s">
        <v>13985</v>
      </c>
    </row>
    <row r="78" spans="1:78" hidden="1">
      <c r="A78" t="s">
        <v>13850</v>
      </c>
      <c r="B78" t="s">
        <v>67</v>
      </c>
      <c r="C78" t="s">
        <v>15433</v>
      </c>
      <c r="G78" t="s">
        <v>15434</v>
      </c>
      <c r="J78" t="s">
        <v>15435</v>
      </c>
      <c r="K78" t="s">
        <v>1192</v>
      </c>
      <c r="W78" t="s">
        <v>15436</v>
      </c>
      <c r="AN78" t="s">
        <v>1194</v>
      </c>
      <c r="AO78" t="s">
        <v>1195</v>
      </c>
      <c r="AS78" t="s">
        <v>472</v>
      </c>
      <c r="AT78">
        <v>2018</v>
      </c>
      <c r="AU78">
        <v>24</v>
      </c>
      <c r="AV78">
        <v>7</v>
      </c>
      <c r="BA78">
        <v>2929</v>
      </c>
      <c r="BB78">
        <v>2938</v>
      </c>
      <c r="BD78" t="s">
        <v>15437</v>
      </c>
      <c r="BK78" t="s">
        <v>15438</v>
      </c>
      <c r="BL78">
        <v>29350812</v>
      </c>
      <c r="BW78" t="s">
        <v>13429</v>
      </c>
      <c r="BX78" t="s">
        <v>13985</v>
      </c>
      <c r="BY78" t="s">
        <v>13985</v>
      </c>
      <c r="BZ78" t="s">
        <v>13985</v>
      </c>
    </row>
    <row r="79" spans="1:78" hidden="1">
      <c r="A79" t="s">
        <v>13850</v>
      </c>
      <c r="B79" t="s">
        <v>67</v>
      </c>
      <c r="C79" t="s">
        <v>25418</v>
      </c>
      <c r="G79" t="s">
        <v>25419</v>
      </c>
      <c r="J79" t="s">
        <v>25420</v>
      </c>
      <c r="K79" t="s">
        <v>4788</v>
      </c>
      <c r="W79" t="s">
        <v>25421</v>
      </c>
      <c r="AN79" t="s">
        <v>4790</v>
      </c>
      <c r="AO79" t="s">
        <v>4791</v>
      </c>
      <c r="AS79" s="1">
        <v>42156</v>
      </c>
      <c r="AT79">
        <v>2007</v>
      </c>
      <c r="AU79">
        <v>41</v>
      </c>
      <c r="AV79">
        <v>12</v>
      </c>
      <c r="BA79">
        <v>4339</v>
      </c>
      <c r="BB79">
        <v>4347</v>
      </c>
      <c r="BD79" t="s">
        <v>25422</v>
      </c>
      <c r="BK79" t="s">
        <v>25423</v>
      </c>
      <c r="BL79">
        <v>17626434</v>
      </c>
      <c r="BW79" t="s">
        <v>13429</v>
      </c>
      <c r="BX79" t="s">
        <v>13985</v>
      </c>
      <c r="BY79" t="s">
        <v>13985</v>
      </c>
      <c r="BZ79" t="s">
        <v>13985</v>
      </c>
    </row>
    <row r="80" spans="1:78" hidden="1">
      <c r="A80" t="s">
        <v>13850</v>
      </c>
      <c r="B80" t="s">
        <v>67</v>
      </c>
      <c r="C80" t="s">
        <v>16190</v>
      </c>
      <c r="G80" t="s">
        <v>16191</v>
      </c>
      <c r="J80" t="s">
        <v>16192</v>
      </c>
      <c r="K80" t="s">
        <v>16193</v>
      </c>
      <c r="W80" t="s">
        <v>16194</v>
      </c>
      <c r="AA80" t="s">
        <v>16195</v>
      </c>
      <c r="AB80" t="s">
        <v>16196</v>
      </c>
      <c r="AN80" t="s">
        <v>16197</v>
      </c>
      <c r="AO80" t="s">
        <v>16198</v>
      </c>
      <c r="AS80" t="s">
        <v>84</v>
      </c>
      <c r="AT80">
        <v>2017</v>
      </c>
      <c r="AU80">
        <v>13</v>
      </c>
      <c r="AV80">
        <v>2</v>
      </c>
      <c r="BA80">
        <v>303</v>
      </c>
      <c r="BB80">
        <v>310</v>
      </c>
      <c r="BC80" t="s">
        <v>16199</v>
      </c>
      <c r="BK80" t="s">
        <v>16200</v>
      </c>
      <c r="BW80" t="s">
        <v>13429</v>
      </c>
      <c r="BX80" t="s">
        <v>13985</v>
      </c>
      <c r="BY80" t="s">
        <v>13985</v>
      </c>
      <c r="BZ80" t="s">
        <v>13985</v>
      </c>
    </row>
    <row r="81" spans="1:78" hidden="1">
      <c r="A81" t="s">
        <v>13850</v>
      </c>
      <c r="B81" t="s">
        <v>67</v>
      </c>
      <c r="C81" t="s">
        <v>29955</v>
      </c>
      <c r="G81" t="s">
        <v>29955</v>
      </c>
      <c r="J81" t="s">
        <v>29956</v>
      </c>
      <c r="K81" t="s">
        <v>10578</v>
      </c>
      <c r="W81" t="s">
        <v>29957</v>
      </c>
      <c r="AN81" t="s">
        <v>10580</v>
      </c>
      <c r="AS81" t="s">
        <v>1023</v>
      </c>
      <c r="AT81">
        <v>1997</v>
      </c>
      <c r="AU81">
        <v>11</v>
      </c>
      <c r="AV81">
        <v>1</v>
      </c>
      <c r="BA81">
        <v>25</v>
      </c>
      <c r="BB81">
        <v>37</v>
      </c>
      <c r="BD81" t="s">
        <v>29958</v>
      </c>
      <c r="BK81" t="s">
        <v>29959</v>
      </c>
      <c r="BL81">
        <v>9061674</v>
      </c>
      <c r="BW81" t="s">
        <v>13429</v>
      </c>
      <c r="BX81" t="s">
        <v>13985</v>
      </c>
      <c r="BY81" t="s">
        <v>13985</v>
      </c>
      <c r="BZ81" t="s">
        <v>13985</v>
      </c>
    </row>
    <row r="82" spans="1:78" hidden="1">
      <c r="A82" t="s">
        <v>13850</v>
      </c>
      <c r="B82" t="s">
        <v>67</v>
      </c>
      <c r="C82" t="s">
        <v>27338</v>
      </c>
      <c r="G82" t="s">
        <v>27338</v>
      </c>
      <c r="J82" t="s">
        <v>27339</v>
      </c>
      <c r="K82" t="s">
        <v>11621</v>
      </c>
      <c r="W82" t="s">
        <v>27340</v>
      </c>
      <c r="AA82" t="s">
        <v>27341</v>
      </c>
      <c r="AN82" t="s">
        <v>11623</v>
      </c>
      <c r="AS82" t="s">
        <v>1023</v>
      </c>
      <c r="AT82">
        <v>2004</v>
      </c>
      <c r="AU82">
        <v>68</v>
      </c>
      <c r="AV82">
        <v>1</v>
      </c>
      <c r="BA82">
        <v>188</v>
      </c>
      <c r="BB82">
        <v>197</v>
      </c>
      <c r="BD82" t="s">
        <v>27342</v>
      </c>
      <c r="BK82" t="s">
        <v>27343</v>
      </c>
      <c r="BW82" t="s">
        <v>13429</v>
      </c>
      <c r="BX82" t="s">
        <v>13985</v>
      </c>
      <c r="BY82" t="s">
        <v>13985</v>
      </c>
      <c r="BZ82" t="s">
        <v>13985</v>
      </c>
    </row>
    <row r="83" spans="1:78" hidden="1">
      <c r="A83" t="s">
        <v>13850</v>
      </c>
      <c r="B83" t="s">
        <v>67</v>
      </c>
      <c r="C83" t="s">
        <v>28460</v>
      </c>
      <c r="G83" t="s">
        <v>28460</v>
      </c>
      <c r="J83" t="s">
        <v>28461</v>
      </c>
      <c r="K83" t="s">
        <v>841</v>
      </c>
      <c r="W83" t="s">
        <v>28462</v>
      </c>
      <c r="AN83" t="s">
        <v>843</v>
      </c>
      <c r="AO83" t="s">
        <v>844</v>
      </c>
      <c r="AS83" t="s">
        <v>1023</v>
      </c>
      <c r="AT83">
        <v>2001</v>
      </c>
      <c r="AU83">
        <v>30</v>
      </c>
      <c r="AV83">
        <v>1</v>
      </c>
      <c r="BA83">
        <v>50</v>
      </c>
      <c r="BB83">
        <v>55</v>
      </c>
      <c r="BD83" t="s">
        <v>28463</v>
      </c>
      <c r="BK83" t="s">
        <v>28464</v>
      </c>
      <c r="BL83">
        <v>11168907</v>
      </c>
      <c r="BW83" t="s">
        <v>13429</v>
      </c>
      <c r="BX83" t="s">
        <v>13985</v>
      </c>
      <c r="BY83" t="s">
        <v>13985</v>
      </c>
      <c r="BZ83" t="s">
        <v>13985</v>
      </c>
    </row>
    <row r="84" spans="1:78" hidden="1">
      <c r="A84" t="s">
        <v>13850</v>
      </c>
      <c r="B84" t="s">
        <v>67</v>
      </c>
      <c r="C84" t="s">
        <v>28833</v>
      </c>
      <c r="G84" t="s">
        <v>28833</v>
      </c>
      <c r="J84" t="s">
        <v>28834</v>
      </c>
      <c r="K84" t="s">
        <v>2329</v>
      </c>
      <c r="W84" t="s">
        <v>28835</v>
      </c>
      <c r="AA84" t="s">
        <v>28836</v>
      </c>
      <c r="AB84" t="s">
        <v>28837</v>
      </c>
      <c r="AN84" t="s">
        <v>2331</v>
      </c>
      <c r="AT84">
        <v>2000</v>
      </c>
      <c r="AU84">
        <v>119</v>
      </c>
      <c r="AV84">
        <v>4</v>
      </c>
      <c r="BA84">
        <v>351</v>
      </c>
      <c r="BB84">
        <v>360</v>
      </c>
      <c r="BK84" t="s">
        <v>28838</v>
      </c>
      <c r="BW84" t="s">
        <v>13429</v>
      </c>
      <c r="BX84" t="s">
        <v>13985</v>
      </c>
      <c r="BY84" t="s">
        <v>13985</v>
      </c>
      <c r="BZ84" t="s">
        <v>13985</v>
      </c>
    </row>
    <row r="85" spans="1:78" hidden="1">
      <c r="A85" t="s">
        <v>13850</v>
      </c>
      <c r="B85" t="s">
        <v>67</v>
      </c>
      <c r="C85" t="s">
        <v>21073</v>
      </c>
      <c r="G85" t="s">
        <v>21074</v>
      </c>
      <c r="J85" t="s">
        <v>21075</v>
      </c>
      <c r="K85" t="s">
        <v>1453</v>
      </c>
      <c r="W85" t="s">
        <v>21076</v>
      </c>
      <c r="AN85" t="s">
        <v>1455</v>
      </c>
      <c r="AO85" t="s">
        <v>1456</v>
      </c>
      <c r="AS85" t="s">
        <v>884</v>
      </c>
      <c r="AT85">
        <v>2013</v>
      </c>
      <c r="AU85">
        <v>106</v>
      </c>
      <c r="AV85">
        <v>1</v>
      </c>
      <c r="BA85">
        <v>168</v>
      </c>
      <c r="BB85">
        <v>180</v>
      </c>
      <c r="BD85" t="s">
        <v>21077</v>
      </c>
      <c r="BK85" t="s">
        <v>21078</v>
      </c>
      <c r="BL85">
        <v>23448029</v>
      </c>
      <c r="BW85" t="s">
        <v>13429</v>
      </c>
      <c r="BX85" t="s">
        <v>13985</v>
      </c>
      <c r="BY85" t="s">
        <v>13985</v>
      </c>
      <c r="BZ85" t="s">
        <v>13985</v>
      </c>
    </row>
    <row r="86" spans="1:78" hidden="1">
      <c r="A86" t="s">
        <v>13850</v>
      </c>
      <c r="B86" t="s">
        <v>67</v>
      </c>
      <c r="C86" t="s">
        <v>30539</v>
      </c>
      <c r="G86" t="s">
        <v>30539</v>
      </c>
      <c r="J86" t="s">
        <v>30540</v>
      </c>
      <c r="K86" t="s">
        <v>12659</v>
      </c>
      <c r="W86" t="s">
        <v>30541</v>
      </c>
      <c r="AA86" t="s">
        <v>30542</v>
      </c>
      <c r="AB86" t="s">
        <v>30543</v>
      </c>
      <c r="AN86" t="s">
        <v>1649</v>
      </c>
      <c r="AS86" t="s">
        <v>884</v>
      </c>
      <c r="AT86">
        <v>1995</v>
      </c>
      <c r="AU86">
        <v>119</v>
      </c>
      <c r="AV86">
        <v>1</v>
      </c>
      <c r="BA86">
        <v>9</v>
      </c>
      <c r="BB86">
        <v>15</v>
      </c>
      <c r="BD86" t="s">
        <v>30544</v>
      </c>
      <c r="BK86" t="s">
        <v>30545</v>
      </c>
      <c r="BW86" t="s">
        <v>13429</v>
      </c>
      <c r="BX86" t="s">
        <v>13985</v>
      </c>
      <c r="BY86" t="s">
        <v>13985</v>
      </c>
      <c r="BZ86" t="s">
        <v>13985</v>
      </c>
    </row>
    <row r="87" spans="1:78" hidden="1">
      <c r="A87" t="s">
        <v>13850</v>
      </c>
      <c r="B87" t="s">
        <v>67</v>
      </c>
      <c r="C87" t="s">
        <v>23023</v>
      </c>
      <c r="G87" t="s">
        <v>23024</v>
      </c>
      <c r="J87" t="s">
        <v>23025</v>
      </c>
      <c r="K87" t="s">
        <v>9642</v>
      </c>
      <c r="W87" t="s">
        <v>23026</v>
      </c>
      <c r="AN87" t="s">
        <v>9646</v>
      </c>
      <c r="AO87" t="s">
        <v>9647</v>
      </c>
      <c r="AT87">
        <v>2011</v>
      </c>
      <c r="AU87">
        <v>18</v>
      </c>
      <c r="AV87">
        <v>2</v>
      </c>
      <c r="BA87">
        <v>340</v>
      </c>
      <c r="BB87">
        <v>344</v>
      </c>
      <c r="BK87" t="s">
        <v>23027</v>
      </c>
      <c r="BL87">
        <v>22216810</v>
      </c>
      <c r="BW87" t="s">
        <v>13428</v>
      </c>
      <c r="BX87" t="s">
        <v>13985</v>
      </c>
      <c r="BY87" t="s">
        <v>13429</v>
      </c>
      <c r="BZ87" t="s">
        <v>13985</v>
      </c>
    </row>
    <row r="88" spans="1:78" hidden="1">
      <c r="A88" t="s">
        <v>13850</v>
      </c>
      <c r="B88" t="s">
        <v>67</v>
      </c>
      <c r="C88" t="s">
        <v>30904</v>
      </c>
      <c r="G88" t="s">
        <v>30904</v>
      </c>
      <c r="J88" t="s">
        <v>30905</v>
      </c>
      <c r="K88" t="s">
        <v>12827</v>
      </c>
      <c r="W88" t="s">
        <v>30906</v>
      </c>
      <c r="AA88" t="s">
        <v>30907</v>
      </c>
      <c r="AB88" t="s">
        <v>30908</v>
      </c>
      <c r="AN88" t="s">
        <v>12829</v>
      </c>
      <c r="AT88">
        <v>1994</v>
      </c>
      <c r="AU88">
        <v>79</v>
      </c>
      <c r="AV88">
        <v>3</v>
      </c>
      <c r="BA88">
        <v>157</v>
      </c>
      <c r="BB88">
        <v>162</v>
      </c>
      <c r="BD88" t="s">
        <v>30909</v>
      </c>
      <c r="BK88" t="s">
        <v>30910</v>
      </c>
      <c r="BW88" t="s">
        <v>13429</v>
      </c>
      <c r="BX88" t="s">
        <v>13985</v>
      </c>
      <c r="BY88" t="s">
        <v>13985</v>
      </c>
      <c r="BZ88" t="s">
        <v>13985</v>
      </c>
    </row>
    <row r="89" spans="1:78" hidden="1">
      <c r="A89" t="s">
        <v>13850</v>
      </c>
      <c r="B89" t="s">
        <v>67</v>
      </c>
      <c r="C89" t="s">
        <v>18751</v>
      </c>
      <c r="G89" t="s">
        <v>18752</v>
      </c>
      <c r="J89" t="s">
        <v>18753</v>
      </c>
      <c r="K89" t="s">
        <v>18754</v>
      </c>
      <c r="W89" t="s">
        <v>18755</v>
      </c>
      <c r="AN89" t="s">
        <v>18756</v>
      </c>
      <c r="AS89" t="s">
        <v>2214</v>
      </c>
      <c r="AT89">
        <v>2015</v>
      </c>
      <c r="AU89">
        <v>13</v>
      </c>
      <c r="AV89">
        <v>3</v>
      </c>
      <c r="BA89">
        <v>591</v>
      </c>
      <c r="BB89">
        <v>598</v>
      </c>
      <c r="BD89" t="s">
        <v>18757</v>
      </c>
      <c r="BK89" t="s">
        <v>18758</v>
      </c>
      <c r="BW89" t="s">
        <v>13429</v>
      </c>
      <c r="BX89" t="s">
        <v>13985</v>
      </c>
      <c r="BY89" t="s">
        <v>13985</v>
      </c>
      <c r="BZ89" t="s">
        <v>13985</v>
      </c>
    </row>
    <row r="90" spans="1:78" hidden="1">
      <c r="A90" t="s">
        <v>13477</v>
      </c>
      <c r="B90" t="s">
        <v>67</v>
      </c>
      <c r="C90" t="s">
        <v>32099</v>
      </c>
      <c r="J90" t="s">
        <v>18753</v>
      </c>
      <c r="K90" t="s">
        <v>32100</v>
      </c>
      <c r="AN90" t="s">
        <v>32101</v>
      </c>
      <c r="AS90">
        <v>9</v>
      </c>
      <c r="AT90">
        <v>2015</v>
      </c>
      <c r="AU90">
        <v>13</v>
      </c>
      <c r="AV90">
        <v>3</v>
      </c>
      <c r="BA90">
        <v>591</v>
      </c>
      <c r="BB90">
        <v>598</v>
      </c>
      <c r="BD90" t="s">
        <v>18757</v>
      </c>
      <c r="BK90" t="s">
        <v>32102</v>
      </c>
      <c r="BM90" t="s">
        <v>13483</v>
      </c>
      <c r="BW90" t="s">
        <v>13429</v>
      </c>
      <c r="BX90" t="s">
        <v>13985</v>
      </c>
      <c r="BY90" t="s">
        <v>13985</v>
      </c>
      <c r="BZ90" t="s">
        <v>13985</v>
      </c>
    </row>
    <row r="91" spans="1:78" hidden="1">
      <c r="A91" t="s">
        <v>13850</v>
      </c>
      <c r="B91" t="s">
        <v>67</v>
      </c>
      <c r="C91" t="s">
        <v>23708</v>
      </c>
      <c r="G91" t="s">
        <v>23709</v>
      </c>
      <c r="J91" t="s">
        <v>23710</v>
      </c>
      <c r="K91" t="s">
        <v>3484</v>
      </c>
      <c r="W91" t="s">
        <v>23711</v>
      </c>
      <c r="AO91" t="s">
        <v>3488</v>
      </c>
      <c r="AT91">
        <v>2010</v>
      </c>
      <c r="AU91">
        <v>107</v>
      </c>
      <c r="AV91">
        <v>4</v>
      </c>
      <c r="BA91">
        <v>527</v>
      </c>
      <c r="BB91">
        <v>534</v>
      </c>
      <c r="BD91" t="s">
        <v>23712</v>
      </c>
      <c r="BK91" t="s">
        <v>23713</v>
      </c>
      <c r="BW91" t="s">
        <v>13429</v>
      </c>
      <c r="BX91" t="s">
        <v>13985</v>
      </c>
      <c r="BY91" t="s">
        <v>13985</v>
      </c>
      <c r="BZ91" t="s">
        <v>13985</v>
      </c>
    </row>
    <row r="92" spans="1:78" hidden="1">
      <c r="A92" t="s">
        <v>13850</v>
      </c>
      <c r="B92" t="s">
        <v>67</v>
      </c>
      <c r="C92" t="s">
        <v>20464</v>
      </c>
      <c r="G92" t="s">
        <v>20465</v>
      </c>
      <c r="J92" t="s">
        <v>20466</v>
      </c>
      <c r="K92" t="s">
        <v>20467</v>
      </c>
      <c r="W92" t="s">
        <v>20468</v>
      </c>
      <c r="AN92" t="s">
        <v>20469</v>
      </c>
      <c r="AO92" t="s">
        <v>20470</v>
      </c>
      <c r="AS92" t="s">
        <v>84</v>
      </c>
      <c r="AT92">
        <v>2013</v>
      </c>
      <c r="AU92">
        <v>62</v>
      </c>
      <c r="AV92">
        <v>4</v>
      </c>
      <c r="BA92">
        <v>290</v>
      </c>
      <c r="BB92">
        <v>296</v>
      </c>
      <c r="BK92" t="s">
        <v>20471</v>
      </c>
      <c r="BW92" t="s">
        <v>13429</v>
      </c>
      <c r="BX92" t="s">
        <v>13985</v>
      </c>
      <c r="BY92" t="s">
        <v>13985</v>
      </c>
      <c r="BZ92" t="s">
        <v>13985</v>
      </c>
    </row>
    <row r="93" spans="1:78" hidden="1">
      <c r="A93" t="s">
        <v>13850</v>
      </c>
      <c r="B93" t="s">
        <v>67</v>
      </c>
      <c r="C93" t="s">
        <v>23164</v>
      </c>
      <c r="G93" t="s">
        <v>23165</v>
      </c>
      <c r="J93" t="s">
        <v>23166</v>
      </c>
      <c r="K93" t="s">
        <v>14949</v>
      </c>
      <c r="W93" t="s">
        <v>23167</v>
      </c>
      <c r="AN93" t="s">
        <v>14953</v>
      </c>
      <c r="AO93" t="s">
        <v>14954</v>
      </c>
      <c r="AS93" t="s">
        <v>84</v>
      </c>
      <c r="AT93">
        <v>2010</v>
      </c>
      <c r="AU93">
        <v>55</v>
      </c>
      <c r="AV93">
        <v>4</v>
      </c>
      <c r="BA93">
        <v>564</v>
      </c>
      <c r="BB93">
        <v>567</v>
      </c>
      <c r="BD93" t="s">
        <v>23168</v>
      </c>
      <c r="BK93" t="s">
        <v>23169</v>
      </c>
      <c r="BW93" t="s">
        <v>13429</v>
      </c>
      <c r="BX93" t="s">
        <v>13985</v>
      </c>
      <c r="BY93" t="s">
        <v>13985</v>
      </c>
      <c r="BZ93" t="s">
        <v>13985</v>
      </c>
    </row>
    <row r="94" spans="1:78" hidden="1">
      <c r="A94" t="s">
        <v>13850</v>
      </c>
      <c r="B94" t="s">
        <v>67</v>
      </c>
      <c r="C94" t="s">
        <v>25740</v>
      </c>
      <c r="G94" t="s">
        <v>25741</v>
      </c>
      <c r="J94" t="s">
        <v>25742</v>
      </c>
      <c r="K94" t="s">
        <v>7947</v>
      </c>
      <c r="W94" t="s">
        <v>25743</v>
      </c>
      <c r="AN94" t="s">
        <v>7949</v>
      </c>
      <c r="AT94">
        <v>2007</v>
      </c>
      <c r="AU94">
        <v>14</v>
      </c>
      <c r="AV94">
        <v>3</v>
      </c>
      <c r="BA94">
        <v>343</v>
      </c>
      <c r="BB94">
        <v>360</v>
      </c>
      <c r="BD94" t="s">
        <v>25744</v>
      </c>
      <c r="BK94" t="s">
        <v>25745</v>
      </c>
      <c r="BW94" t="s">
        <v>13429</v>
      </c>
      <c r="BX94" t="s">
        <v>13985</v>
      </c>
      <c r="BY94" t="s">
        <v>13985</v>
      </c>
      <c r="BZ94" t="s">
        <v>13985</v>
      </c>
    </row>
    <row r="95" spans="1:78" hidden="1">
      <c r="A95" t="s">
        <v>13850</v>
      </c>
      <c r="B95" t="s">
        <v>67</v>
      </c>
      <c r="C95" t="s">
        <v>22885</v>
      </c>
      <c r="G95" t="s">
        <v>22886</v>
      </c>
      <c r="J95" t="s">
        <v>22887</v>
      </c>
      <c r="K95" t="s">
        <v>605</v>
      </c>
      <c r="W95" t="s">
        <v>22888</v>
      </c>
      <c r="AA95" t="s">
        <v>22889</v>
      </c>
      <c r="AB95" t="s">
        <v>22890</v>
      </c>
      <c r="AN95" t="s">
        <v>609</v>
      </c>
      <c r="AS95" s="1">
        <v>44593</v>
      </c>
      <c r="AT95">
        <v>2011</v>
      </c>
      <c r="AU95">
        <v>108</v>
      </c>
      <c r="AV95">
        <v>8</v>
      </c>
      <c r="BA95">
        <v>3418</v>
      </c>
      <c r="BB95">
        <v>3423</v>
      </c>
      <c r="BD95" t="s">
        <v>22891</v>
      </c>
      <c r="BK95" t="s">
        <v>22892</v>
      </c>
      <c r="BL95">
        <v>21289280</v>
      </c>
      <c r="BW95" t="s">
        <v>13429</v>
      </c>
      <c r="BX95" t="s">
        <v>13985</v>
      </c>
      <c r="BY95" t="s">
        <v>13985</v>
      </c>
      <c r="BZ95" t="s">
        <v>13985</v>
      </c>
    </row>
    <row r="96" spans="1:78" hidden="1">
      <c r="A96" t="s">
        <v>13850</v>
      </c>
      <c r="B96" t="s">
        <v>67</v>
      </c>
      <c r="C96" t="s">
        <v>22854</v>
      </c>
      <c r="G96" t="s">
        <v>22855</v>
      </c>
      <c r="J96" t="s">
        <v>22856</v>
      </c>
      <c r="K96" t="s">
        <v>5456</v>
      </c>
      <c r="W96" t="s">
        <v>22857</v>
      </c>
      <c r="AN96" t="s">
        <v>5458</v>
      </c>
      <c r="AS96" t="s">
        <v>1613</v>
      </c>
      <c r="AT96">
        <v>2011</v>
      </c>
      <c r="AU96">
        <v>143</v>
      </c>
      <c r="AV96">
        <v>2</v>
      </c>
      <c r="BA96">
        <v>185</v>
      </c>
      <c r="BB96">
        <v>196</v>
      </c>
      <c r="BD96" t="s">
        <v>22858</v>
      </c>
      <c r="BK96" t="s">
        <v>22859</v>
      </c>
      <c r="BW96" t="s">
        <v>13429</v>
      </c>
      <c r="BX96" t="s">
        <v>13985</v>
      </c>
      <c r="BY96" t="s">
        <v>13985</v>
      </c>
      <c r="BZ96" t="s">
        <v>13985</v>
      </c>
    </row>
    <row r="97" spans="1:78" hidden="1">
      <c r="A97" t="s">
        <v>13784</v>
      </c>
      <c r="B97" t="s">
        <v>67</v>
      </c>
      <c r="C97" t="s">
        <v>31806</v>
      </c>
      <c r="J97" t="s">
        <v>31808</v>
      </c>
      <c r="K97" t="s">
        <v>13947</v>
      </c>
      <c r="AG97">
        <v>0</v>
      </c>
      <c r="AH97">
        <v>0</v>
      </c>
      <c r="AN97" t="s">
        <v>13948</v>
      </c>
      <c r="AT97">
        <v>2019</v>
      </c>
      <c r="AU97">
        <v>26</v>
      </c>
      <c r="AV97">
        <v>1</v>
      </c>
      <c r="BA97">
        <v>3</v>
      </c>
      <c r="BB97">
        <v>13</v>
      </c>
      <c r="BD97" t="s">
        <v>31810</v>
      </c>
      <c r="BK97" t="s">
        <v>31811</v>
      </c>
      <c r="BT97" t="s">
        <v>31807</v>
      </c>
      <c r="BU97" t="s">
        <v>31809</v>
      </c>
      <c r="BV97" t="s">
        <v>13952</v>
      </c>
      <c r="BW97" t="s">
        <v>13428</v>
      </c>
      <c r="BY97" t="s">
        <v>13429</v>
      </c>
    </row>
    <row r="98" spans="1:78" hidden="1">
      <c r="A98" t="s">
        <v>13850</v>
      </c>
      <c r="B98" t="s">
        <v>67</v>
      </c>
      <c r="C98" t="s">
        <v>14846</v>
      </c>
      <c r="G98" t="s">
        <v>14847</v>
      </c>
      <c r="J98" t="s">
        <v>14848</v>
      </c>
      <c r="K98" t="s">
        <v>635</v>
      </c>
      <c r="W98" t="s">
        <v>14849</v>
      </c>
      <c r="AN98" t="s">
        <v>637</v>
      </c>
      <c r="AO98" t="s">
        <v>638</v>
      </c>
      <c r="AS98" t="s">
        <v>1023</v>
      </c>
      <c r="AT98">
        <v>2019</v>
      </c>
      <c r="AU98">
        <v>12</v>
      </c>
      <c r="AV98">
        <v>1</v>
      </c>
      <c r="BA98">
        <v>1</v>
      </c>
      <c r="BB98">
        <v>9</v>
      </c>
      <c r="BD98" t="s">
        <v>14850</v>
      </c>
      <c r="BK98" t="s">
        <v>14851</v>
      </c>
      <c r="BW98" t="s">
        <v>13428</v>
      </c>
      <c r="BY98" t="s">
        <v>13429</v>
      </c>
    </row>
    <row r="99" spans="1:78" hidden="1">
      <c r="A99" t="s">
        <v>13850</v>
      </c>
      <c r="B99" t="s">
        <v>67</v>
      </c>
      <c r="C99" t="s">
        <v>16182</v>
      </c>
      <c r="G99" t="s">
        <v>16183</v>
      </c>
      <c r="J99" t="s">
        <v>16184</v>
      </c>
      <c r="K99" t="s">
        <v>5333</v>
      </c>
      <c r="W99" t="s">
        <v>16185</v>
      </c>
      <c r="AA99" t="s">
        <v>16186</v>
      </c>
      <c r="AB99" t="s">
        <v>16187</v>
      </c>
      <c r="AN99" t="s">
        <v>5335</v>
      </c>
      <c r="AO99" t="s">
        <v>8025</v>
      </c>
      <c r="AS99" t="s">
        <v>1087</v>
      </c>
      <c r="AT99">
        <v>2017</v>
      </c>
      <c r="AU99">
        <v>284</v>
      </c>
      <c r="AV99">
        <v>1868</v>
      </c>
      <c r="BC99">
        <v>20170427</v>
      </c>
      <c r="BD99" t="s">
        <v>16188</v>
      </c>
      <c r="BK99" t="s">
        <v>16189</v>
      </c>
      <c r="BL99">
        <v>29212717</v>
      </c>
      <c r="BW99" t="s">
        <v>13428</v>
      </c>
      <c r="BX99" t="s">
        <v>13985</v>
      </c>
      <c r="BY99" t="s">
        <v>13429</v>
      </c>
      <c r="BZ99" t="s">
        <v>13985</v>
      </c>
    </row>
    <row r="100" spans="1:78" hidden="1">
      <c r="A100" t="s">
        <v>13850</v>
      </c>
      <c r="B100" t="s">
        <v>67</v>
      </c>
      <c r="C100" t="s">
        <v>17263</v>
      </c>
      <c r="G100" t="s">
        <v>17264</v>
      </c>
      <c r="J100" t="s">
        <v>17265</v>
      </c>
      <c r="K100" t="s">
        <v>16998</v>
      </c>
      <c r="W100" t="s">
        <v>17266</v>
      </c>
      <c r="AO100" t="s">
        <v>17000</v>
      </c>
      <c r="AS100" t="s">
        <v>1023</v>
      </c>
      <c r="AT100">
        <v>2017</v>
      </c>
      <c r="AU100">
        <v>9</v>
      </c>
      <c r="AV100">
        <v>1</v>
      </c>
      <c r="BC100">
        <v>89</v>
      </c>
      <c r="BD100" t="s">
        <v>17267</v>
      </c>
      <c r="BK100" t="s">
        <v>17268</v>
      </c>
      <c r="BW100" t="s">
        <v>13429</v>
      </c>
    </row>
    <row r="101" spans="1:78" hidden="1">
      <c r="A101" t="s">
        <v>13850</v>
      </c>
      <c r="B101" t="s">
        <v>67</v>
      </c>
      <c r="C101" t="s">
        <v>24359</v>
      </c>
      <c r="G101" t="s">
        <v>24360</v>
      </c>
      <c r="J101" t="s">
        <v>24361</v>
      </c>
      <c r="K101" t="s">
        <v>773</v>
      </c>
      <c r="W101" t="s">
        <v>24362</v>
      </c>
      <c r="AA101" t="s">
        <v>24363</v>
      </c>
      <c r="AB101" t="s">
        <v>24364</v>
      </c>
      <c r="AN101" t="s">
        <v>777</v>
      </c>
      <c r="AO101" t="s">
        <v>778</v>
      </c>
      <c r="AS101" t="s">
        <v>884</v>
      </c>
      <c r="AT101">
        <v>2009</v>
      </c>
      <c r="AU101">
        <v>32</v>
      </c>
      <c r="AV101">
        <v>2</v>
      </c>
      <c r="BA101">
        <v>133</v>
      </c>
      <c r="BB101">
        <v>146</v>
      </c>
      <c r="BD101" t="s">
        <v>24365</v>
      </c>
      <c r="BK101" t="s">
        <v>24366</v>
      </c>
      <c r="BW101" t="s">
        <v>13429</v>
      </c>
      <c r="BX101" t="s">
        <v>13985</v>
      </c>
      <c r="BY101" t="s">
        <v>13985</v>
      </c>
      <c r="BZ101" t="s">
        <v>13985</v>
      </c>
    </row>
    <row r="102" spans="1:78" hidden="1">
      <c r="A102" t="s">
        <v>13850</v>
      </c>
      <c r="B102" t="s">
        <v>67</v>
      </c>
      <c r="C102" t="s">
        <v>30408</v>
      </c>
      <c r="G102" t="s">
        <v>30408</v>
      </c>
      <c r="J102" t="s">
        <v>31565</v>
      </c>
      <c r="K102" t="s">
        <v>423</v>
      </c>
      <c r="AN102" t="s">
        <v>426</v>
      </c>
      <c r="AO102" t="s">
        <v>427</v>
      </c>
      <c r="AS102" t="s">
        <v>154</v>
      </c>
      <c r="AT102">
        <v>1989</v>
      </c>
      <c r="AU102">
        <v>43</v>
      </c>
      <c r="AV102">
        <v>7</v>
      </c>
      <c r="BA102">
        <v>1483</v>
      </c>
      <c r="BB102">
        <v>1496</v>
      </c>
      <c r="BD102" t="s">
        <v>31566</v>
      </c>
      <c r="BK102" t="s">
        <v>31567</v>
      </c>
      <c r="BL102">
        <v>28564251</v>
      </c>
      <c r="BW102" t="s">
        <v>13428</v>
      </c>
      <c r="BX102">
        <v>2</v>
      </c>
      <c r="BY102" t="s">
        <v>13429</v>
      </c>
      <c r="BZ102" t="s">
        <v>13985</v>
      </c>
    </row>
    <row r="103" spans="1:78" hidden="1">
      <c r="A103" t="s">
        <v>13850</v>
      </c>
      <c r="B103" t="s">
        <v>67</v>
      </c>
      <c r="C103" t="s">
        <v>21405</v>
      </c>
      <c r="G103" t="s">
        <v>21406</v>
      </c>
      <c r="J103" t="s">
        <v>21407</v>
      </c>
      <c r="K103" t="s">
        <v>21408</v>
      </c>
      <c r="W103" t="s">
        <v>21409</v>
      </c>
      <c r="AN103" t="s">
        <v>21410</v>
      </c>
      <c r="AO103" t="s">
        <v>21411</v>
      </c>
      <c r="AS103" t="s">
        <v>154</v>
      </c>
      <c r="AT103">
        <v>2012</v>
      </c>
      <c r="AU103">
        <v>24</v>
      </c>
      <c r="AY103" t="s">
        <v>49</v>
      </c>
      <c r="BA103">
        <v>12</v>
      </c>
      <c r="BB103">
        <v>19</v>
      </c>
      <c r="BD103" t="s">
        <v>21412</v>
      </c>
      <c r="BK103" t="s">
        <v>21413</v>
      </c>
      <c r="BW103" t="s">
        <v>13429</v>
      </c>
      <c r="BX103" t="s">
        <v>13985</v>
      </c>
      <c r="BY103" t="s">
        <v>13985</v>
      </c>
      <c r="BZ103" t="s">
        <v>13985</v>
      </c>
    </row>
    <row r="104" spans="1:78" hidden="1">
      <c r="A104" t="s">
        <v>13850</v>
      </c>
      <c r="B104" t="s">
        <v>67</v>
      </c>
      <c r="C104" t="s">
        <v>17089</v>
      </c>
      <c r="G104" t="s">
        <v>17090</v>
      </c>
      <c r="J104" t="s">
        <v>17091</v>
      </c>
      <c r="K104" t="s">
        <v>1442</v>
      </c>
      <c r="W104" t="s">
        <v>17092</v>
      </c>
      <c r="AA104" t="s">
        <v>17093</v>
      </c>
      <c r="AB104" t="s">
        <v>17094</v>
      </c>
      <c r="AN104" t="s">
        <v>1446</v>
      </c>
      <c r="AO104" t="s">
        <v>1447</v>
      </c>
      <c r="AS104" t="s">
        <v>1023</v>
      </c>
      <c r="AT104">
        <v>2017</v>
      </c>
      <c r="AU104">
        <v>30</v>
      </c>
      <c r="AV104">
        <v>1</v>
      </c>
      <c r="BA104">
        <v>66</v>
      </c>
      <c r="BB104">
        <v>80</v>
      </c>
      <c r="BD104" t="s">
        <v>17095</v>
      </c>
      <c r="BK104" t="s">
        <v>17096</v>
      </c>
      <c r="BL104">
        <v>27718537</v>
      </c>
      <c r="BW104" t="s">
        <v>13429</v>
      </c>
      <c r="BX104" t="s">
        <v>13985</v>
      </c>
      <c r="BY104" t="s">
        <v>13985</v>
      </c>
      <c r="BZ104" t="s">
        <v>13985</v>
      </c>
    </row>
    <row r="105" spans="1:78" hidden="1">
      <c r="A105" t="s">
        <v>13850</v>
      </c>
      <c r="B105" t="s">
        <v>67</v>
      </c>
      <c r="C105" t="s">
        <v>13434</v>
      </c>
      <c r="G105" t="s">
        <v>13435</v>
      </c>
      <c r="J105" t="s">
        <v>13436</v>
      </c>
      <c r="K105" t="s">
        <v>423</v>
      </c>
      <c r="W105" t="s">
        <v>13437</v>
      </c>
      <c r="AN105" t="s">
        <v>426</v>
      </c>
      <c r="AO105" t="s">
        <v>427</v>
      </c>
      <c r="AS105" t="s">
        <v>884</v>
      </c>
      <c r="AT105">
        <v>2017</v>
      </c>
      <c r="AU105">
        <v>71</v>
      </c>
      <c r="AV105">
        <v>2</v>
      </c>
      <c r="BA105">
        <v>465</v>
      </c>
      <c r="BB105">
        <v>474</v>
      </c>
      <c r="BD105" t="s">
        <v>13438</v>
      </c>
      <c r="BK105" t="s">
        <v>13439</v>
      </c>
      <c r="BL105">
        <v>27925178</v>
      </c>
      <c r="BW105" t="s">
        <v>13428</v>
      </c>
      <c r="BY105" t="s">
        <v>13429</v>
      </c>
      <c r="BZ105">
        <v>2</v>
      </c>
    </row>
    <row r="106" spans="1:78" hidden="1">
      <c r="A106" t="s">
        <v>13850</v>
      </c>
      <c r="B106" t="s">
        <v>67</v>
      </c>
      <c r="C106" t="s">
        <v>10854</v>
      </c>
      <c r="G106" t="s">
        <v>10854</v>
      </c>
      <c r="J106" t="s">
        <v>28900</v>
      </c>
      <c r="K106" t="s">
        <v>423</v>
      </c>
      <c r="W106" t="s">
        <v>28901</v>
      </c>
      <c r="AN106" t="s">
        <v>426</v>
      </c>
      <c r="AO106" t="s">
        <v>427</v>
      </c>
      <c r="AS106" t="s">
        <v>84</v>
      </c>
      <c r="AT106">
        <v>1999</v>
      </c>
      <c r="AU106">
        <v>53</v>
      </c>
      <c r="AV106">
        <v>6</v>
      </c>
      <c r="BA106">
        <v>1979</v>
      </c>
      <c r="BB106">
        <v>1986</v>
      </c>
      <c r="BD106" t="s">
        <v>28902</v>
      </c>
      <c r="BK106" t="s">
        <v>28903</v>
      </c>
      <c r="BL106">
        <v>28565466</v>
      </c>
      <c r="BW106" t="s">
        <v>13428</v>
      </c>
      <c r="BX106" t="s">
        <v>13985</v>
      </c>
      <c r="BY106" t="s">
        <v>13429</v>
      </c>
      <c r="BZ106" t="s">
        <v>13985</v>
      </c>
    </row>
    <row r="107" spans="1:78" hidden="1">
      <c r="A107" t="s">
        <v>13850</v>
      </c>
      <c r="B107" t="s">
        <v>67</v>
      </c>
      <c r="C107" t="s">
        <v>25082</v>
      </c>
      <c r="G107" t="s">
        <v>25083</v>
      </c>
      <c r="J107" t="s">
        <v>25084</v>
      </c>
      <c r="K107" t="s">
        <v>423</v>
      </c>
      <c r="W107" t="s">
        <v>25085</v>
      </c>
      <c r="AA107" t="s">
        <v>6992</v>
      </c>
      <c r="AB107" t="s">
        <v>25086</v>
      </c>
      <c r="AN107" t="s">
        <v>426</v>
      </c>
      <c r="AS107" t="s">
        <v>84</v>
      </c>
      <c r="AT107">
        <v>2007</v>
      </c>
      <c r="AU107">
        <v>61</v>
      </c>
      <c r="AV107">
        <v>12</v>
      </c>
      <c r="BA107">
        <v>2849</v>
      </c>
      <c r="BB107">
        <v>2860</v>
      </c>
      <c r="BD107" t="s">
        <v>25087</v>
      </c>
      <c r="BK107" t="s">
        <v>25088</v>
      </c>
      <c r="BL107">
        <v>17908247</v>
      </c>
      <c r="BW107" t="s">
        <v>13429</v>
      </c>
      <c r="BX107" t="s">
        <v>13985</v>
      </c>
      <c r="BY107" t="s">
        <v>13985</v>
      </c>
      <c r="BZ107" t="s">
        <v>13985</v>
      </c>
    </row>
    <row r="108" spans="1:78" hidden="1">
      <c r="A108" t="s">
        <v>13850</v>
      </c>
      <c r="B108" t="s">
        <v>67</v>
      </c>
      <c r="C108" t="s">
        <v>22493</v>
      </c>
      <c r="G108" t="s">
        <v>22494</v>
      </c>
      <c r="J108" t="s">
        <v>22495</v>
      </c>
      <c r="K108" t="s">
        <v>7258</v>
      </c>
      <c r="W108" t="s">
        <v>22496</v>
      </c>
      <c r="AA108" t="s">
        <v>22497</v>
      </c>
      <c r="AB108" t="s">
        <v>22498</v>
      </c>
      <c r="AN108" t="s">
        <v>7261</v>
      </c>
      <c r="AS108" t="s">
        <v>307</v>
      </c>
      <c r="AT108">
        <v>2011</v>
      </c>
      <c r="AU108">
        <v>102</v>
      </c>
      <c r="AV108">
        <v>5</v>
      </c>
      <c r="BA108">
        <v>526</v>
      </c>
      <c r="BB108">
        <v>536</v>
      </c>
      <c r="BD108" t="s">
        <v>22499</v>
      </c>
      <c r="BK108" t="s">
        <v>22500</v>
      </c>
      <c r="BL108">
        <v>21715569</v>
      </c>
      <c r="BW108" t="s">
        <v>13429</v>
      </c>
      <c r="BX108" t="s">
        <v>13985</v>
      </c>
      <c r="BY108" t="s">
        <v>13985</v>
      </c>
      <c r="BZ108" t="s">
        <v>13985</v>
      </c>
    </row>
    <row r="109" spans="1:78" hidden="1">
      <c r="A109" t="s">
        <v>13784</v>
      </c>
      <c r="B109" t="s">
        <v>67</v>
      </c>
      <c r="C109" t="s">
        <v>31835</v>
      </c>
      <c r="J109" t="s">
        <v>31837</v>
      </c>
      <c r="K109" t="s">
        <v>31839</v>
      </c>
      <c r="AG109">
        <v>0</v>
      </c>
      <c r="AH109">
        <v>0</v>
      </c>
      <c r="AN109" t="s">
        <v>31841</v>
      </c>
      <c r="AT109">
        <v>2018</v>
      </c>
      <c r="AV109">
        <v>5</v>
      </c>
      <c r="BA109">
        <v>62</v>
      </c>
      <c r="BB109">
        <v>65</v>
      </c>
      <c r="BK109" t="s">
        <v>31842</v>
      </c>
      <c r="BT109" t="s">
        <v>31836</v>
      </c>
      <c r="BU109" t="s">
        <v>31838</v>
      </c>
      <c r="BV109" t="s">
        <v>31840</v>
      </c>
      <c r="BW109" t="s">
        <v>13429</v>
      </c>
    </row>
    <row r="110" spans="1:78" hidden="1">
      <c r="A110" t="s">
        <v>13850</v>
      </c>
      <c r="B110" t="s">
        <v>67</v>
      </c>
      <c r="C110" t="s">
        <v>27491</v>
      </c>
      <c r="G110" t="s">
        <v>27491</v>
      </c>
      <c r="J110" t="s">
        <v>27492</v>
      </c>
      <c r="K110" t="s">
        <v>1442</v>
      </c>
      <c r="W110" t="s">
        <v>27493</v>
      </c>
      <c r="AN110" t="s">
        <v>1446</v>
      </c>
      <c r="AO110" t="s">
        <v>1447</v>
      </c>
      <c r="AS110" t="s">
        <v>297</v>
      </c>
      <c r="AT110">
        <v>2003</v>
      </c>
      <c r="AU110">
        <v>16</v>
      </c>
      <c r="AV110">
        <v>5</v>
      </c>
      <c r="BA110">
        <v>986</v>
      </c>
      <c r="BB110">
        <v>995</v>
      </c>
      <c r="BD110" t="s">
        <v>27494</v>
      </c>
      <c r="BK110" t="s">
        <v>27495</v>
      </c>
      <c r="BL110">
        <v>14635914</v>
      </c>
      <c r="BW110" t="s">
        <v>13428</v>
      </c>
      <c r="BX110" t="s">
        <v>13985</v>
      </c>
      <c r="BY110" t="s">
        <v>13429</v>
      </c>
      <c r="BZ110" t="s">
        <v>13985</v>
      </c>
    </row>
    <row r="111" spans="1:78" hidden="1">
      <c r="A111" t="s">
        <v>13850</v>
      </c>
      <c r="B111" t="s">
        <v>67</v>
      </c>
      <c r="C111" t="s">
        <v>16781</v>
      </c>
      <c r="G111" t="s">
        <v>16782</v>
      </c>
      <c r="J111" t="s">
        <v>16783</v>
      </c>
      <c r="K111" t="s">
        <v>5580</v>
      </c>
      <c r="W111" t="s">
        <v>16784</v>
      </c>
      <c r="AA111" t="s">
        <v>16785</v>
      </c>
      <c r="AN111" t="s">
        <v>5584</v>
      </c>
      <c r="AO111" t="s">
        <v>5585</v>
      </c>
      <c r="AS111" t="s">
        <v>629</v>
      </c>
      <c r="AT111">
        <v>2017</v>
      </c>
      <c r="AU111">
        <v>127</v>
      </c>
      <c r="BA111">
        <v>53</v>
      </c>
      <c r="BB111">
        <v>66</v>
      </c>
      <c r="BD111" t="s">
        <v>16786</v>
      </c>
      <c r="BK111" t="s">
        <v>16787</v>
      </c>
      <c r="BW111" t="s">
        <v>13429</v>
      </c>
      <c r="BX111" t="s">
        <v>13985</v>
      </c>
      <c r="BY111" t="s">
        <v>13985</v>
      </c>
      <c r="BZ111" t="s">
        <v>13985</v>
      </c>
    </row>
    <row r="112" spans="1:78" hidden="1">
      <c r="A112" t="s">
        <v>13850</v>
      </c>
      <c r="B112" t="s">
        <v>67</v>
      </c>
      <c r="C112" t="s">
        <v>30158</v>
      </c>
      <c r="G112" t="s">
        <v>30158</v>
      </c>
      <c r="J112" t="s">
        <v>30159</v>
      </c>
      <c r="K112" t="s">
        <v>3981</v>
      </c>
      <c r="W112" t="s">
        <v>30160</v>
      </c>
      <c r="AN112" t="s">
        <v>3983</v>
      </c>
      <c r="AO112" t="s">
        <v>3984</v>
      </c>
      <c r="AS112" t="s">
        <v>730</v>
      </c>
      <c r="AT112">
        <v>1996</v>
      </c>
      <c r="AU112">
        <v>86</v>
      </c>
      <c r="AV112">
        <v>2</v>
      </c>
      <c r="BA112">
        <v>93</v>
      </c>
      <c r="BB112">
        <v>99</v>
      </c>
      <c r="BD112" t="s">
        <v>30161</v>
      </c>
      <c r="BK112" t="s">
        <v>30162</v>
      </c>
      <c r="BW112" t="s">
        <v>13428</v>
      </c>
      <c r="BX112" t="s">
        <v>13985</v>
      </c>
      <c r="BY112" t="s">
        <v>13429</v>
      </c>
      <c r="BZ112" t="s">
        <v>13985</v>
      </c>
    </row>
    <row r="113" spans="1:78" hidden="1">
      <c r="A113" t="s">
        <v>13850</v>
      </c>
      <c r="B113" t="s">
        <v>67</v>
      </c>
      <c r="C113" t="s">
        <v>22372</v>
      </c>
      <c r="G113" t="s">
        <v>22373</v>
      </c>
      <c r="J113" t="s">
        <v>22374</v>
      </c>
      <c r="K113" t="s">
        <v>6459</v>
      </c>
      <c r="P113" t="s">
        <v>7143</v>
      </c>
      <c r="Q113" t="s">
        <v>7490</v>
      </c>
      <c r="R113" t="s">
        <v>7491</v>
      </c>
      <c r="S113" t="s">
        <v>7499</v>
      </c>
      <c r="W113" t="s">
        <v>22375</v>
      </c>
      <c r="AA113" t="s">
        <v>22376</v>
      </c>
      <c r="AB113" t="s">
        <v>22377</v>
      </c>
      <c r="AN113" t="s">
        <v>6463</v>
      </c>
      <c r="AO113" t="s">
        <v>6464</v>
      </c>
      <c r="AS113" t="s">
        <v>154</v>
      </c>
      <c r="AT113">
        <v>2011</v>
      </c>
      <c r="AU113">
        <v>51</v>
      </c>
      <c r="AV113">
        <v>5</v>
      </c>
      <c r="BA113">
        <v>676</v>
      </c>
      <c r="BB113">
        <v>690</v>
      </c>
      <c r="BD113" t="s">
        <v>22378</v>
      </c>
      <c r="BK113" t="s">
        <v>22379</v>
      </c>
      <c r="BL113">
        <v>21690108</v>
      </c>
      <c r="BW113" t="s">
        <v>13429</v>
      </c>
      <c r="BX113" t="s">
        <v>13985</v>
      </c>
      <c r="BY113" t="s">
        <v>13985</v>
      </c>
      <c r="BZ113" t="s">
        <v>13985</v>
      </c>
    </row>
    <row r="114" spans="1:78" hidden="1">
      <c r="A114" t="s">
        <v>13850</v>
      </c>
      <c r="B114" t="s">
        <v>67</v>
      </c>
      <c r="C114" t="s">
        <v>23099</v>
      </c>
      <c r="G114" t="s">
        <v>23100</v>
      </c>
      <c r="J114" t="s">
        <v>23101</v>
      </c>
      <c r="K114" t="s">
        <v>404</v>
      </c>
      <c r="W114" t="s">
        <v>23102</v>
      </c>
      <c r="AA114" t="s">
        <v>23103</v>
      </c>
      <c r="AB114" t="s">
        <v>23104</v>
      </c>
      <c r="AN114" t="s">
        <v>407</v>
      </c>
      <c r="AT114">
        <v>2011</v>
      </c>
      <c r="AU114">
        <v>432</v>
      </c>
      <c r="BA114">
        <v>17</v>
      </c>
      <c r="BB114">
        <v>29</v>
      </c>
      <c r="BD114" t="s">
        <v>23105</v>
      </c>
      <c r="BK114" t="s">
        <v>23106</v>
      </c>
      <c r="BW114" t="s">
        <v>13429</v>
      </c>
      <c r="BX114" t="s">
        <v>13985</v>
      </c>
      <c r="BY114" t="s">
        <v>13985</v>
      </c>
      <c r="BZ114" t="s">
        <v>13985</v>
      </c>
    </row>
    <row r="115" spans="1:78" hidden="1">
      <c r="A115" t="s">
        <v>13850</v>
      </c>
      <c r="B115" t="s">
        <v>67</v>
      </c>
      <c r="C115" t="s">
        <v>19009</v>
      </c>
      <c r="G115" t="s">
        <v>19010</v>
      </c>
      <c r="J115" t="s">
        <v>19011</v>
      </c>
      <c r="K115" t="s">
        <v>7593</v>
      </c>
      <c r="W115" t="s">
        <v>19012</v>
      </c>
      <c r="AN115" t="s">
        <v>7595</v>
      </c>
      <c r="AO115" t="s">
        <v>14448</v>
      </c>
      <c r="AS115" s="1">
        <v>36982</v>
      </c>
      <c r="AT115">
        <v>2015</v>
      </c>
      <c r="AU115">
        <v>11</v>
      </c>
      <c r="AV115">
        <v>4</v>
      </c>
      <c r="BC115" t="s">
        <v>19013</v>
      </c>
      <c r="BD115" t="s">
        <v>19014</v>
      </c>
      <c r="BK115" t="s">
        <v>19015</v>
      </c>
      <c r="BL115">
        <v>25878048</v>
      </c>
      <c r="BW115" t="s">
        <v>13429</v>
      </c>
      <c r="BX115" t="s">
        <v>13985</v>
      </c>
      <c r="BY115" t="s">
        <v>13985</v>
      </c>
      <c r="BZ115" t="s">
        <v>13985</v>
      </c>
    </row>
    <row r="116" spans="1:78" hidden="1">
      <c r="A116" t="s">
        <v>13850</v>
      </c>
      <c r="B116" t="s">
        <v>67</v>
      </c>
      <c r="C116" t="s">
        <v>17710</v>
      </c>
      <c r="G116" t="s">
        <v>17711</v>
      </c>
      <c r="J116" t="s">
        <v>17712</v>
      </c>
      <c r="K116" t="s">
        <v>809</v>
      </c>
      <c r="W116" t="s">
        <v>17713</v>
      </c>
      <c r="AA116" t="s">
        <v>17714</v>
      </c>
      <c r="AN116" t="s">
        <v>813</v>
      </c>
      <c r="AO116" t="s">
        <v>814</v>
      </c>
      <c r="AS116" t="s">
        <v>472</v>
      </c>
      <c r="AT116">
        <v>2016</v>
      </c>
      <c r="AU116">
        <v>89</v>
      </c>
      <c r="AV116">
        <v>3</v>
      </c>
      <c r="AY116" t="s">
        <v>49</v>
      </c>
      <c r="BA116">
        <v>679</v>
      </c>
      <c r="BB116">
        <v>688</v>
      </c>
      <c r="BD116" t="s">
        <v>17715</v>
      </c>
      <c r="BK116" t="s">
        <v>17716</v>
      </c>
      <c r="BW116" t="s">
        <v>13428</v>
      </c>
      <c r="BX116" t="s">
        <v>13985</v>
      </c>
      <c r="BY116" t="s">
        <v>13429</v>
      </c>
      <c r="BZ116">
        <v>1</v>
      </c>
    </row>
    <row r="117" spans="1:78" hidden="1">
      <c r="A117" t="s">
        <v>13850</v>
      </c>
      <c r="B117" t="s">
        <v>67</v>
      </c>
      <c r="C117" t="s">
        <v>19312</v>
      </c>
      <c r="G117" t="s">
        <v>19313</v>
      </c>
      <c r="J117" t="s">
        <v>19314</v>
      </c>
      <c r="K117" t="s">
        <v>10453</v>
      </c>
      <c r="W117" t="s">
        <v>19315</v>
      </c>
      <c r="AN117" t="s">
        <v>10457</v>
      </c>
      <c r="AO117" t="s">
        <v>19316</v>
      </c>
      <c r="AT117">
        <v>2015</v>
      </c>
      <c r="AU117">
        <v>63</v>
      </c>
      <c r="AV117">
        <v>3</v>
      </c>
      <c r="BA117">
        <v>181</v>
      </c>
      <c r="BB117">
        <v>191</v>
      </c>
      <c r="BD117" t="s">
        <v>19317</v>
      </c>
      <c r="BK117" t="s">
        <v>19318</v>
      </c>
      <c r="BW117" t="s">
        <v>13429</v>
      </c>
      <c r="BX117" t="s">
        <v>13985</v>
      </c>
      <c r="BY117" t="s">
        <v>13985</v>
      </c>
      <c r="BZ117" t="s">
        <v>13985</v>
      </c>
    </row>
    <row r="118" spans="1:78" hidden="1">
      <c r="A118" t="s">
        <v>13850</v>
      </c>
      <c r="B118" t="s">
        <v>67</v>
      </c>
      <c r="C118" t="s">
        <v>16796</v>
      </c>
      <c r="G118" t="s">
        <v>16797</v>
      </c>
      <c r="J118" t="s">
        <v>16798</v>
      </c>
      <c r="K118" t="s">
        <v>5797</v>
      </c>
      <c r="W118" t="s">
        <v>16799</v>
      </c>
      <c r="AA118" t="s">
        <v>16800</v>
      </c>
      <c r="AB118" t="s">
        <v>16801</v>
      </c>
      <c r="AN118" t="s">
        <v>5800</v>
      </c>
      <c r="AO118" t="s">
        <v>5801</v>
      </c>
      <c r="AS118" t="s">
        <v>629</v>
      </c>
      <c r="AT118">
        <v>2017</v>
      </c>
      <c r="AU118">
        <v>164</v>
      </c>
      <c r="AV118">
        <v>5</v>
      </c>
      <c r="BC118">
        <v>97</v>
      </c>
      <c r="BD118" t="s">
        <v>16802</v>
      </c>
      <c r="BK118" t="s">
        <v>16803</v>
      </c>
      <c r="BW118" t="s">
        <v>13429</v>
      </c>
      <c r="BX118" t="s">
        <v>13985</v>
      </c>
      <c r="BY118" t="s">
        <v>13985</v>
      </c>
      <c r="BZ118" t="s">
        <v>13985</v>
      </c>
    </row>
    <row r="119" spans="1:78" hidden="1">
      <c r="A119" t="s">
        <v>13850</v>
      </c>
      <c r="B119" t="s">
        <v>67</v>
      </c>
      <c r="C119" t="s">
        <v>23428</v>
      </c>
      <c r="G119" t="s">
        <v>23429</v>
      </c>
      <c r="J119" t="s">
        <v>23430</v>
      </c>
      <c r="K119" t="s">
        <v>625</v>
      </c>
      <c r="W119" t="s">
        <v>23431</v>
      </c>
      <c r="AB119" t="s">
        <v>23432</v>
      </c>
      <c r="AN119" t="s">
        <v>627</v>
      </c>
      <c r="AO119" t="s">
        <v>628</v>
      </c>
      <c r="AS119" t="s">
        <v>472</v>
      </c>
      <c r="AT119">
        <v>2010</v>
      </c>
      <c r="AU119">
        <v>136</v>
      </c>
      <c r="AV119">
        <v>1</v>
      </c>
      <c r="BA119">
        <v>89</v>
      </c>
      <c r="BB119">
        <v>96</v>
      </c>
      <c r="BD119" t="s">
        <v>23433</v>
      </c>
      <c r="BK119" t="s">
        <v>23434</v>
      </c>
      <c r="BW119" t="s">
        <v>13429</v>
      </c>
      <c r="BX119" t="s">
        <v>13985</v>
      </c>
      <c r="BY119" t="s">
        <v>13985</v>
      </c>
      <c r="BZ119" t="s">
        <v>13985</v>
      </c>
    </row>
    <row r="120" spans="1:78" hidden="1">
      <c r="A120" t="s">
        <v>13850</v>
      </c>
      <c r="B120" t="s">
        <v>67</v>
      </c>
      <c r="C120" t="s">
        <v>26394</v>
      </c>
      <c r="G120" t="s">
        <v>26394</v>
      </c>
      <c r="J120" t="s">
        <v>26395</v>
      </c>
      <c r="K120" t="s">
        <v>26396</v>
      </c>
      <c r="W120" t="s">
        <v>26397</v>
      </c>
      <c r="AN120" t="s">
        <v>26398</v>
      </c>
      <c r="AS120" t="s">
        <v>12369</v>
      </c>
      <c r="AT120">
        <v>2005</v>
      </c>
      <c r="AU120">
        <v>22</v>
      </c>
      <c r="AV120">
        <v>4</v>
      </c>
      <c r="BA120">
        <v>305</v>
      </c>
      <c r="BB120">
        <v>318</v>
      </c>
      <c r="BK120" t="s">
        <v>26399</v>
      </c>
      <c r="BW120" t="s">
        <v>13429</v>
      </c>
      <c r="BX120" t="s">
        <v>13985</v>
      </c>
      <c r="BY120" t="s">
        <v>13985</v>
      </c>
      <c r="BZ120" t="s">
        <v>13985</v>
      </c>
    </row>
    <row r="121" spans="1:78" hidden="1">
      <c r="A121" t="s">
        <v>13850</v>
      </c>
      <c r="B121" t="s">
        <v>67</v>
      </c>
      <c r="C121" t="s">
        <v>20135</v>
      </c>
      <c r="G121" t="s">
        <v>20136</v>
      </c>
      <c r="J121" t="s">
        <v>20137</v>
      </c>
      <c r="K121" t="s">
        <v>1546</v>
      </c>
      <c r="W121" t="s">
        <v>20138</v>
      </c>
      <c r="AA121" t="s">
        <v>20139</v>
      </c>
      <c r="AB121" t="s">
        <v>20140</v>
      </c>
      <c r="AN121" t="s">
        <v>1548</v>
      </c>
      <c r="AO121" t="s">
        <v>1549</v>
      </c>
      <c r="AS121" t="s">
        <v>730</v>
      </c>
      <c r="AT121">
        <v>2014</v>
      </c>
      <c r="AU121">
        <v>21</v>
      </c>
      <c r="AV121">
        <v>2</v>
      </c>
      <c r="BA121">
        <v>203</v>
      </c>
      <c r="BB121">
        <v>212</v>
      </c>
      <c r="BD121" t="s">
        <v>20141</v>
      </c>
      <c r="BK121" t="s">
        <v>20142</v>
      </c>
      <c r="BL121">
        <v>23955847</v>
      </c>
      <c r="BW121" t="s">
        <v>13429</v>
      </c>
      <c r="BX121" t="s">
        <v>13985</v>
      </c>
      <c r="BY121" t="s">
        <v>13985</v>
      </c>
      <c r="BZ121" t="s">
        <v>13985</v>
      </c>
    </row>
    <row r="122" spans="1:78" hidden="1">
      <c r="A122" t="s">
        <v>13850</v>
      </c>
      <c r="B122" t="s">
        <v>67</v>
      </c>
      <c r="C122" t="s">
        <v>26380</v>
      </c>
      <c r="G122" t="s">
        <v>26380</v>
      </c>
      <c r="J122" t="s">
        <v>26381</v>
      </c>
      <c r="K122" t="s">
        <v>348</v>
      </c>
      <c r="W122" t="s">
        <v>26382</v>
      </c>
      <c r="AA122" t="s">
        <v>26383</v>
      </c>
      <c r="AB122" t="s">
        <v>26384</v>
      </c>
      <c r="AN122" t="s">
        <v>350</v>
      </c>
      <c r="AS122" t="s">
        <v>84</v>
      </c>
      <c r="AT122">
        <v>2005</v>
      </c>
      <c r="AU122">
        <v>34</v>
      </c>
      <c r="AV122">
        <v>6</v>
      </c>
      <c r="BA122">
        <v>1456</v>
      </c>
      <c r="BB122">
        <v>1463</v>
      </c>
      <c r="BD122" t="s">
        <v>26385</v>
      </c>
      <c r="BK122" t="s">
        <v>26386</v>
      </c>
      <c r="BW122" t="s">
        <v>13429</v>
      </c>
      <c r="BX122" t="s">
        <v>13985</v>
      </c>
      <c r="BY122" t="s">
        <v>13985</v>
      </c>
      <c r="BZ122" t="s">
        <v>13985</v>
      </c>
    </row>
    <row r="123" spans="1:78" hidden="1">
      <c r="A123" t="s">
        <v>13850</v>
      </c>
      <c r="B123" t="s">
        <v>67</v>
      </c>
      <c r="C123" t="s">
        <v>18211</v>
      </c>
      <c r="G123" t="s">
        <v>18212</v>
      </c>
      <c r="J123" t="s">
        <v>18213</v>
      </c>
      <c r="K123" t="s">
        <v>3494</v>
      </c>
      <c r="W123" t="s">
        <v>18214</v>
      </c>
      <c r="AN123" t="s">
        <v>3497</v>
      </c>
      <c r="AO123" t="s">
        <v>3498</v>
      </c>
      <c r="AT123">
        <v>2016</v>
      </c>
      <c r="AU123">
        <v>35</v>
      </c>
      <c r="BC123">
        <v>20703</v>
      </c>
      <c r="BD123" t="s">
        <v>18215</v>
      </c>
      <c r="BK123" t="s">
        <v>18216</v>
      </c>
      <c r="BW123" t="s">
        <v>13429</v>
      </c>
      <c r="BX123" t="s">
        <v>13985</v>
      </c>
      <c r="BY123" t="s">
        <v>13985</v>
      </c>
      <c r="BZ123" t="s">
        <v>13985</v>
      </c>
    </row>
    <row r="124" spans="1:78" hidden="1">
      <c r="A124" t="s">
        <v>13850</v>
      </c>
      <c r="B124" t="s">
        <v>67</v>
      </c>
      <c r="C124" t="s">
        <v>18617</v>
      </c>
      <c r="G124" t="s">
        <v>18618</v>
      </c>
      <c r="J124" t="s">
        <v>18619</v>
      </c>
      <c r="K124" t="s">
        <v>560</v>
      </c>
      <c r="W124" t="s">
        <v>18620</v>
      </c>
      <c r="AN124" t="s">
        <v>562</v>
      </c>
      <c r="AO124" t="s">
        <v>563</v>
      </c>
      <c r="AS124" t="s">
        <v>297</v>
      </c>
      <c r="AT124">
        <v>2015</v>
      </c>
      <c r="AU124">
        <v>128</v>
      </c>
      <c r="AV124">
        <v>9</v>
      </c>
      <c r="BA124">
        <v>1669</v>
      </c>
      <c r="BB124">
        <v>1683</v>
      </c>
      <c r="BD124" t="s">
        <v>18621</v>
      </c>
      <c r="BK124" t="s">
        <v>18622</v>
      </c>
      <c r="BL124">
        <v>25982128</v>
      </c>
      <c r="BW124" t="s">
        <v>13429</v>
      </c>
      <c r="BX124" t="s">
        <v>13985</v>
      </c>
      <c r="BY124" t="s">
        <v>13985</v>
      </c>
      <c r="BZ124" t="s">
        <v>13985</v>
      </c>
    </row>
    <row r="125" spans="1:78" hidden="1">
      <c r="A125" t="s">
        <v>13850</v>
      </c>
      <c r="B125" t="s">
        <v>67</v>
      </c>
      <c r="C125" t="s">
        <v>17844</v>
      </c>
      <c r="G125" t="s">
        <v>17845</v>
      </c>
      <c r="J125" t="s">
        <v>17846</v>
      </c>
      <c r="K125" t="s">
        <v>280</v>
      </c>
      <c r="W125" t="s">
        <v>17847</v>
      </c>
      <c r="AA125" t="s">
        <v>17848</v>
      </c>
      <c r="AB125" t="s">
        <v>17849</v>
      </c>
      <c r="AN125" t="s">
        <v>284</v>
      </c>
      <c r="AS125" s="1">
        <v>39539</v>
      </c>
      <c r="AT125">
        <v>2016</v>
      </c>
      <c r="AU125">
        <v>11</v>
      </c>
      <c r="AV125">
        <v>4</v>
      </c>
      <c r="BC125" t="s">
        <v>17850</v>
      </c>
      <c r="BD125" t="s">
        <v>17851</v>
      </c>
      <c r="BK125" t="s">
        <v>17852</v>
      </c>
      <c r="BL125">
        <v>27058239</v>
      </c>
      <c r="BW125" t="s">
        <v>13429</v>
      </c>
      <c r="BX125" t="s">
        <v>13985</v>
      </c>
      <c r="BY125" t="s">
        <v>13985</v>
      </c>
      <c r="BZ125" t="s">
        <v>13985</v>
      </c>
    </row>
    <row r="126" spans="1:78" hidden="1">
      <c r="A126" t="s">
        <v>13850</v>
      </c>
      <c r="B126" t="s">
        <v>67</v>
      </c>
      <c r="C126" t="s">
        <v>23275</v>
      </c>
      <c r="G126" t="s">
        <v>23276</v>
      </c>
      <c r="J126" t="s">
        <v>23277</v>
      </c>
      <c r="K126" t="s">
        <v>358</v>
      </c>
      <c r="W126" t="s">
        <v>23278</v>
      </c>
      <c r="AA126" t="s">
        <v>1968</v>
      </c>
      <c r="AB126" t="s">
        <v>23279</v>
      </c>
      <c r="AN126" t="s">
        <v>360</v>
      </c>
      <c r="AS126" t="s">
        <v>297</v>
      </c>
      <c r="AT126">
        <v>2010</v>
      </c>
      <c r="AU126">
        <v>56</v>
      </c>
      <c r="AV126">
        <v>9</v>
      </c>
      <c r="BA126">
        <v>1269</v>
      </c>
      <c r="BB126">
        <v>1274</v>
      </c>
      <c r="BD126" t="s">
        <v>23280</v>
      </c>
      <c r="BK126" t="s">
        <v>23281</v>
      </c>
      <c r="BL126">
        <v>20417214</v>
      </c>
      <c r="BW126" t="s">
        <v>13429</v>
      </c>
      <c r="BX126" t="s">
        <v>13985</v>
      </c>
      <c r="BY126" t="s">
        <v>13985</v>
      </c>
      <c r="BZ126" t="s">
        <v>13985</v>
      </c>
    </row>
    <row r="127" spans="1:78" hidden="1">
      <c r="A127" t="s">
        <v>13850</v>
      </c>
      <c r="B127" t="s">
        <v>67</v>
      </c>
      <c r="C127" t="s">
        <v>27485</v>
      </c>
      <c r="G127" t="s">
        <v>27485</v>
      </c>
      <c r="J127" t="s">
        <v>27486</v>
      </c>
      <c r="K127" t="s">
        <v>605</v>
      </c>
      <c r="W127" t="s">
        <v>27487</v>
      </c>
      <c r="AA127" t="s">
        <v>27488</v>
      </c>
      <c r="AB127" t="s">
        <v>26650</v>
      </c>
      <c r="AN127" t="s">
        <v>609</v>
      </c>
      <c r="AS127" s="1">
        <v>37500</v>
      </c>
      <c r="AT127">
        <v>2003</v>
      </c>
      <c r="AU127">
        <v>100</v>
      </c>
      <c r="AV127">
        <v>18</v>
      </c>
      <c r="BA127">
        <v>10314</v>
      </c>
      <c r="BB127">
        <v>10319</v>
      </c>
      <c r="BD127" t="s">
        <v>27489</v>
      </c>
      <c r="BK127" t="s">
        <v>27490</v>
      </c>
      <c r="BL127">
        <v>12928500</v>
      </c>
      <c r="BW127" t="s">
        <v>13429</v>
      </c>
      <c r="BX127" t="s">
        <v>13985</v>
      </c>
      <c r="BY127" t="s">
        <v>13985</v>
      </c>
      <c r="BZ127" t="s">
        <v>13985</v>
      </c>
    </row>
    <row r="128" spans="1:78" hidden="1">
      <c r="A128" t="s">
        <v>13850</v>
      </c>
      <c r="B128" t="s">
        <v>67</v>
      </c>
      <c r="C128" t="s">
        <v>29719</v>
      </c>
      <c r="G128" t="s">
        <v>29719</v>
      </c>
      <c r="J128" t="s">
        <v>29720</v>
      </c>
      <c r="K128" t="s">
        <v>3062</v>
      </c>
      <c r="W128" t="s">
        <v>29721</v>
      </c>
      <c r="AA128" t="s">
        <v>29722</v>
      </c>
      <c r="AB128" t="s">
        <v>29723</v>
      </c>
      <c r="AN128" t="s">
        <v>3066</v>
      </c>
      <c r="AS128" t="s">
        <v>297</v>
      </c>
      <c r="AT128">
        <v>1997</v>
      </c>
      <c r="AU128">
        <v>79</v>
      </c>
      <c r="AW128">
        <v>3</v>
      </c>
      <c r="BA128">
        <v>242</v>
      </c>
      <c r="BB128">
        <v>251</v>
      </c>
      <c r="BK128" t="s">
        <v>29724</v>
      </c>
      <c r="BW128" t="s">
        <v>13429</v>
      </c>
      <c r="BX128" t="s">
        <v>13985</v>
      </c>
      <c r="BY128" t="s">
        <v>13985</v>
      </c>
      <c r="BZ128" t="s">
        <v>13985</v>
      </c>
    </row>
    <row r="129" spans="1:78" hidden="1">
      <c r="A129" t="s">
        <v>13850</v>
      </c>
      <c r="B129" t="s">
        <v>67</v>
      </c>
      <c r="C129" t="s">
        <v>30336</v>
      </c>
      <c r="G129" t="s">
        <v>30336</v>
      </c>
      <c r="J129" t="s">
        <v>30337</v>
      </c>
      <c r="K129" t="s">
        <v>667</v>
      </c>
      <c r="W129" t="s">
        <v>30338</v>
      </c>
      <c r="AN129" t="s">
        <v>670</v>
      </c>
      <c r="AS129" t="s">
        <v>154</v>
      </c>
      <c r="AT129">
        <v>1995</v>
      </c>
      <c r="AU129">
        <v>30</v>
      </c>
      <c r="AV129">
        <v>4</v>
      </c>
      <c r="BA129">
        <v>567</v>
      </c>
      <c r="BB129">
        <v>579</v>
      </c>
      <c r="BD129" t="s">
        <v>30339</v>
      </c>
      <c r="BK129" t="s">
        <v>30340</v>
      </c>
      <c r="BW129" t="s">
        <v>13429</v>
      </c>
      <c r="BX129" t="s">
        <v>13985</v>
      </c>
      <c r="BY129" t="s">
        <v>13985</v>
      </c>
      <c r="BZ129" t="s">
        <v>13985</v>
      </c>
    </row>
    <row r="130" spans="1:78" hidden="1">
      <c r="A130" t="s">
        <v>13850</v>
      </c>
      <c r="B130" t="s">
        <v>67</v>
      </c>
      <c r="C130" t="s">
        <v>22600</v>
      </c>
      <c r="G130" t="s">
        <v>22601</v>
      </c>
      <c r="J130" t="s">
        <v>22602</v>
      </c>
      <c r="K130" t="s">
        <v>22603</v>
      </c>
      <c r="W130" t="s">
        <v>22604</v>
      </c>
      <c r="AA130" t="s">
        <v>22605</v>
      </c>
      <c r="AB130" t="s">
        <v>22606</v>
      </c>
      <c r="AN130" t="s">
        <v>22607</v>
      </c>
      <c r="AO130" t="s">
        <v>22608</v>
      </c>
      <c r="AS130" t="s">
        <v>2214</v>
      </c>
      <c r="AT130">
        <v>2011</v>
      </c>
      <c r="AU130">
        <v>25</v>
      </c>
      <c r="AV130">
        <v>3</v>
      </c>
      <c r="BA130">
        <v>405</v>
      </c>
      <c r="BB130">
        <v>416</v>
      </c>
      <c r="BK130" t="s">
        <v>22609</v>
      </c>
      <c r="BL130">
        <v>22023765</v>
      </c>
      <c r="BW130" t="s">
        <v>13429</v>
      </c>
      <c r="BX130" t="s">
        <v>13985</v>
      </c>
      <c r="BY130" t="s">
        <v>13985</v>
      </c>
      <c r="BZ130" t="s">
        <v>13985</v>
      </c>
    </row>
    <row r="131" spans="1:78" hidden="1">
      <c r="A131" t="s">
        <v>13850</v>
      </c>
      <c r="B131" t="s">
        <v>67</v>
      </c>
      <c r="C131" t="s">
        <v>28941</v>
      </c>
      <c r="G131" t="s">
        <v>28941</v>
      </c>
      <c r="J131" t="s">
        <v>28942</v>
      </c>
      <c r="K131" t="s">
        <v>25172</v>
      </c>
      <c r="W131" t="s">
        <v>28943</v>
      </c>
      <c r="AN131" t="s">
        <v>25176</v>
      </c>
      <c r="AS131" t="s">
        <v>242</v>
      </c>
      <c r="AT131">
        <v>1999</v>
      </c>
      <c r="AU131">
        <v>277</v>
      </c>
      <c r="AV131">
        <v>4</v>
      </c>
      <c r="BA131" t="s">
        <v>28944</v>
      </c>
      <c r="BB131" t="s">
        <v>28945</v>
      </c>
      <c r="BK131" t="s">
        <v>28946</v>
      </c>
      <c r="BW131" t="s">
        <v>13429</v>
      </c>
      <c r="BX131" t="s">
        <v>13985</v>
      </c>
      <c r="BY131" t="s">
        <v>13985</v>
      </c>
      <c r="BZ131" t="s">
        <v>13985</v>
      </c>
    </row>
    <row r="132" spans="1:78" hidden="1">
      <c r="A132" t="s">
        <v>13850</v>
      </c>
      <c r="B132" t="s">
        <v>67</v>
      </c>
      <c r="C132" t="s">
        <v>24348</v>
      </c>
      <c r="G132" t="s">
        <v>24349</v>
      </c>
      <c r="J132" t="s">
        <v>24350</v>
      </c>
      <c r="K132" t="s">
        <v>2908</v>
      </c>
      <c r="W132" t="s">
        <v>24351</v>
      </c>
      <c r="AB132" t="s">
        <v>24352</v>
      </c>
      <c r="AN132" t="s">
        <v>2912</v>
      </c>
      <c r="AO132" t="s">
        <v>2913</v>
      </c>
      <c r="AS132" t="s">
        <v>884</v>
      </c>
      <c r="AT132">
        <v>2009</v>
      </c>
      <c r="AU132">
        <v>23</v>
      </c>
      <c r="AV132">
        <v>2</v>
      </c>
      <c r="BA132">
        <v>239</v>
      </c>
      <c r="BB132">
        <v>257</v>
      </c>
      <c r="BD132" t="s">
        <v>24353</v>
      </c>
      <c r="BK132" t="s">
        <v>24354</v>
      </c>
      <c r="BW132" t="s">
        <v>13429</v>
      </c>
      <c r="BX132" t="s">
        <v>13985</v>
      </c>
      <c r="BY132" t="s">
        <v>13985</v>
      </c>
      <c r="BZ132" t="s">
        <v>13985</v>
      </c>
    </row>
    <row r="133" spans="1:78" hidden="1">
      <c r="A133" t="s">
        <v>13850</v>
      </c>
      <c r="B133" t="s">
        <v>67</v>
      </c>
      <c r="C133" t="s">
        <v>17316</v>
      </c>
      <c r="G133" t="s">
        <v>17317</v>
      </c>
      <c r="J133" t="s">
        <v>17318</v>
      </c>
      <c r="K133" t="s">
        <v>280</v>
      </c>
      <c r="W133" t="s">
        <v>17319</v>
      </c>
      <c r="AA133" t="s">
        <v>17320</v>
      </c>
      <c r="AB133" t="s">
        <v>17321</v>
      </c>
      <c r="AN133" t="s">
        <v>284</v>
      </c>
      <c r="AS133" t="s">
        <v>7425</v>
      </c>
      <c r="AT133">
        <v>2016</v>
      </c>
      <c r="AU133">
        <v>11</v>
      </c>
      <c r="AV133">
        <v>12</v>
      </c>
      <c r="BC133" t="s">
        <v>17322</v>
      </c>
      <c r="BD133" t="s">
        <v>17323</v>
      </c>
      <c r="BK133" t="s">
        <v>17324</v>
      </c>
      <c r="BL133">
        <v>27959947</v>
      </c>
      <c r="BW133" t="s">
        <v>13429</v>
      </c>
      <c r="BX133" t="s">
        <v>13985</v>
      </c>
      <c r="BY133" t="s">
        <v>13985</v>
      </c>
      <c r="BZ133" t="s">
        <v>13985</v>
      </c>
    </row>
    <row r="134" spans="1:78" hidden="1">
      <c r="A134" t="s">
        <v>13850</v>
      </c>
      <c r="B134" t="s">
        <v>67</v>
      </c>
      <c r="C134" t="s">
        <v>29509</v>
      </c>
      <c r="G134" t="s">
        <v>29509</v>
      </c>
      <c r="J134" t="s">
        <v>29510</v>
      </c>
      <c r="K134" t="s">
        <v>453</v>
      </c>
      <c r="W134" t="s">
        <v>29511</v>
      </c>
      <c r="AN134" t="s">
        <v>455</v>
      </c>
      <c r="AO134" t="s">
        <v>456</v>
      </c>
      <c r="AS134" t="s">
        <v>884</v>
      </c>
      <c r="AT134">
        <v>1998</v>
      </c>
      <c r="AU134">
        <v>23</v>
      </c>
      <c r="AV134">
        <v>1</v>
      </c>
      <c r="BA134">
        <v>1</v>
      </c>
      <c r="BB134">
        <v>8</v>
      </c>
      <c r="BD134" t="s">
        <v>29512</v>
      </c>
      <c r="BK134" t="s">
        <v>29513</v>
      </c>
      <c r="BW134" t="s">
        <v>13429</v>
      </c>
      <c r="BX134" t="s">
        <v>13985</v>
      </c>
      <c r="BY134" t="s">
        <v>13985</v>
      </c>
      <c r="BZ134" t="s">
        <v>13985</v>
      </c>
    </row>
    <row r="135" spans="1:78" hidden="1">
      <c r="A135" t="s">
        <v>13850</v>
      </c>
      <c r="B135" t="s">
        <v>67</v>
      </c>
      <c r="C135" t="s">
        <v>22995</v>
      </c>
      <c r="G135" t="s">
        <v>22996</v>
      </c>
      <c r="J135" t="s">
        <v>22997</v>
      </c>
      <c r="K135" t="s">
        <v>22998</v>
      </c>
      <c r="W135" t="s">
        <v>22999</v>
      </c>
      <c r="AN135" t="s">
        <v>23000</v>
      </c>
      <c r="AT135">
        <v>2011</v>
      </c>
      <c r="AU135">
        <v>148</v>
      </c>
      <c r="AV135">
        <v>2</v>
      </c>
      <c r="BA135">
        <v>265</v>
      </c>
      <c r="BB135">
        <v>282</v>
      </c>
      <c r="BD135" t="s">
        <v>23001</v>
      </c>
      <c r="BK135" t="s">
        <v>23002</v>
      </c>
      <c r="BW135" t="s">
        <v>13429</v>
      </c>
      <c r="BX135" t="s">
        <v>13985</v>
      </c>
      <c r="BY135" t="s">
        <v>13985</v>
      </c>
      <c r="BZ135" t="s">
        <v>13985</v>
      </c>
    </row>
    <row r="136" spans="1:78" hidden="1">
      <c r="A136" t="s">
        <v>13850</v>
      </c>
      <c r="B136" t="s">
        <v>67</v>
      </c>
      <c r="C136" t="s">
        <v>30004</v>
      </c>
      <c r="G136" t="s">
        <v>30004</v>
      </c>
      <c r="J136" t="s">
        <v>30005</v>
      </c>
      <c r="K136" t="s">
        <v>11949</v>
      </c>
      <c r="W136" t="s">
        <v>30006</v>
      </c>
      <c r="AN136" t="s">
        <v>11951</v>
      </c>
      <c r="AS136" t="s">
        <v>154</v>
      </c>
      <c r="AT136">
        <v>1996</v>
      </c>
      <c r="AU136">
        <v>28</v>
      </c>
      <c r="AV136">
        <v>4</v>
      </c>
      <c r="BA136">
        <v>441</v>
      </c>
      <c r="BB136">
        <v>447</v>
      </c>
      <c r="BD136" t="s">
        <v>30007</v>
      </c>
      <c r="BK136" t="s">
        <v>30008</v>
      </c>
      <c r="BW136" t="s">
        <v>13429</v>
      </c>
      <c r="BX136" t="s">
        <v>13985</v>
      </c>
      <c r="BY136" t="s">
        <v>13985</v>
      </c>
      <c r="BZ136" t="s">
        <v>13985</v>
      </c>
    </row>
    <row r="137" spans="1:78" hidden="1">
      <c r="A137" t="s">
        <v>13850</v>
      </c>
      <c r="B137" t="s">
        <v>67</v>
      </c>
      <c r="C137" t="s">
        <v>29710</v>
      </c>
      <c r="G137" t="s">
        <v>29710</v>
      </c>
      <c r="J137" t="s">
        <v>29711</v>
      </c>
      <c r="K137" t="s">
        <v>29712</v>
      </c>
      <c r="W137" t="s">
        <v>29713</v>
      </c>
      <c r="AA137" t="s">
        <v>29714</v>
      </c>
      <c r="AB137" t="s">
        <v>29715</v>
      </c>
      <c r="AN137" t="s">
        <v>29716</v>
      </c>
      <c r="AS137" t="s">
        <v>297</v>
      </c>
      <c r="AT137">
        <v>1997</v>
      </c>
      <c r="AU137">
        <v>105</v>
      </c>
      <c r="AV137">
        <v>5</v>
      </c>
      <c r="BA137">
        <v>478</v>
      </c>
      <c r="BB137">
        <v>486</v>
      </c>
      <c r="BD137" t="s">
        <v>29717</v>
      </c>
      <c r="BK137" t="s">
        <v>29718</v>
      </c>
      <c r="BL137">
        <v>9439786</v>
      </c>
      <c r="BW137" t="s">
        <v>13429</v>
      </c>
      <c r="BX137" t="s">
        <v>13985</v>
      </c>
      <c r="BY137" t="s">
        <v>13985</v>
      </c>
      <c r="BZ137" t="s">
        <v>13985</v>
      </c>
    </row>
    <row r="138" spans="1:78" hidden="1">
      <c r="A138" t="s">
        <v>13850</v>
      </c>
      <c r="B138" t="s">
        <v>67</v>
      </c>
      <c r="C138" t="s">
        <v>15568</v>
      </c>
      <c r="G138" t="s">
        <v>15569</v>
      </c>
      <c r="J138" t="s">
        <v>15570</v>
      </c>
      <c r="K138" t="s">
        <v>821</v>
      </c>
      <c r="W138" t="s">
        <v>15571</v>
      </c>
      <c r="AA138" t="s">
        <v>15572</v>
      </c>
      <c r="AB138" t="s">
        <v>15573</v>
      </c>
      <c r="AN138" t="s">
        <v>824</v>
      </c>
      <c r="AO138" t="s">
        <v>825</v>
      </c>
      <c r="AS138" t="s">
        <v>521</v>
      </c>
      <c r="AT138">
        <v>2018</v>
      </c>
      <c r="AU138">
        <v>27</v>
      </c>
      <c r="AV138">
        <v>11</v>
      </c>
      <c r="BA138">
        <v>2498</v>
      </c>
      <c r="BB138">
        <v>2511</v>
      </c>
      <c r="BD138" t="s">
        <v>15574</v>
      </c>
      <c r="BK138" t="s">
        <v>15575</v>
      </c>
      <c r="BL138">
        <v>29676059</v>
      </c>
      <c r="BW138" t="s">
        <v>13429</v>
      </c>
      <c r="BX138" t="s">
        <v>13985</v>
      </c>
      <c r="BY138" t="s">
        <v>13985</v>
      </c>
      <c r="BZ138" t="s">
        <v>13985</v>
      </c>
    </row>
    <row r="139" spans="1:78" hidden="1">
      <c r="A139" t="s">
        <v>13850</v>
      </c>
      <c r="B139" t="s">
        <v>67</v>
      </c>
      <c r="C139" t="s">
        <v>25237</v>
      </c>
      <c r="G139" t="s">
        <v>25238</v>
      </c>
      <c r="J139" t="s">
        <v>25239</v>
      </c>
      <c r="K139" t="s">
        <v>1966</v>
      </c>
      <c r="P139" t="s">
        <v>25240</v>
      </c>
      <c r="Q139" t="s">
        <v>25241</v>
      </c>
      <c r="R139" t="s">
        <v>25242</v>
      </c>
      <c r="S139" t="s">
        <v>25243</v>
      </c>
      <c r="W139" t="s">
        <v>25244</v>
      </c>
      <c r="AA139" t="s">
        <v>25245</v>
      </c>
      <c r="AB139" t="s">
        <v>25246</v>
      </c>
      <c r="AN139" t="s">
        <v>1969</v>
      </c>
      <c r="AS139" s="1">
        <v>47362</v>
      </c>
      <c r="AT139">
        <v>2007</v>
      </c>
      <c r="AU139">
        <v>362</v>
      </c>
      <c r="AV139">
        <v>1485</v>
      </c>
      <c r="BA139">
        <v>1699</v>
      </c>
      <c r="BB139">
        <v>1710</v>
      </c>
      <c r="BD139" t="s">
        <v>25247</v>
      </c>
      <c r="BK139" t="s">
        <v>25248</v>
      </c>
      <c r="BL139">
        <v>17428770</v>
      </c>
      <c r="BW139" t="s">
        <v>13429</v>
      </c>
      <c r="BX139" t="s">
        <v>13985</v>
      </c>
      <c r="BY139" t="s">
        <v>13985</v>
      </c>
      <c r="BZ139" t="s">
        <v>13985</v>
      </c>
    </row>
    <row r="140" spans="1:78" hidden="1">
      <c r="A140" t="s">
        <v>13850</v>
      </c>
      <c r="B140" t="s">
        <v>67</v>
      </c>
      <c r="C140" t="s">
        <v>26745</v>
      </c>
      <c r="G140" t="s">
        <v>26745</v>
      </c>
      <c r="J140" t="s">
        <v>26746</v>
      </c>
      <c r="K140" t="s">
        <v>625</v>
      </c>
      <c r="W140" t="s">
        <v>26747</v>
      </c>
      <c r="AA140" t="s">
        <v>26748</v>
      </c>
      <c r="AB140" t="s">
        <v>26749</v>
      </c>
      <c r="AN140" t="s">
        <v>627</v>
      </c>
      <c r="AO140" t="s">
        <v>628</v>
      </c>
      <c r="AS140" t="s">
        <v>815</v>
      </c>
      <c r="AT140">
        <v>2005</v>
      </c>
      <c r="AU140">
        <v>114</v>
      </c>
      <c r="AV140">
        <v>3</v>
      </c>
      <c r="BA140">
        <v>189</v>
      </c>
      <c r="BB140">
        <v>196</v>
      </c>
      <c r="BD140" t="s">
        <v>26750</v>
      </c>
      <c r="BK140" t="s">
        <v>26751</v>
      </c>
      <c r="BW140" t="s">
        <v>13429</v>
      </c>
      <c r="BX140" t="s">
        <v>13985</v>
      </c>
      <c r="BY140" t="s">
        <v>13985</v>
      </c>
      <c r="BZ140" t="s">
        <v>13985</v>
      </c>
    </row>
    <row r="141" spans="1:78" hidden="1">
      <c r="A141" t="s">
        <v>13850</v>
      </c>
      <c r="B141" t="s">
        <v>67</v>
      </c>
      <c r="C141" t="s">
        <v>24601</v>
      </c>
      <c r="G141" t="s">
        <v>24602</v>
      </c>
      <c r="J141" t="s">
        <v>24603</v>
      </c>
      <c r="K141" t="s">
        <v>605</v>
      </c>
      <c r="W141" t="s">
        <v>24604</v>
      </c>
      <c r="AA141" t="s">
        <v>24605</v>
      </c>
      <c r="AN141" t="s">
        <v>609</v>
      </c>
      <c r="AS141" t="s">
        <v>201</v>
      </c>
      <c r="AT141">
        <v>2008</v>
      </c>
      <c r="AU141">
        <v>105</v>
      </c>
      <c r="AV141">
        <v>42</v>
      </c>
      <c r="BA141">
        <v>16207</v>
      </c>
      <c r="BB141">
        <v>16211</v>
      </c>
      <c r="BD141" t="s">
        <v>24606</v>
      </c>
      <c r="BK141" t="s">
        <v>24607</v>
      </c>
      <c r="BL141">
        <v>18852464</v>
      </c>
      <c r="BW141" t="s">
        <v>13429</v>
      </c>
      <c r="BX141" t="s">
        <v>13985</v>
      </c>
      <c r="BY141" t="s">
        <v>13985</v>
      </c>
      <c r="BZ141" t="s">
        <v>13985</v>
      </c>
    </row>
    <row r="142" spans="1:78" hidden="1">
      <c r="A142" t="s">
        <v>13850</v>
      </c>
      <c r="B142" t="s">
        <v>67</v>
      </c>
      <c r="C142" t="s">
        <v>19700</v>
      </c>
      <c r="G142" t="s">
        <v>19701</v>
      </c>
      <c r="J142" t="s">
        <v>19702</v>
      </c>
      <c r="K142" t="s">
        <v>16273</v>
      </c>
      <c r="W142" t="s">
        <v>19703</v>
      </c>
      <c r="AB142" t="s">
        <v>19704</v>
      </c>
      <c r="AN142" t="s">
        <v>16277</v>
      </c>
      <c r="AO142" t="s">
        <v>16278</v>
      </c>
      <c r="AS142" t="s">
        <v>242</v>
      </c>
      <c r="AT142">
        <v>2014</v>
      </c>
      <c r="AU142">
        <v>23</v>
      </c>
      <c r="AV142">
        <v>8</v>
      </c>
      <c r="BA142">
        <v>1505</v>
      </c>
      <c r="BB142">
        <v>1516</v>
      </c>
      <c r="BD142" t="s">
        <v>19705</v>
      </c>
      <c r="BK142" t="s">
        <v>19706</v>
      </c>
      <c r="BL142">
        <v>25081382</v>
      </c>
      <c r="BW142" t="s">
        <v>13429</v>
      </c>
      <c r="BX142" t="s">
        <v>13985</v>
      </c>
      <c r="BY142" t="s">
        <v>13985</v>
      </c>
      <c r="BZ142" t="s">
        <v>13985</v>
      </c>
    </row>
    <row r="143" spans="1:78" hidden="1">
      <c r="A143" t="s">
        <v>13850</v>
      </c>
      <c r="B143" t="s">
        <v>67</v>
      </c>
      <c r="C143" t="s">
        <v>16060</v>
      </c>
      <c r="G143" t="s">
        <v>16061</v>
      </c>
      <c r="J143" t="s">
        <v>16062</v>
      </c>
      <c r="K143" t="s">
        <v>16063</v>
      </c>
      <c r="W143" t="s">
        <v>16064</v>
      </c>
      <c r="AB143" t="s">
        <v>16065</v>
      </c>
      <c r="AN143" t="s">
        <v>16066</v>
      </c>
      <c r="AS143" t="s">
        <v>1023</v>
      </c>
      <c r="AT143">
        <v>2018</v>
      </c>
      <c r="AU143">
        <v>16</v>
      </c>
      <c r="AV143">
        <v>1</v>
      </c>
      <c r="BC143" t="s">
        <v>16067</v>
      </c>
      <c r="BD143" t="s">
        <v>16068</v>
      </c>
      <c r="BK143" t="s">
        <v>16069</v>
      </c>
      <c r="BL143">
        <v>29293491</v>
      </c>
      <c r="BW143" t="s">
        <v>13429</v>
      </c>
      <c r="BX143" t="s">
        <v>13985</v>
      </c>
      <c r="BY143" t="s">
        <v>13985</v>
      </c>
      <c r="BZ143" t="s">
        <v>13985</v>
      </c>
    </row>
    <row r="144" spans="1:78" hidden="1">
      <c r="A144" t="s">
        <v>13850</v>
      </c>
      <c r="B144" t="s">
        <v>67</v>
      </c>
      <c r="C144" t="s">
        <v>29838</v>
      </c>
      <c r="G144" t="s">
        <v>29838</v>
      </c>
      <c r="J144" t="s">
        <v>29839</v>
      </c>
      <c r="K144" t="s">
        <v>1057</v>
      </c>
      <c r="W144" t="s">
        <v>29840</v>
      </c>
      <c r="AN144" t="s">
        <v>1061</v>
      </c>
      <c r="AO144" t="s">
        <v>1062</v>
      </c>
      <c r="AS144" t="s">
        <v>815</v>
      </c>
      <c r="AT144">
        <v>1997</v>
      </c>
      <c r="AU144">
        <v>78</v>
      </c>
      <c r="AV144">
        <v>2</v>
      </c>
      <c r="BA144">
        <v>442</v>
      </c>
      <c r="BB144">
        <v>451</v>
      </c>
      <c r="BK144" t="s">
        <v>29841</v>
      </c>
      <c r="BW144" t="s">
        <v>13429</v>
      </c>
      <c r="BX144" t="s">
        <v>13985</v>
      </c>
      <c r="BY144" t="s">
        <v>13985</v>
      </c>
      <c r="BZ144" t="s">
        <v>13985</v>
      </c>
    </row>
    <row r="145" spans="1:78" hidden="1">
      <c r="A145" t="s">
        <v>13850</v>
      </c>
      <c r="B145" t="s">
        <v>67</v>
      </c>
      <c r="C145" t="s">
        <v>27890</v>
      </c>
      <c r="G145" t="s">
        <v>27890</v>
      </c>
      <c r="J145" t="s">
        <v>27891</v>
      </c>
      <c r="K145" t="s">
        <v>24019</v>
      </c>
      <c r="W145" t="s">
        <v>27892</v>
      </c>
      <c r="AN145" t="s">
        <v>24021</v>
      </c>
      <c r="AS145" t="s">
        <v>472</v>
      </c>
      <c r="AT145">
        <v>2002</v>
      </c>
      <c r="AU145">
        <v>32</v>
      </c>
      <c r="AV145">
        <v>8</v>
      </c>
      <c r="BA145">
        <v>979</v>
      </c>
      <c r="BB145">
        <v>989</v>
      </c>
      <c r="BC145" t="s">
        <v>27893</v>
      </c>
      <c r="BD145" t="s">
        <v>27894</v>
      </c>
      <c r="BK145" t="s">
        <v>27895</v>
      </c>
      <c r="BL145">
        <v>12076627</v>
      </c>
      <c r="BW145" t="s">
        <v>13428</v>
      </c>
      <c r="BX145" t="s">
        <v>13985</v>
      </c>
      <c r="BY145" t="s">
        <v>13429</v>
      </c>
      <c r="BZ145" t="s">
        <v>13985</v>
      </c>
    </row>
    <row r="146" spans="1:78" hidden="1">
      <c r="A146" t="s">
        <v>13850</v>
      </c>
      <c r="B146" t="s">
        <v>67</v>
      </c>
      <c r="C146" t="s">
        <v>24572</v>
      </c>
      <c r="G146" t="s">
        <v>24573</v>
      </c>
      <c r="J146" t="s">
        <v>24574</v>
      </c>
      <c r="K146" t="s">
        <v>11777</v>
      </c>
      <c r="W146" t="s">
        <v>24575</v>
      </c>
      <c r="AA146" t="s">
        <v>24576</v>
      </c>
      <c r="AB146" t="s">
        <v>24577</v>
      </c>
      <c r="AN146" t="s">
        <v>11779</v>
      </c>
      <c r="AO146" t="s">
        <v>24578</v>
      </c>
      <c r="AS146" t="s">
        <v>84</v>
      </c>
      <c r="AT146">
        <v>2008</v>
      </c>
      <c r="AU146">
        <v>98</v>
      </c>
      <c r="AV146">
        <v>12</v>
      </c>
      <c r="BA146">
        <v>1280</v>
      </c>
      <c r="BB146">
        <v>1290</v>
      </c>
      <c r="BD146" t="s">
        <v>24579</v>
      </c>
      <c r="BK146" t="s">
        <v>24580</v>
      </c>
      <c r="BL146">
        <v>19000002</v>
      </c>
      <c r="BW146" t="s">
        <v>13429</v>
      </c>
      <c r="BX146" t="s">
        <v>13985</v>
      </c>
      <c r="BY146" t="s">
        <v>13985</v>
      </c>
      <c r="BZ146" t="s">
        <v>13985</v>
      </c>
    </row>
    <row r="147" spans="1:78" hidden="1">
      <c r="A147" t="s">
        <v>13850</v>
      </c>
      <c r="B147" t="s">
        <v>67</v>
      </c>
      <c r="C147" t="s">
        <v>17048</v>
      </c>
      <c r="G147" t="s">
        <v>17049</v>
      </c>
      <c r="J147" t="s">
        <v>17050</v>
      </c>
      <c r="K147" t="s">
        <v>4091</v>
      </c>
      <c r="W147" t="s">
        <v>17051</v>
      </c>
      <c r="AB147" t="s">
        <v>17052</v>
      </c>
      <c r="AN147" t="s">
        <v>4095</v>
      </c>
      <c r="AS147" s="1">
        <v>45292</v>
      </c>
      <c r="AT147">
        <v>2017</v>
      </c>
      <c r="AU147">
        <v>5</v>
      </c>
      <c r="BC147" t="s">
        <v>17053</v>
      </c>
      <c r="BD147" t="s">
        <v>17054</v>
      </c>
      <c r="BK147" t="s">
        <v>17055</v>
      </c>
      <c r="BL147">
        <v>28149681</v>
      </c>
      <c r="BW147" t="s">
        <v>13429</v>
      </c>
      <c r="BX147" t="s">
        <v>13985</v>
      </c>
      <c r="BY147" t="s">
        <v>13985</v>
      </c>
      <c r="BZ147" t="s">
        <v>13985</v>
      </c>
    </row>
    <row r="148" spans="1:78" hidden="1">
      <c r="A148" t="s">
        <v>13850</v>
      </c>
      <c r="B148" t="s">
        <v>67</v>
      </c>
      <c r="C148" t="s">
        <v>29564</v>
      </c>
      <c r="G148" t="s">
        <v>29564</v>
      </c>
      <c r="J148" t="s">
        <v>29565</v>
      </c>
      <c r="K148" t="s">
        <v>25671</v>
      </c>
      <c r="W148" t="s">
        <v>29566</v>
      </c>
      <c r="AN148" t="s">
        <v>25677</v>
      </c>
      <c r="AT148">
        <v>1998</v>
      </c>
      <c r="AU148">
        <v>5</v>
      </c>
      <c r="AV148">
        <v>2</v>
      </c>
      <c r="BA148">
        <v>200</v>
      </c>
      <c r="BB148">
        <v>206</v>
      </c>
      <c r="BD148" t="s">
        <v>29567</v>
      </c>
      <c r="BK148" t="s">
        <v>29568</v>
      </c>
      <c r="BW148" t="s">
        <v>13429</v>
      </c>
      <c r="BX148" t="s">
        <v>13985</v>
      </c>
      <c r="BY148" t="s">
        <v>13985</v>
      </c>
      <c r="BZ148" t="s">
        <v>13985</v>
      </c>
    </row>
    <row r="149" spans="1:78" hidden="1">
      <c r="A149" t="s">
        <v>13850</v>
      </c>
      <c r="B149" t="s">
        <v>67</v>
      </c>
      <c r="C149" t="s">
        <v>25863</v>
      </c>
      <c r="G149" t="s">
        <v>25864</v>
      </c>
      <c r="J149" t="s">
        <v>25865</v>
      </c>
      <c r="K149" t="s">
        <v>569</v>
      </c>
      <c r="W149" t="s">
        <v>25866</v>
      </c>
      <c r="AA149" t="s">
        <v>25867</v>
      </c>
      <c r="AB149" t="s">
        <v>25868</v>
      </c>
      <c r="AN149" t="s">
        <v>572</v>
      </c>
      <c r="AO149" t="s">
        <v>573</v>
      </c>
      <c r="AS149" t="s">
        <v>242</v>
      </c>
      <c r="AT149">
        <v>2006</v>
      </c>
      <c r="AU149">
        <v>168</v>
      </c>
      <c r="AV149">
        <v>4</v>
      </c>
      <c r="BA149">
        <v>471</v>
      </c>
      <c r="BB149">
        <v>485</v>
      </c>
      <c r="BD149" t="s">
        <v>25869</v>
      </c>
      <c r="BK149" t="s">
        <v>25870</v>
      </c>
      <c r="BL149">
        <v>17004219</v>
      </c>
      <c r="BW149" t="s">
        <v>13429</v>
      </c>
      <c r="BX149" t="s">
        <v>13985</v>
      </c>
      <c r="BY149" t="s">
        <v>13985</v>
      </c>
      <c r="BZ149" t="s">
        <v>13985</v>
      </c>
    </row>
    <row r="150" spans="1:78" hidden="1">
      <c r="A150" t="s">
        <v>13850</v>
      </c>
      <c r="B150" t="s">
        <v>67</v>
      </c>
      <c r="C150" t="s">
        <v>17556</v>
      </c>
      <c r="G150" t="s">
        <v>17557</v>
      </c>
      <c r="J150" t="s">
        <v>17558</v>
      </c>
      <c r="K150" t="s">
        <v>280</v>
      </c>
      <c r="W150" t="s">
        <v>17559</v>
      </c>
      <c r="AB150" t="s">
        <v>17560</v>
      </c>
      <c r="AN150" t="s">
        <v>284</v>
      </c>
      <c r="AS150" s="1">
        <v>38961</v>
      </c>
      <c r="AT150">
        <v>2016</v>
      </c>
      <c r="AU150">
        <v>11</v>
      </c>
      <c r="AV150">
        <v>9</v>
      </c>
      <c r="BC150" t="s">
        <v>17561</v>
      </c>
      <c r="BD150" t="s">
        <v>17562</v>
      </c>
      <c r="BK150" t="s">
        <v>17563</v>
      </c>
      <c r="BL150">
        <v>27598401</v>
      </c>
      <c r="BW150" t="s">
        <v>13429</v>
      </c>
      <c r="BX150" t="s">
        <v>13985</v>
      </c>
      <c r="BY150" t="s">
        <v>13985</v>
      </c>
      <c r="BZ150" t="s">
        <v>13985</v>
      </c>
    </row>
    <row r="151" spans="1:78" hidden="1">
      <c r="A151" t="s">
        <v>13850</v>
      </c>
      <c r="B151" t="s">
        <v>67</v>
      </c>
      <c r="C151" t="s">
        <v>27228</v>
      </c>
      <c r="G151" t="s">
        <v>27228</v>
      </c>
      <c r="J151" t="s">
        <v>27229</v>
      </c>
      <c r="K151" t="s">
        <v>1697</v>
      </c>
      <c r="W151" t="s">
        <v>27230</v>
      </c>
      <c r="AA151" t="s">
        <v>17691</v>
      </c>
      <c r="AB151" t="s">
        <v>17692</v>
      </c>
      <c r="AN151" t="s">
        <v>1700</v>
      </c>
      <c r="AO151" t="s">
        <v>1701</v>
      </c>
      <c r="AS151" t="s">
        <v>27231</v>
      </c>
      <c r="AT151">
        <v>2004</v>
      </c>
      <c r="AU151">
        <v>231</v>
      </c>
      <c r="AV151" s="2">
        <v>43556</v>
      </c>
      <c r="BA151">
        <v>93</v>
      </c>
      <c r="BB151">
        <v>112</v>
      </c>
      <c r="BD151" t="s">
        <v>27232</v>
      </c>
      <c r="BK151" t="s">
        <v>27233</v>
      </c>
      <c r="BW151" t="s">
        <v>13429</v>
      </c>
      <c r="BX151" t="s">
        <v>13985</v>
      </c>
      <c r="BY151" t="s">
        <v>13985</v>
      </c>
      <c r="BZ151" t="s">
        <v>13985</v>
      </c>
    </row>
    <row r="152" spans="1:78" hidden="1">
      <c r="A152" t="s">
        <v>13850</v>
      </c>
      <c r="B152" t="s">
        <v>67</v>
      </c>
      <c r="C152" t="s">
        <v>18823</v>
      </c>
      <c r="G152" t="s">
        <v>18824</v>
      </c>
      <c r="J152" t="s">
        <v>18825</v>
      </c>
      <c r="K152" t="s">
        <v>280</v>
      </c>
      <c r="W152" t="s">
        <v>18826</v>
      </c>
      <c r="AA152" t="s">
        <v>18827</v>
      </c>
      <c r="AB152" t="s">
        <v>18828</v>
      </c>
      <c r="AN152" t="s">
        <v>284</v>
      </c>
      <c r="AS152" s="1">
        <v>46174</v>
      </c>
      <c r="AT152">
        <v>2015</v>
      </c>
      <c r="AU152">
        <v>10</v>
      </c>
      <c r="AV152">
        <v>6</v>
      </c>
      <c r="BC152" t="s">
        <v>18829</v>
      </c>
      <c r="BD152" t="s">
        <v>18830</v>
      </c>
      <c r="BK152" t="s">
        <v>18831</v>
      </c>
      <c r="BL152">
        <v>26114859</v>
      </c>
      <c r="BW152" t="s">
        <v>13429</v>
      </c>
      <c r="BX152" t="s">
        <v>13985</v>
      </c>
      <c r="BY152" t="s">
        <v>13985</v>
      </c>
      <c r="BZ152" t="s">
        <v>13985</v>
      </c>
    </row>
    <row r="153" spans="1:78" hidden="1">
      <c r="A153" t="s">
        <v>13850</v>
      </c>
      <c r="B153" t="s">
        <v>67</v>
      </c>
      <c r="C153" t="s">
        <v>20682</v>
      </c>
      <c r="G153" t="s">
        <v>20683</v>
      </c>
      <c r="J153" t="s">
        <v>20684</v>
      </c>
      <c r="K153" t="s">
        <v>20685</v>
      </c>
      <c r="W153" t="s">
        <v>20686</v>
      </c>
      <c r="AA153" t="s">
        <v>20687</v>
      </c>
      <c r="AB153" t="s">
        <v>20688</v>
      </c>
      <c r="AN153" t="s">
        <v>20689</v>
      </c>
      <c r="AO153" t="s">
        <v>20690</v>
      </c>
      <c r="AS153" t="s">
        <v>352</v>
      </c>
      <c r="AT153">
        <v>2013</v>
      </c>
      <c r="AU153">
        <v>62</v>
      </c>
      <c r="AV153">
        <v>4</v>
      </c>
      <c r="BA153">
        <v>779</v>
      </c>
      <c r="BB153">
        <v>789</v>
      </c>
      <c r="BD153" t="s">
        <v>20691</v>
      </c>
      <c r="BK153" t="s">
        <v>20692</v>
      </c>
      <c r="BW153" t="s">
        <v>13429</v>
      </c>
      <c r="BX153" t="s">
        <v>13985</v>
      </c>
      <c r="BY153" t="s">
        <v>13985</v>
      </c>
      <c r="BZ153" t="s">
        <v>13985</v>
      </c>
    </row>
    <row r="154" spans="1:78" hidden="1">
      <c r="A154" t="s">
        <v>13850</v>
      </c>
      <c r="B154" t="s">
        <v>67</v>
      </c>
      <c r="C154" t="s">
        <v>20665</v>
      </c>
      <c r="G154" t="s">
        <v>20666</v>
      </c>
      <c r="I154" t="s">
        <v>20667</v>
      </c>
      <c r="J154" t="s">
        <v>20668</v>
      </c>
      <c r="K154" t="s">
        <v>280</v>
      </c>
      <c r="W154" t="s">
        <v>20669</v>
      </c>
      <c r="AA154" t="s">
        <v>20670</v>
      </c>
      <c r="AB154" t="s">
        <v>20671</v>
      </c>
      <c r="AN154" t="s">
        <v>284</v>
      </c>
      <c r="AS154" s="1">
        <v>40422</v>
      </c>
      <c r="AT154">
        <v>2013</v>
      </c>
      <c r="AU154">
        <v>8</v>
      </c>
      <c r="AV154">
        <v>9</v>
      </c>
      <c r="BC154" t="s">
        <v>20672</v>
      </c>
      <c r="BD154" t="s">
        <v>20673</v>
      </c>
      <c r="BK154" t="s">
        <v>20674</v>
      </c>
      <c r="BL154">
        <v>24040170</v>
      </c>
      <c r="BW154" t="s">
        <v>13429</v>
      </c>
      <c r="BX154" t="s">
        <v>13985</v>
      </c>
      <c r="BY154" t="s">
        <v>13985</v>
      </c>
      <c r="BZ154" t="s">
        <v>13985</v>
      </c>
    </row>
    <row r="155" spans="1:78" hidden="1">
      <c r="A155" t="s">
        <v>13850</v>
      </c>
      <c r="B155" t="s">
        <v>67</v>
      </c>
      <c r="C155" t="s">
        <v>21342</v>
      </c>
      <c r="G155" t="s">
        <v>21343</v>
      </c>
      <c r="J155" t="s">
        <v>21344</v>
      </c>
      <c r="K155" t="s">
        <v>21345</v>
      </c>
      <c r="W155" t="s">
        <v>21346</v>
      </c>
      <c r="AN155" t="s">
        <v>21347</v>
      </c>
      <c r="AO155" t="s">
        <v>21348</v>
      </c>
      <c r="AS155" t="s">
        <v>84</v>
      </c>
      <c r="AT155">
        <v>2012</v>
      </c>
      <c r="AU155">
        <v>19</v>
      </c>
      <c r="AV155">
        <v>12</v>
      </c>
      <c r="BA155">
        <v>1907</v>
      </c>
      <c r="BB155">
        <v>1915</v>
      </c>
      <c r="BD155" t="s">
        <v>21349</v>
      </c>
      <c r="BK155" t="s">
        <v>21350</v>
      </c>
      <c r="BL155">
        <v>23015647</v>
      </c>
      <c r="BW155" t="s">
        <v>13429</v>
      </c>
      <c r="BX155" t="s">
        <v>13985</v>
      </c>
      <c r="BY155" t="s">
        <v>13985</v>
      </c>
      <c r="BZ155" t="s">
        <v>13985</v>
      </c>
    </row>
    <row r="156" spans="1:78" hidden="1">
      <c r="A156" t="s">
        <v>13850</v>
      </c>
      <c r="B156" t="s">
        <v>67</v>
      </c>
      <c r="C156" t="s">
        <v>28123</v>
      </c>
      <c r="G156" t="s">
        <v>28123</v>
      </c>
      <c r="J156" t="s">
        <v>28124</v>
      </c>
      <c r="K156" t="s">
        <v>3022</v>
      </c>
      <c r="W156" t="s">
        <v>28125</v>
      </c>
      <c r="AN156" t="s">
        <v>3024</v>
      </c>
      <c r="AO156" t="s">
        <v>3025</v>
      </c>
      <c r="AS156" t="s">
        <v>1023</v>
      </c>
      <c r="AT156">
        <v>2002</v>
      </c>
      <c r="AU156">
        <v>39</v>
      </c>
      <c r="AV156">
        <v>1</v>
      </c>
      <c r="BA156">
        <v>4</v>
      </c>
      <c r="BB156">
        <v>11</v>
      </c>
      <c r="BD156" t="s">
        <v>28126</v>
      </c>
      <c r="BK156" t="s">
        <v>28127</v>
      </c>
      <c r="BL156">
        <v>11931270</v>
      </c>
      <c r="BW156" t="s">
        <v>13429</v>
      </c>
      <c r="BX156" t="s">
        <v>13985</v>
      </c>
      <c r="BY156" t="s">
        <v>13985</v>
      </c>
      <c r="BZ156" t="s">
        <v>13985</v>
      </c>
    </row>
    <row r="157" spans="1:78" hidden="1">
      <c r="A157" t="s">
        <v>13850</v>
      </c>
      <c r="B157" t="s">
        <v>1762</v>
      </c>
      <c r="C157" t="s">
        <v>26963</v>
      </c>
      <c r="E157" t="s">
        <v>26964</v>
      </c>
      <c r="G157" t="s">
        <v>26963</v>
      </c>
      <c r="J157" t="s">
        <v>26965</v>
      </c>
      <c r="K157" t="s">
        <v>26966</v>
      </c>
      <c r="L157" t="s">
        <v>26967</v>
      </c>
      <c r="P157" t="s">
        <v>26968</v>
      </c>
      <c r="Q157" t="s">
        <v>26969</v>
      </c>
      <c r="R157" t="s">
        <v>26970</v>
      </c>
      <c r="T157" t="s">
        <v>26971</v>
      </c>
      <c r="W157" t="s">
        <v>26972</v>
      </c>
      <c r="AN157" t="s">
        <v>26973</v>
      </c>
      <c r="AP157" t="s">
        <v>26974</v>
      </c>
      <c r="AT157">
        <v>2005</v>
      </c>
      <c r="AU157">
        <v>36</v>
      </c>
      <c r="BA157">
        <v>123</v>
      </c>
      <c r="BB157">
        <v>132</v>
      </c>
      <c r="BK157" t="s">
        <v>26975</v>
      </c>
      <c r="BW157" t="s">
        <v>13429</v>
      </c>
      <c r="BX157" t="s">
        <v>13985</v>
      </c>
      <c r="BY157" t="s">
        <v>13985</v>
      </c>
      <c r="BZ157" t="s">
        <v>13985</v>
      </c>
    </row>
    <row r="158" spans="1:78" hidden="1">
      <c r="A158" t="s">
        <v>13850</v>
      </c>
      <c r="B158" t="s">
        <v>67</v>
      </c>
      <c r="C158" t="s">
        <v>26441</v>
      </c>
      <c r="G158" t="s">
        <v>26441</v>
      </c>
      <c r="J158" t="s">
        <v>26442</v>
      </c>
      <c r="K158" t="s">
        <v>26443</v>
      </c>
      <c r="W158" t="s">
        <v>26444</v>
      </c>
      <c r="AA158" t="s">
        <v>26445</v>
      </c>
      <c r="AB158" t="s">
        <v>26446</v>
      </c>
      <c r="AN158" t="s">
        <v>26447</v>
      </c>
      <c r="AO158" t="s">
        <v>26448</v>
      </c>
      <c r="AS158" s="1">
        <v>45962</v>
      </c>
      <c r="AT158">
        <v>2005</v>
      </c>
      <c r="AU158">
        <v>134</v>
      </c>
      <c r="AV158" s="2">
        <v>43497</v>
      </c>
      <c r="BA158">
        <v>153</v>
      </c>
      <c r="BB158">
        <v>158</v>
      </c>
      <c r="BD158" t="s">
        <v>26449</v>
      </c>
      <c r="BK158" t="s">
        <v>26450</v>
      </c>
      <c r="BL158">
        <v>16043297</v>
      </c>
      <c r="BW158" t="s">
        <v>13429</v>
      </c>
      <c r="BX158" t="s">
        <v>13985</v>
      </c>
      <c r="BY158" t="s">
        <v>13985</v>
      </c>
      <c r="BZ158" t="s">
        <v>13985</v>
      </c>
    </row>
    <row r="159" spans="1:78" hidden="1">
      <c r="A159" t="s">
        <v>13850</v>
      </c>
      <c r="B159" t="s">
        <v>67</v>
      </c>
      <c r="C159" t="s">
        <v>17529</v>
      </c>
      <c r="G159" t="s">
        <v>17530</v>
      </c>
      <c r="J159" t="s">
        <v>17531</v>
      </c>
      <c r="K159" t="s">
        <v>821</v>
      </c>
      <c r="W159" t="s">
        <v>17532</v>
      </c>
      <c r="AA159" t="s">
        <v>17533</v>
      </c>
      <c r="AB159" t="s">
        <v>17534</v>
      </c>
      <c r="AN159" t="s">
        <v>824</v>
      </c>
      <c r="AO159" t="s">
        <v>825</v>
      </c>
      <c r="AS159" t="s">
        <v>242</v>
      </c>
      <c r="AT159">
        <v>2016</v>
      </c>
      <c r="AU159">
        <v>25</v>
      </c>
      <c r="AV159">
        <v>19</v>
      </c>
      <c r="BA159">
        <v>4907</v>
      </c>
      <c r="BB159">
        <v>4918</v>
      </c>
      <c r="BD159" t="s">
        <v>17535</v>
      </c>
      <c r="BK159" t="s">
        <v>17536</v>
      </c>
      <c r="BL159">
        <v>27506329</v>
      </c>
      <c r="BW159" t="s">
        <v>13429</v>
      </c>
      <c r="BX159" t="s">
        <v>13985</v>
      </c>
      <c r="BY159" t="s">
        <v>13985</v>
      </c>
      <c r="BZ159" t="s">
        <v>13985</v>
      </c>
    </row>
    <row r="160" spans="1:78" hidden="1">
      <c r="A160" t="s">
        <v>13850</v>
      </c>
      <c r="B160" t="s">
        <v>67</v>
      </c>
      <c r="C160" t="s">
        <v>29420</v>
      </c>
      <c r="G160" t="s">
        <v>29420</v>
      </c>
      <c r="J160" t="s">
        <v>29421</v>
      </c>
      <c r="K160" t="s">
        <v>29422</v>
      </c>
      <c r="W160" t="s">
        <v>29423</v>
      </c>
      <c r="AN160" t="s">
        <v>29424</v>
      </c>
      <c r="AS160" t="s">
        <v>1488</v>
      </c>
      <c r="AT160">
        <v>1998</v>
      </c>
      <c r="AU160">
        <v>75</v>
      </c>
      <c r="AV160">
        <v>3</v>
      </c>
      <c r="BA160">
        <v>113</v>
      </c>
      <c r="BB160">
        <v>116</v>
      </c>
      <c r="BD160" t="s">
        <v>29425</v>
      </c>
      <c r="BK160" t="s">
        <v>29426</v>
      </c>
      <c r="BW160" t="s">
        <v>13429</v>
      </c>
      <c r="BX160" t="s">
        <v>13985</v>
      </c>
      <c r="BY160" t="s">
        <v>13985</v>
      </c>
      <c r="BZ160" t="s">
        <v>13985</v>
      </c>
    </row>
    <row r="161" spans="1:78" hidden="1">
      <c r="A161" t="s">
        <v>13850</v>
      </c>
      <c r="B161" t="s">
        <v>67</v>
      </c>
      <c r="C161" t="s">
        <v>14415</v>
      </c>
      <c r="G161" t="s">
        <v>14416</v>
      </c>
      <c r="J161" t="s">
        <v>14417</v>
      </c>
      <c r="K161" t="s">
        <v>7305</v>
      </c>
      <c r="W161" t="s">
        <v>14418</v>
      </c>
      <c r="AB161" t="s">
        <v>14419</v>
      </c>
      <c r="AN161" t="s">
        <v>7309</v>
      </c>
      <c r="AO161" t="s">
        <v>13127</v>
      </c>
      <c r="AS161" t="s">
        <v>472</v>
      </c>
      <c r="AT161">
        <v>2019</v>
      </c>
      <c r="AU161">
        <v>64</v>
      </c>
      <c r="AV161">
        <v>7</v>
      </c>
      <c r="BA161">
        <v>1303</v>
      </c>
      <c r="BB161">
        <v>1314</v>
      </c>
      <c r="BD161" t="s">
        <v>14420</v>
      </c>
      <c r="BK161" t="s">
        <v>14421</v>
      </c>
      <c r="BL161">
        <v>31787787</v>
      </c>
      <c r="BW161" t="s">
        <v>13428</v>
      </c>
      <c r="BY161" t="s">
        <v>13429</v>
      </c>
    </row>
    <row r="162" spans="1:78" hidden="1">
      <c r="A162" t="s">
        <v>13850</v>
      </c>
      <c r="B162" t="s">
        <v>67</v>
      </c>
      <c r="C162" t="s">
        <v>24866</v>
      </c>
      <c r="G162" t="s">
        <v>24867</v>
      </c>
      <c r="J162" t="s">
        <v>24868</v>
      </c>
      <c r="K162" t="s">
        <v>910</v>
      </c>
      <c r="W162" t="s">
        <v>24869</v>
      </c>
      <c r="AA162" t="s">
        <v>24870</v>
      </c>
      <c r="AB162" t="s">
        <v>24871</v>
      </c>
      <c r="AN162" t="s">
        <v>913</v>
      </c>
      <c r="AO162" t="s">
        <v>914</v>
      </c>
      <c r="AS162" t="s">
        <v>884</v>
      </c>
      <c r="AT162">
        <v>2008</v>
      </c>
      <c r="AU162">
        <v>78</v>
      </c>
      <c r="AV162">
        <v>1</v>
      </c>
      <c r="BA162">
        <v>87</v>
      </c>
      <c r="BB162">
        <v>103</v>
      </c>
      <c r="BD162" t="s">
        <v>24872</v>
      </c>
      <c r="BK162" t="s">
        <v>24873</v>
      </c>
      <c r="BW162" t="s">
        <v>13429</v>
      </c>
      <c r="BX162" t="s">
        <v>13985</v>
      </c>
      <c r="BY162" t="s">
        <v>13985</v>
      </c>
      <c r="BZ162" t="s">
        <v>13985</v>
      </c>
    </row>
    <row r="163" spans="1:78" hidden="1">
      <c r="A163" t="s">
        <v>13850</v>
      </c>
      <c r="B163" t="s">
        <v>67</v>
      </c>
      <c r="C163" t="s">
        <v>27755</v>
      </c>
      <c r="G163" t="s">
        <v>27755</v>
      </c>
      <c r="J163" t="s">
        <v>27756</v>
      </c>
      <c r="K163" t="s">
        <v>27757</v>
      </c>
      <c r="P163" t="s">
        <v>27758</v>
      </c>
      <c r="Q163" t="s">
        <v>27759</v>
      </c>
      <c r="R163" t="s">
        <v>27760</v>
      </c>
      <c r="W163" t="s">
        <v>27761</v>
      </c>
      <c r="AN163" t="s">
        <v>27762</v>
      </c>
      <c r="AO163" t="s">
        <v>27763</v>
      </c>
      <c r="AS163" t="s">
        <v>84</v>
      </c>
      <c r="AT163">
        <v>2002</v>
      </c>
      <c r="AU163">
        <v>133</v>
      </c>
      <c r="AV163">
        <v>4</v>
      </c>
      <c r="BA163">
        <v>537</v>
      </c>
      <c r="BB163">
        <v>556</v>
      </c>
      <c r="BC163" t="s">
        <v>27764</v>
      </c>
      <c r="BD163" t="s">
        <v>27765</v>
      </c>
      <c r="BK163" t="s">
        <v>27766</v>
      </c>
      <c r="BL163">
        <v>12458182</v>
      </c>
      <c r="BW163" t="s">
        <v>13429</v>
      </c>
      <c r="BX163" t="s">
        <v>13985</v>
      </c>
      <c r="BY163" t="s">
        <v>13985</v>
      </c>
      <c r="BZ163" t="s">
        <v>13985</v>
      </c>
    </row>
    <row r="164" spans="1:78" hidden="1">
      <c r="A164" t="s">
        <v>13850</v>
      </c>
      <c r="B164" t="s">
        <v>67</v>
      </c>
      <c r="C164" t="s">
        <v>30019</v>
      </c>
      <c r="G164" t="s">
        <v>30019</v>
      </c>
      <c r="J164" t="s">
        <v>30020</v>
      </c>
      <c r="K164" t="s">
        <v>21799</v>
      </c>
      <c r="W164" t="s">
        <v>30021</v>
      </c>
      <c r="AA164" t="s">
        <v>30022</v>
      </c>
      <c r="AB164" t="s">
        <v>30023</v>
      </c>
      <c r="AN164" t="s">
        <v>21803</v>
      </c>
      <c r="AS164" t="s">
        <v>154</v>
      </c>
      <c r="AT164">
        <v>1996</v>
      </c>
      <c r="AU164">
        <v>62</v>
      </c>
      <c r="AW164">
        <v>4</v>
      </c>
      <c r="BA164">
        <v>495</v>
      </c>
      <c r="BB164">
        <v>505</v>
      </c>
      <c r="BD164" t="s">
        <v>30024</v>
      </c>
      <c r="BK164" t="s">
        <v>30025</v>
      </c>
      <c r="BW164" t="s">
        <v>13429</v>
      </c>
      <c r="BX164" t="s">
        <v>13985</v>
      </c>
      <c r="BY164" t="s">
        <v>13985</v>
      </c>
      <c r="BZ164" t="s">
        <v>13985</v>
      </c>
    </row>
    <row r="165" spans="1:78" hidden="1">
      <c r="A165" t="s">
        <v>13850</v>
      </c>
      <c r="B165" t="s">
        <v>67</v>
      </c>
      <c r="C165" t="s">
        <v>30546</v>
      </c>
      <c r="G165" t="s">
        <v>30546</v>
      </c>
      <c r="J165" t="s">
        <v>30547</v>
      </c>
      <c r="K165" t="s">
        <v>6052</v>
      </c>
      <c r="P165" t="s">
        <v>30548</v>
      </c>
      <c r="Q165" t="s">
        <v>11825</v>
      </c>
      <c r="R165" t="s">
        <v>30549</v>
      </c>
      <c r="S165" t="s">
        <v>30550</v>
      </c>
      <c r="T165" t="s">
        <v>30551</v>
      </c>
      <c r="W165" t="s">
        <v>30552</v>
      </c>
      <c r="AN165" t="s">
        <v>6055</v>
      </c>
      <c r="AS165" t="s">
        <v>30553</v>
      </c>
      <c r="AT165">
        <v>1995</v>
      </c>
      <c r="AU165">
        <v>20</v>
      </c>
      <c r="AV165" s="2">
        <v>43497</v>
      </c>
      <c r="BA165">
        <v>79</v>
      </c>
      <c r="BB165">
        <v>90</v>
      </c>
      <c r="BD165" t="s">
        <v>30554</v>
      </c>
      <c r="BK165" t="s">
        <v>30555</v>
      </c>
      <c r="BW165" t="s">
        <v>13429</v>
      </c>
      <c r="BX165" t="s">
        <v>13985</v>
      </c>
      <c r="BY165" t="s">
        <v>13985</v>
      </c>
      <c r="BZ165" t="s">
        <v>13985</v>
      </c>
    </row>
    <row r="166" spans="1:78" hidden="1">
      <c r="A166" t="s">
        <v>13850</v>
      </c>
      <c r="B166" t="s">
        <v>67</v>
      </c>
      <c r="C166" t="s">
        <v>14422</v>
      </c>
      <c r="G166" t="s">
        <v>14423</v>
      </c>
      <c r="J166" t="s">
        <v>14424</v>
      </c>
      <c r="K166" t="s">
        <v>280</v>
      </c>
      <c r="W166" t="s">
        <v>14425</v>
      </c>
      <c r="AB166" t="s">
        <v>14426</v>
      </c>
      <c r="AN166" t="s">
        <v>284</v>
      </c>
      <c r="AS166" s="1">
        <v>41426</v>
      </c>
      <c r="AT166">
        <v>2019</v>
      </c>
      <c r="AU166">
        <v>14</v>
      </c>
      <c r="AV166">
        <v>6</v>
      </c>
      <c r="BC166" t="s">
        <v>14427</v>
      </c>
      <c r="BD166" t="s">
        <v>14428</v>
      </c>
      <c r="BK166" t="s">
        <v>14429</v>
      </c>
      <c r="BL166">
        <v>31194806</v>
      </c>
      <c r="BW166" t="s">
        <v>13429</v>
      </c>
    </row>
    <row r="167" spans="1:78" hidden="1">
      <c r="A167" t="s">
        <v>13850</v>
      </c>
      <c r="B167" t="s">
        <v>67</v>
      </c>
      <c r="C167" t="s">
        <v>28928</v>
      </c>
      <c r="G167" t="s">
        <v>28928</v>
      </c>
      <c r="J167" t="s">
        <v>28929</v>
      </c>
      <c r="K167" t="s">
        <v>28930</v>
      </c>
      <c r="P167" t="s">
        <v>28931</v>
      </c>
      <c r="Q167" t="s">
        <v>28932</v>
      </c>
      <c r="R167" t="s">
        <v>28933</v>
      </c>
      <c r="W167" t="s">
        <v>28934</v>
      </c>
      <c r="AB167" t="s">
        <v>12084</v>
      </c>
      <c r="AN167" t="s">
        <v>28935</v>
      </c>
      <c r="AS167" t="s">
        <v>154</v>
      </c>
      <c r="AT167">
        <v>1999</v>
      </c>
      <c r="AU167">
        <v>19</v>
      </c>
      <c r="AV167">
        <v>4</v>
      </c>
      <c r="BA167">
        <v>325</v>
      </c>
      <c r="BB167">
        <v>332</v>
      </c>
      <c r="BK167" t="s">
        <v>28936</v>
      </c>
      <c r="BW167" t="s">
        <v>13429</v>
      </c>
      <c r="BX167" t="s">
        <v>13985</v>
      </c>
      <c r="BY167" t="s">
        <v>13985</v>
      </c>
      <c r="BZ167" t="s">
        <v>13985</v>
      </c>
    </row>
    <row r="168" spans="1:78" hidden="1">
      <c r="A168" t="s">
        <v>13850</v>
      </c>
      <c r="B168" t="s">
        <v>67</v>
      </c>
      <c r="C168" t="s">
        <v>30106</v>
      </c>
      <c r="G168" t="s">
        <v>30106</v>
      </c>
      <c r="J168" t="s">
        <v>30107</v>
      </c>
      <c r="K168" t="s">
        <v>188</v>
      </c>
      <c r="W168" t="s">
        <v>30108</v>
      </c>
      <c r="AN168" t="s">
        <v>191</v>
      </c>
      <c r="AO168" t="s">
        <v>192</v>
      </c>
      <c r="AS168" t="s">
        <v>472</v>
      </c>
      <c r="AT168">
        <v>1996</v>
      </c>
      <c r="AU168">
        <v>107</v>
      </c>
      <c r="AV168">
        <v>2</v>
      </c>
      <c r="BA168">
        <v>141</v>
      </c>
      <c r="BB168">
        <v>150</v>
      </c>
      <c r="BD168" t="s">
        <v>30109</v>
      </c>
      <c r="BK168" t="s">
        <v>30110</v>
      </c>
      <c r="BL168">
        <v>28307299</v>
      </c>
      <c r="BW168" t="s">
        <v>13429</v>
      </c>
      <c r="BX168" t="s">
        <v>13985</v>
      </c>
      <c r="BY168" t="s">
        <v>13985</v>
      </c>
      <c r="BZ168" t="s">
        <v>13985</v>
      </c>
    </row>
    <row r="169" spans="1:78" hidden="1">
      <c r="A169" t="s">
        <v>13850</v>
      </c>
      <c r="B169" t="s">
        <v>67</v>
      </c>
      <c r="C169" t="s">
        <v>21363</v>
      </c>
      <c r="G169" t="s">
        <v>21364</v>
      </c>
      <c r="J169" t="s">
        <v>21365</v>
      </c>
      <c r="K169" t="s">
        <v>160</v>
      </c>
      <c r="W169" t="s">
        <v>21366</v>
      </c>
      <c r="AN169" t="s">
        <v>162</v>
      </c>
      <c r="AS169" t="s">
        <v>84</v>
      </c>
      <c r="AT169">
        <v>2012</v>
      </c>
      <c r="AU169">
        <v>37</v>
      </c>
      <c r="AV169">
        <v>4</v>
      </c>
      <c r="BA169">
        <v>345</v>
      </c>
      <c r="BB169">
        <v>353</v>
      </c>
      <c r="BD169" t="s">
        <v>21367</v>
      </c>
      <c r="BK169" t="s">
        <v>21368</v>
      </c>
      <c r="BW169" t="s">
        <v>13429</v>
      </c>
      <c r="BX169" t="s">
        <v>13985</v>
      </c>
      <c r="BY169" t="s">
        <v>13985</v>
      </c>
      <c r="BZ169" t="s">
        <v>13985</v>
      </c>
    </row>
    <row r="170" spans="1:78" hidden="1">
      <c r="A170" t="s">
        <v>13850</v>
      </c>
      <c r="B170" t="s">
        <v>67</v>
      </c>
      <c r="C170" t="s">
        <v>25036</v>
      </c>
      <c r="G170" t="s">
        <v>25037</v>
      </c>
      <c r="J170" t="s">
        <v>25038</v>
      </c>
      <c r="K170" t="s">
        <v>3361</v>
      </c>
      <c r="W170" t="s">
        <v>25039</v>
      </c>
      <c r="AA170" t="s">
        <v>25040</v>
      </c>
      <c r="AB170" t="s">
        <v>25041</v>
      </c>
      <c r="AN170" t="s">
        <v>3363</v>
      </c>
      <c r="AO170" t="s">
        <v>3364</v>
      </c>
      <c r="AS170" t="s">
        <v>1023</v>
      </c>
      <c r="AT170">
        <v>2008</v>
      </c>
      <c r="AU170">
        <v>117</v>
      </c>
      <c r="AV170">
        <v>1</v>
      </c>
      <c r="BA170">
        <v>125</v>
      </c>
      <c r="BB170">
        <v>134</v>
      </c>
      <c r="BD170" t="s">
        <v>25042</v>
      </c>
      <c r="BK170" t="s">
        <v>25043</v>
      </c>
      <c r="BW170" t="s">
        <v>13429</v>
      </c>
      <c r="BX170" t="s">
        <v>13985</v>
      </c>
      <c r="BY170" t="s">
        <v>13985</v>
      </c>
      <c r="BZ170" t="s">
        <v>13985</v>
      </c>
    </row>
    <row r="171" spans="1:78" hidden="1">
      <c r="A171" t="s">
        <v>13850</v>
      </c>
      <c r="B171" t="s">
        <v>67</v>
      </c>
      <c r="C171" t="s">
        <v>29675</v>
      </c>
      <c r="G171" t="s">
        <v>29675</v>
      </c>
      <c r="J171" t="s">
        <v>29676</v>
      </c>
      <c r="K171" t="s">
        <v>2609</v>
      </c>
      <c r="W171" t="s">
        <v>29677</v>
      </c>
      <c r="AA171" t="s">
        <v>29678</v>
      </c>
      <c r="AB171" t="s">
        <v>29679</v>
      </c>
      <c r="AN171" t="s">
        <v>2612</v>
      </c>
      <c r="AO171" t="s">
        <v>2613</v>
      </c>
      <c r="AS171" t="s">
        <v>154</v>
      </c>
      <c r="AT171">
        <v>1997</v>
      </c>
      <c r="AU171">
        <v>38</v>
      </c>
      <c r="AV171">
        <v>2</v>
      </c>
      <c r="BA171">
        <v>145</v>
      </c>
      <c r="BB171">
        <v>153</v>
      </c>
      <c r="BD171" t="s">
        <v>29680</v>
      </c>
      <c r="BK171" t="s">
        <v>29681</v>
      </c>
      <c r="BW171" t="s">
        <v>13429</v>
      </c>
      <c r="BX171" t="s">
        <v>13985</v>
      </c>
      <c r="BY171" t="s">
        <v>13985</v>
      </c>
      <c r="BZ171" t="s">
        <v>13985</v>
      </c>
    </row>
    <row r="172" spans="1:78" hidden="1">
      <c r="A172" t="s">
        <v>13850</v>
      </c>
      <c r="B172" t="s">
        <v>67</v>
      </c>
      <c r="C172" t="s">
        <v>19775</v>
      </c>
      <c r="G172" t="s">
        <v>19776</v>
      </c>
      <c r="J172" t="s">
        <v>19777</v>
      </c>
      <c r="K172" t="s">
        <v>17195</v>
      </c>
      <c r="W172" t="s">
        <v>19778</v>
      </c>
      <c r="AN172" t="s">
        <v>17199</v>
      </c>
      <c r="AO172" t="s">
        <v>17200</v>
      </c>
      <c r="AS172" t="s">
        <v>352</v>
      </c>
      <c r="AT172">
        <v>2014</v>
      </c>
      <c r="AU172">
        <v>20</v>
      </c>
      <c r="AV172">
        <v>4</v>
      </c>
      <c r="BA172">
        <v>238</v>
      </c>
      <c r="BB172">
        <v>245</v>
      </c>
      <c r="BD172" t="s">
        <v>19779</v>
      </c>
      <c r="BK172" t="s">
        <v>19780</v>
      </c>
      <c r="BW172" t="s">
        <v>13429</v>
      </c>
      <c r="BX172" t="s">
        <v>13985</v>
      </c>
      <c r="BY172" t="s">
        <v>13985</v>
      </c>
      <c r="BZ172" t="s">
        <v>13985</v>
      </c>
    </row>
    <row r="173" spans="1:78" hidden="1">
      <c r="A173" t="s">
        <v>13850</v>
      </c>
      <c r="B173" t="s">
        <v>67</v>
      </c>
      <c r="C173" t="s">
        <v>28479</v>
      </c>
      <c r="G173" t="s">
        <v>28479</v>
      </c>
      <c r="J173" t="s">
        <v>28480</v>
      </c>
      <c r="K173" t="s">
        <v>17100</v>
      </c>
      <c r="W173" t="s">
        <v>28481</v>
      </c>
      <c r="AA173" t="s">
        <v>28482</v>
      </c>
      <c r="AN173" t="s">
        <v>17104</v>
      </c>
      <c r="AO173" t="s">
        <v>17105</v>
      </c>
      <c r="AS173" t="s">
        <v>1023</v>
      </c>
      <c r="AT173">
        <v>2001</v>
      </c>
      <c r="AU173">
        <v>75</v>
      </c>
      <c r="AV173">
        <v>1</v>
      </c>
      <c r="BA173">
        <v>113</v>
      </c>
      <c r="BB173">
        <v>126</v>
      </c>
      <c r="BD173" t="s">
        <v>28483</v>
      </c>
      <c r="BK173" t="s">
        <v>28484</v>
      </c>
      <c r="BW173" t="s">
        <v>13429</v>
      </c>
      <c r="BX173" t="s">
        <v>13985</v>
      </c>
      <c r="BY173" t="s">
        <v>13985</v>
      </c>
      <c r="BZ173" t="s">
        <v>13985</v>
      </c>
    </row>
    <row r="174" spans="1:78" hidden="1">
      <c r="A174" t="s">
        <v>13850</v>
      </c>
      <c r="B174" t="s">
        <v>67</v>
      </c>
      <c r="C174" t="s">
        <v>28177</v>
      </c>
      <c r="G174" t="s">
        <v>28177</v>
      </c>
      <c r="J174" t="s">
        <v>28178</v>
      </c>
      <c r="K174" t="s">
        <v>5226</v>
      </c>
      <c r="P174" t="s">
        <v>28179</v>
      </c>
      <c r="Q174" t="s">
        <v>28180</v>
      </c>
      <c r="R174" t="s">
        <v>28181</v>
      </c>
      <c r="W174" t="s">
        <v>28182</v>
      </c>
      <c r="AN174" t="s">
        <v>5230</v>
      </c>
      <c r="AS174" t="s">
        <v>84</v>
      </c>
      <c r="AT174">
        <v>2001</v>
      </c>
      <c r="AU174">
        <v>84</v>
      </c>
      <c r="AV174">
        <v>4</v>
      </c>
      <c r="BA174">
        <v>531</v>
      </c>
      <c r="BB174">
        <v>536</v>
      </c>
      <c r="BD174" t="s">
        <v>28183</v>
      </c>
      <c r="BK174" t="s">
        <v>28184</v>
      </c>
      <c r="BW174" t="s">
        <v>13429</v>
      </c>
      <c r="BX174" t="s">
        <v>13985</v>
      </c>
      <c r="BY174" t="s">
        <v>13985</v>
      </c>
      <c r="BZ174" t="s">
        <v>13985</v>
      </c>
    </row>
    <row r="175" spans="1:78" hidden="1">
      <c r="A175" t="s">
        <v>13850</v>
      </c>
      <c r="B175" t="s">
        <v>67</v>
      </c>
      <c r="C175" t="s">
        <v>22220</v>
      </c>
      <c r="G175" t="s">
        <v>22221</v>
      </c>
      <c r="J175" t="s">
        <v>22222</v>
      </c>
      <c r="K175" t="s">
        <v>5226</v>
      </c>
      <c r="W175" t="s">
        <v>22223</v>
      </c>
      <c r="AN175" t="s">
        <v>5230</v>
      </c>
      <c r="AS175" t="s">
        <v>84</v>
      </c>
      <c r="AT175">
        <v>2011</v>
      </c>
      <c r="AU175">
        <v>94</v>
      </c>
      <c r="AV175">
        <v>4</v>
      </c>
      <c r="BA175">
        <v>1036</v>
      </c>
      <c r="BB175">
        <v>1041</v>
      </c>
      <c r="BD175" t="s">
        <v>22224</v>
      </c>
      <c r="BK175" t="s">
        <v>22225</v>
      </c>
      <c r="BW175" t="s">
        <v>13429</v>
      </c>
      <c r="BX175" t="s">
        <v>13985</v>
      </c>
      <c r="BY175" t="s">
        <v>13985</v>
      </c>
      <c r="BZ175" t="s">
        <v>13985</v>
      </c>
    </row>
    <row r="176" spans="1:78" hidden="1">
      <c r="A176" t="s">
        <v>13850</v>
      </c>
      <c r="B176" t="s">
        <v>67</v>
      </c>
      <c r="C176" t="s">
        <v>19191</v>
      </c>
      <c r="G176" t="s">
        <v>19192</v>
      </c>
      <c r="J176" t="s">
        <v>19193</v>
      </c>
      <c r="K176" t="s">
        <v>19194</v>
      </c>
      <c r="W176" t="s">
        <v>19195</v>
      </c>
      <c r="AA176" t="s">
        <v>18779</v>
      </c>
      <c r="AB176" t="s">
        <v>19196</v>
      </c>
      <c r="AN176" t="s">
        <v>19197</v>
      </c>
      <c r="AO176" t="s">
        <v>19198</v>
      </c>
      <c r="AS176" t="s">
        <v>884</v>
      </c>
      <c r="AT176">
        <v>2015</v>
      </c>
      <c r="AU176">
        <v>30</v>
      </c>
      <c r="AV176">
        <v>2</v>
      </c>
      <c r="BA176">
        <v>66</v>
      </c>
      <c r="BB176">
        <v>77</v>
      </c>
      <c r="BD176" t="s">
        <v>19199</v>
      </c>
      <c r="BK176" t="s">
        <v>19200</v>
      </c>
      <c r="BL176">
        <v>25534247</v>
      </c>
      <c r="BW176" t="s">
        <v>13429</v>
      </c>
      <c r="BX176" t="s">
        <v>13985</v>
      </c>
      <c r="BY176" t="s">
        <v>13985</v>
      </c>
      <c r="BZ176" t="s">
        <v>13985</v>
      </c>
    </row>
    <row r="177" spans="1:78" hidden="1">
      <c r="A177" t="s">
        <v>13850</v>
      </c>
      <c r="B177" t="s">
        <v>67</v>
      </c>
      <c r="C177" t="s">
        <v>19275</v>
      </c>
      <c r="G177" t="s">
        <v>19276</v>
      </c>
      <c r="J177" t="s">
        <v>19277</v>
      </c>
      <c r="K177" t="s">
        <v>14325</v>
      </c>
      <c r="W177" t="s">
        <v>19278</v>
      </c>
      <c r="AN177" t="s">
        <v>14327</v>
      </c>
      <c r="AT177">
        <v>2015</v>
      </c>
      <c r="AU177">
        <v>11</v>
      </c>
      <c r="AV177">
        <v>3</v>
      </c>
      <c r="BA177">
        <v>80</v>
      </c>
      <c r="BB177">
        <v>94</v>
      </c>
      <c r="BD177" t="s">
        <v>19279</v>
      </c>
      <c r="BK177" t="s">
        <v>19280</v>
      </c>
      <c r="BW177" t="s">
        <v>13429</v>
      </c>
      <c r="BX177" t="s">
        <v>13985</v>
      </c>
      <c r="BY177" t="s">
        <v>13985</v>
      </c>
      <c r="BZ177" t="s">
        <v>13985</v>
      </c>
    </row>
    <row r="178" spans="1:78" hidden="1">
      <c r="A178" t="s">
        <v>13850</v>
      </c>
      <c r="B178" t="s">
        <v>67</v>
      </c>
      <c r="C178" t="s">
        <v>30510</v>
      </c>
      <c r="G178" t="s">
        <v>30510</v>
      </c>
      <c r="J178" t="s">
        <v>30511</v>
      </c>
      <c r="K178" t="s">
        <v>29320</v>
      </c>
      <c r="W178" t="s">
        <v>30512</v>
      </c>
      <c r="AN178" t="s">
        <v>29322</v>
      </c>
      <c r="AS178" t="s">
        <v>11436</v>
      </c>
      <c r="AT178">
        <v>1995</v>
      </c>
      <c r="AU178">
        <v>28</v>
      </c>
      <c r="AV178">
        <v>1</v>
      </c>
      <c r="BA178">
        <v>25</v>
      </c>
      <c r="BB178">
        <v>53</v>
      </c>
      <c r="BK178" t="s">
        <v>30513</v>
      </c>
      <c r="BW178" t="e">
        <v>#VALUE!</v>
      </c>
      <c r="BX178" t="e">
        <v>#VALUE!</v>
      </c>
      <c r="BY178" t="e">
        <v>#VALUE!</v>
      </c>
      <c r="BZ178" t="e">
        <v>#VALUE!</v>
      </c>
    </row>
    <row r="179" spans="1:78" hidden="1">
      <c r="A179" t="s">
        <v>13850</v>
      </c>
      <c r="B179" t="s">
        <v>67</v>
      </c>
      <c r="C179" t="s">
        <v>31233</v>
      </c>
      <c r="G179" t="s">
        <v>31233</v>
      </c>
      <c r="J179" t="s">
        <v>31234</v>
      </c>
      <c r="K179" t="s">
        <v>625</v>
      </c>
      <c r="W179" t="s">
        <v>31235</v>
      </c>
      <c r="AN179" t="s">
        <v>627</v>
      </c>
      <c r="AS179" t="s">
        <v>815</v>
      </c>
      <c r="AT179">
        <v>1992</v>
      </c>
      <c r="AU179">
        <v>62</v>
      </c>
      <c r="AV179">
        <v>3</v>
      </c>
      <c r="BA179">
        <v>277</v>
      </c>
      <c r="BB179">
        <v>284</v>
      </c>
      <c r="BD179" t="s">
        <v>31236</v>
      </c>
      <c r="BK179" t="s">
        <v>31237</v>
      </c>
      <c r="BW179" t="s">
        <v>13429</v>
      </c>
      <c r="BX179" t="s">
        <v>13985</v>
      </c>
      <c r="BY179" t="s">
        <v>13985</v>
      </c>
      <c r="BZ179" t="s">
        <v>13985</v>
      </c>
    </row>
    <row r="180" spans="1:78" hidden="1">
      <c r="A180" t="s">
        <v>13850</v>
      </c>
      <c r="B180" t="s">
        <v>67</v>
      </c>
      <c r="C180" t="s">
        <v>16010</v>
      </c>
      <c r="G180" t="s">
        <v>16011</v>
      </c>
      <c r="J180" t="s">
        <v>16012</v>
      </c>
      <c r="K180" t="s">
        <v>13000</v>
      </c>
      <c r="W180" t="s">
        <v>16013</v>
      </c>
      <c r="AA180" t="s">
        <v>16014</v>
      </c>
      <c r="AN180" t="s">
        <v>13002</v>
      </c>
      <c r="AO180" t="s">
        <v>16015</v>
      </c>
      <c r="AT180">
        <v>2018</v>
      </c>
      <c r="AU180">
        <v>38</v>
      </c>
      <c r="AV180">
        <v>2</v>
      </c>
      <c r="BA180">
        <v>113</v>
      </c>
      <c r="BB180">
        <v>125</v>
      </c>
      <c r="BD180" t="s">
        <v>16016</v>
      </c>
      <c r="BK180" t="s">
        <v>16017</v>
      </c>
      <c r="BW180" t="s">
        <v>13429</v>
      </c>
    </row>
    <row r="181" spans="1:78" hidden="1">
      <c r="A181" t="s">
        <v>13850</v>
      </c>
      <c r="B181" t="s">
        <v>67</v>
      </c>
      <c r="C181" t="s">
        <v>21377</v>
      </c>
      <c r="G181" t="s">
        <v>21378</v>
      </c>
      <c r="J181" t="s">
        <v>21379</v>
      </c>
      <c r="K181" t="s">
        <v>14562</v>
      </c>
      <c r="W181" t="s">
        <v>21380</v>
      </c>
      <c r="AA181" t="s">
        <v>21381</v>
      </c>
      <c r="AB181" t="s">
        <v>21382</v>
      </c>
      <c r="AN181" t="s">
        <v>14566</v>
      </c>
      <c r="AO181" t="s">
        <v>14567</v>
      </c>
      <c r="AS181" t="s">
        <v>84</v>
      </c>
      <c r="AT181">
        <v>2012</v>
      </c>
      <c r="AU181">
        <v>18</v>
      </c>
      <c r="AV181">
        <v>12</v>
      </c>
      <c r="BA181">
        <v>1199</v>
      </c>
      <c r="BB181">
        <v>1210</v>
      </c>
      <c r="BD181" t="s">
        <v>21383</v>
      </c>
      <c r="BK181" t="s">
        <v>21384</v>
      </c>
      <c r="BW181" t="s">
        <v>13429</v>
      </c>
      <c r="BX181" t="s">
        <v>13985</v>
      </c>
      <c r="BY181" t="s">
        <v>13985</v>
      </c>
      <c r="BZ181" t="s">
        <v>13985</v>
      </c>
    </row>
    <row r="182" spans="1:78" hidden="1">
      <c r="A182" t="s">
        <v>13850</v>
      </c>
      <c r="B182" t="s">
        <v>67</v>
      </c>
      <c r="C182" t="s">
        <v>25879</v>
      </c>
      <c r="G182" t="s">
        <v>25880</v>
      </c>
      <c r="J182" t="s">
        <v>25881</v>
      </c>
      <c r="K182" t="s">
        <v>14477</v>
      </c>
      <c r="W182" t="s">
        <v>25882</v>
      </c>
      <c r="AA182" t="s">
        <v>25883</v>
      </c>
      <c r="AB182" t="s">
        <v>25884</v>
      </c>
      <c r="AN182" t="s">
        <v>14479</v>
      </c>
      <c r="AO182" t="s">
        <v>14480</v>
      </c>
      <c r="AS182" t="s">
        <v>242</v>
      </c>
      <c r="AT182">
        <v>2006</v>
      </c>
      <c r="AU182">
        <v>145</v>
      </c>
      <c r="AV182">
        <v>2</v>
      </c>
      <c r="BA182">
        <v>268</v>
      </c>
      <c r="BB182">
        <v>273</v>
      </c>
      <c r="BD182" t="s">
        <v>25885</v>
      </c>
      <c r="BK182" t="s">
        <v>25886</v>
      </c>
      <c r="BL182">
        <v>16949846</v>
      </c>
      <c r="BW182" t="s">
        <v>13429</v>
      </c>
      <c r="BX182" t="s">
        <v>13985</v>
      </c>
      <c r="BY182" t="s">
        <v>13985</v>
      </c>
      <c r="BZ182" t="s">
        <v>13985</v>
      </c>
    </row>
    <row r="183" spans="1:78" hidden="1">
      <c r="A183" t="s">
        <v>13850</v>
      </c>
      <c r="B183" t="s">
        <v>67</v>
      </c>
      <c r="C183" t="s">
        <v>16833</v>
      </c>
      <c r="G183" t="s">
        <v>16834</v>
      </c>
      <c r="J183" t="s">
        <v>16835</v>
      </c>
      <c r="K183" t="s">
        <v>188</v>
      </c>
      <c r="W183" t="s">
        <v>16836</v>
      </c>
      <c r="AN183" t="s">
        <v>191</v>
      </c>
      <c r="AO183" t="s">
        <v>192</v>
      </c>
      <c r="AS183" t="s">
        <v>629</v>
      </c>
      <c r="AT183">
        <v>2017</v>
      </c>
      <c r="AU183">
        <v>184</v>
      </c>
      <c r="AV183">
        <v>1</v>
      </c>
      <c r="BA183">
        <v>161</v>
      </c>
      <c r="BB183">
        <v>170</v>
      </c>
      <c r="BD183" t="s">
        <v>16837</v>
      </c>
      <c r="BK183" t="s">
        <v>16838</v>
      </c>
      <c r="BL183">
        <v>28342010</v>
      </c>
      <c r="BW183" t="s">
        <v>13429</v>
      </c>
      <c r="BX183" t="s">
        <v>13985</v>
      </c>
      <c r="BY183" t="s">
        <v>13985</v>
      </c>
      <c r="BZ183" t="s">
        <v>13985</v>
      </c>
    </row>
    <row r="184" spans="1:78" hidden="1">
      <c r="A184" t="s">
        <v>13477</v>
      </c>
      <c r="B184" t="s">
        <v>67</v>
      </c>
      <c r="C184" t="s">
        <v>32122</v>
      </c>
      <c r="J184" t="s">
        <v>32124</v>
      </c>
      <c r="K184" t="s">
        <v>32125</v>
      </c>
      <c r="AN184" t="s">
        <v>32126</v>
      </c>
      <c r="AS184">
        <v>12</v>
      </c>
      <c r="AT184">
        <v>2013</v>
      </c>
      <c r="AU184">
        <v>17</v>
      </c>
      <c r="AV184">
        <v>2</v>
      </c>
      <c r="BA184">
        <v>75</v>
      </c>
      <c r="BB184">
        <v>82</v>
      </c>
      <c r="BK184" t="s">
        <v>32127</v>
      </c>
      <c r="BM184" t="s">
        <v>13483</v>
      </c>
      <c r="BQ184" t="s">
        <v>32123</v>
      </c>
      <c r="BW184" t="s">
        <v>13429</v>
      </c>
    </row>
    <row r="185" spans="1:78" hidden="1">
      <c r="A185" t="s">
        <v>13850</v>
      </c>
      <c r="B185" t="s">
        <v>67</v>
      </c>
      <c r="C185" t="s">
        <v>21773</v>
      </c>
      <c r="G185" t="s">
        <v>21774</v>
      </c>
      <c r="J185" t="s">
        <v>21775</v>
      </c>
      <c r="K185" t="s">
        <v>109</v>
      </c>
      <c r="W185" t="s">
        <v>21776</v>
      </c>
      <c r="AA185" t="s">
        <v>21777</v>
      </c>
      <c r="AB185" t="s">
        <v>21778</v>
      </c>
      <c r="AN185" t="s">
        <v>113</v>
      </c>
      <c r="AO185" t="s">
        <v>114</v>
      </c>
      <c r="AS185" t="s">
        <v>21779</v>
      </c>
      <c r="AT185">
        <v>2012</v>
      </c>
      <c r="AU185">
        <v>22</v>
      </c>
      <c r="AV185">
        <v>9</v>
      </c>
      <c r="BA185">
        <v>772</v>
      </c>
      <c r="BB185">
        <v>780</v>
      </c>
      <c r="BD185" t="s">
        <v>21780</v>
      </c>
      <c r="BK185" t="s">
        <v>21781</v>
      </c>
      <c r="BL185">
        <v>22503501</v>
      </c>
      <c r="BW185" t="s">
        <v>13429</v>
      </c>
      <c r="BX185" t="s">
        <v>13985</v>
      </c>
      <c r="BY185" t="s">
        <v>13985</v>
      </c>
      <c r="BZ185" t="s">
        <v>13985</v>
      </c>
    </row>
    <row r="186" spans="1:78" hidden="1">
      <c r="A186" t="s">
        <v>13850</v>
      </c>
      <c r="B186" t="s">
        <v>67</v>
      </c>
      <c r="C186" t="s">
        <v>27974</v>
      </c>
      <c r="G186" t="s">
        <v>27974</v>
      </c>
      <c r="J186" t="s">
        <v>27975</v>
      </c>
      <c r="K186" t="s">
        <v>25967</v>
      </c>
      <c r="W186" t="s">
        <v>27976</v>
      </c>
      <c r="AN186" t="s">
        <v>25969</v>
      </c>
      <c r="AS186" t="s">
        <v>11436</v>
      </c>
      <c r="AT186">
        <v>2002</v>
      </c>
      <c r="AU186">
        <v>2</v>
      </c>
      <c r="AV186">
        <v>1</v>
      </c>
      <c r="BA186">
        <v>77</v>
      </c>
      <c r="BB186">
        <v>82</v>
      </c>
      <c r="BD186" t="s">
        <v>27977</v>
      </c>
      <c r="BK186" t="s">
        <v>27978</v>
      </c>
      <c r="BL186">
        <v>12449856</v>
      </c>
      <c r="BW186" t="s">
        <v>13429</v>
      </c>
      <c r="BX186" t="s">
        <v>13985</v>
      </c>
      <c r="BY186" t="s">
        <v>13985</v>
      </c>
      <c r="BZ186" t="s">
        <v>13985</v>
      </c>
    </row>
    <row r="187" spans="1:78" hidden="1">
      <c r="A187" t="s">
        <v>13850</v>
      </c>
      <c r="B187" t="s">
        <v>67</v>
      </c>
      <c r="C187" t="s">
        <v>17080</v>
      </c>
      <c r="G187" t="s">
        <v>17081</v>
      </c>
      <c r="J187" t="s">
        <v>17082</v>
      </c>
      <c r="K187" t="s">
        <v>2740</v>
      </c>
      <c r="W187" t="s">
        <v>17083</v>
      </c>
      <c r="AA187" t="s">
        <v>17084</v>
      </c>
      <c r="AB187" t="s">
        <v>17085</v>
      </c>
      <c r="AN187" t="s">
        <v>2742</v>
      </c>
      <c r="AO187" t="s">
        <v>2743</v>
      </c>
      <c r="AT187">
        <v>2017</v>
      </c>
      <c r="AU187">
        <v>107</v>
      </c>
      <c r="BC187" t="s">
        <v>17086</v>
      </c>
      <c r="BD187" t="s">
        <v>17087</v>
      </c>
      <c r="BK187" t="s">
        <v>17088</v>
      </c>
      <c r="BW187" t="s">
        <v>13428</v>
      </c>
      <c r="BX187" t="s">
        <v>13985</v>
      </c>
      <c r="BY187" t="s">
        <v>13429</v>
      </c>
      <c r="BZ187">
        <v>1</v>
      </c>
    </row>
    <row r="188" spans="1:78" hidden="1">
      <c r="A188" t="s">
        <v>13477</v>
      </c>
      <c r="B188" t="s">
        <v>67</v>
      </c>
      <c r="C188" t="s">
        <v>32074</v>
      </c>
      <c r="J188" t="s">
        <v>17082</v>
      </c>
      <c r="K188" t="s">
        <v>13502</v>
      </c>
      <c r="AA188" t="s">
        <v>17084</v>
      </c>
      <c r="AB188" t="s">
        <v>17085</v>
      </c>
      <c r="AN188" t="s">
        <v>2743</v>
      </c>
      <c r="AT188">
        <v>2017</v>
      </c>
      <c r="AU188">
        <v>107</v>
      </c>
      <c r="AV188">
        <v>0</v>
      </c>
      <c r="BA188" t="s">
        <v>32076</v>
      </c>
      <c r="BD188" t="s">
        <v>17087</v>
      </c>
      <c r="BK188" t="s">
        <v>32077</v>
      </c>
      <c r="BM188" t="s">
        <v>13483</v>
      </c>
      <c r="BQ188" t="s">
        <v>32075</v>
      </c>
      <c r="BW188" t="s">
        <v>13428</v>
      </c>
      <c r="BX188" t="s">
        <v>13985</v>
      </c>
      <c r="BY188" t="s">
        <v>13429</v>
      </c>
      <c r="BZ188">
        <v>1</v>
      </c>
    </row>
    <row r="189" spans="1:78" hidden="1">
      <c r="A189" t="s">
        <v>13850</v>
      </c>
      <c r="B189" t="s">
        <v>67</v>
      </c>
      <c r="C189" t="s">
        <v>28054</v>
      </c>
      <c r="G189" t="s">
        <v>28054</v>
      </c>
      <c r="J189" t="s">
        <v>28055</v>
      </c>
      <c r="K189" t="s">
        <v>178</v>
      </c>
      <c r="W189" t="s">
        <v>28056</v>
      </c>
      <c r="AN189" t="s">
        <v>180</v>
      </c>
      <c r="AS189" t="s">
        <v>1023</v>
      </c>
      <c r="AT189">
        <v>2002</v>
      </c>
      <c r="AU189">
        <v>23</v>
      </c>
      <c r="AV189">
        <v>1</v>
      </c>
      <c r="BA189">
        <v>56</v>
      </c>
      <c r="BB189">
        <v>63</v>
      </c>
      <c r="BD189" t="s">
        <v>28057</v>
      </c>
      <c r="BK189" t="s">
        <v>28058</v>
      </c>
      <c r="BW189" t="s">
        <v>13428</v>
      </c>
      <c r="BX189" t="s">
        <v>13985</v>
      </c>
      <c r="BY189" t="s">
        <v>13429</v>
      </c>
      <c r="BZ189" t="s">
        <v>13985</v>
      </c>
    </row>
    <row r="190" spans="1:78" hidden="1">
      <c r="A190" t="s">
        <v>13850</v>
      </c>
      <c r="B190" t="s">
        <v>67</v>
      </c>
      <c r="C190" t="s">
        <v>18661</v>
      </c>
      <c r="G190" t="s">
        <v>18662</v>
      </c>
      <c r="J190" t="s">
        <v>18663</v>
      </c>
      <c r="K190" t="s">
        <v>18664</v>
      </c>
      <c r="W190" t="s">
        <v>18665</v>
      </c>
      <c r="AN190" t="s">
        <v>18666</v>
      </c>
      <c r="AO190" t="s">
        <v>18667</v>
      </c>
      <c r="AS190" t="s">
        <v>352</v>
      </c>
      <c r="AT190">
        <v>2015</v>
      </c>
      <c r="AU190">
        <v>88</v>
      </c>
      <c r="AV190">
        <v>9</v>
      </c>
      <c r="BA190">
        <v>949</v>
      </c>
      <c r="BB190">
        <v>962</v>
      </c>
      <c r="BD190" t="s">
        <v>18668</v>
      </c>
      <c r="BK190" t="s">
        <v>18669</v>
      </c>
      <c r="BW190" t="s">
        <v>13429</v>
      </c>
      <c r="BX190" t="s">
        <v>13985</v>
      </c>
      <c r="BY190" t="s">
        <v>13985</v>
      </c>
      <c r="BZ190" t="s">
        <v>13985</v>
      </c>
    </row>
    <row r="191" spans="1:78" hidden="1">
      <c r="A191" t="s">
        <v>13850</v>
      </c>
      <c r="B191" t="s">
        <v>67</v>
      </c>
      <c r="C191" t="s">
        <v>27929</v>
      </c>
      <c r="G191" t="s">
        <v>27929</v>
      </c>
      <c r="J191" t="s">
        <v>27930</v>
      </c>
      <c r="K191" t="s">
        <v>27931</v>
      </c>
      <c r="W191" t="s">
        <v>27932</v>
      </c>
      <c r="AB191" t="s">
        <v>27933</v>
      </c>
      <c r="AN191" t="s">
        <v>27934</v>
      </c>
      <c r="AS191" t="s">
        <v>15611</v>
      </c>
      <c r="AT191">
        <v>2002</v>
      </c>
      <c r="AU191">
        <v>126</v>
      </c>
      <c r="AW191">
        <v>1</v>
      </c>
      <c r="BA191">
        <v>45</v>
      </c>
      <c r="BB191">
        <v>49</v>
      </c>
      <c r="BK191" t="s">
        <v>27935</v>
      </c>
      <c r="BW191" t="s">
        <v>13429</v>
      </c>
      <c r="BX191" t="s">
        <v>13985</v>
      </c>
      <c r="BY191" t="s">
        <v>13985</v>
      </c>
      <c r="BZ191" t="s">
        <v>13985</v>
      </c>
    </row>
    <row r="192" spans="1:78" hidden="1">
      <c r="A192" t="s">
        <v>13850</v>
      </c>
      <c r="B192" t="s">
        <v>67</v>
      </c>
      <c r="C192" t="s">
        <v>17513</v>
      </c>
      <c r="G192" t="s">
        <v>17514</v>
      </c>
      <c r="J192" t="s">
        <v>17515</v>
      </c>
      <c r="K192" t="s">
        <v>3806</v>
      </c>
      <c r="W192" t="s">
        <v>17516</v>
      </c>
      <c r="AA192" t="s">
        <v>17517</v>
      </c>
      <c r="AB192" t="s">
        <v>17518</v>
      </c>
      <c r="AN192" t="s">
        <v>3808</v>
      </c>
      <c r="AO192" t="s">
        <v>3809</v>
      </c>
      <c r="AS192" t="s">
        <v>242</v>
      </c>
      <c r="AT192">
        <v>2016</v>
      </c>
      <c r="AU192">
        <v>26</v>
      </c>
      <c r="AV192">
        <v>7</v>
      </c>
      <c r="BA192">
        <v>2033</v>
      </c>
      <c r="BB192">
        <v>2043</v>
      </c>
      <c r="BD192" t="s">
        <v>17519</v>
      </c>
      <c r="BK192" t="s">
        <v>17520</v>
      </c>
      <c r="BL192">
        <v>27755716</v>
      </c>
      <c r="BW192" t="s">
        <v>13429</v>
      </c>
      <c r="BX192" t="s">
        <v>13985</v>
      </c>
      <c r="BY192" t="s">
        <v>13985</v>
      </c>
      <c r="BZ192" t="s">
        <v>13985</v>
      </c>
    </row>
    <row r="193" spans="1:78" hidden="1">
      <c r="A193" t="s">
        <v>13850</v>
      </c>
      <c r="B193" t="s">
        <v>67</v>
      </c>
      <c r="C193" t="s">
        <v>17758</v>
      </c>
      <c r="G193" t="s">
        <v>17759</v>
      </c>
      <c r="J193" t="s">
        <v>17760</v>
      </c>
      <c r="K193" t="s">
        <v>11621</v>
      </c>
      <c r="W193" t="s">
        <v>17761</v>
      </c>
      <c r="AA193" t="s">
        <v>17509</v>
      </c>
      <c r="AB193" t="s">
        <v>17510</v>
      </c>
      <c r="AN193" t="s">
        <v>11623</v>
      </c>
      <c r="AO193" t="s">
        <v>17762</v>
      </c>
      <c r="AS193" t="s">
        <v>472</v>
      </c>
      <c r="AT193">
        <v>2016</v>
      </c>
      <c r="AU193">
        <v>80</v>
      </c>
      <c r="AV193">
        <v>5</v>
      </c>
      <c r="BA193">
        <v>884</v>
      </c>
      <c r="BB193">
        <v>893</v>
      </c>
      <c r="BD193" t="s">
        <v>17763</v>
      </c>
      <c r="BK193" t="s">
        <v>17764</v>
      </c>
      <c r="BW193" t="s">
        <v>13429</v>
      </c>
      <c r="BX193" t="s">
        <v>13985</v>
      </c>
      <c r="BY193" t="s">
        <v>13985</v>
      </c>
      <c r="BZ193" t="s">
        <v>13985</v>
      </c>
    </row>
    <row r="194" spans="1:78" hidden="1">
      <c r="A194" t="s">
        <v>13850</v>
      </c>
      <c r="B194" t="s">
        <v>67</v>
      </c>
      <c r="C194" t="s">
        <v>26801</v>
      </c>
      <c r="G194" t="s">
        <v>26801</v>
      </c>
      <c r="J194" t="s">
        <v>26802</v>
      </c>
      <c r="K194" t="s">
        <v>4848</v>
      </c>
      <c r="W194" t="s">
        <v>26803</v>
      </c>
      <c r="AN194" t="s">
        <v>4851</v>
      </c>
      <c r="AS194" t="s">
        <v>1023</v>
      </c>
      <c r="AT194">
        <v>2005</v>
      </c>
      <c r="AU194">
        <v>105</v>
      </c>
      <c r="AV194" s="2">
        <v>43497</v>
      </c>
      <c r="BA194">
        <v>41</v>
      </c>
      <c r="BB194">
        <v>58</v>
      </c>
      <c r="BD194" t="s">
        <v>26804</v>
      </c>
      <c r="BK194" t="s">
        <v>26805</v>
      </c>
      <c r="BW194" t="s">
        <v>13429</v>
      </c>
      <c r="BX194" t="s">
        <v>13985</v>
      </c>
      <c r="BY194" t="s">
        <v>13985</v>
      </c>
      <c r="BZ194" t="s">
        <v>13985</v>
      </c>
    </row>
    <row r="195" spans="1:78" hidden="1">
      <c r="A195" t="s">
        <v>13850</v>
      </c>
      <c r="B195" t="s">
        <v>67</v>
      </c>
      <c r="C195" t="s">
        <v>22308</v>
      </c>
      <c r="G195" t="s">
        <v>22309</v>
      </c>
      <c r="J195" t="s">
        <v>22310</v>
      </c>
      <c r="K195" t="s">
        <v>8183</v>
      </c>
      <c r="W195" t="s">
        <v>22311</v>
      </c>
      <c r="AA195" t="s">
        <v>22312</v>
      </c>
      <c r="AB195" t="s">
        <v>22313</v>
      </c>
      <c r="AN195" t="s">
        <v>8186</v>
      </c>
      <c r="AS195" t="s">
        <v>154</v>
      </c>
      <c r="AT195">
        <v>2011</v>
      </c>
      <c r="AU195">
        <v>13</v>
      </c>
      <c r="AV195">
        <v>8</v>
      </c>
      <c r="BA195">
        <v>779</v>
      </c>
      <c r="BB195">
        <v>795</v>
      </c>
      <c r="BK195" t="s">
        <v>22314</v>
      </c>
      <c r="BW195" t="s">
        <v>13429</v>
      </c>
      <c r="BX195" t="s">
        <v>13985</v>
      </c>
      <c r="BY195" t="s">
        <v>13985</v>
      </c>
      <c r="BZ195" t="s">
        <v>13985</v>
      </c>
    </row>
    <row r="196" spans="1:78" hidden="1">
      <c r="A196" t="s">
        <v>13850</v>
      </c>
      <c r="B196" t="s">
        <v>67</v>
      </c>
      <c r="C196" t="s">
        <v>17405</v>
      </c>
      <c r="G196" t="s">
        <v>17406</v>
      </c>
      <c r="J196" t="s">
        <v>17407</v>
      </c>
      <c r="K196" t="s">
        <v>17408</v>
      </c>
      <c r="W196" t="s">
        <v>17409</v>
      </c>
      <c r="AA196" t="s">
        <v>5173</v>
      </c>
      <c r="AB196" t="s">
        <v>13445</v>
      </c>
      <c r="AN196" t="s">
        <v>17410</v>
      </c>
      <c r="AS196" t="s">
        <v>154</v>
      </c>
      <c r="AT196">
        <v>2016</v>
      </c>
      <c r="AU196">
        <v>14</v>
      </c>
      <c r="AV196">
        <v>11</v>
      </c>
      <c r="BA196">
        <v>718</v>
      </c>
      <c r="BB196">
        <v>724</v>
      </c>
      <c r="BD196" t="s">
        <v>17411</v>
      </c>
      <c r="BK196" t="s">
        <v>17412</v>
      </c>
      <c r="BW196" t="s">
        <v>13429</v>
      </c>
      <c r="BX196" t="s">
        <v>13985</v>
      </c>
      <c r="BY196" t="s">
        <v>13985</v>
      </c>
      <c r="BZ196" t="s">
        <v>13985</v>
      </c>
    </row>
    <row r="197" spans="1:78" hidden="1">
      <c r="A197" t="s">
        <v>13850</v>
      </c>
      <c r="B197" t="s">
        <v>67</v>
      </c>
      <c r="C197" t="s">
        <v>24325</v>
      </c>
      <c r="G197" t="s">
        <v>24326</v>
      </c>
      <c r="J197" t="s">
        <v>24327</v>
      </c>
      <c r="K197" t="s">
        <v>1645</v>
      </c>
      <c r="W197" t="s">
        <v>24328</v>
      </c>
      <c r="AB197" t="s">
        <v>24329</v>
      </c>
      <c r="AN197" t="s">
        <v>1649</v>
      </c>
      <c r="AO197" t="s">
        <v>1650</v>
      </c>
      <c r="AS197" t="s">
        <v>884</v>
      </c>
      <c r="AT197">
        <v>2009</v>
      </c>
      <c r="AU197">
        <v>133</v>
      </c>
      <c r="AV197">
        <v>1</v>
      </c>
      <c r="BA197">
        <v>21</v>
      </c>
      <c r="BB197">
        <v>32</v>
      </c>
      <c r="BD197" t="s">
        <v>24330</v>
      </c>
      <c r="BK197" t="s">
        <v>24331</v>
      </c>
      <c r="BW197" t="s">
        <v>13429</v>
      </c>
      <c r="BX197" t="s">
        <v>13985</v>
      </c>
      <c r="BY197" t="s">
        <v>13985</v>
      </c>
      <c r="BZ197" t="s">
        <v>13985</v>
      </c>
    </row>
    <row r="198" spans="1:78" hidden="1">
      <c r="A198" t="s">
        <v>13850</v>
      </c>
      <c r="B198" t="s">
        <v>67</v>
      </c>
      <c r="C198" t="s">
        <v>17650</v>
      </c>
      <c r="G198" t="s">
        <v>17651</v>
      </c>
      <c r="J198" t="s">
        <v>17652</v>
      </c>
      <c r="K198" t="s">
        <v>5456</v>
      </c>
      <c r="W198" t="s">
        <v>17653</v>
      </c>
      <c r="AN198" t="s">
        <v>5458</v>
      </c>
      <c r="AO198" t="s">
        <v>14303</v>
      </c>
      <c r="AS198" t="s">
        <v>352</v>
      </c>
      <c r="AT198">
        <v>2016</v>
      </c>
      <c r="AU198">
        <v>148</v>
      </c>
      <c r="AV198">
        <v>4</v>
      </c>
      <c r="BA198">
        <v>482</v>
      </c>
      <c r="BB198">
        <v>492</v>
      </c>
      <c r="BD198" t="s">
        <v>17654</v>
      </c>
      <c r="BK198" t="s">
        <v>17655</v>
      </c>
      <c r="BW198" t="e">
        <v>#VALUE!</v>
      </c>
      <c r="BX198" t="e">
        <v>#VALUE!</v>
      </c>
      <c r="BY198" t="e">
        <v>#VALUE!</v>
      </c>
      <c r="BZ198" t="e">
        <v>#VALUE!</v>
      </c>
    </row>
    <row r="199" spans="1:78" hidden="1">
      <c r="A199" t="s">
        <v>13850</v>
      </c>
      <c r="B199" t="s">
        <v>67</v>
      </c>
      <c r="C199" t="s">
        <v>15586</v>
      </c>
      <c r="G199" t="s">
        <v>15587</v>
      </c>
      <c r="J199" t="s">
        <v>15588</v>
      </c>
      <c r="K199" t="s">
        <v>15589</v>
      </c>
      <c r="W199" t="s">
        <v>15590</v>
      </c>
      <c r="AA199" t="s">
        <v>15591</v>
      </c>
      <c r="AB199" t="s">
        <v>15592</v>
      </c>
      <c r="AN199" t="s">
        <v>15593</v>
      </c>
      <c r="AO199" t="s">
        <v>15594</v>
      </c>
      <c r="AS199" t="s">
        <v>521</v>
      </c>
      <c r="AT199">
        <v>2018</v>
      </c>
      <c r="AU199">
        <v>74</v>
      </c>
      <c r="AV199">
        <v>6</v>
      </c>
      <c r="BA199">
        <v>1513</v>
      </c>
      <c r="BB199">
        <v>1523</v>
      </c>
      <c r="BD199" t="s">
        <v>15595</v>
      </c>
      <c r="BK199" t="s">
        <v>15596</v>
      </c>
      <c r="BL199">
        <v>29280336</v>
      </c>
      <c r="BW199" t="s">
        <v>13429</v>
      </c>
      <c r="BX199" t="s">
        <v>13985</v>
      </c>
      <c r="BY199" t="s">
        <v>13985</v>
      </c>
      <c r="BZ199" t="s">
        <v>13985</v>
      </c>
    </row>
    <row r="200" spans="1:78" hidden="1">
      <c r="A200" t="s">
        <v>13850</v>
      </c>
      <c r="B200" t="s">
        <v>67</v>
      </c>
      <c r="C200" t="s">
        <v>19873</v>
      </c>
      <c r="G200" t="s">
        <v>19874</v>
      </c>
      <c r="J200" t="s">
        <v>19992</v>
      </c>
      <c r="K200" t="s">
        <v>1453</v>
      </c>
      <c r="W200" t="s">
        <v>19993</v>
      </c>
      <c r="AA200" t="s">
        <v>3856</v>
      </c>
      <c r="AB200" t="s">
        <v>3857</v>
      </c>
      <c r="AN200" t="s">
        <v>1455</v>
      </c>
      <c r="AO200" t="s">
        <v>1456</v>
      </c>
      <c r="AS200" t="s">
        <v>521</v>
      </c>
      <c r="AT200">
        <v>2014</v>
      </c>
      <c r="AU200">
        <v>107</v>
      </c>
      <c r="AV200">
        <v>3</v>
      </c>
      <c r="BA200">
        <v>1032</v>
      </c>
      <c r="BB200">
        <v>1044</v>
      </c>
      <c r="BD200" t="s">
        <v>19994</v>
      </c>
      <c r="BK200" t="s">
        <v>19995</v>
      </c>
      <c r="BL200">
        <v>25026662</v>
      </c>
      <c r="BW200" t="s">
        <v>13429</v>
      </c>
      <c r="BX200" t="s">
        <v>13985</v>
      </c>
      <c r="BY200" t="s">
        <v>13985</v>
      </c>
      <c r="BZ200" t="s">
        <v>13985</v>
      </c>
    </row>
    <row r="201" spans="1:78" hidden="1">
      <c r="A201" t="s">
        <v>13850</v>
      </c>
      <c r="B201" t="s">
        <v>67</v>
      </c>
      <c r="C201" t="s">
        <v>27799</v>
      </c>
      <c r="G201" t="s">
        <v>27799</v>
      </c>
      <c r="J201" t="s">
        <v>27800</v>
      </c>
      <c r="K201" t="s">
        <v>178</v>
      </c>
      <c r="W201" t="s">
        <v>27801</v>
      </c>
      <c r="AN201" t="s">
        <v>180</v>
      </c>
      <c r="AS201" t="s">
        <v>242</v>
      </c>
      <c r="AT201">
        <v>2002</v>
      </c>
      <c r="AU201">
        <v>25</v>
      </c>
      <c r="AV201">
        <v>2</v>
      </c>
      <c r="BA201">
        <v>162</v>
      </c>
      <c r="BB201">
        <v>172</v>
      </c>
      <c r="BC201" t="s">
        <v>27802</v>
      </c>
      <c r="BD201" t="s">
        <v>27803</v>
      </c>
      <c r="BK201" t="s">
        <v>27804</v>
      </c>
      <c r="BW201" t="s">
        <v>13429</v>
      </c>
      <c r="BX201" t="s">
        <v>13985</v>
      </c>
      <c r="BY201" t="s">
        <v>13985</v>
      </c>
      <c r="BZ201" t="s">
        <v>13985</v>
      </c>
    </row>
    <row r="202" spans="1:78" hidden="1">
      <c r="A202" t="s">
        <v>13850</v>
      </c>
      <c r="B202" t="s">
        <v>67</v>
      </c>
      <c r="C202" t="s">
        <v>28610</v>
      </c>
      <c r="G202" t="s">
        <v>28610</v>
      </c>
      <c r="J202" t="s">
        <v>28611</v>
      </c>
      <c r="K202" t="s">
        <v>560</v>
      </c>
      <c r="W202" t="s">
        <v>28612</v>
      </c>
      <c r="AA202" t="s">
        <v>10722</v>
      </c>
      <c r="AN202" t="s">
        <v>562</v>
      </c>
      <c r="AS202" t="s">
        <v>472</v>
      </c>
      <c r="AT202">
        <v>2000</v>
      </c>
      <c r="AU202">
        <v>101</v>
      </c>
      <c r="AV202" s="2">
        <v>43497</v>
      </c>
      <c r="BA202">
        <v>190</v>
      </c>
      <c r="BB202">
        <v>196</v>
      </c>
      <c r="BD202" t="s">
        <v>28613</v>
      </c>
      <c r="BK202" t="s">
        <v>28614</v>
      </c>
      <c r="BW202" t="s">
        <v>13429</v>
      </c>
      <c r="BX202" t="s">
        <v>13985</v>
      </c>
      <c r="BY202" t="s">
        <v>13985</v>
      </c>
      <c r="BZ202" t="s">
        <v>13985</v>
      </c>
    </row>
    <row r="203" spans="1:78" hidden="1">
      <c r="A203" t="s">
        <v>13850</v>
      </c>
      <c r="B203" t="s">
        <v>67</v>
      </c>
      <c r="C203" t="s">
        <v>15597</v>
      </c>
      <c r="G203" t="s">
        <v>15598</v>
      </c>
      <c r="J203" t="s">
        <v>15599</v>
      </c>
      <c r="K203" t="s">
        <v>15600</v>
      </c>
      <c r="W203" t="s">
        <v>15601</v>
      </c>
      <c r="AB203" t="s">
        <v>15602</v>
      </c>
      <c r="AN203" t="s">
        <v>15603</v>
      </c>
      <c r="AS203" t="s">
        <v>521</v>
      </c>
      <c r="AT203">
        <v>2018</v>
      </c>
      <c r="AU203">
        <v>121</v>
      </c>
      <c r="BA203">
        <v>324</v>
      </c>
      <c r="BB203">
        <v>343</v>
      </c>
      <c r="BD203" t="s">
        <v>15604</v>
      </c>
      <c r="BK203" t="s">
        <v>15605</v>
      </c>
      <c r="BW203" t="s">
        <v>13429</v>
      </c>
      <c r="BX203" t="s">
        <v>13985</v>
      </c>
      <c r="BY203" t="s">
        <v>13985</v>
      </c>
      <c r="BZ203" t="s">
        <v>13985</v>
      </c>
    </row>
    <row r="204" spans="1:78" hidden="1">
      <c r="A204" t="s">
        <v>13850</v>
      </c>
      <c r="B204" t="s">
        <v>67</v>
      </c>
      <c r="C204" t="s">
        <v>24836</v>
      </c>
      <c r="G204" t="s">
        <v>24837</v>
      </c>
      <c r="J204" t="s">
        <v>24838</v>
      </c>
      <c r="K204" t="s">
        <v>24839</v>
      </c>
      <c r="W204" t="s">
        <v>24840</v>
      </c>
      <c r="AB204" t="s">
        <v>24841</v>
      </c>
      <c r="AN204" t="s">
        <v>24842</v>
      </c>
      <c r="AO204" t="s">
        <v>24843</v>
      </c>
      <c r="AS204" t="s">
        <v>11436</v>
      </c>
      <c r="AT204">
        <v>2008</v>
      </c>
      <c r="AU204">
        <v>5</v>
      </c>
      <c r="AV204">
        <v>2</v>
      </c>
      <c r="BA204">
        <v>243</v>
      </c>
      <c r="BB204">
        <v>250</v>
      </c>
      <c r="BD204" t="s">
        <v>24844</v>
      </c>
      <c r="BK204" t="s">
        <v>24845</v>
      </c>
      <c r="BW204" t="s">
        <v>13429</v>
      </c>
      <c r="BX204" t="s">
        <v>13985</v>
      </c>
      <c r="BY204" t="s">
        <v>13985</v>
      </c>
      <c r="BZ204" t="s">
        <v>13985</v>
      </c>
    </row>
    <row r="205" spans="1:78" hidden="1">
      <c r="A205" t="s">
        <v>13850</v>
      </c>
      <c r="B205" t="s">
        <v>67</v>
      </c>
      <c r="C205" t="s">
        <v>31263</v>
      </c>
      <c r="G205" t="s">
        <v>31263</v>
      </c>
      <c r="J205" t="s">
        <v>31264</v>
      </c>
      <c r="K205" t="s">
        <v>423</v>
      </c>
      <c r="W205" t="s">
        <v>31265</v>
      </c>
      <c r="AN205" t="s">
        <v>426</v>
      </c>
      <c r="AO205" t="s">
        <v>427</v>
      </c>
      <c r="AS205" t="s">
        <v>884</v>
      </c>
      <c r="AT205">
        <v>1992</v>
      </c>
      <c r="AU205">
        <v>46</v>
      </c>
      <c r="AV205">
        <v>1</v>
      </c>
      <c r="BA205">
        <v>245</v>
      </c>
      <c r="BB205">
        <v>257</v>
      </c>
      <c r="BD205" t="s">
        <v>31266</v>
      </c>
      <c r="BK205" t="s">
        <v>31267</v>
      </c>
      <c r="BL205">
        <v>28564964</v>
      </c>
      <c r="BW205" t="s">
        <v>13428</v>
      </c>
      <c r="BX205" t="s">
        <v>13985</v>
      </c>
      <c r="BY205" t="s">
        <v>13429</v>
      </c>
      <c r="BZ205" t="s">
        <v>13985</v>
      </c>
    </row>
    <row r="206" spans="1:78" hidden="1">
      <c r="A206" t="s">
        <v>13850</v>
      </c>
      <c r="B206" t="s">
        <v>67</v>
      </c>
      <c r="C206" t="s">
        <v>29705</v>
      </c>
      <c r="G206" t="s">
        <v>29705</v>
      </c>
      <c r="J206" t="s">
        <v>29706</v>
      </c>
      <c r="K206" t="s">
        <v>16467</v>
      </c>
      <c r="W206" t="s">
        <v>29707</v>
      </c>
      <c r="AN206" t="s">
        <v>16471</v>
      </c>
      <c r="AS206" t="s">
        <v>242</v>
      </c>
      <c r="AT206">
        <v>1997</v>
      </c>
      <c r="AU206">
        <v>82</v>
      </c>
      <c r="AV206">
        <v>1</v>
      </c>
      <c r="BA206">
        <v>67</v>
      </c>
      <c r="BB206">
        <v>72</v>
      </c>
      <c r="BD206" t="s">
        <v>29708</v>
      </c>
      <c r="BK206" t="s">
        <v>29709</v>
      </c>
      <c r="BW206" t="s">
        <v>13429</v>
      </c>
      <c r="BX206" t="s">
        <v>13985</v>
      </c>
      <c r="BY206" t="s">
        <v>13985</v>
      </c>
      <c r="BZ206" t="s">
        <v>13985</v>
      </c>
    </row>
    <row r="207" spans="1:78" hidden="1">
      <c r="A207" t="s">
        <v>13850</v>
      </c>
      <c r="B207" t="s">
        <v>67</v>
      </c>
      <c r="C207" t="s">
        <v>26451</v>
      </c>
      <c r="G207" t="s">
        <v>26451</v>
      </c>
      <c r="J207" t="s">
        <v>26452</v>
      </c>
      <c r="K207" t="s">
        <v>17100</v>
      </c>
      <c r="W207" t="s">
        <v>26453</v>
      </c>
      <c r="AN207" t="s">
        <v>17104</v>
      </c>
      <c r="AS207" s="1">
        <v>42309</v>
      </c>
      <c r="AT207">
        <v>2005</v>
      </c>
      <c r="AU207">
        <v>99</v>
      </c>
      <c r="AV207" s="2">
        <v>43497</v>
      </c>
      <c r="BA207">
        <v>84</v>
      </c>
      <c r="BB207">
        <v>94</v>
      </c>
      <c r="BD207" t="s">
        <v>26454</v>
      </c>
      <c r="BK207" t="s">
        <v>26455</v>
      </c>
      <c r="BW207" t="s">
        <v>13429</v>
      </c>
      <c r="BX207" t="s">
        <v>13985</v>
      </c>
      <c r="BY207" t="s">
        <v>13985</v>
      </c>
      <c r="BZ207" t="s">
        <v>13985</v>
      </c>
    </row>
    <row r="208" spans="1:78" hidden="1">
      <c r="A208" t="s">
        <v>13850</v>
      </c>
      <c r="B208" t="s">
        <v>67</v>
      </c>
      <c r="C208" t="s">
        <v>24677</v>
      </c>
      <c r="G208" t="s">
        <v>24678</v>
      </c>
      <c r="J208" t="s">
        <v>24679</v>
      </c>
      <c r="K208" t="s">
        <v>453</v>
      </c>
      <c r="W208" t="s">
        <v>24680</v>
      </c>
      <c r="AA208" t="s">
        <v>24681</v>
      </c>
      <c r="AB208" t="s">
        <v>24682</v>
      </c>
      <c r="AN208" t="s">
        <v>455</v>
      </c>
      <c r="AO208" t="s">
        <v>456</v>
      </c>
      <c r="AS208" t="s">
        <v>352</v>
      </c>
      <c r="AT208">
        <v>2008</v>
      </c>
      <c r="AU208">
        <v>33</v>
      </c>
      <c r="AV208">
        <v>4</v>
      </c>
      <c r="BA208">
        <v>537</v>
      </c>
      <c r="BB208">
        <v>545</v>
      </c>
      <c r="BD208" t="s">
        <v>24683</v>
      </c>
      <c r="BK208" t="s">
        <v>24684</v>
      </c>
      <c r="BW208" t="s">
        <v>13429</v>
      </c>
      <c r="BX208" t="s">
        <v>13985</v>
      </c>
      <c r="BY208" t="s">
        <v>13985</v>
      </c>
      <c r="BZ208" t="s">
        <v>13985</v>
      </c>
    </row>
    <row r="209" spans="1:78" hidden="1">
      <c r="A209" t="s">
        <v>13850</v>
      </c>
      <c r="B209" t="s">
        <v>67</v>
      </c>
      <c r="C209" t="s">
        <v>20743</v>
      </c>
      <c r="G209" t="s">
        <v>20744</v>
      </c>
      <c r="J209" t="s">
        <v>20745</v>
      </c>
      <c r="K209" t="s">
        <v>10488</v>
      </c>
      <c r="W209" t="s">
        <v>20746</v>
      </c>
      <c r="AA209" t="s">
        <v>20747</v>
      </c>
      <c r="AB209" t="s">
        <v>16090</v>
      </c>
      <c r="AN209" t="s">
        <v>10490</v>
      </c>
      <c r="AS209" t="s">
        <v>352</v>
      </c>
      <c r="AT209">
        <v>2013</v>
      </c>
      <c r="AU209">
        <v>60</v>
      </c>
      <c r="AV209">
        <v>4</v>
      </c>
      <c r="BA209">
        <v>451</v>
      </c>
      <c r="BB209">
        <v>461</v>
      </c>
      <c r="BD209" t="s">
        <v>20748</v>
      </c>
      <c r="BK209" t="s">
        <v>20749</v>
      </c>
      <c r="BL209">
        <v>23420143</v>
      </c>
      <c r="BW209" t="s">
        <v>13429</v>
      </c>
      <c r="BX209" t="s">
        <v>13985</v>
      </c>
      <c r="BY209" t="s">
        <v>13985</v>
      </c>
      <c r="BZ209" t="s">
        <v>13985</v>
      </c>
    </row>
    <row r="210" spans="1:78" hidden="1">
      <c r="A210" t="s">
        <v>13850</v>
      </c>
      <c r="B210" t="s">
        <v>67</v>
      </c>
      <c r="C210" t="s">
        <v>27234</v>
      </c>
      <c r="G210" t="s">
        <v>27234</v>
      </c>
      <c r="J210" t="s">
        <v>27235</v>
      </c>
      <c r="K210" t="s">
        <v>1385</v>
      </c>
      <c r="W210" t="s">
        <v>27236</v>
      </c>
      <c r="AA210" t="s">
        <v>27237</v>
      </c>
      <c r="AB210" t="s">
        <v>27238</v>
      </c>
      <c r="AN210" t="s">
        <v>1388</v>
      </c>
      <c r="AO210" t="s">
        <v>1389</v>
      </c>
      <c r="AS210" t="s">
        <v>815</v>
      </c>
      <c r="AT210">
        <v>2004</v>
      </c>
      <c r="AU210">
        <v>81</v>
      </c>
      <c r="AV210">
        <v>3</v>
      </c>
      <c r="BA210">
        <v>313</v>
      </c>
      <c r="BB210">
        <v>324</v>
      </c>
      <c r="BD210" t="s">
        <v>27239</v>
      </c>
      <c r="BK210" t="s">
        <v>27240</v>
      </c>
      <c r="BW210" t="s">
        <v>13429</v>
      </c>
      <c r="BX210" t="s">
        <v>13985</v>
      </c>
      <c r="BY210" t="s">
        <v>13985</v>
      </c>
      <c r="BZ210" t="s">
        <v>13985</v>
      </c>
    </row>
    <row r="211" spans="1:78" hidden="1">
      <c r="A211" t="s">
        <v>13850</v>
      </c>
      <c r="B211" t="s">
        <v>67</v>
      </c>
      <c r="C211" t="s">
        <v>26046</v>
      </c>
      <c r="G211" t="s">
        <v>26046</v>
      </c>
      <c r="J211" t="s">
        <v>26047</v>
      </c>
      <c r="K211" t="s">
        <v>9414</v>
      </c>
      <c r="W211" t="s">
        <v>26048</v>
      </c>
      <c r="AA211" t="s">
        <v>26049</v>
      </c>
      <c r="AB211" t="s">
        <v>26050</v>
      </c>
      <c r="AN211" t="s">
        <v>9416</v>
      </c>
      <c r="AS211" t="s">
        <v>8252</v>
      </c>
      <c r="AT211">
        <v>2006</v>
      </c>
      <c r="AU211">
        <v>90</v>
      </c>
      <c r="AV211">
        <v>9</v>
      </c>
      <c r="BA211">
        <v>1258</v>
      </c>
      <c r="BB211">
        <v>1263</v>
      </c>
      <c r="BK211" t="s">
        <v>26051</v>
      </c>
      <c r="BW211" t="s">
        <v>13429</v>
      </c>
      <c r="BX211" t="s">
        <v>13985</v>
      </c>
      <c r="BY211" t="s">
        <v>13985</v>
      </c>
      <c r="BZ211" t="s">
        <v>13985</v>
      </c>
    </row>
    <row r="212" spans="1:78" hidden="1">
      <c r="A212" t="s">
        <v>13850</v>
      </c>
      <c r="B212" t="s">
        <v>67</v>
      </c>
      <c r="C212" t="s">
        <v>30418</v>
      </c>
      <c r="G212" t="s">
        <v>30418</v>
      </c>
      <c r="J212" t="s">
        <v>30419</v>
      </c>
      <c r="K212" t="s">
        <v>27059</v>
      </c>
      <c r="W212" t="s">
        <v>30420</v>
      </c>
      <c r="AN212" t="s">
        <v>27061</v>
      </c>
      <c r="AS212" t="s">
        <v>472</v>
      </c>
      <c r="AT212">
        <v>1995</v>
      </c>
      <c r="AU212">
        <v>48</v>
      </c>
      <c r="AV212">
        <v>4</v>
      </c>
      <c r="BA212">
        <v>298</v>
      </c>
      <c r="BB212">
        <v>306</v>
      </c>
      <c r="BD212" t="s">
        <v>30421</v>
      </c>
      <c r="BK212" t="s">
        <v>30422</v>
      </c>
      <c r="BW212" t="s">
        <v>13429</v>
      </c>
      <c r="BX212" t="s">
        <v>13985</v>
      </c>
      <c r="BY212" t="s">
        <v>13985</v>
      </c>
      <c r="BZ212" t="s">
        <v>13985</v>
      </c>
    </row>
    <row r="213" spans="1:78" hidden="1">
      <c r="A213" t="s">
        <v>13850</v>
      </c>
      <c r="B213" t="s">
        <v>67</v>
      </c>
      <c r="C213" t="s">
        <v>20700</v>
      </c>
      <c r="G213" t="s">
        <v>20701</v>
      </c>
      <c r="J213" t="s">
        <v>20702</v>
      </c>
      <c r="K213" t="s">
        <v>20703</v>
      </c>
      <c r="W213" t="s">
        <v>20704</v>
      </c>
      <c r="AA213" t="s">
        <v>20705</v>
      </c>
      <c r="AB213" t="s">
        <v>20706</v>
      </c>
      <c r="AN213" t="s">
        <v>20707</v>
      </c>
      <c r="AO213" t="s">
        <v>20708</v>
      </c>
      <c r="AS213" t="s">
        <v>352</v>
      </c>
      <c r="AT213">
        <v>2013</v>
      </c>
      <c r="AU213">
        <v>52</v>
      </c>
      <c r="AV213">
        <v>3</v>
      </c>
      <c r="BA213">
        <v>185</v>
      </c>
      <c r="BB213">
        <v>198</v>
      </c>
      <c r="BD213" t="s">
        <v>20709</v>
      </c>
      <c r="BK213" t="s">
        <v>20710</v>
      </c>
      <c r="BW213" t="s">
        <v>13428</v>
      </c>
      <c r="BX213" t="s">
        <v>13985</v>
      </c>
      <c r="BY213" t="s">
        <v>13429</v>
      </c>
      <c r="BZ213" t="s">
        <v>13985</v>
      </c>
    </row>
    <row r="214" spans="1:78" hidden="1">
      <c r="A214" t="s">
        <v>13850</v>
      </c>
      <c r="B214" t="s">
        <v>1762</v>
      </c>
      <c r="C214" t="s">
        <v>28760</v>
      </c>
      <c r="E214" t="s">
        <v>28761</v>
      </c>
      <c r="G214" t="s">
        <v>28760</v>
      </c>
      <c r="J214" t="s">
        <v>28762</v>
      </c>
      <c r="K214" t="s">
        <v>28763</v>
      </c>
      <c r="L214" t="s">
        <v>28764</v>
      </c>
      <c r="P214" t="s">
        <v>28765</v>
      </c>
      <c r="Q214" t="s">
        <v>28766</v>
      </c>
      <c r="R214" t="s">
        <v>28767</v>
      </c>
      <c r="S214" t="s">
        <v>28768</v>
      </c>
      <c r="T214" t="s">
        <v>28769</v>
      </c>
      <c r="W214" t="s">
        <v>28770</v>
      </c>
      <c r="AN214" t="s">
        <v>28771</v>
      </c>
      <c r="AP214" t="s">
        <v>28772</v>
      </c>
      <c r="AT214">
        <v>2000</v>
      </c>
      <c r="AU214">
        <v>425</v>
      </c>
      <c r="BA214">
        <v>523</v>
      </c>
      <c r="BB214">
        <v>528</v>
      </c>
      <c r="BK214" t="s">
        <v>28773</v>
      </c>
      <c r="BW214" t="s">
        <v>13429</v>
      </c>
      <c r="BX214" t="s">
        <v>13985</v>
      </c>
      <c r="BY214" t="s">
        <v>13985</v>
      </c>
      <c r="BZ214" t="s">
        <v>13985</v>
      </c>
    </row>
    <row r="215" spans="1:78" hidden="1">
      <c r="A215" t="s">
        <v>13850</v>
      </c>
      <c r="B215" t="s">
        <v>67</v>
      </c>
      <c r="C215" t="s">
        <v>27304</v>
      </c>
      <c r="G215" t="s">
        <v>27304</v>
      </c>
      <c r="J215" t="s">
        <v>27305</v>
      </c>
      <c r="K215" t="s">
        <v>4528</v>
      </c>
      <c r="W215" t="s">
        <v>27306</v>
      </c>
      <c r="AA215" t="s">
        <v>27307</v>
      </c>
      <c r="AB215" t="s">
        <v>27308</v>
      </c>
      <c r="AN215" t="s">
        <v>4530</v>
      </c>
      <c r="AT215">
        <v>2004</v>
      </c>
      <c r="AU215">
        <v>145</v>
      </c>
      <c r="AV215">
        <v>2</v>
      </c>
      <c r="BA215">
        <v>139</v>
      </c>
      <c r="BB215">
        <v>144</v>
      </c>
      <c r="BD215" t="s">
        <v>27309</v>
      </c>
      <c r="BK215" t="s">
        <v>27310</v>
      </c>
      <c r="BW215" t="s">
        <v>13428</v>
      </c>
      <c r="BX215" t="s">
        <v>13985</v>
      </c>
      <c r="BY215" t="s">
        <v>13429</v>
      </c>
      <c r="BZ215" t="s">
        <v>13985</v>
      </c>
    </row>
    <row r="216" spans="1:78" hidden="1">
      <c r="A216" t="s">
        <v>13850</v>
      </c>
      <c r="B216" t="s">
        <v>67</v>
      </c>
      <c r="C216" t="s">
        <v>18775</v>
      </c>
      <c r="G216" t="s">
        <v>18776</v>
      </c>
      <c r="J216" t="s">
        <v>18777</v>
      </c>
      <c r="K216" t="s">
        <v>10305</v>
      </c>
      <c r="W216" t="s">
        <v>18778</v>
      </c>
      <c r="AA216" t="s">
        <v>18779</v>
      </c>
      <c r="AB216" t="s">
        <v>18780</v>
      </c>
      <c r="AN216" t="s">
        <v>10307</v>
      </c>
      <c r="AO216" t="s">
        <v>14547</v>
      </c>
      <c r="AS216" t="s">
        <v>472</v>
      </c>
      <c r="AT216">
        <v>2015</v>
      </c>
      <c r="AU216">
        <v>103</v>
      </c>
      <c r="AV216">
        <v>4</v>
      </c>
      <c r="BA216">
        <v>819</v>
      </c>
      <c r="BB216">
        <v>828</v>
      </c>
      <c r="BD216" t="s">
        <v>18781</v>
      </c>
      <c r="BK216" t="s">
        <v>18782</v>
      </c>
      <c r="BW216" t="s">
        <v>13429</v>
      </c>
      <c r="BX216" t="s">
        <v>13985</v>
      </c>
      <c r="BY216" t="s">
        <v>13985</v>
      </c>
      <c r="BZ216" t="s">
        <v>13985</v>
      </c>
    </row>
    <row r="217" spans="1:78" hidden="1">
      <c r="A217" t="s">
        <v>13850</v>
      </c>
      <c r="B217" t="s">
        <v>67</v>
      </c>
      <c r="C217" t="s">
        <v>14929</v>
      </c>
      <c r="G217" t="s">
        <v>14930</v>
      </c>
      <c r="J217" t="s">
        <v>14931</v>
      </c>
      <c r="K217" t="s">
        <v>14325</v>
      </c>
      <c r="W217" t="s">
        <v>14932</v>
      </c>
      <c r="AB217" t="s">
        <v>14933</v>
      </c>
      <c r="AN217" t="s">
        <v>14327</v>
      </c>
      <c r="AS217" t="s">
        <v>14934</v>
      </c>
      <c r="AT217">
        <v>2018</v>
      </c>
      <c r="AU217">
        <v>14</v>
      </c>
      <c r="BC217" t="s">
        <v>14935</v>
      </c>
      <c r="BD217" t="s">
        <v>14936</v>
      </c>
      <c r="BK217" t="s">
        <v>14937</v>
      </c>
      <c r="BW217" t="s">
        <v>13429</v>
      </c>
    </row>
    <row r="218" spans="1:78" hidden="1">
      <c r="A218" t="s">
        <v>13850</v>
      </c>
      <c r="B218" t="s">
        <v>67</v>
      </c>
      <c r="C218" t="s">
        <v>22327</v>
      </c>
      <c r="G218" t="s">
        <v>22328</v>
      </c>
      <c r="J218" t="s">
        <v>22329</v>
      </c>
      <c r="K218" t="s">
        <v>22330</v>
      </c>
      <c r="W218" t="s">
        <v>22331</v>
      </c>
      <c r="AB218" t="s">
        <v>22332</v>
      </c>
      <c r="AN218" t="s">
        <v>22333</v>
      </c>
      <c r="AS218" t="s">
        <v>154</v>
      </c>
      <c r="AT218">
        <v>2011</v>
      </c>
      <c r="AU218">
        <v>14</v>
      </c>
      <c r="AV218">
        <v>4</v>
      </c>
      <c r="BA218">
        <v>665</v>
      </c>
      <c r="BB218">
        <v>697</v>
      </c>
      <c r="BD218" t="s">
        <v>22334</v>
      </c>
      <c r="BK218" t="s">
        <v>22335</v>
      </c>
      <c r="BW218" t="s">
        <v>13429</v>
      </c>
      <c r="BX218" t="s">
        <v>13985</v>
      </c>
      <c r="BY218" t="s">
        <v>13985</v>
      </c>
      <c r="BZ218" t="s">
        <v>13985</v>
      </c>
    </row>
    <row r="219" spans="1:78" hidden="1">
      <c r="A219" t="s">
        <v>13850</v>
      </c>
      <c r="B219" t="s">
        <v>67</v>
      </c>
      <c r="C219" t="s">
        <v>24508</v>
      </c>
      <c r="G219" t="s">
        <v>24509</v>
      </c>
      <c r="J219" t="s">
        <v>24510</v>
      </c>
      <c r="K219" t="s">
        <v>17187</v>
      </c>
      <c r="W219" t="s">
        <v>24511</v>
      </c>
      <c r="AB219" t="s">
        <v>24512</v>
      </c>
      <c r="AN219" t="s">
        <v>17189</v>
      </c>
      <c r="AT219">
        <v>2009</v>
      </c>
      <c r="AU219">
        <v>57</v>
      </c>
      <c r="AV219">
        <v>4</v>
      </c>
      <c r="BA219">
        <v>761</v>
      </c>
      <c r="BB219">
        <v>767</v>
      </c>
      <c r="BK219" t="s">
        <v>24513</v>
      </c>
      <c r="BW219" t="s">
        <v>13429</v>
      </c>
      <c r="BX219" t="s">
        <v>13985</v>
      </c>
      <c r="BY219" t="s">
        <v>13985</v>
      </c>
      <c r="BZ219" t="s">
        <v>13985</v>
      </c>
    </row>
    <row r="220" spans="1:78" hidden="1">
      <c r="A220" t="s">
        <v>13850</v>
      </c>
      <c r="B220" t="s">
        <v>3442</v>
      </c>
      <c r="C220" t="s">
        <v>27344</v>
      </c>
      <c r="E220" t="s">
        <v>27345</v>
      </c>
      <c r="G220" t="s">
        <v>27344</v>
      </c>
      <c r="J220" t="s">
        <v>27346</v>
      </c>
      <c r="K220" t="s">
        <v>27347</v>
      </c>
      <c r="P220" t="s">
        <v>27348</v>
      </c>
      <c r="Q220" t="s">
        <v>27349</v>
      </c>
      <c r="R220" t="s">
        <v>27350</v>
      </c>
      <c r="S220" t="s">
        <v>27351</v>
      </c>
      <c r="T220" t="s">
        <v>27352</v>
      </c>
      <c r="W220" t="s">
        <v>27353</v>
      </c>
      <c r="AP220" t="s">
        <v>27354</v>
      </c>
      <c r="AT220">
        <v>2004</v>
      </c>
      <c r="BA220">
        <v>301</v>
      </c>
      <c r="BB220">
        <v>304</v>
      </c>
      <c r="BK220" t="s">
        <v>27355</v>
      </c>
      <c r="BW220" t="s">
        <v>13429</v>
      </c>
      <c r="BX220" t="s">
        <v>13985</v>
      </c>
      <c r="BY220" t="s">
        <v>13985</v>
      </c>
      <c r="BZ220" t="s">
        <v>13985</v>
      </c>
    </row>
    <row r="221" spans="1:78" hidden="1">
      <c r="A221" t="s">
        <v>13850</v>
      </c>
      <c r="B221" t="s">
        <v>67</v>
      </c>
      <c r="C221" t="s">
        <v>28803</v>
      </c>
      <c r="G221" t="s">
        <v>28803</v>
      </c>
      <c r="J221" t="s">
        <v>28804</v>
      </c>
      <c r="K221" t="s">
        <v>6192</v>
      </c>
      <c r="W221" t="s">
        <v>28805</v>
      </c>
      <c r="AN221" t="s">
        <v>6195</v>
      </c>
      <c r="AS221" t="s">
        <v>1017</v>
      </c>
      <c r="AT221">
        <v>2000</v>
      </c>
      <c r="AU221">
        <v>114</v>
      </c>
      <c r="AV221">
        <v>1</v>
      </c>
      <c r="BA221">
        <v>89</v>
      </c>
      <c r="BB221">
        <v>97</v>
      </c>
      <c r="BK221" t="s">
        <v>28806</v>
      </c>
      <c r="BW221" t="s">
        <v>13429</v>
      </c>
      <c r="BX221" t="s">
        <v>13985</v>
      </c>
      <c r="BY221" t="s">
        <v>13985</v>
      </c>
      <c r="BZ221" t="s">
        <v>13985</v>
      </c>
    </row>
    <row r="222" spans="1:78" hidden="1">
      <c r="A222" t="s">
        <v>13850</v>
      </c>
      <c r="B222" t="s">
        <v>67</v>
      </c>
      <c r="C222" t="s">
        <v>29590</v>
      </c>
      <c r="G222" t="s">
        <v>29590</v>
      </c>
      <c r="J222" t="s">
        <v>29591</v>
      </c>
      <c r="K222" t="s">
        <v>29592</v>
      </c>
      <c r="W222" t="s">
        <v>29593</v>
      </c>
      <c r="AN222" t="s">
        <v>29594</v>
      </c>
      <c r="AS222" t="s">
        <v>1023</v>
      </c>
      <c r="AT222">
        <v>1998</v>
      </c>
      <c r="AU222">
        <v>58</v>
      </c>
      <c r="AV222">
        <v>1</v>
      </c>
      <c r="BA222">
        <v>66</v>
      </c>
      <c r="BB222">
        <v>75</v>
      </c>
      <c r="BK222" t="s">
        <v>29595</v>
      </c>
      <c r="BW222" t="s">
        <v>13429</v>
      </c>
      <c r="BX222" t="s">
        <v>13985</v>
      </c>
      <c r="BY222" t="s">
        <v>13985</v>
      </c>
      <c r="BZ222" t="s">
        <v>13985</v>
      </c>
    </row>
    <row r="223" spans="1:78" hidden="1">
      <c r="A223" t="s">
        <v>13850</v>
      </c>
      <c r="B223" t="s">
        <v>67</v>
      </c>
      <c r="C223" t="s">
        <v>31064</v>
      </c>
      <c r="G223" t="s">
        <v>31064</v>
      </c>
      <c r="J223" t="s">
        <v>31065</v>
      </c>
      <c r="K223" t="s">
        <v>12585</v>
      </c>
      <c r="W223" t="s">
        <v>31066</v>
      </c>
      <c r="AA223" t="s">
        <v>31067</v>
      </c>
      <c r="AB223" t="s">
        <v>31068</v>
      </c>
      <c r="AN223" t="s">
        <v>12588</v>
      </c>
      <c r="AT223">
        <v>1993</v>
      </c>
      <c r="AU223">
        <v>32</v>
      </c>
      <c r="AV223">
        <v>2</v>
      </c>
      <c r="BA223">
        <v>109</v>
      </c>
      <c r="BB223">
        <v>114</v>
      </c>
      <c r="BD223" t="s">
        <v>31069</v>
      </c>
      <c r="BK223" t="s">
        <v>31070</v>
      </c>
      <c r="BW223" t="s">
        <v>13429</v>
      </c>
      <c r="BX223" t="s">
        <v>13985</v>
      </c>
      <c r="BY223" t="s">
        <v>13985</v>
      </c>
      <c r="BZ223" t="s">
        <v>13985</v>
      </c>
    </row>
    <row r="224" spans="1:78" hidden="1">
      <c r="A224" t="s">
        <v>13850</v>
      </c>
      <c r="B224" t="s">
        <v>67</v>
      </c>
      <c r="C224" t="s">
        <v>19076</v>
      </c>
      <c r="G224" t="s">
        <v>19077</v>
      </c>
      <c r="J224" t="s">
        <v>19078</v>
      </c>
      <c r="K224" t="s">
        <v>14128</v>
      </c>
      <c r="W224" t="s">
        <v>19079</v>
      </c>
      <c r="AA224" t="s">
        <v>19080</v>
      </c>
      <c r="AB224" t="s">
        <v>19081</v>
      </c>
      <c r="AN224" t="s">
        <v>14132</v>
      </c>
      <c r="AS224" t="s">
        <v>815</v>
      </c>
      <c r="AT224">
        <v>2015</v>
      </c>
      <c r="AU224">
        <v>6</v>
      </c>
      <c r="AV224">
        <v>3</v>
      </c>
      <c r="BC224">
        <v>28</v>
      </c>
      <c r="BD224" t="s">
        <v>19082</v>
      </c>
      <c r="BK224" t="s">
        <v>19083</v>
      </c>
      <c r="BW224" t="s">
        <v>13429</v>
      </c>
      <c r="BX224" t="s">
        <v>13985</v>
      </c>
      <c r="BY224" t="s">
        <v>13985</v>
      </c>
      <c r="BZ224" t="s">
        <v>13985</v>
      </c>
    </row>
    <row r="225" spans="1:78" hidden="1">
      <c r="A225" t="s">
        <v>13850</v>
      </c>
      <c r="B225" t="s">
        <v>67</v>
      </c>
      <c r="C225" t="s">
        <v>29876</v>
      </c>
      <c r="G225" t="s">
        <v>29876</v>
      </c>
      <c r="J225" t="s">
        <v>29877</v>
      </c>
      <c r="K225" t="s">
        <v>9626</v>
      </c>
      <c r="W225" t="s">
        <v>29878</v>
      </c>
      <c r="AA225" t="s">
        <v>29879</v>
      </c>
      <c r="AB225" t="s">
        <v>29880</v>
      </c>
      <c r="AN225" t="s">
        <v>9630</v>
      </c>
      <c r="AO225" t="s">
        <v>9631</v>
      </c>
      <c r="AT225">
        <v>1997</v>
      </c>
      <c r="AU225">
        <v>43</v>
      </c>
      <c r="AV225">
        <v>4</v>
      </c>
      <c r="BA225">
        <v>285</v>
      </c>
      <c r="BB225">
        <v>304</v>
      </c>
      <c r="BK225" t="s">
        <v>29881</v>
      </c>
      <c r="BL225">
        <v>9403094</v>
      </c>
      <c r="BW225" t="s">
        <v>13429</v>
      </c>
      <c r="BX225" t="s">
        <v>13985</v>
      </c>
      <c r="BY225" t="s">
        <v>13985</v>
      </c>
      <c r="BZ225" t="s">
        <v>13985</v>
      </c>
    </row>
    <row r="226" spans="1:78" hidden="1">
      <c r="A226" t="s">
        <v>13850</v>
      </c>
      <c r="B226" t="s">
        <v>67</v>
      </c>
      <c r="C226" t="s">
        <v>29120</v>
      </c>
      <c r="G226" t="s">
        <v>29120</v>
      </c>
      <c r="J226" t="s">
        <v>29121</v>
      </c>
      <c r="K226" t="s">
        <v>453</v>
      </c>
      <c r="W226" t="s">
        <v>29122</v>
      </c>
      <c r="AN226" t="s">
        <v>455</v>
      </c>
      <c r="AO226" t="s">
        <v>456</v>
      </c>
      <c r="AS226" t="s">
        <v>884</v>
      </c>
      <c r="AT226">
        <v>1999</v>
      </c>
      <c r="AU226">
        <v>24</v>
      </c>
      <c r="AV226">
        <v>1</v>
      </c>
      <c r="BA226">
        <v>59</v>
      </c>
      <c r="BB226">
        <v>72</v>
      </c>
      <c r="BD226" t="s">
        <v>29123</v>
      </c>
      <c r="BK226" t="s">
        <v>29124</v>
      </c>
      <c r="BW226" t="s">
        <v>13429</v>
      </c>
      <c r="BX226" t="s">
        <v>13985</v>
      </c>
      <c r="BY226" t="s">
        <v>13985</v>
      </c>
      <c r="BZ226" t="s">
        <v>13985</v>
      </c>
    </row>
    <row r="227" spans="1:78" hidden="1">
      <c r="A227" t="s">
        <v>13850</v>
      </c>
      <c r="B227" t="s">
        <v>67</v>
      </c>
      <c r="C227" t="s">
        <v>15912</v>
      </c>
      <c r="G227" t="s">
        <v>15913</v>
      </c>
      <c r="J227" t="s">
        <v>15914</v>
      </c>
      <c r="K227" t="s">
        <v>3361</v>
      </c>
      <c r="W227" t="s">
        <v>15915</v>
      </c>
      <c r="AA227" t="s">
        <v>15916</v>
      </c>
      <c r="AB227" t="s">
        <v>15917</v>
      </c>
      <c r="AN227" t="s">
        <v>3363</v>
      </c>
      <c r="AO227" t="s">
        <v>3364</v>
      </c>
      <c r="AS227" t="s">
        <v>884</v>
      </c>
      <c r="AT227">
        <v>2018</v>
      </c>
      <c r="AU227">
        <v>127</v>
      </c>
      <c r="AV227">
        <v>2</v>
      </c>
      <c r="BA227">
        <v>197</v>
      </c>
      <c r="BB227">
        <v>207</v>
      </c>
      <c r="BD227" t="s">
        <v>15918</v>
      </c>
      <c r="BK227" t="s">
        <v>15919</v>
      </c>
      <c r="BW227" t="s">
        <v>13429</v>
      </c>
      <c r="BX227" t="s">
        <v>13985</v>
      </c>
      <c r="BY227" t="s">
        <v>13985</v>
      </c>
      <c r="BZ227" t="s">
        <v>13985</v>
      </c>
    </row>
    <row r="228" spans="1:78" hidden="1">
      <c r="A228" t="s">
        <v>13850</v>
      </c>
      <c r="B228" t="s">
        <v>67</v>
      </c>
      <c r="C228" t="s">
        <v>15059</v>
      </c>
      <c r="G228" t="s">
        <v>15060</v>
      </c>
      <c r="J228" t="s">
        <v>15061</v>
      </c>
      <c r="K228" t="s">
        <v>188</v>
      </c>
      <c r="W228" t="s">
        <v>15062</v>
      </c>
      <c r="AA228" t="s">
        <v>15063</v>
      </c>
      <c r="AB228" t="s">
        <v>15064</v>
      </c>
      <c r="AN228" t="s">
        <v>191</v>
      </c>
      <c r="AO228" t="s">
        <v>192</v>
      </c>
      <c r="AS228" t="s">
        <v>84</v>
      </c>
      <c r="AT228">
        <v>2018</v>
      </c>
      <c r="AU228">
        <v>188</v>
      </c>
      <c r="AV228">
        <v>4</v>
      </c>
      <c r="BA228">
        <v>1081</v>
      </c>
      <c r="BB228">
        <v>1093</v>
      </c>
      <c r="BD228" t="s">
        <v>15065</v>
      </c>
      <c r="BK228" t="s">
        <v>15066</v>
      </c>
      <c r="BL228">
        <v>30353225</v>
      </c>
      <c r="BW228" t="s">
        <v>13429</v>
      </c>
    </row>
    <row r="229" spans="1:78" hidden="1">
      <c r="A229" t="s">
        <v>13850</v>
      </c>
      <c r="B229" t="s">
        <v>67</v>
      </c>
      <c r="C229" t="s">
        <v>28571</v>
      </c>
      <c r="G229" t="s">
        <v>28571</v>
      </c>
      <c r="J229" t="s">
        <v>28572</v>
      </c>
      <c r="K229" t="s">
        <v>2407</v>
      </c>
      <c r="W229" t="s">
        <v>28573</v>
      </c>
      <c r="AB229" t="s">
        <v>28574</v>
      </c>
      <c r="AN229" t="s">
        <v>2411</v>
      </c>
      <c r="AS229" t="s">
        <v>352</v>
      </c>
      <c r="AT229">
        <v>2000</v>
      </c>
      <c r="AU229">
        <v>25</v>
      </c>
      <c r="AV229">
        <v>4</v>
      </c>
      <c r="BA229">
        <v>368</v>
      </c>
      <c r="BB229">
        <v>374</v>
      </c>
      <c r="BD229" t="s">
        <v>28575</v>
      </c>
      <c r="BK229" t="s">
        <v>28576</v>
      </c>
      <c r="BW229" t="s">
        <v>13429</v>
      </c>
      <c r="BX229" t="s">
        <v>13985</v>
      </c>
      <c r="BY229" t="s">
        <v>13985</v>
      </c>
      <c r="BZ229" t="s">
        <v>13985</v>
      </c>
    </row>
    <row r="230" spans="1:78" hidden="1">
      <c r="A230" t="s">
        <v>13850</v>
      </c>
      <c r="B230" t="s">
        <v>67</v>
      </c>
      <c r="C230" t="s">
        <v>28615</v>
      </c>
      <c r="G230" t="s">
        <v>28615</v>
      </c>
      <c r="J230" t="s">
        <v>28616</v>
      </c>
      <c r="K230" t="s">
        <v>569</v>
      </c>
      <c r="W230" t="s">
        <v>28617</v>
      </c>
      <c r="AA230" t="s">
        <v>28618</v>
      </c>
      <c r="AN230" t="s">
        <v>572</v>
      </c>
      <c r="AO230" t="s">
        <v>573</v>
      </c>
      <c r="AS230" t="s">
        <v>521</v>
      </c>
      <c r="AT230">
        <v>2000</v>
      </c>
      <c r="AU230">
        <v>155</v>
      </c>
      <c r="AV230">
        <v>6</v>
      </c>
      <c r="BA230">
        <v>724</v>
      </c>
      <c r="BB230">
        <v>734</v>
      </c>
      <c r="BD230" t="s">
        <v>28619</v>
      </c>
      <c r="BK230" t="s">
        <v>28620</v>
      </c>
      <c r="BL230">
        <v>10805640</v>
      </c>
      <c r="BW230" t="s">
        <v>13428</v>
      </c>
      <c r="BX230" t="s">
        <v>13985</v>
      </c>
      <c r="BY230" t="s">
        <v>13429</v>
      </c>
      <c r="BZ230" t="s">
        <v>13985</v>
      </c>
    </row>
    <row r="231" spans="1:78" hidden="1">
      <c r="A231" t="s">
        <v>13850</v>
      </c>
      <c r="B231" t="s">
        <v>67</v>
      </c>
      <c r="C231" t="s">
        <v>18497</v>
      </c>
      <c r="G231" t="s">
        <v>18498</v>
      </c>
      <c r="J231" t="s">
        <v>18499</v>
      </c>
      <c r="K231" t="s">
        <v>9380</v>
      </c>
      <c r="W231" t="s">
        <v>18500</v>
      </c>
      <c r="AN231" t="s">
        <v>9387</v>
      </c>
      <c r="AO231" t="s">
        <v>18501</v>
      </c>
      <c r="AS231" t="s">
        <v>14116</v>
      </c>
      <c r="AT231">
        <v>2015</v>
      </c>
      <c r="AU231">
        <v>59</v>
      </c>
      <c r="AV231">
        <v>4</v>
      </c>
      <c r="BA231">
        <v>218</v>
      </c>
      <c r="BB231">
        <v>223</v>
      </c>
      <c r="BD231" t="s">
        <v>18502</v>
      </c>
      <c r="BK231" t="s">
        <v>18503</v>
      </c>
      <c r="BW231" t="s">
        <v>13429</v>
      </c>
      <c r="BX231" t="s">
        <v>13985</v>
      </c>
      <c r="BY231" t="s">
        <v>13985</v>
      </c>
      <c r="BZ231" t="s">
        <v>13985</v>
      </c>
    </row>
    <row r="232" spans="1:78" hidden="1">
      <c r="A232" t="s">
        <v>13850</v>
      </c>
      <c r="B232" t="s">
        <v>67</v>
      </c>
      <c r="C232" t="s">
        <v>14705</v>
      </c>
      <c r="G232" t="s">
        <v>14706</v>
      </c>
      <c r="J232" t="s">
        <v>14707</v>
      </c>
      <c r="K232" t="s">
        <v>13162</v>
      </c>
      <c r="W232" t="s">
        <v>14708</v>
      </c>
      <c r="AA232" t="s">
        <v>14709</v>
      </c>
      <c r="AB232" t="s">
        <v>14710</v>
      </c>
      <c r="AN232" t="s">
        <v>13165</v>
      </c>
      <c r="AO232" t="s">
        <v>14711</v>
      </c>
      <c r="AS232" t="s">
        <v>815</v>
      </c>
      <c r="AT232">
        <v>2019</v>
      </c>
      <c r="AU232">
        <v>219</v>
      </c>
      <c r="BA232">
        <v>636</v>
      </c>
      <c r="BB232">
        <v>644</v>
      </c>
      <c r="BD232" t="s">
        <v>14712</v>
      </c>
      <c r="BK232" t="s">
        <v>14713</v>
      </c>
      <c r="BL232">
        <v>30554050</v>
      </c>
      <c r="BW232" t="s">
        <v>13429</v>
      </c>
    </row>
    <row r="233" spans="1:78" hidden="1">
      <c r="A233" t="s">
        <v>13850</v>
      </c>
      <c r="B233" t="s">
        <v>67</v>
      </c>
      <c r="C233" t="s">
        <v>31112</v>
      </c>
      <c r="G233" t="s">
        <v>31112</v>
      </c>
      <c r="J233" t="s">
        <v>31113</v>
      </c>
      <c r="K233" t="s">
        <v>18957</v>
      </c>
      <c r="W233" t="s">
        <v>31114</v>
      </c>
      <c r="AN233" t="s">
        <v>18959</v>
      </c>
      <c r="AS233" t="s">
        <v>84</v>
      </c>
      <c r="AT233">
        <v>1992</v>
      </c>
      <c r="AU233">
        <v>22</v>
      </c>
      <c r="AV233">
        <v>8</v>
      </c>
      <c r="BA233">
        <v>867</v>
      </c>
      <c r="BB233">
        <v>873</v>
      </c>
      <c r="BD233" t="s">
        <v>31115</v>
      </c>
      <c r="BK233" t="s">
        <v>31116</v>
      </c>
      <c r="BW233" t="s">
        <v>13429</v>
      </c>
      <c r="BX233" t="s">
        <v>13985</v>
      </c>
      <c r="BY233" t="s">
        <v>13985</v>
      </c>
      <c r="BZ233" t="s">
        <v>13985</v>
      </c>
    </row>
    <row r="234" spans="1:78" hidden="1">
      <c r="A234" t="s">
        <v>13850</v>
      </c>
      <c r="B234" t="s">
        <v>67</v>
      </c>
      <c r="C234" t="s">
        <v>17214</v>
      </c>
      <c r="G234" t="s">
        <v>17215</v>
      </c>
      <c r="J234" t="s">
        <v>17216</v>
      </c>
      <c r="K234" t="s">
        <v>6829</v>
      </c>
      <c r="W234" t="s">
        <v>17217</v>
      </c>
      <c r="AN234" t="s">
        <v>6831</v>
      </c>
      <c r="AO234" t="s">
        <v>7354</v>
      </c>
      <c r="AT234">
        <v>2017</v>
      </c>
      <c r="AU234">
        <v>73</v>
      </c>
      <c r="AV234" s="2">
        <v>43497</v>
      </c>
      <c r="BA234">
        <v>111</v>
      </c>
      <c r="BB234">
        <v>124</v>
      </c>
      <c r="BD234" t="s">
        <v>17218</v>
      </c>
      <c r="BK234" t="s">
        <v>17219</v>
      </c>
      <c r="BW234" t="s">
        <v>13429</v>
      </c>
      <c r="BX234" t="s">
        <v>13985</v>
      </c>
      <c r="BY234" t="s">
        <v>13985</v>
      </c>
      <c r="BZ234" t="s">
        <v>13985</v>
      </c>
    </row>
    <row r="235" spans="1:78" hidden="1">
      <c r="A235" t="s">
        <v>13850</v>
      </c>
      <c r="B235" t="s">
        <v>67</v>
      </c>
      <c r="C235" t="s">
        <v>29031</v>
      </c>
      <c r="G235" t="s">
        <v>29031</v>
      </c>
      <c r="J235" t="s">
        <v>29032</v>
      </c>
      <c r="K235" t="s">
        <v>4848</v>
      </c>
      <c r="W235" t="s">
        <v>29033</v>
      </c>
      <c r="AN235" t="s">
        <v>4851</v>
      </c>
      <c r="AS235" t="s">
        <v>521</v>
      </c>
      <c r="AT235">
        <v>1999</v>
      </c>
      <c r="AU235">
        <v>74</v>
      </c>
      <c r="AV235" s="2">
        <v>43525</v>
      </c>
      <c r="BA235">
        <v>323</v>
      </c>
      <c r="BB235">
        <v>342</v>
      </c>
      <c r="BD235" t="s">
        <v>29034</v>
      </c>
      <c r="BK235" t="s">
        <v>29035</v>
      </c>
      <c r="BW235" t="s">
        <v>13429</v>
      </c>
      <c r="BX235" t="s">
        <v>13985</v>
      </c>
      <c r="BY235" t="s">
        <v>13985</v>
      </c>
      <c r="BZ235" t="s">
        <v>13985</v>
      </c>
    </row>
    <row r="236" spans="1:78" hidden="1">
      <c r="A236" t="s">
        <v>13850</v>
      </c>
      <c r="B236" t="s">
        <v>67</v>
      </c>
      <c r="C236" t="s">
        <v>16122</v>
      </c>
      <c r="G236" t="s">
        <v>16123</v>
      </c>
      <c r="J236" t="s">
        <v>16124</v>
      </c>
      <c r="K236" t="s">
        <v>1192</v>
      </c>
      <c r="W236" t="s">
        <v>16125</v>
      </c>
      <c r="AB236" t="s">
        <v>16126</v>
      </c>
      <c r="AN236" t="s">
        <v>1194</v>
      </c>
      <c r="AO236" t="s">
        <v>1195</v>
      </c>
      <c r="AS236" t="s">
        <v>1023</v>
      </c>
      <c r="AT236">
        <v>2018</v>
      </c>
      <c r="AU236">
        <v>24</v>
      </c>
      <c r="AV236">
        <v>1</v>
      </c>
      <c r="BA236" t="s">
        <v>16127</v>
      </c>
      <c r="BB236" t="s">
        <v>16128</v>
      </c>
      <c r="BD236" t="s">
        <v>16129</v>
      </c>
      <c r="BK236" t="s">
        <v>16130</v>
      </c>
      <c r="BL236">
        <v>28869698</v>
      </c>
      <c r="BW236" t="s">
        <v>13429</v>
      </c>
      <c r="BX236" t="s">
        <v>13985</v>
      </c>
      <c r="BY236" t="s">
        <v>13985</v>
      </c>
      <c r="BZ236" t="s">
        <v>13985</v>
      </c>
    </row>
    <row r="237" spans="1:78" hidden="1">
      <c r="A237" t="s">
        <v>13850</v>
      </c>
      <c r="B237" t="s">
        <v>67</v>
      </c>
      <c r="C237" t="s">
        <v>31001</v>
      </c>
      <c r="G237" t="s">
        <v>31001</v>
      </c>
      <c r="J237" t="s">
        <v>31002</v>
      </c>
      <c r="K237" t="s">
        <v>22126</v>
      </c>
      <c r="W237" t="s">
        <v>31003</v>
      </c>
      <c r="AN237" t="s">
        <v>22128</v>
      </c>
      <c r="AS237" t="s">
        <v>2269</v>
      </c>
      <c r="AT237">
        <v>1993</v>
      </c>
      <c r="AU237">
        <v>85</v>
      </c>
      <c r="AV237">
        <v>4</v>
      </c>
      <c r="BA237">
        <v>535</v>
      </c>
      <c r="BB237">
        <v>546</v>
      </c>
      <c r="BD237" t="s">
        <v>31004</v>
      </c>
      <c r="BK237" t="s">
        <v>31005</v>
      </c>
      <c r="BW237" t="s">
        <v>13429</v>
      </c>
      <c r="BX237" t="s">
        <v>13985</v>
      </c>
      <c r="BY237" t="s">
        <v>13985</v>
      </c>
      <c r="BZ237" t="s">
        <v>13985</v>
      </c>
    </row>
    <row r="238" spans="1:78" hidden="1">
      <c r="A238" t="s">
        <v>13850</v>
      </c>
      <c r="B238" t="s">
        <v>67</v>
      </c>
      <c r="C238" t="s">
        <v>15838</v>
      </c>
      <c r="G238" t="s">
        <v>15839</v>
      </c>
      <c r="J238" t="s">
        <v>15840</v>
      </c>
      <c r="K238" t="s">
        <v>5226</v>
      </c>
      <c r="W238" t="s">
        <v>15841</v>
      </c>
      <c r="AA238" t="s">
        <v>15842</v>
      </c>
      <c r="AB238" t="s">
        <v>15843</v>
      </c>
      <c r="AN238" t="s">
        <v>5230</v>
      </c>
      <c r="AO238" t="s">
        <v>5231</v>
      </c>
      <c r="AS238" t="s">
        <v>815</v>
      </c>
      <c r="AT238">
        <v>2018</v>
      </c>
      <c r="AU238">
        <v>101</v>
      </c>
      <c r="AV238">
        <v>1</v>
      </c>
      <c r="BA238">
        <v>25</v>
      </c>
      <c r="BB238">
        <v>32</v>
      </c>
      <c r="BK238" t="s">
        <v>15844</v>
      </c>
      <c r="BW238" t="s">
        <v>13429</v>
      </c>
      <c r="BX238" t="s">
        <v>13985</v>
      </c>
      <c r="BY238" t="s">
        <v>13985</v>
      </c>
      <c r="BZ238" t="s">
        <v>13985</v>
      </c>
    </row>
    <row r="239" spans="1:78" hidden="1">
      <c r="A239" t="s">
        <v>13477</v>
      </c>
      <c r="B239" t="s">
        <v>67</v>
      </c>
      <c r="C239" t="s">
        <v>32035</v>
      </c>
      <c r="J239" t="s">
        <v>32037</v>
      </c>
      <c r="K239" t="s">
        <v>32038</v>
      </c>
      <c r="AN239" t="s">
        <v>32039</v>
      </c>
      <c r="AS239">
        <v>7</v>
      </c>
      <c r="AT239">
        <v>2018</v>
      </c>
      <c r="AU239">
        <v>36</v>
      </c>
      <c r="AV239">
        <v>2</v>
      </c>
      <c r="BA239">
        <v>269</v>
      </c>
      <c r="BB239">
        <v>274</v>
      </c>
      <c r="BK239" t="s">
        <v>32040</v>
      </c>
      <c r="BM239" t="s">
        <v>13483</v>
      </c>
      <c r="BQ239" t="s">
        <v>32036</v>
      </c>
      <c r="BW239" t="s">
        <v>13428</v>
      </c>
      <c r="BY239" t="s">
        <v>13429</v>
      </c>
      <c r="BZ239">
        <v>1</v>
      </c>
    </row>
    <row r="240" spans="1:78" hidden="1">
      <c r="A240" t="s">
        <v>13850</v>
      </c>
      <c r="B240" t="s">
        <v>67</v>
      </c>
      <c r="C240" t="s">
        <v>20341</v>
      </c>
      <c r="G240" t="s">
        <v>20342</v>
      </c>
      <c r="J240" t="s">
        <v>20343</v>
      </c>
      <c r="K240" t="s">
        <v>20344</v>
      </c>
      <c r="W240" t="s">
        <v>20345</v>
      </c>
      <c r="AN240" t="s">
        <v>20346</v>
      </c>
      <c r="AT240">
        <v>2014</v>
      </c>
      <c r="AU240">
        <v>16</v>
      </c>
      <c r="AW240">
        <v>2</v>
      </c>
      <c r="BA240">
        <v>61</v>
      </c>
      <c r="BB240">
        <v>69</v>
      </c>
      <c r="BK240" t="s">
        <v>20347</v>
      </c>
      <c r="BW240" t="s">
        <v>13429</v>
      </c>
      <c r="BX240" t="s">
        <v>13985</v>
      </c>
      <c r="BY240" t="s">
        <v>13985</v>
      </c>
      <c r="BZ240" t="s">
        <v>13985</v>
      </c>
    </row>
    <row r="241" spans="1:78" hidden="1">
      <c r="A241" t="s">
        <v>13850</v>
      </c>
      <c r="B241" t="s">
        <v>67</v>
      </c>
      <c r="C241" t="s">
        <v>26734</v>
      </c>
      <c r="G241" t="s">
        <v>26734</v>
      </c>
      <c r="J241" t="s">
        <v>26735</v>
      </c>
      <c r="K241" t="s">
        <v>13990</v>
      </c>
      <c r="W241" t="s">
        <v>26736</v>
      </c>
      <c r="AN241" t="s">
        <v>13992</v>
      </c>
      <c r="AS241" t="s">
        <v>815</v>
      </c>
      <c r="AT241">
        <v>2005</v>
      </c>
      <c r="AU241">
        <v>7</v>
      </c>
      <c r="AV241">
        <v>2</v>
      </c>
      <c r="BA241">
        <v>181</v>
      </c>
      <c r="BB241">
        <v>194</v>
      </c>
      <c r="BD241" t="s">
        <v>26737</v>
      </c>
      <c r="BK241" t="s">
        <v>26738</v>
      </c>
      <c r="BW241" t="s">
        <v>13429</v>
      </c>
      <c r="BX241" t="s">
        <v>13985</v>
      </c>
      <c r="BY241" t="s">
        <v>13985</v>
      </c>
      <c r="BZ241" t="s">
        <v>13985</v>
      </c>
    </row>
    <row r="242" spans="1:78" hidden="1">
      <c r="A242" t="s">
        <v>13850</v>
      </c>
      <c r="B242" t="s">
        <v>67</v>
      </c>
      <c r="C242" t="s">
        <v>14158</v>
      </c>
      <c r="G242" t="s">
        <v>14159</v>
      </c>
      <c r="J242" t="s">
        <v>14160</v>
      </c>
      <c r="K242" t="s">
        <v>14161</v>
      </c>
      <c r="W242" t="s">
        <v>14162</v>
      </c>
      <c r="AA242" t="s">
        <v>14163</v>
      </c>
      <c r="AB242" t="s">
        <v>14164</v>
      </c>
      <c r="AN242" t="s">
        <v>14165</v>
      </c>
      <c r="AS242" t="s">
        <v>242</v>
      </c>
      <c r="AT242">
        <v>2019</v>
      </c>
      <c r="AU242">
        <v>40</v>
      </c>
      <c r="BC242">
        <v>125461</v>
      </c>
      <c r="BD242" t="s">
        <v>14166</v>
      </c>
      <c r="BK242" t="s">
        <v>14167</v>
      </c>
      <c r="BW242" t="s">
        <v>13429</v>
      </c>
    </row>
    <row r="243" spans="1:78" hidden="1">
      <c r="A243" t="s">
        <v>13850</v>
      </c>
      <c r="B243" t="s">
        <v>67</v>
      </c>
      <c r="C243" t="s">
        <v>19884</v>
      </c>
      <c r="G243" t="s">
        <v>19885</v>
      </c>
      <c r="J243" t="s">
        <v>19886</v>
      </c>
      <c r="K243" t="s">
        <v>19887</v>
      </c>
      <c r="W243" t="s">
        <v>19888</v>
      </c>
      <c r="AA243" t="s">
        <v>19889</v>
      </c>
      <c r="AB243" t="s">
        <v>19890</v>
      </c>
      <c r="AN243" t="s">
        <v>19891</v>
      </c>
      <c r="AO243" t="s">
        <v>19892</v>
      </c>
      <c r="AS243" t="s">
        <v>472</v>
      </c>
      <c r="AT243">
        <v>2014</v>
      </c>
      <c r="AU243">
        <v>30</v>
      </c>
      <c r="AV243">
        <v>4</v>
      </c>
      <c r="BA243">
        <v>697</v>
      </c>
      <c r="BB243">
        <v>713</v>
      </c>
      <c r="BD243" t="s">
        <v>19893</v>
      </c>
      <c r="BK243" t="s">
        <v>19894</v>
      </c>
      <c r="BW243" t="s">
        <v>13429</v>
      </c>
      <c r="BX243" t="s">
        <v>13985</v>
      </c>
      <c r="BY243" t="s">
        <v>13985</v>
      </c>
      <c r="BZ243" t="s">
        <v>13985</v>
      </c>
    </row>
    <row r="244" spans="1:78" hidden="1">
      <c r="A244" t="s">
        <v>13850</v>
      </c>
      <c r="B244" t="s">
        <v>67</v>
      </c>
      <c r="C244" t="s">
        <v>22336</v>
      </c>
      <c r="G244" t="s">
        <v>22337</v>
      </c>
      <c r="J244" t="s">
        <v>22338</v>
      </c>
      <c r="K244" t="s">
        <v>19887</v>
      </c>
      <c r="W244" t="s">
        <v>22339</v>
      </c>
      <c r="AN244" t="s">
        <v>19891</v>
      </c>
      <c r="AS244" t="s">
        <v>154</v>
      </c>
      <c r="AT244">
        <v>2011</v>
      </c>
      <c r="AU244">
        <v>27</v>
      </c>
      <c r="AV244">
        <v>6</v>
      </c>
      <c r="BA244">
        <v>1052</v>
      </c>
      <c r="BB244">
        <v>1058</v>
      </c>
      <c r="BD244" t="s">
        <v>22340</v>
      </c>
      <c r="BK244" t="s">
        <v>22341</v>
      </c>
      <c r="BW244" t="s">
        <v>13429</v>
      </c>
      <c r="BX244" t="s">
        <v>13985</v>
      </c>
      <c r="BY244" t="s">
        <v>13985</v>
      </c>
      <c r="BZ244" t="s">
        <v>13985</v>
      </c>
    </row>
    <row r="245" spans="1:78" hidden="1">
      <c r="A245" t="s">
        <v>13850</v>
      </c>
      <c r="B245" t="s">
        <v>67</v>
      </c>
      <c r="C245" t="s">
        <v>18798</v>
      </c>
      <c r="G245" t="s">
        <v>18799</v>
      </c>
      <c r="J245" t="s">
        <v>18800</v>
      </c>
      <c r="K245" t="s">
        <v>10305</v>
      </c>
      <c r="W245" t="s">
        <v>18801</v>
      </c>
      <c r="AA245" t="s">
        <v>18802</v>
      </c>
      <c r="AB245" t="s">
        <v>18803</v>
      </c>
      <c r="AN245" t="s">
        <v>10307</v>
      </c>
      <c r="AO245" t="s">
        <v>14547</v>
      </c>
      <c r="AS245" t="s">
        <v>472</v>
      </c>
      <c r="AT245">
        <v>2015</v>
      </c>
      <c r="AU245">
        <v>103</v>
      </c>
      <c r="AV245">
        <v>4</v>
      </c>
      <c r="BA245">
        <v>1069</v>
      </c>
      <c r="BB245">
        <v>1098</v>
      </c>
      <c r="BD245" t="s">
        <v>18804</v>
      </c>
      <c r="BK245" t="s">
        <v>18805</v>
      </c>
      <c r="BW245" t="s">
        <v>13429</v>
      </c>
      <c r="BX245" t="s">
        <v>13985</v>
      </c>
      <c r="BY245" t="s">
        <v>13985</v>
      </c>
      <c r="BZ245" t="s">
        <v>13985</v>
      </c>
    </row>
    <row r="246" spans="1:78" hidden="1">
      <c r="A246" t="s">
        <v>13850</v>
      </c>
      <c r="B246" t="s">
        <v>67</v>
      </c>
      <c r="C246" t="s">
        <v>16374</v>
      </c>
      <c r="G246" t="s">
        <v>16375</v>
      </c>
      <c r="J246" t="s">
        <v>17734</v>
      </c>
      <c r="K246" t="s">
        <v>10305</v>
      </c>
      <c r="W246" t="s">
        <v>17735</v>
      </c>
      <c r="AN246" t="s">
        <v>10307</v>
      </c>
      <c r="AO246" t="s">
        <v>14547</v>
      </c>
      <c r="AS246" t="s">
        <v>472</v>
      </c>
      <c r="AT246">
        <v>2016</v>
      </c>
      <c r="AU246">
        <v>104</v>
      </c>
      <c r="AV246">
        <v>4</v>
      </c>
      <c r="BA246">
        <v>1158</v>
      </c>
      <c r="BB246">
        <v>1209</v>
      </c>
      <c r="BD246" t="s">
        <v>17736</v>
      </c>
      <c r="BK246" t="s">
        <v>17737</v>
      </c>
      <c r="BW246" t="s">
        <v>13429</v>
      </c>
      <c r="BX246" t="s">
        <v>13985</v>
      </c>
      <c r="BY246" t="s">
        <v>13985</v>
      </c>
      <c r="BZ246" t="s">
        <v>13985</v>
      </c>
    </row>
    <row r="247" spans="1:78" hidden="1">
      <c r="A247" t="s">
        <v>13850</v>
      </c>
      <c r="B247" t="s">
        <v>67</v>
      </c>
      <c r="C247" t="s">
        <v>18610</v>
      </c>
      <c r="G247" t="s">
        <v>18611</v>
      </c>
      <c r="J247" t="s">
        <v>18612</v>
      </c>
      <c r="K247" t="s">
        <v>10305</v>
      </c>
      <c r="W247" t="s">
        <v>18613</v>
      </c>
      <c r="AB247" t="s">
        <v>18614</v>
      </c>
      <c r="AN247" t="s">
        <v>10307</v>
      </c>
      <c r="AO247" t="s">
        <v>14547</v>
      </c>
      <c r="AS247" t="s">
        <v>297</v>
      </c>
      <c r="AT247">
        <v>2015</v>
      </c>
      <c r="AU247">
        <v>103</v>
      </c>
      <c r="AV247">
        <v>5</v>
      </c>
      <c r="BA247">
        <v>1354</v>
      </c>
      <c r="BB247">
        <v>1366</v>
      </c>
      <c r="BD247" t="s">
        <v>18615</v>
      </c>
      <c r="BK247" t="s">
        <v>18616</v>
      </c>
      <c r="BW247" t="s">
        <v>13429</v>
      </c>
      <c r="BX247" t="s">
        <v>13985</v>
      </c>
      <c r="BY247" t="s">
        <v>13985</v>
      </c>
      <c r="BZ247" t="s">
        <v>13985</v>
      </c>
    </row>
    <row r="248" spans="1:78" hidden="1">
      <c r="A248" t="s">
        <v>13850</v>
      </c>
      <c r="B248" t="s">
        <v>67</v>
      </c>
      <c r="C248" t="s">
        <v>22486</v>
      </c>
      <c r="G248" t="s">
        <v>22487</v>
      </c>
      <c r="J248" t="s">
        <v>22488</v>
      </c>
      <c r="K248" t="s">
        <v>10305</v>
      </c>
      <c r="W248" t="s">
        <v>22489</v>
      </c>
      <c r="AB248" t="s">
        <v>22490</v>
      </c>
      <c r="AN248" t="s">
        <v>10307</v>
      </c>
      <c r="AS248" t="s">
        <v>297</v>
      </c>
      <c r="AT248">
        <v>2011</v>
      </c>
      <c r="AU248">
        <v>99</v>
      </c>
      <c r="AV248">
        <v>5</v>
      </c>
      <c r="BA248">
        <v>1282</v>
      </c>
      <c r="BB248">
        <v>1298</v>
      </c>
      <c r="BD248" t="s">
        <v>22491</v>
      </c>
      <c r="BK248" t="s">
        <v>22492</v>
      </c>
      <c r="BW248" t="s">
        <v>13429</v>
      </c>
      <c r="BX248" t="s">
        <v>13985</v>
      </c>
      <c r="BY248" t="s">
        <v>13985</v>
      </c>
      <c r="BZ248" t="s">
        <v>13985</v>
      </c>
    </row>
    <row r="249" spans="1:78" hidden="1">
      <c r="A249" t="s">
        <v>13850</v>
      </c>
      <c r="B249" t="s">
        <v>67</v>
      </c>
      <c r="C249" t="s">
        <v>25950</v>
      </c>
      <c r="G249" t="s">
        <v>25951</v>
      </c>
      <c r="J249" t="s">
        <v>25952</v>
      </c>
      <c r="K249" t="s">
        <v>10305</v>
      </c>
      <c r="W249" t="s">
        <v>25953</v>
      </c>
      <c r="AA249" t="s">
        <v>25954</v>
      </c>
      <c r="AB249" t="s">
        <v>25955</v>
      </c>
      <c r="AN249" t="s">
        <v>10307</v>
      </c>
      <c r="AO249" t="s">
        <v>14547</v>
      </c>
      <c r="AS249" t="s">
        <v>297</v>
      </c>
      <c r="AT249">
        <v>2006</v>
      </c>
      <c r="AU249">
        <v>94</v>
      </c>
      <c r="AV249">
        <v>5</v>
      </c>
      <c r="BA249">
        <v>1035</v>
      </c>
      <c r="BB249">
        <v>1048</v>
      </c>
      <c r="BD249" t="s">
        <v>25956</v>
      </c>
      <c r="BK249" t="s">
        <v>25957</v>
      </c>
      <c r="BW249" t="s">
        <v>13429</v>
      </c>
      <c r="BX249" t="s">
        <v>13985</v>
      </c>
      <c r="BY249" t="s">
        <v>13985</v>
      </c>
      <c r="BZ249" t="s">
        <v>13985</v>
      </c>
    </row>
    <row r="250" spans="1:78" hidden="1">
      <c r="A250" t="s">
        <v>13850</v>
      </c>
      <c r="B250" t="s">
        <v>67</v>
      </c>
      <c r="C250" t="s">
        <v>16374</v>
      </c>
      <c r="G250" t="s">
        <v>16375</v>
      </c>
      <c r="J250" t="s">
        <v>16376</v>
      </c>
      <c r="K250" t="s">
        <v>10305</v>
      </c>
      <c r="W250" t="s">
        <v>16377</v>
      </c>
      <c r="AN250" t="s">
        <v>10307</v>
      </c>
      <c r="AO250" t="s">
        <v>14547</v>
      </c>
      <c r="AS250" t="s">
        <v>154</v>
      </c>
      <c r="AT250">
        <v>2017</v>
      </c>
      <c r="AU250">
        <v>105</v>
      </c>
      <c r="AV250">
        <v>6</v>
      </c>
      <c r="AY250" t="s">
        <v>49</v>
      </c>
      <c r="BA250">
        <v>1806</v>
      </c>
      <c r="BB250">
        <v>1831</v>
      </c>
      <c r="BD250" t="s">
        <v>16378</v>
      </c>
      <c r="BK250" t="s">
        <v>16379</v>
      </c>
      <c r="BW250" t="s">
        <v>13429</v>
      </c>
      <c r="BX250" t="s">
        <v>13985</v>
      </c>
      <c r="BY250" t="s">
        <v>13985</v>
      </c>
      <c r="BZ250" t="s">
        <v>13985</v>
      </c>
    </row>
    <row r="251" spans="1:78" hidden="1">
      <c r="A251" t="s">
        <v>13850</v>
      </c>
      <c r="B251" t="s">
        <v>67</v>
      </c>
      <c r="C251" t="s">
        <v>30608</v>
      </c>
      <c r="G251" t="s">
        <v>30608</v>
      </c>
      <c r="J251" t="s">
        <v>30609</v>
      </c>
      <c r="K251" t="s">
        <v>30610</v>
      </c>
      <c r="W251" t="s">
        <v>30611</v>
      </c>
      <c r="AN251" t="s">
        <v>30612</v>
      </c>
      <c r="AS251" t="s">
        <v>1023</v>
      </c>
      <c r="AT251">
        <v>1995</v>
      </c>
      <c r="AU251">
        <v>103</v>
      </c>
      <c r="AV251">
        <v>1</v>
      </c>
      <c r="BA251">
        <v>100</v>
      </c>
      <c r="BB251">
        <v>106</v>
      </c>
      <c r="BK251" t="s">
        <v>30613</v>
      </c>
      <c r="BW251" t="s">
        <v>13428</v>
      </c>
      <c r="BX251" t="s">
        <v>13985</v>
      </c>
      <c r="BY251" t="s">
        <v>13429</v>
      </c>
      <c r="BZ251" t="s">
        <v>13985</v>
      </c>
    </row>
    <row r="252" spans="1:78" hidden="1">
      <c r="A252" t="s">
        <v>13850</v>
      </c>
      <c r="B252" t="s">
        <v>1762</v>
      </c>
      <c r="C252" t="s">
        <v>14866</v>
      </c>
      <c r="E252" t="s">
        <v>14867</v>
      </c>
      <c r="G252" t="s">
        <v>14868</v>
      </c>
      <c r="J252" t="s">
        <v>14869</v>
      </c>
      <c r="K252" t="s">
        <v>14870</v>
      </c>
      <c r="L252" t="s">
        <v>5162</v>
      </c>
      <c r="W252" t="s">
        <v>14871</v>
      </c>
      <c r="AN252" t="s">
        <v>5164</v>
      </c>
      <c r="AP252" t="s">
        <v>14872</v>
      </c>
      <c r="AT252">
        <v>2019</v>
      </c>
      <c r="AU252">
        <v>64</v>
      </c>
      <c r="BA252">
        <v>131</v>
      </c>
      <c r="BB252">
        <v>148</v>
      </c>
      <c r="BD252" t="s">
        <v>14873</v>
      </c>
      <c r="BK252" t="s">
        <v>14874</v>
      </c>
      <c r="BL252">
        <v>30285491</v>
      </c>
      <c r="BW252" t="s">
        <v>13428</v>
      </c>
      <c r="BY252" t="s">
        <v>13429</v>
      </c>
    </row>
    <row r="253" spans="1:78" hidden="1">
      <c r="A253" t="s">
        <v>13850</v>
      </c>
      <c r="B253" t="s">
        <v>67</v>
      </c>
      <c r="C253" t="s">
        <v>29346</v>
      </c>
      <c r="G253" t="s">
        <v>29346</v>
      </c>
      <c r="J253" t="s">
        <v>29347</v>
      </c>
      <c r="K253" t="s">
        <v>20703</v>
      </c>
      <c r="W253" t="s">
        <v>29348</v>
      </c>
      <c r="AN253" t="s">
        <v>20707</v>
      </c>
      <c r="AS253" s="1">
        <v>37803</v>
      </c>
      <c r="AT253">
        <v>1998</v>
      </c>
      <c r="AU253">
        <v>37</v>
      </c>
      <c r="AW253">
        <v>2</v>
      </c>
      <c r="BA253">
        <v>168</v>
      </c>
      <c r="BB253">
        <v>173</v>
      </c>
      <c r="BD253" t="s">
        <v>29349</v>
      </c>
      <c r="BK253" t="s">
        <v>29350</v>
      </c>
      <c r="BW253" t="s">
        <v>13429</v>
      </c>
      <c r="BX253" t="s">
        <v>13985</v>
      </c>
      <c r="BY253" t="s">
        <v>13985</v>
      </c>
      <c r="BZ253" t="s">
        <v>13985</v>
      </c>
    </row>
    <row r="254" spans="1:78" hidden="1">
      <c r="A254" t="s">
        <v>13850</v>
      </c>
      <c r="B254" t="s">
        <v>67</v>
      </c>
      <c r="C254" t="s">
        <v>20772</v>
      </c>
      <c r="G254" t="s">
        <v>20773</v>
      </c>
      <c r="J254" t="s">
        <v>20774</v>
      </c>
      <c r="K254" t="s">
        <v>4545</v>
      </c>
      <c r="W254" t="s">
        <v>20775</v>
      </c>
      <c r="AN254" t="s">
        <v>4548</v>
      </c>
      <c r="AO254" t="s">
        <v>4549</v>
      </c>
      <c r="AS254" t="s">
        <v>472</v>
      </c>
      <c r="AT254">
        <v>2013</v>
      </c>
      <c r="AU254">
        <v>106</v>
      </c>
      <c r="AV254">
        <v>4</v>
      </c>
      <c r="BA254">
        <v>491</v>
      </c>
      <c r="BB254">
        <v>502</v>
      </c>
      <c r="BD254" t="s">
        <v>20776</v>
      </c>
      <c r="BK254" t="s">
        <v>20777</v>
      </c>
      <c r="BW254" t="s">
        <v>13428</v>
      </c>
      <c r="BX254">
        <v>2</v>
      </c>
      <c r="BY254" t="s">
        <v>13429</v>
      </c>
      <c r="BZ254" t="s">
        <v>13985</v>
      </c>
    </row>
    <row r="255" spans="1:78" hidden="1">
      <c r="A255" t="s">
        <v>13850</v>
      </c>
      <c r="B255" t="s">
        <v>67</v>
      </c>
      <c r="C255" t="s">
        <v>28987</v>
      </c>
      <c r="G255" t="s">
        <v>28987</v>
      </c>
      <c r="J255" t="s">
        <v>28988</v>
      </c>
      <c r="K255" t="s">
        <v>28640</v>
      </c>
      <c r="W255" t="s">
        <v>28989</v>
      </c>
      <c r="AN255" t="s">
        <v>28642</v>
      </c>
      <c r="AS255" s="1">
        <v>41122</v>
      </c>
      <c r="AT255">
        <v>1999</v>
      </c>
      <c r="AU255">
        <v>68</v>
      </c>
      <c r="AV255">
        <v>3</v>
      </c>
      <c r="BA255">
        <v>151</v>
      </c>
      <c r="BB255">
        <v>174</v>
      </c>
      <c r="BK255" t="s">
        <v>28990</v>
      </c>
      <c r="BW255" t="s">
        <v>13428</v>
      </c>
      <c r="BX255" t="s">
        <v>13985</v>
      </c>
      <c r="BY255" t="s">
        <v>13429</v>
      </c>
      <c r="BZ255" t="s">
        <v>13985</v>
      </c>
    </row>
    <row r="256" spans="1:78" hidden="1">
      <c r="A256" t="s">
        <v>13850</v>
      </c>
      <c r="B256" t="s">
        <v>67</v>
      </c>
      <c r="C256" t="s">
        <v>15829</v>
      </c>
      <c r="G256" t="s">
        <v>15830</v>
      </c>
      <c r="J256" t="s">
        <v>15831</v>
      </c>
      <c r="K256" t="s">
        <v>15832</v>
      </c>
      <c r="W256" t="s">
        <v>15833</v>
      </c>
      <c r="AN256" t="s">
        <v>15834</v>
      </c>
      <c r="AS256" t="s">
        <v>15835</v>
      </c>
      <c r="AT256">
        <v>2018</v>
      </c>
      <c r="AU256">
        <v>9</v>
      </c>
      <c r="AV256">
        <v>1</v>
      </c>
      <c r="BC256" t="s">
        <v>14935</v>
      </c>
      <c r="BD256" t="s">
        <v>15836</v>
      </c>
      <c r="BK256" t="s">
        <v>15837</v>
      </c>
      <c r="BW256" t="s">
        <v>13428</v>
      </c>
      <c r="BX256" t="s">
        <v>13985</v>
      </c>
      <c r="BY256" t="s">
        <v>13429</v>
      </c>
      <c r="BZ256" t="s">
        <v>13985</v>
      </c>
    </row>
    <row r="257" spans="1:78" hidden="1">
      <c r="A257" t="s">
        <v>13850</v>
      </c>
      <c r="B257" t="s">
        <v>67</v>
      </c>
      <c r="C257" t="s">
        <v>25075</v>
      </c>
      <c r="G257" t="s">
        <v>25076</v>
      </c>
      <c r="J257" t="s">
        <v>25077</v>
      </c>
      <c r="K257" t="s">
        <v>348</v>
      </c>
      <c r="W257" t="s">
        <v>25078</v>
      </c>
      <c r="AB257" t="s">
        <v>25079</v>
      </c>
      <c r="AN257" t="s">
        <v>350</v>
      </c>
      <c r="AO257" t="s">
        <v>351</v>
      </c>
      <c r="AS257" t="s">
        <v>84</v>
      </c>
      <c r="AT257">
        <v>2007</v>
      </c>
      <c r="AU257">
        <v>36</v>
      </c>
      <c r="AV257">
        <v>6</v>
      </c>
      <c r="BA257">
        <v>1430</v>
      </c>
      <c r="BB257">
        <v>1440</v>
      </c>
      <c r="BD257" t="s">
        <v>25080</v>
      </c>
      <c r="BK257" t="s">
        <v>25081</v>
      </c>
      <c r="BL257">
        <v>18284771</v>
      </c>
      <c r="BW257" t="s">
        <v>13429</v>
      </c>
      <c r="BX257" t="s">
        <v>13985</v>
      </c>
      <c r="BY257" t="s">
        <v>13985</v>
      </c>
      <c r="BZ257" t="s">
        <v>13985</v>
      </c>
    </row>
    <row r="258" spans="1:78" hidden="1">
      <c r="A258" t="s">
        <v>13850</v>
      </c>
      <c r="B258" t="s">
        <v>67</v>
      </c>
      <c r="C258" t="s">
        <v>21996</v>
      </c>
      <c r="G258" t="s">
        <v>21997</v>
      </c>
      <c r="J258" t="s">
        <v>21998</v>
      </c>
      <c r="K258" t="s">
        <v>178</v>
      </c>
      <c r="W258" t="s">
        <v>21999</v>
      </c>
      <c r="AA258" t="s">
        <v>22000</v>
      </c>
      <c r="AB258" t="s">
        <v>22001</v>
      </c>
      <c r="AN258" t="s">
        <v>180</v>
      </c>
      <c r="AS258" t="s">
        <v>884</v>
      </c>
      <c r="AT258">
        <v>2012</v>
      </c>
      <c r="AU258">
        <v>60</v>
      </c>
      <c r="AV258">
        <v>2</v>
      </c>
      <c r="BA258">
        <v>113</v>
      </c>
      <c r="BB258">
        <v>118</v>
      </c>
      <c r="BD258" t="s">
        <v>22002</v>
      </c>
      <c r="BK258" t="s">
        <v>22003</v>
      </c>
      <c r="BW258" t="s">
        <v>13429</v>
      </c>
      <c r="BX258" t="s">
        <v>13985</v>
      </c>
      <c r="BY258" t="s">
        <v>13985</v>
      </c>
      <c r="BZ258" t="s">
        <v>13985</v>
      </c>
    </row>
    <row r="259" spans="1:78" hidden="1">
      <c r="A259" t="s">
        <v>13850</v>
      </c>
      <c r="B259" t="s">
        <v>67</v>
      </c>
      <c r="C259" t="s">
        <v>29742</v>
      </c>
      <c r="G259" t="s">
        <v>29742</v>
      </c>
      <c r="J259" t="s">
        <v>29743</v>
      </c>
      <c r="K259" t="s">
        <v>4545</v>
      </c>
      <c r="W259" t="s">
        <v>29744</v>
      </c>
      <c r="AN259" t="s">
        <v>4548</v>
      </c>
      <c r="AS259" t="s">
        <v>472</v>
      </c>
      <c r="AT259">
        <v>1997</v>
      </c>
      <c r="AU259">
        <v>90</v>
      </c>
      <c r="AV259">
        <v>4</v>
      </c>
      <c r="BA259">
        <v>433</v>
      </c>
      <c r="BB259">
        <v>437</v>
      </c>
      <c r="BD259" t="s">
        <v>29745</v>
      </c>
      <c r="BK259" t="s">
        <v>29746</v>
      </c>
      <c r="BW259" t="s">
        <v>13428</v>
      </c>
      <c r="BX259" t="s">
        <v>13985</v>
      </c>
      <c r="BY259" t="s">
        <v>13429</v>
      </c>
      <c r="BZ259">
        <v>1</v>
      </c>
    </row>
    <row r="260" spans="1:78" hidden="1">
      <c r="A260" t="s">
        <v>13850</v>
      </c>
      <c r="B260" t="s">
        <v>67</v>
      </c>
      <c r="C260" t="s">
        <v>27584</v>
      </c>
      <c r="G260" t="s">
        <v>27584</v>
      </c>
      <c r="J260" t="s">
        <v>27585</v>
      </c>
      <c r="K260" t="s">
        <v>1453</v>
      </c>
      <c r="W260" t="s">
        <v>27586</v>
      </c>
      <c r="AA260" t="s">
        <v>27587</v>
      </c>
      <c r="AN260" t="s">
        <v>1455</v>
      </c>
      <c r="AS260" t="s">
        <v>521</v>
      </c>
      <c r="AT260">
        <v>2003</v>
      </c>
      <c r="AU260">
        <v>96</v>
      </c>
      <c r="AV260">
        <v>3</v>
      </c>
      <c r="BA260">
        <v>609</v>
      </c>
      <c r="BB260">
        <v>614</v>
      </c>
      <c r="BD260" t="s">
        <v>27588</v>
      </c>
      <c r="BK260" t="s">
        <v>27589</v>
      </c>
      <c r="BL260">
        <v>12852595</v>
      </c>
      <c r="BW260" t="s">
        <v>13428</v>
      </c>
      <c r="BX260" t="s">
        <v>13985</v>
      </c>
      <c r="BY260" t="s">
        <v>13429</v>
      </c>
      <c r="BZ260">
        <v>1</v>
      </c>
    </row>
    <row r="261" spans="1:78" hidden="1">
      <c r="A261" t="s">
        <v>13850</v>
      </c>
      <c r="B261" t="s">
        <v>67</v>
      </c>
      <c r="C261" t="s">
        <v>25324</v>
      </c>
      <c r="G261" t="s">
        <v>25325</v>
      </c>
      <c r="J261" t="s">
        <v>25326</v>
      </c>
      <c r="K261" t="s">
        <v>10687</v>
      </c>
      <c r="W261" t="s">
        <v>25327</v>
      </c>
      <c r="AN261" t="s">
        <v>10689</v>
      </c>
      <c r="AS261" t="s">
        <v>352</v>
      </c>
      <c r="AT261">
        <v>2007</v>
      </c>
      <c r="AU261">
        <v>28</v>
      </c>
      <c r="AV261">
        <v>4</v>
      </c>
      <c r="BA261">
        <v>895</v>
      </c>
      <c r="BB261">
        <v>905</v>
      </c>
      <c r="BD261" t="s">
        <v>25328</v>
      </c>
      <c r="BK261" t="s">
        <v>25329</v>
      </c>
      <c r="BW261" t="s">
        <v>13429</v>
      </c>
      <c r="BX261" t="s">
        <v>13985</v>
      </c>
      <c r="BY261" t="s">
        <v>13985</v>
      </c>
      <c r="BZ261" t="s">
        <v>13985</v>
      </c>
    </row>
    <row r="262" spans="1:78" hidden="1">
      <c r="A262" t="s">
        <v>13850</v>
      </c>
      <c r="B262" t="s">
        <v>67</v>
      </c>
      <c r="C262" t="s">
        <v>26671</v>
      </c>
      <c r="G262" t="s">
        <v>26671</v>
      </c>
      <c r="J262" t="s">
        <v>26672</v>
      </c>
      <c r="K262" t="s">
        <v>10488</v>
      </c>
      <c r="W262" t="s">
        <v>26673</v>
      </c>
      <c r="AN262" t="s">
        <v>10490</v>
      </c>
      <c r="AO262" t="s">
        <v>11085</v>
      </c>
      <c r="AS262" t="s">
        <v>629</v>
      </c>
      <c r="AT262">
        <v>2005</v>
      </c>
      <c r="AU262">
        <v>36</v>
      </c>
      <c r="AV262" s="2">
        <v>43497</v>
      </c>
      <c r="BA262">
        <v>131</v>
      </c>
      <c r="BB262">
        <v>138</v>
      </c>
      <c r="BD262" t="s">
        <v>26674</v>
      </c>
      <c r="BK262" t="s">
        <v>26675</v>
      </c>
      <c r="BL262">
        <v>16082930</v>
      </c>
      <c r="BW262" t="s">
        <v>13428</v>
      </c>
      <c r="BX262" t="s">
        <v>13985</v>
      </c>
      <c r="BY262" t="s">
        <v>13429</v>
      </c>
      <c r="BZ262" t="s">
        <v>13985</v>
      </c>
    </row>
    <row r="263" spans="1:78" hidden="1">
      <c r="A263" t="s">
        <v>13850</v>
      </c>
      <c r="B263" t="s">
        <v>67</v>
      </c>
      <c r="C263" t="s">
        <v>27579</v>
      </c>
      <c r="G263" t="s">
        <v>27579</v>
      </c>
      <c r="J263" t="s">
        <v>27580</v>
      </c>
      <c r="K263" t="s">
        <v>178</v>
      </c>
      <c r="W263" t="s">
        <v>27581</v>
      </c>
      <c r="AN263" t="s">
        <v>180</v>
      </c>
      <c r="AS263" t="s">
        <v>521</v>
      </c>
      <c r="AT263">
        <v>2003</v>
      </c>
      <c r="AU263">
        <v>27</v>
      </c>
      <c r="AV263">
        <v>2</v>
      </c>
      <c r="BA263">
        <v>101</v>
      </c>
      <c r="BB263">
        <v>116</v>
      </c>
      <c r="BD263" t="s">
        <v>27582</v>
      </c>
      <c r="BK263" t="s">
        <v>27583</v>
      </c>
      <c r="BW263" t="s">
        <v>13428</v>
      </c>
      <c r="BX263" t="s">
        <v>13985</v>
      </c>
      <c r="BY263" t="s">
        <v>13429</v>
      </c>
      <c r="BZ263" t="s">
        <v>13985</v>
      </c>
    </row>
    <row r="264" spans="1:78" hidden="1">
      <c r="A264" t="s">
        <v>13784</v>
      </c>
      <c r="B264" t="s">
        <v>67</v>
      </c>
      <c r="C264" t="s">
        <v>31812</v>
      </c>
      <c r="J264" t="s">
        <v>31814</v>
      </c>
      <c r="K264" t="s">
        <v>31778</v>
      </c>
      <c r="AG264">
        <v>0</v>
      </c>
      <c r="AH264">
        <v>0</v>
      </c>
      <c r="AN264" t="s">
        <v>31781</v>
      </c>
      <c r="AT264">
        <v>2018</v>
      </c>
      <c r="AV264">
        <v>44</v>
      </c>
      <c r="BA264">
        <v>24</v>
      </c>
      <c r="BB264">
        <v>35</v>
      </c>
      <c r="BD264" t="s">
        <v>31816</v>
      </c>
      <c r="BK264" t="s">
        <v>31817</v>
      </c>
      <c r="BT264" t="s">
        <v>31813</v>
      </c>
      <c r="BU264" t="s">
        <v>31815</v>
      </c>
      <c r="BV264" t="s">
        <v>31779</v>
      </c>
      <c r="BW264" t="s">
        <v>13429</v>
      </c>
    </row>
    <row r="265" spans="1:78" hidden="1">
      <c r="A265" t="s">
        <v>13850</v>
      </c>
      <c r="B265" t="s">
        <v>67</v>
      </c>
      <c r="C265" t="s">
        <v>26506</v>
      </c>
      <c r="G265" t="s">
        <v>26506</v>
      </c>
      <c r="J265" t="s">
        <v>26507</v>
      </c>
      <c r="K265" t="s">
        <v>178</v>
      </c>
      <c r="W265" t="s">
        <v>26508</v>
      </c>
      <c r="AN265" t="s">
        <v>180</v>
      </c>
      <c r="AS265" t="s">
        <v>297</v>
      </c>
      <c r="AT265">
        <v>2005</v>
      </c>
      <c r="AU265">
        <v>34</v>
      </c>
      <c r="AV265">
        <v>3</v>
      </c>
      <c r="BA265">
        <v>302</v>
      </c>
      <c r="BB265">
        <v>311</v>
      </c>
      <c r="BD265" t="s">
        <v>26509</v>
      </c>
      <c r="BK265" t="s">
        <v>26510</v>
      </c>
      <c r="BW265" t="s">
        <v>13428</v>
      </c>
      <c r="BX265" t="s">
        <v>13985</v>
      </c>
      <c r="BY265" t="s">
        <v>13429</v>
      </c>
      <c r="BZ265" t="s">
        <v>13985</v>
      </c>
    </row>
    <row r="266" spans="1:78" hidden="1">
      <c r="A266" t="s">
        <v>13850</v>
      </c>
      <c r="B266" t="s">
        <v>67</v>
      </c>
      <c r="C266" t="s">
        <v>27311</v>
      </c>
      <c r="G266" t="s">
        <v>27311</v>
      </c>
      <c r="J266" t="s">
        <v>27312</v>
      </c>
      <c r="K266" t="s">
        <v>4545</v>
      </c>
      <c r="W266" t="s">
        <v>27313</v>
      </c>
      <c r="AN266" t="s">
        <v>4548</v>
      </c>
      <c r="AO266" t="s">
        <v>4549</v>
      </c>
      <c r="AS266" t="s">
        <v>1023</v>
      </c>
      <c r="AT266">
        <v>2004</v>
      </c>
      <c r="AU266">
        <v>97</v>
      </c>
      <c r="AV266">
        <v>1</v>
      </c>
      <c r="BA266">
        <v>153</v>
      </c>
      <c r="BB266">
        <v>160</v>
      </c>
      <c r="BD266" t="s">
        <v>27314</v>
      </c>
      <c r="BK266" t="s">
        <v>27315</v>
      </c>
      <c r="BW266" t="s">
        <v>13428</v>
      </c>
      <c r="BX266" t="s">
        <v>13985</v>
      </c>
      <c r="BY266" t="s">
        <v>13429</v>
      </c>
      <c r="BZ266" t="s">
        <v>13985</v>
      </c>
    </row>
    <row r="267" spans="1:78" hidden="1">
      <c r="A267" t="s">
        <v>13850</v>
      </c>
      <c r="B267" t="s">
        <v>67</v>
      </c>
      <c r="C267" t="s">
        <v>31055</v>
      </c>
      <c r="G267" t="s">
        <v>31055</v>
      </c>
      <c r="J267" t="s">
        <v>31056</v>
      </c>
      <c r="K267" t="s">
        <v>29928</v>
      </c>
      <c r="W267" t="s">
        <v>31057</v>
      </c>
      <c r="AN267" t="s">
        <v>29930</v>
      </c>
      <c r="AT267">
        <v>1993</v>
      </c>
      <c r="AU267">
        <v>38</v>
      </c>
      <c r="AV267">
        <v>2</v>
      </c>
      <c r="BA267">
        <v>267</v>
      </c>
      <c r="BB267">
        <v>272</v>
      </c>
      <c r="BD267" t="s">
        <v>31058</v>
      </c>
      <c r="BK267" t="s">
        <v>31059</v>
      </c>
      <c r="BW267" t="s">
        <v>13429</v>
      </c>
      <c r="BX267" t="s">
        <v>13985</v>
      </c>
      <c r="BY267" t="s">
        <v>13985</v>
      </c>
      <c r="BZ267" t="s">
        <v>13985</v>
      </c>
    </row>
    <row r="268" spans="1:78" hidden="1">
      <c r="A268" t="s">
        <v>13850</v>
      </c>
      <c r="B268" t="s">
        <v>67</v>
      </c>
      <c r="C268" t="s">
        <v>14592</v>
      </c>
      <c r="G268" t="s">
        <v>14593</v>
      </c>
      <c r="J268" t="s">
        <v>14594</v>
      </c>
      <c r="K268" t="s">
        <v>14595</v>
      </c>
      <c r="W268" t="s">
        <v>14596</v>
      </c>
      <c r="AB268" t="s">
        <v>14597</v>
      </c>
      <c r="AN268" t="s">
        <v>14598</v>
      </c>
      <c r="AO268" t="s">
        <v>14599</v>
      </c>
      <c r="AS268" s="1">
        <v>37712</v>
      </c>
      <c r="AT268">
        <v>2019</v>
      </c>
      <c r="AU268">
        <v>65</v>
      </c>
      <c r="AV268">
        <v>2</v>
      </c>
      <c r="BA268">
        <v>163</v>
      </c>
      <c r="BB268">
        <v>182</v>
      </c>
      <c r="BD268" t="s">
        <v>14600</v>
      </c>
      <c r="BK268" t="s">
        <v>14601</v>
      </c>
      <c r="BW268" t="s">
        <v>13428</v>
      </c>
      <c r="BY268" t="s">
        <v>13429</v>
      </c>
    </row>
    <row r="269" spans="1:78" hidden="1">
      <c r="A269" t="s">
        <v>13850</v>
      </c>
      <c r="B269" t="s">
        <v>1762</v>
      </c>
      <c r="C269" t="s">
        <v>28140</v>
      </c>
      <c r="E269" t="s">
        <v>28141</v>
      </c>
      <c r="G269" t="s">
        <v>28140</v>
      </c>
      <c r="J269" t="s">
        <v>28142</v>
      </c>
      <c r="K269" t="s">
        <v>28143</v>
      </c>
      <c r="L269" t="s">
        <v>8904</v>
      </c>
      <c r="P269" t="s">
        <v>28144</v>
      </c>
      <c r="Q269" t="s">
        <v>28145</v>
      </c>
      <c r="R269" t="s">
        <v>28146</v>
      </c>
      <c r="S269" t="s">
        <v>28147</v>
      </c>
      <c r="T269" t="s">
        <v>28148</v>
      </c>
      <c r="W269" t="s">
        <v>28149</v>
      </c>
      <c r="AB269" t="s">
        <v>26601</v>
      </c>
      <c r="AN269" t="s">
        <v>3428</v>
      </c>
      <c r="AP269" t="s">
        <v>28150</v>
      </c>
      <c r="AT269">
        <v>2002</v>
      </c>
      <c r="AV269">
        <v>591</v>
      </c>
      <c r="BA269">
        <v>535</v>
      </c>
      <c r="BB269">
        <v>539</v>
      </c>
      <c r="BD269" t="s">
        <v>28151</v>
      </c>
      <c r="BK269" t="s">
        <v>28152</v>
      </c>
      <c r="BW269" t="s">
        <v>13429</v>
      </c>
      <c r="BX269" t="s">
        <v>13985</v>
      </c>
      <c r="BY269" t="s">
        <v>13985</v>
      </c>
      <c r="BZ269" t="s">
        <v>13985</v>
      </c>
    </row>
    <row r="270" spans="1:78" hidden="1">
      <c r="A270" t="s">
        <v>13850</v>
      </c>
      <c r="B270" t="s">
        <v>67</v>
      </c>
      <c r="C270" t="s">
        <v>14136</v>
      </c>
      <c r="G270" t="s">
        <v>14137</v>
      </c>
      <c r="J270" t="s">
        <v>14138</v>
      </c>
      <c r="K270" t="s">
        <v>9917</v>
      </c>
      <c r="W270" t="s">
        <v>14139</v>
      </c>
      <c r="AB270" t="s">
        <v>14140</v>
      </c>
      <c r="AN270" t="s">
        <v>9921</v>
      </c>
      <c r="AO270" t="s">
        <v>14141</v>
      </c>
      <c r="AS270" t="s">
        <v>242</v>
      </c>
      <c r="AT270">
        <v>2019</v>
      </c>
      <c r="AU270">
        <v>34</v>
      </c>
      <c r="AV270">
        <v>10</v>
      </c>
      <c r="BA270">
        <v>1924</v>
      </c>
      <c r="BB270">
        <v>1936</v>
      </c>
      <c r="BD270" t="s">
        <v>14142</v>
      </c>
      <c r="BK270" t="s">
        <v>14143</v>
      </c>
      <c r="BL270">
        <v>31593582</v>
      </c>
      <c r="BW270" t="s">
        <v>13429</v>
      </c>
    </row>
    <row r="271" spans="1:78" hidden="1">
      <c r="A271" t="s">
        <v>13850</v>
      </c>
      <c r="B271" t="s">
        <v>67</v>
      </c>
      <c r="C271" t="s">
        <v>29090</v>
      </c>
      <c r="G271" t="s">
        <v>29090</v>
      </c>
      <c r="J271" t="s">
        <v>29091</v>
      </c>
      <c r="K271" t="s">
        <v>16239</v>
      </c>
      <c r="W271" t="s">
        <v>29092</v>
      </c>
      <c r="AN271" t="s">
        <v>16243</v>
      </c>
      <c r="AS271" t="s">
        <v>815</v>
      </c>
      <c r="AT271">
        <v>1999</v>
      </c>
      <c r="AU271">
        <v>18</v>
      </c>
      <c r="AV271">
        <v>3</v>
      </c>
      <c r="BA271">
        <v>412</v>
      </c>
      <c r="BB271">
        <v>419</v>
      </c>
      <c r="BK271" t="s">
        <v>29093</v>
      </c>
      <c r="BW271" t="s">
        <v>13429</v>
      </c>
      <c r="BX271" t="s">
        <v>13985</v>
      </c>
      <c r="BY271" t="s">
        <v>13985</v>
      </c>
      <c r="BZ271" t="s">
        <v>13985</v>
      </c>
    </row>
    <row r="272" spans="1:78" hidden="1">
      <c r="A272" t="s">
        <v>13850</v>
      </c>
      <c r="B272" t="s">
        <v>67</v>
      </c>
      <c r="C272" t="s">
        <v>20537</v>
      </c>
      <c r="G272" t="s">
        <v>20538</v>
      </c>
      <c r="J272" t="s">
        <v>20539</v>
      </c>
      <c r="K272" t="s">
        <v>4091</v>
      </c>
      <c r="W272" t="s">
        <v>20540</v>
      </c>
      <c r="AA272" t="s">
        <v>20541</v>
      </c>
      <c r="AB272" t="s">
        <v>20542</v>
      </c>
      <c r="AN272" t="s">
        <v>4095</v>
      </c>
      <c r="AS272" s="1">
        <v>39387</v>
      </c>
      <c r="AT272">
        <v>2013</v>
      </c>
      <c r="AU272">
        <v>1</v>
      </c>
      <c r="BC272" t="s">
        <v>20543</v>
      </c>
      <c r="BD272" t="s">
        <v>20544</v>
      </c>
      <c r="BK272" t="s">
        <v>20545</v>
      </c>
      <c r="BL272">
        <v>24255814</v>
      </c>
      <c r="BW272" t="s">
        <v>13429</v>
      </c>
      <c r="BX272" t="s">
        <v>13985</v>
      </c>
      <c r="BY272" t="s">
        <v>13985</v>
      </c>
      <c r="BZ272" t="s">
        <v>13985</v>
      </c>
    </row>
    <row r="273" spans="1:78" hidden="1">
      <c r="A273" t="s">
        <v>13850</v>
      </c>
      <c r="B273" t="s">
        <v>67</v>
      </c>
      <c r="C273" t="s">
        <v>24198</v>
      </c>
      <c r="G273" t="s">
        <v>24199</v>
      </c>
      <c r="J273" t="s">
        <v>24200</v>
      </c>
      <c r="K273" t="s">
        <v>24201</v>
      </c>
      <c r="P273" t="s">
        <v>24202</v>
      </c>
      <c r="Q273" t="s">
        <v>24203</v>
      </c>
      <c r="R273" t="s">
        <v>24204</v>
      </c>
      <c r="W273" t="s">
        <v>24205</v>
      </c>
      <c r="AA273" t="s">
        <v>24206</v>
      </c>
      <c r="AB273" t="s">
        <v>24207</v>
      </c>
      <c r="AN273" t="s">
        <v>24208</v>
      </c>
      <c r="AO273" t="s">
        <v>24209</v>
      </c>
      <c r="AS273" t="s">
        <v>4229</v>
      </c>
      <c r="AT273">
        <v>2009</v>
      </c>
      <c r="AU273">
        <v>4</v>
      </c>
      <c r="AV273">
        <v>1</v>
      </c>
      <c r="BC273">
        <v>15001</v>
      </c>
      <c r="BD273" t="s">
        <v>24210</v>
      </c>
      <c r="BK273" t="s">
        <v>24211</v>
      </c>
      <c r="BL273">
        <v>19258691</v>
      </c>
      <c r="BW273" t="s">
        <v>13429</v>
      </c>
      <c r="BX273" t="s">
        <v>13985</v>
      </c>
      <c r="BY273" t="s">
        <v>13985</v>
      </c>
      <c r="BZ273" t="s">
        <v>13985</v>
      </c>
    </row>
    <row r="274" spans="1:78" hidden="1">
      <c r="A274" t="s">
        <v>13850</v>
      </c>
      <c r="B274" t="s">
        <v>67</v>
      </c>
      <c r="C274" t="s">
        <v>16618</v>
      </c>
      <c r="G274" t="s">
        <v>16619</v>
      </c>
      <c r="J274" t="s">
        <v>16620</v>
      </c>
      <c r="K274" t="s">
        <v>280</v>
      </c>
      <c r="W274" t="s">
        <v>16621</v>
      </c>
      <c r="AN274" t="s">
        <v>284</v>
      </c>
      <c r="AS274" s="1">
        <v>43617</v>
      </c>
      <c r="AT274">
        <v>2017</v>
      </c>
      <c r="AU274">
        <v>12</v>
      </c>
      <c r="AV274">
        <v>6</v>
      </c>
      <c r="BC274" t="s">
        <v>16622</v>
      </c>
      <c r="BD274" t="s">
        <v>16623</v>
      </c>
      <c r="BK274" t="s">
        <v>16624</v>
      </c>
      <c r="BL274">
        <v>28628640</v>
      </c>
      <c r="BW274" t="s">
        <v>13429</v>
      </c>
      <c r="BX274" t="s">
        <v>13985</v>
      </c>
      <c r="BY274" t="s">
        <v>13985</v>
      </c>
      <c r="BZ274" t="s">
        <v>13985</v>
      </c>
    </row>
    <row r="275" spans="1:78" hidden="1">
      <c r="A275" t="s">
        <v>13850</v>
      </c>
      <c r="B275" t="s">
        <v>67</v>
      </c>
      <c r="C275" t="s">
        <v>28965</v>
      </c>
      <c r="G275" t="s">
        <v>28965</v>
      </c>
      <c r="J275" t="s">
        <v>28966</v>
      </c>
      <c r="K275" t="s">
        <v>27059</v>
      </c>
      <c r="W275" t="s">
        <v>28967</v>
      </c>
      <c r="AN275" t="s">
        <v>27061</v>
      </c>
      <c r="AS275" t="s">
        <v>297</v>
      </c>
      <c r="AT275">
        <v>1999</v>
      </c>
      <c r="AU275">
        <v>52</v>
      </c>
      <c r="AV275">
        <v>5</v>
      </c>
      <c r="BA275">
        <v>454</v>
      </c>
      <c r="BB275">
        <v>461</v>
      </c>
      <c r="BD275" t="s">
        <v>28968</v>
      </c>
      <c r="BK275" t="s">
        <v>28969</v>
      </c>
      <c r="BW275" t="s">
        <v>13429</v>
      </c>
      <c r="BX275" t="s">
        <v>13985</v>
      </c>
      <c r="BY275" t="s">
        <v>13985</v>
      </c>
      <c r="BZ275" t="s">
        <v>13985</v>
      </c>
    </row>
    <row r="276" spans="1:78" hidden="1">
      <c r="A276" t="s">
        <v>13850</v>
      </c>
      <c r="B276" t="s">
        <v>67</v>
      </c>
      <c r="C276" t="s">
        <v>19131</v>
      </c>
      <c r="G276" t="s">
        <v>19132</v>
      </c>
      <c r="J276" t="s">
        <v>19133</v>
      </c>
      <c r="K276" t="s">
        <v>19134</v>
      </c>
      <c r="W276" t="s">
        <v>19135</v>
      </c>
      <c r="AA276" t="s">
        <v>19136</v>
      </c>
      <c r="AN276" t="s">
        <v>19137</v>
      </c>
      <c r="AO276" t="s">
        <v>19138</v>
      </c>
      <c r="AS276" t="s">
        <v>815</v>
      </c>
      <c r="AT276">
        <v>2015</v>
      </c>
      <c r="AU276">
        <v>23</v>
      </c>
      <c r="AV276">
        <v>1</v>
      </c>
      <c r="BA276">
        <v>59</v>
      </c>
      <c r="BB276">
        <v>67</v>
      </c>
      <c r="BD276" t="s">
        <v>19139</v>
      </c>
      <c r="BK276" t="s">
        <v>19140</v>
      </c>
      <c r="BW276" t="s">
        <v>13428</v>
      </c>
      <c r="BX276" t="s">
        <v>13985</v>
      </c>
      <c r="BY276" t="s">
        <v>13429</v>
      </c>
      <c r="BZ276">
        <v>1</v>
      </c>
    </row>
    <row r="277" spans="1:78" hidden="1">
      <c r="A277" t="s">
        <v>13850</v>
      </c>
      <c r="B277" t="s">
        <v>67</v>
      </c>
      <c r="C277" t="s">
        <v>20711</v>
      </c>
      <c r="G277" t="s">
        <v>20712</v>
      </c>
      <c r="J277" t="s">
        <v>20713</v>
      </c>
      <c r="K277" t="s">
        <v>18402</v>
      </c>
      <c r="W277" t="s">
        <v>20714</v>
      </c>
      <c r="AB277" t="s">
        <v>20715</v>
      </c>
      <c r="AN277" t="s">
        <v>18406</v>
      </c>
      <c r="AO277" t="s">
        <v>18407</v>
      </c>
      <c r="AS277" t="s">
        <v>352</v>
      </c>
      <c r="AT277">
        <v>2013</v>
      </c>
      <c r="AU277">
        <v>296</v>
      </c>
      <c r="AV277">
        <v>8</v>
      </c>
      <c r="BA277">
        <v>1148</v>
      </c>
      <c r="BB277">
        <v>1153</v>
      </c>
      <c r="BD277" t="s">
        <v>20716</v>
      </c>
      <c r="BK277" t="s">
        <v>20717</v>
      </c>
      <c r="BL277">
        <v>23728917</v>
      </c>
      <c r="BW277" t="s">
        <v>13429</v>
      </c>
      <c r="BX277" t="s">
        <v>13985</v>
      </c>
      <c r="BY277" t="s">
        <v>13985</v>
      </c>
      <c r="BZ277" t="s">
        <v>13985</v>
      </c>
    </row>
    <row r="278" spans="1:78" hidden="1">
      <c r="A278" t="s">
        <v>13850</v>
      </c>
      <c r="B278" t="s">
        <v>67</v>
      </c>
      <c r="C278" t="s">
        <v>22077</v>
      </c>
      <c r="G278" t="s">
        <v>22078</v>
      </c>
      <c r="J278" t="s">
        <v>22079</v>
      </c>
      <c r="K278" t="s">
        <v>442</v>
      </c>
      <c r="W278" t="s">
        <v>22080</v>
      </c>
      <c r="AB278" t="s">
        <v>11606</v>
      </c>
      <c r="AN278" t="s">
        <v>446</v>
      </c>
      <c r="AO278" t="s">
        <v>447</v>
      </c>
      <c r="AT278">
        <v>2012</v>
      </c>
      <c r="AU278">
        <v>29</v>
      </c>
      <c r="AV278">
        <v>8</v>
      </c>
      <c r="BA278">
        <v>1072</v>
      </c>
      <c r="BB278">
        <v>1077</v>
      </c>
      <c r="BD278" t="s">
        <v>22081</v>
      </c>
      <c r="BK278" t="s">
        <v>22082</v>
      </c>
      <c r="BL278">
        <v>22894720</v>
      </c>
      <c r="BW278" t="s">
        <v>13429</v>
      </c>
      <c r="BX278" t="s">
        <v>13985</v>
      </c>
      <c r="BY278" t="s">
        <v>13985</v>
      </c>
      <c r="BZ278" t="s">
        <v>13985</v>
      </c>
    </row>
    <row r="279" spans="1:78" hidden="1">
      <c r="A279" t="s">
        <v>13850</v>
      </c>
      <c r="B279" t="s">
        <v>67</v>
      </c>
      <c r="C279" t="s">
        <v>17853</v>
      </c>
      <c r="G279" t="s">
        <v>17854</v>
      </c>
      <c r="J279" t="s">
        <v>17855</v>
      </c>
      <c r="K279" t="s">
        <v>16284</v>
      </c>
      <c r="W279" t="s">
        <v>17856</v>
      </c>
      <c r="AN279" t="s">
        <v>16286</v>
      </c>
      <c r="AO279" t="s">
        <v>16287</v>
      </c>
      <c r="AS279" t="s">
        <v>730</v>
      </c>
      <c r="AT279">
        <v>2016</v>
      </c>
      <c r="AU279">
        <v>11</v>
      </c>
      <c r="AV279">
        <v>1</v>
      </c>
      <c r="BA279">
        <v>101</v>
      </c>
      <c r="BB279">
        <v>111</v>
      </c>
      <c r="BK279" t="s">
        <v>17857</v>
      </c>
      <c r="BW279" t="s">
        <v>13429</v>
      </c>
      <c r="BX279" t="s">
        <v>13985</v>
      </c>
      <c r="BY279" t="s">
        <v>13985</v>
      </c>
      <c r="BZ279" t="s">
        <v>13985</v>
      </c>
    </row>
    <row r="280" spans="1:78" hidden="1">
      <c r="A280" t="s">
        <v>13850</v>
      </c>
      <c r="B280" t="s">
        <v>67</v>
      </c>
      <c r="C280" t="s">
        <v>19221</v>
      </c>
      <c r="G280" t="s">
        <v>19222</v>
      </c>
      <c r="J280" t="s">
        <v>19223</v>
      </c>
      <c r="K280" t="s">
        <v>19224</v>
      </c>
      <c r="W280" t="s">
        <v>19225</v>
      </c>
      <c r="AA280" t="s">
        <v>19226</v>
      </c>
      <c r="AB280" t="s">
        <v>19227</v>
      </c>
      <c r="AN280" t="s">
        <v>19228</v>
      </c>
      <c r="AO280" t="s">
        <v>19229</v>
      </c>
      <c r="AS280" t="s">
        <v>884</v>
      </c>
      <c r="AT280">
        <v>2015</v>
      </c>
      <c r="AU280">
        <v>19</v>
      </c>
      <c r="AV280">
        <v>16</v>
      </c>
      <c r="BA280">
        <v>1</v>
      </c>
      <c r="BB280" t="s">
        <v>115</v>
      </c>
      <c r="BD280" t="s">
        <v>19230</v>
      </c>
      <c r="BK280" t="s">
        <v>19231</v>
      </c>
      <c r="BL280">
        <v>25716702</v>
      </c>
      <c r="BW280" t="s">
        <v>13429</v>
      </c>
      <c r="BX280" t="s">
        <v>13985</v>
      </c>
      <c r="BY280" t="s">
        <v>13985</v>
      </c>
      <c r="BZ280" t="s">
        <v>13985</v>
      </c>
    </row>
    <row r="281" spans="1:78" hidden="1">
      <c r="A281" t="s">
        <v>13850</v>
      </c>
      <c r="B281" t="s">
        <v>67</v>
      </c>
      <c r="C281" t="s">
        <v>26752</v>
      </c>
      <c r="G281" t="s">
        <v>26752</v>
      </c>
      <c r="J281" t="s">
        <v>26753</v>
      </c>
      <c r="K281" t="s">
        <v>3339</v>
      </c>
      <c r="W281" t="s">
        <v>26754</v>
      </c>
      <c r="AA281" t="s">
        <v>20120</v>
      </c>
      <c r="AB281" t="s">
        <v>20121</v>
      </c>
      <c r="AN281" t="s">
        <v>3343</v>
      </c>
      <c r="AS281" t="s">
        <v>815</v>
      </c>
      <c r="AT281">
        <v>2005</v>
      </c>
      <c r="AU281">
        <v>74</v>
      </c>
      <c r="AV281">
        <v>2</v>
      </c>
      <c r="BA281">
        <v>292</v>
      </c>
      <c r="BB281">
        <v>302</v>
      </c>
      <c r="BD281" t="s">
        <v>26755</v>
      </c>
      <c r="BK281" t="s">
        <v>26756</v>
      </c>
      <c r="BW281" t="s">
        <v>13429</v>
      </c>
      <c r="BX281" t="s">
        <v>13985</v>
      </c>
      <c r="BY281" t="s">
        <v>13985</v>
      </c>
      <c r="BZ281" t="s">
        <v>13985</v>
      </c>
    </row>
    <row r="282" spans="1:78" hidden="1">
      <c r="A282" t="s">
        <v>13850</v>
      </c>
      <c r="B282" t="s">
        <v>67</v>
      </c>
      <c r="C282" t="s">
        <v>29940</v>
      </c>
      <c r="G282" t="s">
        <v>29940</v>
      </c>
      <c r="J282" t="s">
        <v>29941</v>
      </c>
      <c r="K282" t="s">
        <v>5237</v>
      </c>
      <c r="W282" t="s">
        <v>29942</v>
      </c>
      <c r="AN282" t="s">
        <v>5241</v>
      </c>
      <c r="AO282" t="s">
        <v>5242</v>
      </c>
      <c r="AT282">
        <v>1997</v>
      </c>
      <c r="AU282">
        <v>64</v>
      </c>
      <c r="AV282">
        <v>4</v>
      </c>
      <c r="BA282">
        <v>377</v>
      </c>
      <c r="BB282">
        <v>382</v>
      </c>
      <c r="BD282" t="s">
        <v>29943</v>
      </c>
      <c r="BK282" t="s">
        <v>29944</v>
      </c>
      <c r="BW282" t="s">
        <v>13429</v>
      </c>
      <c r="BX282" t="s">
        <v>13985</v>
      </c>
      <c r="BY282" t="s">
        <v>13985</v>
      </c>
      <c r="BZ282" t="s">
        <v>13985</v>
      </c>
    </row>
    <row r="283" spans="1:78" hidden="1">
      <c r="A283" t="s">
        <v>13850</v>
      </c>
      <c r="B283" t="s">
        <v>67</v>
      </c>
      <c r="C283" t="s">
        <v>17944</v>
      </c>
      <c r="G283" t="s">
        <v>17945</v>
      </c>
      <c r="J283" t="s">
        <v>17946</v>
      </c>
      <c r="K283" t="s">
        <v>3361</v>
      </c>
      <c r="W283" t="s">
        <v>17947</v>
      </c>
      <c r="AA283" t="s">
        <v>1059</v>
      </c>
      <c r="AB283" t="s">
        <v>1060</v>
      </c>
      <c r="AN283" t="s">
        <v>3363</v>
      </c>
      <c r="AO283" t="s">
        <v>3364</v>
      </c>
      <c r="AS283" t="s">
        <v>815</v>
      </c>
      <c r="AT283">
        <v>2016</v>
      </c>
      <c r="AU283">
        <v>125</v>
      </c>
      <c r="AV283">
        <v>3</v>
      </c>
      <c r="BA283">
        <v>386</v>
      </c>
      <c r="BB283">
        <v>394</v>
      </c>
      <c r="BD283" t="s">
        <v>17948</v>
      </c>
      <c r="BK283" t="s">
        <v>17949</v>
      </c>
      <c r="BW283" t="s">
        <v>13429</v>
      </c>
      <c r="BX283" t="s">
        <v>13985</v>
      </c>
      <c r="BY283" t="s">
        <v>13985</v>
      </c>
      <c r="BZ283" t="s">
        <v>13985</v>
      </c>
    </row>
    <row r="284" spans="1:78" hidden="1">
      <c r="A284" t="s">
        <v>13850</v>
      </c>
      <c r="B284" t="s">
        <v>67</v>
      </c>
      <c r="C284" t="s">
        <v>28384</v>
      </c>
      <c r="G284" t="s">
        <v>28384</v>
      </c>
      <c r="J284" t="s">
        <v>28385</v>
      </c>
      <c r="K284" t="s">
        <v>20915</v>
      </c>
      <c r="W284" t="s">
        <v>28386</v>
      </c>
      <c r="AN284" t="s">
        <v>20917</v>
      </c>
      <c r="AT284">
        <v>2001</v>
      </c>
      <c r="AU284">
        <v>38</v>
      </c>
      <c r="AV284">
        <v>2</v>
      </c>
      <c r="BA284">
        <v>173</v>
      </c>
      <c r="BB284">
        <v>178</v>
      </c>
      <c r="BK284" t="s">
        <v>28387</v>
      </c>
      <c r="BW284" t="s">
        <v>13429</v>
      </c>
      <c r="BX284" t="s">
        <v>13985</v>
      </c>
      <c r="BY284" t="s">
        <v>13985</v>
      </c>
      <c r="BZ284" t="s">
        <v>13985</v>
      </c>
    </row>
    <row r="285" spans="1:78" hidden="1">
      <c r="A285" t="s">
        <v>13850</v>
      </c>
      <c r="B285" t="s">
        <v>67</v>
      </c>
      <c r="C285" t="s">
        <v>27142</v>
      </c>
      <c r="G285" t="s">
        <v>27142</v>
      </c>
      <c r="J285" t="s">
        <v>27143</v>
      </c>
      <c r="K285" t="s">
        <v>7817</v>
      </c>
      <c r="W285" t="s">
        <v>27144</v>
      </c>
      <c r="AN285" t="s">
        <v>7819</v>
      </c>
      <c r="AO285" t="s">
        <v>7820</v>
      </c>
      <c r="AS285" t="s">
        <v>521</v>
      </c>
      <c r="AT285">
        <v>2004</v>
      </c>
      <c r="AU285">
        <v>85</v>
      </c>
      <c r="AV285">
        <v>3</v>
      </c>
      <c r="BA285">
        <v>414</v>
      </c>
      <c r="BB285">
        <v>419</v>
      </c>
      <c r="BD285" t="s">
        <v>27145</v>
      </c>
      <c r="BK285" t="s">
        <v>27146</v>
      </c>
      <c r="BW285" t="s">
        <v>13429</v>
      </c>
      <c r="BX285" t="s">
        <v>13985</v>
      </c>
      <c r="BY285" t="s">
        <v>13985</v>
      </c>
      <c r="BZ285" t="s">
        <v>13985</v>
      </c>
    </row>
    <row r="286" spans="1:78" hidden="1">
      <c r="A286" t="s">
        <v>13850</v>
      </c>
      <c r="B286" t="s">
        <v>67</v>
      </c>
      <c r="C286" t="s">
        <v>21852</v>
      </c>
      <c r="G286" t="s">
        <v>21853</v>
      </c>
      <c r="J286" t="s">
        <v>21854</v>
      </c>
      <c r="K286" t="s">
        <v>7817</v>
      </c>
      <c r="W286" t="s">
        <v>21855</v>
      </c>
      <c r="AA286" t="s">
        <v>17480</v>
      </c>
      <c r="AN286" t="s">
        <v>7819</v>
      </c>
      <c r="AO286" t="s">
        <v>7820</v>
      </c>
      <c r="AS286" t="s">
        <v>730</v>
      </c>
      <c r="AT286">
        <v>2012</v>
      </c>
      <c r="AU286">
        <v>93</v>
      </c>
      <c r="AV286">
        <v>2</v>
      </c>
      <c r="BA286">
        <v>497</v>
      </c>
      <c r="BB286">
        <v>503</v>
      </c>
      <c r="BD286" t="s">
        <v>21856</v>
      </c>
      <c r="BK286" t="s">
        <v>21857</v>
      </c>
      <c r="BW286" t="s">
        <v>13429</v>
      </c>
      <c r="BX286" t="s">
        <v>13985</v>
      </c>
      <c r="BY286" t="s">
        <v>13985</v>
      </c>
      <c r="BZ286" t="s">
        <v>13985</v>
      </c>
    </row>
    <row r="287" spans="1:78" hidden="1">
      <c r="A287" t="s">
        <v>13850</v>
      </c>
      <c r="B287" t="s">
        <v>67</v>
      </c>
      <c r="C287" t="s">
        <v>29960</v>
      </c>
      <c r="G287" t="s">
        <v>29960</v>
      </c>
      <c r="J287" t="s">
        <v>29961</v>
      </c>
      <c r="K287" t="s">
        <v>29962</v>
      </c>
      <c r="W287" t="s">
        <v>29963</v>
      </c>
      <c r="AA287" t="s">
        <v>29964</v>
      </c>
      <c r="AB287" t="s">
        <v>29965</v>
      </c>
      <c r="AN287" t="s">
        <v>29966</v>
      </c>
      <c r="AS287" t="s">
        <v>2650</v>
      </c>
      <c r="AT287">
        <v>1997</v>
      </c>
      <c r="AU287">
        <v>70</v>
      </c>
      <c r="AV287">
        <v>1</v>
      </c>
      <c r="BA287">
        <v>53</v>
      </c>
      <c r="BB287">
        <v>60</v>
      </c>
      <c r="BD287" t="s">
        <v>29967</v>
      </c>
      <c r="BK287" t="s">
        <v>29968</v>
      </c>
      <c r="BL287">
        <v>9231376</v>
      </c>
      <c r="BW287" t="s">
        <v>13429</v>
      </c>
      <c r="BX287" t="s">
        <v>13985</v>
      </c>
      <c r="BY287" t="s">
        <v>13985</v>
      </c>
      <c r="BZ287" t="s">
        <v>13985</v>
      </c>
    </row>
    <row r="288" spans="1:78" hidden="1">
      <c r="A288" t="s">
        <v>13850</v>
      </c>
      <c r="B288" t="s">
        <v>67</v>
      </c>
      <c r="C288" t="s">
        <v>16281</v>
      </c>
      <c r="G288" t="s">
        <v>16282</v>
      </c>
      <c r="J288" t="s">
        <v>16283</v>
      </c>
      <c r="K288" t="s">
        <v>16284</v>
      </c>
      <c r="W288" t="s">
        <v>16285</v>
      </c>
      <c r="AN288" t="s">
        <v>16286</v>
      </c>
      <c r="AO288" t="s">
        <v>16287</v>
      </c>
      <c r="AS288" t="s">
        <v>84</v>
      </c>
      <c r="AT288">
        <v>2017</v>
      </c>
      <c r="AU288">
        <v>12</v>
      </c>
      <c r="AV288">
        <v>3</v>
      </c>
      <c r="BA288">
        <v>606</v>
      </c>
      <c r="BB288">
        <v>615</v>
      </c>
      <c r="BK288" t="s">
        <v>16288</v>
      </c>
      <c r="BW288" t="s">
        <v>13429</v>
      </c>
      <c r="BX288" t="s">
        <v>13985</v>
      </c>
      <c r="BY288" t="s">
        <v>13985</v>
      </c>
      <c r="BZ288" t="s">
        <v>13985</v>
      </c>
    </row>
    <row r="289" spans="1:78" hidden="1">
      <c r="A289" t="s">
        <v>13850</v>
      </c>
      <c r="B289" t="s">
        <v>67</v>
      </c>
      <c r="C289" t="s">
        <v>31294</v>
      </c>
      <c r="G289" t="s">
        <v>31294</v>
      </c>
      <c r="J289" t="s">
        <v>31295</v>
      </c>
      <c r="K289" t="s">
        <v>10453</v>
      </c>
      <c r="W289" t="s">
        <v>31296</v>
      </c>
      <c r="AN289" t="s">
        <v>10457</v>
      </c>
      <c r="AT289">
        <v>1992</v>
      </c>
      <c r="AU289">
        <v>40</v>
      </c>
      <c r="AV289">
        <v>2</v>
      </c>
      <c r="BA289">
        <v>135</v>
      </c>
      <c r="BB289">
        <v>142</v>
      </c>
      <c r="BD289" t="s">
        <v>31297</v>
      </c>
      <c r="BK289" t="s">
        <v>31298</v>
      </c>
      <c r="BW289" t="s">
        <v>13429</v>
      </c>
      <c r="BX289" t="s">
        <v>13985</v>
      </c>
      <c r="BY289" t="s">
        <v>13985</v>
      </c>
      <c r="BZ289" t="s">
        <v>13985</v>
      </c>
    </row>
    <row r="290" spans="1:78" hidden="1">
      <c r="A290" t="s">
        <v>13850</v>
      </c>
      <c r="B290" t="s">
        <v>67</v>
      </c>
      <c r="C290" t="s">
        <v>23542</v>
      </c>
      <c r="G290" t="s">
        <v>23543</v>
      </c>
      <c r="J290" t="s">
        <v>23544</v>
      </c>
      <c r="K290" t="s">
        <v>322</v>
      </c>
      <c r="W290" t="s">
        <v>23545</v>
      </c>
      <c r="AN290" t="s">
        <v>324</v>
      </c>
      <c r="AS290" t="s">
        <v>730</v>
      </c>
      <c r="AT290">
        <v>2010</v>
      </c>
      <c r="AU290">
        <v>47</v>
      </c>
      <c r="AV290">
        <v>2</v>
      </c>
      <c r="BA290">
        <v>329</v>
      </c>
      <c r="BB290">
        <v>337</v>
      </c>
      <c r="BD290" t="s">
        <v>23546</v>
      </c>
      <c r="BK290" t="s">
        <v>23547</v>
      </c>
      <c r="BW290" t="s">
        <v>13429</v>
      </c>
      <c r="BX290" t="s">
        <v>13985</v>
      </c>
      <c r="BY290" t="s">
        <v>13985</v>
      </c>
      <c r="BZ290" t="s">
        <v>13985</v>
      </c>
    </row>
    <row r="291" spans="1:78" hidden="1">
      <c r="A291" t="s">
        <v>13850</v>
      </c>
      <c r="B291" t="s">
        <v>67</v>
      </c>
      <c r="C291" t="s">
        <v>14904</v>
      </c>
      <c r="G291" t="s">
        <v>14905</v>
      </c>
      <c r="J291" t="s">
        <v>14906</v>
      </c>
      <c r="K291" t="s">
        <v>14907</v>
      </c>
      <c r="W291" t="s">
        <v>14908</v>
      </c>
      <c r="AA291" t="s">
        <v>14909</v>
      </c>
      <c r="AB291" t="s">
        <v>14910</v>
      </c>
      <c r="AN291" t="s">
        <v>14911</v>
      </c>
      <c r="AO291" t="s">
        <v>14912</v>
      </c>
      <c r="AS291" t="s">
        <v>1023</v>
      </c>
      <c r="AT291">
        <v>2019</v>
      </c>
      <c r="AU291">
        <v>115</v>
      </c>
      <c r="BA291">
        <v>135</v>
      </c>
      <c r="BB291">
        <v>141</v>
      </c>
      <c r="BD291" t="s">
        <v>14913</v>
      </c>
      <c r="BK291" t="s">
        <v>14914</v>
      </c>
      <c r="BW291" t="s">
        <v>13429</v>
      </c>
      <c r="BX291" t="s">
        <v>13985</v>
      </c>
      <c r="BY291" t="s">
        <v>13985</v>
      </c>
      <c r="BZ291" t="s">
        <v>13985</v>
      </c>
    </row>
    <row r="292" spans="1:78" hidden="1">
      <c r="A292" t="s">
        <v>13850</v>
      </c>
      <c r="B292" t="s">
        <v>67</v>
      </c>
      <c r="C292" t="s">
        <v>18336</v>
      </c>
      <c r="G292" t="s">
        <v>18337</v>
      </c>
      <c r="J292" t="s">
        <v>18338</v>
      </c>
      <c r="K292" t="s">
        <v>10305</v>
      </c>
      <c r="W292" t="s">
        <v>18339</v>
      </c>
      <c r="AA292" t="s">
        <v>18340</v>
      </c>
      <c r="AB292" t="s">
        <v>18341</v>
      </c>
      <c r="AN292" t="s">
        <v>10307</v>
      </c>
      <c r="AO292" t="s">
        <v>14547</v>
      </c>
      <c r="AS292" t="s">
        <v>1023</v>
      </c>
      <c r="AT292">
        <v>2016</v>
      </c>
      <c r="AU292">
        <v>104</v>
      </c>
      <c r="AV292">
        <v>1</v>
      </c>
      <c r="BA292">
        <v>182</v>
      </c>
      <c r="BB292">
        <v>192</v>
      </c>
      <c r="BD292" t="s">
        <v>18342</v>
      </c>
      <c r="BK292" t="s">
        <v>18343</v>
      </c>
      <c r="BW292" t="s">
        <v>13429</v>
      </c>
      <c r="BX292" t="s">
        <v>13985</v>
      </c>
      <c r="BY292" t="s">
        <v>13985</v>
      </c>
      <c r="BZ292" t="s">
        <v>13985</v>
      </c>
    </row>
    <row r="293" spans="1:78" hidden="1">
      <c r="A293" t="s">
        <v>13850</v>
      </c>
      <c r="B293" t="s">
        <v>67</v>
      </c>
      <c r="C293" t="s">
        <v>26349</v>
      </c>
      <c r="G293" t="s">
        <v>26350</v>
      </c>
      <c r="J293" t="s">
        <v>26351</v>
      </c>
      <c r="K293" t="s">
        <v>26352</v>
      </c>
      <c r="W293" t="s">
        <v>26353</v>
      </c>
      <c r="AA293" t="s">
        <v>26354</v>
      </c>
      <c r="AB293" t="s">
        <v>26355</v>
      </c>
      <c r="AN293" t="s">
        <v>26356</v>
      </c>
      <c r="AO293" t="s">
        <v>26357</v>
      </c>
      <c r="AT293">
        <v>2006</v>
      </c>
      <c r="AU293">
        <v>28</v>
      </c>
      <c r="AV293">
        <v>2</v>
      </c>
      <c r="BA293">
        <v>179</v>
      </c>
      <c r="BB293">
        <v>182</v>
      </c>
      <c r="BD293" t="s">
        <v>26358</v>
      </c>
      <c r="BK293" t="s">
        <v>26359</v>
      </c>
      <c r="BW293" t="s">
        <v>13429</v>
      </c>
      <c r="BX293" t="s">
        <v>13985</v>
      </c>
      <c r="BY293" t="s">
        <v>13985</v>
      </c>
      <c r="BZ293" t="s">
        <v>13985</v>
      </c>
    </row>
    <row r="294" spans="1:78" hidden="1">
      <c r="A294" t="s">
        <v>13850</v>
      </c>
      <c r="B294" t="s">
        <v>67</v>
      </c>
      <c r="C294" t="s">
        <v>27418</v>
      </c>
      <c r="G294" t="s">
        <v>27418</v>
      </c>
      <c r="J294" t="s">
        <v>27419</v>
      </c>
      <c r="K294" t="s">
        <v>23780</v>
      </c>
      <c r="P294" t="s">
        <v>27420</v>
      </c>
      <c r="Q294" t="s">
        <v>27421</v>
      </c>
      <c r="R294" t="s">
        <v>27422</v>
      </c>
      <c r="W294" t="s">
        <v>27423</v>
      </c>
      <c r="AA294" t="s">
        <v>27424</v>
      </c>
      <c r="AB294" t="s">
        <v>1241</v>
      </c>
      <c r="AN294" t="s">
        <v>27425</v>
      </c>
      <c r="AS294" t="s">
        <v>84</v>
      </c>
      <c r="AT294">
        <v>2003</v>
      </c>
      <c r="AU294">
        <v>36</v>
      </c>
      <c r="AV294">
        <v>4</v>
      </c>
      <c r="BA294">
        <v>259</v>
      </c>
      <c r="BB294">
        <v>269</v>
      </c>
      <c r="BD294" t="s">
        <v>27426</v>
      </c>
      <c r="BK294" t="s">
        <v>27427</v>
      </c>
      <c r="BW294" t="s">
        <v>13429</v>
      </c>
      <c r="BX294" t="s">
        <v>13985</v>
      </c>
      <c r="BY294" t="s">
        <v>13985</v>
      </c>
      <c r="BZ294" t="s">
        <v>13985</v>
      </c>
    </row>
    <row r="295" spans="1:78" hidden="1">
      <c r="A295" t="s">
        <v>13850</v>
      </c>
      <c r="B295" t="s">
        <v>67</v>
      </c>
      <c r="C295" t="s">
        <v>31095</v>
      </c>
      <c r="G295" t="s">
        <v>31095</v>
      </c>
      <c r="J295" t="s">
        <v>31096</v>
      </c>
      <c r="K295" t="s">
        <v>12729</v>
      </c>
      <c r="W295" t="s">
        <v>31097</v>
      </c>
      <c r="AB295" t="s">
        <v>31098</v>
      </c>
      <c r="AN295" t="s">
        <v>12731</v>
      </c>
      <c r="AS295" t="s">
        <v>1023</v>
      </c>
      <c r="AT295">
        <v>1993</v>
      </c>
      <c r="AU295">
        <v>9</v>
      </c>
      <c r="AV295">
        <v>1</v>
      </c>
      <c r="BA295">
        <v>34</v>
      </c>
      <c r="BB295">
        <v>47</v>
      </c>
      <c r="BD295" t="s">
        <v>31099</v>
      </c>
      <c r="BK295" t="s">
        <v>31100</v>
      </c>
      <c r="BW295" t="s">
        <v>13429</v>
      </c>
      <c r="BX295" t="s">
        <v>13985</v>
      </c>
      <c r="BY295" t="s">
        <v>13985</v>
      </c>
      <c r="BZ295" t="s">
        <v>13985</v>
      </c>
    </row>
    <row r="296" spans="1:78" hidden="1">
      <c r="A296" t="s">
        <v>13850</v>
      </c>
      <c r="B296" t="s">
        <v>67</v>
      </c>
      <c r="C296" t="s">
        <v>17592</v>
      </c>
      <c r="G296" t="s">
        <v>17593</v>
      </c>
      <c r="J296" t="s">
        <v>17594</v>
      </c>
      <c r="K296" t="s">
        <v>831</v>
      </c>
      <c r="W296" t="s">
        <v>17595</v>
      </c>
      <c r="AN296" t="s">
        <v>835</v>
      </c>
      <c r="AS296" t="s">
        <v>297</v>
      </c>
      <c r="AT296">
        <v>2016</v>
      </c>
      <c r="AU296">
        <v>6</v>
      </c>
      <c r="AV296">
        <v>17</v>
      </c>
      <c r="BA296">
        <v>6202</v>
      </c>
      <c r="BB296">
        <v>6209</v>
      </c>
      <c r="BD296" t="s">
        <v>17596</v>
      </c>
      <c r="BK296" t="s">
        <v>17597</v>
      </c>
      <c r="BL296">
        <v>27648237</v>
      </c>
      <c r="BW296" t="s">
        <v>13429</v>
      </c>
      <c r="BX296" t="s">
        <v>13985</v>
      </c>
      <c r="BY296" t="s">
        <v>13985</v>
      </c>
      <c r="BZ296" t="s">
        <v>13985</v>
      </c>
    </row>
    <row r="297" spans="1:78" hidden="1">
      <c r="A297" t="s">
        <v>13850</v>
      </c>
      <c r="B297" t="s">
        <v>67</v>
      </c>
      <c r="C297" t="s">
        <v>14921</v>
      </c>
      <c r="G297" t="s">
        <v>14922</v>
      </c>
      <c r="J297" t="s">
        <v>14923</v>
      </c>
      <c r="K297" t="s">
        <v>14924</v>
      </c>
      <c r="W297" t="s">
        <v>14925</v>
      </c>
      <c r="AN297" t="s">
        <v>14926</v>
      </c>
      <c r="AS297" t="s">
        <v>1023</v>
      </c>
      <c r="AT297">
        <v>2019</v>
      </c>
      <c r="AU297">
        <v>99</v>
      </c>
      <c r="BA297">
        <v>243</v>
      </c>
      <c r="BB297">
        <v>255</v>
      </c>
      <c r="BD297" t="s">
        <v>14927</v>
      </c>
      <c r="BK297" t="s">
        <v>14928</v>
      </c>
      <c r="BW297" t="s">
        <v>13429</v>
      </c>
    </row>
    <row r="298" spans="1:78" hidden="1">
      <c r="A298" t="s">
        <v>13850</v>
      </c>
      <c r="B298" t="s">
        <v>67</v>
      </c>
      <c r="C298" t="s">
        <v>25189</v>
      </c>
      <c r="G298" t="s">
        <v>25190</v>
      </c>
      <c r="J298" t="s">
        <v>25191</v>
      </c>
      <c r="K298" t="s">
        <v>9380</v>
      </c>
      <c r="W298" t="s">
        <v>25192</v>
      </c>
      <c r="AA298" t="s">
        <v>25193</v>
      </c>
      <c r="AB298" t="s">
        <v>25194</v>
      </c>
      <c r="AN298" t="s">
        <v>9387</v>
      </c>
      <c r="AO298" t="s">
        <v>18501</v>
      </c>
      <c r="AS298" t="s">
        <v>154</v>
      </c>
      <c r="AT298">
        <v>2007</v>
      </c>
      <c r="AU298">
        <v>50</v>
      </c>
      <c r="AV298">
        <v>3</v>
      </c>
      <c r="BA298">
        <v>163</v>
      </c>
      <c r="BB298">
        <v>171</v>
      </c>
      <c r="BD298" t="s">
        <v>25195</v>
      </c>
      <c r="BK298" t="s">
        <v>25196</v>
      </c>
      <c r="BW298" t="s">
        <v>13429</v>
      </c>
      <c r="BX298" t="s">
        <v>13985</v>
      </c>
      <c r="BY298" t="s">
        <v>13985</v>
      </c>
      <c r="BZ298" t="s">
        <v>13985</v>
      </c>
    </row>
    <row r="299" spans="1:78" hidden="1">
      <c r="A299" t="s">
        <v>13850</v>
      </c>
      <c r="B299" t="s">
        <v>67</v>
      </c>
      <c r="C299" t="s">
        <v>25353</v>
      </c>
      <c r="G299" t="s">
        <v>25354</v>
      </c>
      <c r="J299" t="s">
        <v>25355</v>
      </c>
      <c r="K299" t="s">
        <v>188</v>
      </c>
      <c r="W299" t="s">
        <v>25356</v>
      </c>
      <c r="AA299" t="s">
        <v>25357</v>
      </c>
      <c r="AB299" t="s">
        <v>25358</v>
      </c>
      <c r="AN299" t="s">
        <v>191</v>
      </c>
      <c r="AO299" t="s">
        <v>192</v>
      </c>
      <c r="AS299" t="s">
        <v>352</v>
      </c>
      <c r="AT299">
        <v>2007</v>
      </c>
      <c r="AU299">
        <v>153</v>
      </c>
      <c r="AV299">
        <v>1</v>
      </c>
      <c r="BA299">
        <v>37</v>
      </c>
      <c r="BB299">
        <v>47</v>
      </c>
      <c r="BD299" t="s">
        <v>25359</v>
      </c>
      <c r="BK299" t="s">
        <v>25360</v>
      </c>
      <c r="BL299">
        <v>17415593</v>
      </c>
      <c r="BW299" t="s">
        <v>13429</v>
      </c>
      <c r="BX299" t="s">
        <v>13985</v>
      </c>
      <c r="BY299" t="s">
        <v>13985</v>
      </c>
      <c r="BZ299" t="s">
        <v>13985</v>
      </c>
    </row>
    <row r="300" spans="1:78" hidden="1">
      <c r="A300" t="s">
        <v>13850</v>
      </c>
      <c r="B300" t="s">
        <v>67</v>
      </c>
      <c r="C300" t="s">
        <v>24791</v>
      </c>
      <c r="G300" t="s">
        <v>24792</v>
      </c>
      <c r="J300" t="s">
        <v>24793</v>
      </c>
      <c r="K300" t="s">
        <v>6192</v>
      </c>
      <c r="W300" t="s">
        <v>24794</v>
      </c>
      <c r="AN300" t="s">
        <v>6195</v>
      </c>
      <c r="AS300" t="s">
        <v>7230</v>
      </c>
      <c r="AT300">
        <v>2008</v>
      </c>
      <c r="AU300">
        <v>122</v>
      </c>
      <c r="AV300">
        <v>2</v>
      </c>
      <c r="BA300">
        <v>138</v>
      </c>
      <c r="BB300">
        <v>141</v>
      </c>
      <c r="BD300" t="s">
        <v>24795</v>
      </c>
      <c r="BK300" t="s">
        <v>24796</v>
      </c>
      <c r="BW300" t="s">
        <v>13429</v>
      </c>
      <c r="BX300" t="s">
        <v>13985</v>
      </c>
      <c r="BY300" t="s">
        <v>13985</v>
      </c>
      <c r="BZ300" t="s">
        <v>13985</v>
      </c>
    </row>
    <row r="301" spans="1:78" hidden="1">
      <c r="A301" t="s">
        <v>13850</v>
      </c>
      <c r="B301" t="s">
        <v>67</v>
      </c>
      <c r="C301" t="s">
        <v>30760</v>
      </c>
      <c r="G301" t="s">
        <v>30760</v>
      </c>
      <c r="J301" t="s">
        <v>30761</v>
      </c>
      <c r="K301" t="s">
        <v>30762</v>
      </c>
      <c r="W301" t="s">
        <v>30763</v>
      </c>
      <c r="AA301" t="s">
        <v>30764</v>
      </c>
      <c r="AB301" t="s">
        <v>30765</v>
      </c>
      <c r="AN301" t="s">
        <v>30766</v>
      </c>
      <c r="AS301" t="s">
        <v>629</v>
      </c>
      <c r="AT301">
        <v>1994</v>
      </c>
      <c r="AU301">
        <v>8</v>
      </c>
      <c r="AV301">
        <v>5</v>
      </c>
      <c r="BA301">
        <v>844</v>
      </c>
      <c r="BB301">
        <v>849</v>
      </c>
      <c r="BK301" t="s">
        <v>30767</v>
      </c>
      <c r="BL301">
        <v>8182940</v>
      </c>
      <c r="BW301" t="s">
        <v>13429</v>
      </c>
      <c r="BX301" t="s">
        <v>13985</v>
      </c>
      <c r="BY301" t="s">
        <v>13985</v>
      </c>
      <c r="BZ301" t="s">
        <v>13985</v>
      </c>
    </row>
    <row r="302" spans="1:78" hidden="1">
      <c r="A302" t="s">
        <v>13850</v>
      </c>
      <c r="B302" t="s">
        <v>67</v>
      </c>
      <c r="C302" t="s">
        <v>14291</v>
      </c>
      <c r="G302" t="s">
        <v>14292</v>
      </c>
      <c r="J302" t="s">
        <v>14293</v>
      </c>
      <c r="K302" t="s">
        <v>3550</v>
      </c>
      <c r="W302" t="s">
        <v>14294</v>
      </c>
      <c r="AN302" t="s">
        <v>3554</v>
      </c>
      <c r="AS302" t="s">
        <v>352</v>
      </c>
      <c r="AT302">
        <v>2019</v>
      </c>
      <c r="AU302">
        <v>12</v>
      </c>
      <c r="AV302">
        <v>7</v>
      </c>
      <c r="AY302" t="s">
        <v>49</v>
      </c>
      <c r="BA302">
        <v>1417</v>
      </c>
      <c r="BB302">
        <v>1433</v>
      </c>
      <c r="BD302" t="s">
        <v>14295</v>
      </c>
      <c r="BK302" t="s">
        <v>14296</v>
      </c>
      <c r="BL302">
        <v>31417624</v>
      </c>
      <c r="BW302" t="s">
        <v>13428</v>
      </c>
      <c r="BY302" t="s">
        <v>13429</v>
      </c>
    </row>
    <row r="303" spans="1:78" hidden="1">
      <c r="A303" t="s">
        <v>13850</v>
      </c>
      <c r="B303" t="s">
        <v>67</v>
      </c>
      <c r="C303" t="s">
        <v>23091</v>
      </c>
      <c r="G303" t="s">
        <v>23092</v>
      </c>
      <c r="J303" t="s">
        <v>23093</v>
      </c>
      <c r="K303" t="s">
        <v>404</v>
      </c>
      <c r="W303" t="s">
        <v>23094</v>
      </c>
      <c r="AA303" t="s">
        <v>23095</v>
      </c>
      <c r="AB303" t="s">
        <v>23096</v>
      </c>
      <c r="AN303" t="s">
        <v>407</v>
      </c>
      <c r="AT303">
        <v>2011</v>
      </c>
      <c r="AU303">
        <v>440</v>
      </c>
      <c r="BA303">
        <v>105</v>
      </c>
      <c r="BB303">
        <v>114</v>
      </c>
      <c r="BD303" t="s">
        <v>23097</v>
      </c>
      <c r="BK303" t="s">
        <v>23098</v>
      </c>
      <c r="BW303" t="s">
        <v>13429</v>
      </c>
      <c r="BX303" t="s">
        <v>13985</v>
      </c>
      <c r="BY303" t="s">
        <v>13985</v>
      </c>
      <c r="BZ303" t="s">
        <v>13985</v>
      </c>
    </row>
    <row r="304" spans="1:78" hidden="1">
      <c r="A304" t="s">
        <v>13850</v>
      </c>
      <c r="B304" t="s">
        <v>67</v>
      </c>
      <c r="C304" t="s">
        <v>17950</v>
      </c>
      <c r="G304" t="s">
        <v>17951</v>
      </c>
      <c r="J304" t="s">
        <v>17952</v>
      </c>
      <c r="K304" t="s">
        <v>605</v>
      </c>
      <c r="W304" t="s">
        <v>17953</v>
      </c>
      <c r="AN304" t="s">
        <v>609</v>
      </c>
      <c r="AS304" t="s">
        <v>4229</v>
      </c>
      <c r="AT304">
        <v>2016</v>
      </c>
      <c r="AU304">
        <v>113</v>
      </c>
      <c r="AV304">
        <v>9</v>
      </c>
      <c r="BA304" t="s">
        <v>17954</v>
      </c>
      <c r="BB304" t="s">
        <v>17955</v>
      </c>
      <c r="BD304" t="s">
        <v>17956</v>
      </c>
      <c r="BK304" t="s">
        <v>17957</v>
      </c>
      <c r="BL304">
        <v>26811464</v>
      </c>
      <c r="BW304" t="s">
        <v>13429</v>
      </c>
      <c r="BX304" t="s">
        <v>13985</v>
      </c>
      <c r="BY304" t="s">
        <v>13985</v>
      </c>
      <c r="BZ304" t="s">
        <v>13985</v>
      </c>
    </row>
    <row r="305" spans="1:78" hidden="1">
      <c r="A305" t="s">
        <v>13850</v>
      </c>
      <c r="B305" t="s">
        <v>67</v>
      </c>
      <c r="C305" t="s">
        <v>26085</v>
      </c>
      <c r="G305" t="s">
        <v>26085</v>
      </c>
      <c r="J305" t="s">
        <v>26086</v>
      </c>
      <c r="K305" t="s">
        <v>5797</v>
      </c>
      <c r="W305" t="s">
        <v>26087</v>
      </c>
      <c r="AN305" t="s">
        <v>5800</v>
      </c>
      <c r="AO305" t="s">
        <v>5801</v>
      </c>
      <c r="AS305" t="s">
        <v>629</v>
      </c>
      <c r="AT305">
        <v>2006</v>
      </c>
      <c r="AU305">
        <v>149</v>
      </c>
      <c r="AV305">
        <v>2</v>
      </c>
      <c r="BA305">
        <v>365</v>
      </c>
      <c r="BB305">
        <v>378</v>
      </c>
      <c r="BD305" t="s">
        <v>26088</v>
      </c>
      <c r="BK305" t="s">
        <v>26089</v>
      </c>
      <c r="BW305" t="s">
        <v>13429</v>
      </c>
      <c r="BX305" t="s">
        <v>13985</v>
      </c>
      <c r="BY305" t="s">
        <v>13985</v>
      </c>
      <c r="BZ305" t="s">
        <v>13985</v>
      </c>
    </row>
    <row r="306" spans="1:78" hidden="1">
      <c r="A306" t="s">
        <v>13850</v>
      </c>
      <c r="B306" t="s">
        <v>67</v>
      </c>
      <c r="C306" t="s">
        <v>12007</v>
      </c>
      <c r="G306" t="s">
        <v>12007</v>
      </c>
      <c r="J306" t="s">
        <v>30258</v>
      </c>
      <c r="K306" t="s">
        <v>30259</v>
      </c>
      <c r="W306" t="s">
        <v>30260</v>
      </c>
      <c r="AN306" t="s">
        <v>30261</v>
      </c>
      <c r="AT306">
        <v>1996</v>
      </c>
      <c r="AU306">
        <v>32</v>
      </c>
      <c r="AV306">
        <v>3</v>
      </c>
      <c r="BA306">
        <v>147</v>
      </c>
      <c r="BB306">
        <v>160</v>
      </c>
      <c r="BD306" t="s">
        <v>30262</v>
      </c>
      <c r="BK306" t="s">
        <v>30263</v>
      </c>
      <c r="BW306" t="s">
        <v>13429</v>
      </c>
      <c r="BX306" t="s">
        <v>13985</v>
      </c>
      <c r="BY306" t="s">
        <v>13985</v>
      </c>
      <c r="BZ306" t="s">
        <v>13985</v>
      </c>
    </row>
    <row r="307" spans="1:78" hidden="1">
      <c r="A307" t="s">
        <v>13850</v>
      </c>
      <c r="B307" t="s">
        <v>67</v>
      </c>
      <c r="C307" t="s">
        <v>17598</v>
      </c>
      <c r="G307" t="s">
        <v>17599</v>
      </c>
      <c r="J307" t="s">
        <v>17600</v>
      </c>
      <c r="K307" t="s">
        <v>14047</v>
      </c>
      <c r="W307" t="s">
        <v>17601</v>
      </c>
      <c r="AA307" t="s">
        <v>17602</v>
      </c>
      <c r="AB307" t="s">
        <v>17603</v>
      </c>
      <c r="AN307" t="s">
        <v>14049</v>
      </c>
      <c r="AO307" t="s">
        <v>14050</v>
      </c>
      <c r="AS307" t="s">
        <v>297</v>
      </c>
      <c r="AT307">
        <v>2016</v>
      </c>
      <c r="AU307">
        <v>69</v>
      </c>
      <c r="AV307">
        <v>5</v>
      </c>
      <c r="BA307">
        <v>334</v>
      </c>
      <c r="BB307">
        <v>341</v>
      </c>
      <c r="BD307" t="s">
        <v>17604</v>
      </c>
      <c r="BK307" t="s">
        <v>17605</v>
      </c>
      <c r="BW307" t="s">
        <v>13429</v>
      </c>
      <c r="BX307" t="s">
        <v>13985</v>
      </c>
      <c r="BY307" t="s">
        <v>13985</v>
      </c>
      <c r="BZ307" t="s">
        <v>13985</v>
      </c>
    </row>
    <row r="308" spans="1:78" hidden="1">
      <c r="A308" t="s">
        <v>13850</v>
      </c>
      <c r="B308" t="s">
        <v>67</v>
      </c>
      <c r="C308" t="s">
        <v>28073</v>
      </c>
      <c r="G308" t="s">
        <v>28073</v>
      </c>
      <c r="J308" t="s">
        <v>28074</v>
      </c>
      <c r="K308" t="s">
        <v>2663</v>
      </c>
      <c r="P308" t="s">
        <v>28075</v>
      </c>
      <c r="Q308" t="s">
        <v>28076</v>
      </c>
      <c r="R308" t="s">
        <v>28077</v>
      </c>
      <c r="S308" t="s">
        <v>28078</v>
      </c>
      <c r="W308" t="s">
        <v>28079</v>
      </c>
      <c r="AA308" t="s">
        <v>28080</v>
      </c>
      <c r="AN308" t="s">
        <v>2667</v>
      </c>
      <c r="AT308">
        <v>2002</v>
      </c>
      <c r="AU308">
        <v>116</v>
      </c>
      <c r="AV308">
        <v>3</v>
      </c>
      <c r="BA308">
        <v>397</v>
      </c>
      <c r="BB308">
        <v>403</v>
      </c>
      <c r="BD308" t="s">
        <v>28081</v>
      </c>
      <c r="BK308" t="s">
        <v>28082</v>
      </c>
      <c r="BL308">
        <v>11822718</v>
      </c>
      <c r="BW308" t="s">
        <v>13429</v>
      </c>
      <c r="BX308" t="s">
        <v>13985</v>
      </c>
      <c r="BY308" t="s">
        <v>13985</v>
      </c>
      <c r="BZ308" t="s">
        <v>13985</v>
      </c>
    </row>
    <row r="309" spans="1:78" hidden="1">
      <c r="A309" t="s">
        <v>13850</v>
      </c>
      <c r="B309" t="s">
        <v>67</v>
      </c>
      <c r="C309" t="s">
        <v>28876</v>
      </c>
      <c r="G309" t="s">
        <v>28876</v>
      </c>
      <c r="J309" t="s">
        <v>28877</v>
      </c>
      <c r="K309" t="s">
        <v>28878</v>
      </c>
      <c r="P309" t="s">
        <v>28879</v>
      </c>
      <c r="Q309" t="s">
        <v>28880</v>
      </c>
      <c r="R309" t="s">
        <v>28881</v>
      </c>
      <c r="T309" t="s">
        <v>28882</v>
      </c>
      <c r="W309" t="s">
        <v>28883</v>
      </c>
      <c r="AA309" t="s">
        <v>28884</v>
      </c>
      <c r="AB309" t="s">
        <v>28885</v>
      </c>
      <c r="AN309" t="s">
        <v>14479</v>
      </c>
      <c r="AS309" t="s">
        <v>84</v>
      </c>
      <c r="AT309">
        <v>1999</v>
      </c>
      <c r="AU309">
        <v>124</v>
      </c>
      <c r="AV309">
        <v>4</v>
      </c>
      <c r="BA309">
        <v>461</v>
      </c>
      <c r="BB309">
        <v>468</v>
      </c>
      <c r="BD309" t="s">
        <v>28886</v>
      </c>
      <c r="BK309" t="s">
        <v>28887</v>
      </c>
      <c r="BL309">
        <v>10682244</v>
      </c>
      <c r="BW309" t="s">
        <v>13429</v>
      </c>
      <c r="BX309" t="s">
        <v>13985</v>
      </c>
      <c r="BY309" t="s">
        <v>13985</v>
      </c>
      <c r="BZ309" t="s">
        <v>13985</v>
      </c>
    </row>
    <row r="310" spans="1:78" hidden="1">
      <c r="A310" t="s">
        <v>13850</v>
      </c>
      <c r="B310" t="s">
        <v>67</v>
      </c>
      <c r="C310" t="s">
        <v>29682</v>
      </c>
      <c r="G310" t="s">
        <v>29682</v>
      </c>
      <c r="J310" t="s">
        <v>29683</v>
      </c>
      <c r="K310" t="s">
        <v>20127</v>
      </c>
      <c r="W310" t="s">
        <v>29684</v>
      </c>
      <c r="AN310" t="s">
        <v>20131</v>
      </c>
      <c r="AS310" t="s">
        <v>154</v>
      </c>
      <c r="AT310">
        <v>1997</v>
      </c>
      <c r="AU310">
        <v>37</v>
      </c>
      <c r="AV310">
        <v>3</v>
      </c>
      <c r="BA310">
        <v>453</v>
      </c>
      <c r="BB310">
        <v>459</v>
      </c>
      <c r="BD310" t="s">
        <v>29685</v>
      </c>
      <c r="BK310" t="s">
        <v>29686</v>
      </c>
      <c r="BW310" t="s">
        <v>13429</v>
      </c>
      <c r="BX310" t="s">
        <v>13985</v>
      </c>
      <c r="BY310" t="s">
        <v>13985</v>
      </c>
      <c r="BZ310" t="s">
        <v>13985</v>
      </c>
    </row>
    <row r="311" spans="1:78" hidden="1">
      <c r="A311" t="s">
        <v>13850</v>
      </c>
      <c r="B311" t="s">
        <v>67</v>
      </c>
      <c r="C311" t="s">
        <v>19946</v>
      </c>
      <c r="G311" t="s">
        <v>19947</v>
      </c>
      <c r="J311" t="s">
        <v>19948</v>
      </c>
      <c r="K311" t="s">
        <v>3322</v>
      </c>
      <c r="W311" t="s">
        <v>19949</v>
      </c>
      <c r="AB311" t="s">
        <v>19950</v>
      </c>
      <c r="AN311" t="s">
        <v>3324</v>
      </c>
      <c r="AO311" t="s">
        <v>3325</v>
      </c>
      <c r="AS311" t="s">
        <v>521</v>
      </c>
      <c r="AT311">
        <v>2014</v>
      </c>
      <c r="AU311">
        <v>74</v>
      </c>
      <c r="AV311">
        <v>1</v>
      </c>
      <c r="BA311">
        <v>1</v>
      </c>
      <c r="BB311">
        <v>17</v>
      </c>
      <c r="BK311" t="s">
        <v>19951</v>
      </c>
      <c r="BW311" t="s">
        <v>13429</v>
      </c>
      <c r="BX311" t="s">
        <v>13985</v>
      </c>
      <c r="BY311" t="s">
        <v>13985</v>
      </c>
      <c r="BZ311" t="s">
        <v>13985</v>
      </c>
    </row>
    <row r="312" spans="1:78" hidden="1">
      <c r="A312" t="s">
        <v>13850</v>
      </c>
      <c r="B312" t="s">
        <v>67</v>
      </c>
      <c r="C312" t="s">
        <v>29062</v>
      </c>
      <c r="G312" t="s">
        <v>29062</v>
      </c>
      <c r="J312" t="s">
        <v>29063</v>
      </c>
      <c r="K312" t="s">
        <v>178</v>
      </c>
      <c r="W312" t="s">
        <v>29064</v>
      </c>
      <c r="AA312" t="s">
        <v>29065</v>
      </c>
      <c r="AB312" t="s">
        <v>29066</v>
      </c>
      <c r="AN312" t="s">
        <v>180</v>
      </c>
      <c r="AS312" t="s">
        <v>629</v>
      </c>
      <c r="AT312">
        <v>1999</v>
      </c>
      <c r="AU312">
        <v>15</v>
      </c>
      <c r="AV312">
        <v>1</v>
      </c>
      <c r="BA312">
        <v>1</v>
      </c>
      <c r="BB312">
        <v>9</v>
      </c>
      <c r="BD312" t="s">
        <v>29067</v>
      </c>
      <c r="BK312" t="s">
        <v>29068</v>
      </c>
      <c r="BW312" t="s">
        <v>13429</v>
      </c>
      <c r="BX312" t="s">
        <v>13985</v>
      </c>
      <c r="BY312" t="s">
        <v>13985</v>
      </c>
      <c r="BZ312" t="s">
        <v>13985</v>
      </c>
    </row>
    <row r="313" spans="1:78" hidden="1">
      <c r="A313" t="s">
        <v>13850</v>
      </c>
      <c r="B313" t="s">
        <v>67</v>
      </c>
      <c r="C313" t="s">
        <v>19808</v>
      </c>
      <c r="G313" t="s">
        <v>19809</v>
      </c>
      <c r="J313" t="s">
        <v>19810</v>
      </c>
      <c r="K313" t="s">
        <v>1332</v>
      </c>
      <c r="W313" t="s">
        <v>19811</v>
      </c>
      <c r="AB313" t="s">
        <v>19812</v>
      </c>
      <c r="AN313" t="s">
        <v>1334</v>
      </c>
      <c r="AO313" t="s">
        <v>1335</v>
      </c>
      <c r="AS313" t="s">
        <v>352</v>
      </c>
      <c r="AT313">
        <v>2014</v>
      </c>
      <c r="AU313">
        <v>58</v>
      </c>
      <c r="AV313">
        <v>6</v>
      </c>
      <c r="BA313">
        <v>1119</v>
      </c>
      <c r="BB313">
        <v>1133</v>
      </c>
      <c r="BD313" t="s">
        <v>19813</v>
      </c>
      <c r="BK313" t="s">
        <v>19814</v>
      </c>
      <c r="BL313">
        <v>23877816</v>
      </c>
      <c r="BW313" t="s">
        <v>13429</v>
      </c>
      <c r="BX313" t="s">
        <v>13985</v>
      </c>
      <c r="BY313" t="s">
        <v>13985</v>
      </c>
      <c r="BZ313" t="s">
        <v>13985</v>
      </c>
    </row>
    <row r="314" spans="1:78" hidden="1">
      <c r="A314" t="s">
        <v>13850</v>
      </c>
      <c r="B314" t="s">
        <v>67</v>
      </c>
      <c r="C314" t="s">
        <v>19761</v>
      </c>
      <c r="G314" t="s">
        <v>19762</v>
      </c>
      <c r="J314" t="s">
        <v>19763</v>
      </c>
      <c r="K314" t="s">
        <v>15600</v>
      </c>
      <c r="W314" t="s">
        <v>19764</v>
      </c>
      <c r="AN314" t="s">
        <v>15603</v>
      </c>
      <c r="AS314" t="s">
        <v>297</v>
      </c>
      <c r="AT314">
        <v>2014</v>
      </c>
      <c r="AU314">
        <v>69</v>
      </c>
      <c r="BA314">
        <v>82</v>
      </c>
      <c r="BB314">
        <v>88</v>
      </c>
      <c r="BD314" t="s">
        <v>19765</v>
      </c>
      <c r="BK314" t="s">
        <v>19766</v>
      </c>
      <c r="BW314" t="s">
        <v>13429</v>
      </c>
      <c r="BX314" t="s">
        <v>13985</v>
      </c>
      <c r="BY314" t="s">
        <v>13985</v>
      </c>
      <c r="BZ314" t="s">
        <v>13985</v>
      </c>
    </row>
    <row r="315" spans="1:78" hidden="1">
      <c r="A315" t="s">
        <v>13850</v>
      </c>
      <c r="B315" t="s">
        <v>67</v>
      </c>
      <c r="C315" t="s">
        <v>30321</v>
      </c>
      <c r="G315" t="s">
        <v>30321</v>
      </c>
      <c r="J315" t="s">
        <v>30322</v>
      </c>
      <c r="K315" t="s">
        <v>3062</v>
      </c>
      <c r="W315" t="s">
        <v>30323</v>
      </c>
      <c r="AN315" t="s">
        <v>3066</v>
      </c>
      <c r="AS315" t="s">
        <v>84</v>
      </c>
      <c r="AT315">
        <v>1995</v>
      </c>
      <c r="AU315">
        <v>75</v>
      </c>
      <c r="AW315">
        <v>6</v>
      </c>
      <c r="BA315">
        <v>618</v>
      </c>
      <c r="BB315">
        <v>629</v>
      </c>
      <c r="BD315" t="s">
        <v>30324</v>
      </c>
      <c r="BK315" t="s">
        <v>30325</v>
      </c>
      <c r="BW315" t="s">
        <v>13429</v>
      </c>
      <c r="BX315" t="s">
        <v>13985</v>
      </c>
      <c r="BY315" t="s">
        <v>13985</v>
      </c>
      <c r="BZ315" t="s">
        <v>13985</v>
      </c>
    </row>
    <row r="316" spans="1:78" hidden="1">
      <c r="A316" t="s">
        <v>13850</v>
      </c>
      <c r="B316" t="s">
        <v>67</v>
      </c>
      <c r="C316" t="s">
        <v>23521</v>
      </c>
      <c r="G316" t="s">
        <v>23522</v>
      </c>
      <c r="J316" t="s">
        <v>23523</v>
      </c>
      <c r="K316" t="s">
        <v>22425</v>
      </c>
      <c r="W316" t="s">
        <v>23524</v>
      </c>
      <c r="AA316" t="s">
        <v>23525</v>
      </c>
      <c r="AN316" t="s">
        <v>22429</v>
      </c>
      <c r="AO316" t="s">
        <v>23526</v>
      </c>
      <c r="AS316" t="s">
        <v>730</v>
      </c>
      <c r="AT316">
        <v>2010</v>
      </c>
      <c r="AU316">
        <v>65</v>
      </c>
      <c r="AV316">
        <v>2</v>
      </c>
      <c r="BA316">
        <v>349</v>
      </c>
      <c r="BB316">
        <v>361</v>
      </c>
      <c r="BD316" t="s">
        <v>23527</v>
      </c>
      <c r="BK316" t="s">
        <v>23528</v>
      </c>
      <c r="BW316" t="s">
        <v>13429</v>
      </c>
      <c r="BX316" t="s">
        <v>13985</v>
      </c>
      <c r="BY316" t="s">
        <v>13985</v>
      </c>
      <c r="BZ316" t="s">
        <v>13985</v>
      </c>
    </row>
    <row r="317" spans="1:78" hidden="1">
      <c r="A317" t="s">
        <v>13850</v>
      </c>
      <c r="B317" t="s">
        <v>67</v>
      </c>
      <c r="C317" t="s">
        <v>29853</v>
      </c>
      <c r="G317" t="s">
        <v>29853</v>
      </c>
      <c r="J317" t="s">
        <v>29854</v>
      </c>
      <c r="K317" t="s">
        <v>7970</v>
      </c>
      <c r="W317" t="s">
        <v>29855</v>
      </c>
      <c r="AA317" t="s">
        <v>29856</v>
      </c>
      <c r="AB317" t="s">
        <v>29857</v>
      </c>
      <c r="AN317" t="s">
        <v>7973</v>
      </c>
      <c r="AS317" t="s">
        <v>815</v>
      </c>
      <c r="AT317">
        <v>1997</v>
      </c>
      <c r="AU317">
        <v>114</v>
      </c>
      <c r="AW317">
        <v>3</v>
      </c>
      <c r="BA317">
        <v>309</v>
      </c>
      <c r="BB317">
        <v>315</v>
      </c>
      <c r="BD317" t="s">
        <v>29858</v>
      </c>
      <c r="BK317" t="s">
        <v>29859</v>
      </c>
      <c r="BW317" t="s">
        <v>13429</v>
      </c>
      <c r="BX317" t="s">
        <v>13985</v>
      </c>
      <c r="BY317" t="s">
        <v>13985</v>
      </c>
      <c r="BZ317" t="s">
        <v>13985</v>
      </c>
    </row>
    <row r="318" spans="1:78" hidden="1">
      <c r="A318" t="s">
        <v>13850</v>
      </c>
      <c r="B318" t="s">
        <v>67</v>
      </c>
      <c r="C318" t="s">
        <v>25089</v>
      </c>
      <c r="G318" t="s">
        <v>25090</v>
      </c>
      <c r="J318" t="s">
        <v>25091</v>
      </c>
      <c r="K318" t="s">
        <v>19087</v>
      </c>
      <c r="W318" t="s">
        <v>25092</v>
      </c>
      <c r="AN318" t="s">
        <v>19089</v>
      </c>
      <c r="AO318" t="s">
        <v>19090</v>
      </c>
      <c r="AS318" t="s">
        <v>84</v>
      </c>
      <c r="AT318">
        <v>2007</v>
      </c>
      <c r="AU318">
        <v>63</v>
      </c>
      <c r="AV318">
        <v>4</v>
      </c>
      <c r="BA318">
        <v>421</v>
      </c>
      <c r="BB318">
        <v>429</v>
      </c>
      <c r="BD318" t="s">
        <v>25093</v>
      </c>
      <c r="BK318" t="s">
        <v>25094</v>
      </c>
      <c r="BW318" t="s">
        <v>13429</v>
      </c>
      <c r="BX318" t="s">
        <v>13985</v>
      </c>
      <c r="BY318" t="s">
        <v>13985</v>
      </c>
      <c r="BZ318" t="s">
        <v>13985</v>
      </c>
    </row>
    <row r="319" spans="1:78" hidden="1">
      <c r="A319" t="s">
        <v>13850</v>
      </c>
      <c r="B319" t="s">
        <v>67</v>
      </c>
      <c r="C319" t="s">
        <v>16018</v>
      </c>
      <c r="G319" t="s">
        <v>16019</v>
      </c>
      <c r="J319" t="s">
        <v>16020</v>
      </c>
      <c r="K319" t="s">
        <v>9446</v>
      </c>
      <c r="W319" t="s">
        <v>16021</v>
      </c>
      <c r="AN319" t="s">
        <v>9448</v>
      </c>
      <c r="AO319" t="s">
        <v>16022</v>
      </c>
      <c r="AT319">
        <v>2018</v>
      </c>
      <c r="AU319">
        <v>28</v>
      </c>
      <c r="AV319">
        <v>3</v>
      </c>
      <c r="BA319">
        <v>293</v>
      </c>
      <c r="BB319">
        <v>306</v>
      </c>
      <c r="BD319" t="s">
        <v>16023</v>
      </c>
      <c r="BK319" t="s">
        <v>16024</v>
      </c>
      <c r="BW319" t="s">
        <v>13428</v>
      </c>
      <c r="BX319">
        <v>2</v>
      </c>
      <c r="BY319" t="s">
        <v>13429</v>
      </c>
      <c r="BZ319" t="s">
        <v>13985</v>
      </c>
    </row>
    <row r="320" spans="1:78" hidden="1">
      <c r="A320" t="s">
        <v>13850</v>
      </c>
      <c r="B320" t="s">
        <v>67</v>
      </c>
      <c r="C320" t="s">
        <v>19909</v>
      </c>
      <c r="G320" t="s">
        <v>19910</v>
      </c>
      <c r="J320" t="s">
        <v>19911</v>
      </c>
      <c r="K320" t="s">
        <v>19912</v>
      </c>
      <c r="W320" t="s">
        <v>19913</v>
      </c>
      <c r="AA320" t="s">
        <v>19914</v>
      </c>
      <c r="AB320" t="s">
        <v>19915</v>
      </c>
      <c r="AN320" t="s">
        <v>19916</v>
      </c>
      <c r="AO320" t="s">
        <v>19917</v>
      </c>
      <c r="AS320" t="s">
        <v>472</v>
      </c>
      <c r="AT320">
        <v>2014</v>
      </c>
      <c r="AU320">
        <v>23</v>
      </c>
      <c r="AV320">
        <v>8</v>
      </c>
      <c r="BA320">
        <v>2107</v>
      </c>
      <c r="BB320">
        <v>2126</v>
      </c>
      <c r="BD320" t="s">
        <v>19918</v>
      </c>
      <c r="BK320" t="s">
        <v>19919</v>
      </c>
      <c r="BW320" t="s">
        <v>13429</v>
      </c>
      <c r="BX320" t="s">
        <v>13985</v>
      </c>
      <c r="BY320" t="s">
        <v>13985</v>
      </c>
      <c r="BZ320" t="s">
        <v>13985</v>
      </c>
    </row>
    <row r="321" spans="1:78" hidden="1">
      <c r="A321" t="s">
        <v>13850</v>
      </c>
      <c r="B321" t="s">
        <v>67</v>
      </c>
      <c r="C321" t="s">
        <v>18106</v>
      </c>
      <c r="G321" t="s">
        <v>18107</v>
      </c>
      <c r="J321" t="s">
        <v>18108</v>
      </c>
      <c r="K321" t="s">
        <v>14975</v>
      </c>
      <c r="W321" t="s">
        <v>18109</v>
      </c>
      <c r="AA321" t="s">
        <v>18110</v>
      </c>
      <c r="AB321" t="s">
        <v>18111</v>
      </c>
      <c r="AN321" t="s">
        <v>14978</v>
      </c>
      <c r="AT321">
        <v>2016</v>
      </c>
      <c r="AU321">
        <v>8</v>
      </c>
      <c r="BC321" t="s">
        <v>18112</v>
      </c>
      <c r="BD321" t="s">
        <v>18113</v>
      </c>
      <c r="BK321" t="s">
        <v>18114</v>
      </c>
      <c r="BL321">
        <v>27154624</v>
      </c>
      <c r="BW321" t="s">
        <v>13429</v>
      </c>
      <c r="BX321" t="s">
        <v>13985</v>
      </c>
      <c r="BY321" t="s">
        <v>13985</v>
      </c>
      <c r="BZ321" t="s">
        <v>13985</v>
      </c>
    </row>
    <row r="322" spans="1:78" hidden="1">
      <c r="A322" t="s">
        <v>13850</v>
      </c>
      <c r="B322" t="s">
        <v>67</v>
      </c>
      <c r="C322" t="s">
        <v>20049</v>
      </c>
      <c r="G322" t="s">
        <v>20050</v>
      </c>
      <c r="J322" t="s">
        <v>20051</v>
      </c>
      <c r="K322" t="s">
        <v>15091</v>
      </c>
      <c r="W322" t="s">
        <v>20052</v>
      </c>
      <c r="AN322" t="s">
        <v>15095</v>
      </c>
      <c r="AS322" t="s">
        <v>610</v>
      </c>
      <c r="AT322">
        <v>2014</v>
      </c>
      <c r="AU322">
        <v>7</v>
      </c>
      <c r="BC322">
        <v>245</v>
      </c>
      <c r="BD322" t="s">
        <v>20053</v>
      </c>
      <c r="BK322" t="s">
        <v>20054</v>
      </c>
      <c r="BL322">
        <v>24885216</v>
      </c>
      <c r="BW322" t="s">
        <v>13429</v>
      </c>
      <c r="BX322" t="s">
        <v>13985</v>
      </c>
      <c r="BY322" t="s">
        <v>13985</v>
      </c>
      <c r="BZ322" t="s">
        <v>13985</v>
      </c>
    </row>
    <row r="323" spans="1:78" hidden="1">
      <c r="A323" t="s">
        <v>13850</v>
      </c>
      <c r="B323" t="s">
        <v>67</v>
      </c>
      <c r="C323" t="s">
        <v>25987</v>
      </c>
      <c r="G323" t="s">
        <v>25988</v>
      </c>
      <c r="J323" t="s">
        <v>25989</v>
      </c>
      <c r="K323" t="s">
        <v>569</v>
      </c>
      <c r="W323" t="s">
        <v>25990</v>
      </c>
      <c r="AN323" t="s">
        <v>572</v>
      </c>
      <c r="AS323" t="s">
        <v>472</v>
      </c>
      <c r="AT323">
        <v>2006</v>
      </c>
      <c r="AU323">
        <v>168</v>
      </c>
      <c r="AV323">
        <v>1</v>
      </c>
      <c r="BA323">
        <v>127</v>
      </c>
      <c r="BB323">
        <v>131</v>
      </c>
      <c r="BD323" t="s">
        <v>25991</v>
      </c>
      <c r="BK323" t="s">
        <v>25992</v>
      </c>
      <c r="BL323">
        <v>16874620</v>
      </c>
      <c r="BW323" t="s">
        <v>13429</v>
      </c>
      <c r="BX323" t="s">
        <v>13985</v>
      </c>
      <c r="BY323" t="s">
        <v>13985</v>
      </c>
      <c r="BZ323" t="s">
        <v>13985</v>
      </c>
    </row>
    <row r="324" spans="1:78" hidden="1">
      <c r="A324" t="s">
        <v>13850</v>
      </c>
      <c r="B324" t="s">
        <v>67</v>
      </c>
      <c r="C324" t="s">
        <v>21164</v>
      </c>
      <c r="G324" t="s">
        <v>21165</v>
      </c>
      <c r="J324" t="s">
        <v>21166</v>
      </c>
      <c r="K324" t="s">
        <v>280</v>
      </c>
      <c r="W324" t="s">
        <v>21167</v>
      </c>
      <c r="AA324" t="s">
        <v>21168</v>
      </c>
      <c r="AB324" t="s">
        <v>21169</v>
      </c>
      <c r="AN324" t="s">
        <v>284</v>
      </c>
      <c r="AS324" s="1">
        <v>41640</v>
      </c>
      <c r="AT324">
        <v>2013</v>
      </c>
      <c r="AU324">
        <v>8</v>
      </c>
      <c r="AV324">
        <v>1</v>
      </c>
      <c r="BC324" t="s">
        <v>21170</v>
      </c>
      <c r="BD324" t="s">
        <v>21171</v>
      </c>
      <c r="BK324" t="s">
        <v>21172</v>
      </c>
      <c r="BL324">
        <v>23342007</v>
      </c>
      <c r="BW324" t="s">
        <v>13429</v>
      </c>
      <c r="BX324" t="s">
        <v>13985</v>
      </c>
      <c r="BY324" t="s">
        <v>13985</v>
      </c>
      <c r="BZ324" t="s">
        <v>13985</v>
      </c>
    </row>
    <row r="325" spans="1:78" hidden="1">
      <c r="A325" t="s">
        <v>13850</v>
      </c>
      <c r="B325" t="s">
        <v>67</v>
      </c>
      <c r="C325" t="s">
        <v>16328</v>
      </c>
      <c r="G325" t="s">
        <v>16329</v>
      </c>
      <c r="J325" t="s">
        <v>16330</v>
      </c>
      <c r="K325" t="s">
        <v>16331</v>
      </c>
      <c r="W325" t="s">
        <v>16332</v>
      </c>
      <c r="AA325" t="s">
        <v>16333</v>
      </c>
      <c r="AB325" t="s">
        <v>16334</v>
      </c>
      <c r="AN325" t="s">
        <v>16335</v>
      </c>
      <c r="AO325" t="s">
        <v>16336</v>
      </c>
      <c r="AS325" t="s">
        <v>154</v>
      </c>
      <c r="AT325">
        <v>2017</v>
      </c>
      <c r="AU325">
        <v>213</v>
      </c>
      <c r="BA325">
        <v>8</v>
      </c>
      <c r="BB325">
        <v>16</v>
      </c>
      <c r="BD325" t="s">
        <v>16337</v>
      </c>
      <c r="BK325" t="s">
        <v>16338</v>
      </c>
      <c r="BL325">
        <v>28735974</v>
      </c>
      <c r="BW325" t="s">
        <v>13429</v>
      </c>
      <c r="BX325" t="s">
        <v>13985</v>
      </c>
      <c r="BY325" t="s">
        <v>13985</v>
      </c>
      <c r="BZ325" t="s">
        <v>13985</v>
      </c>
    </row>
    <row r="326" spans="1:78" hidden="1">
      <c r="A326" t="s">
        <v>13850</v>
      </c>
      <c r="B326" t="s">
        <v>67</v>
      </c>
      <c r="C326" t="s">
        <v>28748</v>
      </c>
      <c r="G326" t="s">
        <v>28748</v>
      </c>
      <c r="J326" t="s">
        <v>28749</v>
      </c>
      <c r="K326" t="s">
        <v>358</v>
      </c>
      <c r="W326" t="s">
        <v>28750</v>
      </c>
      <c r="AA326" t="s">
        <v>10048</v>
      </c>
      <c r="AB326" t="s">
        <v>10049</v>
      </c>
      <c r="AN326" t="s">
        <v>360</v>
      </c>
      <c r="AS326" t="s">
        <v>884</v>
      </c>
      <c r="AT326">
        <v>2000</v>
      </c>
      <c r="AU326">
        <v>46</v>
      </c>
      <c r="AV326">
        <v>2</v>
      </c>
      <c r="BA326">
        <v>161</v>
      </c>
      <c r="BB326">
        <v>167</v>
      </c>
      <c r="BD326" t="s">
        <v>28751</v>
      </c>
      <c r="BK326" t="s">
        <v>28752</v>
      </c>
      <c r="BL326">
        <v>12770248</v>
      </c>
      <c r="BW326" t="s">
        <v>13429</v>
      </c>
      <c r="BX326" t="s">
        <v>13985</v>
      </c>
      <c r="BY326" t="s">
        <v>13985</v>
      </c>
      <c r="BZ326" t="s">
        <v>13985</v>
      </c>
    </row>
    <row r="327" spans="1:78" hidden="1">
      <c r="A327" t="s">
        <v>13850</v>
      </c>
      <c r="B327" t="s">
        <v>67</v>
      </c>
      <c r="C327" t="s">
        <v>28347</v>
      </c>
      <c r="G327" t="s">
        <v>28347</v>
      </c>
      <c r="J327" t="s">
        <v>28348</v>
      </c>
      <c r="K327" t="s">
        <v>20408</v>
      </c>
      <c r="W327" t="s">
        <v>28349</v>
      </c>
      <c r="AN327" t="s">
        <v>20410</v>
      </c>
      <c r="AO327" t="s">
        <v>20411</v>
      </c>
      <c r="AS327" t="s">
        <v>815</v>
      </c>
      <c r="AT327">
        <v>2001</v>
      </c>
      <c r="AU327">
        <v>46</v>
      </c>
      <c r="AV327">
        <v>1</v>
      </c>
      <c r="BA327">
        <v>13</v>
      </c>
      <c r="BB327">
        <v>21</v>
      </c>
      <c r="BD327" t="s">
        <v>28350</v>
      </c>
      <c r="BK327" t="s">
        <v>28351</v>
      </c>
      <c r="BW327" t="s">
        <v>13429</v>
      </c>
      <c r="BX327" t="s">
        <v>13985</v>
      </c>
      <c r="BY327" t="s">
        <v>13985</v>
      </c>
      <c r="BZ327" t="s">
        <v>13985</v>
      </c>
    </row>
    <row r="328" spans="1:78" hidden="1">
      <c r="A328" t="s">
        <v>13850</v>
      </c>
      <c r="B328" t="s">
        <v>67</v>
      </c>
      <c r="C328" t="s">
        <v>17812</v>
      </c>
      <c r="G328" t="s">
        <v>17813</v>
      </c>
      <c r="J328" t="s">
        <v>17814</v>
      </c>
      <c r="K328" t="s">
        <v>280</v>
      </c>
      <c r="W328" t="s">
        <v>17815</v>
      </c>
      <c r="AN328" t="s">
        <v>284</v>
      </c>
      <c r="AS328" t="s">
        <v>17816</v>
      </c>
      <c r="AT328">
        <v>2016</v>
      </c>
      <c r="AU328">
        <v>11</v>
      </c>
      <c r="AV328">
        <v>5</v>
      </c>
      <c r="BC328" t="s">
        <v>17817</v>
      </c>
      <c r="BD328" t="s">
        <v>17818</v>
      </c>
      <c r="BK328" t="s">
        <v>17819</v>
      </c>
      <c r="BL328">
        <v>27175509</v>
      </c>
      <c r="BW328" t="s">
        <v>13429</v>
      </c>
      <c r="BX328" t="s">
        <v>13985</v>
      </c>
      <c r="BY328" t="s">
        <v>13985</v>
      </c>
      <c r="BZ328" t="s">
        <v>13985</v>
      </c>
    </row>
    <row r="329" spans="1:78" hidden="1">
      <c r="A329" t="s">
        <v>13850</v>
      </c>
      <c r="B329" t="s">
        <v>67</v>
      </c>
      <c r="C329" t="s">
        <v>30434</v>
      </c>
      <c r="G329" t="s">
        <v>30434</v>
      </c>
      <c r="J329" t="s">
        <v>30435</v>
      </c>
      <c r="K329" t="s">
        <v>30436</v>
      </c>
      <c r="W329" t="s">
        <v>30437</v>
      </c>
      <c r="AN329" t="s">
        <v>30438</v>
      </c>
      <c r="AS329" t="s">
        <v>521</v>
      </c>
      <c r="AT329">
        <v>1995</v>
      </c>
      <c r="AU329">
        <v>32</v>
      </c>
      <c r="AV329">
        <v>3</v>
      </c>
      <c r="BA329">
        <v>209</v>
      </c>
      <c r="BB329">
        <v>214</v>
      </c>
      <c r="BD329" t="s">
        <v>30439</v>
      </c>
      <c r="BK329" t="s">
        <v>30440</v>
      </c>
      <c r="BW329" t="s">
        <v>13429</v>
      </c>
      <c r="BX329" t="s">
        <v>13985</v>
      </c>
      <c r="BY329" t="s">
        <v>13985</v>
      </c>
      <c r="BZ329" t="s">
        <v>13985</v>
      </c>
    </row>
    <row r="330" spans="1:78" hidden="1">
      <c r="A330" t="s">
        <v>13850</v>
      </c>
      <c r="B330" t="s">
        <v>67</v>
      </c>
      <c r="C330" t="s">
        <v>15288</v>
      </c>
      <c r="G330" t="s">
        <v>15289</v>
      </c>
      <c r="J330" t="s">
        <v>15290</v>
      </c>
      <c r="K330" t="s">
        <v>15291</v>
      </c>
      <c r="W330" t="s">
        <v>15292</v>
      </c>
      <c r="AA330" t="s">
        <v>15293</v>
      </c>
      <c r="AB330" t="s">
        <v>15294</v>
      </c>
      <c r="AN330" t="s">
        <v>15295</v>
      </c>
      <c r="AS330" s="1">
        <v>42948</v>
      </c>
      <c r="AT330">
        <v>2018</v>
      </c>
      <c r="AU330">
        <v>9</v>
      </c>
      <c r="BC330">
        <v>45</v>
      </c>
      <c r="BD330" t="s">
        <v>15296</v>
      </c>
      <c r="BK330" t="s">
        <v>15297</v>
      </c>
      <c r="BL330">
        <v>30140420</v>
      </c>
      <c r="BW330" t="s">
        <v>13429</v>
      </c>
      <c r="BX330" t="s">
        <v>13985</v>
      </c>
      <c r="BY330" t="s">
        <v>13985</v>
      </c>
      <c r="BZ330" t="s">
        <v>13985</v>
      </c>
    </row>
    <row r="331" spans="1:78" hidden="1">
      <c r="A331" t="s">
        <v>13850</v>
      </c>
      <c r="B331" t="s">
        <v>67</v>
      </c>
      <c r="C331" t="s">
        <v>24268</v>
      </c>
      <c r="G331" t="s">
        <v>24269</v>
      </c>
      <c r="J331" t="s">
        <v>24270</v>
      </c>
      <c r="K331" t="s">
        <v>9476</v>
      </c>
      <c r="W331" t="s">
        <v>24271</v>
      </c>
      <c r="AA331" t="s">
        <v>24272</v>
      </c>
      <c r="AN331" t="s">
        <v>9480</v>
      </c>
      <c r="AO331" t="s">
        <v>9481</v>
      </c>
      <c r="AS331" t="s">
        <v>1613</v>
      </c>
      <c r="AT331">
        <v>2009</v>
      </c>
      <c r="AU331">
        <v>28</v>
      </c>
      <c r="AV331">
        <v>2</v>
      </c>
      <c r="BA331">
        <v>107</v>
      </c>
      <c r="BB331">
        <v>126</v>
      </c>
      <c r="BD331" t="s">
        <v>24273</v>
      </c>
      <c r="BK331" t="s">
        <v>24274</v>
      </c>
      <c r="BL331">
        <v>19367624</v>
      </c>
      <c r="BW331" t="s">
        <v>13429</v>
      </c>
      <c r="BX331" t="s">
        <v>13985</v>
      </c>
      <c r="BY331" t="s">
        <v>13985</v>
      </c>
      <c r="BZ331" t="s">
        <v>13985</v>
      </c>
    </row>
    <row r="332" spans="1:78" hidden="1">
      <c r="A332" t="s">
        <v>13850</v>
      </c>
      <c r="B332" t="s">
        <v>67</v>
      </c>
      <c r="C332" t="s">
        <v>26720</v>
      </c>
      <c r="G332" t="s">
        <v>26720</v>
      </c>
      <c r="J332" t="s">
        <v>26721</v>
      </c>
      <c r="K332" t="s">
        <v>22613</v>
      </c>
      <c r="W332" t="s">
        <v>26722</v>
      </c>
      <c r="AN332" t="s">
        <v>22615</v>
      </c>
      <c r="AO332" t="s">
        <v>26718</v>
      </c>
      <c r="AS332" t="s">
        <v>730</v>
      </c>
      <c r="AT332">
        <v>2005</v>
      </c>
      <c r="AU332">
        <v>25</v>
      </c>
      <c r="AV332">
        <v>2</v>
      </c>
      <c r="BA332">
        <v>188</v>
      </c>
      <c r="BB332">
        <v>196</v>
      </c>
      <c r="BK332" t="s">
        <v>26723</v>
      </c>
      <c r="BW332" t="s">
        <v>13429</v>
      </c>
      <c r="BX332" t="s">
        <v>13985</v>
      </c>
      <c r="BY332" t="s">
        <v>13985</v>
      </c>
      <c r="BZ332" t="s">
        <v>13985</v>
      </c>
    </row>
    <row r="333" spans="1:78" hidden="1">
      <c r="A333" t="s">
        <v>13850</v>
      </c>
      <c r="B333" t="s">
        <v>67</v>
      </c>
      <c r="C333" t="s">
        <v>16493</v>
      </c>
      <c r="G333" t="s">
        <v>16494</v>
      </c>
      <c r="J333" t="s">
        <v>16495</v>
      </c>
      <c r="K333" t="s">
        <v>6305</v>
      </c>
      <c r="W333" t="s">
        <v>16496</v>
      </c>
      <c r="AA333" t="s">
        <v>16497</v>
      </c>
      <c r="AB333" t="s">
        <v>16498</v>
      </c>
      <c r="AN333" t="s">
        <v>6307</v>
      </c>
      <c r="AO333" t="s">
        <v>6308</v>
      </c>
      <c r="AS333" t="s">
        <v>297</v>
      </c>
      <c r="AT333">
        <v>2017</v>
      </c>
      <c r="AU333">
        <v>33</v>
      </c>
      <c r="AV333">
        <v>3</v>
      </c>
      <c r="BA333">
        <v>184</v>
      </c>
      <c r="BB333">
        <v>192</v>
      </c>
      <c r="BD333" t="s">
        <v>16499</v>
      </c>
      <c r="BK333" t="s">
        <v>16500</v>
      </c>
      <c r="BL333">
        <v>28854112</v>
      </c>
      <c r="BW333" t="s">
        <v>13429</v>
      </c>
      <c r="BX333" t="s">
        <v>13985</v>
      </c>
      <c r="BY333" t="s">
        <v>13985</v>
      </c>
      <c r="BZ333" t="s">
        <v>13985</v>
      </c>
    </row>
    <row r="334" spans="1:78" hidden="1">
      <c r="A334" t="s">
        <v>13850</v>
      </c>
      <c r="B334" t="s">
        <v>67</v>
      </c>
      <c r="C334" t="s">
        <v>30143</v>
      </c>
      <c r="G334" t="s">
        <v>30143</v>
      </c>
      <c r="J334" t="s">
        <v>30144</v>
      </c>
      <c r="K334" t="s">
        <v>236</v>
      </c>
      <c r="W334" t="s">
        <v>30145</v>
      </c>
      <c r="AA334" t="s">
        <v>30146</v>
      </c>
      <c r="AB334" t="s">
        <v>30147</v>
      </c>
      <c r="AN334" t="s">
        <v>240</v>
      </c>
      <c r="AS334" t="s">
        <v>629</v>
      </c>
      <c r="AT334">
        <v>1996</v>
      </c>
      <c r="AU334">
        <v>199</v>
      </c>
      <c r="AV334">
        <v>5</v>
      </c>
      <c r="BA334">
        <v>1095</v>
      </c>
      <c r="BB334">
        <v>1104</v>
      </c>
      <c r="BK334" t="s">
        <v>30148</v>
      </c>
      <c r="BW334" t="s">
        <v>13429</v>
      </c>
      <c r="BX334" t="s">
        <v>13985</v>
      </c>
      <c r="BY334" t="s">
        <v>13985</v>
      </c>
      <c r="BZ334" t="s">
        <v>13985</v>
      </c>
    </row>
    <row r="335" spans="1:78" hidden="1">
      <c r="A335" t="s">
        <v>13850</v>
      </c>
      <c r="B335" t="s">
        <v>67</v>
      </c>
      <c r="C335" t="s">
        <v>24803</v>
      </c>
      <c r="G335" t="s">
        <v>24804</v>
      </c>
      <c r="J335" t="s">
        <v>24805</v>
      </c>
      <c r="K335" t="s">
        <v>1645</v>
      </c>
      <c r="W335" t="s">
        <v>24806</v>
      </c>
      <c r="AN335" t="s">
        <v>1649</v>
      </c>
      <c r="AS335" t="s">
        <v>730</v>
      </c>
      <c r="AT335">
        <v>2008</v>
      </c>
      <c r="AU335">
        <v>132</v>
      </c>
      <c r="AV335">
        <v>3</v>
      </c>
      <c r="BA335">
        <v>189</v>
      </c>
      <c r="BB335">
        <v>204</v>
      </c>
      <c r="BD335" t="s">
        <v>24807</v>
      </c>
      <c r="BK335" t="s">
        <v>24808</v>
      </c>
      <c r="BW335" t="s">
        <v>13429</v>
      </c>
      <c r="BX335" t="s">
        <v>13985</v>
      </c>
      <c r="BY335" t="s">
        <v>13985</v>
      </c>
      <c r="BZ335" t="s">
        <v>13985</v>
      </c>
    </row>
    <row r="336" spans="1:78" hidden="1">
      <c r="A336" t="s">
        <v>13850</v>
      </c>
      <c r="B336" t="s">
        <v>67</v>
      </c>
      <c r="C336" t="s">
        <v>18677</v>
      </c>
      <c r="G336" t="s">
        <v>18678</v>
      </c>
      <c r="J336" t="s">
        <v>18679</v>
      </c>
      <c r="K336" t="s">
        <v>18680</v>
      </c>
      <c r="W336" t="s">
        <v>18681</v>
      </c>
      <c r="AB336" t="s">
        <v>18332</v>
      </c>
      <c r="AN336" t="s">
        <v>18682</v>
      </c>
      <c r="AO336" t="s">
        <v>18683</v>
      </c>
      <c r="AS336" t="s">
        <v>352</v>
      </c>
      <c r="AT336">
        <v>2015</v>
      </c>
      <c r="AU336">
        <v>46</v>
      </c>
      <c r="AV336">
        <v>2</v>
      </c>
      <c r="BA336">
        <v>183</v>
      </c>
      <c r="BB336">
        <v>188</v>
      </c>
      <c r="BD336" t="s">
        <v>18684</v>
      </c>
      <c r="BK336" t="s">
        <v>18685</v>
      </c>
      <c r="BL336">
        <v>26009020</v>
      </c>
      <c r="BW336" t="s">
        <v>13429</v>
      </c>
      <c r="BX336" t="s">
        <v>13985</v>
      </c>
      <c r="BY336" t="s">
        <v>13985</v>
      </c>
      <c r="BZ336" t="s">
        <v>13985</v>
      </c>
    </row>
    <row r="337" spans="1:78" hidden="1">
      <c r="A337" t="s">
        <v>13850</v>
      </c>
      <c r="B337" t="s">
        <v>67</v>
      </c>
      <c r="C337" t="s">
        <v>29764</v>
      </c>
      <c r="G337" t="s">
        <v>29764</v>
      </c>
      <c r="J337" t="s">
        <v>29765</v>
      </c>
      <c r="K337" t="s">
        <v>16331</v>
      </c>
      <c r="W337" t="s">
        <v>29766</v>
      </c>
      <c r="AN337" t="s">
        <v>29767</v>
      </c>
      <c r="AS337" t="s">
        <v>521</v>
      </c>
      <c r="AT337">
        <v>1997</v>
      </c>
      <c r="AU337">
        <v>117</v>
      </c>
      <c r="AV337">
        <v>2</v>
      </c>
      <c r="BA337">
        <v>299</v>
      </c>
      <c r="BB337">
        <v>306</v>
      </c>
      <c r="BD337" t="s">
        <v>29768</v>
      </c>
      <c r="BK337" t="s">
        <v>29769</v>
      </c>
      <c r="BW337" t="s">
        <v>13429</v>
      </c>
      <c r="BX337" t="s">
        <v>13985</v>
      </c>
      <c r="BY337" t="s">
        <v>13985</v>
      </c>
      <c r="BZ337" t="s">
        <v>13985</v>
      </c>
    </row>
    <row r="338" spans="1:78" hidden="1">
      <c r="A338" t="s">
        <v>13850</v>
      </c>
      <c r="B338" t="s">
        <v>67</v>
      </c>
      <c r="C338" t="s">
        <v>30788</v>
      </c>
      <c r="G338" t="s">
        <v>30788</v>
      </c>
      <c r="J338" t="s">
        <v>30789</v>
      </c>
      <c r="K338" t="s">
        <v>773</v>
      </c>
      <c r="W338" t="s">
        <v>30790</v>
      </c>
      <c r="AN338" t="s">
        <v>777</v>
      </c>
      <c r="AS338" t="s">
        <v>730</v>
      </c>
      <c r="AT338">
        <v>1994</v>
      </c>
      <c r="AU338">
        <v>14</v>
      </c>
      <c r="AV338">
        <v>3</v>
      </c>
      <c r="BA338">
        <v>171</v>
      </c>
      <c r="BB338">
        <v>183</v>
      </c>
      <c r="BK338" t="s">
        <v>30791</v>
      </c>
      <c r="BW338" t="s">
        <v>13429</v>
      </c>
      <c r="BX338" t="s">
        <v>13985</v>
      </c>
      <c r="BY338" t="s">
        <v>13985</v>
      </c>
      <c r="BZ338" t="s">
        <v>13985</v>
      </c>
    </row>
    <row r="339" spans="1:78" hidden="1">
      <c r="A339" t="s">
        <v>13850</v>
      </c>
      <c r="B339" t="s">
        <v>1762</v>
      </c>
      <c r="C339" t="s">
        <v>29519</v>
      </c>
      <c r="E339" t="s">
        <v>29520</v>
      </c>
      <c r="G339" t="s">
        <v>29519</v>
      </c>
      <c r="J339" t="s">
        <v>29521</v>
      </c>
      <c r="K339" t="s">
        <v>29522</v>
      </c>
      <c r="L339" t="s">
        <v>8904</v>
      </c>
      <c r="P339" t="s">
        <v>29523</v>
      </c>
      <c r="Q339" t="s">
        <v>29524</v>
      </c>
      <c r="R339" t="s">
        <v>29525</v>
      </c>
      <c r="S339" t="s">
        <v>29526</v>
      </c>
      <c r="W339" t="s">
        <v>29527</v>
      </c>
      <c r="AN339" t="s">
        <v>3428</v>
      </c>
      <c r="AP339" t="s">
        <v>29528</v>
      </c>
      <c r="AT339">
        <v>1998</v>
      </c>
      <c r="AV339">
        <v>472</v>
      </c>
      <c r="BA339">
        <v>351</v>
      </c>
      <c r="BB339">
        <v>354</v>
      </c>
      <c r="BD339" t="s">
        <v>29529</v>
      </c>
      <c r="BK339" t="s">
        <v>29530</v>
      </c>
      <c r="BW339" t="s">
        <v>13429</v>
      </c>
      <c r="BX339" t="s">
        <v>13985</v>
      </c>
      <c r="BY339" t="s">
        <v>13985</v>
      </c>
      <c r="BZ339" t="s">
        <v>13985</v>
      </c>
    </row>
    <row r="340" spans="1:78" hidden="1">
      <c r="A340" t="s">
        <v>13850</v>
      </c>
      <c r="B340" t="s">
        <v>67</v>
      </c>
      <c r="C340" t="s">
        <v>23081</v>
      </c>
      <c r="G340" t="s">
        <v>23082</v>
      </c>
      <c r="J340" t="s">
        <v>23083</v>
      </c>
      <c r="K340" t="s">
        <v>23084</v>
      </c>
      <c r="W340" t="s">
        <v>23085</v>
      </c>
      <c r="AA340" t="s">
        <v>23086</v>
      </c>
      <c r="AB340" t="s">
        <v>23087</v>
      </c>
      <c r="AN340" t="s">
        <v>23088</v>
      </c>
      <c r="AS340" t="s">
        <v>1023</v>
      </c>
      <c r="AT340">
        <v>2011</v>
      </c>
      <c r="AU340">
        <v>33</v>
      </c>
      <c r="AV340">
        <v>1</v>
      </c>
      <c r="BA340">
        <v>31</v>
      </c>
      <c r="BB340">
        <v>34</v>
      </c>
      <c r="BD340" t="s">
        <v>23089</v>
      </c>
      <c r="BK340" t="s">
        <v>23090</v>
      </c>
      <c r="BL340">
        <v>21164360</v>
      </c>
      <c r="BW340" t="s">
        <v>13429</v>
      </c>
      <c r="BX340" t="s">
        <v>13985</v>
      </c>
      <c r="BY340" t="s">
        <v>13985</v>
      </c>
      <c r="BZ340" t="s">
        <v>13985</v>
      </c>
    </row>
    <row r="341" spans="1:78" hidden="1">
      <c r="A341" t="s">
        <v>13850</v>
      </c>
      <c r="B341" t="s">
        <v>1762</v>
      </c>
      <c r="C341" t="s">
        <v>21179</v>
      </c>
      <c r="E341" t="s">
        <v>21180</v>
      </c>
      <c r="G341" t="s">
        <v>21181</v>
      </c>
      <c r="J341" t="s">
        <v>21182</v>
      </c>
      <c r="K341" t="s">
        <v>21183</v>
      </c>
      <c r="L341" t="s">
        <v>3422</v>
      </c>
      <c r="P341" t="s">
        <v>21184</v>
      </c>
      <c r="Q341" t="s">
        <v>21185</v>
      </c>
      <c r="R341" t="s">
        <v>21186</v>
      </c>
      <c r="S341" t="s">
        <v>3426</v>
      </c>
      <c r="W341" t="s">
        <v>21187</v>
      </c>
      <c r="AN341" t="s">
        <v>3428</v>
      </c>
      <c r="AP341" t="s">
        <v>21188</v>
      </c>
      <c r="AT341">
        <v>2013</v>
      </c>
      <c r="AU341">
        <v>993</v>
      </c>
      <c r="BA341">
        <v>29</v>
      </c>
      <c r="BB341">
        <v>35</v>
      </c>
      <c r="BK341" t="s">
        <v>21189</v>
      </c>
      <c r="BW341" t="s">
        <v>13429</v>
      </c>
      <c r="BX341" t="s">
        <v>13985</v>
      </c>
      <c r="BY341" t="s">
        <v>13985</v>
      </c>
      <c r="BZ341" t="s">
        <v>13985</v>
      </c>
    </row>
    <row r="342" spans="1:78" hidden="1">
      <c r="A342" t="s">
        <v>13850</v>
      </c>
      <c r="B342" t="s">
        <v>67</v>
      </c>
      <c r="C342" t="s">
        <v>30096</v>
      </c>
      <c r="G342" t="s">
        <v>30096</v>
      </c>
      <c r="J342" t="s">
        <v>30097</v>
      </c>
      <c r="K342" t="s">
        <v>15468</v>
      </c>
      <c r="W342" t="s">
        <v>30098</v>
      </c>
      <c r="AB342" t="s">
        <v>30099</v>
      </c>
      <c r="AN342" t="s">
        <v>15470</v>
      </c>
      <c r="AS342" t="s">
        <v>472</v>
      </c>
      <c r="AT342">
        <v>1996</v>
      </c>
      <c r="AU342">
        <v>191</v>
      </c>
      <c r="AV342">
        <v>3</v>
      </c>
      <c r="BA342">
        <v>261</v>
      </c>
      <c r="BB342">
        <v>273</v>
      </c>
      <c r="BK342" t="s">
        <v>30100</v>
      </c>
      <c r="BW342" t="s">
        <v>13429</v>
      </c>
      <c r="BX342" t="s">
        <v>13985</v>
      </c>
      <c r="BY342" t="s">
        <v>13985</v>
      </c>
      <c r="BZ342" t="s">
        <v>13985</v>
      </c>
    </row>
    <row r="343" spans="1:78" hidden="1">
      <c r="A343" t="s">
        <v>13850</v>
      </c>
      <c r="B343" t="s">
        <v>67</v>
      </c>
      <c r="C343" t="s">
        <v>22742</v>
      </c>
      <c r="G343" t="s">
        <v>22743</v>
      </c>
      <c r="J343" t="s">
        <v>22744</v>
      </c>
      <c r="K343" t="s">
        <v>280</v>
      </c>
      <c r="W343" t="s">
        <v>22745</v>
      </c>
      <c r="AA343" t="s">
        <v>22746</v>
      </c>
      <c r="AB343" t="s">
        <v>22747</v>
      </c>
      <c r="AN343" t="s">
        <v>284</v>
      </c>
      <c r="AS343" s="1">
        <v>38808</v>
      </c>
      <c r="AT343">
        <v>2011</v>
      </c>
      <c r="AU343">
        <v>6</v>
      </c>
      <c r="AV343">
        <v>4</v>
      </c>
      <c r="BC343" t="s">
        <v>22748</v>
      </c>
      <c r="BD343" t="s">
        <v>22749</v>
      </c>
      <c r="BK343" t="s">
        <v>22750</v>
      </c>
      <c r="BL343">
        <v>21494686</v>
      </c>
      <c r="BW343" t="s">
        <v>13429</v>
      </c>
      <c r="BX343" t="s">
        <v>13985</v>
      </c>
      <c r="BY343" t="s">
        <v>13985</v>
      </c>
      <c r="BZ343" t="s">
        <v>13985</v>
      </c>
    </row>
    <row r="344" spans="1:78" hidden="1">
      <c r="A344" t="s">
        <v>13850</v>
      </c>
      <c r="B344" t="s">
        <v>67</v>
      </c>
      <c r="C344" t="s">
        <v>30792</v>
      </c>
      <c r="G344" t="s">
        <v>30792</v>
      </c>
      <c r="J344" t="s">
        <v>30793</v>
      </c>
      <c r="K344" t="s">
        <v>178</v>
      </c>
      <c r="W344" t="s">
        <v>30794</v>
      </c>
      <c r="AA344" t="s">
        <v>30795</v>
      </c>
      <c r="AN344" t="s">
        <v>180</v>
      </c>
      <c r="AS344" t="s">
        <v>815</v>
      </c>
      <c r="AT344">
        <v>1994</v>
      </c>
      <c r="AU344">
        <v>4</v>
      </c>
      <c r="AV344">
        <v>1</v>
      </c>
      <c r="BA344">
        <v>8</v>
      </c>
      <c r="BB344">
        <v>13</v>
      </c>
      <c r="BD344" t="s">
        <v>30796</v>
      </c>
      <c r="BK344" t="s">
        <v>30797</v>
      </c>
      <c r="BW344" t="s">
        <v>13428</v>
      </c>
      <c r="BX344" t="s">
        <v>13985</v>
      </c>
      <c r="BY344" t="s">
        <v>13429</v>
      </c>
      <c r="BZ344" t="s">
        <v>13985</v>
      </c>
    </row>
    <row r="345" spans="1:78" hidden="1">
      <c r="A345" t="s">
        <v>13850</v>
      </c>
      <c r="B345" t="s">
        <v>67</v>
      </c>
      <c r="C345" t="s">
        <v>25656</v>
      </c>
      <c r="G345" t="s">
        <v>25657</v>
      </c>
      <c r="J345" t="s">
        <v>25658</v>
      </c>
      <c r="K345" t="s">
        <v>25659</v>
      </c>
      <c r="P345" t="s">
        <v>25660</v>
      </c>
      <c r="Q345" t="s">
        <v>25661</v>
      </c>
      <c r="R345" t="s">
        <v>25662</v>
      </c>
      <c r="S345" t="s">
        <v>25663</v>
      </c>
      <c r="W345" t="s">
        <v>25664</v>
      </c>
      <c r="AN345" t="s">
        <v>25665</v>
      </c>
      <c r="AT345">
        <v>2007</v>
      </c>
      <c r="AU345">
        <v>72</v>
      </c>
      <c r="BA345">
        <v>279</v>
      </c>
      <c r="BB345">
        <v>285</v>
      </c>
      <c r="BD345" t="s">
        <v>25666</v>
      </c>
      <c r="BK345" t="s">
        <v>25667</v>
      </c>
      <c r="BL345">
        <v>18419284</v>
      </c>
      <c r="BW345" t="s">
        <v>13429</v>
      </c>
      <c r="BX345" t="s">
        <v>13985</v>
      </c>
      <c r="BY345" t="s">
        <v>13985</v>
      </c>
      <c r="BZ345" t="s">
        <v>13985</v>
      </c>
    </row>
    <row r="346" spans="1:78" hidden="1">
      <c r="A346" t="s">
        <v>13850</v>
      </c>
      <c r="B346" t="s">
        <v>67</v>
      </c>
      <c r="C346" t="s">
        <v>27519</v>
      </c>
      <c r="G346" t="s">
        <v>27519</v>
      </c>
      <c r="J346" t="s">
        <v>27520</v>
      </c>
      <c r="K346" t="s">
        <v>27521</v>
      </c>
      <c r="W346" t="s">
        <v>27522</v>
      </c>
      <c r="AB346" t="s">
        <v>27523</v>
      </c>
      <c r="AN346" t="s">
        <v>27524</v>
      </c>
      <c r="AO346" t="s">
        <v>27525</v>
      </c>
      <c r="AS346" t="s">
        <v>352</v>
      </c>
      <c r="AT346">
        <v>2003</v>
      </c>
      <c r="AU346">
        <v>90</v>
      </c>
      <c r="AV346">
        <v>2</v>
      </c>
      <c r="BA346">
        <v>763</v>
      </c>
      <c r="BB346">
        <v>770</v>
      </c>
      <c r="BD346" t="s">
        <v>27526</v>
      </c>
      <c r="BK346" t="s">
        <v>27527</v>
      </c>
      <c r="BL346">
        <v>12660349</v>
      </c>
      <c r="BW346" t="s">
        <v>13429</v>
      </c>
      <c r="BX346" t="s">
        <v>13985</v>
      </c>
      <c r="BY346" t="s">
        <v>13985</v>
      </c>
      <c r="BZ346" t="s">
        <v>13985</v>
      </c>
    </row>
    <row r="347" spans="1:78" hidden="1">
      <c r="A347" t="s">
        <v>13850</v>
      </c>
      <c r="B347" t="s">
        <v>67</v>
      </c>
      <c r="C347" t="s">
        <v>15898</v>
      </c>
      <c r="G347" t="s">
        <v>15899</v>
      </c>
      <c r="J347" t="s">
        <v>15900</v>
      </c>
      <c r="K347" t="s">
        <v>9414</v>
      </c>
      <c r="W347" t="s">
        <v>15901</v>
      </c>
      <c r="AN347" t="s">
        <v>9416</v>
      </c>
      <c r="AS347" s="1">
        <v>40210</v>
      </c>
      <c r="AT347">
        <v>2018</v>
      </c>
      <c r="AU347">
        <v>114</v>
      </c>
      <c r="AV347">
        <v>3</v>
      </c>
      <c r="BA347">
        <v>588</v>
      </c>
      <c r="BB347">
        <v>595</v>
      </c>
      <c r="BD347" t="s">
        <v>15902</v>
      </c>
      <c r="BK347" t="s">
        <v>15903</v>
      </c>
      <c r="BW347" t="s">
        <v>13429</v>
      </c>
      <c r="BX347" t="s">
        <v>13985</v>
      </c>
      <c r="BY347" t="s">
        <v>13985</v>
      </c>
      <c r="BZ347" t="s">
        <v>13985</v>
      </c>
    </row>
    <row r="348" spans="1:78" hidden="1">
      <c r="A348" t="s">
        <v>13850</v>
      </c>
      <c r="B348" t="s">
        <v>67</v>
      </c>
      <c r="C348" t="s">
        <v>24111</v>
      </c>
      <c r="G348" t="s">
        <v>24112</v>
      </c>
      <c r="J348" t="s">
        <v>24113</v>
      </c>
      <c r="K348" t="s">
        <v>8965</v>
      </c>
      <c r="W348" t="s">
        <v>24114</v>
      </c>
      <c r="AA348" t="s">
        <v>23264</v>
      </c>
      <c r="AB348" t="s">
        <v>23265</v>
      </c>
      <c r="AO348" t="s">
        <v>8968</v>
      </c>
      <c r="AS348" t="s">
        <v>521</v>
      </c>
      <c r="AT348">
        <v>2009</v>
      </c>
      <c r="AU348">
        <v>34</v>
      </c>
      <c r="AV348">
        <v>1</v>
      </c>
      <c r="BA348">
        <v>119</v>
      </c>
      <c r="BB348">
        <v>128</v>
      </c>
      <c r="BD348" t="s">
        <v>24115</v>
      </c>
      <c r="BK348" t="s">
        <v>24116</v>
      </c>
      <c r="BL348">
        <v>20836812</v>
      </c>
      <c r="BW348" t="s">
        <v>13428</v>
      </c>
      <c r="BX348" t="s">
        <v>13985</v>
      </c>
      <c r="BY348" t="s">
        <v>13429</v>
      </c>
      <c r="BZ348" t="s">
        <v>13985</v>
      </c>
    </row>
    <row r="349" spans="1:78" hidden="1">
      <c r="A349" t="s">
        <v>13850</v>
      </c>
      <c r="B349" t="s">
        <v>67</v>
      </c>
      <c r="C349" t="s">
        <v>23911</v>
      </c>
      <c r="G349" t="s">
        <v>23912</v>
      </c>
      <c r="J349" t="s">
        <v>23913</v>
      </c>
      <c r="K349" t="s">
        <v>1192</v>
      </c>
      <c r="W349" t="s">
        <v>23914</v>
      </c>
      <c r="AA349" t="s">
        <v>23915</v>
      </c>
      <c r="AB349" t="s">
        <v>23916</v>
      </c>
      <c r="AN349" t="s">
        <v>1194</v>
      </c>
      <c r="AO349" t="s">
        <v>1195</v>
      </c>
      <c r="AS349" t="s">
        <v>242</v>
      </c>
      <c r="AT349">
        <v>2009</v>
      </c>
      <c r="AU349">
        <v>15</v>
      </c>
      <c r="AV349">
        <v>10</v>
      </c>
      <c r="BA349">
        <v>2375</v>
      </c>
      <c r="BB349">
        <v>2386</v>
      </c>
      <c r="BD349" t="s">
        <v>23917</v>
      </c>
      <c r="BK349" t="s">
        <v>23918</v>
      </c>
      <c r="BW349" t="s">
        <v>13429</v>
      </c>
      <c r="BX349" t="s">
        <v>13985</v>
      </c>
      <c r="BY349" t="s">
        <v>13985</v>
      </c>
      <c r="BZ349" t="s">
        <v>13985</v>
      </c>
    </row>
    <row r="350" spans="1:78" hidden="1">
      <c r="A350" t="s">
        <v>13850</v>
      </c>
      <c r="B350" t="s">
        <v>67</v>
      </c>
      <c r="C350" t="s">
        <v>22071</v>
      </c>
      <c r="G350" t="s">
        <v>22072</v>
      </c>
      <c r="J350" t="s">
        <v>22073</v>
      </c>
      <c r="K350" t="s">
        <v>6829</v>
      </c>
      <c r="W350" t="s">
        <v>22074</v>
      </c>
      <c r="AB350" t="s">
        <v>21035</v>
      </c>
      <c r="AN350" t="s">
        <v>6831</v>
      </c>
      <c r="AO350" t="s">
        <v>7354</v>
      </c>
      <c r="AT350">
        <v>2012</v>
      </c>
      <c r="AU350">
        <v>54</v>
      </c>
      <c r="AV350">
        <v>3</v>
      </c>
      <c r="BA350">
        <v>209</v>
      </c>
      <c r="BB350">
        <v>219</v>
      </c>
      <c r="BD350" t="s">
        <v>22075</v>
      </c>
      <c r="BK350" t="s">
        <v>22076</v>
      </c>
      <c r="BW350" t="s">
        <v>13429</v>
      </c>
      <c r="BX350" t="s">
        <v>13985</v>
      </c>
      <c r="BY350" t="s">
        <v>13985</v>
      </c>
      <c r="BZ350" t="s">
        <v>13985</v>
      </c>
    </row>
    <row r="351" spans="1:78" hidden="1">
      <c r="A351" t="s">
        <v>13850</v>
      </c>
      <c r="B351" t="s">
        <v>67</v>
      </c>
      <c r="C351" t="s">
        <v>26179</v>
      </c>
      <c r="G351" t="s">
        <v>26179</v>
      </c>
      <c r="J351" t="s">
        <v>26180</v>
      </c>
      <c r="K351" t="s">
        <v>7970</v>
      </c>
      <c r="W351" t="s">
        <v>26181</v>
      </c>
      <c r="AB351" t="s">
        <v>26182</v>
      </c>
      <c r="AN351" t="s">
        <v>7973</v>
      </c>
      <c r="AO351" t="s">
        <v>14751</v>
      </c>
      <c r="AS351" t="s">
        <v>815</v>
      </c>
      <c r="AT351">
        <v>2006</v>
      </c>
      <c r="AU351">
        <v>132</v>
      </c>
      <c r="AW351">
        <v>3</v>
      </c>
      <c r="BA351">
        <v>387</v>
      </c>
      <c r="BB351">
        <v>401</v>
      </c>
      <c r="BD351" t="s">
        <v>26183</v>
      </c>
      <c r="BK351" t="s">
        <v>26184</v>
      </c>
      <c r="BL351">
        <v>16332289</v>
      </c>
      <c r="BW351" t="s">
        <v>13429</v>
      </c>
      <c r="BX351" t="s">
        <v>13985</v>
      </c>
      <c r="BY351" t="s">
        <v>13985</v>
      </c>
      <c r="BZ351" t="s">
        <v>13985</v>
      </c>
    </row>
    <row r="352" spans="1:78" hidden="1">
      <c r="A352" t="s">
        <v>13850</v>
      </c>
      <c r="B352" t="s">
        <v>67</v>
      </c>
      <c r="C352" t="s">
        <v>24822</v>
      </c>
      <c r="G352" t="s">
        <v>24823</v>
      </c>
      <c r="J352" t="s">
        <v>24824</v>
      </c>
      <c r="K352" t="s">
        <v>5638</v>
      </c>
      <c r="W352" t="s">
        <v>24825</v>
      </c>
      <c r="AA352" t="s">
        <v>15701</v>
      </c>
      <c r="AB352" t="s">
        <v>15702</v>
      </c>
      <c r="AN352" t="s">
        <v>5642</v>
      </c>
      <c r="AO352" t="s">
        <v>5643</v>
      </c>
      <c r="AS352" t="s">
        <v>815</v>
      </c>
      <c r="AT352">
        <v>2008</v>
      </c>
      <c r="AU352">
        <v>87</v>
      </c>
      <c r="AX352">
        <v>1</v>
      </c>
      <c r="BA352" t="s">
        <v>24826</v>
      </c>
      <c r="BB352" t="s">
        <v>24827</v>
      </c>
      <c r="BD352" t="s">
        <v>24828</v>
      </c>
      <c r="BK352" t="s">
        <v>24829</v>
      </c>
      <c r="BW352" t="s">
        <v>13429</v>
      </c>
      <c r="BX352" t="s">
        <v>13985</v>
      </c>
      <c r="BY352" t="s">
        <v>13985</v>
      </c>
      <c r="BZ352" t="s">
        <v>13985</v>
      </c>
    </row>
    <row r="353" spans="1:78" hidden="1">
      <c r="A353" t="s">
        <v>13850</v>
      </c>
      <c r="B353" t="s">
        <v>67</v>
      </c>
      <c r="C353" t="s">
        <v>19449</v>
      </c>
      <c r="G353" t="s">
        <v>19450</v>
      </c>
      <c r="J353" t="s">
        <v>19451</v>
      </c>
      <c r="K353" t="s">
        <v>4472</v>
      </c>
      <c r="W353" t="s">
        <v>19452</v>
      </c>
      <c r="AA353" t="s">
        <v>19453</v>
      </c>
      <c r="AB353" t="s">
        <v>19454</v>
      </c>
      <c r="AN353" t="s">
        <v>4476</v>
      </c>
      <c r="AO353" t="s">
        <v>4477</v>
      </c>
      <c r="AS353" t="s">
        <v>1078</v>
      </c>
      <c r="AT353">
        <v>2014</v>
      </c>
      <c r="AU353">
        <v>293</v>
      </c>
      <c r="AY353" t="s">
        <v>49</v>
      </c>
      <c r="BA353">
        <v>81</v>
      </c>
      <c r="BB353">
        <v>90</v>
      </c>
      <c r="BD353" t="s">
        <v>19455</v>
      </c>
      <c r="BK353" t="s">
        <v>19456</v>
      </c>
      <c r="BW353" t="s">
        <v>13429</v>
      </c>
      <c r="BX353" t="s">
        <v>13985</v>
      </c>
      <c r="BY353" t="s">
        <v>13985</v>
      </c>
      <c r="BZ353" t="s">
        <v>13985</v>
      </c>
    </row>
    <row r="354" spans="1:78" hidden="1">
      <c r="A354" t="s">
        <v>13850</v>
      </c>
      <c r="B354" t="s">
        <v>67</v>
      </c>
      <c r="C354" t="s">
        <v>19638</v>
      </c>
      <c r="G354" t="s">
        <v>19639</v>
      </c>
      <c r="J354" t="s">
        <v>19640</v>
      </c>
      <c r="K354" t="s">
        <v>19641</v>
      </c>
      <c r="W354" t="s">
        <v>19642</v>
      </c>
      <c r="AB354" t="s">
        <v>19643</v>
      </c>
      <c r="AN354" t="s">
        <v>19644</v>
      </c>
      <c r="AO354" t="s">
        <v>19645</v>
      </c>
      <c r="AS354" t="s">
        <v>154</v>
      </c>
      <c r="AT354">
        <v>2014</v>
      </c>
      <c r="AU354">
        <v>138</v>
      </c>
      <c r="BA354">
        <v>313</v>
      </c>
      <c r="BB354">
        <v>334</v>
      </c>
      <c r="BD354" t="s">
        <v>19646</v>
      </c>
      <c r="BK354" t="s">
        <v>19647</v>
      </c>
      <c r="BW354" t="s">
        <v>13429</v>
      </c>
      <c r="BX354" t="s">
        <v>13985</v>
      </c>
      <c r="BY354" t="s">
        <v>13985</v>
      </c>
      <c r="BZ354" t="s">
        <v>13985</v>
      </c>
    </row>
    <row r="355" spans="1:78" hidden="1">
      <c r="A355" t="s">
        <v>13850</v>
      </c>
      <c r="B355" t="s">
        <v>67</v>
      </c>
      <c r="C355" t="s">
        <v>24707</v>
      </c>
      <c r="G355" t="s">
        <v>24708</v>
      </c>
      <c r="J355" t="s">
        <v>24709</v>
      </c>
      <c r="K355" t="s">
        <v>1966</v>
      </c>
      <c r="W355" t="s">
        <v>24710</v>
      </c>
      <c r="AA355" t="s">
        <v>24711</v>
      </c>
      <c r="AN355" t="s">
        <v>1969</v>
      </c>
      <c r="AO355" t="s">
        <v>1970</v>
      </c>
      <c r="AS355" s="1">
        <v>41091</v>
      </c>
      <c r="AT355">
        <v>2008</v>
      </c>
      <c r="AU355">
        <v>363</v>
      </c>
      <c r="AV355">
        <v>1501</v>
      </c>
      <c r="BA355">
        <v>2369</v>
      </c>
      <c r="BB355">
        <v>2375</v>
      </c>
      <c r="BD355" t="s">
        <v>24712</v>
      </c>
      <c r="BK355" t="s">
        <v>24713</v>
      </c>
      <c r="BL355">
        <v>18006410</v>
      </c>
      <c r="BW355" t="s">
        <v>13429</v>
      </c>
      <c r="BX355" t="s">
        <v>13985</v>
      </c>
      <c r="BY355" t="s">
        <v>13985</v>
      </c>
      <c r="BZ355" t="s">
        <v>13985</v>
      </c>
    </row>
    <row r="356" spans="1:78" hidden="1">
      <c r="A356" t="s">
        <v>13850</v>
      </c>
      <c r="B356" t="s">
        <v>67</v>
      </c>
      <c r="C356" t="s">
        <v>17370</v>
      </c>
      <c r="G356" t="s">
        <v>17371</v>
      </c>
      <c r="J356" t="s">
        <v>17372</v>
      </c>
      <c r="K356" t="s">
        <v>14562</v>
      </c>
      <c r="W356" t="s">
        <v>17373</v>
      </c>
      <c r="AA356" t="s">
        <v>17374</v>
      </c>
      <c r="AB356" t="s">
        <v>17375</v>
      </c>
      <c r="AN356" t="s">
        <v>14566</v>
      </c>
      <c r="AO356" t="s">
        <v>14567</v>
      </c>
      <c r="AS356" t="s">
        <v>84</v>
      </c>
      <c r="AT356">
        <v>2016</v>
      </c>
      <c r="AU356">
        <v>22</v>
      </c>
      <c r="AV356">
        <v>12</v>
      </c>
      <c r="BA356">
        <v>1288</v>
      </c>
      <c r="BB356">
        <v>1300</v>
      </c>
      <c r="BD356" t="s">
        <v>17376</v>
      </c>
      <c r="BK356" t="s">
        <v>17377</v>
      </c>
      <c r="BW356" t="s">
        <v>13428</v>
      </c>
      <c r="BY356" t="s">
        <v>13429</v>
      </c>
    </row>
    <row r="357" spans="1:78" hidden="1">
      <c r="A357" t="s">
        <v>13850</v>
      </c>
      <c r="B357" t="s">
        <v>67</v>
      </c>
      <c r="C357" t="s">
        <v>27108</v>
      </c>
      <c r="G357" t="s">
        <v>27108</v>
      </c>
      <c r="J357" t="s">
        <v>27109</v>
      </c>
      <c r="K357" t="s">
        <v>1192</v>
      </c>
      <c r="W357" t="s">
        <v>27110</v>
      </c>
      <c r="AA357" t="s">
        <v>25758</v>
      </c>
      <c r="AB357" t="s">
        <v>25759</v>
      </c>
      <c r="AN357" t="s">
        <v>1194</v>
      </c>
      <c r="AO357" t="s">
        <v>1195</v>
      </c>
      <c r="AS357" t="s">
        <v>472</v>
      </c>
      <c r="AT357">
        <v>2004</v>
      </c>
      <c r="AU357">
        <v>10</v>
      </c>
      <c r="AV357">
        <v>7</v>
      </c>
      <c r="BA357">
        <v>1133</v>
      </c>
      <c r="BB357">
        <v>1145</v>
      </c>
      <c r="BD357" t="s">
        <v>27111</v>
      </c>
      <c r="BK357" t="s">
        <v>27112</v>
      </c>
      <c r="BW357" t="s">
        <v>13429</v>
      </c>
      <c r="BX357" t="s">
        <v>13985</v>
      </c>
      <c r="BY357" t="s">
        <v>13985</v>
      </c>
      <c r="BZ357" t="s">
        <v>13985</v>
      </c>
    </row>
    <row r="358" spans="1:78" hidden="1">
      <c r="A358" t="s">
        <v>13850</v>
      </c>
      <c r="B358" t="s">
        <v>67</v>
      </c>
      <c r="C358" t="s">
        <v>22414</v>
      </c>
      <c r="G358" t="s">
        <v>22415</v>
      </c>
      <c r="J358" t="s">
        <v>22416</v>
      </c>
      <c r="K358" t="s">
        <v>821</v>
      </c>
      <c r="W358" t="s">
        <v>22417</v>
      </c>
      <c r="AA358" t="s">
        <v>22418</v>
      </c>
      <c r="AB358" t="s">
        <v>22419</v>
      </c>
      <c r="AN358" t="s">
        <v>824</v>
      </c>
      <c r="AS358" t="s">
        <v>242</v>
      </c>
      <c r="AT358">
        <v>2011</v>
      </c>
      <c r="AU358">
        <v>20</v>
      </c>
      <c r="AV358">
        <v>19</v>
      </c>
      <c r="BA358">
        <v>4165</v>
      </c>
      <c r="BB358">
        <v>4181</v>
      </c>
      <c r="BD358" t="s">
        <v>22420</v>
      </c>
      <c r="BK358" t="s">
        <v>22421</v>
      </c>
      <c r="BL358">
        <v>21883588</v>
      </c>
      <c r="BW358" t="s">
        <v>13429</v>
      </c>
      <c r="BX358" t="s">
        <v>13985</v>
      </c>
      <c r="BY358" t="s">
        <v>13985</v>
      </c>
      <c r="BZ358" t="s">
        <v>13985</v>
      </c>
    </row>
    <row r="359" spans="1:78" hidden="1">
      <c r="A359" t="s">
        <v>13850</v>
      </c>
      <c r="B359" t="s">
        <v>67</v>
      </c>
      <c r="C359" t="s">
        <v>19232</v>
      </c>
      <c r="G359" t="s">
        <v>19233</v>
      </c>
      <c r="J359" t="s">
        <v>19234</v>
      </c>
      <c r="K359" t="s">
        <v>3361</v>
      </c>
      <c r="W359" t="s">
        <v>19235</v>
      </c>
      <c r="AA359" t="s">
        <v>19236</v>
      </c>
      <c r="AB359" t="s">
        <v>19237</v>
      </c>
      <c r="AN359" t="s">
        <v>3363</v>
      </c>
      <c r="AO359" t="s">
        <v>3364</v>
      </c>
      <c r="AS359" t="s">
        <v>884</v>
      </c>
      <c r="AT359">
        <v>2015</v>
      </c>
      <c r="AU359">
        <v>124</v>
      </c>
      <c r="AV359">
        <v>2</v>
      </c>
      <c r="BA359">
        <v>150</v>
      </c>
      <c r="BB359">
        <v>160</v>
      </c>
      <c r="BD359" t="s">
        <v>19238</v>
      </c>
      <c r="BK359" t="s">
        <v>19239</v>
      </c>
      <c r="BW359" t="s">
        <v>13429</v>
      </c>
    </row>
    <row r="360" spans="1:78" hidden="1">
      <c r="A360" t="s">
        <v>13850</v>
      </c>
      <c r="B360" t="s">
        <v>67</v>
      </c>
      <c r="C360" t="s">
        <v>15697</v>
      </c>
      <c r="G360" t="s">
        <v>15698</v>
      </c>
      <c r="J360" t="s">
        <v>15699</v>
      </c>
      <c r="K360" t="s">
        <v>2387</v>
      </c>
      <c r="W360" t="s">
        <v>15700</v>
      </c>
      <c r="AA360" t="s">
        <v>15701</v>
      </c>
      <c r="AB360" t="s">
        <v>15702</v>
      </c>
      <c r="AN360" t="s">
        <v>2389</v>
      </c>
      <c r="AO360" t="s">
        <v>2390</v>
      </c>
      <c r="AS360" t="s">
        <v>629</v>
      </c>
      <c r="AT360">
        <v>2018</v>
      </c>
      <c r="AU360">
        <v>20</v>
      </c>
      <c r="AV360">
        <v>2</v>
      </c>
      <c r="BA360">
        <v>255</v>
      </c>
      <c r="BB360">
        <v>271</v>
      </c>
      <c r="BD360" t="s">
        <v>15703</v>
      </c>
      <c r="BK360" t="s">
        <v>15704</v>
      </c>
      <c r="BW360" t="s">
        <v>13429</v>
      </c>
      <c r="BX360" t="s">
        <v>13985</v>
      </c>
      <c r="BY360" t="s">
        <v>13985</v>
      </c>
      <c r="BZ360" t="s">
        <v>13985</v>
      </c>
    </row>
    <row r="361" spans="1:78" hidden="1">
      <c r="A361" t="s">
        <v>13850</v>
      </c>
      <c r="B361" t="s">
        <v>67</v>
      </c>
      <c r="C361" t="s">
        <v>18686</v>
      </c>
      <c r="G361" t="s">
        <v>18687</v>
      </c>
      <c r="J361" t="s">
        <v>18688</v>
      </c>
      <c r="K361" t="s">
        <v>348</v>
      </c>
      <c r="W361" t="s">
        <v>18689</v>
      </c>
      <c r="AA361" t="s">
        <v>18690</v>
      </c>
      <c r="AB361" t="s">
        <v>18691</v>
      </c>
      <c r="AN361" t="s">
        <v>350</v>
      </c>
      <c r="AO361" t="s">
        <v>351</v>
      </c>
      <c r="AS361" t="s">
        <v>352</v>
      </c>
      <c r="AT361">
        <v>2015</v>
      </c>
      <c r="AU361">
        <v>44</v>
      </c>
      <c r="AV361">
        <v>4</v>
      </c>
      <c r="BA361">
        <v>1172</v>
      </c>
      <c r="BB361">
        <v>1181</v>
      </c>
      <c r="BD361" t="s">
        <v>18692</v>
      </c>
      <c r="BK361" t="s">
        <v>18693</v>
      </c>
      <c r="BL361">
        <v>26314063</v>
      </c>
      <c r="BW361" t="s">
        <v>13428</v>
      </c>
      <c r="BX361" t="s">
        <v>13985</v>
      </c>
      <c r="BY361" t="s">
        <v>13429</v>
      </c>
      <c r="BZ361" t="s">
        <v>13985</v>
      </c>
    </row>
    <row r="362" spans="1:78" hidden="1">
      <c r="A362" t="s">
        <v>13850</v>
      </c>
      <c r="B362" t="s">
        <v>67</v>
      </c>
      <c r="C362" t="s">
        <v>24556</v>
      </c>
      <c r="G362" t="s">
        <v>24557</v>
      </c>
      <c r="J362" t="s">
        <v>24558</v>
      </c>
      <c r="K362" t="s">
        <v>20267</v>
      </c>
      <c r="W362" t="s">
        <v>24559</v>
      </c>
      <c r="AB362" t="s">
        <v>24560</v>
      </c>
      <c r="AN362" t="s">
        <v>20271</v>
      </c>
      <c r="AO362" t="s">
        <v>20272</v>
      </c>
      <c r="AS362" t="s">
        <v>84</v>
      </c>
      <c r="AT362">
        <v>2008</v>
      </c>
      <c r="AU362">
        <v>103</v>
      </c>
      <c r="AX362">
        <v>1</v>
      </c>
      <c r="BA362" t="s">
        <v>24561</v>
      </c>
      <c r="BB362" t="s">
        <v>24562</v>
      </c>
      <c r="BD362" t="s">
        <v>24563</v>
      </c>
      <c r="BK362" t="s">
        <v>24564</v>
      </c>
      <c r="BL362">
        <v>19030890</v>
      </c>
      <c r="BW362" t="s">
        <v>13429</v>
      </c>
      <c r="BX362" t="s">
        <v>13985</v>
      </c>
      <c r="BY362" t="s">
        <v>13985</v>
      </c>
      <c r="BZ362" t="s">
        <v>13985</v>
      </c>
    </row>
    <row r="363" spans="1:78" hidden="1">
      <c r="A363" t="s">
        <v>13850</v>
      </c>
      <c r="B363" t="s">
        <v>67</v>
      </c>
      <c r="C363" t="s">
        <v>30996</v>
      </c>
      <c r="G363" t="s">
        <v>30996</v>
      </c>
      <c r="J363" t="s">
        <v>30997</v>
      </c>
      <c r="K363" t="s">
        <v>10578</v>
      </c>
      <c r="W363" t="s">
        <v>30998</v>
      </c>
      <c r="AN363" t="s">
        <v>10580</v>
      </c>
      <c r="AS363" t="s">
        <v>472</v>
      </c>
      <c r="AT363">
        <v>1993</v>
      </c>
      <c r="AU363">
        <v>7</v>
      </c>
      <c r="AV363">
        <v>3</v>
      </c>
      <c r="BA363">
        <v>243</v>
      </c>
      <c r="BB363">
        <v>258</v>
      </c>
      <c r="BD363" t="s">
        <v>30999</v>
      </c>
      <c r="BK363" t="s">
        <v>31000</v>
      </c>
      <c r="BL363">
        <v>8369559</v>
      </c>
      <c r="BW363" t="s">
        <v>13429</v>
      </c>
      <c r="BX363" t="s">
        <v>13985</v>
      </c>
      <c r="BY363" t="s">
        <v>13985</v>
      </c>
      <c r="BZ363" t="s">
        <v>13985</v>
      </c>
    </row>
    <row r="364" spans="1:78" hidden="1">
      <c r="A364" t="s">
        <v>13850</v>
      </c>
      <c r="B364" t="s">
        <v>67</v>
      </c>
      <c r="C364" t="s">
        <v>15451</v>
      </c>
      <c r="G364" t="s">
        <v>15452</v>
      </c>
      <c r="J364" t="s">
        <v>15453</v>
      </c>
      <c r="K364" t="s">
        <v>831</v>
      </c>
      <c r="W364" t="s">
        <v>15454</v>
      </c>
      <c r="AB364" t="s">
        <v>15455</v>
      </c>
      <c r="AN364" t="s">
        <v>835</v>
      </c>
      <c r="AS364" t="s">
        <v>472</v>
      </c>
      <c r="AT364">
        <v>2018</v>
      </c>
      <c r="AU364">
        <v>8</v>
      </c>
      <c r="AV364">
        <v>13</v>
      </c>
      <c r="BA364">
        <v>6492</v>
      </c>
      <c r="BB364">
        <v>6504</v>
      </c>
      <c r="BD364" t="s">
        <v>15456</v>
      </c>
      <c r="BK364" t="s">
        <v>15457</v>
      </c>
      <c r="BL364">
        <v>30038751</v>
      </c>
      <c r="BW364" t="s">
        <v>13429</v>
      </c>
      <c r="BX364" t="s">
        <v>13985</v>
      </c>
      <c r="BY364" t="s">
        <v>13985</v>
      </c>
      <c r="BZ364" t="s">
        <v>13985</v>
      </c>
    </row>
    <row r="365" spans="1:78" hidden="1">
      <c r="A365" t="s">
        <v>13850</v>
      </c>
      <c r="B365" t="s">
        <v>67</v>
      </c>
      <c r="C365" t="s">
        <v>16966</v>
      </c>
      <c r="G365" t="s">
        <v>16967</v>
      </c>
      <c r="J365" t="s">
        <v>16968</v>
      </c>
      <c r="K365" t="s">
        <v>280</v>
      </c>
      <c r="W365" t="s">
        <v>16969</v>
      </c>
      <c r="AA365" t="s">
        <v>16970</v>
      </c>
      <c r="AB365" t="s">
        <v>16971</v>
      </c>
      <c r="AN365" t="s">
        <v>284</v>
      </c>
      <c r="AS365" s="1">
        <v>41671</v>
      </c>
      <c r="AT365">
        <v>2017</v>
      </c>
      <c r="AU365">
        <v>12</v>
      </c>
      <c r="AV365">
        <v>2</v>
      </c>
      <c r="BC365" t="s">
        <v>16972</v>
      </c>
      <c r="BD365" t="s">
        <v>16973</v>
      </c>
      <c r="BK365" t="s">
        <v>16974</v>
      </c>
      <c r="BL365">
        <v>28196149</v>
      </c>
      <c r="BW365" t="s">
        <v>13428</v>
      </c>
      <c r="BX365" t="s">
        <v>13985</v>
      </c>
      <c r="BY365" t="s">
        <v>13429</v>
      </c>
      <c r="BZ365" t="s">
        <v>13985</v>
      </c>
    </row>
    <row r="366" spans="1:78" hidden="1">
      <c r="A366" t="s">
        <v>13850</v>
      </c>
      <c r="B366" t="s">
        <v>67</v>
      </c>
      <c r="C366" t="s">
        <v>27130</v>
      </c>
      <c r="G366" t="s">
        <v>27130</v>
      </c>
      <c r="J366" t="s">
        <v>27131</v>
      </c>
      <c r="K366" t="s">
        <v>1057</v>
      </c>
      <c r="W366" t="s">
        <v>27132</v>
      </c>
      <c r="AA366" t="s">
        <v>27133</v>
      </c>
      <c r="AB366" t="s">
        <v>27134</v>
      </c>
      <c r="AN366" t="s">
        <v>1061</v>
      </c>
      <c r="AS366" t="s">
        <v>521</v>
      </c>
      <c r="AT366">
        <v>2004</v>
      </c>
      <c r="AU366">
        <v>85</v>
      </c>
      <c r="AV366">
        <v>6</v>
      </c>
      <c r="BA366">
        <v>1708</v>
      </c>
      <c r="BB366">
        <v>1724</v>
      </c>
      <c r="BD366" t="s">
        <v>27135</v>
      </c>
      <c r="BK366" t="s">
        <v>27136</v>
      </c>
      <c r="BW366" t="s">
        <v>13429</v>
      </c>
      <c r="BX366" t="s">
        <v>13985</v>
      </c>
      <c r="BY366" t="s">
        <v>13985</v>
      </c>
      <c r="BZ366" t="s">
        <v>13985</v>
      </c>
    </row>
    <row r="367" spans="1:78" hidden="1">
      <c r="A367" t="s">
        <v>13850</v>
      </c>
      <c r="B367" t="s">
        <v>1762</v>
      </c>
      <c r="C367" t="s">
        <v>30869</v>
      </c>
      <c r="E367" t="s">
        <v>9221</v>
      </c>
      <c r="G367" t="s">
        <v>30869</v>
      </c>
      <c r="J367" t="s">
        <v>30870</v>
      </c>
      <c r="K367" t="s">
        <v>30871</v>
      </c>
      <c r="L367" t="s">
        <v>30872</v>
      </c>
      <c r="P367" t="s">
        <v>30873</v>
      </c>
      <c r="Q367" t="s">
        <v>30874</v>
      </c>
      <c r="R367" t="s">
        <v>30875</v>
      </c>
      <c r="AN367" t="s">
        <v>30876</v>
      </c>
      <c r="AP367" t="s">
        <v>30877</v>
      </c>
      <c r="AT367">
        <v>1994</v>
      </c>
      <c r="AU367">
        <v>52</v>
      </c>
      <c r="BA367">
        <v>133</v>
      </c>
      <c r="BB367">
        <v>171</v>
      </c>
      <c r="BK367" t="s">
        <v>30878</v>
      </c>
      <c r="BW367" t="s">
        <v>13428</v>
      </c>
      <c r="BX367" t="s">
        <v>13985</v>
      </c>
      <c r="BY367" t="s">
        <v>13429</v>
      </c>
      <c r="BZ367" t="s">
        <v>13985</v>
      </c>
    </row>
    <row r="368" spans="1:78" hidden="1">
      <c r="A368" t="s">
        <v>13850</v>
      </c>
      <c r="B368" t="s">
        <v>67</v>
      </c>
      <c r="C368" t="s">
        <v>25810</v>
      </c>
      <c r="G368" t="s">
        <v>25811</v>
      </c>
      <c r="J368" t="s">
        <v>25812</v>
      </c>
      <c r="K368" t="s">
        <v>11367</v>
      </c>
      <c r="W368" t="s">
        <v>25813</v>
      </c>
      <c r="AA368" t="s">
        <v>15701</v>
      </c>
      <c r="AB368" t="s">
        <v>15702</v>
      </c>
      <c r="AN368" t="s">
        <v>11369</v>
      </c>
      <c r="AO368" t="s">
        <v>17983</v>
      </c>
      <c r="AS368" t="s">
        <v>1978</v>
      </c>
      <c r="AT368">
        <v>2006</v>
      </c>
      <c r="AU368">
        <v>30</v>
      </c>
      <c r="AV368">
        <v>3</v>
      </c>
      <c r="BA368">
        <v>353</v>
      </c>
      <c r="BB368">
        <v>364</v>
      </c>
      <c r="BD368" t="s">
        <v>25814</v>
      </c>
      <c r="BK368" t="s">
        <v>25815</v>
      </c>
      <c r="BW368" t="s">
        <v>13428</v>
      </c>
      <c r="BX368" t="s">
        <v>13985</v>
      </c>
      <c r="BY368" t="s">
        <v>13429</v>
      </c>
      <c r="BZ368" t="s">
        <v>13985</v>
      </c>
    </row>
    <row r="369" spans="1:78" hidden="1">
      <c r="A369" t="s">
        <v>13850</v>
      </c>
      <c r="B369" t="s">
        <v>67</v>
      </c>
      <c r="C369" t="s">
        <v>31539</v>
      </c>
      <c r="G369" t="s">
        <v>31539</v>
      </c>
      <c r="J369" t="s">
        <v>31540</v>
      </c>
      <c r="K369" t="s">
        <v>16088</v>
      </c>
      <c r="W369" t="s">
        <v>31541</v>
      </c>
      <c r="AN369" t="s">
        <v>16091</v>
      </c>
      <c r="AS369" t="s">
        <v>297</v>
      </c>
      <c r="AT369">
        <v>1990</v>
      </c>
      <c r="AU369">
        <v>31</v>
      </c>
      <c r="AV369">
        <v>3</v>
      </c>
      <c r="BA369">
        <v>235</v>
      </c>
      <c r="BB369">
        <v>239</v>
      </c>
      <c r="BK369" t="s">
        <v>31542</v>
      </c>
      <c r="BW369" t="s">
        <v>13429</v>
      </c>
      <c r="BX369" t="s">
        <v>13985</v>
      </c>
      <c r="BY369" t="s">
        <v>13985</v>
      </c>
      <c r="BZ369" t="s">
        <v>13985</v>
      </c>
    </row>
    <row r="370" spans="1:78" hidden="1">
      <c r="A370" t="s">
        <v>13850</v>
      </c>
      <c r="B370" t="s">
        <v>67</v>
      </c>
      <c r="C370" t="s">
        <v>23833</v>
      </c>
      <c r="G370" t="s">
        <v>23834</v>
      </c>
      <c r="J370" t="s">
        <v>23835</v>
      </c>
      <c r="K370" t="s">
        <v>1442</v>
      </c>
      <c r="W370" t="s">
        <v>23836</v>
      </c>
      <c r="AA370" t="s">
        <v>9607</v>
      </c>
      <c r="AB370" t="s">
        <v>23837</v>
      </c>
      <c r="AN370" t="s">
        <v>1446</v>
      </c>
      <c r="AO370" t="s">
        <v>1447</v>
      </c>
      <c r="AS370" t="s">
        <v>84</v>
      </c>
      <c r="AT370">
        <v>2009</v>
      </c>
      <c r="AU370">
        <v>22</v>
      </c>
      <c r="AV370">
        <v>12</v>
      </c>
      <c r="BA370">
        <v>2438</v>
      </c>
      <c r="BB370">
        <v>2444</v>
      </c>
      <c r="BD370" t="s">
        <v>23838</v>
      </c>
      <c r="BK370" t="s">
        <v>23839</v>
      </c>
      <c r="BL370">
        <v>19840204</v>
      </c>
      <c r="BW370" t="s">
        <v>13429</v>
      </c>
      <c r="BX370" t="s">
        <v>13985</v>
      </c>
      <c r="BY370" t="s">
        <v>13985</v>
      </c>
      <c r="BZ370" t="s">
        <v>13985</v>
      </c>
    </row>
    <row r="371" spans="1:78" hidden="1">
      <c r="A371" t="s">
        <v>13850</v>
      </c>
      <c r="B371" t="s">
        <v>67</v>
      </c>
      <c r="C371" t="s">
        <v>21428</v>
      </c>
      <c r="G371" t="s">
        <v>21429</v>
      </c>
      <c r="J371" t="s">
        <v>21430</v>
      </c>
      <c r="K371" t="s">
        <v>423</v>
      </c>
      <c r="W371" t="s">
        <v>21431</v>
      </c>
      <c r="AA371" t="s">
        <v>21432</v>
      </c>
      <c r="AB371" t="s">
        <v>21433</v>
      </c>
      <c r="AN371" t="s">
        <v>426</v>
      </c>
      <c r="AS371" t="s">
        <v>154</v>
      </c>
      <c r="AT371">
        <v>2012</v>
      </c>
      <c r="AU371">
        <v>66</v>
      </c>
      <c r="AV371">
        <v>11</v>
      </c>
      <c r="BA371">
        <v>3417</v>
      </c>
      <c r="BB371">
        <v>3431</v>
      </c>
      <c r="BD371" t="s">
        <v>21434</v>
      </c>
      <c r="BK371" t="s">
        <v>21435</v>
      </c>
      <c r="BL371">
        <v>23106707</v>
      </c>
      <c r="BW371" t="s">
        <v>13429</v>
      </c>
      <c r="BX371" t="s">
        <v>13985</v>
      </c>
      <c r="BY371" t="s">
        <v>13985</v>
      </c>
      <c r="BZ371" t="s">
        <v>13985</v>
      </c>
    </row>
    <row r="372" spans="1:78" hidden="1">
      <c r="A372" t="s">
        <v>13850</v>
      </c>
      <c r="B372" t="s">
        <v>67</v>
      </c>
      <c r="C372" t="s">
        <v>30977</v>
      </c>
      <c r="G372" t="s">
        <v>30977</v>
      </c>
      <c r="J372" t="s">
        <v>30978</v>
      </c>
      <c r="K372" t="s">
        <v>236</v>
      </c>
      <c r="W372" t="s">
        <v>30979</v>
      </c>
      <c r="AN372" t="s">
        <v>240</v>
      </c>
      <c r="AS372" t="s">
        <v>352</v>
      </c>
      <c r="AT372">
        <v>1993</v>
      </c>
      <c r="AU372">
        <v>181</v>
      </c>
      <c r="BA372">
        <v>233</v>
      </c>
      <c r="BB372">
        <v>244</v>
      </c>
      <c r="BK372" t="s">
        <v>30980</v>
      </c>
      <c r="BW372" t="s">
        <v>13429</v>
      </c>
      <c r="BX372" t="s">
        <v>13985</v>
      </c>
      <c r="BY372" t="s">
        <v>13985</v>
      </c>
      <c r="BZ372" t="s">
        <v>13985</v>
      </c>
    </row>
    <row r="373" spans="1:78" hidden="1">
      <c r="A373" t="s">
        <v>13850</v>
      </c>
      <c r="B373" t="s">
        <v>67</v>
      </c>
      <c r="C373" t="s">
        <v>29146</v>
      </c>
      <c r="G373" t="s">
        <v>29146</v>
      </c>
      <c r="J373" t="s">
        <v>29147</v>
      </c>
      <c r="K373" t="s">
        <v>3484</v>
      </c>
      <c r="W373" t="s">
        <v>29148</v>
      </c>
      <c r="AA373" t="s">
        <v>29149</v>
      </c>
      <c r="AB373" t="s">
        <v>29150</v>
      </c>
      <c r="AN373" t="s">
        <v>9979</v>
      </c>
      <c r="AT373">
        <v>1999</v>
      </c>
      <c r="AU373">
        <v>96</v>
      </c>
      <c r="AV373">
        <v>2</v>
      </c>
      <c r="BA373">
        <v>125</v>
      </c>
      <c r="BB373">
        <v>134</v>
      </c>
      <c r="BK373" t="s">
        <v>29151</v>
      </c>
      <c r="BW373" t="s">
        <v>13428</v>
      </c>
      <c r="BX373" t="s">
        <v>13985</v>
      </c>
      <c r="BY373" t="s">
        <v>13429</v>
      </c>
      <c r="BZ373" t="s">
        <v>13985</v>
      </c>
    </row>
    <row r="374" spans="1:78" hidden="1">
      <c r="A374" t="s">
        <v>13850</v>
      </c>
      <c r="B374" t="s">
        <v>67</v>
      </c>
      <c r="C374" t="s">
        <v>14830</v>
      </c>
      <c r="G374" t="s">
        <v>14831</v>
      </c>
      <c r="J374" t="s">
        <v>14832</v>
      </c>
      <c r="K374" t="s">
        <v>8403</v>
      </c>
      <c r="W374" t="s">
        <v>14833</v>
      </c>
      <c r="AN374" t="s">
        <v>8405</v>
      </c>
      <c r="AO374" t="s">
        <v>14834</v>
      </c>
      <c r="AT374">
        <v>2019</v>
      </c>
      <c r="AU374">
        <v>17</v>
      </c>
      <c r="AV374">
        <v>4</v>
      </c>
      <c r="BA374">
        <v>7495</v>
      </c>
      <c r="BB374">
        <v>7510</v>
      </c>
      <c r="BD374" t="s">
        <v>14835</v>
      </c>
      <c r="BK374" t="s">
        <v>14836</v>
      </c>
      <c r="BW374" t="s">
        <v>13429</v>
      </c>
    </row>
    <row r="375" spans="1:78" hidden="1">
      <c r="A375" t="s">
        <v>13850</v>
      </c>
      <c r="B375" t="s">
        <v>67</v>
      </c>
      <c r="C375" t="s">
        <v>26038</v>
      </c>
      <c r="G375" t="s">
        <v>26038</v>
      </c>
      <c r="J375" t="s">
        <v>26039</v>
      </c>
      <c r="K375" t="s">
        <v>22832</v>
      </c>
      <c r="W375" t="s">
        <v>26040</v>
      </c>
      <c r="AA375" t="s">
        <v>26041</v>
      </c>
      <c r="AB375" t="s">
        <v>26042</v>
      </c>
      <c r="AN375" t="s">
        <v>22836</v>
      </c>
      <c r="AO375" t="s">
        <v>22837</v>
      </c>
      <c r="AS375" t="s">
        <v>26043</v>
      </c>
      <c r="AT375">
        <v>2006</v>
      </c>
      <c r="AU375">
        <v>312</v>
      </c>
      <c r="AV375">
        <v>5776</v>
      </c>
      <c r="BA375">
        <v>1040</v>
      </c>
      <c r="BB375">
        <v>1043</v>
      </c>
      <c r="BD375" t="s">
        <v>26044</v>
      </c>
      <c r="BK375" t="s">
        <v>26045</v>
      </c>
      <c r="BL375">
        <v>16675663</v>
      </c>
      <c r="BW375" t="s">
        <v>13429</v>
      </c>
      <c r="BX375" t="s">
        <v>13985</v>
      </c>
      <c r="BY375" t="s">
        <v>13985</v>
      </c>
      <c r="BZ375" t="s">
        <v>13985</v>
      </c>
    </row>
    <row r="376" spans="1:78" hidden="1">
      <c r="A376" t="s">
        <v>13850</v>
      </c>
      <c r="B376" t="s">
        <v>67</v>
      </c>
      <c r="C376" t="s">
        <v>20450</v>
      </c>
      <c r="G376" t="s">
        <v>20451</v>
      </c>
      <c r="J376" t="s">
        <v>20452</v>
      </c>
      <c r="K376" t="s">
        <v>2377</v>
      </c>
      <c r="W376" t="s">
        <v>20453</v>
      </c>
      <c r="AA376" t="s">
        <v>20454</v>
      </c>
      <c r="AB376" t="s">
        <v>20455</v>
      </c>
      <c r="AN376" t="s">
        <v>2380</v>
      </c>
      <c r="AO376" t="s">
        <v>2381</v>
      </c>
      <c r="AS376" t="s">
        <v>18380</v>
      </c>
      <c r="AT376">
        <v>2013</v>
      </c>
      <c r="AU376">
        <v>339</v>
      </c>
      <c r="AY376" t="s">
        <v>49</v>
      </c>
      <c r="BA376">
        <v>129</v>
      </c>
      <c r="BB376">
        <v>139</v>
      </c>
      <c r="BD376" t="s">
        <v>20456</v>
      </c>
      <c r="BK376" t="s">
        <v>20457</v>
      </c>
      <c r="BL376">
        <v>23752039</v>
      </c>
      <c r="BW376" t="s">
        <v>13429</v>
      </c>
      <c r="BX376" t="s">
        <v>13985</v>
      </c>
      <c r="BY376" t="s">
        <v>13985</v>
      </c>
      <c r="BZ376" t="s">
        <v>13985</v>
      </c>
    </row>
    <row r="377" spans="1:78" hidden="1">
      <c r="A377" t="s">
        <v>13850</v>
      </c>
      <c r="B377" t="s">
        <v>67</v>
      </c>
      <c r="C377" t="s">
        <v>27080</v>
      </c>
      <c r="G377" t="s">
        <v>27080</v>
      </c>
      <c r="J377" t="s">
        <v>27081</v>
      </c>
      <c r="K377" t="s">
        <v>188</v>
      </c>
      <c r="W377" t="s">
        <v>27082</v>
      </c>
      <c r="AN377" t="s">
        <v>191</v>
      </c>
      <c r="AS377" t="s">
        <v>352</v>
      </c>
      <c r="AT377">
        <v>2004</v>
      </c>
      <c r="AU377">
        <v>140</v>
      </c>
      <c r="AV377">
        <v>3</v>
      </c>
      <c r="BA377">
        <v>442</v>
      </c>
      <c r="BB377">
        <v>449</v>
      </c>
      <c r="BD377" t="s">
        <v>27083</v>
      </c>
      <c r="BK377" t="s">
        <v>27084</v>
      </c>
      <c r="BL377">
        <v>15221433</v>
      </c>
      <c r="BW377" t="s">
        <v>13429</v>
      </c>
      <c r="BX377" t="s">
        <v>13985</v>
      </c>
      <c r="BY377" t="s">
        <v>13985</v>
      </c>
      <c r="BZ377" t="s">
        <v>13985</v>
      </c>
    </row>
    <row r="378" spans="1:78" hidden="1">
      <c r="A378" t="s">
        <v>13850</v>
      </c>
      <c r="B378" t="s">
        <v>67</v>
      </c>
      <c r="C378" t="s">
        <v>19585</v>
      </c>
      <c r="G378" t="s">
        <v>19586</v>
      </c>
      <c r="J378" t="s">
        <v>19587</v>
      </c>
      <c r="K378" t="s">
        <v>14477</v>
      </c>
      <c r="W378" t="s">
        <v>19588</v>
      </c>
      <c r="AB378" t="s">
        <v>19589</v>
      </c>
      <c r="AN378" t="s">
        <v>14479</v>
      </c>
      <c r="AO378" t="s">
        <v>14480</v>
      </c>
      <c r="AS378" t="s">
        <v>84</v>
      </c>
      <c r="AT378">
        <v>2014</v>
      </c>
      <c r="AU378">
        <v>178</v>
      </c>
      <c r="BA378">
        <v>51</v>
      </c>
      <c r="BB378">
        <v>58</v>
      </c>
      <c r="BD378" t="s">
        <v>19590</v>
      </c>
      <c r="BK378" t="s">
        <v>19591</v>
      </c>
      <c r="BL378">
        <v>25139402</v>
      </c>
      <c r="BW378" t="s">
        <v>13428</v>
      </c>
      <c r="BY378" t="s">
        <v>13429</v>
      </c>
    </row>
    <row r="379" spans="1:78" hidden="1">
      <c r="A379" t="s">
        <v>13850</v>
      </c>
      <c r="B379" t="s">
        <v>67</v>
      </c>
      <c r="C379" t="s">
        <v>18122</v>
      </c>
      <c r="G379" t="s">
        <v>18123</v>
      </c>
      <c r="J379" t="s">
        <v>18124</v>
      </c>
      <c r="K379" t="s">
        <v>3512</v>
      </c>
      <c r="W379" t="s">
        <v>18125</v>
      </c>
      <c r="AB379" t="s">
        <v>18126</v>
      </c>
      <c r="AN379" t="s">
        <v>3514</v>
      </c>
      <c r="AO379" t="s">
        <v>3515</v>
      </c>
      <c r="AT379">
        <v>2016</v>
      </c>
      <c r="AU379">
        <v>7</v>
      </c>
      <c r="AV379">
        <v>6</v>
      </c>
      <c r="BA379">
        <v>1155</v>
      </c>
      <c r="BB379">
        <v>1161</v>
      </c>
      <c r="BD379" t="s">
        <v>18127</v>
      </c>
      <c r="BK379" t="s">
        <v>18128</v>
      </c>
      <c r="BL379">
        <v>27546608</v>
      </c>
      <c r="BW379" t="s">
        <v>13429</v>
      </c>
      <c r="BX379" t="s">
        <v>13985</v>
      </c>
      <c r="BY379" t="s">
        <v>13985</v>
      </c>
      <c r="BZ379" t="s">
        <v>13985</v>
      </c>
    </row>
    <row r="380" spans="1:78" hidden="1">
      <c r="A380" t="s">
        <v>13850</v>
      </c>
      <c r="B380" t="s">
        <v>67</v>
      </c>
      <c r="C380" t="s">
        <v>14714</v>
      </c>
      <c r="G380" t="s">
        <v>14715</v>
      </c>
      <c r="J380" t="s">
        <v>14716</v>
      </c>
      <c r="K380" t="s">
        <v>160</v>
      </c>
      <c r="W380" t="s">
        <v>14717</v>
      </c>
      <c r="AB380" t="s">
        <v>14718</v>
      </c>
      <c r="AN380" t="s">
        <v>162</v>
      </c>
      <c r="AO380" t="s">
        <v>163</v>
      </c>
      <c r="AS380" t="s">
        <v>815</v>
      </c>
      <c r="AT380">
        <v>2019</v>
      </c>
      <c r="AU380">
        <v>44</v>
      </c>
      <c r="AV380">
        <v>1</v>
      </c>
      <c r="BA380">
        <v>11</v>
      </c>
      <c r="BB380">
        <v>19</v>
      </c>
      <c r="BD380" t="s">
        <v>14719</v>
      </c>
      <c r="BK380" t="s">
        <v>14720</v>
      </c>
      <c r="BW380" t="s">
        <v>13428</v>
      </c>
      <c r="BY380" t="s">
        <v>13429</v>
      </c>
      <c r="BZ380">
        <v>1</v>
      </c>
    </row>
    <row r="381" spans="1:78" hidden="1">
      <c r="A381" t="s">
        <v>13850</v>
      </c>
      <c r="B381" t="s">
        <v>67</v>
      </c>
      <c r="C381" t="s">
        <v>17445</v>
      </c>
      <c r="G381" t="s">
        <v>17446</v>
      </c>
      <c r="J381" t="s">
        <v>17447</v>
      </c>
      <c r="K381" t="s">
        <v>2387</v>
      </c>
      <c r="W381" t="s">
        <v>17448</v>
      </c>
      <c r="AN381" t="s">
        <v>2389</v>
      </c>
      <c r="AO381" t="s">
        <v>2390</v>
      </c>
      <c r="AS381" t="s">
        <v>154</v>
      </c>
      <c r="AT381">
        <v>2016</v>
      </c>
      <c r="AU381">
        <v>18</v>
      </c>
      <c r="AV381">
        <v>4</v>
      </c>
      <c r="BA381">
        <v>432</v>
      </c>
      <c r="BB381">
        <v>436</v>
      </c>
      <c r="BD381" t="s">
        <v>17449</v>
      </c>
      <c r="BK381" t="s">
        <v>17450</v>
      </c>
      <c r="BW381" t="s">
        <v>13428</v>
      </c>
      <c r="BX381" t="s">
        <v>13985</v>
      </c>
      <c r="BY381" t="s">
        <v>13429</v>
      </c>
      <c r="BZ381" t="s">
        <v>13985</v>
      </c>
    </row>
    <row r="382" spans="1:78" hidden="1">
      <c r="A382" t="s">
        <v>13850</v>
      </c>
      <c r="B382" t="s">
        <v>67</v>
      </c>
      <c r="C382" t="s">
        <v>19674</v>
      </c>
      <c r="G382" t="s">
        <v>19675</v>
      </c>
      <c r="J382" t="s">
        <v>19676</v>
      </c>
      <c r="K382" t="s">
        <v>348</v>
      </c>
      <c r="W382" t="s">
        <v>19677</v>
      </c>
      <c r="AN382" t="s">
        <v>350</v>
      </c>
      <c r="AO382" t="s">
        <v>351</v>
      </c>
      <c r="AS382" t="s">
        <v>242</v>
      </c>
      <c r="AT382">
        <v>2014</v>
      </c>
      <c r="AU382">
        <v>43</v>
      </c>
      <c r="AV382">
        <v>5</v>
      </c>
      <c r="BA382">
        <v>1419</v>
      </c>
      <c r="BB382">
        <v>1426</v>
      </c>
      <c r="BD382" t="s">
        <v>19678</v>
      </c>
      <c r="BK382" t="s">
        <v>19679</v>
      </c>
      <c r="BL382">
        <v>25202887</v>
      </c>
      <c r="BW382" t="s">
        <v>13428</v>
      </c>
      <c r="BX382" t="s">
        <v>13985</v>
      </c>
      <c r="BY382" t="s">
        <v>13429</v>
      </c>
      <c r="BZ382" t="s">
        <v>13985</v>
      </c>
    </row>
    <row r="383" spans="1:78" hidden="1">
      <c r="A383" t="s">
        <v>13850</v>
      </c>
      <c r="B383" t="s">
        <v>67</v>
      </c>
      <c r="C383" t="s">
        <v>21990</v>
      </c>
      <c r="G383" t="s">
        <v>21991</v>
      </c>
      <c r="J383" t="s">
        <v>21992</v>
      </c>
      <c r="K383" t="s">
        <v>348</v>
      </c>
      <c r="W383" t="s">
        <v>21993</v>
      </c>
      <c r="AN383" t="s">
        <v>350</v>
      </c>
      <c r="AS383" t="s">
        <v>884</v>
      </c>
      <c r="AT383">
        <v>2012</v>
      </c>
      <c r="AU383">
        <v>41</v>
      </c>
      <c r="AV383">
        <v>1</v>
      </c>
      <c r="BA383">
        <v>172</v>
      </c>
      <c r="BB383">
        <v>179</v>
      </c>
      <c r="BD383" t="s">
        <v>21994</v>
      </c>
      <c r="BK383" t="s">
        <v>21995</v>
      </c>
      <c r="BL383">
        <v>22525073</v>
      </c>
      <c r="BW383" t="s">
        <v>13428</v>
      </c>
      <c r="BX383" t="s">
        <v>13985</v>
      </c>
      <c r="BY383" t="s">
        <v>13429</v>
      </c>
      <c r="BZ383">
        <v>1</v>
      </c>
    </row>
    <row r="384" spans="1:78" hidden="1">
      <c r="A384" t="s">
        <v>13850</v>
      </c>
      <c r="B384" t="s">
        <v>67</v>
      </c>
      <c r="C384" t="s">
        <v>30268</v>
      </c>
      <c r="G384" t="s">
        <v>30268</v>
      </c>
      <c r="J384" t="s">
        <v>30269</v>
      </c>
      <c r="K384" t="s">
        <v>3484</v>
      </c>
      <c r="P384" t="s">
        <v>12072</v>
      </c>
      <c r="Q384" t="s">
        <v>12073</v>
      </c>
      <c r="R384" t="s">
        <v>10213</v>
      </c>
      <c r="S384" t="s">
        <v>12074</v>
      </c>
      <c r="W384" t="s">
        <v>30270</v>
      </c>
      <c r="AN384" t="s">
        <v>9979</v>
      </c>
      <c r="AT384">
        <v>1996</v>
      </c>
      <c r="AU384">
        <v>93</v>
      </c>
      <c r="AV384">
        <v>3</v>
      </c>
      <c r="BA384">
        <v>325</v>
      </c>
      <c r="BB384">
        <v>339</v>
      </c>
      <c r="BK384" t="s">
        <v>30271</v>
      </c>
      <c r="BW384" t="s">
        <v>13429</v>
      </c>
      <c r="BX384" t="s">
        <v>13985</v>
      </c>
      <c r="BY384" t="s">
        <v>13985</v>
      </c>
      <c r="BZ384" t="s">
        <v>13985</v>
      </c>
    </row>
    <row r="385" spans="1:78" hidden="1">
      <c r="A385" t="s">
        <v>13850</v>
      </c>
      <c r="B385" t="s">
        <v>67</v>
      </c>
      <c r="C385" t="s">
        <v>22234</v>
      </c>
      <c r="G385" t="s">
        <v>22235</v>
      </c>
      <c r="J385" t="s">
        <v>22236</v>
      </c>
      <c r="K385" t="s">
        <v>348</v>
      </c>
      <c r="W385" t="s">
        <v>22237</v>
      </c>
      <c r="AA385" t="s">
        <v>21159</v>
      </c>
      <c r="AB385" t="s">
        <v>22238</v>
      </c>
      <c r="AN385" t="s">
        <v>350</v>
      </c>
      <c r="AO385" t="s">
        <v>351</v>
      </c>
      <c r="AS385" t="s">
        <v>84</v>
      </c>
      <c r="AT385">
        <v>2011</v>
      </c>
      <c r="AU385">
        <v>40</v>
      </c>
      <c r="AV385">
        <v>6</v>
      </c>
      <c r="BA385">
        <v>1546</v>
      </c>
      <c r="BB385">
        <v>1553</v>
      </c>
      <c r="BD385" t="s">
        <v>22239</v>
      </c>
      <c r="BK385" t="s">
        <v>22240</v>
      </c>
      <c r="BL385">
        <v>22217772</v>
      </c>
      <c r="BW385" t="s">
        <v>13429</v>
      </c>
      <c r="BX385" t="s">
        <v>13985</v>
      </c>
      <c r="BY385" t="s">
        <v>13985</v>
      </c>
      <c r="BZ385" t="s">
        <v>13985</v>
      </c>
    </row>
    <row r="386" spans="1:78" hidden="1">
      <c r="A386" t="s">
        <v>13850</v>
      </c>
      <c r="B386" t="s">
        <v>67</v>
      </c>
      <c r="C386" t="s">
        <v>30009</v>
      </c>
      <c r="G386" t="s">
        <v>30009</v>
      </c>
      <c r="J386" t="s">
        <v>30010</v>
      </c>
      <c r="K386" t="s">
        <v>5456</v>
      </c>
      <c r="W386" t="s">
        <v>30011</v>
      </c>
      <c r="AN386" t="s">
        <v>5458</v>
      </c>
      <c r="AS386" t="s">
        <v>1978</v>
      </c>
      <c r="AT386">
        <v>1996</v>
      </c>
      <c r="AU386">
        <v>128</v>
      </c>
      <c r="AV386">
        <v>6</v>
      </c>
      <c r="BA386">
        <v>1087</v>
      </c>
      <c r="BB386">
        <v>1099</v>
      </c>
      <c r="BD386" t="s">
        <v>30012</v>
      </c>
      <c r="BK386" t="s">
        <v>30013</v>
      </c>
      <c r="BW386" t="s">
        <v>13429</v>
      </c>
      <c r="BX386" t="s">
        <v>13985</v>
      </c>
      <c r="BY386" t="s">
        <v>13985</v>
      </c>
      <c r="BZ386" t="s">
        <v>13985</v>
      </c>
    </row>
    <row r="387" spans="1:78" hidden="1">
      <c r="A387" t="s">
        <v>13850</v>
      </c>
      <c r="B387" t="s">
        <v>67</v>
      </c>
      <c r="C387" t="s">
        <v>28684</v>
      </c>
      <c r="G387" t="s">
        <v>28684</v>
      </c>
      <c r="J387" t="s">
        <v>28685</v>
      </c>
      <c r="K387" t="s">
        <v>348</v>
      </c>
      <c r="W387" t="s">
        <v>28686</v>
      </c>
      <c r="AN387" t="s">
        <v>350</v>
      </c>
      <c r="AS387" t="s">
        <v>730</v>
      </c>
      <c r="AT387">
        <v>2000</v>
      </c>
      <c r="AU387">
        <v>29</v>
      </c>
      <c r="AV387">
        <v>2</v>
      </c>
      <c r="BA387">
        <v>157</v>
      </c>
      <c r="BB387">
        <v>163</v>
      </c>
      <c r="BD387" t="s">
        <v>28687</v>
      </c>
      <c r="BK387" t="s">
        <v>28688</v>
      </c>
      <c r="BW387" t="s">
        <v>13428</v>
      </c>
      <c r="BX387" t="s">
        <v>13985</v>
      </c>
      <c r="BY387" t="s">
        <v>13429</v>
      </c>
      <c r="BZ387" t="s">
        <v>13985</v>
      </c>
    </row>
    <row r="388" spans="1:78" hidden="1">
      <c r="A388" t="s">
        <v>13850</v>
      </c>
      <c r="B388" t="s">
        <v>67</v>
      </c>
      <c r="C388" t="s">
        <v>16818</v>
      </c>
      <c r="G388" t="s">
        <v>16819</v>
      </c>
      <c r="J388" t="s">
        <v>16820</v>
      </c>
      <c r="K388" t="s">
        <v>358</v>
      </c>
      <c r="W388" t="s">
        <v>16821</v>
      </c>
      <c r="AA388" t="s">
        <v>16822</v>
      </c>
      <c r="AB388" t="s">
        <v>16823</v>
      </c>
      <c r="AN388" t="s">
        <v>360</v>
      </c>
      <c r="AO388" t="s">
        <v>361</v>
      </c>
      <c r="AS388" t="s">
        <v>1488</v>
      </c>
      <c r="AT388">
        <v>2017</v>
      </c>
      <c r="AU388">
        <v>99</v>
      </c>
      <c r="BA388">
        <v>113</v>
      </c>
      <c r="BB388">
        <v>121</v>
      </c>
      <c r="BD388" t="s">
        <v>16824</v>
      </c>
      <c r="BK388" t="s">
        <v>16825</v>
      </c>
      <c r="BL388">
        <v>28396211</v>
      </c>
      <c r="BW388" t="s">
        <v>13429</v>
      </c>
      <c r="BX388" t="s">
        <v>13985</v>
      </c>
      <c r="BY388" t="s">
        <v>13985</v>
      </c>
      <c r="BZ388" t="s">
        <v>13985</v>
      </c>
    </row>
    <row r="389" spans="1:78" hidden="1">
      <c r="A389" t="s">
        <v>13850</v>
      </c>
      <c r="B389" t="s">
        <v>67</v>
      </c>
      <c r="C389" t="s">
        <v>23194</v>
      </c>
      <c r="G389" t="s">
        <v>23195</v>
      </c>
      <c r="J389" t="s">
        <v>23196</v>
      </c>
      <c r="K389" t="s">
        <v>358</v>
      </c>
      <c r="W389" t="s">
        <v>23197</v>
      </c>
      <c r="AB389" t="s">
        <v>23198</v>
      </c>
      <c r="AN389" t="s">
        <v>360</v>
      </c>
      <c r="AS389" t="s">
        <v>154</v>
      </c>
      <c r="AT389">
        <v>2010</v>
      </c>
      <c r="AU389">
        <v>56</v>
      </c>
      <c r="AV389">
        <v>11</v>
      </c>
      <c r="BA389">
        <v>1645</v>
      </c>
      <c r="BB389">
        <v>1650</v>
      </c>
      <c r="BD389" t="s">
        <v>23199</v>
      </c>
      <c r="BK389" t="s">
        <v>23200</v>
      </c>
      <c r="BL389">
        <v>20600083</v>
      </c>
      <c r="BW389" t="s">
        <v>13429</v>
      </c>
      <c r="BX389" t="s">
        <v>13985</v>
      </c>
      <c r="BY389" t="s">
        <v>13985</v>
      </c>
      <c r="BZ389" t="s">
        <v>13985</v>
      </c>
    </row>
    <row r="390" spans="1:78" hidden="1">
      <c r="A390" t="s">
        <v>13850</v>
      </c>
      <c r="B390" t="s">
        <v>67</v>
      </c>
      <c r="C390" t="s">
        <v>31328</v>
      </c>
      <c r="G390" t="s">
        <v>31328</v>
      </c>
      <c r="J390" t="s">
        <v>31329</v>
      </c>
      <c r="K390" t="s">
        <v>11636</v>
      </c>
      <c r="W390" t="s">
        <v>31330</v>
      </c>
      <c r="AN390" t="s">
        <v>1242</v>
      </c>
      <c r="AS390" t="s">
        <v>84</v>
      </c>
      <c r="AT390">
        <v>1991</v>
      </c>
      <c r="AU390">
        <v>69</v>
      </c>
      <c r="AV390">
        <v>12</v>
      </c>
      <c r="BA390">
        <v>3028</v>
      </c>
      <c r="BB390">
        <v>3037</v>
      </c>
      <c r="BD390" t="s">
        <v>31331</v>
      </c>
      <c r="BK390" t="s">
        <v>31332</v>
      </c>
      <c r="BW390" t="s">
        <v>13428</v>
      </c>
      <c r="BX390" t="s">
        <v>13985</v>
      </c>
      <c r="BY390" t="s">
        <v>13429</v>
      </c>
      <c r="BZ390" t="s">
        <v>13985</v>
      </c>
    </row>
    <row r="391" spans="1:78" hidden="1">
      <c r="A391" t="s">
        <v>13850</v>
      </c>
      <c r="B391" t="s">
        <v>67</v>
      </c>
      <c r="C391" t="s">
        <v>31006</v>
      </c>
      <c r="G391" t="s">
        <v>31006</v>
      </c>
      <c r="J391" t="s">
        <v>31007</v>
      </c>
      <c r="K391" t="s">
        <v>348</v>
      </c>
      <c r="W391" t="s">
        <v>31008</v>
      </c>
      <c r="AN391" t="s">
        <v>350</v>
      </c>
      <c r="AS391" t="s">
        <v>521</v>
      </c>
      <c r="AT391">
        <v>1993</v>
      </c>
      <c r="AU391">
        <v>22</v>
      </c>
      <c r="AV391">
        <v>3</v>
      </c>
      <c r="BA391">
        <v>567</v>
      </c>
      <c r="BB391">
        <v>570</v>
      </c>
      <c r="BD391" t="s">
        <v>31009</v>
      </c>
      <c r="BK391" t="s">
        <v>31010</v>
      </c>
      <c r="BW391" t="s">
        <v>13428</v>
      </c>
      <c r="BX391" t="s">
        <v>13985</v>
      </c>
      <c r="BY391" t="s">
        <v>13429</v>
      </c>
      <c r="BZ391" t="s">
        <v>13985</v>
      </c>
    </row>
    <row r="392" spans="1:78" hidden="1">
      <c r="A392" t="s">
        <v>13850</v>
      </c>
      <c r="B392" t="s">
        <v>67</v>
      </c>
      <c r="C392" t="s">
        <v>19354</v>
      </c>
      <c r="G392" t="s">
        <v>19355</v>
      </c>
      <c r="J392" t="s">
        <v>19356</v>
      </c>
      <c r="K392" t="s">
        <v>11205</v>
      </c>
      <c r="W392" t="s">
        <v>19357</v>
      </c>
      <c r="AA392" t="s">
        <v>19358</v>
      </c>
      <c r="AB392" t="s">
        <v>19359</v>
      </c>
      <c r="AN392" t="s">
        <v>11207</v>
      </c>
      <c r="AO392" t="s">
        <v>11208</v>
      </c>
      <c r="AS392" t="s">
        <v>1023</v>
      </c>
      <c r="AT392">
        <v>2015</v>
      </c>
      <c r="AU392">
        <v>42</v>
      </c>
      <c r="AV392">
        <v>1</v>
      </c>
      <c r="BA392">
        <v>156</v>
      </c>
      <c r="BB392">
        <v>166</v>
      </c>
      <c r="BD392" t="s">
        <v>19360</v>
      </c>
      <c r="BK392" t="s">
        <v>19361</v>
      </c>
      <c r="BW392" t="s">
        <v>13429</v>
      </c>
      <c r="BX392" t="s">
        <v>13985</v>
      </c>
      <c r="BY392" t="s">
        <v>13985</v>
      </c>
      <c r="BZ392" t="s">
        <v>13985</v>
      </c>
    </row>
    <row r="393" spans="1:78" hidden="1">
      <c r="A393" t="s">
        <v>13850</v>
      </c>
      <c r="B393" t="s">
        <v>67</v>
      </c>
      <c r="C393" t="s">
        <v>16885</v>
      </c>
      <c r="G393" t="s">
        <v>16886</v>
      </c>
      <c r="J393" t="s">
        <v>16887</v>
      </c>
      <c r="K393" t="s">
        <v>178</v>
      </c>
      <c r="W393" t="s">
        <v>16888</v>
      </c>
      <c r="AN393" t="s">
        <v>180</v>
      </c>
      <c r="AO393" t="s">
        <v>181</v>
      </c>
      <c r="AS393" t="s">
        <v>730</v>
      </c>
      <c r="AT393">
        <v>2017</v>
      </c>
      <c r="AU393">
        <v>107</v>
      </c>
      <c r="BA393">
        <v>11</v>
      </c>
      <c r="BB393">
        <v>20</v>
      </c>
      <c r="BD393" t="s">
        <v>16889</v>
      </c>
      <c r="BK393" t="s">
        <v>16890</v>
      </c>
      <c r="BW393" t="s">
        <v>13429</v>
      </c>
      <c r="BX393" t="s">
        <v>13985</v>
      </c>
      <c r="BY393" t="s">
        <v>13985</v>
      </c>
      <c r="BZ393" t="s">
        <v>13985</v>
      </c>
    </row>
    <row r="394" spans="1:78" hidden="1">
      <c r="A394" t="s">
        <v>13850</v>
      </c>
      <c r="B394" t="s">
        <v>67</v>
      </c>
      <c r="C394" t="s">
        <v>24051</v>
      </c>
      <c r="G394" t="s">
        <v>24052</v>
      </c>
      <c r="J394" t="s">
        <v>24053</v>
      </c>
      <c r="K394" t="s">
        <v>24054</v>
      </c>
      <c r="W394" t="s">
        <v>24055</v>
      </c>
      <c r="AA394" t="s">
        <v>24056</v>
      </c>
      <c r="AB394" t="s">
        <v>24057</v>
      </c>
      <c r="AN394" t="s">
        <v>2040</v>
      </c>
      <c r="AS394" t="s">
        <v>472</v>
      </c>
      <c r="AT394">
        <v>2009</v>
      </c>
      <c r="AU394">
        <v>96</v>
      </c>
      <c r="AV394">
        <v>7</v>
      </c>
      <c r="BA394">
        <v>827</v>
      </c>
      <c r="BB394">
        <v>834</v>
      </c>
      <c r="BD394" t="s">
        <v>24058</v>
      </c>
      <c r="BK394" t="s">
        <v>24059</v>
      </c>
      <c r="BL394">
        <v>19401803</v>
      </c>
      <c r="BW394" t="s">
        <v>13429</v>
      </c>
      <c r="BX394" t="s">
        <v>13985</v>
      </c>
      <c r="BY394" t="s">
        <v>13985</v>
      </c>
      <c r="BZ394" t="s">
        <v>13985</v>
      </c>
    </row>
    <row r="395" spans="1:78" hidden="1">
      <c r="A395" t="s">
        <v>13850</v>
      </c>
      <c r="B395" t="s">
        <v>67</v>
      </c>
      <c r="C395" t="s">
        <v>30520</v>
      </c>
      <c r="G395" t="s">
        <v>30520</v>
      </c>
      <c r="J395" t="s">
        <v>30804</v>
      </c>
      <c r="K395" t="s">
        <v>3022</v>
      </c>
      <c r="W395" t="s">
        <v>30805</v>
      </c>
      <c r="AN395" t="s">
        <v>3024</v>
      </c>
      <c r="AS395" t="s">
        <v>815</v>
      </c>
      <c r="AT395">
        <v>1994</v>
      </c>
      <c r="AU395">
        <v>31</v>
      </c>
      <c r="AV395">
        <v>2</v>
      </c>
      <c r="BA395">
        <v>192</v>
      </c>
      <c r="BB395">
        <v>201</v>
      </c>
      <c r="BD395" t="s">
        <v>30806</v>
      </c>
      <c r="BK395" t="s">
        <v>30807</v>
      </c>
      <c r="BL395">
        <v>8189409</v>
      </c>
      <c r="BW395" t="s">
        <v>13428</v>
      </c>
      <c r="BX395" t="s">
        <v>13985</v>
      </c>
      <c r="BY395" t="s">
        <v>13429</v>
      </c>
      <c r="BZ395" t="s">
        <v>13985</v>
      </c>
    </row>
    <row r="396" spans="1:78" hidden="1">
      <c r="A396" t="s">
        <v>13850</v>
      </c>
      <c r="B396" t="s">
        <v>67</v>
      </c>
      <c r="C396" t="s">
        <v>20017</v>
      </c>
      <c r="G396" t="s">
        <v>20018</v>
      </c>
      <c r="J396" t="s">
        <v>20019</v>
      </c>
      <c r="K396" t="s">
        <v>625</v>
      </c>
      <c r="W396" t="s">
        <v>20020</v>
      </c>
      <c r="AN396" t="s">
        <v>627</v>
      </c>
      <c r="AO396" t="s">
        <v>628</v>
      </c>
      <c r="AS396" t="s">
        <v>521</v>
      </c>
      <c r="AT396">
        <v>2014</v>
      </c>
      <c r="AU396">
        <v>151</v>
      </c>
      <c r="AV396">
        <v>3</v>
      </c>
      <c r="BA396">
        <v>270</v>
      </c>
      <c r="BB396">
        <v>279</v>
      </c>
      <c r="BD396" t="s">
        <v>20021</v>
      </c>
      <c r="BK396" t="s">
        <v>20022</v>
      </c>
      <c r="BW396" t="s">
        <v>13429</v>
      </c>
      <c r="BX396" t="s">
        <v>13985</v>
      </c>
      <c r="BY396" t="s">
        <v>13985</v>
      </c>
      <c r="BZ396" t="s">
        <v>13985</v>
      </c>
    </row>
    <row r="397" spans="1:78" hidden="1">
      <c r="A397" t="s">
        <v>13850</v>
      </c>
      <c r="B397" t="s">
        <v>67</v>
      </c>
      <c r="C397" t="s">
        <v>16931</v>
      </c>
      <c r="G397" t="s">
        <v>16932</v>
      </c>
      <c r="J397" t="s">
        <v>21005</v>
      </c>
      <c r="K397" t="s">
        <v>109</v>
      </c>
      <c r="W397" t="s">
        <v>21006</v>
      </c>
      <c r="AN397" t="s">
        <v>113</v>
      </c>
      <c r="AS397" t="s">
        <v>4211</v>
      </c>
      <c r="AT397">
        <v>2013</v>
      </c>
      <c r="AU397">
        <v>23</v>
      </c>
      <c r="AV397">
        <v>5</v>
      </c>
      <c r="BA397">
        <v>419</v>
      </c>
      <c r="BB397">
        <v>423</v>
      </c>
      <c r="BD397" t="s">
        <v>21007</v>
      </c>
      <c r="BK397" t="s">
        <v>21008</v>
      </c>
      <c r="BL397">
        <v>23434279</v>
      </c>
      <c r="BW397" t="s">
        <v>13429</v>
      </c>
      <c r="BX397" t="s">
        <v>13985</v>
      </c>
      <c r="BY397" t="s">
        <v>13985</v>
      </c>
      <c r="BZ397" t="s">
        <v>13985</v>
      </c>
    </row>
    <row r="398" spans="1:78" hidden="1">
      <c r="A398" t="s">
        <v>13850</v>
      </c>
      <c r="B398" t="s">
        <v>67</v>
      </c>
      <c r="C398" t="s">
        <v>18129</v>
      </c>
      <c r="G398" t="s">
        <v>18130</v>
      </c>
      <c r="J398" t="s">
        <v>18131</v>
      </c>
      <c r="K398" t="s">
        <v>18132</v>
      </c>
      <c r="W398" t="s">
        <v>18133</v>
      </c>
      <c r="AN398" t="s">
        <v>17115</v>
      </c>
      <c r="AO398" t="s">
        <v>17116</v>
      </c>
      <c r="AT398">
        <v>2016</v>
      </c>
      <c r="AU398">
        <v>24</v>
      </c>
      <c r="AV398">
        <v>1</v>
      </c>
      <c r="BA398">
        <v>50</v>
      </c>
      <c r="BB398">
        <v>60</v>
      </c>
      <c r="BD398" t="s">
        <v>18134</v>
      </c>
      <c r="BK398" t="s">
        <v>18135</v>
      </c>
      <c r="BW398" t="s">
        <v>13429</v>
      </c>
      <c r="BX398" t="s">
        <v>13985</v>
      </c>
      <c r="BY398" t="s">
        <v>13985</v>
      </c>
      <c r="BZ398" t="s">
        <v>13985</v>
      </c>
    </row>
    <row r="399" spans="1:78" hidden="1">
      <c r="A399" t="s">
        <v>13850</v>
      </c>
      <c r="B399" t="s">
        <v>67</v>
      </c>
      <c r="C399" t="s">
        <v>22734</v>
      </c>
      <c r="G399" t="s">
        <v>22735</v>
      </c>
      <c r="J399" t="s">
        <v>22736</v>
      </c>
      <c r="K399" t="s">
        <v>22737</v>
      </c>
      <c r="W399" t="s">
        <v>22738</v>
      </c>
      <c r="AN399" t="s">
        <v>22739</v>
      </c>
      <c r="AS399" t="s">
        <v>629</v>
      </c>
      <c r="AT399">
        <v>2011</v>
      </c>
      <c r="AU399">
        <v>58</v>
      </c>
      <c r="AV399">
        <v>2</v>
      </c>
      <c r="BA399">
        <v>237</v>
      </c>
      <c r="BB399">
        <v>244</v>
      </c>
      <c r="BD399" t="s">
        <v>22740</v>
      </c>
      <c r="BK399" t="s">
        <v>22741</v>
      </c>
      <c r="BW399" t="s">
        <v>13429</v>
      </c>
      <c r="BX399" t="s">
        <v>13985</v>
      </c>
      <c r="BY399" t="s">
        <v>13985</v>
      </c>
      <c r="BZ399" t="s">
        <v>13985</v>
      </c>
    </row>
    <row r="400" spans="1:78" hidden="1">
      <c r="A400" t="s">
        <v>13850</v>
      </c>
      <c r="B400" t="s">
        <v>67</v>
      </c>
      <c r="C400" t="s">
        <v>14630</v>
      </c>
      <c r="G400" t="s">
        <v>14631</v>
      </c>
      <c r="J400" t="s">
        <v>14632</v>
      </c>
      <c r="K400" t="s">
        <v>1453</v>
      </c>
      <c r="W400" t="s">
        <v>14633</v>
      </c>
      <c r="AN400" t="s">
        <v>1455</v>
      </c>
      <c r="AO400" t="s">
        <v>1456</v>
      </c>
      <c r="AS400" t="s">
        <v>730</v>
      </c>
      <c r="AT400">
        <v>2019</v>
      </c>
      <c r="AU400">
        <v>112</v>
      </c>
      <c r="AV400">
        <v>2</v>
      </c>
      <c r="BA400">
        <v>525</v>
      </c>
      <c r="BB400">
        <v>533</v>
      </c>
      <c r="BD400" t="s">
        <v>14634</v>
      </c>
      <c r="BK400" t="s">
        <v>14635</v>
      </c>
      <c r="BL400">
        <v>30566679</v>
      </c>
      <c r="BW400" t="s">
        <v>13428</v>
      </c>
      <c r="BY400" t="s">
        <v>13429</v>
      </c>
      <c r="BZ400">
        <v>2</v>
      </c>
    </row>
    <row r="401" spans="1:78" hidden="1">
      <c r="A401" t="s">
        <v>13850</v>
      </c>
      <c r="B401" t="s">
        <v>67</v>
      </c>
      <c r="C401" t="s">
        <v>14458</v>
      </c>
      <c r="G401" t="s">
        <v>14459</v>
      </c>
      <c r="J401" t="s">
        <v>14460</v>
      </c>
      <c r="K401" t="s">
        <v>14461</v>
      </c>
      <c r="W401" t="s">
        <v>14462</v>
      </c>
      <c r="AB401" t="s">
        <v>14463</v>
      </c>
      <c r="AN401" t="s">
        <v>14464</v>
      </c>
      <c r="AO401" t="s">
        <v>14465</v>
      </c>
      <c r="AS401" t="s">
        <v>521</v>
      </c>
      <c r="AT401">
        <v>2019</v>
      </c>
      <c r="AU401">
        <v>127</v>
      </c>
      <c r="BA401">
        <v>33</v>
      </c>
      <c r="BB401">
        <v>39</v>
      </c>
      <c r="BD401" t="s">
        <v>14466</v>
      </c>
      <c r="BK401" t="s">
        <v>14467</v>
      </c>
      <c r="BL401">
        <v>30928191</v>
      </c>
      <c r="BW401" t="s">
        <v>13428</v>
      </c>
      <c r="BY401" t="s">
        <v>13429</v>
      </c>
    </row>
    <row r="402" spans="1:78" hidden="1">
      <c r="A402" t="s">
        <v>13850</v>
      </c>
      <c r="B402" t="s">
        <v>67</v>
      </c>
      <c r="C402" t="s">
        <v>31393</v>
      </c>
      <c r="G402" t="s">
        <v>31393</v>
      </c>
      <c r="J402" t="s">
        <v>31394</v>
      </c>
      <c r="K402" t="s">
        <v>6052</v>
      </c>
      <c r="W402" t="s">
        <v>31395</v>
      </c>
      <c r="AN402" t="s">
        <v>6055</v>
      </c>
      <c r="AS402" t="s">
        <v>472</v>
      </c>
      <c r="AT402">
        <v>1991</v>
      </c>
      <c r="AU402">
        <v>16</v>
      </c>
      <c r="AV402">
        <v>4</v>
      </c>
      <c r="BA402">
        <v>233</v>
      </c>
      <c r="BB402">
        <v>240</v>
      </c>
      <c r="BD402" t="s">
        <v>31396</v>
      </c>
      <c r="BK402" t="s">
        <v>31397</v>
      </c>
      <c r="BW402" t="s">
        <v>13428</v>
      </c>
      <c r="BX402" t="s">
        <v>13985</v>
      </c>
      <c r="BY402" t="s">
        <v>13429</v>
      </c>
      <c r="BZ402" t="s">
        <v>13985</v>
      </c>
    </row>
    <row r="403" spans="1:78" hidden="1">
      <c r="A403" t="s">
        <v>13850</v>
      </c>
      <c r="B403" t="s">
        <v>67</v>
      </c>
      <c r="C403" t="s">
        <v>15134</v>
      </c>
      <c r="G403" t="s">
        <v>15135</v>
      </c>
      <c r="J403" t="s">
        <v>15136</v>
      </c>
      <c r="K403" t="s">
        <v>15091</v>
      </c>
      <c r="W403" t="s">
        <v>15137</v>
      </c>
      <c r="AA403" t="s">
        <v>15138</v>
      </c>
      <c r="AB403" t="s">
        <v>15139</v>
      </c>
      <c r="AN403" t="s">
        <v>15095</v>
      </c>
      <c r="AS403" t="s">
        <v>2031</v>
      </c>
      <c r="AT403">
        <v>2018</v>
      </c>
      <c r="AU403">
        <v>11</v>
      </c>
      <c r="BC403">
        <v>558</v>
      </c>
      <c r="BD403" t="s">
        <v>15140</v>
      </c>
      <c r="BK403" t="s">
        <v>15141</v>
      </c>
      <c r="BL403">
        <v>30359292</v>
      </c>
      <c r="BW403" t="s">
        <v>13429</v>
      </c>
      <c r="BX403" t="s">
        <v>13985</v>
      </c>
      <c r="BY403" t="s">
        <v>13985</v>
      </c>
      <c r="BZ403" t="s">
        <v>13985</v>
      </c>
    </row>
    <row r="404" spans="1:78" hidden="1">
      <c r="A404" t="s">
        <v>13850</v>
      </c>
      <c r="B404" t="s">
        <v>67</v>
      </c>
      <c r="C404" t="s">
        <v>31071</v>
      </c>
      <c r="G404" t="s">
        <v>31071</v>
      </c>
      <c r="J404" t="s">
        <v>31072</v>
      </c>
      <c r="K404" t="s">
        <v>322</v>
      </c>
      <c r="W404" t="s">
        <v>31073</v>
      </c>
      <c r="AN404" t="s">
        <v>324</v>
      </c>
      <c r="AT404">
        <v>1993</v>
      </c>
      <c r="AU404">
        <v>30</v>
      </c>
      <c r="AV404">
        <v>3</v>
      </c>
      <c r="BA404">
        <v>407</v>
      </c>
      <c r="BB404">
        <v>427</v>
      </c>
      <c r="BD404" t="s">
        <v>31074</v>
      </c>
      <c r="BK404" t="s">
        <v>31075</v>
      </c>
      <c r="BW404" t="s">
        <v>13429</v>
      </c>
      <c r="BX404" t="s">
        <v>13985</v>
      </c>
      <c r="BY404" t="s">
        <v>13985</v>
      </c>
      <c r="BZ404" t="s">
        <v>13985</v>
      </c>
    </row>
    <row r="405" spans="1:78" hidden="1">
      <c r="A405" t="s">
        <v>13850</v>
      </c>
      <c r="B405" t="s">
        <v>67</v>
      </c>
      <c r="C405" t="s">
        <v>26012</v>
      </c>
      <c r="G405" t="s">
        <v>26013</v>
      </c>
      <c r="J405" t="s">
        <v>26014</v>
      </c>
      <c r="K405" t="s">
        <v>2396</v>
      </c>
      <c r="W405" t="s">
        <v>26015</v>
      </c>
      <c r="AA405" t="s">
        <v>26016</v>
      </c>
      <c r="AB405" t="s">
        <v>26017</v>
      </c>
      <c r="AN405" t="s">
        <v>2400</v>
      </c>
      <c r="AS405" s="1">
        <v>42156</v>
      </c>
      <c r="AT405">
        <v>2006</v>
      </c>
      <c r="AU405">
        <v>78</v>
      </c>
      <c r="AV405">
        <v>2</v>
      </c>
      <c r="BA405">
        <v>167</v>
      </c>
      <c r="BB405">
        <v>175</v>
      </c>
      <c r="BD405" t="s">
        <v>26018</v>
      </c>
      <c r="BK405" t="s">
        <v>26019</v>
      </c>
      <c r="BL405">
        <v>16621061</v>
      </c>
      <c r="BW405" t="s">
        <v>13429</v>
      </c>
      <c r="BX405" t="s">
        <v>13985</v>
      </c>
      <c r="BY405" t="s">
        <v>13985</v>
      </c>
      <c r="BZ405" t="s">
        <v>13985</v>
      </c>
    </row>
    <row r="406" spans="1:78" hidden="1">
      <c r="A406" t="s">
        <v>13850</v>
      </c>
      <c r="B406" t="s">
        <v>67</v>
      </c>
      <c r="C406" t="s">
        <v>14346</v>
      </c>
      <c r="G406" t="s">
        <v>14347</v>
      </c>
      <c r="J406" t="s">
        <v>14348</v>
      </c>
      <c r="K406" t="s">
        <v>2407</v>
      </c>
      <c r="W406" t="s">
        <v>14349</v>
      </c>
      <c r="AN406" t="s">
        <v>2411</v>
      </c>
      <c r="AO406" t="s">
        <v>2412</v>
      </c>
      <c r="AS406" t="s">
        <v>154</v>
      </c>
      <c r="AT406">
        <v>2019</v>
      </c>
      <c r="AU406">
        <v>44</v>
      </c>
      <c r="AV406">
        <v>7</v>
      </c>
      <c r="BA406">
        <v>1236</v>
      </c>
      <c r="BB406">
        <v>1244</v>
      </c>
      <c r="BD406" t="s">
        <v>14350</v>
      </c>
      <c r="BF406" s="1">
        <v>43647</v>
      </c>
      <c r="BK406" t="s">
        <v>14351</v>
      </c>
      <c r="BW406" t="s">
        <v>13429</v>
      </c>
    </row>
    <row r="407" spans="1:78" hidden="1">
      <c r="A407" t="s">
        <v>13850</v>
      </c>
      <c r="B407" t="s">
        <v>3442</v>
      </c>
      <c r="C407" t="s">
        <v>28807</v>
      </c>
      <c r="E407" t="s">
        <v>28808</v>
      </c>
      <c r="G407" t="s">
        <v>28807</v>
      </c>
      <c r="J407" t="s">
        <v>28809</v>
      </c>
      <c r="K407" t="s">
        <v>28810</v>
      </c>
      <c r="P407" t="s">
        <v>28811</v>
      </c>
      <c r="Q407" t="s">
        <v>28717</v>
      </c>
      <c r="R407" t="s">
        <v>28812</v>
      </c>
      <c r="W407" t="s">
        <v>28813</v>
      </c>
      <c r="AP407" t="s">
        <v>28814</v>
      </c>
      <c r="AT407">
        <v>2000</v>
      </c>
      <c r="BA407">
        <v>81</v>
      </c>
      <c r="BB407">
        <v>106</v>
      </c>
      <c r="BK407" t="s">
        <v>28815</v>
      </c>
      <c r="BW407" t="s">
        <v>13429</v>
      </c>
      <c r="BX407" t="s">
        <v>13985</v>
      </c>
      <c r="BY407" t="s">
        <v>13985</v>
      </c>
      <c r="BZ407" t="s">
        <v>13985</v>
      </c>
    </row>
    <row r="408" spans="1:78" hidden="1">
      <c r="A408" t="s">
        <v>13850</v>
      </c>
      <c r="B408" t="s">
        <v>67</v>
      </c>
      <c r="C408" t="s">
        <v>17287</v>
      </c>
      <c r="G408" t="s">
        <v>17288</v>
      </c>
      <c r="J408" t="s">
        <v>17289</v>
      </c>
      <c r="K408" t="s">
        <v>3512</v>
      </c>
      <c r="W408" t="s">
        <v>17290</v>
      </c>
      <c r="AA408" t="s">
        <v>15663</v>
      </c>
      <c r="AB408" t="s">
        <v>15664</v>
      </c>
      <c r="AN408" t="s">
        <v>3514</v>
      </c>
      <c r="AO408" t="s">
        <v>3515</v>
      </c>
      <c r="AT408">
        <v>2017</v>
      </c>
      <c r="AU408">
        <v>8</v>
      </c>
      <c r="AV408">
        <v>1</v>
      </c>
      <c r="BA408">
        <v>146</v>
      </c>
      <c r="BB408">
        <v>156</v>
      </c>
      <c r="BD408" t="s">
        <v>17291</v>
      </c>
      <c r="BK408" t="s">
        <v>17292</v>
      </c>
      <c r="BL408">
        <v>27793613</v>
      </c>
      <c r="BW408" t="s">
        <v>13429</v>
      </c>
      <c r="BX408" t="s">
        <v>13985</v>
      </c>
      <c r="BY408" t="s">
        <v>13985</v>
      </c>
      <c r="BZ408" t="s">
        <v>13985</v>
      </c>
    </row>
    <row r="409" spans="1:78" hidden="1">
      <c r="A409" t="s">
        <v>13850</v>
      </c>
      <c r="B409" t="s">
        <v>67</v>
      </c>
      <c r="C409" t="s">
        <v>30451</v>
      </c>
      <c r="G409" t="s">
        <v>30451</v>
      </c>
      <c r="J409" t="s">
        <v>30452</v>
      </c>
      <c r="K409" t="s">
        <v>348</v>
      </c>
      <c r="W409" t="s">
        <v>30453</v>
      </c>
      <c r="AN409" t="s">
        <v>350</v>
      </c>
      <c r="AS409" t="s">
        <v>521</v>
      </c>
      <c r="AT409">
        <v>1995</v>
      </c>
      <c r="AU409">
        <v>24</v>
      </c>
      <c r="AV409">
        <v>3</v>
      </c>
      <c r="BA409">
        <v>601</v>
      </c>
      <c r="BB409">
        <v>607</v>
      </c>
      <c r="BD409" t="s">
        <v>30454</v>
      </c>
      <c r="BK409" t="s">
        <v>30455</v>
      </c>
      <c r="BW409" t="s">
        <v>13429</v>
      </c>
      <c r="BX409" t="s">
        <v>13985</v>
      </c>
      <c r="BY409" t="s">
        <v>13985</v>
      </c>
      <c r="BZ409" t="s">
        <v>13985</v>
      </c>
    </row>
    <row r="410" spans="1:78" hidden="1">
      <c r="A410" t="s">
        <v>13850</v>
      </c>
      <c r="B410" t="s">
        <v>67</v>
      </c>
      <c r="C410" t="s">
        <v>31316</v>
      </c>
      <c r="G410" t="s">
        <v>31316</v>
      </c>
      <c r="J410" t="s">
        <v>31317</v>
      </c>
      <c r="K410" t="s">
        <v>13292</v>
      </c>
      <c r="W410" t="s">
        <v>31318</v>
      </c>
      <c r="AN410" t="s">
        <v>13293</v>
      </c>
      <c r="AS410" t="s">
        <v>7425</v>
      </c>
      <c r="AT410">
        <v>1991</v>
      </c>
      <c r="AV410">
        <v>4</v>
      </c>
      <c r="BA410">
        <v>897</v>
      </c>
      <c r="BB410">
        <v>909</v>
      </c>
      <c r="BD410" t="s">
        <v>31319</v>
      </c>
      <c r="BK410" t="s">
        <v>31320</v>
      </c>
      <c r="BW410" t="s">
        <v>13429</v>
      </c>
      <c r="BX410" t="s">
        <v>13985</v>
      </c>
      <c r="BY410" t="s">
        <v>13985</v>
      </c>
      <c r="BZ410" t="s">
        <v>13985</v>
      </c>
    </row>
    <row r="411" spans="1:78" hidden="1">
      <c r="A411" t="s">
        <v>13850</v>
      </c>
      <c r="B411" t="s">
        <v>67</v>
      </c>
      <c r="C411" t="s">
        <v>18946</v>
      </c>
      <c r="G411" t="s">
        <v>18947</v>
      </c>
      <c r="J411" t="s">
        <v>18948</v>
      </c>
      <c r="K411" t="s">
        <v>8571</v>
      </c>
      <c r="W411" t="s">
        <v>18949</v>
      </c>
      <c r="AA411" t="s">
        <v>18950</v>
      </c>
      <c r="AB411" t="s">
        <v>18951</v>
      </c>
      <c r="AN411" t="s">
        <v>8573</v>
      </c>
      <c r="AO411" t="s">
        <v>8574</v>
      </c>
      <c r="AS411" t="s">
        <v>1488</v>
      </c>
      <c r="AT411">
        <v>2015</v>
      </c>
      <c r="AU411">
        <v>88</v>
      </c>
      <c r="AV411">
        <v>3</v>
      </c>
      <c r="BA411">
        <v>254</v>
      </c>
      <c r="BB411">
        <v>265</v>
      </c>
      <c r="BD411" t="s">
        <v>18952</v>
      </c>
      <c r="BK411" t="s">
        <v>18953</v>
      </c>
      <c r="BL411">
        <v>25860825</v>
      </c>
      <c r="BW411" t="s">
        <v>13429</v>
      </c>
      <c r="BX411" t="s">
        <v>13985</v>
      </c>
      <c r="BY411" t="s">
        <v>13985</v>
      </c>
      <c r="BZ411" t="s">
        <v>13985</v>
      </c>
    </row>
    <row r="412" spans="1:78" hidden="1">
      <c r="A412" t="s">
        <v>13850</v>
      </c>
      <c r="B412" t="s">
        <v>67</v>
      </c>
      <c r="C412" t="s">
        <v>16804</v>
      </c>
      <c r="G412" t="s">
        <v>16805</v>
      </c>
      <c r="J412" t="s">
        <v>16806</v>
      </c>
      <c r="K412" t="s">
        <v>4545</v>
      </c>
      <c r="W412" t="s">
        <v>16807</v>
      </c>
      <c r="AN412" t="s">
        <v>4548</v>
      </c>
      <c r="AO412" t="s">
        <v>4549</v>
      </c>
      <c r="AS412" t="s">
        <v>629</v>
      </c>
      <c r="AT412">
        <v>2017</v>
      </c>
      <c r="AU412">
        <v>110</v>
      </c>
      <c r="AV412">
        <v>3</v>
      </c>
      <c r="BA412">
        <v>310</v>
      </c>
      <c r="BB412">
        <v>316</v>
      </c>
      <c r="BD412" t="s">
        <v>16808</v>
      </c>
      <c r="BK412" t="s">
        <v>16809</v>
      </c>
      <c r="BW412" t="s">
        <v>13429</v>
      </c>
      <c r="BX412" t="s">
        <v>13985</v>
      </c>
      <c r="BY412" t="s">
        <v>13985</v>
      </c>
      <c r="BZ412" t="s">
        <v>13985</v>
      </c>
    </row>
    <row r="413" spans="1:78" hidden="1">
      <c r="A413" t="s">
        <v>13850</v>
      </c>
      <c r="B413" t="s">
        <v>67</v>
      </c>
      <c r="C413" t="s">
        <v>30446</v>
      </c>
      <c r="G413" t="s">
        <v>30446</v>
      </c>
      <c r="J413" t="s">
        <v>30447</v>
      </c>
      <c r="K413" t="s">
        <v>348</v>
      </c>
      <c r="W413" t="s">
        <v>30448</v>
      </c>
      <c r="AN413" t="s">
        <v>350</v>
      </c>
      <c r="AS413" t="s">
        <v>521</v>
      </c>
      <c r="AT413">
        <v>1995</v>
      </c>
      <c r="AU413">
        <v>24</v>
      </c>
      <c r="AV413">
        <v>3</v>
      </c>
      <c r="BA413">
        <v>581</v>
      </c>
      <c r="BB413">
        <v>587</v>
      </c>
      <c r="BD413" t="s">
        <v>30449</v>
      </c>
      <c r="BK413" t="s">
        <v>30450</v>
      </c>
      <c r="BW413" t="s">
        <v>13428</v>
      </c>
      <c r="BX413" t="s">
        <v>13985</v>
      </c>
      <c r="BY413" t="s">
        <v>13429</v>
      </c>
      <c r="BZ413" t="s">
        <v>13985</v>
      </c>
    </row>
    <row r="414" spans="1:78" hidden="1">
      <c r="A414" t="s">
        <v>13850</v>
      </c>
      <c r="B414" t="s">
        <v>67</v>
      </c>
      <c r="C414" t="s">
        <v>26427</v>
      </c>
      <c r="G414" t="s">
        <v>26427</v>
      </c>
      <c r="J414" t="s">
        <v>26428</v>
      </c>
      <c r="K414" t="s">
        <v>236</v>
      </c>
      <c r="W414" t="s">
        <v>26429</v>
      </c>
      <c r="AB414" t="s">
        <v>26430</v>
      </c>
      <c r="AN414" t="s">
        <v>240</v>
      </c>
      <c r="AO414" t="s">
        <v>241</v>
      </c>
      <c r="AS414" t="s">
        <v>84</v>
      </c>
      <c r="AT414">
        <v>2005</v>
      </c>
      <c r="AU414">
        <v>208</v>
      </c>
      <c r="AV414">
        <v>23</v>
      </c>
      <c r="BA414">
        <v>4467</v>
      </c>
      <c r="BB414">
        <v>4477</v>
      </c>
      <c r="BD414" t="s">
        <v>26431</v>
      </c>
      <c r="BK414" t="s">
        <v>26432</v>
      </c>
      <c r="BL414">
        <v>16339867</v>
      </c>
      <c r="BW414" t="s">
        <v>13429</v>
      </c>
      <c r="BX414" t="s">
        <v>13985</v>
      </c>
      <c r="BY414" t="s">
        <v>13985</v>
      </c>
      <c r="BZ414" t="s">
        <v>13985</v>
      </c>
    </row>
    <row r="415" spans="1:78" hidden="1">
      <c r="A415" t="s">
        <v>13850</v>
      </c>
      <c r="B415" t="s">
        <v>67</v>
      </c>
      <c r="C415" t="s">
        <v>17397</v>
      </c>
      <c r="G415" t="s">
        <v>17398</v>
      </c>
      <c r="J415" t="s">
        <v>17399</v>
      </c>
      <c r="K415" t="s">
        <v>15091</v>
      </c>
      <c r="W415" t="s">
        <v>17400</v>
      </c>
      <c r="AA415" t="s">
        <v>17401</v>
      </c>
      <c r="AB415" t="s">
        <v>17402</v>
      </c>
      <c r="AN415" t="s">
        <v>15095</v>
      </c>
      <c r="AS415" s="1">
        <v>37561</v>
      </c>
      <c r="AT415">
        <v>2016</v>
      </c>
      <c r="AU415">
        <v>9</v>
      </c>
      <c r="BC415">
        <v>565</v>
      </c>
      <c r="BD415" t="s">
        <v>17403</v>
      </c>
      <c r="BK415" t="s">
        <v>17404</v>
      </c>
      <c r="BL415">
        <v>27806730</v>
      </c>
      <c r="BW415" t="s">
        <v>13429</v>
      </c>
      <c r="BX415" t="s">
        <v>13985</v>
      </c>
      <c r="BY415" t="s">
        <v>13985</v>
      </c>
      <c r="BZ415" t="s">
        <v>13985</v>
      </c>
    </row>
    <row r="416" spans="1:78" hidden="1">
      <c r="A416" t="s">
        <v>13850</v>
      </c>
      <c r="B416" t="s">
        <v>67</v>
      </c>
      <c r="C416" t="s">
        <v>29188</v>
      </c>
      <c r="G416" t="s">
        <v>29188</v>
      </c>
      <c r="J416" t="s">
        <v>29189</v>
      </c>
      <c r="K416" t="s">
        <v>11694</v>
      </c>
      <c r="P416" t="s">
        <v>29190</v>
      </c>
      <c r="Q416" t="s">
        <v>29191</v>
      </c>
      <c r="R416" t="s">
        <v>29192</v>
      </c>
      <c r="S416" t="s">
        <v>29193</v>
      </c>
      <c r="W416" t="s">
        <v>29194</v>
      </c>
      <c r="AN416" t="s">
        <v>11696</v>
      </c>
      <c r="AT416">
        <v>1999</v>
      </c>
      <c r="AX416">
        <v>54</v>
      </c>
      <c r="BA416">
        <v>143</v>
      </c>
      <c r="BB416">
        <v>156</v>
      </c>
      <c r="BK416" t="s">
        <v>29195</v>
      </c>
      <c r="BL416">
        <v>10692851</v>
      </c>
      <c r="BW416" t="s">
        <v>13429</v>
      </c>
      <c r="BX416" t="s">
        <v>13985</v>
      </c>
      <c r="BY416" t="s">
        <v>13985</v>
      </c>
      <c r="BZ416" t="s">
        <v>13985</v>
      </c>
    </row>
    <row r="417" spans="1:78" hidden="1">
      <c r="A417" t="s">
        <v>13850</v>
      </c>
      <c r="B417" t="s">
        <v>67</v>
      </c>
      <c r="C417" t="s">
        <v>27696</v>
      </c>
      <c r="G417" t="s">
        <v>27696</v>
      </c>
      <c r="J417" t="s">
        <v>27697</v>
      </c>
      <c r="K417" t="s">
        <v>569</v>
      </c>
      <c r="W417" t="s">
        <v>27698</v>
      </c>
      <c r="AN417" t="s">
        <v>572</v>
      </c>
      <c r="AO417" t="s">
        <v>573</v>
      </c>
      <c r="AS417" t="s">
        <v>1023</v>
      </c>
      <c r="AT417">
        <v>2003</v>
      </c>
      <c r="AU417">
        <v>161</v>
      </c>
      <c r="AV417">
        <v>1</v>
      </c>
      <c r="BA417">
        <v>68</v>
      </c>
      <c r="BB417">
        <v>82</v>
      </c>
      <c r="BD417" t="s">
        <v>27699</v>
      </c>
      <c r="BK417" t="s">
        <v>27700</v>
      </c>
      <c r="BL417">
        <v>12650463</v>
      </c>
      <c r="BW417" t="s">
        <v>13429</v>
      </c>
      <c r="BX417" t="s">
        <v>13985</v>
      </c>
      <c r="BY417" t="s">
        <v>13985</v>
      </c>
      <c r="BZ417" t="s">
        <v>13985</v>
      </c>
    </row>
    <row r="418" spans="1:78" hidden="1">
      <c r="A418" t="s">
        <v>13850</v>
      </c>
      <c r="B418" t="s">
        <v>67</v>
      </c>
      <c r="C418" t="s">
        <v>30483</v>
      </c>
      <c r="G418" t="s">
        <v>30483</v>
      </c>
      <c r="J418" t="s">
        <v>30484</v>
      </c>
      <c r="K418" t="s">
        <v>2249</v>
      </c>
      <c r="W418" t="s">
        <v>30485</v>
      </c>
      <c r="AA418" t="s">
        <v>30486</v>
      </c>
      <c r="AB418" t="s">
        <v>30487</v>
      </c>
      <c r="AN418" t="s">
        <v>2252</v>
      </c>
      <c r="AS418" t="s">
        <v>730</v>
      </c>
      <c r="AT418">
        <v>1995</v>
      </c>
      <c r="AU418">
        <v>112</v>
      </c>
      <c r="AV418">
        <v>2</v>
      </c>
      <c r="BA418">
        <v>421</v>
      </c>
      <c r="BB418">
        <v>428</v>
      </c>
      <c r="BK418" t="s">
        <v>30488</v>
      </c>
      <c r="BW418" t="s">
        <v>13429</v>
      </c>
      <c r="BX418" t="s">
        <v>13985</v>
      </c>
      <c r="BY418" t="s">
        <v>13985</v>
      </c>
      <c r="BZ418" t="s">
        <v>13985</v>
      </c>
    </row>
    <row r="419" spans="1:78" hidden="1">
      <c r="A419" t="s">
        <v>13850</v>
      </c>
      <c r="B419" t="s">
        <v>67</v>
      </c>
      <c r="C419" t="s">
        <v>15659</v>
      </c>
      <c r="G419" t="s">
        <v>15660</v>
      </c>
      <c r="J419" t="s">
        <v>15661</v>
      </c>
      <c r="K419" t="s">
        <v>3512</v>
      </c>
      <c r="W419" t="s">
        <v>15662</v>
      </c>
      <c r="AA419" t="s">
        <v>15663</v>
      </c>
      <c r="AB419" t="s">
        <v>15664</v>
      </c>
      <c r="AN419" t="s">
        <v>3514</v>
      </c>
      <c r="AO419" t="s">
        <v>3515</v>
      </c>
      <c r="AS419" t="s">
        <v>629</v>
      </c>
      <c r="AT419">
        <v>2018</v>
      </c>
      <c r="AU419">
        <v>9</v>
      </c>
      <c r="AV419">
        <v>4</v>
      </c>
      <c r="BA419">
        <v>996</v>
      </c>
      <c r="BB419">
        <v>1001</v>
      </c>
      <c r="BD419" t="s">
        <v>15665</v>
      </c>
      <c r="BK419" t="s">
        <v>15666</v>
      </c>
      <c r="BL419">
        <v>29622517</v>
      </c>
      <c r="BW419" t="s">
        <v>13429</v>
      </c>
      <c r="BX419" t="s">
        <v>13985</v>
      </c>
      <c r="BY419" t="s">
        <v>13985</v>
      </c>
      <c r="BZ419" t="s">
        <v>13985</v>
      </c>
    </row>
    <row r="420" spans="1:78" hidden="1">
      <c r="A420" t="s">
        <v>13850</v>
      </c>
      <c r="B420" t="s">
        <v>67</v>
      </c>
      <c r="C420" t="s">
        <v>17828</v>
      </c>
      <c r="G420" t="s">
        <v>17829</v>
      </c>
      <c r="J420" t="s">
        <v>17830</v>
      </c>
      <c r="K420" t="s">
        <v>677</v>
      </c>
      <c r="W420" t="s">
        <v>17831</v>
      </c>
      <c r="AA420" t="s">
        <v>1537</v>
      </c>
      <c r="AB420" t="s">
        <v>17832</v>
      </c>
      <c r="AN420" t="s">
        <v>679</v>
      </c>
      <c r="AS420" t="s">
        <v>629</v>
      </c>
      <c r="AT420">
        <v>2016</v>
      </c>
      <c r="AU420">
        <v>6</v>
      </c>
      <c r="AV420">
        <v>5</v>
      </c>
      <c r="BA420">
        <v>1239</v>
      </c>
      <c r="BB420">
        <v>1249</v>
      </c>
      <c r="BD420" t="s">
        <v>17833</v>
      </c>
      <c r="BK420" t="s">
        <v>17834</v>
      </c>
      <c r="BL420">
        <v>26921300</v>
      </c>
      <c r="BW420" t="s">
        <v>13429</v>
      </c>
      <c r="BX420" t="s">
        <v>13985</v>
      </c>
      <c r="BY420" t="s">
        <v>13985</v>
      </c>
      <c r="BZ420" t="s">
        <v>13985</v>
      </c>
    </row>
    <row r="421" spans="1:78" hidden="1">
      <c r="A421" t="s">
        <v>13850</v>
      </c>
      <c r="B421" t="s">
        <v>67</v>
      </c>
      <c r="C421" t="s">
        <v>14175</v>
      </c>
      <c r="G421" t="s">
        <v>14176</v>
      </c>
      <c r="J421" t="s">
        <v>14177</v>
      </c>
      <c r="K421" t="s">
        <v>14178</v>
      </c>
      <c r="W421" t="s">
        <v>14179</v>
      </c>
      <c r="AA421" t="s">
        <v>14180</v>
      </c>
      <c r="AB421" t="s">
        <v>14181</v>
      </c>
      <c r="AN421" t="s">
        <v>14182</v>
      </c>
      <c r="AO421" t="s">
        <v>14183</v>
      </c>
      <c r="BD421" t="s">
        <v>14184</v>
      </c>
      <c r="BF421" s="1">
        <v>43709</v>
      </c>
      <c r="BK421" t="s">
        <v>14185</v>
      </c>
      <c r="BW421" t="s">
        <v>13429</v>
      </c>
    </row>
    <row r="422" spans="1:78" hidden="1">
      <c r="A422" t="s">
        <v>13850</v>
      </c>
      <c r="B422" t="s">
        <v>67</v>
      </c>
      <c r="C422" t="s">
        <v>27124</v>
      </c>
      <c r="G422" t="s">
        <v>27124</v>
      </c>
      <c r="J422" t="s">
        <v>27125</v>
      </c>
      <c r="K422" t="s">
        <v>11636</v>
      </c>
      <c r="W422" t="s">
        <v>27126</v>
      </c>
      <c r="AB422" t="s">
        <v>27127</v>
      </c>
      <c r="AN422" t="s">
        <v>1242</v>
      </c>
      <c r="AS422" t="s">
        <v>521</v>
      </c>
      <c r="AT422">
        <v>2004</v>
      </c>
      <c r="AU422">
        <v>82</v>
      </c>
      <c r="AV422">
        <v>6</v>
      </c>
      <c r="BA422">
        <v>873</v>
      </c>
      <c r="BB422">
        <v>879</v>
      </c>
      <c r="BD422" t="s">
        <v>27128</v>
      </c>
      <c r="BK422" t="s">
        <v>27129</v>
      </c>
      <c r="BW422" t="s">
        <v>13428</v>
      </c>
      <c r="BX422" t="s">
        <v>13985</v>
      </c>
      <c r="BY422" t="s">
        <v>13429</v>
      </c>
      <c r="BZ422" t="s">
        <v>13985</v>
      </c>
    </row>
    <row r="423" spans="1:78" hidden="1">
      <c r="A423" t="s">
        <v>13850</v>
      </c>
      <c r="B423" t="s">
        <v>67</v>
      </c>
      <c r="C423" t="s">
        <v>27857</v>
      </c>
      <c r="G423" t="s">
        <v>27857</v>
      </c>
      <c r="J423" t="s">
        <v>27858</v>
      </c>
      <c r="K423" t="s">
        <v>3981</v>
      </c>
      <c r="W423" t="s">
        <v>27859</v>
      </c>
      <c r="AN423" t="s">
        <v>3983</v>
      </c>
      <c r="AS423" t="s">
        <v>352</v>
      </c>
      <c r="AT423">
        <v>2002</v>
      </c>
      <c r="AU423">
        <v>92</v>
      </c>
      <c r="AV423">
        <v>4</v>
      </c>
      <c r="BA423">
        <v>295</v>
      </c>
      <c r="BB423">
        <v>299</v>
      </c>
      <c r="BD423" t="s">
        <v>27860</v>
      </c>
      <c r="BK423" t="s">
        <v>27861</v>
      </c>
      <c r="BL423">
        <v>12191437</v>
      </c>
      <c r="BW423" t="s">
        <v>13429</v>
      </c>
      <c r="BX423" t="s">
        <v>13985</v>
      </c>
      <c r="BY423" t="s">
        <v>13985</v>
      </c>
      <c r="BZ423" t="s">
        <v>13985</v>
      </c>
    </row>
    <row r="424" spans="1:78" hidden="1">
      <c r="A424" t="s">
        <v>13850</v>
      </c>
      <c r="B424" t="s">
        <v>1762</v>
      </c>
      <c r="C424" t="s">
        <v>25637</v>
      </c>
      <c r="E424" t="s">
        <v>25638</v>
      </c>
      <c r="G424" t="s">
        <v>25639</v>
      </c>
      <c r="J424" t="s">
        <v>25640</v>
      </c>
      <c r="K424" t="s">
        <v>25641</v>
      </c>
      <c r="L424" t="s">
        <v>25642</v>
      </c>
      <c r="P424" t="s">
        <v>25643</v>
      </c>
      <c r="Q424" t="s">
        <v>25644</v>
      </c>
      <c r="R424" t="s">
        <v>25645</v>
      </c>
      <c r="S424" t="s">
        <v>25646</v>
      </c>
      <c r="W424" t="s">
        <v>25647</v>
      </c>
      <c r="AN424" t="s">
        <v>25648</v>
      </c>
      <c r="AT424">
        <v>2007</v>
      </c>
      <c r="AV424">
        <v>23</v>
      </c>
      <c r="BA424">
        <v>170</v>
      </c>
      <c r="BB424">
        <v>180</v>
      </c>
      <c r="BK424" t="s">
        <v>25649</v>
      </c>
      <c r="BW424" t="s">
        <v>13429</v>
      </c>
      <c r="BX424" t="s">
        <v>13985</v>
      </c>
      <c r="BY424" t="s">
        <v>13985</v>
      </c>
      <c r="BZ424" t="s">
        <v>13985</v>
      </c>
    </row>
    <row r="425" spans="1:78" hidden="1">
      <c r="A425" t="s">
        <v>13850</v>
      </c>
      <c r="B425" t="s">
        <v>67</v>
      </c>
      <c r="C425" t="s">
        <v>29377</v>
      </c>
      <c r="G425" t="s">
        <v>29377</v>
      </c>
      <c r="J425" t="s">
        <v>29378</v>
      </c>
      <c r="K425" t="s">
        <v>10406</v>
      </c>
      <c r="W425" t="s">
        <v>29379</v>
      </c>
      <c r="AN425" t="s">
        <v>10408</v>
      </c>
      <c r="AS425" s="1">
        <v>42156</v>
      </c>
      <c r="AT425">
        <v>1998</v>
      </c>
      <c r="AU425">
        <v>281</v>
      </c>
      <c r="AV425">
        <v>3</v>
      </c>
      <c r="BA425">
        <v>157</v>
      </c>
      <c r="BB425">
        <v>163</v>
      </c>
      <c r="BD425" t="s">
        <v>29380</v>
      </c>
      <c r="BK425" t="s">
        <v>29381</v>
      </c>
      <c r="BL425">
        <v>9621436</v>
      </c>
      <c r="BW425" t="s">
        <v>13429</v>
      </c>
      <c r="BX425" t="s">
        <v>13985</v>
      </c>
      <c r="BY425" t="s">
        <v>13985</v>
      </c>
      <c r="BZ425" t="s">
        <v>13985</v>
      </c>
    </row>
    <row r="426" spans="1:78" hidden="1">
      <c r="A426" t="s">
        <v>13850</v>
      </c>
      <c r="B426" t="s">
        <v>67</v>
      </c>
      <c r="C426" t="s">
        <v>24000</v>
      </c>
      <c r="G426" t="s">
        <v>24001</v>
      </c>
      <c r="J426" t="s">
        <v>24002</v>
      </c>
      <c r="K426" t="s">
        <v>348</v>
      </c>
      <c r="W426" t="s">
        <v>24003</v>
      </c>
      <c r="AN426" t="s">
        <v>350</v>
      </c>
      <c r="AO426" t="s">
        <v>351</v>
      </c>
      <c r="AS426" t="s">
        <v>352</v>
      </c>
      <c r="AT426">
        <v>2009</v>
      </c>
      <c r="AU426">
        <v>38</v>
      </c>
      <c r="AV426">
        <v>4</v>
      </c>
      <c r="BA426">
        <v>971</v>
      </c>
      <c r="BB426">
        <v>976</v>
      </c>
      <c r="BD426" t="s">
        <v>24004</v>
      </c>
      <c r="BK426" t="s">
        <v>24005</v>
      </c>
      <c r="BL426">
        <v>19689874</v>
      </c>
      <c r="BW426" t="s">
        <v>13428</v>
      </c>
      <c r="BX426" t="s">
        <v>13985</v>
      </c>
      <c r="BY426" t="s">
        <v>13429</v>
      </c>
      <c r="BZ426" t="s">
        <v>13985</v>
      </c>
    </row>
    <row r="427" spans="1:78" hidden="1">
      <c r="A427" t="s">
        <v>13850</v>
      </c>
      <c r="B427" t="s">
        <v>67</v>
      </c>
      <c r="C427" t="s">
        <v>19648</v>
      </c>
      <c r="G427" t="s">
        <v>19649</v>
      </c>
      <c r="J427" t="s">
        <v>19650</v>
      </c>
      <c r="K427" t="s">
        <v>280</v>
      </c>
      <c r="W427" t="s">
        <v>19651</v>
      </c>
      <c r="AN427" t="s">
        <v>284</v>
      </c>
      <c r="AS427" t="s">
        <v>16399</v>
      </c>
      <c r="AT427">
        <v>2014</v>
      </c>
      <c r="AU427">
        <v>9</v>
      </c>
      <c r="AV427">
        <v>10</v>
      </c>
      <c r="BC427" t="s">
        <v>19652</v>
      </c>
      <c r="BD427" t="s">
        <v>19653</v>
      </c>
      <c r="BK427" t="s">
        <v>19654</v>
      </c>
      <c r="BL427">
        <v>25279567</v>
      </c>
      <c r="BW427" t="s">
        <v>13429</v>
      </c>
      <c r="BX427" t="s">
        <v>13985</v>
      </c>
      <c r="BY427" t="s">
        <v>13985</v>
      </c>
      <c r="BZ427" t="s">
        <v>13985</v>
      </c>
    </row>
    <row r="428" spans="1:78" hidden="1">
      <c r="A428" t="s">
        <v>13850</v>
      </c>
      <c r="B428" t="s">
        <v>67</v>
      </c>
      <c r="C428" t="s">
        <v>29514</v>
      </c>
      <c r="G428" t="s">
        <v>29514</v>
      </c>
      <c r="J428" t="s">
        <v>29515</v>
      </c>
      <c r="K428" t="s">
        <v>348</v>
      </c>
      <c r="W428" t="s">
        <v>29516</v>
      </c>
      <c r="AN428" t="s">
        <v>350</v>
      </c>
      <c r="AS428" t="s">
        <v>884</v>
      </c>
      <c r="AT428">
        <v>1998</v>
      </c>
      <c r="AU428">
        <v>27</v>
      </c>
      <c r="AV428">
        <v>1</v>
      </c>
      <c r="BA428">
        <v>94</v>
      </c>
      <c r="BB428">
        <v>101</v>
      </c>
      <c r="BD428" t="s">
        <v>29517</v>
      </c>
      <c r="BK428" t="s">
        <v>29518</v>
      </c>
      <c r="BW428" t="s">
        <v>13429</v>
      </c>
      <c r="BX428" t="s">
        <v>13985</v>
      </c>
      <c r="BY428" t="s">
        <v>13985</v>
      </c>
      <c r="BZ428" t="s">
        <v>13985</v>
      </c>
    </row>
    <row r="429" spans="1:78" hidden="1">
      <c r="A429" t="s">
        <v>13850</v>
      </c>
      <c r="B429" t="s">
        <v>67</v>
      </c>
      <c r="C429" t="s">
        <v>31183</v>
      </c>
      <c r="G429" t="s">
        <v>31183</v>
      </c>
      <c r="J429" t="s">
        <v>31184</v>
      </c>
      <c r="K429" t="s">
        <v>160</v>
      </c>
      <c r="W429" t="s">
        <v>31185</v>
      </c>
      <c r="AN429" t="s">
        <v>162</v>
      </c>
      <c r="AO429" t="s">
        <v>163</v>
      </c>
      <c r="AS429" t="s">
        <v>521</v>
      </c>
      <c r="AT429">
        <v>1992</v>
      </c>
      <c r="AU429">
        <v>17</v>
      </c>
      <c r="AV429">
        <v>2</v>
      </c>
      <c r="BA429">
        <v>148</v>
      </c>
      <c r="BB429">
        <v>152</v>
      </c>
      <c r="BD429" t="s">
        <v>31186</v>
      </c>
      <c r="BK429" t="s">
        <v>31187</v>
      </c>
      <c r="BW429" t="s">
        <v>13429</v>
      </c>
      <c r="BX429" t="s">
        <v>13985</v>
      </c>
      <c r="BY429" t="s">
        <v>13985</v>
      </c>
      <c r="BZ429" t="s">
        <v>13985</v>
      </c>
    </row>
    <row r="430" spans="1:78" hidden="1">
      <c r="A430" t="s">
        <v>13850</v>
      </c>
      <c r="B430" t="s">
        <v>67</v>
      </c>
      <c r="C430" t="s">
        <v>17997</v>
      </c>
      <c r="G430" t="s">
        <v>17997</v>
      </c>
      <c r="J430" t="s">
        <v>30087</v>
      </c>
      <c r="K430" t="s">
        <v>4545</v>
      </c>
      <c r="W430" t="s">
        <v>30088</v>
      </c>
      <c r="AA430" t="s">
        <v>18001</v>
      </c>
      <c r="AB430" t="s">
        <v>18002</v>
      </c>
      <c r="AN430" t="s">
        <v>4548</v>
      </c>
      <c r="AS430" t="s">
        <v>472</v>
      </c>
      <c r="AT430">
        <v>1996</v>
      </c>
      <c r="AU430">
        <v>89</v>
      </c>
      <c r="AV430">
        <v>4</v>
      </c>
      <c r="BA430">
        <v>564</v>
      </c>
      <c r="BB430">
        <v>572</v>
      </c>
      <c r="BD430" t="s">
        <v>30089</v>
      </c>
      <c r="BK430" t="s">
        <v>30090</v>
      </c>
      <c r="BW430" t="s">
        <v>13429</v>
      </c>
      <c r="BX430" t="s">
        <v>13985</v>
      </c>
      <c r="BY430" t="s">
        <v>13985</v>
      </c>
      <c r="BZ430" t="s">
        <v>13985</v>
      </c>
    </row>
    <row r="431" spans="1:78" hidden="1">
      <c r="A431" t="s">
        <v>13850</v>
      </c>
      <c r="B431" t="s">
        <v>67</v>
      </c>
      <c r="C431" t="s">
        <v>14233</v>
      </c>
      <c r="G431" t="s">
        <v>14234</v>
      </c>
      <c r="J431" t="s">
        <v>14235</v>
      </c>
      <c r="K431" t="s">
        <v>178</v>
      </c>
      <c r="W431" t="s">
        <v>14236</v>
      </c>
      <c r="AN431" t="s">
        <v>180</v>
      </c>
      <c r="AO431" t="s">
        <v>181</v>
      </c>
      <c r="AS431" t="s">
        <v>297</v>
      </c>
      <c r="AT431">
        <v>2019</v>
      </c>
      <c r="AU431">
        <v>136</v>
      </c>
      <c r="BC431" t="s">
        <v>14237</v>
      </c>
      <c r="BD431" t="s">
        <v>14238</v>
      </c>
      <c r="BK431" t="s">
        <v>14239</v>
      </c>
      <c r="BW431" t="s">
        <v>13428</v>
      </c>
      <c r="BY431" t="s">
        <v>13429</v>
      </c>
      <c r="BZ431">
        <v>2</v>
      </c>
    </row>
    <row r="432" spans="1:78" hidden="1">
      <c r="A432" t="s">
        <v>13850</v>
      </c>
      <c r="B432" t="s">
        <v>67</v>
      </c>
      <c r="C432" t="s">
        <v>28358</v>
      </c>
      <c r="G432" t="s">
        <v>28358</v>
      </c>
      <c r="J432" t="s">
        <v>28359</v>
      </c>
      <c r="K432" t="s">
        <v>569</v>
      </c>
      <c r="W432" t="s">
        <v>28360</v>
      </c>
      <c r="AA432" t="s">
        <v>28361</v>
      </c>
      <c r="AB432" t="s">
        <v>28362</v>
      </c>
      <c r="AN432" t="s">
        <v>572</v>
      </c>
      <c r="AS432" t="s">
        <v>884</v>
      </c>
      <c r="AT432">
        <v>2001</v>
      </c>
      <c r="AU432">
        <v>157</v>
      </c>
      <c r="AV432">
        <v>2</v>
      </c>
      <c r="BA432">
        <v>170</v>
      </c>
      <c r="BB432">
        <v>187</v>
      </c>
      <c r="BD432" t="s">
        <v>28363</v>
      </c>
      <c r="BK432" t="s">
        <v>28364</v>
      </c>
      <c r="BL432">
        <v>18707270</v>
      </c>
      <c r="BW432" t="s">
        <v>13429</v>
      </c>
      <c r="BX432" t="s">
        <v>13985</v>
      </c>
      <c r="BY432" t="s">
        <v>13985</v>
      </c>
      <c r="BZ432" t="s">
        <v>13985</v>
      </c>
    </row>
    <row r="433" spans="1:78" hidden="1">
      <c r="A433" t="s">
        <v>13850</v>
      </c>
      <c r="B433" t="s">
        <v>67</v>
      </c>
      <c r="C433" t="s">
        <v>28577</v>
      </c>
      <c r="G433" t="s">
        <v>28577</v>
      </c>
      <c r="J433" t="s">
        <v>28578</v>
      </c>
      <c r="K433" t="s">
        <v>1453</v>
      </c>
      <c r="W433" t="s">
        <v>28579</v>
      </c>
      <c r="AA433" t="s">
        <v>9607</v>
      </c>
      <c r="AB433" t="s">
        <v>28580</v>
      </c>
      <c r="AN433" t="s">
        <v>1455</v>
      </c>
      <c r="AS433" t="s">
        <v>352</v>
      </c>
      <c r="AT433">
        <v>2000</v>
      </c>
      <c r="AU433">
        <v>93</v>
      </c>
      <c r="AV433">
        <v>4</v>
      </c>
      <c r="BA433">
        <v>1183</v>
      </c>
      <c r="BB433">
        <v>1191</v>
      </c>
      <c r="BD433" t="s">
        <v>28581</v>
      </c>
      <c r="BK433" t="s">
        <v>28582</v>
      </c>
      <c r="BL433">
        <v>10985029</v>
      </c>
      <c r="BW433" t="s">
        <v>13429</v>
      </c>
      <c r="BX433" t="s">
        <v>13985</v>
      </c>
      <c r="BY433" t="s">
        <v>13985</v>
      </c>
      <c r="BZ433" t="s">
        <v>13985</v>
      </c>
    </row>
    <row r="434" spans="1:78" hidden="1">
      <c r="A434" t="s">
        <v>13850</v>
      </c>
      <c r="B434" t="s">
        <v>67</v>
      </c>
      <c r="C434" t="s">
        <v>25915</v>
      </c>
      <c r="G434" t="s">
        <v>25916</v>
      </c>
      <c r="J434" t="s">
        <v>25917</v>
      </c>
      <c r="K434" t="s">
        <v>4545</v>
      </c>
      <c r="W434" t="s">
        <v>25918</v>
      </c>
      <c r="AN434" t="s">
        <v>4548</v>
      </c>
      <c r="AS434" t="s">
        <v>297</v>
      </c>
      <c r="AT434">
        <v>2006</v>
      </c>
      <c r="AU434">
        <v>99</v>
      </c>
      <c r="AV434">
        <v>5</v>
      </c>
      <c r="BA434">
        <v>891</v>
      </c>
      <c r="BB434">
        <v>897</v>
      </c>
      <c r="BD434" t="s">
        <v>25919</v>
      </c>
      <c r="BK434" t="s">
        <v>25920</v>
      </c>
      <c r="BW434" t="s">
        <v>13429</v>
      </c>
      <c r="BX434" t="s">
        <v>13985</v>
      </c>
      <c r="BY434" t="s">
        <v>13985</v>
      </c>
      <c r="BZ434" t="s">
        <v>13985</v>
      </c>
    </row>
    <row r="435" spans="1:78" hidden="1">
      <c r="A435" t="s">
        <v>13850</v>
      </c>
      <c r="B435" t="s">
        <v>67</v>
      </c>
      <c r="C435" t="s">
        <v>29130</v>
      </c>
      <c r="G435" t="s">
        <v>29130</v>
      </c>
      <c r="J435" t="s">
        <v>29131</v>
      </c>
      <c r="K435" t="s">
        <v>3361</v>
      </c>
      <c r="W435" t="s">
        <v>29132</v>
      </c>
      <c r="AA435" t="s">
        <v>29133</v>
      </c>
      <c r="AB435" t="s">
        <v>29134</v>
      </c>
      <c r="AN435" t="s">
        <v>3363</v>
      </c>
      <c r="AS435" t="s">
        <v>884</v>
      </c>
      <c r="AT435">
        <v>1999</v>
      </c>
      <c r="AU435">
        <v>84</v>
      </c>
      <c r="AV435">
        <v>2</v>
      </c>
      <c r="BA435">
        <v>293</v>
      </c>
      <c r="BB435">
        <v>301</v>
      </c>
      <c r="BD435" t="s">
        <v>29135</v>
      </c>
      <c r="BK435" t="s">
        <v>29136</v>
      </c>
      <c r="BW435" t="s">
        <v>13429</v>
      </c>
      <c r="BX435" t="s">
        <v>13985</v>
      </c>
      <c r="BY435" t="s">
        <v>13985</v>
      </c>
      <c r="BZ435" t="s">
        <v>13985</v>
      </c>
    </row>
    <row r="436" spans="1:78" hidden="1">
      <c r="A436" t="s">
        <v>13850</v>
      </c>
      <c r="B436" t="s">
        <v>67</v>
      </c>
      <c r="C436" t="s">
        <v>21544</v>
      </c>
      <c r="G436" t="s">
        <v>21545</v>
      </c>
      <c r="J436" t="s">
        <v>21546</v>
      </c>
      <c r="K436" t="s">
        <v>21547</v>
      </c>
      <c r="W436" t="s">
        <v>21548</v>
      </c>
      <c r="AB436" t="s">
        <v>21549</v>
      </c>
      <c r="AN436" t="s">
        <v>21550</v>
      </c>
      <c r="AO436" t="s">
        <v>21551</v>
      </c>
      <c r="AS436" t="s">
        <v>297</v>
      </c>
      <c r="AT436">
        <v>2012</v>
      </c>
      <c r="AU436">
        <v>7</v>
      </c>
      <c r="AV436">
        <v>3</v>
      </c>
      <c r="BA436">
        <v>260</v>
      </c>
      <c r="BB436">
        <v>267</v>
      </c>
      <c r="BD436" t="s">
        <v>21552</v>
      </c>
      <c r="BK436" t="s">
        <v>21553</v>
      </c>
      <c r="BL436">
        <v>22595823</v>
      </c>
      <c r="BW436" t="s">
        <v>13429</v>
      </c>
      <c r="BX436" t="s">
        <v>13985</v>
      </c>
      <c r="BY436" t="s">
        <v>13985</v>
      </c>
      <c r="BZ436" t="s">
        <v>13985</v>
      </c>
    </row>
    <row r="437" spans="1:78" hidden="1">
      <c r="A437" t="s">
        <v>13850</v>
      </c>
      <c r="B437" t="s">
        <v>67</v>
      </c>
      <c r="C437" t="s">
        <v>25143</v>
      </c>
      <c r="G437" t="s">
        <v>25144</v>
      </c>
      <c r="J437" t="s">
        <v>25145</v>
      </c>
      <c r="K437" t="s">
        <v>5389</v>
      </c>
      <c r="W437" t="s">
        <v>25146</v>
      </c>
      <c r="AN437" t="s">
        <v>5393</v>
      </c>
      <c r="AS437" s="1">
        <v>40118</v>
      </c>
      <c r="AT437">
        <v>2007</v>
      </c>
      <c r="AU437">
        <v>350</v>
      </c>
      <c r="AV437" s="2">
        <v>43497</v>
      </c>
      <c r="AY437" t="s">
        <v>49</v>
      </c>
      <c r="BA437">
        <v>73</v>
      </c>
      <c r="BB437">
        <v>88</v>
      </c>
      <c r="BD437" t="s">
        <v>25147</v>
      </c>
      <c r="BK437" t="s">
        <v>25148</v>
      </c>
      <c r="BW437" t="s">
        <v>13429</v>
      </c>
      <c r="BX437" t="s">
        <v>13985</v>
      </c>
      <c r="BY437" t="s">
        <v>13985</v>
      </c>
      <c r="BZ437" t="s">
        <v>13985</v>
      </c>
    </row>
    <row r="438" spans="1:78" hidden="1">
      <c r="A438" t="s">
        <v>13850</v>
      </c>
      <c r="B438" t="s">
        <v>67</v>
      </c>
      <c r="C438" t="s">
        <v>19623</v>
      </c>
      <c r="G438" t="s">
        <v>19624</v>
      </c>
      <c r="J438" t="s">
        <v>19625</v>
      </c>
      <c r="K438" t="s">
        <v>10305</v>
      </c>
      <c r="W438" t="s">
        <v>19626</v>
      </c>
      <c r="AA438" t="s">
        <v>19627</v>
      </c>
      <c r="AB438" t="s">
        <v>19628</v>
      </c>
      <c r="AN438" t="s">
        <v>10307</v>
      </c>
      <c r="AO438" t="s">
        <v>14547</v>
      </c>
      <c r="AS438" t="s">
        <v>154</v>
      </c>
      <c r="AT438">
        <v>2014</v>
      </c>
      <c r="AU438">
        <v>102</v>
      </c>
      <c r="AV438">
        <v>6</v>
      </c>
      <c r="BA438">
        <v>1475</v>
      </c>
      <c r="BB438">
        <v>1484</v>
      </c>
      <c r="BD438" t="s">
        <v>19629</v>
      </c>
      <c r="BK438" t="s">
        <v>19630</v>
      </c>
      <c r="BL438">
        <v>25558091</v>
      </c>
      <c r="BW438" t="s">
        <v>13429</v>
      </c>
      <c r="BX438" t="s">
        <v>13985</v>
      </c>
      <c r="BY438" t="s">
        <v>13985</v>
      </c>
      <c r="BZ438" t="s">
        <v>13985</v>
      </c>
    </row>
    <row r="439" spans="1:78" hidden="1">
      <c r="A439" t="s">
        <v>13850</v>
      </c>
      <c r="B439" t="s">
        <v>67</v>
      </c>
      <c r="C439" t="s">
        <v>24251</v>
      </c>
      <c r="G439" t="s">
        <v>24252</v>
      </c>
      <c r="J439" t="s">
        <v>24253</v>
      </c>
      <c r="K439" t="s">
        <v>23964</v>
      </c>
      <c r="W439" t="s">
        <v>24254</v>
      </c>
      <c r="AA439" t="s">
        <v>24255</v>
      </c>
      <c r="AB439" t="s">
        <v>24256</v>
      </c>
      <c r="AN439" t="s">
        <v>23966</v>
      </c>
      <c r="AO439" t="s">
        <v>23967</v>
      </c>
      <c r="AS439" t="s">
        <v>815</v>
      </c>
      <c r="AT439">
        <v>2009</v>
      </c>
      <c r="AU439">
        <v>30</v>
      </c>
      <c r="AV439">
        <v>3</v>
      </c>
      <c r="AY439" t="s">
        <v>49</v>
      </c>
      <c r="BA439">
        <v>596</v>
      </c>
      <c r="BB439">
        <v>602</v>
      </c>
      <c r="BD439" t="s">
        <v>24257</v>
      </c>
      <c r="BK439" t="s">
        <v>24258</v>
      </c>
      <c r="BL439">
        <v>18691622</v>
      </c>
      <c r="BW439" t="s">
        <v>13429</v>
      </c>
      <c r="BX439" t="s">
        <v>13985</v>
      </c>
      <c r="BY439" t="s">
        <v>13985</v>
      </c>
      <c r="BZ439" t="s">
        <v>13985</v>
      </c>
    </row>
    <row r="440" spans="1:78" hidden="1">
      <c r="A440" t="s">
        <v>13850</v>
      </c>
      <c r="B440" t="s">
        <v>67</v>
      </c>
      <c r="C440" t="s">
        <v>22138</v>
      </c>
      <c r="G440" t="s">
        <v>22139</v>
      </c>
      <c r="J440" t="s">
        <v>22140</v>
      </c>
      <c r="K440" t="s">
        <v>22141</v>
      </c>
      <c r="W440" t="s">
        <v>22142</v>
      </c>
      <c r="AN440" t="s">
        <v>22143</v>
      </c>
      <c r="AO440" t="s">
        <v>22144</v>
      </c>
      <c r="AT440">
        <v>2012</v>
      </c>
      <c r="AU440">
        <v>1</v>
      </c>
      <c r="AV440">
        <v>1</v>
      </c>
      <c r="BA440">
        <v>63</v>
      </c>
      <c r="BB440">
        <v>73</v>
      </c>
      <c r="BD440" t="s">
        <v>22145</v>
      </c>
      <c r="BK440" t="s">
        <v>22146</v>
      </c>
      <c r="BL440">
        <v>23428280</v>
      </c>
      <c r="BW440" t="s">
        <v>13429</v>
      </c>
      <c r="BX440" t="s">
        <v>13985</v>
      </c>
      <c r="BY440" t="s">
        <v>13985</v>
      </c>
      <c r="BZ440" t="s">
        <v>13985</v>
      </c>
    </row>
    <row r="441" spans="1:78" hidden="1">
      <c r="A441" t="s">
        <v>13850</v>
      </c>
      <c r="B441" t="s">
        <v>67</v>
      </c>
      <c r="C441" t="s">
        <v>22509</v>
      </c>
      <c r="G441" t="s">
        <v>22510</v>
      </c>
      <c r="J441" t="s">
        <v>22511</v>
      </c>
      <c r="K441" t="s">
        <v>821</v>
      </c>
      <c r="W441" t="s">
        <v>22512</v>
      </c>
      <c r="AA441" t="s">
        <v>22513</v>
      </c>
      <c r="AB441" t="s">
        <v>22514</v>
      </c>
      <c r="AN441" t="s">
        <v>824</v>
      </c>
      <c r="AS441" t="s">
        <v>297</v>
      </c>
      <c r="AT441">
        <v>2011</v>
      </c>
      <c r="AU441">
        <v>20</v>
      </c>
      <c r="AV441">
        <v>17</v>
      </c>
      <c r="BA441">
        <v>3503</v>
      </c>
      <c r="BB441">
        <v>3512</v>
      </c>
      <c r="BD441" t="s">
        <v>22515</v>
      </c>
      <c r="BK441" t="s">
        <v>22516</v>
      </c>
      <c r="BL441">
        <v>21676045</v>
      </c>
      <c r="BW441" t="s">
        <v>13429</v>
      </c>
      <c r="BX441" t="s">
        <v>13985</v>
      </c>
      <c r="BY441" t="s">
        <v>13985</v>
      </c>
      <c r="BZ441" t="s">
        <v>13985</v>
      </c>
    </row>
    <row r="442" spans="1:78" hidden="1">
      <c r="A442" t="s">
        <v>13850</v>
      </c>
      <c r="B442" t="s">
        <v>67</v>
      </c>
      <c r="C442" t="s">
        <v>14678</v>
      </c>
      <c r="G442" t="s">
        <v>14679</v>
      </c>
      <c r="J442" t="s">
        <v>14680</v>
      </c>
      <c r="K442" t="s">
        <v>2565</v>
      </c>
      <c r="W442" t="s">
        <v>14681</v>
      </c>
      <c r="AA442" t="s">
        <v>14682</v>
      </c>
      <c r="AB442" t="s">
        <v>14683</v>
      </c>
      <c r="AN442" t="s">
        <v>2569</v>
      </c>
      <c r="AS442" t="s">
        <v>815</v>
      </c>
      <c r="AT442">
        <v>2019</v>
      </c>
      <c r="AU442">
        <v>15</v>
      </c>
      <c r="AV442">
        <v>3</v>
      </c>
      <c r="BC442" t="s">
        <v>14684</v>
      </c>
      <c r="BD442" t="s">
        <v>14685</v>
      </c>
      <c r="BK442" t="s">
        <v>14686</v>
      </c>
      <c r="BL442">
        <v>30865619</v>
      </c>
      <c r="BW442" t="s">
        <v>13429</v>
      </c>
    </row>
    <row r="443" spans="1:78" hidden="1">
      <c r="A443" t="s">
        <v>13850</v>
      </c>
      <c r="B443" t="s">
        <v>67</v>
      </c>
      <c r="C443" t="s">
        <v>22226</v>
      </c>
      <c r="G443" t="s">
        <v>22227</v>
      </c>
      <c r="J443" t="s">
        <v>22228</v>
      </c>
      <c r="K443" t="s">
        <v>348</v>
      </c>
      <c r="W443" t="s">
        <v>22229</v>
      </c>
      <c r="AA443" t="s">
        <v>22230</v>
      </c>
      <c r="AB443" t="s">
        <v>22231</v>
      </c>
      <c r="AN443" t="s">
        <v>350</v>
      </c>
      <c r="AS443" t="s">
        <v>84</v>
      </c>
      <c r="AT443">
        <v>2011</v>
      </c>
      <c r="AU443">
        <v>40</v>
      </c>
      <c r="AV443">
        <v>6</v>
      </c>
      <c r="BA443">
        <v>1388</v>
      </c>
      <c r="BB443">
        <v>1396</v>
      </c>
      <c r="BD443" t="s">
        <v>22232</v>
      </c>
      <c r="BK443" t="s">
        <v>22233</v>
      </c>
      <c r="BL443">
        <v>22217753</v>
      </c>
      <c r="BW443" t="s">
        <v>13429</v>
      </c>
      <c r="BX443" t="s">
        <v>13985</v>
      </c>
      <c r="BY443" t="s">
        <v>13985</v>
      </c>
      <c r="BZ443" t="s">
        <v>13985</v>
      </c>
    </row>
    <row r="444" spans="1:78" hidden="1">
      <c r="A444" t="s">
        <v>13850</v>
      </c>
      <c r="B444" t="s">
        <v>67</v>
      </c>
      <c r="C444" t="s">
        <v>14193</v>
      </c>
      <c r="G444" t="s">
        <v>14194</v>
      </c>
      <c r="J444" t="s">
        <v>14195</v>
      </c>
      <c r="K444" t="s">
        <v>4472</v>
      </c>
      <c r="W444" t="s">
        <v>14196</v>
      </c>
      <c r="AA444" t="s">
        <v>14197</v>
      </c>
      <c r="AB444" t="s">
        <v>14198</v>
      </c>
      <c r="AN444" t="s">
        <v>4476</v>
      </c>
      <c r="AO444" t="s">
        <v>4477</v>
      </c>
      <c r="AS444" s="1">
        <v>42248</v>
      </c>
      <c r="AT444">
        <v>2019</v>
      </c>
      <c r="AU444">
        <v>408</v>
      </c>
      <c r="BC444">
        <v>108723</v>
      </c>
      <c r="BD444" t="s">
        <v>14199</v>
      </c>
      <c r="BK444" t="s">
        <v>14200</v>
      </c>
      <c r="BW444" t="s">
        <v>13429</v>
      </c>
    </row>
    <row r="445" spans="1:78" hidden="1">
      <c r="A445" t="s">
        <v>13850</v>
      </c>
      <c r="B445" t="s">
        <v>67</v>
      </c>
      <c r="C445" t="s">
        <v>25135</v>
      </c>
      <c r="G445" t="s">
        <v>25136</v>
      </c>
      <c r="J445" t="s">
        <v>25137</v>
      </c>
      <c r="K445" t="s">
        <v>1966</v>
      </c>
      <c r="W445" t="s">
        <v>25138</v>
      </c>
      <c r="AA445" t="s">
        <v>25139</v>
      </c>
      <c r="AB445" t="s">
        <v>25140</v>
      </c>
      <c r="AN445" t="s">
        <v>1969</v>
      </c>
      <c r="AS445" s="1">
        <v>47423</v>
      </c>
      <c r="AT445">
        <v>2007</v>
      </c>
      <c r="AU445">
        <v>362</v>
      </c>
      <c r="AV445">
        <v>1487</v>
      </c>
      <c r="BA445">
        <v>2131</v>
      </c>
      <c r="BB445">
        <v>2139</v>
      </c>
      <c r="BD445" t="s">
        <v>25141</v>
      </c>
      <c r="BK445" t="s">
        <v>25142</v>
      </c>
      <c r="BL445">
        <v>17472933</v>
      </c>
      <c r="BW445" t="s">
        <v>13429</v>
      </c>
      <c r="BX445" t="s">
        <v>13985</v>
      </c>
      <c r="BY445" t="s">
        <v>13985</v>
      </c>
      <c r="BZ445" t="s">
        <v>13985</v>
      </c>
    </row>
    <row r="446" spans="1:78" hidden="1">
      <c r="A446" t="s">
        <v>13850</v>
      </c>
      <c r="B446" t="s">
        <v>67</v>
      </c>
      <c r="C446" t="s">
        <v>19264</v>
      </c>
      <c r="G446" t="s">
        <v>19265</v>
      </c>
      <c r="J446" t="s">
        <v>19266</v>
      </c>
      <c r="K446" t="s">
        <v>19267</v>
      </c>
      <c r="W446" t="s">
        <v>19268</v>
      </c>
      <c r="AA446" t="s">
        <v>19269</v>
      </c>
      <c r="AB446" t="s">
        <v>19270</v>
      </c>
      <c r="AN446" t="s">
        <v>19271</v>
      </c>
      <c r="AO446" t="s">
        <v>19272</v>
      </c>
      <c r="AT446">
        <v>2015</v>
      </c>
      <c r="AU446">
        <v>63</v>
      </c>
      <c r="AV446">
        <v>6</v>
      </c>
      <c r="BA446">
        <v>484</v>
      </c>
      <c r="BB446">
        <v>496</v>
      </c>
      <c r="BD446" t="s">
        <v>19273</v>
      </c>
      <c r="BK446" t="s">
        <v>19274</v>
      </c>
      <c r="BW446" t="s">
        <v>13429</v>
      </c>
      <c r="BX446" t="s">
        <v>13985</v>
      </c>
      <c r="BY446" t="s">
        <v>13985</v>
      </c>
      <c r="BZ446" t="s">
        <v>13985</v>
      </c>
    </row>
    <row r="447" spans="1:78" hidden="1">
      <c r="A447" t="s">
        <v>13850</v>
      </c>
      <c r="B447" t="s">
        <v>67</v>
      </c>
      <c r="C447" t="s">
        <v>26456</v>
      </c>
      <c r="G447" t="s">
        <v>26456</v>
      </c>
      <c r="J447" t="s">
        <v>26457</v>
      </c>
      <c r="K447" t="s">
        <v>11367</v>
      </c>
      <c r="W447" t="s">
        <v>26458</v>
      </c>
      <c r="AA447" t="s">
        <v>26459</v>
      </c>
      <c r="AB447" t="s">
        <v>26460</v>
      </c>
      <c r="AN447" t="s">
        <v>11369</v>
      </c>
      <c r="AO447" t="s">
        <v>17983</v>
      </c>
      <c r="AS447" t="s">
        <v>1978</v>
      </c>
      <c r="AT447">
        <v>2005</v>
      </c>
      <c r="AU447">
        <v>28</v>
      </c>
      <c r="AV447">
        <v>3</v>
      </c>
      <c r="BA447">
        <v>189</v>
      </c>
      <c r="BB447">
        <v>197</v>
      </c>
      <c r="BD447" t="s">
        <v>26461</v>
      </c>
      <c r="BK447" t="s">
        <v>26462</v>
      </c>
      <c r="BW447" t="s">
        <v>13429</v>
      </c>
      <c r="BX447" t="s">
        <v>13985</v>
      </c>
      <c r="BY447" t="s">
        <v>13985</v>
      </c>
      <c r="BZ447" t="s">
        <v>13985</v>
      </c>
    </row>
    <row r="448" spans="1:78" hidden="1">
      <c r="A448" t="s">
        <v>13850</v>
      </c>
      <c r="B448" t="s">
        <v>67</v>
      </c>
      <c r="C448" t="s">
        <v>18534</v>
      </c>
      <c r="G448" t="s">
        <v>18535</v>
      </c>
      <c r="J448" t="s">
        <v>18536</v>
      </c>
      <c r="K448" t="s">
        <v>6459</v>
      </c>
      <c r="W448" t="s">
        <v>18537</v>
      </c>
      <c r="AN448" t="s">
        <v>6463</v>
      </c>
      <c r="AO448" t="s">
        <v>6464</v>
      </c>
      <c r="AS448" t="s">
        <v>242</v>
      </c>
      <c r="AT448">
        <v>2015</v>
      </c>
      <c r="AU448">
        <v>55</v>
      </c>
      <c r="AV448">
        <v>4</v>
      </c>
      <c r="BA448">
        <v>631</v>
      </c>
      <c r="BB448">
        <v>641</v>
      </c>
      <c r="BD448" t="s">
        <v>18538</v>
      </c>
      <c r="BK448" t="s">
        <v>18539</v>
      </c>
      <c r="BL448">
        <v>26307096</v>
      </c>
      <c r="BW448" t="s">
        <v>13429</v>
      </c>
      <c r="BX448" t="s">
        <v>13985</v>
      </c>
      <c r="BY448" t="s">
        <v>13985</v>
      </c>
      <c r="BZ448" t="s">
        <v>13985</v>
      </c>
    </row>
    <row r="449" spans="1:78" hidden="1">
      <c r="A449" t="s">
        <v>13477</v>
      </c>
      <c r="B449" t="s">
        <v>67</v>
      </c>
      <c r="C449" t="s">
        <v>32093</v>
      </c>
      <c r="J449" t="s">
        <v>32094</v>
      </c>
      <c r="K449" t="s">
        <v>32095</v>
      </c>
      <c r="AN449" t="s">
        <v>32096</v>
      </c>
      <c r="AS449">
        <v>9</v>
      </c>
      <c r="AT449">
        <v>2015</v>
      </c>
      <c r="AU449">
        <v>66</v>
      </c>
      <c r="AV449">
        <v>3</v>
      </c>
      <c r="BA449">
        <v>711</v>
      </c>
      <c r="BB449">
        <v>715</v>
      </c>
      <c r="BD449" t="s">
        <v>32097</v>
      </c>
      <c r="BK449" t="s">
        <v>32098</v>
      </c>
      <c r="BM449" t="s">
        <v>13483</v>
      </c>
      <c r="BW449" t="s">
        <v>13429</v>
      </c>
    </row>
    <row r="450" spans="1:78" hidden="1">
      <c r="A450" t="s">
        <v>13850</v>
      </c>
      <c r="B450" t="s">
        <v>67</v>
      </c>
      <c r="C450" t="s">
        <v>17293</v>
      </c>
      <c r="G450" t="s">
        <v>17294</v>
      </c>
      <c r="J450" t="s">
        <v>17295</v>
      </c>
      <c r="K450" t="s">
        <v>10305</v>
      </c>
      <c r="W450" t="s">
        <v>17296</v>
      </c>
      <c r="AB450" t="s">
        <v>17297</v>
      </c>
      <c r="AN450" t="s">
        <v>10307</v>
      </c>
      <c r="AO450" t="s">
        <v>14547</v>
      </c>
      <c r="AS450" t="s">
        <v>1023</v>
      </c>
      <c r="AT450">
        <v>2017</v>
      </c>
      <c r="AU450">
        <v>105</v>
      </c>
      <c r="AV450">
        <v>1</v>
      </c>
      <c r="BA450">
        <v>246</v>
      </c>
      <c r="BB450">
        <v>254</v>
      </c>
      <c r="BD450" t="s">
        <v>17298</v>
      </c>
      <c r="BK450" t="s">
        <v>17299</v>
      </c>
      <c r="BW450" t="s">
        <v>13429</v>
      </c>
      <c r="BX450" t="s">
        <v>13985</v>
      </c>
      <c r="BY450" t="s">
        <v>13985</v>
      </c>
      <c r="BZ450" t="s">
        <v>13985</v>
      </c>
    </row>
    <row r="451" spans="1:78" hidden="1">
      <c r="A451" t="s">
        <v>13850</v>
      </c>
      <c r="B451" t="s">
        <v>67</v>
      </c>
      <c r="C451" t="s">
        <v>22594</v>
      </c>
      <c r="G451" t="s">
        <v>22595</v>
      </c>
      <c r="J451" t="s">
        <v>22596</v>
      </c>
      <c r="K451" t="s">
        <v>6192</v>
      </c>
      <c r="W451" t="s">
        <v>22597</v>
      </c>
      <c r="AN451" t="s">
        <v>6195</v>
      </c>
      <c r="AS451" t="s">
        <v>2214</v>
      </c>
      <c r="AT451">
        <v>2011</v>
      </c>
      <c r="AU451">
        <v>125</v>
      </c>
      <c r="AV451">
        <v>3</v>
      </c>
      <c r="BA451">
        <v>257</v>
      </c>
      <c r="BB451">
        <v>260</v>
      </c>
      <c r="BD451" t="s">
        <v>22598</v>
      </c>
      <c r="BK451" t="s">
        <v>22599</v>
      </c>
      <c r="BW451" t="s">
        <v>13429</v>
      </c>
      <c r="BX451" t="s">
        <v>13985</v>
      </c>
      <c r="BY451" t="s">
        <v>13985</v>
      </c>
      <c r="BZ451" t="s">
        <v>13985</v>
      </c>
    </row>
    <row r="452" spans="1:78" hidden="1">
      <c r="A452" t="s">
        <v>13850</v>
      </c>
      <c r="B452" t="s">
        <v>67</v>
      </c>
      <c r="C452" t="s">
        <v>20004</v>
      </c>
      <c r="G452" t="s">
        <v>20005</v>
      </c>
      <c r="J452" t="s">
        <v>20006</v>
      </c>
      <c r="K452" t="s">
        <v>3806</v>
      </c>
      <c r="W452" t="s">
        <v>20007</v>
      </c>
      <c r="AB452" t="s">
        <v>20008</v>
      </c>
      <c r="AN452" t="s">
        <v>3808</v>
      </c>
      <c r="AO452" t="s">
        <v>3809</v>
      </c>
      <c r="AS452" t="s">
        <v>521</v>
      </c>
      <c r="AT452">
        <v>2014</v>
      </c>
      <c r="AU452">
        <v>24</v>
      </c>
      <c r="AV452">
        <v>4</v>
      </c>
      <c r="BA452">
        <v>602</v>
      </c>
      <c r="BB452">
        <v>616</v>
      </c>
      <c r="BD452" t="s">
        <v>20009</v>
      </c>
      <c r="BK452" t="s">
        <v>20010</v>
      </c>
      <c r="BL452">
        <v>24988763</v>
      </c>
      <c r="BW452" t="s">
        <v>13429</v>
      </c>
      <c r="BX452" t="s">
        <v>13985</v>
      </c>
      <c r="BY452" t="s">
        <v>13985</v>
      </c>
      <c r="BZ452" t="s">
        <v>13985</v>
      </c>
    </row>
    <row r="453" spans="1:78" hidden="1">
      <c r="A453" t="s">
        <v>13850</v>
      </c>
      <c r="B453" t="s">
        <v>67</v>
      </c>
      <c r="C453" t="s">
        <v>19767</v>
      </c>
      <c r="G453" t="s">
        <v>19768</v>
      </c>
      <c r="J453" t="s">
        <v>19769</v>
      </c>
      <c r="K453" t="s">
        <v>280</v>
      </c>
      <c r="W453" t="s">
        <v>19770</v>
      </c>
      <c r="AB453" t="s">
        <v>19771</v>
      </c>
      <c r="AN453" t="s">
        <v>284</v>
      </c>
      <c r="AS453" s="1">
        <v>43313</v>
      </c>
      <c r="AT453">
        <v>2014</v>
      </c>
      <c r="AU453">
        <v>9</v>
      </c>
      <c r="AV453">
        <v>8</v>
      </c>
      <c r="BC453" t="s">
        <v>19772</v>
      </c>
      <c r="BD453" t="s">
        <v>19773</v>
      </c>
      <c r="BK453" t="s">
        <v>19774</v>
      </c>
      <c r="BL453">
        <v>25133804</v>
      </c>
      <c r="BW453" t="s">
        <v>13429</v>
      </c>
      <c r="BX453" t="s">
        <v>13985</v>
      </c>
      <c r="BY453" t="s">
        <v>13985</v>
      </c>
      <c r="BZ453" t="s">
        <v>13985</v>
      </c>
    </row>
    <row r="454" spans="1:78" hidden="1">
      <c r="A454" t="s">
        <v>13850</v>
      </c>
      <c r="B454" t="s">
        <v>67</v>
      </c>
      <c r="C454" t="s">
        <v>16044</v>
      </c>
      <c r="G454" t="s">
        <v>16045</v>
      </c>
      <c r="J454" t="s">
        <v>16046</v>
      </c>
      <c r="K454" t="s">
        <v>1192</v>
      </c>
      <c r="W454" t="s">
        <v>16047</v>
      </c>
      <c r="AA454" t="s">
        <v>16048</v>
      </c>
      <c r="AB454" t="s">
        <v>16049</v>
      </c>
      <c r="AN454" t="s">
        <v>1194</v>
      </c>
      <c r="AO454" t="s">
        <v>1195</v>
      </c>
      <c r="AS454" t="s">
        <v>1023</v>
      </c>
      <c r="AT454">
        <v>2018</v>
      </c>
      <c r="AU454">
        <v>24</v>
      </c>
      <c r="AV454">
        <v>1</v>
      </c>
      <c r="BA454" t="s">
        <v>16050</v>
      </c>
      <c r="BB454" t="s">
        <v>16051</v>
      </c>
      <c r="BD454" t="s">
        <v>16052</v>
      </c>
      <c r="BK454" t="s">
        <v>16053</v>
      </c>
      <c r="BL454">
        <v>28816385</v>
      </c>
      <c r="BW454" t="s">
        <v>13429</v>
      </c>
      <c r="BX454" t="s">
        <v>13985</v>
      </c>
      <c r="BY454" t="s">
        <v>13985</v>
      </c>
      <c r="BZ454" t="s">
        <v>13985</v>
      </c>
    </row>
    <row r="455" spans="1:78" hidden="1">
      <c r="A455" t="s">
        <v>13850</v>
      </c>
      <c r="B455" t="s">
        <v>67</v>
      </c>
      <c r="C455" t="s">
        <v>28111</v>
      </c>
      <c r="G455" t="s">
        <v>28111</v>
      </c>
      <c r="J455" t="s">
        <v>28112</v>
      </c>
      <c r="K455" t="s">
        <v>1475</v>
      </c>
      <c r="W455" t="s">
        <v>28113</v>
      </c>
      <c r="AA455" t="s">
        <v>12141</v>
      </c>
      <c r="AB455" t="s">
        <v>12142</v>
      </c>
      <c r="AN455" t="s">
        <v>1477</v>
      </c>
      <c r="AS455" t="s">
        <v>1023</v>
      </c>
      <c r="AT455">
        <v>2002</v>
      </c>
      <c r="AU455">
        <v>73</v>
      </c>
      <c r="AV455" s="2">
        <v>43526</v>
      </c>
      <c r="BA455">
        <v>95</v>
      </c>
      <c r="BB455">
        <v>105</v>
      </c>
      <c r="BD455" t="s">
        <v>28114</v>
      </c>
      <c r="BK455" t="s">
        <v>28115</v>
      </c>
      <c r="BW455" t="s">
        <v>13429</v>
      </c>
      <c r="BX455" t="s">
        <v>13985</v>
      </c>
      <c r="BY455" t="s">
        <v>13985</v>
      </c>
      <c r="BZ455" t="s">
        <v>13985</v>
      </c>
    </row>
    <row r="456" spans="1:78" hidden="1">
      <c r="A456" t="s">
        <v>13850</v>
      </c>
      <c r="B456" t="s">
        <v>67</v>
      </c>
      <c r="C456" t="s">
        <v>22364</v>
      </c>
      <c r="G456" t="s">
        <v>22365</v>
      </c>
      <c r="J456" t="s">
        <v>22366</v>
      </c>
      <c r="K456" t="s">
        <v>10305</v>
      </c>
      <c r="W456" t="s">
        <v>22367</v>
      </c>
      <c r="AA456" t="s">
        <v>22368</v>
      </c>
      <c r="AB456" t="s">
        <v>22369</v>
      </c>
      <c r="AN456" t="s">
        <v>10307</v>
      </c>
      <c r="AS456" t="s">
        <v>154</v>
      </c>
      <c r="AT456">
        <v>2011</v>
      </c>
      <c r="AU456">
        <v>99</v>
      </c>
      <c r="AV456">
        <v>6</v>
      </c>
      <c r="BA456">
        <v>1481</v>
      </c>
      <c r="BB456">
        <v>1488</v>
      </c>
      <c r="BD456" t="s">
        <v>22370</v>
      </c>
      <c r="BK456" t="s">
        <v>22371</v>
      </c>
      <c r="BW456" t="s">
        <v>13429</v>
      </c>
      <c r="BX456" t="s">
        <v>13985</v>
      </c>
      <c r="BY456" t="s">
        <v>13985</v>
      </c>
      <c r="BZ456" t="s">
        <v>13985</v>
      </c>
    </row>
    <row r="457" spans="1:78" hidden="1">
      <c r="A457" t="s">
        <v>13850</v>
      </c>
      <c r="B457" t="s">
        <v>67</v>
      </c>
      <c r="C457" t="s">
        <v>27730</v>
      </c>
      <c r="G457" t="s">
        <v>27730</v>
      </c>
      <c r="J457" t="s">
        <v>27731</v>
      </c>
      <c r="K457" t="s">
        <v>25701</v>
      </c>
      <c r="W457" t="s">
        <v>27732</v>
      </c>
      <c r="AA457" t="s">
        <v>27733</v>
      </c>
      <c r="AB457" t="s">
        <v>27734</v>
      </c>
      <c r="AN457" t="s">
        <v>25703</v>
      </c>
      <c r="AT457">
        <v>2003</v>
      </c>
      <c r="AU457">
        <v>67</v>
      </c>
      <c r="AV457">
        <v>3</v>
      </c>
      <c r="BA457">
        <v>321</v>
      </c>
      <c r="BB457">
        <v>335</v>
      </c>
      <c r="BD457" t="s">
        <v>27735</v>
      </c>
      <c r="BK457" t="s">
        <v>27736</v>
      </c>
      <c r="BW457" t="s">
        <v>13429</v>
      </c>
      <c r="BX457" t="s">
        <v>13985</v>
      </c>
      <c r="BY457" t="s">
        <v>13985</v>
      </c>
      <c r="BZ457" t="s">
        <v>13985</v>
      </c>
    </row>
    <row r="458" spans="1:78" hidden="1">
      <c r="A458" t="s">
        <v>13850</v>
      </c>
      <c r="B458" t="s">
        <v>67</v>
      </c>
      <c r="C458" t="s">
        <v>25764</v>
      </c>
      <c r="G458" t="s">
        <v>25765</v>
      </c>
      <c r="J458" t="s">
        <v>25766</v>
      </c>
      <c r="K458" t="s">
        <v>19831</v>
      </c>
      <c r="W458" t="s">
        <v>25767</v>
      </c>
      <c r="AN458" t="s">
        <v>19835</v>
      </c>
      <c r="AO458" t="s">
        <v>19836</v>
      </c>
      <c r="AS458" t="s">
        <v>84</v>
      </c>
      <c r="AT458">
        <v>2006</v>
      </c>
      <c r="AU458">
        <v>81</v>
      </c>
      <c r="AV458">
        <v>3</v>
      </c>
      <c r="BA458">
        <v>349</v>
      </c>
      <c r="BB458">
        <v>360</v>
      </c>
      <c r="BD458" t="s">
        <v>25768</v>
      </c>
      <c r="BK458" t="s">
        <v>25769</v>
      </c>
      <c r="BW458" t="s">
        <v>13429</v>
      </c>
      <c r="BX458" t="s">
        <v>13985</v>
      </c>
      <c r="BY458" t="s">
        <v>13985</v>
      </c>
      <c r="BZ458" t="s">
        <v>13985</v>
      </c>
    </row>
    <row r="459" spans="1:78" hidden="1">
      <c r="A459" t="s">
        <v>13784</v>
      </c>
      <c r="B459" t="s">
        <v>67</v>
      </c>
      <c r="C459" t="s">
        <v>31994</v>
      </c>
      <c r="J459" t="s">
        <v>31996</v>
      </c>
      <c r="K459" t="s">
        <v>13797</v>
      </c>
      <c r="AG459">
        <v>0</v>
      </c>
      <c r="AH459">
        <v>1</v>
      </c>
      <c r="AN459" t="s">
        <v>13798</v>
      </c>
      <c r="AT459">
        <v>2011</v>
      </c>
      <c r="AU459">
        <v>90</v>
      </c>
      <c r="AV459">
        <v>3</v>
      </c>
      <c r="BA459">
        <v>570</v>
      </c>
      <c r="BB459">
        <v>591</v>
      </c>
      <c r="BK459" t="s">
        <v>31998</v>
      </c>
      <c r="BT459" t="s">
        <v>31995</v>
      </c>
      <c r="BU459" t="s">
        <v>31997</v>
      </c>
      <c r="BV459" t="s">
        <v>13803</v>
      </c>
      <c r="BW459" t="s">
        <v>13428</v>
      </c>
      <c r="BY459" t="s">
        <v>13429</v>
      </c>
    </row>
    <row r="460" spans="1:78" hidden="1">
      <c r="A460" t="s">
        <v>13850</v>
      </c>
      <c r="B460" t="s">
        <v>67</v>
      </c>
      <c r="C460" t="s">
        <v>21046</v>
      </c>
      <c r="G460" t="s">
        <v>21047</v>
      </c>
      <c r="J460" t="s">
        <v>21048</v>
      </c>
      <c r="K460" t="s">
        <v>569</v>
      </c>
      <c r="W460" t="s">
        <v>21049</v>
      </c>
      <c r="AA460" t="s">
        <v>21050</v>
      </c>
      <c r="AB460" t="s">
        <v>21051</v>
      </c>
      <c r="AN460" t="s">
        <v>572</v>
      </c>
      <c r="AO460" t="s">
        <v>573</v>
      </c>
      <c r="AS460" t="s">
        <v>815</v>
      </c>
      <c r="AT460">
        <v>2013</v>
      </c>
      <c r="AU460">
        <v>181</v>
      </c>
      <c r="AV460">
        <v>3</v>
      </c>
      <c r="BA460">
        <v>410</v>
      </c>
      <c r="BB460">
        <v>420</v>
      </c>
      <c r="BD460" t="s">
        <v>21052</v>
      </c>
      <c r="BK460" t="s">
        <v>21053</v>
      </c>
      <c r="BL460">
        <v>23448889</v>
      </c>
      <c r="BW460" t="s">
        <v>13429</v>
      </c>
      <c r="BX460" t="s">
        <v>13985</v>
      </c>
      <c r="BY460" t="s">
        <v>13985</v>
      </c>
      <c r="BZ460" t="s">
        <v>13985</v>
      </c>
    </row>
    <row r="461" spans="1:78" hidden="1">
      <c r="A461" t="s">
        <v>13850</v>
      </c>
      <c r="B461" t="s">
        <v>67</v>
      </c>
      <c r="C461" t="s">
        <v>18195</v>
      </c>
      <c r="G461" t="s">
        <v>18196</v>
      </c>
      <c r="J461" t="s">
        <v>18197</v>
      </c>
      <c r="K461" t="s">
        <v>3521</v>
      </c>
      <c r="W461" t="s">
        <v>18198</v>
      </c>
      <c r="AA461" t="s">
        <v>18199</v>
      </c>
      <c r="AB461" t="s">
        <v>18200</v>
      </c>
      <c r="AN461" t="s">
        <v>3524</v>
      </c>
      <c r="AO461" t="s">
        <v>3525</v>
      </c>
      <c r="AT461">
        <v>2016</v>
      </c>
      <c r="AU461">
        <v>13</v>
      </c>
      <c r="AV461">
        <v>10</v>
      </c>
      <c r="BA461">
        <v>2945</v>
      </c>
      <c r="BB461">
        <v>2958</v>
      </c>
      <c r="BD461" t="s">
        <v>18201</v>
      </c>
      <c r="BK461" t="s">
        <v>18202</v>
      </c>
      <c r="BW461" t="s">
        <v>13429</v>
      </c>
      <c r="BX461" t="s">
        <v>13985</v>
      </c>
      <c r="BY461" t="s">
        <v>13985</v>
      </c>
      <c r="BZ461" t="s">
        <v>13985</v>
      </c>
    </row>
    <row r="462" spans="1:78" hidden="1">
      <c r="A462" t="s">
        <v>13850</v>
      </c>
      <c r="B462" t="s">
        <v>67</v>
      </c>
      <c r="C462" t="s">
        <v>25181</v>
      </c>
      <c r="G462" t="s">
        <v>25182</v>
      </c>
      <c r="J462" t="s">
        <v>25183</v>
      </c>
      <c r="K462" t="s">
        <v>4545</v>
      </c>
      <c r="W462" t="s">
        <v>25184</v>
      </c>
      <c r="AA462" t="s">
        <v>25185</v>
      </c>
      <c r="AB462" t="s">
        <v>25186</v>
      </c>
      <c r="AN462" t="s">
        <v>4548</v>
      </c>
      <c r="AS462" t="s">
        <v>154</v>
      </c>
      <c r="AT462">
        <v>2007</v>
      </c>
      <c r="AU462">
        <v>100</v>
      </c>
      <c r="AV462">
        <v>6</v>
      </c>
      <c r="BA462">
        <v>861</v>
      </c>
      <c r="BB462">
        <v>868</v>
      </c>
      <c r="BD462" t="s">
        <v>25187</v>
      </c>
      <c r="BK462" t="s">
        <v>25188</v>
      </c>
      <c r="BW462" t="s">
        <v>13428</v>
      </c>
      <c r="BX462" t="s">
        <v>13985</v>
      </c>
      <c r="BY462" t="s">
        <v>13429</v>
      </c>
      <c r="BZ462" t="s">
        <v>13985</v>
      </c>
    </row>
    <row r="463" spans="1:78" hidden="1">
      <c r="A463" t="s">
        <v>13850</v>
      </c>
      <c r="B463" t="s">
        <v>67</v>
      </c>
      <c r="C463" t="s">
        <v>29286</v>
      </c>
      <c r="G463" t="s">
        <v>29286</v>
      </c>
      <c r="J463" t="s">
        <v>29287</v>
      </c>
      <c r="K463" t="s">
        <v>322</v>
      </c>
      <c r="W463" t="s">
        <v>29288</v>
      </c>
      <c r="AA463" t="s">
        <v>29289</v>
      </c>
      <c r="AN463" t="s">
        <v>324</v>
      </c>
      <c r="AS463" t="s">
        <v>242</v>
      </c>
      <c r="AT463">
        <v>1998</v>
      </c>
      <c r="AU463">
        <v>35</v>
      </c>
      <c r="AV463">
        <v>5</v>
      </c>
      <c r="BA463">
        <v>748</v>
      </c>
      <c r="BB463">
        <v>757</v>
      </c>
      <c r="BD463" t="s">
        <v>29290</v>
      </c>
      <c r="BK463" t="s">
        <v>29291</v>
      </c>
      <c r="BW463" t="s">
        <v>13429</v>
      </c>
      <c r="BX463" t="s">
        <v>13985</v>
      </c>
      <c r="BY463" t="s">
        <v>13985</v>
      </c>
      <c r="BZ463" t="s">
        <v>13985</v>
      </c>
    </row>
    <row r="464" spans="1:78" hidden="1">
      <c r="A464" t="s">
        <v>13850</v>
      </c>
      <c r="B464" t="s">
        <v>67</v>
      </c>
      <c r="C464" t="s">
        <v>25668</v>
      </c>
      <c r="G464" t="s">
        <v>25668</v>
      </c>
      <c r="J464" t="s">
        <v>27414</v>
      </c>
      <c r="K464" t="s">
        <v>14477</v>
      </c>
      <c r="P464" t="s">
        <v>27034</v>
      </c>
      <c r="Q464" t="s">
        <v>27035</v>
      </c>
      <c r="R464" t="s">
        <v>27036</v>
      </c>
      <c r="W464" t="s">
        <v>27415</v>
      </c>
      <c r="AN464" t="s">
        <v>14479</v>
      </c>
      <c r="AS464" t="s">
        <v>84</v>
      </c>
      <c r="AT464">
        <v>2003</v>
      </c>
      <c r="AU464">
        <v>136</v>
      </c>
      <c r="AV464">
        <v>4</v>
      </c>
      <c r="BA464">
        <v>917</v>
      </c>
      <c r="BB464">
        <v>925</v>
      </c>
      <c r="BD464" t="s">
        <v>27416</v>
      </c>
      <c r="BK464" t="s">
        <v>27417</v>
      </c>
      <c r="BL464">
        <v>14667855</v>
      </c>
      <c r="BW464" t="s">
        <v>13429</v>
      </c>
      <c r="BX464" t="s">
        <v>13985</v>
      </c>
      <c r="BY464" t="s">
        <v>13985</v>
      </c>
      <c r="BZ464" t="s">
        <v>13985</v>
      </c>
    </row>
    <row r="465" spans="1:78" hidden="1">
      <c r="A465" t="s">
        <v>13850</v>
      </c>
      <c r="B465" t="s">
        <v>67</v>
      </c>
      <c r="C465" t="s">
        <v>24608</v>
      </c>
      <c r="G465" t="s">
        <v>24609</v>
      </c>
      <c r="J465" t="s">
        <v>24610</v>
      </c>
      <c r="K465" t="s">
        <v>236</v>
      </c>
      <c r="W465" t="s">
        <v>24611</v>
      </c>
      <c r="AA465" t="s">
        <v>24612</v>
      </c>
      <c r="AB465" t="s">
        <v>24613</v>
      </c>
      <c r="AN465" t="s">
        <v>240</v>
      </c>
      <c r="AO465" t="s">
        <v>241</v>
      </c>
      <c r="AS465" t="s">
        <v>210</v>
      </c>
      <c r="AT465">
        <v>2008</v>
      </c>
      <c r="AU465">
        <v>211</v>
      </c>
      <c r="AV465">
        <v>20</v>
      </c>
      <c r="BA465">
        <v>3272</v>
      </c>
      <c r="BB465">
        <v>3280</v>
      </c>
      <c r="BD465" t="s">
        <v>24614</v>
      </c>
      <c r="BK465" t="s">
        <v>24615</v>
      </c>
      <c r="BL465">
        <v>18840661</v>
      </c>
      <c r="BW465" t="s">
        <v>13429</v>
      </c>
      <c r="BX465" t="s">
        <v>13985</v>
      </c>
      <c r="BY465" t="s">
        <v>13985</v>
      </c>
      <c r="BZ465" t="s">
        <v>13985</v>
      </c>
    </row>
    <row r="466" spans="1:78" hidden="1">
      <c r="A466" t="s">
        <v>13850</v>
      </c>
      <c r="B466" t="s">
        <v>67</v>
      </c>
      <c r="C466" t="s">
        <v>23548</v>
      </c>
      <c r="G466" t="s">
        <v>23549</v>
      </c>
      <c r="J466" t="s">
        <v>23550</v>
      </c>
      <c r="K466" t="s">
        <v>1453</v>
      </c>
      <c r="W466" t="s">
        <v>23551</v>
      </c>
      <c r="AN466" t="s">
        <v>1455</v>
      </c>
      <c r="AO466" t="s">
        <v>1456</v>
      </c>
      <c r="AS466" t="s">
        <v>730</v>
      </c>
      <c r="AT466">
        <v>2010</v>
      </c>
      <c r="AU466">
        <v>103</v>
      </c>
      <c r="AV466">
        <v>2</v>
      </c>
      <c r="BA466">
        <v>416</v>
      </c>
      <c r="BB466">
        <v>422</v>
      </c>
      <c r="BD466" t="s">
        <v>23552</v>
      </c>
      <c r="BK466" t="s">
        <v>23553</v>
      </c>
      <c r="BL466">
        <v>20429457</v>
      </c>
      <c r="BW466" t="s">
        <v>13429</v>
      </c>
      <c r="BX466" t="s">
        <v>13985</v>
      </c>
      <c r="BY466" t="s">
        <v>13985</v>
      </c>
      <c r="BZ466" t="s">
        <v>13985</v>
      </c>
    </row>
    <row r="467" spans="1:78" hidden="1">
      <c r="A467" t="s">
        <v>13850</v>
      </c>
      <c r="B467" t="s">
        <v>3442</v>
      </c>
      <c r="C467" t="s">
        <v>28449</v>
      </c>
      <c r="E467" t="s">
        <v>28450</v>
      </c>
      <c r="G467" t="s">
        <v>28449</v>
      </c>
      <c r="J467" t="s">
        <v>28451</v>
      </c>
      <c r="K467" t="s">
        <v>28452</v>
      </c>
      <c r="P467" t="s">
        <v>28453</v>
      </c>
      <c r="Q467" t="s">
        <v>28454</v>
      </c>
      <c r="R467" t="s">
        <v>28455</v>
      </c>
      <c r="S467" t="s">
        <v>28456</v>
      </c>
      <c r="W467" t="s">
        <v>28457</v>
      </c>
      <c r="AP467" t="s">
        <v>28458</v>
      </c>
      <c r="AT467">
        <v>2001</v>
      </c>
      <c r="BA467">
        <v>93</v>
      </c>
      <c r="BB467">
        <v>102</v>
      </c>
      <c r="BK467" t="s">
        <v>28459</v>
      </c>
      <c r="BW467" t="s">
        <v>13429</v>
      </c>
      <c r="BX467" t="s">
        <v>13985</v>
      </c>
      <c r="BY467" t="s">
        <v>13985</v>
      </c>
      <c r="BZ467" t="s">
        <v>13985</v>
      </c>
    </row>
    <row r="468" spans="1:78" hidden="1">
      <c r="A468" t="s">
        <v>13759</v>
      </c>
      <c r="B468" t="s">
        <v>67</v>
      </c>
      <c r="C468" t="s">
        <v>31724</v>
      </c>
      <c r="J468" t="s">
        <v>31725</v>
      </c>
      <c r="K468" t="s">
        <v>31727</v>
      </c>
      <c r="AN468" t="s">
        <v>31729</v>
      </c>
      <c r="AT468">
        <v>2014</v>
      </c>
      <c r="AU468">
        <v>17</v>
      </c>
      <c r="AV468">
        <v>6</v>
      </c>
      <c r="BA468">
        <v>507</v>
      </c>
      <c r="BB468">
        <v>513</v>
      </c>
      <c r="BK468" t="s">
        <v>31730</v>
      </c>
      <c r="BR468" t="s">
        <v>31726</v>
      </c>
      <c r="BS468" t="s">
        <v>31728</v>
      </c>
      <c r="BW468" t="s">
        <v>13429</v>
      </c>
    </row>
    <row r="469" spans="1:78" hidden="1">
      <c r="A469" t="s">
        <v>13850</v>
      </c>
      <c r="B469" t="s">
        <v>67</v>
      </c>
      <c r="C469" t="s">
        <v>28235</v>
      </c>
      <c r="G469" t="s">
        <v>28235</v>
      </c>
      <c r="J469" t="s">
        <v>28236</v>
      </c>
      <c r="K469" t="s">
        <v>160</v>
      </c>
      <c r="W469" t="s">
        <v>28237</v>
      </c>
      <c r="AN469" t="s">
        <v>162</v>
      </c>
      <c r="AS469" t="s">
        <v>297</v>
      </c>
      <c r="AT469">
        <v>2001</v>
      </c>
      <c r="AU469">
        <v>26</v>
      </c>
      <c r="AV469">
        <v>3</v>
      </c>
      <c r="BA469">
        <v>266</v>
      </c>
      <c r="BB469">
        <v>274</v>
      </c>
      <c r="BD469" t="s">
        <v>28238</v>
      </c>
      <c r="BK469" t="s">
        <v>28239</v>
      </c>
      <c r="BW469" t="s">
        <v>13429</v>
      </c>
      <c r="BX469" t="s">
        <v>13985</v>
      </c>
      <c r="BY469" t="s">
        <v>13985</v>
      </c>
      <c r="BZ469" t="s">
        <v>13985</v>
      </c>
    </row>
    <row r="470" spans="1:78" hidden="1">
      <c r="A470" t="s">
        <v>13850</v>
      </c>
      <c r="B470" t="s">
        <v>67</v>
      </c>
      <c r="C470" t="s">
        <v>26165</v>
      </c>
      <c r="G470" t="s">
        <v>26166</v>
      </c>
      <c r="J470" t="s">
        <v>26167</v>
      </c>
      <c r="K470" t="s">
        <v>26168</v>
      </c>
      <c r="W470" t="s">
        <v>26169</v>
      </c>
      <c r="AN470" t="s">
        <v>26170</v>
      </c>
      <c r="AS470" t="s">
        <v>815</v>
      </c>
      <c r="AT470">
        <v>2006</v>
      </c>
      <c r="AU470">
        <v>38</v>
      </c>
      <c r="AV470">
        <v>1</v>
      </c>
      <c r="BA470">
        <v>168</v>
      </c>
      <c r="BB470">
        <v>171</v>
      </c>
      <c r="BK470" t="s">
        <v>26171</v>
      </c>
      <c r="BL470">
        <v>19259443</v>
      </c>
      <c r="BW470" t="s">
        <v>13429</v>
      </c>
      <c r="BX470" t="s">
        <v>13985</v>
      </c>
      <c r="BY470" t="s">
        <v>13985</v>
      </c>
      <c r="BZ470" t="s">
        <v>13985</v>
      </c>
    </row>
    <row r="471" spans="1:78" hidden="1">
      <c r="A471" t="s">
        <v>13850</v>
      </c>
      <c r="B471" t="s">
        <v>67</v>
      </c>
      <c r="C471" t="s">
        <v>14801</v>
      </c>
      <c r="G471" t="s">
        <v>14802</v>
      </c>
      <c r="J471" t="s">
        <v>14803</v>
      </c>
      <c r="K471" t="s">
        <v>970</v>
      </c>
      <c r="W471" t="s">
        <v>14804</v>
      </c>
      <c r="AN471" t="s">
        <v>972</v>
      </c>
      <c r="AO471" t="s">
        <v>973</v>
      </c>
      <c r="AT471">
        <v>2019</v>
      </c>
      <c r="AU471">
        <v>23</v>
      </c>
      <c r="AV471">
        <v>3</v>
      </c>
      <c r="BA471">
        <v>328</v>
      </c>
      <c r="BB471">
        <v>336</v>
      </c>
      <c r="BD471" t="s">
        <v>14805</v>
      </c>
      <c r="BK471" t="s">
        <v>14806</v>
      </c>
      <c r="BW471" t="s">
        <v>13429</v>
      </c>
    </row>
    <row r="472" spans="1:78" hidden="1">
      <c r="A472" t="s">
        <v>13784</v>
      </c>
      <c r="B472" t="s">
        <v>67</v>
      </c>
      <c r="C472" t="s">
        <v>31801</v>
      </c>
      <c r="J472" t="s">
        <v>31803</v>
      </c>
      <c r="K472" t="s">
        <v>13786</v>
      </c>
      <c r="AG472">
        <v>0</v>
      </c>
      <c r="AH472">
        <v>0</v>
      </c>
      <c r="AN472" t="s">
        <v>972</v>
      </c>
      <c r="AT472">
        <v>2019</v>
      </c>
      <c r="AU472">
        <v>23</v>
      </c>
      <c r="AV472">
        <v>3</v>
      </c>
      <c r="BA472">
        <v>328</v>
      </c>
      <c r="BB472">
        <v>336</v>
      </c>
      <c r="BD472" t="s">
        <v>14805</v>
      </c>
      <c r="BK472" t="s">
        <v>31805</v>
      </c>
      <c r="BT472" t="s">
        <v>31802</v>
      </c>
      <c r="BU472" t="s">
        <v>31804</v>
      </c>
      <c r="BV472" t="s">
        <v>13790</v>
      </c>
      <c r="BW472" t="s">
        <v>13429</v>
      </c>
    </row>
    <row r="473" spans="1:78" hidden="1">
      <c r="A473" t="s">
        <v>13850</v>
      </c>
      <c r="B473" t="s">
        <v>1762</v>
      </c>
      <c r="C473" t="s">
        <v>18091</v>
      </c>
      <c r="E473" t="s">
        <v>18092</v>
      </c>
      <c r="G473" t="s">
        <v>18093</v>
      </c>
      <c r="J473" t="s">
        <v>18094</v>
      </c>
      <c r="K473" t="s">
        <v>18095</v>
      </c>
      <c r="L473" t="s">
        <v>18096</v>
      </c>
      <c r="P473" t="s">
        <v>18097</v>
      </c>
      <c r="Q473" t="s">
        <v>18098</v>
      </c>
      <c r="R473" t="s">
        <v>18099</v>
      </c>
      <c r="S473" t="s">
        <v>18100</v>
      </c>
      <c r="W473" t="s">
        <v>18101</v>
      </c>
      <c r="AN473" t="s">
        <v>18102</v>
      </c>
      <c r="AO473" t="s">
        <v>18103</v>
      </c>
      <c r="AP473" t="s">
        <v>18104</v>
      </c>
      <c r="AT473">
        <v>2016</v>
      </c>
      <c r="AU473">
        <v>1218</v>
      </c>
      <c r="BA473">
        <v>49</v>
      </c>
      <c r="BB473">
        <v>63</v>
      </c>
      <c r="BK473" t="s">
        <v>18105</v>
      </c>
      <c r="BW473" t="s">
        <v>13429</v>
      </c>
      <c r="BX473" t="s">
        <v>13985</v>
      </c>
      <c r="BY473" t="s">
        <v>13985</v>
      </c>
      <c r="BZ473" t="s">
        <v>13985</v>
      </c>
    </row>
    <row r="474" spans="1:78" hidden="1">
      <c r="A474" t="s">
        <v>13850</v>
      </c>
      <c r="B474" t="s">
        <v>67</v>
      </c>
      <c r="C474" t="s">
        <v>27598</v>
      </c>
      <c r="G474" t="s">
        <v>27598</v>
      </c>
      <c r="J474" t="s">
        <v>27599</v>
      </c>
      <c r="K474" t="s">
        <v>27600</v>
      </c>
      <c r="W474" t="s">
        <v>27601</v>
      </c>
      <c r="AB474" t="s">
        <v>27602</v>
      </c>
      <c r="AN474" t="s">
        <v>27603</v>
      </c>
      <c r="AS474" t="s">
        <v>27604</v>
      </c>
      <c r="AT474">
        <v>2003</v>
      </c>
      <c r="AU474">
        <v>36</v>
      </c>
      <c r="AV474">
        <v>9</v>
      </c>
      <c r="BA474">
        <v>3051</v>
      </c>
      <c r="BB474">
        <v>3060</v>
      </c>
      <c r="BD474" t="s">
        <v>27605</v>
      </c>
      <c r="BK474" t="s">
        <v>27606</v>
      </c>
      <c r="BW474" t="s">
        <v>13429</v>
      </c>
      <c r="BX474" t="s">
        <v>13985</v>
      </c>
      <c r="BY474" t="s">
        <v>13985</v>
      </c>
      <c r="BZ474" t="s">
        <v>13985</v>
      </c>
    </row>
    <row r="475" spans="1:78" hidden="1">
      <c r="A475" t="s">
        <v>13850</v>
      </c>
      <c r="B475" t="s">
        <v>67</v>
      </c>
      <c r="C475" t="s">
        <v>29821</v>
      </c>
      <c r="G475" t="s">
        <v>29821</v>
      </c>
      <c r="J475" t="s">
        <v>29822</v>
      </c>
      <c r="K475" t="s">
        <v>841</v>
      </c>
      <c r="W475" t="s">
        <v>29823</v>
      </c>
      <c r="AA475" t="s">
        <v>28955</v>
      </c>
      <c r="AB475" t="s">
        <v>22747</v>
      </c>
      <c r="AN475" t="s">
        <v>843</v>
      </c>
      <c r="AS475" t="s">
        <v>730</v>
      </c>
      <c r="AT475">
        <v>1997</v>
      </c>
      <c r="AU475">
        <v>22</v>
      </c>
      <c r="AV475">
        <v>3</v>
      </c>
      <c r="BA475">
        <v>107</v>
      </c>
      <c r="BB475">
        <v>116</v>
      </c>
      <c r="BD475" t="s">
        <v>29824</v>
      </c>
      <c r="BK475" t="s">
        <v>29825</v>
      </c>
      <c r="BL475">
        <v>9213263</v>
      </c>
      <c r="BW475" t="s">
        <v>13429</v>
      </c>
      <c r="BX475" t="s">
        <v>13985</v>
      </c>
      <c r="BY475" t="s">
        <v>13985</v>
      </c>
      <c r="BZ475" t="s">
        <v>13985</v>
      </c>
    </row>
    <row r="476" spans="1:78" hidden="1">
      <c r="A476" t="s">
        <v>13850</v>
      </c>
      <c r="B476" t="s">
        <v>67</v>
      </c>
      <c r="C476" t="s">
        <v>27282</v>
      </c>
      <c r="G476" t="s">
        <v>27282</v>
      </c>
      <c r="J476" t="s">
        <v>27283</v>
      </c>
      <c r="K476" t="s">
        <v>27284</v>
      </c>
      <c r="W476" t="s">
        <v>27285</v>
      </c>
      <c r="AB476" t="s">
        <v>27286</v>
      </c>
      <c r="AN476" t="s">
        <v>27287</v>
      </c>
      <c r="AS476" t="s">
        <v>884</v>
      </c>
      <c r="AT476">
        <v>2004</v>
      </c>
      <c r="AU476">
        <v>27</v>
      </c>
      <c r="AV476">
        <v>1</v>
      </c>
      <c r="BA476">
        <v>70</v>
      </c>
      <c r="BB476">
        <v>81</v>
      </c>
      <c r="BD476" t="s">
        <v>27288</v>
      </c>
      <c r="BK476" t="s">
        <v>27289</v>
      </c>
      <c r="BW476" t="s">
        <v>13429</v>
      </c>
      <c r="BX476" t="s">
        <v>13985</v>
      </c>
      <c r="BY476" t="s">
        <v>13985</v>
      </c>
      <c r="BZ476" t="s">
        <v>13985</v>
      </c>
    </row>
    <row r="477" spans="1:78" hidden="1">
      <c r="A477" t="s">
        <v>13850</v>
      </c>
      <c r="B477" t="s">
        <v>67</v>
      </c>
      <c r="C477" t="s">
        <v>17606</v>
      </c>
      <c r="G477" t="s">
        <v>17607</v>
      </c>
      <c r="J477" t="s">
        <v>17608</v>
      </c>
      <c r="K477" t="s">
        <v>6536</v>
      </c>
      <c r="W477" t="s">
        <v>17609</v>
      </c>
      <c r="AA477" t="s">
        <v>17610</v>
      </c>
      <c r="AB477" t="s">
        <v>17611</v>
      </c>
      <c r="AN477" t="s">
        <v>6540</v>
      </c>
      <c r="AO477" t="s">
        <v>7529</v>
      </c>
      <c r="AS477" t="s">
        <v>297</v>
      </c>
      <c r="AT477">
        <v>2016</v>
      </c>
      <c r="AU477">
        <v>30</v>
      </c>
      <c r="AV477">
        <v>9</v>
      </c>
      <c r="BA477">
        <v>1480</v>
      </c>
      <c r="BB477">
        <v>1490</v>
      </c>
      <c r="BD477" t="s">
        <v>17612</v>
      </c>
      <c r="BK477" t="s">
        <v>17613</v>
      </c>
      <c r="BW477" t="s">
        <v>13429</v>
      </c>
      <c r="BX477" t="s">
        <v>13985</v>
      </c>
      <c r="BY477" t="s">
        <v>13985</v>
      </c>
      <c r="BZ477" t="s">
        <v>13985</v>
      </c>
    </row>
    <row r="478" spans="1:78" hidden="1">
      <c r="A478" t="s">
        <v>13850</v>
      </c>
      <c r="B478" t="s">
        <v>67</v>
      </c>
      <c r="C478" t="s">
        <v>25605</v>
      </c>
      <c r="G478" t="s">
        <v>25606</v>
      </c>
      <c r="J478" t="s">
        <v>25607</v>
      </c>
      <c r="K478" t="s">
        <v>236</v>
      </c>
      <c r="W478" t="s">
        <v>25608</v>
      </c>
      <c r="AN478" t="s">
        <v>240</v>
      </c>
      <c r="AS478" s="1">
        <v>42036</v>
      </c>
      <c r="AT478">
        <v>2007</v>
      </c>
      <c r="AU478">
        <v>210</v>
      </c>
      <c r="AV478">
        <v>4</v>
      </c>
      <c r="BA478">
        <v>586</v>
      </c>
      <c r="BB478">
        <v>592</v>
      </c>
      <c r="BD478" t="s">
        <v>25609</v>
      </c>
      <c r="BK478" t="s">
        <v>25610</v>
      </c>
      <c r="BL478">
        <v>17267644</v>
      </c>
      <c r="BW478" t="s">
        <v>13429</v>
      </c>
      <c r="BX478" t="s">
        <v>13985</v>
      </c>
      <c r="BY478" t="s">
        <v>13985</v>
      </c>
      <c r="BZ478" t="s">
        <v>13985</v>
      </c>
    </row>
    <row r="479" spans="1:78" hidden="1">
      <c r="A479" t="s">
        <v>13850</v>
      </c>
      <c r="B479" t="s">
        <v>67</v>
      </c>
      <c r="C479" t="s">
        <v>26096</v>
      </c>
      <c r="G479" t="s">
        <v>26097</v>
      </c>
      <c r="J479" t="s">
        <v>26098</v>
      </c>
      <c r="K479" t="s">
        <v>5513</v>
      </c>
      <c r="W479" t="s">
        <v>26099</v>
      </c>
      <c r="AN479" t="s">
        <v>5516</v>
      </c>
      <c r="AS479" t="s">
        <v>629</v>
      </c>
      <c r="AT479">
        <v>2006</v>
      </c>
      <c r="AU479">
        <v>23</v>
      </c>
      <c r="AV479">
        <v>5</v>
      </c>
      <c r="BA479">
        <v>449</v>
      </c>
      <c r="BB479">
        <v>457</v>
      </c>
      <c r="BD479" t="s">
        <v>26100</v>
      </c>
      <c r="BK479" t="s">
        <v>26101</v>
      </c>
      <c r="BL479">
        <v>16766864</v>
      </c>
      <c r="BW479" t="s">
        <v>13429</v>
      </c>
      <c r="BX479" t="s">
        <v>13985</v>
      </c>
      <c r="BY479" t="s">
        <v>13985</v>
      </c>
      <c r="BZ479" t="s">
        <v>13985</v>
      </c>
    </row>
    <row r="480" spans="1:78" hidden="1">
      <c r="A480" t="s">
        <v>13850</v>
      </c>
      <c r="B480" t="s">
        <v>67</v>
      </c>
      <c r="C480" t="s">
        <v>15175</v>
      </c>
      <c r="G480" t="s">
        <v>15176</v>
      </c>
      <c r="J480" t="s">
        <v>15177</v>
      </c>
      <c r="K480" t="s">
        <v>11205</v>
      </c>
      <c r="W480" t="s">
        <v>15178</v>
      </c>
      <c r="AA480" t="s">
        <v>15179</v>
      </c>
      <c r="AB480" t="s">
        <v>15180</v>
      </c>
      <c r="AN480" t="s">
        <v>11207</v>
      </c>
      <c r="AO480" t="s">
        <v>11208</v>
      </c>
      <c r="AS480" t="s">
        <v>242</v>
      </c>
      <c r="AT480">
        <v>2018</v>
      </c>
      <c r="AU480">
        <v>45</v>
      </c>
      <c r="AV480">
        <v>10</v>
      </c>
      <c r="BA480">
        <v>2238</v>
      </c>
      <c r="BB480">
        <v>2251</v>
      </c>
      <c r="BD480" t="s">
        <v>15181</v>
      </c>
      <c r="BK480" t="s">
        <v>15182</v>
      </c>
      <c r="BW480" t="s">
        <v>13429</v>
      </c>
    </row>
    <row r="481" spans="1:78" hidden="1">
      <c r="A481" t="s">
        <v>13850</v>
      </c>
      <c r="B481" t="s">
        <v>67</v>
      </c>
      <c r="C481" t="s">
        <v>29409</v>
      </c>
      <c r="G481" t="s">
        <v>29409</v>
      </c>
      <c r="J481" t="s">
        <v>29410</v>
      </c>
      <c r="K481" t="s">
        <v>29411</v>
      </c>
      <c r="P481" t="s">
        <v>29412</v>
      </c>
      <c r="Q481" t="s">
        <v>29413</v>
      </c>
      <c r="R481" t="s">
        <v>29414</v>
      </c>
      <c r="W481" t="s">
        <v>29415</v>
      </c>
      <c r="AN481" t="s">
        <v>29416</v>
      </c>
      <c r="AO481" t="s">
        <v>29417</v>
      </c>
      <c r="AS481" t="s">
        <v>521</v>
      </c>
      <c r="AT481">
        <v>1998</v>
      </c>
      <c r="AU481">
        <v>15</v>
      </c>
      <c r="AV481" s="2">
        <v>43556</v>
      </c>
      <c r="BA481">
        <v>23</v>
      </c>
      <c r="BB481">
        <v>34</v>
      </c>
      <c r="BD481" t="s">
        <v>29418</v>
      </c>
      <c r="BK481" t="s">
        <v>29419</v>
      </c>
      <c r="BW481" t="s">
        <v>13429</v>
      </c>
      <c r="BX481" t="s">
        <v>13985</v>
      </c>
      <c r="BY481" t="s">
        <v>13985</v>
      </c>
      <c r="BZ481" t="s">
        <v>13985</v>
      </c>
    </row>
    <row r="482" spans="1:78" hidden="1">
      <c r="A482" t="s">
        <v>13850</v>
      </c>
      <c r="B482" t="s">
        <v>67</v>
      </c>
      <c r="C482" t="s">
        <v>18034</v>
      </c>
      <c r="G482" t="s">
        <v>18035</v>
      </c>
      <c r="J482" t="s">
        <v>18036</v>
      </c>
      <c r="K482" t="s">
        <v>13162</v>
      </c>
      <c r="W482" t="s">
        <v>18037</v>
      </c>
      <c r="AN482" t="s">
        <v>13165</v>
      </c>
      <c r="AO482" t="s">
        <v>14711</v>
      </c>
      <c r="AS482" t="s">
        <v>884</v>
      </c>
      <c r="AT482">
        <v>2016</v>
      </c>
      <c r="AU482">
        <v>144</v>
      </c>
      <c r="BA482">
        <v>872</v>
      </c>
      <c r="BB482">
        <v>878</v>
      </c>
      <c r="BD482" t="s">
        <v>18038</v>
      </c>
      <c r="BK482" t="s">
        <v>18039</v>
      </c>
      <c r="BL482">
        <v>26421627</v>
      </c>
      <c r="BW482" t="s">
        <v>13429</v>
      </c>
      <c r="BX482" t="s">
        <v>13985</v>
      </c>
      <c r="BY482" t="s">
        <v>13985</v>
      </c>
      <c r="BZ482" t="s">
        <v>13985</v>
      </c>
    </row>
    <row r="483" spans="1:78" hidden="1">
      <c r="A483" t="s">
        <v>13850</v>
      </c>
      <c r="B483" t="s">
        <v>67</v>
      </c>
      <c r="C483" t="s">
        <v>21897</v>
      </c>
      <c r="G483" t="s">
        <v>21898</v>
      </c>
      <c r="J483" t="s">
        <v>21899</v>
      </c>
      <c r="K483" t="s">
        <v>280</v>
      </c>
      <c r="W483" t="s">
        <v>21900</v>
      </c>
      <c r="AB483" t="s">
        <v>21901</v>
      </c>
      <c r="AN483" t="s">
        <v>284</v>
      </c>
      <c r="AS483" t="s">
        <v>10900</v>
      </c>
      <c r="AT483">
        <v>2012</v>
      </c>
      <c r="AU483">
        <v>7</v>
      </c>
      <c r="AV483">
        <v>3</v>
      </c>
      <c r="BC483" t="s">
        <v>21902</v>
      </c>
      <c r="BD483" t="s">
        <v>21903</v>
      </c>
      <c r="BK483" t="s">
        <v>21904</v>
      </c>
      <c r="BL483">
        <v>22457747</v>
      </c>
      <c r="BW483" t="s">
        <v>13429</v>
      </c>
      <c r="BX483" t="s">
        <v>13985</v>
      </c>
      <c r="BY483" t="s">
        <v>13985</v>
      </c>
      <c r="BZ483" t="s">
        <v>13985</v>
      </c>
    </row>
    <row r="484" spans="1:78" hidden="1">
      <c r="A484" t="s">
        <v>13850</v>
      </c>
      <c r="B484" t="s">
        <v>67</v>
      </c>
      <c r="C484" t="s">
        <v>26373</v>
      </c>
      <c r="G484" t="s">
        <v>26373</v>
      </c>
      <c r="J484" t="s">
        <v>26374</v>
      </c>
      <c r="K484" t="s">
        <v>7593</v>
      </c>
      <c r="W484" t="s">
        <v>26375</v>
      </c>
      <c r="AA484" t="s">
        <v>26376</v>
      </c>
      <c r="AB484" t="s">
        <v>26377</v>
      </c>
      <c r="AN484" t="s">
        <v>7595</v>
      </c>
      <c r="AS484" t="s">
        <v>2795</v>
      </c>
      <c r="AT484">
        <v>2005</v>
      </c>
      <c r="AU484">
        <v>1</v>
      </c>
      <c r="AV484">
        <v>4</v>
      </c>
      <c r="BA484">
        <v>469</v>
      </c>
      <c r="BB484">
        <v>471</v>
      </c>
      <c r="BD484" t="s">
        <v>26378</v>
      </c>
      <c r="BK484" t="s">
        <v>26379</v>
      </c>
      <c r="BL484">
        <v>17148235</v>
      </c>
      <c r="BW484" t="s">
        <v>13429</v>
      </c>
      <c r="BX484" t="s">
        <v>13985</v>
      </c>
      <c r="BY484" t="s">
        <v>13985</v>
      </c>
      <c r="BZ484" t="s">
        <v>13985</v>
      </c>
    </row>
    <row r="485" spans="1:78" hidden="1">
      <c r="A485" t="s">
        <v>13850</v>
      </c>
      <c r="B485" t="s">
        <v>67</v>
      </c>
      <c r="C485" t="s">
        <v>22587</v>
      </c>
      <c r="G485" t="s">
        <v>22588</v>
      </c>
      <c r="J485" t="s">
        <v>22589</v>
      </c>
      <c r="K485" t="s">
        <v>375</v>
      </c>
      <c r="W485" t="s">
        <v>22590</v>
      </c>
      <c r="AA485" t="s">
        <v>22591</v>
      </c>
      <c r="AN485" t="s">
        <v>377</v>
      </c>
      <c r="AO485" t="s">
        <v>378</v>
      </c>
      <c r="AS485" t="s">
        <v>352</v>
      </c>
      <c r="AT485">
        <v>2011</v>
      </c>
      <c r="AU485">
        <v>23</v>
      </c>
      <c r="AV485">
        <v>8</v>
      </c>
      <c r="BA485">
        <v>733</v>
      </c>
      <c r="BB485">
        <v>741</v>
      </c>
      <c r="BD485" t="s">
        <v>22592</v>
      </c>
      <c r="BK485" t="s">
        <v>22593</v>
      </c>
      <c r="BL485">
        <v>21592238</v>
      </c>
      <c r="BW485" t="s">
        <v>13429</v>
      </c>
      <c r="BX485" t="s">
        <v>13985</v>
      </c>
      <c r="BY485" t="s">
        <v>13985</v>
      </c>
      <c r="BZ485" t="s">
        <v>13985</v>
      </c>
    </row>
    <row r="486" spans="1:78" hidden="1">
      <c r="A486" t="s">
        <v>13850</v>
      </c>
      <c r="B486" t="s">
        <v>67</v>
      </c>
      <c r="C486" t="s">
        <v>31248</v>
      </c>
      <c r="G486" t="s">
        <v>31248</v>
      </c>
      <c r="J486" t="s">
        <v>31249</v>
      </c>
      <c r="K486" t="s">
        <v>2344</v>
      </c>
      <c r="W486" t="s">
        <v>31250</v>
      </c>
      <c r="AA486" t="s">
        <v>31251</v>
      </c>
      <c r="AN486" t="s">
        <v>2348</v>
      </c>
      <c r="AS486" t="s">
        <v>815</v>
      </c>
      <c r="AT486">
        <v>1992</v>
      </c>
      <c r="AU486">
        <v>37</v>
      </c>
      <c r="AV486">
        <v>3</v>
      </c>
      <c r="BA486">
        <v>641</v>
      </c>
      <c r="BB486">
        <v>654</v>
      </c>
      <c r="BD486" t="s">
        <v>31252</v>
      </c>
      <c r="BK486" t="s">
        <v>31253</v>
      </c>
      <c r="BL486">
        <v>16727066</v>
      </c>
      <c r="BW486" t="s">
        <v>13429</v>
      </c>
      <c r="BX486" t="s">
        <v>13985</v>
      </c>
      <c r="BY486" t="s">
        <v>13985</v>
      </c>
      <c r="BZ486" t="s">
        <v>13985</v>
      </c>
    </row>
    <row r="487" spans="1:78" hidden="1">
      <c r="A487" t="s">
        <v>13850</v>
      </c>
      <c r="B487" t="s">
        <v>67</v>
      </c>
      <c r="C487" t="s">
        <v>16686</v>
      </c>
      <c r="G487" t="s">
        <v>16687</v>
      </c>
      <c r="J487" t="s">
        <v>16688</v>
      </c>
      <c r="K487" t="s">
        <v>16193</v>
      </c>
      <c r="W487" t="s">
        <v>16689</v>
      </c>
      <c r="AN487" t="s">
        <v>16197</v>
      </c>
      <c r="AO487" t="s">
        <v>16198</v>
      </c>
      <c r="AS487" t="s">
        <v>521</v>
      </c>
      <c r="AT487">
        <v>2017</v>
      </c>
      <c r="AU487">
        <v>13</v>
      </c>
      <c r="AV487">
        <v>1</v>
      </c>
      <c r="BA487">
        <v>12</v>
      </c>
      <c r="BB487">
        <v>17</v>
      </c>
      <c r="BC487" t="s">
        <v>16690</v>
      </c>
      <c r="BK487" t="s">
        <v>16691</v>
      </c>
      <c r="BW487" t="s">
        <v>13428</v>
      </c>
      <c r="BX487" t="s">
        <v>13985</v>
      </c>
      <c r="BY487" t="s">
        <v>13429</v>
      </c>
      <c r="BZ487" t="s">
        <v>13985</v>
      </c>
    </row>
    <row r="488" spans="1:78" hidden="1">
      <c r="A488" t="s">
        <v>13850</v>
      </c>
      <c r="B488" t="s">
        <v>67</v>
      </c>
      <c r="C488" t="s">
        <v>17806</v>
      </c>
      <c r="G488" t="s">
        <v>17807</v>
      </c>
      <c r="J488" t="s">
        <v>17808</v>
      </c>
      <c r="K488" t="s">
        <v>3410</v>
      </c>
      <c r="W488" t="s">
        <v>17809</v>
      </c>
      <c r="AN488" t="s">
        <v>3414</v>
      </c>
      <c r="AS488" t="s">
        <v>9570</v>
      </c>
      <c r="AT488">
        <v>2016</v>
      </c>
      <c r="AU488">
        <v>7</v>
      </c>
      <c r="BC488">
        <v>165</v>
      </c>
      <c r="BD488" t="s">
        <v>17810</v>
      </c>
      <c r="BK488" t="s">
        <v>17811</v>
      </c>
      <c r="BL488">
        <v>27242539</v>
      </c>
      <c r="BW488" t="s">
        <v>13429</v>
      </c>
      <c r="BX488" t="s">
        <v>13985</v>
      </c>
      <c r="BY488" t="s">
        <v>13985</v>
      </c>
      <c r="BZ488" t="s">
        <v>13985</v>
      </c>
    </row>
    <row r="489" spans="1:78">
      <c r="A489" t="s">
        <v>13850</v>
      </c>
      <c r="B489" t="s">
        <v>67</v>
      </c>
      <c r="C489" t="s">
        <v>31645</v>
      </c>
      <c r="G489" t="s">
        <v>31645</v>
      </c>
      <c r="J489" t="s">
        <v>31646</v>
      </c>
      <c r="K489" t="s">
        <v>5124</v>
      </c>
      <c r="AN489" t="s">
        <v>5126</v>
      </c>
      <c r="AT489">
        <v>1981</v>
      </c>
      <c r="AU489">
        <v>25</v>
      </c>
      <c r="AV489">
        <v>2</v>
      </c>
      <c r="BA489">
        <v>113</v>
      </c>
      <c r="BB489">
        <v>118</v>
      </c>
      <c r="BK489" t="s">
        <v>31647</v>
      </c>
      <c r="BW489" t="s">
        <v>13428</v>
      </c>
      <c r="BX489">
        <v>6</v>
      </c>
      <c r="BY489" t="s">
        <v>13446</v>
      </c>
      <c r="BZ489">
        <v>6</v>
      </c>
    </row>
    <row r="490" spans="1:78" hidden="1">
      <c r="A490" t="s">
        <v>13850</v>
      </c>
      <c r="B490" t="s">
        <v>67</v>
      </c>
      <c r="C490" t="s">
        <v>30682</v>
      </c>
      <c r="G490" t="s">
        <v>30682</v>
      </c>
      <c r="J490" t="s">
        <v>30683</v>
      </c>
      <c r="K490" t="s">
        <v>3022</v>
      </c>
      <c r="W490" t="s">
        <v>30684</v>
      </c>
      <c r="AN490" t="s">
        <v>3024</v>
      </c>
      <c r="AS490" t="s">
        <v>297</v>
      </c>
      <c r="AT490">
        <v>1994</v>
      </c>
      <c r="AU490">
        <v>31</v>
      </c>
      <c r="AV490">
        <v>5</v>
      </c>
      <c r="BA490">
        <v>671</v>
      </c>
      <c r="BB490">
        <v>680</v>
      </c>
      <c r="BD490" t="s">
        <v>30685</v>
      </c>
      <c r="BK490" t="s">
        <v>30686</v>
      </c>
      <c r="BL490">
        <v>7966169</v>
      </c>
      <c r="BW490" t="s">
        <v>13429</v>
      </c>
      <c r="BX490" t="s">
        <v>13985</v>
      </c>
      <c r="BY490" t="s">
        <v>13985</v>
      </c>
      <c r="BZ490" t="s">
        <v>13985</v>
      </c>
    </row>
    <row r="491" spans="1:78" hidden="1">
      <c r="A491" t="s">
        <v>13850</v>
      </c>
      <c r="B491" t="s">
        <v>67</v>
      </c>
      <c r="C491" t="s">
        <v>30534</v>
      </c>
      <c r="G491" t="s">
        <v>30534</v>
      </c>
      <c r="J491" t="s">
        <v>30535</v>
      </c>
      <c r="K491" t="s">
        <v>6829</v>
      </c>
      <c r="W491" t="s">
        <v>30536</v>
      </c>
      <c r="AN491" t="s">
        <v>6831</v>
      </c>
      <c r="AS491" s="1">
        <v>44958</v>
      </c>
      <c r="AT491">
        <v>1995</v>
      </c>
      <c r="AU491">
        <v>5</v>
      </c>
      <c r="AV491">
        <v>1</v>
      </c>
      <c r="BA491">
        <v>61</v>
      </c>
      <c r="BB491">
        <v>67</v>
      </c>
      <c r="BD491" t="s">
        <v>30537</v>
      </c>
      <c r="BK491" t="s">
        <v>30538</v>
      </c>
      <c r="BW491" t="s">
        <v>13429</v>
      </c>
      <c r="BX491" t="s">
        <v>13985</v>
      </c>
      <c r="BY491" t="s">
        <v>13985</v>
      </c>
      <c r="BZ491" t="s">
        <v>13985</v>
      </c>
    </row>
    <row r="492" spans="1:78" hidden="1">
      <c r="A492" t="s">
        <v>13850</v>
      </c>
      <c r="B492" t="s">
        <v>67</v>
      </c>
      <c r="C492" t="s">
        <v>23753</v>
      </c>
      <c r="G492" t="s">
        <v>23754</v>
      </c>
      <c r="J492" t="s">
        <v>23755</v>
      </c>
      <c r="K492" t="s">
        <v>358</v>
      </c>
      <c r="W492" t="s">
        <v>23756</v>
      </c>
      <c r="AA492" t="s">
        <v>23757</v>
      </c>
      <c r="AB492" t="s">
        <v>23758</v>
      </c>
      <c r="AN492" t="s">
        <v>360</v>
      </c>
      <c r="AO492" t="s">
        <v>361</v>
      </c>
      <c r="AS492" t="s">
        <v>1023</v>
      </c>
      <c r="AT492">
        <v>2010</v>
      </c>
      <c r="AU492">
        <v>56</v>
      </c>
      <c r="AV492">
        <v>1</v>
      </c>
      <c r="BA492">
        <v>1</v>
      </c>
      <c r="BB492">
        <v>7</v>
      </c>
      <c r="BD492" t="s">
        <v>23759</v>
      </c>
      <c r="BK492" t="s">
        <v>23760</v>
      </c>
      <c r="BL492">
        <v>19682453</v>
      </c>
      <c r="BW492" t="s">
        <v>13429</v>
      </c>
      <c r="BX492" t="s">
        <v>13985</v>
      </c>
      <c r="BY492" t="s">
        <v>13985</v>
      </c>
      <c r="BZ492" t="s">
        <v>13985</v>
      </c>
    </row>
    <row r="493" spans="1:78" hidden="1">
      <c r="A493" t="s">
        <v>13850</v>
      </c>
      <c r="B493" t="s">
        <v>67</v>
      </c>
      <c r="C493" t="s">
        <v>22260</v>
      </c>
      <c r="G493" t="s">
        <v>22261</v>
      </c>
      <c r="J493" t="s">
        <v>22262</v>
      </c>
      <c r="K493" t="s">
        <v>15689</v>
      </c>
      <c r="W493" t="s">
        <v>22263</v>
      </c>
      <c r="AA493" t="s">
        <v>22264</v>
      </c>
      <c r="AB493" t="s">
        <v>22265</v>
      </c>
      <c r="AN493" t="s">
        <v>15693</v>
      </c>
      <c r="AS493" t="s">
        <v>84</v>
      </c>
      <c r="AT493">
        <v>2011</v>
      </c>
      <c r="AU493">
        <v>14</v>
      </c>
      <c r="AV493">
        <v>12</v>
      </c>
      <c r="BA493">
        <v>1183</v>
      </c>
      <c r="BB493">
        <v>1190</v>
      </c>
      <c r="BD493" t="s">
        <v>22266</v>
      </c>
      <c r="BK493" t="s">
        <v>22267</v>
      </c>
      <c r="BL493">
        <v>22017534</v>
      </c>
      <c r="BW493" t="s">
        <v>13429</v>
      </c>
      <c r="BX493" t="s">
        <v>13985</v>
      </c>
      <c r="BY493" t="s">
        <v>13985</v>
      </c>
      <c r="BZ493" t="s">
        <v>13985</v>
      </c>
    </row>
    <row r="494" spans="1:78" hidden="1">
      <c r="A494" t="s">
        <v>13850</v>
      </c>
      <c r="B494" t="s">
        <v>67</v>
      </c>
      <c r="C494" t="s">
        <v>15216</v>
      </c>
      <c r="G494" t="s">
        <v>15217</v>
      </c>
      <c r="J494" t="s">
        <v>15218</v>
      </c>
      <c r="K494" t="s">
        <v>2200</v>
      </c>
      <c r="W494" t="s">
        <v>15219</v>
      </c>
      <c r="AA494" t="s">
        <v>15220</v>
      </c>
      <c r="AB494" t="s">
        <v>15221</v>
      </c>
      <c r="AN494" t="s">
        <v>2204</v>
      </c>
      <c r="AS494" s="1">
        <v>37865</v>
      </c>
      <c r="AT494">
        <v>2018</v>
      </c>
      <c r="AU494">
        <v>18</v>
      </c>
      <c r="BC494">
        <v>130</v>
      </c>
      <c r="BD494" t="s">
        <v>15222</v>
      </c>
      <c r="BK494" t="s">
        <v>15223</v>
      </c>
      <c r="BL494">
        <v>30176793</v>
      </c>
      <c r="BW494" t="s">
        <v>13429</v>
      </c>
      <c r="BX494" t="s">
        <v>13985</v>
      </c>
      <c r="BY494" t="s">
        <v>13985</v>
      </c>
      <c r="BZ494" t="s">
        <v>13985</v>
      </c>
    </row>
    <row r="495" spans="1:78" hidden="1">
      <c r="A495" t="s">
        <v>13850</v>
      </c>
      <c r="B495" t="s">
        <v>67</v>
      </c>
      <c r="C495" t="s">
        <v>16517</v>
      </c>
      <c r="G495" t="s">
        <v>16518</v>
      </c>
      <c r="J495" t="s">
        <v>16519</v>
      </c>
      <c r="K495" t="s">
        <v>677</v>
      </c>
      <c r="W495" t="s">
        <v>16520</v>
      </c>
      <c r="AA495" t="s">
        <v>16521</v>
      </c>
      <c r="AB495" t="s">
        <v>9560</v>
      </c>
      <c r="AN495" t="s">
        <v>679</v>
      </c>
      <c r="AS495" t="s">
        <v>352</v>
      </c>
      <c r="AT495">
        <v>2017</v>
      </c>
      <c r="AU495">
        <v>7</v>
      </c>
      <c r="AV495">
        <v>8</v>
      </c>
      <c r="BA495">
        <v>2637</v>
      </c>
      <c r="BB495">
        <v>2649</v>
      </c>
      <c r="BD495" t="s">
        <v>16522</v>
      </c>
      <c r="BK495" t="s">
        <v>16523</v>
      </c>
      <c r="BL495">
        <v>28620087</v>
      </c>
      <c r="BW495" t="s">
        <v>13429</v>
      </c>
      <c r="BX495" t="s">
        <v>13985</v>
      </c>
      <c r="BY495" t="s">
        <v>13985</v>
      </c>
      <c r="BZ495" t="s">
        <v>13985</v>
      </c>
    </row>
    <row r="496" spans="1:78" hidden="1">
      <c r="A496" t="s">
        <v>13850</v>
      </c>
      <c r="B496" t="s">
        <v>67</v>
      </c>
      <c r="C496" t="s">
        <v>25698</v>
      </c>
      <c r="G496" t="s">
        <v>25699</v>
      </c>
      <c r="J496" t="s">
        <v>25700</v>
      </c>
      <c r="K496" t="s">
        <v>25701</v>
      </c>
      <c r="W496" t="s">
        <v>25702</v>
      </c>
      <c r="AN496" t="s">
        <v>25703</v>
      </c>
      <c r="AO496" t="s">
        <v>25704</v>
      </c>
      <c r="AT496">
        <v>2007</v>
      </c>
      <c r="AU496">
        <v>71</v>
      </c>
      <c r="AV496">
        <v>3</v>
      </c>
      <c r="BA496">
        <v>131</v>
      </c>
      <c r="BB496">
        <v>137</v>
      </c>
      <c r="BD496" t="s">
        <v>25705</v>
      </c>
      <c r="BK496" t="s">
        <v>25706</v>
      </c>
      <c r="BW496" t="s">
        <v>13429</v>
      </c>
      <c r="BX496" t="s">
        <v>13985</v>
      </c>
      <c r="BY496" t="s">
        <v>13985</v>
      </c>
      <c r="BZ496" t="s">
        <v>13985</v>
      </c>
    </row>
    <row r="497" spans="1:78" hidden="1">
      <c r="A497" t="s">
        <v>13850</v>
      </c>
      <c r="B497" t="s">
        <v>67</v>
      </c>
      <c r="C497" t="s">
        <v>24534</v>
      </c>
      <c r="G497" t="s">
        <v>24535</v>
      </c>
      <c r="J497" t="s">
        <v>24536</v>
      </c>
      <c r="K497" t="s">
        <v>14477</v>
      </c>
      <c r="W497" t="s">
        <v>24537</v>
      </c>
      <c r="AA497" t="s">
        <v>24538</v>
      </c>
      <c r="AB497" t="s">
        <v>24539</v>
      </c>
      <c r="AN497" t="s">
        <v>14479</v>
      </c>
      <c r="AO497" t="s">
        <v>14480</v>
      </c>
      <c r="AS497" t="s">
        <v>84</v>
      </c>
      <c r="AT497">
        <v>2008</v>
      </c>
      <c r="AU497">
        <v>151</v>
      </c>
      <c r="AV497">
        <v>4</v>
      </c>
      <c r="BA497">
        <v>698</v>
      </c>
      <c r="BB497">
        <v>704</v>
      </c>
      <c r="BD497" t="s">
        <v>24540</v>
      </c>
      <c r="BK497" t="s">
        <v>24541</v>
      </c>
      <c r="BL497">
        <v>18790069</v>
      </c>
      <c r="BW497" t="s">
        <v>13429</v>
      </c>
      <c r="BX497" t="s">
        <v>13985</v>
      </c>
      <c r="BY497" t="s">
        <v>13985</v>
      </c>
      <c r="BZ497" t="s">
        <v>13985</v>
      </c>
    </row>
    <row r="498" spans="1:78" hidden="1">
      <c r="A498" t="s">
        <v>13850</v>
      </c>
      <c r="B498" t="s">
        <v>67</v>
      </c>
      <c r="C498" t="s">
        <v>31552</v>
      </c>
      <c r="G498" t="s">
        <v>31552</v>
      </c>
      <c r="J498" t="s">
        <v>31553</v>
      </c>
      <c r="K498" t="s">
        <v>20408</v>
      </c>
      <c r="W498" t="s">
        <v>31554</v>
      </c>
      <c r="AN498" t="s">
        <v>20410</v>
      </c>
      <c r="AT498">
        <v>1990</v>
      </c>
      <c r="AU498">
        <v>35</v>
      </c>
      <c r="AV498" s="2">
        <v>43558</v>
      </c>
      <c r="BA498">
        <v>345</v>
      </c>
      <c r="BB498">
        <v>356</v>
      </c>
      <c r="BD498" t="s">
        <v>31555</v>
      </c>
      <c r="BK498" t="s">
        <v>31556</v>
      </c>
      <c r="BW498" t="s">
        <v>13429</v>
      </c>
      <c r="BX498" t="s">
        <v>13985</v>
      </c>
      <c r="BY498" t="s">
        <v>13985</v>
      </c>
      <c r="BZ498" t="s">
        <v>13985</v>
      </c>
    </row>
    <row r="499" spans="1:78" hidden="1">
      <c r="A499" t="s">
        <v>13850</v>
      </c>
      <c r="B499" t="s">
        <v>67</v>
      </c>
      <c r="C499" t="s">
        <v>27147</v>
      </c>
      <c r="G499" t="s">
        <v>27147</v>
      </c>
      <c r="J499" t="s">
        <v>27148</v>
      </c>
      <c r="K499" t="s">
        <v>3308</v>
      </c>
      <c r="W499" t="s">
        <v>27149</v>
      </c>
      <c r="AA499" t="s">
        <v>27150</v>
      </c>
      <c r="AB499" t="s">
        <v>27151</v>
      </c>
      <c r="AN499" t="s">
        <v>3310</v>
      </c>
      <c r="AS499" t="s">
        <v>521</v>
      </c>
      <c r="AT499">
        <v>2004</v>
      </c>
      <c r="AU499">
        <v>81</v>
      </c>
      <c r="AV499">
        <v>4</v>
      </c>
      <c r="BA499">
        <v>577</v>
      </c>
      <c r="BB499">
        <v>583</v>
      </c>
      <c r="BD499" t="s">
        <v>27152</v>
      </c>
      <c r="BK499" t="s">
        <v>27153</v>
      </c>
      <c r="BL499">
        <v>15178150</v>
      </c>
      <c r="BW499" t="s">
        <v>13429</v>
      </c>
      <c r="BX499" t="s">
        <v>13985</v>
      </c>
      <c r="BY499" t="s">
        <v>13985</v>
      </c>
      <c r="BZ499" t="s">
        <v>13985</v>
      </c>
    </row>
    <row r="500" spans="1:78" hidden="1">
      <c r="A500" t="s">
        <v>13850</v>
      </c>
      <c r="B500" t="s">
        <v>67</v>
      </c>
      <c r="C500" t="s">
        <v>27052</v>
      </c>
      <c r="G500" t="s">
        <v>27052</v>
      </c>
      <c r="J500" t="s">
        <v>27053</v>
      </c>
      <c r="K500" t="s">
        <v>6052</v>
      </c>
      <c r="P500" t="s">
        <v>9759</v>
      </c>
      <c r="Q500" t="s">
        <v>9760</v>
      </c>
      <c r="R500" t="s">
        <v>9761</v>
      </c>
      <c r="W500" t="s">
        <v>27054</v>
      </c>
      <c r="AN500" t="s">
        <v>6055</v>
      </c>
      <c r="AS500" t="s">
        <v>3761</v>
      </c>
      <c r="AT500">
        <v>2004</v>
      </c>
      <c r="AU500">
        <v>29</v>
      </c>
      <c r="AV500" s="2">
        <v>43684</v>
      </c>
      <c r="BA500">
        <v>635</v>
      </c>
      <c r="BB500">
        <v>640</v>
      </c>
      <c r="BD500" t="s">
        <v>27055</v>
      </c>
      <c r="BK500" t="s">
        <v>27056</v>
      </c>
      <c r="BW500" t="s">
        <v>13429</v>
      </c>
      <c r="BX500" t="s">
        <v>13985</v>
      </c>
      <c r="BY500" t="s">
        <v>13985</v>
      </c>
      <c r="BZ500" t="s">
        <v>13985</v>
      </c>
    </row>
    <row r="501" spans="1:78" hidden="1">
      <c r="A501" t="s">
        <v>13850</v>
      </c>
      <c r="B501" t="s">
        <v>67</v>
      </c>
      <c r="C501" t="s">
        <v>16289</v>
      </c>
      <c r="G501" t="s">
        <v>16290</v>
      </c>
      <c r="J501" t="s">
        <v>16291</v>
      </c>
      <c r="K501" t="s">
        <v>7048</v>
      </c>
      <c r="W501" t="s">
        <v>16292</v>
      </c>
      <c r="AN501" t="s">
        <v>3658</v>
      </c>
      <c r="AO501" t="s">
        <v>3659</v>
      </c>
      <c r="AS501" t="s">
        <v>84</v>
      </c>
      <c r="AT501">
        <v>2017</v>
      </c>
      <c r="AU501">
        <v>187</v>
      </c>
      <c r="AV501">
        <v>8</v>
      </c>
      <c r="BA501">
        <v>1163</v>
      </c>
      <c r="BB501">
        <v>1172</v>
      </c>
      <c r="BD501" t="s">
        <v>16293</v>
      </c>
      <c r="BK501" t="s">
        <v>16294</v>
      </c>
      <c r="BL501">
        <v>28409226</v>
      </c>
      <c r="BW501" t="s">
        <v>13429</v>
      </c>
      <c r="BX501" t="s">
        <v>13985</v>
      </c>
      <c r="BY501" t="s">
        <v>13985</v>
      </c>
      <c r="BZ501" t="s">
        <v>13985</v>
      </c>
    </row>
    <row r="502" spans="1:78" hidden="1">
      <c r="A502" t="s">
        <v>13850</v>
      </c>
      <c r="B502" t="s">
        <v>67</v>
      </c>
      <c r="C502" t="s">
        <v>29471</v>
      </c>
      <c r="G502" t="s">
        <v>29471</v>
      </c>
      <c r="J502" t="s">
        <v>29472</v>
      </c>
      <c r="K502" t="s">
        <v>3654</v>
      </c>
      <c r="W502" t="s">
        <v>29473</v>
      </c>
      <c r="AA502" t="s">
        <v>9393</v>
      </c>
      <c r="AB502" t="s">
        <v>9394</v>
      </c>
      <c r="AN502" t="s">
        <v>3658</v>
      </c>
      <c r="AO502" t="s">
        <v>3659</v>
      </c>
      <c r="AS502" t="s">
        <v>730</v>
      </c>
      <c r="AT502">
        <v>1998</v>
      </c>
      <c r="AU502">
        <v>168</v>
      </c>
      <c r="AV502">
        <v>3</v>
      </c>
      <c r="BA502">
        <v>233</v>
      </c>
      <c r="BB502">
        <v>239</v>
      </c>
      <c r="BD502" t="s">
        <v>29474</v>
      </c>
      <c r="BK502" t="s">
        <v>29475</v>
      </c>
      <c r="BL502">
        <v>9591364</v>
      </c>
      <c r="BW502" t="s">
        <v>13429</v>
      </c>
      <c r="BX502" t="s">
        <v>13985</v>
      </c>
      <c r="BY502" t="s">
        <v>13985</v>
      </c>
      <c r="BZ502" t="s">
        <v>13985</v>
      </c>
    </row>
    <row r="503" spans="1:78" hidden="1">
      <c r="A503" t="s">
        <v>13850</v>
      </c>
      <c r="B503" t="s">
        <v>67</v>
      </c>
      <c r="C503" t="s">
        <v>27260</v>
      </c>
      <c r="G503" t="s">
        <v>27260</v>
      </c>
      <c r="J503" t="s">
        <v>27261</v>
      </c>
      <c r="K503" t="s">
        <v>8571</v>
      </c>
      <c r="W503" t="s">
        <v>27262</v>
      </c>
      <c r="AA503" t="s">
        <v>27263</v>
      </c>
      <c r="AN503" t="s">
        <v>8573</v>
      </c>
      <c r="AS503" t="s">
        <v>1613</v>
      </c>
      <c r="AT503">
        <v>2004</v>
      </c>
      <c r="AU503">
        <v>77</v>
      </c>
      <c r="AV503">
        <v>2</v>
      </c>
      <c r="BA503">
        <v>285</v>
      </c>
      <c r="BB503">
        <v>296</v>
      </c>
      <c r="BD503" t="s">
        <v>27264</v>
      </c>
      <c r="BK503" t="s">
        <v>27265</v>
      </c>
      <c r="BL503">
        <v>15095248</v>
      </c>
      <c r="BW503" t="s">
        <v>13429</v>
      </c>
      <c r="BX503" t="s">
        <v>13985</v>
      </c>
      <c r="BY503" t="s">
        <v>13985</v>
      </c>
      <c r="BZ503" t="s">
        <v>13985</v>
      </c>
    </row>
    <row r="504" spans="1:78" hidden="1">
      <c r="A504" t="s">
        <v>13850</v>
      </c>
      <c r="B504" t="s">
        <v>67</v>
      </c>
      <c r="C504" t="s">
        <v>21463</v>
      </c>
      <c r="G504" t="s">
        <v>21464</v>
      </c>
      <c r="J504" t="s">
        <v>21465</v>
      </c>
      <c r="K504" t="s">
        <v>9791</v>
      </c>
      <c r="W504" t="s">
        <v>21466</v>
      </c>
      <c r="AN504" t="s">
        <v>9793</v>
      </c>
      <c r="AS504" t="s">
        <v>242</v>
      </c>
      <c r="AT504">
        <v>2012</v>
      </c>
      <c r="AU504">
        <v>154</v>
      </c>
      <c r="AV504">
        <v>4</v>
      </c>
      <c r="BA504">
        <v>791</v>
      </c>
      <c r="BB504">
        <v>802</v>
      </c>
      <c r="BD504" t="s">
        <v>21467</v>
      </c>
      <c r="BK504" t="s">
        <v>21468</v>
      </c>
      <c r="BW504" t="s">
        <v>13429</v>
      </c>
      <c r="BX504" t="s">
        <v>13985</v>
      </c>
      <c r="BY504" t="s">
        <v>13985</v>
      </c>
      <c r="BZ504" t="s">
        <v>13985</v>
      </c>
    </row>
    <row r="505" spans="1:78" hidden="1">
      <c r="A505" t="s">
        <v>13850</v>
      </c>
      <c r="B505" t="s">
        <v>67</v>
      </c>
      <c r="C505" t="s">
        <v>26153</v>
      </c>
      <c r="G505" t="s">
        <v>26153</v>
      </c>
      <c r="J505" t="s">
        <v>26154</v>
      </c>
      <c r="K505" t="s">
        <v>7305</v>
      </c>
      <c r="W505" t="s">
        <v>26155</v>
      </c>
      <c r="AA505" t="s">
        <v>26156</v>
      </c>
      <c r="AB505" t="s">
        <v>26157</v>
      </c>
      <c r="AN505" t="s">
        <v>7309</v>
      </c>
      <c r="AS505" t="s">
        <v>815</v>
      </c>
      <c r="AT505">
        <v>2006</v>
      </c>
      <c r="AU505">
        <v>51</v>
      </c>
      <c r="AV505">
        <v>3</v>
      </c>
      <c r="BA505">
        <v>399</v>
      </c>
      <c r="BB505">
        <v>411</v>
      </c>
      <c r="BD505" t="s">
        <v>26158</v>
      </c>
      <c r="BK505" t="s">
        <v>26159</v>
      </c>
      <c r="BW505" t="s">
        <v>13429</v>
      </c>
      <c r="BX505" t="s">
        <v>13985</v>
      </c>
      <c r="BY505" t="s">
        <v>13985</v>
      </c>
      <c r="BZ505" t="s">
        <v>13985</v>
      </c>
    </row>
    <row r="506" spans="1:78" hidden="1">
      <c r="A506" t="s">
        <v>13850</v>
      </c>
      <c r="B506" t="s">
        <v>67</v>
      </c>
      <c r="C506" t="s">
        <v>25802</v>
      </c>
      <c r="G506" t="s">
        <v>25802</v>
      </c>
      <c r="J506" t="s">
        <v>26592</v>
      </c>
      <c r="K506" t="s">
        <v>6490</v>
      </c>
      <c r="W506" t="s">
        <v>26593</v>
      </c>
      <c r="AA506" t="s">
        <v>26594</v>
      </c>
      <c r="AB506" t="s">
        <v>26595</v>
      </c>
      <c r="AN506" t="s">
        <v>6492</v>
      </c>
      <c r="AO506" t="s">
        <v>6493</v>
      </c>
      <c r="AS506" s="1">
        <v>37073</v>
      </c>
      <c r="AT506">
        <v>2005</v>
      </c>
      <c r="AU506">
        <v>542</v>
      </c>
      <c r="BA506">
        <v>261</v>
      </c>
      <c r="BB506">
        <v>274</v>
      </c>
      <c r="BD506" t="s">
        <v>26596</v>
      </c>
      <c r="BK506" t="s">
        <v>26597</v>
      </c>
      <c r="BW506" t="s">
        <v>13429</v>
      </c>
      <c r="BX506" t="s">
        <v>13985</v>
      </c>
      <c r="BY506" t="s">
        <v>13985</v>
      </c>
      <c r="BZ506" t="s">
        <v>13985</v>
      </c>
    </row>
    <row r="507" spans="1:78" hidden="1">
      <c r="A507" t="s">
        <v>13850</v>
      </c>
      <c r="B507" t="s">
        <v>67</v>
      </c>
      <c r="C507" t="s">
        <v>15786</v>
      </c>
      <c r="G507" t="s">
        <v>15787</v>
      </c>
      <c r="J507" t="s">
        <v>15788</v>
      </c>
      <c r="K507" t="s">
        <v>433</v>
      </c>
      <c r="W507" t="s">
        <v>15789</v>
      </c>
      <c r="AN507" t="s">
        <v>435</v>
      </c>
      <c r="AO507" t="s">
        <v>436</v>
      </c>
      <c r="AS507" t="s">
        <v>730</v>
      </c>
      <c r="AT507">
        <v>2018</v>
      </c>
      <c r="AU507">
        <v>304</v>
      </c>
      <c r="AV507">
        <v>4</v>
      </c>
      <c r="BA507">
        <v>268</v>
      </c>
      <c r="BB507">
        <v>275</v>
      </c>
      <c r="BD507" t="s">
        <v>15790</v>
      </c>
      <c r="BK507" t="s">
        <v>15791</v>
      </c>
      <c r="BW507" t="s">
        <v>13429</v>
      </c>
    </row>
    <row r="508" spans="1:78" hidden="1">
      <c r="A508" t="s">
        <v>13850</v>
      </c>
      <c r="B508" t="s">
        <v>1762</v>
      </c>
      <c r="C508" t="s">
        <v>15999</v>
      </c>
      <c r="E508" t="s">
        <v>16000</v>
      </c>
      <c r="G508" t="s">
        <v>16001</v>
      </c>
      <c r="J508" t="s">
        <v>16002</v>
      </c>
      <c r="K508" t="s">
        <v>16003</v>
      </c>
      <c r="L508" t="s">
        <v>16004</v>
      </c>
      <c r="W508" t="s">
        <v>16005</v>
      </c>
      <c r="AN508" t="s">
        <v>16006</v>
      </c>
      <c r="AP508" t="s">
        <v>16007</v>
      </c>
      <c r="AT508">
        <v>2018</v>
      </c>
      <c r="AU508">
        <v>101</v>
      </c>
      <c r="BA508">
        <v>1</v>
      </c>
      <c r="BB508">
        <v>30</v>
      </c>
      <c r="BD508" t="s">
        <v>16008</v>
      </c>
      <c r="BK508" t="s">
        <v>16009</v>
      </c>
      <c r="BL508">
        <v>30037390</v>
      </c>
      <c r="BW508" t="s">
        <v>13429</v>
      </c>
    </row>
    <row r="509" spans="1:78" hidden="1">
      <c r="A509" t="s">
        <v>13850</v>
      </c>
      <c r="B509" t="s">
        <v>67</v>
      </c>
      <c r="C509" t="s">
        <v>16877</v>
      </c>
      <c r="G509" t="s">
        <v>16878</v>
      </c>
      <c r="J509" t="s">
        <v>16879</v>
      </c>
      <c r="K509" t="s">
        <v>2249</v>
      </c>
      <c r="W509" t="s">
        <v>16880</v>
      </c>
      <c r="AA509" t="s">
        <v>16881</v>
      </c>
      <c r="AB509" t="s">
        <v>16882</v>
      </c>
      <c r="AN509" t="s">
        <v>2252</v>
      </c>
      <c r="AO509" t="s">
        <v>2253</v>
      </c>
      <c r="AS509" t="s">
        <v>730</v>
      </c>
      <c r="AT509">
        <v>2017</v>
      </c>
      <c r="AU509">
        <v>134</v>
      </c>
      <c r="AV509">
        <v>2</v>
      </c>
      <c r="BA509">
        <v>432</v>
      </c>
      <c r="BB509">
        <v>442</v>
      </c>
      <c r="BD509" t="s">
        <v>16883</v>
      </c>
      <c r="BK509" t="s">
        <v>16884</v>
      </c>
      <c r="BW509" t="s">
        <v>13429</v>
      </c>
      <c r="BX509" t="s">
        <v>13985</v>
      </c>
      <c r="BY509" t="s">
        <v>13985</v>
      </c>
      <c r="BZ509" t="s">
        <v>13985</v>
      </c>
    </row>
    <row r="510" spans="1:78" hidden="1">
      <c r="A510" t="s">
        <v>13850</v>
      </c>
      <c r="B510" t="s">
        <v>67</v>
      </c>
      <c r="C510" t="s">
        <v>22253</v>
      </c>
      <c r="G510" t="s">
        <v>22254</v>
      </c>
      <c r="J510" t="s">
        <v>22255</v>
      </c>
      <c r="K510" t="s">
        <v>3654</v>
      </c>
      <c r="W510" t="s">
        <v>22256</v>
      </c>
      <c r="AB510" t="s">
        <v>22257</v>
      </c>
      <c r="AN510" t="s">
        <v>3658</v>
      </c>
      <c r="AO510" t="s">
        <v>3659</v>
      </c>
      <c r="AS510" t="s">
        <v>84</v>
      </c>
      <c r="AT510">
        <v>2011</v>
      </c>
      <c r="AU510">
        <v>181</v>
      </c>
      <c r="AV510">
        <v>8</v>
      </c>
      <c r="BA510">
        <v>1101</v>
      </c>
      <c r="BB510">
        <v>1109</v>
      </c>
      <c r="BD510" t="s">
        <v>22258</v>
      </c>
      <c r="BK510" t="s">
        <v>22259</v>
      </c>
      <c r="BL510">
        <v>21691770</v>
      </c>
      <c r="BW510" t="s">
        <v>13429</v>
      </c>
      <c r="BX510" t="s">
        <v>13985</v>
      </c>
      <c r="BY510" t="s">
        <v>13985</v>
      </c>
      <c r="BZ510" t="s">
        <v>13985</v>
      </c>
    </row>
    <row r="511" spans="1:78" hidden="1">
      <c r="A511" t="s">
        <v>13850</v>
      </c>
      <c r="B511" t="s">
        <v>67</v>
      </c>
      <c r="C511" t="s">
        <v>31479</v>
      </c>
      <c r="G511" t="s">
        <v>31479</v>
      </c>
      <c r="J511" t="s">
        <v>31480</v>
      </c>
      <c r="K511" t="s">
        <v>16331</v>
      </c>
      <c r="W511" t="s">
        <v>31481</v>
      </c>
      <c r="AN511" t="s">
        <v>29767</v>
      </c>
      <c r="AT511">
        <v>1991</v>
      </c>
      <c r="AU511">
        <v>98</v>
      </c>
      <c r="AV511" s="2">
        <v>43526</v>
      </c>
      <c r="BA511">
        <v>245</v>
      </c>
      <c r="BB511">
        <v>252</v>
      </c>
      <c r="BD511" t="s">
        <v>31482</v>
      </c>
      <c r="BK511" t="s">
        <v>31483</v>
      </c>
      <c r="BW511" t="s">
        <v>13428</v>
      </c>
      <c r="BX511" t="s">
        <v>13985</v>
      </c>
      <c r="BY511" t="s">
        <v>13429</v>
      </c>
      <c r="BZ511" t="s">
        <v>13985</v>
      </c>
    </row>
    <row r="512" spans="1:78" hidden="1">
      <c r="A512" t="s">
        <v>13850</v>
      </c>
      <c r="B512" t="s">
        <v>67</v>
      </c>
      <c r="C512" t="s">
        <v>14783</v>
      </c>
      <c r="G512" t="s">
        <v>14784</v>
      </c>
      <c r="J512" t="s">
        <v>14785</v>
      </c>
      <c r="K512" t="s">
        <v>1546</v>
      </c>
      <c r="W512" t="s">
        <v>14786</v>
      </c>
      <c r="AA512" t="s">
        <v>14787</v>
      </c>
      <c r="AB512" t="s">
        <v>14788</v>
      </c>
      <c r="AN512" t="s">
        <v>1548</v>
      </c>
      <c r="AO512" t="s">
        <v>1549</v>
      </c>
      <c r="AS512" t="s">
        <v>884</v>
      </c>
      <c r="AT512">
        <v>2019</v>
      </c>
      <c r="AU512">
        <v>26</v>
      </c>
      <c r="AV512">
        <v>1</v>
      </c>
      <c r="BA512">
        <v>164</v>
      </c>
      <c r="BB512">
        <v>170</v>
      </c>
      <c r="BD512" t="s">
        <v>14789</v>
      </c>
      <c r="BK512" t="s">
        <v>14790</v>
      </c>
      <c r="BL512">
        <v>28726267</v>
      </c>
      <c r="BW512" t="s">
        <v>13429</v>
      </c>
    </row>
    <row r="513" spans="1:78" hidden="1">
      <c r="A513" t="s">
        <v>13850</v>
      </c>
      <c r="B513" t="s">
        <v>67</v>
      </c>
      <c r="C513" t="s">
        <v>15705</v>
      </c>
      <c r="G513" t="s">
        <v>15706</v>
      </c>
      <c r="J513" t="s">
        <v>15707</v>
      </c>
      <c r="K513" t="s">
        <v>216</v>
      </c>
      <c r="W513" t="s">
        <v>15708</v>
      </c>
      <c r="AA513" t="s">
        <v>15709</v>
      </c>
      <c r="AB513" t="s">
        <v>15710</v>
      </c>
      <c r="AN513" t="s">
        <v>218</v>
      </c>
      <c r="AS513" s="1">
        <v>46113</v>
      </c>
      <c r="AT513">
        <v>2018</v>
      </c>
      <c r="AU513">
        <v>8</v>
      </c>
      <c r="BC513">
        <v>6602</v>
      </c>
      <c r="BD513" t="s">
        <v>15711</v>
      </c>
      <c r="BK513" t="s">
        <v>15712</v>
      </c>
      <c r="BL513">
        <v>29700376</v>
      </c>
      <c r="BW513" t="s">
        <v>13429</v>
      </c>
      <c r="BX513" t="s">
        <v>13985</v>
      </c>
      <c r="BY513" t="s">
        <v>13985</v>
      </c>
      <c r="BZ513" t="s">
        <v>13985</v>
      </c>
    </row>
    <row r="514" spans="1:78" hidden="1">
      <c r="A514" t="s">
        <v>13850</v>
      </c>
      <c r="B514" t="s">
        <v>67</v>
      </c>
      <c r="C514" t="s">
        <v>9895</v>
      </c>
      <c r="G514" t="s">
        <v>9895</v>
      </c>
      <c r="J514" t="s">
        <v>27624</v>
      </c>
      <c r="K514" t="s">
        <v>696</v>
      </c>
      <c r="W514" t="s">
        <v>27625</v>
      </c>
      <c r="AA514" t="s">
        <v>27626</v>
      </c>
      <c r="AB514" t="s">
        <v>9900</v>
      </c>
      <c r="AN514" t="s">
        <v>699</v>
      </c>
      <c r="AS514" t="s">
        <v>730</v>
      </c>
      <c r="AT514">
        <v>2003</v>
      </c>
      <c r="AU514">
        <v>53</v>
      </c>
      <c r="AV514">
        <v>5</v>
      </c>
      <c r="BA514">
        <v>278</v>
      </c>
      <c r="BB514">
        <v>286</v>
      </c>
      <c r="BD514" t="s">
        <v>27627</v>
      </c>
      <c r="BK514" t="s">
        <v>27628</v>
      </c>
      <c r="BW514" t="s">
        <v>13429</v>
      </c>
      <c r="BX514" t="s">
        <v>13985</v>
      </c>
      <c r="BY514" t="s">
        <v>13985</v>
      </c>
      <c r="BZ514" t="s">
        <v>13985</v>
      </c>
    </row>
    <row r="515" spans="1:78" hidden="1">
      <c r="A515" t="s">
        <v>13850</v>
      </c>
      <c r="B515" t="s">
        <v>67</v>
      </c>
      <c r="C515" t="s">
        <v>20811</v>
      </c>
      <c r="G515" t="s">
        <v>20812</v>
      </c>
      <c r="J515" t="s">
        <v>20813</v>
      </c>
      <c r="K515" t="s">
        <v>1057</v>
      </c>
      <c r="W515" t="s">
        <v>20814</v>
      </c>
      <c r="AA515" t="s">
        <v>20815</v>
      </c>
      <c r="AN515" t="s">
        <v>1061</v>
      </c>
      <c r="AO515" t="s">
        <v>1062</v>
      </c>
      <c r="AS515" t="s">
        <v>521</v>
      </c>
      <c r="AT515">
        <v>2013</v>
      </c>
      <c r="AU515">
        <v>94</v>
      </c>
      <c r="AV515">
        <v>6</v>
      </c>
      <c r="BA515">
        <v>1327</v>
      </c>
      <c r="BB515">
        <v>1337</v>
      </c>
      <c r="BD515" t="s">
        <v>20816</v>
      </c>
      <c r="BK515" t="s">
        <v>20817</v>
      </c>
      <c r="BL515">
        <v>23923496</v>
      </c>
      <c r="BW515" t="s">
        <v>13429</v>
      </c>
      <c r="BX515" t="s">
        <v>13985</v>
      </c>
      <c r="BY515" t="s">
        <v>13985</v>
      </c>
      <c r="BZ515" t="s">
        <v>13985</v>
      </c>
    </row>
    <row r="516" spans="1:78" hidden="1">
      <c r="A516" t="s">
        <v>13850</v>
      </c>
      <c r="B516" t="s">
        <v>67</v>
      </c>
      <c r="C516" t="s">
        <v>23889</v>
      </c>
      <c r="G516" t="s">
        <v>23890</v>
      </c>
      <c r="J516" t="s">
        <v>23891</v>
      </c>
      <c r="K516" t="s">
        <v>23892</v>
      </c>
      <c r="W516" t="s">
        <v>23893</v>
      </c>
      <c r="AA516" t="s">
        <v>23894</v>
      </c>
      <c r="AB516" t="s">
        <v>23895</v>
      </c>
      <c r="AN516" t="s">
        <v>23896</v>
      </c>
      <c r="AS516" t="s">
        <v>242</v>
      </c>
      <c r="AT516">
        <v>2009</v>
      </c>
      <c r="AU516">
        <v>56</v>
      </c>
      <c r="AV516">
        <v>10</v>
      </c>
      <c r="BA516">
        <v>1894</v>
      </c>
      <c r="BB516">
        <v>1905</v>
      </c>
      <c r="BD516" t="s">
        <v>23897</v>
      </c>
      <c r="BK516" t="s">
        <v>23898</v>
      </c>
      <c r="BW516" t="s">
        <v>13429</v>
      </c>
      <c r="BX516" t="s">
        <v>13985</v>
      </c>
      <c r="BY516" t="s">
        <v>13985</v>
      </c>
      <c r="BZ516" t="s">
        <v>13985</v>
      </c>
    </row>
    <row r="517" spans="1:78" hidden="1">
      <c r="A517" t="s">
        <v>13850</v>
      </c>
      <c r="B517" t="s">
        <v>67</v>
      </c>
      <c r="C517" t="s">
        <v>18376</v>
      </c>
      <c r="G517" t="s">
        <v>18377</v>
      </c>
      <c r="J517" t="s">
        <v>18378</v>
      </c>
      <c r="K517" t="s">
        <v>2047</v>
      </c>
      <c r="W517" t="s">
        <v>18379</v>
      </c>
      <c r="AN517" t="s">
        <v>2049</v>
      </c>
      <c r="AS517" t="s">
        <v>18380</v>
      </c>
      <c r="AT517">
        <v>2015</v>
      </c>
      <c r="AU517">
        <v>16</v>
      </c>
      <c r="BC517">
        <v>1086</v>
      </c>
      <c r="BD517" t="s">
        <v>18381</v>
      </c>
      <c r="BK517" t="s">
        <v>18382</v>
      </c>
      <c r="BL517">
        <v>26689283</v>
      </c>
      <c r="BW517" t="s">
        <v>13429</v>
      </c>
      <c r="BX517" t="s">
        <v>13985</v>
      </c>
      <c r="BY517" t="s">
        <v>13985</v>
      </c>
      <c r="BZ517" t="s">
        <v>13985</v>
      </c>
    </row>
    <row r="518" spans="1:78" hidden="1">
      <c r="A518" t="s">
        <v>13850</v>
      </c>
      <c r="B518" t="s">
        <v>67</v>
      </c>
      <c r="C518" t="s">
        <v>24852</v>
      </c>
      <c r="G518" t="s">
        <v>24853</v>
      </c>
      <c r="J518" t="s">
        <v>24854</v>
      </c>
      <c r="K518" t="s">
        <v>188</v>
      </c>
      <c r="W518" t="s">
        <v>24855</v>
      </c>
      <c r="AA518" t="s">
        <v>24856</v>
      </c>
      <c r="AB518" t="s">
        <v>24857</v>
      </c>
      <c r="AN518" t="s">
        <v>191</v>
      </c>
      <c r="AS518" t="s">
        <v>815</v>
      </c>
      <c r="AT518">
        <v>2008</v>
      </c>
      <c r="AU518">
        <v>155</v>
      </c>
      <c r="AV518">
        <v>3</v>
      </c>
      <c r="BA518">
        <v>571</v>
      </c>
      <c r="BB518">
        <v>582</v>
      </c>
      <c r="BD518" t="s">
        <v>24858</v>
      </c>
      <c r="BK518" t="s">
        <v>24859</v>
      </c>
      <c r="BL518">
        <v>18188604</v>
      </c>
      <c r="BW518" t="s">
        <v>13429</v>
      </c>
      <c r="BX518" t="s">
        <v>13985</v>
      </c>
      <c r="BY518" t="s">
        <v>13985</v>
      </c>
      <c r="BZ518" t="s">
        <v>13985</v>
      </c>
    </row>
    <row r="519" spans="1:78" hidden="1">
      <c r="A519" t="s">
        <v>13850</v>
      </c>
      <c r="B519" t="s">
        <v>67</v>
      </c>
      <c r="C519" t="s">
        <v>21155</v>
      </c>
      <c r="G519" t="s">
        <v>21156</v>
      </c>
      <c r="J519" t="s">
        <v>21157</v>
      </c>
      <c r="K519" t="s">
        <v>280</v>
      </c>
      <c r="W519" t="s">
        <v>21158</v>
      </c>
      <c r="AA519" t="s">
        <v>21159</v>
      </c>
      <c r="AB519" t="s">
        <v>21160</v>
      </c>
      <c r="AN519" t="s">
        <v>284</v>
      </c>
      <c r="AS519" s="1">
        <v>42736</v>
      </c>
      <c r="AT519">
        <v>2013</v>
      </c>
      <c r="AU519">
        <v>8</v>
      </c>
      <c r="AV519">
        <v>1</v>
      </c>
      <c r="BC519" t="s">
        <v>21161</v>
      </c>
      <c r="BD519" t="s">
        <v>21162</v>
      </c>
      <c r="BK519" t="s">
        <v>21163</v>
      </c>
      <c r="BL519">
        <v>23349779</v>
      </c>
      <c r="BW519" t="s">
        <v>13429</v>
      </c>
      <c r="BX519" t="s">
        <v>13985</v>
      </c>
      <c r="BY519" t="s">
        <v>13985</v>
      </c>
      <c r="BZ519" t="s">
        <v>13985</v>
      </c>
    </row>
    <row r="520" spans="1:78" hidden="1">
      <c r="A520" t="s">
        <v>13850</v>
      </c>
      <c r="B520" t="s">
        <v>67</v>
      </c>
      <c r="C520" t="s">
        <v>24183</v>
      </c>
      <c r="G520" t="s">
        <v>24184</v>
      </c>
      <c r="J520" t="s">
        <v>24185</v>
      </c>
      <c r="K520" t="s">
        <v>21704</v>
      </c>
      <c r="W520" t="s">
        <v>24186</v>
      </c>
      <c r="AA520" t="s">
        <v>24187</v>
      </c>
      <c r="AB520" t="s">
        <v>24188</v>
      </c>
      <c r="AN520" t="s">
        <v>21708</v>
      </c>
      <c r="AS520" t="s">
        <v>24189</v>
      </c>
      <c r="AT520">
        <v>2009</v>
      </c>
      <c r="AU520">
        <v>7</v>
      </c>
      <c r="BC520">
        <v>14</v>
      </c>
      <c r="BD520" t="s">
        <v>24190</v>
      </c>
      <c r="BK520" t="s">
        <v>24191</v>
      </c>
      <c r="BL520">
        <v>19335876</v>
      </c>
      <c r="BW520" t="s">
        <v>13429</v>
      </c>
      <c r="BX520" t="s">
        <v>13985</v>
      </c>
      <c r="BY520" t="s">
        <v>13985</v>
      </c>
      <c r="BZ520" t="s">
        <v>13985</v>
      </c>
    </row>
    <row r="521" spans="1:78" hidden="1">
      <c r="A521" t="s">
        <v>13850</v>
      </c>
      <c r="B521" t="s">
        <v>67</v>
      </c>
      <c r="C521" t="s">
        <v>28975</v>
      </c>
      <c r="G521" t="s">
        <v>28975</v>
      </c>
      <c r="J521" t="s">
        <v>28976</v>
      </c>
      <c r="K521" t="s">
        <v>4390</v>
      </c>
      <c r="W521" t="s">
        <v>28977</v>
      </c>
      <c r="AN521" t="s">
        <v>4394</v>
      </c>
      <c r="AS521" t="s">
        <v>297</v>
      </c>
      <c r="AT521">
        <v>1999</v>
      </c>
      <c r="AU521">
        <v>144</v>
      </c>
      <c r="AV521">
        <v>1</v>
      </c>
      <c r="BA521">
        <v>127</v>
      </c>
      <c r="BB521">
        <v>144</v>
      </c>
      <c r="BD521" t="s">
        <v>28978</v>
      </c>
      <c r="BK521" t="s">
        <v>28979</v>
      </c>
      <c r="BW521" t="s">
        <v>13429</v>
      </c>
      <c r="BX521" t="s">
        <v>13985</v>
      </c>
      <c r="BY521" t="s">
        <v>13985</v>
      </c>
      <c r="BZ521" t="s">
        <v>13985</v>
      </c>
    </row>
    <row r="522" spans="1:78" hidden="1">
      <c r="A522" t="s">
        <v>13850</v>
      </c>
      <c r="B522" t="s">
        <v>67</v>
      </c>
      <c r="C522" t="s">
        <v>14745</v>
      </c>
      <c r="G522" t="s">
        <v>14746</v>
      </c>
      <c r="J522" t="s">
        <v>14747</v>
      </c>
      <c r="K522" t="s">
        <v>7970</v>
      </c>
      <c r="W522" t="s">
        <v>14748</v>
      </c>
      <c r="AA522" t="s">
        <v>14749</v>
      </c>
      <c r="AB522" t="s">
        <v>14750</v>
      </c>
      <c r="AN522" t="s">
        <v>7973</v>
      </c>
      <c r="AO522" t="s">
        <v>14751</v>
      </c>
      <c r="AS522" t="s">
        <v>884</v>
      </c>
      <c r="AT522">
        <v>2019</v>
      </c>
      <c r="AU522">
        <v>146</v>
      </c>
      <c r="AV522">
        <v>2</v>
      </c>
      <c r="BA522">
        <v>234</v>
      </c>
      <c r="BB522">
        <v>240</v>
      </c>
      <c r="BD522" t="s">
        <v>14752</v>
      </c>
      <c r="BK522" t="s">
        <v>14753</v>
      </c>
      <c r="BL522">
        <v>30066668</v>
      </c>
      <c r="BW522" t="s">
        <v>13429</v>
      </c>
    </row>
    <row r="523" spans="1:78" hidden="1">
      <c r="A523" t="s">
        <v>13850</v>
      </c>
      <c r="B523" t="s">
        <v>67</v>
      </c>
      <c r="C523" t="s">
        <v>16320</v>
      </c>
      <c r="G523" t="s">
        <v>16321</v>
      </c>
      <c r="J523" t="s">
        <v>16322</v>
      </c>
      <c r="K523" t="s">
        <v>6459</v>
      </c>
      <c r="W523" t="s">
        <v>16323</v>
      </c>
      <c r="AA523" t="s">
        <v>16324</v>
      </c>
      <c r="AB523" t="s">
        <v>16325</v>
      </c>
      <c r="AN523" t="s">
        <v>6463</v>
      </c>
      <c r="AO523" t="s">
        <v>6464</v>
      </c>
      <c r="AS523" t="s">
        <v>154</v>
      </c>
      <c r="AT523">
        <v>2017</v>
      </c>
      <c r="AU523">
        <v>57</v>
      </c>
      <c r="AV523">
        <v>5</v>
      </c>
      <c r="BA523">
        <v>934</v>
      </c>
      <c r="BB523">
        <v>942</v>
      </c>
      <c r="BD523" t="s">
        <v>16326</v>
      </c>
      <c r="BK523" t="s">
        <v>16327</v>
      </c>
      <c r="BL523">
        <v>28662570</v>
      </c>
      <c r="BW523" t="s">
        <v>13429</v>
      </c>
      <c r="BX523" t="s">
        <v>13985</v>
      </c>
      <c r="BY523" t="s">
        <v>13985</v>
      </c>
      <c r="BZ523" t="s">
        <v>13985</v>
      </c>
    </row>
    <row r="524" spans="1:78" hidden="1">
      <c r="A524" t="s">
        <v>13850</v>
      </c>
      <c r="B524" t="s">
        <v>67</v>
      </c>
      <c r="C524" t="s">
        <v>27540</v>
      </c>
      <c r="G524" t="s">
        <v>27540</v>
      </c>
      <c r="J524" t="s">
        <v>27541</v>
      </c>
      <c r="K524" t="s">
        <v>7048</v>
      </c>
      <c r="W524" t="s">
        <v>27542</v>
      </c>
      <c r="AA524" t="s">
        <v>27543</v>
      </c>
      <c r="AB524" t="s">
        <v>27544</v>
      </c>
      <c r="AN524" t="s">
        <v>3658</v>
      </c>
      <c r="AS524" t="s">
        <v>472</v>
      </c>
      <c r="AT524">
        <v>2003</v>
      </c>
      <c r="AU524">
        <v>173</v>
      </c>
      <c r="AV524">
        <v>5</v>
      </c>
      <c r="BA524">
        <v>379</v>
      </c>
      <c r="BB524">
        <v>389</v>
      </c>
      <c r="BD524" t="s">
        <v>27545</v>
      </c>
      <c r="BK524" t="s">
        <v>27546</v>
      </c>
      <c r="BL524">
        <v>12764630</v>
      </c>
      <c r="BW524" t="s">
        <v>13429</v>
      </c>
      <c r="BX524" t="s">
        <v>13985</v>
      </c>
      <c r="BY524" t="s">
        <v>13985</v>
      </c>
      <c r="BZ524" t="s">
        <v>13985</v>
      </c>
    </row>
    <row r="525" spans="1:78" hidden="1">
      <c r="A525" t="s">
        <v>13850</v>
      </c>
      <c r="B525" t="s">
        <v>67</v>
      </c>
      <c r="C525" t="s">
        <v>27547</v>
      </c>
      <c r="G525" t="s">
        <v>27547</v>
      </c>
      <c r="J525" t="s">
        <v>27548</v>
      </c>
      <c r="K525" t="s">
        <v>27059</v>
      </c>
      <c r="W525" t="s">
        <v>27549</v>
      </c>
      <c r="AN525" t="s">
        <v>27061</v>
      </c>
      <c r="AS525" t="s">
        <v>472</v>
      </c>
      <c r="AT525">
        <v>2003</v>
      </c>
      <c r="AU525">
        <v>56</v>
      </c>
      <c r="AV525">
        <v>4</v>
      </c>
      <c r="BA525">
        <v>375</v>
      </c>
      <c r="BB525">
        <v>381</v>
      </c>
      <c r="BD525" t="s">
        <v>27550</v>
      </c>
      <c r="BK525" t="s">
        <v>27551</v>
      </c>
      <c r="BW525" t="s">
        <v>13429</v>
      </c>
      <c r="BX525" t="s">
        <v>13985</v>
      </c>
      <c r="BY525" t="s">
        <v>13985</v>
      </c>
      <c r="BZ525" t="s">
        <v>13985</v>
      </c>
    </row>
    <row r="526" spans="1:78" hidden="1">
      <c r="A526" t="s">
        <v>13850</v>
      </c>
      <c r="B526" t="s">
        <v>67</v>
      </c>
      <c r="C526" t="s">
        <v>16147</v>
      </c>
      <c r="G526" t="s">
        <v>16148</v>
      </c>
      <c r="J526" t="s">
        <v>16149</v>
      </c>
      <c r="K526" t="s">
        <v>14047</v>
      </c>
      <c r="W526" t="s">
        <v>16150</v>
      </c>
      <c r="AA526" t="s">
        <v>16151</v>
      </c>
      <c r="AB526" t="s">
        <v>16152</v>
      </c>
      <c r="AN526" t="s">
        <v>14049</v>
      </c>
      <c r="AO526" t="s">
        <v>14050</v>
      </c>
      <c r="AS526" t="s">
        <v>1023</v>
      </c>
      <c r="AT526">
        <v>2018</v>
      </c>
      <c r="AU526">
        <v>71</v>
      </c>
      <c r="AV526">
        <v>1</v>
      </c>
      <c r="BA526">
        <v>58</v>
      </c>
      <c r="BB526">
        <v>66</v>
      </c>
      <c r="BD526" t="s">
        <v>16153</v>
      </c>
      <c r="BK526" t="s">
        <v>16154</v>
      </c>
      <c r="BW526" t="s">
        <v>13429</v>
      </c>
      <c r="BX526" t="s">
        <v>13985</v>
      </c>
      <c r="BY526" t="s">
        <v>13985</v>
      </c>
      <c r="BZ526" t="s">
        <v>13985</v>
      </c>
    </row>
    <row r="527" spans="1:78" hidden="1">
      <c r="A527" t="s">
        <v>13850</v>
      </c>
      <c r="B527" t="s">
        <v>67</v>
      </c>
      <c r="C527" t="s">
        <v>23806</v>
      </c>
      <c r="G527" t="s">
        <v>23807</v>
      </c>
      <c r="J527" t="s">
        <v>23808</v>
      </c>
      <c r="K527" t="s">
        <v>178</v>
      </c>
      <c r="W527" t="s">
        <v>23809</v>
      </c>
      <c r="AB527" t="s">
        <v>23810</v>
      </c>
      <c r="AN527" t="s">
        <v>180</v>
      </c>
      <c r="AO527" t="s">
        <v>181</v>
      </c>
      <c r="AS527" t="s">
        <v>84</v>
      </c>
      <c r="AT527">
        <v>2009</v>
      </c>
      <c r="AU527">
        <v>51</v>
      </c>
      <c r="AV527">
        <v>3</v>
      </c>
      <c r="BA527">
        <v>471</v>
      </c>
      <c r="BB527">
        <v>474</v>
      </c>
      <c r="BD527" t="s">
        <v>23811</v>
      </c>
      <c r="BK527" t="s">
        <v>23812</v>
      </c>
      <c r="BW527" t="s">
        <v>13429</v>
      </c>
      <c r="BX527" t="s">
        <v>13985</v>
      </c>
      <c r="BY527" t="s">
        <v>13985</v>
      </c>
      <c r="BZ527" t="s">
        <v>13985</v>
      </c>
    </row>
    <row r="528" spans="1:78" hidden="1">
      <c r="A528" t="s">
        <v>13850</v>
      </c>
      <c r="B528" t="s">
        <v>67</v>
      </c>
      <c r="C528" t="s">
        <v>25367</v>
      </c>
      <c r="G528" t="s">
        <v>25368</v>
      </c>
      <c r="J528" t="s">
        <v>25369</v>
      </c>
      <c r="K528" t="s">
        <v>4390</v>
      </c>
      <c r="W528" t="s">
        <v>25370</v>
      </c>
      <c r="AA528" t="s">
        <v>25371</v>
      </c>
      <c r="AB528" t="s">
        <v>25372</v>
      </c>
      <c r="AN528" t="s">
        <v>4394</v>
      </c>
      <c r="AO528" t="s">
        <v>4395</v>
      </c>
      <c r="AS528" t="s">
        <v>352</v>
      </c>
      <c r="AT528">
        <v>2007</v>
      </c>
      <c r="AU528">
        <v>191</v>
      </c>
      <c r="AV528">
        <v>2</v>
      </c>
      <c r="BA528">
        <v>265</v>
      </c>
      <c r="BB528">
        <v>278</v>
      </c>
      <c r="BD528" t="s">
        <v>25373</v>
      </c>
      <c r="BK528" t="s">
        <v>25374</v>
      </c>
      <c r="BW528" t="s">
        <v>13429</v>
      </c>
      <c r="BX528" t="s">
        <v>13985</v>
      </c>
      <c r="BY528" t="s">
        <v>13985</v>
      </c>
      <c r="BZ528" t="s">
        <v>13985</v>
      </c>
    </row>
    <row r="529" spans="1:78" hidden="1">
      <c r="A529" t="s">
        <v>13850</v>
      </c>
      <c r="B529" t="s">
        <v>67</v>
      </c>
      <c r="C529" t="s">
        <v>29596</v>
      </c>
      <c r="G529" t="s">
        <v>29596</v>
      </c>
      <c r="J529" t="s">
        <v>29597</v>
      </c>
      <c r="K529" t="s">
        <v>22737</v>
      </c>
      <c r="W529" t="s">
        <v>29598</v>
      </c>
      <c r="AA529" t="s">
        <v>19324</v>
      </c>
      <c r="AN529" t="s">
        <v>22739</v>
      </c>
      <c r="AT529">
        <v>1998</v>
      </c>
      <c r="AU529">
        <v>45</v>
      </c>
      <c r="AV529">
        <v>1</v>
      </c>
      <c r="BA529">
        <v>97</v>
      </c>
      <c r="BB529">
        <v>109</v>
      </c>
      <c r="BD529" t="s">
        <v>29599</v>
      </c>
      <c r="BK529" t="s">
        <v>29600</v>
      </c>
      <c r="BW529" t="s">
        <v>13429</v>
      </c>
      <c r="BX529" t="s">
        <v>13985</v>
      </c>
      <c r="BY529" t="s">
        <v>13985</v>
      </c>
      <c r="BZ529" t="s">
        <v>13985</v>
      </c>
    </row>
    <row r="530" spans="1:78" hidden="1">
      <c r="A530" t="s">
        <v>13850</v>
      </c>
      <c r="B530" t="s">
        <v>67</v>
      </c>
      <c r="C530" t="s">
        <v>27316</v>
      </c>
      <c r="G530" t="s">
        <v>27316</v>
      </c>
      <c r="J530" t="s">
        <v>27317</v>
      </c>
      <c r="K530" t="s">
        <v>14690</v>
      </c>
      <c r="W530" t="s">
        <v>27318</v>
      </c>
      <c r="AA530" t="s">
        <v>27319</v>
      </c>
      <c r="AN530" t="s">
        <v>14693</v>
      </c>
      <c r="AT530">
        <v>2004</v>
      </c>
      <c r="AU530">
        <v>5</v>
      </c>
      <c r="AV530">
        <v>1</v>
      </c>
      <c r="BA530">
        <v>53</v>
      </c>
      <c r="BB530">
        <v>64</v>
      </c>
      <c r="BD530" t="s">
        <v>27320</v>
      </c>
      <c r="BK530" t="s">
        <v>27321</v>
      </c>
      <c r="BW530" t="s">
        <v>13429</v>
      </c>
      <c r="BX530" t="s">
        <v>13985</v>
      </c>
      <c r="BY530" t="s">
        <v>13985</v>
      </c>
      <c r="BZ530" t="s">
        <v>13985</v>
      </c>
    </row>
    <row r="531" spans="1:78" hidden="1">
      <c r="A531" t="s">
        <v>13850</v>
      </c>
      <c r="B531" t="s">
        <v>67</v>
      </c>
      <c r="C531" t="s">
        <v>17575</v>
      </c>
      <c r="G531" t="s">
        <v>17576</v>
      </c>
      <c r="J531" t="s">
        <v>17577</v>
      </c>
      <c r="K531" t="s">
        <v>17578</v>
      </c>
      <c r="W531" t="s">
        <v>17579</v>
      </c>
      <c r="AN531" t="s">
        <v>17580</v>
      </c>
      <c r="AS531" t="s">
        <v>17581</v>
      </c>
      <c r="AT531">
        <v>2016</v>
      </c>
      <c r="AU531">
        <v>18</v>
      </c>
      <c r="AV531">
        <v>5</v>
      </c>
      <c r="BA531">
        <v>1257</v>
      </c>
      <c r="BB531">
        <v>1266</v>
      </c>
      <c r="BK531" t="s">
        <v>17582</v>
      </c>
      <c r="BW531" t="s">
        <v>13429</v>
      </c>
      <c r="BX531" t="s">
        <v>13985</v>
      </c>
      <c r="BY531" t="s">
        <v>13985</v>
      </c>
      <c r="BZ531" t="s">
        <v>13985</v>
      </c>
    </row>
    <row r="532" spans="1:78" hidden="1">
      <c r="A532" t="s">
        <v>13850</v>
      </c>
      <c r="B532" t="s">
        <v>67</v>
      </c>
      <c r="C532" t="s">
        <v>24006</v>
      </c>
      <c r="G532" t="s">
        <v>24007</v>
      </c>
      <c r="J532" t="s">
        <v>24008</v>
      </c>
      <c r="K532" t="s">
        <v>24009</v>
      </c>
      <c r="W532" t="s">
        <v>24010</v>
      </c>
      <c r="AA532" t="s">
        <v>24011</v>
      </c>
      <c r="AB532" t="s">
        <v>24012</v>
      </c>
      <c r="AN532" t="s">
        <v>24013</v>
      </c>
      <c r="AS532" t="s">
        <v>352</v>
      </c>
      <c r="AT532">
        <v>2009</v>
      </c>
      <c r="AU532">
        <v>156</v>
      </c>
      <c r="AV532">
        <v>4</v>
      </c>
      <c r="BA532">
        <v>896</v>
      </c>
      <c r="BB532">
        <v>912</v>
      </c>
      <c r="BD532" t="s">
        <v>24014</v>
      </c>
      <c r="BK532" t="s">
        <v>24015</v>
      </c>
      <c r="BW532" t="s">
        <v>13429</v>
      </c>
      <c r="BX532" t="s">
        <v>13985</v>
      </c>
      <c r="BY532" t="s">
        <v>13985</v>
      </c>
      <c r="BZ532" t="s">
        <v>13985</v>
      </c>
    </row>
    <row r="533" spans="1:78" hidden="1">
      <c r="A533" t="s">
        <v>13850</v>
      </c>
      <c r="B533" t="s">
        <v>67</v>
      </c>
      <c r="C533" t="s">
        <v>16945</v>
      </c>
      <c r="G533" t="s">
        <v>16946</v>
      </c>
      <c r="J533" t="s">
        <v>16947</v>
      </c>
      <c r="K533" t="s">
        <v>773</v>
      </c>
      <c r="W533" t="s">
        <v>16948</v>
      </c>
      <c r="AA533" t="s">
        <v>16949</v>
      </c>
      <c r="AB533" t="s">
        <v>16950</v>
      </c>
      <c r="AN533" t="s">
        <v>777</v>
      </c>
      <c r="AO533" t="s">
        <v>778</v>
      </c>
      <c r="AS533" t="s">
        <v>815</v>
      </c>
      <c r="AT533">
        <v>2017</v>
      </c>
      <c r="AU533">
        <v>40</v>
      </c>
      <c r="AV533">
        <v>3</v>
      </c>
      <c r="BA533">
        <v>503</v>
      </c>
      <c r="BB533">
        <v>516</v>
      </c>
      <c r="BD533" t="s">
        <v>16951</v>
      </c>
      <c r="BK533" t="s">
        <v>16952</v>
      </c>
      <c r="BW533" t="s">
        <v>13429</v>
      </c>
      <c r="BX533" t="s">
        <v>13985</v>
      </c>
      <c r="BY533" t="s">
        <v>13985</v>
      </c>
      <c r="BZ533" t="s">
        <v>13985</v>
      </c>
    </row>
    <row r="534" spans="1:78" hidden="1">
      <c r="A534" t="s">
        <v>13850</v>
      </c>
      <c r="B534" t="s">
        <v>67</v>
      </c>
      <c r="C534" t="s">
        <v>19928</v>
      </c>
      <c r="G534" t="s">
        <v>19929</v>
      </c>
      <c r="J534" t="s">
        <v>19930</v>
      </c>
      <c r="K534" t="s">
        <v>7817</v>
      </c>
      <c r="W534" t="s">
        <v>19931</v>
      </c>
      <c r="AA534" t="s">
        <v>19932</v>
      </c>
      <c r="AB534" t="s">
        <v>19933</v>
      </c>
      <c r="AN534" t="s">
        <v>7819</v>
      </c>
      <c r="AO534" t="s">
        <v>7820</v>
      </c>
      <c r="AS534" s="1">
        <v>46174</v>
      </c>
      <c r="AT534">
        <v>2014</v>
      </c>
      <c r="AU534">
        <v>95</v>
      </c>
      <c r="AV534">
        <v>3</v>
      </c>
      <c r="BA534">
        <v>559</v>
      </c>
      <c r="BB534">
        <v>571</v>
      </c>
      <c r="BD534" t="s">
        <v>19934</v>
      </c>
      <c r="BK534" t="s">
        <v>19935</v>
      </c>
      <c r="BW534" t="s">
        <v>13429</v>
      </c>
      <c r="BX534" t="s">
        <v>13985</v>
      </c>
      <c r="BY534" t="s">
        <v>13985</v>
      </c>
      <c r="BZ534" t="s">
        <v>13985</v>
      </c>
    </row>
    <row r="535" spans="1:78" hidden="1">
      <c r="A535" t="s">
        <v>13850</v>
      </c>
      <c r="B535" t="s">
        <v>67</v>
      </c>
      <c r="C535" t="s">
        <v>28311</v>
      </c>
      <c r="G535" t="s">
        <v>28311</v>
      </c>
      <c r="J535" t="s">
        <v>28312</v>
      </c>
      <c r="K535" t="s">
        <v>2407</v>
      </c>
      <c r="W535" t="s">
        <v>28313</v>
      </c>
      <c r="AN535" t="s">
        <v>2411</v>
      </c>
      <c r="AS535" t="s">
        <v>521</v>
      </c>
      <c r="AT535">
        <v>2001</v>
      </c>
      <c r="AU535">
        <v>26</v>
      </c>
      <c r="AV535">
        <v>3</v>
      </c>
      <c r="BA535">
        <v>275</v>
      </c>
      <c r="BB535">
        <v>292</v>
      </c>
      <c r="BD535" t="s">
        <v>28314</v>
      </c>
      <c r="BK535" t="s">
        <v>28315</v>
      </c>
      <c r="BW535" t="s">
        <v>13429</v>
      </c>
      <c r="BX535" t="s">
        <v>13985</v>
      </c>
      <c r="BY535" t="s">
        <v>13985</v>
      </c>
      <c r="BZ535" t="s">
        <v>13985</v>
      </c>
    </row>
    <row r="536" spans="1:78" hidden="1">
      <c r="A536" t="s">
        <v>13850</v>
      </c>
      <c r="B536" t="s">
        <v>67</v>
      </c>
      <c r="C536" t="s">
        <v>15067</v>
      </c>
      <c r="G536" t="s">
        <v>15068</v>
      </c>
      <c r="J536" t="s">
        <v>15069</v>
      </c>
      <c r="K536" t="s">
        <v>160</v>
      </c>
      <c r="W536" t="s">
        <v>15070</v>
      </c>
      <c r="AN536" t="s">
        <v>162</v>
      </c>
      <c r="AO536" t="s">
        <v>163</v>
      </c>
      <c r="AS536" t="s">
        <v>84</v>
      </c>
      <c r="AT536">
        <v>2018</v>
      </c>
      <c r="AU536">
        <v>43</v>
      </c>
      <c r="AV536">
        <v>4</v>
      </c>
      <c r="BA536">
        <v>346</v>
      </c>
      <c r="BB536">
        <v>354</v>
      </c>
      <c r="BD536" t="s">
        <v>15071</v>
      </c>
      <c r="BK536" t="s">
        <v>15072</v>
      </c>
      <c r="BW536" t="s">
        <v>13428</v>
      </c>
      <c r="BX536" t="s">
        <v>13985</v>
      </c>
      <c r="BY536" t="s">
        <v>13429</v>
      </c>
      <c r="BZ536">
        <v>1</v>
      </c>
    </row>
    <row r="537" spans="1:78" hidden="1">
      <c r="A537" t="s">
        <v>13850</v>
      </c>
      <c r="B537" t="s">
        <v>67</v>
      </c>
      <c r="C537" t="s">
        <v>31021</v>
      </c>
      <c r="G537" t="s">
        <v>31021</v>
      </c>
      <c r="J537" t="s">
        <v>31022</v>
      </c>
      <c r="K537" t="s">
        <v>13265</v>
      </c>
      <c r="W537" t="s">
        <v>31023</v>
      </c>
      <c r="AN537" t="s">
        <v>13267</v>
      </c>
      <c r="AS537" t="s">
        <v>1488</v>
      </c>
      <c r="AT537">
        <v>1993</v>
      </c>
      <c r="AU537">
        <v>54</v>
      </c>
      <c r="AV537">
        <v>3</v>
      </c>
      <c r="BA537">
        <v>357</v>
      </c>
      <c r="BB537">
        <v>364</v>
      </c>
      <c r="BK537" t="s">
        <v>31024</v>
      </c>
      <c r="BW537" t="s">
        <v>13429</v>
      </c>
      <c r="BX537" t="s">
        <v>13985</v>
      </c>
      <c r="BY537" t="s">
        <v>13985</v>
      </c>
      <c r="BZ537" t="s">
        <v>13985</v>
      </c>
    </row>
    <row r="538" spans="1:78" hidden="1">
      <c r="A538" t="s">
        <v>13850</v>
      </c>
      <c r="B538" t="s">
        <v>67</v>
      </c>
      <c r="C538" t="s">
        <v>25249</v>
      </c>
      <c r="G538" t="s">
        <v>25250</v>
      </c>
      <c r="J538" t="s">
        <v>25251</v>
      </c>
      <c r="K538" t="s">
        <v>2027</v>
      </c>
      <c r="W538" t="s">
        <v>25252</v>
      </c>
      <c r="AA538" t="s">
        <v>25253</v>
      </c>
      <c r="AB538" t="s">
        <v>25254</v>
      </c>
      <c r="AN538" t="s">
        <v>2029</v>
      </c>
      <c r="AO538" t="s">
        <v>2030</v>
      </c>
      <c r="AS538" s="1">
        <v>46266</v>
      </c>
      <c r="AT538">
        <v>2007</v>
      </c>
      <c r="AV538">
        <v>1595</v>
      </c>
      <c r="BA538">
        <v>1</v>
      </c>
      <c r="BB538">
        <v>15</v>
      </c>
      <c r="BK538" t="s">
        <v>25255</v>
      </c>
      <c r="BW538" t="s">
        <v>13429</v>
      </c>
      <c r="BX538" t="s">
        <v>13985</v>
      </c>
      <c r="BY538" t="s">
        <v>13985</v>
      </c>
      <c r="BZ538" t="s">
        <v>13985</v>
      </c>
    </row>
    <row r="539" spans="1:78" hidden="1">
      <c r="A539" t="s">
        <v>13850</v>
      </c>
      <c r="B539" t="s">
        <v>67</v>
      </c>
      <c r="C539" t="s">
        <v>17025</v>
      </c>
      <c r="G539" t="s">
        <v>17026</v>
      </c>
      <c r="J539" t="s">
        <v>17027</v>
      </c>
      <c r="K539" t="s">
        <v>17028</v>
      </c>
      <c r="W539" t="s">
        <v>17029</v>
      </c>
      <c r="AA539" t="s">
        <v>17030</v>
      </c>
      <c r="AB539" t="s">
        <v>17031</v>
      </c>
      <c r="AN539" t="s">
        <v>17032</v>
      </c>
      <c r="AS539" t="s">
        <v>884</v>
      </c>
      <c r="AT539">
        <v>2017</v>
      </c>
      <c r="AU539">
        <v>168</v>
      </c>
      <c r="AV539">
        <v>1</v>
      </c>
      <c r="BA539">
        <v>71</v>
      </c>
      <c r="BB539">
        <v>79</v>
      </c>
      <c r="BD539" t="s">
        <v>17033</v>
      </c>
      <c r="BK539" t="s">
        <v>17034</v>
      </c>
      <c r="BL539">
        <v>28043008</v>
      </c>
      <c r="BW539" t="s">
        <v>13429</v>
      </c>
      <c r="BX539" t="s">
        <v>13985</v>
      </c>
      <c r="BY539" t="s">
        <v>13985</v>
      </c>
      <c r="BZ539" t="s">
        <v>13985</v>
      </c>
    </row>
    <row r="540" spans="1:78" hidden="1">
      <c r="A540" t="s">
        <v>13850</v>
      </c>
      <c r="B540" t="s">
        <v>67</v>
      </c>
      <c r="C540" t="s">
        <v>16085</v>
      </c>
      <c r="G540" t="s">
        <v>16086</v>
      </c>
      <c r="J540" t="s">
        <v>16087</v>
      </c>
      <c r="K540" t="s">
        <v>16088</v>
      </c>
      <c r="W540" t="s">
        <v>16089</v>
      </c>
      <c r="AB540" t="s">
        <v>16090</v>
      </c>
      <c r="AN540" t="s">
        <v>16091</v>
      </c>
      <c r="AO540" t="s">
        <v>16092</v>
      </c>
      <c r="AT540">
        <v>2018</v>
      </c>
      <c r="AU540">
        <v>58</v>
      </c>
      <c r="AV540">
        <v>2</v>
      </c>
      <c r="BA540">
        <v>414</v>
      </c>
      <c r="BB540">
        <v>429</v>
      </c>
      <c r="BD540" t="s">
        <v>16093</v>
      </c>
      <c r="BK540" t="s">
        <v>16094</v>
      </c>
      <c r="BW540" t="s">
        <v>13429</v>
      </c>
      <c r="BX540" t="s">
        <v>13985</v>
      </c>
      <c r="BY540" t="s">
        <v>13985</v>
      </c>
      <c r="BZ540" t="s">
        <v>13985</v>
      </c>
    </row>
    <row r="541" spans="1:78" hidden="1">
      <c r="A541" t="s">
        <v>13850</v>
      </c>
      <c r="B541" t="s">
        <v>67</v>
      </c>
      <c r="C541" t="s">
        <v>26526</v>
      </c>
      <c r="G541" t="s">
        <v>26526</v>
      </c>
      <c r="J541" t="s">
        <v>26527</v>
      </c>
      <c r="K541" t="s">
        <v>821</v>
      </c>
      <c r="W541" t="s">
        <v>26528</v>
      </c>
      <c r="AA541" t="s">
        <v>26529</v>
      </c>
      <c r="AB541" t="s">
        <v>26530</v>
      </c>
      <c r="AN541" t="s">
        <v>824</v>
      </c>
      <c r="AS541" t="s">
        <v>297</v>
      </c>
      <c r="AT541">
        <v>2005</v>
      </c>
      <c r="AU541">
        <v>14</v>
      </c>
      <c r="AV541">
        <v>10</v>
      </c>
      <c r="BA541">
        <v>3267</v>
      </c>
      <c r="BB541">
        <v>3274</v>
      </c>
      <c r="BD541" t="s">
        <v>26531</v>
      </c>
      <c r="BK541" t="s">
        <v>26532</v>
      </c>
      <c r="BL541">
        <v>16101790</v>
      </c>
      <c r="BW541" t="s">
        <v>13429</v>
      </c>
      <c r="BX541" t="s">
        <v>13985</v>
      </c>
      <c r="BY541" t="s">
        <v>13985</v>
      </c>
      <c r="BZ541" t="s">
        <v>13985</v>
      </c>
    </row>
    <row r="542" spans="1:78" hidden="1">
      <c r="A542" t="s">
        <v>13850</v>
      </c>
      <c r="B542" t="s">
        <v>67</v>
      </c>
      <c r="C542" t="s">
        <v>14285</v>
      </c>
      <c r="G542" t="s">
        <v>14286</v>
      </c>
      <c r="J542" t="s">
        <v>14287</v>
      </c>
      <c r="K542" t="s">
        <v>188</v>
      </c>
      <c r="W542" t="s">
        <v>14288</v>
      </c>
      <c r="AN542" t="s">
        <v>191</v>
      </c>
      <c r="AO542" t="s">
        <v>192</v>
      </c>
      <c r="AS542" t="s">
        <v>352</v>
      </c>
      <c r="AT542">
        <v>2019</v>
      </c>
      <c r="AU542">
        <v>190</v>
      </c>
      <c r="AV542">
        <v>4</v>
      </c>
      <c r="BA542">
        <v>867</v>
      </c>
      <c r="BB542">
        <v>878</v>
      </c>
      <c r="BD542" t="s">
        <v>14289</v>
      </c>
      <c r="BK542" t="s">
        <v>14290</v>
      </c>
      <c r="BL542">
        <v>31317270</v>
      </c>
      <c r="BW542" t="s">
        <v>13429</v>
      </c>
    </row>
    <row r="543" spans="1:78" hidden="1">
      <c r="A543" t="s">
        <v>13850</v>
      </c>
      <c r="B543" t="s">
        <v>67</v>
      </c>
      <c r="C543" t="s">
        <v>31042</v>
      </c>
      <c r="G543" t="s">
        <v>31042</v>
      </c>
      <c r="J543" t="s">
        <v>31043</v>
      </c>
      <c r="K543" t="s">
        <v>31044</v>
      </c>
      <c r="W543" t="s">
        <v>31045</v>
      </c>
      <c r="AA543" t="s">
        <v>31046</v>
      </c>
      <c r="AN543" t="s">
        <v>31047</v>
      </c>
      <c r="AT543">
        <v>1993</v>
      </c>
      <c r="AU543">
        <v>60</v>
      </c>
      <c r="AV543">
        <v>3</v>
      </c>
      <c r="BA543">
        <v>317</v>
      </c>
      <c r="BB543">
        <v>322</v>
      </c>
      <c r="BD543" t="s">
        <v>31048</v>
      </c>
      <c r="BK543" t="s">
        <v>31049</v>
      </c>
      <c r="BW543" t="s">
        <v>13429</v>
      </c>
      <c r="BX543" t="s">
        <v>13985</v>
      </c>
      <c r="BY543" t="s">
        <v>13985</v>
      </c>
      <c r="BZ543" t="s">
        <v>13985</v>
      </c>
    </row>
    <row r="544" spans="1:78" hidden="1">
      <c r="A544" t="s">
        <v>13850</v>
      </c>
      <c r="B544" t="s">
        <v>67</v>
      </c>
      <c r="C544" t="s">
        <v>15806</v>
      </c>
      <c r="G544" t="s">
        <v>15807</v>
      </c>
      <c r="J544" t="s">
        <v>15808</v>
      </c>
      <c r="K544" t="s">
        <v>15809</v>
      </c>
      <c r="W544" t="s">
        <v>15810</v>
      </c>
      <c r="AN544" t="s">
        <v>15811</v>
      </c>
      <c r="AS544" t="s">
        <v>730</v>
      </c>
      <c r="AT544">
        <v>2018</v>
      </c>
      <c r="AU544">
        <v>8</v>
      </c>
      <c r="AV544">
        <v>2</v>
      </c>
      <c r="BA544">
        <v>283</v>
      </c>
      <c r="BB544">
        <v>292</v>
      </c>
      <c r="BK544" t="s">
        <v>15812</v>
      </c>
      <c r="BW544" t="s">
        <v>13429</v>
      </c>
    </row>
    <row r="545" spans="1:78" hidden="1">
      <c r="A545" t="s">
        <v>13850</v>
      </c>
      <c r="B545" t="s">
        <v>67</v>
      </c>
      <c r="C545" t="s">
        <v>23315</v>
      </c>
      <c r="G545" t="s">
        <v>23316</v>
      </c>
      <c r="J545" t="s">
        <v>23317</v>
      </c>
      <c r="K545" t="s">
        <v>22467</v>
      </c>
      <c r="W545" t="s">
        <v>23318</v>
      </c>
      <c r="AN545" t="s">
        <v>22471</v>
      </c>
      <c r="AS545" s="1">
        <v>45870</v>
      </c>
      <c r="AT545">
        <v>2010</v>
      </c>
      <c r="AU545">
        <v>21</v>
      </c>
      <c r="AV545">
        <v>2</v>
      </c>
      <c r="BA545">
        <v>84</v>
      </c>
      <c r="BB545">
        <v>89</v>
      </c>
      <c r="BK545" t="s">
        <v>23319</v>
      </c>
      <c r="BW545" t="s">
        <v>13429</v>
      </c>
      <c r="BX545" t="s">
        <v>13985</v>
      </c>
      <c r="BY545" t="s">
        <v>13985</v>
      </c>
      <c r="BZ545" t="s">
        <v>13985</v>
      </c>
    </row>
    <row r="546" spans="1:78" hidden="1">
      <c r="A546" t="s">
        <v>13759</v>
      </c>
      <c r="B546" t="s">
        <v>67</v>
      </c>
      <c r="C546" t="s">
        <v>31767</v>
      </c>
      <c r="J546" t="s">
        <v>31768</v>
      </c>
      <c r="K546" t="s">
        <v>31744</v>
      </c>
      <c r="AN546" t="s">
        <v>31746</v>
      </c>
      <c r="AT546">
        <v>2004</v>
      </c>
      <c r="AU546">
        <v>43</v>
      </c>
      <c r="AV546">
        <v>4</v>
      </c>
      <c r="BA546">
        <v>297</v>
      </c>
      <c r="BB546">
        <v>304</v>
      </c>
      <c r="BK546" t="s">
        <v>31770</v>
      </c>
      <c r="BR546" t="s">
        <v>31769</v>
      </c>
      <c r="BS546" t="s">
        <v>31745</v>
      </c>
      <c r="BW546" t="s">
        <v>13428</v>
      </c>
      <c r="BY546" t="s">
        <v>13429</v>
      </c>
    </row>
    <row r="547" spans="1:78" hidden="1">
      <c r="A547" t="s">
        <v>13850</v>
      </c>
      <c r="B547" t="s">
        <v>67</v>
      </c>
      <c r="C547" t="s">
        <v>24529</v>
      </c>
      <c r="G547" t="s">
        <v>24530</v>
      </c>
      <c r="J547" t="s">
        <v>24531</v>
      </c>
      <c r="K547" t="s">
        <v>3953</v>
      </c>
      <c r="W547" t="s">
        <v>24532</v>
      </c>
      <c r="AA547" t="s">
        <v>19556</v>
      </c>
      <c r="AB547" t="s">
        <v>19557</v>
      </c>
      <c r="AN547" t="s">
        <v>3957</v>
      </c>
      <c r="AS547" t="s">
        <v>84</v>
      </c>
      <c r="AT547">
        <v>2008</v>
      </c>
      <c r="AU547">
        <v>61</v>
      </c>
      <c r="AV547">
        <v>2</v>
      </c>
      <c r="BA547">
        <v>291</v>
      </c>
      <c r="BB547">
        <v>297</v>
      </c>
      <c r="BK547" t="s">
        <v>24533</v>
      </c>
      <c r="BW547" t="s">
        <v>13429</v>
      </c>
      <c r="BX547" t="s">
        <v>13985</v>
      </c>
      <c r="BY547" t="s">
        <v>13985</v>
      </c>
      <c r="BZ547" t="s">
        <v>13985</v>
      </c>
    </row>
    <row r="548" spans="1:78" hidden="1">
      <c r="A548" t="s">
        <v>13850</v>
      </c>
      <c r="B548" t="s">
        <v>67</v>
      </c>
      <c r="C548" t="s">
        <v>31348</v>
      </c>
      <c r="G548" t="s">
        <v>31348</v>
      </c>
      <c r="J548" t="s">
        <v>31349</v>
      </c>
      <c r="K548" t="s">
        <v>12659</v>
      </c>
      <c r="W548" t="s">
        <v>31350</v>
      </c>
      <c r="AN548" t="s">
        <v>1649</v>
      </c>
      <c r="AS548" t="s">
        <v>154</v>
      </c>
      <c r="AT548">
        <v>1991</v>
      </c>
      <c r="AU548">
        <v>112</v>
      </c>
      <c r="AV548">
        <v>4</v>
      </c>
      <c r="BA548">
        <v>382</v>
      </c>
      <c r="BB548">
        <v>388</v>
      </c>
      <c r="BD548" t="s">
        <v>31351</v>
      </c>
      <c r="BK548" t="s">
        <v>31352</v>
      </c>
      <c r="BW548" t="s">
        <v>13428</v>
      </c>
      <c r="BX548" t="s">
        <v>13985</v>
      </c>
      <c r="BY548" t="s">
        <v>13429</v>
      </c>
      <c r="BZ548" t="s">
        <v>13985</v>
      </c>
    </row>
    <row r="549" spans="1:78" hidden="1">
      <c r="A549" t="s">
        <v>13850</v>
      </c>
      <c r="B549" t="s">
        <v>67</v>
      </c>
      <c r="C549" t="s">
        <v>15364</v>
      </c>
      <c r="G549" t="s">
        <v>15365</v>
      </c>
      <c r="J549" t="s">
        <v>15366</v>
      </c>
      <c r="K549" t="s">
        <v>348</v>
      </c>
      <c r="W549" t="s">
        <v>15367</v>
      </c>
      <c r="AA549" t="s">
        <v>15368</v>
      </c>
      <c r="AB549" t="s">
        <v>15369</v>
      </c>
      <c r="AN549" t="s">
        <v>350</v>
      </c>
      <c r="AO549" t="s">
        <v>351</v>
      </c>
      <c r="AS549" t="s">
        <v>352</v>
      </c>
      <c r="AT549">
        <v>2018</v>
      </c>
      <c r="AU549">
        <v>47</v>
      </c>
      <c r="AV549">
        <v>4</v>
      </c>
      <c r="BA549">
        <v>1005</v>
      </c>
      <c r="BB549">
        <v>1012</v>
      </c>
      <c r="BD549" t="s">
        <v>15370</v>
      </c>
      <c r="BK549" t="s">
        <v>15371</v>
      </c>
      <c r="BL549">
        <v>29767731</v>
      </c>
      <c r="BW549" t="s">
        <v>13428</v>
      </c>
      <c r="BX549" t="s">
        <v>13985</v>
      </c>
      <c r="BY549" t="s">
        <v>13429</v>
      </c>
      <c r="BZ549" t="s">
        <v>13985</v>
      </c>
    </row>
    <row r="550" spans="1:78" hidden="1">
      <c r="A550" t="s">
        <v>13850</v>
      </c>
      <c r="B550" t="s">
        <v>67</v>
      </c>
      <c r="C550" t="s">
        <v>27572</v>
      </c>
      <c r="G550" t="s">
        <v>27572</v>
      </c>
      <c r="J550" t="s">
        <v>27573</v>
      </c>
      <c r="K550" t="s">
        <v>16670</v>
      </c>
      <c r="W550" t="s">
        <v>27574</v>
      </c>
      <c r="AA550" t="s">
        <v>27575</v>
      </c>
      <c r="AB550" t="s">
        <v>27576</v>
      </c>
      <c r="AN550" t="s">
        <v>16674</v>
      </c>
      <c r="AS550" t="s">
        <v>521</v>
      </c>
      <c r="AT550">
        <v>2003</v>
      </c>
      <c r="AU550">
        <v>48</v>
      </c>
      <c r="AV550">
        <v>3</v>
      </c>
      <c r="BA550">
        <v>293</v>
      </c>
      <c r="BB550">
        <v>306</v>
      </c>
      <c r="BD550" t="s">
        <v>27577</v>
      </c>
      <c r="BK550" t="s">
        <v>27578</v>
      </c>
      <c r="BW550" t="s">
        <v>13429</v>
      </c>
      <c r="BX550" t="s">
        <v>13985</v>
      </c>
      <c r="BY550" t="s">
        <v>13985</v>
      </c>
      <c r="BZ550" t="s">
        <v>13985</v>
      </c>
    </row>
    <row r="551" spans="1:78" hidden="1">
      <c r="A551" t="s">
        <v>13850</v>
      </c>
      <c r="B551" t="s">
        <v>67</v>
      </c>
      <c r="C551" t="s">
        <v>29807</v>
      </c>
      <c r="G551" t="s">
        <v>29807</v>
      </c>
      <c r="J551" t="s">
        <v>29808</v>
      </c>
      <c r="K551" t="s">
        <v>348</v>
      </c>
      <c r="W551" t="s">
        <v>29809</v>
      </c>
      <c r="AN551" t="s">
        <v>350</v>
      </c>
      <c r="AS551" t="s">
        <v>730</v>
      </c>
      <c r="AT551">
        <v>1997</v>
      </c>
      <c r="AU551">
        <v>26</v>
      </c>
      <c r="AV551">
        <v>2</v>
      </c>
      <c r="BA551">
        <v>223</v>
      </c>
      <c r="BB551">
        <v>228</v>
      </c>
      <c r="BD551" t="s">
        <v>29810</v>
      </c>
      <c r="BK551" t="s">
        <v>29811</v>
      </c>
      <c r="BW551" t="s">
        <v>13428</v>
      </c>
      <c r="BX551" t="s">
        <v>13985</v>
      </c>
      <c r="BY551" t="s">
        <v>13429</v>
      </c>
      <c r="BZ551" t="s">
        <v>13985</v>
      </c>
    </row>
    <row r="552" spans="1:78" hidden="1">
      <c r="A552" t="s">
        <v>13850</v>
      </c>
      <c r="B552" t="s">
        <v>67</v>
      </c>
      <c r="C552" t="s">
        <v>20295</v>
      </c>
      <c r="G552" t="s">
        <v>20296</v>
      </c>
      <c r="J552" t="s">
        <v>20297</v>
      </c>
      <c r="K552" t="s">
        <v>1645</v>
      </c>
      <c r="W552" t="s">
        <v>20298</v>
      </c>
      <c r="AN552" t="s">
        <v>1649</v>
      </c>
      <c r="AO552" t="s">
        <v>1650</v>
      </c>
      <c r="AS552" t="s">
        <v>884</v>
      </c>
      <c r="AT552">
        <v>2014</v>
      </c>
      <c r="AU552">
        <v>138</v>
      </c>
      <c r="AV552" s="2">
        <v>43497</v>
      </c>
      <c r="BA552">
        <v>14</v>
      </c>
      <c r="BB552">
        <v>26</v>
      </c>
      <c r="BD552" t="s">
        <v>20299</v>
      </c>
      <c r="BK552" t="s">
        <v>20300</v>
      </c>
      <c r="BW552" t="s">
        <v>13428</v>
      </c>
      <c r="BX552" t="s">
        <v>13985</v>
      </c>
      <c r="BY552" t="s">
        <v>13429</v>
      </c>
      <c r="BZ552" t="s">
        <v>13985</v>
      </c>
    </row>
    <row r="553" spans="1:78" hidden="1">
      <c r="A553" t="s">
        <v>13850</v>
      </c>
      <c r="B553" t="s">
        <v>67</v>
      </c>
      <c r="C553" t="s">
        <v>23492</v>
      </c>
      <c r="G553" t="s">
        <v>23493</v>
      </c>
      <c r="J553" t="s">
        <v>23494</v>
      </c>
      <c r="K553" t="s">
        <v>4472</v>
      </c>
      <c r="W553" t="s">
        <v>23495</v>
      </c>
      <c r="AA553" t="s">
        <v>23496</v>
      </c>
      <c r="AB553" t="s">
        <v>23497</v>
      </c>
      <c r="AN553" t="s">
        <v>4476</v>
      </c>
      <c r="AS553" t="s">
        <v>8252</v>
      </c>
      <c r="AT553">
        <v>2010</v>
      </c>
      <c r="AU553">
        <v>221</v>
      </c>
      <c r="AV553">
        <v>9</v>
      </c>
      <c r="BA553">
        <v>1267</v>
      </c>
      <c r="BB553">
        <v>1272</v>
      </c>
      <c r="BD553" t="s">
        <v>23498</v>
      </c>
      <c r="BK553" t="s">
        <v>23499</v>
      </c>
      <c r="BW553" t="s">
        <v>13429</v>
      </c>
      <c r="BX553" t="s">
        <v>13985</v>
      </c>
      <c r="BY553" t="s">
        <v>13985</v>
      </c>
      <c r="BZ553" t="s">
        <v>13985</v>
      </c>
    </row>
    <row r="554" spans="1:78" hidden="1">
      <c r="A554" t="s">
        <v>13850</v>
      </c>
      <c r="B554" t="s">
        <v>67</v>
      </c>
      <c r="C554" t="s">
        <v>14144</v>
      </c>
      <c r="G554" t="s">
        <v>14145</v>
      </c>
      <c r="J554" t="s">
        <v>14146</v>
      </c>
      <c r="K554" t="s">
        <v>4858</v>
      </c>
      <c r="W554" t="s">
        <v>14147</v>
      </c>
      <c r="AA554" t="s">
        <v>14148</v>
      </c>
      <c r="AB554" t="s">
        <v>14149</v>
      </c>
      <c r="AN554" t="s">
        <v>4862</v>
      </c>
      <c r="AO554" t="s">
        <v>4863</v>
      </c>
      <c r="AS554" t="s">
        <v>242</v>
      </c>
      <c r="AT554">
        <v>2019</v>
      </c>
      <c r="AU554">
        <v>213</v>
      </c>
      <c r="AV554">
        <v>2</v>
      </c>
      <c r="BA554">
        <v>595</v>
      </c>
      <c r="BB554">
        <v>613</v>
      </c>
      <c r="BD554" t="s">
        <v>14150</v>
      </c>
      <c r="BK554" t="s">
        <v>14151</v>
      </c>
      <c r="BL554">
        <v>31358533</v>
      </c>
      <c r="BW554" t="s">
        <v>13429</v>
      </c>
    </row>
    <row r="555" spans="1:78" hidden="1">
      <c r="A555" t="s">
        <v>13850</v>
      </c>
      <c r="B555" t="s">
        <v>67</v>
      </c>
      <c r="C555" t="s">
        <v>14516</v>
      </c>
      <c r="G555" t="s">
        <v>14517</v>
      </c>
      <c r="J555" t="s">
        <v>14518</v>
      </c>
      <c r="K555" t="s">
        <v>14519</v>
      </c>
      <c r="W555" t="s">
        <v>14520</v>
      </c>
      <c r="AB555" t="s">
        <v>14521</v>
      </c>
      <c r="AN555" t="s">
        <v>14522</v>
      </c>
      <c r="AS555" t="s">
        <v>629</v>
      </c>
      <c r="AT555">
        <v>2019</v>
      </c>
      <c r="AU555">
        <v>5</v>
      </c>
      <c r="AV555">
        <v>5</v>
      </c>
      <c r="BC555" t="s">
        <v>14523</v>
      </c>
      <c r="BD555" t="s">
        <v>14524</v>
      </c>
      <c r="BK555" t="s">
        <v>14525</v>
      </c>
      <c r="BL555">
        <v>31193275</v>
      </c>
      <c r="BW555" t="s">
        <v>13429</v>
      </c>
    </row>
    <row r="556" spans="1:78" hidden="1">
      <c r="A556" t="s">
        <v>13850</v>
      </c>
      <c r="B556" t="s">
        <v>67</v>
      </c>
      <c r="C556" t="s">
        <v>20595</v>
      </c>
      <c r="G556" t="s">
        <v>20596</v>
      </c>
      <c r="J556" t="s">
        <v>20597</v>
      </c>
      <c r="K556" t="s">
        <v>178</v>
      </c>
      <c r="W556" t="s">
        <v>20598</v>
      </c>
      <c r="AA556" t="s">
        <v>20599</v>
      </c>
      <c r="AB556" t="s">
        <v>20600</v>
      </c>
      <c r="AN556" t="s">
        <v>180</v>
      </c>
      <c r="AO556" t="s">
        <v>181</v>
      </c>
      <c r="AS556" t="s">
        <v>154</v>
      </c>
      <c r="AT556">
        <v>2013</v>
      </c>
      <c r="AU556">
        <v>67</v>
      </c>
      <c r="AV556">
        <v>2</v>
      </c>
      <c r="BA556">
        <v>194</v>
      </c>
      <c r="BB556">
        <v>202</v>
      </c>
      <c r="BD556" t="s">
        <v>20601</v>
      </c>
      <c r="BK556" t="s">
        <v>20602</v>
      </c>
      <c r="BW556" t="s">
        <v>13428</v>
      </c>
      <c r="BX556" t="s">
        <v>13985</v>
      </c>
      <c r="BY556" t="s">
        <v>13429</v>
      </c>
      <c r="BZ556" t="s">
        <v>13985</v>
      </c>
    </row>
    <row r="557" spans="1:78" hidden="1">
      <c r="A557" t="s">
        <v>13850</v>
      </c>
      <c r="B557" t="s">
        <v>67</v>
      </c>
      <c r="C557" t="s">
        <v>20730</v>
      </c>
      <c r="G557" t="s">
        <v>20731</v>
      </c>
      <c r="J557" t="s">
        <v>20732</v>
      </c>
      <c r="K557" t="s">
        <v>249</v>
      </c>
      <c r="W557" t="s">
        <v>20733</v>
      </c>
      <c r="AN557" t="s">
        <v>251</v>
      </c>
      <c r="AS557" t="s">
        <v>352</v>
      </c>
      <c r="AT557">
        <v>2013</v>
      </c>
      <c r="AU557">
        <v>42</v>
      </c>
      <c r="AV557">
        <v>4</v>
      </c>
      <c r="BA557">
        <v>426</v>
      </c>
      <c r="BB557">
        <v>430</v>
      </c>
      <c r="BD557" t="s">
        <v>20734</v>
      </c>
      <c r="BK557" t="s">
        <v>20735</v>
      </c>
      <c r="BL557">
        <v>23949864</v>
      </c>
      <c r="BW557" t="s">
        <v>13429</v>
      </c>
      <c r="BX557" t="s">
        <v>13985</v>
      </c>
      <c r="BY557" t="s">
        <v>13985</v>
      </c>
      <c r="BZ557" t="s">
        <v>13985</v>
      </c>
    </row>
    <row r="558" spans="1:78" hidden="1">
      <c r="A558" t="s">
        <v>13850</v>
      </c>
      <c r="B558" t="s">
        <v>1762</v>
      </c>
      <c r="C558" t="s">
        <v>25044</v>
      </c>
      <c r="E558" t="s">
        <v>25045</v>
      </c>
      <c r="G558" t="s">
        <v>25046</v>
      </c>
      <c r="J558" t="s">
        <v>25047</v>
      </c>
      <c r="K558" t="s">
        <v>25048</v>
      </c>
      <c r="L558" t="s">
        <v>25049</v>
      </c>
      <c r="P558" t="s">
        <v>25050</v>
      </c>
      <c r="Q558" t="s">
        <v>25051</v>
      </c>
      <c r="R558" t="s">
        <v>25052</v>
      </c>
      <c r="W558" t="s">
        <v>25053</v>
      </c>
      <c r="AN558" t="s">
        <v>25054</v>
      </c>
      <c r="AP558" t="s">
        <v>25055</v>
      </c>
      <c r="AT558">
        <v>2008</v>
      </c>
      <c r="AU558">
        <v>1500</v>
      </c>
      <c r="BA558">
        <v>3</v>
      </c>
      <c r="BB558" t="s">
        <v>115</v>
      </c>
      <c r="BD558" t="s">
        <v>25056</v>
      </c>
      <c r="BK558" t="s">
        <v>25057</v>
      </c>
      <c r="BW558" t="s">
        <v>13429</v>
      </c>
      <c r="BX558" t="s">
        <v>13985</v>
      </c>
      <c r="BY558" t="s">
        <v>13985</v>
      </c>
      <c r="BZ558" t="s">
        <v>13985</v>
      </c>
    </row>
    <row r="559" spans="1:78" hidden="1">
      <c r="A559" t="s">
        <v>13850</v>
      </c>
      <c r="B559" t="s">
        <v>67</v>
      </c>
      <c r="C559" t="s">
        <v>24469</v>
      </c>
      <c r="G559" t="s">
        <v>24470</v>
      </c>
      <c r="J559" t="s">
        <v>24471</v>
      </c>
      <c r="K559" t="s">
        <v>12585</v>
      </c>
      <c r="W559" t="s">
        <v>24472</v>
      </c>
      <c r="AN559" t="s">
        <v>12588</v>
      </c>
      <c r="AT559">
        <v>2009</v>
      </c>
      <c r="AU559">
        <v>48</v>
      </c>
      <c r="AV559">
        <v>2</v>
      </c>
      <c r="BA559">
        <v>85</v>
      </c>
      <c r="BB559">
        <v>90</v>
      </c>
      <c r="BD559" t="s">
        <v>24473</v>
      </c>
      <c r="BK559" t="s">
        <v>24474</v>
      </c>
      <c r="BW559" t="s">
        <v>13429</v>
      </c>
      <c r="BX559" t="s">
        <v>13985</v>
      </c>
      <c r="BY559" t="s">
        <v>13985</v>
      </c>
      <c r="BZ559" t="s">
        <v>13985</v>
      </c>
    </row>
    <row r="560" spans="1:78" hidden="1">
      <c r="A560" t="s">
        <v>13850</v>
      </c>
      <c r="B560" t="s">
        <v>67</v>
      </c>
      <c r="C560" t="s">
        <v>27386</v>
      </c>
      <c r="G560" t="s">
        <v>27386</v>
      </c>
      <c r="J560" t="s">
        <v>27387</v>
      </c>
      <c r="K560" t="s">
        <v>249</v>
      </c>
      <c r="W560" t="s">
        <v>27388</v>
      </c>
      <c r="AN560" t="s">
        <v>251</v>
      </c>
      <c r="AO560" t="s">
        <v>252</v>
      </c>
      <c r="AS560" t="s">
        <v>2650</v>
      </c>
      <c r="AT560">
        <v>2004</v>
      </c>
      <c r="AU560">
        <v>33</v>
      </c>
      <c r="AV560">
        <v>1</v>
      </c>
      <c r="BA560">
        <v>1</v>
      </c>
      <c r="BB560">
        <v>6</v>
      </c>
      <c r="BD560" t="s">
        <v>27389</v>
      </c>
      <c r="BK560" t="s">
        <v>27390</v>
      </c>
      <c r="BW560" t="s">
        <v>13429</v>
      </c>
      <c r="BX560" t="s">
        <v>13985</v>
      </c>
      <c r="BY560" t="s">
        <v>13985</v>
      </c>
      <c r="BZ560" t="s">
        <v>13985</v>
      </c>
    </row>
    <row r="561" spans="1:78" hidden="1">
      <c r="A561" t="s">
        <v>13477</v>
      </c>
      <c r="B561" t="s">
        <v>67</v>
      </c>
      <c r="C561" t="s">
        <v>32205</v>
      </c>
      <c r="J561" t="s">
        <v>32206</v>
      </c>
      <c r="K561" t="s">
        <v>13689</v>
      </c>
      <c r="AN561" t="s">
        <v>252</v>
      </c>
      <c r="AS561">
        <v>2</v>
      </c>
      <c r="AT561">
        <v>2004</v>
      </c>
      <c r="AU561">
        <v>33</v>
      </c>
      <c r="AV561">
        <v>1</v>
      </c>
      <c r="BA561">
        <v>1</v>
      </c>
      <c r="BB561">
        <v>6</v>
      </c>
      <c r="BD561" t="s">
        <v>27389</v>
      </c>
      <c r="BK561" t="s">
        <v>32208</v>
      </c>
      <c r="BM561" t="s">
        <v>13483</v>
      </c>
      <c r="BQ561" t="s">
        <v>32207</v>
      </c>
      <c r="BW561" t="s">
        <v>13428</v>
      </c>
      <c r="BX561">
        <v>1</v>
      </c>
      <c r="BY561" t="s">
        <v>13429</v>
      </c>
    </row>
    <row r="562" spans="1:78" hidden="1">
      <c r="A562" t="s">
        <v>13850</v>
      </c>
      <c r="B562" t="s">
        <v>67</v>
      </c>
      <c r="C562" t="s">
        <v>30947</v>
      </c>
      <c r="G562" t="s">
        <v>30947</v>
      </c>
      <c r="J562" t="s">
        <v>30948</v>
      </c>
      <c r="K562" t="s">
        <v>9752</v>
      </c>
      <c r="W562" t="s">
        <v>30949</v>
      </c>
      <c r="AN562" t="s">
        <v>9754</v>
      </c>
      <c r="AS562" t="s">
        <v>242</v>
      </c>
      <c r="AT562">
        <v>1993</v>
      </c>
      <c r="AU562">
        <v>66</v>
      </c>
      <c r="AV562">
        <v>4</v>
      </c>
      <c r="BA562">
        <v>420</v>
      </c>
      <c r="BB562">
        <v>426</v>
      </c>
      <c r="BK562" t="s">
        <v>30950</v>
      </c>
      <c r="BW562" t="s">
        <v>13428</v>
      </c>
      <c r="BX562" t="s">
        <v>13985</v>
      </c>
      <c r="BY562" t="s">
        <v>13429</v>
      </c>
      <c r="BZ562" t="s">
        <v>13985</v>
      </c>
    </row>
    <row r="563" spans="1:78" hidden="1">
      <c r="A563" t="s">
        <v>13850</v>
      </c>
      <c r="B563" t="s">
        <v>67</v>
      </c>
      <c r="C563" t="s">
        <v>16104</v>
      </c>
      <c r="G563" t="s">
        <v>16105</v>
      </c>
      <c r="J563" t="s">
        <v>16106</v>
      </c>
      <c r="K563" t="s">
        <v>16107</v>
      </c>
      <c r="W563" t="s">
        <v>16108</v>
      </c>
      <c r="AA563" t="s">
        <v>16109</v>
      </c>
      <c r="AB563" t="s">
        <v>16110</v>
      </c>
      <c r="AN563" t="s">
        <v>16111</v>
      </c>
      <c r="AT563">
        <v>2018</v>
      </c>
      <c r="AU563">
        <v>42</v>
      </c>
      <c r="AV563">
        <v>1</v>
      </c>
      <c r="BA563">
        <v>43</v>
      </c>
      <c r="BB563">
        <v>52</v>
      </c>
      <c r="BD563" t="s">
        <v>16112</v>
      </c>
      <c r="BK563" t="s">
        <v>16113</v>
      </c>
      <c r="BW563" t="s">
        <v>13429</v>
      </c>
      <c r="BX563" t="s">
        <v>13985</v>
      </c>
      <c r="BY563" t="s">
        <v>13985</v>
      </c>
      <c r="BZ563" t="s">
        <v>13985</v>
      </c>
    </row>
    <row r="564" spans="1:78" hidden="1">
      <c r="A564" t="s">
        <v>13784</v>
      </c>
      <c r="B564" t="s">
        <v>67</v>
      </c>
      <c r="C564" t="s">
        <v>32017</v>
      </c>
      <c r="J564" t="s">
        <v>32019</v>
      </c>
      <c r="K564" t="s">
        <v>13883</v>
      </c>
      <c r="AG564">
        <v>0</v>
      </c>
      <c r="AH564">
        <v>0</v>
      </c>
      <c r="AN564" t="s">
        <v>13884</v>
      </c>
      <c r="AT564">
        <v>2007</v>
      </c>
      <c r="AU564">
        <v>164</v>
      </c>
      <c r="BA564">
        <v>350</v>
      </c>
      <c r="BB564">
        <v>360</v>
      </c>
      <c r="BK564" t="s">
        <v>32021</v>
      </c>
      <c r="BT564" t="s">
        <v>32018</v>
      </c>
      <c r="BU564" t="s">
        <v>32020</v>
      </c>
      <c r="BV564" t="s">
        <v>13888</v>
      </c>
      <c r="BW564" t="s">
        <v>13429</v>
      </c>
    </row>
    <row r="565" spans="1:78" hidden="1">
      <c r="A565" t="s">
        <v>13850</v>
      </c>
      <c r="B565" t="s">
        <v>67</v>
      </c>
      <c r="C565" t="s">
        <v>28645</v>
      </c>
      <c r="G565" t="s">
        <v>28645</v>
      </c>
      <c r="J565" t="s">
        <v>28646</v>
      </c>
      <c r="K565" t="s">
        <v>4545</v>
      </c>
      <c r="W565" t="s">
        <v>28647</v>
      </c>
      <c r="AN565" t="s">
        <v>4548</v>
      </c>
      <c r="AS565" t="s">
        <v>629</v>
      </c>
      <c r="AT565">
        <v>2000</v>
      </c>
      <c r="AU565">
        <v>93</v>
      </c>
      <c r="AV565">
        <v>3</v>
      </c>
      <c r="BA565">
        <v>536</v>
      </c>
      <c r="BB565">
        <v>540</v>
      </c>
      <c r="BD565" t="s">
        <v>28648</v>
      </c>
      <c r="BK565" t="s">
        <v>28649</v>
      </c>
      <c r="BW565" t="s">
        <v>13428</v>
      </c>
      <c r="BX565" t="s">
        <v>13985</v>
      </c>
      <c r="BY565" t="s">
        <v>13429</v>
      </c>
      <c r="BZ565" t="s">
        <v>13985</v>
      </c>
    </row>
    <row r="566" spans="1:78" hidden="1">
      <c r="A566" t="s">
        <v>13850</v>
      </c>
      <c r="B566" t="s">
        <v>67</v>
      </c>
      <c r="C566" t="s">
        <v>25001</v>
      </c>
      <c r="G566" t="s">
        <v>25002</v>
      </c>
      <c r="J566" t="s">
        <v>25003</v>
      </c>
      <c r="K566" t="s">
        <v>25004</v>
      </c>
      <c r="W566" t="s">
        <v>25005</v>
      </c>
      <c r="AN566" t="s">
        <v>25006</v>
      </c>
      <c r="AO566" t="s">
        <v>25007</v>
      </c>
      <c r="AT566">
        <v>2008</v>
      </c>
      <c r="AU566">
        <v>44</v>
      </c>
      <c r="AV566">
        <v>1</v>
      </c>
      <c r="BA566">
        <v>32</v>
      </c>
      <c r="BB566">
        <v>35</v>
      </c>
      <c r="BD566" t="s">
        <v>25008</v>
      </c>
      <c r="BK566" t="s">
        <v>25009</v>
      </c>
      <c r="BW566" t="s">
        <v>13429</v>
      </c>
      <c r="BX566" t="s">
        <v>13985</v>
      </c>
      <c r="BY566" t="s">
        <v>13985</v>
      </c>
      <c r="BZ566" t="s">
        <v>13985</v>
      </c>
    </row>
    <row r="567" spans="1:78" hidden="1">
      <c r="A567" t="s">
        <v>13850</v>
      </c>
      <c r="B567" t="s">
        <v>67</v>
      </c>
      <c r="C567" t="s">
        <v>14807</v>
      </c>
      <c r="G567" t="s">
        <v>14808</v>
      </c>
      <c r="J567" t="s">
        <v>14809</v>
      </c>
      <c r="K567" t="s">
        <v>14810</v>
      </c>
      <c r="W567" t="s">
        <v>14811</v>
      </c>
      <c r="AN567" t="s">
        <v>14812</v>
      </c>
      <c r="AO567" t="s">
        <v>14813</v>
      </c>
      <c r="AT567">
        <v>2019</v>
      </c>
      <c r="AU567">
        <v>11</v>
      </c>
      <c r="BA567">
        <v>429</v>
      </c>
      <c r="BB567">
        <v>443</v>
      </c>
      <c r="BD567" t="s">
        <v>14814</v>
      </c>
      <c r="BK567" t="s">
        <v>14815</v>
      </c>
      <c r="BW567" t="s">
        <v>13429</v>
      </c>
    </row>
    <row r="568" spans="1:78" hidden="1">
      <c r="A568" t="s">
        <v>13850</v>
      </c>
      <c r="B568" t="s">
        <v>67</v>
      </c>
      <c r="C568" t="s">
        <v>21117</v>
      </c>
      <c r="G568" t="s">
        <v>21118</v>
      </c>
      <c r="J568" t="s">
        <v>21119</v>
      </c>
      <c r="K568" t="s">
        <v>348</v>
      </c>
      <c r="W568" t="s">
        <v>21120</v>
      </c>
      <c r="AA568" t="s">
        <v>18001</v>
      </c>
      <c r="AB568" t="s">
        <v>18002</v>
      </c>
      <c r="AN568" t="s">
        <v>350</v>
      </c>
      <c r="AO568" t="s">
        <v>351</v>
      </c>
      <c r="AS568" t="s">
        <v>884</v>
      </c>
      <c r="AT568">
        <v>2013</v>
      </c>
      <c r="AU568">
        <v>42</v>
      </c>
      <c r="AV568">
        <v>1</v>
      </c>
      <c r="BA568">
        <v>1</v>
      </c>
      <c r="BB568">
        <v>6</v>
      </c>
      <c r="BD568" t="s">
        <v>21121</v>
      </c>
      <c r="BK568" t="s">
        <v>21122</v>
      </c>
      <c r="BL568">
        <v>23339780</v>
      </c>
      <c r="BW568" t="s">
        <v>13429</v>
      </c>
      <c r="BX568" t="s">
        <v>13985</v>
      </c>
      <c r="BY568" t="s">
        <v>13985</v>
      </c>
      <c r="BZ568" t="s">
        <v>13985</v>
      </c>
    </row>
    <row r="569" spans="1:78" hidden="1">
      <c r="A569" t="s">
        <v>13850</v>
      </c>
      <c r="B569" t="s">
        <v>67</v>
      </c>
      <c r="C569" t="s">
        <v>23138</v>
      </c>
      <c r="G569" t="s">
        <v>23139</v>
      </c>
      <c r="J569" t="s">
        <v>23140</v>
      </c>
      <c r="K569" t="s">
        <v>16670</v>
      </c>
      <c r="W569" t="s">
        <v>23141</v>
      </c>
      <c r="AA569" t="s">
        <v>23142</v>
      </c>
      <c r="AB569" t="s">
        <v>23143</v>
      </c>
      <c r="AN569" t="s">
        <v>16674</v>
      </c>
      <c r="AO569" t="s">
        <v>16675</v>
      </c>
      <c r="AS569" t="s">
        <v>84</v>
      </c>
      <c r="AT569">
        <v>2010</v>
      </c>
      <c r="AU569">
        <v>55</v>
      </c>
      <c r="AV569">
        <v>6</v>
      </c>
      <c r="BA569">
        <v>753</v>
      </c>
      <c r="BB569">
        <v>765</v>
      </c>
      <c r="BD569" t="s">
        <v>23144</v>
      </c>
      <c r="BK569" t="s">
        <v>23145</v>
      </c>
      <c r="BW569" t="s">
        <v>13429</v>
      </c>
      <c r="BX569" t="s">
        <v>13985</v>
      </c>
      <c r="BY569" t="s">
        <v>13985</v>
      </c>
      <c r="BZ569" t="s">
        <v>13985</v>
      </c>
    </row>
    <row r="570" spans="1:78" hidden="1">
      <c r="A570" t="s">
        <v>13850</v>
      </c>
      <c r="B570" t="s">
        <v>67</v>
      </c>
      <c r="C570" t="s">
        <v>19386</v>
      </c>
      <c r="G570" t="s">
        <v>19387</v>
      </c>
      <c r="J570" t="s">
        <v>19388</v>
      </c>
      <c r="K570" t="s">
        <v>3484</v>
      </c>
      <c r="W570" t="s">
        <v>19389</v>
      </c>
      <c r="AO570" t="s">
        <v>3488</v>
      </c>
      <c r="AT570">
        <v>2015</v>
      </c>
      <c r="AU570">
        <v>112</v>
      </c>
      <c r="AV570">
        <v>2</v>
      </c>
      <c r="BA570">
        <v>362</v>
      </c>
      <c r="BB570">
        <v>372</v>
      </c>
      <c r="BD570" t="s">
        <v>19390</v>
      </c>
      <c r="BK570" t="s">
        <v>19391</v>
      </c>
      <c r="BW570" t="s">
        <v>13428</v>
      </c>
      <c r="BX570" t="s">
        <v>13985</v>
      </c>
      <c r="BY570" t="s">
        <v>13429</v>
      </c>
      <c r="BZ570" t="s">
        <v>13985</v>
      </c>
    </row>
    <row r="571" spans="1:78" hidden="1">
      <c r="A571" t="s">
        <v>13850</v>
      </c>
      <c r="B571" t="s">
        <v>67</v>
      </c>
      <c r="C571" t="s">
        <v>6094</v>
      </c>
      <c r="G571" t="s">
        <v>6095</v>
      </c>
      <c r="J571" t="s">
        <v>24874</v>
      </c>
      <c r="K571" t="s">
        <v>348</v>
      </c>
      <c r="W571" t="s">
        <v>24875</v>
      </c>
      <c r="AN571" t="s">
        <v>350</v>
      </c>
      <c r="AO571" t="s">
        <v>351</v>
      </c>
      <c r="AS571" t="s">
        <v>884</v>
      </c>
      <c r="AT571">
        <v>2008</v>
      </c>
      <c r="AU571">
        <v>37</v>
      </c>
      <c r="AV571">
        <v>1</v>
      </c>
      <c r="BA571">
        <v>16</v>
      </c>
      <c r="BB571">
        <v>28</v>
      </c>
      <c r="BD571" t="s">
        <v>24876</v>
      </c>
      <c r="BK571" t="s">
        <v>24877</v>
      </c>
      <c r="BL571">
        <v>18348792</v>
      </c>
      <c r="BW571" t="s">
        <v>13429</v>
      </c>
      <c r="BX571" t="s">
        <v>13985</v>
      </c>
      <c r="BY571" t="s">
        <v>13985</v>
      </c>
      <c r="BZ571" t="s">
        <v>13985</v>
      </c>
    </row>
    <row r="572" spans="1:78" hidden="1">
      <c r="A572" t="s">
        <v>13850</v>
      </c>
      <c r="B572" t="s">
        <v>67</v>
      </c>
      <c r="C572" t="s">
        <v>18446</v>
      </c>
      <c r="G572" t="s">
        <v>18447</v>
      </c>
      <c r="J572" t="s">
        <v>18448</v>
      </c>
      <c r="K572" t="s">
        <v>3380</v>
      </c>
      <c r="W572" t="s">
        <v>18449</v>
      </c>
      <c r="AN572" t="s">
        <v>3382</v>
      </c>
      <c r="AO572" t="s">
        <v>3383</v>
      </c>
      <c r="AS572" s="1">
        <v>44136</v>
      </c>
      <c r="AT572">
        <v>2015</v>
      </c>
      <c r="AU572">
        <v>15</v>
      </c>
      <c r="BC572">
        <v>160</v>
      </c>
      <c r="BD572" t="s">
        <v>18450</v>
      </c>
      <c r="BK572" t="s">
        <v>18451</v>
      </c>
      <c r="BL572">
        <v>26589874</v>
      </c>
      <c r="BW572" t="s">
        <v>13429</v>
      </c>
      <c r="BX572" t="s">
        <v>13985</v>
      </c>
      <c r="BY572" t="s">
        <v>13985</v>
      </c>
      <c r="BZ572" t="s">
        <v>13985</v>
      </c>
    </row>
    <row r="573" spans="1:78" hidden="1">
      <c r="A573" t="s">
        <v>13850</v>
      </c>
      <c r="B573" t="s">
        <v>67</v>
      </c>
      <c r="C573" t="s">
        <v>28911</v>
      </c>
      <c r="G573" t="s">
        <v>28911</v>
      </c>
      <c r="J573" t="s">
        <v>28912</v>
      </c>
      <c r="K573" t="s">
        <v>178</v>
      </c>
      <c r="W573" t="s">
        <v>28913</v>
      </c>
      <c r="AA573" t="s">
        <v>28914</v>
      </c>
      <c r="AB573" t="s">
        <v>28915</v>
      </c>
      <c r="AN573" t="s">
        <v>180</v>
      </c>
      <c r="AO573" t="s">
        <v>181</v>
      </c>
      <c r="AS573" t="s">
        <v>154</v>
      </c>
      <c r="AT573">
        <v>1999</v>
      </c>
      <c r="AU573">
        <v>16</v>
      </c>
      <c r="AV573">
        <v>3</v>
      </c>
      <c r="BA573">
        <v>283</v>
      </c>
      <c r="BB573">
        <v>290</v>
      </c>
      <c r="BD573" t="s">
        <v>28916</v>
      </c>
      <c r="BK573" t="s">
        <v>28917</v>
      </c>
      <c r="BW573" t="s">
        <v>13429</v>
      </c>
      <c r="BX573" t="s">
        <v>13985</v>
      </c>
      <c r="BY573" t="s">
        <v>13985</v>
      </c>
      <c r="BZ573" t="s">
        <v>13985</v>
      </c>
    </row>
    <row r="574" spans="1:78" hidden="1">
      <c r="A574" t="s">
        <v>13850</v>
      </c>
      <c r="B574" t="s">
        <v>67</v>
      </c>
      <c r="C574" t="s">
        <v>28258</v>
      </c>
      <c r="G574" t="s">
        <v>28258</v>
      </c>
      <c r="J574" t="s">
        <v>28259</v>
      </c>
      <c r="K574" t="s">
        <v>348</v>
      </c>
      <c r="W574" t="s">
        <v>28260</v>
      </c>
      <c r="AA574" t="s">
        <v>28261</v>
      </c>
      <c r="AB574" t="s">
        <v>28262</v>
      </c>
      <c r="AN574" t="s">
        <v>350</v>
      </c>
      <c r="AS574" t="s">
        <v>352</v>
      </c>
      <c r="AT574">
        <v>2001</v>
      </c>
      <c r="AU574">
        <v>30</v>
      </c>
      <c r="AV574">
        <v>4</v>
      </c>
      <c r="BA574">
        <v>637</v>
      </c>
      <c r="BB574">
        <v>641</v>
      </c>
      <c r="BD574" t="s">
        <v>28263</v>
      </c>
      <c r="BK574" t="s">
        <v>28264</v>
      </c>
      <c r="BW574" t="s">
        <v>13428</v>
      </c>
      <c r="BX574" t="s">
        <v>13985</v>
      </c>
      <c r="BY574" t="s">
        <v>13429</v>
      </c>
      <c r="BZ574" t="s">
        <v>13985</v>
      </c>
    </row>
    <row r="575" spans="1:78" hidden="1">
      <c r="A575" t="s">
        <v>13850</v>
      </c>
      <c r="B575" t="s">
        <v>67</v>
      </c>
      <c r="C575" t="s">
        <v>25211</v>
      </c>
      <c r="G575" t="s">
        <v>25212</v>
      </c>
      <c r="J575" t="s">
        <v>25213</v>
      </c>
      <c r="K575" t="s">
        <v>453</v>
      </c>
      <c r="W575" t="s">
        <v>25214</v>
      </c>
      <c r="AB575" t="s">
        <v>25215</v>
      </c>
      <c r="AN575" t="s">
        <v>455</v>
      </c>
      <c r="AO575" t="s">
        <v>456</v>
      </c>
      <c r="AS575" t="s">
        <v>242</v>
      </c>
      <c r="AT575">
        <v>2007</v>
      </c>
      <c r="AU575">
        <v>32</v>
      </c>
      <c r="AV575">
        <v>5</v>
      </c>
      <c r="BA575">
        <v>559</v>
      </c>
      <c r="BB575">
        <v>566</v>
      </c>
      <c r="BD575" t="s">
        <v>25216</v>
      </c>
      <c r="BK575" t="s">
        <v>25217</v>
      </c>
      <c r="BW575" t="s">
        <v>13428</v>
      </c>
      <c r="BX575">
        <v>2</v>
      </c>
      <c r="BY575" t="s">
        <v>13429</v>
      </c>
      <c r="BZ575" t="s">
        <v>13985</v>
      </c>
    </row>
    <row r="576" spans="1:78" hidden="1">
      <c r="A576" t="s">
        <v>13850</v>
      </c>
      <c r="B576" t="s">
        <v>67</v>
      </c>
      <c r="C576" t="s">
        <v>31060</v>
      </c>
      <c r="G576" t="s">
        <v>31060</v>
      </c>
      <c r="J576" t="s">
        <v>31061</v>
      </c>
      <c r="K576" t="s">
        <v>3484</v>
      </c>
      <c r="W576" t="s">
        <v>31062</v>
      </c>
      <c r="AN576" t="s">
        <v>9979</v>
      </c>
      <c r="AT576">
        <v>1993</v>
      </c>
      <c r="AU576">
        <v>90</v>
      </c>
      <c r="AV576">
        <v>1</v>
      </c>
      <c r="BA576">
        <v>3</v>
      </c>
      <c r="BB576">
        <v>10</v>
      </c>
      <c r="BK576" t="s">
        <v>31063</v>
      </c>
      <c r="BW576" t="s">
        <v>13428</v>
      </c>
      <c r="BX576" t="s">
        <v>13985</v>
      </c>
      <c r="BY576" t="s">
        <v>13429</v>
      </c>
      <c r="BZ576" t="s">
        <v>13985</v>
      </c>
    </row>
    <row r="577" spans="1:78" hidden="1">
      <c r="A577" t="s">
        <v>13850</v>
      </c>
      <c r="B577" t="s">
        <v>67</v>
      </c>
      <c r="C577" t="s">
        <v>27322</v>
      </c>
      <c r="G577" t="s">
        <v>27322</v>
      </c>
      <c r="J577" t="s">
        <v>27323</v>
      </c>
      <c r="K577" t="s">
        <v>5456</v>
      </c>
      <c r="W577" t="s">
        <v>27324</v>
      </c>
      <c r="AN577" t="s">
        <v>5458</v>
      </c>
      <c r="AO577" t="s">
        <v>14303</v>
      </c>
      <c r="AS577" t="s">
        <v>2650</v>
      </c>
      <c r="AT577">
        <v>2004</v>
      </c>
      <c r="AU577">
        <v>136</v>
      </c>
      <c r="AV577">
        <v>1</v>
      </c>
      <c r="BA577">
        <v>77</v>
      </c>
      <c r="BB577">
        <v>90</v>
      </c>
      <c r="BK577" t="s">
        <v>27325</v>
      </c>
      <c r="BW577" t="s">
        <v>13428</v>
      </c>
      <c r="BX577" t="s">
        <v>13985</v>
      </c>
      <c r="BY577" t="s">
        <v>13429</v>
      </c>
      <c r="BZ577" t="s">
        <v>13985</v>
      </c>
    </row>
    <row r="578" spans="1:78" hidden="1">
      <c r="A578" t="s">
        <v>13850</v>
      </c>
      <c r="B578" t="s">
        <v>67</v>
      </c>
      <c r="C578" t="s">
        <v>24550</v>
      </c>
      <c r="G578" t="s">
        <v>24551</v>
      </c>
      <c r="J578" t="s">
        <v>24552</v>
      </c>
      <c r="K578" t="s">
        <v>358</v>
      </c>
      <c r="W578" t="s">
        <v>24553</v>
      </c>
      <c r="AB578" t="s">
        <v>5515</v>
      </c>
      <c r="AN578" t="s">
        <v>360</v>
      </c>
      <c r="AO578" t="s">
        <v>361</v>
      </c>
      <c r="AS578" t="s">
        <v>84</v>
      </c>
      <c r="AT578">
        <v>2008</v>
      </c>
      <c r="AU578">
        <v>54</v>
      </c>
      <c r="AV578">
        <v>12</v>
      </c>
      <c r="BA578">
        <v>1487</v>
      </c>
      <c r="BB578">
        <v>1494</v>
      </c>
      <c r="BD578" t="s">
        <v>24554</v>
      </c>
      <c r="BK578" t="s">
        <v>24555</v>
      </c>
      <c r="BL578">
        <v>18789945</v>
      </c>
      <c r="BW578" t="s">
        <v>13428</v>
      </c>
      <c r="BX578" t="s">
        <v>13985</v>
      </c>
      <c r="BY578" t="s">
        <v>13429</v>
      </c>
      <c r="BZ578">
        <v>2</v>
      </c>
    </row>
    <row r="579" spans="1:78" hidden="1">
      <c r="A579" t="s">
        <v>13850</v>
      </c>
      <c r="B579" t="s">
        <v>67</v>
      </c>
      <c r="C579" t="s">
        <v>30817</v>
      </c>
      <c r="G579" t="s">
        <v>30817</v>
      </c>
      <c r="J579" t="s">
        <v>30818</v>
      </c>
      <c r="K579" t="s">
        <v>3361</v>
      </c>
      <c r="W579" t="s">
        <v>30819</v>
      </c>
      <c r="AN579" t="s">
        <v>3363</v>
      </c>
      <c r="AS579" t="s">
        <v>815</v>
      </c>
      <c r="AT579">
        <v>1994</v>
      </c>
      <c r="AU579">
        <v>69</v>
      </c>
      <c r="AV579">
        <v>2</v>
      </c>
      <c r="BA579">
        <v>259</v>
      </c>
      <c r="BB579">
        <v>266</v>
      </c>
      <c r="BD579" t="s">
        <v>30820</v>
      </c>
      <c r="BK579" t="s">
        <v>30821</v>
      </c>
      <c r="BW579" t="s">
        <v>13429</v>
      </c>
      <c r="BX579" t="s">
        <v>13985</v>
      </c>
      <c r="BY579" t="s">
        <v>13985</v>
      </c>
      <c r="BZ579" t="s">
        <v>13985</v>
      </c>
    </row>
    <row r="580" spans="1:78" hidden="1">
      <c r="A580" t="s">
        <v>13850</v>
      </c>
      <c r="B580" t="s">
        <v>67</v>
      </c>
      <c r="C580" t="s">
        <v>17490</v>
      </c>
      <c r="G580" t="s">
        <v>17491</v>
      </c>
      <c r="J580" t="s">
        <v>17492</v>
      </c>
      <c r="K580" t="s">
        <v>16670</v>
      </c>
      <c r="W580" t="s">
        <v>17493</v>
      </c>
      <c r="AA580" t="s">
        <v>17494</v>
      </c>
      <c r="AB580" t="s">
        <v>17495</v>
      </c>
      <c r="AN580" t="s">
        <v>16674</v>
      </c>
      <c r="AO580" t="s">
        <v>16675</v>
      </c>
      <c r="AS580" t="s">
        <v>242</v>
      </c>
      <c r="AT580">
        <v>2016</v>
      </c>
      <c r="AU580">
        <v>61</v>
      </c>
      <c r="AV580">
        <v>5</v>
      </c>
      <c r="BA580">
        <v>519</v>
      </c>
      <c r="BB580">
        <v>532</v>
      </c>
      <c r="BD580" t="s">
        <v>17496</v>
      </c>
      <c r="BK580" t="s">
        <v>17497</v>
      </c>
      <c r="BW580" t="s">
        <v>13428</v>
      </c>
      <c r="BX580">
        <v>2</v>
      </c>
      <c r="BY580" t="s">
        <v>13429</v>
      </c>
      <c r="BZ580" t="s">
        <v>13985</v>
      </c>
    </row>
    <row r="581" spans="1:78" hidden="1">
      <c r="A581" t="s">
        <v>13850</v>
      </c>
      <c r="B581" t="s">
        <v>1762</v>
      </c>
      <c r="C581" t="s">
        <v>30879</v>
      </c>
      <c r="E581" t="s">
        <v>9221</v>
      </c>
      <c r="G581" t="s">
        <v>30879</v>
      </c>
      <c r="J581" t="s">
        <v>30880</v>
      </c>
      <c r="K581" t="s">
        <v>30871</v>
      </c>
      <c r="L581" t="s">
        <v>30872</v>
      </c>
      <c r="P581" t="s">
        <v>30873</v>
      </c>
      <c r="Q581" t="s">
        <v>30874</v>
      </c>
      <c r="R581" t="s">
        <v>30875</v>
      </c>
      <c r="AN581" t="s">
        <v>30876</v>
      </c>
      <c r="AP581" t="s">
        <v>30877</v>
      </c>
      <c r="AT581">
        <v>1994</v>
      </c>
      <c r="AU581">
        <v>52</v>
      </c>
      <c r="BA581">
        <v>173</v>
      </c>
      <c r="BB581">
        <v>190</v>
      </c>
      <c r="BK581" t="s">
        <v>30881</v>
      </c>
      <c r="BW581" t="s">
        <v>13428</v>
      </c>
      <c r="BX581" t="s">
        <v>13985</v>
      </c>
      <c r="BY581" t="s">
        <v>13429</v>
      </c>
      <c r="BZ581" t="s">
        <v>13985</v>
      </c>
    </row>
    <row r="582" spans="1:78" hidden="1">
      <c r="A582" t="s">
        <v>13850</v>
      </c>
      <c r="B582" t="s">
        <v>67</v>
      </c>
      <c r="C582" t="s">
        <v>31703</v>
      </c>
      <c r="G582" t="s">
        <v>31703</v>
      </c>
      <c r="J582" t="s">
        <v>31704</v>
      </c>
      <c r="K582" t="s">
        <v>4545</v>
      </c>
      <c r="AN582" t="s">
        <v>4548</v>
      </c>
      <c r="AT582">
        <v>1969</v>
      </c>
      <c r="AU582">
        <v>62</v>
      </c>
      <c r="AV582">
        <v>6</v>
      </c>
      <c r="BA582">
        <v>1252</v>
      </c>
      <c r="BB582" t="s">
        <v>13394</v>
      </c>
      <c r="BD582" t="s">
        <v>31705</v>
      </c>
      <c r="BK582" t="s">
        <v>31706</v>
      </c>
      <c r="BW582" t="s">
        <v>13429</v>
      </c>
      <c r="BX582" t="s">
        <v>13985</v>
      </c>
      <c r="BY582" t="s">
        <v>13985</v>
      </c>
      <c r="BZ582" t="s">
        <v>13985</v>
      </c>
    </row>
    <row r="583" spans="1:78" hidden="1">
      <c r="A583" t="s">
        <v>13850</v>
      </c>
      <c r="B583" t="s">
        <v>67</v>
      </c>
      <c r="C583" t="s">
        <v>27611</v>
      </c>
      <c r="G583" t="s">
        <v>27611</v>
      </c>
      <c r="J583" t="s">
        <v>27612</v>
      </c>
      <c r="K583" t="s">
        <v>667</v>
      </c>
      <c r="W583" t="s">
        <v>27613</v>
      </c>
      <c r="AA583" t="s">
        <v>26851</v>
      </c>
      <c r="AB583" t="s">
        <v>26852</v>
      </c>
      <c r="AN583" t="s">
        <v>670</v>
      </c>
      <c r="AS583" t="s">
        <v>629</v>
      </c>
      <c r="AT583">
        <v>2003</v>
      </c>
      <c r="AU583">
        <v>38</v>
      </c>
      <c r="AV583">
        <v>2</v>
      </c>
      <c r="BA583">
        <v>225</v>
      </c>
      <c r="BB583">
        <v>230</v>
      </c>
      <c r="BK583" t="s">
        <v>27614</v>
      </c>
      <c r="BW583" t="s">
        <v>13428</v>
      </c>
      <c r="BX583" t="s">
        <v>13985</v>
      </c>
      <c r="BY583" t="s">
        <v>13429</v>
      </c>
      <c r="BZ583" t="s">
        <v>13985</v>
      </c>
    </row>
    <row r="584" spans="1:78" hidden="1">
      <c r="A584" t="s">
        <v>13850</v>
      </c>
      <c r="B584" t="s">
        <v>67</v>
      </c>
      <c r="C584" t="s">
        <v>20282</v>
      </c>
      <c r="G584" t="s">
        <v>20283</v>
      </c>
      <c r="J584" t="s">
        <v>20284</v>
      </c>
      <c r="K584" t="s">
        <v>1546</v>
      </c>
      <c r="W584" t="s">
        <v>20285</v>
      </c>
      <c r="AN584" t="s">
        <v>1548</v>
      </c>
      <c r="AO584" t="s">
        <v>1549</v>
      </c>
      <c r="AS584" t="s">
        <v>884</v>
      </c>
      <c r="AT584">
        <v>2014</v>
      </c>
      <c r="AU584">
        <v>21</v>
      </c>
      <c r="AV584">
        <v>1</v>
      </c>
      <c r="BA584">
        <v>103</v>
      </c>
      <c r="BB584">
        <v>113</v>
      </c>
      <c r="BD584" t="s">
        <v>20286</v>
      </c>
      <c r="BK584" t="s">
        <v>20287</v>
      </c>
      <c r="BL584">
        <v>23956069</v>
      </c>
      <c r="BW584" t="s">
        <v>13428</v>
      </c>
      <c r="BX584" t="s">
        <v>13985</v>
      </c>
      <c r="BY584" t="s">
        <v>13429</v>
      </c>
      <c r="BZ584" t="s">
        <v>13985</v>
      </c>
    </row>
    <row r="585" spans="1:78" hidden="1">
      <c r="A585" t="s">
        <v>13850</v>
      </c>
      <c r="B585" t="s">
        <v>67</v>
      </c>
      <c r="C585" t="s">
        <v>26786</v>
      </c>
      <c r="G585" t="s">
        <v>26786</v>
      </c>
      <c r="J585" t="s">
        <v>26787</v>
      </c>
      <c r="K585" t="s">
        <v>348</v>
      </c>
      <c r="W585" t="s">
        <v>26788</v>
      </c>
      <c r="AN585" t="s">
        <v>350</v>
      </c>
      <c r="AO585" t="s">
        <v>351</v>
      </c>
      <c r="AS585" t="s">
        <v>884</v>
      </c>
      <c r="AT585">
        <v>2005</v>
      </c>
      <c r="AU585">
        <v>34</v>
      </c>
      <c r="AV585">
        <v>1</v>
      </c>
      <c r="BA585">
        <v>47</v>
      </c>
      <c r="BB585">
        <v>53</v>
      </c>
      <c r="BD585" t="s">
        <v>26789</v>
      </c>
      <c r="BK585" t="s">
        <v>26790</v>
      </c>
      <c r="BW585" t="s">
        <v>13428</v>
      </c>
      <c r="BX585" t="s">
        <v>13985</v>
      </c>
      <c r="BY585" t="s">
        <v>13429</v>
      </c>
      <c r="BZ585">
        <v>1</v>
      </c>
    </row>
    <row r="586" spans="1:78" hidden="1">
      <c r="A586" t="s">
        <v>13850</v>
      </c>
      <c r="B586" t="s">
        <v>67</v>
      </c>
      <c r="C586" t="s">
        <v>24901</v>
      </c>
      <c r="G586" t="s">
        <v>24902</v>
      </c>
      <c r="J586" t="s">
        <v>24903</v>
      </c>
      <c r="K586" t="s">
        <v>23964</v>
      </c>
      <c r="P586" t="s">
        <v>24904</v>
      </c>
      <c r="Q586">
        <v>2007</v>
      </c>
      <c r="R586" t="s">
        <v>24905</v>
      </c>
      <c r="W586" t="s">
        <v>24906</v>
      </c>
      <c r="AA586" t="s">
        <v>24255</v>
      </c>
      <c r="AB586" t="s">
        <v>24256</v>
      </c>
      <c r="AN586" t="s">
        <v>23966</v>
      </c>
      <c r="AO586" t="s">
        <v>23967</v>
      </c>
      <c r="AS586" t="s">
        <v>884</v>
      </c>
      <c r="AT586">
        <v>2008</v>
      </c>
      <c r="AU586">
        <v>29</v>
      </c>
      <c r="AV586">
        <v>2</v>
      </c>
      <c r="BA586">
        <v>196</v>
      </c>
      <c r="BB586">
        <v>205</v>
      </c>
      <c r="BD586" t="s">
        <v>24907</v>
      </c>
      <c r="BK586" t="s">
        <v>24908</v>
      </c>
      <c r="BL586">
        <v>18206265</v>
      </c>
      <c r="BW586" t="s">
        <v>13429</v>
      </c>
      <c r="BX586" t="s">
        <v>13985</v>
      </c>
      <c r="BY586" t="s">
        <v>13985</v>
      </c>
      <c r="BZ586" t="s">
        <v>13985</v>
      </c>
    </row>
    <row r="587" spans="1:78" hidden="1">
      <c r="A587" t="s">
        <v>13850</v>
      </c>
      <c r="B587" t="s">
        <v>67</v>
      </c>
      <c r="C587" t="s">
        <v>30177</v>
      </c>
      <c r="G587" t="s">
        <v>30177</v>
      </c>
      <c r="J587" t="s">
        <v>30178</v>
      </c>
      <c r="K587" t="s">
        <v>30179</v>
      </c>
      <c r="P587" t="s">
        <v>30180</v>
      </c>
      <c r="Q587" t="s">
        <v>30181</v>
      </c>
      <c r="R587" t="s">
        <v>30182</v>
      </c>
      <c r="S587" t="s">
        <v>30183</v>
      </c>
      <c r="T587" t="s">
        <v>30184</v>
      </c>
      <c r="W587" t="s">
        <v>30185</v>
      </c>
      <c r="AN587" t="s">
        <v>30186</v>
      </c>
      <c r="AS587" t="s">
        <v>730</v>
      </c>
      <c r="AT587">
        <v>1996</v>
      </c>
      <c r="AU587">
        <v>44</v>
      </c>
      <c r="AV587" s="2">
        <v>43525</v>
      </c>
      <c r="BA587">
        <v>129</v>
      </c>
      <c r="BB587">
        <v>143</v>
      </c>
      <c r="BD587" t="s">
        <v>30187</v>
      </c>
      <c r="BK587" t="s">
        <v>30188</v>
      </c>
      <c r="BW587" t="s">
        <v>13429</v>
      </c>
      <c r="BX587" t="s">
        <v>13985</v>
      </c>
      <c r="BY587" t="s">
        <v>13985</v>
      </c>
      <c r="BZ587" t="s">
        <v>13985</v>
      </c>
    </row>
    <row r="588" spans="1:78" hidden="1">
      <c r="A588" t="s">
        <v>13850</v>
      </c>
      <c r="B588" t="s">
        <v>67</v>
      </c>
      <c r="C588" t="s">
        <v>19692</v>
      </c>
      <c r="G588" t="s">
        <v>19693</v>
      </c>
      <c r="J588" t="s">
        <v>19694</v>
      </c>
      <c r="K588" t="s">
        <v>3981</v>
      </c>
      <c r="W588" t="s">
        <v>19695</v>
      </c>
      <c r="AA588" t="s">
        <v>19696</v>
      </c>
      <c r="AB588" t="s">
        <v>19697</v>
      </c>
      <c r="AN588" t="s">
        <v>3983</v>
      </c>
      <c r="AO588" t="s">
        <v>3984</v>
      </c>
      <c r="AS588" t="s">
        <v>242</v>
      </c>
      <c r="AT588">
        <v>2014</v>
      </c>
      <c r="AU588">
        <v>104</v>
      </c>
      <c r="AV588">
        <v>5</v>
      </c>
      <c r="BA588">
        <v>661</v>
      </c>
      <c r="BB588">
        <v>670</v>
      </c>
      <c r="BD588" t="s">
        <v>19698</v>
      </c>
      <c r="BK588" t="s">
        <v>19699</v>
      </c>
      <c r="BL588">
        <v>24963639</v>
      </c>
      <c r="BW588" t="s">
        <v>13428</v>
      </c>
      <c r="BX588" t="s">
        <v>13985</v>
      </c>
      <c r="BY588" t="s">
        <v>13429</v>
      </c>
      <c r="BZ588" t="s">
        <v>13985</v>
      </c>
    </row>
    <row r="589" spans="1:78">
      <c r="A589" t="s">
        <v>13850</v>
      </c>
      <c r="B589" t="s">
        <v>67</v>
      </c>
      <c r="C589" t="s">
        <v>19156</v>
      </c>
      <c r="G589" t="s">
        <v>19157</v>
      </c>
      <c r="J589" t="s">
        <v>19158</v>
      </c>
      <c r="K589" t="s">
        <v>3339</v>
      </c>
      <c r="W589" t="s">
        <v>19159</v>
      </c>
      <c r="AA589" t="s">
        <v>17666</v>
      </c>
      <c r="AB589" t="s">
        <v>19160</v>
      </c>
      <c r="AN589" t="s">
        <v>3343</v>
      </c>
      <c r="AO589" t="s">
        <v>3344</v>
      </c>
      <c r="AS589" t="s">
        <v>815</v>
      </c>
      <c r="AT589">
        <v>2015</v>
      </c>
      <c r="AU589">
        <v>84</v>
      </c>
      <c r="AV589">
        <v>2</v>
      </c>
      <c r="BA589">
        <v>464</v>
      </c>
      <c r="BB589">
        <v>472</v>
      </c>
      <c r="BD589" t="s">
        <v>19161</v>
      </c>
      <c r="BK589" t="s">
        <v>19162</v>
      </c>
      <c r="BL589">
        <v>25267557</v>
      </c>
      <c r="BW589" t="s">
        <v>13428</v>
      </c>
      <c r="BX589">
        <v>4</v>
      </c>
      <c r="BY589" t="s">
        <v>13433</v>
      </c>
      <c r="BZ589">
        <v>5</v>
      </c>
    </row>
    <row r="590" spans="1:78" hidden="1">
      <c r="A590" t="s">
        <v>13850</v>
      </c>
      <c r="B590" t="s">
        <v>67</v>
      </c>
      <c r="C590" t="s">
        <v>31683</v>
      </c>
      <c r="G590" t="s">
        <v>31683</v>
      </c>
      <c r="J590" t="s">
        <v>31684</v>
      </c>
      <c r="K590" t="s">
        <v>348</v>
      </c>
      <c r="AN590" t="s">
        <v>350</v>
      </c>
      <c r="AT590">
        <v>1974</v>
      </c>
      <c r="AU590">
        <v>3</v>
      </c>
      <c r="AV590">
        <v>2</v>
      </c>
      <c r="BA590">
        <v>233</v>
      </c>
      <c r="BB590">
        <v>238</v>
      </c>
      <c r="BD590" t="s">
        <v>31685</v>
      </c>
      <c r="BK590" t="s">
        <v>31686</v>
      </c>
      <c r="BW590" t="s">
        <v>13428</v>
      </c>
      <c r="BX590" t="s">
        <v>13985</v>
      </c>
      <c r="BY590" t="s">
        <v>13429</v>
      </c>
      <c r="BZ590" t="s">
        <v>13985</v>
      </c>
    </row>
    <row r="591" spans="1:78" hidden="1">
      <c r="A591" t="s">
        <v>13850</v>
      </c>
      <c r="B591" t="s">
        <v>67</v>
      </c>
      <c r="C591" t="s">
        <v>18759</v>
      </c>
      <c r="G591" t="s">
        <v>18760</v>
      </c>
      <c r="J591" t="s">
        <v>18761</v>
      </c>
      <c r="K591" t="s">
        <v>18522</v>
      </c>
      <c r="W591" t="s">
        <v>18762</v>
      </c>
      <c r="AN591" t="s">
        <v>18524</v>
      </c>
      <c r="AS591" t="s">
        <v>472</v>
      </c>
      <c r="AT591">
        <v>2015</v>
      </c>
      <c r="AU591">
        <v>50</v>
      </c>
      <c r="AV591">
        <v>3</v>
      </c>
      <c r="BA591">
        <v>238</v>
      </c>
      <c r="BB591">
        <v>247</v>
      </c>
      <c r="BK591" t="s">
        <v>18763</v>
      </c>
      <c r="BW591" t="s">
        <v>13428</v>
      </c>
      <c r="BX591" t="s">
        <v>13985</v>
      </c>
      <c r="BY591" t="s">
        <v>13429</v>
      </c>
      <c r="BZ591">
        <v>1</v>
      </c>
    </row>
    <row r="592" spans="1:78" hidden="1">
      <c r="A592" t="s">
        <v>13850</v>
      </c>
      <c r="B592" t="s">
        <v>67</v>
      </c>
      <c r="C592" t="s">
        <v>16642</v>
      </c>
      <c r="G592" t="s">
        <v>20400</v>
      </c>
      <c r="J592" t="s">
        <v>20401</v>
      </c>
      <c r="K592" t="s">
        <v>1442</v>
      </c>
      <c r="W592" t="s">
        <v>20402</v>
      </c>
      <c r="AA592" t="s">
        <v>16646</v>
      </c>
      <c r="AB592" t="s">
        <v>16647</v>
      </c>
      <c r="AN592" t="s">
        <v>1446</v>
      </c>
      <c r="AO592" t="s">
        <v>1447</v>
      </c>
      <c r="AS592" t="s">
        <v>1023</v>
      </c>
      <c r="AT592">
        <v>2014</v>
      </c>
      <c r="AU592">
        <v>27</v>
      </c>
      <c r="AV592">
        <v>1</v>
      </c>
      <c r="BA592">
        <v>43</v>
      </c>
      <c r="BB592">
        <v>54</v>
      </c>
      <c r="BD592" t="s">
        <v>20403</v>
      </c>
      <c r="BK592" t="s">
        <v>20404</v>
      </c>
      <c r="BL592">
        <v>24192292</v>
      </c>
      <c r="BW592" t="s">
        <v>13428</v>
      </c>
      <c r="BX592" t="s">
        <v>13985</v>
      </c>
      <c r="BY592" t="s">
        <v>13429</v>
      </c>
      <c r="BZ592" t="s">
        <v>13985</v>
      </c>
    </row>
    <row r="593" spans="1:78" hidden="1">
      <c r="A593" t="s">
        <v>13850</v>
      </c>
      <c r="B593" t="s">
        <v>67</v>
      </c>
      <c r="C593" t="s">
        <v>30215</v>
      </c>
      <c r="G593" t="s">
        <v>30215</v>
      </c>
      <c r="J593" t="s">
        <v>30216</v>
      </c>
      <c r="K593" t="s">
        <v>6490</v>
      </c>
      <c r="P593" t="s">
        <v>30206</v>
      </c>
      <c r="Q593" t="s">
        <v>30207</v>
      </c>
      <c r="R593" t="s">
        <v>30208</v>
      </c>
      <c r="S593" t="s">
        <v>30209</v>
      </c>
      <c r="W593" t="s">
        <v>30217</v>
      </c>
      <c r="AN593" t="s">
        <v>6492</v>
      </c>
      <c r="AS593" t="s">
        <v>4229</v>
      </c>
      <c r="AT593">
        <v>1996</v>
      </c>
      <c r="AU593">
        <v>320</v>
      </c>
      <c r="AV593" s="2">
        <v>43525</v>
      </c>
      <c r="BA593">
        <v>85</v>
      </c>
      <c r="BB593">
        <v>97</v>
      </c>
      <c r="BD593" t="s">
        <v>30218</v>
      </c>
      <c r="BK593" t="s">
        <v>30219</v>
      </c>
      <c r="BW593" t="s">
        <v>13429</v>
      </c>
      <c r="BX593" t="s">
        <v>13985</v>
      </c>
      <c r="BY593" t="s">
        <v>13985</v>
      </c>
      <c r="BZ593" t="s">
        <v>13985</v>
      </c>
    </row>
    <row r="594" spans="1:78" hidden="1">
      <c r="A594" t="s">
        <v>13850</v>
      </c>
      <c r="B594" t="s">
        <v>67</v>
      </c>
      <c r="C594" t="s">
        <v>20521</v>
      </c>
      <c r="G594" t="s">
        <v>20522</v>
      </c>
      <c r="J594" t="s">
        <v>20523</v>
      </c>
      <c r="K594" t="s">
        <v>216</v>
      </c>
      <c r="W594" t="s">
        <v>20524</v>
      </c>
      <c r="AA594" t="s">
        <v>20525</v>
      </c>
      <c r="AB594" t="s">
        <v>20526</v>
      </c>
      <c r="AN594" t="s">
        <v>218</v>
      </c>
      <c r="AS594" s="1">
        <v>41944</v>
      </c>
      <c r="AT594">
        <v>2013</v>
      </c>
      <c r="AU594">
        <v>3</v>
      </c>
      <c r="BC594">
        <v>3211</v>
      </c>
      <c r="BD594" t="s">
        <v>20527</v>
      </c>
      <c r="BK594" t="s">
        <v>20528</v>
      </c>
      <c r="BL594">
        <v>24226906</v>
      </c>
      <c r="BW594" t="s">
        <v>13428</v>
      </c>
      <c r="BX594" t="s">
        <v>13985</v>
      </c>
      <c r="BY594" t="s">
        <v>13429</v>
      </c>
      <c r="BZ594" t="s">
        <v>13985</v>
      </c>
    </row>
    <row r="595" spans="1:78" hidden="1">
      <c r="A595" t="s">
        <v>13850</v>
      </c>
      <c r="B595" t="s">
        <v>67</v>
      </c>
      <c r="C595" t="s">
        <v>15000</v>
      </c>
      <c r="G595" t="s">
        <v>15001</v>
      </c>
      <c r="J595" t="s">
        <v>15002</v>
      </c>
      <c r="K595" t="s">
        <v>236</v>
      </c>
      <c r="W595" t="s">
        <v>15003</v>
      </c>
      <c r="AB595" t="s">
        <v>15004</v>
      </c>
      <c r="AN595" t="s">
        <v>240</v>
      </c>
      <c r="AO595" t="s">
        <v>241</v>
      </c>
      <c r="AS595" t="s">
        <v>84</v>
      </c>
      <c r="AT595">
        <v>2018</v>
      </c>
      <c r="AU595">
        <v>221</v>
      </c>
      <c r="AV595">
        <v>24</v>
      </c>
      <c r="BC595" t="s">
        <v>15005</v>
      </c>
      <c r="BD595" t="s">
        <v>15006</v>
      </c>
      <c r="BK595" t="s">
        <v>15007</v>
      </c>
      <c r="BL595">
        <v>30385483</v>
      </c>
      <c r="BW595" t="s">
        <v>13428</v>
      </c>
      <c r="BY595" t="s">
        <v>13429</v>
      </c>
      <c r="BZ595">
        <v>1</v>
      </c>
    </row>
    <row r="596" spans="1:78" hidden="1">
      <c r="A596" t="s">
        <v>13850</v>
      </c>
      <c r="B596" t="s">
        <v>67</v>
      </c>
      <c r="C596" t="s">
        <v>28426</v>
      </c>
      <c r="G596" t="s">
        <v>28426</v>
      </c>
      <c r="J596" t="s">
        <v>28427</v>
      </c>
      <c r="K596" t="s">
        <v>4637</v>
      </c>
      <c r="W596" t="s">
        <v>28428</v>
      </c>
      <c r="AN596" t="s">
        <v>4639</v>
      </c>
      <c r="AT596">
        <v>2001</v>
      </c>
      <c r="AU596">
        <v>62</v>
      </c>
      <c r="AV596">
        <v>4</v>
      </c>
      <c r="BA596">
        <v>379</v>
      </c>
      <c r="BB596">
        <v>391</v>
      </c>
      <c r="BD596" t="s">
        <v>28429</v>
      </c>
      <c r="BK596" t="s">
        <v>28430</v>
      </c>
      <c r="BW596" t="s">
        <v>13429</v>
      </c>
      <c r="BX596" t="s">
        <v>13985</v>
      </c>
      <c r="BY596" t="s">
        <v>13985</v>
      </c>
      <c r="BZ596" t="s">
        <v>13985</v>
      </c>
    </row>
    <row r="597" spans="1:78" hidden="1">
      <c r="A597" t="s">
        <v>13850</v>
      </c>
      <c r="B597" t="s">
        <v>67</v>
      </c>
      <c r="C597" t="s">
        <v>31243</v>
      </c>
      <c r="G597" t="s">
        <v>31243</v>
      </c>
      <c r="J597" t="s">
        <v>31244</v>
      </c>
      <c r="K597" t="s">
        <v>3022</v>
      </c>
      <c r="W597" t="s">
        <v>31245</v>
      </c>
      <c r="AN597" t="s">
        <v>3024</v>
      </c>
      <c r="AS597" t="s">
        <v>815</v>
      </c>
      <c r="AT597">
        <v>1992</v>
      </c>
      <c r="AU597">
        <v>29</v>
      </c>
      <c r="AV597">
        <v>2</v>
      </c>
      <c r="BA597">
        <v>203</v>
      </c>
      <c r="BB597">
        <v>206</v>
      </c>
      <c r="BD597" t="s">
        <v>31246</v>
      </c>
      <c r="BK597" t="s">
        <v>31247</v>
      </c>
      <c r="BL597">
        <v>1495030</v>
      </c>
      <c r="BW597" t="s">
        <v>13429</v>
      </c>
      <c r="BX597" t="s">
        <v>13985</v>
      </c>
      <c r="BY597" t="s">
        <v>13985</v>
      </c>
      <c r="BZ597" t="s">
        <v>13985</v>
      </c>
    </row>
    <row r="598" spans="1:78" hidden="1">
      <c r="A598" t="s">
        <v>13850</v>
      </c>
      <c r="B598" t="s">
        <v>67</v>
      </c>
      <c r="C598" t="s">
        <v>14670</v>
      </c>
      <c r="G598" t="s">
        <v>14671</v>
      </c>
      <c r="J598" t="s">
        <v>14672</v>
      </c>
      <c r="K598" t="s">
        <v>4110</v>
      </c>
      <c r="W598" t="s">
        <v>14673</v>
      </c>
      <c r="AB598" t="s">
        <v>14674</v>
      </c>
      <c r="AN598" t="s">
        <v>4114</v>
      </c>
      <c r="AS598" t="s">
        <v>815</v>
      </c>
      <c r="AT598">
        <v>2019</v>
      </c>
      <c r="AU598">
        <v>13</v>
      </c>
      <c r="AV598">
        <v>3</v>
      </c>
      <c r="BC598" t="s">
        <v>14675</v>
      </c>
      <c r="BD598" t="s">
        <v>14676</v>
      </c>
      <c r="BK598" t="s">
        <v>14677</v>
      </c>
      <c r="BL598">
        <v>30835733</v>
      </c>
      <c r="BW598" t="s">
        <v>13429</v>
      </c>
    </row>
    <row r="599" spans="1:78" hidden="1">
      <c r="A599" t="s">
        <v>13850</v>
      </c>
      <c r="B599" t="s">
        <v>67</v>
      </c>
      <c r="C599" t="s">
        <v>19038</v>
      </c>
      <c r="G599" t="s">
        <v>19039</v>
      </c>
      <c r="J599" t="s">
        <v>19040</v>
      </c>
      <c r="K599" t="s">
        <v>19041</v>
      </c>
      <c r="W599" t="s">
        <v>19042</v>
      </c>
      <c r="AA599" t="s">
        <v>19043</v>
      </c>
      <c r="AB599" t="s">
        <v>19044</v>
      </c>
      <c r="AN599" t="s">
        <v>19045</v>
      </c>
      <c r="AO599" t="s">
        <v>19046</v>
      </c>
      <c r="AS599" t="s">
        <v>730</v>
      </c>
      <c r="AT599">
        <v>2015</v>
      </c>
      <c r="AU599">
        <v>60</v>
      </c>
      <c r="AV599">
        <v>2</v>
      </c>
      <c r="BA599">
        <v>155</v>
      </c>
      <c r="BB599">
        <v>161</v>
      </c>
      <c r="BD599" t="s">
        <v>19047</v>
      </c>
      <c r="BK599" t="s">
        <v>19048</v>
      </c>
      <c r="BW599" t="s">
        <v>13429</v>
      </c>
      <c r="BX599" t="s">
        <v>13985</v>
      </c>
      <c r="BY599" t="s">
        <v>13985</v>
      </c>
      <c r="BZ599" t="s">
        <v>13985</v>
      </c>
    </row>
    <row r="600" spans="1:78" hidden="1">
      <c r="A600" t="s">
        <v>13850</v>
      </c>
      <c r="B600" t="s">
        <v>67</v>
      </c>
      <c r="C600" t="s">
        <v>19815</v>
      </c>
      <c r="G600" t="s">
        <v>19816</v>
      </c>
      <c r="J600" t="s">
        <v>19817</v>
      </c>
      <c r="K600" t="s">
        <v>821</v>
      </c>
      <c r="W600" t="s">
        <v>19818</v>
      </c>
      <c r="AN600" t="s">
        <v>824</v>
      </c>
      <c r="AO600" t="s">
        <v>825</v>
      </c>
      <c r="AS600" t="s">
        <v>352</v>
      </c>
      <c r="AT600">
        <v>2014</v>
      </c>
      <c r="AU600">
        <v>23</v>
      </c>
      <c r="AV600">
        <v>15</v>
      </c>
      <c r="AY600" t="s">
        <v>49</v>
      </c>
      <c r="BA600">
        <v>3672</v>
      </c>
      <c r="BB600">
        <v>3683</v>
      </c>
      <c r="BD600" t="s">
        <v>19819</v>
      </c>
      <c r="BK600" t="s">
        <v>19820</v>
      </c>
      <c r="BL600">
        <v>24118366</v>
      </c>
      <c r="BW600" t="s">
        <v>13429</v>
      </c>
      <c r="BX600" t="s">
        <v>13985</v>
      </c>
      <c r="BY600" t="s">
        <v>13985</v>
      </c>
      <c r="BZ600" t="s">
        <v>13985</v>
      </c>
    </row>
    <row r="601" spans="1:78" hidden="1">
      <c r="A601" t="s">
        <v>13850</v>
      </c>
      <c r="B601" t="s">
        <v>67</v>
      </c>
      <c r="C601" t="s">
        <v>14249</v>
      </c>
      <c r="G601" t="s">
        <v>14250</v>
      </c>
      <c r="J601" t="s">
        <v>14251</v>
      </c>
      <c r="K601" t="s">
        <v>6536</v>
      </c>
      <c r="W601" t="s">
        <v>14252</v>
      </c>
      <c r="AB601" t="s">
        <v>14253</v>
      </c>
      <c r="AN601" t="s">
        <v>6540</v>
      </c>
      <c r="AO601" t="s">
        <v>7529</v>
      </c>
      <c r="BD601" t="s">
        <v>14254</v>
      </c>
      <c r="BF601" s="1">
        <v>43678</v>
      </c>
      <c r="BK601" t="s">
        <v>14255</v>
      </c>
      <c r="BW601" t="s">
        <v>13429</v>
      </c>
    </row>
    <row r="602" spans="1:78" hidden="1">
      <c r="A602" t="s">
        <v>13850</v>
      </c>
      <c r="B602" t="s">
        <v>67</v>
      </c>
      <c r="C602" t="s">
        <v>29260</v>
      </c>
      <c r="G602" t="s">
        <v>29260</v>
      </c>
      <c r="J602" t="s">
        <v>29261</v>
      </c>
      <c r="K602" t="s">
        <v>625</v>
      </c>
      <c r="AA602" t="s">
        <v>29262</v>
      </c>
      <c r="AN602" t="s">
        <v>627</v>
      </c>
      <c r="AS602" t="s">
        <v>154</v>
      </c>
      <c r="AT602">
        <v>1998</v>
      </c>
      <c r="AU602">
        <v>89</v>
      </c>
      <c r="AV602">
        <v>2</v>
      </c>
      <c r="BA602">
        <v>201</v>
      </c>
      <c r="BB602">
        <v>205</v>
      </c>
      <c r="BD602" t="s">
        <v>29263</v>
      </c>
      <c r="BK602" t="s">
        <v>29264</v>
      </c>
      <c r="BW602" t="s">
        <v>13429</v>
      </c>
      <c r="BX602" t="s">
        <v>13985</v>
      </c>
      <c r="BY602" t="s">
        <v>13985</v>
      </c>
      <c r="BZ602" t="s">
        <v>13985</v>
      </c>
    </row>
    <row r="603" spans="1:78" hidden="1">
      <c r="A603" t="s">
        <v>13850</v>
      </c>
      <c r="B603" t="s">
        <v>67</v>
      </c>
      <c r="C603" t="s">
        <v>27786</v>
      </c>
      <c r="G603" t="s">
        <v>27786</v>
      </c>
      <c r="J603" t="s">
        <v>27787</v>
      </c>
      <c r="K603" t="s">
        <v>4217</v>
      </c>
      <c r="W603" t="s">
        <v>27788</v>
      </c>
      <c r="AA603" t="s">
        <v>27789</v>
      </c>
      <c r="AN603" t="s">
        <v>4221</v>
      </c>
      <c r="AO603" t="s">
        <v>4222</v>
      </c>
      <c r="AS603" t="s">
        <v>154</v>
      </c>
      <c r="AT603">
        <v>2002</v>
      </c>
      <c r="AU603">
        <v>17</v>
      </c>
      <c r="AV603">
        <v>6</v>
      </c>
      <c r="BA603">
        <v>645</v>
      </c>
      <c r="BB603">
        <v>653</v>
      </c>
      <c r="BD603" t="s">
        <v>27790</v>
      </c>
      <c r="BK603" t="s">
        <v>27791</v>
      </c>
      <c r="BW603" t="s">
        <v>13429</v>
      </c>
      <c r="BX603" t="s">
        <v>13985</v>
      </c>
      <c r="BY603" t="s">
        <v>13985</v>
      </c>
      <c r="BZ603" t="s">
        <v>13985</v>
      </c>
    </row>
    <row r="604" spans="1:78" hidden="1">
      <c r="A604" t="s">
        <v>13850</v>
      </c>
      <c r="B604" t="s">
        <v>67</v>
      </c>
      <c r="C604" t="s">
        <v>16228</v>
      </c>
      <c r="G604" t="s">
        <v>16229</v>
      </c>
      <c r="J604" t="s">
        <v>16230</v>
      </c>
      <c r="K604" t="s">
        <v>348</v>
      </c>
      <c r="W604" t="s">
        <v>16231</v>
      </c>
      <c r="AA604" t="s">
        <v>16232</v>
      </c>
      <c r="AB604" t="s">
        <v>16233</v>
      </c>
      <c r="AN604" t="s">
        <v>350</v>
      </c>
      <c r="AO604" t="s">
        <v>351</v>
      </c>
      <c r="AS604" t="s">
        <v>84</v>
      </c>
      <c r="AT604">
        <v>2017</v>
      </c>
      <c r="AU604">
        <v>46</v>
      </c>
      <c r="AV604">
        <v>6</v>
      </c>
      <c r="BA604">
        <v>1359</v>
      </c>
      <c r="BB604">
        <v>1364</v>
      </c>
      <c r="BD604" t="s">
        <v>16234</v>
      </c>
      <c r="BK604" t="s">
        <v>16235</v>
      </c>
      <c r="BL604">
        <v>28961806</v>
      </c>
      <c r="BW604" t="s">
        <v>13429</v>
      </c>
      <c r="BX604" t="s">
        <v>13985</v>
      </c>
      <c r="BY604" t="s">
        <v>13985</v>
      </c>
      <c r="BZ604" t="s">
        <v>13985</v>
      </c>
    </row>
    <row r="605" spans="1:78" hidden="1">
      <c r="A605" t="s">
        <v>13850</v>
      </c>
      <c r="B605" t="s">
        <v>67</v>
      </c>
      <c r="C605" t="s">
        <v>27910</v>
      </c>
      <c r="G605" t="s">
        <v>27910</v>
      </c>
      <c r="J605" t="s">
        <v>27911</v>
      </c>
      <c r="K605" t="s">
        <v>453</v>
      </c>
      <c r="W605" t="s">
        <v>27912</v>
      </c>
      <c r="AN605" t="s">
        <v>455</v>
      </c>
      <c r="AS605" t="s">
        <v>521</v>
      </c>
      <c r="AT605">
        <v>2002</v>
      </c>
      <c r="AU605">
        <v>27</v>
      </c>
      <c r="AV605">
        <v>3</v>
      </c>
      <c r="BA605">
        <v>326</v>
      </c>
      <c r="BB605">
        <v>336</v>
      </c>
      <c r="BD605" t="s">
        <v>27913</v>
      </c>
      <c r="BK605" t="s">
        <v>27914</v>
      </c>
      <c r="BW605" t="s">
        <v>13429</v>
      </c>
      <c r="BX605" t="s">
        <v>13985</v>
      </c>
      <c r="BY605" t="s">
        <v>13985</v>
      </c>
      <c r="BZ605" t="s">
        <v>13985</v>
      </c>
    </row>
    <row r="606" spans="1:78" hidden="1">
      <c r="A606" t="s">
        <v>13850</v>
      </c>
      <c r="B606" t="s">
        <v>67</v>
      </c>
      <c r="C606" t="s">
        <v>29233</v>
      </c>
      <c r="G606" t="s">
        <v>29234</v>
      </c>
      <c r="J606" t="s">
        <v>29235</v>
      </c>
      <c r="K606" t="s">
        <v>29236</v>
      </c>
      <c r="W606" t="s">
        <v>29237</v>
      </c>
      <c r="AN606" t="s">
        <v>29238</v>
      </c>
      <c r="AS606" t="s">
        <v>84</v>
      </c>
      <c r="AT606">
        <v>1998</v>
      </c>
      <c r="AU606">
        <v>8</v>
      </c>
      <c r="AV606">
        <v>4</v>
      </c>
      <c r="BA606">
        <v>175</v>
      </c>
      <c r="BB606">
        <v>186</v>
      </c>
      <c r="BD606" t="s">
        <v>29239</v>
      </c>
      <c r="BK606" t="s">
        <v>29240</v>
      </c>
      <c r="BW606" t="s">
        <v>13429</v>
      </c>
      <c r="BX606" t="s">
        <v>13985</v>
      </c>
      <c r="BY606" t="s">
        <v>13985</v>
      </c>
      <c r="BZ606" t="s">
        <v>13985</v>
      </c>
    </row>
    <row r="607" spans="1:78" hidden="1">
      <c r="A607" t="s">
        <v>13850</v>
      </c>
      <c r="B607" t="s">
        <v>67</v>
      </c>
      <c r="C607" t="s">
        <v>17384</v>
      </c>
      <c r="G607" t="s">
        <v>17385</v>
      </c>
      <c r="J607" t="s">
        <v>17386</v>
      </c>
      <c r="K607" t="s">
        <v>178</v>
      </c>
      <c r="W607" t="s">
        <v>17387</v>
      </c>
      <c r="AN607" t="s">
        <v>180</v>
      </c>
      <c r="AO607" t="s">
        <v>181</v>
      </c>
      <c r="AS607" t="s">
        <v>84</v>
      </c>
      <c r="AT607">
        <v>2016</v>
      </c>
      <c r="AU607">
        <v>103</v>
      </c>
      <c r="BA607">
        <v>39</v>
      </c>
      <c r="BB607">
        <v>45</v>
      </c>
      <c r="BD607" t="s">
        <v>17388</v>
      </c>
      <c r="BK607" t="s">
        <v>17389</v>
      </c>
      <c r="BW607" t="s">
        <v>13428</v>
      </c>
      <c r="BX607" t="s">
        <v>13985</v>
      </c>
      <c r="BY607" t="s">
        <v>13429</v>
      </c>
      <c r="BZ607">
        <v>2</v>
      </c>
    </row>
    <row r="608" spans="1:78" hidden="1">
      <c r="A608" t="s">
        <v>13850</v>
      </c>
      <c r="B608" t="s">
        <v>67</v>
      </c>
      <c r="C608" t="s">
        <v>18783</v>
      </c>
      <c r="G608" t="s">
        <v>18784</v>
      </c>
      <c r="J608" t="s">
        <v>18785</v>
      </c>
      <c r="K608" t="s">
        <v>696</v>
      </c>
      <c r="W608" t="s">
        <v>18786</v>
      </c>
      <c r="AB608" t="s">
        <v>18787</v>
      </c>
      <c r="AN608" t="s">
        <v>699</v>
      </c>
      <c r="AO608" t="s">
        <v>700</v>
      </c>
      <c r="AS608" t="s">
        <v>472</v>
      </c>
      <c r="AT608">
        <v>2015</v>
      </c>
      <c r="AU608">
        <v>69</v>
      </c>
      <c r="AV608">
        <v>7</v>
      </c>
      <c r="BA608">
        <v>1067</v>
      </c>
      <c r="BB608">
        <v>1074</v>
      </c>
      <c r="BD608" t="s">
        <v>18788</v>
      </c>
      <c r="BK608" t="s">
        <v>18789</v>
      </c>
      <c r="BW608" t="s">
        <v>13429</v>
      </c>
      <c r="BX608" t="s">
        <v>13985</v>
      </c>
      <c r="BY608" t="s">
        <v>13985</v>
      </c>
      <c r="BZ608" t="s">
        <v>13985</v>
      </c>
    </row>
    <row r="609" spans="1:78" hidden="1">
      <c r="A609" t="s">
        <v>13850</v>
      </c>
      <c r="B609" t="s">
        <v>67</v>
      </c>
      <c r="C609" t="s">
        <v>21744</v>
      </c>
      <c r="G609" t="s">
        <v>21745</v>
      </c>
      <c r="J609" t="s">
        <v>21746</v>
      </c>
      <c r="K609" t="s">
        <v>1546</v>
      </c>
      <c r="W609" t="s">
        <v>21747</v>
      </c>
      <c r="AN609" t="s">
        <v>1548</v>
      </c>
      <c r="AO609" t="s">
        <v>1549</v>
      </c>
      <c r="AS609" t="s">
        <v>521</v>
      </c>
      <c r="AT609">
        <v>2012</v>
      </c>
      <c r="AU609">
        <v>19</v>
      </c>
      <c r="AV609">
        <v>3</v>
      </c>
      <c r="BA609">
        <v>277</v>
      </c>
      <c r="BB609">
        <v>285</v>
      </c>
      <c r="BD609" t="s">
        <v>21748</v>
      </c>
      <c r="BK609" t="s">
        <v>21749</v>
      </c>
      <c r="BW609" t="s">
        <v>13429</v>
      </c>
      <c r="BX609" t="s">
        <v>13985</v>
      </c>
      <c r="BY609" t="s">
        <v>13985</v>
      </c>
      <c r="BZ609" t="s">
        <v>13985</v>
      </c>
    </row>
    <row r="610" spans="1:78" hidden="1">
      <c r="A610" t="s">
        <v>13850</v>
      </c>
      <c r="B610" t="s">
        <v>67</v>
      </c>
      <c r="C610" t="s">
        <v>23714</v>
      </c>
      <c r="G610" t="s">
        <v>23715</v>
      </c>
      <c r="J610" t="s">
        <v>23716</v>
      </c>
      <c r="K610" t="s">
        <v>2998</v>
      </c>
      <c r="W610" t="s">
        <v>23717</v>
      </c>
      <c r="AA610" t="s">
        <v>23718</v>
      </c>
      <c r="AB610" t="s">
        <v>23719</v>
      </c>
      <c r="AN610" t="s">
        <v>3001</v>
      </c>
      <c r="AO610" t="s">
        <v>3002</v>
      </c>
      <c r="AS610" s="1">
        <v>36892</v>
      </c>
      <c r="AT610">
        <v>2010</v>
      </c>
      <c r="AU610">
        <v>165</v>
      </c>
      <c r="AV610">
        <v>1</v>
      </c>
      <c r="BA610">
        <v>25</v>
      </c>
      <c r="BB610">
        <v>33</v>
      </c>
      <c r="BD610" t="s">
        <v>23720</v>
      </c>
      <c r="BK610" t="s">
        <v>23721</v>
      </c>
      <c r="BL610">
        <v>19501092</v>
      </c>
      <c r="BW610" t="s">
        <v>13429</v>
      </c>
      <c r="BX610" t="s">
        <v>13985</v>
      </c>
      <c r="BY610" t="s">
        <v>13985</v>
      </c>
      <c r="BZ610" t="s">
        <v>13985</v>
      </c>
    </row>
    <row r="611" spans="1:78" hidden="1">
      <c r="A611" t="s">
        <v>13850</v>
      </c>
      <c r="B611" t="s">
        <v>67</v>
      </c>
      <c r="C611" t="s">
        <v>23919</v>
      </c>
      <c r="G611" t="s">
        <v>23920</v>
      </c>
      <c r="J611" t="s">
        <v>23921</v>
      </c>
      <c r="K611" t="s">
        <v>1192</v>
      </c>
      <c r="W611" t="s">
        <v>23922</v>
      </c>
      <c r="AB611" t="s">
        <v>23923</v>
      </c>
      <c r="AN611" t="s">
        <v>1194</v>
      </c>
      <c r="AO611" t="s">
        <v>1195</v>
      </c>
      <c r="AS611" t="s">
        <v>242</v>
      </c>
      <c r="AT611">
        <v>2009</v>
      </c>
      <c r="AU611">
        <v>15</v>
      </c>
      <c r="AV611">
        <v>10</v>
      </c>
      <c r="BA611">
        <v>2539</v>
      </c>
      <c r="BB611">
        <v>2548</v>
      </c>
      <c r="BD611" t="s">
        <v>23924</v>
      </c>
      <c r="BK611" t="s">
        <v>23925</v>
      </c>
      <c r="BW611" t="s">
        <v>13428</v>
      </c>
      <c r="BX611" t="s">
        <v>13985</v>
      </c>
      <c r="BY611" t="s">
        <v>13429</v>
      </c>
      <c r="BZ611" t="s">
        <v>13985</v>
      </c>
    </row>
    <row r="612" spans="1:78" hidden="1">
      <c r="A612" t="s">
        <v>13850</v>
      </c>
      <c r="B612" t="s">
        <v>67</v>
      </c>
      <c r="C612" t="s">
        <v>17916</v>
      </c>
      <c r="G612" t="s">
        <v>17917</v>
      </c>
      <c r="J612" t="s">
        <v>17918</v>
      </c>
      <c r="K612" t="s">
        <v>17919</v>
      </c>
      <c r="W612" t="s">
        <v>17920</v>
      </c>
      <c r="AN612" t="s">
        <v>17921</v>
      </c>
      <c r="AO612" t="s">
        <v>17922</v>
      </c>
      <c r="AS612" t="s">
        <v>815</v>
      </c>
      <c r="AT612">
        <v>2016</v>
      </c>
      <c r="AU612">
        <v>96</v>
      </c>
      <c r="AV612">
        <v>1</v>
      </c>
      <c r="BA612">
        <v>97</v>
      </c>
      <c r="BB612">
        <v>109</v>
      </c>
      <c r="BD612" t="s">
        <v>17923</v>
      </c>
      <c r="BK612" t="s">
        <v>17924</v>
      </c>
      <c r="BW612" t="s">
        <v>13429</v>
      </c>
      <c r="BX612" t="s">
        <v>13985</v>
      </c>
      <c r="BY612" t="s">
        <v>13985</v>
      </c>
      <c r="BZ612" t="s">
        <v>13985</v>
      </c>
    </row>
    <row r="613" spans="1:78" hidden="1">
      <c r="A613" t="s">
        <v>13850</v>
      </c>
      <c r="B613" t="s">
        <v>67</v>
      </c>
      <c r="C613" t="s">
        <v>21510</v>
      </c>
      <c r="G613" t="s">
        <v>21511</v>
      </c>
      <c r="J613" t="s">
        <v>21512</v>
      </c>
      <c r="K613" t="s">
        <v>14663</v>
      </c>
      <c r="W613" t="s">
        <v>21513</v>
      </c>
      <c r="AA613" t="s">
        <v>8862</v>
      </c>
      <c r="AB613" t="s">
        <v>21514</v>
      </c>
      <c r="AN613" t="s">
        <v>14666</v>
      </c>
      <c r="AO613" t="s">
        <v>14667</v>
      </c>
      <c r="AS613" s="1">
        <v>39326</v>
      </c>
      <c r="AT613">
        <v>2012</v>
      </c>
      <c r="AU613">
        <v>9</v>
      </c>
      <c r="AV613">
        <v>74</v>
      </c>
      <c r="BA613">
        <v>2365</v>
      </c>
      <c r="BB613">
        <v>2382</v>
      </c>
      <c r="BD613" t="s">
        <v>21515</v>
      </c>
      <c r="BK613" t="s">
        <v>21516</v>
      </c>
      <c r="BL613">
        <v>22499125</v>
      </c>
      <c r="BW613" t="s">
        <v>13429</v>
      </c>
      <c r="BX613" t="s">
        <v>13985</v>
      </c>
      <c r="BY613" t="s">
        <v>13985</v>
      </c>
      <c r="BZ613" t="s">
        <v>13985</v>
      </c>
    </row>
    <row r="614" spans="1:78" hidden="1">
      <c r="A614" t="s">
        <v>13850</v>
      </c>
      <c r="B614" t="s">
        <v>67</v>
      </c>
      <c r="C614" t="s">
        <v>16931</v>
      </c>
      <c r="G614" t="s">
        <v>16932</v>
      </c>
      <c r="J614" t="s">
        <v>16933</v>
      </c>
      <c r="K614" t="s">
        <v>280</v>
      </c>
      <c r="W614" t="s">
        <v>16934</v>
      </c>
      <c r="AN614" t="s">
        <v>284</v>
      </c>
      <c r="AS614" t="s">
        <v>10900</v>
      </c>
      <c r="AT614">
        <v>2017</v>
      </c>
      <c r="AU614">
        <v>12</v>
      </c>
      <c r="AV614">
        <v>3</v>
      </c>
      <c r="BC614" t="s">
        <v>16935</v>
      </c>
      <c r="BD614" t="s">
        <v>16936</v>
      </c>
      <c r="BK614" t="s">
        <v>16937</v>
      </c>
      <c r="BL614">
        <v>28329006</v>
      </c>
      <c r="BW614" t="s">
        <v>13429</v>
      </c>
      <c r="BX614" t="s">
        <v>13985</v>
      </c>
      <c r="BY614" t="s">
        <v>13985</v>
      </c>
      <c r="BZ614" t="s">
        <v>13985</v>
      </c>
    </row>
    <row r="615" spans="1:78" hidden="1">
      <c r="A615" t="s">
        <v>13850</v>
      </c>
      <c r="B615" t="s">
        <v>67</v>
      </c>
      <c r="C615" t="s">
        <v>24860</v>
      </c>
      <c r="G615" t="s">
        <v>24861</v>
      </c>
      <c r="J615" t="s">
        <v>24862</v>
      </c>
      <c r="K615" t="s">
        <v>19912</v>
      </c>
      <c r="W615" t="s">
        <v>24863</v>
      </c>
      <c r="AN615" t="s">
        <v>19916</v>
      </c>
      <c r="AO615" t="s">
        <v>19917</v>
      </c>
      <c r="AS615" t="s">
        <v>884</v>
      </c>
      <c r="AT615">
        <v>2008</v>
      </c>
      <c r="AU615">
        <v>17</v>
      </c>
      <c r="AV615">
        <v>2</v>
      </c>
      <c r="BA615">
        <v>407</v>
      </c>
      <c r="BB615">
        <v>418</v>
      </c>
      <c r="BD615" t="s">
        <v>24864</v>
      </c>
      <c r="BK615" t="s">
        <v>24865</v>
      </c>
      <c r="BW615" t="s">
        <v>13429</v>
      </c>
      <c r="BX615" t="s">
        <v>13985</v>
      </c>
      <c r="BY615" t="s">
        <v>13985</v>
      </c>
      <c r="BZ615" t="s">
        <v>13985</v>
      </c>
    </row>
    <row r="616" spans="1:78" hidden="1">
      <c r="A616" t="s">
        <v>13850</v>
      </c>
      <c r="B616" t="s">
        <v>67</v>
      </c>
      <c r="C616" t="s">
        <v>25591</v>
      </c>
      <c r="G616" t="s">
        <v>25592</v>
      </c>
      <c r="J616" t="s">
        <v>25593</v>
      </c>
      <c r="K616" t="s">
        <v>685</v>
      </c>
      <c r="W616" t="s">
        <v>25594</v>
      </c>
      <c r="AA616" t="s">
        <v>5173</v>
      </c>
      <c r="AB616" t="s">
        <v>13445</v>
      </c>
      <c r="AN616" t="s">
        <v>689</v>
      </c>
      <c r="AO616" t="s">
        <v>690</v>
      </c>
      <c r="AS616" t="s">
        <v>815</v>
      </c>
      <c r="AT616">
        <v>2007</v>
      </c>
      <c r="AU616">
        <v>52</v>
      </c>
      <c r="AV616">
        <v>2</v>
      </c>
      <c r="BA616">
        <v>676</v>
      </c>
      <c r="BB616">
        <v>684</v>
      </c>
      <c r="BD616" t="s">
        <v>25595</v>
      </c>
      <c r="BK616" t="s">
        <v>25596</v>
      </c>
      <c r="BW616" t="s">
        <v>13429</v>
      </c>
      <c r="BX616" t="s">
        <v>13985</v>
      </c>
      <c r="BY616" t="s">
        <v>13985</v>
      </c>
      <c r="BZ616" t="s">
        <v>13985</v>
      </c>
    </row>
    <row r="617" spans="1:78" hidden="1">
      <c r="A617" t="s">
        <v>13850</v>
      </c>
      <c r="B617" t="s">
        <v>67</v>
      </c>
      <c r="C617" t="s">
        <v>28679</v>
      </c>
      <c r="G617" t="s">
        <v>28679</v>
      </c>
      <c r="J617" t="s">
        <v>28680</v>
      </c>
      <c r="K617" t="s">
        <v>1057</v>
      </c>
      <c r="W617" t="s">
        <v>28681</v>
      </c>
      <c r="AN617" t="s">
        <v>1061</v>
      </c>
      <c r="AS617" t="s">
        <v>730</v>
      </c>
      <c r="AT617">
        <v>2000</v>
      </c>
      <c r="AU617">
        <v>81</v>
      </c>
      <c r="AV617">
        <v>4</v>
      </c>
      <c r="BA617">
        <v>1133</v>
      </c>
      <c r="BB617">
        <v>1138</v>
      </c>
      <c r="BD617" t="s">
        <v>28682</v>
      </c>
      <c r="BK617" t="s">
        <v>28683</v>
      </c>
      <c r="BW617" t="s">
        <v>13429</v>
      </c>
      <c r="BX617" t="s">
        <v>13985</v>
      </c>
      <c r="BY617" t="s">
        <v>13985</v>
      </c>
      <c r="BZ617" t="s">
        <v>13985</v>
      </c>
    </row>
    <row r="618" spans="1:78">
      <c r="A618" t="s">
        <v>13850</v>
      </c>
      <c r="B618" t="s">
        <v>67</v>
      </c>
      <c r="C618" t="s">
        <v>31608</v>
      </c>
      <c r="G618" t="s">
        <v>31608</v>
      </c>
      <c r="J618" t="s">
        <v>31609</v>
      </c>
      <c r="K618" t="s">
        <v>423</v>
      </c>
      <c r="AN618" t="s">
        <v>426</v>
      </c>
      <c r="AS618" t="s">
        <v>815</v>
      </c>
      <c r="AT618">
        <v>1986</v>
      </c>
      <c r="AU618">
        <v>40</v>
      </c>
      <c r="AV618">
        <v>2</v>
      </c>
      <c r="BA618">
        <v>418</v>
      </c>
      <c r="BB618">
        <v>421</v>
      </c>
      <c r="BD618" t="s">
        <v>31610</v>
      </c>
      <c r="BK618" t="s">
        <v>31611</v>
      </c>
      <c r="BL618">
        <v>28556044</v>
      </c>
      <c r="BW618" t="s">
        <v>13428</v>
      </c>
      <c r="BX618">
        <v>7</v>
      </c>
      <c r="BY618" t="s">
        <v>13433</v>
      </c>
      <c r="BZ618">
        <v>13</v>
      </c>
    </row>
    <row r="619" spans="1:78" hidden="1">
      <c r="A619" t="s">
        <v>13850</v>
      </c>
      <c r="B619" t="s">
        <v>67</v>
      </c>
      <c r="C619" t="s">
        <v>26334</v>
      </c>
      <c r="G619" t="s">
        <v>26335</v>
      </c>
      <c r="J619" t="s">
        <v>26336</v>
      </c>
      <c r="K619" t="s">
        <v>17187</v>
      </c>
      <c r="P619" t="s">
        <v>26337</v>
      </c>
      <c r="Q619" t="s">
        <v>25673</v>
      </c>
      <c r="R619" t="s">
        <v>26338</v>
      </c>
      <c r="T619" t="s">
        <v>26339</v>
      </c>
      <c r="W619" t="s">
        <v>26340</v>
      </c>
      <c r="AN619" t="s">
        <v>17189</v>
      </c>
      <c r="AT619">
        <v>2006</v>
      </c>
      <c r="AU619">
        <v>54</v>
      </c>
      <c r="AV619">
        <v>4</v>
      </c>
      <c r="BA619">
        <v>523</v>
      </c>
      <c r="BB619">
        <v>547</v>
      </c>
      <c r="BK619" t="s">
        <v>26341</v>
      </c>
      <c r="BW619" t="s">
        <v>13429</v>
      </c>
      <c r="BX619" t="s">
        <v>13985</v>
      </c>
      <c r="BY619" t="s">
        <v>13985</v>
      </c>
      <c r="BZ619" t="s">
        <v>13985</v>
      </c>
    </row>
    <row r="620" spans="1:78" hidden="1">
      <c r="A620" t="s">
        <v>13850</v>
      </c>
      <c r="B620" t="s">
        <v>67</v>
      </c>
      <c r="C620" t="s">
        <v>30220</v>
      </c>
      <c r="G620" t="s">
        <v>30220</v>
      </c>
      <c r="J620" t="s">
        <v>30221</v>
      </c>
      <c r="K620" t="s">
        <v>13015</v>
      </c>
      <c r="W620" t="s">
        <v>30222</v>
      </c>
      <c r="AN620" t="s">
        <v>13018</v>
      </c>
      <c r="AS620" t="s">
        <v>815</v>
      </c>
      <c r="AT620">
        <v>1996</v>
      </c>
      <c r="AU620">
        <v>34</v>
      </c>
      <c r="AV620">
        <v>4</v>
      </c>
      <c r="BA620">
        <v>455</v>
      </c>
      <c r="BB620">
        <v>481</v>
      </c>
      <c r="BK620" t="s">
        <v>30223</v>
      </c>
      <c r="BW620" t="s">
        <v>13429</v>
      </c>
      <c r="BX620" t="s">
        <v>13985</v>
      </c>
      <c r="BY620" t="s">
        <v>13985</v>
      </c>
      <c r="BZ620" t="s">
        <v>13985</v>
      </c>
    </row>
    <row r="621" spans="1:78" hidden="1">
      <c r="A621" t="s">
        <v>13850</v>
      </c>
      <c r="B621" t="s">
        <v>67</v>
      </c>
      <c r="C621" t="s">
        <v>15947</v>
      </c>
      <c r="G621" t="s">
        <v>15948</v>
      </c>
      <c r="J621" t="s">
        <v>15949</v>
      </c>
      <c r="K621" t="s">
        <v>1546</v>
      </c>
      <c r="W621" t="s">
        <v>15950</v>
      </c>
      <c r="AA621" t="s">
        <v>15951</v>
      </c>
      <c r="AB621" t="s">
        <v>15952</v>
      </c>
      <c r="AN621" t="s">
        <v>1548</v>
      </c>
      <c r="AO621" t="s">
        <v>1549</v>
      </c>
      <c r="AS621" t="s">
        <v>884</v>
      </c>
      <c r="AT621">
        <v>2018</v>
      </c>
      <c r="AU621">
        <v>25</v>
      </c>
      <c r="AV621">
        <v>1</v>
      </c>
      <c r="BA621">
        <v>109</v>
      </c>
      <c r="BB621">
        <v>116</v>
      </c>
      <c r="BD621" t="s">
        <v>15953</v>
      </c>
      <c r="BK621" t="s">
        <v>15954</v>
      </c>
      <c r="BL621">
        <v>27358209</v>
      </c>
      <c r="BW621" t="s">
        <v>13429</v>
      </c>
      <c r="BX621" t="s">
        <v>13985</v>
      </c>
      <c r="BY621" t="s">
        <v>13985</v>
      </c>
      <c r="BZ621" t="s">
        <v>13985</v>
      </c>
    </row>
    <row r="622" spans="1:78" hidden="1">
      <c r="A622" t="s">
        <v>13850</v>
      </c>
      <c r="B622" t="s">
        <v>67</v>
      </c>
      <c r="C622" t="s">
        <v>21517</v>
      </c>
      <c r="G622" t="s">
        <v>21518</v>
      </c>
      <c r="J622" t="s">
        <v>21519</v>
      </c>
      <c r="K622" t="s">
        <v>12619</v>
      </c>
      <c r="W622" t="s">
        <v>21520</v>
      </c>
      <c r="AN622" t="s">
        <v>12623</v>
      </c>
      <c r="AS622" t="s">
        <v>297</v>
      </c>
      <c r="AT622">
        <v>2012</v>
      </c>
      <c r="AU622">
        <v>46</v>
      </c>
      <c r="AV622">
        <v>3</v>
      </c>
      <c r="BA622">
        <v>417</v>
      </c>
      <c r="BB622">
        <v>422</v>
      </c>
      <c r="BD622" t="s">
        <v>21521</v>
      </c>
      <c r="BK622" t="s">
        <v>21522</v>
      </c>
      <c r="BW622" t="s">
        <v>13429</v>
      </c>
      <c r="BX622" t="s">
        <v>13985</v>
      </c>
      <c r="BY622" t="s">
        <v>13985</v>
      </c>
      <c r="BZ622" t="s">
        <v>13985</v>
      </c>
    </row>
    <row r="623" spans="1:78" hidden="1">
      <c r="A623" t="s">
        <v>13850</v>
      </c>
      <c r="B623" t="s">
        <v>67</v>
      </c>
      <c r="C623" t="s">
        <v>14570</v>
      </c>
      <c r="G623" t="s">
        <v>14571</v>
      </c>
      <c r="J623" t="s">
        <v>14572</v>
      </c>
      <c r="K623" t="s">
        <v>6490</v>
      </c>
      <c r="W623" t="s">
        <v>14573</v>
      </c>
      <c r="AA623" t="s">
        <v>14574</v>
      </c>
      <c r="AB623" t="s">
        <v>14575</v>
      </c>
      <c r="AN623" t="s">
        <v>6492</v>
      </c>
      <c r="AO623" t="s">
        <v>6493</v>
      </c>
      <c r="AS623" t="s">
        <v>629</v>
      </c>
      <c r="AT623">
        <v>2019</v>
      </c>
      <c r="AU623">
        <v>834</v>
      </c>
      <c r="AV623">
        <v>1</v>
      </c>
      <c r="BA623">
        <v>145</v>
      </c>
      <c r="BB623">
        <v>162</v>
      </c>
      <c r="BD623" t="s">
        <v>14576</v>
      </c>
      <c r="BK623" t="s">
        <v>14577</v>
      </c>
      <c r="BW623" t="s">
        <v>13429</v>
      </c>
    </row>
    <row r="624" spans="1:78" hidden="1">
      <c r="A624" t="s">
        <v>13850</v>
      </c>
      <c r="B624" t="s">
        <v>67</v>
      </c>
      <c r="C624" t="s">
        <v>28286</v>
      </c>
      <c r="G624" t="s">
        <v>28286</v>
      </c>
      <c r="J624" t="s">
        <v>28287</v>
      </c>
      <c r="K624" t="s">
        <v>10305</v>
      </c>
      <c r="W624" t="s">
        <v>28288</v>
      </c>
      <c r="AA624" t="s">
        <v>25912</v>
      </c>
      <c r="AN624" t="s">
        <v>10307</v>
      </c>
      <c r="AS624" t="s">
        <v>352</v>
      </c>
      <c r="AT624">
        <v>2001</v>
      </c>
      <c r="AU624">
        <v>89</v>
      </c>
      <c r="AV624">
        <v>4</v>
      </c>
      <c r="BA624">
        <v>648</v>
      </c>
      <c r="BB624">
        <v>659</v>
      </c>
      <c r="BD624" t="s">
        <v>28289</v>
      </c>
      <c r="BK624" t="s">
        <v>28290</v>
      </c>
      <c r="BW624" t="s">
        <v>13429</v>
      </c>
      <c r="BX624" t="s">
        <v>13985</v>
      </c>
      <c r="BY624" t="s">
        <v>13985</v>
      </c>
      <c r="BZ624" t="s">
        <v>13985</v>
      </c>
    </row>
    <row r="625" spans="1:78" hidden="1">
      <c r="A625" t="s">
        <v>13850</v>
      </c>
      <c r="B625" t="s">
        <v>67</v>
      </c>
      <c r="C625" t="s">
        <v>23158</v>
      </c>
      <c r="G625" t="s">
        <v>23159</v>
      </c>
      <c r="J625" t="s">
        <v>23160</v>
      </c>
      <c r="K625" t="s">
        <v>160</v>
      </c>
      <c r="W625" t="s">
        <v>23161</v>
      </c>
      <c r="AA625" t="s">
        <v>5725</v>
      </c>
      <c r="AB625" t="s">
        <v>5726</v>
      </c>
      <c r="AN625" t="s">
        <v>162</v>
      </c>
      <c r="AO625" t="s">
        <v>163</v>
      </c>
      <c r="AS625" t="s">
        <v>84</v>
      </c>
      <c r="AT625">
        <v>2010</v>
      </c>
      <c r="AU625">
        <v>35</v>
      </c>
      <c r="AV625">
        <v>4</v>
      </c>
      <c r="BA625">
        <v>343</v>
      </c>
      <c r="BB625">
        <v>353</v>
      </c>
      <c r="BD625" t="s">
        <v>23162</v>
      </c>
      <c r="BK625" t="s">
        <v>23163</v>
      </c>
      <c r="BW625" t="s">
        <v>13429</v>
      </c>
      <c r="BX625" t="s">
        <v>13985</v>
      </c>
      <c r="BY625" t="s">
        <v>13985</v>
      </c>
      <c r="BZ625" t="s">
        <v>13985</v>
      </c>
    </row>
    <row r="626" spans="1:78" hidden="1">
      <c r="A626" t="s">
        <v>13850</v>
      </c>
      <c r="B626" t="s">
        <v>67</v>
      </c>
      <c r="C626" t="s">
        <v>21443</v>
      </c>
      <c r="G626" t="s">
        <v>21444</v>
      </c>
      <c r="J626" t="s">
        <v>21445</v>
      </c>
      <c r="K626" t="s">
        <v>569</v>
      </c>
      <c r="W626" t="s">
        <v>21446</v>
      </c>
      <c r="AA626" t="s">
        <v>2969</v>
      </c>
      <c r="AB626" t="s">
        <v>20909</v>
      </c>
      <c r="AN626" t="s">
        <v>572</v>
      </c>
      <c r="AS626" t="s">
        <v>154</v>
      </c>
      <c r="AT626">
        <v>2012</v>
      </c>
      <c r="AU626">
        <v>180</v>
      </c>
      <c r="AV626">
        <v>5</v>
      </c>
      <c r="BA626">
        <v>655</v>
      </c>
      <c r="BB626">
        <v>670</v>
      </c>
      <c r="BD626" t="s">
        <v>21447</v>
      </c>
      <c r="BK626" t="s">
        <v>21448</v>
      </c>
      <c r="BL626">
        <v>23070325</v>
      </c>
      <c r="BW626" t="s">
        <v>13428</v>
      </c>
      <c r="BX626" t="s">
        <v>13985</v>
      </c>
      <c r="BY626" t="s">
        <v>13429</v>
      </c>
      <c r="BZ626" t="s">
        <v>13985</v>
      </c>
    </row>
    <row r="627" spans="1:78" hidden="1">
      <c r="A627" t="s">
        <v>13850</v>
      </c>
      <c r="B627" t="s">
        <v>3442</v>
      </c>
      <c r="C627" t="s">
        <v>27356</v>
      </c>
      <c r="E627" t="s">
        <v>27357</v>
      </c>
      <c r="G627" t="s">
        <v>27356</v>
      </c>
      <c r="J627" t="s">
        <v>27358</v>
      </c>
      <c r="K627" t="s">
        <v>27359</v>
      </c>
      <c r="L627" t="s">
        <v>8925</v>
      </c>
      <c r="P627" t="s">
        <v>27360</v>
      </c>
      <c r="Q627" t="s">
        <v>27361</v>
      </c>
      <c r="R627" t="s">
        <v>27362</v>
      </c>
      <c r="S627" t="s">
        <v>27363</v>
      </c>
      <c r="W627" t="s">
        <v>27364</v>
      </c>
      <c r="AP627" t="s">
        <v>27365</v>
      </c>
      <c r="AT627">
        <v>2004</v>
      </c>
      <c r="AU627">
        <v>11</v>
      </c>
      <c r="BA627">
        <v>315</v>
      </c>
      <c r="BB627">
        <v>324</v>
      </c>
      <c r="BK627" t="s">
        <v>27366</v>
      </c>
      <c r="BW627" t="s">
        <v>13429</v>
      </c>
      <c r="BX627" t="s">
        <v>13985</v>
      </c>
      <c r="BY627" t="s">
        <v>13985</v>
      </c>
      <c r="BZ627" t="s">
        <v>13985</v>
      </c>
    </row>
    <row r="628" spans="1:78" hidden="1">
      <c r="A628" t="s">
        <v>13850</v>
      </c>
      <c r="B628" t="s">
        <v>67</v>
      </c>
      <c r="C628" t="s">
        <v>15854</v>
      </c>
      <c r="G628" t="s">
        <v>15855</v>
      </c>
      <c r="J628" t="s">
        <v>15856</v>
      </c>
      <c r="K628" t="s">
        <v>15857</v>
      </c>
      <c r="W628" t="s">
        <v>15858</v>
      </c>
      <c r="AA628" t="s">
        <v>15859</v>
      </c>
      <c r="AB628" t="s">
        <v>15860</v>
      </c>
      <c r="AN628" t="s">
        <v>15861</v>
      </c>
      <c r="AO628" t="s">
        <v>15862</v>
      </c>
      <c r="AS628" t="s">
        <v>1613</v>
      </c>
      <c r="AT628">
        <v>2018</v>
      </c>
      <c r="AU628">
        <v>24</v>
      </c>
      <c r="AV628">
        <v>2</v>
      </c>
      <c r="BA628">
        <v>157</v>
      </c>
      <c r="BB628">
        <v>161</v>
      </c>
      <c r="BD628" t="s">
        <v>15863</v>
      </c>
      <c r="BK628" t="s">
        <v>15864</v>
      </c>
      <c r="BW628" t="s">
        <v>13429</v>
      </c>
      <c r="BX628" t="s">
        <v>13985</v>
      </c>
      <c r="BY628" t="s">
        <v>13985</v>
      </c>
      <c r="BZ628" t="s">
        <v>13985</v>
      </c>
    </row>
    <row r="629" spans="1:78" hidden="1">
      <c r="A629" t="s">
        <v>13477</v>
      </c>
      <c r="B629" t="s">
        <v>67</v>
      </c>
      <c r="C629" t="s">
        <v>32041</v>
      </c>
      <c r="J629" t="s">
        <v>15856</v>
      </c>
      <c r="K629" t="s">
        <v>32044</v>
      </c>
      <c r="AA629" t="s">
        <v>15859</v>
      </c>
      <c r="AB629" t="s">
        <v>15860</v>
      </c>
      <c r="AN629" t="s">
        <v>15862</v>
      </c>
      <c r="AS629">
        <v>3</v>
      </c>
      <c r="AT629">
        <v>2018</v>
      </c>
      <c r="AU629">
        <v>24</v>
      </c>
      <c r="AV629">
        <v>2</v>
      </c>
      <c r="BA629">
        <v>157</v>
      </c>
      <c r="BB629">
        <v>161</v>
      </c>
      <c r="BD629" t="s">
        <v>15863</v>
      </c>
      <c r="BK629" t="s">
        <v>32045</v>
      </c>
      <c r="BM629" t="s">
        <v>13483</v>
      </c>
      <c r="BQ629" t="s">
        <v>32042</v>
      </c>
      <c r="BR629" t="s">
        <v>32043</v>
      </c>
      <c r="BW629" t="s">
        <v>13429</v>
      </c>
      <c r="BX629" t="s">
        <v>13985</v>
      </c>
      <c r="BY629" t="s">
        <v>13985</v>
      </c>
      <c r="BZ629" t="s">
        <v>13985</v>
      </c>
    </row>
    <row r="630" spans="1:78" hidden="1">
      <c r="A630" t="s">
        <v>13850</v>
      </c>
      <c r="B630" t="s">
        <v>67</v>
      </c>
      <c r="C630" t="s">
        <v>30476</v>
      </c>
      <c r="G630" t="s">
        <v>30476</v>
      </c>
      <c r="J630" t="s">
        <v>30477</v>
      </c>
      <c r="K630" t="s">
        <v>841</v>
      </c>
      <c r="W630" t="s">
        <v>30478</v>
      </c>
      <c r="AA630" t="s">
        <v>30479</v>
      </c>
      <c r="AB630" t="s">
        <v>30480</v>
      </c>
      <c r="AN630" t="s">
        <v>843</v>
      </c>
      <c r="AS630" t="s">
        <v>629</v>
      </c>
      <c r="AT630">
        <v>1995</v>
      </c>
      <c r="AU630">
        <v>18</v>
      </c>
      <c r="AV630">
        <v>4</v>
      </c>
      <c r="BA630">
        <v>207</v>
      </c>
      <c r="BB630">
        <v>216</v>
      </c>
      <c r="BD630" t="s">
        <v>30481</v>
      </c>
      <c r="BK630" t="s">
        <v>30482</v>
      </c>
      <c r="BL630">
        <v>8531051</v>
      </c>
      <c r="BW630" t="s">
        <v>13429</v>
      </c>
      <c r="BX630" t="s">
        <v>13985</v>
      </c>
      <c r="BY630" t="s">
        <v>13985</v>
      </c>
      <c r="BZ630" t="s">
        <v>13985</v>
      </c>
    </row>
    <row r="631" spans="1:78" hidden="1">
      <c r="A631" t="s">
        <v>13850</v>
      </c>
      <c r="B631" t="s">
        <v>67</v>
      </c>
      <c r="C631" t="s">
        <v>30501</v>
      </c>
      <c r="G631" t="s">
        <v>30501</v>
      </c>
      <c r="J631" t="s">
        <v>30502</v>
      </c>
      <c r="K631" t="s">
        <v>9752</v>
      </c>
      <c r="W631" t="s">
        <v>30503</v>
      </c>
      <c r="AN631" t="s">
        <v>9754</v>
      </c>
      <c r="AS631" t="s">
        <v>730</v>
      </c>
      <c r="AT631">
        <v>1995</v>
      </c>
      <c r="AU631">
        <v>68</v>
      </c>
      <c r="AV631">
        <v>2</v>
      </c>
      <c r="BA631">
        <v>133</v>
      </c>
      <c r="BB631">
        <v>142</v>
      </c>
      <c r="BK631" t="s">
        <v>30504</v>
      </c>
      <c r="BW631" t="s">
        <v>13429</v>
      </c>
      <c r="BX631" t="s">
        <v>13985</v>
      </c>
      <c r="BY631" t="s">
        <v>13985</v>
      </c>
      <c r="BZ631" t="s">
        <v>13985</v>
      </c>
    </row>
    <row r="632" spans="1:78" hidden="1">
      <c r="A632" t="s">
        <v>13850</v>
      </c>
      <c r="B632" t="s">
        <v>67</v>
      </c>
      <c r="C632" t="s">
        <v>25283</v>
      </c>
      <c r="G632" t="s">
        <v>25284</v>
      </c>
      <c r="J632" t="s">
        <v>25285</v>
      </c>
      <c r="K632" t="s">
        <v>25286</v>
      </c>
      <c r="W632" t="s">
        <v>25287</v>
      </c>
      <c r="AN632" t="s">
        <v>25288</v>
      </c>
      <c r="AS632" t="s">
        <v>297</v>
      </c>
      <c r="AT632">
        <v>2007</v>
      </c>
      <c r="AU632">
        <v>15</v>
      </c>
      <c r="AV632">
        <v>3</v>
      </c>
      <c r="BA632">
        <v>377</v>
      </c>
      <c r="BB632">
        <v>385</v>
      </c>
      <c r="BK632" t="s">
        <v>25289</v>
      </c>
      <c r="BW632" t="s">
        <v>13429</v>
      </c>
      <c r="BX632" t="s">
        <v>13985</v>
      </c>
      <c r="BY632" t="s">
        <v>13985</v>
      </c>
      <c r="BZ632" t="s">
        <v>13985</v>
      </c>
    </row>
    <row r="633" spans="1:78" hidden="1">
      <c r="A633" t="s">
        <v>13850</v>
      </c>
      <c r="B633" t="s">
        <v>67</v>
      </c>
      <c r="C633" t="s">
        <v>25473</v>
      </c>
      <c r="G633" t="s">
        <v>25474</v>
      </c>
      <c r="J633" t="s">
        <v>25475</v>
      </c>
      <c r="K633" t="s">
        <v>667</v>
      </c>
      <c r="W633" t="s">
        <v>25476</v>
      </c>
      <c r="AN633" t="s">
        <v>670</v>
      </c>
      <c r="AO633" t="s">
        <v>671</v>
      </c>
      <c r="AS633" t="s">
        <v>629</v>
      </c>
      <c r="AT633">
        <v>2007</v>
      </c>
      <c r="AU633">
        <v>42</v>
      </c>
      <c r="AV633">
        <v>2</v>
      </c>
      <c r="BA633">
        <v>205</v>
      </c>
      <c r="BB633">
        <v>215</v>
      </c>
      <c r="BD633" t="s">
        <v>25477</v>
      </c>
      <c r="BK633" t="s">
        <v>25478</v>
      </c>
      <c r="BW633" t="s">
        <v>13429</v>
      </c>
      <c r="BX633" t="s">
        <v>13985</v>
      </c>
      <c r="BY633" t="s">
        <v>13985</v>
      </c>
      <c r="BZ633" t="s">
        <v>13985</v>
      </c>
    </row>
    <row r="634" spans="1:78" hidden="1">
      <c r="A634" t="s">
        <v>13850</v>
      </c>
      <c r="B634" t="s">
        <v>67</v>
      </c>
      <c r="C634" t="s">
        <v>20976</v>
      </c>
      <c r="G634" t="s">
        <v>20977</v>
      </c>
      <c r="J634" t="s">
        <v>20978</v>
      </c>
      <c r="K634" t="s">
        <v>2407</v>
      </c>
      <c r="W634" t="s">
        <v>20979</v>
      </c>
      <c r="AA634" t="s">
        <v>15951</v>
      </c>
      <c r="AB634" t="s">
        <v>20980</v>
      </c>
      <c r="AN634" t="s">
        <v>2411</v>
      </c>
      <c r="AS634" t="s">
        <v>730</v>
      </c>
      <c r="AT634">
        <v>2013</v>
      </c>
      <c r="AU634">
        <v>38</v>
      </c>
      <c r="AV634">
        <v>2</v>
      </c>
      <c r="BA634">
        <v>162</v>
      </c>
      <c r="BB634">
        <v>168</v>
      </c>
      <c r="BD634" t="s">
        <v>20981</v>
      </c>
      <c r="BK634" t="s">
        <v>20982</v>
      </c>
      <c r="BW634" t="s">
        <v>13428</v>
      </c>
      <c r="BX634" t="s">
        <v>13985</v>
      </c>
      <c r="BY634" t="s">
        <v>13429</v>
      </c>
      <c r="BZ634" t="s">
        <v>13985</v>
      </c>
    </row>
    <row r="635" spans="1:78" hidden="1">
      <c r="A635" t="s">
        <v>13850</v>
      </c>
      <c r="B635" t="s">
        <v>67</v>
      </c>
      <c r="C635" t="s">
        <v>20458</v>
      </c>
      <c r="G635" t="s">
        <v>20459</v>
      </c>
      <c r="J635" t="s">
        <v>20460</v>
      </c>
      <c r="K635" t="s">
        <v>1385</v>
      </c>
      <c r="W635" t="s">
        <v>20461</v>
      </c>
      <c r="AA635" t="s">
        <v>17470</v>
      </c>
      <c r="AN635" t="s">
        <v>1388</v>
      </c>
      <c r="AO635" t="s">
        <v>1389</v>
      </c>
      <c r="AS635" t="s">
        <v>84</v>
      </c>
      <c r="AT635">
        <v>2013</v>
      </c>
      <c r="AU635">
        <v>110</v>
      </c>
      <c r="AV635">
        <v>4</v>
      </c>
      <c r="BA635">
        <v>765</v>
      </c>
      <c r="BB635">
        <v>779</v>
      </c>
      <c r="BD635" t="s">
        <v>20462</v>
      </c>
      <c r="BK635" t="s">
        <v>20463</v>
      </c>
      <c r="BW635" t="s">
        <v>13428</v>
      </c>
      <c r="BX635" t="s">
        <v>13985</v>
      </c>
      <c r="BY635" t="s">
        <v>13429</v>
      </c>
      <c r="BZ635" t="s">
        <v>13985</v>
      </c>
    </row>
    <row r="636" spans="1:78" hidden="1">
      <c r="A636" t="s">
        <v>13850</v>
      </c>
      <c r="B636" t="s">
        <v>67</v>
      </c>
      <c r="C636" t="s">
        <v>27403</v>
      </c>
      <c r="G636" t="s">
        <v>27403</v>
      </c>
      <c r="J636" t="s">
        <v>27404</v>
      </c>
      <c r="K636" t="s">
        <v>3981</v>
      </c>
      <c r="W636" t="s">
        <v>27405</v>
      </c>
      <c r="AN636" t="s">
        <v>3983</v>
      </c>
      <c r="AO636" t="s">
        <v>3984</v>
      </c>
      <c r="AS636" t="s">
        <v>84</v>
      </c>
      <c r="AT636">
        <v>2003</v>
      </c>
      <c r="AU636">
        <v>93</v>
      </c>
      <c r="AV636">
        <v>6</v>
      </c>
      <c r="BA636">
        <v>561</v>
      </c>
      <c r="BB636">
        <v>567</v>
      </c>
      <c r="BD636" t="s">
        <v>27406</v>
      </c>
      <c r="BK636" t="s">
        <v>27407</v>
      </c>
      <c r="BL636">
        <v>14704103</v>
      </c>
      <c r="BW636" t="s">
        <v>13429</v>
      </c>
      <c r="BX636" t="s">
        <v>13985</v>
      </c>
      <c r="BY636" t="s">
        <v>13985</v>
      </c>
      <c r="BZ636" t="s">
        <v>13985</v>
      </c>
    </row>
    <row r="637" spans="1:78" hidden="1">
      <c r="A637" t="s">
        <v>13850</v>
      </c>
      <c r="B637" t="s">
        <v>67</v>
      </c>
      <c r="C637" t="s">
        <v>15073</v>
      </c>
      <c r="G637" t="s">
        <v>15074</v>
      </c>
      <c r="J637" t="s">
        <v>15075</v>
      </c>
      <c r="K637" t="s">
        <v>15076</v>
      </c>
      <c r="W637" t="s">
        <v>15077</v>
      </c>
      <c r="AB637" t="s">
        <v>15078</v>
      </c>
      <c r="AN637" t="s">
        <v>15079</v>
      </c>
      <c r="AS637" s="1">
        <v>42309</v>
      </c>
      <c r="AT637">
        <v>2018</v>
      </c>
      <c r="AU637">
        <v>145</v>
      </c>
      <c r="BA637">
        <v>30</v>
      </c>
      <c r="BB637">
        <v>38</v>
      </c>
      <c r="BD637" t="s">
        <v>15080</v>
      </c>
      <c r="BK637" t="s">
        <v>15081</v>
      </c>
      <c r="BL637">
        <v>30118975</v>
      </c>
      <c r="BW637" t="s">
        <v>13429</v>
      </c>
      <c r="BX637" t="s">
        <v>13985</v>
      </c>
      <c r="BY637" t="s">
        <v>13985</v>
      </c>
      <c r="BZ637" t="s">
        <v>13985</v>
      </c>
    </row>
    <row r="638" spans="1:78" hidden="1">
      <c r="A638" t="s">
        <v>13850</v>
      </c>
      <c r="B638" t="s">
        <v>67</v>
      </c>
      <c r="C638" t="s">
        <v>21815</v>
      </c>
      <c r="G638" t="s">
        <v>21816</v>
      </c>
      <c r="J638" t="s">
        <v>21817</v>
      </c>
      <c r="K638" t="s">
        <v>11621</v>
      </c>
      <c r="W638" t="s">
        <v>21818</v>
      </c>
      <c r="AB638" t="s">
        <v>21819</v>
      </c>
      <c r="AN638" t="s">
        <v>11623</v>
      </c>
      <c r="AS638" t="s">
        <v>629</v>
      </c>
      <c r="AT638">
        <v>2012</v>
      </c>
      <c r="AU638">
        <v>76</v>
      </c>
      <c r="AV638">
        <v>4</v>
      </c>
      <c r="BA638">
        <v>721</v>
      </c>
      <c r="BB638">
        <v>728</v>
      </c>
      <c r="BD638" t="s">
        <v>21820</v>
      </c>
      <c r="BK638" t="s">
        <v>21821</v>
      </c>
      <c r="BW638" t="s">
        <v>13429</v>
      </c>
      <c r="BX638" t="s">
        <v>13985</v>
      </c>
      <c r="BY638" t="s">
        <v>13985</v>
      </c>
      <c r="BZ638" t="s">
        <v>13985</v>
      </c>
    </row>
    <row r="639" spans="1:78" hidden="1">
      <c r="A639" t="s">
        <v>13850</v>
      </c>
      <c r="B639" t="s">
        <v>67</v>
      </c>
      <c r="C639" t="s">
        <v>29725</v>
      </c>
      <c r="G639" t="s">
        <v>29725</v>
      </c>
      <c r="J639" t="s">
        <v>29726</v>
      </c>
      <c r="K639" t="s">
        <v>26168</v>
      </c>
      <c r="W639" t="s">
        <v>29727</v>
      </c>
      <c r="AN639" t="s">
        <v>26170</v>
      </c>
      <c r="AS639" t="s">
        <v>297</v>
      </c>
      <c r="AT639">
        <v>1997</v>
      </c>
      <c r="AU639">
        <v>29</v>
      </c>
      <c r="AV639">
        <v>3</v>
      </c>
      <c r="BA639">
        <v>356</v>
      </c>
      <c r="BB639">
        <v>369</v>
      </c>
      <c r="BK639" t="s">
        <v>29728</v>
      </c>
      <c r="BL639">
        <v>19274169</v>
      </c>
      <c r="BW639" t="s">
        <v>13429</v>
      </c>
      <c r="BX639" t="s">
        <v>13985</v>
      </c>
      <c r="BY639" t="s">
        <v>13985</v>
      </c>
      <c r="BZ639" t="s">
        <v>13985</v>
      </c>
    </row>
    <row r="640" spans="1:78" hidden="1">
      <c r="A640" t="s">
        <v>13850</v>
      </c>
      <c r="B640" t="s">
        <v>67</v>
      </c>
      <c r="C640" t="s">
        <v>22936</v>
      </c>
      <c r="G640" t="s">
        <v>22937</v>
      </c>
      <c r="J640" t="s">
        <v>22938</v>
      </c>
      <c r="K640" t="s">
        <v>348</v>
      </c>
      <c r="W640" t="s">
        <v>22939</v>
      </c>
      <c r="AN640" t="s">
        <v>350</v>
      </c>
      <c r="AS640" t="s">
        <v>884</v>
      </c>
      <c r="AT640">
        <v>2011</v>
      </c>
      <c r="AU640">
        <v>40</v>
      </c>
      <c r="AV640">
        <v>1</v>
      </c>
      <c r="BA640">
        <v>157</v>
      </c>
      <c r="BB640">
        <v>166</v>
      </c>
      <c r="BD640" t="s">
        <v>22940</v>
      </c>
      <c r="BK640" t="s">
        <v>22941</v>
      </c>
      <c r="BL640">
        <v>22182625</v>
      </c>
      <c r="BW640" t="s">
        <v>13428</v>
      </c>
      <c r="BX640" t="s">
        <v>13985</v>
      </c>
      <c r="BY640" t="s">
        <v>13429</v>
      </c>
      <c r="BZ640">
        <v>2</v>
      </c>
    </row>
    <row r="641" spans="1:78" hidden="1">
      <c r="A641" t="s">
        <v>13850</v>
      </c>
      <c r="B641" t="s">
        <v>67</v>
      </c>
      <c r="C641" t="s">
        <v>24594</v>
      </c>
      <c r="G641" t="s">
        <v>24595</v>
      </c>
      <c r="J641" t="s">
        <v>24596</v>
      </c>
      <c r="K641" t="s">
        <v>1442</v>
      </c>
      <c r="W641" t="s">
        <v>24597</v>
      </c>
      <c r="AA641" t="s">
        <v>24598</v>
      </c>
      <c r="AB641" t="s">
        <v>23886</v>
      </c>
      <c r="AN641" t="s">
        <v>1446</v>
      </c>
      <c r="AO641" t="s">
        <v>1447</v>
      </c>
      <c r="AS641" t="s">
        <v>154</v>
      </c>
      <c r="AT641">
        <v>2008</v>
      </c>
      <c r="AU641">
        <v>21</v>
      </c>
      <c r="AV641">
        <v>6</v>
      </c>
      <c r="BA641">
        <v>1711</v>
      </c>
      <c r="BB641">
        <v>1723</v>
      </c>
      <c r="BD641" t="s">
        <v>24599</v>
      </c>
      <c r="BK641" t="s">
        <v>24600</v>
      </c>
      <c r="BL641">
        <v>18717750</v>
      </c>
      <c r="BW641" t="s">
        <v>13428</v>
      </c>
      <c r="BX641" t="s">
        <v>13985</v>
      </c>
      <c r="BY641" t="s">
        <v>13429</v>
      </c>
      <c r="BZ641" t="s">
        <v>13985</v>
      </c>
    </row>
    <row r="642" spans="1:78" hidden="1">
      <c r="A642" t="s">
        <v>13850</v>
      </c>
      <c r="B642" t="s">
        <v>67</v>
      </c>
      <c r="C642" t="s">
        <v>18877</v>
      </c>
      <c r="G642" t="s">
        <v>18878</v>
      </c>
      <c r="J642" t="s">
        <v>18879</v>
      </c>
      <c r="K642" t="s">
        <v>18880</v>
      </c>
      <c r="W642" t="s">
        <v>18881</v>
      </c>
      <c r="AA642" t="s">
        <v>18882</v>
      </c>
      <c r="AB642" t="s">
        <v>18883</v>
      </c>
      <c r="AN642" t="s">
        <v>18884</v>
      </c>
      <c r="AO642" t="s">
        <v>18885</v>
      </c>
      <c r="AS642" t="s">
        <v>521</v>
      </c>
      <c r="AT642">
        <v>2015</v>
      </c>
      <c r="AU642">
        <v>11</v>
      </c>
      <c r="AV642">
        <v>3</v>
      </c>
      <c r="BC642">
        <v>41</v>
      </c>
      <c r="BD642" t="s">
        <v>18886</v>
      </c>
      <c r="BK642" t="s">
        <v>18887</v>
      </c>
      <c r="BW642" t="s">
        <v>13429</v>
      </c>
      <c r="BX642" t="s">
        <v>13985</v>
      </c>
      <c r="BY642" t="s">
        <v>13985</v>
      </c>
      <c r="BZ642" t="s">
        <v>13985</v>
      </c>
    </row>
    <row r="643" spans="1:78" hidden="1">
      <c r="A643" t="s">
        <v>13850</v>
      </c>
      <c r="B643" t="s">
        <v>67</v>
      </c>
      <c r="C643" t="s">
        <v>14497</v>
      </c>
      <c r="G643" t="s">
        <v>14498</v>
      </c>
      <c r="J643" t="s">
        <v>14499</v>
      </c>
      <c r="K643" t="s">
        <v>14500</v>
      </c>
      <c r="W643" t="s">
        <v>14501</v>
      </c>
      <c r="AA643" t="s">
        <v>14502</v>
      </c>
      <c r="AB643" t="s">
        <v>14503</v>
      </c>
      <c r="AN643" t="s">
        <v>14504</v>
      </c>
      <c r="AO643" t="s">
        <v>14505</v>
      </c>
      <c r="AS643" t="s">
        <v>4211</v>
      </c>
      <c r="AT643">
        <v>2019</v>
      </c>
      <c r="AU643">
        <v>12</v>
      </c>
      <c r="AV643">
        <v>2</v>
      </c>
      <c r="BA643">
        <v>169</v>
      </c>
      <c r="BB643">
        <v>180</v>
      </c>
      <c r="BD643" t="s">
        <v>14506</v>
      </c>
      <c r="BF643" t="s">
        <v>14507</v>
      </c>
      <c r="BK643" t="s">
        <v>14508</v>
      </c>
      <c r="BW643" t="s">
        <v>13429</v>
      </c>
    </row>
    <row r="644" spans="1:78" hidden="1">
      <c r="A644" t="s">
        <v>13850</v>
      </c>
      <c r="B644" t="s">
        <v>67</v>
      </c>
      <c r="C644" t="s">
        <v>23737</v>
      </c>
      <c r="G644" t="s">
        <v>23738</v>
      </c>
      <c r="J644" t="s">
        <v>23739</v>
      </c>
      <c r="K644" t="s">
        <v>23740</v>
      </c>
      <c r="W644" t="s">
        <v>23741</v>
      </c>
      <c r="AA644" t="s">
        <v>23697</v>
      </c>
      <c r="AB644" t="s">
        <v>23698</v>
      </c>
      <c r="AN644" t="s">
        <v>23742</v>
      </c>
      <c r="AO644" t="s">
        <v>23743</v>
      </c>
      <c r="AS644" t="s">
        <v>1023</v>
      </c>
      <c r="AT644">
        <v>2010</v>
      </c>
      <c r="AU644">
        <v>18</v>
      </c>
      <c r="AV644">
        <v>1</v>
      </c>
      <c r="BA644">
        <v>55</v>
      </c>
      <c r="BB644">
        <v>62</v>
      </c>
      <c r="BD644" t="s">
        <v>23744</v>
      </c>
      <c r="BK644" t="s">
        <v>23745</v>
      </c>
      <c r="BW644" t="s">
        <v>13429</v>
      </c>
      <c r="BX644" t="s">
        <v>13985</v>
      </c>
      <c r="BY644" t="s">
        <v>13985</v>
      </c>
      <c r="BZ644" t="s">
        <v>13985</v>
      </c>
    </row>
    <row r="645" spans="1:78" hidden="1">
      <c r="A645" t="s">
        <v>13850</v>
      </c>
      <c r="B645" t="s">
        <v>67</v>
      </c>
      <c r="C645" t="s">
        <v>26806</v>
      </c>
      <c r="G645" t="s">
        <v>26806</v>
      </c>
      <c r="J645" t="s">
        <v>26807</v>
      </c>
      <c r="K645" t="s">
        <v>25924</v>
      </c>
      <c r="W645" t="s">
        <v>26808</v>
      </c>
      <c r="AA645" t="s">
        <v>26809</v>
      </c>
      <c r="AB645" t="s">
        <v>26810</v>
      </c>
      <c r="AN645" t="s">
        <v>25926</v>
      </c>
      <c r="AS645" t="s">
        <v>1023</v>
      </c>
      <c r="AT645">
        <v>2005</v>
      </c>
      <c r="AU645">
        <v>162</v>
      </c>
      <c r="AV645">
        <v>1</v>
      </c>
      <c r="BA645">
        <v>1</v>
      </c>
      <c r="BB645">
        <v>17</v>
      </c>
      <c r="BD645" t="s">
        <v>26811</v>
      </c>
      <c r="BK645" t="s">
        <v>26812</v>
      </c>
      <c r="BW645" t="s">
        <v>13429</v>
      </c>
      <c r="BX645" t="s">
        <v>13985</v>
      </c>
      <c r="BY645" t="s">
        <v>13985</v>
      </c>
      <c r="BZ645" t="s">
        <v>13985</v>
      </c>
    </row>
    <row r="646" spans="1:78" hidden="1">
      <c r="A646" t="s">
        <v>13850</v>
      </c>
      <c r="B646" t="s">
        <v>67</v>
      </c>
      <c r="C646" t="s">
        <v>26617</v>
      </c>
      <c r="G646" t="s">
        <v>26617</v>
      </c>
      <c r="J646" t="s">
        <v>26618</v>
      </c>
      <c r="K646" t="s">
        <v>2565</v>
      </c>
      <c r="W646" t="s">
        <v>26619</v>
      </c>
      <c r="AA646" t="s">
        <v>26620</v>
      </c>
      <c r="AB646" t="s">
        <v>26621</v>
      </c>
      <c r="AN646" t="s">
        <v>22522</v>
      </c>
      <c r="AS646" t="s">
        <v>472</v>
      </c>
      <c r="AT646">
        <v>2005</v>
      </c>
      <c r="AU646">
        <v>1</v>
      </c>
      <c r="AV646">
        <v>1</v>
      </c>
      <c r="BA646">
        <v>109</v>
      </c>
      <c r="BB646">
        <v>118</v>
      </c>
      <c r="BC646" t="s">
        <v>26622</v>
      </c>
      <c r="BD646" t="s">
        <v>26623</v>
      </c>
      <c r="BK646" t="s">
        <v>26624</v>
      </c>
      <c r="BL646">
        <v>16103920</v>
      </c>
      <c r="BW646" t="s">
        <v>13429</v>
      </c>
      <c r="BX646" t="s">
        <v>13985</v>
      </c>
      <c r="BY646" t="s">
        <v>13985</v>
      </c>
      <c r="BZ646" t="s">
        <v>13985</v>
      </c>
    </row>
    <row r="647" spans="1:78" hidden="1">
      <c r="A647" t="s">
        <v>13850</v>
      </c>
      <c r="B647" t="s">
        <v>67</v>
      </c>
      <c r="C647" t="s">
        <v>15667</v>
      </c>
      <c r="G647" t="s">
        <v>15668</v>
      </c>
      <c r="J647" t="s">
        <v>15669</v>
      </c>
      <c r="K647" t="s">
        <v>14047</v>
      </c>
      <c r="W647" t="s">
        <v>15670</v>
      </c>
      <c r="AA647" t="s">
        <v>15671</v>
      </c>
      <c r="AB647" t="s">
        <v>15672</v>
      </c>
      <c r="AN647" t="s">
        <v>14049</v>
      </c>
      <c r="AO647" t="s">
        <v>14050</v>
      </c>
      <c r="AS647" t="s">
        <v>629</v>
      </c>
      <c r="AT647">
        <v>2018</v>
      </c>
      <c r="AU647">
        <v>71</v>
      </c>
      <c r="AV647">
        <v>3</v>
      </c>
      <c r="BA647">
        <v>318</v>
      </c>
      <c r="BB647">
        <v>322</v>
      </c>
      <c r="BD647" t="s">
        <v>15673</v>
      </c>
      <c r="BK647" t="s">
        <v>15674</v>
      </c>
      <c r="BW647" t="s">
        <v>13429</v>
      </c>
      <c r="BX647" t="s">
        <v>13985</v>
      </c>
      <c r="BY647" t="s">
        <v>13985</v>
      </c>
      <c r="BZ647" t="s">
        <v>13985</v>
      </c>
    </row>
    <row r="648" spans="1:78" hidden="1">
      <c r="A648" t="s">
        <v>13850</v>
      </c>
      <c r="B648" t="s">
        <v>67</v>
      </c>
      <c r="C648" t="s">
        <v>21693</v>
      </c>
      <c r="G648" t="s">
        <v>21694</v>
      </c>
      <c r="J648" t="s">
        <v>21695</v>
      </c>
      <c r="K648" t="s">
        <v>7048</v>
      </c>
      <c r="W648" t="s">
        <v>21696</v>
      </c>
      <c r="AA648" t="s">
        <v>21697</v>
      </c>
      <c r="AB648" t="s">
        <v>21698</v>
      </c>
      <c r="AN648" t="s">
        <v>3658</v>
      </c>
      <c r="AS648" t="s">
        <v>472</v>
      </c>
      <c r="AT648">
        <v>2012</v>
      </c>
      <c r="AU648">
        <v>182</v>
      </c>
      <c r="AV648">
        <v>5</v>
      </c>
      <c r="BA648">
        <v>613</v>
      </c>
      <c r="BB648">
        <v>623</v>
      </c>
      <c r="BD648" t="s">
        <v>21699</v>
      </c>
      <c r="BK648" t="s">
        <v>21700</v>
      </c>
      <c r="BL648">
        <v>22270551</v>
      </c>
      <c r="BW648" t="s">
        <v>13429</v>
      </c>
      <c r="BX648" t="s">
        <v>13985</v>
      </c>
      <c r="BY648" t="s">
        <v>13985</v>
      </c>
      <c r="BZ648" t="s">
        <v>13985</v>
      </c>
    </row>
    <row r="649" spans="1:78" hidden="1">
      <c r="A649" t="s">
        <v>13850</v>
      </c>
      <c r="B649" t="s">
        <v>67</v>
      </c>
      <c r="C649" t="s">
        <v>26780</v>
      </c>
      <c r="G649" t="s">
        <v>26780</v>
      </c>
      <c r="J649" t="s">
        <v>26781</v>
      </c>
      <c r="K649" t="s">
        <v>5471</v>
      </c>
      <c r="W649" t="s">
        <v>26782</v>
      </c>
      <c r="AB649" t="s">
        <v>26783</v>
      </c>
      <c r="AN649" t="s">
        <v>5474</v>
      </c>
      <c r="AO649" t="s">
        <v>26564</v>
      </c>
      <c r="AS649" t="s">
        <v>884</v>
      </c>
      <c r="AT649">
        <v>2005</v>
      </c>
      <c r="AU649">
        <v>107</v>
      </c>
      <c r="AV649">
        <v>1</v>
      </c>
      <c r="BA649">
        <v>173</v>
      </c>
      <c r="BB649">
        <v>177</v>
      </c>
      <c r="BD649" t="s">
        <v>26784</v>
      </c>
      <c r="BK649" t="s">
        <v>26785</v>
      </c>
      <c r="BW649" t="s">
        <v>13429</v>
      </c>
      <c r="BX649" t="s">
        <v>13985</v>
      </c>
      <c r="BY649" t="s">
        <v>13985</v>
      </c>
      <c r="BZ649" t="s">
        <v>13985</v>
      </c>
    </row>
    <row r="650" spans="1:78" hidden="1">
      <c r="A650" t="s">
        <v>13850</v>
      </c>
      <c r="B650" t="s">
        <v>67</v>
      </c>
      <c r="C650" t="s">
        <v>22701</v>
      </c>
      <c r="G650" t="s">
        <v>22702</v>
      </c>
      <c r="J650" t="s">
        <v>22703</v>
      </c>
      <c r="K650" t="s">
        <v>22704</v>
      </c>
      <c r="W650" t="s">
        <v>22705</v>
      </c>
      <c r="AN650" t="s">
        <v>22706</v>
      </c>
      <c r="AO650" t="s">
        <v>22707</v>
      </c>
      <c r="AS650" t="s">
        <v>629</v>
      </c>
      <c r="AT650">
        <v>2011</v>
      </c>
      <c r="AU650">
        <v>38</v>
      </c>
      <c r="AV650">
        <v>3</v>
      </c>
      <c r="BA650">
        <v>461</v>
      </c>
      <c r="BB650">
        <v>464</v>
      </c>
      <c r="BD650" t="s">
        <v>22708</v>
      </c>
      <c r="BK650" t="s">
        <v>22709</v>
      </c>
      <c r="BL650">
        <v>21515507</v>
      </c>
      <c r="BW650" t="s">
        <v>13429</v>
      </c>
      <c r="BX650" t="s">
        <v>13985</v>
      </c>
      <c r="BY650" t="s">
        <v>13985</v>
      </c>
      <c r="BZ650" t="s">
        <v>13985</v>
      </c>
    </row>
    <row r="651" spans="1:78" hidden="1">
      <c r="A651" t="s">
        <v>13850</v>
      </c>
      <c r="B651" t="s">
        <v>67</v>
      </c>
      <c r="C651" t="s">
        <v>21934</v>
      </c>
      <c r="G651" t="s">
        <v>21935</v>
      </c>
      <c r="J651" t="s">
        <v>21936</v>
      </c>
      <c r="K651" t="s">
        <v>280</v>
      </c>
      <c r="W651" t="s">
        <v>21937</v>
      </c>
      <c r="AA651" t="s">
        <v>21938</v>
      </c>
      <c r="AB651" t="s">
        <v>21939</v>
      </c>
      <c r="AN651" t="s">
        <v>284</v>
      </c>
      <c r="AS651" s="1">
        <v>47150</v>
      </c>
      <c r="AT651">
        <v>2012</v>
      </c>
      <c r="AU651">
        <v>7</v>
      </c>
      <c r="AV651">
        <v>2</v>
      </c>
      <c r="BC651" t="s">
        <v>21940</v>
      </c>
      <c r="BD651" t="s">
        <v>21941</v>
      </c>
      <c r="BK651" t="s">
        <v>21942</v>
      </c>
      <c r="BL651">
        <v>22393442</v>
      </c>
      <c r="BW651" t="s">
        <v>13429</v>
      </c>
      <c r="BX651" t="s">
        <v>13985</v>
      </c>
      <c r="BY651" t="s">
        <v>13985</v>
      </c>
      <c r="BZ651" t="s">
        <v>13985</v>
      </c>
    </row>
    <row r="652" spans="1:78" hidden="1">
      <c r="A652" t="s">
        <v>13850</v>
      </c>
      <c r="B652" t="s">
        <v>67</v>
      </c>
      <c r="C652" t="s">
        <v>19615</v>
      </c>
      <c r="G652" t="s">
        <v>19616</v>
      </c>
      <c r="J652" t="s">
        <v>19617</v>
      </c>
      <c r="K652" t="s">
        <v>1645</v>
      </c>
      <c r="W652" t="s">
        <v>19618</v>
      </c>
      <c r="AA652" t="s">
        <v>19619</v>
      </c>
      <c r="AB652" t="s">
        <v>19620</v>
      </c>
      <c r="AN652" t="s">
        <v>1649</v>
      </c>
      <c r="AO652" t="s">
        <v>1650</v>
      </c>
      <c r="AS652" t="s">
        <v>154</v>
      </c>
      <c r="AT652">
        <v>2014</v>
      </c>
      <c r="AU652">
        <v>138</v>
      </c>
      <c r="AV652">
        <v>9</v>
      </c>
      <c r="BA652">
        <v>677</v>
      </c>
      <c r="BB652">
        <v>682</v>
      </c>
      <c r="BD652" t="s">
        <v>19621</v>
      </c>
      <c r="BK652" t="s">
        <v>19622</v>
      </c>
      <c r="BW652" t="s">
        <v>13429</v>
      </c>
    </row>
    <row r="653" spans="1:78" hidden="1">
      <c r="A653" t="s">
        <v>13850</v>
      </c>
      <c r="B653" t="s">
        <v>67</v>
      </c>
      <c r="C653" t="s">
        <v>27947</v>
      </c>
      <c r="G653" t="s">
        <v>27947</v>
      </c>
      <c r="J653" t="s">
        <v>27948</v>
      </c>
      <c r="K653" t="s">
        <v>2249</v>
      </c>
      <c r="W653" t="s">
        <v>27949</v>
      </c>
      <c r="AN653" t="s">
        <v>2252</v>
      </c>
      <c r="AS653" t="s">
        <v>730</v>
      </c>
      <c r="AT653">
        <v>2002</v>
      </c>
      <c r="AU653">
        <v>119</v>
      </c>
      <c r="AV653">
        <v>2</v>
      </c>
      <c r="BA653">
        <v>498</v>
      </c>
      <c r="BB653">
        <v>506</v>
      </c>
      <c r="BD653" t="s">
        <v>27950</v>
      </c>
      <c r="BK653" t="s">
        <v>27951</v>
      </c>
      <c r="BW653" t="s">
        <v>13429</v>
      </c>
      <c r="BX653" t="s">
        <v>13985</v>
      </c>
      <c r="BY653" t="s">
        <v>13985</v>
      </c>
      <c r="BZ653" t="s">
        <v>13985</v>
      </c>
    </row>
    <row r="654" spans="1:78" hidden="1">
      <c r="A654" t="s">
        <v>13850</v>
      </c>
      <c r="B654" t="s">
        <v>67</v>
      </c>
      <c r="C654" t="s">
        <v>27901</v>
      </c>
      <c r="G654" t="s">
        <v>27901</v>
      </c>
      <c r="J654" t="s">
        <v>27902</v>
      </c>
      <c r="K654" t="s">
        <v>27592</v>
      </c>
      <c r="P654" t="s">
        <v>27903</v>
      </c>
      <c r="Q654" t="s">
        <v>27904</v>
      </c>
      <c r="R654" t="s">
        <v>27905</v>
      </c>
      <c r="T654" t="s">
        <v>27906</v>
      </c>
      <c r="W654" t="s">
        <v>27907</v>
      </c>
      <c r="AN654" t="s">
        <v>27594</v>
      </c>
      <c r="AS654" t="s">
        <v>472</v>
      </c>
      <c r="AT654">
        <v>2002</v>
      </c>
      <c r="AU654">
        <v>23</v>
      </c>
      <c r="AX654">
        <v>2</v>
      </c>
      <c r="BA654">
        <v>61</v>
      </c>
      <c r="BB654">
        <v>70</v>
      </c>
      <c r="BC654" t="s">
        <v>27908</v>
      </c>
      <c r="BK654" t="s">
        <v>27909</v>
      </c>
      <c r="BL654">
        <v>12163851</v>
      </c>
      <c r="BW654" t="s">
        <v>13429</v>
      </c>
      <c r="BX654" t="s">
        <v>13985</v>
      </c>
      <c r="BY654" t="s">
        <v>13985</v>
      </c>
      <c r="BZ654" t="s">
        <v>13985</v>
      </c>
    </row>
    <row r="655" spans="1:78" hidden="1">
      <c r="A655" t="s">
        <v>13850</v>
      </c>
      <c r="B655" t="s">
        <v>67</v>
      </c>
      <c r="C655" t="s">
        <v>24332</v>
      </c>
      <c r="G655" t="s">
        <v>24333</v>
      </c>
      <c r="J655" t="s">
        <v>24334</v>
      </c>
      <c r="K655" t="s">
        <v>4762</v>
      </c>
      <c r="W655" t="s">
        <v>24335</v>
      </c>
      <c r="AN655" t="s">
        <v>4764</v>
      </c>
      <c r="AO655" t="s">
        <v>4765</v>
      </c>
      <c r="AS655" t="s">
        <v>884</v>
      </c>
      <c r="AT655">
        <v>2009</v>
      </c>
      <c r="AU655">
        <v>13</v>
      </c>
      <c r="AV655">
        <v>1</v>
      </c>
      <c r="BA655">
        <v>77</v>
      </c>
      <c r="BB655">
        <v>87</v>
      </c>
      <c r="BD655" t="s">
        <v>24336</v>
      </c>
      <c r="BK655" t="s">
        <v>24337</v>
      </c>
      <c r="BW655" t="s">
        <v>13429</v>
      </c>
      <c r="BX655" t="s">
        <v>13985</v>
      </c>
      <c r="BY655" t="s">
        <v>13985</v>
      </c>
      <c r="BZ655" t="s">
        <v>13985</v>
      </c>
    </row>
    <row r="656" spans="1:78" hidden="1">
      <c r="A656" t="s">
        <v>13850</v>
      </c>
      <c r="B656" t="s">
        <v>67</v>
      </c>
      <c r="C656" t="s">
        <v>24318</v>
      </c>
      <c r="G656" t="s">
        <v>24319</v>
      </c>
      <c r="J656" t="s">
        <v>24320</v>
      </c>
      <c r="K656" t="s">
        <v>1546</v>
      </c>
      <c r="W656" t="s">
        <v>24321</v>
      </c>
      <c r="AB656" t="s">
        <v>24322</v>
      </c>
      <c r="AN656" t="s">
        <v>1548</v>
      </c>
      <c r="AO656" t="s">
        <v>1549</v>
      </c>
      <c r="AS656" t="s">
        <v>884</v>
      </c>
      <c r="AT656">
        <v>2009</v>
      </c>
      <c r="AU656">
        <v>16</v>
      </c>
      <c r="AV656">
        <v>1</v>
      </c>
      <c r="BA656">
        <v>33</v>
      </c>
      <c r="BB656">
        <v>42</v>
      </c>
      <c r="BD656" t="s">
        <v>24323</v>
      </c>
      <c r="BK656" t="s">
        <v>24324</v>
      </c>
      <c r="BW656" t="s">
        <v>13429</v>
      </c>
      <c r="BX656" t="s">
        <v>13985</v>
      </c>
      <c r="BY656" t="s">
        <v>13985</v>
      </c>
      <c r="BZ656" t="s">
        <v>13985</v>
      </c>
    </row>
    <row r="657" spans="1:78" hidden="1">
      <c r="A657" t="s">
        <v>13850</v>
      </c>
      <c r="B657" t="s">
        <v>67</v>
      </c>
      <c r="C657" t="s">
        <v>23746</v>
      </c>
      <c r="G657" t="s">
        <v>23747</v>
      </c>
      <c r="J657" t="s">
        <v>23748</v>
      </c>
      <c r="K657" t="s">
        <v>7258</v>
      </c>
      <c r="W657" t="s">
        <v>23749</v>
      </c>
      <c r="AA657" t="s">
        <v>7714</v>
      </c>
      <c r="AB657" t="s">
        <v>23750</v>
      </c>
      <c r="AN657" t="s">
        <v>7261</v>
      </c>
      <c r="AO657" t="s">
        <v>7262</v>
      </c>
      <c r="AS657" t="s">
        <v>2650</v>
      </c>
      <c r="AT657">
        <v>2010</v>
      </c>
      <c r="AU657">
        <v>101</v>
      </c>
      <c r="AV657">
        <v>1</v>
      </c>
      <c r="BA657">
        <v>20</v>
      </c>
      <c r="BB657">
        <v>25</v>
      </c>
      <c r="BD657" t="s">
        <v>23751</v>
      </c>
      <c r="BK657" t="s">
        <v>23752</v>
      </c>
      <c r="BL657">
        <v>19846476</v>
      </c>
      <c r="BW657" t="s">
        <v>13428</v>
      </c>
      <c r="BX657" t="s">
        <v>13985</v>
      </c>
      <c r="BY657" t="s">
        <v>13429</v>
      </c>
      <c r="BZ657" t="s">
        <v>13985</v>
      </c>
    </row>
    <row r="658" spans="1:78" hidden="1">
      <c r="A658" t="s">
        <v>13850</v>
      </c>
      <c r="B658" t="s">
        <v>67</v>
      </c>
      <c r="C658" t="s">
        <v>22790</v>
      </c>
      <c r="G658" t="s">
        <v>22791</v>
      </c>
      <c r="J658" t="s">
        <v>22792</v>
      </c>
      <c r="K658" t="s">
        <v>1546</v>
      </c>
      <c r="W658" t="s">
        <v>22793</v>
      </c>
      <c r="AB658" t="s">
        <v>22794</v>
      </c>
      <c r="AN658" t="s">
        <v>1548</v>
      </c>
      <c r="AO658" t="s">
        <v>1549</v>
      </c>
      <c r="AS658" t="s">
        <v>730</v>
      </c>
      <c r="AT658">
        <v>2011</v>
      </c>
      <c r="AU658">
        <v>18</v>
      </c>
      <c r="AV658">
        <v>2</v>
      </c>
      <c r="BA658">
        <v>225</v>
      </c>
      <c r="BB658">
        <v>233</v>
      </c>
      <c r="BD658" t="s">
        <v>22795</v>
      </c>
      <c r="BK658" t="s">
        <v>22796</v>
      </c>
      <c r="BW658" t="s">
        <v>13428</v>
      </c>
      <c r="BX658" t="s">
        <v>13985</v>
      </c>
      <c r="BY658" t="s">
        <v>13429</v>
      </c>
      <c r="BZ658">
        <v>1</v>
      </c>
    </row>
    <row r="659" spans="1:78" hidden="1">
      <c r="A659" t="s">
        <v>13850</v>
      </c>
      <c r="B659" t="s">
        <v>3442</v>
      </c>
      <c r="C659" t="s">
        <v>29882</v>
      </c>
      <c r="E659" t="s">
        <v>29883</v>
      </c>
      <c r="G659" t="s">
        <v>29882</v>
      </c>
      <c r="J659" t="s">
        <v>29884</v>
      </c>
      <c r="K659" t="s">
        <v>29885</v>
      </c>
      <c r="L659" t="s">
        <v>29886</v>
      </c>
      <c r="P659" t="s">
        <v>29887</v>
      </c>
      <c r="Q659" t="s">
        <v>29888</v>
      </c>
      <c r="R659" t="s">
        <v>29889</v>
      </c>
      <c r="S659" t="s">
        <v>29890</v>
      </c>
      <c r="T659" t="s">
        <v>29891</v>
      </c>
      <c r="W659" t="s">
        <v>29892</v>
      </c>
      <c r="AP659" t="s">
        <v>29893</v>
      </c>
      <c r="AT659">
        <v>1997</v>
      </c>
      <c r="AU659">
        <v>30</v>
      </c>
      <c r="BA659">
        <v>269</v>
      </c>
      <c r="BB659">
        <v>278</v>
      </c>
      <c r="BK659" t="s">
        <v>29894</v>
      </c>
      <c r="BW659" t="s">
        <v>13429</v>
      </c>
      <c r="BX659" t="s">
        <v>13985</v>
      </c>
      <c r="BY659" t="s">
        <v>13985</v>
      </c>
      <c r="BZ659" t="s">
        <v>13985</v>
      </c>
    </row>
    <row r="660" spans="1:78" hidden="1">
      <c r="A660" t="s">
        <v>13850</v>
      </c>
      <c r="B660" t="s">
        <v>67</v>
      </c>
      <c r="C660" t="s">
        <v>25690</v>
      </c>
      <c r="G660" t="s">
        <v>25691</v>
      </c>
      <c r="J660" t="s">
        <v>25692</v>
      </c>
      <c r="K660" t="s">
        <v>10305</v>
      </c>
      <c r="W660" t="s">
        <v>25693</v>
      </c>
      <c r="AA660" t="s">
        <v>25694</v>
      </c>
      <c r="AB660" t="s">
        <v>25695</v>
      </c>
      <c r="AN660" t="s">
        <v>10307</v>
      </c>
      <c r="AO660" t="s">
        <v>14547</v>
      </c>
      <c r="AS660" t="s">
        <v>1023</v>
      </c>
      <c r="AT660">
        <v>2007</v>
      </c>
      <c r="AU660">
        <v>95</v>
      </c>
      <c r="AV660">
        <v>1</v>
      </c>
      <c r="BA660">
        <v>217</v>
      </c>
      <c r="BB660">
        <v>225</v>
      </c>
      <c r="BD660" t="s">
        <v>25696</v>
      </c>
      <c r="BK660" t="s">
        <v>25697</v>
      </c>
      <c r="BW660" t="s">
        <v>13429</v>
      </c>
      <c r="BX660" t="s">
        <v>13985</v>
      </c>
      <c r="BY660" t="s">
        <v>13985</v>
      </c>
      <c r="BZ660" t="s">
        <v>13985</v>
      </c>
    </row>
    <row r="661" spans="1:78" hidden="1">
      <c r="A661" t="s">
        <v>13850</v>
      </c>
      <c r="B661" t="s">
        <v>67</v>
      </c>
      <c r="C661" t="s">
        <v>20179</v>
      </c>
      <c r="G661" t="s">
        <v>20180</v>
      </c>
      <c r="J661" t="s">
        <v>20181</v>
      </c>
      <c r="K661" t="s">
        <v>280</v>
      </c>
      <c r="W661" t="s">
        <v>20182</v>
      </c>
      <c r="AN661" t="s">
        <v>284</v>
      </c>
      <c r="AS661" t="s">
        <v>16928</v>
      </c>
      <c r="AT661">
        <v>2014</v>
      </c>
      <c r="AU661">
        <v>9</v>
      </c>
      <c r="AV661">
        <v>3</v>
      </c>
      <c r="BC661" t="s">
        <v>20183</v>
      </c>
      <c r="BD661" t="s">
        <v>20184</v>
      </c>
      <c r="BK661" t="s">
        <v>20185</v>
      </c>
      <c r="BL661">
        <v>24675719</v>
      </c>
      <c r="BW661" t="s">
        <v>13429</v>
      </c>
      <c r="BX661" t="s">
        <v>13985</v>
      </c>
      <c r="BY661" t="s">
        <v>13985</v>
      </c>
      <c r="BZ661" t="s">
        <v>13985</v>
      </c>
    </row>
    <row r="662" spans="1:78" hidden="1">
      <c r="A662" t="s">
        <v>13850</v>
      </c>
      <c r="B662" t="s">
        <v>67</v>
      </c>
      <c r="C662" t="s">
        <v>14044</v>
      </c>
      <c r="G662" t="s">
        <v>14045</v>
      </c>
      <c r="J662" t="s">
        <v>14046</v>
      </c>
      <c r="K662" t="s">
        <v>14047</v>
      </c>
      <c r="W662" t="s">
        <v>14048</v>
      </c>
      <c r="AN662" t="s">
        <v>14049</v>
      </c>
      <c r="AO662" t="s">
        <v>14050</v>
      </c>
      <c r="AS662" t="s">
        <v>154</v>
      </c>
      <c r="AT662">
        <v>2019</v>
      </c>
      <c r="AU662">
        <v>72</v>
      </c>
      <c r="AV662">
        <v>6</v>
      </c>
      <c r="BA662">
        <v>878</v>
      </c>
      <c r="BB662">
        <v>887</v>
      </c>
      <c r="BD662" t="s">
        <v>14051</v>
      </c>
      <c r="BK662" t="s">
        <v>14052</v>
      </c>
      <c r="BW662" t="s">
        <v>13429</v>
      </c>
    </row>
    <row r="663" spans="1:78" hidden="1">
      <c r="A663" t="s">
        <v>13850</v>
      </c>
      <c r="B663" t="s">
        <v>67</v>
      </c>
      <c r="C663" t="s">
        <v>25855</v>
      </c>
      <c r="G663" t="s">
        <v>25856</v>
      </c>
      <c r="J663" t="s">
        <v>25857</v>
      </c>
      <c r="K663" t="s">
        <v>605</v>
      </c>
      <c r="W663" t="s">
        <v>25858</v>
      </c>
      <c r="AA663" t="s">
        <v>25859</v>
      </c>
      <c r="AB663" t="s">
        <v>25860</v>
      </c>
      <c r="AN663" t="s">
        <v>609</v>
      </c>
      <c r="AS663" t="s">
        <v>5766</v>
      </c>
      <c r="AT663">
        <v>2006</v>
      </c>
      <c r="AU663">
        <v>103</v>
      </c>
      <c r="AV663">
        <v>42</v>
      </c>
      <c r="BA663">
        <v>15338</v>
      </c>
      <c r="BB663">
        <v>15342</v>
      </c>
      <c r="BD663" t="s">
        <v>25861</v>
      </c>
      <c r="BK663" t="s">
        <v>25862</v>
      </c>
      <c r="BL663">
        <v>17032777</v>
      </c>
      <c r="BW663" t="s">
        <v>13429</v>
      </c>
      <c r="BX663" t="s">
        <v>13985</v>
      </c>
      <c r="BY663" t="s">
        <v>13985</v>
      </c>
      <c r="BZ663" t="s">
        <v>13985</v>
      </c>
    </row>
    <row r="664" spans="1:78" hidden="1">
      <c r="A664" t="s">
        <v>13850</v>
      </c>
      <c r="B664" t="s">
        <v>67</v>
      </c>
      <c r="C664" t="s">
        <v>17505</v>
      </c>
      <c r="G664" t="s">
        <v>17506</v>
      </c>
      <c r="J664" t="s">
        <v>17507</v>
      </c>
      <c r="K664" t="s">
        <v>696</v>
      </c>
      <c r="W664" t="s">
        <v>17508</v>
      </c>
      <c r="AA664" t="s">
        <v>17509</v>
      </c>
      <c r="AB664" t="s">
        <v>17510</v>
      </c>
      <c r="AN664" t="s">
        <v>699</v>
      </c>
      <c r="AO664" t="s">
        <v>700</v>
      </c>
      <c r="AS664" t="s">
        <v>242</v>
      </c>
      <c r="AT664">
        <v>2016</v>
      </c>
      <c r="AU664">
        <v>70</v>
      </c>
      <c r="AV664">
        <v>10</v>
      </c>
      <c r="BA664">
        <v>1745</v>
      </c>
      <c r="BB664">
        <v>1754</v>
      </c>
      <c r="BD664" t="s">
        <v>17511</v>
      </c>
      <c r="BK664" t="s">
        <v>17512</v>
      </c>
      <c r="BW664" t="s">
        <v>13429</v>
      </c>
      <c r="BX664" t="s">
        <v>13985</v>
      </c>
      <c r="BY664" t="s">
        <v>13985</v>
      </c>
      <c r="BZ664" t="s">
        <v>13985</v>
      </c>
    </row>
    <row r="665" spans="1:78" hidden="1">
      <c r="A665" t="s">
        <v>13850</v>
      </c>
      <c r="B665" t="s">
        <v>67</v>
      </c>
      <c r="C665" t="s">
        <v>15686</v>
      </c>
      <c r="G665" t="s">
        <v>15687</v>
      </c>
      <c r="J665" t="s">
        <v>15688</v>
      </c>
      <c r="K665" t="s">
        <v>15689</v>
      </c>
      <c r="W665" t="s">
        <v>15690</v>
      </c>
      <c r="AA665" t="s">
        <v>15691</v>
      </c>
      <c r="AB665" t="s">
        <v>15692</v>
      </c>
      <c r="AN665" t="s">
        <v>15693</v>
      </c>
      <c r="AO665" t="s">
        <v>15694</v>
      </c>
      <c r="AS665" t="s">
        <v>629</v>
      </c>
      <c r="AT665">
        <v>2018</v>
      </c>
      <c r="AU665">
        <v>21</v>
      </c>
      <c r="AV665">
        <v>5</v>
      </c>
      <c r="BA665">
        <v>724</v>
      </c>
      <c r="BB665">
        <v>733</v>
      </c>
      <c r="BD665" t="s">
        <v>15695</v>
      </c>
      <c r="BK665" t="s">
        <v>15696</v>
      </c>
      <c r="BL665">
        <v>29575384</v>
      </c>
      <c r="BW665" t="s">
        <v>13429</v>
      </c>
      <c r="BX665" t="s">
        <v>13985</v>
      </c>
      <c r="BY665" t="s">
        <v>13985</v>
      </c>
      <c r="BZ665" t="s">
        <v>13985</v>
      </c>
    </row>
    <row r="666" spans="1:78" hidden="1">
      <c r="A666" t="s">
        <v>13850</v>
      </c>
      <c r="B666" t="s">
        <v>67</v>
      </c>
      <c r="C666" t="s">
        <v>15198</v>
      </c>
      <c r="G666" t="s">
        <v>15199</v>
      </c>
      <c r="J666" t="s">
        <v>15200</v>
      </c>
      <c r="K666" t="s">
        <v>404</v>
      </c>
      <c r="W666" t="s">
        <v>15201</v>
      </c>
      <c r="AN666" t="s">
        <v>407</v>
      </c>
      <c r="AO666" t="s">
        <v>408</v>
      </c>
      <c r="AS666" s="1">
        <v>42979</v>
      </c>
      <c r="AT666">
        <v>2018</v>
      </c>
      <c r="AU666">
        <v>603</v>
      </c>
      <c r="BA666">
        <v>93</v>
      </c>
      <c r="BB666">
        <v>103</v>
      </c>
      <c r="BD666" t="s">
        <v>15202</v>
      </c>
      <c r="BK666" t="s">
        <v>15203</v>
      </c>
      <c r="BW666" t="s">
        <v>13429</v>
      </c>
      <c r="BX666" t="s">
        <v>13985</v>
      </c>
      <c r="BY666" t="s">
        <v>13985</v>
      </c>
      <c r="BZ666" t="s">
        <v>13985</v>
      </c>
    </row>
    <row r="667" spans="1:78" hidden="1">
      <c r="A667" t="s">
        <v>13850</v>
      </c>
      <c r="B667" t="s">
        <v>67</v>
      </c>
      <c r="C667" t="s">
        <v>19996</v>
      </c>
      <c r="G667" t="s">
        <v>19997</v>
      </c>
      <c r="J667" t="s">
        <v>19998</v>
      </c>
      <c r="K667" t="s">
        <v>579</v>
      </c>
      <c r="W667" t="s">
        <v>19999</v>
      </c>
      <c r="AA667" t="s">
        <v>20000</v>
      </c>
      <c r="AB667" t="s">
        <v>20001</v>
      </c>
      <c r="AN667" t="s">
        <v>581</v>
      </c>
      <c r="AO667" t="s">
        <v>582</v>
      </c>
      <c r="AS667" t="s">
        <v>521</v>
      </c>
      <c r="AT667">
        <v>2014</v>
      </c>
      <c r="AU667">
        <v>289</v>
      </c>
      <c r="AV667">
        <v>3</v>
      </c>
      <c r="BA667">
        <v>317</v>
      </c>
      <c r="BB667">
        <v>332</v>
      </c>
      <c r="BD667" t="s">
        <v>20002</v>
      </c>
      <c r="BK667" t="s">
        <v>20003</v>
      </c>
      <c r="BL667">
        <v>24442277</v>
      </c>
      <c r="BW667" t="s">
        <v>13429</v>
      </c>
      <c r="BX667" t="s">
        <v>13985</v>
      </c>
      <c r="BY667" t="s">
        <v>13985</v>
      </c>
      <c r="BZ667" t="s">
        <v>13985</v>
      </c>
    </row>
    <row r="668" spans="1:78" hidden="1">
      <c r="A668" t="s">
        <v>13850</v>
      </c>
      <c r="B668" t="s">
        <v>67</v>
      </c>
      <c r="C668" t="s">
        <v>27533</v>
      </c>
      <c r="G668" t="s">
        <v>27533</v>
      </c>
      <c r="J668" t="s">
        <v>27534</v>
      </c>
      <c r="K668" t="s">
        <v>7305</v>
      </c>
      <c r="W668" t="s">
        <v>27535</v>
      </c>
      <c r="AA668" t="s">
        <v>27536</v>
      </c>
      <c r="AB668" t="s">
        <v>27537</v>
      </c>
      <c r="AN668" t="s">
        <v>7309</v>
      </c>
      <c r="AS668" t="s">
        <v>472</v>
      </c>
      <c r="AT668">
        <v>2003</v>
      </c>
      <c r="AU668">
        <v>48</v>
      </c>
      <c r="AV668">
        <v>7</v>
      </c>
      <c r="BA668">
        <v>1207</v>
      </c>
      <c r="BB668">
        <v>1218</v>
      </c>
      <c r="BD668" t="s">
        <v>27538</v>
      </c>
      <c r="BK668" t="s">
        <v>27539</v>
      </c>
      <c r="BW668" t="s">
        <v>13428</v>
      </c>
      <c r="BX668" t="s">
        <v>13985</v>
      </c>
      <c r="BY668" t="s">
        <v>13429</v>
      </c>
      <c r="BZ668" t="s">
        <v>13985</v>
      </c>
    </row>
    <row r="669" spans="1:78" hidden="1">
      <c r="A669" t="s">
        <v>13850</v>
      </c>
      <c r="B669" t="s">
        <v>67</v>
      </c>
      <c r="C669" t="s">
        <v>21591</v>
      </c>
      <c r="G669" t="s">
        <v>21592</v>
      </c>
      <c r="J669" t="s">
        <v>21593</v>
      </c>
      <c r="K669" t="s">
        <v>358</v>
      </c>
      <c r="W669" t="s">
        <v>21594</v>
      </c>
      <c r="AB669" t="s">
        <v>21595</v>
      </c>
      <c r="AN669" t="s">
        <v>360</v>
      </c>
      <c r="AO669" t="s">
        <v>361</v>
      </c>
      <c r="AS669" t="s">
        <v>352</v>
      </c>
      <c r="AT669">
        <v>2012</v>
      </c>
      <c r="AU669">
        <v>58</v>
      </c>
      <c r="AV669">
        <v>8</v>
      </c>
      <c r="BA669">
        <v>1050</v>
      </c>
      <c r="BB669">
        <v>1059</v>
      </c>
      <c r="BD669" t="s">
        <v>21596</v>
      </c>
      <c r="BK669" t="s">
        <v>21597</v>
      </c>
      <c r="BL669">
        <v>22609421</v>
      </c>
      <c r="BW669" t="s">
        <v>13429</v>
      </c>
      <c r="BX669" t="s">
        <v>13985</v>
      </c>
      <c r="BY669" t="s">
        <v>13985</v>
      </c>
      <c r="BZ669" t="s">
        <v>13985</v>
      </c>
    </row>
    <row r="670" spans="1:78" hidden="1">
      <c r="A670" t="s">
        <v>13850</v>
      </c>
      <c r="B670" t="s">
        <v>67</v>
      </c>
      <c r="C670" t="s">
        <v>16236</v>
      </c>
      <c r="G670" t="s">
        <v>16237</v>
      </c>
      <c r="J670" t="s">
        <v>16238</v>
      </c>
      <c r="K670" t="s">
        <v>16239</v>
      </c>
      <c r="W670" t="s">
        <v>16240</v>
      </c>
      <c r="AA670" t="s">
        <v>16241</v>
      </c>
      <c r="AB670" t="s">
        <v>16242</v>
      </c>
      <c r="AN670" t="s">
        <v>16243</v>
      </c>
      <c r="AO670" t="s">
        <v>16244</v>
      </c>
      <c r="AS670" t="s">
        <v>84</v>
      </c>
      <c r="AT670">
        <v>2017</v>
      </c>
      <c r="AU670">
        <v>36</v>
      </c>
      <c r="AV670">
        <v>12</v>
      </c>
      <c r="BA670">
        <v>3443</v>
      </c>
      <c r="BB670">
        <v>3449</v>
      </c>
      <c r="BD670" t="s">
        <v>16245</v>
      </c>
      <c r="BK670" t="s">
        <v>16246</v>
      </c>
      <c r="BL670">
        <v>28755484</v>
      </c>
      <c r="BW670" t="s">
        <v>13429</v>
      </c>
      <c r="BX670" t="s">
        <v>13985</v>
      </c>
      <c r="BY670" t="s">
        <v>13985</v>
      </c>
      <c r="BZ670" t="s">
        <v>13985</v>
      </c>
    </row>
    <row r="671" spans="1:78" hidden="1">
      <c r="A671" t="s">
        <v>13850</v>
      </c>
      <c r="B671" t="s">
        <v>67</v>
      </c>
      <c r="C671" t="s">
        <v>17894</v>
      </c>
      <c r="G671" t="s">
        <v>17895</v>
      </c>
      <c r="J671" t="s">
        <v>17896</v>
      </c>
      <c r="K671" t="s">
        <v>13015</v>
      </c>
      <c r="W671" t="s">
        <v>17897</v>
      </c>
      <c r="AB671" t="s">
        <v>17898</v>
      </c>
      <c r="AN671" t="s">
        <v>13018</v>
      </c>
      <c r="AO671" t="s">
        <v>15851</v>
      </c>
      <c r="AS671" t="s">
        <v>730</v>
      </c>
      <c r="AT671">
        <v>2016</v>
      </c>
      <c r="AU671">
        <v>72</v>
      </c>
      <c r="AV671">
        <v>5</v>
      </c>
      <c r="BA671">
        <v>1255</v>
      </c>
      <c r="BB671">
        <v>1280</v>
      </c>
      <c r="BD671" t="s">
        <v>17899</v>
      </c>
      <c r="BK671" t="s">
        <v>17900</v>
      </c>
      <c r="BL671">
        <v>26089097</v>
      </c>
      <c r="BW671" t="s">
        <v>13429</v>
      </c>
      <c r="BX671" t="s">
        <v>13985</v>
      </c>
      <c r="BY671" t="s">
        <v>13985</v>
      </c>
      <c r="BZ671" t="s">
        <v>13985</v>
      </c>
    </row>
    <row r="672" spans="1:78" hidden="1">
      <c r="A672" t="s">
        <v>13850</v>
      </c>
      <c r="B672" t="s">
        <v>67</v>
      </c>
      <c r="C672" t="s">
        <v>23041</v>
      </c>
      <c r="G672" t="s">
        <v>23042</v>
      </c>
      <c r="J672" t="s">
        <v>23043</v>
      </c>
      <c r="K672" t="s">
        <v>23044</v>
      </c>
      <c r="W672" t="s">
        <v>23045</v>
      </c>
      <c r="AA672" t="s">
        <v>23046</v>
      </c>
      <c r="AN672" t="s">
        <v>23047</v>
      </c>
      <c r="AS672" t="s">
        <v>1023</v>
      </c>
      <c r="AT672">
        <v>2011</v>
      </c>
      <c r="AU672">
        <v>16</v>
      </c>
      <c r="AV672">
        <v>1</v>
      </c>
      <c r="BA672">
        <v>455</v>
      </c>
      <c r="BB672">
        <v>462</v>
      </c>
      <c r="BD672" t="s">
        <v>23048</v>
      </c>
      <c r="BK672" t="s">
        <v>23049</v>
      </c>
      <c r="BW672" t="s">
        <v>13429</v>
      </c>
      <c r="BX672" t="s">
        <v>13985</v>
      </c>
      <c r="BY672" t="s">
        <v>13985</v>
      </c>
      <c r="BZ672" t="s">
        <v>13985</v>
      </c>
    </row>
    <row r="673" spans="1:78" hidden="1">
      <c r="A673" t="s">
        <v>13850</v>
      </c>
      <c r="B673" t="s">
        <v>67</v>
      </c>
      <c r="C673" t="s">
        <v>22315</v>
      </c>
      <c r="G673" t="s">
        <v>22316</v>
      </c>
      <c r="J673" t="s">
        <v>22317</v>
      </c>
      <c r="K673" t="s">
        <v>19831</v>
      </c>
      <c r="W673" t="s">
        <v>22318</v>
      </c>
      <c r="AN673" t="s">
        <v>19835</v>
      </c>
      <c r="AS673" t="s">
        <v>154</v>
      </c>
      <c r="AT673">
        <v>2011</v>
      </c>
      <c r="AU673">
        <v>106</v>
      </c>
      <c r="AV673">
        <v>3</v>
      </c>
      <c r="BA673">
        <v>461</v>
      </c>
      <c r="BB673">
        <v>473</v>
      </c>
      <c r="BD673" t="s">
        <v>22319</v>
      </c>
      <c r="BK673" t="s">
        <v>22320</v>
      </c>
      <c r="BW673" t="s">
        <v>13429</v>
      </c>
      <c r="BX673" t="s">
        <v>13985</v>
      </c>
      <c r="BY673" t="s">
        <v>13985</v>
      </c>
      <c r="BZ673" t="s">
        <v>13985</v>
      </c>
    </row>
    <row r="674" spans="1:78" hidden="1">
      <c r="A674" t="s">
        <v>13850</v>
      </c>
      <c r="B674" t="s">
        <v>67</v>
      </c>
      <c r="C674" t="s">
        <v>21131</v>
      </c>
      <c r="G674" t="s">
        <v>21132</v>
      </c>
      <c r="J674" t="s">
        <v>21133</v>
      </c>
      <c r="K674" t="s">
        <v>496</v>
      </c>
      <c r="W674" t="s">
        <v>21134</v>
      </c>
      <c r="AA674" t="s">
        <v>21135</v>
      </c>
      <c r="AN674" t="s">
        <v>499</v>
      </c>
      <c r="AS674" s="1">
        <v>11324</v>
      </c>
      <c r="AT674">
        <v>2013</v>
      </c>
      <c r="AU674">
        <v>10</v>
      </c>
      <c r="BC674">
        <v>3</v>
      </c>
      <c r="BD674" t="s">
        <v>21136</v>
      </c>
      <c r="BK674" t="s">
        <v>21137</v>
      </c>
      <c r="BL674">
        <v>23369509</v>
      </c>
      <c r="BW674" t="s">
        <v>13429</v>
      </c>
      <c r="BX674" t="s">
        <v>13985</v>
      </c>
      <c r="BY674" t="s">
        <v>13985</v>
      </c>
      <c r="BZ674" t="s">
        <v>13985</v>
      </c>
    </row>
    <row r="675" spans="1:78" hidden="1">
      <c r="A675" t="s">
        <v>13850</v>
      </c>
      <c r="B675" t="s">
        <v>3442</v>
      </c>
      <c r="C675" t="s">
        <v>22193</v>
      </c>
      <c r="E675" t="s">
        <v>22194</v>
      </c>
      <c r="G675" t="s">
        <v>22195</v>
      </c>
      <c r="J675" t="s">
        <v>22196</v>
      </c>
      <c r="K675" t="s">
        <v>22197</v>
      </c>
      <c r="P675" t="s">
        <v>22198</v>
      </c>
      <c r="Q675" t="s">
        <v>22199</v>
      </c>
      <c r="R675" t="s">
        <v>22200</v>
      </c>
      <c r="S675" t="s">
        <v>22201</v>
      </c>
      <c r="T675" t="s">
        <v>22202</v>
      </c>
      <c r="W675" t="s">
        <v>22203</v>
      </c>
      <c r="AP675" t="s">
        <v>22204</v>
      </c>
      <c r="AT675">
        <v>2012</v>
      </c>
      <c r="BA675">
        <v>162</v>
      </c>
      <c r="BB675">
        <v>166</v>
      </c>
      <c r="BK675" t="s">
        <v>22205</v>
      </c>
      <c r="BW675" t="s">
        <v>13428</v>
      </c>
      <c r="BX675" t="s">
        <v>13985</v>
      </c>
      <c r="BY675" t="s">
        <v>13429</v>
      </c>
      <c r="BZ675" t="s">
        <v>13985</v>
      </c>
    </row>
    <row r="676" spans="1:78" hidden="1">
      <c r="A676" t="s">
        <v>13850</v>
      </c>
      <c r="B676" t="s">
        <v>67</v>
      </c>
      <c r="C676" t="s">
        <v>15675</v>
      </c>
      <c r="G676" t="s">
        <v>15676</v>
      </c>
      <c r="J676" t="s">
        <v>15677</v>
      </c>
      <c r="K676" t="s">
        <v>15678</v>
      </c>
      <c r="W676" t="s">
        <v>15679</v>
      </c>
      <c r="AA676" t="s">
        <v>15680</v>
      </c>
      <c r="AB676" t="s">
        <v>15681</v>
      </c>
      <c r="AN676" t="s">
        <v>15682</v>
      </c>
      <c r="AO676" t="s">
        <v>15683</v>
      </c>
      <c r="AS676" t="s">
        <v>629</v>
      </c>
      <c r="AT676">
        <v>2018</v>
      </c>
      <c r="AU676">
        <v>46</v>
      </c>
      <c r="AV676">
        <v>5</v>
      </c>
      <c r="BA676">
        <v>387</v>
      </c>
      <c r="BB676">
        <v>390</v>
      </c>
      <c r="BD676" t="s">
        <v>15684</v>
      </c>
      <c r="BK676" t="s">
        <v>15685</v>
      </c>
      <c r="BW676" t="s">
        <v>13429</v>
      </c>
      <c r="BX676" t="s">
        <v>13985</v>
      </c>
      <c r="BY676" t="s">
        <v>13985</v>
      </c>
      <c r="BZ676" t="s">
        <v>13985</v>
      </c>
    </row>
    <row r="677" spans="1:78" hidden="1">
      <c r="A677" t="s">
        <v>13850</v>
      </c>
      <c r="B677" t="s">
        <v>67</v>
      </c>
      <c r="C677" t="s">
        <v>15412</v>
      </c>
      <c r="G677" t="s">
        <v>15413</v>
      </c>
      <c r="J677" t="s">
        <v>15414</v>
      </c>
      <c r="K677" t="s">
        <v>216</v>
      </c>
      <c r="W677" t="s">
        <v>15415</v>
      </c>
      <c r="AN677" t="s">
        <v>218</v>
      </c>
      <c r="AS677" s="1">
        <v>45108</v>
      </c>
      <c r="AT677">
        <v>2018</v>
      </c>
      <c r="AU677">
        <v>8</v>
      </c>
      <c r="BC677">
        <v>11092</v>
      </c>
      <c r="BD677" t="s">
        <v>15416</v>
      </c>
      <c r="BK677" t="s">
        <v>15417</v>
      </c>
      <c r="BL677">
        <v>30038290</v>
      </c>
      <c r="BW677" t="s">
        <v>13429</v>
      </c>
      <c r="BX677" t="s">
        <v>13985</v>
      </c>
      <c r="BY677" t="s">
        <v>13985</v>
      </c>
      <c r="BZ677" t="s">
        <v>13985</v>
      </c>
    </row>
    <row r="678" spans="1:78" hidden="1">
      <c r="A678" t="s">
        <v>13850</v>
      </c>
      <c r="B678" t="s">
        <v>67</v>
      </c>
      <c r="C678" t="s">
        <v>24243</v>
      </c>
      <c r="G678" t="s">
        <v>24244</v>
      </c>
      <c r="J678" t="s">
        <v>25361</v>
      </c>
      <c r="K678" t="s">
        <v>3361</v>
      </c>
      <c r="W678" t="s">
        <v>25362</v>
      </c>
      <c r="AA678" t="s">
        <v>25363</v>
      </c>
      <c r="AB678" t="s">
        <v>25364</v>
      </c>
      <c r="AN678" t="s">
        <v>3363</v>
      </c>
      <c r="AS678" t="s">
        <v>352</v>
      </c>
      <c r="AT678">
        <v>2007</v>
      </c>
      <c r="AU678">
        <v>116</v>
      </c>
      <c r="AV678">
        <v>8</v>
      </c>
      <c r="BA678">
        <v>1331</v>
      </c>
      <c r="BB678">
        <v>1342</v>
      </c>
      <c r="BD678" t="s">
        <v>25365</v>
      </c>
      <c r="BK678" t="s">
        <v>25366</v>
      </c>
      <c r="BW678" t="s">
        <v>13429</v>
      </c>
      <c r="BX678" t="s">
        <v>13985</v>
      </c>
      <c r="BY678" t="s">
        <v>13985</v>
      </c>
      <c r="BZ678" t="s">
        <v>13985</v>
      </c>
    </row>
    <row r="679" spans="1:78" hidden="1">
      <c r="A679" t="s">
        <v>13850</v>
      </c>
      <c r="B679" t="s">
        <v>67</v>
      </c>
      <c r="C679" t="s">
        <v>31210</v>
      </c>
      <c r="G679" t="s">
        <v>31210</v>
      </c>
      <c r="J679" t="s">
        <v>31211</v>
      </c>
      <c r="K679" t="s">
        <v>1057</v>
      </c>
      <c r="W679" t="s">
        <v>31212</v>
      </c>
      <c r="AA679" t="s">
        <v>31213</v>
      </c>
      <c r="AN679" t="s">
        <v>1061</v>
      </c>
      <c r="AS679" t="s">
        <v>730</v>
      </c>
      <c r="AT679">
        <v>1992</v>
      </c>
      <c r="AU679">
        <v>73</v>
      </c>
      <c r="AV679">
        <v>2</v>
      </c>
      <c r="BA679">
        <v>526</v>
      </c>
      <c r="BB679">
        <v>536</v>
      </c>
      <c r="BD679" t="s">
        <v>31214</v>
      </c>
      <c r="BK679" t="s">
        <v>31215</v>
      </c>
      <c r="BW679" t="s">
        <v>13429</v>
      </c>
      <c r="BX679" t="s">
        <v>13985</v>
      </c>
      <c r="BY679" t="s">
        <v>13985</v>
      </c>
      <c r="BZ679" t="s">
        <v>13985</v>
      </c>
    </row>
    <row r="680" spans="1:78" hidden="1">
      <c r="A680" t="s">
        <v>13850</v>
      </c>
      <c r="B680" t="s">
        <v>67</v>
      </c>
      <c r="C680" t="s">
        <v>31368</v>
      </c>
      <c r="G680" t="s">
        <v>31368</v>
      </c>
      <c r="J680" t="s">
        <v>31369</v>
      </c>
      <c r="K680" t="s">
        <v>29320</v>
      </c>
      <c r="W680" t="s">
        <v>31370</v>
      </c>
      <c r="AN680" t="s">
        <v>29322</v>
      </c>
      <c r="AS680" t="s">
        <v>11645</v>
      </c>
      <c r="AT680">
        <v>1991</v>
      </c>
      <c r="AU680">
        <v>24</v>
      </c>
      <c r="AV680">
        <v>3</v>
      </c>
      <c r="BA680">
        <v>145</v>
      </c>
      <c r="BB680">
        <v>152</v>
      </c>
      <c r="BK680" t="s">
        <v>31371</v>
      </c>
      <c r="BW680" t="s">
        <v>13428</v>
      </c>
      <c r="BX680" t="s">
        <v>13985</v>
      </c>
      <c r="BY680" t="s">
        <v>13429</v>
      </c>
      <c r="BZ680" t="s">
        <v>13985</v>
      </c>
    </row>
    <row r="681" spans="1:78" hidden="1">
      <c r="A681" t="s">
        <v>13850</v>
      </c>
      <c r="B681" t="s">
        <v>67</v>
      </c>
      <c r="C681" t="s">
        <v>20378</v>
      </c>
      <c r="G681" t="s">
        <v>20379</v>
      </c>
      <c r="J681" t="s">
        <v>20380</v>
      </c>
      <c r="K681" t="s">
        <v>20381</v>
      </c>
      <c r="W681" t="s">
        <v>20382</v>
      </c>
      <c r="AN681" t="s">
        <v>20383</v>
      </c>
      <c r="AS681" t="s">
        <v>1023</v>
      </c>
      <c r="AT681">
        <v>2014</v>
      </c>
      <c r="AU681">
        <v>33</v>
      </c>
      <c r="BA681">
        <v>107</v>
      </c>
      <c r="BB681">
        <v>118</v>
      </c>
      <c r="BD681" t="s">
        <v>20384</v>
      </c>
      <c r="BK681" t="s">
        <v>20385</v>
      </c>
      <c r="BW681" t="s">
        <v>13429</v>
      </c>
      <c r="BX681" t="s">
        <v>13985</v>
      </c>
      <c r="BY681" t="s">
        <v>13985</v>
      </c>
      <c r="BZ681" t="s">
        <v>13985</v>
      </c>
    </row>
    <row r="682" spans="1:78" hidden="1">
      <c r="A682" t="s">
        <v>13850</v>
      </c>
      <c r="B682" t="s">
        <v>67</v>
      </c>
      <c r="C682" t="s">
        <v>30111</v>
      </c>
      <c r="G682" t="s">
        <v>30111</v>
      </c>
      <c r="J682" t="s">
        <v>30112</v>
      </c>
      <c r="K682" t="s">
        <v>3981</v>
      </c>
      <c r="W682" t="s">
        <v>30113</v>
      </c>
      <c r="AA682" t="s">
        <v>5614</v>
      </c>
      <c r="AB682" t="s">
        <v>5615</v>
      </c>
      <c r="AN682" t="s">
        <v>3983</v>
      </c>
      <c r="AS682" t="s">
        <v>521</v>
      </c>
      <c r="AT682">
        <v>1996</v>
      </c>
      <c r="AU682">
        <v>86</v>
      </c>
      <c r="AV682">
        <v>3</v>
      </c>
      <c r="BA682">
        <v>281</v>
      </c>
      <c r="BB682">
        <v>287</v>
      </c>
      <c r="BD682" t="s">
        <v>30114</v>
      </c>
      <c r="BK682" t="s">
        <v>30115</v>
      </c>
      <c r="BW682" t="s">
        <v>13428</v>
      </c>
      <c r="BX682" t="s">
        <v>13985</v>
      </c>
      <c r="BY682" t="s">
        <v>13429</v>
      </c>
      <c r="BZ682" t="s">
        <v>13985</v>
      </c>
    </row>
    <row r="683" spans="1:78" hidden="1">
      <c r="A683" t="s">
        <v>13850</v>
      </c>
      <c r="B683" t="s">
        <v>67</v>
      </c>
      <c r="C683" t="s">
        <v>28846</v>
      </c>
      <c r="G683" t="s">
        <v>28846</v>
      </c>
      <c r="J683" t="s">
        <v>28847</v>
      </c>
      <c r="K683" t="s">
        <v>23110</v>
      </c>
      <c r="W683" t="s">
        <v>28848</v>
      </c>
      <c r="AN683" t="s">
        <v>23113</v>
      </c>
      <c r="AT683">
        <v>2000</v>
      </c>
      <c r="AU683">
        <v>2</v>
      </c>
      <c r="AW683">
        <v>4</v>
      </c>
      <c r="BA683">
        <v>407</v>
      </c>
      <c r="BB683">
        <v>416</v>
      </c>
      <c r="BD683" t="s">
        <v>28849</v>
      </c>
      <c r="BK683" t="s">
        <v>28850</v>
      </c>
      <c r="BW683" t="s">
        <v>13429</v>
      </c>
      <c r="BX683" t="s">
        <v>13985</v>
      </c>
      <c r="BY683" t="s">
        <v>13985</v>
      </c>
      <c r="BZ683" t="s">
        <v>13985</v>
      </c>
    </row>
    <row r="684" spans="1:78" hidden="1">
      <c r="A684" t="s">
        <v>13850</v>
      </c>
      <c r="B684" t="s">
        <v>67</v>
      </c>
      <c r="C684" t="s">
        <v>17614</v>
      </c>
      <c r="G684" t="s">
        <v>17615</v>
      </c>
      <c r="J684" t="s">
        <v>17616</v>
      </c>
      <c r="K684" t="s">
        <v>890</v>
      </c>
      <c r="W684" t="s">
        <v>17617</v>
      </c>
      <c r="AN684" t="s">
        <v>892</v>
      </c>
      <c r="AO684" t="s">
        <v>893</v>
      </c>
      <c r="AS684" t="s">
        <v>297</v>
      </c>
      <c r="AT684">
        <v>2016</v>
      </c>
      <c r="AU684">
        <v>51</v>
      </c>
      <c r="AV684">
        <v>9</v>
      </c>
      <c r="BA684">
        <v>1197</v>
      </c>
      <c r="BB684">
        <v>1201</v>
      </c>
      <c r="BD684" t="s">
        <v>17618</v>
      </c>
      <c r="BK684" t="s">
        <v>17619</v>
      </c>
      <c r="BW684" t="s">
        <v>13429</v>
      </c>
      <c r="BX684" t="s">
        <v>13985</v>
      </c>
      <c r="BY684" t="s">
        <v>13985</v>
      </c>
      <c r="BZ684" t="s">
        <v>13985</v>
      </c>
    </row>
    <row r="685" spans="1:78" hidden="1">
      <c r="A685" t="s">
        <v>13850</v>
      </c>
      <c r="B685" t="s">
        <v>67</v>
      </c>
      <c r="C685" t="s">
        <v>22380</v>
      </c>
      <c r="G685" t="s">
        <v>22381</v>
      </c>
      <c r="J685" t="s">
        <v>22382</v>
      </c>
      <c r="K685" t="s">
        <v>22383</v>
      </c>
      <c r="W685" t="s">
        <v>22384</v>
      </c>
      <c r="AA685" t="s">
        <v>22385</v>
      </c>
      <c r="AN685" t="s">
        <v>22386</v>
      </c>
      <c r="AO685" t="s">
        <v>22387</v>
      </c>
      <c r="AS685" t="s">
        <v>22388</v>
      </c>
      <c r="AT685">
        <v>2011</v>
      </c>
      <c r="AU685">
        <v>103</v>
      </c>
      <c r="AV685">
        <v>1</v>
      </c>
      <c r="BA685">
        <v>34</v>
      </c>
      <c r="BB685">
        <v>43</v>
      </c>
      <c r="BD685" t="s">
        <v>22389</v>
      </c>
      <c r="BK685" t="s">
        <v>22390</v>
      </c>
      <c r="BW685" t="s">
        <v>13429</v>
      </c>
      <c r="BX685" t="s">
        <v>13985</v>
      </c>
      <c r="BY685" t="s">
        <v>13985</v>
      </c>
      <c r="BZ685" t="s">
        <v>13985</v>
      </c>
    </row>
    <row r="686" spans="1:78" hidden="1">
      <c r="A686" t="s">
        <v>13784</v>
      </c>
      <c r="B686" t="s">
        <v>67</v>
      </c>
      <c r="C686" t="s">
        <v>31999</v>
      </c>
      <c r="J686" t="s">
        <v>32001</v>
      </c>
      <c r="K686" t="s">
        <v>13797</v>
      </c>
      <c r="AG686">
        <v>0</v>
      </c>
      <c r="AH686">
        <v>0</v>
      </c>
      <c r="AN686" t="s">
        <v>13798</v>
      </c>
      <c r="AT686">
        <v>2011</v>
      </c>
      <c r="AU686">
        <v>90</v>
      </c>
      <c r="AV686">
        <v>4</v>
      </c>
      <c r="BA686">
        <v>791</v>
      </c>
      <c r="BB686">
        <v>797</v>
      </c>
      <c r="BK686" t="s">
        <v>32003</v>
      </c>
      <c r="BT686" t="s">
        <v>32000</v>
      </c>
      <c r="BU686" t="s">
        <v>32002</v>
      </c>
      <c r="BV686" t="s">
        <v>13803</v>
      </c>
      <c r="BW686" t="s">
        <v>13428</v>
      </c>
      <c r="BY686" t="s">
        <v>13429</v>
      </c>
    </row>
    <row r="687" spans="1:78" hidden="1">
      <c r="A687" t="s">
        <v>13850</v>
      </c>
      <c r="B687" t="s">
        <v>67</v>
      </c>
      <c r="C687" t="s">
        <v>27021</v>
      </c>
      <c r="G687" t="s">
        <v>27021</v>
      </c>
      <c r="J687" t="s">
        <v>27022</v>
      </c>
      <c r="K687" t="s">
        <v>15689</v>
      </c>
      <c r="W687" t="s">
        <v>27023</v>
      </c>
      <c r="AA687" t="s">
        <v>27024</v>
      </c>
      <c r="AB687" t="s">
        <v>27025</v>
      </c>
      <c r="AN687" t="s">
        <v>15693</v>
      </c>
      <c r="AS687" t="s">
        <v>154</v>
      </c>
      <c r="AT687">
        <v>2004</v>
      </c>
      <c r="AU687">
        <v>7</v>
      </c>
      <c r="AV687">
        <v>11</v>
      </c>
      <c r="BA687">
        <v>1077</v>
      </c>
      <c r="BB687">
        <v>1089</v>
      </c>
      <c r="BD687" t="s">
        <v>27026</v>
      </c>
      <c r="BK687" t="s">
        <v>27027</v>
      </c>
      <c r="BW687" t="s">
        <v>13429</v>
      </c>
      <c r="BX687" t="s">
        <v>13985</v>
      </c>
      <c r="BY687" t="s">
        <v>13985</v>
      </c>
      <c r="BZ687" t="s">
        <v>13985</v>
      </c>
    </row>
    <row r="688" spans="1:78" hidden="1">
      <c r="A688" t="s">
        <v>13850</v>
      </c>
      <c r="B688" t="s">
        <v>67</v>
      </c>
      <c r="C688" t="s">
        <v>30707</v>
      </c>
      <c r="G688" t="s">
        <v>30707</v>
      </c>
      <c r="J688" t="s">
        <v>30708</v>
      </c>
      <c r="K688" t="s">
        <v>13292</v>
      </c>
      <c r="W688" t="s">
        <v>30709</v>
      </c>
      <c r="AN688" t="s">
        <v>13293</v>
      </c>
      <c r="AO688" t="s">
        <v>14455</v>
      </c>
      <c r="AS688" s="1">
        <v>42948</v>
      </c>
      <c r="AT688">
        <v>1994</v>
      </c>
      <c r="AV688">
        <v>3</v>
      </c>
      <c r="BA688">
        <v>631</v>
      </c>
      <c r="BB688">
        <v>645</v>
      </c>
      <c r="BK688" t="s">
        <v>30710</v>
      </c>
      <c r="BW688" t="s">
        <v>13429</v>
      </c>
      <c r="BX688" t="s">
        <v>13985</v>
      </c>
      <c r="BY688" t="s">
        <v>13985</v>
      </c>
      <c r="BZ688" t="s">
        <v>13985</v>
      </c>
    </row>
    <row r="689" spans="1:78" hidden="1">
      <c r="A689" t="s">
        <v>13850</v>
      </c>
      <c r="B689" t="s">
        <v>67</v>
      </c>
      <c r="C689" t="s">
        <v>26701</v>
      </c>
      <c r="G689" t="s">
        <v>26701</v>
      </c>
      <c r="J689" t="s">
        <v>26702</v>
      </c>
      <c r="K689" t="s">
        <v>625</v>
      </c>
      <c r="P689" t="s">
        <v>26703</v>
      </c>
      <c r="Q689">
        <v>2002</v>
      </c>
      <c r="R689" t="s">
        <v>26704</v>
      </c>
      <c r="W689" t="s">
        <v>26705</v>
      </c>
      <c r="AN689" t="s">
        <v>627</v>
      </c>
      <c r="AS689" t="s">
        <v>730</v>
      </c>
      <c r="AT689">
        <v>2005</v>
      </c>
      <c r="AU689">
        <v>115</v>
      </c>
      <c r="AV689">
        <v>1</v>
      </c>
      <c r="BA689">
        <v>247</v>
      </c>
      <c r="BB689">
        <v>263</v>
      </c>
      <c r="BD689" t="s">
        <v>26706</v>
      </c>
      <c r="BK689" t="s">
        <v>26707</v>
      </c>
      <c r="BW689" t="s">
        <v>13429</v>
      </c>
      <c r="BX689" t="s">
        <v>13985</v>
      </c>
      <c r="BY689" t="s">
        <v>13985</v>
      </c>
      <c r="BZ689" t="s">
        <v>13985</v>
      </c>
    </row>
    <row r="690" spans="1:78" hidden="1">
      <c r="A690" t="s">
        <v>13850</v>
      </c>
      <c r="B690" t="s">
        <v>67</v>
      </c>
      <c r="C690" t="s">
        <v>25585</v>
      </c>
      <c r="G690" t="s">
        <v>25586</v>
      </c>
      <c r="J690" t="s">
        <v>25587</v>
      </c>
      <c r="K690" t="s">
        <v>12619</v>
      </c>
      <c r="W690" t="s">
        <v>25588</v>
      </c>
      <c r="AN690" t="s">
        <v>12623</v>
      </c>
      <c r="AO690" t="s">
        <v>18645</v>
      </c>
      <c r="AS690" t="s">
        <v>815</v>
      </c>
      <c r="AT690">
        <v>2007</v>
      </c>
      <c r="AU690">
        <v>41</v>
      </c>
      <c r="AV690">
        <v>1</v>
      </c>
      <c r="BA690">
        <v>41</v>
      </c>
      <c r="BB690">
        <v>51</v>
      </c>
      <c r="BD690" t="s">
        <v>25589</v>
      </c>
      <c r="BK690" t="s">
        <v>25590</v>
      </c>
      <c r="BW690" t="s">
        <v>13429</v>
      </c>
      <c r="BX690" t="s">
        <v>13985</v>
      </c>
      <c r="BY690" t="s">
        <v>13985</v>
      </c>
      <c r="BZ690" t="s">
        <v>13985</v>
      </c>
    </row>
    <row r="691" spans="1:78" hidden="1">
      <c r="A691" t="s">
        <v>13850</v>
      </c>
      <c r="B691" t="s">
        <v>67</v>
      </c>
      <c r="C691" t="s">
        <v>17583</v>
      </c>
      <c r="G691" t="s">
        <v>17584</v>
      </c>
      <c r="J691" t="s">
        <v>17585</v>
      </c>
      <c r="K691" t="s">
        <v>17586</v>
      </c>
      <c r="W691" t="s">
        <v>17587</v>
      </c>
      <c r="AN691" t="s">
        <v>17588</v>
      </c>
      <c r="AO691" t="s">
        <v>17589</v>
      </c>
      <c r="AS691" t="s">
        <v>297</v>
      </c>
      <c r="AT691">
        <v>2016</v>
      </c>
      <c r="AU691">
        <v>15</v>
      </c>
      <c r="AV691">
        <v>3</v>
      </c>
      <c r="BA691">
        <v>549</v>
      </c>
      <c r="BB691">
        <v>574</v>
      </c>
      <c r="BD691" t="s">
        <v>17590</v>
      </c>
      <c r="BK691" t="s">
        <v>17591</v>
      </c>
      <c r="BW691" t="s">
        <v>13429</v>
      </c>
      <c r="BX691" t="s">
        <v>13985</v>
      </c>
      <c r="BY691" t="s">
        <v>13985</v>
      </c>
      <c r="BZ691" t="s">
        <v>13985</v>
      </c>
    </row>
    <row r="692" spans="1:78" hidden="1">
      <c r="A692" t="s">
        <v>13850</v>
      </c>
      <c r="B692" t="s">
        <v>67</v>
      </c>
      <c r="C692" t="s">
        <v>28904</v>
      </c>
      <c r="G692" t="s">
        <v>28904</v>
      </c>
      <c r="J692" t="s">
        <v>28905</v>
      </c>
      <c r="K692" t="s">
        <v>28906</v>
      </c>
      <c r="W692" t="s">
        <v>28907</v>
      </c>
      <c r="AN692" t="s">
        <v>28908</v>
      </c>
      <c r="AS692" t="s">
        <v>154</v>
      </c>
      <c r="AT692">
        <v>1999</v>
      </c>
      <c r="AU692">
        <v>20</v>
      </c>
      <c r="AV692">
        <v>4</v>
      </c>
      <c r="BA692">
        <v>355</v>
      </c>
      <c r="BB692">
        <v>375</v>
      </c>
      <c r="BD692" t="s">
        <v>28909</v>
      </c>
      <c r="BK692" t="s">
        <v>28910</v>
      </c>
      <c r="BW692" t="s">
        <v>13429</v>
      </c>
      <c r="BX692" t="s">
        <v>13985</v>
      </c>
      <c r="BY692" t="s">
        <v>13985</v>
      </c>
      <c r="BZ692" t="s">
        <v>13985</v>
      </c>
    </row>
    <row r="693" spans="1:78" hidden="1">
      <c r="A693" t="s">
        <v>13850</v>
      </c>
      <c r="B693" t="s">
        <v>67</v>
      </c>
      <c r="C693" t="s">
        <v>29220</v>
      </c>
      <c r="G693" t="s">
        <v>29220</v>
      </c>
      <c r="J693" t="s">
        <v>29221</v>
      </c>
      <c r="K693" t="s">
        <v>18220</v>
      </c>
      <c r="W693" t="s">
        <v>29222</v>
      </c>
      <c r="AB693" t="s">
        <v>29223</v>
      </c>
      <c r="AN693" t="s">
        <v>18224</v>
      </c>
      <c r="AT693">
        <v>1999</v>
      </c>
      <c r="AU693">
        <v>26</v>
      </c>
      <c r="AV693">
        <v>3</v>
      </c>
      <c r="BA693">
        <v>287</v>
      </c>
      <c r="BB693">
        <v>306</v>
      </c>
      <c r="BD693" t="s">
        <v>29224</v>
      </c>
      <c r="BK693" t="s">
        <v>29225</v>
      </c>
      <c r="BW693" t="s">
        <v>13429</v>
      </c>
      <c r="BX693" t="s">
        <v>13985</v>
      </c>
      <c r="BY693" t="s">
        <v>13985</v>
      </c>
      <c r="BZ693" t="s">
        <v>13985</v>
      </c>
    </row>
    <row r="694" spans="1:78" hidden="1">
      <c r="A694" t="s">
        <v>13850</v>
      </c>
      <c r="B694" t="s">
        <v>67</v>
      </c>
      <c r="C694" t="s">
        <v>17108</v>
      </c>
      <c r="G694" t="s">
        <v>17109</v>
      </c>
      <c r="J694" t="s">
        <v>17110</v>
      </c>
      <c r="K694" t="s">
        <v>17111</v>
      </c>
      <c r="W694" t="s">
        <v>17112</v>
      </c>
      <c r="AA694" t="s">
        <v>17113</v>
      </c>
      <c r="AB694" t="s">
        <v>17114</v>
      </c>
      <c r="AN694" t="s">
        <v>17115</v>
      </c>
      <c r="AO694" t="s">
        <v>17116</v>
      </c>
      <c r="AT694">
        <v>2017</v>
      </c>
      <c r="AU694">
        <v>25</v>
      </c>
      <c r="AV694">
        <v>4</v>
      </c>
      <c r="BA694">
        <v>282</v>
      </c>
      <c r="BB694">
        <v>288</v>
      </c>
      <c r="BD694" t="s">
        <v>17117</v>
      </c>
      <c r="BK694" t="s">
        <v>17118</v>
      </c>
      <c r="BW694" t="s">
        <v>13429</v>
      </c>
      <c r="BX694" t="s">
        <v>13985</v>
      </c>
      <c r="BY694" t="s">
        <v>13985</v>
      </c>
      <c r="BZ694" t="s">
        <v>13985</v>
      </c>
    </row>
    <row r="695" spans="1:78" hidden="1">
      <c r="A695" t="s">
        <v>13784</v>
      </c>
      <c r="B695" t="s">
        <v>67</v>
      </c>
      <c r="C695" t="s">
        <v>31899</v>
      </c>
      <c r="J695" t="s">
        <v>31901</v>
      </c>
      <c r="K695" t="s">
        <v>13947</v>
      </c>
      <c r="AG695">
        <v>0</v>
      </c>
      <c r="AH695">
        <v>0</v>
      </c>
      <c r="AN695" t="s">
        <v>13948</v>
      </c>
      <c r="AT695">
        <v>2016</v>
      </c>
      <c r="AU695">
        <v>23</v>
      </c>
      <c r="AV695">
        <v>1</v>
      </c>
      <c r="BA695">
        <v>127</v>
      </c>
      <c r="BB695">
        <v>136</v>
      </c>
      <c r="BD695" t="s">
        <v>31903</v>
      </c>
      <c r="BK695" t="s">
        <v>31904</v>
      </c>
      <c r="BT695" t="s">
        <v>31900</v>
      </c>
      <c r="BU695" t="s">
        <v>31902</v>
      </c>
      <c r="BV695" t="s">
        <v>13952</v>
      </c>
      <c r="BW695" t="s">
        <v>13429</v>
      </c>
    </row>
    <row r="696" spans="1:78" hidden="1">
      <c r="A696" t="s">
        <v>13850</v>
      </c>
      <c r="B696" t="s">
        <v>67</v>
      </c>
      <c r="C696" t="s">
        <v>17056</v>
      </c>
      <c r="G696" t="s">
        <v>17057</v>
      </c>
      <c r="J696" t="s">
        <v>17058</v>
      </c>
      <c r="K696" t="s">
        <v>3806</v>
      </c>
      <c r="W696" t="s">
        <v>17059</v>
      </c>
      <c r="AA696" t="s">
        <v>17060</v>
      </c>
      <c r="AB696" t="s">
        <v>17061</v>
      </c>
      <c r="AN696" t="s">
        <v>3808</v>
      </c>
      <c r="AO696" t="s">
        <v>3809</v>
      </c>
      <c r="AS696" t="s">
        <v>1023</v>
      </c>
      <c r="AT696">
        <v>2017</v>
      </c>
      <c r="AU696">
        <v>27</v>
      </c>
      <c r="AV696">
        <v>1</v>
      </c>
      <c r="BA696">
        <v>118</v>
      </c>
      <c r="BB696">
        <v>133</v>
      </c>
      <c r="BD696" t="s">
        <v>17062</v>
      </c>
      <c r="BK696" t="s">
        <v>17063</v>
      </c>
      <c r="BL696">
        <v>28052502</v>
      </c>
      <c r="BW696" t="s">
        <v>13429</v>
      </c>
      <c r="BX696" t="s">
        <v>13985</v>
      </c>
      <c r="BY696" t="s">
        <v>13985</v>
      </c>
      <c r="BZ696" t="s">
        <v>13985</v>
      </c>
    </row>
    <row r="697" spans="1:78" hidden="1">
      <c r="A697" t="s">
        <v>13850</v>
      </c>
      <c r="B697" t="s">
        <v>67</v>
      </c>
      <c r="C697" t="s">
        <v>19495</v>
      </c>
      <c r="G697" t="s">
        <v>19496</v>
      </c>
      <c r="J697" t="s">
        <v>19497</v>
      </c>
      <c r="K697" t="s">
        <v>19498</v>
      </c>
      <c r="W697" t="s">
        <v>19499</v>
      </c>
      <c r="AB697" t="s">
        <v>19445</v>
      </c>
      <c r="AN697" t="s">
        <v>19500</v>
      </c>
      <c r="AO697" t="s">
        <v>19501</v>
      </c>
      <c r="AS697" t="s">
        <v>84</v>
      </c>
      <c r="AT697">
        <v>2014</v>
      </c>
      <c r="AU697">
        <v>28</v>
      </c>
      <c r="BA697">
        <v>648</v>
      </c>
      <c r="BB697">
        <v>661</v>
      </c>
      <c r="BD697" t="s">
        <v>19502</v>
      </c>
      <c r="BK697" t="s">
        <v>19503</v>
      </c>
      <c r="BL697">
        <v>24933461</v>
      </c>
      <c r="BW697" t="s">
        <v>13428</v>
      </c>
      <c r="BX697" t="s">
        <v>13985</v>
      </c>
      <c r="BY697" t="s">
        <v>13429</v>
      </c>
      <c r="BZ697" t="s">
        <v>13985</v>
      </c>
    </row>
    <row r="698" spans="1:78" hidden="1">
      <c r="A698" t="s">
        <v>13850</v>
      </c>
      <c r="B698" t="s">
        <v>67</v>
      </c>
      <c r="C698" t="s">
        <v>18073</v>
      </c>
      <c r="G698" t="s">
        <v>18074</v>
      </c>
      <c r="J698" t="s">
        <v>18075</v>
      </c>
      <c r="K698" t="s">
        <v>15091</v>
      </c>
      <c r="W698" t="s">
        <v>18076</v>
      </c>
      <c r="AA698" t="s">
        <v>18077</v>
      </c>
      <c r="AB698" t="s">
        <v>18078</v>
      </c>
      <c r="AN698" t="s">
        <v>15095</v>
      </c>
      <c r="AS698" s="1">
        <v>41275</v>
      </c>
      <c r="AT698">
        <v>2016</v>
      </c>
      <c r="AU698">
        <v>9</v>
      </c>
      <c r="BC698">
        <v>16</v>
      </c>
      <c r="BD698" t="s">
        <v>18079</v>
      </c>
      <c r="BK698" t="s">
        <v>18080</v>
      </c>
      <c r="BL698">
        <v>26762515</v>
      </c>
      <c r="BW698" t="s">
        <v>13429</v>
      </c>
      <c r="BX698" t="s">
        <v>13985</v>
      </c>
      <c r="BY698" t="s">
        <v>13985</v>
      </c>
      <c r="BZ698" t="s">
        <v>13985</v>
      </c>
    </row>
    <row r="699" spans="1:78" hidden="1">
      <c r="A699" t="s">
        <v>13850</v>
      </c>
      <c r="B699" t="s">
        <v>67</v>
      </c>
      <c r="C699" t="s">
        <v>29476</v>
      </c>
      <c r="G699" t="s">
        <v>29476</v>
      </c>
      <c r="J699" t="s">
        <v>29477</v>
      </c>
      <c r="K699" t="s">
        <v>1453</v>
      </c>
      <c r="W699" t="s">
        <v>29478</v>
      </c>
      <c r="AA699" t="s">
        <v>29479</v>
      </c>
      <c r="AB699" t="s">
        <v>29480</v>
      </c>
      <c r="AN699" t="s">
        <v>1455</v>
      </c>
      <c r="AS699" t="s">
        <v>730</v>
      </c>
      <c r="AT699">
        <v>1998</v>
      </c>
      <c r="AU699">
        <v>91</v>
      </c>
      <c r="AV699">
        <v>2</v>
      </c>
      <c r="BA699">
        <v>528</v>
      </c>
      <c r="BB699">
        <v>533</v>
      </c>
      <c r="BD699" t="s">
        <v>29481</v>
      </c>
      <c r="BK699" t="s">
        <v>29482</v>
      </c>
      <c r="BW699" t="s">
        <v>13429</v>
      </c>
      <c r="BX699" t="s">
        <v>13985</v>
      </c>
      <c r="BY699" t="s">
        <v>13985</v>
      </c>
      <c r="BZ699" t="s">
        <v>13985</v>
      </c>
    </row>
    <row r="700" spans="1:78" hidden="1">
      <c r="A700" t="s">
        <v>13850</v>
      </c>
      <c r="B700" t="s">
        <v>67</v>
      </c>
      <c r="C700" t="s">
        <v>30862</v>
      </c>
      <c r="G700" t="s">
        <v>30862</v>
      </c>
      <c r="J700" t="s">
        <v>30863</v>
      </c>
      <c r="K700" t="s">
        <v>30864</v>
      </c>
      <c r="W700" t="s">
        <v>30865</v>
      </c>
      <c r="AA700" t="s">
        <v>28955</v>
      </c>
      <c r="AB700" t="s">
        <v>22747</v>
      </c>
      <c r="AN700" t="s">
        <v>30866</v>
      </c>
      <c r="AT700">
        <v>1994</v>
      </c>
      <c r="AU700">
        <v>33</v>
      </c>
      <c r="AV700">
        <v>6</v>
      </c>
      <c r="BA700">
        <v>639</v>
      </c>
      <c r="BB700">
        <v>644</v>
      </c>
      <c r="BD700" t="s">
        <v>30867</v>
      </c>
      <c r="BK700" t="s">
        <v>30868</v>
      </c>
      <c r="BL700">
        <v>8193917</v>
      </c>
      <c r="BW700" t="s">
        <v>13429</v>
      </c>
      <c r="BX700" t="s">
        <v>13985</v>
      </c>
      <c r="BY700" t="s">
        <v>13985</v>
      </c>
      <c r="BZ700" t="s">
        <v>13985</v>
      </c>
    </row>
    <row r="701" spans="1:78" hidden="1">
      <c r="A701" t="s">
        <v>13850</v>
      </c>
      <c r="B701" t="s">
        <v>67</v>
      </c>
      <c r="C701" t="s">
        <v>24091</v>
      </c>
      <c r="G701" t="s">
        <v>24092</v>
      </c>
      <c r="J701" t="s">
        <v>24093</v>
      </c>
      <c r="K701" t="s">
        <v>11636</v>
      </c>
      <c r="W701" t="s">
        <v>24094</v>
      </c>
      <c r="AN701" t="s">
        <v>1242</v>
      </c>
      <c r="AS701" t="s">
        <v>521</v>
      </c>
      <c r="AT701">
        <v>2009</v>
      </c>
      <c r="AU701">
        <v>87</v>
      </c>
      <c r="AV701">
        <v>6</v>
      </c>
      <c r="BA701">
        <v>515</v>
      </c>
      <c r="BB701">
        <v>519</v>
      </c>
      <c r="BD701" t="s">
        <v>24095</v>
      </c>
      <c r="BK701" t="s">
        <v>24096</v>
      </c>
      <c r="BW701" t="s">
        <v>13429</v>
      </c>
      <c r="BX701" t="s">
        <v>13985</v>
      </c>
      <c r="BY701" t="s">
        <v>13985</v>
      </c>
      <c r="BZ701" t="s">
        <v>13985</v>
      </c>
    </row>
    <row r="702" spans="1:78" hidden="1">
      <c r="A702" t="s">
        <v>13850</v>
      </c>
      <c r="B702" t="s">
        <v>67</v>
      </c>
      <c r="C702" t="s">
        <v>24060</v>
      </c>
      <c r="G702" t="s">
        <v>24061</v>
      </c>
      <c r="J702" t="s">
        <v>24062</v>
      </c>
      <c r="K702" t="s">
        <v>249</v>
      </c>
      <c r="W702" t="s">
        <v>24063</v>
      </c>
      <c r="AA702" t="s">
        <v>24064</v>
      </c>
      <c r="AB702" t="s">
        <v>24065</v>
      </c>
      <c r="AN702" t="s">
        <v>251</v>
      </c>
      <c r="AO702" t="s">
        <v>252</v>
      </c>
      <c r="AS702" t="s">
        <v>2269</v>
      </c>
      <c r="AT702">
        <v>2009</v>
      </c>
      <c r="AU702">
        <v>38</v>
      </c>
      <c r="AV702">
        <v>4</v>
      </c>
      <c r="BA702">
        <v>512</v>
      </c>
      <c r="BB702">
        <v>519</v>
      </c>
      <c r="BD702" t="s">
        <v>24066</v>
      </c>
      <c r="BK702" t="s">
        <v>24067</v>
      </c>
      <c r="BL702">
        <v>19768272</v>
      </c>
      <c r="BW702" t="s">
        <v>13428</v>
      </c>
      <c r="BX702" t="s">
        <v>13985</v>
      </c>
      <c r="BY702" t="s">
        <v>13429</v>
      </c>
      <c r="BZ702" t="s">
        <v>13985</v>
      </c>
    </row>
    <row r="703" spans="1:78" hidden="1">
      <c r="A703" t="s">
        <v>13477</v>
      </c>
      <c r="B703" t="s">
        <v>67</v>
      </c>
      <c r="C703" t="s">
        <v>32149</v>
      </c>
      <c r="J703" t="s">
        <v>32151</v>
      </c>
      <c r="K703" t="s">
        <v>13689</v>
      </c>
      <c r="AA703" t="s">
        <v>24064</v>
      </c>
      <c r="AB703" t="s">
        <v>24065</v>
      </c>
      <c r="AN703" t="s">
        <v>252</v>
      </c>
      <c r="AS703">
        <v>8</v>
      </c>
      <c r="AT703">
        <v>2009</v>
      </c>
      <c r="AU703">
        <v>38</v>
      </c>
      <c r="AV703">
        <v>4</v>
      </c>
      <c r="BA703">
        <v>512</v>
      </c>
      <c r="BB703">
        <v>519</v>
      </c>
      <c r="BD703" t="s">
        <v>24066</v>
      </c>
      <c r="BK703" t="s">
        <v>32152</v>
      </c>
      <c r="BM703" t="s">
        <v>13483</v>
      </c>
      <c r="BQ703" t="s">
        <v>32150</v>
      </c>
      <c r="BW703" t="s">
        <v>13428</v>
      </c>
      <c r="BX703" t="s">
        <v>13985</v>
      </c>
      <c r="BY703" t="s">
        <v>13429</v>
      </c>
      <c r="BZ703" t="s">
        <v>13985</v>
      </c>
    </row>
    <row r="704" spans="1:78" hidden="1">
      <c r="A704" t="s">
        <v>13850</v>
      </c>
      <c r="B704" t="s">
        <v>67</v>
      </c>
      <c r="C704" t="s">
        <v>23213</v>
      </c>
      <c r="G704" t="s">
        <v>23214</v>
      </c>
      <c r="J704" t="s">
        <v>23215</v>
      </c>
      <c r="K704" t="s">
        <v>6052</v>
      </c>
      <c r="W704" t="s">
        <v>23216</v>
      </c>
      <c r="AN704" t="s">
        <v>6055</v>
      </c>
      <c r="AS704" t="s">
        <v>242</v>
      </c>
      <c r="AT704">
        <v>2010</v>
      </c>
      <c r="AU704">
        <v>35</v>
      </c>
      <c r="AV704">
        <v>7</v>
      </c>
      <c r="BA704">
        <v>332</v>
      </c>
      <c r="BB704">
        <v>337</v>
      </c>
      <c r="BD704" t="s">
        <v>23217</v>
      </c>
      <c r="BK704" t="s">
        <v>23218</v>
      </c>
      <c r="BW704" t="s">
        <v>13429</v>
      </c>
      <c r="BX704" t="s">
        <v>13985</v>
      </c>
      <c r="BY704" t="s">
        <v>13985</v>
      </c>
      <c r="BZ704" t="s">
        <v>13985</v>
      </c>
    </row>
    <row r="705" spans="1:78" hidden="1">
      <c r="A705" t="s">
        <v>13850</v>
      </c>
      <c r="B705" t="s">
        <v>67</v>
      </c>
      <c r="C705" t="s">
        <v>20794</v>
      </c>
      <c r="G705" t="s">
        <v>20795</v>
      </c>
      <c r="J705" t="s">
        <v>20796</v>
      </c>
      <c r="K705" t="s">
        <v>3093</v>
      </c>
      <c r="W705" t="s">
        <v>20797</v>
      </c>
      <c r="AB705" t="s">
        <v>20798</v>
      </c>
      <c r="AN705" t="s">
        <v>3095</v>
      </c>
      <c r="AO705" t="s">
        <v>3096</v>
      </c>
      <c r="AS705" t="s">
        <v>472</v>
      </c>
      <c r="AT705">
        <v>2013</v>
      </c>
      <c r="AU705" t="s">
        <v>20799</v>
      </c>
      <c r="AV705">
        <v>6</v>
      </c>
      <c r="BA705">
        <v>310</v>
      </c>
      <c r="BB705">
        <v>318</v>
      </c>
      <c r="BD705" t="s">
        <v>20800</v>
      </c>
      <c r="BK705" t="s">
        <v>20801</v>
      </c>
      <c r="BL705">
        <v>23580460</v>
      </c>
      <c r="BW705" t="s">
        <v>13429</v>
      </c>
      <c r="BX705" t="s">
        <v>13985</v>
      </c>
      <c r="BY705" t="s">
        <v>13985</v>
      </c>
      <c r="BZ705" t="s">
        <v>13985</v>
      </c>
    </row>
    <row r="706" spans="1:78" hidden="1">
      <c r="A706" t="s">
        <v>13850</v>
      </c>
      <c r="B706" t="s">
        <v>67</v>
      </c>
      <c r="C706" t="s">
        <v>31163</v>
      </c>
      <c r="G706" t="s">
        <v>31163</v>
      </c>
      <c r="J706" t="s">
        <v>31164</v>
      </c>
      <c r="K706" t="s">
        <v>160</v>
      </c>
      <c r="W706" t="s">
        <v>31165</v>
      </c>
      <c r="AN706" t="s">
        <v>162</v>
      </c>
      <c r="AS706" t="s">
        <v>297</v>
      </c>
      <c r="AT706">
        <v>1992</v>
      </c>
      <c r="AU706">
        <v>17</v>
      </c>
      <c r="AV706">
        <v>3</v>
      </c>
      <c r="BA706">
        <v>247</v>
      </c>
      <c r="BB706">
        <v>254</v>
      </c>
      <c r="BD706" t="s">
        <v>31166</v>
      </c>
      <c r="BK706" t="s">
        <v>31167</v>
      </c>
      <c r="BW706" t="s">
        <v>13429</v>
      </c>
      <c r="BX706" t="s">
        <v>13985</v>
      </c>
      <c r="BY706" t="s">
        <v>13985</v>
      </c>
      <c r="BZ706" t="s">
        <v>13985</v>
      </c>
    </row>
    <row r="707" spans="1:78" hidden="1">
      <c r="A707" t="s">
        <v>13850</v>
      </c>
      <c r="B707" t="s">
        <v>67</v>
      </c>
      <c r="C707" t="s">
        <v>19471</v>
      </c>
      <c r="G707" t="s">
        <v>19472</v>
      </c>
      <c r="J707" t="s">
        <v>19473</v>
      </c>
      <c r="K707" t="s">
        <v>6829</v>
      </c>
      <c r="W707" t="s">
        <v>19474</v>
      </c>
      <c r="AB707" t="s">
        <v>19475</v>
      </c>
      <c r="AN707" t="s">
        <v>6831</v>
      </c>
      <c r="AO707" t="s">
        <v>7354</v>
      </c>
      <c r="AS707" t="s">
        <v>84</v>
      </c>
      <c r="AT707">
        <v>2014</v>
      </c>
      <c r="AU707">
        <v>62</v>
      </c>
      <c r="AV707">
        <v>1</v>
      </c>
      <c r="BA707">
        <v>15</v>
      </c>
      <c r="BB707">
        <v>24</v>
      </c>
      <c r="BD707" t="s">
        <v>19476</v>
      </c>
      <c r="BK707" t="s">
        <v>19477</v>
      </c>
      <c r="BW707" t="s">
        <v>13429</v>
      </c>
      <c r="BX707" t="s">
        <v>13985</v>
      </c>
      <c r="BY707" t="s">
        <v>13985</v>
      </c>
      <c r="BZ707" t="s">
        <v>13985</v>
      </c>
    </row>
    <row r="708" spans="1:78" hidden="1">
      <c r="A708" t="s">
        <v>13850</v>
      </c>
      <c r="B708" t="s">
        <v>67</v>
      </c>
      <c r="C708" t="s">
        <v>30985</v>
      </c>
      <c r="G708" t="s">
        <v>30985</v>
      </c>
      <c r="J708" t="s">
        <v>30986</v>
      </c>
      <c r="K708" t="s">
        <v>11636</v>
      </c>
      <c r="W708" t="s">
        <v>30987</v>
      </c>
      <c r="AB708" t="s">
        <v>30988</v>
      </c>
      <c r="AN708" t="s">
        <v>1242</v>
      </c>
      <c r="AS708" t="s">
        <v>472</v>
      </c>
      <c r="AT708">
        <v>1993</v>
      </c>
      <c r="AU708">
        <v>71</v>
      </c>
      <c r="AV708">
        <v>7</v>
      </c>
      <c r="BA708">
        <v>1429</v>
      </c>
      <c r="BB708">
        <v>1433</v>
      </c>
      <c r="BD708" t="s">
        <v>30989</v>
      </c>
      <c r="BK708" t="s">
        <v>30990</v>
      </c>
      <c r="BW708" t="s">
        <v>13429</v>
      </c>
      <c r="BX708" t="s">
        <v>13985</v>
      </c>
      <c r="BY708" t="s">
        <v>13985</v>
      </c>
      <c r="BZ708" t="s">
        <v>13985</v>
      </c>
    </row>
    <row r="709" spans="1:78" hidden="1">
      <c r="A709" t="s">
        <v>13850</v>
      </c>
      <c r="B709" t="s">
        <v>67</v>
      </c>
      <c r="C709" t="s">
        <v>30149</v>
      </c>
      <c r="G709" t="s">
        <v>30149</v>
      </c>
      <c r="J709" t="s">
        <v>30150</v>
      </c>
      <c r="K709" t="s">
        <v>11694</v>
      </c>
      <c r="W709" t="s">
        <v>30151</v>
      </c>
      <c r="AN709" t="s">
        <v>11696</v>
      </c>
      <c r="AS709" t="s">
        <v>629</v>
      </c>
      <c r="AT709">
        <v>1996</v>
      </c>
      <c r="AU709">
        <v>107</v>
      </c>
      <c r="AV709">
        <v>1</v>
      </c>
      <c r="BA709">
        <v>17</v>
      </c>
      <c r="BB709">
        <v>22</v>
      </c>
      <c r="BK709" t="s">
        <v>30152</v>
      </c>
      <c r="BL709">
        <v>8699429</v>
      </c>
      <c r="BW709" t="s">
        <v>13429</v>
      </c>
      <c r="BX709" t="s">
        <v>13985</v>
      </c>
      <c r="BY709" t="s">
        <v>13985</v>
      </c>
      <c r="BZ709" t="s">
        <v>13985</v>
      </c>
    </row>
    <row r="710" spans="1:78" hidden="1">
      <c r="A710" t="s">
        <v>13850</v>
      </c>
      <c r="B710" t="s">
        <v>67</v>
      </c>
      <c r="C710" t="s">
        <v>23813</v>
      </c>
      <c r="G710" t="s">
        <v>23814</v>
      </c>
      <c r="J710" t="s">
        <v>23815</v>
      </c>
      <c r="K710" t="s">
        <v>625</v>
      </c>
      <c r="W710" t="s">
        <v>23816</v>
      </c>
      <c r="AN710" t="s">
        <v>627</v>
      </c>
      <c r="AS710" t="s">
        <v>84</v>
      </c>
      <c r="AT710">
        <v>2009</v>
      </c>
      <c r="AU710">
        <v>133</v>
      </c>
      <c r="AV710">
        <v>3</v>
      </c>
      <c r="BA710">
        <v>244</v>
      </c>
      <c r="BB710">
        <v>250</v>
      </c>
      <c r="BD710" t="s">
        <v>23817</v>
      </c>
      <c r="BK710" t="s">
        <v>23818</v>
      </c>
      <c r="BW710" t="s">
        <v>13429</v>
      </c>
      <c r="BX710" t="s">
        <v>13985</v>
      </c>
      <c r="BY710" t="s">
        <v>13985</v>
      </c>
      <c r="BZ710" t="s">
        <v>13985</v>
      </c>
    </row>
    <row r="711" spans="1:78" hidden="1">
      <c r="A711" t="s">
        <v>13850</v>
      </c>
      <c r="B711" t="s">
        <v>67</v>
      </c>
      <c r="C711" t="s">
        <v>25444</v>
      </c>
      <c r="G711" t="s">
        <v>25445</v>
      </c>
      <c r="J711" t="s">
        <v>25446</v>
      </c>
      <c r="K711" t="s">
        <v>8965</v>
      </c>
      <c r="W711" t="s">
        <v>25447</v>
      </c>
      <c r="AO711" t="s">
        <v>8968</v>
      </c>
      <c r="AS711" t="s">
        <v>521</v>
      </c>
      <c r="AT711">
        <v>2007</v>
      </c>
      <c r="AU711">
        <v>32</v>
      </c>
      <c r="AV711">
        <v>1</v>
      </c>
      <c r="BA711">
        <v>106</v>
      </c>
      <c r="BB711">
        <v>111</v>
      </c>
      <c r="BD711" t="s">
        <v>25448</v>
      </c>
      <c r="BK711" t="s">
        <v>25449</v>
      </c>
      <c r="BL711">
        <v>17639632</v>
      </c>
      <c r="BW711" t="s">
        <v>13429</v>
      </c>
      <c r="BX711" t="s">
        <v>13985</v>
      </c>
      <c r="BY711" t="s">
        <v>13985</v>
      </c>
      <c r="BZ711" t="s">
        <v>13985</v>
      </c>
    </row>
    <row r="712" spans="1:78" hidden="1">
      <c r="A712" t="s">
        <v>13850</v>
      </c>
      <c r="B712" t="s">
        <v>67</v>
      </c>
      <c r="C712" t="s">
        <v>18565</v>
      </c>
      <c r="G712" t="s">
        <v>18566</v>
      </c>
      <c r="J712" t="s">
        <v>18567</v>
      </c>
      <c r="K712" t="s">
        <v>216</v>
      </c>
      <c r="W712" t="s">
        <v>18568</v>
      </c>
      <c r="AA712" t="s">
        <v>18569</v>
      </c>
      <c r="AB712" t="s">
        <v>18570</v>
      </c>
      <c r="AN712" t="s">
        <v>218</v>
      </c>
      <c r="AS712" s="1">
        <v>43344</v>
      </c>
      <c r="AT712">
        <v>2015</v>
      </c>
      <c r="AU712">
        <v>5</v>
      </c>
      <c r="BC712">
        <v>14206</v>
      </c>
      <c r="BD712" t="s">
        <v>18571</v>
      </c>
      <c r="BK712" t="s">
        <v>18572</v>
      </c>
      <c r="BL712">
        <v>26381579</v>
      </c>
      <c r="BW712" t="s">
        <v>13429</v>
      </c>
      <c r="BX712" t="s">
        <v>13985</v>
      </c>
      <c r="BY712" t="s">
        <v>13985</v>
      </c>
      <c r="BZ712" t="s">
        <v>13985</v>
      </c>
    </row>
    <row r="713" spans="1:78" hidden="1">
      <c r="A713" t="s">
        <v>13850</v>
      </c>
      <c r="B713" t="s">
        <v>67</v>
      </c>
      <c r="C713" t="s">
        <v>29292</v>
      </c>
      <c r="G713" t="s">
        <v>29292</v>
      </c>
      <c r="J713" t="s">
        <v>29293</v>
      </c>
      <c r="K713" t="s">
        <v>4280</v>
      </c>
      <c r="W713" t="s">
        <v>29294</v>
      </c>
      <c r="AB713" t="s">
        <v>29295</v>
      </c>
      <c r="AN713" t="s">
        <v>4282</v>
      </c>
      <c r="AS713" t="s">
        <v>242</v>
      </c>
      <c r="AT713">
        <v>1998</v>
      </c>
      <c r="AU713">
        <v>24</v>
      </c>
      <c r="AV713">
        <v>10</v>
      </c>
      <c r="BA713">
        <v>1595</v>
      </c>
      <c r="BB713">
        <v>1610</v>
      </c>
      <c r="BD713" t="s">
        <v>29296</v>
      </c>
      <c r="BK713" t="s">
        <v>29297</v>
      </c>
      <c r="BW713" t="s">
        <v>13429</v>
      </c>
      <c r="BX713" t="s">
        <v>13985</v>
      </c>
      <c r="BY713" t="s">
        <v>13985</v>
      </c>
      <c r="BZ713" t="s">
        <v>13985</v>
      </c>
    </row>
    <row r="714" spans="1:78" hidden="1">
      <c r="A714" t="s">
        <v>13850</v>
      </c>
      <c r="B714" t="s">
        <v>67</v>
      </c>
      <c r="C714" t="s">
        <v>30229</v>
      </c>
      <c r="G714" t="s">
        <v>30229</v>
      </c>
      <c r="J714" t="s">
        <v>30230</v>
      </c>
      <c r="K714" t="s">
        <v>23181</v>
      </c>
      <c r="W714" t="s">
        <v>30231</v>
      </c>
      <c r="AN714" t="s">
        <v>23183</v>
      </c>
      <c r="AS714" t="s">
        <v>815</v>
      </c>
      <c r="AT714">
        <v>1996</v>
      </c>
      <c r="AU714">
        <v>16</v>
      </c>
      <c r="AV714">
        <v>1</v>
      </c>
      <c r="BA714">
        <v>84</v>
      </c>
      <c r="BB714">
        <v>88</v>
      </c>
      <c r="BD714" t="s">
        <v>30232</v>
      </c>
      <c r="BK714" t="s">
        <v>30233</v>
      </c>
      <c r="BW714" t="s">
        <v>13429</v>
      </c>
      <c r="BX714" t="s">
        <v>13985</v>
      </c>
      <c r="BY714" t="s">
        <v>13985</v>
      </c>
      <c r="BZ714" t="s">
        <v>13985</v>
      </c>
    </row>
    <row r="715" spans="1:78" hidden="1">
      <c r="A715" t="s">
        <v>13850</v>
      </c>
      <c r="B715" t="s">
        <v>67</v>
      </c>
      <c r="C715" t="s">
        <v>16025</v>
      </c>
      <c r="G715" t="s">
        <v>16026</v>
      </c>
      <c r="J715" t="s">
        <v>16027</v>
      </c>
      <c r="K715" t="s">
        <v>16028</v>
      </c>
      <c r="W715" t="s">
        <v>16029</v>
      </c>
      <c r="AA715" t="s">
        <v>16030</v>
      </c>
      <c r="AB715" t="s">
        <v>16031</v>
      </c>
      <c r="AN715" t="s">
        <v>16032</v>
      </c>
      <c r="AO715" t="s">
        <v>16033</v>
      </c>
      <c r="AT715">
        <v>2018</v>
      </c>
      <c r="AU715">
        <v>71</v>
      </c>
      <c r="AV715">
        <v>4</v>
      </c>
      <c r="BA715">
        <v>397</v>
      </c>
      <c r="BB715">
        <v>404</v>
      </c>
      <c r="BD715" t="s">
        <v>16034</v>
      </c>
      <c r="BK715" t="s">
        <v>16035</v>
      </c>
      <c r="BW715" t="s">
        <v>13429</v>
      </c>
    </row>
    <row r="716" spans="1:78" hidden="1">
      <c r="A716" t="s">
        <v>13850</v>
      </c>
      <c r="B716" t="s">
        <v>67</v>
      </c>
      <c r="C716" t="s">
        <v>17042</v>
      </c>
      <c r="G716" t="s">
        <v>18149</v>
      </c>
      <c r="J716" t="s">
        <v>18150</v>
      </c>
      <c r="K716" t="s">
        <v>18151</v>
      </c>
      <c r="W716" t="s">
        <v>18152</v>
      </c>
      <c r="AN716" t="s">
        <v>18153</v>
      </c>
      <c r="AT716">
        <v>2016</v>
      </c>
      <c r="AU716">
        <v>13</v>
      </c>
      <c r="BA716">
        <v>221</v>
      </c>
      <c r="BB716">
        <v>228</v>
      </c>
      <c r="BK716" t="s">
        <v>18154</v>
      </c>
      <c r="BW716" t="s">
        <v>13428</v>
      </c>
      <c r="BX716" t="s">
        <v>13985</v>
      </c>
      <c r="BY716" t="s">
        <v>13429</v>
      </c>
      <c r="BZ716" t="s">
        <v>13985</v>
      </c>
    </row>
    <row r="717" spans="1:78" hidden="1">
      <c r="A717" t="s">
        <v>13850</v>
      </c>
      <c r="B717" t="s">
        <v>67</v>
      </c>
      <c r="C717" t="s">
        <v>16767</v>
      </c>
      <c r="G717" t="s">
        <v>16768</v>
      </c>
      <c r="J717" t="s">
        <v>16769</v>
      </c>
      <c r="K717" t="s">
        <v>2387</v>
      </c>
      <c r="W717" t="s">
        <v>16770</v>
      </c>
      <c r="AA717" t="s">
        <v>16771</v>
      </c>
      <c r="AB717" t="s">
        <v>16772</v>
      </c>
      <c r="AN717" t="s">
        <v>2389</v>
      </c>
      <c r="AO717" t="s">
        <v>2390</v>
      </c>
      <c r="AS717" t="s">
        <v>629</v>
      </c>
      <c r="AT717">
        <v>2017</v>
      </c>
      <c r="AU717">
        <v>19</v>
      </c>
      <c r="AV717">
        <v>2</v>
      </c>
      <c r="BA717">
        <v>130</v>
      </c>
      <c r="BB717">
        <v>138</v>
      </c>
      <c r="BD717" t="s">
        <v>16773</v>
      </c>
      <c r="BK717" t="s">
        <v>16774</v>
      </c>
      <c r="BW717" t="s">
        <v>13429</v>
      </c>
      <c r="BX717" t="s">
        <v>13985</v>
      </c>
      <c r="BY717" t="s">
        <v>13985</v>
      </c>
      <c r="BZ717" t="s">
        <v>13985</v>
      </c>
    </row>
    <row r="718" spans="1:78" hidden="1">
      <c r="A718" t="s">
        <v>13850</v>
      </c>
      <c r="B718" t="s">
        <v>67</v>
      </c>
      <c r="C718" t="s">
        <v>27159</v>
      </c>
      <c r="G718" t="s">
        <v>27159</v>
      </c>
      <c r="J718" t="s">
        <v>27160</v>
      </c>
      <c r="K718" t="s">
        <v>1209</v>
      </c>
      <c r="W718" t="s">
        <v>27161</v>
      </c>
      <c r="AB718" t="s">
        <v>27162</v>
      </c>
      <c r="AN718" t="s">
        <v>1212</v>
      </c>
      <c r="AO718" t="s">
        <v>1213</v>
      </c>
      <c r="AS718" t="s">
        <v>1479</v>
      </c>
      <c r="AT718">
        <v>2004</v>
      </c>
      <c r="AU718">
        <v>557</v>
      </c>
      <c r="AV718">
        <v>1</v>
      </c>
      <c r="BA718">
        <v>247</v>
      </c>
      <c r="BB718">
        <v>259</v>
      </c>
      <c r="BD718" t="s">
        <v>27163</v>
      </c>
      <c r="BK718" t="s">
        <v>27164</v>
      </c>
      <c r="BL718">
        <v>14978202</v>
      </c>
      <c r="BW718" t="s">
        <v>13429</v>
      </c>
      <c r="BX718" t="s">
        <v>13985</v>
      </c>
      <c r="BY718" t="s">
        <v>13985</v>
      </c>
      <c r="BZ718" t="s">
        <v>13985</v>
      </c>
    </row>
    <row r="719" spans="1:78" hidden="1">
      <c r="A719" t="s">
        <v>13850</v>
      </c>
      <c r="B719" t="s">
        <v>67</v>
      </c>
      <c r="C719" t="s">
        <v>21015</v>
      </c>
      <c r="G719" t="s">
        <v>21016</v>
      </c>
      <c r="J719" t="s">
        <v>21017</v>
      </c>
      <c r="K719" t="s">
        <v>5226</v>
      </c>
      <c r="W719" t="s">
        <v>21018</v>
      </c>
      <c r="AN719" t="s">
        <v>5230</v>
      </c>
      <c r="AS719" t="s">
        <v>815</v>
      </c>
      <c r="AT719">
        <v>2013</v>
      </c>
      <c r="AU719">
        <v>96</v>
      </c>
      <c r="AV719">
        <v>1</v>
      </c>
      <c r="BA719">
        <v>124</v>
      </c>
      <c r="BB719">
        <v>130</v>
      </c>
      <c r="BD719" t="s">
        <v>21019</v>
      </c>
      <c r="BK719" t="s">
        <v>21020</v>
      </c>
      <c r="BW719" t="s">
        <v>13429</v>
      </c>
      <c r="BX719" t="s">
        <v>13985</v>
      </c>
      <c r="BY719" t="s">
        <v>13985</v>
      </c>
      <c r="BZ719" t="s">
        <v>13985</v>
      </c>
    </row>
    <row r="720" spans="1:78" hidden="1">
      <c r="A720" t="s">
        <v>13850</v>
      </c>
      <c r="B720" t="s">
        <v>67</v>
      </c>
      <c r="C720" t="s">
        <v>17684</v>
      </c>
      <c r="G720" t="s">
        <v>17685</v>
      </c>
      <c r="J720" t="s">
        <v>17686</v>
      </c>
      <c r="K720" t="s">
        <v>1229</v>
      </c>
      <c r="P720" t="s">
        <v>17687</v>
      </c>
      <c r="Q720" t="s">
        <v>17688</v>
      </c>
      <c r="R720" t="s">
        <v>6789</v>
      </c>
      <c r="S720" t="s">
        <v>17689</v>
      </c>
      <c r="W720" t="s">
        <v>17690</v>
      </c>
      <c r="AA720" t="s">
        <v>17691</v>
      </c>
      <c r="AB720" t="s">
        <v>17692</v>
      </c>
      <c r="AN720" t="s">
        <v>1232</v>
      </c>
      <c r="AO720" t="s">
        <v>1233</v>
      </c>
      <c r="AS720" t="s">
        <v>472</v>
      </c>
      <c r="AT720">
        <v>2016</v>
      </c>
      <c r="AU720">
        <v>36</v>
      </c>
      <c r="AV720">
        <v>4</v>
      </c>
      <c r="BA720">
        <v>515</v>
      </c>
      <c r="BB720">
        <v>524</v>
      </c>
      <c r="BD720" t="s">
        <v>17693</v>
      </c>
      <c r="BK720" t="s">
        <v>17694</v>
      </c>
      <c r="BW720" t="s">
        <v>13429</v>
      </c>
      <c r="BX720" t="s">
        <v>13985</v>
      </c>
      <c r="BY720" t="s">
        <v>13985</v>
      </c>
      <c r="BZ720" t="s">
        <v>13985</v>
      </c>
    </row>
    <row r="721" spans="1:78" hidden="1">
      <c r="A721" t="s">
        <v>13850</v>
      </c>
      <c r="B721" t="s">
        <v>67</v>
      </c>
      <c r="C721" t="s">
        <v>25650</v>
      </c>
      <c r="G721" t="s">
        <v>25651</v>
      </c>
      <c r="J721" t="s">
        <v>25652</v>
      </c>
      <c r="K721" t="s">
        <v>442</v>
      </c>
      <c r="W721" t="s">
        <v>25653</v>
      </c>
      <c r="AN721" t="s">
        <v>446</v>
      </c>
      <c r="AT721">
        <v>2007</v>
      </c>
      <c r="AU721">
        <v>24</v>
      </c>
      <c r="AV721">
        <v>1</v>
      </c>
      <c r="BA721">
        <v>21</v>
      </c>
      <c r="BB721">
        <v>30</v>
      </c>
      <c r="BD721" t="s">
        <v>25654</v>
      </c>
      <c r="BK721" t="s">
        <v>25655</v>
      </c>
      <c r="BL721">
        <v>17364577</v>
      </c>
      <c r="BW721" t="s">
        <v>13429</v>
      </c>
      <c r="BX721" t="s">
        <v>13985</v>
      </c>
      <c r="BY721" t="s">
        <v>13985</v>
      </c>
      <c r="BZ721" t="s">
        <v>13985</v>
      </c>
    </row>
    <row r="722" spans="1:78" hidden="1">
      <c r="A722" t="s">
        <v>13477</v>
      </c>
      <c r="B722" t="s">
        <v>67</v>
      </c>
      <c r="C722" t="s">
        <v>32116</v>
      </c>
      <c r="J722" t="s">
        <v>32118</v>
      </c>
      <c r="K722" t="s">
        <v>32119</v>
      </c>
      <c r="AN722" t="s">
        <v>32120</v>
      </c>
      <c r="AS722">
        <v>6</v>
      </c>
      <c r="AT722">
        <v>2014</v>
      </c>
      <c r="AU722">
        <v>18</v>
      </c>
      <c r="AV722">
        <v>1</v>
      </c>
      <c r="BA722">
        <v>9</v>
      </c>
      <c r="BB722">
        <v>17</v>
      </c>
      <c r="BK722" t="s">
        <v>32121</v>
      </c>
      <c r="BM722" t="s">
        <v>13483</v>
      </c>
      <c r="BQ722" t="s">
        <v>32117</v>
      </c>
      <c r="BW722" t="s">
        <v>13429</v>
      </c>
    </row>
    <row r="723" spans="1:78" hidden="1">
      <c r="A723" t="s">
        <v>13850</v>
      </c>
      <c r="B723" t="s">
        <v>67</v>
      </c>
      <c r="C723" t="s">
        <v>24581</v>
      </c>
      <c r="G723" t="s">
        <v>24582</v>
      </c>
      <c r="J723" t="s">
        <v>24583</v>
      </c>
      <c r="K723" t="s">
        <v>6314</v>
      </c>
      <c r="W723" t="s">
        <v>24584</v>
      </c>
      <c r="AA723" t="s">
        <v>24585</v>
      </c>
      <c r="AN723" t="s">
        <v>6316</v>
      </c>
      <c r="AS723" t="s">
        <v>84</v>
      </c>
      <c r="AT723">
        <v>2008</v>
      </c>
      <c r="AU723">
        <v>30</v>
      </c>
      <c r="AV723">
        <v>4</v>
      </c>
      <c r="BA723">
        <v>902</v>
      </c>
      <c r="BB723">
        <v>906</v>
      </c>
      <c r="BD723" t="s">
        <v>24586</v>
      </c>
      <c r="BK723" t="s">
        <v>24587</v>
      </c>
      <c r="BW723" t="s">
        <v>13429</v>
      </c>
      <c r="BX723" t="s">
        <v>13985</v>
      </c>
      <c r="BY723" t="s">
        <v>13985</v>
      </c>
      <c r="BZ723" t="s">
        <v>13985</v>
      </c>
    </row>
    <row r="724" spans="1:78" hidden="1">
      <c r="A724" t="s">
        <v>13477</v>
      </c>
      <c r="B724" t="s">
        <v>67</v>
      </c>
      <c r="C724" t="s">
        <v>32155</v>
      </c>
      <c r="J724" t="s">
        <v>32157</v>
      </c>
      <c r="K724" t="s">
        <v>13643</v>
      </c>
      <c r="AA724" t="s">
        <v>24585</v>
      </c>
      <c r="AN724" t="s">
        <v>13644</v>
      </c>
      <c r="AS724">
        <v>12</v>
      </c>
      <c r="AT724">
        <v>2008</v>
      </c>
      <c r="AU724">
        <v>30</v>
      </c>
      <c r="AV724">
        <v>4</v>
      </c>
      <c r="BA724">
        <v>902</v>
      </c>
      <c r="BB724">
        <v>906</v>
      </c>
      <c r="BD724" t="s">
        <v>24586</v>
      </c>
      <c r="BK724" t="s">
        <v>32158</v>
      </c>
      <c r="BM724" t="s">
        <v>13483</v>
      </c>
      <c r="BQ724" t="s">
        <v>32156</v>
      </c>
      <c r="BW724" t="s">
        <v>13429</v>
      </c>
      <c r="BX724" t="s">
        <v>13985</v>
      </c>
      <c r="BY724" t="s">
        <v>13985</v>
      </c>
      <c r="BZ724" t="s">
        <v>13985</v>
      </c>
    </row>
    <row r="725" spans="1:78" hidden="1">
      <c r="A725" t="s">
        <v>13850</v>
      </c>
      <c r="B725" t="s">
        <v>67</v>
      </c>
      <c r="C725" t="s">
        <v>20258</v>
      </c>
      <c r="G725" t="s">
        <v>20259</v>
      </c>
      <c r="J725" t="s">
        <v>20260</v>
      </c>
      <c r="K725" t="s">
        <v>3981</v>
      </c>
      <c r="W725" t="s">
        <v>20261</v>
      </c>
      <c r="AN725" t="s">
        <v>3983</v>
      </c>
      <c r="AO725" t="s">
        <v>3984</v>
      </c>
      <c r="AS725" t="s">
        <v>884</v>
      </c>
      <c r="AT725">
        <v>2014</v>
      </c>
      <c r="AU725">
        <v>104</v>
      </c>
      <c r="AV725">
        <v>1</v>
      </c>
      <c r="BA725">
        <v>12</v>
      </c>
      <c r="BB725">
        <v>18</v>
      </c>
      <c r="BD725" t="s">
        <v>20262</v>
      </c>
      <c r="BK725" t="s">
        <v>20263</v>
      </c>
      <c r="BL725">
        <v>23651539</v>
      </c>
      <c r="BW725" t="s">
        <v>13428</v>
      </c>
      <c r="BX725">
        <v>3</v>
      </c>
      <c r="BY725" t="s">
        <v>13429</v>
      </c>
      <c r="BZ725" t="s">
        <v>13985</v>
      </c>
    </row>
    <row r="726" spans="1:78" hidden="1">
      <c r="A726" t="s">
        <v>13850</v>
      </c>
      <c r="B726" t="s">
        <v>67</v>
      </c>
      <c r="C726" t="s">
        <v>18019</v>
      </c>
      <c r="G726" t="s">
        <v>18020</v>
      </c>
      <c r="J726" t="s">
        <v>18021</v>
      </c>
      <c r="K726" t="s">
        <v>1546</v>
      </c>
      <c r="W726" t="s">
        <v>18022</v>
      </c>
      <c r="AA726" t="s">
        <v>18023</v>
      </c>
      <c r="AN726" t="s">
        <v>1548</v>
      </c>
      <c r="AO726" t="s">
        <v>1549</v>
      </c>
      <c r="AS726" t="s">
        <v>884</v>
      </c>
      <c r="AT726">
        <v>2016</v>
      </c>
      <c r="AU726">
        <v>23</v>
      </c>
      <c r="AV726">
        <v>1</v>
      </c>
      <c r="BA726">
        <v>117</v>
      </c>
      <c r="BB726">
        <v>133</v>
      </c>
      <c r="BD726" t="s">
        <v>18024</v>
      </c>
      <c r="BK726" t="s">
        <v>18025</v>
      </c>
      <c r="BL726">
        <v>25382458</v>
      </c>
      <c r="BW726" t="s">
        <v>13428</v>
      </c>
      <c r="BY726" t="s">
        <v>13429</v>
      </c>
      <c r="BZ726">
        <v>1</v>
      </c>
    </row>
    <row r="727" spans="1:78" hidden="1">
      <c r="A727" t="s">
        <v>13850</v>
      </c>
      <c r="B727" t="s">
        <v>67</v>
      </c>
      <c r="C727" t="s">
        <v>27773</v>
      </c>
      <c r="G727" t="s">
        <v>27773</v>
      </c>
      <c r="J727" t="s">
        <v>27774</v>
      </c>
      <c r="K727" t="s">
        <v>6052</v>
      </c>
      <c r="W727" t="s">
        <v>27775</v>
      </c>
      <c r="AN727" t="s">
        <v>6055</v>
      </c>
      <c r="AS727" t="s">
        <v>84</v>
      </c>
      <c r="AT727">
        <v>2002</v>
      </c>
      <c r="AU727">
        <v>27</v>
      </c>
      <c r="AV727">
        <v>6</v>
      </c>
      <c r="BA727">
        <v>541</v>
      </c>
      <c r="BB727">
        <v>546</v>
      </c>
      <c r="BC727" t="s">
        <v>27776</v>
      </c>
      <c r="BD727" t="s">
        <v>27777</v>
      </c>
      <c r="BK727" t="s">
        <v>27778</v>
      </c>
      <c r="BW727" t="s">
        <v>13429</v>
      </c>
      <c r="BX727" t="s">
        <v>13985</v>
      </c>
      <c r="BY727" t="s">
        <v>13985</v>
      </c>
      <c r="BZ727" t="s">
        <v>13985</v>
      </c>
    </row>
    <row r="728" spans="1:78" hidden="1">
      <c r="A728" t="s">
        <v>13850</v>
      </c>
      <c r="B728" t="s">
        <v>67</v>
      </c>
      <c r="C728" t="s">
        <v>24622</v>
      </c>
      <c r="G728" t="s">
        <v>24623</v>
      </c>
      <c r="J728" t="s">
        <v>24624</v>
      </c>
      <c r="K728" t="s">
        <v>1546</v>
      </c>
      <c r="W728" t="s">
        <v>24625</v>
      </c>
      <c r="AN728" t="s">
        <v>1548</v>
      </c>
      <c r="AS728" t="s">
        <v>242</v>
      </c>
      <c r="AT728">
        <v>2008</v>
      </c>
      <c r="AU728">
        <v>15</v>
      </c>
      <c r="AV728">
        <v>5</v>
      </c>
      <c r="BA728">
        <v>441</v>
      </c>
      <c r="BB728">
        <v>445</v>
      </c>
      <c r="BD728" t="s">
        <v>24626</v>
      </c>
      <c r="BK728" t="s">
        <v>24627</v>
      </c>
      <c r="BW728" t="s">
        <v>13429</v>
      </c>
      <c r="BX728" t="s">
        <v>13985</v>
      </c>
      <c r="BY728" t="s">
        <v>13985</v>
      </c>
      <c r="BZ728" t="s">
        <v>13985</v>
      </c>
    </row>
    <row r="729" spans="1:78" hidden="1">
      <c r="A729" t="s">
        <v>13850</v>
      </c>
      <c r="B729" t="s">
        <v>67</v>
      </c>
      <c r="C729" t="s">
        <v>24669</v>
      </c>
      <c r="G729" t="s">
        <v>24670</v>
      </c>
      <c r="J729" t="s">
        <v>24671</v>
      </c>
      <c r="K729" t="s">
        <v>178</v>
      </c>
      <c r="W729" t="s">
        <v>24672</v>
      </c>
      <c r="AA729" t="s">
        <v>24673</v>
      </c>
      <c r="AB729" t="s">
        <v>24674</v>
      </c>
      <c r="AN729" t="s">
        <v>180</v>
      </c>
      <c r="AS729" t="s">
        <v>352</v>
      </c>
      <c r="AT729">
        <v>2008</v>
      </c>
      <c r="AU729">
        <v>46</v>
      </c>
      <c r="AV729">
        <v>2</v>
      </c>
      <c r="BA729">
        <v>234</v>
      </c>
      <c r="BB729">
        <v>241</v>
      </c>
      <c r="BD729" t="s">
        <v>24675</v>
      </c>
      <c r="BK729" t="s">
        <v>24676</v>
      </c>
      <c r="BW729" t="s">
        <v>13429</v>
      </c>
      <c r="BX729" t="s">
        <v>13985</v>
      </c>
      <c r="BY729" t="s">
        <v>13985</v>
      </c>
      <c r="BZ729" t="s">
        <v>13985</v>
      </c>
    </row>
    <row r="730" spans="1:78" hidden="1">
      <c r="A730" t="s">
        <v>13850</v>
      </c>
      <c r="B730" t="s">
        <v>67</v>
      </c>
      <c r="C730" t="s">
        <v>18633</v>
      </c>
      <c r="G730" t="s">
        <v>18634</v>
      </c>
      <c r="J730" t="s">
        <v>18635</v>
      </c>
      <c r="K730" t="s">
        <v>9917</v>
      </c>
      <c r="W730" t="s">
        <v>18636</v>
      </c>
      <c r="AA730" t="s">
        <v>18637</v>
      </c>
      <c r="AB730" t="s">
        <v>18638</v>
      </c>
      <c r="AN730" t="s">
        <v>9921</v>
      </c>
      <c r="AO730" t="s">
        <v>14141</v>
      </c>
      <c r="AS730" t="s">
        <v>297</v>
      </c>
      <c r="AT730">
        <v>2015</v>
      </c>
      <c r="AU730">
        <v>30</v>
      </c>
      <c r="AV730">
        <v>9</v>
      </c>
      <c r="BA730">
        <v>2202</v>
      </c>
      <c r="BB730">
        <v>2214</v>
      </c>
      <c r="BD730" t="s">
        <v>18639</v>
      </c>
      <c r="BK730" t="s">
        <v>18640</v>
      </c>
      <c r="BL730">
        <v>26040476</v>
      </c>
      <c r="BW730" t="s">
        <v>13429</v>
      </c>
      <c r="BX730" t="s">
        <v>13985</v>
      </c>
      <c r="BY730" t="s">
        <v>13985</v>
      </c>
      <c r="BZ730" t="s">
        <v>13985</v>
      </c>
    </row>
    <row r="731" spans="1:78" hidden="1">
      <c r="A731" t="s">
        <v>13850</v>
      </c>
      <c r="B731" t="s">
        <v>67</v>
      </c>
      <c r="C731" t="s">
        <v>27137</v>
      </c>
      <c r="G731" t="s">
        <v>27137</v>
      </c>
      <c r="J731" t="s">
        <v>27138</v>
      </c>
      <c r="K731" t="s">
        <v>2609</v>
      </c>
      <c r="W731" t="s">
        <v>27139</v>
      </c>
      <c r="AN731" t="s">
        <v>2612</v>
      </c>
      <c r="AS731" t="s">
        <v>521</v>
      </c>
      <c r="AT731">
        <v>2004</v>
      </c>
      <c r="AU731">
        <v>51</v>
      </c>
      <c r="AV731">
        <v>3</v>
      </c>
      <c r="BA731">
        <v>183</v>
      </c>
      <c r="BB731">
        <v>197</v>
      </c>
      <c r="BD731" t="s">
        <v>27140</v>
      </c>
      <c r="BK731" t="s">
        <v>27141</v>
      </c>
      <c r="BW731" t="s">
        <v>13429</v>
      </c>
      <c r="BX731" t="s">
        <v>13985</v>
      </c>
      <c r="BY731" t="s">
        <v>13985</v>
      </c>
      <c r="BZ731" t="s">
        <v>13985</v>
      </c>
    </row>
    <row r="732" spans="1:78" hidden="1">
      <c r="A732" t="s">
        <v>13850</v>
      </c>
      <c r="B732" t="s">
        <v>67</v>
      </c>
      <c r="C732" t="s">
        <v>17341</v>
      </c>
      <c r="G732" t="s">
        <v>17342</v>
      </c>
      <c r="J732" t="s">
        <v>17343</v>
      </c>
      <c r="K732" t="s">
        <v>17344</v>
      </c>
      <c r="W732" t="s">
        <v>17345</v>
      </c>
      <c r="AN732" t="s">
        <v>17346</v>
      </c>
      <c r="AO732" t="s">
        <v>17347</v>
      </c>
      <c r="AS732" t="s">
        <v>84</v>
      </c>
      <c r="AT732">
        <v>2016</v>
      </c>
      <c r="AU732">
        <v>86</v>
      </c>
      <c r="AV732">
        <v>12</v>
      </c>
      <c r="BA732">
        <v>1553</v>
      </c>
      <c r="BB732">
        <v>1558</v>
      </c>
      <c r="BK732" t="s">
        <v>17348</v>
      </c>
      <c r="BW732" t="s">
        <v>13429</v>
      </c>
      <c r="BX732" t="s">
        <v>13985</v>
      </c>
      <c r="BY732" t="s">
        <v>13985</v>
      </c>
      <c r="BZ732" t="s">
        <v>13985</v>
      </c>
    </row>
    <row r="733" spans="1:78" hidden="1">
      <c r="A733" t="s">
        <v>13759</v>
      </c>
      <c r="B733" t="s">
        <v>67</v>
      </c>
      <c r="C733" t="s">
        <v>31733</v>
      </c>
      <c r="J733" t="s">
        <v>31734</v>
      </c>
      <c r="K733" t="s">
        <v>31736</v>
      </c>
      <c r="AN733" t="s">
        <v>31738</v>
      </c>
      <c r="AT733">
        <v>2014</v>
      </c>
      <c r="AU733">
        <v>23</v>
      </c>
      <c r="AV733">
        <v>5</v>
      </c>
      <c r="BA733">
        <v>771</v>
      </c>
      <c r="BB733">
        <v>780</v>
      </c>
      <c r="BD733" t="s">
        <v>31739</v>
      </c>
      <c r="BK733" t="s">
        <v>31740</v>
      </c>
      <c r="BR733" t="s">
        <v>31735</v>
      </c>
      <c r="BS733" t="s">
        <v>31737</v>
      </c>
      <c r="BW733" t="s">
        <v>13429</v>
      </c>
    </row>
    <row r="734" spans="1:78" hidden="1">
      <c r="A734" t="s">
        <v>13850</v>
      </c>
      <c r="B734" t="s">
        <v>67</v>
      </c>
      <c r="C734" t="s">
        <v>22648</v>
      </c>
      <c r="G734" t="s">
        <v>22649</v>
      </c>
      <c r="J734" t="s">
        <v>22650</v>
      </c>
      <c r="K734" t="s">
        <v>348</v>
      </c>
      <c r="W734" t="s">
        <v>22651</v>
      </c>
      <c r="AN734" t="s">
        <v>350</v>
      </c>
      <c r="AO734" t="s">
        <v>351</v>
      </c>
      <c r="AS734" t="s">
        <v>521</v>
      </c>
      <c r="AT734">
        <v>2011</v>
      </c>
      <c r="AU734">
        <v>40</v>
      </c>
      <c r="AV734">
        <v>3</v>
      </c>
      <c r="BA734">
        <v>597</v>
      </c>
      <c r="BB734">
        <v>604</v>
      </c>
      <c r="BD734" t="s">
        <v>22652</v>
      </c>
      <c r="BK734" t="s">
        <v>22653</v>
      </c>
      <c r="BL734">
        <v>22251637</v>
      </c>
      <c r="BW734" t="s">
        <v>13429</v>
      </c>
      <c r="BX734" t="s">
        <v>13985</v>
      </c>
      <c r="BY734" t="s">
        <v>13985</v>
      </c>
      <c r="BZ734" t="s">
        <v>13985</v>
      </c>
    </row>
    <row r="735" spans="1:78" hidden="1">
      <c r="A735" t="s">
        <v>13850</v>
      </c>
      <c r="B735" t="s">
        <v>67</v>
      </c>
      <c r="C735" t="s">
        <v>19171</v>
      </c>
      <c r="G735" t="s">
        <v>19172</v>
      </c>
      <c r="J735" t="s">
        <v>19173</v>
      </c>
      <c r="K735" t="s">
        <v>358</v>
      </c>
      <c r="W735" t="s">
        <v>19174</v>
      </c>
      <c r="AN735" t="s">
        <v>360</v>
      </c>
      <c r="AO735" t="s">
        <v>361</v>
      </c>
      <c r="AS735" t="s">
        <v>884</v>
      </c>
      <c r="AT735">
        <v>2015</v>
      </c>
      <c r="AU735">
        <v>73</v>
      </c>
      <c r="BA735">
        <v>60</v>
      </c>
      <c r="BB735">
        <v>69</v>
      </c>
      <c r="BD735" t="s">
        <v>19175</v>
      </c>
      <c r="BK735" t="s">
        <v>19176</v>
      </c>
      <c r="BL735">
        <v>25585353</v>
      </c>
      <c r="BW735" t="s">
        <v>13428</v>
      </c>
      <c r="BY735" t="s">
        <v>13429</v>
      </c>
      <c r="BZ735">
        <v>2</v>
      </c>
    </row>
    <row r="736" spans="1:78" hidden="1">
      <c r="A736" t="s">
        <v>13850</v>
      </c>
      <c r="B736" t="s">
        <v>67</v>
      </c>
      <c r="C736" t="s">
        <v>29308</v>
      </c>
      <c r="G736" t="s">
        <v>29308</v>
      </c>
      <c r="J736" t="s">
        <v>29309</v>
      </c>
      <c r="K736" t="s">
        <v>11636</v>
      </c>
      <c r="W736" t="s">
        <v>29310</v>
      </c>
      <c r="AN736" t="s">
        <v>1242</v>
      </c>
      <c r="AS736" t="s">
        <v>297</v>
      </c>
      <c r="AT736">
        <v>1998</v>
      </c>
      <c r="AU736">
        <v>76</v>
      </c>
      <c r="AV736">
        <v>9</v>
      </c>
      <c r="BA736">
        <v>1705</v>
      </c>
      <c r="BB736">
        <v>1713</v>
      </c>
      <c r="BD736" t="s">
        <v>29311</v>
      </c>
      <c r="BK736" t="s">
        <v>29312</v>
      </c>
      <c r="BW736" t="s">
        <v>13429</v>
      </c>
      <c r="BX736" t="s">
        <v>13985</v>
      </c>
      <c r="BY736" t="s">
        <v>13985</v>
      </c>
      <c r="BZ736" t="s">
        <v>13985</v>
      </c>
    </row>
    <row r="737" spans="1:78" hidden="1">
      <c r="A737" t="s">
        <v>13850</v>
      </c>
      <c r="B737" t="s">
        <v>67</v>
      </c>
      <c r="C737" t="s">
        <v>28016</v>
      </c>
      <c r="G737" t="s">
        <v>28016</v>
      </c>
      <c r="J737" t="s">
        <v>28017</v>
      </c>
      <c r="K737" t="s">
        <v>28018</v>
      </c>
      <c r="W737" t="s">
        <v>28019</v>
      </c>
      <c r="AN737" t="s">
        <v>28020</v>
      </c>
      <c r="AS737" t="s">
        <v>884</v>
      </c>
      <c r="AT737">
        <v>2002</v>
      </c>
      <c r="AU737">
        <v>13</v>
      </c>
      <c r="AV737">
        <v>1</v>
      </c>
      <c r="BA737">
        <v>5</v>
      </c>
      <c r="BB737">
        <v>10</v>
      </c>
      <c r="BD737" t="s">
        <v>28021</v>
      </c>
      <c r="BK737" t="s">
        <v>28022</v>
      </c>
      <c r="BL737">
        <v>11918831</v>
      </c>
      <c r="BW737" t="s">
        <v>13429</v>
      </c>
      <c r="BX737" t="s">
        <v>13985</v>
      </c>
      <c r="BY737" t="s">
        <v>13985</v>
      </c>
      <c r="BZ737" t="s">
        <v>13985</v>
      </c>
    </row>
    <row r="738" spans="1:78" hidden="1">
      <c r="A738" t="s">
        <v>13850</v>
      </c>
      <c r="B738" t="s">
        <v>67</v>
      </c>
      <c r="C738" t="s">
        <v>22663</v>
      </c>
      <c r="G738" t="s">
        <v>22664</v>
      </c>
      <c r="J738" t="s">
        <v>22665</v>
      </c>
      <c r="K738" t="s">
        <v>358</v>
      </c>
      <c r="W738" t="s">
        <v>22666</v>
      </c>
      <c r="AN738" t="s">
        <v>360</v>
      </c>
      <c r="AS738" t="s">
        <v>521</v>
      </c>
      <c r="AT738">
        <v>2011</v>
      </c>
      <c r="AU738">
        <v>57</v>
      </c>
      <c r="AV738">
        <v>6</v>
      </c>
      <c r="BA738">
        <v>751</v>
      </c>
      <c r="BB738">
        <v>759</v>
      </c>
      <c r="BD738" t="s">
        <v>22667</v>
      </c>
      <c r="BK738" t="s">
        <v>22668</v>
      </c>
      <c r="BL738">
        <v>21356214</v>
      </c>
      <c r="BW738" t="s">
        <v>13428</v>
      </c>
      <c r="BX738" t="s">
        <v>13985</v>
      </c>
      <c r="BY738" t="s">
        <v>13429</v>
      </c>
      <c r="BZ738" t="s">
        <v>13985</v>
      </c>
    </row>
    <row r="739" spans="1:78" hidden="1">
      <c r="A739" t="s">
        <v>13850</v>
      </c>
      <c r="B739" t="s">
        <v>67</v>
      </c>
      <c r="C739" t="s">
        <v>23268</v>
      </c>
      <c r="G739" t="s">
        <v>23269</v>
      </c>
      <c r="J739" t="s">
        <v>23270</v>
      </c>
      <c r="K739" t="s">
        <v>12545</v>
      </c>
      <c r="W739" t="s">
        <v>23271</v>
      </c>
      <c r="AB739" t="s">
        <v>7941</v>
      </c>
      <c r="AN739" t="s">
        <v>12547</v>
      </c>
      <c r="AO739" t="s">
        <v>23272</v>
      </c>
      <c r="AS739" t="s">
        <v>297</v>
      </c>
      <c r="AT739">
        <v>2010</v>
      </c>
      <c r="AU739">
        <v>76</v>
      </c>
      <c r="AV739">
        <v>5</v>
      </c>
      <c r="BA739">
        <v>769</v>
      </c>
      <c r="BB739">
        <v>776</v>
      </c>
      <c r="BD739" t="s">
        <v>23273</v>
      </c>
      <c r="BK739" t="s">
        <v>23274</v>
      </c>
      <c r="BW739" t="s">
        <v>13429</v>
      </c>
      <c r="BX739" t="s">
        <v>13985</v>
      </c>
      <c r="BY739" t="s">
        <v>13985</v>
      </c>
      <c r="BZ739" t="s">
        <v>13985</v>
      </c>
    </row>
    <row r="740" spans="1:78" hidden="1">
      <c r="A740" t="s">
        <v>13850</v>
      </c>
      <c r="B740" t="s">
        <v>67</v>
      </c>
      <c r="C740" t="s">
        <v>25424</v>
      </c>
      <c r="G740" t="s">
        <v>25425</v>
      </c>
      <c r="J740" t="s">
        <v>25426</v>
      </c>
      <c r="K740" t="s">
        <v>348</v>
      </c>
      <c r="W740" t="s">
        <v>25427</v>
      </c>
      <c r="AN740" t="s">
        <v>350</v>
      </c>
      <c r="AS740" t="s">
        <v>521</v>
      </c>
      <c r="AT740">
        <v>2007</v>
      </c>
      <c r="AU740">
        <v>36</v>
      </c>
      <c r="AV740">
        <v>3</v>
      </c>
      <c r="BA740">
        <v>497</v>
      </c>
      <c r="BB740">
        <v>505</v>
      </c>
      <c r="BD740" t="s">
        <v>25428</v>
      </c>
      <c r="BK740" t="s">
        <v>25429</v>
      </c>
      <c r="BL740">
        <v>17540056</v>
      </c>
      <c r="BW740" t="s">
        <v>13428</v>
      </c>
      <c r="BX740" t="s">
        <v>13985</v>
      </c>
      <c r="BY740" t="s">
        <v>13429</v>
      </c>
      <c r="BZ740">
        <v>1</v>
      </c>
    </row>
    <row r="741" spans="1:78" hidden="1">
      <c r="A741" t="s">
        <v>13850</v>
      </c>
      <c r="B741" t="s">
        <v>67</v>
      </c>
      <c r="C741" t="s">
        <v>26468</v>
      </c>
      <c r="G741" t="s">
        <v>26468</v>
      </c>
      <c r="J741" t="s">
        <v>26469</v>
      </c>
      <c r="K741" t="s">
        <v>667</v>
      </c>
      <c r="W741" t="s">
        <v>26470</v>
      </c>
      <c r="AN741" t="s">
        <v>670</v>
      </c>
      <c r="AS741" t="s">
        <v>154</v>
      </c>
      <c r="AT741">
        <v>2005</v>
      </c>
      <c r="AU741">
        <v>40</v>
      </c>
      <c r="AV741">
        <v>4</v>
      </c>
      <c r="BA741">
        <v>615</v>
      </c>
      <c r="BB741">
        <v>620</v>
      </c>
      <c r="BD741" t="s">
        <v>26471</v>
      </c>
      <c r="BK741" t="s">
        <v>26472</v>
      </c>
      <c r="BW741" t="s">
        <v>13428</v>
      </c>
      <c r="BX741" t="s">
        <v>13985</v>
      </c>
      <c r="BY741" t="s">
        <v>13429</v>
      </c>
      <c r="BZ741" t="s">
        <v>13985</v>
      </c>
    </row>
    <row r="742" spans="1:78" hidden="1">
      <c r="A742" t="s">
        <v>13850</v>
      </c>
      <c r="B742" t="s">
        <v>67</v>
      </c>
      <c r="C742" t="s">
        <v>25871</v>
      </c>
      <c r="G742" t="s">
        <v>25872</v>
      </c>
      <c r="J742" t="s">
        <v>25873</v>
      </c>
      <c r="K742" t="s">
        <v>178</v>
      </c>
      <c r="W742" t="s">
        <v>25874</v>
      </c>
      <c r="AA742" t="s">
        <v>25875</v>
      </c>
      <c r="AB742" t="s">
        <v>25876</v>
      </c>
      <c r="AN742" t="s">
        <v>180</v>
      </c>
      <c r="AS742" t="s">
        <v>242</v>
      </c>
      <c r="AT742">
        <v>2006</v>
      </c>
      <c r="AU742">
        <v>39</v>
      </c>
      <c r="AV742">
        <v>1</v>
      </c>
      <c r="BA742">
        <v>19</v>
      </c>
      <c r="BB742">
        <v>25</v>
      </c>
      <c r="BD742" t="s">
        <v>25877</v>
      </c>
      <c r="BK742" t="s">
        <v>25878</v>
      </c>
      <c r="BW742" t="s">
        <v>13428</v>
      </c>
      <c r="BX742" t="s">
        <v>13985</v>
      </c>
      <c r="BY742" t="s">
        <v>13429</v>
      </c>
      <c r="BZ742">
        <v>1</v>
      </c>
    </row>
    <row r="743" spans="1:78" hidden="1">
      <c r="A743" t="s">
        <v>13850</v>
      </c>
      <c r="B743" t="s">
        <v>67</v>
      </c>
      <c r="C743" t="s">
        <v>16938</v>
      </c>
      <c r="G743" t="s">
        <v>16939</v>
      </c>
      <c r="J743" t="s">
        <v>16940</v>
      </c>
      <c r="K743" t="s">
        <v>16486</v>
      </c>
      <c r="W743" t="s">
        <v>16941</v>
      </c>
      <c r="AB743" t="s">
        <v>16942</v>
      </c>
      <c r="AN743" t="s">
        <v>16490</v>
      </c>
      <c r="AS743" t="s">
        <v>815</v>
      </c>
      <c r="AT743">
        <v>2017</v>
      </c>
      <c r="AU743">
        <v>22</v>
      </c>
      <c r="AV743">
        <v>3</v>
      </c>
      <c r="BA743">
        <v>410</v>
      </c>
      <c r="BB743">
        <v>422</v>
      </c>
      <c r="BD743" t="s">
        <v>16943</v>
      </c>
      <c r="BK743" t="s">
        <v>16944</v>
      </c>
      <c r="BW743" t="s">
        <v>13429</v>
      </c>
      <c r="BX743" t="s">
        <v>13985</v>
      </c>
      <c r="BY743" t="s">
        <v>13985</v>
      </c>
      <c r="BZ743" t="s">
        <v>13985</v>
      </c>
    </row>
    <row r="744" spans="1:78" hidden="1">
      <c r="A744" t="s">
        <v>13850</v>
      </c>
      <c r="B744" t="s">
        <v>67</v>
      </c>
      <c r="C744" t="s">
        <v>26414</v>
      </c>
      <c r="G744" t="s">
        <v>26414</v>
      </c>
      <c r="J744" t="s">
        <v>26415</v>
      </c>
      <c r="K744" t="s">
        <v>1453</v>
      </c>
      <c r="W744" t="s">
        <v>26416</v>
      </c>
      <c r="AA744" t="s">
        <v>26417</v>
      </c>
      <c r="AB744" t="s">
        <v>26418</v>
      </c>
      <c r="AN744" t="s">
        <v>1455</v>
      </c>
      <c r="AS744" t="s">
        <v>84</v>
      </c>
      <c r="AT744">
        <v>2005</v>
      </c>
      <c r="AU744">
        <v>98</v>
      </c>
      <c r="AV744">
        <v>6</v>
      </c>
      <c r="BA744">
        <v>1917</v>
      </c>
      <c r="BB744">
        <v>1923</v>
      </c>
      <c r="BD744" t="s">
        <v>26419</v>
      </c>
      <c r="BK744" t="s">
        <v>26420</v>
      </c>
      <c r="BL744">
        <v>16539114</v>
      </c>
      <c r="BW744" t="s">
        <v>13428</v>
      </c>
      <c r="BX744" t="s">
        <v>13985</v>
      </c>
      <c r="BY744" t="s">
        <v>13429</v>
      </c>
      <c r="BZ744" t="s">
        <v>13985</v>
      </c>
    </row>
    <row r="745" spans="1:78" hidden="1">
      <c r="A745" t="s">
        <v>13850</v>
      </c>
      <c r="B745" t="s">
        <v>67</v>
      </c>
      <c r="C745" t="s">
        <v>27246</v>
      </c>
      <c r="G745" t="s">
        <v>27246</v>
      </c>
      <c r="J745" t="s">
        <v>27247</v>
      </c>
      <c r="K745" t="s">
        <v>17910</v>
      </c>
      <c r="W745" t="s">
        <v>27248</v>
      </c>
      <c r="AA745" t="s">
        <v>27249</v>
      </c>
      <c r="AB745" t="s">
        <v>27250</v>
      </c>
      <c r="AN745" t="s">
        <v>17912</v>
      </c>
      <c r="AO745" t="s">
        <v>17913</v>
      </c>
      <c r="AS745" t="s">
        <v>1613</v>
      </c>
      <c r="AT745">
        <v>2004</v>
      </c>
      <c r="AU745">
        <v>40</v>
      </c>
      <c r="AV745">
        <v>2</v>
      </c>
      <c r="BA745">
        <v>165</v>
      </c>
      <c r="BB745">
        <v>175</v>
      </c>
      <c r="BD745" t="s">
        <v>27251</v>
      </c>
      <c r="BK745" t="s">
        <v>27252</v>
      </c>
      <c r="BW745" t="s">
        <v>13428</v>
      </c>
      <c r="BX745" t="s">
        <v>13985</v>
      </c>
      <c r="BY745" t="s">
        <v>13429</v>
      </c>
      <c r="BZ745">
        <v>2</v>
      </c>
    </row>
    <row r="746" spans="1:78" hidden="1">
      <c r="A746" t="s">
        <v>13850</v>
      </c>
      <c r="B746" t="s">
        <v>67</v>
      </c>
      <c r="C746" t="s">
        <v>23761</v>
      </c>
      <c r="G746" t="s">
        <v>23762</v>
      </c>
      <c r="J746" t="s">
        <v>23763</v>
      </c>
      <c r="K746" t="s">
        <v>18347</v>
      </c>
      <c r="W746" t="s">
        <v>23764</v>
      </c>
      <c r="AA746" t="s">
        <v>23765</v>
      </c>
      <c r="AB746" t="s">
        <v>23766</v>
      </c>
      <c r="AN746" t="s">
        <v>18349</v>
      </c>
      <c r="AO746" t="s">
        <v>18350</v>
      </c>
      <c r="AS746" t="s">
        <v>1023</v>
      </c>
      <c r="AT746">
        <v>2010</v>
      </c>
      <c r="AU746">
        <v>103</v>
      </c>
      <c r="AV746">
        <v>1</v>
      </c>
      <c r="BA746">
        <v>36</v>
      </c>
      <c r="BB746">
        <v>42</v>
      </c>
      <c r="BD746" t="s">
        <v>23767</v>
      </c>
      <c r="BK746" t="s">
        <v>23768</v>
      </c>
      <c r="BL746">
        <v>19836399</v>
      </c>
      <c r="BW746" t="s">
        <v>13429</v>
      </c>
      <c r="BX746" t="s">
        <v>13985</v>
      </c>
      <c r="BY746" t="s">
        <v>13985</v>
      </c>
      <c r="BZ746" t="s">
        <v>13985</v>
      </c>
    </row>
    <row r="747" spans="1:78" hidden="1">
      <c r="A747" t="s">
        <v>13850</v>
      </c>
      <c r="B747" t="s">
        <v>67</v>
      </c>
      <c r="C747" t="s">
        <v>17128</v>
      </c>
      <c r="G747" t="s">
        <v>17129</v>
      </c>
      <c r="J747" t="s">
        <v>17130</v>
      </c>
      <c r="K747" t="s">
        <v>17131</v>
      </c>
      <c r="W747" t="s">
        <v>17132</v>
      </c>
      <c r="AB747" t="s">
        <v>17133</v>
      </c>
      <c r="AN747" t="s">
        <v>17134</v>
      </c>
      <c r="AT747">
        <v>2017</v>
      </c>
      <c r="AU747">
        <v>100</v>
      </c>
      <c r="BA747">
        <v>65</v>
      </c>
      <c r="BB747">
        <v>71</v>
      </c>
      <c r="BD747" t="s">
        <v>17135</v>
      </c>
      <c r="BK747" t="s">
        <v>17136</v>
      </c>
      <c r="BW747" t="s">
        <v>13428</v>
      </c>
      <c r="BX747" t="s">
        <v>13985</v>
      </c>
      <c r="BY747" t="s">
        <v>13429</v>
      </c>
      <c r="BZ747">
        <v>1</v>
      </c>
    </row>
    <row r="748" spans="1:78" hidden="1">
      <c r="A748" t="s">
        <v>13850</v>
      </c>
      <c r="B748" t="s">
        <v>67</v>
      </c>
      <c r="C748" t="s">
        <v>19729</v>
      </c>
      <c r="G748" t="s">
        <v>19730</v>
      </c>
      <c r="J748" t="s">
        <v>19731</v>
      </c>
      <c r="K748" t="s">
        <v>3380</v>
      </c>
      <c r="W748" t="s">
        <v>19732</v>
      </c>
      <c r="AN748" t="s">
        <v>3382</v>
      </c>
      <c r="AO748" t="s">
        <v>3383</v>
      </c>
      <c r="AS748" s="1">
        <v>42248</v>
      </c>
      <c r="AT748">
        <v>2014</v>
      </c>
      <c r="AU748">
        <v>14</v>
      </c>
      <c r="BC748">
        <v>126</v>
      </c>
      <c r="BD748" t="s">
        <v>19733</v>
      </c>
      <c r="BK748" t="s">
        <v>19734</v>
      </c>
      <c r="BL748">
        <v>25368070</v>
      </c>
      <c r="BW748" t="s">
        <v>13429</v>
      </c>
      <c r="BX748" t="s">
        <v>13985</v>
      </c>
      <c r="BY748" t="s">
        <v>13985</v>
      </c>
      <c r="BZ748" t="s">
        <v>13985</v>
      </c>
    </row>
    <row r="749" spans="1:78" hidden="1">
      <c r="A749" t="s">
        <v>13850</v>
      </c>
      <c r="B749" t="s">
        <v>67</v>
      </c>
      <c r="C749" t="s">
        <v>24719</v>
      </c>
      <c r="G749" t="s">
        <v>24720</v>
      </c>
      <c r="J749" t="s">
        <v>24721</v>
      </c>
      <c r="K749" t="s">
        <v>16670</v>
      </c>
      <c r="W749" t="s">
        <v>24722</v>
      </c>
      <c r="AN749" t="s">
        <v>16674</v>
      </c>
      <c r="AO749" t="s">
        <v>16675</v>
      </c>
      <c r="AS749" t="s">
        <v>521</v>
      </c>
      <c r="AT749">
        <v>2008</v>
      </c>
      <c r="AU749">
        <v>53</v>
      </c>
      <c r="AV749">
        <v>3</v>
      </c>
      <c r="BA749">
        <v>461</v>
      </c>
      <c r="BB749">
        <v>471</v>
      </c>
      <c r="BD749" t="s">
        <v>24723</v>
      </c>
      <c r="BK749" t="s">
        <v>24724</v>
      </c>
      <c r="BW749" t="s">
        <v>13429</v>
      </c>
      <c r="BX749" t="s">
        <v>13985</v>
      </c>
      <c r="BY749" t="s">
        <v>13985</v>
      </c>
      <c r="BZ749" t="s">
        <v>13985</v>
      </c>
    </row>
    <row r="750" spans="1:78" hidden="1">
      <c r="A750" t="s">
        <v>13850</v>
      </c>
      <c r="B750" t="s">
        <v>67</v>
      </c>
      <c r="C750" t="s">
        <v>19631</v>
      </c>
      <c r="G750" t="s">
        <v>19632</v>
      </c>
      <c r="J750" t="s">
        <v>19633</v>
      </c>
      <c r="K750" t="s">
        <v>4528</v>
      </c>
      <c r="W750" t="s">
        <v>19634</v>
      </c>
      <c r="AA750" t="s">
        <v>19635</v>
      </c>
      <c r="AB750" t="s">
        <v>19549</v>
      </c>
      <c r="AN750" t="s">
        <v>4530</v>
      </c>
      <c r="AO750" t="s">
        <v>4531</v>
      </c>
      <c r="AS750" t="s">
        <v>154</v>
      </c>
      <c r="AT750">
        <v>2014</v>
      </c>
      <c r="AU750">
        <v>165</v>
      </c>
      <c r="AV750">
        <v>3</v>
      </c>
      <c r="BA750">
        <v>373</v>
      </c>
      <c r="BB750">
        <v>386</v>
      </c>
      <c r="BD750" t="s">
        <v>19636</v>
      </c>
      <c r="BK750" t="s">
        <v>19637</v>
      </c>
      <c r="BW750" t="s">
        <v>13428</v>
      </c>
      <c r="BX750" t="s">
        <v>13985</v>
      </c>
      <c r="BY750" t="s">
        <v>13429</v>
      </c>
      <c r="BZ750" t="s">
        <v>13985</v>
      </c>
    </row>
    <row r="751" spans="1:78" hidden="1">
      <c r="A751" t="s">
        <v>13850</v>
      </c>
      <c r="B751" t="s">
        <v>67</v>
      </c>
      <c r="C751" t="s">
        <v>19544</v>
      </c>
      <c r="G751" t="s">
        <v>19545</v>
      </c>
      <c r="J751" t="s">
        <v>19546</v>
      </c>
      <c r="K751" t="s">
        <v>3981</v>
      </c>
      <c r="W751" t="s">
        <v>19547</v>
      </c>
      <c r="AA751" t="s">
        <v>19548</v>
      </c>
      <c r="AB751" t="s">
        <v>19549</v>
      </c>
      <c r="AN751" t="s">
        <v>3983</v>
      </c>
      <c r="AO751" t="s">
        <v>3984</v>
      </c>
      <c r="AS751" t="s">
        <v>84</v>
      </c>
      <c r="AT751">
        <v>2014</v>
      </c>
      <c r="AU751">
        <v>104</v>
      </c>
      <c r="AV751">
        <v>6</v>
      </c>
      <c r="BA751">
        <v>809</v>
      </c>
      <c r="BB751">
        <v>822</v>
      </c>
      <c r="BD751" t="s">
        <v>19550</v>
      </c>
      <c r="BK751" t="s">
        <v>19551</v>
      </c>
      <c r="BL751">
        <v>25229840</v>
      </c>
      <c r="BW751" t="e">
        <v>#VALUE!</v>
      </c>
      <c r="BX751" t="e">
        <v>#VALUE!</v>
      </c>
      <c r="BY751" t="e">
        <v>#VALUE!</v>
      </c>
      <c r="BZ751" t="e">
        <v>#VALUE!</v>
      </c>
    </row>
    <row r="752" spans="1:78" hidden="1">
      <c r="A752" t="s">
        <v>13850</v>
      </c>
      <c r="B752" t="s">
        <v>67</v>
      </c>
      <c r="C752" t="s">
        <v>19392</v>
      </c>
      <c r="G752" t="s">
        <v>19393</v>
      </c>
      <c r="J752" t="s">
        <v>19394</v>
      </c>
      <c r="K752" t="s">
        <v>3484</v>
      </c>
      <c r="W752" t="s">
        <v>19395</v>
      </c>
      <c r="AA752" t="s">
        <v>19396</v>
      </c>
      <c r="AB752" t="s">
        <v>19397</v>
      </c>
      <c r="AO752" t="s">
        <v>3488</v>
      </c>
      <c r="AT752">
        <v>2015</v>
      </c>
      <c r="AU752">
        <v>112</v>
      </c>
      <c r="AV752">
        <v>4</v>
      </c>
      <c r="BA752">
        <v>664</v>
      </c>
      <c r="BB752">
        <v>675</v>
      </c>
      <c r="BD752" t="s">
        <v>19398</v>
      </c>
      <c r="BK752" t="s">
        <v>19399</v>
      </c>
      <c r="BW752" t="s">
        <v>13428</v>
      </c>
      <c r="BX752" t="s">
        <v>13985</v>
      </c>
      <c r="BY752" t="s">
        <v>13429</v>
      </c>
      <c r="BZ752" t="s">
        <v>13985</v>
      </c>
    </row>
    <row r="753" spans="1:78" hidden="1">
      <c r="A753" t="s">
        <v>13850</v>
      </c>
      <c r="B753" t="s">
        <v>67</v>
      </c>
      <c r="C753" t="s">
        <v>15528</v>
      </c>
      <c r="G753" t="s">
        <v>15529</v>
      </c>
      <c r="J753" t="s">
        <v>15530</v>
      </c>
      <c r="K753" t="s">
        <v>3953</v>
      </c>
      <c r="W753" t="s">
        <v>15531</v>
      </c>
      <c r="AN753" t="s">
        <v>3957</v>
      </c>
      <c r="AS753" t="s">
        <v>521</v>
      </c>
      <c r="AT753">
        <v>2018</v>
      </c>
      <c r="AU753">
        <v>71</v>
      </c>
      <c r="AV753">
        <v>1</v>
      </c>
      <c r="BA753">
        <v>151</v>
      </c>
      <c r="BB753">
        <v>158</v>
      </c>
      <c r="BK753" t="s">
        <v>15532</v>
      </c>
      <c r="BW753" t="s">
        <v>13429</v>
      </c>
      <c r="BX753" t="s">
        <v>13985</v>
      </c>
      <c r="BY753" t="s">
        <v>13985</v>
      </c>
      <c r="BZ753" t="s">
        <v>13985</v>
      </c>
    </row>
    <row r="754" spans="1:78" hidden="1">
      <c r="A754" t="s">
        <v>13850</v>
      </c>
      <c r="B754" t="s">
        <v>67</v>
      </c>
      <c r="C754" t="s">
        <v>30808</v>
      </c>
      <c r="G754" t="s">
        <v>30808</v>
      </c>
      <c r="J754" t="s">
        <v>30809</v>
      </c>
      <c r="K754" t="s">
        <v>11694</v>
      </c>
      <c r="W754" t="s">
        <v>30810</v>
      </c>
      <c r="AN754" t="s">
        <v>11696</v>
      </c>
      <c r="AS754" t="s">
        <v>815</v>
      </c>
      <c r="AT754">
        <v>1994</v>
      </c>
      <c r="AU754">
        <v>100</v>
      </c>
      <c r="AV754">
        <v>2</v>
      </c>
      <c r="BA754">
        <v>497</v>
      </c>
      <c r="BB754">
        <v>503</v>
      </c>
      <c r="BK754" t="s">
        <v>30811</v>
      </c>
      <c r="BL754">
        <v>8021869</v>
      </c>
      <c r="BW754" t="s">
        <v>13429</v>
      </c>
      <c r="BX754" t="s">
        <v>13985</v>
      </c>
      <c r="BY754" t="s">
        <v>13985</v>
      </c>
      <c r="BZ754" t="s">
        <v>13985</v>
      </c>
    </row>
    <row r="755" spans="1:78" hidden="1">
      <c r="A755" t="s">
        <v>13850</v>
      </c>
      <c r="B755" t="s">
        <v>67</v>
      </c>
      <c r="C755" t="s">
        <v>18136</v>
      </c>
      <c r="G755" t="s">
        <v>18137</v>
      </c>
      <c r="J755" t="s">
        <v>18138</v>
      </c>
      <c r="K755" t="s">
        <v>3484</v>
      </c>
      <c r="W755" t="s">
        <v>18139</v>
      </c>
      <c r="AO755" t="s">
        <v>3488</v>
      </c>
      <c r="AT755">
        <v>2016</v>
      </c>
      <c r="AU755">
        <v>113</v>
      </c>
      <c r="BA755">
        <v>212</v>
      </c>
      <c r="BB755">
        <v>216</v>
      </c>
      <c r="BD755" t="s">
        <v>18140</v>
      </c>
      <c r="BK755" t="s">
        <v>18141</v>
      </c>
      <c r="BW755" t="s">
        <v>13429</v>
      </c>
      <c r="BX755" t="s">
        <v>13985</v>
      </c>
      <c r="BY755" t="s">
        <v>13985</v>
      </c>
      <c r="BZ755" t="s">
        <v>13985</v>
      </c>
    </row>
    <row r="756" spans="1:78" hidden="1">
      <c r="A756" t="s">
        <v>13850</v>
      </c>
      <c r="B756" t="s">
        <v>67</v>
      </c>
      <c r="C756" t="s">
        <v>23239</v>
      </c>
      <c r="G756" t="s">
        <v>23240</v>
      </c>
      <c r="J756" t="s">
        <v>23241</v>
      </c>
      <c r="K756" t="s">
        <v>23242</v>
      </c>
      <c r="W756" t="s">
        <v>23243</v>
      </c>
      <c r="AA756" t="s">
        <v>23244</v>
      </c>
      <c r="AB756" t="s">
        <v>23245</v>
      </c>
      <c r="AN756" t="s">
        <v>23246</v>
      </c>
      <c r="AS756" t="s">
        <v>11645</v>
      </c>
      <c r="AT756">
        <v>2010</v>
      </c>
      <c r="AU756">
        <v>18</v>
      </c>
      <c r="AV756">
        <v>4</v>
      </c>
      <c r="BA756">
        <v>282</v>
      </c>
      <c r="BB756">
        <v>288</v>
      </c>
      <c r="BK756" t="s">
        <v>23247</v>
      </c>
      <c r="BW756" t="s">
        <v>13429</v>
      </c>
      <c r="BX756" t="s">
        <v>13985</v>
      </c>
      <c r="BY756" t="s">
        <v>13985</v>
      </c>
      <c r="BZ756" t="s">
        <v>13985</v>
      </c>
    </row>
    <row r="757" spans="1:78" hidden="1">
      <c r="A757" t="s">
        <v>13850</v>
      </c>
      <c r="B757" t="s">
        <v>67</v>
      </c>
      <c r="C757" t="s">
        <v>27178</v>
      </c>
      <c r="G757" t="s">
        <v>27178</v>
      </c>
      <c r="J757" t="s">
        <v>27179</v>
      </c>
      <c r="K757" t="s">
        <v>1094</v>
      </c>
      <c r="W757" t="s">
        <v>27180</v>
      </c>
      <c r="AN757" t="s">
        <v>1098</v>
      </c>
      <c r="AS757" t="s">
        <v>1488</v>
      </c>
      <c r="AT757">
        <v>2004</v>
      </c>
      <c r="AU757">
        <v>31</v>
      </c>
      <c r="AV757">
        <v>3</v>
      </c>
      <c r="BA757">
        <v>239</v>
      </c>
      <c r="BB757">
        <v>243</v>
      </c>
      <c r="BD757" t="s">
        <v>27181</v>
      </c>
      <c r="BK757" t="s">
        <v>27182</v>
      </c>
      <c r="BW757" t="s">
        <v>13429</v>
      </c>
      <c r="BX757" t="s">
        <v>13985</v>
      </c>
      <c r="BY757" t="s">
        <v>13985</v>
      </c>
      <c r="BZ757" t="s">
        <v>13985</v>
      </c>
    </row>
    <row r="758" spans="1:78" hidden="1">
      <c r="A758" t="s">
        <v>13477</v>
      </c>
      <c r="B758" t="s">
        <v>67</v>
      </c>
      <c r="C758" t="s">
        <v>32103</v>
      </c>
      <c r="J758" t="s">
        <v>32105</v>
      </c>
      <c r="K758" t="s">
        <v>32038</v>
      </c>
      <c r="AB758" t="s">
        <v>32106</v>
      </c>
      <c r="AN758" t="s">
        <v>32039</v>
      </c>
      <c r="AS758">
        <v>8</v>
      </c>
      <c r="AT758">
        <v>2015</v>
      </c>
      <c r="AU758">
        <v>33</v>
      </c>
      <c r="AV758">
        <v>3</v>
      </c>
      <c r="BA758">
        <v>23</v>
      </c>
      <c r="BB758">
        <v>30</v>
      </c>
      <c r="BK758" t="s">
        <v>32107</v>
      </c>
      <c r="BM758" t="s">
        <v>13483</v>
      </c>
      <c r="BQ758" t="s">
        <v>32104</v>
      </c>
      <c r="BW758" t="s">
        <v>13428</v>
      </c>
      <c r="BY758" t="s">
        <v>13429</v>
      </c>
      <c r="BZ758">
        <v>1</v>
      </c>
    </row>
    <row r="759" spans="1:78" hidden="1">
      <c r="A759" t="s">
        <v>13850</v>
      </c>
      <c r="B759" t="s">
        <v>67</v>
      </c>
      <c r="C759" t="s">
        <v>18410</v>
      </c>
      <c r="G759" t="s">
        <v>18411</v>
      </c>
      <c r="J759" t="s">
        <v>18412</v>
      </c>
      <c r="K759" t="s">
        <v>831</v>
      </c>
      <c r="W759" t="s">
        <v>18413</v>
      </c>
      <c r="AA759" t="s">
        <v>18414</v>
      </c>
      <c r="AB759" t="s">
        <v>18415</v>
      </c>
      <c r="AN759" t="s">
        <v>835</v>
      </c>
      <c r="AS759" t="s">
        <v>84</v>
      </c>
      <c r="AT759">
        <v>2015</v>
      </c>
      <c r="AU759">
        <v>5</v>
      </c>
      <c r="AV759">
        <v>23</v>
      </c>
      <c r="BA759">
        <v>5509</v>
      </c>
      <c r="BB759">
        <v>5520</v>
      </c>
      <c r="BD759" t="s">
        <v>18416</v>
      </c>
      <c r="BK759" t="s">
        <v>18417</v>
      </c>
      <c r="BL759">
        <v>27069602</v>
      </c>
      <c r="BW759" t="s">
        <v>13429</v>
      </c>
      <c r="BX759" t="s">
        <v>13985</v>
      </c>
      <c r="BY759" t="s">
        <v>13985</v>
      </c>
      <c r="BZ759" t="s">
        <v>13985</v>
      </c>
    </row>
    <row r="760" spans="1:78" hidden="1">
      <c r="A760" t="s">
        <v>13850</v>
      </c>
      <c r="B760" t="s">
        <v>67</v>
      </c>
      <c r="C760" t="s">
        <v>17636</v>
      </c>
      <c r="G760" t="s">
        <v>17637</v>
      </c>
      <c r="J760" t="s">
        <v>17638</v>
      </c>
      <c r="K760" t="s">
        <v>667</v>
      </c>
      <c r="W760" t="s">
        <v>17639</v>
      </c>
      <c r="AN760" t="s">
        <v>670</v>
      </c>
      <c r="AO760" t="s">
        <v>671</v>
      </c>
      <c r="AS760" t="s">
        <v>352</v>
      </c>
      <c r="AT760">
        <v>2016</v>
      </c>
      <c r="AU760">
        <v>51</v>
      </c>
      <c r="AV760">
        <v>3</v>
      </c>
      <c r="BA760">
        <v>341</v>
      </c>
      <c r="BB760">
        <v>346</v>
      </c>
      <c r="BD760" t="s">
        <v>17640</v>
      </c>
      <c r="BK760" t="s">
        <v>17641</v>
      </c>
      <c r="BW760" t="s">
        <v>13429</v>
      </c>
      <c r="BX760" t="s">
        <v>13985</v>
      </c>
      <c r="BY760" t="s">
        <v>13985</v>
      </c>
      <c r="BZ760" t="s">
        <v>13985</v>
      </c>
    </row>
    <row r="761" spans="1:78" hidden="1">
      <c r="A761" t="s">
        <v>13850</v>
      </c>
      <c r="B761" t="s">
        <v>67</v>
      </c>
      <c r="C761" t="s">
        <v>21495</v>
      </c>
      <c r="G761" t="s">
        <v>21496</v>
      </c>
      <c r="J761" t="s">
        <v>21497</v>
      </c>
      <c r="K761" t="s">
        <v>6052</v>
      </c>
      <c r="W761" t="s">
        <v>21498</v>
      </c>
      <c r="AA761" t="s">
        <v>21159</v>
      </c>
      <c r="AB761" t="s">
        <v>21499</v>
      </c>
      <c r="AN761" t="s">
        <v>6055</v>
      </c>
      <c r="AS761" t="s">
        <v>242</v>
      </c>
      <c r="AT761">
        <v>2012</v>
      </c>
      <c r="AU761">
        <v>37</v>
      </c>
      <c r="AV761">
        <v>6</v>
      </c>
      <c r="BA761">
        <v>419</v>
      </c>
      <c r="BB761">
        <v>423</v>
      </c>
      <c r="BD761" t="s">
        <v>21500</v>
      </c>
      <c r="BK761" t="s">
        <v>21501</v>
      </c>
      <c r="BW761" t="s">
        <v>13429</v>
      </c>
      <c r="BX761" t="s">
        <v>13985</v>
      </c>
      <c r="BY761" t="s">
        <v>13985</v>
      </c>
      <c r="BZ761" t="s">
        <v>13985</v>
      </c>
    </row>
    <row r="762" spans="1:78" hidden="1">
      <c r="A762" t="s">
        <v>13850</v>
      </c>
      <c r="B762" t="s">
        <v>67</v>
      </c>
      <c r="C762" t="s">
        <v>28590</v>
      </c>
      <c r="G762" t="s">
        <v>28590</v>
      </c>
      <c r="J762" t="s">
        <v>28591</v>
      </c>
      <c r="K762" t="s">
        <v>9812</v>
      </c>
      <c r="W762" t="s">
        <v>28592</v>
      </c>
      <c r="AN762" t="s">
        <v>9815</v>
      </c>
      <c r="AS762" t="s">
        <v>472</v>
      </c>
      <c r="AT762">
        <v>2000</v>
      </c>
      <c r="AU762">
        <v>279</v>
      </c>
      <c r="AV762">
        <v>1</v>
      </c>
      <c r="BA762" t="s">
        <v>28593</v>
      </c>
      <c r="BB762" t="s">
        <v>28594</v>
      </c>
      <c r="BK762" t="s">
        <v>28595</v>
      </c>
      <c r="BL762">
        <v>10896889</v>
      </c>
      <c r="BW762" t="s">
        <v>13429</v>
      </c>
      <c r="BX762" t="s">
        <v>13985</v>
      </c>
      <c r="BY762" t="s">
        <v>13985</v>
      </c>
      <c r="BZ762" t="s">
        <v>13985</v>
      </c>
    </row>
    <row r="763" spans="1:78" hidden="1">
      <c r="A763" t="s">
        <v>13850</v>
      </c>
      <c r="B763" t="s">
        <v>67</v>
      </c>
      <c r="C763" t="s">
        <v>29094</v>
      </c>
      <c r="G763" t="s">
        <v>29094</v>
      </c>
      <c r="J763" t="s">
        <v>29095</v>
      </c>
      <c r="K763" t="s">
        <v>2998</v>
      </c>
      <c r="W763" t="s">
        <v>29096</v>
      </c>
      <c r="AA763" t="s">
        <v>29097</v>
      </c>
      <c r="AB763" t="s">
        <v>29098</v>
      </c>
      <c r="AN763" t="s">
        <v>3001</v>
      </c>
      <c r="AS763" t="s">
        <v>815</v>
      </c>
      <c r="AT763">
        <v>1999</v>
      </c>
      <c r="AU763">
        <v>113</v>
      </c>
      <c r="AV763">
        <v>3</v>
      </c>
      <c r="BA763">
        <v>445</v>
      </c>
      <c r="BB763">
        <v>456</v>
      </c>
      <c r="BD763" t="s">
        <v>29099</v>
      </c>
      <c r="BK763" t="s">
        <v>29100</v>
      </c>
      <c r="BL763">
        <v>10068505</v>
      </c>
      <c r="BW763" t="s">
        <v>13429</v>
      </c>
      <c r="BX763" t="s">
        <v>13985</v>
      </c>
      <c r="BY763" t="s">
        <v>13985</v>
      </c>
      <c r="BZ763" t="s">
        <v>13985</v>
      </c>
    </row>
    <row r="764" spans="1:78" hidden="1">
      <c r="A764" t="s">
        <v>13850</v>
      </c>
      <c r="B764" t="s">
        <v>67</v>
      </c>
      <c r="C764" t="s">
        <v>30603</v>
      </c>
      <c r="G764" t="s">
        <v>30603</v>
      </c>
      <c r="J764" t="s">
        <v>30604</v>
      </c>
      <c r="K764" t="s">
        <v>27059</v>
      </c>
      <c r="W764" t="s">
        <v>30605</v>
      </c>
      <c r="AN764" t="s">
        <v>27061</v>
      </c>
      <c r="AS764" t="s">
        <v>1023</v>
      </c>
      <c r="AT764">
        <v>1995</v>
      </c>
      <c r="AU764">
        <v>48</v>
      </c>
      <c r="AV764">
        <v>1</v>
      </c>
      <c r="BA764">
        <v>39</v>
      </c>
      <c r="BB764">
        <v>44</v>
      </c>
      <c r="BD764" t="s">
        <v>30606</v>
      </c>
      <c r="BK764" t="s">
        <v>30607</v>
      </c>
      <c r="BW764" t="s">
        <v>13429</v>
      </c>
      <c r="BX764" t="s">
        <v>13985</v>
      </c>
      <c r="BY764" t="s">
        <v>13985</v>
      </c>
      <c r="BZ764" t="s">
        <v>13985</v>
      </c>
    </row>
    <row r="765" spans="1:78" hidden="1">
      <c r="A765" t="s">
        <v>13850</v>
      </c>
      <c r="B765" t="s">
        <v>67</v>
      </c>
      <c r="C765" t="s">
        <v>20546</v>
      </c>
      <c r="G765" t="s">
        <v>20547</v>
      </c>
      <c r="J765" t="s">
        <v>20548</v>
      </c>
      <c r="K765" t="s">
        <v>685</v>
      </c>
      <c r="W765" t="s">
        <v>20549</v>
      </c>
      <c r="AN765" t="s">
        <v>689</v>
      </c>
      <c r="AO765" t="s">
        <v>690</v>
      </c>
      <c r="AS765" t="s">
        <v>154</v>
      </c>
      <c r="AT765">
        <v>2013</v>
      </c>
      <c r="AU765">
        <v>58</v>
      </c>
      <c r="AV765">
        <v>6</v>
      </c>
      <c r="BA765">
        <v>2171</v>
      </c>
      <c r="BB765">
        <v>2184</v>
      </c>
      <c r="BD765" t="s">
        <v>20550</v>
      </c>
      <c r="BK765" t="s">
        <v>20551</v>
      </c>
      <c r="BW765" t="s">
        <v>13428</v>
      </c>
      <c r="BX765" t="s">
        <v>13985</v>
      </c>
      <c r="BY765" t="s">
        <v>13429</v>
      </c>
      <c r="BZ765">
        <v>1</v>
      </c>
    </row>
    <row r="766" spans="1:78" hidden="1">
      <c r="A766" t="s">
        <v>13850</v>
      </c>
      <c r="B766" t="s">
        <v>67</v>
      </c>
      <c r="C766" t="s">
        <v>20486</v>
      </c>
      <c r="G766" t="s">
        <v>20487</v>
      </c>
      <c r="J766" t="s">
        <v>20488</v>
      </c>
      <c r="K766" t="s">
        <v>5638</v>
      </c>
      <c r="W766" t="s">
        <v>20489</v>
      </c>
      <c r="AA766" t="s">
        <v>20490</v>
      </c>
      <c r="AB766" t="s">
        <v>20491</v>
      </c>
      <c r="AN766" t="s">
        <v>5642</v>
      </c>
      <c r="AO766" t="s">
        <v>5643</v>
      </c>
      <c r="AS766" t="s">
        <v>84</v>
      </c>
      <c r="AT766">
        <v>2013</v>
      </c>
      <c r="AU766">
        <v>121</v>
      </c>
      <c r="AV766">
        <v>4</v>
      </c>
      <c r="BA766">
        <v>701</v>
      </c>
      <c r="BB766">
        <v>712</v>
      </c>
      <c r="BD766" t="s">
        <v>20492</v>
      </c>
      <c r="BK766" t="s">
        <v>20493</v>
      </c>
      <c r="BW766" t="s">
        <v>13429</v>
      </c>
      <c r="BX766" t="s">
        <v>13985</v>
      </c>
      <c r="BY766" t="s">
        <v>13985</v>
      </c>
      <c r="BZ766" t="s">
        <v>13985</v>
      </c>
    </row>
    <row r="767" spans="1:78" hidden="1">
      <c r="A767" t="s">
        <v>13850</v>
      </c>
      <c r="B767" t="s">
        <v>67</v>
      </c>
      <c r="C767" t="s">
        <v>17184</v>
      </c>
      <c r="G767" t="s">
        <v>17185</v>
      </c>
      <c r="J767" t="s">
        <v>17186</v>
      </c>
      <c r="K767" t="s">
        <v>17187</v>
      </c>
      <c r="W767" t="s">
        <v>17188</v>
      </c>
      <c r="AN767" t="s">
        <v>17189</v>
      </c>
      <c r="AT767">
        <v>2017</v>
      </c>
      <c r="AU767">
        <v>65</v>
      </c>
      <c r="AV767">
        <v>3</v>
      </c>
      <c r="BA767">
        <v>339</v>
      </c>
      <c r="BB767">
        <v>351</v>
      </c>
      <c r="BD767" t="s">
        <v>17190</v>
      </c>
      <c r="BK767" t="s">
        <v>17191</v>
      </c>
      <c r="BW767" t="s">
        <v>13429</v>
      </c>
      <c r="BX767" t="s">
        <v>13985</v>
      </c>
      <c r="BY767" t="s">
        <v>13985</v>
      </c>
      <c r="BZ767" t="s">
        <v>13985</v>
      </c>
    </row>
    <row r="768" spans="1:78" hidden="1">
      <c r="A768" t="s">
        <v>13850</v>
      </c>
      <c r="B768" t="s">
        <v>67</v>
      </c>
      <c r="C768" t="s">
        <v>27465</v>
      </c>
      <c r="G768" t="s">
        <v>27465</v>
      </c>
      <c r="J768" t="s">
        <v>27466</v>
      </c>
      <c r="K768" t="s">
        <v>1192</v>
      </c>
      <c r="W768" t="s">
        <v>27467</v>
      </c>
      <c r="AA768" t="s">
        <v>27468</v>
      </c>
      <c r="AB768" t="s">
        <v>27469</v>
      </c>
      <c r="AN768" t="s">
        <v>1194</v>
      </c>
      <c r="AS768" t="s">
        <v>242</v>
      </c>
      <c r="AT768">
        <v>2003</v>
      </c>
      <c r="AU768">
        <v>9</v>
      </c>
      <c r="AV768">
        <v>10</v>
      </c>
      <c r="BA768">
        <v>1494</v>
      </c>
      <c r="BB768">
        <v>1506</v>
      </c>
      <c r="BD768" t="s">
        <v>27470</v>
      </c>
      <c r="BK768" t="s">
        <v>27471</v>
      </c>
      <c r="BW768" t="s">
        <v>13429</v>
      </c>
      <c r="BX768" t="s">
        <v>13985</v>
      </c>
      <c r="BY768" t="s">
        <v>13985</v>
      </c>
      <c r="BZ768" t="s">
        <v>13985</v>
      </c>
    </row>
    <row r="769" spans="1:78" hidden="1">
      <c r="A769" t="s">
        <v>13850</v>
      </c>
      <c r="B769" t="s">
        <v>67</v>
      </c>
      <c r="C769" t="s">
        <v>21221</v>
      </c>
      <c r="G769" t="s">
        <v>21222</v>
      </c>
      <c r="J769" t="s">
        <v>21223</v>
      </c>
      <c r="K769" t="s">
        <v>20344</v>
      </c>
      <c r="W769" t="s">
        <v>21224</v>
      </c>
      <c r="AA769" t="s">
        <v>21225</v>
      </c>
      <c r="AN769" t="s">
        <v>20346</v>
      </c>
      <c r="AT769">
        <v>2013</v>
      </c>
      <c r="AU769">
        <v>15</v>
      </c>
      <c r="AW769">
        <v>1</v>
      </c>
      <c r="BA769">
        <v>17</v>
      </c>
      <c r="BB769">
        <v>22</v>
      </c>
      <c r="BK769" t="s">
        <v>21226</v>
      </c>
      <c r="BW769" t="s">
        <v>13429</v>
      </c>
      <c r="BX769" t="s">
        <v>13985</v>
      </c>
      <c r="BY769" t="s">
        <v>13985</v>
      </c>
      <c r="BZ769" t="s">
        <v>13985</v>
      </c>
    </row>
    <row r="770" spans="1:78" hidden="1">
      <c r="A770" t="s">
        <v>13850</v>
      </c>
      <c r="B770" t="s">
        <v>67</v>
      </c>
      <c r="C770" t="s">
        <v>16650</v>
      </c>
      <c r="G770" t="s">
        <v>16651</v>
      </c>
      <c r="J770" t="s">
        <v>16652</v>
      </c>
      <c r="K770" t="s">
        <v>8611</v>
      </c>
      <c r="W770" t="s">
        <v>16653</v>
      </c>
      <c r="AA770" t="s">
        <v>16654</v>
      </c>
      <c r="AB770" t="s">
        <v>16655</v>
      </c>
      <c r="AN770" t="s">
        <v>8613</v>
      </c>
      <c r="AO770" t="s">
        <v>8614</v>
      </c>
      <c r="AS770" t="s">
        <v>521</v>
      </c>
      <c r="AT770">
        <v>2017</v>
      </c>
      <c r="AU770">
        <v>48</v>
      </c>
      <c r="AV770">
        <v>6</v>
      </c>
      <c r="BA770">
        <v>2920</v>
      </c>
      <c r="BB770">
        <v>2933</v>
      </c>
      <c r="BD770" t="s">
        <v>16656</v>
      </c>
      <c r="BK770" t="s">
        <v>16657</v>
      </c>
      <c r="BW770" t="s">
        <v>13429</v>
      </c>
      <c r="BX770" t="s">
        <v>13985</v>
      </c>
      <c r="BY770" t="s">
        <v>13985</v>
      </c>
      <c r="BZ770" t="s">
        <v>13985</v>
      </c>
    </row>
    <row r="771" spans="1:78" hidden="1">
      <c r="A771" t="s">
        <v>13850</v>
      </c>
      <c r="B771" t="s">
        <v>67</v>
      </c>
      <c r="C771" t="s">
        <v>17629</v>
      </c>
      <c r="G771" t="s">
        <v>17630</v>
      </c>
      <c r="J771" t="s">
        <v>17631</v>
      </c>
      <c r="K771" t="s">
        <v>6052</v>
      </c>
      <c r="W771" t="s">
        <v>17632</v>
      </c>
      <c r="AB771" t="s">
        <v>17633</v>
      </c>
      <c r="AN771" t="s">
        <v>6055</v>
      </c>
      <c r="AS771" t="s">
        <v>352</v>
      </c>
      <c r="AT771">
        <v>2016</v>
      </c>
      <c r="AU771">
        <v>60</v>
      </c>
      <c r="BA771">
        <v>95</v>
      </c>
      <c r="BB771">
        <v>102</v>
      </c>
      <c r="BD771" t="s">
        <v>17634</v>
      </c>
      <c r="BK771" t="s">
        <v>17635</v>
      </c>
      <c r="BL771">
        <v>27503721</v>
      </c>
      <c r="BW771" t="s">
        <v>13429</v>
      </c>
      <c r="BX771" t="s">
        <v>13985</v>
      </c>
      <c r="BY771" t="s">
        <v>13985</v>
      </c>
      <c r="BZ771" t="s">
        <v>13985</v>
      </c>
    </row>
    <row r="772" spans="1:78" hidden="1">
      <c r="A772" t="s">
        <v>13850</v>
      </c>
      <c r="B772" t="s">
        <v>67</v>
      </c>
      <c r="C772" t="s">
        <v>22575</v>
      </c>
      <c r="G772" t="s">
        <v>22576</v>
      </c>
      <c r="J772" t="s">
        <v>22577</v>
      </c>
      <c r="K772" t="s">
        <v>1546</v>
      </c>
      <c r="W772" t="s">
        <v>22578</v>
      </c>
      <c r="AN772" t="s">
        <v>1548</v>
      </c>
      <c r="AO772" t="s">
        <v>1549</v>
      </c>
      <c r="AS772" t="s">
        <v>352</v>
      </c>
      <c r="AT772">
        <v>2011</v>
      </c>
      <c r="AU772">
        <v>18</v>
      </c>
      <c r="AV772">
        <v>4</v>
      </c>
      <c r="BA772">
        <v>435</v>
      </c>
      <c r="BB772">
        <v>442</v>
      </c>
      <c r="BD772" t="s">
        <v>22579</v>
      </c>
      <c r="BK772" t="s">
        <v>22580</v>
      </c>
      <c r="BW772" t="s">
        <v>13429</v>
      </c>
      <c r="BX772" t="s">
        <v>13985</v>
      </c>
      <c r="BY772" t="s">
        <v>13985</v>
      </c>
      <c r="BZ772" t="s">
        <v>13985</v>
      </c>
    </row>
    <row r="773" spans="1:78" hidden="1">
      <c r="A773" t="s">
        <v>13850</v>
      </c>
      <c r="B773" t="s">
        <v>67</v>
      </c>
      <c r="C773" t="s">
        <v>31304</v>
      </c>
      <c r="G773" t="s">
        <v>31304</v>
      </c>
      <c r="J773" t="s">
        <v>31305</v>
      </c>
      <c r="K773" t="s">
        <v>16239</v>
      </c>
      <c r="W773" t="s">
        <v>31306</v>
      </c>
      <c r="AN773" t="s">
        <v>16243</v>
      </c>
      <c r="AT773">
        <v>1992</v>
      </c>
      <c r="AU773">
        <v>11</v>
      </c>
      <c r="AV773">
        <v>6</v>
      </c>
      <c r="BA773">
        <v>839</v>
      </c>
      <c r="BB773">
        <v>850</v>
      </c>
      <c r="BD773" t="s">
        <v>31307</v>
      </c>
      <c r="BK773" t="s">
        <v>31308</v>
      </c>
      <c r="BW773" t="s">
        <v>13429</v>
      </c>
      <c r="BX773" t="s">
        <v>13985</v>
      </c>
      <c r="BY773" t="s">
        <v>13985</v>
      </c>
      <c r="BZ773" t="s">
        <v>13985</v>
      </c>
    </row>
    <row r="774" spans="1:78" hidden="1">
      <c r="A774" t="s">
        <v>13850</v>
      </c>
      <c r="B774" t="s">
        <v>67</v>
      </c>
      <c r="C774" t="s">
        <v>28970</v>
      </c>
      <c r="G774" t="s">
        <v>28970</v>
      </c>
      <c r="J774" t="s">
        <v>28971</v>
      </c>
      <c r="K774" t="s">
        <v>5492</v>
      </c>
      <c r="W774" t="s">
        <v>28972</v>
      </c>
      <c r="AN774" t="s">
        <v>5494</v>
      </c>
      <c r="AS774" t="s">
        <v>297</v>
      </c>
      <c r="AT774">
        <v>1999</v>
      </c>
      <c r="AU774">
        <v>124</v>
      </c>
      <c r="AV774">
        <v>5</v>
      </c>
      <c r="BA774">
        <v>532</v>
      </c>
      <c r="BB774">
        <v>538</v>
      </c>
      <c r="BD774" t="s">
        <v>28973</v>
      </c>
      <c r="BK774" t="s">
        <v>28974</v>
      </c>
      <c r="BW774" t="s">
        <v>13429</v>
      </c>
      <c r="BX774" t="s">
        <v>13985</v>
      </c>
      <c r="BY774" t="s">
        <v>13985</v>
      </c>
      <c r="BZ774" t="s">
        <v>13985</v>
      </c>
    </row>
    <row r="775" spans="1:78" hidden="1">
      <c r="A775" t="s">
        <v>13850</v>
      </c>
      <c r="B775" t="s">
        <v>67</v>
      </c>
      <c r="C775" t="s">
        <v>24275</v>
      </c>
      <c r="G775" t="s">
        <v>24276</v>
      </c>
      <c r="J775" t="s">
        <v>24277</v>
      </c>
      <c r="K775" t="s">
        <v>22832</v>
      </c>
      <c r="W775" t="s">
        <v>24278</v>
      </c>
      <c r="AA775" t="s">
        <v>24279</v>
      </c>
      <c r="AB775" t="s">
        <v>24280</v>
      </c>
      <c r="AN775" t="s">
        <v>22836</v>
      </c>
      <c r="AO775" t="s">
        <v>22837</v>
      </c>
      <c r="AS775" s="1">
        <v>41306</v>
      </c>
      <c r="AT775">
        <v>2009</v>
      </c>
      <c r="AU775">
        <v>323</v>
      </c>
      <c r="AV775">
        <v>5916</v>
      </c>
      <c r="BA775">
        <v>930</v>
      </c>
      <c r="BB775">
        <v>934</v>
      </c>
      <c r="BD775" t="s">
        <v>24281</v>
      </c>
      <c r="BK775" t="s">
        <v>24282</v>
      </c>
      <c r="BL775">
        <v>19150810</v>
      </c>
      <c r="BW775" t="s">
        <v>13429</v>
      </c>
      <c r="BX775" t="s">
        <v>13985</v>
      </c>
      <c r="BY775" t="s">
        <v>13985</v>
      </c>
      <c r="BZ775" t="s">
        <v>13985</v>
      </c>
    </row>
    <row r="776" spans="1:78" hidden="1">
      <c r="A776" t="s">
        <v>13850</v>
      </c>
      <c r="B776" t="s">
        <v>67</v>
      </c>
      <c r="C776" t="s">
        <v>26289</v>
      </c>
      <c r="G776" t="s">
        <v>26289</v>
      </c>
      <c r="J776" t="s">
        <v>26290</v>
      </c>
      <c r="K776" t="s">
        <v>2329</v>
      </c>
      <c r="W776" t="s">
        <v>26291</v>
      </c>
      <c r="AA776" t="s">
        <v>26292</v>
      </c>
      <c r="AB776" t="s">
        <v>26293</v>
      </c>
      <c r="AN776" t="s">
        <v>2331</v>
      </c>
      <c r="AO776" t="s">
        <v>2332</v>
      </c>
      <c r="AT776">
        <v>2006</v>
      </c>
      <c r="AU776">
        <v>125</v>
      </c>
      <c r="AV776">
        <v>1</v>
      </c>
      <c r="BA776">
        <v>9</v>
      </c>
      <c r="BB776">
        <v>20</v>
      </c>
      <c r="BD776" t="s">
        <v>26294</v>
      </c>
      <c r="BK776" t="s">
        <v>26295</v>
      </c>
      <c r="BL776">
        <v>19009043</v>
      </c>
      <c r="BW776" t="s">
        <v>13428</v>
      </c>
      <c r="BX776" t="s">
        <v>13985</v>
      </c>
      <c r="BY776" t="s">
        <v>13429</v>
      </c>
      <c r="BZ776">
        <v>1</v>
      </c>
    </row>
    <row r="777" spans="1:78" hidden="1">
      <c r="A777" t="s">
        <v>13850</v>
      </c>
      <c r="B777" t="s">
        <v>67</v>
      </c>
      <c r="C777" t="s">
        <v>21385</v>
      </c>
      <c r="G777" t="s">
        <v>21386</v>
      </c>
      <c r="J777" t="s">
        <v>21387</v>
      </c>
      <c r="K777" t="s">
        <v>348</v>
      </c>
      <c r="W777" t="s">
        <v>21388</v>
      </c>
      <c r="AN777" t="s">
        <v>350</v>
      </c>
      <c r="AO777" t="s">
        <v>351</v>
      </c>
      <c r="AS777" t="s">
        <v>84</v>
      </c>
      <c r="AT777">
        <v>2012</v>
      </c>
      <c r="AU777">
        <v>41</v>
      </c>
      <c r="AV777">
        <v>6</v>
      </c>
      <c r="BA777">
        <v>1553</v>
      </c>
      <c r="BB777">
        <v>1564</v>
      </c>
      <c r="BD777" t="s">
        <v>21389</v>
      </c>
      <c r="BK777" t="s">
        <v>21390</v>
      </c>
      <c r="BL777">
        <v>23321104</v>
      </c>
      <c r="BW777" t="s">
        <v>13429</v>
      </c>
      <c r="BX777" t="s">
        <v>13985</v>
      </c>
      <c r="BY777" t="s">
        <v>13985</v>
      </c>
      <c r="BZ777" t="s">
        <v>13985</v>
      </c>
    </row>
    <row r="778" spans="1:78" hidden="1">
      <c r="A778" t="s">
        <v>13850</v>
      </c>
      <c r="B778" t="s">
        <v>67</v>
      </c>
      <c r="C778" t="s">
        <v>23857</v>
      </c>
      <c r="G778" t="s">
        <v>23858</v>
      </c>
      <c r="I778" t="s">
        <v>23859</v>
      </c>
      <c r="J778" t="s">
        <v>23860</v>
      </c>
      <c r="K778" t="s">
        <v>23861</v>
      </c>
      <c r="W778" t="s">
        <v>23862</v>
      </c>
      <c r="AN778" t="s">
        <v>23863</v>
      </c>
      <c r="AO778" t="s">
        <v>23864</v>
      </c>
      <c r="AS778" t="s">
        <v>154</v>
      </c>
      <c r="AT778">
        <v>2009</v>
      </c>
      <c r="AU778">
        <v>81</v>
      </c>
      <c r="AV778">
        <v>5</v>
      </c>
      <c r="BA778">
        <v>842</v>
      </c>
      <c r="BB778">
        <v>848</v>
      </c>
      <c r="BD778" t="s">
        <v>23865</v>
      </c>
      <c r="BK778" t="s">
        <v>23866</v>
      </c>
      <c r="BL778">
        <v>19861620</v>
      </c>
      <c r="BW778" t="s">
        <v>13428</v>
      </c>
      <c r="BX778" t="s">
        <v>13985</v>
      </c>
      <c r="BY778" t="s">
        <v>13429</v>
      </c>
      <c r="BZ778" t="s">
        <v>13985</v>
      </c>
    </row>
    <row r="779" spans="1:78" hidden="1">
      <c r="A779" t="s">
        <v>13850</v>
      </c>
      <c r="B779" t="s">
        <v>67</v>
      </c>
      <c r="C779" t="s">
        <v>28545</v>
      </c>
      <c r="G779" t="s">
        <v>28545</v>
      </c>
      <c r="J779" t="s">
        <v>28546</v>
      </c>
      <c r="K779" t="s">
        <v>26168</v>
      </c>
      <c r="W779" t="s">
        <v>28547</v>
      </c>
      <c r="AN779" t="s">
        <v>26170</v>
      </c>
      <c r="AS779" t="s">
        <v>84</v>
      </c>
      <c r="AT779">
        <v>2000</v>
      </c>
      <c r="AU779">
        <v>32</v>
      </c>
      <c r="AV779">
        <v>4</v>
      </c>
      <c r="AX779" t="s">
        <v>1762</v>
      </c>
      <c r="BA779">
        <v>584</v>
      </c>
      <c r="BB779">
        <v>590</v>
      </c>
      <c r="BK779" t="s">
        <v>28548</v>
      </c>
      <c r="BL779">
        <v>19271013</v>
      </c>
      <c r="BW779" t="s">
        <v>13429</v>
      </c>
      <c r="BX779" t="s">
        <v>13985</v>
      </c>
      <c r="BY779" t="s">
        <v>13985</v>
      </c>
      <c r="BZ779" t="s">
        <v>13985</v>
      </c>
    </row>
    <row r="780" spans="1:78" hidden="1">
      <c r="A780" t="s">
        <v>13850</v>
      </c>
      <c r="B780" t="s">
        <v>67</v>
      </c>
      <c r="C780" t="s">
        <v>28403</v>
      </c>
      <c r="G780" t="s">
        <v>28403</v>
      </c>
      <c r="J780" t="s">
        <v>28404</v>
      </c>
      <c r="K780" t="s">
        <v>16670</v>
      </c>
      <c r="W780" t="s">
        <v>28405</v>
      </c>
      <c r="AN780" t="s">
        <v>16674</v>
      </c>
      <c r="AT780">
        <v>2001</v>
      </c>
      <c r="AU780">
        <v>46</v>
      </c>
      <c r="AV780">
        <v>3</v>
      </c>
      <c r="BA780">
        <v>261</v>
      </c>
      <c r="BB780">
        <v>273</v>
      </c>
      <c r="BD780" t="s">
        <v>28406</v>
      </c>
      <c r="BK780" t="s">
        <v>28407</v>
      </c>
      <c r="BW780" t="s">
        <v>13429</v>
      </c>
      <c r="BX780" t="s">
        <v>13985</v>
      </c>
      <c r="BY780" t="s">
        <v>13985</v>
      </c>
      <c r="BZ780" t="s">
        <v>13985</v>
      </c>
    </row>
    <row r="781" spans="1:78" hidden="1">
      <c r="A781" t="s">
        <v>13850</v>
      </c>
      <c r="B781" t="s">
        <v>67</v>
      </c>
      <c r="C781" t="s">
        <v>30565</v>
      </c>
      <c r="G781" t="s">
        <v>30565</v>
      </c>
      <c r="J781" t="s">
        <v>30566</v>
      </c>
      <c r="K781" t="s">
        <v>11367</v>
      </c>
      <c r="W781" t="s">
        <v>30567</v>
      </c>
      <c r="AN781" t="s">
        <v>11369</v>
      </c>
      <c r="AT781">
        <v>1995</v>
      </c>
      <c r="AU781">
        <v>16</v>
      </c>
      <c r="AV781">
        <v>5</v>
      </c>
      <c r="BA781">
        <v>621</v>
      </c>
      <c r="BB781">
        <v>632</v>
      </c>
      <c r="BK781" t="s">
        <v>30568</v>
      </c>
      <c r="BW781" t="s">
        <v>13429</v>
      </c>
      <c r="BX781" t="s">
        <v>13985</v>
      </c>
      <c r="BY781" t="s">
        <v>13985</v>
      </c>
      <c r="BZ781" t="s">
        <v>13985</v>
      </c>
    </row>
    <row r="782" spans="1:78" hidden="1">
      <c r="A782" t="s">
        <v>13850</v>
      </c>
      <c r="B782" t="s">
        <v>67</v>
      </c>
      <c r="C782" t="s">
        <v>31133</v>
      </c>
      <c r="G782" t="s">
        <v>31133</v>
      </c>
      <c r="J782" t="s">
        <v>31134</v>
      </c>
      <c r="K782" t="s">
        <v>348</v>
      </c>
      <c r="W782" t="s">
        <v>31135</v>
      </c>
      <c r="AN782" t="s">
        <v>350</v>
      </c>
      <c r="AS782" t="s">
        <v>242</v>
      </c>
      <c r="AT782">
        <v>1992</v>
      </c>
      <c r="AU782">
        <v>21</v>
      </c>
      <c r="AV782">
        <v>5</v>
      </c>
      <c r="BA782">
        <v>1202</v>
      </c>
      <c r="BB782">
        <v>1211</v>
      </c>
      <c r="BD782" t="s">
        <v>31136</v>
      </c>
      <c r="BK782" t="s">
        <v>31137</v>
      </c>
      <c r="BW782" t="s">
        <v>13429</v>
      </c>
      <c r="BX782" t="s">
        <v>13985</v>
      </c>
      <c r="BY782" t="s">
        <v>13985</v>
      </c>
      <c r="BZ782" t="s">
        <v>13985</v>
      </c>
    </row>
    <row r="783" spans="1:78" hidden="1">
      <c r="A783" t="s">
        <v>13850</v>
      </c>
      <c r="B783" t="s">
        <v>67</v>
      </c>
      <c r="C783" t="s">
        <v>28194</v>
      </c>
      <c r="G783" t="s">
        <v>28194</v>
      </c>
      <c r="J783" t="s">
        <v>28195</v>
      </c>
      <c r="K783" t="s">
        <v>4545</v>
      </c>
      <c r="W783" t="s">
        <v>28196</v>
      </c>
      <c r="AN783" t="s">
        <v>4548</v>
      </c>
      <c r="AS783" t="s">
        <v>154</v>
      </c>
      <c r="AT783">
        <v>2001</v>
      </c>
      <c r="AU783">
        <v>94</v>
      </c>
      <c r="AV783">
        <v>6</v>
      </c>
      <c r="BA783">
        <v>902</v>
      </c>
      <c r="BB783">
        <v>908</v>
      </c>
      <c r="BD783" t="s">
        <v>28197</v>
      </c>
      <c r="BK783" t="s">
        <v>28198</v>
      </c>
      <c r="BW783" t="s">
        <v>13428</v>
      </c>
      <c r="BX783" t="s">
        <v>13985</v>
      </c>
      <c r="BY783" t="s">
        <v>13429</v>
      </c>
      <c r="BZ783">
        <v>1</v>
      </c>
    </row>
    <row r="784" spans="1:78" hidden="1">
      <c r="A784" t="s">
        <v>13850</v>
      </c>
      <c r="B784" t="s">
        <v>67</v>
      </c>
      <c r="C784" t="s">
        <v>25467</v>
      </c>
      <c r="G784" t="s">
        <v>25468</v>
      </c>
      <c r="J784" t="s">
        <v>25469</v>
      </c>
      <c r="K784" t="s">
        <v>667</v>
      </c>
      <c r="W784" t="s">
        <v>25470</v>
      </c>
      <c r="AN784" t="s">
        <v>670</v>
      </c>
      <c r="AS784" t="s">
        <v>629</v>
      </c>
      <c r="AT784">
        <v>2007</v>
      </c>
      <c r="AU784">
        <v>42</v>
      </c>
      <c r="AV784">
        <v>2</v>
      </c>
      <c r="BA784">
        <v>189</v>
      </c>
      <c r="BB784">
        <v>197</v>
      </c>
      <c r="BD784" t="s">
        <v>25471</v>
      </c>
      <c r="BK784" t="s">
        <v>25472</v>
      </c>
      <c r="BW784" t="s">
        <v>13428</v>
      </c>
      <c r="BX784" t="s">
        <v>13985</v>
      </c>
      <c r="BY784" t="s">
        <v>13429</v>
      </c>
      <c r="BZ784" t="s">
        <v>13985</v>
      </c>
    </row>
    <row r="785" spans="1:78" hidden="1">
      <c r="A785" t="s">
        <v>13850</v>
      </c>
      <c r="B785" t="s">
        <v>67</v>
      </c>
      <c r="C785" t="s">
        <v>11070</v>
      </c>
      <c r="G785" t="s">
        <v>11070</v>
      </c>
      <c r="J785" t="s">
        <v>26197</v>
      </c>
      <c r="K785" t="s">
        <v>667</v>
      </c>
      <c r="W785" t="s">
        <v>26198</v>
      </c>
      <c r="AB785" t="s">
        <v>5515</v>
      </c>
      <c r="AN785" t="s">
        <v>670</v>
      </c>
      <c r="AS785" t="s">
        <v>884</v>
      </c>
      <c r="AT785">
        <v>2006</v>
      </c>
      <c r="AU785">
        <v>41</v>
      </c>
      <c r="AV785">
        <v>1</v>
      </c>
      <c r="BA785">
        <v>105</v>
      </c>
      <c r="BB785">
        <v>109</v>
      </c>
      <c r="BD785" t="s">
        <v>26199</v>
      </c>
      <c r="BK785" t="s">
        <v>26200</v>
      </c>
      <c r="BW785" t="s">
        <v>13428</v>
      </c>
      <c r="BX785" t="s">
        <v>13985</v>
      </c>
      <c r="BY785" t="s">
        <v>13429</v>
      </c>
      <c r="BZ785">
        <v>2</v>
      </c>
    </row>
    <row r="786" spans="1:78" hidden="1">
      <c r="A786" t="s">
        <v>13850</v>
      </c>
      <c r="B786" t="s">
        <v>67</v>
      </c>
      <c r="C786" t="s">
        <v>27507</v>
      </c>
      <c r="G786" t="s">
        <v>27507</v>
      </c>
      <c r="J786" t="s">
        <v>27508</v>
      </c>
      <c r="K786" t="s">
        <v>667</v>
      </c>
      <c r="W786" t="s">
        <v>27509</v>
      </c>
      <c r="AA786" t="s">
        <v>27510</v>
      </c>
      <c r="AB786" t="s">
        <v>27511</v>
      </c>
      <c r="AN786" t="s">
        <v>670</v>
      </c>
      <c r="AS786" t="s">
        <v>352</v>
      </c>
      <c r="AT786">
        <v>2003</v>
      </c>
      <c r="AU786">
        <v>38</v>
      </c>
      <c r="AV786">
        <v>3</v>
      </c>
      <c r="BA786">
        <v>327</v>
      </c>
      <c r="BB786">
        <v>331</v>
      </c>
      <c r="BD786" t="s">
        <v>27512</v>
      </c>
      <c r="BK786" t="s">
        <v>27513</v>
      </c>
      <c r="BW786" t="s">
        <v>13428</v>
      </c>
      <c r="BX786" t="s">
        <v>13985</v>
      </c>
      <c r="BY786" t="s">
        <v>13429</v>
      </c>
      <c r="BZ786">
        <v>1</v>
      </c>
    </row>
    <row r="787" spans="1:78" hidden="1">
      <c r="A787" t="s">
        <v>13850</v>
      </c>
      <c r="B787" t="s">
        <v>67</v>
      </c>
      <c r="C787" t="s">
        <v>22213</v>
      </c>
      <c r="G787" t="s">
        <v>22214</v>
      </c>
      <c r="J787" t="s">
        <v>22215</v>
      </c>
      <c r="K787" t="s">
        <v>16467</v>
      </c>
      <c r="W787" t="s">
        <v>22216</v>
      </c>
      <c r="AB787" t="s">
        <v>22217</v>
      </c>
      <c r="AN787" t="s">
        <v>16471</v>
      </c>
      <c r="AS787" t="s">
        <v>84</v>
      </c>
      <c r="AT787">
        <v>2011</v>
      </c>
      <c r="AU787">
        <v>144</v>
      </c>
      <c r="AV787">
        <v>12</v>
      </c>
      <c r="BA787">
        <v>3127</v>
      </c>
      <c r="BB787">
        <v>3139</v>
      </c>
      <c r="BD787" t="s">
        <v>22218</v>
      </c>
      <c r="BK787" t="s">
        <v>22219</v>
      </c>
      <c r="BW787" t="s">
        <v>13429</v>
      </c>
      <c r="BX787" t="s">
        <v>13985</v>
      </c>
      <c r="BY787" t="s">
        <v>13985</v>
      </c>
      <c r="BZ787" t="s">
        <v>13985</v>
      </c>
    </row>
    <row r="788" spans="1:78" hidden="1">
      <c r="A788" t="s">
        <v>13850</v>
      </c>
      <c r="B788" t="s">
        <v>67</v>
      </c>
      <c r="C788" t="s">
        <v>25958</v>
      </c>
      <c r="G788" t="s">
        <v>25959</v>
      </c>
      <c r="J788" t="s">
        <v>25960</v>
      </c>
      <c r="K788" t="s">
        <v>667</v>
      </c>
      <c r="W788" t="s">
        <v>25961</v>
      </c>
      <c r="AN788" t="s">
        <v>670</v>
      </c>
      <c r="AS788" t="s">
        <v>352</v>
      </c>
      <c r="AT788">
        <v>2006</v>
      </c>
      <c r="AU788">
        <v>41</v>
      </c>
      <c r="AV788">
        <v>3</v>
      </c>
      <c r="BA788">
        <v>389</v>
      </c>
      <c r="BB788">
        <v>397</v>
      </c>
      <c r="BD788" t="s">
        <v>25962</v>
      </c>
      <c r="BK788" t="s">
        <v>25963</v>
      </c>
      <c r="BW788" t="s">
        <v>13429</v>
      </c>
      <c r="BX788" t="s">
        <v>13985</v>
      </c>
      <c r="BY788" t="s">
        <v>13985</v>
      </c>
      <c r="BZ788" t="s">
        <v>13985</v>
      </c>
    </row>
    <row r="789" spans="1:78" hidden="1">
      <c r="A789" t="s">
        <v>13850</v>
      </c>
      <c r="B789" t="s">
        <v>67</v>
      </c>
      <c r="C789" t="s">
        <v>21326</v>
      </c>
      <c r="G789" t="s">
        <v>21327</v>
      </c>
      <c r="J789" t="s">
        <v>21328</v>
      </c>
      <c r="K789" t="s">
        <v>21329</v>
      </c>
      <c r="W789" t="s">
        <v>21330</v>
      </c>
      <c r="AN789" t="s">
        <v>21331</v>
      </c>
      <c r="AO789" t="s">
        <v>21332</v>
      </c>
      <c r="AS789" t="s">
        <v>84</v>
      </c>
      <c r="AT789">
        <v>2012</v>
      </c>
      <c r="AU789">
        <v>83</v>
      </c>
      <c r="AV789">
        <v>8</v>
      </c>
      <c r="AY789" t="s">
        <v>49</v>
      </c>
      <c r="BA789">
        <v>1345</v>
      </c>
      <c r="BB789">
        <v>1350</v>
      </c>
      <c r="BD789" t="s">
        <v>21333</v>
      </c>
      <c r="BK789" t="s">
        <v>21334</v>
      </c>
      <c r="BL789">
        <v>22516542</v>
      </c>
      <c r="BW789" t="s">
        <v>13429</v>
      </c>
      <c r="BX789" t="s">
        <v>13985</v>
      </c>
      <c r="BY789" t="s">
        <v>13985</v>
      </c>
      <c r="BZ789" t="s">
        <v>13985</v>
      </c>
    </row>
    <row r="790" spans="1:78" hidden="1">
      <c r="A790" t="s">
        <v>13850</v>
      </c>
      <c r="B790" t="s">
        <v>67</v>
      </c>
      <c r="C790" t="s">
        <v>29025</v>
      </c>
      <c r="G790" t="s">
        <v>29025</v>
      </c>
      <c r="J790" t="s">
        <v>29026</v>
      </c>
      <c r="K790" t="s">
        <v>2344</v>
      </c>
      <c r="W790" t="s">
        <v>29027</v>
      </c>
      <c r="AB790" t="s">
        <v>29028</v>
      </c>
      <c r="AN790" t="s">
        <v>2348</v>
      </c>
      <c r="AO790" t="s">
        <v>2349</v>
      </c>
      <c r="AS790" s="1">
        <v>37073</v>
      </c>
      <c r="AT790">
        <v>1999</v>
      </c>
      <c r="AU790">
        <v>52</v>
      </c>
      <c r="AV790">
        <v>1</v>
      </c>
      <c r="BA790">
        <v>67</v>
      </c>
      <c r="BB790">
        <v>79</v>
      </c>
      <c r="BD790" t="s">
        <v>29029</v>
      </c>
      <c r="BK790" t="s">
        <v>29030</v>
      </c>
      <c r="BL790">
        <v>10734406</v>
      </c>
      <c r="BW790" t="s">
        <v>13429</v>
      </c>
      <c r="BX790" t="s">
        <v>13985</v>
      </c>
      <c r="BY790" t="s">
        <v>13985</v>
      </c>
      <c r="BZ790" t="s">
        <v>13985</v>
      </c>
    </row>
    <row r="791" spans="1:78" hidden="1">
      <c r="A791" t="s">
        <v>13850</v>
      </c>
      <c r="B791" t="s">
        <v>67</v>
      </c>
      <c r="C791" t="s">
        <v>17978</v>
      </c>
      <c r="G791" t="s">
        <v>17979</v>
      </c>
      <c r="J791" t="s">
        <v>17980</v>
      </c>
      <c r="K791" t="s">
        <v>11367</v>
      </c>
      <c r="W791" t="s">
        <v>17981</v>
      </c>
      <c r="AB791" t="s">
        <v>17982</v>
      </c>
      <c r="AN791" t="s">
        <v>11369</v>
      </c>
      <c r="AO791" t="s">
        <v>17983</v>
      </c>
      <c r="AS791" t="s">
        <v>884</v>
      </c>
      <c r="AT791">
        <v>2016</v>
      </c>
      <c r="AU791">
        <v>71</v>
      </c>
      <c r="BA791">
        <v>39</v>
      </c>
      <c r="BB791">
        <v>46</v>
      </c>
      <c r="BD791" t="s">
        <v>17984</v>
      </c>
      <c r="BK791" t="s">
        <v>17985</v>
      </c>
      <c r="BW791" t="s">
        <v>13429</v>
      </c>
      <c r="BX791" t="s">
        <v>13985</v>
      </c>
      <c r="BY791" t="s">
        <v>13985</v>
      </c>
      <c r="BZ791" t="s">
        <v>13985</v>
      </c>
    </row>
    <row r="792" spans="1:78" hidden="1">
      <c r="A792" t="s">
        <v>13850</v>
      </c>
      <c r="B792" t="s">
        <v>67</v>
      </c>
      <c r="C792" t="s">
        <v>28328</v>
      </c>
      <c r="G792" t="s">
        <v>28328</v>
      </c>
      <c r="J792" t="s">
        <v>28329</v>
      </c>
      <c r="K792" t="s">
        <v>2407</v>
      </c>
      <c r="W792" t="s">
        <v>28330</v>
      </c>
      <c r="AB792" t="s">
        <v>28331</v>
      </c>
      <c r="AN792" t="s">
        <v>2411</v>
      </c>
      <c r="AS792" t="s">
        <v>730</v>
      </c>
      <c r="AT792">
        <v>2001</v>
      </c>
      <c r="AU792">
        <v>26</v>
      </c>
      <c r="AV792">
        <v>2</v>
      </c>
      <c r="BA792">
        <v>132</v>
      </c>
      <c r="BB792">
        <v>141</v>
      </c>
      <c r="BD792" t="s">
        <v>28332</v>
      </c>
      <c r="BK792" t="s">
        <v>28333</v>
      </c>
      <c r="BW792" t="s">
        <v>13429</v>
      </c>
      <c r="BX792" t="s">
        <v>13985</v>
      </c>
      <c r="BY792" t="s">
        <v>13985</v>
      </c>
      <c r="BZ792" t="s">
        <v>13985</v>
      </c>
    </row>
    <row r="793" spans="1:78" hidden="1">
      <c r="A793" t="s">
        <v>13850</v>
      </c>
      <c r="B793" t="s">
        <v>67</v>
      </c>
      <c r="C793" t="s">
        <v>26939</v>
      </c>
      <c r="G793" t="s">
        <v>26939</v>
      </c>
      <c r="J793" t="s">
        <v>26940</v>
      </c>
      <c r="K793" t="s">
        <v>26941</v>
      </c>
      <c r="P793" t="s">
        <v>26942</v>
      </c>
      <c r="Q793" t="s">
        <v>26943</v>
      </c>
      <c r="R793" t="s">
        <v>26944</v>
      </c>
      <c r="W793" t="s">
        <v>26945</v>
      </c>
      <c r="AA793" t="s">
        <v>26946</v>
      </c>
      <c r="AB793" t="s">
        <v>26947</v>
      </c>
      <c r="AN793" t="s">
        <v>26948</v>
      </c>
      <c r="AO793" t="s">
        <v>26949</v>
      </c>
      <c r="AT793">
        <v>2005</v>
      </c>
      <c r="AU793">
        <v>51</v>
      </c>
      <c r="AV793" s="2">
        <v>43807</v>
      </c>
      <c r="BA793">
        <v>722</v>
      </c>
      <c r="BB793">
        <v>728</v>
      </c>
      <c r="BD793" t="s">
        <v>26950</v>
      </c>
      <c r="BK793" t="s">
        <v>26951</v>
      </c>
      <c r="BL793">
        <v>16291188</v>
      </c>
      <c r="BW793" t="s">
        <v>13429</v>
      </c>
      <c r="BX793" t="s">
        <v>13985</v>
      </c>
      <c r="BY793" t="s">
        <v>13985</v>
      </c>
      <c r="BZ793" t="s">
        <v>13985</v>
      </c>
    </row>
    <row r="794" spans="1:78" hidden="1">
      <c r="A794" t="s">
        <v>13850</v>
      </c>
      <c r="B794" t="s">
        <v>67</v>
      </c>
      <c r="C794" t="s">
        <v>31168</v>
      </c>
      <c r="G794" t="s">
        <v>31168</v>
      </c>
      <c r="J794" t="s">
        <v>31169</v>
      </c>
      <c r="K794" t="s">
        <v>6052</v>
      </c>
      <c r="W794" t="s">
        <v>31170</v>
      </c>
      <c r="AN794" t="s">
        <v>6055</v>
      </c>
      <c r="AS794" t="s">
        <v>2214</v>
      </c>
      <c r="AT794">
        <v>1992</v>
      </c>
      <c r="AU794">
        <v>17</v>
      </c>
      <c r="AV794" s="2">
        <v>43589</v>
      </c>
      <c r="BA794">
        <v>271</v>
      </c>
      <c r="BB794">
        <v>275</v>
      </c>
      <c r="BD794" t="s">
        <v>31171</v>
      </c>
      <c r="BK794" t="s">
        <v>31172</v>
      </c>
      <c r="BW794" t="s">
        <v>13428</v>
      </c>
      <c r="BX794" t="s">
        <v>13985</v>
      </c>
      <c r="BY794" t="s">
        <v>13429</v>
      </c>
      <c r="BZ794" t="s">
        <v>13985</v>
      </c>
    </row>
    <row r="795" spans="1:78" hidden="1">
      <c r="A795" t="s">
        <v>13850</v>
      </c>
      <c r="B795" t="s">
        <v>67</v>
      </c>
      <c r="C795" t="s">
        <v>17269</v>
      </c>
      <c r="G795" t="s">
        <v>17270</v>
      </c>
      <c r="J795" t="s">
        <v>17271</v>
      </c>
      <c r="K795" t="s">
        <v>358</v>
      </c>
      <c r="W795" t="s">
        <v>17272</v>
      </c>
      <c r="AN795" t="s">
        <v>360</v>
      </c>
      <c r="AO795" t="s">
        <v>361</v>
      </c>
      <c r="AS795" t="s">
        <v>1023</v>
      </c>
      <c r="AT795">
        <v>2017</v>
      </c>
      <c r="AU795">
        <v>96</v>
      </c>
      <c r="BA795">
        <v>9</v>
      </c>
      <c r="BB795">
        <v>13</v>
      </c>
      <c r="BD795" t="s">
        <v>17273</v>
      </c>
      <c r="BK795" t="s">
        <v>17274</v>
      </c>
      <c r="BL795">
        <v>27742224</v>
      </c>
      <c r="BW795" t="s">
        <v>13429</v>
      </c>
      <c r="BX795" t="s">
        <v>13985</v>
      </c>
      <c r="BY795" t="s">
        <v>13985</v>
      </c>
      <c r="BZ795" t="s">
        <v>13985</v>
      </c>
    </row>
    <row r="796" spans="1:78" hidden="1">
      <c r="A796" t="s">
        <v>13850</v>
      </c>
      <c r="B796" t="s">
        <v>67</v>
      </c>
      <c r="C796" t="s">
        <v>17378</v>
      </c>
      <c r="G796" t="s">
        <v>17379</v>
      </c>
      <c r="J796" t="s">
        <v>17380</v>
      </c>
      <c r="K796" t="s">
        <v>7817</v>
      </c>
      <c r="W796" t="s">
        <v>17381</v>
      </c>
      <c r="AN796" t="s">
        <v>7819</v>
      </c>
      <c r="AO796" t="s">
        <v>7820</v>
      </c>
      <c r="AS796" t="s">
        <v>84</v>
      </c>
      <c r="AT796">
        <v>2016</v>
      </c>
      <c r="AU796">
        <v>97</v>
      </c>
      <c r="AV796">
        <v>6</v>
      </c>
      <c r="BA796">
        <v>1623</v>
      </c>
      <c r="BB796">
        <v>1633</v>
      </c>
      <c r="BD796" t="s">
        <v>17382</v>
      </c>
      <c r="BK796" t="s">
        <v>17383</v>
      </c>
      <c r="BW796" t="s">
        <v>13429</v>
      </c>
      <c r="BX796" t="s">
        <v>13985</v>
      </c>
      <c r="BY796" t="s">
        <v>13985</v>
      </c>
      <c r="BZ796" t="s">
        <v>13985</v>
      </c>
    </row>
    <row r="797" spans="1:78" hidden="1">
      <c r="A797" t="s">
        <v>13850</v>
      </c>
      <c r="B797" t="s">
        <v>67</v>
      </c>
      <c r="C797" t="s">
        <v>14721</v>
      </c>
      <c r="G797" t="s">
        <v>14722</v>
      </c>
      <c r="J797" t="s">
        <v>14723</v>
      </c>
      <c r="K797" t="s">
        <v>160</v>
      </c>
      <c r="W797" t="s">
        <v>14724</v>
      </c>
      <c r="AA797" t="s">
        <v>14725</v>
      </c>
      <c r="AB797" t="s">
        <v>14726</v>
      </c>
      <c r="AN797" t="s">
        <v>162</v>
      </c>
      <c r="AO797" t="s">
        <v>163</v>
      </c>
      <c r="AS797" t="s">
        <v>815</v>
      </c>
      <c r="AT797">
        <v>2019</v>
      </c>
      <c r="AU797">
        <v>44</v>
      </c>
      <c r="AV797">
        <v>1</v>
      </c>
      <c r="BA797">
        <v>33</v>
      </c>
      <c r="BB797">
        <v>42</v>
      </c>
      <c r="BD797" t="s">
        <v>14727</v>
      </c>
      <c r="BK797" t="s">
        <v>14728</v>
      </c>
      <c r="BW797" t="s">
        <v>13428</v>
      </c>
      <c r="BY797" t="s">
        <v>13429</v>
      </c>
    </row>
    <row r="798" spans="1:78" hidden="1">
      <c r="A798" t="s">
        <v>13850</v>
      </c>
      <c r="B798" t="s">
        <v>67</v>
      </c>
      <c r="C798" t="s">
        <v>21523</v>
      </c>
      <c r="G798" t="s">
        <v>21524</v>
      </c>
      <c r="J798" t="s">
        <v>21525</v>
      </c>
      <c r="K798" t="s">
        <v>71</v>
      </c>
      <c r="W798" t="s">
        <v>21526</v>
      </c>
      <c r="AN798" t="s">
        <v>74</v>
      </c>
      <c r="AS798" t="s">
        <v>297</v>
      </c>
      <c r="AT798">
        <v>2012</v>
      </c>
      <c r="AU798">
        <v>31</v>
      </c>
      <c r="AV798">
        <v>3</v>
      </c>
      <c r="BA798">
        <v>775</v>
      </c>
      <c r="BB798">
        <v>786</v>
      </c>
      <c r="BD798" t="s">
        <v>21527</v>
      </c>
      <c r="BK798" t="s">
        <v>21528</v>
      </c>
      <c r="BW798" t="s">
        <v>13429</v>
      </c>
      <c r="BX798" t="s">
        <v>13985</v>
      </c>
      <c r="BY798" t="s">
        <v>13985</v>
      </c>
      <c r="BZ798" t="s">
        <v>13985</v>
      </c>
    </row>
    <row r="799" spans="1:78" hidden="1">
      <c r="A799" t="s">
        <v>13850</v>
      </c>
      <c r="B799" t="s">
        <v>67</v>
      </c>
      <c r="C799" t="s">
        <v>26653</v>
      </c>
      <c r="G799" t="s">
        <v>26653</v>
      </c>
      <c r="J799" t="s">
        <v>26654</v>
      </c>
      <c r="K799" t="s">
        <v>667</v>
      </c>
      <c r="W799" t="s">
        <v>26655</v>
      </c>
      <c r="AA799" t="s">
        <v>26656</v>
      </c>
      <c r="AB799" t="s">
        <v>26657</v>
      </c>
      <c r="AN799" t="s">
        <v>670</v>
      </c>
      <c r="AO799" t="s">
        <v>671</v>
      </c>
      <c r="AS799" t="s">
        <v>629</v>
      </c>
      <c r="AT799">
        <v>2005</v>
      </c>
      <c r="AU799">
        <v>40</v>
      </c>
      <c r="AV799">
        <v>2</v>
      </c>
      <c r="BA799">
        <v>231</v>
      </c>
      <c r="BB799">
        <v>238</v>
      </c>
      <c r="BD799" t="s">
        <v>26658</v>
      </c>
      <c r="BK799" t="s">
        <v>26659</v>
      </c>
      <c r="BW799" t="s">
        <v>13428</v>
      </c>
      <c r="BX799">
        <v>2</v>
      </c>
      <c r="BY799" t="s">
        <v>13429</v>
      </c>
      <c r="BZ799" t="s">
        <v>13985</v>
      </c>
    </row>
    <row r="800" spans="1:78" hidden="1">
      <c r="A800" t="s">
        <v>13850</v>
      </c>
      <c r="B800" t="s">
        <v>67</v>
      </c>
      <c r="C800" t="s">
        <v>31016</v>
      </c>
      <c r="G800" t="s">
        <v>31016</v>
      </c>
      <c r="J800" t="s">
        <v>31017</v>
      </c>
      <c r="K800" t="s">
        <v>11636</v>
      </c>
      <c r="W800" t="s">
        <v>31018</v>
      </c>
      <c r="AN800" t="s">
        <v>1242</v>
      </c>
      <c r="AS800" t="s">
        <v>629</v>
      </c>
      <c r="AT800">
        <v>1993</v>
      </c>
      <c r="AU800">
        <v>71</v>
      </c>
      <c r="AV800">
        <v>5</v>
      </c>
      <c r="BA800">
        <v>972</v>
      </c>
      <c r="BB800">
        <v>976</v>
      </c>
      <c r="BD800" t="s">
        <v>31019</v>
      </c>
      <c r="BK800" t="s">
        <v>31020</v>
      </c>
      <c r="BW800" t="s">
        <v>13428</v>
      </c>
      <c r="BX800" t="s">
        <v>13985</v>
      </c>
      <c r="BY800" t="s">
        <v>13429</v>
      </c>
      <c r="BZ800" t="s">
        <v>13985</v>
      </c>
    </row>
    <row r="801" spans="1:78" hidden="1">
      <c r="A801" t="s">
        <v>13850</v>
      </c>
      <c r="B801" t="s">
        <v>67</v>
      </c>
      <c r="C801" t="s">
        <v>14352</v>
      </c>
      <c r="G801" t="s">
        <v>14353</v>
      </c>
      <c r="J801" t="s">
        <v>14354</v>
      </c>
      <c r="K801" t="s">
        <v>216</v>
      </c>
      <c r="W801" t="s">
        <v>14355</v>
      </c>
      <c r="AA801" t="s">
        <v>14356</v>
      </c>
      <c r="AB801" t="s">
        <v>14357</v>
      </c>
      <c r="AN801" t="s">
        <v>218</v>
      </c>
      <c r="AS801" s="1">
        <v>40725</v>
      </c>
      <c r="AT801">
        <v>2019</v>
      </c>
      <c r="AU801">
        <v>9</v>
      </c>
      <c r="BC801">
        <v>10047</v>
      </c>
      <c r="BD801" t="s">
        <v>14358</v>
      </c>
      <c r="BK801" t="s">
        <v>14359</v>
      </c>
      <c r="BL801">
        <v>31296885</v>
      </c>
      <c r="BW801" t="s">
        <v>13428</v>
      </c>
      <c r="BY801" t="s">
        <v>13429</v>
      </c>
      <c r="BZ801">
        <v>1</v>
      </c>
    </row>
    <row r="802" spans="1:78" hidden="1">
      <c r="A802" t="s">
        <v>13850</v>
      </c>
      <c r="B802" t="s">
        <v>67</v>
      </c>
      <c r="C802" t="s">
        <v>31707</v>
      </c>
      <c r="G802" t="s">
        <v>31707</v>
      </c>
      <c r="J802" t="s">
        <v>31708</v>
      </c>
      <c r="K802" t="s">
        <v>1453</v>
      </c>
      <c r="AN802" t="s">
        <v>1455</v>
      </c>
      <c r="AT802">
        <v>1961</v>
      </c>
      <c r="AU802">
        <v>54</v>
      </c>
      <c r="AV802">
        <v>3</v>
      </c>
      <c r="BA802">
        <v>550</v>
      </c>
      <c r="BB802" t="s">
        <v>13394</v>
      </c>
      <c r="BD802" t="s">
        <v>31709</v>
      </c>
      <c r="BK802" t="s">
        <v>31710</v>
      </c>
      <c r="BW802" t="s">
        <v>13428</v>
      </c>
      <c r="BX802">
        <v>2</v>
      </c>
      <c r="BY802" t="s">
        <v>13429</v>
      </c>
      <c r="BZ802" t="s">
        <v>13985</v>
      </c>
    </row>
    <row r="803" spans="1:78" hidden="1">
      <c r="A803" t="s">
        <v>13759</v>
      </c>
      <c r="B803" t="s">
        <v>67</v>
      </c>
      <c r="C803" t="s">
        <v>31761</v>
      </c>
      <c r="J803" t="s">
        <v>31762</v>
      </c>
      <c r="K803" t="s">
        <v>31717</v>
      </c>
      <c r="AN803" t="s">
        <v>17430</v>
      </c>
      <c r="AT803">
        <v>2006</v>
      </c>
      <c r="AU803">
        <v>36</v>
      </c>
      <c r="AV803">
        <v>4</v>
      </c>
      <c r="BA803">
        <v>229</v>
      </c>
      <c r="BB803">
        <v>237</v>
      </c>
      <c r="BK803" t="s">
        <v>31763</v>
      </c>
      <c r="BW803" t="s">
        <v>13428</v>
      </c>
      <c r="BY803" t="s">
        <v>13429</v>
      </c>
      <c r="BZ803">
        <v>1</v>
      </c>
    </row>
    <row r="804" spans="1:78" hidden="1">
      <c r="A804" t="s">
        <v>13850</v>
      </c>
      <c r="B804" t="s">
        <v>67</v>
      </c>
      <c r="C804" t="s">
        <v>11647</v>
      </c>
      <c r="G804" t="s">
        <v>11647</v>
      </c>
      <c r="J804" t="s">
        <v>29505</v>
      </c>
      <c r="K804" t="s">
        <v>667</v>
      </c>
      <c r="W804" t="s">
        <v>29506</v>
      </c>
      <c r="AN804" t="s">
        <v>670</v>
      </c>
      <c r="AS804" t="s">
        <v>884</v>
      </c>
      <c r="AT804">
        <v>1998</v>
      </c>
      <c r="AU804">
        <v>33</v>
      </c>
      <c r="AV804">
        <v>1</v>
      </c>
      <c r="BA804">
        <v>85</v>
      </c>
      <c r="BB804">
        <v>96</v>
      </c>
      <c r="BD804" t="s">
        <v>29507</v>
      </c>
      <c r="BK804" t="s">
        <v>29508</v>
      </c>
      <c r="BW804" t="s">
        <v>13428</v>
      </c>
      <c r="BX804" t="s">
        <v>13985</v>
      </c>
      <c r="BY804" t="s">
        <v>13429</v>
      </c>
      <c r="BZ804">
        <v>2</v>
      </c>
    </row>
    <row r="805" spans="1:78" hidden="1">
      <c r="A805" t="s">
        <v>13850</v>
      </c>
      <c r="B805" t="s">
        <v>67</v>
      </c>
      <c r="C805" t="s">
        <v>26625</v>
      </c>
      <c r="G805" t="s">
        <v>26625</v>
      </c>
      <c r="J805" t="s">
        <v>26626</v>
      </c>
      <c r="K805" t="s">
        <v>358</v>
      </c>
      <c r="W805" t="s">
        <v>26627</v>
      </c>
      <c r="AN805" t="s">
        <v>360</v>
      </c>
      <c r="AO805" t="s">
        <v>361</v>
      </c>
      <c r="AS805" t="s">
        <v>521</v>
      </c>
      <c r="AT805">
        <v>2005</v>
      </c>
      <c r="AU805">
        <v>51</v>
      </c>
      <c r="AV805">
        <v>6</v>
      </c>
      <c r="BA805">
        <v>709</v>
      </c>
      <c r="BB805">
        <v>716</v>
      </c>
      <c r="BD805" t="s">
        <v>26628</v>
      </c>
      <c r="BK805" t="s">
        <v>26629</v>
      </c>
      <c r="BL805">
        <v>15993132</v>
      </c>
      <c r="BW805" t="s">
        <v>13429</v>
      </c>
      <c r="BX805" t="s">
        <v>13985</v>
      </c>
      <c r="BY805" t="s">
        <v>13985</v>
      </c>
      <c r="BZ805" t="s">
        <v>13985</v>
      </c>
    </row>
    <row r="806" spans="1:78" hidden="1">
      <c r="A806" t="s">
        <v>13850</v>
      </c>
      <c r="B806" t="s">
        <v>67</v>
      </c>
      <c r="C806" t="s">
        <v>17003</v>
      </c>
      <c r="G806" t="s">
        <v>17004</v>
      </c>
      <c r="J806" t="s">
        <v>17005</v>
      </c>
      <c r="K806" t="s">
        <v>667</v>
      </c>
      <c r="W806" t="s">
        <v>17006</v>
      </c>
      <c r="AN806" t="s">
        <v>670</v>
      </c>
      <c r="AO806" t="s">
        <v>671</v>
      </c>
      <c r="AS806" t="s">
        <v>884</v>
      </c>
      <c r="AT806">
        <v>2017</v>
      </c>
      <c r="AU806">
        <v>52</v>
      </c>
      <c r="AV806">
        <v>1</v>
      </c>
      <c r="BA806">
        <v>29</v>
      </c>
      <c r="BB806">
        <v>35</v>
      </c>
      <c r="BD806" t="s">
        <v>17007</v>
      </c>
      <c r="BK806" t="s">
        <v>17008</v>
      </c>
      <c r="BW806" t="s">
        <v>13428</v>
      </c>
      <c r="BX806" t="s">
        <v>13985</v>
      </c>
      <c r="BY806" t="s">
        <v>13429</v>
      </c>
      <c r="BZ806" t="s">
        <v>13985</v>
      </c>
    </row>
    <row r="807" spans="1:78" hidden="1">
      <c r="A807" t="s">
        <v>13850</v>
      </c>
      <c r="B807" t="s">
        <v>67</v>
      </c>
      <c r="C807" t="s">
        <v>15780</v>
      </c>
      <c r="G807" t="s">
        <v>15781</v>
      </c>
      <c r="J807" t="s">
        <v>15782</v>
      </c>
      <c r="K807" t="s">
        <v>1453</v>
      </c>
      <c r="W807" t="s">
        <v>15783</v>
      </c>
      <c r="AN807" t="s">
        <v>1455</v>
      </c>
      <c r="AO807" t="s">
        <v>1456</v>
      </c>
      <c r="AS807" t="s">
        <v>730</v>
      </c>
      <c r="AT807">
        <v>2018</v>
      </c>
      <c r="AU807">
        <v>111</v>
      </c>
      <c r="AV807">
        <v>2</v>
      </c>
      <c r="BA807">
        <v>755</v>
      </c>
      <c r="BB807">
        <v>760</v>
      </c>
      <c r="BD807" t="s">
        <v>15784</v>
      </c>
      <c r="BK807" t="s">
        <v>15785</v>
      </c>
      <c r="BL807">
        <v>29408978</v>
      </c>
      <c r="BW807" t="s">
        <v>13429</v>
      </c>
      <c r="BX807" t="s">
        <v>13985</v>
      </c>
      <c r="BY807" t="s">
        <v>13985</v>
      </c>
      <c r="BZ807" t="s">
        <v>13985</v>
      </c>
    </row>
    <row r="808" spans="1:78" hidden="1">
      <c r="A808" t="s">
        <v>13850</v>
      </c>
      <c r="B808" t="s">
        <v>67</v>
      </c>
      <c r="C808" t="s">
        <v>27241</v>
      </c>
      <c r="G808" t="s">
        <v>27241</v>
      </c>
      <c r="J808" t="s">
        <v>27242</v>
      </c>
      <c r="K808" t="s">
        <v>1645</v>
      </c>
      <c r="W808" t="s">
        <v>27243</v>
      </c>
      <c r="AN808" t="s">
        <v>1649</v>
      </c>
      <c r="AO808" t="s">
        <v>1650</v>
      </c>
      <c r="AS808" t="s">
        <v>815</v>
      </c>
      <c r="AT808">
        <v>2004</v>
      </c>
      <c r="AU808">
        <v>128</v>
      </c>
      <c r="AV808">
        <v>2</v>
      </c>
      <c r="BA808">
        <v>95</v>
      </c>
      <c r="BB808">
        <v>101</v>
      </c>
      <c r="BD808" t="s">
        <v>27244</v>
      </c>
      <c r="BK808" t="s">
        <v>27245</v>
      </c>
      <c r="BW808" t="s">
        <v>13428</v>
      </c>
      <c r="BX808" t="s">
        <v>13985</v>
      </c>
      <c r="BY808" t="s">
        <v>13429</v>
      </c>
      <c r="BZ808" t="s">
        <v>13985</v>
      </c>
    </row>
    <row r="809" spans="1:78" hidden="1">
      <c r="A809" t="s">
        <v>13850</v>
      </c>
      <c r="B809" t="s">
        <v>67</v>
      </c>
      <c r="C809" t="s">
        <v>17670</v>
      </c>
      <c r="G809" t="s">
        <v>17671</v>
      </c>
      <c r="J809" t="s">
        <v>17672</v>
      </c>
      <c r="K809" t="s">
        <v>348</v>
      </c>
      <c r="W809" t="s">
        <v>17673</v>
      </c>
      <c r="AN809" t="s">
        <v>350</v>
      </c>
      <c r="AO809" t="s">
        <v>351</v>
      </c>
      <c r="AS809" t="s">
        <v>352</v>
      </c>
      <c r="AT809">
        <v>2016</v>
      </c>
      <c r="AU809">
        <v>45</v>
      </c>
      <c r="AV809">
        <v>4</v>
      </c>
      <c r="BA809">
        <v>1076</v>
      </c>
      <c r="BB809">
        <v>1080</v>
      </c>
      <c r="BD809" t="s">
        <v>17674</v>
      </c>
      <c r="BK809" t="s">
        <v>17675</v>
      </c>
      <c r="BL809">
        <v>27330147</v>
      </c>
      <c r="BW809" t="s">
        <v>13429</v>
      </c>
      <c r="BX809" t="s">
        <v>13985</v>
      </c>
      <c r="BY809" t="s">
        <v>13985</v>
      </c>
      <c r="BZ809" t="s">
        <v>13985</v>
      </c>
    </row>
    <row r="810" spans="1:78" hidden="1">
      <c r="A810" t="s">
        <v>13850</v>
      </c>
      <c r="B810" t="s">
        <v>67</v>
      </c>
      <c r="C810" t="s">
        <v>15247</v>
      </c>
      <c r="G810" t="s">
        <v>15248</v>
      </c>
      <c r="J810" t="s">
        <v>15249</v>
      </c>
      <c r="K810" t="s">
        <v>236</v>
      </c>
      <c r="W810" t="s">
        <v>15250</v>
      </c>
      <c r="AB810" t="s">
        <v>15251</v>
      </c>
      <c r="AN810" t="s">
        <v>240</v>
      </c>
      <c r="AO810" t="s">
        <v>241</v>
      </c>
      <c r="AS810" t="s">
        <v>297</v>
      </c>
      <c r="AT810">
        <v>2018</v>
      </c>
      <c r="AU810">
        <v>221</v>
      </c>
      <c r="AV810">
        <v>18</v>
      </c>
      <c r="BC810" t="s">
        <v>15252</v>
      </c>
      <c r="BD810" t="s">
        <v>15253</v>
      </c>
      <c r="BK810" t="s">
        <v>15254</v>
      </c>
      <c r="BL810">
        <v>30104303</v>
      </c>
      <c r="BW810" t="s">
        <v>13429</v>
      </c>
      <c r="BX810" t="s">
        <v>13985</v>
      </c>
      <c r="BY810" t="s">
        <v>13985</v>
      </c>
      <c r="BZ810" t="s">
        <v>13985</v>
      </c>
    </row>
    <row r="811" spans="1:78" hidden="1">
      <c r="A811" t="s">
        <v>13850</v>
      </c>
      <c r="B811" t="s">
        <v>67</v>
      </c>
      <c r="C811" t="s">
        <v>26387</v>
      </c>
      <c r="G811" t="s">
        <v>26387</v>
      </c>
      <c r="J811" t="s">
        <v>26388</v>
      </c>
      <c r="K811" t="s">
        <v>26389</v>
      </c>
      <c r="W811" t="s">
        <v>26390</v>
      </c>
      <c r="AN811" t="s">
        <v>26391</v>
      </c>
      <c r="AS811" t="s">
        <v>84</v>
      </c>
      <c r="AT811">
        <v>2005</v>
      </c>
      <c r="AU811">
        <v>17</v>
      </c>
      <c r="AV811">
        <v>4</v>
      </c>
      <c r="BA811">
        <v>338</v>
      </c>
      <c r="BB811">
        <v>344</v>
      </c>
      <c r="BD811" t="s">
        <v>26392</v>
      </c>
      <c r="BK811" t="s">
        <v>26393</v>
      </c>
      <c r="BW811" t="s">
        <v>13428</v>
      </c>
      <c r="BX811" t="s">
        <v>13985</v>
      </c>
      <c r="BY811" t="s">
        <v>13429</v>
      </c>
      <c r="BZ811" t="s">
        <v>13985</v>
      </c>
    </row>
    <row r="812" spans="1:78" hidden="1">
      <c r="A812" t="s">
        <v>13850</v>
      </c>
      <c r="B812" t="s">
        <v>67</v>
      </c>
      <c r="C812" t="s">
        <v>16380</v>
      </c>
      <c r="G812" t="s">
        <v>16381</v>
      </c>
      <c r="J812" t="s">
        <v>16382</v>
      </c>
      <c r="K812" t="s">
        <v>358</v>
      </c>
      <c r="W812" t="s">
        <v>16383</v>
      </c>
      <c r="AN812" t="s">
        <v>360</v>
      </c>
      <c r="AO812" t="s">
        <v>361</v>
      </c>
      <c r="AS812" t="s">
        <v>1978</v>
      </c>
      <c r="AT812">
        <v>2017</v>
      </c>
      <c r="AU812">
        <v>103</v>
      </c>
      <c r="BA812">
        <v>78</v>
      </c>
      <c r="BB812">
        <v>85</v>
      </c>
      <c r="BD812" t="s">
        <v>16384</v>
      </c>
      <c r="BK812" t="s">
        <v>16385</v>
      </c>
      <c r="BL812">
        <v>28987773</v>
      </c>
      <c r="BW812" t="s">
        <v>13429</v>
      </c>
      <c r="BX812" t="s">
        <v>13985</v>
      </c>
      <c r="BY812" t="s">
        <v>13985</v>
      </c>
      <c r="BZ812" t="s">
        <v>13985</v>
      </c>
    </row>
    <row r="813" spans="1:78" hidden="1">
      <c r="A813" t="s">
        <v>13850</v>
      </c>
      <c r="B813" t="s">
        <v>67</v>
      </c>
      <c r="C813" t="s">
        <v>31031</v>
      </c>
      <c r="G813" t="s">
        <v>31031</v>
      </c>
      <c r="J813" t="s">
        <v>31032</v>
      </c>
      <c r="K813" t="s">
        <v>188</v>
      </c>
      <c r="W813" t="s">
        <v>31033</v>
      </c>
      <c r="AN813" t="s">
        <v>191</v>
      </c>
      <c r="AS813" t="s">
        <v>815</v>
      </c>
      <c r="AT813">
        <v>1993</v>
      </c>
      <c r="AU813">
        <v>93</v>
      </c>
      <c r="AV813">
        <v>2</v>
      </c>
      <c r="BA813">
        <v>256</v>
      </c>
      <c r="BB813">
        <v>262</v>
      </c>
      <c r="BD813" t="s">
        <v>31034</v>
      </c>
      <c r="BK813" t="s">
        <v>31035</v>
      </c>
      <c r="BL813">
        <v>28313615</v>
      </c>
      <c r="BW813" t="s">
        <v>13429</v>
      </c>
      <c r="BX813" t="s">
        <v>13985</v>
      </c>
      <c r="BY813" t="s">
        <v>13985</v>
      </c>
      <c r="BZ813" t="s">
        <v>13985</v>
      </c>
    </row>
    <row r="814" spans="1:78" hidden="1">
      <c r="A814" t="s">
        <v>13850</v>
      </c>
      <c r="B814" t="s">
        <v>67</v>
      </c>
      <c r="C814" t="s">
        <v>18392</v>
      </c>
      <c r="G814" t="s">
        <v>18393</v>
      </c>
      <c r="J814" t="s">
        <v>18394</v>
      </c>
      <c r="K814" t="s">
        <v>18395</v>
      </c>
      <c r="W814" t="s">
        <v>18396</v>
      </c>
      <c r="AN814" t="s">
        <v>18397</v>
      </c>
      <c r="AS814" t="s">
        <v>84</v>
      </c>
      <c r="AT814">
        <v>2015</v>
      </c>
      <c r="AU814">
        <v>20</v>
      </c>
      <c r="AV814">
        <v>3</v>
      </c>
      <c r="BA814">
        <v>25</v>
      </c>
      <c r="BB814">
        <v>34</v>
      </c>
      <c r="BK814" t="s">
        <v>18398</v>
      </c>
      <c r="BW814" t="s">
        <v>13429</v>
      </c>
      <c r="BX814" t="s">
        <v>13985</v>
      </c>
      <c r="BY814" t="s">
        <v>13985</v>
      </c>
      <c r="BZ814" t="s">
        <v>13985</v>
      </c>
    </row>
    <row r="815" spans="1:78" hidden="1">
      <c r="A815" t="s">
        <v>13850</v>
      </c>
      <c r="B815" t="s">
        <v>67</v>
      </c>
      <c r="C815" t="s">
        <v>16658</v>
      </c>
      <c r="G815" t="s">
        <v>16659</v>
      </c>
      <c r="J815" t="s">
        <v>16660</v>
      </c>
      <c r="K815" t="s">
        <v>5628</v>
      </c>
      <c r="W815" t="s">
        <v>16661</v>
      </c>
      <c r="AA815" t="s">
        <v>16662</v>
      </c>
      <c r="AB815" t="s">
        <v>16663</v>
      </c>
      <c r="AN815" t="s">
        <v>5632</v>
      </c>
      <c r="AO815" t="s">
        <v>16664</v>
      </c>
      <c r="AS815" t="s">
        <v>521</v>
      </c>
      <c r="AT815">
        <v>2017</v>
      </c>
      <c r="AU815">
        <v>136</v>
      </c>
      <c r="AV815">
        <v>3</v>
      </c>
      <c r="BA815">
        <v>471</v>
      </c>
      <c r="BB815">
        <v>479</v>
      </c>
      <c r="BD815" t="s">
        <v>16665</v>
      </c>
      <c r="BK815" t="s">
        <v>16666</v>
      </c>
      <c r="BW815" t="s">
        <v>13429</v>
      </c>
      <c r="BX815" t="s">
        <v>13985</v>
      </c>
      <c r="BY815" t="s">
        <v>13985</v>
      </c>
      <c r="BZ815" t="s">
        <v>13985</v>
      </c>
    </row>
    <row r="816" spans="1:78" hidden="1">
      <c r="A816" t="s">
        <v>13850</v>
      </c>
      <c r="B816" t="s">
        <v>67</v>
      </c>
      <c r="C816" t="s">
        <v>17787</v>
      </c>
      <c r="G816" t="s">
        <v>17788</v>
      </c>
      <c r="J816" t="s">
        <v>17789</v>
      </c>
      <c r="K816" t="s">
        <v>17790</v>
      </c>
      <c r="W816" t="s">
        <v>17791</v>
      </c>
      <c r="AN816" t="s">
        <v>17792</v>
      </c>
      <c r="AS816" t="s">
        <v>521</v>
      </c>
      <c r="AT816">
        <v>2016</v>
      </c>
      <c r="AU816">
        <v>66</v>
      </c>
      <c r="AV816">
        <v>3</v>
      </c>
      <c r="BA816">
        <v>181</v>
      </c>
      <c r="BB816">
        <v>187</v>
      </c>
      <c r="BK816" t="s">
        <v>17793</v>
      </c>
      <c r="BL816">
        <v>27298242</v>
      </c>
      <c r="BW816" t="s">
        <v>13429</v>
      </c>
      <c r="BX816" t="s">
        <v>13985</v>
      </c>
      <c r="BY816" t="s">
        <v>13985</v>
      </c>
      <c r="BZ816" t="s">
        <v>13985</v>
      </c>
    </row>
    <row r="817" spans="1:78" hidden="1">
      <c r="A817" t="s">
        <v>13850</v>
      </c>
      <c r="B817" t="s">
        <v>67</v>
      </c>
      <c r="C817" t="s">
        <v>28792</v>
      </c>
      <c r="G817" t="s">
        <v>28792</v>
      </c>
      <c r="J817" t="s">
        <v>28793</v>
      </c>
      <c r="K817" t="s">
        <v>178</v>
      </c>
      <c r="W817" t="s">
        <v>28794</v>
      </c>
      <c r="AN817" t="s">
        <v>180</v>
      </c>
      <c r="AS817" t="s">
        <v>1023</v>
      </c>
      <c r="AT817">
        <v>2000</v>
      </c>
      <c r="AU817">
        <v>17</v>
      </c>
      <c r="AV817">
        <v>1</v>
      </c>
      <c r="BA817">
        <v>55</v>
      </c>
      <c r="BB817">
        <v>60</v>
      </c>
      <c r="BD817" t="s">
        <v>28795</v>
      </c>
      <c r="BK817" t="s">
        <v>28796</v>
      </c>
      <c r="BW817" t="s">
        <v>13429</v>
      </c>
      <c r="BX817" t="s">
        <v>13985</v>
      </c>
      <c r="BY817" t="s">
        <v>13985</v>
      </c>
      <c r="BZ817" t="s">
        <v>13985</v>
      </c>
    </row>
    <row r="818" spans="1:78" hidden="1">
      <c r="A818" t="s">
        <v>13850</v>
      </c>
      <c r="B818" t="s">
        <v>67</v>
      </c>
      <c r="C818" t="s">
        <v>14038</v>
      </c>
      <c r="G818" t="s">
        <v>14039</v>
      </c>
      <c r="J818" t="s">
        <v>14040</v>
      </c>
      <c r="K818" t="s">
        <v>1829</v>
      </c>
      <c r="W818" t="s">
        <v>14041</v>
      </c>
      <c r="AN818" t="s">
        <v>1831</v>
      </c>
      <c r="AO818" t="s">
        <v>1832</v>
      </c>
      <c r="AS818" s="1">
        <v>37561</v>
      </c>
      <c r="AT818">
        <v>2019</v>
      </c>
      <c r="AU818">
        <v>50</v>
      </c>
      <c r="AV818">
        <v>6</v>
      </c>
      <c r="BA818">
        <v>897</v>
      </c>
      <c r="BB818">
        <v>907</v>
      </c>
      <c r="BD818" t="s">
        <v>14042</v>
      </c>
      <c r="BK818" t="s">
        <v>14043</v>
      </c>
      <c r="BW818" t="s">
        <v>13429</v>
      </c>
    </row>
    <row r="819" spans="1:78" hidden="1">
      <c r="A819" t="s">
        <v>13850</v>
      </c>
      <c r="B819" t="s">
        <v>67</v>
      </c>
      <c r="C819" t="s">
        <v>20950</v>
      </c>
      <c r="G819" t="s">
        <v>20951</v>
      </c>
      <c r="J819" t="s">
        <v>20952</v>
      </c>
      <c r="K819" t="s">
        <v>9427</v>
      </c>
      <c r="W819" t="s">
        <v>20953</v>
      </c>
      <c r="AN819" t="s">
        <v>9429</v>
      </c>
      <c r="AS819" s="1">
        <v>36982</v>
      </c>
      <c r="AT819">
        <v>2013</v>
      </c>
      <c r="AU819">
        <v>75</v>
      </c>
      <c r="AV819">
        <v>2</v>
      </c>
      <c r="BA819">
        <v>228</v>
      </c>
      <c r="BB819">
        <v>234</v>
      </c>
      <c r="BD819" t="s">
        <v>20954</v>
      </c>
      <c r="BK819" t="s">
        <v>20955</v>
      </c>
      <c r="BW819" t="s">
        <v>13429</v>
      </c>
      <c r="BX819" t="s">
        <v>13985</v>
      </c>
      <c r="BY819" t="s">
        <v>13985</v>
      </c>
      <c r="BZ819" t="s">
        <v>13985</v>
      </c>
    </row>
    <row r="820" spans="1:78" hidden="1">
      <c r="A820" t="s">
        <v>13850</v>
      </c>
      <c r="B820" t="s">
        <v>67</v>
      </c>
      <c r="C820" t="s">
        <v>19864</v>
      </c>
      <c r="G820" t="s">
        <v>19865</v>
      </c>
      <c r="J820" t="s">
        <v>19866</v>
      </c>
      <c r="K820" t="s">
        <v>19867</v>
      </c>
      <c r="W820" t="s">
        <v>19868</v>
      </c>
      <c r="AN820" t="s">
        <v>19869</v>
      </c>
      <c r="AO820" t="s">
        <v>19870</v>
      </c>
      <c r="AS820" s="1">
        <v>37803</v>
      </c>
      <c r="AT820">
        <v>2014</v>
      </c>
      <c r="AU820">
        <v>60</v>
      </c>
      <c r="AV820">
        <v>3</v>
      </c>
      <c r="BA820">
        <v>173</v>
      </c>
      <c r="BB820">
        <v>179</v>
      </c>
      <c r="BD820" t="s">
        <v>19871</v>
      </c>
      <c r="BK820" t="s">
        <v>19872</v>
      </c>
      <c r="BW820" t="s">
        <v>13429</v>
      </c>
      <c r="BX820" t="s">
        <v>13985</v>
      </c>
      <c r="BY820" t="s">
        <v>13985</v>
      </c>
      <c r="BZ820" t="s">
        <v>13985</v>
      </c>
    </row>
    <row r="821" spans="1:78" hidden="1">
      <c r="A821" t="s">
        <v>13850</v>
      </c>
      <c r="B821" t="s">
        <v>67</v>
      </c>
      <c r="C821" t="s">
        <v>15044</v>
      </c>
      <c r="G821" t="s">
        <v>15045</v>
      </c>
      <c r="J821" t="s">
        <v>15046</v>
      </c>
      <c r="K821" t="s">
        <v>15047</v>
      </c>
      <c r="W821" t="s">
        <v>15048</v>
      </c>
      <c r="AN821" t="s">
        <v>15049</v>
      </c>
      <c r="AO821" t="s">
        <v>15050</v>
      </c>
      <c r="AS821" t="s">
        <v>84</v>
      </c>
      <c r="AT821">
        <v>2018</v>
      </c>
      <c r="AU821">
        <v>125</v>
      </c>
      <c r="AV821">
        <v>6</v>
      </c>
      <c r="BA821">
        <v>539</v>
      </c>
      <c r="BB821">
        <v>548</v>
      </c>
      <c r="BD821" t="s">
        <v>15051</v>
      </c>
      <c r="BK821" t="s">
        <v>15052</v>
      </c>
      <c r="BW821" t="s">
        <v>13429</v>
      </c>
      <c r="BX821" t="s">
        <v>13985</v>
      </c>
      <c r="BY821" t="s">
        <v>13985</v>
      </c>
      <c r="BZ821" t="s">
        <v>13985</v>
      </c>
    </row>
    <row r="822" spans="1:78" hidden="1">
      <c r="A822" t="s">
        <v>13850</v>
      </c>
      <c r="B822" t="s">
        <v>67</v>
      </c>
      <c r="C822" t="s">
        <v>31309</v>
      </c>
      <c r="G822" t="s">
        <v>31309</v>
      </c>
      <c r="J822" t="s">
        <v>31655</v>
      </c>
      <c r="K822" t="s">
        <v>25004</v>
      </c>
      <c r="AN822" t="s">
        <v>25006</v>
      </c>
      <c r="AT822">
        <v>1979</v>
      </c>
      <c r="AU822">
        <v>15</v>
      </c>
      <c r="AV822">
        <v>2</v>
      </c>
      <c r="BA822">
        <v>53</v>
      </c>
      <c r="BB822">
        <v>58</v>
      </c>
      <c r="BD822" t="s">
        <v>31656</v>
      </c>
      <c r="BK822" t="s">
        <v>31657</v>
      </c>
      <c r="BW822" t="s">
        <v>13429</v>
      </c>
      <c r="BX822" t="s">
        <v>13985</v>
      </c>
      <c r="BY822" t="s">
        <v>13985</v>
      </c>
      <c r="BZ822" t="s">
        <v>13985</v>
      </c>
    </row>
    <row r="823" spans="1:78" hidden="1">
      <c r="A823" t="s">
        <v>13850</v>
      </c>
      <c r="B823" t="s">
        <v>67</v>
      </c>
      <c r="C823" t="s">
        <v>28352</v>
      </c>
      <c r="G823" t="s">
        <v>28353</v>
      </c>
      <c r="J823" t="s">
        <v>28354</v>
      </c>
      <c r="K823" t="s">
        <v>2387</v>
      </c>
      <c r="W823" t="s">
        <v>28355</v>
      </c>
      <c r="AN823" t="s">
        <v>2389</v>
      </c>
      <c r="AO823" t="s">
        <v>2390</v>
      </c>
      <c r="AS823" t="s">
        <v>884</v>
      </c>
      <c r="AT823">
        <v>2001</v>
      </c>
      <c r="AU823">
        <v>3</v>
      </c>
      <c r="AV823">
        <v>1</v>
      </c>
      <c r="BA823">
        <v>11</v>
      </c>
      <c r="BB823">
        <v>18</v>
      </c>
      <c r="BD823" t="s">
        <v>28356</v>
      </c>
      <c r="BK823" t="s">
        <v>28357</v>
      </c>
      <c r="BW823" t="s">
        <v>13429</v>
      </c>
      <c r="BX823" t="s">
        <v>13985</v>
      </c>
      <c r="BY823" t="s">
        <v>13985</v>
      </c>
      <c r="BZ823" t="s">
        <v>13985</v>
      </c>
    </row>
    <row r="824" spans="1:78" hidden="1">
      <c r="A824" t="s">
        <v>13850</v>
      </c>
      <c r="B824" t="s">
        <v>67</v>
      </c>
      <c r="C824" t="s">
        <v>28668</v>
      </c>
      <c r="G824" t="s">
        <v>28668</v>
      </c>
      <c r="J824" t="s">
        <v>28669</v>
      </c>
      <c r="K824" t="s">
        <v>25924</v>
      </c>
      <c r="W824" t="s">
        <v>28670</v>
      </c>
      <c r="AN824" t="s">
        <v>25926</v>
      </c>
      <c r="AS824" t="s">
        <v>730</v>
      </c>
      <c r="AT824">
        <v>2000</v>
      </c>
      <c r="AU824">
        <v>148</v>
      </c>
      <c r="AV824">
        <v>1</v>
      </c>
      <c r="BA824">
        <v>71</v>
      </c>
      <c r="BB824">
        <v>84</v>
      </c>
      <c r="BK824" t="s">
        <v>28671</v>
      </c>
      <c r="BW824" t="s">
        <v>13429</v>
      </c>
      <c r="BX824" t="s">
        <v>13985</v>
      </c>
      <c r="BY824" t="s">
        <v>13985</v>
      </c>
      <c r="BZ824" t="s">
        <v>13985</v>
      </c>
    </row>
    <row r="825" spans="1:78" hidden="1">
      <c r="A825" t="s">
        <v>13850</v>
      </c>
      <c r="B825" t="s">
        <v>67</v>
      </c>
      <c r="C825" t="s">
        <v>14636</v>
      </c>
      <c r="G825" t="s">
        <v>14637</v>
      </c>
      <c r="J825" t="s">
        <v>14638</v>
      </c>
      <c r="K825" t="s">
        <v>7305</v>
      </c>
      <c r="W825" t="s">
        <v>14639</v>
      </c>
      <c r="AN825" t="s">
        <v>7309</v>
      </c>
      <c r="AO825" t="s">
        <v>13127</v>
      </c>
      <c r="AS825" t="s">
        <v>730</v>
      </c>
      <c r="AT825">
        <v>2019</v>
      </c>
      <c r="AU825">
        <v>64</v>
      </c>
      <c r="AV825">
        <v>4</v>
      </c>
      <c r="BA825">
        <v>685</v>
      </c>
      <c r="BB825">
        <v>696</v>
      </c>
      <c r="BD825" t="s">
        <v>14640</v>
      </c>
      <c r="BK825" t="s">
        <v>14641</v>
      </c>
      <c r="BW825" t="s">
        <v>13429</v>
      </c>
    </row>
    <row r="826" spans="1:78" hidden="1">
      <c r="A826" t="s">
        <v>13850</v>
      </c>
      <c r="B826" t="s">
        <v>67</v>
      </c>
      <c r="C826" t="s">
        <v>31178</v>
      </c>
      <c r="G826" t="s">
        <v>31178</v>
      </c>
      <c r="J826" t="s">
        <v>31179</v>
      </c>
      <c r="K826" t="s">
        <v>26435</v>
      </c>
      <c r="W826" t="s">
        <v>31180</v>
      </c>
      <c r="AN826" t="s">
        <v>26438</v>
      </c>
      <c r="AS826" t="s">
        <v>521</v>
      </c>
      <c r="AT826">
        <v>1992</v>
      </c>
      <c r="AU826">
        <v>11</v>
      </c>
      <c r="AV826">
        <v>2</v>
      </c>
      <c r="BA826">
        <v>194</v>
      </c>
      <c r="BB826">
        <v>203</v>
      </c>
      <c r="BD826" t="s">
        <v>31181</v>
      </c>
      <c r="BK826" t="s">
        <v>31182</v>
      </c>
      <c r="BW826" t="s">
        <v>13428</v>
      </c>
      <c r="BX826" t="s">
        <v>13985</v>
      </c>
      <c r="BY826" t="s">
        <v>13429</v>
      </c>
      <c r="BZ826" t="s">
        <v>13985</v>
      </c>
    </row>
    <row r="827" spans="1:78" hidden="1">
      <c r="A827" t="s">
        <v>13850</v>
      </c>
      <c r="B827" t="s">
        <v>67</v>
      </c>
      <c r="C827" t="s">
        <v>28782</v>
      </c>
      <c r="G827" t="s">
        <v>28782</v>
      </c>
      <c r="J827" t="s">
        <v>28783</v>
      </c>
      <c r="K827" t="s">
        <v>17140</v>
      </c>
      <c r="W827" t="s">
        <v>28784</v>
      </c>
      <c r="AN827" t="s">
        <v>17144</v>
      </c>
      <c r="AS827" t="s">
        <v>1023</v>
      </c>
      <c r="AT827">
        <v>2000</v>
      </c>
      <c r="AU827">
        <v>22</v>
      </c>
      <c r="AV827">
        <v>1</v>
      </c>
      <c r="BA827">
        <v>19</v>
      </c>
      <c r="BB827">
        <v>26</v>
      </c>
      <c r="BD827" t="s">
        <v>28785</v>
      </c>
      <c r="BK827" t="s">
        <v>28786</v>
      </c>
      <c r="BW827" t="s">
        <v>13429</v>
      </c>
      <c r="BX827" t="s">
        <v>13985</v>
      </c>
      <c r="BY827" t="s">
        <v>13985</v>
      </c>
      <c r="BZ827" t="s">
        <v>13985</v>
      </c>
    </row>
    <row r="828" spans="1:78" hidden="1">
      <c r="A828" t="s">
        <v>13850</v>
      </c>
      <c r="B828" t="s">
        <v>67</v>
      </c>
      <c r="C828" t="s">
        <v>29687</v>
      </c>
      <c r="G828" t="s">
        <v>29687</v>
      </c>
      <c r="J828" t="s">
        <v>29688</v>
      </c>
      <c r="K828" t="s">
        <v>1229</v>
      </c>
      <c r="P828" t="s">
        <v>29689</v>
      </c>
      <c r="Q828" t="s">
        <v>29690</v>
      </c>
      <c r="R828" t="s">
        <v>29691</v>
      </c>
      <c r="W828" t="s">
        <v>29692</v>
      </c>
      <c r="AN828" t="s">
        <v>1232</v>
      </c>
      <c r="AS828" t="s">
        <v>154</v>
      </c>
      <c r="AT828">
        <v>1997</v>
      </c>
      <c r="AU828">
        <v>17</v>
      </c>
      <c r="AV828">
        <v>4</v>
      </c>
      <c r="BA828">
        <v>569</v>
      </c>
      <c r="BB828">
        <v>576</v>
      </c>
      <c r="BD828" t="s">
        <v>29693</v>
      </c>
      <c r="BK828" t="s">
        <v>29694</v>
      </c>
      <c r="BW828" t="s">
        <v>13429</v>
      </c>
      <c r="BX828" t="s">
        <v>13985</v>
      </c>
      <c r="BY828" t="s">
        <v>13985</v>
      </c>
      <c r="BZ828" t="s">
        <v>13985</v>
      </c>
    </row>
    <row r="829" spans="1:78" hidden="1">
      <c r="A829" t="s">
        <v>13850</v>
      </c>
      <c r="B829" t="s">
        <v>67</v>
      </c>
      <c r="C829" t="s">
        <v>14791</v>
      </c>
      <c r="G829" t="s">
        <v>14792</v>
      </c>
      <c r="J829" t="s">
        <v>14793</v>
      </c>
      <c r="K829" t="s">
        <v>14794</v>
      </c>
      <c r="W829" t="s">
        <v>14795</v>
      </c>
      <c r="AA829" t="s">
        <v>14796</v>
      </c>
      <c r="AB829" t="s">
        <v>14797</v>
      </c>
      <c r="AN829" t="s">
        <v>14798</v>
      </c>
      <c r="AS829" s="1">
        <v>42005</v>
      </c>
      <c r="AT829">
        <v>2019</v>
      </c>
      <c r="AU829">
        <v>19</v>
      </c>
      <c r="BC829">
        <v>1</v>
      </c>
      <c r="BD829" t="s">
        <v>14799</v>
      </c>
      <c r="BK829" t="s">
        <v>14800</v>
      </c>
      <c r="BL829">
        <v>30646885</v>
      </c>
      <c r="BW829" t="s">
        <v>13429</v>
      </c>
    </row>
    <row r="830" spans="1:78" hidden="1">
      <c r="A830" t="s">
        <v>13850</v>
      </c>
      <c r="B830" t="s">
        <v>67</v>
      </c>
      <c r="C830" t="s">
        <v>31268</v>
      </c>
      <c r="G830" t="s">
        <v>31268</v>
      </c>
      <c r="J830" t="s">
        <v>31269</v>
      </c>
      <c r="K830" t="s">
        <v>31270</v>
      </c>
      <c r="W830" t="s">
        <v>31271</v>
      </c>
      <c r="AN830" t="s">
        <v>31272</v>
      </c>
      <c r="AO830" t="s">
        <v>31273</v>
      </c>
      <c r="AS830" s="1">
        <v>36923</v>
      </c>
      <c r="AT830">
        <v>1992</v>
      </c>
      <c r="AU830">
        <v>6</v>
      </c>
      <c r="AV830">
        <v>3</v>
      </c>
      <c r="BA830">
        <v>853</v>
      </c>
      <c r="BB830">
        <v>860</v>
      </c>
      <c r="BK830" t="s">
        <v>31274</v>
      </c>
      <c r="BL830">
        <v>1740235</v>
      </c>
      <c r="BW830" t="s">
        <v>13429</v>
      </c>
      <c r="BX830" t="s">
        <v>13985</v>
      </c>
      <c r="BY830" t="s">
        <v>13985</v>
      </c>
      <c r="BZ830" t="s">
        <v>13985</v>
      </c>
    </row>
    <row r="831" spans="1:78" hidden="1">
      <c r="A831" t="s">
        <v>13850</v>
      </c>
      <c r="B831" t="s">
        <v>67</v>
      </c>
      <c r="C831" t="s">
        <v>22829</v>
      </c>
      <c r="G831" t="s">
        <v>22830</v>
      </c>
      <c r="J831" t="s">
        <v>22831</v>
      </c>
      <c r="K831" t="s">
        <v>22832</v>
      </c>
      <c r="W831" t="s">
        <v>22833</v>
      </c>
      <c r="AA831" t="s">
        <v>22834</v>
      </c>
      <c r="AB831" t="s">
        <v>22835</v>
      </c>
      <c r="AN831" t="s">
        <v>22836</v>
      </c>
      <c r="AO831" t="s">
        <v>22837</v>
      </c>
      <c r="AS831" s="1">
        <v>36982</v>
      </c>
      <c r="AT831">
        <v>2011</v>
      </c>
      <c r="AU831">
        <v>332</v>
      </c>
      <c r="AV831">
        <v>6025</v>
      </c>
      <c r="BA831">
        <v>81</v>
      </c>
      <c r="BB831">
        <v>84</v>
      </c>
      <c r="BD831" t="s">
        <v>22838</v>
      </c>
      <c r="BK831" t="s">
        <v>22839</v>
      </c>
      <c r="BL831">
        <v>21454784</v>
      </c>
      <c r="BW831" t="s">
        <v>13429</v>
      </c>
      <c r="BX831" t="s">
        <v>13985</v>
      </c>
      <c r="BY831" t="s">
        <v>13985</v>
      </c>
      <c r="BZ831" t="s">
        <v>13985</v>
      </c>
    </row>
    <row r="832" spans="1:78" hidden="1">
      <c r="A832" t="s">
        <v>13850</v>
      </c>
      <c r="B832" t="s">
        <v>67</v>
      </c>
      <c r="C832" t="s">
        <v>25520</v>
      </c>
      <c r="G832" t="s">
        <v>25521</v>
      </c>
      <c r="J832" t="s">
        <v>25522</v>
      </c>
      <c r="K832" t="s">
        <v>358</v>
      </c>
      <c r="W832" t="s">
        <v>25523</v>
      </c>
      <c r="AN832" t="s">
        <v>360</v>
      </c>
      <c r="AS832" t="s">
        <v>730</v>
      </c>
      <c r="AT832">
        <v>2007</v>
      </c>
      <c r="AU832">
        <v>53</v>
      </c>
      <c r="AV832">
        <v>4</v>
      </c>
      <c r="BA832">
        <v>377</v>
      </c>
      <c r="BB832">
        <v>384</v>
      </c>
      <c r="BD832" t="s">
        <v>25524</v>
      </c>
      <c r="BK832" t="s">
        <v>25525</v>
      </c>
      <c r="BL832">
        <v>17292910</v>
      </c>
      <c r="BW832" t="s">
        <v>13429</v>
      </c>
      <c r="BX832" t="s">
        <v>13985</v>
      </c>
      <c r="BY832" t="s">
        <v>13985</v>
      </c>
      <c r="BZ832" t="s">
        <v>13985</v>
      </c>
    </row>
    <row r="833" spans="1:78" hidden="1">
      <c r="A833" t="s">
        <v>13850</v>
      </c>
      <c r="B833" t="s">
        <v>67</v>
      </c>
      <c r="C833" t="s">
        <v>26762</v>
      </c>
      <c r="G833" t="s">
        <v>26762</v>
      </c>
      <c r="J833" t="s">
        <v>26763</v>
      </c>
      <c r="K833" t="s">
        <v>17910</v>
      </c>
      <c r="W833" t="s">
        <v>26764</v>
      </c>
      <c r="AA833" t="s">
        <v>26765</v>
      </c>
      <c r="AN833" t="s">
        <v>17912</v>
      </c>
      <c r="AS833" t="s">
        <v>1613</v>
      </c>
      <c r="AT833">
        <v>2005</v>
      </c>
      <c r="AU833">
        <v>41</v>
      </c>
      <c r="AV833">
        <v>2</v>
      </c>
      <c r="BA833">
        <v>176</v>
      </c>
      <c r="BB833">
        <v>184</v>
      </c>
      <c r="BD833" t="s">
        <v>26766</v>
      </c>
      <c r="BK833" t="s">
        <v>26767</v>
      </c>
      <c r="BW833" t="s">
        <v>13429</v>
      </c>
      <c r="BX833" t="s">
        <v>13985</v>
      </c>
      <c r="BY833" t="s">
        <v>13985</v>
      </c>
      <c r="BZ833" t="s">
        <v>13985</v>
      </c>
    </row>
    <row r="834" spans="1:78" hidden="1">
      <c r="A834" t="s">
        <v>13850</v>
      </c>
      <c r="B834" t="s">
        <v>67</v>
      </c>
      <c r="C834" t="s">
        <v>15713</v>
      </c>
      <c r="G834" t="s">
        <v>15714</v>
      </c>
      <c r="J834" t="s">
        <v>15715</v>
      </c>
      <c r="K834" t="s">
        <v>358</v>
      </c>
      <c r="P834" t="s">
        <v>15716</v>
      </c>
      <c r="Q834" t="s">
        <v>15717</v>
      </c>
      <c r="R834" t="s">
        <v>15718</v>
      </c>
      <c r="W834" t="s">
        <v>15719</v>
      </c>
      <c r="AN834" t="s">
        <v>360</v>
      </c>
      <c r="AO834" t="s">
        <v>361</v>
      </c>
      <c r="AS834" t="s">
        <v>730</v>
      </c>
      <c r="AT834">
        <v>2018</v>
      </c>
      <c r="AU834">
        <v>106</v>
      </c>
      <c r="AW834">
        <v>2</v>
      </c>
      <c r="AY834" t="s">
        <v>49</v>
      </c>
      <c r="BA834">
        <v>106</v>
      </c>
      <c r="BB834">
        <v>113</v>
      </c>
      <c r="BD834" t="s">
        <v>15720</v>
      </c>
      <c r="BK834" t="s">
        <v>15721</v>
      </c>
      <c r="BL834">
        <v>28433751</v>
      </c>
      <c r="BW834" t="s">
        <v>13429</v>
      </c>
      <c r="BX834" t="s">
        <v>13985</v>
      </c>
      <c r="BY834" t="s">
        <v>13985</v>
      </c>
      <c r="BZ834" t="s">
        <v>13985</v>
      </c>
    </row>
    <row r="835" spans="1:78" hidden="1">
      <c r="A835" t="s">
        <v>13850</v>
      </c>
      <c r="B835" t="s">
        <v>67</v>
      </c>
      <c r="C835" t="s">
        <v>29483</v>
      </c>
      <c r="G835" t="s">
        <v>29483</v>
      </c>
      <c r="J835" t="s">
        <v>29484</v>
      </c>
      <c r="K835" t="s">
        <v>188</v>
      </c>
      <c r="W835" t="s">
        <v>29485</v>
      </c>
      <c r="AN835" t="s">
        <v>191</v>
      </c>
      <c r="AS835" t="s">
        <v>730</v>
      </c>
      <c r="AT835">
        <v>1998</v>
      </c>
      <c r="AU835">
        <v>114</v>
      </c>
      <c r="AV835">
        <v>3</v>
      </c>
      <c r="BA835">
        <v>335</v>
      </c>
      <c r="BB835">
        <v>342</v>
      </c>
      <c r="BD835" t="s">
        <v>29486</v>
      </c>
      <c r="BK835" t="s">
        <v>29487</v>
      </c>
      <c r="BL835">
        <v>28307776</v>
      </c>
      <c r="BW835" t="s">
        <v>13429</v>
      </c>
      <c r="BX835" t="s">
        <v>13985</v>
      </c>
      <c r="BY835" t="s">
        <v>13985</v>
      </c>
      <c r="BZ835" t="s">
        <v>13985</v>
      </c>
    </row>
    <row r="836" spans="1:78" hidden="1">
      <c r="A836" t="s">
        <v>13850</v>
      </c>
      <c r="B836" t="s">
        <v>67</v>
      </c>
      <c r="C836" t="s">
        <v>17433</v>
      </c>
      <c r="G836" t="s">
        <v>17434</v>
      </c>
      <c r="J836" t="s">
        <v>17435</v>
      </c>
      <c r="K836" t="s">
        <v>3339</v>
      </c>
      <c r="W836" t="s">
        <v>17436</v>
      </c>
      <c r="AN836" t="s">
        <v>3343</v>
      </c>
      <c r="AO836" t="s">
        <v>3344</v>
      </c>
      <c r="AS836" t="s">
        <v>154</v>
      </c>
      <c r="AT836">
        <v>2016</v>
      </c>
      <c r="AU836">
        <v>85</v>
      </c>
      <c r="AV836">
        <v>6</v>
      </c>
      <c r="BA836">
        <v>1528</v>
      </c>
      <c r="BB836">
        <v>1539</v>
      </c>
      <c r="BD836" t="s">
        <v>17437</v>
      </c>
      <c r="BK836" t="s">
        <v>17438</v>
      </c>
      <c r="BL836">
        <v>27392151</v>
      </c>
      <c r="BW836" t="s">
        <v>13429</v>
      </c>
      <c r="BX836" t="s">
        <v>13985</v>
      </c>
      <c r="BY836" t="s">
        <v>13985</v>
      </c>
      <c r="BZ836" t="s">
        <v>13985</v>
      </c>
    </row>
    <row r="837" spans="1:78" hidden="1">
      <c r="A837" t="s">
        <v>13850</v>
      </c>
      <c r="B837" t="s">
        <v>67</v>
      </c>
      <c r="C837" t="s">
        <v>29106</v>
      </c>
      <c r="G837" t="s">
        <v>29106</v>
      </c>
      <c r="J837" t="s">
        <v>29107</v>
      </c>
      <c r="K837" t="s">
        <v>28869</v>
      </c>
      <c r="W837" t="s">
        <v>29108</v>
      </c>
      <c r="AA837" t="s">
        <v>29109</v>
      </c>
      <c r="AB837" t="s">
        <v>29110</v>
      </c>
      <c r="AN837" t="s">
        <v>28873</v>
      </c>
      <c r="AS837" t="s">
        <v>884</v>
      </c>
      <c r="AT837">
        <v>1999</v>
      </c>
      <c r="AU837">
        <v>33</v>
      </c>
      <c r="AV837">
        <v>4</v>
      </c>
      <c r="BA837">
        <v>617</v>
      </c>
      <c r="BB837">
        <v>624</v>
      </c>
      <c r="BD837" t="s">
        <v>29111</v>
      </c>
      <c r="BK837" t="s">
        <v>29112</v>
      </c>
      <c r="BW837" t="s">
        <v>13429</v>
      </c>
      <c r="BX837" t="s">
        <v>13985</v>
      </c>
      <c r="BY837" t="s">
        <v>13985</v>
      </c>
      <c r="BZ837" t="s">
        <v>13985</v>
      </c>
    </row>
    <row r="838" spans="1:78" hidden="1">
      <c r="A838" t="s">
        <v>13850</v>
      </c>
      <c r="B838" t="s">
        <v>67</v>
      </c>
      <c r="C838" t="s">
        <v>21858</v>
      </c>
      <c r="G838" t="s">
        <v>21859</v>
      </c>
      <c r="J838" t="s">
        <v>21860</v>
      </c>
      <c r="K838" t="s">
        <v>453</v>
      </c>
      <c r="W838" t="s">
        <v>21861</v>
      </c>
      <c r="AA838" t="s">
        <v>21862</v>
      </c>
      <c r="AB838" t="s">
        <v>21863</v>
      </c>
      <c r="AN838" t="s">
        <v>455</v>
      </c>
      <c r="AO838" t="s">
        <v>456</v>
      </c>
      <c r="AS838" t="s">
        <v>730</v>
      </c>
      <c r="AT838">
        <v>2012</v>
      </c>
      <c r="AU838">
        <v>37</v>
      </c>
      <c r="AV838">
        <v>2</v>
      </c>
      <c r="BA838">
        <v>134</v>
      </c>
      <c r="BB838">
        <v>144</v>
      </c>
      <c r="BD838" t="s">
        <v>21864</v>
      </c>
      <c r="BK838" t="s">
        <v>21865</v>
      </c>
      <c r="BW838" t="s">
        <v>13428</v>
      </c>
      <c r="BX838" t="s">
        <v>13985</v>
      </c>
      <c r="BY838" t="s">
        <v>13429</v>
      </c>
      <c r="BZ838" t="s">
        <v>13985</v>
      </c>
    </row>
    <row r="839" spans="1:78" hidden="1">
      <c r="A839" t="s">
        <v>13850</v>
      </c>
      <c r="B839" t="s">
        <v>67</v>
      </c>
      <c r="C839" t="s">
        <v>25115</v>
      </c>
      <c r="G839" t="s">
        <v>25116</v>
      </c>
      <c r="J839" t="s">
        <v>25117</v>
      </c>
      <c r="K839" t="s">
        <v>188</v>
      </c>
      <c r="W839" t="s">
        <v>25118</v>
      </c>
      <c r="AA839" t="s">
        <v>25119</v>
      </c>
      <c r="AB839" t="s">
        <v>25120</v>
      </c>
      <c r="AN839" t="s">
        <v>191</v>
      </c>
      <c r="AS839" t="s">
        <v>84</v>
      </c>
      <c r="AT839">
        <v>2007</v>
      </c>
      <c r="AU839">
        <v>154</v>
      </c>
      <c r="AV839">
        <v>3</v>
      </c>
      <c r="BA839">
        <v>467</v>
      </c>
      <c r="BB839">
        <v>478</v>
      </c>
      <c r="BD839" t="s">
        <v>25121</v>
      </c>
      <c r="BK839" t="s">
        <v>25122</v>
      </c>
      <c r="BL839">
        <v>17934763</v>
      </c>
      <c r="BW839" t="s">
        <v>13429</v>
      </c>
      <c r="BX839" t="s">
        <v>13985</v>
      </c>
      <c r="BY839" t="s">
        <v>13985</v>
      </c>
      <c r="BZ839" t="s">
        <v>13985</v>
      </c>
    </row>
    <row r="840" spans="1:78" hidden="1">
      <c r="A840" t="s">
        <v>13850</v>
      </c>
      <c r="B840" t="s">
        <v>67</v>
      </c>
      <c r="C840" t="s">
        <v>31050</v>
      </c>
      <c r="G840" t="s">
        <v>31050</v>
      </c>
      <c r="J840" t="s">
        <v>31051</v>
      </c>
      <c r="K840" t="s">
        <v>5456</v>
      </c>
      <c r="W840" t="s">
        <v>31052</v>
      </c>
      <c r="AN840" t="s">
        <v>5458</v>
      </c>
      <c r="AS840" t="s">
        <v>2650</v>
      </c>
      <c r="AT840">
        <v>1993</v>
      </c>
      <c r="AU840">
        <v>125</v>
      </c>
      <c r="AV840">
        <v>1</v>
      </c>
      <c r="BA840">
        <v>55</v>
      </c>
      <c r="BB840">
        <v>63</v>
      </c>
      <c r="BD840" t="s">
        <v>31053</v>
      </c>
      <c r="BK840" t="s">
        <v>31054</v>
      </c>
      <c r="BW840" t="s">
        <v>13429</v>
      </c>
      <c r="BX840" t="s">
        <v>13985</v>
      </c>
      <c r="BY840" t="s">
        <v>13985</v>
      </c>
      <c r="BZ840" t="s">
        <v>13985</v>
      </c>
    </row>
    <row r="841" spans="1:78" hidden="1">
      <c r="A841" t="s">
        <v>13850</v>
      </c>
      <c r="B841" t="s">
        <v>67</v>
      </c>
      <c r="C841" t="s">
        <v>25095</v>
      </c>
      <c r="G841" t="s">
        <v>25096</v>
      </c>
      <c r="J841" t="s">
        <v>25097</v>
      </c>
      <c r="K841" t="s">
        <v>9917</v>
      </c>
      <c r="W841" t="s">
        <v>25098</v>
      </c>
      <c r="AB841" t="s">
        <v>25099</v>
      </c>
      <c r="AN841" t="s">
        <v>9921</v>
      </c>
      <c r="AO841" t="s">
        <v>14141</v>
      </c>
      <c r="AS841" t="s">
        <v>84</v>
      </c>
      <c r="AT841">
        <v>2007</v>
      </c>
      <c r="AU841">
        <v>22</v>
      </c>
      <c r="AV841">
        <v>12</v>
      </c>
      <c r="BA841">
        <v>3047</v>
      </c>
      <c r="BB841">
        <v>3050</v>
      </c>
      <c r="BD841" t="s">
        <v>25100</v>
      </c>
      <c r="BK841" t="s">
        <v>25101</v>
      </c>
      <c r="BL841">
        <v>17956925</v>
      </c>
      <c r="BW841" t="s">
        <v>13429</v>
      </c>
      <c r="BX841" t="s">
        <v>13985</v>
      </c>
      <c r="BY841" t="s">
        <v>13985</v>
      </c>
      <c r="BZ841" t="s">
        <v>13985</v>
      </c>
    </row>
    <row r="842" spans="1:78" hidden="1">
      <c r="A842" t="s">
        <v>13850</v>
      </c>
      <c r="B842" t="s">
        <v>67</v>
      </c>
      <c r="C842" t="s">
        <v>24338</v>
      </c>
      <c r="G842" t="s">
        <v>24339</v>
      </c>
      <c r="J842" t="s">
        <v>24340</v>
      </c>
      <c r="K842" t="s">
        <v>24341</v>
      </c>
      <c r="W842" t="s">
        <v>24342</v>
      </c>
      <c r="AA842" t="s">
        <v>1942</v>
      </c>
      <c r="AB842" t="s">
        <v>24343</v>
      </c>
      <c r="AN842" t="s">
        <v>24344</v>
      </c>
      <c r="AO842" t="s">
        <v>24345</v>
      </c>
      <c r="AS842" t="s">
        <v>884</v>
      </c>
      <c r="AT842">
        <v>2009</v>
      </c>
      <c r="AU842">
        <v>104</v>
      </c>
      <c r="AV842">
        <v>1</v>
      </c>
      <c r="BA842">
        <v>124</v>
      </c>
      <c r="BB842">
        <v>126</v>
      </c>
      <c r="BD842" t="s">
        <v>24346</v>
      </c>
      <c r="BK842" t="s">
        <v>24347</v>
      </c>
      <c r="BL842">
        <v>19274388</v>
      </c>
      <c r="BW842" t="s">
        <v>13429</v>
      </c>
      <c r="BX842" t="s">
        <v>13985</v>
      </c>
      <c r="BY842" t="s">
        <v>13985</v>
      </c>
      <c r="BZ842" t="s">
        <v>13985</v>
      </c>
    </row>
    <row r="843" spans="1:78" hidden="1">
      <c r="A843" t="s">
        <v>13477</v>
      </c>
      <c r="B843" t="s">
        <v>67</v>
      </c>
      <c r="C843" t="s">
        <v>24339</v>
      </c>
      <c r="J843" t="s">
        <v>24340</v>
      </c>
      <c r="K843" t="s">
        <v>32153</v>
      </c>
      <c r="AA843" t="s">
        <v>1942</v>
      </c>
      <c r="AB843" t="s">
        <v>24343</v>
      </c>
      <c r="AN843" t="s">
        <v>24345</v>
      </c>
      <c r="AS843">
        <v>2</v>
      </c>
      <c r="AT843">
        <v>2009</v>
      </c>
      <c r="AU843">
        <v>104</v>
      </c>
      <c r="AV843">
        <v>1</v>
      </c>
      <c r="BA843">
        <v>124</v>
      </c>
      <c r="BB843">
        <v>126</v>
      </c>
      <c r="BD843" t="s">
        <v>24346</v>
      </c>
      <c r="BK843" t="s">
        <v>32154</v>
      </c>
      <c r="BM843" t="s">
        <v>13483</v>
      </c>
      <c r="BW843" t="s">
        <v>13429</v>
      </c>
      <c r="BX843" t="s">
        <v>13985</v>
      </c>
      <c r="BY843" t="s">
        <v>13985</v>
      </c>
      <c r="BZ843" t="s">
        <v>13985</v>
      </c>
    </row>
    <row r="844" spans="1:78">
      <c r="A844" t="s">
        <v>13850</v>
      </c>
      <c r="B844" t="s">
        <v>67</v>
      </c>
      <c r="C844" t="s">
        <v>31666</v>
      </c>
      <c r="G844" t="s">
        <v>31666</v>
      </c>
      <c r="J844" t="s">
        <v>31667</v>
      </c>
      <c r="K844" t="s">
        <v>160</v>
      </c>
      <c r="AN844" t="s">
        <v>162</v>
      </c>
      <c r="AT844">
        <v>1978</v>
      </c>
      <c r="AU844">
        <v>3</v>
      </c>
      <c r="AV844">
        <v>3</v>
      </c>
      <c r="BA844">
        <v>197</v>
      </c>
      <c r="BB844">
        <v>206</v>
      </c>
      <c r="BD844" t="s">
        <v>31668</v>
      </c>
      <c r="BK844" t="s">
        <v>31669</v>
      </c>
      <c r="BW844" t="s">
        <v>13428</v>
      </c>
      <c r="BX844">
        <v>5</v>
      </c>
      <c r="BY844" t="s">
        <v>13433</v>
      </c>
      <c r="BZ844">
        <v>15</v>
      </c>
    </row>
    <row r="845" spans="1:78" hidden="1">
      <c r="A845" t="s">
        <v>13850</v>
      </c>
      <c r="B845" t="s">
        <v>67</v>
      </c>
      <c r="C845" t="s">
        <v>15312</v>
      </c>
      <c r="G845" t="s">
        <v>15313</v>
      </c>
      <c r="J845" t="s">
        <v>15314</v>
      </c>
      <c r="K845" t="s">
        <v>625</v>
      </c>
      <c r="W845" t="s">
        <v>15315</v>
      </c>
      <c r="AN845" t="s">
        <v>627</v>
      </c>
      <c r="AO845" t="s">
        <v>628</v>
      </c>
      <c r="AS845" t="s">
        <v>352</v>
      </c>
      <c r="AT845">
        <v>2018</v>
      </c>
      <c r="AU845">
        <v>166</v>
      </c>
      <c r="AV845">
        <v>8</v>
      </c>
      <c r="BA845">
        <v>628</v>
      </c>
      <c r="BB845">
        <v>637</v>
      </c>
      <c r="BD845" t="s">
        <v>15316</v>
      </c>
      <c r="BK845" t="s">
        <v>15317</v>
      </c>
      <c r="BW845" t="s">
        <v>13428</v>
      </c>
      <c r="BX845" t="s">
        <v>13985</v>
      </c>
      <c r="BY845" t="s">
        <v>13429</v>
      </c>
      <c r="BZ845">
        <v>1</v>
      </c>
    </row>
    <row r="846" spans="1:78" hidden="1">
      <c r="A846" t="s">
        <v>13850</v>
      </c>
      <c r="B846" t="s">
        <v>67</v>
      </c>
      <c r="C846" t="s">
        <v>31445</v>
      </c>
      <c r="G846" t="s">
        <v>31445</v>
      </c>
      <c r="J846" t="s">
        <v>31446</v>
      </c>
      <c r="K846" t="s">
        <v>7305</v>
      </c>
      <c r="W846" t="s">
        <v>31447</v>
      </c>
      <c r="AN846" t="s">
        <v>7309</v>
      </c>
      <c r="AS846" t="s">
        <v>730</v>
      </c>
      <c r="AT846">
        <v>1991</v>
      </c>
      <c r="AU846">
        <v>25</v>
      </c>
      <c r="AV846">
        <v>2</v>
      </c>
      <c r="BA846">
        <v>219</v>
      </c>
      <c r="BB846">
        <v>232</v>
      </c>
      <c r="BD846" t="s">
        <v>31448</v>
      </c>
      <c r="BK846" t="s">
        <v>31449</v>
      </c>
      <c r="BW846" t="s">
        <v>13429</v>
      </c>
      <c r="BX846" t="s">
        <v>13985</v>
      </c>
      <c r="BY846" t="s">
        <v>13985</v>
      </c>
      <c r="BZ846" t="s">
        <v>13985</v>
      </c>
    </row>
    <row r="847" spans="1:78" hidden="1">
      <c r="A847" t="s">
        <v>13477</v>
      </c>
      <c r="B847" t="s">
        <v>67</v>
      </c>
      <c r="C847" t="s">
        <v>32067</v>
      </c>
      <c r="J847" t="s">
        <v>32068</v>
      </c>
      <c r="K847" t="s">
        <v>13479</v>
      </c>
      <c r="AB847" t="s">
        <v>32070</v>
      </c>
      <c r="AN847" t="s">
        <v>13480</v>
      </c>
      <c r="AT847">
        <v>2017</v>
      </c>
      <c r="AU847">
        <v>17</v>
      </c>
      <c r="AV847">
        <v>1</v>
      </c>
      <c r="BA847" t="s">
        <v>32071</v>
      </c>
      <c r="BD847" t="s">
        <v>32072</v>
      </c>
      <c r="BK847" t="s">
        <v>32073</v>
      </c>
      <c r="BM847" t="s">
        <v>13483</v>
      </c>
      <c r="BQ847" t="s">
        <v>32069</v>
      </c>
      <c r="BW847" t="s">
        <v>13429</v>
      </c>
    </row>
    <row r="848" spans="1:78" hidden="1">
      <c r="A848" t="s">
        <v>13850</v>
      </c>
      <c r="B848" t="s">
        <v>67</v>
      </c>
      <c r="C848" t="s">
        <v>28603</v>
      </c>
      <c r="G848" t="s">
        <v>28603</v>
      </c>
      <c r="J848" t="s">
        <v>28604</v>
      </c>
      <c r="K848" t="s">
        <v>28605</v>
      </c>
      <c r="W848" t="s">
        <v>28606</v>
      </c>
      <c r="AA848" t="s">
        <v>9059</v>
      </c>
      <c r="AN848" t="s">
        <v>28607</v>
      </c>
      <c r="AS848" t="s">
        <v>472</v>
      </c>
      <c r="AT848">
        <v>2000</v>
      </c>
      <c r="AU848">
        <v>46</v>
      </c>
      <c r="AV848">
        <v>1</v>
      </c>
      <c r="BA848">
        <v>27</v>
      </c>
      <c r="BB848">
        <v>34</v>
      </c>
      <c r="BD848" t="s">
        <v>28608</v>
      </c>
      <c r="BK848" t="s">
        <v>28609</v>
      </c>
      <c r="BL848">
        <v>10882685</v>
      </c>
      <c r="BW848" t="s">
        <v>13429</v>
      </c>
      <c r="BX848" t="s">
        <v>13985</v>
      </c>
      <c r="BY848" t="s">
        <v>13985</v>
      </c>
      <c r="BZ848" t="s">
        <v>13985</v>
      </c>
    </row>
    <row r="849" spans="1:78" hidden="1">
      <c r="A849" t="s">
        <v>13850</v>
      </c>
      <c r="B849" t="s">
        <v>67</v>
      </c>
      <c r="C849" t="s">
        <v>27711</v>
      </c>
      <c r="G849" t="s">
        <v>27711</v>
      </c>
      <c r="J849" t="s">
        <v>27712</v>
      </c>
      <c r="K849" t="s">
        <v>3484</v>
      </c>
      <c r="W849" t="s">
        <v>27713</v>
      </c>
      <c r="AA849" t="s">
        <v>27714</v>
      </c>
      <c r="AN849" t="s">
        <v>9979</v>
      </c>
      <c r="AT849">
        <v>2003</v>
      </c>
      <c r="AU849">
        <v>100</v>
      </c>
      <c r="AV849">
        <v>1</v>
      </c>
      <c r="BA849">
        <v>93</v>
      </c>
      <c r="BB849">
        <v>99</v>
      </c>
      <c r="BD849" t="s">
        <v>27715</v>
      </c>
      <c r="BK849" t="s">
        <v>27716</v>
      </c>
      <c r="BW849" t="s">
        <v>13429</v>
      </c>
      <c r="BX849" t="s">
        <v>13985</v>
      </c>
      <c r="BY849" t="s">
        <v>13985</v>
      </c>
      <c r="BZ849" t="s">
        <v>13985</v>
      </c>
    </row>
    <row r="850" spans="1:78" hidden="1">
      <c r="A850" t="s">
        <v>13850</v>
      </c>
      <c r="B850" t="s">
        <v>67</v>
      </c>
      <c r="C850" t="s">
        <v>26688</v>
      </c>
      <c r="G850" t="s">
        <v>26688</v>
      </c>
      <c r="J850" t="s">
        <v>26689</v>
      </c>
      <c r="K850" t="s">
        <v>15145</v>
      </c>
      <c r="W850" t="s">
        <v>26690</v>
      </c>
      <c r="AB850" t="s">
        <v>26691</v>
      </c>
      <c r="AN850" t="s">
        <v>15149</v>
      </c>
      <c r="AS850" s="1">
        <v>45748</v>
      </c>
      <c r="AT850">
        <v>2005</v>
      </c>
      <c r="AU850">
        <v>4</v>
      </c>
      <c r="BC850">
        <v>19</v>
      </c>
      <c r="BD850" t="s">
        <v>26692</v>
      </c>
      <c r="BK850" t="s">
        <v>26693</v>
      </c>
      <c r="BL850">
        <v>15847704</v>
      </c>
      <c r="BW850" t="s">
        <v>13429</v>
      </c>
      <c r="BX850" t="s">
        <v>13985</v>
      </c>
      <c r="BY850" t="s">
        <v>13985</v>
      </c>
      <c r="BZ850" t="s">
        <v>13985</v>
      </c>
    </row>
    <row r="851" spans="1:78" hidden="1">
      <c r="A851" t="s">
        <v>13850</v>
      </c>
      <c r="B851" t="s">
        <v>67</v>
      </c>
      <c r="C851" t="s">
        <v>26542</v>
      </c>
      <c r="G851" t="s">
        <v>26542</v>
      </c>
      <c r="J851" t="s">
        <v>26543</v>
      </c>
      <c r="K851" t="s">
        <v>26544</v>
      </c>
      <c r="P851" t="s">
        <v>26545</v>
      </c>
      <c r="Q851" t="s">
        <v>26546</v>
      </c>
      <c r="R851" t="s">
        <v>26547</v>
      </c>
      <c r="S851" t="s">
        <v>26548</v>
      </c>
      <c r="W851" t="s">
        <v>26549</v>
      </c>
      <c r="AA851" t="s">
        <v>26550</v>
      </c>
      <c r="AN851" t="s">
        <v>26551</v>
      </c>
      <c r="AS851" t="s">
        <v>352</v>
      </c>
      <c r="AT851">
        <v>2005</v>
      </c>
      <c r="AU851">
        <v>184</v>
      </c>
      <c r="AV851">
        <v>4</v>
      </c>
      <c r="BA851">
        <v>285</v>
      </c>
      <c r="BB851">
        <v>293</v>
      </c>
      <c r="BD851" t="s">
        <v>26552</v>
      </c>
      <c r="BK851" t="s">
        <v>26553</v>
      </c>
      <c r="BL851">
        <v>16026420</v>
      </c>
      <c r="BW851" t="s">
        <v>13429</v>
      </c>
      <c r="BX851" t="s">
        <v>13985</v>
      </c>
      <c r="BY851" t="s">
        <v>13985</v>
      </c>
      <c r="BZ851" t="s">
        <v>13985</v>
      </c>
    </row>
    <row r="852" spans="1:78" hidden="1">
      <c r="A852" t="s">
        <v>13850</v>
      </c>
      <c r="B852" t="s">
        <v>67</v>
      </c>
      <c r="C852" t="s">
        <v>28714</v>
      </c>
      <c r="G852" t="s">
        <v>28714</v>
      </c>
      <c r="J852" t="s">
        <v>28715</v>
      </c>
      <c r="K852" t="s">
        <v>5471</v>
      </c>
      <c r="P852" t="s">
        <v>28716</v>
      </c>
      <c r="Q852" t="s">
        <v>28717</v>
      </c>
      <c r="R852" t="s">
        <v>11555</v>
      </c>
      <c r="S852" t="s">
        <v>28718</v>
      </c>
      <c r="W852" t="s">
        <v>28719</v>
      </c>
      <c r="AN852" t="s">
        <v>5474</v>
      </c>
      <c r="AO852" t="s">
        <v>26564</v>
      </c>
      <c r="AS852" t="s">
        <v>884</v>
      </c>
      <c r="AT852">
        <v>2000</v>
      </c>
      <c r="AU852">
        <v>102</v>
      </c>
      <c r="AV852">
        <v>1</v>
      </c>
      <c r="BA852">
        <v>35</v>
      </c>
      <c r="BB852">
        <v>51</v>
      </c>
      <c r="BD852" t="s">
        <v>28720</v>
      </c>
      <c r="BK852" t="s">
        <v>28721</v>
      </c>
      <c r="BW852" t="s">
        <v>13429</v>
      </c>
      <c r="BX852" t="s">
        <v>13985</v>
      </c>
      <c r="BY852" t="s">
        <v>13985</v>
      </c>
      <c r="BZ852" t="s">
        <v>13985</v>
      </c>
    </row>
    <row r="853" spans="1:78" hidden="1">
      <c r="A853" t="s">
        <v>13850</v>
      </c>
      <c r="B853" t="s">
        <v>67</v>
      </c>
      <c r="C853" t="s">
        <v>26855</v>
      </c>
      <c r="G853" t="s">
        <v>26855</v>
      </c>
      <c r="J853" t="s">
        <v>26856</v>
      </c>
      <c r="K853" t="s">
        <v>2998</v>
      </c>
      <c r="W853" t="s">
        <v>26857</v>
      </c>
      <c r="AA853" t="s">
        <v>8740</v>
      </c>
      <c r="AB853" t="s">
        <v>8741</v>
      </c>
      <c r="AN853" t="s">
        <v>3001</v>
      </c>
      <c r="AO853" t="s">
        <v>3002</v>
      </c>
      <c r="AS853" s="1">
        <v>36892</v>
      </c>
      <c r="AT853">
        <v>2005</v>
      </c>
      <c r="AU853">
        <v>140</v>
      </c>
      <c r="AV853">
        <v>1</v>
      </c>
      <c r="BA853">
        <v>52</v>
      </c>
      <c r="BB853">
        <v>60</v>
      </c>
      <c r="BD853" t="s">
        <v>26858</v>
      </c>
      <c r="BK853" t="s">
        <v>26859</v>
      </c>
      <c r="BL853">
        <v>15596071</v>
      </c>
      <c r="BW853" t="s">
        <v>13429</v>
      </c>
      <c r="BX853" t="s">
        <v>13985</v>
      </c>
      <c r="BY853" t="s">
        <v>13985</v>
      </c>
      <c r="BZ853" t="s">
        <v>13985</v>
      </c>
    </row>
    <row r="854" spans="1:78" hidden="1">
      <c r="A854" t="s">
        <v>13850</v>
      </c>
      <c r="B854" t="s">
        <v>67</v>
      </c>
      <c r="C854" t="s">
        <v>27844</v>
      </c>
      <c r="G854" t="s">
        <v>27844</v>
      </c>
      <c r="J854" t="s">
        <v>27845</v>
      </c>
      <c r="K854" t="s">
        <v>2998</v>
      </c>
      <c r="W854" t="s">
        <v>27846</v>
      </c>
      <c r="AA854" t="s">
        <v>27847</v>
      </c>
      <c r="AB854" t="s">
        <v>27848</v>
      </c>
      <c r="AN854" t="s">
        <v>3001</v>
      </c>
      <c r="AO854" t="s">
        <v>3002</v>
      </c>
      <c r="AS854" t="s">
        <v>297</v>
      </c>
      <c r="AT854">
        <v>2002</v>
      </c>
      <c r="AU854">
        <v>128</v>
      </c>
      <c r="AV854">
        <v>2</v>
      </c>
      <c r="BA854">
        <v>102</v>
      </c>
      <c r="BB854">
        <v>111</v>
      </c>
      <c r="BC854" t="s">
        <v>27849</v>
      </c>
      <c r="BD854" t="s">
        <v>27850</v>
      </c>
      <c r="BK854" t="s">
        <v>27851</v>
      </c>
      <c r="BL854">
        <v>12392683</v>
      </c>
      <c r="BW854" t="s">
        <v>13429</v>
      </c>
      <c r="BX854" t="s">
        <v>13985</v>
      </c>
      <c r="BY854" t="s">
        <v>13985</v>
      </c>
      <c r="BZ854" t="s">
        <v>13985</v>
      </c>
    </row>
    <row r="855" spans="1:78" hidden="1">
      <c r="A855" t="s">
        <v>13850</v>
      </c>
      <c r="B855" t="s">
        <v>67</v>
      </c>
      <c r="C855" t="s">
        <v>21093</v>
      </c>
      <c r="G855" t="s">
        <v>21094</v>
      </c>
      <c r="J855" t="s">
        <v>21095</v>
      </c>
      <c r="K855" t="s">
        <v>433</v>
      </c>
      <c r="W855" t="s">
        <v>21096</v>
      </c>
      <c r="AA855" t="s">
        <v>21097</v>
      </c>
      <c r="AB855" t="s">
        <v>21098</v>
      </c>
      <c r="AN855" t="s">
        <v>435</v>
      </c>
      <c r="AO855" t="s">
        <v>436</v>
      </c>
      <c r="AS855" t="s">
        <v>884</v>
      </c>
      <c r="AT855">
        <v>2013</v>
      </c>
      <c r="AU855">
        <v>289</v>
      </c>
      <c r="AV855">
        <v>2</v>
      </c>
      <c r="BA855">
        <v>119</v>
      </c>
      <c r="BB855">
        <v>126</v>
      </c>
      <c r="BD855" t="s">
        <v>21099</v>
      </c>
      <c r="BK855" t="s">
        <v>21100</v>
      </c>
      <c r="BW855" t="s">
        <v>13429</v>
      </c>
      <c r="BX855" t="s">
        <v>13985</v>
      </c>
      <c r="BY855" t="s">
        <v>13985</v>
      </c>
      <c r="BZ855" t="s">
        <v>13985</v>
      </c>
    </row>
    <row r="856" spans="1:78" hidden="1">
      <c r="A856" t="s">
        <v>13850</v>
      </c>
      <c r="B856" t="s">
        <v>67</v>
      </c>
      <c r="C856" t="s">
        <v>31398</v>
      </c>
      <c r="G856" t="s">
        <v>31398</v>
      </c>
      <c r="J856" t="s">
        <v>31399</v>
      </c>
      <c r="K856" t="s">
        <v>31400</v>
      </c>
      <c r="W856" t="s">
        <v>31401</v>
      </c>
      <c r="AN856" t="s">
        <v>31402</v>
      </c>
      <c r="AS856" t="s">
        <v>2269</v>
      </c>
      <c r="AT856">
        <v>1991</v>
      </c>
      <c r="AU856">
        <v>12</v>
      </c>
      <c r="AV856">
        <v>4</v>
      </c>
      <c r="BA856">
        <v>348</v>
      </c>
      <c r="BB856">
        <v>349</v>
      </c>
      <c r="BD856" t="s">
        <v>31403</v>
      </c>
      <c r="BK856" t="s">
        <v>31404</v>
      </c>
      <c r="BL856">
        <v>1961369</v>
      </c>
      <c r="BW856" t="s">
        <v>13429</v>
      </c>
      <c r="BX856" t="s">
        <v>13985</v>
      </c>
      <c r="BY856" t="s">
        <v>13985</v>
      </c>
      <c r="BZ856" t="s">
        <v>13985</v>
      </c>
    </row>
    <row r="857" spans="1:78" hidden="1">
      <c r="A857" t="s">
        <v>13850</v>
      </c>
      <c r="B857" t="s">
        <v>67</v>
      </c>
      <c r="C857" t="s">
        <v>20989</v>
      </c>
      <c r="G857" t="s">
        <v>20990</v>
      </c>
      <c r="J857" t="s">
        <v>20991</v>
      </c>
      <c r="K857" t="s">
        <v>358</v>
      </c>
      <c r="W857" t="s">
        <v>20992</v>
      </c>
      <c r="AB857" t="s">
        <v>20993</v>
      </c>
      <c r="AN857" t="s">
        <v>360</v>
      </c>
      <c r="AO857" t="s">
        <v>361</v>
      </c>
      <c r="AS857" t="s">
        <v>730</v>
      </c>
      <c r="AT857">
        <v>2013</v>
      </c>
      <c r="AU857">
        <v>59</v>
      </c>
      <c r="AV857">
        <v>4</v>
      </c>
      <c r="BA857">
        <v>408</v>
      </c>
      <c r="BB857">
        <v>415</v>
      </c>
      <c r="BD857" t="s">
        <v>20994</v>
      </c>
      <c r="BK857" t="s">
        <v>20995</v>
      </c>
      <c r="BL857">
        <v>23395823</v>
      </c>
      <c r="BW857" t="s">
        <v>13429</v>
      </c>
      <c r="BX857" t="s">
        <v>13985</v>
      </c>
      <c r="BY857" t="s">
        <v>13985</v>
      </c>
      <c r="BZ857" t="s">
        <v>13985</v>
      </c>
    </row>
    <row r="858" spans="1:78" hidden="1">
      <c r="A858" t="s">
        <v>13850</v>
      </c>
      <c r="B858" t="s">
        <v>67</v>
      </c>
      <c r="C858" t="s">
        <v>22677</v>
      </c>
      <c r="G858" t="s">
        <v>22678</v>
      </c>
      <c r="J858" t="s">
        <v>22679</v>
      </c>
      <c r="K858" t="s">
        <v>6536</v>
      </c>
      <c r="W858" t="s">
        <v>22680</v>
      </c>
      <c r="AA858" t="s">
        <v>22681</v>
      </c>
      <c r="AB858" t="s">
        <v>22682</v>
      </c>
      <c r="AN858" t="s">
        <v>6540</v>
      </c>
      <c r="AS858" t="s">
        <v>521</v>
      </c>
      <c r="AT858">
        <v>2011</v>
      </c>
      <c r="AU858">
        <v>25</v>
      </c>
      <c r="AV858">
        <v>3</v>
      </c>
      <c r="BA858">
        <v>527</v>
      </c>
      <c r="BB858">
        <v>536</v>
      </c>
      <c r="BD858" t="s">
        <v>22683</v>
      </c>
      <c r="BK858" t="s">
        <v>22684</v>
      </c>
      <c r="BW858" t="s">
        <v>13428</v>
      </c>
      <c r="BX858" t="s">
        <v>13985</v>
      </c>
      <c r="BY858" t="s">
        <v>13429</v>
      </c>
      <c r="BZ858">
        <v>1</v>
      </c>
    </row>
    <row r="859" spans="1:78" hidden="1">
      <c r="A859" t="s">
        <v>13850</v>
      </c>
      <c r="B859" t="s">
        <v>67</v>
      </c>
      <c r="C859" t="s">
        <v>31216</v>
      </c>
      <c r="G859" t="s">
        <v>31216</v>
      </c>
      <c r="J859" t="s">
        <v>31217</v>
      </c>
      <c r="K859" t="s">
        <v>7048</v>
      </c>
      <c r="W859" t="s">
        <v>31218</v>
      </c>
      <c r="AN859" t="s">
        <v>3658</v>
      </c>
      <c r="AS859" t="s">
        <v>730</v>
      </c>
      <c r="AT859">
        <v>1992</v>
      </c>
      <c r="AU859">
        <v>162</v>
      </c>
      <c r="AV859">
        <v>3</v>
      </c>
      <c r="BA859">
        <v>203</v>
      </c>
      <c r="BB859">
        <v>208</v>
      </c>
      <c r="BD859" t="s">
        <v>31219</v>
      </c>
      <c r="BK859" t="s">
        <v>31220</v>
      </c>
      <c r="BL859">
        <v>1613157</v>
      </c>
      <c r="BW859" t="s">
        <v>13429</v>
      </c>
      <c r="BX859" t="s">
        <v>13985</v>
      </c>
      <c r="BY859" t="s">
        <v>13985</v>
      </c>
      <c r="BZ859" t="s">
        <v>13985</v>
      </c>
    </row>
    <row r="860" spans="1:78" hidden="1">
      <c r="A860" t="s">
        <v>13850</v>
      </c>
      <c r="B860" t="s">
        <v>67</v>
      </c>
      <c r="C860" t="s">
        <v>16959</v>
      </c>
      <c r="G860" t="s">
        <v>16960</v>
      </c>
      <c r="J860" t="s">
        <v>16961</v>
      </c>
      <c r="K860" t="s">
        <v>236</v>
      </c>
      <c r="W860" t="s">
        <v>16962</v>
      </c>
      <c r="AB860" t="s">
        <v>16963</v>
      </c>
      <c r="AN860" t="s">
        <v>240</v>
      </c>
      <c r="AO860" t="s">
        <v>241</v>
      </c>
      <c r="AS860" s="1">
        <v>42036</v>
      </c>
      <c r="AT860">
        <v>2017</v>
      </c>
      <c r="AU860">
        <v>220</v>
      </c>
      <c r="AV860">
        <v>4</v>
      </c>
      <c r="BA860">
        <v>713</v>
      </c>
      <c r="BB860">
        <v>721</v>
      </c>
      <c r="BD860" t="s">
        <v>16964</v>
      </c>
      <c r="BK860" t="s">
        <v>16965</v>
      </c>
      <c r="BL860">
        <v>27956482</v>
      </c>
      <c r="BW860" t="s">
        <v>13429</v>
      </c>
      <c r="BX860" t="s">
        <v>13985</v>
      </c>
      <c r="BY860" t="s">
        <v>13985</v>
      </c>
      <c r="BZ860" t="s">
        <v>13985</v>
      </c>
    </row>
    <row r="861" spans="1:78" hidden="1">
      <c r="A861" t="s">
        <v>13850</v>
      </c>
      <c r="B861" t="s">
        <v>67</v>
      </c>
      <c r="C861" t="s">
        <v>27443</v>
      </c>
      <c r="G861" t="s">
        <v>27443</v>
      </c>
      <c r="J861" t="s">
        <v>27444</v>
      </c>
      <c r="K861" t="s">
        <v>22832</v>
      </c>
      <c r="W861" t="s">
        <v>27445</v>
      </c>
      <c r="AA861" t="s">
        <v>27446</v>
      </c>
      <c r="AB861" t="s">
        <v>27447</v>
      </c>
      <c r="AN861" t="s">
        <v>22836</v>
      </c>
      <c r="AO861" t="s">
        <v>22837</v>
      </c>
      <c r="AS861" s="1">
        <v>39387</v>
      </c>
      <c r="AT861">
        <v>2003</v>
      </c>
      <c r="AU861">
        <v>302</v>
      </c>
      <c r="AV861">
        <v>5647</v>
      </c>
      <c r="BA861">
        <v>1049</v>
      </c>
      <c r="BB861">
        <v>1053</v>
      </c>
      <c r="BD861" t="s">
        <v>27448</v>
      </c>
      <c r="BK861" t="s">
        <v>27449</v>
      </c>
      <c r="BL861">
        <v>14605371</v>
      </c>
      <c r="BW861" t="s">
        <v>13429</v>
      </c>
      <c r="BX861" t="s">
        <v>13985</v>
      </c>
      <c r="BY861" t="s">
        <v>13985</v>
      </c>
      <c r="BZ861" t="s">
        <v>13985</v>
      </c>
    </row>
    <row r="862" spans="1:78" hidden="1">
      <c r="A862" t="s">
        <v>13850</v>
      </c>
      <c r="B862" t="s">
        <v>67</v>
      </c>
      <c r="C862" t="s">
        <v>29074</v>
      </c>
      <c r="G862" t="s">
        <v>29074</v>
      </c>
      <c r="J862" t="s">
        <v>29075</v>
      </c>
      <c r="K862" t="s">
        <v>1829</v>
      </c>
      <c r="W862" t="s">
        <v>29076</v>
      </c>
      <c r="AA862" t="s">
        <v>29077</v>
      </c>
      <c r="AB862" t="s">
        <v>29078</v>
      </c>
      <c r="AN862" t="s">
        <v>1831</v>
      </c>
      <c r="AS862" t="s">
        <v>730</v>
      </c>
      <c r="AT862">
        <v>1999</v>
      </c>
      <c r="AU862">
        <v>30</v>
      </c>
      <c r="AV862">
        <v>2</v>
      </c>
      <c r="BA862">
        <v>113</v>
      </c>
      <c r="BB862">
        <v>122</v>
      </c>
      <c r="BD862" t="s">
        <v>29079</v>
      </c>
      <c r="BK862" t="s">
        <v>29080</v>
      </c>
      <c r="BW862" t="s">
        <v>13429</v>
      </c>
      <c r="BX862" t="s">
        <v>13985</v>
      </c>
      <c r="BY862" t="s">
        <v>13985</v>
      </c>
      <c r="BZ862" t="s">
        <v>13985</v>
      </c>
    </row>
    <row r="863" spans="1:78" hidden="1">
      <c r="A863" t="s">
        <v>13850</v>
      </c>
      <c r="B863" t="s">
        <v>67</v>
      </c>
      <c r="C863" t="s">
        <v>16826</v>
      </c>
      <c r="G863" t="s">
        <v>16827</v>
      </c>
      <c r="J863" t="s">
        <v>16828</v>
      </c>
      <c r="K863" t="s">
        <v>375</v>
      </c>
      <c r="W863" t="s">
        <v>16829</v>
      </c>
      <c r="AB863" t="s">
        <v>16830</v>
      </c>
      <c r="AN863" t="s">
        <v>377</v>
      </c>
      <c r="AO863" t="s">
        <v>378</v>
      </c>
      <c r="AS863" t="s">
        <v>629</v>
      </c>
      <c r="AT863">
        <v>2017</v>
      </c>
      <c r="AU863">
        <v>29</v>
      </c>
      <c r="AV863">
        <v>5</v>
      </c>
      <c r="BD863" t="s">
        <v>16831</v>
      </c>
      <c r="BK863" t="s">
        <v>16832</v>
      </c>
      <c r="BL863">
        <v>28370682</v>
      </c>
      <c r="BW863" t="s">
        <v>13429</v>
      </c>
      <c r="BX863" t="s">
        <v>13985</v>
      </c>
      <c r="BY863" t="s">
        <v>13985</v>
      </c>
      <c r="BZ863" t="s">
        <v>13985</v>
      </c>
    </row>
    <row r="864" spans="1:78" hidden="1">
      <c r="A864" t="s">
        <v>13850</v>
      </c>
      <c r="B864" t="s">
        <v>67</v>
      </c>
      <c r="C864" t="s">
        <v>26190</v>
      </c>
      <c r="G864" t="s">
        <v>26190</v>
      </c>
      <c r="J864" t="s">
        <v>26191</v>
      </c>
      <c r="K864" t="s">
        <v>26192</v>
      </c>
      <c r="W864" t="s">
        <v>26193</v>
      </c>
      <c r="AN864" t="s">
        <v>26194</v>
      </c>
      <c r="AS864" t="s">
        <v>815</v>
      </c>
      <c r="AT864">
        <v>2006</v>
      </c>
      <c r="AU864">
        <v>22</v>
      </c>
      <c r="AV864">
        <v>3</v>
      </c>
      <c r="BA864">
        <v>327</v>
      </c>
      <c r="BB864">
        <v>342</v>
      </c>
      <c r="BD864" t="s">
        <v>26195</v>
      </c>
      <c r="BK864" t="s">
        <v>26196</v>
      </c>
      <c r="BW864" t="s">
        <v>13429</v>
      </c>
      <c r="BX864" t="s">
        <v>13985</v>
      </c>
      <c r="BY864" t="s">
        <v>13985</v>
      </c>
      <c r="BZ864" t="s">
        <v>13985</v>
      </c>
    </row>
    <row r="865" spans="1:78" hidden="1">
      <c r="A865" t="s">
        <v>13850</v>
      </c>
      <c r="B865" t="s">
        <v>67</v>
      </c>
      <c r="C865" t="s">
        <v>21729</v>
      </c>
      <c r="G865" t="s">
        <v>21730</v>
      </c>
      <c r="J865" t="s">
        <v>21731</v>
      </c>
      <c r="K865" t="s">
        <v>322</v>
      </c>
      <c r="W865" t="s">
        <v>21732</v>
      </c>
      <c r="AA865" t="s">
        <v>3856</v>
      </c>
      <c r="AB865" t="s">
        <v>21733</v>
      </c>
      <c r="AN865" t="s">
        <v>324</v>
      </c>
      <c r="AO865" t="s">
        <v>325</v>
      </c>
      <c r="AS865" t="s">
        <v>521</v>
      </c>
      <c r="AT865">
        <v>2012</v>
      </c>
      <c r="AU865">
        <v>49</v>
      </c>
      <c r="AV865">
        <v>3</v>
      </c>
      <c r="BA865">
        <v>680</v>
      </c>
      <c r="BB865">
        <v>689</v>
      </c>
      <c r="BD865" t="s">
        <v>21734</v>
      </c>
      <c r="BK865" t="s">
        <v>21735</v>
      </c>
      <c r="BW865" t="s">
        <v>13429</v>
      </c>
      <c r="BX865" t="s">
        <v>13985</v>
      </c>
      <c r="BY865" t="s">
        <v>13985</v>
      </c>
      <c r="BZ865" t="s">
        <v>13985</v>
      </c>
    </row>
    <row r="866" spans="1:78" hidden="1">
      <c r="A866" t="s">
        <v>13850</v>
      </c>
      <c r="B866" t="s">
        <v>67</v>
      </c>
      <c r="C866" t="s">
        <v>19123</v>
      </c>
      <c r="G866" t="s">
        <v>19124</v>
      </c>
      <c r="J866" t="s">
        <v>19125</v>
      </c>
      <c r="K866" t="s">
        <v>160</v>
      </c>
      <c r="W866" t="s">
        <v>19126</v>
      </c>
      <c r="AA866" t="s">
        <v>19127</v>
      </c>
      <c r="AB866" t="s">
        <v>19128</v>
      </c>
      <c r="AN866" t="s">
        <v>162</v>
      </c>
      <c r="AO866" t="s">
        <v>163</v>
      </c>
      <c r="AS866" t="s">
        <v>815</v>
      </c>
      <c r="AT866">
        <v>2015</v>
      </c>
      <c r="AU866">
        <v>40</v>
      </c>
      <c r="AV866">
        <v>1</v>
      </c>
      <c r="BA866">
        <v>30</v>
      </c>
      <c r="BB866">
        <v>42</v>
      </c>
      <c r="BD866" t="s">
        <v>19129</v>
      </c>
      <c r="BK866" t="s">
        <v>19130</v>
      </c>
      <c r="BW866" t="s">
        <v>13429</v>
      </c>
      <c r="BX866" t="s">
        <v>13985</v>
      </c>
      <c r="BY866" t="s">
        <v>13985</v>
      </c>
      <c r="BZ866" t="s">
        <v>13985</v>
      </c>
    </row>
    <row r="867" spans="1:78" hidden="1">
      <c r="A867" t="s">
        <v>13850</v>
      </c>
      <c r="B867" t="s">
        <v>67</v>
      </c>
      <c r="C867" t="s">
        <v>24475</v>
      </c>
      <c r="G867" t="s">
        <v>24476</v>
      </c>
      <c r="J867" t="s">
        <v>24477</v>
      </c>
      <c r="K867" t="s">
        <v>5680</v>
      </c>
      <c r="W867" t="s">
        <v>24478</v>
      </c>
      <c r="AB867" t="s">
        <v>7941</v>
      </c>
      <c r="AN867" t="s">
        <v>5684</v>
      </c>
      <c r="AO867" t="s">
        <v>5685</v>
      </c>
      <c r="AT867">
        <v>2009</v>
      </c>
      <c r="AU867">
        <v>5</v>
      </c>
      <c r="AV867">
        <v>5</v>
      </c>
      <c r="BA867">
        <v>462</v>
      </c>
      <c r="BB867">
        <v>469</v>
      </c>
      <c r="BD867" t="s">
        <v>24479</v>
      </c>
      <c r="BK867" t="s">
        <v>24480</v>
      </c>
      <c r="BW867" t="s">
        <v>13429</v>
      </c>
      <c r="BX867" t="s">
        <v>13985</v>
      </c>
      <c r="BY867" t="s">
        <v>13985</v>
      </c>
      <c r="BZ867" t="s">
        <v>13985</v>
      </c>
    </row>
    <row r="868" spans="1:78" hidden="1">
      <c r="A868" t="s">
        <v>13850</v>
      </c>
      <c r="B868" t="s">
        <v>67</v>
      </c>
      <c r="C868" t="s">
        <v>21414</v>
      </c>
      <c r="G868" t="s">
        <v>21415</v>
      </c>
      <c r="J868" t="s">
        <v>21416</v>
      </c>
      <c r="K868" t="s">
        <v>5797</v>
      </c>
      <c r="W868" t="s">
        <v>21417</v>
      </c>
      <c r="AA868" t="s">
        <v>21418</v>
      </c>
      <c r="AB868" t="s">
        <v>21419</v>
      </c>
      <c r="AN868" t="s">
        <v>5800</v>
      </c>
      <c r="AS868" t="s">
        <v>154</v>
      </c>
      <c r="AT868">
        <v>2012</v>
      </c>
      <c r="AU868">
        <v>159</v>
      </c>
      <c r="AV868">
        <v>11</v>
      </c>
      <c r="AY868" t="s">
        <v>49</v>
      </c>
      <c r="BA868">
        <v>2399</v>
      </c>
      <c r="BB868">
        <v>2414</v>
      </c>
      <c r="BD868" t="s">
        <v>21420</v>
      </c>
      <c r="BK868" t="s">
        <v>21421</v>
      </c>
      <c r="BW868" t="s">
        <v>13429</v>
      </c>
      <c r="BX868" t="s">
        <v>13985</v>
      </c>
      <c r="BY868" t="s">
        <v>13985</v>
      </c>
      <c r="BZ868" t="s">
        <v>13985</v>
      </c>
    </row>
    <row r="869" spans="1:78" hidden="1">
      <c r="A869" t="s">
        <v>13850</v>
      </c>
      <c r="B869" t="s">
        <v>67</v>
      </c>
      <c r="C869" t="s">
        <v>16573</v>
      </c>
      <c r="G869" t="s">
        <v>16574</v>
      </c>
      <c r="J869" t="s">
        <v>16575</v>
      </c>
      <c r="K869" t="s">
        <v>2249</v>
      </c>
      <c r="W869" t="s">
        <v>16576</v>
      </c>
      <c r="AN869" t="s">
        <v>2252</v>
      </c>
      <c r="AO869" t="s">
        <v>2253</v>
      </c>
      <c r="AS869" t="s">
        <v>472</v>
      </c>
      <c r="AT869">
        <v>2017</v>
      </c>
      <c r="AU869">
        <v>134</v>
      </c>
      <c r="AV869">
        <v>3</v>
      </c>
      <c r="BA869">
        <v>628</v>
      </c>
      <c r="BB869">
        <v>643</v>
      </c>
      <c r="BD869" t="s">
        <v>16577</v>
      </c>
      <c r="BK869" t="s">
        <v>16578</v>
      </c>
      <c r="BW869" t="s">
        <v>13429</v>
      </c>
      <c r="BX869" t="s">
        <v>13985</v>
      </c>
      <c r="BY869" t="s">
        <v>13985</v>
      </c>
      <c r="BZ869" t="s">
        <v>13985</v>
      </c>
    </row>
    <row r="870" spans="1:78" hidden="1">
      <c r="A870" t="s">
        <v>13850</v>
      </c>
      <c r="B870" t="s">
        <v>67</v>
      </c>
      <c r="C870" t="s">
        <v>20201</v>
      </c>
      <c r="G870" t="s">
        <v>20202</v>
      </c>
      <c r="J870" t="s">
        <v>20203</v>
      </c>
      <c r="K870" t="s">
        <v>20204</v>
      </c>
      <c r="W870" t="s">
        <v>20205</v>
      </c>
      <c r="AN870" t="s">
        <v>20206</v>
      </c>
      <c r="AO870" t="s">
        <v>20207</v>
      </c>
      <c r="AS870" t="s">
        <v>11436</v>
      </c>
      <c r="AT870">
        <v>2014</v>
      </c>
      <c r="AU870">
        <v>102</v>
      </c>
      <c r="AV870">
        <v>1</v>
      </c>
      <c r="BA870">
        <v>21</v>
      </c>
      <c r="BB870">
        <v>29</v>
      </c>
      <c r="BD870" t="s">
        <v>20208</v>
      </c>
      <c r="BK870" t="s">
        <v>20209</v>
      </c>
      <c r="BW870" t="s">
        <v>13429</v>
      </c>
      <c r="BX870" t="s">
        <v>13985</v>
      </c>
      <c r="BY870" t="s">
        <v>13985</v>
      </c>
      <c r="BZ870" t="s">
        <v>13985</v>
      </c>
    </row>
    <row r="871" spans="1:78" hidden="1">
      <c r="A871" t="s">
        <v>13850</v>
      </c>
      <c r="B871" t="s">
        <v>67</v>
      </c>
      <c r="C871" t="s">
        <v>23260</v>
      </c>
      <c r="G871" t="s">
        <v>23261</v>
      </c>
      <c r="J871" t="s">
        <v>23262</v>
      </c>
      <c r="K871" t="s">
        <v>4239</v>
      </c>
      <c r="W871" t="s">
        <v>23263</v>
      </c>
      <c r="AA871" t="s">
        <v>23264</v>
      </c>
      <c r="AB871" t="s">
        <v>23265</v>
      </c>
      <c r="AN871" t="s">
        <v>4242</v>
      </c>
      <c r="AO871" t="s">
        <v>4243</v>
      </c>
      <c r="AS871" t="s">
        <v>297</v>
      </c>
      <c r="AT871">
        <v>2010</v>
      </c>
      <c r="AU871">
        <v>24</v>
      </c>
      <c r="AV871">
        <v>5</v>
      </c>
      <c r="BA871">
        <v>1159</v>
      </c>
      <c r="BB871">
        <v>1169</v>
      </c>
      <c r="BD871" t="s">
        <v>23266</v>
      </c>
      <c r="BK871" t="s">
        <v>23267</v>
      </c>
      <c r="BW871" t="s">
        <v>13429</v>
      </c>
      <c r="BX871" t="s">
        <v>13985</v>
      </c>
      <c r="BY871" t="s">
        <v>13985</v>
      </c>
      <c r="BZ871" t="s">
        <v>13985</v>
      </c>
    </row>
    <row r="872" spans="1:78" hidden="1">
      <c r="A872" t="s">
        <v>13850</v>
      </c>
      <c r="B872" t="s">
        <v>1762</v>
      </c>
      <c r="C872" t="s">
        <v>24455</v>
      </c>
      <c r="E872" t="s">
        <v>24456</v>
      </c>
      <c r="G872" t="s">
        <v>24457</v>
      </c>
      <c r="J872" t="s">
        <v>24458</v>
      </c>
      <c r="K872" t="s">
        <v>24459</v>
      </c>
      <c r="L872" t="s">
        <v>24460</v>
      </c>
      <c r="P872" t="s">
        <v>24461</v>
      </c>
      <c r="Q872" t="s">
        <v>24462</v>
      </c>
      <c r="R872" t="s">
        <v>24463</v>
      </c>
      <c r="S872" t="s">
        <v>24464</v>
      </c>
      <c r="W872" t="s">
        <v>24465</v>
      </c>
      <c r="AN872" t="s">
        <v>24466</v>
      </c>
      <c r="AP872" t="s">
        <v>24467</v>
      </c>
      <c r="AT872">
        <v>2009</v>
      </c>
      <c r="AU872">
        <v>30</v>
      </c>
      <c r="AW872">
        <v>8</v>
      </c>
      <c r="BA872">
        <v>1301</v>
      </c>
      <c r="BB872">
        <v>1306</v>
      </c>
      <c r="BK872" t="s">
        <v>24468</v>
      </c>
      <c r="BW872" t="s">
        <v>13429</v>
      </c>
      <c r="BX872" t="s">
        <v>13985</v>
      </c>
      <c r="BY872" t="s">
        <v>13985</v>
      </c>
      <c r="BZ872" t="s">
        <v>13985</v>
      </c>
    </row>
    <row r="873" spans="1:78" hidden="1">
      <c r="A873" t="s">
        <v>13850</v>
      </c>
      <c r="B873" t="s">
        <v>67</v>
      </c>
      <c r="C873" t="s">
        <v>27502</v>
      </c>
      <c r="G873" t="s">
        <v>27502</v>
      </c>
      <c r="J873" t="s">
        <v>27503</v>
      </c>
      <c r="K873" t="s">
        <v>8571</v>
      </c>
      <c r="W873" t="s">
        <v>27504</v>
      </c>
      <c r="AN873" t="s">
        <v>8573</v>
      </c>
      <c r="AS873" t="s">
        <v>307</v>
      </c>
      <c r="AT873">
        <v>2003</v>
      </c>
      <c r="AU873">
        <v>76</v>
      </c>
      <c r="AV873">
        <v>5</v>
      </c>
      <c r="BA873">
        <v>644</v>
      </c>
      <c r="BB873">
        <v>651</v>
      </c>
      <c r="BD873" t="s">
        <v>27505</v>
      </c>
      <c r="BK873" t="s">
        <v>27506</v>
      </c>
      <c r="BL873">
        <v>14671712</v>
      </c>
      <c r="BW873" t="s">
        <v>13429</v>
      </c>
      <c r="BX873" t="s">
        <v>13985</v>
      </c>
      <c r="BY873" t="s">
        <v>13985</v>
      </c>
      <c r="BZ873" t="s">
        <v>13985</v>
      </c>
    </row>
    <row r="874" spans="1:78" hidden="1">
      <c r="A874" t="s">
        <v>13850</v>
      </c>
      <c r="B874" t="s">
        <v>67</v>
      </c>
      <c r="C874" t="s">
        <v>20802</v>
      </c>
      <c r="G874" t="s">
        <v>20803</v>
      </c>
      <c r="J874" t="s">
        <v>20804</v>
      </c>
      <c r="K874" t="s">
        <v>280</v>
      </c>
      <c r="W874" t="s">
        <v>20805</v>
      </c>
      <c r="AA874" t="s">
        <v>20806</v>
      </c>
      <c r="AB874" t="s">
        <v>20807</v>
      </c>
      <c r="AN874" t="s">
        <v>284</v>
      </c>
      <c r="AS874" s="1">
        <v>37773</v>
      </c>
      <c r="AT874">
        <v>2013</v>
      </c>
      <c r="AU874">
        <v>8</v>
      </c>
      <c r="AV874">
        <v>6</v>
      </c>
      <c r="BC874" t="s">
        <v>20808</v>
      </c>
      <c r="BD874" t="s">
        <v>20809</v>
      </c>
      <c r="BK874" t="s">
        <v>20810</v>
      </c>
      <c r="BL874">
        <v>23755217</v>
      </c>
      <c r="BW874" t="s">
        <v>13429</v>
      </c>
      <c r="BX874" t="s">
        <v>13985</v>
      </c>
      <c r="BY874" t="s">
        <v>13985</v>
      </c>
      <c r="BZ874" t="s">
        <v>13985</v>
      </c>
    </row>
    <row r="875" spans="1:78" hidden="1">
      <c r="A875" t="s">
        <v>13850</v>
      </c>
      <c r="B875" t="s">
        <v>67</v>
      </c>
      <c r="C875" t="s">
        <v>24725</v>
      </c>
      <c r="G875" t="s">
        <v>24726</v>
      </c>
      <c r="J875" t="s">
        <v>24727</v>
      </c>
      <c r="K875" t="s">
        <v>6536</v>
      </c>
      <c r="W875" t="s">
        <v>24728</v>
      </c>
      <c r="AN875" t="s">
        <v>6540</v>
      </c>
      <c r="AS875" t="s">
        <v>521</v>
      </c>
      <c r="AT875">
        <v>2008</v>
      </c>
      <c r="AU875">
        <v>22</v>
      </c>
      <c r="AV875">
        <v>3</v>
      </c>
      <c r="BA875">
        <v>470</v>
      </c>
      <c r="BB875">
        <v>478</v>
      </c>
      <c r="BD875" t="s">
        <v>24729</v>
      </c>
      <c r="BK875" t="s">
        <v>24730</v>
      </c>
      <c r="BW875" t="s">
        <v>13429</v>
      </c>
      <c r="BX875" t="s">
        <v>13985</v>
      </c>
      <c r="BY875" t="s">
        <v>13985</v>
      </c>
      <c r="BZ875" t="s">
        <v>13985</v>
      </c>
    </row>
    <row r="876" spans="1:78" hidden="1">
      <c r="A876" t="s">
        <v>13850</v>
      </c>
      <c r="B876" t="s">
        <v>67</v>
      </c>
      <c r="C876" t="s">
        <v>24737</v>
      </c>
      <c r="G876" t="s">
        <v>24738</v>
      </c>
      <c r="J876" t="s">
        <v>24739</v>
      </c>
      <c r="K876" t="s">
        <v>3361</v>
      </c>
      <c r="W876" t="s">
        <v>24740</v>
      </c>
      <c r="AA876" t="s">
        <v>24741</v>
      </c>
      <c r="AB876" t="s">
        <v>24742</v>
      </c>
      <c r="AN876" t="s">
        <v>3363</v>
      </c>
      <c r="AO876" t="s">
        <v>3364</v>
      </c>
      <c r="AS876" t="s">
        <v>521</v>
      </c>
      <c r="AT876">
        <v>2008</v>
      </c>
      <c r="AU876">
        <v>117</v>
      </c>
      <c r="AV876">
        <v>6</v>
      </c>
      <c r="BA876">
        <v>829</v>
      </c>
      <c r="BB876">
        <v>836</v>
      </c>
      <c r="BD876" t="s">
        <v>24743</v>
      </c>
      <c r="BK876" t="s">
        <v>24744</v>
      </c>
      <c r="BW876" t="s">
        <v>13429</v>
      </c>
      <c r="BX876" t="s">
        <v>13985</v>
      </c>
      <c r="BY876" t="s">
        <v>13985</v>
      </c>
      <c r="BZ876" t="s">
        <v>13985</v>
      </c>
    </row>
    <row r="877" spans="1:78" hidden="1">
      <c r="A877" t="s">
        <v>13850</v>
      </c>
      <c r="B877" t="s">
        <v>67</v>
      </c>
      <c r="C877" t="s">
        <v>31221</v>
      </c>
      <c r="G877" t="s">
        <v>31221</v>
      </c>
      <c r="J877" t="s">
        <v>31222</v>
      </c>
      <c r="K877" t="s">
        <v>30310</v>
      </c>
      <c r="W877" t="s">
        <v>31223</v>
      </c>
      <c r="AA877" t="s">
        <v>31224</v>
      </c>
      <c r="AB877" t="s">
        <v>31225</v>
      </c>
      <c r="AN877" t="s">
        <v>30313</v>
      </c>
      <c r="AS877" t="s">
        <v>815</v>
      </c>
      <c r="AT877">
        <v>1992</v>
      </c>
      <c r="AU877">
        <v>17</v>
      </c>
      <c r="AV877">
        <v>1</v>
      </c>
      <c r="BA877">
        <v>51</v>
      </c>
      <c r="BB877">
        <v>65</v>
      </c>
      <c r="BD877" t="s">
        <v>31226</v>
      </c>
      <c r="BK877" t="s">
        <v>31227</v>
      </c>
      <c r="BW877" t="s">
        <v>13429</v>
      </c>
      <c r="BX877" t="s">
        <v>13985</v>
      </c>
      <c r="BY877" t="s">
        <v>13985</v>
      </c>
      <c r="BZ877" t="s">
        <v>13985</v>
      </c>
    </row>
    <row r="878" spans="1:78" hidden="1">
      <c r="A878" t="s">
        <v>13850</v>
      </c>
      <c r="B878" t="s">
        <v>67</v>
      </c>
      <c r="C878" t="s">
        <v>31353</v>
      </c>
      <c r="G878" t="s">
        <v>31353</v>
      </c>
      <c r="J878" t="s">
        <v>31354</v>
      </c>
      <c r="K878" t="s">
        <v>3022</v>
      </c>
      <c r="W878" t="s">
        <v>31355</v>
      </c>
      <c r="AN878" t="s">
        <v>3024</v>
      </c>
      <c r="AS878" t="s">
        <v>154</v>
      </c>
      <c r="AT878">
        <v>1991</v>
      </c>
      <c r="AU878">
        <v>28</v>
      </c>
      <c r="AV878">
        <v>6</v>
      </c>
      <c r="BA878">
        <v>847</v>
      </c>
      <c r="BB878">
        <v>853</v>
      </c>
      <c r="BD878" t="s">
        <v>31356</v>
      </c>
      <c r="BK878" t="s">
        <v>31357</v>
      </c>
      <c r="BL878">
        <v>1770520</v>
      </c>
      <c r="BW878" t="s">
        <v>13429</v>
      </c>
      <c r="BX878" t="s">
        <v>13985</v>
      </c>
      <c r="BY878" t="s">
        <v>13985</v>
      </c>
      <c r="BZ878" t="s">
        <v>13985</v>
      </c>
    </row>
    <row r="879" spans="1:78" hidden="1">
      <c r="A879" t="s">
        <v>13850</v>
      </c>
      <c r="B879" t="s">
        <v>67</v>
      </c>
      <c r="C879" t="s">
        <v>30336</v>
      </c>
      <c r="G879" t="s">
        <v>30336</v>
      </c>
      <c r="J879" t="s">
        <v>31254</v>
      </c>
      <c r="K879" t="s">
        <v>667</v>
      </c>
      <c r="W879" t="s">
        <v>31255</v>
      </c>
      <c r="AN879" t="s">
        <v>670</v>
      </c>
      <c r="AS879" t="s">
        <v>884</v>
      </c>
      <c r="AT879">
        <v>1992</v>
      </c>
      <c r="AU879">
        <v>27</v>
      </c>
      <c r="AV879">
        <v>1</v>
      </c>
      <c r="BA879">
        <v>141</v>
      </c>
      <c r="BB879">
        <v>150</v>
      </c>
      <c r="BD879" t="s">
        <v>31256</v>
      </c>
      <c r="BK879" t="s">
        <v>31257</v>
      </c>
      <c r="BW879" t="s">
        <v>13429</v>
      </c>
      <c r="BX879" t="s">
        <v>13985</v>
      </c>
      <c r="BY879" t="s">
        <v>13985</v>
      </c>
      <c r="BZ879" t="s">
        <v>13985</v>
      </c>
    </row>
    <row r="880" spans="1:78" hidden="1">
      <c r="A880" t="s">
        <v>13850</v>
      </c>
      <c r="B880" t="s">
        <v>1762</v>
      </c>
      <c r="C880" t="s">
        <v>17158</v>
      </c>
      <c r="E880" t="s">
        <v>17159</v>
      </c>
      <c r="G880" t="s">
        <v>17160</v>
      </c>
      <c r="J880" t="s">
        <v>17161</v>
      </c>
      <c r="K880" t="s">
        <v>17162</v>
      </c>
      <c r="L880" t="s">
        <v>17163</v>
      </c>
      <c r="W880" t="s">
        <v>17164</v>
      </c>
      <c r="AN880" t="s">
        <v>17165</v>
      </c>
      <c r="AP880" t="s">
        <v>17166</v>
      </c>
      <c r="AT880">
        <v>2017</v>
      </c>
      <c r="AU880">
        <v>53</v>
      </c>
      <c r="BA880">
        <v>115</v>
      </c>
      <c r="BB880">
        <v>144</v>
      </c>
      <c r="BD880" t="s">
        <v>17167</v>
      </c>
      <c r="BK880" t="s">
        <v>17168</v>
      </c>
      <c r="BW880" t="s">
        <v>13429</v>
      </c>
      <c r="BX880" t="s">
        <v>13985</v>
      </c>
      <c r="BY880" t="s">
        <v>13985</v>
      </c>
      <c r="BZ880" t="s">
        <v>13985</v>
      </c>
    </row>
    <row r="881" spans="1:78" hidden="1">
      <c r="A881" t="s">
        <v>13850</v>
      </c>
      <c r="B881" t="s">
        <v>67</v>
      </c>
      <c r="C881" t="s">
        <v>26927</v>
      </c>
      <c r="G881" t="s">
        <v>26927</v>
      </c>
      <c r="J881" t="s">
        <v>26928</v>
      </c>
      <c r="K881" t="s">
        <v>404</v>
      </c>
      <c r="W881" t="s">
        <v>26929</v>
      </c>
      <c r="AA881" t="s">
        <v>26930</v>
      </c>
      <c r="AN881" t="s">
        <v>407</v>
      </c>
      <c r="AO881" t="s">
        <v>408</v>
      </c>
      <c r="AT881">
        <v>2005</v>
      </c>
      <c r="AU881">
        <v>296</v>
      </c>
      <c r="BA881">
        <v>263</v>
      </c>
      <c r="BB881">
        <v>279</v>
      </c>
      <c r="BD881" t="s">
        <v>26931</v>
      </c>
      <c r="BK881" t="s">
        <v>26932</v>
      </c>
      <c r="BW881" t="s">
        <v>13429</v>
      </c>
      <c r="BX881" t="s">
        <v>13985</v>
      </c>
      <c r="BY881" t="s">
        <v>13985</v>
      </c>
      <c r="BZ881" t="s">
        <v>13985</v>
      </c>
    </row>
    <row r="882" spans="1:78" hidden="1">
      <c r="A882" t="s">
        <v>13850</v>
      </c>
      <c r="B882" t="s">
        <v>67</v>
      </c>
      <c r="C882" t="s">
        <v>17547</v>
      </c>
      <c r="G882" t="s">
        <v>17548</v>
      </c>
      <c r="J882" t="s">
        <v>17549</v>
      </c>
      <c r="K882" t="s">
        <v>280</v>
      </c>
      <c r="W882" t="s">
        <v>17550</v>
      </c>
      <c r="AA882" t="s">
        <v>17551</v>
      </c>
      <c r="AB882" t="s">
        <v>17552</v>
      </c>
      <c r="AN882" t="s">
        <v>284</v>
      </c>
      <c r="AS882" s="1">
        <v>45170</v>
      </c>
      <c r="AT882">
        <v>2016</v>
      </c>
      <c r="AU882">
        <v>11</v>
      </c>
      <c r="AV882">
        <v>9</v>
      </c>
      <c r="BC882" t="s">
        <v>17553</v>
      </c>
      <c r="BD882" t="s">
        <v>17554</v>
      </c>
      <c r="BK882" t="s">
        <v>17555</v>
      </c>
      <c r="BL882">
        <v>27661982</v>
      </c>
      <c r="BW882" t="s">
        <v>13429</v>
      </c>
      <c r="BX882" t="s">
        <v>13985</v>
      </c>
      <c r="BY882" t="s">
        <v>13985</v>
      </c>
      <c r="BZ882" t="s">
        <v>13985</v>
      </c>
    </row>
    <row r="883" spans="1:78" hidden="1">
      <c r="A883" t="s">
        <v>13850</v>
      </c>
      <c r="B883" t="s">
        <v>67</v>
      </c>
      <c r="C883" t="s">
        <v>21038</v>
      </c>
      <c r="G883" t="s">
        <v>21039</v>
      </c>
      <c r="J883" t="s">
        <v>21040</v>
      </c>
      <c r="K883" t="s">
        <v>11205</v>
      </c>
      <c r="W883" t="s">
        <v>21041</v>
      </c>
      <c r="AA883" t="s">
        <v>21042</v>
      </c>
      <c r="AB883" t="s">
        <v>21043</v>
      </c>
      <c r="AN883" t="s">
        <v>11207</v>
      </c>
      <c r="AO883" t="s">
        <v>11208</v>
      </c>
      <c r="AS883" t="s">
        <v>815</v>
      </c>
      <c r="AT883">
        <v>2013</v>
      </c>
      <c r="AU883">
        <v>40</v>
      </c>
      <c r="AV883">
        <v>3</v>
      </c>
      <c r="BA883">
        <v>608</v>
      </c>
      <c r="BB883">
        <v>611</v>
      </c>
      <c r="BD883" t="s">
        <v>21044</v>
      </c>
      <c r="BK883" t="s">
        <v>21045</v>
      </c>
      <c r="BW883" t="s">
        <v>13429</v>
      </c>
      <c r="BX883" t="s">
        <v>13985</v>
      </c>
      <c r="BY883" t="s">
        <v>13985</v>
      </c>
      <c r="BZ883" t="s">
        <v>13985</v>
      </c>
    </row>
    <row r="884" spans="1:78" hidden="1">
      <c r="A884" t="s">
        <v>13850</v>
      </c>
      <c r="B884" t="s">
        <v>67</v>
      </c>
      <c r="C884" t="s">
        <v>14837</v>
      </c>
      <c r="G884" t="s">
        <v>14838</v>
      </c>
      <c r="J884" t="s">
        <v>14839</v>
      </c>
      <c r="K884" t="s">
        <v>14840</v>
      </c>
      <c r="W884" t="s">
        <v>14841</v>
      </c>
      <c r="AB884" t="s">
        <v>14842</v>
      </c>
      <c r="AN884" t="s">
        <v>14843</v>
      </c>
      <c r="AT884">
        <v>2019</v>
      </c>
      <c r="AU884">
        <v>12</v>
      </c>
      <c r="BA884">
        <v>169</v>
      </c>
      <c r="BB884">
        <v>181</v>
      </c>
      <c r="BD884" t="s">
        <v>14844</v>
      </c>
      <c r="BK884" t="s">
        <v>14845</v>
      </c>
      <c r="BL884">
        <v>31417289</v>
      </c>
      <c r="BW884" t="s">
        <v>13429</v>
      </c>
    </row>
    <row r="885" spans="1:78" hidden="1">
      <c r="A885" t="s">
        <v>13850</v>
      </c>
      <c r="B885" t="s">
        <v>67</v>
      </c>
      <c r="C885" t="s">
        <v>22540</v>
      </c>
      <c r="G885" t="s">
        <v>22541</v>
      </c>
      <c r="J885" t="s">
        <v>22542</v>
      </c>
      <c r="K885" t="s">
        <v>178</v>
      </c>
      <c r="W885" t="s">
        <v>22543</v>
      </c>
      <c r="AN885" t="s">
        <v>180</v>
      </c>
      <c r="AS885" t="s">
        <v>297</v>
      </c>
      <c r="AT885">
        <v>2011</v>
      </c>
      <c r="AU885">
        <v>58</v>
      </c>
      <c r="AV885">
        <v>3</v>
      </c>
      <c r="BA885">
        <v>294</v>
      </c>
      <c r="BB885">
        <v>301</v>
      </c>
      <c r="BD885" t="s">
        <v>22544</v>
      </c>
      <c r="BK885" t="s">
        <v>22545</v>
      </c>
      <c r="BW885" t="s">
        <v>13429</v>
      </c>
      <c r="BX885" t="s">
        <v>13985</v>
      </c>
      <c r="BY885" t="s">
        <v>13985</v>
      </c>
      <c r="BZ885" t="s">
        <v>13985</v>
      </c>
    </row>
    <row r="886" spans="1:78" hidden="1">
      <c r="A886" t="s">
        <v>13850</v>
      </c>
      <c r="B886" t="s">
        <v>67</v>
      </c>
      <c r="C886" t="s">
        <v>26572</v>
      </c>
      <c r="G886" t="s">
        <v>26572</v>
      </c>
      <c r="J886" t="s">
        <v>26573</v>
      </c>
      <c r="K886" t="s">
        <v>10366</v>
      </c>
      <c r="W886" t="s">
        <v>26574</v>
      </c>
      <c r="AA886" t="s">
        <v>26575</v>
      </c>
      <c r="AB886" t="s">
        <v>26576</v>
      </c>
      <c r="AN886" t="s">
        <v>10370</v>
      </c>
      <c r="AO886" t="s">
        <v>20740</v>
      </c>
      <c r="AS886" t="s">
        <v>352</v>
      </c>
      <c r="AT886">
        <v>2005</v>
      </c>
      <c r="AU886">
        <v>8</v>
      </c>
      <c r="AV886">
        <v>5</v>
      </c>
      <c r="BA886">
        <v>462</v>
      </c>
      <c r="BB886">
        <v>477</v>
      </c>
      <c r="BD886" t="s">
        <v>26577</v>
      </c>
      <c r="BK886" t="s">
        <v>26578</v>
      </c>
      <c r="BW886" t="s">
        <v>13429</v>
      </c>
      <c r="BX886" t="s">
        <v>13985</v>
      </c>
      <c r="BY886" t="s">
        <v>13985</v>
      </c>
      <c r="BZ886" t="s">
        <v>13985</v>
      </c>
    </row>
    <row r="887" spans="1:78" hidden="1">
      <c r="A887" t="s">
        <v>13850</v>
      </c>
      <c r="B887" t="s">
        <v>67</v>
      </c>
      <c r="C887" t="s">
        <v>28414</v>
      </c>
      <c r="G887" t="s">
        <v>28414</v>
      </c>
      <c r="J887" t="s">
        <v>28415</v>
      </c>
      <c r="K887" t="s">
        <v>1057</v>
      </c>
      <c r="W887" t="s">
        <v>28416</v>
      </c>
      <c r="AA887" t="s">
        <v>28417</v>
      </c>
      <c r="AB887" t="s">
        <v>28418</v>
      </c>
      <c r="AN887" t="s">
        <v>1061</v>
      </c>
      <c r="AO887" t="s">
        <v>1062</v>
      </c>
      <c r="AS887" t="s">
        <v>1023</v>
      </c>
      <c r="AT887">
        <v>2001</v>
      </c>
      <c r="AU887">
        <v>82</v>
      </c>
      <c r="AV887">
        <v>1</v>
      </c>
      <c r="BA887">
        <v>145</v>
      </c>
      <c r="BB887">
        <v>156</v>
      </c>
      <c r="BD887" t="s">
        <v>28419</v>
      </c>
      <c r="BK887" t="s">
        <v>28420</v>
      </c>
      <c r="BW887" t="s">
        <v>13429</v>
      </c>
      <c r="BX887" t="s">
        <v>13985</v>
      </c>
      <c r="BY887" t="s">
        <v>13985</v>
      </c>
      <c r="BZ887" t="s">
        <v>13985</v>
      </c>
    </row>
    <row r="888" spans="1:78" hidden="1">
      <c r="A888" t="s">
        <v>13850</v>
      </c>
      <c r="B888" t="s">
        <v>67</v>
      </c>
      <c r="C888" t="s">
        <v>14168</v>
      </c>
      <c r="G888" t="s">
        <v>14169</v>
      </c>
      <c r="J888" t="s">
        <v>14170</v>
      </c>
      <c r="K888" t="s">
        <v>4091</v>
      </c>
      <c r="W888" t="s">
        <v>14171</v>
      </c>
      <c r="AN888" t="s">
        <v>4095</v>
      </c>
      <c r="AS888" s="1">
        <v>45536</v>
      </c>
      <c r="AT888">
        <v>2019</v>
      </c>
      <c r="AU888">
        <v>7</v>
      </c>
      <c r="BC888" t="s">
        <v>14172</v>
      </c>
      <c r="BD888" t="s">
        <v>14173</v>
      </c>
      <c r="BK888" t="s">
        <v>14174</v>
      </c>
      <c r="BL888">
        <v>31579602</v>
      </c>
      <c r="BW888" t="s">
        <v>13429</v>
      </c>
    </row>
    <row r="889" spans="1:78" hidden="1">
      <c r="A889" t="s">
        <v>13850</v>
      </c>
      <c r="B889" t="s">
        <v>67</v>
      </c>
      <c r="C889" t="s">
        <v>14125</v>
      </c>
      <c r="G889" t="s">
        <v>14126</v>
      </c>
      <c r="J889" t="s">
        <v>14127</v>
      </c>
      <c r="K889" t="s">
        <v>14128</v>
      </c>
      <c r="W889" t="s">
        <v>14129</v>
      </c>
      <c r="AA889" t="s">
        <v>14130</v>
      </c>
      <c r="AB889" t="s">
        <v>14131</v>
      </c>
      <c r="AN889" t="s">
        <v>14132</v>
      </c>
      <c r="AS889" t="s">
        <v>242</v>
      </c>
      <c r="AT889">
        <v>2019</v>
      </c>
      <c r="AU889">
        <v>10</v>
      </c>
      <c r="AV889">
        <v>10</v>
      </c>
      <c r="BC889" t="s">
        <v>14133</v>
      </c>
      <c r="BD889" t="s">
        <v>14134</v>
      </c>
      <c r="BK889" t="s">
        <v>14135</v>
      </c>
      <c r="BW889" t="s">
        <v>13429</v>
      </c>
    </row>
    <row r="890" spans="1:78" hidden="1">
      <c r="A890" t="s">
        <v>13850</v>
      </c>
      <c r="B890" t="s">
        <v>67</v>
      </c>
      <c r="C890" t="s">
        <v>31419</v>
      </c>
      <c r="G890" t="s">
        <v>31419</v>
      </c>
      <c r="J890" t="s">
        <v>31420</v>
      </c>
      <c r="K890" t="s">
        <v>27059</v>
      </c>
      <c r="W890" t="s">
        <v>31421</v>
      </c>
      <c r="AA890" t="s">
        <v>31422</v>
      </c>
      <c r="AN890" t="s">
        <v>27061</v>
      </c>
      <c r="AS890" t="s">
        <v>629</v>
      </c>
      <c r="AT890">
        <v>1991</v>
      </c>
      <c r="AU890">
        <v>44</v>
      </c>
      <c r="AV890">
        <v>3</v>
      </c>
      <c r="BA890">
        <v>204</v>
      </c>
      <c r="BB890">
        <v>207</v>
      </c>
      <c r="BD890" t="s">
        <v>31423</v>
      </c>
      <c r="BK890" t="s">
        <v>31424</v>
      </c>
      <c r="BW890" t="s">
        <v>13429</v>
      </c>
      <c r="BX890" t="s">
        <v>13985</v>
      </c>
      <c r="BY890" t="s">
        <v>13985</v>
      </c>
      <c r="BZ890" t="s">
        <v>13985</v>
      </c>
    </row>
    <row r="891" spans="1:78" hidden="1">
      <c r="A891" t="s">
        <v>13850</v>
      </c>
      <c r="B891" t="s">
        <v>67</v>
      </c>
      <c r="C891" t="s">
        <v>14438</v>
      </c>
      <c r="G891" t="s">
        <v>14439</v>
      </c>
      <c r="J891" t="s">
        <v>31420</v>
      </c>
      <c r="K891" t="s">
        <v>1453</v>
      </c>
      <c r="W891" t="s">
        <v>14440</v>
      </c>
      <c r="AB891" t="s">
        <v>14441</v>
      </c>
      <c r="AN891" t="s">
        <v>1455</v>
      </c>
      <c r="AO891" t="s">
        <v>1456</v>
      </c>
      <c r="AS891" t="s">
        <v>521</v>
      </c>
      <c r="AT891">
        <v>2019</v>
      </c>
      <c r="AU891">
        <v>112</v>
      </c>
      <c r="AV891">
        <v>3</v>
      </c>
      <c r="BA891">
        <v>1162</v>
      </c>
      <c r="BB891">
        <v>1166</v>
      </c>
      <c r="BD891" t="s">
        <v>14442</v>
      </c>
      <c r="BK891" t="s">
        <v>14443</v>
      </c>
      <c r="BL891">
        <v>30892599</v>
      </c>
      <c r="BW891" t="s">
        <v>13429</v>
      </c>
    </row>
    <row r="892" spans="1:78" hidden="1">
      <c r="A892" t="s">
        <v>13850</v>
      </c>
      <c r="B892" t="s">
        <v>67</v>
      </c>
      <c r="C892" t="s">
        <v>26473</v>
      </c>
      <c r="G892" t="s">
        <v>26473</v>
      </c>
      <c r="J892" t="s">
        <v>26474</v>
      </c>
      <c r="K892" t="s">
        <v>667</v>
      </c>
      <c r="W892" t="s">
        <v>26475</v>
      </c>
      <c r="AN892" t="s">
        <v>670</v>
      </c>
      <c r="AS892" t="s">
        <v>154</v>
      </c>
      <c r="AT892">
        <v>2005</v>
      </c>
      <c r="AU892">
        <v>40</v>
      </c>
      <c r="AV892">
        <v>4</v>
      </c>
      <c r="BA892">
        <v>621</v>
      </c>
      <c r="BB892">
        <v>624</v>
      </c>
      <c r="BD892" t="s">
        <v>26476</v>
      </c>
      <c r="BK892" t="s">
        <v>26477</v>
      </c>
      <c r="BW892" t="s">
        <v>13429</v>
      </c>
      <c r="BX892" t="s">
        <v>13985</v>
      </c>
      <c r="BY892" t="s">
        <v>13985</v>
      </c>
      <c r="BZ892" t="s">
        <v>13985</v>
      </c>
    </row>
    <row r="893" spans="1:78" hidden="1">
      <c r="A893" t="s">
        <v>13850</v>
      </c>
      <c r="B893" t="s">
        <v>67</v>
      </c>
      <c r="C893" t="s">
        <v>20856</v>
      </c>
      <c r="G893" t="s">
        <v>20857</v>
      </c>
      <c r="J893" t="s">
        <v>20858</v>
      </c>
      <c r="K893" t="s">
        <v>20859</v>
      </c>
      <c r="W893" t="s">
        <v>20860</v>
      </c>
      <c r="AA893" t="s">
        <v>20861</v>
      </c>
      <c r="AB893" t="s">
        <v>20862</v>
      </c>
      <c r="AN893" t="s">
        <v>20863</v>
      </c>
      <c r="AS893" t="s">
        <v>3237</v>
      </c>
      <c r="AT893">
        <v>2013</v>
      </c>
      <c r="AU893">
        <v>5</v>
      </c>
      <c r="AV893">
        <v>3</v>
      </c>
      <c r="BC893">
        <v>33128</v>
      </c>
      <c r="BD893" t="s">
        <v>20864</v>
      </c>
      <c r="BK893" t="s">
        <v>20865</v>
      </c>
      <c r="BW893" t="s">
        <v>13429</v>
      </c>
      <c r="BX893" t="s">
        <v>13985</v>
      </c>
      <c r="BY893" t="s">
        <v>13985</v>
      </c>
      <c r="BZ893" t="s">
        <v>13985</v>
      </c>
    </row>
    <row r="894" spans="1:78" hidden="1">
      <c r="A894" t="s">
        <v>13850</v>
      </c>
      <c r="B894" t="s">
        <v>67</v>
      </c>
      <c r="C894" t="s">
        <v>31590</v>
      </c>
      <c r="G894" t="s">
        <v>31590</v>
      </c>
      <c r="J894" t="s">
        <v>31591</v>
      </c>
      <c r="K894" t="s">
        <v>188</v>
      </c>
      <c r="AN894" t="s">
        <v>191</v>
      </c>
      <c r="AT894">
        <v>1988</v>
      </c>
      <c r="AU894">
        <v>76</v>
      </c>
      <c r="AV894">
        <v>1</v>
      </c>
      <c r="BA894">
        <v>89</v>
      </c>
      <c r="BB894">
        <v>96</v>
      </c>
      <c r="BD894" t="s">
        <v>31592</v>
      </c>
      <c r="BK894" t="s">
        <v>31593</v>
      </c>
      <c r="BL894">
        <v>28312384</v>
      </c>
      <c r="BW894" t="s">
        <v>13428</v>
      </c>
      <c r="BX894" t="s">
        <v>13985</v>
      </c>
      <c r="BY894" t="s">
        <v>13429</v>
      </c>
      <c r="BZ894" t="s">
        <v>13985</v>
      </c>
    </row>
    <row r="895" spans="1:78" hidden="1">
      <c r="A895" t="s">
        <v>13850</v>
      </c>
      <c r="B895" t="s">
        <v>67</v>
      </c>
      <c r="C895" t="s">
        <v>31410</v>
      </c>
      <c r="G895" t="s">
        <v>31410</v>
      </c>
      <c r="J895" t="s">
        <v>31411</v>
      </c>
      <c r="K895" t="s">
        <v>348</v>
      </c>
      <c r="W895" t="s">
        <v>31412</v>
      </c>
      <c r="AN895" t="s">
        <v>350</v>
      </c>
      <c r="AS895" t="s">
        <v>521</v>
      </c>
      <c r="AT895">
        <v>1991</v>
      </c>
      <c r="AU895">
        <v>20</v>
      </c>
      <c r="AV895">
        <v>3</v>
      </c>
      <c r="BA895">
        <v>795</v>
      </c>
      <c r="BB895">
        <v>801</v>
      </c>
      <c r="BD895" t="s">
        <v>31413</v>
      </c>
      <c r="BK895" t="s">
        <v>31414</v>
      </c>
      <c r="BW895" t="s">
        <v>13429</v>
      </c>
      <c r="BX895" t="s">
        <v>13985</v>
      </c>
      <c r="BY895" t="s">
        <v>13985</v>
      </c>
      <c r="BZ895" t="s">
        <v>13985</v>
      </c>
    </row>
    <row r="896" spans="1:78" hidden="1">
      <c r="A896" t="s">
        <v>13850</v>
      </c>
      <c r="B896" t="s">
        <v>67</v>
      </c>
      <c r="C896" t="s">
        <v>19873</v>
      </c>
      <c r="G896" t="s">
        <v>19874</v>
      </c>
      <c r="J896" t="s">
        <v>19875</v>
      </c>
      <c r="K896" t="s">
        <v>14128</v>
      </c>
      <c r="W896" t="s">
        <v>19876</v>
      </c>
      <c r="AA896" t="s">
        <v>3856</v>
      </c>
      <c r="AB896" t="s">
        <v>3857</v>
      </c>
      <c r="AN896" t="s">
        <v>14132</v>
      </c>
      <c r="AS896" t="s">
        <v>472</v>
      </c>
      <c r="AT896">
        <v>2014</v>
      </c>
      <c r="AU896">
        <v>5</v>
      </c>
      <c r="AV896">
        <v>7</v>
      </c>
      <c r="BC896">
        <v>86</v>
      </c>
      <c r="BD896" t="s">
        <v>19877</v>
      </c>
      <c r="BK896" t="s">
        <v>19878</v>
      </c>
      <c r="BW896" t="s">
        <v>13429</v>
      </c>
    </row>
    <row r="897" spans="1:78" hidden="1">
      <c r="A897" t="s">
        <v>13850</v>
      </c>
      <c r="B897" t="s">
        <v>67</v>
      </c>
      <c r="C897" t="s">
        <v>20610</v>
      </c>
      <c r="G897" t="s">
        <v>20611</v>
      </c>
      <c r="J897" t="s">
        <v>20612</v>
      </c>
      <c r="K897" t="s">
        <v>14407</v>
      </c>
      <c r="W897" t="s">
        <v>20613</v>
      </c>
      <c r="AA897" t="s">
        <v>20614</v>
      </c>
      <c r="AB897" t="s">
        <v>20615</v>
      </c>
      <c r="AN897" t="s">
        <v>14411</v>
      </c>
      <c r="AO897" t="s">
        <v>14412</v>
      </c>
      <c r="AS897" t="s">
        <v>154</v>
      </c>
      <c r="AT897">
        <v>2013</v>
      </c>
      <c r="AU897">
        <v>7</v>
      </c>
      <c r="AV897">
        <v>11</v>
      </c>
      <c r="BA897">
        <v>2061</v>
      </c>
      <c r="BB897">
        <v>2068</v>
      </c>
      <c r="BD897" t="s">
        <v>20616</v>
      </c>
      <c r="BK897" t="s">
        <v>20617</v>
      </c>
      <c r="BL897">
        <v>23823491</v>
      </c>
      <c r="BW897" t="s">
        <v>13429</v>
      </c>
      <c r="BX897" t="s">
        <v>13985</v>
      </c>
      <c r="BY897" t="s">
        <v>13985</v>
      </c>
      <c r="BZ897" t="s">
        <v>13985</v>
      </c>
    </row>
    <row r="898" spans="1:78" hidden="1">
      <c r="A898" t="s">
        <v>13850</v>
      </c>
      <c r="B898" t="s">
        <v>67</v>
      </c>
      <c r="C898" t="s">
        <v>14098</v>
      </c>
      <c r="G898" t="s">
        <v>14099</v>
      </c>
      <c r="J898" t="s">
        <v>14100</v>
      </c>
      <c r="K898" t="s">
        <v>216</v>
      </c>
      <c r="W898" t="s">
        <v>14101</v>
      </c>
      <c r="AN898" t="s">
        <v>218</v>
      </c>
      <c r="AS898" t="s">
        <v>201</v>
      </c>
      <c r="AT898">
        <v>2019</v>
      </c>
      <c r="AU898">
        <v>9</v>
      </c>
      <c r="BC898">
        <v>15079</v>
      </c>
      <c r="BD898" t="s">
        <v>14102</v>
      </c>
      <c r="BK898" t="s">
        <v>14103</v>
      </c>
      <c r="BL898">
        <v>31636314</v>
      </c>
      <c r="BW898" t="s">
        <v>13429</v>
      </c>
    </row>
    <row r="899" spans="1:78" hidden="1">
      <c r="A899" t="s">
        <v>13850</v>
      </c>
      <c r="B899" t="s">
        <v>67</v>
      </c>
      <c r="C899" t="s">
        <v>21257</v>
      </c>
      <c r="G899" t="s">
        <v>21258</v>
      </c>
      <c r="J899" t="s">
        <v>21259</v>
      </c>
      <c r="K899" t="s">
        <v>3521</v>
      </c>
      <c r="W899" t="s">
        <v>21260</v>
      </c>
      <c r="AA899" t="s">
        <v>21261</v>
      </c>
      <c r="AB899" t="s">
        <v>21262</v>
      </c>
      <c r="AN899" t="s">
        <v>3524</v>
      </c>
      <c r="AO899" t="s">
        <v>3525</v>
      </c>
      <c r="AT899">
        <v>2013</v>
      </c>
      <c r="AU899">
        <v>10</v>
      </c>
      <c r="AV899">
        <v>1</v>
      </c>
      <c r="BA899">
        <v>453</v>
      </c>
      <c r="BB899">
        <v>470</v>
      </c>
      <c r="BD899" t="s">
        <v>21263</v>
      </c>
      <c r="BK899" t="s">
        <v>21264</v>
      </c>
      <c r="BW899" t="s">
        <v>13429</v>
      </c>
      <c r="BX899" t="s">
        <v>13985</v>
      </c>
      <c r="BY899" t="s">
        <v>13985</v>
      </c>
      <c r="BZ899" t="s">
        <v>13985</v>
      </c>
    </row>
    <row r="900" spans="1:78" hidden="1">
      <c r="A900" t="s">
        <v>13850</v>
      </c>
      <c r="B900" t="s">
        <v>67</v>
      </c>
      <c r="C900" t="s">
        <v>13987</v>
      </c>
      <c r="G900" t="s">
        <v>13988</v>
      </c>
      <c r="J900" t="s">
        <v>13989</v>
      </c>
      <c r="K900" t="s">
        <v>13990</v>
      </c>
      <c r="W900" t="s">
        <v>13991</v>
      </c>
      <c r="AN900" t="s">
        <v>13992</v>
      </c>
      <c r="AO900" t="s">
        <v>13993</v>
      </c>
      <c r="AS900" t="s">
        <v>84</v>
      </c>
      <c r="AT900">
        <v>2019</v>
      </c>
      <c r="AU900">
        <v>21</v>
      </c>
      <c r="AV900">
        <v>12</v>
      </c>
      <c r="BA900">
        <v>3655</v>
      </c>
      <c r="BB900">
        <v>3670</v>
      </c>
      <c r="BD900" t="s">
        <v>13994</v>
      </c>
      <c r="BK900" t="s">
        <v>13995</v>
      </c>
      <c r="BW900" t="s">
        <v>13429</v>
      </c>
    </row>
    <row r="901" spans="1:78" hidden="1">
      <c r="A901" t="s">
        <v>13850</v>
      </c>
      <c r="B901" t="s">
        <v>67</v>
      </c>
      <c r="C901" t="s">
        <v>24068</v>
      </c>
      <c r="G901" t="s">
        <v>24069</v>
      </c>
      <c r="J901" t="s">
        <v>24070</v>
      </c>
      <c r="K901" t="s">
        <v>23964</v>
      </c>
      <c r="W901" t="s">
        <v>24071</v>
      </c>
      <c r="AA901" t="s">
        <v>24072</v>
      </c>
      <c r="AB901" t="s">
        <v>24073</v>
      </c>
      <c r="AN901" t="s">
        <v>23966</v>
      </c>
      <c r="AO901" t="s">
        <v>23967</v>
      </c>
      <c r="AS901" t="s">
        <v>472</v>
      </c>
      <c r="AT901">
        <v>2009</v>
      </c>
      <c r="AU901">
        <v>30</v>
      </c>
      <c r="AV901">
        <v>7</v>
      </c>
      <c r="BA901">
        <v>1254</v>
      </c>
      <c r="BB901">
        <v>1259</v>
      </c>
      <c r="BD901" t="s">
        <v>24074</v>
      </c>
      <c r="BK901" t="s">
        <v>24075</v>
      </c>
      <c r="BL901">
        <v>19416747</v>
      </c>
      <c r="BW901" t="s">
        <v>13429</v>
      </c>
      <c r="BX901" t="s">
        <v>13985</v>
      </c>
      <c r="BY901" t="s">
        <v>13985</v>
      </c>
      <c r="BZ901" t="s">
        <v>13985</v>
      </c>
    </row>
    <row r="902" spans="1:78" hidden="1">
      <c r="A902" t="s">
        <v>13850</v>
      </c>
      <c r="B902" t="s">
        <v>67</v>
      </c>
      <c r="C902" t="s">
        <v>14152</v>
      </c>
      <c r="G902" t="s">
        <v>14153</v>
      </c>
      <c r="J902" t="s">
        <v>14154</v>
      </c>
      <c r="K902" t="s">
        <v>1453</v>
      </c>
      <c r="W902" t="s">
        <v>14155</v>
      </c>
      <c r="AN902" t="s">
        <v>1455</v>
      </c>
      <c r="AO902" t="s">
        <v>1456</v>
      </c>
      <c r="AS902" t="s">
        <v>242</v>
      </c>
      <c r="AT902">
        <v>2019</v>
      </c>
      <c r="AU902">
        <v>112</v>
      </c>
      <c r="AV902">
        <v>5</v>
      </c>
      <c r="BA902">
        <v>2207</v>
      </c>
      <c r="BB902">
        <v>2214</v>
      </c>
      <c r="BD902" t="s">
        <v>14156</v>
      </c>
      <c r="BK902" t="s">
        <v>14157</v>
      </c>
      <c r="BL902">
        <v>31145453</v>
      </c>
      <c r="BW902" t="s">
        <v>13429</v>
      </c>
    </row>
    <row r="903" spans="1:78" hidden="1">
      <c r="A903" t="s">
        <v>13850</v>
      </c>
      <c r="B903" t="s">
        <v>67</v>
      </c>
      <c r="C903" t="s">
        <v>22115</v>
      </c>
      <c r="G903" t="s">
        <v>22116</v>
      </c>
      <c r="J903" t="s">
        <v>22117</v>
      </c>
      <c r="K903" t="s">
        <v>3756</v>
      </c>
      <c r="W903" t="s">
        <v>22118</v>
      </c>
      <c r="AA903" t="s">
        <v>22119</v>
      </c>
      <c r="AB903" t="s">
        <v>22120</v>
      </c>
      <c r="AN903" t="s">
        <v>3759</v>
      </c>
      <c r="AO903" t="s">
        <v>3760</v>
      </c>
      <c r="AS903" t="s">
        <v>1017</v>
      </c>
      <c r="AT903">
        <v>2012</v>
      </c>
      <c r="AU903">
        <v>60</v>
      </c>
      <c r="AV903">
        <v>1</v>
      </c>
      <c r="BA903">
        <v>75</v>
      </c>
      <c r="BB903">
        <v>80</v>
      </c>
      <c r="BD903" t="s">
        <v>22121</v>
      </c>
      <c r="BK903" t="s">
        <v>22122</v>
      </c>
      <c r="BW903" t="s">
        <v>13429</v>
      </c>
      <c r="BX903" t="s">
        <v>13985</v>
      </c>
      <c r="BY903" t="s">
        <v>13985</v>
      </c>
      <c r="BZ903" t="s">
        <v>13985</v>
      </c>
    </row>
    <row r="904" spans="1:78" hidden="1">
      <c r="A904" t="s">
        <v>13850</v>
      </c>
      <c r="B904" t="s">
        <v>67</v>
      </c>
      <c r="C904" t="s">
        <v>19099</v>
      </c>
      <c r="G904" t="s">
        <v>19100</v>
      </c>
      <c r="J904" t="s">
        <v>19101</v>
      </c>
      <c r="K904" t="s">
        <v>6305</v>
      </c>
      <c r="W904" t="s">
        <v>19102</v>
      </c>
      <c r="AN904" t="s">
        <v>6307</v>
      </c>
      <c r="AO904" t="s">
        <v>6308</v>
      </c>
      <c r="AS904" t="s">
        <v>815</v>
      </c>
      <c r="AT904">
        <v>2015</v>
      </c>
      <c r="AU904">
        <v>31</v>
      </c>
      <c r="AV904">
        <v>1</v>
      </c>
      <c r="BA904">
        <v>77</v>
      </c>
      <c r="BB904">
        <v>84</v>
      </c>
      <c r="BD904" t="s">
        <v>19103</v>
      </c>
      <c r="BK904" t="s">
        <v>19104</v>
      </c>
      <c r="BL904">
        <v>25843179</v>
      </c>
      <c r="BW904" t="s">
        <v>13429</v>
      </c>
      <c r="BX904" t="s">
        <v>13985</v>
      </c>
      <c r="BY904" t="s">
        <v>13985</v>
      </c>
      <c r="BZ904" t="s">
        <v>13985</v>
      </c>
    </row>
    <row r="905" spans="1:78" hidden="1">
      <c r="A905" t="s">
        <v>13850</v>
      </c>
      <c r="B905" t="s">
        <v>67</v>
      </c>
      <c r="C905" t="s">
        <v>28334</v>
      </c>
      <c r="G905" t="s">
        <v>28334</v>
      </c>
      <c r="J905" t="s">
        <v>28335</v>
      </c>
      <c r="K905" t="s">
        <v>348</v>
      </c>
      <c r="W905" t="s">
        <v>28336</v>
      </c>
      <c r="AA905" t="s">
        <v>28337</v>
      </c>
      <c r="AB905" t="s">
        <v>28338</v>
      </c>
      <c r="AN905" t="s">
        <v>350</v>
      </c>
      <c r="AO905" t="s">
        <v>351</v>
      </c>
      <c r="AS905" t="s">
        <v>730</v>
      </c>
      <c r="AT905">
        <v>2001</v>
      </c>
      <c r="AU905">
        <v>30</v>
      </c>
      <c r="AV905">
        <v>2</v>
      </c>
      <c r="BA905">
        <v>181</v>
      </c>
      <c r="BB905">
        <v>188</v>
      </c>
      <c r="BD905" t="s">
        <v>28339</v>
      </c>
      <c r="BK905" t="s">
        <v>28340</v>
      </c>
      <c r="BW905" t="s">
        <v>13429</v>
      </c>
      <c r="BX905" t="s">
        <v>13985</v>
      </c>
      <c r="BY905" t="s">
        <v>13985</v>
      </c>
      <c r="BZ905" t="s">
        <v>13985</v>
      </c>
    </row>
    <row r="906" spans="1:78" hidden="1">
      <c r="A906" t="s">
        <v>13850</v>
      </c>
      <c r="B906" t="s">
        <v>67</v>
      </c>
      <c r="C906" t="s">
        <v>23650</v>
      </c>
      <c r="G906" t="s">
        <v>23651</v>
      </c>
      <c r="J906" t="s">
        <v>23652</v>
      </c>
      <c r="K906" t="s">
        <v>19258</v>
      </c>
      <c r="W906" t="s">
        <v>23653</v>
      </c>
      <c r="AA906" t="s">
        <v>23654</v>
      </c>
      <c r="AB906" t="s">
        <v>23655</v>
      </c>
      <c r="AN906" t="s">
        <v>19260</v>
      </c>
      <c r="AT906">
        <v>2010</v>
      </c>
      <c r="AU906">
        <v>12</v>
      </c>
      <c r="AV906">
        <v>1</v>
      </c>
      <c r="BA906">
        <v>161</v>
      </c>
      <c r="BB906">
        <v>171</v>
      </c>
      <c r="BD906" t="s">
        <v>23656</v>
      </c>
      <c r="BK906" t="s">
        <v>23657</v>
      </c>
      <c r="BW906" t="s">
        <v>13429</v>
      </c>
      <c r="BX906" t="s">
        <v>13985</v>
      </c>
      <c r="BY906" t="s">
        <v>13985</v>
      </c>
      <c r="BZ906" t="s">
        <v>13985</v>
      </c>
    </row>
    <row r="907" spans="1:78" hidden="1">
      <c r="A907" t="s">
        <v>13850</v>
      </c>
      <c r="B907" t="s">
        <v>67</v>
      </c>
      <c r="C907" t="s">
        <v>15774</v>
      </c>
      <c r="G907" t="s">
        <v>15775</v>
      </c>
      <c r="J907" t="s">
        <v>15776</v>
      </c>
      <c r="K907" t="s">
        <v>1453</v>
      </c>
      <c r="W907" t="s">
        <v>15777</v>
      </c>
      <c r="AN907" t="s">
        <v>1455</v>
      </c>
      <c r="AO907" t="s">
        <v>1456</v>
      </c>
      <c r="AS907" t="s">
        <v>730</v>
      </c>
      <c r="AT907">
        <v>2018</v>
      </c>
      <c r="AU907">
        <v>111</v>
      </c>
      <c r="AV907">
        <v>2</v>
      </c>
      <c r="BA907">
        <v>612</v>
      </c>
      <c r="BB907">
        <v>619</v>
      </c>
      <c r="BD907" t="s">
        <v>15778</v>
      </c>
      <c r="BK907" t="s">
        <v>15779</v>
      </c>
      <c r="BL907">
        <v>29514245</v>
      </c>
      <c r="BW907" t="s">
        <v>13429</v>
      </c>
      <c r="BX907" t="s">
        <v>13985</v>
      </c>
      <c r="BY907" t="s">
        <v>13985</v>
      </c>
      <c r="BZ907" t="s">
        <v>13985</v>
      </c>
    </row>
    <row r="908" spans="1:78" hidden="1">
      <c r="A908" t="s">
        <v>13850</v>
      </c>
      <c r="B908" t="s">
        <v>67</v>
      </c>
      <c r="C908" t="s">
        <v>30588</v>
      </c>
      <c r="G908" t="s">
        <v>30588</v>
      </c>
      <c r="J908" t="s">
        <v>30589</v>
      </c>
      <c r="K908" t="s">
        <v>9446</v>
      </c>
      <c r="W908" t="s">
        <v>30590</v>
      </c>
      <c r="AN908" t="s">
        <v>9448</v>
      </c>
      <c r="AT908">
        <v>1995</v>
      </c>
      <c r="AU908">
        <v>5</v>
      </c>
      <c r="AV908">
        <v>1</v>
      </c>
      <c r="BA908">
        <v>55</v>
      </c>
      <c r="BB908">
        <v>67</v>
      </c>
      <c r="BD908" t="s">
        <v>30591</v>
      </c>
      <c r="BK908" t="s">
        <v>30592</v>
      </c>
      <c r="BW908" t="s">
        <v>13429</v>
      </c>
      <c r="BX908" t="s">
        <v>13985</v>
      </c>
      <c r="BY908" t="s">
        <v>13985</v>
      </c>
      <c r="BZ908" t="s">
        <v>13985</v>
      </c>
    </row>
    <row r="909" spans="1:78" hidden="1">
      <c r="A909" t="s">
        <v>13850</v>
      </c>
      <c r="B909" t="s">
        <v>67</v>
      </c>
      <c r="C909" t="s">
        <v>26660</v>
      </c>
      <c r="G909" t="s">
        <v>26660</v>
      </c>
      <c r="J909" t="s">
        <v>26661</v>
      </c>
      <c r="K909" t="s">
        <v>9446</v>
      </c>
      <c r="W909" t="s">
        <v>26662</v>
      </c>
      <c r="AN909" t="s">
        <v>9448</v>
      </c>
      <c r="AO909" t="s">
        <v>16022</v>
      </c>
      <c r="AS909" t="s">
        <v>629</v>
      </c>
      <c r="AT909">
        <v>2005</v>
      </c>
      <c r="AU909">
        <v>15</v>
      </c>
      <c r="AV909">
        <v>3</v>
      </c>
      <c r="BA909">
        <v>281</v>
      </c>
      <c r="BB909">
        <v>298</v>
      </c>
      <c r="BD909" t="s">
        <v>26663</v>
      </c>
      <c r="BK909" t="s">
        <v>26664</v>
      </c>
      <c r="BW909" t="s">
        <v>13428</v>
      </c>
      <c r="BX909" t="s">
        <v>13985</v>
      </c>
      <c r="BY909" t="s">
        <v>13429</v>
      </c>
      <c r="BZ909" t="s">
        <v>13985</v>
      </c>
    </row>
    <row r="910" spans="1:78" hidden="1">
      <c r="A910" t="s">
        <v>13850</v>
      </c>
      <c r="B910" t="s">
        <v>67</v>
      </c>
      <c r="C910" t="s">
        <v>19552</v>
      </c>
      <c r="G910" t="s">
        <v>19553</v>
      </c>
      <c r="J910" t="s">
        <v>19554</v>
      </c>
      <c r="K910" t="s">
        <v>17567</v>
      </c>
      <c r="W910" t="s">
        <v>19555</v>
      </c>
      <c r="AA910" t="s">
        <v>19556</v>
      </c>
      <c r="AB910" t="s">
        <v>19557</v>
      </c>
      <c r="AN910" t="s">
        <v>17571</v>
      </c>
      <c r="AO910" t="s">
        <v>17572</v>
      </c>
      <c r="AS910" t="s">
        <v>84</v>
      </c>
      <c r="AT910">
        <v>2014</v>
      </c>
      <c r="AU910">
        <v>17</v>
      </c>
      <c r="AV910">
        <v>4</v>
      </c>
      <c r="BA910">
        <v>837</v>
      </c>
      <c r="BB910">
        <v>844</v>
      </c>
      <c r="BD910" t="s">
        <v>19558</v>
      </c>
      <c r="BK910" t="s">
        <v>19559</v>
      </c>
      <c r="BW910" t="s">
        <v>13429</v>
      </c>
      <c r="BX910" t="s">
        <v>13985</v>
      </c>
      <c r="BY910" t="s">
        <v>13985</v>
      </c>
      <c r="BZ910" t="s">
        <v>13985</v>
      </c>
    </row>
    <row r="911" spans="1:78" hidden="1">
      <c r="A911" t="s">
        <v>13759</v>
      </c>
      <c r="B911" t="s">
        <v>67</v>
      </c>
      <c r="C911" t="s">
        <v>19553</v>
      </c>
      <c r="J911" t="s">
        <v>19554</v>
      </c>
      <c r="K911" t="s">
        <v>31731</v>
      </c>
      <c r="AA911" t="s">
        <v>19556</v>
      </c>
      <c r="AB911" t="s">
        <v>19557</v>
      </c>
      <c r="AN911" t="s">
        <v>17571</v>
      </c>
      <c r="AT911">
        <v>2014</v>
      </c>
      <c r="AU911">
        <v>17</v>
      </c>
      <c r="AV911">
        <v>4</v>
      </c>
      <c r="BA911">
        <v>837</v>
      </c>
      <c r="BB911">
        <v>844</v>
      </c>
      <c r="BK911" t="s">
        <v>31732</v>
      </c>
      <c r="BW911" t="s">
        <v>13429</v>
      </c>
      <c r="BX911" t="s">
        <v>13985</v>
      </c>
      <c r="BY911" t="s">
        <v>13985</v>
      </c>
      <c r="BZ911" t="s">
        <v>13985</v>
      </c>
    </row>
    <row r="912" spans="1:78" hidden="1">
      <c r="A912" t="s">
        <v>13850</v>
      </c>
      <c r="B912" t="s">
        <v>67</v>
      </c>
      <c r="C912" t="s">
        <v>31101</v>
      </c>
      <c r="G912" t="s">
        <v>31101</v>
      </c>
      <c r="J912" t="s">
        <v>31102</v>
      </c>
      <c r="K912" t="s">
        <v>11194</v>
      </c>
      <c r="W912" t="s">
        <v>31103</v>
      </c>
      <c r="AN912" t="s">
        <v>11196</v>
      </c>
      <c r="AT912">
        <v>1993</v>
      </c>
      <c r="AU912">
        <v>57</v>
      </c>
      <c r="AV912">
        <v>2</v>
      </c>
      <c r="BA912">
        <v>299</v>
      </c>
      <c r="BB912">
        <v>305</v>
      </c>
      <c r="BD912" t="s">
        <v>31104</v>
      </c>
      <c r="BK912" t="s">
        <v>31105</v>
      </c>
      <c r="BL912">
        <v>8099720</v>
      </c>
      <c r="BW912" t="s">
        <v>13429</v>
      </c>
      <c r="BX912" t="s">
        <v>13985</v>
      </c>
      <c r="BY912" t="s">
        <v>13985</v>
      </c>
      <c r="BZ912" t="s">
        <v>13985</v>
      </c>
    </row>
    <row r="913" spans="1:78" hidden="1">
      <c r="A913" t="s">
        <v>13850</v>
      </c>
      <c r="B913" t="s">
        <v>67</v>
      </c>
      <c r="C913" t="s">
        <v>15926</v>
      </c>
      <c r="G913" t="s">
        <v>15927</v>
      </c>
      <c r="J913" t="s">
        <v>15928</v>
      </c>
      <c r="K913" t="s">
        <v>348</v>
      </c>
      <c r="W913" t="s">
        <v>15929</v>
      </c>
      <c r="AN913" t="s">
        <v>350</v>
      </c>
      <c r="AO913" t="s">
        <v>351</v>
      </c>
      <c r="AS913" t="s">
        <v>884</v>
      </c>
      <c r="AT913">
        <v>2018</v>
      </c>
      <c r="AU913">
        <v>47</v>
      </c>
      <c r="AV913">
        <v>1</v>
      </c>
      <c r="BA913">
        <v>175</v>
      </c>
      <c r="BB913">
        <v>183</v>
      </c>
      <c r="BD913" t="s">
        <v>15930</v>
      </c>
      <c r="BK913" t="s">
        <v>15931</v>
      </c>
      <c r="BL913">
        <v>29293921</v>
      </c>
      <c r="BW913" t="s">
        <v>13428</v>
      </c>
      <c r="BX913" t="s">
        <v>13985</v>
      </c>
      <c r="BY913" t="s">
        <v>13429</v>
      </c>
      <c r="BZ913">
        <v>2</v>
      </c>
    </row>
    <row r="914" spans="1:78" hidden="1">
      <c r="A914" t="s">
        <v>13850</v>
      </c>
      <c r="B914" t="s">
        <v>67</v>
      </c>
      <c r="C914" t="s">
        <v>18439</v>
      </c>
      <c r="G914" t="s">
        <v>18440</v>
      </c>
      <c r="J914" t="s">
        <v>18441</v>
      </c>
      <c r="K914" t="s">
        <v>453</v>
      </c>
      <c r="W914" t="s">
        <v>18442</v>
      </c>
      <c r="AA914" t="s">
        <v>17022</v>
      </c>
      <c r="AB914" t="s">
        <v>18443</v>
      </c>
      <c r="AN914" t="s">
        <v>455</v>
      </c>
      <c r="AO914" t="s">
        <v>456</v>
      </c>
      <c r="AS914" t="s">
        <v>84</v>
      </c>
      <c r="AT914">
        <v>2015</v>
      </c>
      <c r="AU914">
        <v>40</v>
      </c>
      <c r="AV914">
        <v>6</v>
      </c>
      <c r="BA914">
        <v>796</v>
      </c>
      <c r="BB914">
        <v>804</v>
      </c>
      <c r="BD914" t="s">
        <v>18444</v>
      </c>
      <c r="BK914" t="s">
        <v>18445</v>
      </c>
      <c r="BW914" t="s">
        <v>13429</v>
      </c>
      <c r="BX914" t="s">
        <v>13985</v>
      </c>
      <c r="BY914" t="s">
        <v>13985</v>
      </c>
      <c r="BZ914" t="s">
        <v>13985</v>
      </c>
    </row>
    <row r="915" spans="1:78" hidden="1">
      <c r="A915" t="s">
        <v>13850</v>
      </c>
      <c r="B915" t="s">
        <v>67</v>
      </c>
      <c r="C915" t="s">
        <v>19968</v>
      </c>
      <c r="G915" t="s">
        <v>19969</v>
      </c>
      <c r="J915" t="s">
        <v>19970</v>
      </c>
      <c r="K915" t="s">
        <v>1442</v>
      </c>
      <c r="W915" t="s">
        <v>19971</v>
      </c>
      <c r="AA915" t="s">
        <v>19972</v>
      </c>
      <c r="AB915" t="s">
        <v>9608</v>
      </c>
      <c r="AN915" t="s">
        <v>1446</v>
      </c>
      <c r="AO915" t="s">
        <v>1447</v>
      </c>
      <c r="AS915" t="s">
        <v>521</v>
      </c>
      <c r="AT915">
        <v>2014</v>
      </c>
      <c r="AU915">
        <v>27</v>
      </c>
      <c r="AV915">
        <v>6</v>
      </c>
      <c r="BA915">
        <v>1160</v>
      </c>
      <c r="BB915">
        <v>1171</v>
      </c>
      <c r="BD915" t="s">
        <v>19973</v>
      </c>
      <c r="BK915" t="s">
        <v>19974</v>
      </c>
      <c r="BL915">
        <v>24800647</v>
      </c>
      <c r="BW915" t="s">
        <v>13428</v>
      </c>
      <c r="BY915" t="s">
        <v>13429</v>
      </c>
      <c r="BZ915">
        <v>2</v>
      </c>
    </row>
    <row r="916" spans="1:78" hidden="1">
      <c r="A916" t="s">
        <v>13850</v>
      </c>
      <c r="B916" t="s">
        <v>67</v>
      </c>
      <c r="C916" t="s">
        <v>15098</v>
      </c>
      <c r="G916" t="s">
        <v>15099</v>
      </c>
      <c r="J916" t="s">
        <v>15100</v>
      </c>
      <c r="K916" t="s">
        <v>3022</v>
      </c>
      <c r="W916" t="s">
        <v>15101</v>
      </c>
      <c r="AN916" t="s">
        <v>3024</v>
      </c>
      <c r="AO916" t="s">
        <v>3025</v>
      </c>
      <c r="AS916" t="s">
        <v>154</v>
      </c>
      <c r="AT916">
        <v>2018</v>
      </c>
      <c r="AU916">
        <v>55</v>
      </c>
      <c r="AV916">
        <v>6</v>
      </c>
      <c r="BA916">
        <v>1386</v>
      </c>
      <c r="BB916">
        <v>1401</v>
      </c>
      <c r="BD916" t="s">
        <v>15102</v>
      </c>
      <c r="BK916" t="s">
        <v>15103</v>
      </c>
      <c r="BL916">
        <v>29986046</v>
      </c>
      <c r="BW916" t="s">
        <v>13428</v>
      </c>
      <c r="BX916">
        <v>0</v>
      </c>
      <c r="BY916" t="s">
        <v>13429</v>
      </c>
    </row>
    <row r="917" spans="1:78" hidden="1">
      <c r="A917" t="s">
        <v>13850</v>
      </c>
      <c r="B917" t="s">
        <v>67</v>
      </c>
      <c r="C917" t="s">
        <v>20759</v>
      </c>
      <c r="G917" t="s">
        <v>20760</v>
      </c>
      <c r="J917" t="s">
        <v>20761</v>
      </c>
      <c r="K917" t="s">
        <v>16842</v>
      </c>
      <c r="W917" t="s">
        <v>20762</v>
      </c>
      <c r="AB917" t="s">
        <v>20763</v>
      </c>
      <c r="AN917" t="s">
        <v>16846</v>
      </c>
      <c r="AS917" s="1">
        <v>39995</v>
      </c>
      <c r="AT917">
        <v>2013</v>
      </c>
      <c r="AU917">
        <v>7</v>
      </c>
      <c r="BC917">
        <v>82</v>
      </c>
      <c r="BD917" t="s">
        <v>20764</v>
      </c>
      <c r="BK917" t="s">
        <v>20765</v>
      </c>
      <c r="BL917">
        <v>23847488</v>
      </c>
      <c r="BW917" t="s">
        <v>13429</v>
      </c>
      <c r="BX917" t="s">
        <v>13985</v>
      </c>
      <c r="BY917" t="s">
        <v>13985</v>
      </c>
      <c r="BZ917" t="s">
        <v>13985</v>
      </c>
    </row>
    <row r="918" spans="1:78" hidden="1">
      <c r="A918" t="s">
        <v>13850</v>
      </c>
      <c r="B918" t="s">
        <v>67</v>
      </c>
      <c r="C918" t="s">
        <v>21966</v>
      </c>
      <c r="G918" t="s">
        <v>21967</v>
      </c>
      <c r="J918" t="s">
        <v>21968</v>
      </c>
      <c r="K918" t="s">
        <v>280</v>
      </c>
      <c r="W918" t="s">
        <v>21969</v>
      </c>
      <c r="AN918" t="s">
        <v>284</v>
      </c>
      <c r="AS918" s="1">
        <v>44593</v>
      </c>
      <c r="AT918">
        <v>2012</v>
      </c>
      <c r="AU918">
        <v>7</v>
      </c>
      <c r="AV918">
        <v>2</v>
      </c>
      <c r="BC918" t="s">
        <v>21970</v>
      </c>
      <c r="BD918" t="s">
        <v>21971</v>
      </c>
      <c r="BK918" t="s">
        <v>21972</v>
      </c>
      <c r="BL918">
        <v>22384019</v>
      </c>
      <c r="BW918" t="s">
        <v>13429</v>
      </c>
    </row>
    <row r="919" spans="1:78" hidden="1">
      <c r="A919" t="s">
        <v>13850</v>
      </c>
      <c r="B919" t="s">
        <v>67</v>
      </c>
      <c r="C919" t="s">
        <v>29318</v>
      </c>
      <c r="G919" t="s">
        <v>29318</v>
      </c>
      <c r="J919" t="s">
        <v>29319</v>
      </c>
      <c r="K919" t="s">
        <v>29320</v>
      </c>
      <c r="W919" t="s">
        <v>29321</v>
      </c>
      <c r="AN919" t="s">
        <v>29322</v>
      </c>
      <c r="AS919" t="s">
        <v>29323</v>
      </c>
      <c r="AT919">
        <v>1998</v>
      </c>
      <c r="AU919">
        <v>31</v>
      </c>
      <c r="AV919" s="2">
        <v>43558</v>
      </c>
      <c r="BA919">
        <v>151</v>
      </c>
      <c r="BB919">
        <v>160</v>
      </c>
      <c r="BK919" t="s">
        <v>29324</v>
      </c>
      <c r="BW919" t="s">
        <v>13429</v>
      </c>
      <c r="BX919" t="s">
        <v>13985</v>
      </c>
      <c r="BY919" t="s">
        <v>13985</v>
      </c>
      <c r="BZ919" t="s">
        <v>13985</v>
      </c>
    </row>
    <row r="920" spans="1:78" hidden="1">
      <c r="A920" t="s">
        <v>13850</v>
      </c>
      <c r="B920" t="s">
        <v>67</v>
      </c>
      <c r="C920" t="s">
        <v>26400</v>
      </c>
      <c r="G920" t="s">
        <v>26400</v>
      </c>
      <c r="J920" t="s">
        <v>26401</v>
      </c>
      <c r="K920" t="s">
        <v>258</v>
      </c>
      <c r="W920" t="s">
        <v>26402</v>
      </c>
      <c r="AA920" t="s">
        <v>26403</v>
      </c>
      <c r="AB920" t="s">
        <v>26404</v>
      </c>
      <c r="AN920" t="s">
        <v>261</v>
      </c>
      <c r="AS920" t="s">
        <v>84</v>
      </c>
      <c r="AT920">
        <v>2005</v>
      </c>
      <c r="AU920">
        <v>20</v>
      </c>
      <c r="AV920">
        <v>6</v>
      </c>
      <c r="BA920">
        <v>490</v>
      </c>
      <c r="BB920">
        <v>499</v>
      </c>
      <c r="BD920" t="s">
        <v>26405</v>
      </c>
      <c r="BK920" t="s">
        <v>26406</v>
      </c>
      <c r="BL920">
        <v>16275768</v>
      </c>
      <c r="BW920" t="s">
        <v>13429</v>
      </c>
      <c r="BX920" t="s">
        <v>13985</v>
      </c>
      <c r="BY920" t="s">
        <v>13985</v>
      </c>
      <c r="BZ920" t="s">
        <v>13985</v>
      </c>
    </row>
    <row r="921" spans="1:78" hidden="1">
      <c r="A921" t="s">
        <v>13850</v>
      </c>
      <c r="B921" t="s">
        <v>67</v>
      </c>
      <c r="C921" t="s">
        <v>17662</v>
      </c>
      <c r="G921" t="s">
        <v>17663</v>
      </c>
      <c r="J921" t="s">
        <v>17664</v>
      </c>
      <c r="K921" t="s">
        <v>831</v>
      </c>
      <c r="W921" t="s">
        <v>17665</v>
      </c>
      <c r="AA921" t="s">
        <v>17666</v>
      </c>
      <c r="AB921" t="s">
        <v>17667</v>
      </c>
      <c r="AN921" t="s">
        <v>835</v>
      </c>
      <c r="AS921" t="s">
        <v>352</v>
      </c>
      <c r="AT921">
        <v>2016</v>
      </c>
      <c r="AU921">
        <v>6</v>
      </c>
      <c r="AV921">
        <v>16</v>
      </c>
      <c r="BA921">
        <v>5596</v>
      </c>
      <c r="BB921">
        <v>5613</v>
      </c>
      <c r="BD921" t="s">
        <v>17668</v>
      </c>
      <c r="BK921" t="s">
        <v>17669</v>
      </c>
      <c r="BL921">
        <v>27547340</v>
      </c>
      <c r="BW921" t="s">
        <v>13428</v>
      </c>
      <c r="BX921" t="s">
        <v>13985</v>
      </c>
      <c r="BY921" t="s">
        <v>13429</v>
      </c>
      <c r="BZ921" t="s">
        <v>13985</v>
      </c>
    </row>
    <row r="922" spans="1:78" hidden="1">
      <c r="A922" t="s">
        <v>13850</v>
      </c>
      <c r="B922" t="s">
        <v>1762</v>
      </c>
      <c r="C922" t="s">
        <v>24936</v>
      </c>
      <c r="E922" t="s">
        <v>24937</v>
      </c>
      <c r="G922" t="s">
        <v>24938</v>
      </c>
      <c r="J922" t="s">
        <v>24939</v>
      </c>
      <c r="K922" t="s">
        <v>24940</v>
      </c>
      <c r="L922" t="s">
        <v>24941</v>
      </c>
      <c r="P922" t="s">
        <v>24942</v>
      </c>
      <c r="Q922" t="s">
        <v>24943</v>
      </c>
      <c r="R922" t="s">
        <v>24944</v>
      </c>
      <c r="W922" t="s">
        <v>24945</v>
      </c>
      <c r="AA922" t="s">
        <v>24946</v>
      </c>
      <c r="AN922" t="s">
        <v>24947</v>
      </c>
      <c r="AP922" t="s">
        <v>24948</v>
      </c>
      <c r="AT922">
        <v>2008</v>
      </c>
      <c r="AV922">
        <v>75</v>
      </c>
      <c r="BA922">
        <v>259</v>
      </c>
      <c r="BB922">
        <v>284</v>
      </c>
      <c r="BK922" t="s">
        <v>24949</v>
      </c>
      <c r="BW922" t="s">
        <v>13428</v>
      </c>
      <c r="BX922" t="s">
        <v>13985</v>
      </c>
      <c r="BY922" t="s">
        <v>13429</v>
      </c>
      <c r="BZ922" t="s">
        <v>13985</v>
      </c>
    </row>
    <row r="923" spans="1:78" hidden="1">
      <c r="A923" t="s">
        <v>13850</v>
      </c>
      <c r="B923" t="s">
        <v>67</v>
      </c>
      <c r="C923" t="s">
        <v>30773</v>
      </c>
      <c r="G923" t="s">
        <v>30773</v>
      </c>
      <c r="J923" t="s">
        <v>30774</v>
      </c>
      <c r="K923" t="s">
        <v>3062</v>
      </c>
      <c r="W923" t="s">
        <v>30775</v>
      </c>
      <c r="AN923" t="s">
        <v>3066</v>
      </c>
      <c r="AS923" t="s">
        <v>730</v>
      </c>
      <c r="AT923">
        <v>1994</v>
      </c>
      <c r="AU923">
        <v>72</v>
      </c>
      <c r="AW923">
        <v>4</v>
      </c>
      <c r="BA923">
        <v>420</v>
      </c>
      <c r="BB923">
        <v>430</v>
      </c>
      <c r="BD923" t="s">
        <v>30776</v>
      </c>
      <c r="BK923" t="s">
        <v>30777</v>
      </c>
      <c r="BW923" t="s">
        <v>13428</v>
      </c>
      <c r="BX923" t="s">
        <v>13985</v>
      </c>
      <c r="BY923" t="s">
        <v>13429</v>
      </c>
      <c r="BZ923" t="s">
        <v>13985</v>
      </c>
    </row>
    <row r="924" spans="1:78" hidden="1">
      <c r="A924" t="s">
        <v>13850</v>
      </c>
      <c r="B924" t="s">
        <v>67</v>
      </c>
      <c r="C924" t="s">
        <v>26533</v>
      </c>
      <c r="G924" t="s">
        <v>26533</v>
      </c>
      <c r="J924" t="s">
        <v>26534</v>
      </c>
      <c r="K924" t="s">
        <v>3484</v>
      </c>
      <c r="P924" t="s">
        <v>26535</v>
      </c>
      <c r="Q924" t="s">
        <v>26536</v>
      </c>
      <c r="R924" t="s">
        <v>26537</v>
      </c>
      <c r="S924" t="s">
        <v>26538</v>
      </c>
      <c r="W924" t="s">
        <v>26539</v>
      </c>
      <c r="AO924" t="s">
        <v>3488</v>
      </c>
      <c r="AS924" s="1">
        <v>42217</v>
      </c>
      <c r="AT924">
        <v>2005</v>
      </c>
      <c r="AU924">
        <v>102</v>
      </c>
      <c r="AV924">
        <v>3</v>
      </c>
      <c r="BA924">
        <v>413</v>
      </c>
      <c r="BB924">
        <v>421</v>
      </c>
      <c r="BD924" t="s">
        <v>26540</v>
      </c>
      <c r="BK924" t="s">
        <v>26541</v>
      </c>
      <c r="BW924" t="s">
        <v>13429</v>
      </c>
      <c r="BX924" t="s">
        <v>13985</v>
      </c>
      <c r="BY924" t="s">
        <v>13985</v>
      </c>
      <c r="BZ924" t="s">
        <v>13985</v>
      </c>
    </row>
    <row r="925" spans="1:78" hidden="1">
      <c r="A925" t="s">
        <v>13850</v>
      </c>
      <c r="B925" t="s">
        <v>67</v>
      </c>
      <c r="C925" t="s">
        <v>11270</v>
      </c>
      <c r="G925" t="s">
        <v>11270</v>
      </c>
      <c r="J925" t="s">
        <v>29812</v>
      </c>
      <c r="K925" t="s">
        <v>423</v>
      </c>
      <c r="W925" t="s">
        <v>29813</v>
      </c>
      <c r="AN925" t="s">
        <v>426</v>
      </c>
      <c r="AS925" t="s">
        <v>730</v>
      </c>
      <c r="AT925">
        <v>1997</v>
      </c>
      <c r="AU925">
        <v>51</v>
      </c>
      <c r="AV925">
        <v>2</v>
      </c>
      <c r="BA925">
        <v>451</v>
      </c>
      <c r="BB925">
        <v>458</v>
      </c>
      <c r="BD925" t="s">
        <v>29814</v>
      </c>
      <c r="BK925" t="s">
        <v>29815</v>
      </c>
      <c r="BL925">
        <v>28565340</v>
      </c>
      <c r="BW925" t="s">
        <v>13429</v>
      </c>
      <c r="BX925" t="s">
        <v>13985</v>
      </c>
      <c r="BY925" t="s">
        <v>13985</v>
      </c>
      <c r="BZ925" t="s">
        <v>13985</v>
      </c>
    </row>
    <row r="926" spans="1:78" hidden="1">
      <c r="A926" t="s">
        <v>13850</v>
      </c>
      <c r="B926" t="s">
        <v>67</v>
      </c>
      <c r="C926" t="s">
        <v>24373</v>
      </c>
      <c r="G926" t="s">
        <v>24374</v>
      </c>
      <c r="J926" t="s">
        <v>24375</v>
      </c>
      <c r="K926" t="s">
        <v>109</v>
      </c>
      <c r="W926" t="s">
        <v>24376</v>
      </c>
      <c r="AA926" t="s">
        <v>24377</v>
      </c>
      <c r="AB926" t="s">
        <v>24378</v>
      </c>
      <c r="AN926" t="s">
        <v>113</v>
      </c>
      <c r="AS926" s="1">
        <v>46388</v>
      </c>
      <c r="AT926">
        <v>2009</v>
      </c>
      <c r="AU926">
        <v>19</v>
      </c>
      <c r="AV926">
        <v>2</v>
      </c>
      <c r="BA926" t="s">
        <v>24379</v>
      </c>
      <c r="BB926" t="s">
        <v>24380</v>
      </c>
      <c r="BD926" t="s">
        <v>24381</v>
      </c>
      <c r="BK926" t="s">
        <v>24382</v>
      </c>
      <c r="BL926">
        <v>19174139</v>
      </c>
      <c r="BW926" t="s">
        <v>13429</v>
      </c>
      <c r="BX926" t="s">
        <v>13985</v>
      </c>
      <c r="BY926" t="s">
        <v>13985</v>
      </c>
      <c r="BZ926" t="s">
        <v>13985</v>
      </c>
    </row>
    <row r="927" spans="1:78" hidden="1">
      <c r="A927" t="s">
        <v>13850</v>
      </c>
      <c r="B927" t="s">
        <v>67</v>
      </c>
      <c r="C927" t="s">
        <v>17907</v>
      </c>
      <c r="G927" t="s">
        <v>17908</v>
      </c>
      <c r="J927" t="s">
        <v>17909</v>
      </c>
      <c r="K927" t="s">
        <v>17910</v>
      </c>
      <c r="W927" t="s">
        <v>17911</v>
      </c>
      <c r="AN927" t="s">
        <v>17912</v>
      </c>
      <c r="AO927" t="s">
        <v>17913</v>
      </c>
      <c r="AS927" t="s">
        <v>815</v>
      </c>
      <c r="AT927">
        <v>2016</v>
      </c>
      <c r="AU927">
        <v>52</v>
      </c>
      <c r="AV927">
        <v>2</v>
      </c>
      <c r="BA927">
        <v>141</v>
      </c>
      <c r="BB927">
        <v>160</v>
      </c>
      <c r="BD927" t="s">
        <v>17914</v>
      </c>
      <c r="BK927" t="s">
        <v>17915</v>
      </c>
      <c r="BW927" t="s">
        <v>13429</v>
      </c>
      <c r="BX927" t="s">
        <v>13985</v>
      </c>
      <c r="BY927" t="s">
        <v>13985</v>
      </c>
      <c r="BZ927" t="s">
        <v>13985</v>
      </c>
    </row>
    <row r="928" spans="1:78" hidden="1">
      <c r="A928" t="s">
        <v>13850</v>
      </c>
      <c r="B928" t="s">
        <v>67</v>
      </c>
      <c r="C928" t="s">
        <v>18744</v>
      </c>
      <c r="G928" t="s">
        <v>18745</v>
      </c>
      <c r="J928" t="s">
        <v>18746</v>
      </c>
      <c r="K928" t="s">
        <v>5333</v>
      </c>
      <c r="W928" t="s">
        <v>18747</v>
      </c>
      <c r="AA928" t="s">
        <v>18748</v>
      </c>
      <c r="AN928" t="s">
        <v>5335</v>
      </c>
      <c r="AO928" t="s">
        <v>5336</v>
      </c>
      <c r="AS928" s="1">
        <v>39264</v>
      </c>
      <c r="AT928">
        <v>2015</v>
      </c>
      <c r="AU928">
        <v>282</v>
      </c>
      <c r="AV928">
        <v>1810</v>
      </c>
      <c r="BC928">
        <v>20150728</v>
      </c>
      <c r="BD928" t="s">
        <v>18749</v>
      </c>
      <c r="BK928" t="s">
        <v>18750</v>
      </c>
      <c r="BL928">
        <v>26085592</v>
      </c>
      <c r="BW928" t="s">
        <v>13429</v>
      </c>
      <c r="BX928" t="s">
        <v>13985</v>
      </c>
      <c r="BY928" t="s">
        <v>13985</v>
      </c>
      <c r="BZ928" t="s">
        <v>13985</v>
      </c>
    </row>
    <row r="929" spans="1:78" hidden="1">
      <c r="A929" t="s">
        <v>13850</v>
      </c>
      <c r="B929" t="s">
        <v>67</v>
      </c>
      <c r="C929" t="s">
        <v>22300</v>
      </c>
      <c r="G929" t="s">
        <v>22301</v>
      </c>
      <c r="J929" t="s">
        <v>22302</v>
      </c>
      <c r="K929" t="s">
        <v>2200</v>
      </c>
      <c r="W929" t="s">
        <v>22303</v>
      </c>
      <c r="AA929" t="s">
        <v>22304</v>
      </c>
      <c r="AB929" t="s">
        <v>22305</v>
      </c>
      <c r="AN929" t="s">
        <v>2204</v>
      </c>
      <c r="AS929" s="1">
        <v>37561</v>
      </c>
      <c r="AT929">
        <v>2011</v>
      </c>
      <c r="AU929">
        <v>11</v>
      </c>
      <c r="BC929">
        <v>320</v>
      </c>
      <c r="BD929" t="s">
        <v>22306</v>
      </c>
      <c r="BK929" t="s">
        <v>22307</v>
      </c>
      <c r="BL929">
        <v>22047039</v>
      </c>
      <c r="BW929" t="s">
        <v>13429</v>
      </c>
      <c r="BX929" t="s">
        <v>13985</v>
      </c>
      <c r="BY929" t="s">
        <v>13985</v>
      </c>
      <c r="BZ929" t="s">
        <v>13985</v>
      </c>
    </row>
    <row r="930" spans="1:78" hidden="1">
      <c r="A930" t="s">
        <v>13850</v>
      </c>
      <c r="B930" t="s">
        <v>67</v>
      </c>
      <c r="C930" t="s">
        <v>29848</v>
      </c>
      <c r="G930" t="s">
        <v>29848</v>
      </c>
      <c r="J930" t="s">
        <v>29849</v>
      </c>
      <c r="K930" t="s">
        <v>358</v>
      </c>
      <c r="W930" t="s">
        <v>29850</v>
      </c>
      <c r="AN930" t="s">
        <v>360</v>
      </c>
      <c r="AS930" t="s">
        <v>815</v>
      </c>
      <c r="AT930">
        <v>1997</v>
      </c>
      <c r="AU930">
        <v>43</v>
      </c>
      <c r="AV930">
        <v>3</v>
      </c>
      <c r="BA930">
        <v>271</v>
      </c>
      <c r="BB930">
        <v>274</v>
      </c>
      <c r="BD930" t="s">
        <v>29851</v>
      </c>
      <c r="BK930" t="s">
        <v>29852</v>
      </c>
      <c r="BL930">
        <v>12769911</v>
      </c>
      <c r="BW930" t="s">
        <v>13428</v>
      </c>
      <c r="BX930" t="s">
        <v>13985</v>
      </c>
      <c r="BY930" t="s">
        <v>13429</v>
      </c>
      <c r="BZ930">
        <v>2</v>
      </c>
    </row>
    <row r="931" spans="1:78" hidden="1">
      <c r="A931" t="s">
        <v>13850</v>
      </c>
      <c r="B931" t="s">
        <v>67</v>
      </c>
      <c r="C931" t="s">
        <v>28918</v>
      </c>
      <c r="G931" t="s">
        <v>28918</v>
      </c>
      <c r="J931" t="s">
        <v>28919</v>
      </c>
      <c r="K931" t="s">
        <v>3062</v>
      </c>
      <c r="W931" t="s">
        <v>28920</v>
      </c>
      <c r="AN931" t="s">
        <v>3066</v>
      </c>
      <c r="AS931" t="s">
        <v>154</v>
      </c>
      <c r="AT931">
        <v>1999</v>
      </c>
      <c r="AU931">
        <v>83</v>
      </c>
      <c r="AW931">
        <v>5</v>
      </c>
      <c r="BA931">
        <v>509</v>
      </c>
      <c r="BB931">
        <v>519</v>
      </c>
      <c r="BD931" t="s">
        <v>28921</v>
      </c>
      <c r="BK931" t="s">
        <v>28922</v>
      </c>
      <c r="BL931">
        <v>10620022</v>
      </c>
      <c r="BW931" t="s">
        <v>13429</v>
      </c>
      <c r="BX931" t="s">
        <v>13985</v>
      </c>
      <c r="BY931" t="s">
        <v>13985</v>
      </c>
      <c r="BZ931" t="s">
        <v>13985</v>
      </c>
    </row>
    <row r="932" spans="1:78" hidden="1">
      <c r="A932" t="s">
        <v>13850</v>
      </c>
      <c r="B932" t="s">
        <v>67</v>
      </c>
      <c r="C932" t="s">
        <v>27010</v>
      </c>
      <c r="G932" t="s">
        <v>27010</v>
      </c>
      <c r="J932" t="s">
        <v>27011</v>
      </c>
      <c r="K932" t="s">
        <v>5333</v>
      </c>
      <c r="W932" t="s">
        <v>27012</v>
      </c>
      <c r="AN932" t="s">
        <v>5335</v>
      </c>
      <c r="AO932" t="s">
        <v>5336</v>
      </c>
      <c r="AS932" s="1">
        <v>44866</v>
      </c>
      <c r="AT932">
        <v>2004</v>
      </c>
      <c r="AU932">
        <v>271</v>
      </c>
      <c r="AV932">
        <v>1555</v>
      </c>
      <c r="BA932">
        <v>2375</v>
      </c>
      <c r="BB932">
        <v>2380</v>
      </c>
      <c r="BD932" t="s">
        <v>27013</v>
      </c>
      <c r="BK932" t="s">
        <v>27014</v>
      </c>
      <c r="BL932">
        <v>15556890</v>
      </c>
      <c r="BW932" t="s">
        <v>13429</v>
      </c>
      <c r="BX932" t="s">
        <v>13985</v>
      </c>
      <c r="BY932" t="s">
        <v>13985</v>
      </c>
      <c r="BZ932" t="s">
        <v>13985</v>
      </c>
    </row>
    <row r="933" spans="1:78" hidden="1">
      <c r="A933" t="s">
        <v>13850</v>
      </c>
      <c r="B933" t="s">
        <v>67</v>
      </c>
      <c r="C933" t="s">
        <v>23335</v>
      </c>
      <c r="G933" t="s">
        <v>23336</v>
      </c>
      <c r="J933" t="s">
        <v>23337</v>
      </c>
      <c r="K933" t="s">
        <v>1385</v>
      </c>
      <c r="W933" t="s">
        <v>23338</v>
      </c>
      <c r="AA933" t="s">
        <v>23339</v>
      </c>
      <c r="AB933" t="s">
        <v>23340</v>
      </c>
      <c r="AN933" t="s">
        <v>1388</v>
      </c>
      <c r="AO933" t="s">
        <v>1389</v>
      </c>
      <c r="AS933" t="s">
        <v>352</v>
      </c>
      <c r="AT933">
        <v>2010</v>
      </c>
      <c r="AU933">
        <v>100</v>
      </c>
      <c r="AV933">
        <v>4</v>
      </c>
      <c r="BA933">
        <v>924</v>
      </c>
      <c r="BB933">
        <v>934</v>
      </c>
      <c r="BD933" t="s">
        <v>23341</v>
      </c>
      <c r="BK933" t="s">
        <v>23342</v>
      </c>
      <c r="BW933" t="s">
        <v>13429</v>
      </c>
      <c r="BX933" t="s">
        <v>13985</v>
      </c>
      <c r="BY933" t="s">
        <v>13985</v>
      </c>
      <c r="BZ933" t="s">
        <v>13985</v>
      </c>
    </row>
    <row r="934" spans="1:78" hidden="1">
      <c r="A934" t="s">
        <v>13850</v>
      </c>
      <c r="B934" t="s">
        <v>67</v>
      </c>
      <c r="C934" t="s">
        <v>16162</v>
      </c>
      <c r="G934" t="s">
        <v>16163</v>
      </c>
      <c r="J934" t="s">
        <v>16164</v>
      </c>
      <c r="K934" t="s">
        <v>6490</v>
      </c>
      <c r="W934" t="s">
        <v>16165</v>
      </c>
      <c r="AN934" t="s">
        <v>6492</v>
      </c>
      <c r="AO934" t="s">
        <v>6493</v>
      </c>
      <c r="AS934" t="s">
        <v>1023</v>
      </c>
      <c r="AT934">
        <v>2018</v>
      </c>
      <c r="AU934">
        <v>805</v>
      </c>
      <c r="AV934">
        <v>1</v>
      </c>
      <c r="BA934">
        <v>391</v>
      </c>
      <c r="BB934">
        <v>397</v>
      </c>
      <c r="BD934" t="s">
        <v>16166</v>
      </c>
      <c r="BK934" t="s">
        <v>16167</v>
      </c>
      <c r="BW934" t="s">
        <v>13429</v>
      </c>
      <c r="BX934" t="s">
        <v>13985</v>
      </c>
      <c r="BY934" t="s">
        <v>13985</v>
      </c>
      <c r="BZ934" t="s">
        <v>13985</v>
      </c>
    </row>
    <row r="935" spans="1:78" hidden="1">
      <c r="A935" t="s">
        <v>13850</v>
      </c>
      <c r="B935" t="s">
        <v>67</v>
      </c>
      <c r="C935" t="s">
        <v>29444</v>
      </c>
      <c r="G935" t="s">
        <v>29444</v>
      </c>
      <c r="J935" t="s">
        <v>29445</v>
      </c>
      <c r="K935" t="s">
        <v>29446</v>
      </c>
      <c r="W935" t="s">
        <v>29447</v>
      </c>
      <c r="AB935" t="s">
        <v>29448</v>
      </c>
      <c r="AN935" t="s">
        <v>29449</v>
      </c>
      <c r="AS935" t="s">
        <v>629</v>
      </c>
      <c r="AT935">
        <v>1998</v>
      </c>
      <c r="AU935">
        <v>35</v>
      </c>
      <c r="AV935">
        <v>5</v>
      </c>
      <c r="BA935">
        <v>432</v>
      </c>
      <c r="BB935">
        <v>434</v>
      </c>
      <c r="BD935" t="s">
        <v>29450</v>
      </c>
      <c r="BK935" t="s">
        <v>29451</v>
      </c>
      <c r="BL935">
        <v>9610811</v>
      </c>
      <c r="BW935" t="s">
        <v>13429</v>
      </c>
      <c r="BX935" t="s">
        <v>13985</v>
      </c>
      <c r="BY935" t="s">
        <v>13985</v>
      </c>
      <c r="BZ935" t="s">
        <v>13985</v>
      </c>
    </row>
    <row r="936" spans="1:78" hidden="1">
      <c r="A936" t="s">
        <v>13850</v>
      </c>
      <c r="B936" t="s">
        <v>67</v>
      </c>
      <c r="C936" t="s">
        <v>27064</v>
      </c>
      <c r="G936" t="s">
        <v>27064</v>
      </c>
      <c r="J936" t="s">
        <v>27065</v>
      </c>
      <c r="K936" t="s">
        <v>8659</v>
      </c>
      <c r="W936" t="s">
        <v>27066</v>
      </c>
      <c r="AA936" t="s">
        <v>27067</v>
      </c>
      <c r="AB936" t="s">
        <v>27068</v>
      </c>
      <c r="AN936" t="s">
        <v>8663</v>
      </c>
      <c r="AS936" t="s">
        <v>297</v>
      </c>
      <c r="AT936">
        <v>2004</v>
      </c>
      <c r="AU936">
        <v>77</v>
      </c>
      <c r="AV936">
        <v>3</v>
      </c>
      <c r="BA936">
        <v>465</v>
      </c>
      <c r="BB936">
        <v>483</v>
      </c>
      <c r="BK936" t="s">
        <v>27069</v>
      </c>
      <c r="BW936" t="s">
        <v>13429</v>
      </c>
      <c r="BX936" t="s">
        <v>13985</v>
      </c>
      <c r="BY936" t="s">
        <v>13985</v>
      </c>
      <c r="BZ936" t="s">
        <v>13985</v>
      </c>
    </row>
    <row r="937" spans="1:78" hidden="1">
      <c r="A937" t="s">
        <v>13477</v>
      </c>
      <c r="B937" t="s">
        <v>67</v>
      </c>
      <c r="C937" t="s">
        <v>32194</v>
      </c>
      <c r="J937" t="s">
        <v>27065</v>
      </c>
      <c r="K937" t="s">
        <v>13669</v>
      </c>
      <c r="AA937" t="s">
        <v>27067</v>
      </c>
      <c r="AB937" t="s">
        <v>32196</v>
      </c>
      <c r="AN937" t="s">
        <v>8663</v>
      </c>
      <c r="AS937">
        <v>9</v>
      </c>
      <c r="AT937">
        <v>2004</v>
      </c>
      <c r="AU937">
        <v>77</v>
      </c>
      <c r="AV937">
        <v>3</v>
      </c>
      <c r="BA937">
        <v>465</v>
      </c>
      <c r="BB937">
        <v>483</v>
      </c>
      <c r="BD937" t="s">
        <v>32197</v>
      </c>
      <c r="BK937" t="s">
        <v>32198</v>
      </c>
      <c r="BM937" t="s">
        <v>13483</v>
      </c>
      <c r="BQ937" t="s">
        <v>32195</v>
      </c>
      <c r="BW937" t="s">
        <v>13429</v>
      </c>
      <c r="BX937" t="s">
        <v>13985</v>
      </c>
      <c r="BY937" t="s">
        <v>13985</v>
      </c>
      <c r="BZ937" t="s">
        <v>13985</v>
      </c>
    </row>
    <row r="938" spans="1:78" hidden="1">
      <c r="A938" t="s">
        <v>13850</v>
      </c>
      <c r="B938" t="s">
        <v>67</v>
      </c>
      <c r="C938" t="s">
        <v>14186</v>
      </c>
      <c r="G938" t="s">
        <v>14187</v>
      </c>
      <c r="J938" t="s">
        <v>14188</v>
      </c>
      <c r="K938" t="s">
        <v>7109</v>
      </c>
      <c r="W938" t="s">
        <v>14189</v>
      </c>
      <c r="AN938" t="s">
        <v>7112</v>
      </c>
      <c r="AO938" t="s">
        <v>14190</v>
      </c>
      <c r="AS938" s="1">
        <v>42979</v>
      </c>
      <c r="AT938">
        <v>2019</v>
      </c>
      <c r="AU938">
        <v>58</v>
      </c>
      <c r="BC938">
        <v>25</v>
      </c>
      <c r="BD938" t="s">
        <v>14191</v>
      </c>
      <c r="BK938" t="s">
        <v>14192</v>
      </c>
      <c r="BW938" t="s">
        <v>13429</v>
      </c>
    </row>
    <row r="939" spans="1:78" hidden="1">
      <c r="A939" t="s">
        <v>13850</v>
      </c>
      <c r="B939" t="s">
        <v>67</v>
      </c>
      <c r="C939" t="s">
        <v>28066</v>
      </c>
      <c r="G939" t="s">
        <v>28066</v>
      </c>
      <c r="J939" t="s">
        <v>28067</v>
      </c>
      <c r="K939" t="s">
        <v>28068</v>
      </c>
      <c r="W939" t="s">
        <v>28069</v>
      </c>
      <c r="AN939" t="s">
        <v>28070</v>
      </c>
      <c r="AT939">
        <v>2002</v>
      </c>
      <c r="AU939">
        <v>186</v>
      </c>
      <c r="AV939">
        <v>1</v>
      </c>
      <c r="BA939">
        <v>89</v>
      </c>
      <c r="BB939">
        <v>101</v>
      </c>
      <c r="BD939" t="s">
        <v>28071</v>
      </c>
      <c r="BK939" t="s">
        <v>28072</v>
      </c>
      <c r="BL939">
        <v>12146144</v>
      </c>
      <c r="BW939" t="s">
        <v>13429</v>
      </c>
      <c r="BX939" t="s">
        <v>13985</v>
      </c>
      <c r="BY939" t="s">
        <v>13985</v>
      </c>
      <c r="BZ939" t="s">
        <v>13985</v>
      </c>
    </row>
    <row r="940" spans="1:78" hidden="1">
      <c r="A940" t="s">
        <v>13850</v>
      </c>
      <c r="B940" t="s">
        <v>67</v>
      </c>
      <c r="C940" t="s">
        <v>15318</v>
      </c>
      <c r="G940" t="s">
        <v>15319</v>
      </c>
      <c r="J940" t="s">
        <v>15320</v>
      </c>
      <c r="K940" t="s">
        <v>6536</v>
      </c>
      <c r="W940" t="s">
        <v>15321</v>
      </c>
      <c r="AN940" t="s">
        <v>6540</v>
      </c>
      <c r="AO940" t="s">
        <v>7529</v>
      </c>
      <c r="AS940" t="s">
        <v>352</v>
      </c>
      <c r="AT940">
        <v>2018</v>
      </c>
      <c r="AU940">
        <v>32</v>
      </c>
      <c r="AV940">
        <v>8</v>
      </c>
      <c r="BA940">
        <v>1944</v>
      </c>
      <c r="BB940">
        <v>1958</v>
      </c>
      <c r="BD940" t="s">
        <v>15322</v>
      </c>
      <c r="BK940" t="s">
        <v>15323</v>
      </c>
      <c r="BW940" t="s">
        <v>13429</v>
      </c>
      <c r="BX940" t="s">
        <v>13985</v>
      </c>
      <c r="BY940" t="s">
        <v>13985</v>
      </c>
      <c r="BZ940" t="s">
        <v>13985</v>
      </c>
    </row>
    <row r="941" spans="1:78" hidden="1">
      <c r="A941" t="s">
        <v>13850</v>
      </c>
      <c r="B941" t="s">
        <v>67</v>
      </c>
      <c r="C941" t="s">
        <v>19856</v>
      </c>
      <c r="G941" t="s">
        <v>19857</v>
      </c>
      <c r="J941" t="s">
        <v>19858</v>
      </c>
      <c r="K941" t="s">
        <v>5333</v>
      </c>
      <c r="W941" t="s">
        <v>19859</v>
      </c>
      <c r="AA941" t="s">
        <v>19860</v>
      </c>
      <c r="AB941" t="s">
        <v>19861</v>
      </c>
      <c r="AN941" t="s">
        <v>5335</v>
      </c>
      <c r="AO941" t="s">
        <v>5336</v>
      </c>
      <c r="AS941" s="1">
        <v>44743</v>
      </c>
      <c r="AT941">
        <v>2014</v>
      </c>
      <c r="AU941">
        <v>281</v>
      </c>
      <c r="AV941">
        <v>1787</v>
      </c>
      <c r="BC941">
        <v>20140706</v>
      </c>
      <c r="BD941" t="s">
        <v>19862</v>
      </c>
      <c r="BK941" t="s">
        <v>19863</v>
      </c>
      <c r="BL941">
        <v>24870047</v>
      </c>
      <c r="BW941" t="s">
        <v>13429</v>
      </c>
      <c r="BX941" t="s">
        <v>13985</v>
      </c>
      <c r="BY941" t="s">
        <v>13985</v>
      </c>
      <c r="BZ941" t="s">
        <v>13985</v>
      </c>
    </row>
    <row r="942" spans="1:78" hidden="1">
      <c r="A942" t="s">
        <v>13850</v>
      </c>
      <c r="B942" t="s">
        <v>67</v>
      </c>
      <c r="C942" t="s">
        <v>28431</v>
      </c>
      <c r="G942" t="s">
        <v>28431</v>
      </c>
      <c r="J942" t="s">
        <v>28432</v>
      </c>
      <c r="K942" t="s">
        <v>15468</v>
      </c>
      <c r="W942" t="s">
        <v>28433</v>
      </c>
      <c r="AA942" t="s">
        <v>28434</v>
      </c>
      <c r="AB942" t="s">
        <v>28435</v>
      </c>
      <c r="AN942" t="s">
        <v>15470</v>
      </c>
      <c r="AO942" t="s">
        <v>15471</v>
      </c>
      <c r="AT942">
        <v>2001</v>
      </c>
      <c r="AU942">
        <v>196</v>
      </c>
      <c r="AV942">
        <v>3</v>
      </c>
      <c r="BA942">
        <v>227</v>
      </c>
      <c r="BB942">
        <v>241</v>
      </c>
      <c r="BD942" t="s">
        <v>28436</v>
      </c>
      <c r="BK942" t="s">
        <v>28437</v>
      </c>
      <c r="BW942" t="s">
        <v>13429</v>
      </c>
      <c r="BX942" t="s">
        <v>13985</v>
      </c>
      <c r="BY942" t="s">
        <v>13985</v>
      </c>
      <c r="BZ942" t="s">
        <v>13985</v>
      </c>
    </row>
    <row r="943" spans="1:78" hidden="1">
      <c r="A943" t="s">
        <v>13850</v>
      </c>
      <c r="B943" t="s">
        <v>67</v>
      </c>
      <c r="C943" t="s">
        <v>30391</v>
      </c>
      <c r="G943" t="s">
        <v>30391</v>
      </c>
      <c r="J943" t="s">
        <v>30392</v>
      </c>
      <c r="K943" t="s">
        <v>7305</v>
      </c>
      <c r="W943" t="s">
        <v>30393</v>
      </c>
      <c r="AA943" t="s">
        <v>30394</v>
      </c>
      <c r="AB943" t="s">
        <v>30395</v>
      </c>
      <c r="AN943" t="s">
        <v>7309</v>
      </c>
      <c r="AS943" t="s">
        <v>352</v>
      </c>
      <c r="AT943">
        <v>1995</v>
      </c>
      <c r="AU943">
        <v>34</v>
      </c>
      <c r="AV943">
        <v>1</v>
      </c>
      <c r="BA943">
        <v>61</v>
      </c>
      <c r="BB943">
        <v>67</v>
      </c>
      <c r="BD943" t="s">
        <v>30396</v>
      </c>
      <c r="BK943" t="s">
        <v>30397</v>
      </c>
      <c r="BW943" t="s">
        <v>13429</v>
      </c>
      <c r="BX943" t="s">
        <v>13985</v>
      </c>
      <c r="BY943" t="s">
        <v>13985</v>
      </c>
      <c r="BZ943" t="s">
        <v>13985</v>
      </c>
    </row>
    <row r="944" spans="1:78" hidden="1">
      <c r="A944" t="s">
        <v>13850</v>
      </c>
      <c r="B944" t="s">
        <v>67</v>
      </c>
      <c r="C944" t="s">
        <v>26201</v>
      </c>
      <c r="G944" t="s">
        <v>26201</v>
      </c>
      <c r="J944" t="s">
        <v>26202</v>
      </c>
      <c r="K944" t="s">
        <v>14907</v>
      </c>
      <c r="W944" t="s">
        <v>26203</v>
      </c>
      <c r="AA944" t="s">
        <v>26204</v>
      </c>
      <c r="AN944" t="s">
        <v>14911</v>
      </c>
      <c r="AO944" t="s">
        <v>14912</v>
      </c>
      <c r="AS944" t="s">
        <v>884</v>
      </c>
      <c r="AT944">
        <v>2006</v>
      </c>
      <c r="AU944">
        <v>25</v>
      </c>
      <c r="AV944">
        <v>2</v>
      </c>
      <c r="BA944">
        <v>155</v>
      </c>
      <c r="BB944">
        <v>166</v>
      </c>
      <c r="BD944" t="s">
        <v>26205</v>
      </c>
      <c r="BK944" t="s">
        <v>26206</v>
      </c>
      <c r="BW944" t="s">
        <v>13429</v>
      </c>
      <c r="BX944" t="s">
        <v>13985</v>
      </c>
      <c r="BY944" t="s">
        <v>13985</v>
      </c>
      <c r="BZ944" t="s">
        <v>13985</v>
      </c>
    </row>
    <row r="945" spans="1:78" hidden="1">
      <c r="A945" t="s">
        <v>13850</v>
      </c>
      <c r="B945" t="s">
        <v>67</v>
      </c>
      <c r="C945" t="s">
        <v>14278</v>
      </c>
      <c r="G945" t="s">
        <v>14279</v>
      </c>
      <c r="J945" t="s">
        <v>14280</v>
      </c>
      <c r="K945" t="s">
        <v>1133</v>
      </c>
      <c r="W945" t="s">
        <v>14281</v>
      </c>
      <c r="AB945" t="s">
        <v>14282</v>
      </c>
      <c r="AO945" t="s">
        <v>1137</v>
      </c>
      <c r="AS945" t="s">
        <v>352</v>
      </c>
      <c r="AT945">
        <v>2019</v>
      </c>
      <c r="AU945">
        <v>10</v>
      </c>
      <c r="AV945">
        <v>8</v>
      </c>
      <c r="BC945">
        <v>253</v>
      </c>
      <c r="BD945" t="s">
        <v>14283</v>
      </c>
      <c r="BK945" t="s">
        <v>14284</v>
      </c>
      <c r="BL945">
        <v>31426310</v>
      </c>
      <c r="BW945" t="s">
        <v>13429</v>
      </c>
    </row>
    <row r="946" spans="1:78" hidden="1">
      <c r="A946" t="s">
        <v>13850</v>
      </c>
      <c r="B946" t="s">
        <v>67</v>
      </c>
      <c r="C946" t="s">
        <v>15350</v>
      </c>
      <c r="G946" t="s">
        <v>15351</v>
      </c>
      <c r="J946" t="s">
        <v>15352</v>
      </c>
      <c r="K946" t="s">
        <v>15353</v>
      </c>
      <c r="P946" t="s">
        <v>15354</v>
      </c>
      <c r="Q946" t="s">
        <v>15355</v>
      </c>
      <c r="R946" t="s">
        <v>15356</v>
      </c>
      <c r="S946" t="s">
        <v>15357</v>
      </c>
      <c r="T946" t="s">
        <v>15358</v>
      </c>
      <c r="W946" t="s">
        <v>15359</v>
      </c>
      <c r="AN946" t="s">
        <v>15360</v>
      </c>
      <c r="AO946" t="s">
        <v>15361</v>
      </c>
      <c r="AS946" t="s">
        <v>352</v>
      </c>
      <c r="AT946">
        <v>2018</v>
      </c>
      <c r="AU946">
        <v>24</v>
      </c>
      <c r="AV946">
        <v>8</v>
      </c>
      <c r="BA946">
        <v>5982</v>
      </c>
      <c r="BB946">
        <v>5988</v>
      </c>
      <c r="BD946" t="s">
        <v>15362</v>
      </c>
      <c r="BK946" t="s">
        <v>15363</v>
      </c>
      <c r="BW946" t="s">
        <v>13429</v>
      </c>
      <c r="BX946" t="s">
        <v>13985</v>
      </c>
      <c r="BY946" t="s">
        <v>13985</v>
      </c>
      <c r="BZ946" t="s">
        <v>13985</v>
      </c>
    </row>
    <row r="947" spans="1:78" hidden="1">
      <c r="A947" t="s">
        <v>13850</v>
      </c>
      <c r="B947" t="s">
        <v>67</v>
      </c>
      <c r="C947" t="s">
        <v>19895</v>
      </c>
      <c r="G947" t="s">
        <v>19896</v>
      </c>
      <c r="J947" t="s">
        <v>19897</v>
      </c>
      <c r="K947" t="s">
        <v>1332</v>
      </c>
      <c r="W947" t="s">
        <v>19898</v>
      </c>
      <c r="AN947" t="s">
        <v>1334</v>
      </c>
      <c r="AO947" t="s">
        <v>1335</v>
      </c>
      <c r="AS947" t="s">
        <v>472</v>
      </c>
      <c r="AT947">
        <v>2014</v>
      </c>
      <c r="AU947">
        <v>58</v>
      </c>
      <c r="AV947">
        <v>5</v>
      </c>
      <c r="BA947">
        <v>691</v>
      </c>
      <c r="BB947">
        <v>701</v>
      </c>
      <c r="BD947" t="s">
        <v>19899</v>
      </c>
      <c r="BK947" t="s">
        <v>19900</v>
      </c>
      <c r="BL947">
        <v>23456374</v>
      </c>
      <c r="BW947" t="s">
        <v>13429</v>
      </c>
      <c r="BX947" t="s">
        <v>13985</v>
      </c>
      <c r="BY947" t="s">
        <v>13985</v>
      </c>
      <c r="BZ947" t="s">
        <v>13985</v>
      </c>
    </row>
    <row r="948" spans="1:78" hidden="1">
      <c r="A948" t="s">
        <v>13850</v>
      </c>
      <c r="B948" t="s">
        <v>67</v>
      </c>
      <c r="C948" t="s">
        <v>22024</v>
      </c>
      <c r="G948" t="s">
        <v>22025</v>
      </c>
      <c r="J948" t="s">
        <v>22026</v>
      </c>
      <c r="K948" t="s">
        <v>90</v>
      </c>
      <c r="W948" t="s">
        <v>22027</v>
      </c>
      <c r="AA948" t="s">
        <v>22028</v>
      </c>
      <c r="AB948" t="s">
        <v>22029</v>
      </c>
      <c r="AN948" t="s">
        <v>93</v>
      </c>
      <c r="AO948" t="s">
        <v>94</v>
      </c>
      <c r="AS948" t="s">
        <v>884</v>
      </c>
      <c r="AT948">
        <v>2012</v>
      </c>
      <c r="AU948">
        <v>21</v>
      </c>
      <c r="AV948">
        <v>2</v>
      </c>
      <c r="BA948">
        <v>260</v>
      </c>
      <c r="BB948">
        <v>271</v>
      </c>
      <c r="BD948" t="s">
        <v>22030</v>
      </c>
      <c r="BK948" t="s">
        <v>22031</v>
      </c>
      <c r="BW948" t="s">
        <v>13429</v>
      </c>
      <c r="BX948" t="s">
        <v>13985</v>
      </c>
      <c r="BY948" t="s">
        <v>13985</v>
      </c>
      <c r="BZ948" t="s">
        <v>13985</v>
      </c>
    </row>
    <row r="949" spans="1:78" hidden="1">
      <c r="A949" t="s">
        <v>13850</v>
      </c>
      <c r="B949" t="s">
        <v>67</v>
      </c>
      <c r="C949" t="s">
        <v>18694</v>
      </c>
      <c r="G949" t="s">
        <v>18695</v>
      </c>
      <c r="J949" t="s">
        <v>18696</v>
      </c>
      <c r="K949" t="s">
        <v>1546</v>
      </c>
      <c r="W949" t="s">
        <v>18697</v>
      </c>
      <c r="AA949" t="s">
        <v>18698</v>
      </c>
      <c r="AB949" t="s">
        <v>18699</v>
      </c>
      <c r="AN949" t="s">
        <v>1548</v>
      </c>
      <c r="AO949" t="s">
        <v>1549</v>
      </c>
      <c r="AS949" t="s">
        <v>352</v>
      </c>
      <c r="AT949">
        <v>2015</v>
      </c>
      <c r="AU949">
        <v>22</v>
      </c>
      <c r="AV949">
        <v>4</v>
      </c>
      <c r="BA949">
        <v>569</v>
      </c>
      <c r="BB949">
        <v>577</v>
      </c>
      <c r="BD949" t="s">
        <v>18700</v>
      </c>
      <c r="BK949" t="s">
        <v>18701</v>
      </c>
      <c r="BL949">
        <v>24668961</v>
      </c>
      <c r="BW949" t="s">
        <v>13429</v>
      </c>
      <c r="BX949" t="s">
        <v>13985</v>
      </c>
      <c r="BY949" t="s">
        <v>13985</v>
      </c>
      <c r="BZ949" t="s">
        <v>13985</v>
      </c>
    </row>
    <row r="950" spans="1:78" hidden="1">
      <c r="A950" t="s">
        <v>13850</v>
      </c>
      <c r="B950" t="s">
        <v>67</v>
      </c>
      <c r="C950" t="s">
        <v>14584</v>
      </c>
      <c r="G950" t="s">
        <v>14585</v>
      </c>
      <c r="J950" t="s">
        <v>14586</v>
      </c>
      <c r="K950" t="s">
        <v>225</v>
      </c>
      <c r="W950" t="s">
        <v>14587</v>
      </c>
      <c r="AA950" t="s">
        <v>14588</v>
      </c>
      <c r="AB950" t="s">
        <v>14589</v>
      </c>
      <c r="AN950" t="s">
        <v>229</v>
      </c>
      <c r="AO950" t="s">
        <v>230</v>
      </c>
      <c r="AS950" s="1">
        <v>42095</v>
      </c>
      <c r="AT950">
        <v>2019</v>
      </c>
      <c r="AU950">
        <v>661</v>
      </c>
      <c r="BA950">
        <v>678</v>
      </c>
      <c r="BB950">
        <v>684</v>
      </c>
      <c r="BD950" t="s">
        <v>14590</v>
      </c>
      <c r="BK950" t="s">
        <v>14591</v>
      </c>
      <c r="BL950">
        <v>30684836</v>
      </c>
      <c r="BW950" t="s">
        <v>13429</v>
      </c>
    </row>
    <row r="951" spans="1:78" hidden="1">
      <c r="A951" t="s">
        <v>13850</v>
      </c>
      <c r="B951" t="s">
        <v>67</v>
      </c>
      <c r="C951" t="s">
        <v>21109</v>
      </c>
      <c r="G951" t="s">
        <v>21110</v>
      </c>
      <c r="J951" t="s">
        <v>21111</v>
      </c>
      <c r="K951" t="s">
        <v>7305</v>
      </c>
      <c r="W951" t="s">
        <v>21112</v>
      </c>
      <c r="AA951" t="s">
        <v>21113</v>
      </c>
      <c r="AB951" t="s">
        <v>21114</v>
      </c>
      <c r="AN951" t="s">
        <v>7309</v>
      </c>
      <c r="AO951" t="s">
        <v>13127</v>
      </c>
      <c r="AS951" t="s">
        <v>884</v>
      </c>
      <c r="AT951">
        <v>2013</v>
      </c>
      <c r="AU951">
        <v>58</v>
      </c>
      <c r="AV951">
        <v>2</v>
      </c>
      <c r="BA951">
        <v>237</v>
      </c>
      <c r="BB951">
        <v>247</v>
      </c>
      <c r="BD951" t="s">
        <v>21115</v>
      </c>
      <c r="BK951" t="s">
        <v>21116</v>
      </c>
      <c r="BW951" t="s">
        <v>13429</v>
      </c>
      <c r="BX951" t="s">
        <v>13985</v>
      </c>
      <c r="BY951" t="s">
        <v>13985</v>
      </c>
      <c r="BZ951" t="s">
        <v>13985</v>
      </c>
    </row>
    <row r="952" spans="1:78" hidden="1">
      <c r="A952" t="s">
        <v>13850</v>
      </c>
      <c r="B952" t="s">
        <v>67</v>
      </c>
      <c r="C952" t="s">
        <v>22398</v>
      </c>
      <c r="G952" t="s">
        <v>22399</v>
      </c>
      <c r="J952" t="s">
        <v>22400</v>
      </c>
      <c r="K952" t="s">
        <v>1862</v>
      </c>
      <c r="W952" t="s">
        <v>22401</v>
      </c>
      <c r="AA952" t="s">
        <v>22402</v>
      </c>
      <c r="AB952" t="s">
        <v>22403</v>
      </c>
      <c r="AN952" t="s">
        <v>1864</v>
      </c>
      <c r="AS952" t="s">
        <v>242</v>
      </c>
      <c r="AT952">
        <v>2011</v>
      </c>
      <c r="AU952">
        <v>152</v>
      </c>
      <c r="AV952">
        <v>4</v>
      </c>
      <c r="BA952">
        <v>889</v>
      </c>
      <c r="BB952">
        <v>895</v>
      </c>
      <c r="BD952" t="s">
        <v>22404</v>
      </c>
      <c r="BK952" t="s">
        <v>22405</v>
      </c>
      <c r="BW952" t="s">
        <v>13429</v>
      </c>
      <c r="BX952" t="s">
        <v>13985</v>
      </c>
      <c r="BY952" t="s">
        <v>13985</v>
      </c>
      <c r="BZ952" t="s">
        <v>13985</v>
      </c>
    </row>
    <row r="953" spans="1:78" hidden="1">
      <c r="A953" t="s">
        <v>13850</v>
      </c>
      <c r="B953" t="s">
        <v>67</v>
      </c>
      <c r="C953" t="s">
        <v>17247</v>
      </c>
      <c r="G953" t="s">
        <v>17248</v>
      </c>
      <c r="J953" t="s">
        <v>17249</v>
      </c>
      <c r="K953" t="s">
        <v>15381</v>
      </c>
      <c r="W953" t="s">
        <v>17250</v>
      </c>
      <c r="AA953" t="s">
        <v>17251</v>
      </c>
      <c r="AB953" t="s">
        <v>17252</v>
      </c>
      <c r="AN953" t="s">
        <v>15385</v>
      </c>
      <c r="AS953" t="s">
        <v>1023</v>
      </c>
      <c r="AT953">
        <v>2017</v>
      </c>
      <c r="AU953">
        <v>9</v>
      </c>
      <c r="AV953">
        <v>1</v>
      </c>
      <c r="BA953">
        <v>124</v>
      </c>
      <c r="BB953">
        <v>133</v>
      </c>
      <c r="BD953" t="s">
        <v>17253</v>
      </c>
      <c r="BK953" t="s">
        <v>17254</v>
      </c>
      <c r="BL953">
        <v>28057731</v>
      </c>
      <c r="BW953" t="s">
        <v>13429</v>
      </c>
      <c r="BX953" t="s">
        <v>13985</v>
      </c>
      <c r="BY953" t="s">
        <v>13985</v>
      </c>
      <c r="BZ953" t="s">
        <v>13985</v>
      </c>
    </row>
    <row r="954" spans="1:78" hidden="1">
      <c r="A954" t="s">
        <v>13850</v>
      </c>
      <c r="B954" t="s">
        <v>67</v>
      </c>
      <c r="C954" t="s">
        <v>26233</v>
      </c>
      <c r="G954" t="s">
        <v>26233</v>
      </c>
      <c r="J954" t="s">
        <v>26234</v>
      </c>
      <c r="K954" t="s">
        <v>696</v>
      </c>
      <c r="W954" t="s">
        <v>26235</v>
      </c>
      <c r="AA954" t="s">
        <v>25301</v>
      </c>
      <c r="AB954" t="s">
        <v>25302</v>
      </c>
      <c r="AN954" t="s">
        <v>699</v>
      </c>
      <c r="AO954" t="s">
        <v>700</v>
      </c>
      <c r="AS954" t="s">
        <v>1023</v>
      </c>
      <c r="AT954">
        <v>2006</v>
      </c>
      <c r="AU954">
        <v>59</v>
      </c>
      <c r="AV954">
        <v>3</v>
      </c>
      <c r="BA954">
        <v>381</v>
      </c>
      <c r="BB954">
        <v>388</v>
      </c>
      <c r="BD954" t="s">
        <v>26236</v>
      </c>
      <c r="BK954" t="s">
        <v>26237</v>
      </c>
      <c r="BW954" t="s">
        <v>13429</v>
      </c>
      <c r="BX954" t="s">
        <v>13985</v>
      </c>
      <c r="BY954" t="s">
        <v>13985</v>
      </c>
      <c r="BZ954" t="s">
        <v>13985</v>
      </c>
    </row>
    <row r="955" spans="1:78" hidden="1">
      <c r="A955" t="s">
        <v>13850</v>
      </c>
      <c r="B955" t="s">
        <v>67</v>
      </c>
      <c r="C955" t="s">
        <v>20157</v>
      </c>
      <c r="G955" t="s">
        <v>20158</v>
      </c>
      <c r="J955" t="s">
        <v>20159</v>
      </c>
      <c r="K955" t="s">
        <v>4390</v>
      </c>
      <c r="W955" t="s">
        <v>20160</v>
      </c>
      <c r="AA955" t="s">
        <v>20161</v>
      </c>
      <c r="AB955" t="s">
        <v>20162</v>
      </c>
      <c r="AN955" t="s">
        <v>4394</v>
      </c>
      <c r="AO955" t="s">
        <v>4395</v>
      </c>
      <c r="AS955" t="s">
        <v>730</v>
      </c>
      <c r="AT955">
        <v>2014</v>
      </c>
      <c r="AU955">
        <v>215</v>
      </c>
      <c r="AV955">
        <v>4</v>
      </c>
      <c r="BA955">
        <v>427</v>
      </c>
      <c r="BB955">
        <v>440</v>
      </c>
      <c r="BD955" t="s">
        <v>20163</v>
      </c>
      <c r="BK955" t="s">
        <v>20164</v>
      </c>
      <c r="BW955" t="s">
        <v>13429</v>
      </c>
      <c r="BX955" t="s">
        <v>13985</v>
      </c>
      <c r="BY955" t="s">
        <v>13985</v>
      </c>
      <c r="BZ955" t="s">
        <v>13985</v>
      </c>
    </row>
    <row r="956" spans="1:78" hidden="1">
      <c r="A956" t="s">
        <v>13850</v>
      </c>
      <c r="B956" t="s">
        <v>67</v>
      </c>
      <c r="C956" t="s">
        <v>19744</v>
      </c>
      <c r="G956" t="s">
        <v>19745</v>
      </c>
      <c r="J956" t="s">
        <v>19746</v>
      </c>
      <c r="K956" t="s">
        <v>280</v>
      </c>
      <c r="W956" t="s">
        <v>19747</v>
      </c>
      <c r="AA956" t="s">
        <v>19748</v>
      </c>
      <c r="AB956" t="s">
        <v>19749</v>
      </c>
      <c r="AN956" t="s">
        <v>284</v>
      </c>
      <c r="AS956" s="1">
        <v>37865</v>
      </c>
      <c r="AT956">
        <v>2014</v>
      </c>
      <c r="AU956">
        <v>9</v>
      </c>
      <c r="AV956">
        <v>9</v>
      </c>
      <c r="BC956" t="s">
        <v>19750</v>
      </c>
      <c r="BD956" t="s">
        <v>19751</v>
      </c>
      <c r="BK956" t="s">
        <v>19752</v>
      </c>
      <c r="BL956">
        <v>25184428</v>
      </c>
      <c r="BW956" t="s">
        <v>13429</v>
      </c>
      <c r="BX956" t="s">
        <v>13985</v>
      </c>
      <c r="BY956" t="s">
        <v>13985</v>
      </c>
      <c r="BZ956" t="s">
        <v>13985</v>
      </c>
    </row>
    <row r="957" spans="1:78" hidden="1">
      <c r="A957" t="s">
        <v>13850</v>
      </c>
      <c r="B957" t="s">
        <v>67</v>
      </c>
      <c r="C957" t="s">
        <v>19781</v>
      </c>
      <c r="G957" t="s">
        <v>19782</v>
      </c>
      <c r="J957" t="s">
        <v>19783</v>
      </c>
      <c r="K957" t="s">
        <v>2387</v>
      </c>
      <c r="W957" t="s">
        <v>19784</v>
      </c>
      <c r="AA957" t="s">
        <v>19785</v>
      </c>
      <c r="AB957" t="s">
        <v>19786</v>
      </c>
      <c r="AN957" t="s">
        <v>2389</v>
      </c>
      <c r="AO957" t="s">
        <v>2390</v>
      </c>
      <c r="AS957" t="s">
        <v>352</v>
      </c>
      <c r="AT957">
        <v>2014</v>
      </c>
      <c r="AU957">
        <v>16</v>
      </c>
      <c r="AV957">
        <v>3</v>
      </c>
      <c r="BA957">
        <v>240</v>
      </c>
      <c r="BB957">
        <v>250</v>
      </c>
      <c r="BD957" t="s">
        <v>19787</v>
      </c>
      <c r="BK957" t="s">
        <v>19788</v>
      </c>
      <c r="BW957" t="s">
        <v>13429</v>
      </c>
      <c r="BX957" t="s">
        <v>13985</v>
      </c>
      <c r="BY957" t="s">
        <v>13985</v>
      </c>
      <c r="BZ957" t="s">
        <v>13985</v>
      </c>
    </row>
    <row r="958" spans="1:78" hidden="1">
      <c r="A958" t="s">
        <v>13850</v>
      </c>
      <c r="B958" t="s">
        <v>67</v>
      </c>
      <c r="C958" t="s">
        <v>29926</v>
      </c>
      <c r="G958" t="s">
        <v>29926</v>
      </c>
      <c r="J958" t="s">
        <v>29927</v>
      </c>
      <c r="K958" t="s">
        <v>29928</v>
      </c>
      <c r="W958" t="s">
        <v>29929</v>
      </c>
      <c r="AN958" t="s">
        <v>29930</v>
      </c>
      <c r="AT958">
        <v>1997</v>
      </c>
      <c r="AU958">
        <v>42</v>
      </c>
      <c r="AV958" s="2">
        <v>43497</v>
      </c>
      <c r="BA958">
        <v>119</v>
      </c>
      <c r="BB958">
        <v>124</v>
      </c>
      <c r="BD958" t="s">
        <v>29931</v>
      </c>
      <c r="BK958" t="s">
        <v>29932</v>
      </c>
      <c r="BW958" t="s">
        <v>13429</v>
      </c>
      <c r="BX958" t="s">
        <v>13985</v>
      </c>
      <c r="BY958" t="s">
        <v>13985</v>
      </c>
      <c r="BZ958" t="s">
        <v>13985</v>
      </c>
    </row>
    <row r="959" spans="1:78" hidden="1">
      <c r="A959" t="s">
        <v>13850</v>
      </c>
      <c r="B959" t="s">
        <v>67</v>
      </c>
      <c r="C959" t="s">
        <v>31081</v>
      </c>
      <c r="G959" t="s">
        <v>31081</v>
      </c>
      <c r="J959" t="s">
        <v>31082</v>
      </c>
      <c r="K959" t="s">
        <v>5389</v>
      </c>
      <c r="W959" t="s">
        <v>31083</v>
      </c>
      <c r="AN959" t="s">
        <v>5393</v>
      </c>
      <c r="AT959">
        <v>1993</v>
      </c>
      <c r="AU959">
        <v>165</v>
      </c>
      <c r="AV959">
        <v>2</v>
      </c>
      <c r="BA959">
        <v>191</v>
      </c>
      <c r="BB959">
        <v>208</v>
      </c>
      <c r="BD959" t="s">
        <v>31084</v>
      </c>
      <c r="BK959" t="s">
        <v>31085</v>
      </c>
      <c r="BW959" t="s">
        <v>13429</v>
      </c>
      <c r="BX959" t="s">
        <v>13985</v>
      </c>
      <c r="BY959" t="s">
        <v>13985</v>
      </c>
      <c r="BZ959" t="s">
        <v>13985</v>
      </c>
    </row>
    <row r="960" spans="1:78" hidden="1">
      <c r="A960" t="s">
        <v>13850</v>
      </c>
      <c r="B960" t="s">
        <v>67</v>
      </c>
      <c r="C960" t="s">
        <v>21619</v>
      </c>
      <c r="G960" t="s">
        <v>21620</v>
      </c>
      <c r="J960" t="s">
        <v>21621</v>
      </c>
      <c r="K960" t="s">
        <v>10687</v>
      </c>
      <c r="W960" t="s">
        <v>21622</v>
      </c>
      <c r="AA960" t="s">
        <v>21623</v>
      </c>
      <c r="AB960" t="s">
        <v>21624</v>
      </c>
      <c r="AN960" t="s">
        <v>10689</v>
      </c>
      <c r="AO960" t="s">
        <v>10690</v>
      </c>
      <c r="AS960" t="s">
        <v>352</v>
      </c>
      <c r="AT960">
        <v>2012</v>
      </c>
      <c r="AU960">
        <v>33</v>
      </c>
      <c r="AV960">
        <v>4</v>
      </c>
      <c r="BA960">
        <v>872</v>
      </c>
      <c r="BB960">
        <v>887</v>
      </c>
      <c r="BD960" t="s">
        <v>21625</v>
      </c>
      <c r="BK960" t="s">
        <v>21626</v>
      </c>
      <c r="BW960" t="s">
        <v>13429</v>
      </c>
      <c r="BX960" t="s">
        <v>13985</v>
      </c>
      <c r="BY960" t="s">
        <v>13985</v>
      </c>
      <c r="BZ960" t="s">
        <v>13985</v>
      </c>
    </row>
    <row r="961" spans="1:78" hidden="1">
      <c r="A961" t="s">
        <v>13850</v>
      </c>
      <c r="B961" t="s">
        <v>67</v>
      </c>
      <c r="C961" t="s">
        <v>22775</v>
      </c>
      <c r="G961" t="s">
        <v>22776</v>
      </c>
      <c r="J961" t="s">
        <v>22777</v>
      </c>
      <c r="K961" t="s">
        <v>20408</v>
      </c>
      <c r="W961" t="s">
        <v>22778</v>
      </c>
      <c r="AN961" t="s">
        <v>20410</v>
      </c>
      <c r="AS961" t="s">
        <v>730</v>
      </c>
      <c r="AT961">
        <v>2011</v>
      </c>
      <c r="AU961">
        <v>56</v>
      </c>
      <c r="AV961">
        <v>2</v>
      </c>
      <c r="BA961">
        <v>171</v>
      </c>
      <c r="BB961">
        <v>177</v>
      </c>
      <c r="BD961" t="s">
        <v>22779</v>
      </c>
      <c r="BK961" t="s">
        <v>22780</v>
      </c>
      <c r="BW961" t="s">
        <v>13429</v>
      </c>
      <c r="BX961" t="s">
        <v>13985</v>
      </c>
      <c r="BY961" t="s">
        <v>13985</v>
      </c>
      <c r="BZ961" t="s">
        <v>13985</v>
      </c>
    </row>
    <row r="962" spans="1:78" hidden="1">
      <c r="A962" t="s">
        <v>13850</v>
      </c>
      <c r="B962" t="s">
        <v>67</v>
      </c>
      <c r="C962" t="s">
        <v>28323</v>
      </c>
      <c r="G962" t="s">
        <v>28323</v>
      </c>
      <c r="J962" t="s">
        <v>28324</v>
      </c>
      <c r="K962" t="s">
        <v>7817</v>
      </c>
      <c r="W962" t="s">
        <v>28325</v>
      </c>
      <c r="AN962" t="s">
        <v>7819</v>
      </c>
      <c r="AS962" t="s">
        <v>629</v>
      </c>
      <c r="AT962">
        <v>2001</v>
      </c>
      <c r="AU962">
        <v>82</v>
      </c>
      <c r="AV962">
        <v>2</v>
      </c>
      <c r="BA962">
        <v>551</v>
      </c>
      <c r="BB962">
        <v>557</v>
      </c>
      <c r="BD962" t="s">
        <v>28326</v>
      </c>
      <c r="BK962" t="s">
        <v>28327</v>
      </c>
      <c r="BW962" t="s">
        <v>13429</v>
      </c>
      <c r="BX962" t="s">
        <v>13985</v>
      </c>
      <c r="BY962" t="s">
        <v>13985</v>
      </c>
      <c r="BZ962" t="s">
        <v>13985</v>
      </c>
    </row>
    <row r="963" spans="1:78" hidden="1">
      <c r="A963" t="s">
        <v>13850</v>
      </c>
      <c r="B963" t="s">
        <v>67</v>
      </c>
      <c r="C963" t="s">
        <v>30249</v>
      </c>
      <c r="G963" t="s">
        <v>30249</v>
      </c>
      <c r="J963" t="s">
        <v>30250</v>
      </c>
      <c r="K963" t="s">
        <v>236</v>
      </c>
      <c r="W963" t="s">
        <v>30251</v>
      </c>
      <c r="AN963" t="s">
        <v>240</v>
      </c>
      <c r="AO963" t="s">
        <v>241</v>
      </c>
      <c r="AS963" t="s">
        <v>884</v>
      </c>
      <c r="AT963">
        <v>1996</v>
      </c>
      <c r="AU963">
        <v>199</v>
      </c>
      <c r="AV963">
        <v>2</v>
      </c>
      <c r="BA963">
        <v>465</v>
      </c>
      <c r="BB963">
        <v>471</v>
      </c>
      <c r="BK963" t="s">
        <v>30252</v>
      </c>
      <c r="BW963" t="s">
        <v>13429</v>
      </c>
      <c r="BX963" t="s">
        <v>13985</v>
      </c>
      <c r="BY963" t="s">
        <v>13985</v>
      </c>
      <c r="BZ963" t="s">
        <v>13985</v>
      </c>
    </row>
    <row r="964" spans="1:78" hidden="1">
      <c r="A964" t="s">
        <v>13850</v>
      </c>
      <c r="B964" t="s">
        <v>67</v>
      </c>
      <c r="C964" t="s">
        <v>26694</v>
      </c>
      <c r="G964" t="s">
        <v>26694</v>
      </c>
      <c r="J964" t="s">
        <v>26695</v>
      </c>
      <c r="K964" t="s">
        <v>2249</v>
      </c>
      <c r="W964" t="s">
        <v>26696</v>
      </c>
      <c r="AA964" t="s">
        <v>26697</v>
      </c>
      <c r="AB964" t="s">
        <v>26698</v>
      </c>
      <c r="AN964" t="s">
        <v>2252</v>
      </c>
      <c r="AO964" t="s">
        <v>2253</v>
      </c>
      <c r="AS964" t="s">
        <v>730</v>
      </c>
      <c r="AT964">
        <v>2005</v>
      </c>
      <c r="AU964">
        <v>122</v>
      </c>
      <c r="AV964">
        <v>2</v>
      </c>
      <c r="BA964">
        <v>544</v>
      </c>
      <c r="BB964">
        <v>557</v>
      </c>
      <c r="BD964" t="s">
        <v>26699</v>
      </c>
      <c r="BK964" t="s">
        <v>26700</v>
      </c>
      <c r="BW964" t="s">
        <v>13429</v>
      </c>
      <c r="BX964" t="s">
        <v>13985</v>
      </c>
      <c r="BY964" t="s">
        <v>13985</v>
      </c>
      <c r="BZ964" t="s">
        <v>13985</v>
      </c>
    </row>
    <row r="965" spans="1:78" hidden="1">
      <c r="A965" t="s">
        <v>13850</v>
      </c>
      <c r="B965" t="s">
        <v>67</v>
      </c>
      <c r="C965" t="s">
        <v>28153</v>
      </c>
      <c r="G965" t="s">
        <v>28153</v>
      </c>
      <c r="J965" t="s">
        <v>28154</v>
      </c>
      <c r="K965" t="s">
        <v>26352</v>
      </c>
      <c r="W965" t="s">
        <v>28155</v>
      </c>
      <c r="AA965" t="s">
        <v>28156</v>
      </c>
      <c r="AN965" t="s">
        <v>26356</v>
      </c>
      <c r="AT965">
        <v>2002</v>
      </c>
      <c r="AU965">
        <v>24</v>
      </c>
      <c r="AV965">
        <v>2</v>
      </c>
      <c r="BA965">
        <v>227</v>
      </c>
      <c r="BB965">
        <v>241</v>
      </c>
      <c r="BD965" t="s">
        <v>28157</v>
      </c>
      <c r="BK965" t="s">
        <v>28158</v>
      </c>
      <c r="BW965" t="s">
        <v>13429</v>
      </c>
      <c r="BX965" t="s">
        <v>13985</v>
      </c>
      <c r="BY965" t="s">
        <v>13985</v>
      </c>
      <c r="BZ965" t="s">
        <v>13985</v>
      </c>
    </row>
    <row r="966" spans="1:78" hidden="1">
      <c r="A966" t="s">
        <v>13850</v>
      </c>
      <c r="B966" t="s">
        <v>67</v>
      </c>
      <c r="C966" t="s">
        <v>22860</v>
      </c>
      <c r="G966" t="s">
        <v>22861</v>
      </c>
      <c r="J966" t="s">
        <v>22862</v>
      </c>
      <c r="K966" t="s">
        <v>22863</v>
      </c>
      <c r="W966" t="s">
        <v>22864</v>
      </c>
      <c r="AN966" t="s">
        <v>22865</v>
      </c>
      <c r="AS966" t="s">
        <v>815</v>
      </c>
      <c r="AT966">
        <v>2011</v>
      </c>
      <c r="AU966">
        <v>64</v>
      </c>
      <c r="AV966">
        <v>6</v>
      </c>
      <c r="BA966">
        <v>552</v>
      </c>
      <c r="BB966">
        <v>555</v>
      </c>
      <c r="BD966" t="s">
        <v>22866</v>
      </c>
      <c r="BK966" t="s">
        <v>22867</v>
      </c>
      <c r="BW966" t="s">
        <v>13429</v>
      </c>
      <c r="BX966" t="s">
        <v>13985</v>
      </c>
      <c r="BY966" t="s">
        <v>13985</v>
      </c>
      <c r="BZ966" t="s">
        <v>13985</v>
      </c>
    </row>
    <row r="967" spans="1:78" hidden="1">
      <c r="A967" t="s">
        <v>13784</v>
      </c>
      <c r="B967" t="s">
        <v>67</v>
      </c>
      <c r="C967" t="s">
        <v>31973</v>
      </c>
      <c r="J967" t="s">
        <v>31975</v>
      </c>
      <c r="K967" t="s">
        <v>31977</v>
      </c>
      <c r="AG967">
        <v>3</v>
      </c>
      <c r="AH967">
        <v>4</v>
      </c>
      <c r="AN967" t="s">
        <v>31979</v>
      </c>
      <c r="AT967">
        <v>2013</v>
      </c>
      <c r="AU967">
        <v>99</v>
      </c>
      <c r="AV967">
        <v>12</v>
      </c>
      <c r="BA967">
        <v>1435</v>
      </c>
      <c r="BB967">
        <v>1449</v>
      </c>
      <c r="BK967" t="s">
        <v>31980</v>
      </c>
      <c r="BT967" t="s">
        <v>31974</v>
      </c>
      <c r="BU967" t="s">
        <v>31976</v>
      </c>
      <c r="BV967" t="s">
        <v>31978</v>
      </c>
      <c r="BW967" t="s">
        <v>13429</v>
      </c>
    </row>
    <row r="968" spans="1:78" hidden="1">
      <c r="A968" t="s">
        <v>13850</v>
      </c>
      <c r="B968" t="s">
        <v>67</v>
      </c>
      <c r="C968" t="s">
        <v>29620</v>
      </c>
      <c r="G968" t="s">
        <v>29620</v>
      </c>
      <c r="J968" t="s">
        <v>29621</v>
      </c>
      <c r="K968" t="s">
        <v>7377</v>
      </c>
      <c r="W968" t="s">
        <v>29622</v>
      </c>
      <c r="AN968" t="s">
        <v>7381</v>
      </c>
      <c r="AT968">
        <v>1998</v>
      </c>
      <c r="AU968">
        <v>75</v>
      </c>
      <c r="AV968">
        <v>1</v>
      </c>
      <c r="BA968">
        <v>39</v>
      </c>
      <c r="BB968">
        <v>45</v>
      </c>
      <c r="BK968" t="s">
        <v>29623</v>
      </c>
      <c r="BW968" t="s">
        <v>13429</v>
      </c>
      <c r="BX968" t="s">
        <v>13985</v>
      </c>
      <c r="BY968" t="s">
        <v>13985</v>
      </c>
      <c r="BZ968" t="s">
        <v>13985</v>
      </c>
    </row>
    <row r="969" spans="1:78" hidden="1">
      <c r="A969" t="s">
        <v>13850</v>
      </c>
      <c r="B969" t="s">
        <v>67</v>
      </c>
      <c r="C969" t="s">
        <v>30234</v>
      </c>
      <c r="G969" t="s">
        <v>30234</v>
      </c>
      <c r="J969" t="s">
        <v>30235</v>
      </c>
      <c r="K969" t="s">
        <v>4528</v>
      </c>
      <c r="W969" t="s">
        <v>30236</v>
      </c>
      <c r="AN969" t="s">
        <v>4530</v>
      </c>
      <c r="AS969" t="s">
        <v>884</v>
      </c>
      <c r="AT969">
        <v>1996</v>
      </c>
      <c r="AU969">
        <v>128</v>
      </c>
      <c r="AV969">
        <v>1</v>
      </c>
      <c r="BA969">
        <v>1</v>
      </c>
      <c r="BB969">
        <v>11</v>
      </c>
      <c r="BD969" t="s">
        <v>30237</v>
      </c>
      <c r="BK969" t="s">
        <v>30238</v>
      </c>
      <c r="BW969" t="s">
        <v>13428</v>
      </c>
      <c r="BX969" t="s">
        <v>13985</v>
      </c>
      <c r="BY969" t="s">
        <v>13429</v>
      </c>
      <c r="BZ969" t="s">
        <v>13985</v>
      </c>
    </row>
    <row r="970" spans="1:78" hidden="1">
      <c r="A970" t="s">
        <v>13850</v>
      </c>
      <c r="B970" t="s">
        <v>67</v>
      </c>
      <c r="C970" t="s">
        <v>31238</v>
      </c>
      <c r="G970" t="s">
        <v>31238</v>
      </c>
      <c r="J970" t="s">
        <v>31239</v>
      </c>
      <c r="K970" t="s">
        <v>1645</v>
      </c>
      <c r="W970" t="s">
        <v>31240</v>
      </c>
      <c r="AN970" t="s">
        <v>1649</v>
      </c>
      <c r="AO970" t="s">
        <v>1650</v>
      </c>
      <c r="AS970" t="s">
        <v>815</v>
      </c>
      <c r="AT970">
        <v>1992</v>
      </c>
      <c r="AU970">
        <v>113</v>
      </c>
      <c r="AV970">
        <v>3</v>
      </c>
      <c r="BA970">
        <v>295</v>
      </c>
      <c r="BB970">
        <v>306</v>
      </c>
      <c r="BD970" t="s">
        <v>31241</v>
      </c>
      <c r="BK970" t="s">
        <v>31242</v>
      </c>
      <c r="BW970" t="s">
        <v>13429</v>
      </c>
      <c r="BX970" t="s">
        <v>13985</v>
      </c>
      <c r="BY970" t="s">
        <v>13985</v>
      </c>
      <c r="BZ970" t="s">
        <v>13985</v>
      </c>
    </row>
    <row r="971" spans="1:78" hidden="1">
      <c r="A971" t="s">
        <v>13850</v>
      </c>
      <c r="B971" t="s">
        <v>67</v>
      </c>
      <c r="C971" t="s">
        <v>15030</v>
      </c>
      <c r="G971" t="s">
        <v>15031</v>
      </c>
      <c r="J971" t="s">
        <v>15032</v>
      </c>
      <c r="K971" t="s">
        <v>10488</v>
      </c>
      <c r="W971" t="s">
        <v>15033</v>
      </c>
      <c r="AA971" t="s">
        <v>15034</v>
      </c>
      <c r="AB971" t="s">
        <v>15035</v>
      </c>
      <c r="AN971" t="s">
        <v>10490</v>
      </c>
      <c r="AO971" t="s">
        <v>11085</v>
      </c>
      <c r="AS971" t="s">
        <v>84</v>
      </c>
      <c r="AT971">
        <v>2018</v>
      </c>
      <c r="AU971">
        <v>76</v>
      </c>
      <c r="AV971">
        <v>4</v>
      </c>
      <c r="BA971">
        <v>487</v>
      </c>
      <c r="BB971">
        <v>506</v>
      </c>
      <c r="BD971" t="s">
        <v>15036</v>
      </c>
      <c r="BK971" t="s">
        <v>15037</v>
      </c>
      <c r="BL971">
        <v>30488156</v>
      </c>
      <c r="BW971" t="s">
        <v>13428</v>
      </c>
      <c r="BX971">
        <v>0</v>
      </c>
      <c r="BY971" t="s">
        <v>13429</v>
      </c>
    </row>
    <row r="972" spans="1:78" hidden="1">
      <c r="A972" t="s">
        <v>13850</v>
      </c>
      <c r="B972" t="s">
        <v>67</v>
      </c>
      <c r="C972" t="s">
        <v>27408</v>
      </c>
      <c r="G972" t="s">
        <v>27408</v>
      </c>
      <c r="J972" t="s">
        <v>27409</v>
      </c>
      <c r="K972" t="s">
        <v>14477</v>
      </c>
      <c r="P972" t="s">
        <v>27034</v>
      </c>
      <c r="Q972" t="s">
        <v>27035</v>
      </c>
      <c r="R972" t="s">
        <v>27036</v>
      </c>
      <c r="W972" t="s">
        <v>27410</v>
      </c>
      <c r="AA972" t="s">
        <v>12121</v>
      </c>
      <c r="AB972" t="s">
        <v>12122</v>
      </c>
      <c r="AN972" t="s">
        <v>14479</v>
      </c>
      <c r="AS972" t="s">
        <v>84</v>
      </c>
      <c r="AT972">
        <v>2003</v>
      </c>
      <c r="AU972">
        <v>136</v>
      </c>
      <c r="AV972">
        <v>4</v>
      </c>
      <c r="BA972">
        <v>903</v>
      </c>
      <c r="BB972">
        <v>909</v>
      </c>
      <c r="BC972" t="s">
        <v>27411</v>
      </c>
      <c r="BD972" t="s">
        <v>27412</v>
      </c>
      <c r="BK972" t="s">
        <v>27413</v>
      </c>
      <c r="BL972">
        <v>14667853</v>
      </c>
      <c r="BW972" t="s">
        <v>13429</v>
      </c>
      <c r="BX972" t="s">
        <v>13985</v>
      </c>
      <c r="BY972" t="s">
        <v>13985</v>
      </c>
      <c r="BZ972" t="s">
        <v>13985</v>
      </c>
    </row>
    <row r="973" spans="1:78" hidden="1">
      <c r="A973" t="s">
        <v>13850</v>
      </c>
      <c r="B973" t="s">
        <v>67</v>
      </c>
      <c r="C973" t="s">
        <v>30991</v>
      </c>
      <c r="G973" t="s">
        <v>30991</v>
      </c>
      <c r="J973" t="s">
        <v>30992</v>
      </c>
      <c r="K973" t="s">
        <v>27059</v>
      </c>
      <c r="W973" t="s">
        <v>30993</v>
      </c>
      <c r="AN973" t="s">
        <v>27061</v>
      </c>
      <c r="AS973" t="s">
        <v>472</v>
      </c>
      <c r="AT973">
        <v>1993</v>
      </c>
      <c r="AU973">
        <v>46</v>
      </c>
      <c r="AV973">
        <v>4</v>
      </c>
      <c r="BA973">
        <v>325</v>
      </c>
      <c r="BB973">
        <v>330</v>
      </c>
      <c r="BD973" t="s">
        <v>30994</v>
      </c>
      <c r="BK973" t="s">
        <v>30995</v>
      </c>
      <c r="BW973" t="s">
        <v>13429</v>
      </c>
      <c r="BX973" t="s">
        <v>13985</v>
      </c>
      <c r="BY973" t="s">
        <v>13985</v>
      </c>
      <c r="BZ973" t="s">
        <v>13985</v>
      </c>
    </row>
    <row r="974" spans="1:78" hidden="1">
      <c r="A974" t="s">
        <v>13850</v>
      </c>
      <c r="B974" t="s">
        <v>67</v>
      </c>
      <c r="C974" t="s">
        <v>18399</v>
      </c>
      <c r="G974" t="s">
        <v>18400</v>
      </c>
      <c r="J974" t="s">
        <v>18401</v>
      </c>
      <c r="K974" t="s">
        <v>18402</v>
      </c>
      <c r="W974" t="s">
        <v>18403</v>
      </c>
      <c r="AA974" t="s">
        <v>18404</v>
      </c>
      <c r="AB974" t="s">
        <v>18405</v>
      </c>
      <c r="AN974" t="s">
        <v>18406</v>
      </c>
      <c r="AO974" t="s">
        <v>18407</v>
      </c>
      <c r="AS974" t="s">
        <v>84</v>
      </c>
      <c r="AT974">
        <v>2015</v>
      </c>
      <c r="AU974">
        <v>298</v>
      </c>
      <c r="AV974">
        <v>12</v>
      </c>
      <c r="BA974">
        <v>1970</v>
      </c>
      <c r="BB974">
        <v>1977</v>
      </c>
      <c r="BD974" t="s">
        <v>18408</v>
      </c>
      <c r="BK974" t="s">
        <v>18409</v>
      </c>
      <c r="BL974">
        <v>26340607</v>
      </c>
      <c r="BW974" t="s">
        <v>13429</v>
      </c>
      <c r="BX974" t="s">
        <v>13985</v>
      </c>
      <c r="BY974" t="s">
        <v>13985</v>
      </c>
      <c r="BZ974" t="s">
        <v>13985</v>
      </c>
    </row>
    <row r="975" spans="1:78" hidden="1">
      <c r="A975" t="s">
        <v>13850</v>
      </c>
      <c r="B975" t="s">
        <v>67</v>
      </c>
      <c r="C975" t="s">
        <v>28275</v>
      </c>
      <c r="G975" t="s">
        <v>28275</v>
      </c>
      <c r="J975" t="s">
        <v>28276</v>
      </c>
      <c r="K975" t="s">
        <v>22043</v>
      </c>
      <c r="W975" t="s">
        <v>28277</v>
      </c>
      <c r="AA975" t="s">
        <v>28278</v>
      </c>
      <c r="AB975" t="s">
        <v>28279</v>
      </c>
      <c r="AN975" t="s">
        <v>22045</v>
      </c>
      <c r="AS975" s="1">
        <v>37104</v>
      </c>
      <c r="AT975">
        <v>2001</v>
      </c>
      <c r="AU975">
        <v>15</v>
      </c>
      <c r="AV975">
        <v>15</v>
      </c>
      <c r="BA975">
        <v>1971</v>
      </c>
      <c r="BB975">
        <v>1984</v>
      </c>
      <c r="BD975" t="s">
        <v>28280</v>
      </c>
      <c r="BK975" t="s">
        <v>28281</v>
      </c>
      <c r="BL975">
        <v>11485991</v>
      </c>
      <c r="BW975" t="s">
        <v>13429</v>
      </c>
      <c r="BX975" t="s">
        <v>13985</v>
      </c>
      <c r="BY975" t="s">
        <v>13985</v>
      </c>
      <c r="BZ975" t="s">
        <v>13985</v>
      </c>
    </row>
    <row r="976" spans="1:78" hidden="1">
      <c r="A976" t="s">
        <v>13850</v>
      </c>
      <c r="B976" t="s">
        <v>67</v>
      </c>
      <c r="C976" t="s">
        <v>26791</v>
      </c>
      <c r="G976" t="s">
        <v>26791</v>
      </c>
      <c r="J976" t="s">
        <v>26792</v>
      </c>
      <c r="K976" t="s">
        <v>560</v>
      </c>
      <c r="W976" t="s">
        <v>26793</v>
      </c>
      <c r="AN976" t="s">
        <v>562</v>
      </c>
      <c r="AO976" t="s">
        <v>563</v>
      </c>
      <c r="AS976" t="s">
        <v>884</v>
      </c>
      <c r="AT976">
        <v>2005</v>
      </c>
      <c r="AU976">
        <v>110</v>
      </c>
      <c r="AV976">
        <v>4</v>
      </c>
      <c r="BA976">
        <v>634</v>
      </c>
      <c r="BB976">
        <v>639</v>
      </c>
      <c r="BD976" t="s">
        <v>26794</v>
      </c>
      <c r="BK976" t="s">
        <v>26795</v>
      </c>
      <c r="BL976">
        <v>15657740</v>
      </c>
      <c r="BW976" t="s">
        <v>13429</v>
      </c>
      <c r="BX976" t="s">
        <v>13985</v>
      </c>
      <c r="BY976" t="s">
        <v>13985</v>
      </c>
      <c r="BZ976" t="s">
        <v>13985</v>
      </c>
    </row>
    <row r="977" spans="1:78" hidden="1">
      <c r="A977" t="s">
        <v>13850</v>
      </c>
      <c r="B977" t="s">
        <v>67</v>
      </c>
      <c r="C977" t="s">
        <v>25108</v>
      </c>
      <c r="G977" t="s">
        <v>25109</v>
      </c>
      <c r="J977" t="s">
        <v>25110</v>
      </c>
      <c r="K977" t="s">
        <v>20219</v>
      </c>
      <c r="W977" t="s">
        <v>25111</v>
      </c>
      <c r="AA977" t="s">
        <v>25112</v>
      </c>
      <c r="AN977" t="s">
        <v>20223</v>
      </c>
      <c r="AO977" t="s">
        <v>20224</v>
      </c>
      <c r="AS977" t="s">
        <v>84</v>
      </c>
      <c r="AT977">
        <v>2007</v>
      </c>
      <c r="AU977">
        <v>18</v>
      </c>
      <c r="AV977">
        <v>6</v>
      </c>
      <c r="BA977">
        <v>879</v>
      </c>
      <c r="BB977">
        <v>890</v>
      </c>
      <c r="BD977" t="s">
        <v>25113</v>
      </c>
      <c r="BK977" t="s">
        <v>25114</v>
      </c>
      <c r="BW977" t="s">
        <v>13429</v>
      </c>
      <c r="BX977" t="s">
        <v>13985</v>
      </c>
      <c r="BY977" t="s">
        <v>13985</v>
      </c>
      <c r="BZ977" t="s">
        <v>13985</v>
      </c>
    </row>
    <row r="978" spans="1:78" hidden="1">
      <c r="A978" t="s">
        <v>13850</v>
      </c>
      <c r="B978" t="s">
        <v>67</v>
      </c>
      <c r="C978" t="s">
        <v>25908</v>
      </c>
      <c r="G978" t="s">
        <v>25909</v>
      </c>
      <c r="J978" t="s">
        <v>25910</v>
      </c>
      <c r="K978" t="s">
        <v>188</v>
      </c>
      <c r="W978" t="s">
        <v>25911</v>
      </c>
      <c r="AA978" t="s">
        <v>25912</v>
      </c>
      <c r="AN978" t="s">
        <v>191</v>
      </c>
      <c r="AS978" t="s">
        <v>242</v>
      </c>
      <c r="AT978">
        <v>2006</v>
      </c>
      <c r="AU978">
        <v>149</v>
      </c>
      <c r="AV978">
        <v>4</v>
      </c>
      <c r="BA978">
        <v>730</v>
      </c>
      <c r="BB978">
        <v>739</v>
      </c>
      <c r="BD978" t="s">
        <v>25913</v>
      </c>
      <c r="BK978" t="s">
        <v>25914</v>
      </c>
      <c r="BL978">
        <v>16847616</v>
      </c>
      <c r="BW978" t="s">
        <v>13429</v>
      </c>
      <c r="BX978" t="s">
        <v>13985</v>
      </c>
      <c r="BY978" t="s">
        <v>13985</v>
      </c>
      <c r="BZ978" t="s">
        <v>13985</v>
      </c>
    </row>
    <row r="979" spans="1:78" hidden="1">
      <c r="A979" t="s">
        <v>13850</v>
      </c>
      <c r="B979" t="s">
        <v>67</v>
      </c>
      <c r="C979" t="s">
        <v>25629</v>
      </c>
      <c r="G979" t="s">
        <v>25630</v>
      </c>
      <c r="J979" t="s">
        <v>25631</v>
      </c>
      <c r="K979" t="s">
        <v>3484</v>
      </c>
      <c r="W979" t="s">
        <v>25632</v>
      </c>
      <c r="AA979" t="s">
        <v>25633</v>
      </c>
      <c r="AB979" t="s">
        <v>25634</v>
      </c>
      <c r="AO979" t="s">
        <v>3488</v>
      </c>
      <c r="AS979" s="1">
        <v>37622</v>
      </c>
      <c r="AT979">
        <v>2007</v>
      </c>
      <c r="AU979">
        <v>104</v>
      </c>
      <c r="AV979">
        <v>1</v>
      </c>
      <c r="BA979">
        <v>23</v>
      </c>
      <c r="BB979">
        <v>31</v>
      </c>
      <c r="BD979" t="s">
        <v>25635</v>
      </c>
      <c r="BK979" t="s">
        <v>25636</v>
      </c>
      <c r="BW979" t="s">
        <v>13428</v>
      </c>
      <c r="BX979">
        <v>2</v>
      </c>
      <c r="BY979" t="s">
        <v>13429</v>
      </c>
      <c r="BZ979" t="s">
        <v>13985</v>
      </c>
    </row>
    <row r="980" spans="1:78" hidden="1">
      <c r="A980" t="s">
        <v>13850</v>
      </c>
      <c r="B980" t="s">
        <v>67</v>
      </c>
      <c r="C980" t="s">
        <v>22063</v>
      </c>
      <c r="G980" t="s">
        <v>22064</v>
      </c>
      <c r="J980" t="s">
        <v>22065</v>
      </c>
      <c r="K980" t="s">
        <v>22066</v>
      </c>
      <c r="W980" t="s">
        <v>22067</v>
      </c>
      <c r="AN980" t="s">
        <v>22068</v>
      </c>
      <c r="AO980" t="s">
        <v>22069</v>
      </c>
      <c r="AT980">
        <v>2012</v>
      </c>
      <c r="AU980">
        <v>136</v>
      </c>
      <c r="AV980" s="2">
        <v>43747</v>
      </c>
      <c r="BA980">
        <v>501</v>
      </c>
      <c r="BB980">
        <v>507</v>
      </c>
      <c r="BK980" t="s">
        <v>22070</v>
      </c>
      <c r="BW980" t="s">
        <v>13429</v>
      </c>
      <c r="BX980" t="s">
        <v>13985</v>
      </c>
      <c r="BY980" t="s">
        <v>13985</v>
      </c>
      <c r="BZ980" t="s">
        <v>13985</v>
      </c>
    </row>
    <row r="981" spans="1:78" hidden="1">
      <c r="A981" t="s">
        <v>13850</v>
      </c>
      <c r="B981" t="s">
        <v>67</v>
      </c>
      <c r="C981" t="s">
        <v>18590</v>
      </c>
      <c r="G981" t="s">
        <v>18591</v>
      </c>
      <c r="J981" t="s">
        <v>18592</v>
      </c>
      <c r="K981" t="s">
        <v>18593</v>
      </c>
      <c r="W981" t="s">
        <v>18594</v>
      </c>
      <c r="AN981" t="s">
        <v>18595</v>
      </c>
      <c r="AO981" t="s">
        <v>18596</v>
      </c>
      <c r="AS981" t="s">
        <v>297</v>
      </c>
      <c r="AT981">
        <v>2015</v>
      </c>
      <c r="AU981">
        <v>63</v>
      </c>
      <c r="AV981">
        <v>3</v>
      </c>
      <c r="BA981">
        <v>347</v>
      </c>
      <c r="BB981">
        <v>351</v>
      </c>
      <c r="BD981" t="s">
        <v>18597</v>
      </c>
      <c r="BK981" t="s">
        <v>18598</v>
      </c>
      <c r="BL981">
        <v>26551424</v>
      </c>
      <c r="BW981" t="s">
        <v>13429</v>
      </c>
      <c r="BX981" t="s">
        <v>13985</v>
      </c>
      <c r="BY981" t="s">
        <v>13985</v>
      </c>
      <c r="BZ981" t="s">
        <v>13985</v>
      </c>
    </row>
    <row r="982" spans="1:78" hidden="1">
      <c r="A982" t="s">
        <v>13850</v>
      </c>
      <c r="B982" t="s">
        <v>67</v>
      </c>
      <c r="C982" t="s">
        <v>22422</v>
      </c>
      <c r="G982" t="s">
        <v>22423</v>
      </c>
      <c r="J982" t="s">
        <v>22424</v>
      </c>
      <c r="K982" t="s">
        <v>22425</v>
      </c>
      <c r="W982" t="s">
        <v>22426</v>
      </c>
      <c r="AA982" t="s">
        <v>22427</v>
      </c>
      <c r="AB982" t="s">
        <v>22428</v>
      </c>
      <c r="AN982" t="s">
        <v>22429</v>
      </c>
      <c r="AS982" t="s">
        <v>242</v>
      </c>
      <c r="AT982">
        <v>2011</v>
      </c>
      <c r="AU982">
        <v>66</v>
      </c>
      <c r="AV982">
        <v>5</v>
      </c>
      <c r="BA982">
        <v>856</v>
      </c>
      <c r="BB982">
        <v>865</v>
      </c>
      <c r="BD982" t="s">
        <v>22430</v>
      </c>
      <c r="BK982" t="s">
        <v>22431</v>
      </c>
      <c r="BW982" t="s">
        <v>13429</v>
      </c>
      <c r="BX982" t="s">
        <v>13985</v>
      </c>
      <c r="BY982" t="s">
        <v>13985</v>
      </c>
      <c r="BZ982" t="s">
        <v>13985</v>
      </c>
    </row>
    <row r="983" spans="1:78" hidden="1">
      <c r="A983" t="s">
        <v>13784</v>
      </c>
      <c r="B983" t="s">
        <v>67</v>
      </c>
      <c r="C983" t="s">
        <v>31968</v>
      </c>
      <c r="J983" t="s">
        <v>31970</v>
      </c>
      <c r="K983" t="s">
        <v>31873</v>
      </c>
      <c r="AG983">
        <v>1</v>
      </c>
      <c r="AH983">
        <v>1</v>
      </c>
      <c r="AN983" t="s">
        <v>31875</v>
      </c>
      <c r="AT983">
        <v>2013</v>
      </c>
      <c r="AU983">
        <v>12</v>
      </c>
      <c r="AV983">
        <v>3</v>
      </c>
      <c r="BA983">
        <v>224</v>
      </c>
      <c r="BB983">
        <v>226</v>
      </c>
      <c r="BK983" t="s">
        <v>31972</v>
      </c>
      <c r="BT983" t="s">
        <v>31969</v>
      </c>
      <c r="BU983" t="s">
        <v>31971</v>
      </c>
      <c r="BV983" t="s">
        <v>31874</v>
      </c>
      <c r="BW983" t="s">
        <v>13429</v>
      </c>
    </row>
    <row r="984" spans="1:78" hidden="1">
      <c r="A984" t="s">
        <v>13850</v>
      </c>
      <c r="B984" t="s">
        <v>67</v>
      </c>
      <c r="C984" t="s">
        <v>14217</v>
      </c>
      <c r="G984" t="s">
        <v>14218</v>
      </c>
      <c r="J984" t="s">
        <v>14219</v>
      </c>
      <c r="K984" t="s">
        <v>14220</v>
      </c>
      <c r="W984" t="s">
        <v>14221</v>
      </c>
      <c r="AN984" t="s">
        <v>14222</v>
      </c>
      <c r="AS984" t="s">
        <v>297</v>
      </c>
      <c r="AT984">
        <v>2019</v>
      </c>
      <c r="AU984">
        <v>8</v>
      </c>
      <c r="AV984">
        <v>3</v>
      </c>
      <c r="BA984">
        <v>614</v>
      </c>
      <c r="BB984">
        <v>622</v>
      </c>
      <c r="BD984" t="s">
        <v>14223</v>
      </c>
      <c r="BK984" t="s">
        <v>14224</v>
      </c>
      <c r="BW984" t="s">
        <v>13429</v>
      </c>
    </row>
    <row r="985" spans="1:78" hidden="1">
      <c r="A985" t="s">
        <v>13850</v>
      </c>
      <c r="B985" t="s">
        <v>67</v>
      </c>
      <c r="C985" t="s">
        <v>29655</v>
      </c>
      <c r="G985" t="s">
        <v>29655</v>
      </c>
      <c r="J985" t="s">
        <v>29656</v>
      </c>
      <c r="K985" t="s">
        <v>10305</v>
      </c>
      <c r="W985" t="s">
        <v>29657</v>
      </c>
      <c r="AN985" t="s">
        <v>10307</v>
      </c>
      <c r="AS985" t="s">
        <v>84</v>
      </c>
      <c r="AT985">
        <v>1997</v>
      </c>
      <c r="AU985">
        <v>85</v>
      </c>
      <c r="AV985">
        <v>6</v>
      </c>
      <c r="BA985">
        <v>755</v>
      </c>
      <c r="BB985">
        <v>766</v>
      </c>
      <c r="BD985" t="s">
        <v>29658</v>
      </c>
      <c r="BK985" t="s">
        <v>29659</v>
      </c>
      <c r="BW985" t="s">
        <v>13429</v>
      </c>
      <c r="BX985" t="s">
        <v>13985</v>
      </c>
      <c r="BY985" t="s">
        <v>13985</v>
      </c>
      <c r="BZ985" t="s">
        <v>13985</v>
      </c>
    </row>
    <row r="986" spans="1:78" hidden="1">
      <c r="A986" t="s">
        <v>13850</v>
      </c>
      <c r="B986" t="s">
        <v>67</v>
      </c>
      <c r="C986" t="s">
        <v>30783</v>
      </c>
      <c r="G986" t="s">
        <v>30783</v>
      </c>
      <c r="J986" t="s">
        <v>30784</v>
      </c>
      <c r="K986" t="s">
        <v>188</v>
      </c>
      <c r="W986" t="s">
        <v>30785</v>
      </c>
      <c r="AN986" t="s">
        <v>191</v>
      </c>
      <c r="AS986" t="s">
        <v>730</v>
      </c>
      <c r="AT986">
        <v>1994</v>
      </c>
      <c r="AU986">
        <v>97</v>
      </c>
      <c r="AV986">
        <v>3</v>
      </c>
      <c r="BA986">
        <v>354</v>
      </c>
      <c r="BB986">
        <v>365</v>
      </c>
      <c r="BD986" t="s">
        <v>30786</v>
      </c>
      <c r="BK986" t="s">
        <v>30787</v>
      </c>
      <c r="BL986">
        <v>28313630</v>
      </c>
      <c r="BW986" t="s">
        <v>13429</v>
      </c>
      <c r="BX986" t="s">
        <v>13985</v>
      </c>
      <c r="BY986" t="s">
        <v>13985</v>
      </c>
      <c r="BZ986" t="s">
        <v>13985</v>
      </c>
    </row>
    <row r="987" spans="1:78" hidden="1">
      <c r="A987" t="s">
        <v>13850</v>
      </c>
      <c r="B987" t="s">
        <v>67</v>
      </c>
      <c r="C987" t="s">
        <v>23442</v>
      </c>
      <c r="G987" t="s">
        <v>23443</v>
      </c>
      <c r="J987" t="s">
        <v>23444</v>
      </c>
      <c r="K987" t="s">
        <v>22613</v>
      </c>
      <c r="W987" t="s">
        <v>23445</v>
      </c>
      <c r="AN987" t="s">
        <v>22615</v>
      </c>
      <c r="AS987" t="s">
        <v>472</v>
      </c>
      <c r="AT987">
        <v>2010</v>
      </c>
      <c r="AU987">
        <v>30</v>
      </c>
      <c r="AV987">
        <v>3</v>
      </c>
      <c r="BA987">
        <v>312</v>
      </c>
      <c r="BB987">
        <v>321</v>
      </c>
      <c r="BD987" t="s">
        <v>23446</v>
      </c>
      <c r="BK987" t="s">
        <v>23447</v>
      </c>
      <c r="BW987" t="s">
        <v>13429</v>
      </c>
      <c r="BX987" t="s">
        <v>13985</v>
      </c>
      <c r="BY987" t="s">
        <v>13985</v>
      </c>
      <c r="BZ987" t="s">
        <v>13985</v>
      </c>
    </row>
    <row r="988" spans="1:78" hidden="1">
      <c r="A988" t="s">
        <v>13850</v>
      </c>
      <c r="B988" t="s">
        <v>67</v>
      </c>
      <c r="C988" t="s">
        <v>29460</v>
      </c>
      <c r="G988" t="s">
        <v>29460</v>
      </c>
      <c r="J988" t="s">
        <v>29461</v>
      </c>
      <c r="K988" t="s">
        <v>2675</v>
      </c>
      <c r="W988" t="s">
        <v>29462</v>
      </c>
      <c r="AN988" t="s">
        <v>2679</v>
      </c>
      <c r="AS988" t="s">
        <v>730</v>
      </c>
      <c r="AT988">
        <v>1998</v>
      </c>
      <c r="AU988">
        <v>104</v>
      </c>
      <c r="AV988">
        <v>4</v>
      </c>
      <c r="BA988">
        <v>339</v>
      </c>
      <c r="BB988">
        <v>352</v>
      </c>
      <c r="BK988" t="s">
        <v>29463</v>
      </c>
      <c r="BW988" t="s">
        <v>13429</v>
      </c>
      <c r="BX988" t="s">
        <v>13985</v>
      </c>
      <c r="BY988" t="s">
        <v>13985</v>
      </c>
      <c r="BZ988" t="s">
        <v>13985</v>
      </c>
    </row>
    <row r="989" spans="1:78" hidden="1">
      <c r="A989" t="s">
        <v>13850</v>
      </c>
      <c r="B989" t="s">
        <v>67</v>
      </c>
      <c r="C989" t="s">
        <v>28421</v>
      </c>
      <c r="G989" t="s">
        <v>28421</v>
      </c>
      <c r="J989" t="s">
        <v>28422</v>
      </c>
      <c r="K989" t="s">
        <v>625</v>
      </c>
      <c r="W989" t="s">
        <v>28423</v>
      </c>
      <c r="AA989" t="s">
        <v>21654</v>
      </c>
      <c r="AN989" t="s">
        <v>627</v>
      </c>
      <c r="AO989" t="s">
        <v>628</v>
      </c>
      <c r="AT989">
        <v>2001</v>
      </c>
      <c r="AU989">
        <v>99</v>
      </c>
      <c r="AV989">
        <v>3</v>
      </c>
      <c r="BA989">
        <v>371</v>
      </c>
      <c r="BB989">
        <v>380</v>
      </c>
      <c r="BD989" t="s">
        <v>28424</v>
      </c>
      <c r="BK989" t="s">
        <v>28425</v>
      </c>
      <c r="BW989" t="s">
        <v>13429</v>
      </c>
      <c r="BX989" t="s">
        <v>13985</v>
      </c>
      <c r="BY989" t="s">
        <v>13985</v>
      </c>
      <c r="BZ989" t="s">
        <v>13985</v>
      </c>
    </row>
    <row r="990" spans="1:78" hidden="1">
      <c r="A990" t="s">
        <v>13850</v>
      </c>
      <c r="B990" t="s">
        <v>67</v>
      </c>
      <c r="C990" t="s">
        <v>31358</v>
      </c>
      <c r="G990" t="s">
        <v>31358</v>
      </c>
      <c r="J990" t="s">
        <v>31359</v>
      </c>
      <c r="K990" t="s">
        <v>625</v>
      </c>
      <c r="W990" t="s">
        <v>31360</v>
      </c>
      <c r="AN990" t="s">
        <v>627</v>
      </c>
      <c r="AS990" t="s">
        <v>242</v>
      </c>
      <c r="AT990">
        <v>1991</v>
      </c>
      <c r="AU990">
        <v>61</v>
      </c>
      <c r="AV990">
        <v>1</v>
      </c>
      <c r="BA990">
        <v>53</v>
      </c>
      <c r="BB990">
        <v>57</v>
      </c>
      <c r="BD990" t="s">
        <v>31361</v>
      </c>
      <c r="BK990" t="s">
        <v>31362</v>
      </c>
      <c r="BW990" t="s">
        <v>13428</v>
      </c>
      <c r="BX990" t="s">
        <v>13985</v>
      </c>
      <c r="BY990" t="s">
        <v>13429</v>
      </c>
      <c r="BZ990" t="s">
        <v>13985</v>
      </c>
    </row>
    <row r="991" spans="1:78" hidden="1">
      <c r="A991" t="s">
        <v>13850</v>
      </c>
      <c r="B991" t="s">
        <v>67</v>
      </c>
      <c r="C991" t="s">
        <v>20891</v>
      </c>
      <c r="G991" t="s">
        <v>20892</v>
      </c>
      <c r="J991" t="s">
        <v>20893</v>
      </c>
      <c r="K991" t="s">
        <v>7305</v>
      </c>
      <c r="W991" t="s">
        <v>20894</v>
      </c>
      <c r="AN991" t="s">
        <v>7309</v>
      </c>
      <c r="AO991" t="s">
        <v>13127</v>
      </c>
      <c r="AS991" t="s">
        <v>629</v>
      </c>
      <c r="AT991">
        <v>2013</v>
      </c>
      <c r="AU991">
        <v>58</v>
      </c>
      <c r="AV991">
        <v>5</v>
      </c>
      <c r="BA991">
        <v>1016</v>
      </c>
      <c r="BB991">
        <v>1028</v>
      </c>
      <c r="BD991" t="s">
        <v>20895</v>
      </c>
      <c r="BK991" t="s">
        <v>20896</v>
      </c>
      <c r="BW991" t="s">
        <v>13429</v>
      </c>
      <c r="BX991" t="s">
        <v>13985</v>
      </c>
      <c r="BY991" t="s">
        <v>13985</v>
      </c>
      <c r="BZ991" t="s">
        <v>13985</v>
      </c>
    </row>
    <row r="992" spans="1:78" hidden="1">
      <c r="A992" t="s">
        <v>13850</v>
      </c>
      <c r="B992" t="s">
        <v>67</v>
      </c>
      <c r="C992" t="s">
        <v>19753</v>
      </c>
      <c r="G992" t="s">
        <v>19754</v>
      </c>
      <c r="J992" t="s">
        <v>19755</v>
      </c>
      <c r="K992" t="s">
        <v>15589</v>
      </c>
      <c r="W992" t="s">
        <v>19756</v>
      </c>
      <c r="AA992" t="s">
        <v>19757</v>
      </c>
      <c r="AB992" t="s">
        <v>19758</v>
      </c>
      <c r="AN992" t="s">
        <v>15593</v>
      </c>
      <c r="AO992" t="s">
        <v>15594</v>
      </c>
      <c r="AS992" t="s">
        <v>297</v>
      </c>
      <c r="AT992">
        <v>2014</v>
      </c>
      <c r="AU992">
        <v>70</v>
      </c>
      <c r="AV992">
        <v>9</v>
      </c>
      <c r="AY992" t="s">
        <v>49</v>
      </c>
      <c r="BA992">
        <v>1418</v>
      </c>
      <c r="BB992">
        <v>1424</v>
      </c>
      <c r="BD992" t="s">
        <v>19759</v>
      </c>
      <c r="BK992" t="s">
        <v>19760</v>
      </c>
      <c r="BL992">
        <v>24408127</v>
      </c>
      <c r="BW992" t="s">
        <v>13429</v>
      </c>
      <c r="BX992" t="s">
        <v>13985</v>
      </c>
      <c r="BY992" t="s">
        <v>13985</v>
      </c>
      <c r="BZ992" t="s">
        <v>13985</v>
      </c>
    </row>
    <row r="993" spans="1:78" hidden="1">
      <c r="A993" t="s">
        <v>13850</v>
      </c>
      <c r="B993" t="s">
        <v>67</v>
      </c>
      <c r="C993" t="s">
        <v>17119</v>
      </c>
      <c r="G993" t="s">
        <v>17120</v>
      </c>
      <c r="J993" t="s">
        <v>17121</v>
      </c>
      <c r="K993" t="s">
        <v>17122</v>
      </c>
      <c r="W993" t="s">
        <v>17123</v>
      </c>
      <c r="AN993" t="s">
        <v>17124</v>
      </c>
      <c r="AO993" t="s">
        <v>17125</v>
      </c>
      <c r="AT993">
        <v>2017</v>
      </c>
      <c r="AU993">
        <v>45</v>
      </c>
      <c r="AV993">
        <v>3</v>
      </c>
      <c r="BA993">
        <v>523</v>
      </c>
      <c r="BB993">
        <v>539</v>
      </c>
      <c r="BD993" t="s">
        <v>17126</v>
      </c>
      <c r="BK993" t="s">
        <v>17127</v>
      </c>
      <c r="BW993" t="s">
        <v>13429</v>
      </c>
      <c r="BX993" t="s">
        <v>13985</v>
      </c>
      <c r="BY993" t="s">
        <v>13985</v>
      </c>
      <c r="BZ993" t="s">
        <v>13985</v>
      </c>
    </row>
    <row r="994" spans="1:78" hidden="1">
      <c r="A994" t="s">
        <v>13850</v>
      </c>
      <c r="B994" t="s">
        <v>67</v>
      </c>
      <c r="C994" t="s">
        <v>30838</v>
      </c>
      <c r="G994" t="s">
        <v>30838</v>
      </c>
      <c r="J994" t="s">
        <v>30839</v>
      </c>
      <c r="K994" t="s">
        <v>2344</v>
      </c>
      <c r="W994" t="s">
        <v>30840</v>
      </c>
      <c r="AN994" t="s">
        <v>2348</v>
      </c>
      <c r="AS994" t="s">
        <v>884</v>
      </c>
      <c r="AT994">
        <v>1994</v>
      </c>
      <c r="AU994">
        <v>41</v>
      </c>
      <c r="AV994">
        <v>3</v>
      </c>
      <c r="BA994">
        <v>613</v>
      </c>
      <c r="BB994">
        <v>627</v>
      </c>
      <c r="BD994" t="s">
        <v>30841</v>
      </c>
      <c r="BK994" t="s">
        <v>30842</v>
      </c>
      <c r="BL994">
        <v>16727417</v>
      </c>
      <c r="BW994" t="s">
        <v>13429</v>
      </c>
      <c r="BX994" t="s">
        <v>13985</v>
      </c>
      <c r="BY994" t="s">
        <v>13985</v>
      </c>
      <c r="BZ994" t="s">
        <v>13985</v>
      </c>
    </row>
    <row r="995" spans="1:78" hidden="1">
      <c r="A995" t="s">
        <v>13850</v>
      </c>
      <c r="B995" t="s">
        <v>67</v>
      </c>
      <c r="C995" t="s">
        <v>29798</v>
      </c>
      <c r="G995" t="s">
        <v>29798</v>
      </c>
      <c r="J995" t="s">
        <v>29799</v>
      </c>
      <c r="K995" t="s">
        <v>6244</v>
      </c>
      <c r="W995" t="s">
        <v>29800</v>
      </c>
      <c r="AN995" t="s">
        <v>6246</v>
      </c>
      <c r="AS995" t="s">
        <v>730</v>
      </c>
      <c r="AT995">
        <v>1997</v>
      </c>
      <c r="AU995">
        <v>137</v>
      </c>
      <c r="AV995">
        <v>2</v>
      </c>
      <c r="BA995">
        <v>408</v>
      </c>
      <c r="BB995">
        <v>411</v>
      </c>
      <c r="BK995" t="s">
        <v>29801</v>
      </c>
      <c r="BW995" t="s">
        <v>13429</v>
      </c>
      <c r="BX995" t="s">
        <v>13985</v>
      </c>
      <c r="BY995" t="s">
        <v>13985</v>
      </c>
      <c r="BZ995" t="s">
        <v>13985</v>
      </c>
    </row>
    <row r="996" spans="1:78" hidden="1">
      <c r="A996" t="s">
        <v>13850</v>
      </c>
      <c r="B996" t="s">
        <v>67</v>
      </c>
      <c r="C996" t="s">
        <v>30899</v>
      </c>
      <c r="G996" t="s">
        <v>30899</v>
      </c>
      <c r="J996" t="s">
        <v>30900</v>
      </c>
      <c r="K996" t="s">
        <v>4806</v>
      </c>
      <c r="W996" t="s">
        <v>30901</v>
      </c>
      <c r="AN996" t="s">
        <v>4808</v>
      </c>
      <c r="AS996" t="s">
        <v>1023</v>
      </c>
      <c r="AT996">
        <v>1994</v>
      </c>
      <c r="AU996">
        <v>35</v>
      </c>
      <c r="AV996">
        <v>1</v>
      </c>
      <c r="BA996">
        <v>15</v>
      </c>
      <c r="BB996">
        <v>24</v>
      </c>
      <c r="BD996" t="s">
        <v>30902</v>
      </c>
      <c r="BK996" t="s">
        <v>30903</v>
      </c>
      <c r="BW996" t="s">
        <v>13429</v>
      </c>
      <c r="BX996" t="s">
        <v>13985</v>
      </c>
      <c r="BY996" t="s">
        <v>13985</v>
      </c>
      <c r="BZ996" t="s">
        <v>13985</v>
      </c>
    </row>
    <row r="997" spans="1:78" hidden="1">
      <c r="A997" t="s">
        <v>13850</v>
      </c>
      <c r="B997" t="s">
        <v>67</v>
      </c>
      <c r="C997" t="s">
        <v>31431</v>
      </c>
      <c r="G997" t="s">
        <v>31431</v>
      </c>
      <c r="J997" t="s">
        <v>31432</v>
      </c>
      <c r="K997" t="s">
        <v>6244</v>
      </c>
      <c r="W997" t="s">
        <v>31433</v>
      </c>
      <c r="AN997" t="s">
        <v>6246</v>
      </c>
      <c r="AO997" t="s">
        <v>23408</v>
      </c>
      <c r="AS997" t="s">
        <v>730</v>
      </c>
      <c r="AT997">
        <v>1991</v>
      </c>
      <c r="AU997">
        <v>125</v>
      </c>
      <c r="AV997">
        <v>2</v>
      </c>
      <c r="BA997">
        <v>222</v>
      </c>
      <c r="BB997">
        <v>230</v>
      </c>
      <c r="BD997" t="s">
        <v>31434</v>
      </c>
      <c r="BK997" t="s">
        <v>31435</v>
      </c>
      <c r="BW997" t="s">
        <v>13428</v>
      </c>
      <c r="BX997" t="s">
        <v>13985</v>
      </c>
      <c r="BY997" t="s">
        <v>13429</v>
      </c>
      <c r="BZ997" t="s">
        <v>13985</v>
      </c>
    </row>
    <row r="998" spans="1:78" hidden="1">
      <c r="A998" t="s">
        <v>13850</v>
      </c>
      <c r="B998" t="s">
        <v>67</v>
      </c>
      <c r="C998" t="s">
        <v>20639</v>
      </c>
      <c r="G998" t="s">
        <v>20640</v>
      </c>
      <c r="J998" t="s">
        <v>20641</v>
      </c>
      <c r="K998" t="s">
        <v>831</v>
      </c>
      <c r="W998" t="s">
        <v>20642</v>
      </c>
      <c r="AA998" t="s">
        <v>20643</v>
      </c>
      <c r="AB998" t="s">
        <v>20644</v>
      </c>
      <c r="AN998" t="s">
        <v>835</v>
      </c>
      <c r="AS998" t="s">
        <v>242</v>
      </c>
      <c r="AT998">
        <v>2013</v>
      </c>
      <c r="AU998">
        <v>3</v>
      </c>
      <c r="AV998">
        <v>12</v>
      </c>
      <c r="BA998">
        <v>4183</v>
      </c>
      <c r="BB998">
        <v>4196</v>
      </c>
      <c r="BD998" t="s">
        <v>20645</v>
      </c>
      <c r="BK998" t="s">
        <v>20646</v>
      </c>
      <c r="BL998">
        <v>24324869</v>
      </c>
      <c r="BW998" t="s">
        <v>13429</v>
      </c>
      <c r="BX998" t="s">
        <v>13985</v>
      </c>
      <c r="BY998" t="s">
        <v>13985</v>
      </c>
      <c r="BZ998" t="s">
        <v>13985</v>
      </c>
    </row>
    <row r="999" spans="1:78" hidden="1">
      <c r="A999" t="s">
        <v>13850</v>
      </c>
      <c r="B999" t="s">
        <v>67</v>
      </c>
      <c r="C999" t="s">
        <v>26052</v>
      </c>
      <c r="G999" t="s">
        <v>26053</v>
      </c>
      <c r="J999" t="s">
        <v>26054</v>
      </c>
      <c r="K999" t="s">
        <v>667</v>
      </c>
      <c r="W999" t="s">
        <v>26055</v>
      </c>
      <c r="AN999" t="s">
        <v>670</v>
      </c>
      <c r="AO999" t="s">
        <v>671</v>
      </c>
      <c r="AS999" t="s">
        <v>629</v>
      </c>
      <c r="AT999">
        <v>2006</v>
      </c>
      <c r="AU999">
        <v>41</v>
      </c>
      <c r="AV999">
        <v>2</v>
      </c>
      <c r="BA999">
        <v>309</v>
      </c>
      <c r="BB999">
        <v>315</v>
      </c>
      <c r="BD999" t="s">
        <v>26056</v>
      </c>
      <c r="BK999" t="s">
        <v>26057</v>
      </c>
      <c r="BW999" t="s">
        <v>13429</v>
      </c>
      <c r="BX999" t="s">
        <v>13985</v>
      </c>
      <c r="BY999" t="s">
        <v>13985</v>
      </c>
      <c r="BZ999" t="s">
        <v>13985</v>
      </c>
    </row>
    <row r="1000" spans="1:78" hidden="1">
      <c r="A1000" t="s">
        <v>13850</v>
      </c>
      <c r="B1000" t="s">
        <v>67</v>
      </c>
      <c r="C1000" t="s">
        <v>15845</v>
      </c>
      <c r="G1000" t="s">
        <v>15846</v>
      </c>
      <c r="J1000" t="s">
        <v>15847</v>
      </c>
      <c r="K1000" t="s">
        <v>13015</v>
      </c>
      <c r="W1000" t="s">
        <v>15848</v>
      </c>
      <c r="AA1000" t="s">
        <v>15849</v>
      </c>
      <c r="AB1000" t="s">
        <v>15850</v>
      </c>
      <c r="AN1000" t="s">
        <v>13018</v>
      </c>
      <c r="AO1000" t="s">
        <v>15851</v>
      </c>
      <c r="AS1000" t="s">
        <v>815</v>
      </c>
      <c r="AT1000">
        <v>2018</v>
      </c>
      <c r="AU1000">
        <v>76</v>
      </c>
      <c r="AV1000">
        <v>4</v>
      </c>
      <c r="BA1000">
        <v>841</v>
      </c>
      <c r="BB1000">
        <v>875</v>
      </c>
      <c r="BD1000" t="s">
        <v>15852</v>
      </c>
      <c r="BK1000" t="s">
        <v>15853</v>
      </c>
      <c r="BL1000">
        <v>28726158</v>
      </c>
      <c r="BW1000" t="s">
        <v>13429</v>
      </c>
      <c r="BX1000" t="s">
        <v>13985</v>
      </c>
      <c r="BY1000" t="s">
        <v>13985</v>
      </c>
      <c r="BZ1000" t="s">
        <v>13985</v>
      </c>
    </row>
    <row r="1001" spans="1:78" hidden="1">
      <c r="A1001" t="s">
        <v>13850</v>
      </c>
      <c r="B1001" t="s">
        <v>67</v>
      </c>
      <c r="C1001" t="s">
        <v>26683</v>
      </c>
      <c r="G1001" t="s">
        <v>26683</v>
      </c>
      <c r="J1001" t="s">
        <v>26684</v>
      </c>
      <c r="K1001" t="s">
        <v>6052</v>
      </c>
      <c r="W1001" t="s">
        <v>26685</v>
      </c>
      <c r="AN1001" t="s">
        <v>6055</v>
      </c>
      <c r="AS1001" t="s">
        <v>629</v>
      </c>
      <c r="AT1001">
        <v>2005</v>
      </c>
      <c r="AU1001">
        <v>30</v>
      </c>
      <c r="AV1001">
        <v>4</v>
      </c>
      <c r="BA1001">
        <v>267</v>
      </c>
      <c r="BB1001">
        <v>271</v>
      </c>
      <c r="BD1001" t="s">
        <v>26686</v>
      </c>
      <c r="BK1001" t="s">
        <v>26687</v>
      </c>
      <c r="BW1001" t="s">
        <v>13429</v>
      </c>
      <c r="BX1001" t="s">
        <v>13985</v>
      </c>
      <c r="BY1001" t="s">
        <v>13985</v>
      </c>
      <c r="BZ1001" t="s">
        <v>13985</v>
      </c>
    </row>
    <row r="1002" spans="1:78" hidden="1">
      <c r="A1002" t="s">
        <v>13850</v>
      </c>
      <c r="B1002" t="s">
        <v>67</v>
      </c>
      <c r="C1002" t="s">
        <v>20718</v>
      </c>
      <c r="G1002" t="s">
        <v>20719</v>
      </c>
      <c r="J1002" t="s">
        <v>20720</v>
      </c>
      <c r="K1002" t="s">
        <v>1453</v>
      </c>
      <c r="W1002" t="s">
        <v>20721</v>
      </c>
      <c r="AN1002" t="s">
        <v>1455</v>
      </c>
      <c r="AS1002" t="s">
        <v>352</v>
      </c>
      <c r="AT1002">
        <v>2013</v>
      </c>
      <c r="AU1002">
        <v>106</v>
      </c>
      <c r="AV1002">
        <v>4</v>
      </c>
      <c r="BA1002">
        <v>1619</v>
      </c>
      <c r="BB1002">
        <v>1627</v>
      </c>
      <c r="BD1002" t="s">
        <v>20722</v>
      </c>
      <c r="BK1002" t="s">
        <v>20723</v>
      </c>
      <c r="BL1002">
        <v>24020274</v>
      </c>
      <c r="BW1002" t="s">
        <v>13429</v>
      </c>
      <c r="BX1002" t="s">
        <v>13985</v>
      </c>
      <c r="BY1002" t="s">
        <v>13985</v>
      </c>
      <c r="BZ1002" t="s">
        <v>13985</v>
      </c>
    </row>
    <row r="1003" spans="1:78" hidden="1">
      <c r="A1003" t="s">
        <v>13850</v>
      </c>
      <c r="B1003" t="s">
        <v>67</v>
      </c>
      <c r="C1003" t="s">
        <v>25297</v>
      </c>
      <c r="G1003" t="s">
        <v>25298</v>
      </c>
      <c r="J1003" t="s">
        <v>25299</v>
      </c>
      <c r="K1003" t="s">
        <v>7593</v>
      </c>
      <c r="W1003" t="s">
        <v>25300</v>
      </c>
      <c r="AA1003" t="s">
        <v>25301</v>
      </c>
      <c r="AB1003" t="s">
        <v>25302</v>
      </c>
      <c r="AN1003" t="s">
        <v>7595</v>
      </c>
      <c r="AO1003" t="s">
        <v>14448</v>
      </c>
      <c r="AS1003" s="1">
        <v>44774</v>
      </c>
      <c r="AT1003">
        <v>2007</v>
      </c>
      <c r="AU1003">
        <v>3</v>
      </c>
      <c r="AV1003">
        <v>4</v>
      </c>
      <c r="BA1003">
        <v>371</v>
      </c>
      <c r="BB1003">
        <v>374</v>
      </c>
      <c r="BD1003" t="s">
        <v>25303</v>
      </c>
      <c r="BK1003" t="s">
        <v>25304</v>
      </c>
      <c r="BL1003">
        <v>17504733</v>
      </c>
      <c r="BW1003" t="s">
        <v>13429</v>
      </c>
      <c r="BX1003" t="s">
        <v>13985</v>
      </c>
      <c r="BY1003" t="s">
        <v>13985</v>
      </c>
      <c r="BZ1003" t="s">
        <v>13985</v>
      </c>
    </row>
    <row r="1004" spans="1:78" hidden="1">
      <c r="A1004" t="s">
        <v>13850</v>
      </c>
      <c r="B1004" t="s">
        <v>67</v>
      </c>
      <c r="C1004" t="s">
        <v>30044</v>
      </c>
      <c r="G1004" t="s">
        <v>30044</v>
      </c>
      <c r="J1004" t="s">
        <v>30045</v>
      </c>
      <c r="K1004" t="s">
        <v>9752</v>
      </c>
      <c r="W1004" t="s">
        <v>30046</v>
      </c>
      <c r="AA1004" t="s">
        <v>30047</v>
      </c>
      <c r="AB1004" t="s">
        <v>30048</v>
      </c>
      <c r="AN1004" t="s">
        <v>9754</v>
      </c>
      <c r="AO1004" t="s">
        <v>30049</v>
      </c>
      <c r="AS1004" t="s">
        <v>242</v>
      </c>
      <c r="AT1004">
        <v>1996</v>
      </c>
      <c r="AU1004">
        <v>69</v>
      </c>
      <c r="AV1004">
        <v>4</v>
      </c>
      <c r="AX1004" t="s">
        <v>1762</v>
      </c>
      <c r="BA1004">
        <v>274</v>
      </c>
      <c r="BB1004">
        <v>286</v>
      </c>
      <c r="BK1004" t="s">
        <v>30050</v>
      </c>
      <c r="BW1004" t="s">
        <v>13429</v>
      </c>
      <c r="BX1004" t="s">
        <v>13985</v>
      </c>
      <c r="BY1004" t="s">
        <v>13985</v>
      </c>
      <c r="BZ1004" t="s">
        <v>13985</v>
      </c>
    </row>
    <row r="1005" spans="1:78" hidden="1">
      <c r="A1005" t="s">
        <v>13850</v>
      </c>
      <c r="B1005" t="s">
        <v>67</v>
      </c>
      <c r="C1005" t="s">
        <v>24165</v>
      </c>
      <c r="G1005" t="s">
        <v>24166</v>
      </c>
      <c r="J1005" t="s">
        <v>24167</v>
      </c>
      <c r="K1005" t="s">
        <v>24168</v>
      </c>
      <c r="W1005" t="s">
        <v>24169</v>
      </c>
      <c r="AB1005" t="s">
        <v>24170</v>
      </c>
      <c r="AN1005" t="s">
        <v>24171</v>
      </c>
      <c r="AO1005" t="s">
        <v>24172</v>
      </c>
      <c r="AS1005" t="s">
        <v>730</v>
      </c>
      <c r="AT1005">
        <v>2009</v>
      </c>
      <c r="AU1005">
        <v>20</v>
      </c>
      <c r="AV1005">
        <v>1</v>
      </c>
      <c r="BA1005">
        <v>21</v>
      </c>
      <c r="BB1005">
        <v>37</v>
      </c>
      <c r="BD1005" t="s">
        <v>24173</v>
      </c>
      <c r="BK1005" t="s">
        <v>24174</v>
      </c>
      <c r="BW1005" t="s">
        <v>13429</v>
      </c>
      <c r="BX1005" t="s">
        <v>13985</v>
      </c>
      <c r="BY1005" t="s">
        <v>13985</v>
      </c>
      <c r="BZ1005" t="s">
        <v>13985</v>
      </c>
    </row>
    <row r="1006" spans="1:78" hidden="1">
      <c r="A1006" t="s">
        <v>13850</v>
      </c>
      <c r="B1006" t="s">
        <v>67</v>
      </c>
      <c r="C1006" t="s">
        <v>14888</v>
      </c>
      <c r="G1006" t="s">
        <v>14889</v>
      </c>
      <c r="J1006" t="s">
        <v>14890</v>
      </c>
      <c r="K1006" t="s">
        <v>14891</v>
      </c>
      <c r="W1006" t="s">
        <v>14892</v>
      </c>
      <c r="AB1006" t="s">
        <v>14893</v>
      </c>
      <c r="AN1006" t="s">
        <v>14894</v>
      </c>
      <c r="AO1006" t="s">
        <v>14895</v>
      </c>
      <c r="AS1006" t="s">
        <v>1023</v>
      </c>
      <c r="AT1006">
        <v>2019</v>
      </c>
      <c r="AU1006">
        <v>77</v>
      </c>
      <c r="AV1006">
        <v>1</v>
      </c>
      <c r="BA1006">
        <v>168</v>
      </c>
      <c r="BB1006">
        <v>185</v>
      </c>
      <c r="BD1006" t="s">
        <v>14896</v>
      </c>
      <c r="BK1006" t="s">
        <v>14897</v>
      </c>
      <c r="BL1006">
        <v>29882154</v>
      </c>
      <c r="BW1006" t="s">
        <v>13429</v>
      </c>
    </row>
    <row r="1007" spans="1:78" hidden="1">
      <c r="A1007" t="s">
        <v>13850</v>
      </c>
      <c r="B1007" t="s">
        <v>67</v>
      </c>
      <c r="C1007" t="s">
        <v>28341</v>
      </c>
      <c r="G1007" t="s">
        <v>28341</v>
      </c>
      <c r="J1007" t="s">
        <v>28342</v>
      </c>
      <c r="K1007" t="s">
        <v>10305</v>
      </c>
      <c r="W1007" t="s">
        <v>28343</v>
      </c>
      <c r="AA1007" t="s">
        <v>28344</v>
      </c>
      <c r="AN1007" t="s">
        <v>10307</v>
      </c>
      <c r="AS1007" t="s">
        <v>730</v>
      </c>
      <c r="AT1007">
        <v>2001</v>
      </c>
      <c r="AU1007">
        <v>89</v>
      </c>
      <c r="AV1007">
        <v>2</v>
      </c>
      <c r="BA1007">
        <v>159</v>
      </c>
      <c r="BB1007">
        <v>165</v>
      </c>
      <c r="BD1007" t="s">
        <v>28345</v>
      </c>
      <c r="BK1007" t="s">
        <v>28346</v>
      </c>
      <c r="BW1007" t="s">
        <v>13429</v>
      </c>
      <c r="BX1007" t="s">
        <v>13985</v>
      </c>
      <c r="BY1007" t="s">
        <v>13985</v>
      </c>
      <c r="BZ1007" t="s">
        <v>13985</v>
      </c>
    </row>
    <row r="1008" spans="1:78" hidden="1">
      <c r="A1008" t="s">
        <v>13850</v>
      </c>
      <c r="B1008" t="s">
        <v>67</v>
      </c>
      <c r="C1008" t="s">
        <v>24909</v>
      </c>
      <c r="G1008" t="s">
        <v>24910</v>
      </c>
      <c r="J1008" t="s">
        <v>24911</v>
      </c>
      <c r="K1008" t="s">
        <v>560</v>
      </c>
      <c r="W1008" t="s">
        <v>24912</v>
      </c>
      <c r="AB1008" t="s">
        <v>24913</v>
      </c>
      <c r="AN1008" t="s">
        <v>562</v>
      </c>
      <c r="AO1008" t="s">
        <v>563</v>
      </c>
      <c r="AS1008" t="s">
        <v>884</v>
      </c>
      <c r="AT1008">
        <v>2008</v>
      </c>
      <c r="AU1008">
        <v>116</v>
      </c>
      <c r="AV1008">
        <v>3</v>
      </c>
      <c r="BA1008">
        <v>383</v>
      </c>
      <c r="BB1008">
        <v>394</v>
      </c>
      <c r="BD1008" t="s">
        <v>24914</v>
      </c>
      <c r="BK1008" t="s">
        <v>24915</v>
      </c>
      <c r="BL1008">
        <v>18040656</v>
      </c>
      <c r="BW1008" t="s">
        <v>13429</v>
      </c>
      <c r="BX1008" t="s">
        <v>13985</v>
      </c>
      <c r="BY1008" t="s">
        <v>13985</v>
      </c>
      <c r="BZ1008" t="s">
        <v>13985</v>
      </c>
    </row>
    <row r="1009" spans="1:78" hidden="1">
      <c r="A1009" t="s">
        <v>13850</v>
      </c>
      <c r="B1009" t="s">
        <v>67</v>
      </c>
      <c r="C1009" t="s">
        <v>14535</v>
      </c>
      <c r="G1009" t="s">
        <v>14536</v>
      </c>
      <c r="J1009" t="s">
        <v>14537</v>
      </c>
      <c r="K1009" t="s">
        <v>7194</v>
      </c>
      <c r="W1009" t="s">
        <v>14538</v>
      </c>
      <c r="AN1009" t="s">
        <v>7196</v>
      </c>
      <c r="AO1009" t="s">
        <v>7197</v>
      </c>
      <c r="AS1009" t="s">
        <v>629</v>
      </c>
      <c r="AT1009">
        <v>2019</v>
      </c>
      <c r="AU1009">
        <v>100</v>
      </c>
      <c r="AV1009" s="2">
        <v>43497</v>
      </c>
      <c r="BA1009">
        <v>199</v>
      </c>
      <c r="BB1009">
        <v>214</v>
      </c>
      <c r="BD1009" t="s">
        <v>14539</v>
      </c>
      <c r="BK1009" t="s">
        <v>14540</v>
      </c>
      <c r="BL1009">
        <v>30868544</v>
      </c>
      <c r="BW1009" t="s">
        <v>13429</v>
      </c>
    </row>
    <row r="1010" spans="1:78" hidden="1">
      <c r="A1010" t="s">
        <v>13850</v>
      </c>
      <c r="B1010" t="s">
        <v>67</v>
      </c>
      <c r="C1010" t="s">
        <v>16483</v>
      </c>
      <c r="G1010" t="s">
        <v>16484</v>
      </c>
      <c r="J1010" t="s">
        <v>16485</v>
      </c>
      <c r="K1010" t="s">
        <v>16486</v>
      </c>
      <c r="W1010" t="s">
        <v>16487</v>
      </c>
      <c r="AA1010" t="s">
        <v>16488</v>
      </c>
      <c r="AB1010" t="s">
        <v>16489</v>
      </c>
      <c r="AN1010" t="s">
        <v>16490</v>
      </c>
      <c r="AS1010" t="s">
        <v>297</v>
      </c>
      <c r="AT1010">
        <v>2017</v>
      </c>
      <c r="AU1010">
        <v>22</v>
      </c>
      <c r="AV1010">
        <v>9</v>
      </c>
      <c r="BA1010">
        <v>1476</v>
      </c>
      <c r="BB1010">
        <v>1488</v>
      </c>
      <c r="BD1010" t="s">
        <v>16491</v>
      </c>
      <c r="BK1010" t="s">
        <v>16492</v>
      </c>
      <c r="BW1010" t="s">
        <v>13429</v>
      </c>
      <c r="BX1010" t="s">
        <v>13985</v>
      </c>
      <c r="BY1010" t="s">
        <v>13985</v>
      </c>
      <c r="BZ1010" t="s">
        <v>13985</v>
      </c>
    </row>
    <row r="1011" spans="1:78" hidden="1">
      <c r="A1011" t="s">
        <v>13850</v>
      </c>
      <c r="B1011" t="s">
        <v>67</v>
      </c>
      <c r="C1011" t="s">
        <v>25526</v>
      </c>
      <c r="G1011" t="s">
        <v>25527</v>
      </c>
      <c r="J1011" t="s">
        <v>25528</v>
      </c>
      <c r="K1011" t="s">
        <v>2425</v>
      </c>
      <c r="W1011" t="s">
        <v>25529</v>
      </c>
      <c r="AA1011" t="s">
        <v>25530</v>
      </c>
      <c r="AB1011" t="s">
        <v>25531</v>
      </c>
      <c r="AN1011" t="s">
        <v>2429</v>
      </c>
      <c r="AO1011" t="s">
        <v>2430</v>
      </c>
      <c r="AS1011" t="s">
        <v>730</v>
      </c>
      <c r="AT1011">
        <v>2007</v>
      </c>
      <c r="AU1011">
        <v>24</v>
      </c>
      <c r="AV1011">
        <v>4</v>
      </c>
      <c r="BA1011">
        <v>1045</v>
      </c>
      <c r="BB1011">
        <v>1055</v>
      </c>
      <c r="BD1011" t="s">
        <v>25532</v>
      </c>
      <c r="BK1011" t="s">
        <v>25533</v>
      </c>
      <c r="BL1011">
        <v>17272678</v>
      </c>
      <c r="BW1011" t="s">
        <v>13429</v>
      </c>
      <c r="BX1011" t="s">
        <v>13985</v>
      </c>
      <c r="BY1011" t="s">
        <v>13985</v>
      </c>
      <c r="BZ1011" t="s">
        <v>13985</v>
      </c>
    </row>
    <row r="1012" spans="1:78" hidden="1">
      <c r="A1012" t="s">
        <v>13850</v>
      </c>
      <c r="B1012" t="s">
        <v>67</v>
      </c>
      <c r="C1012" t="s">
        <v>21750</v>
      </c>
      <c r="G1012" t="s">
        <v>21751</v>
      </c>
      <c r="J1012" t="s">
        <v>21752</v>
      </c>
      <c r="K1012" t="s">
        <v>21547</v>
      </c>
      <c r="W1012" t="s">
        <v>21753</v>
      </c>
      <c r="AA1012" t="s">
        <v>21754</v>
      </c>
      <c r="AB1012" t="s">
        <v>21755</v>
      </c>
      <c r="AN1012" t="s">
        <v>21550</v>
      </c>
      <c r="AO1012" t="s">
        <v>21551</v>
      </c>
      <c r="AS1012" t="s">
        <v>521</v>
      </c>
      <c r="AT1012">
        <v>2012</v>
      </c>
      <c r="AU1012">
        <v>7</v>
      </c>
      <c r="AV1012">
        <v>2</v>
      </c>
      <c r="BA1012">
        <v>110</v>
      </c>
      <c r="BB1012">
        <v>123</v>
      </c>
      <c r="BD1012" t="s">
        <v>21756</v>
      </c>
      <c r="BK1012" t="s">
        <v>21757</v>
      </c>
      <c r="BL1012">
        <v>22277925</v>
      </c>
      <c r="BW1012" t="s">
        <v>13429</v>
      </c>
    </row>
    <row r="1013" spans="1:78" hidden="1">
      <c r="A1013" t="s">
        <v>13850</v>
      </c>
      <c r="B1013" t="s">
        <v>67</v>
      </c>
      <c r="C1013" t="s">
        <v>18368</v>
      </c>
      <c r="G1013" t="s">
        <v>18369</v>
      </c>
      <c r="J1013" t="s">
        <v>18370</v>
      </c>
      <c r="K1013" t="s">
        <v>16486</v>
      </c>
      <c r="W1013" t="s">
        <v>18371</v>
      </c>
      <c r="AA1013" t="s">
        <v>18372</v>
      </c>
      <c r="AB1013" t="s">
        <v>18373</v>
      </c>
      <c r="AN1013" t="s">
        <v>16490</v>
      </c>
      <c r="AT1013">
        <v>2016</v>
      </c>
      <c r="AU1013">
        <v>21</v>
      </c>
      <c r="AV1013">
        <v>11</v>
      </c>
      <c r="BA1013">
        <v>1463</v>
      </c>
      <c r="BB1013">
        <v>1472</v>
      </c>
      <c r="BD1013" t="s">
        <v>18374</v>
      </c>
      <c r="BK1013" t="s">
        <v>18375</v>
      </c>
      <c r="BW1013" t="s">
        <v>13429</v>
      </c>
      <c r="BX1013" t="s">
        <v>13985</v>
      </c>
      <c r="BY1013" t="s">
        <v>13985</v>
      </c>
      <c r="BZ1013" t="s">
        <v>13985</v>
      </c>
    </row>
    <row r="1014" spans="1:78" hidden="1">
      <c r="A1014" t="s">
        <v>13850</v>
      </c>
      <c r="B1014" t="s">
        <v>67</v>
      </c>
      <c r="C1014" t="s">
        <v>22097</v>
      </c>
      <c r="G1014" t="s">
        <v>22098</v>
      </c>
      <c r="J1014" t="s">
        <v>22099</v>
      </c>
      <c r="K1014" t="s">
        <v>22100</v>
      </c>
      <c r="W1014" t="s">
        <v>22101</v>
      </c>
      <c r="AB1014" t="s">
        <v>22102</v>
      </c>
      <c r="AN1014" t="s">
        <v>22103</v>
      </c>
      <c r="AT1014">
        <v>2012</v>
      </c>
      <c r="AU1014">
        <v>38</v>
      </c>
      <c r="AV1014">
        <v>5</v>
      </c>
      <c r="BA1014">
        <v>369</v>
      </c>
      <c r="BB1014">
        <v>376</v>
      </c>
      <c r="BD1014" t="s">
        <v>22104</v>
      </c>
      <c r="BK1014" t="s">
        <v>22105</v>
      </c>
      <c r="BW1014" t="s">
        <v>13429</v>
      </c>
      <c r="BX1014" t="s">
        <v>13985</v>
      </c>
      <c r="BY1014" t="s">
        <v>13985</v>
      </c>
      <c r="BZ1014" t="s">
        <v>13985</v>
      </c>
    </row>
    <row r="1015" spans="1:78" hidden="1">
      <c r="A1015" t="s">
        <v>13477</v>
      </c>
      <c r="B1015" t="s">
        <v>67</v>
      </c>
      <c r="C1015" t="s">
        <v>32053</v>
      </c>
      <c r="J1015" t="s">
        <v>32054</v>
      </c>
      <c r="K1015" t="s">
        <v>32056</v>
      </c>
      <c r="AN1015" t="s">
        <v>32057</v>
      </c>
      <c r="AS1015">
        <v>6</v>
      </c>
      <c r="AT1015">
        <v>2017</v>
      </c>
      <c r="AU1015">
        <v>66</v>
      </c>
      <c r="AV1015">
        <v>2</v>
      </c>
      <c r="BA1015">
        <v>275</v>
      </c>
      <c r="BB1015">
        <v>281</v>
      </c>
      <c r="BD1015" t="s">
        <v>32058</v>
      </c>
      <c r="BK1015" t="s">
        <v>32059</v>
      </c>
      <c r="BM1015" t="s">
        <v>13483</v>
      </c>
      <c r="BQ1015" t="s">
        <v>32055</v>
      </c>
      <c r="BW1015" t="s">
        <v>13429</v>
      </c>
    </row>
    <row r="1016" spans="1:78" hidden="1">
      <c r="A1016" t="s">
        <v>13850</v>
      </c>
      <c r="B1016" t="s">
        <v>67</v>
      </c>
      <c r="C1016" t="s">
        <v>24662</v>
      </c>
      <c r="G1016" t="s">
        <v>24663</v>
      </c>
      <c r="J1016" t="s">
        <v>24664</v>
      </c>
      <c r="K1016" t="s">
        <v>24665</v>
      </c>
      <c r="W1016" t="s">
        <v>24666</v>
      </c>
      <c r="AN1016" t="s">
        <v>13537</v>
      </c>
      <c r="AO1016" t="s">
        <v>24667</v>
      </c>
      <c r="AS1016" t="s">
        <v>297</v>
      </c>
      <c r="AT1016">
        <v>2008</v>
      </c>
      <c r="AU1016">
        <v>56</v>
      </c>
      <c r="AV1016">
        <v>3</v>
      </c>
      <c r="BA1016">
        <v>1255</v>
      </c>
      <c r="BB1016">
        <v>1260</v>
      </c>
      <c r="BK1016" t="s">
        <v>24668</v>
      </c>
      <c r="BL1016">
        <v>19419042</v>
      </c>
      <c r="BW1016" t="s">
        <v>13429</v>
      </c>
      <c r="BX1016" t="s">
        <v>13985</v>
      </c>
      <c r="BY1016" t="s">
        <v>13985</v>
      </c>
      <c r="BZ1016" t="s">
        <v>13985</v>
      </c>
    </row>
    <row r="1017" spans="1:78" hidden="1">
      <c r="A1017" t="s">
        <v>13477</v>
      </c>
      <c r="B1017" t="s">
        <v>67</v>
      </c>
      <c r="C1017" t="s">
        <v>32159</v>
      </c>
      <c r="J1017" t="s">
        <v>24664</v>
      </c>
      <c r="K1017" t="s">
        <v>13535</v>
      </c>
      <c r="AN1017" t="s">
        <v>13537</v>
      </c>
      <c r="AS1017">
        <v>9</v>
      </c>
      <c r="AT1017">
        <v>2008</v>
      </c>
      <c r="AU1017">
        <v>56</v>
      </c>
      <c r="AV1017">
        <v>3</v>
      </c>
      <c r="BA1017">
        <v>1255</v>
      </c>
      <c r="BB1017">
        <v>1260</v>
      </c>
      <c r="BK1017" t="s">
        <v>32160</v>
      </c>
      <c r="BM1017" t="s">
        <v>13483</v>
      </c>
      <c r="BW1017" t="s">
        <v>13429</v>
      </c>
      <c r="BX1017" t="s">
        <v>13985</v>
      </c>
      <c r="BY1017" t="s">
        <v>13985</v>
      </c>
      <c r="BZ1017" t="s">
        <v>13985</v>
      </c>
    </row>
    <row r="1018" spans="1:78" hidden="1">
      <c r="A1018" t="s">
        <v>13850</v>
      </c>
      <c r="B1018" t="s">
        <v>67</v>
      </c>
      <c r="C1018" t="s">
        <v>16464</v>
      </c>
      <c r="G1018" t="s">
        <v>16465</v>
      </c>
      <c r="J1018" t="s">
        <v>16466</v>
      </c>
      <c r="K1018" t="s">
        <v>16467</v>
      </c>
      <c r="W1018" t="s">
        <v>16468</v>
      </c>
      <c r="AA1018" t="s">
        <v>16469</v>
      </c>
      <c r="AB1018" t="s">
        <v>16470</v>
      </c>
      <c r="AN1018" t="s">
        <v>16471</v>
      </c>
      <c r="AO1018" t="s">
        <v>16472</v>
      </c>
      <c r="AS1018" t="s">
        <v>297</v>
      </c>
      <c r="AT1018">
        <v>2017</v>
      </c>
      <c r="AU1018">
        <v>213</v>
      </c>
      <c r="AW1018" t="s">
        <v>2669</v>
      </c>
      <c r="BA1018">
        <v>5</v>
      </c>
      <c r="BB1018">
        <v>12</v>
      </c>
      <c r="BD1018" t="s">
        <v>16473</v>
      </c>
      <c r="BK1018" t="s">
        <v>16474</v>
      </c>
      <c r="BW1018" t="s">
        <v>13429</v>
      </c>
      <c r="BX1018" t="s">
        <v>13985</v>
      </c>
      <c r="BY1018" t="s">
        <v>13985</v>
      </c>
      <c r="BZ1018" t="s">
        <v>13985</v>
      </c>
    </row>
    <row r="1019" spans="1:78" hidden="1">
      <c r="A1019" t="s">
        <v>13850</v>
      </c>
      <c r="B1019" t="s">
        <v>67</v>
      </c>
      <c r="C1019" t="s">
        <v>21764</v>
      </c>
      <c r="G1019" t="s">
        <v>21765</v>
      </c>
      <c r="J1019" t="s">
        <v>21766</v>
      </c>
      <c r="K1019" t="s">
        <v>21767</v>
      </c>
      <c r="W1019" t="s">
        <v>21768</v>
      </c>
      <c r="AB1019" t="s">
        <v>21769</v>
      </c>
      <c r="AO1019" t="s">
        <v>21770</v>
      </c>
      <c r="AS1019" t="s">
        <v>4006</v>
      </c>
      <c r="AT1019">
        <v>2012</v>
      </c>
      <c r="AU1019">
        <v>287</v>
      </c>
      <c r="AV1019">
        <v>20</v>
      </c>
      <c r="BA1019">
        <v>16488</v>
      </c>
      <c r="BB1019">
        <v>16498</v>
      </c>
      <c r="BD1019" t="s">
        <v>21771</v>
      </c>
      <c r="BK1019" t="s">
        <v>21772</v>
      </c>
      <c r="BL1019">
        <v>22427652</v>
      </c>
      <c r="BW1019" t="s">
        <v>13429</v>
      </c>
      <c r="BX1019" t="s">
        <v>13985</v>
      </c>
      <c r="BY1019" t="s">
        <v>13985</v>
      </c>
      <c r="BZ1019" t="s">
        <v>13985</v>
      </c>
    </row>
    <row r="1020" spans="1:78" hidden="1">
      <c r="A1020" t="s">
        <v>13850</v>
      </c>
      <c r="B1020" t="s">
        <v>67</v>
      </c>
      <c r="C1020" t="s">
        <v>25622</v>
      </c>
      <c r="G1020" t="s">
        <v>25623</v>
      </c>
      <c r="J1020" t="s">
        <v>25624</v>
      </c>
      <c r="K1020" t="s">
        <v>10488</v>
      </c>
      <c r="W1020" t="s">
        <v>25625</v>
      </c>
      <c r="AB1020" t="s">
        <v>25626</v>
      </c>
      <c r="AN1020" t="s">
        <v>10490</v>
      </c>
      <c r="AS1020" t="s">
        <v>884</v>
      </c>
      <c r="AT1020">
        <v>2007</v>
      </c>
      <c r="AU1020">
        <v>41</v>
      </c>
      <c r="AV1020" s="2">
        <v>43497</v>
      </c>
      <c r="BA1020">
        <v>129</v>
      </c>
      <c r="BB1020">
        <v>138</v>
      </c>
      <c r="BD1020" t="s">
        <v>25627</v>
      </c>
      <c r="BK1020" t="s">
        <v>25628</v>
      </c>
      <c r="BL1020">
        <v>17340215</v>
      </c>
      <c r="BW1020" t="s">
        <v>13428</v>
      </c>
      <c r="BX1020" t="s">
        <v>13985</v>
      </c>
      <c r="BY1020" t="s">
        <v>13429</v>
      </c>
      <c r="BZ1020" t="s">
        <v>13985</v>
      </c>
    </row>
    <row r="1021" spans="1:78" hidden="1">
      <c r="A1021" t="s">
        <v>13850</v>
      </c>
      <c r="B1021" t="s">
        <v>67</v>
      </c>
      <c r="C1021" t="s">
        <v>20030</v>
      </c>
      <c r="G1021" t="s">
        <v>20031</v>
      </c>
      <c r="J1021" t="s">
        <v>20032</v>
      </c>
      <c r="K1021" t="s">
        <v>821</v>
      </c>
      <c r="W1021" t="s">
        <v>20033</v>
      </c>
      <c r="AA1021" t="s">
        <v>20034</v>
      </c>
      <c r="AB1021" t="s">
        <v>20035</v>
      </c>
      <c r="AN1021" t="s">
        <v>824</v>
      </c>
      <c r="AO1021" t="s">
        <v>825</v>
      </c>
      <c r="AS1021" t="s">
        <v>521</v>
      </c>
      <c r="AT1021">
        <v>2014</v>
      </c>
      <c r="AU1021">
        <v>23</v>
      </c>
      <c r="AV1021">
        <v>11</v>
      </c>
      <c r="BA1021">
        <v>2686</v>
      </c>
      <c r="BB1021">
        <v>2698</v>
      </c>
      <c r="BD1021" t="s">
        <v>20036</v>
      </c>
      <c r="BK1021" t="s">
        <v>20037</v>
      </c>
      <c r="BL1021">
        <v>24766086</v>
      </c>
      <c r="BW1021" t="s">
        <v>13429</v>
      </c>
      <c r="BX1021" t="s">
        <v>13985</v>
      </c>
      <c r="BY1021" t="s">
        <v>13985</v>
      </c>
      <c r="BZ1021" t="s">
        <v>13985</v>
      </c>
    </row>
    <row r="1022" spans="1:78" hidden="1">
      <c r="A1022" t="s">
        <v>13850</v>
      </c>
      <c r="B1022" t="s">
        <v>67</v>
      </c>
      <c r="C1022" t="s">
        <v>26848</v>
      </c>
      <c r="G1022" t="s">
        <v>26848</v>
      </c>
      <c r="J1022" t="s">
        <v>26849</v>
      </c>
      <c r="K1022" t="s">
        <v>10488</v>
      </c>
      <c r="W1022" t="s">
        <v>26850</v>
      </c>
      <c r="AA1022" t="s">
        <v>26851</v>
      </c>
      <c r="AB1022" t="s">
        <v>26852</v>
      </c>
      <c r="AN1022" t="s">
        <v>10490</v>
      </c>
      <c r="AT1022">
        <v>2005</v>
      </c>
      <c r="AU1022">
        <v>35</v>
      </c>
      <c r="AV1022" s="2">
        <v>43497</v>
      </c>
      <c r="BA1022">
        <v>59</v>
      </c>
      <c r="BB1022">
        <v>71</v>
      </c>
      <c r="BD1022" t="s">
        <v>26853</v>
      </c>
      <c r="BK1022" t="s">
        <v>26854</v>
      </c>
      <c r="BL1022">
        <v>15777001</v>
      </c>
      <c r="BW1022" t="s">
        <v>13429</v>
      </c>
      <c r="BX1022" t="s">
        <v>13985</v>
      </c>
      <c r="BY1022" t="s">
        <v>13985</v>
      </c>
      <c r="BZ1022" t="s">
        <v>13985</v>
      </c>
    </row>
    <row r="1023" spans="1:78" hidden="1">
      <c r="A1023" t="s">
        <v>13850</v>
      </c>
      <c r="B1023" t="s">
        <v>67</v>
      </c>
      <c r="C1023" t="s">
        <v>17325</v>
      </c>
      <c r="G1023" t="s">
        <v>17326</v>
      </c>
      <c r="J1023" t="s">
        <v>17327</v>
      </c>
      <c r="K1023" t="s">
        <v>17328</v>
      </c>
      <c r="W1023" t="s">
        <v>17329</v>
      </c>
      <c r="AN1023" t="s">
        <v>17330</v>
      </c>
      <c r="AO1023" t="s">
        <v>17331</v>
      </c>
      <c r="AS1023" t="s">
        <v>17332</v>
      </c>
      <c r="AT1023">
        <v>2016</v>
      </c>
      <c r="AU1023">
        <v>594</v>
      </c>
      <c r="AV1023">
        <v>1</v>
      </c>
      <c r="BA1023">
        <v>82</v>
      </c>
      <c r="BB1023">
        <v>88</v>
      </c>
      <c r="BD1023" t="s">
        <v>17333</v>
      </c>
      <c r="BK1023" t="s">
        <v>17334</v>
      </c>
      <c r="BL1023">
        <v>27601256</v>
      </c>
      <c r="BW1023" t="s">
        <v>13429</v>
      </c>
      <c r="BX1023" t="s">
        <v>13985</v>
      </c>
      <c r="BY1023" t="s">
        <v>13985</v>
      </c>
      <c r="BZ1023" t="s">
        <v>13985</v>
      </c>
    </row>
    <row r="1024" spans="1:78" hidden="1">
      <c r="A1024" t="s">
        <v>13850</v>
      </c>
      <c r="B1024" t="s">
        <v>67</v>
      </c>
      <c r="C1024" t="s">
        <v>21723</v>
      </c>
      <c r="G1024" t="s">
        <v>21724</v>
      </c>
      <c r="J1024" t="s">
        <v>21725</v>
      </c>
      <c r="K1024" t="s">
        <v>1057</v>
      </c>
      <c r="W1024" t="s">
        <v>21726</v>
      </c>
      <c r="AB1024" t="s">
        <v>21727</v>
      </c>
      <c r="AN1024" t="s">
        <v>1061</v>
      </c>
      <c r="AO1024" t="s">
        <v>1062</v>
      </c>
      <c r="AS1024" t="s">
        <v>521</v>
      </c>
      <c r="AT1024">
        <v>2012</v>
      </c>
      <c r="AU1024">
        <v>93</v>
      </c>
      <c r="AV1024">
        <v>6</v>
      </c>
      <c r="BA1024">
        <v>1340</v>
      </c>
      <c r="BB1024">
        <v>1352</v>
      </c>
      <c r="BK1024" t="s">
        <v>21728</v>
      </c>
      <c r="BL1024">
        <v>22834375</v>
      </c>
      <c r="BW1024" t="s">
        <v>13429</v>
      </c>
      <c r="BX1024" t="s">
        <v>13985</v>
      </c>
      <c r="BY1024" t="s">
        <v>13985</v>
      </c>
      <c r="BZ1024" t="s">
        <v>13985</v>
      </c>
    </row>
    <row r="1025" spans="1:78" hidden="1">
      <c r="A1025" t="s">
        <v>13850</v>
      </c>
      <c r="B1025" t="s">
        <v>67</v>
      </c>
      <c r="C1025" t="s">
        <v>25831</v>
      </c>
      <c r="G1025" t="s">
        <v>25832</v>
      </c>
      <c r="J1025" t="s">
        <v>25833</v>
      </c>
      <c r="K1025" t="s">
        <v>560</v>
      </c>
      <c r="W1025" t="s">
        <v>25834</v>
      </c>
      <c r="AA1025" t="s">
        <v>25835</v>
      </c>
      <c r="AB1025" t="s">
        <v>25836</v>
      </c>
      <c r="AN1025" t="s">
        <v>562</v>
      </c>
      <c r="AO1025" t="s">
        <v>563</v>
      </c>
      <c r="AS1025" t="s">
        <v>154</v>
      </c>
      <c r="AT1025">
        <v>2006</v>
      </c>
      <c r="AU1025">
        <v>113</v>
      </c>
      <c r="AV1025">
        <v>8</v>
      </c>
      <c r="BA1025">
        <v>1515</v>
      </c>
      <c r="BB1025">
        <v>1527</v>
      </c>
      <c r="BD1025" t="s">
        <v>25837</v>
      </c>
      <c r="BK1025" t="s">
        <v>25838</v>
      </c>
      <c r="BL1025">
        <v>16972060</v>
      </c>
      <c r="BW1025" t="s">
        <v>13429</v>
      </c>
      <c r="BX1025" t="s">
        <v>13985</v>
      </c>
      <c r="BY1025" t="s">
        <v>13985</v>
      </c>
      <c r="BZ1025" t="s">
        <v>13985</v>
      </c>
    </row>
    <row r="1026" spans="1:78" hidden="1">
      <c r="A1026" t="s">
        <v>13850</v>
      </c>
      <c r="B1026" t="s">
        <v>67</v>
      </c>
      <c r="C1026" t="s">
        <v>30408</v>
      </c>
      <c r="G1026" t="s">
        <v>30408</v>
      </c>
      <c r="J1026" t="s">
        <v>30409</v>
      </c>
      <c r="K1026" t="s">
        <v>1057</v>
      </c>
      <c r="W1026" t="s">
        <v>30410</v>
      </c>
      <c r="AB1026" t="s">
        <v>25387</v>
      </c>
      <c r="AN1026" t="s">
        <v>1061</v>
      </c>
      <c r="AO1026" t="s">
        <v>1062</v>
      </c>
      <c r="AS1026" t="s">
        <v>472</v>
      </c>
      <c r="AT1026">
        <v>1995</v>
      </c>
      <c r="AU1026">
        <v>76</v>
      </c>
      <c r="AV1026">
        <v>5</v>
      </c>
      <c r="BA1026">
        <v>1473</v>
      </c>
      <c r="BB1026">
        <v>1482</v>
      </c>
      <c r="BD1026" t="s">
        <v>30411</v>
      </c>
      <c r="BK1026" t="s">
        <v>30412</v>
      </c>
      <c r="BW1026" t="s">
        <v>13429</v>
      </c>
      <c r="BX1026" t="s">
        <v>13985</v>
      </c>
      <c r="BY1026" t="s">
        <v>13985</v>
      </c>
      <c r="BZ1026" t="s">
        <v>13985</v>
      </c>
    </row>
    <row r="1027" spans="1:78" hidden="1">
      <c r="A1027" t="s">
        <v>13850</v>
      </c>
      <c r="B1027" t="s">
        <v>67</v>
      </c>
      <c r="C1027" t="s">
        <v>30403</v>
      </c>
      <c r="G1027" t="s">
        <v>30403</v>
      </c>
      <c r="J1027" t="s">
        <v>30404</v>
      </c>
      <c r="K1027" t="s">
        <v>188</v>
      </c>
      <c r="W1027" t="s">
        <v>30405</v>
      </c>
      <c r="AN1027" t="s">
        <v>191</v>
      </c>
      <c r="AO1027" t="s">
        <v>192</v>
      </c>
      <c r="AS1027" t="s">
        <v>352</v>
      </c>
      <c r="AT1027">
        <v>1995</v>
      </c>
      <c r="AU1027">
        <v>103</v>
      </c>
      <c r="AV1027">
        <v>3</v>
      </c>
      <c r="BA1027">
        <v>319</v>
      </c>
      <c r="BB1027">
        <v>326</v>
      </c>
      <c r="BD1027" t="s">
        <v>30406</v>
      </c>
      <c r="BK1027" t="s">
        <v>30407</v>
      </c>
      <c r="BL1027">
        <v>28306825</v>
      </c>
      <c r="BW1027" t="s">
        <v>13428</v>
      </c>
      <c r="BX1027" t="s">
        <v>13985</v>
      </c>
      <c r="BY1027" t="s">
        <v>13429</v>
      </c>
      <c r="BZ1027" t="s">
        <v>13985</v>
      </c>
    </row>
    <row r="1028" spans="1:78" hidden="1">
      <c r="A1028" t="s">
        <v>13850</v>
      </c>
      <c r="B1028" t="s">
        <v>67</v>
      </c>
      <c r="C1028" t="s">
        <v>21822</v>
      </c>
      <c r="G1028" t="s">
        <v>21823</v>
      </c>
      <c r="J1028" t="s">
        <v>21824</v>
      </c>
      <c r="K1028" t="s">
        <v>1442</v>
      </c>
      <c r="W1028" t="s">
        <v>21825</v>
      </c>
      <c r="AA1028" t="s">
        <v>21826</v>
      </c>
      <c r="AB1028" t="s">
        <v>13455</v>
      </c>
      <c r="AN1028" t="s">
        <v>1446</v>
      </c>
      <c r="AO1028" t="s">
        <v>1447</v>
      </c>
      <c r="AS1028" t="s">
        <v>629</v>
      </c>
      <c r="AT1028">
        <v>2012</v>
      </c>
      <c r="AU1028">
        <v>25</v>
      </c>
      <c r="AV1028">
        <v>5</v>
      </c>
      <c r="BA1028">
        <v>881</v>
      </c>
      <c r="BB1028">
        <v>891</v>
      </c>
      <c r="BD1028" t="s">
        <v>21827</v>
      </c>
      <c r="BK1028" t="s">
        <v>21828</v>
      </c>
      <c r="BL1028">
        <v>22356649</v>
      </c>
      <c r="BW1028" t="s">
        <v>13428</v>
      </c>
      <c r="BX1028">
        <v>2</v>
      </c>
      <c r="BY1028" t="s">
        <v>13429</v>
      </c>
      <c r="BZ1028" t="s">
        <v>13985</v>
      </c>
    </row>
    <row r="1029" spans="1:78">
      <c r="A1029" t="s">
        <v>13850</v>
      </c>
      <c r="B1029" t="s">
        <v>67</v>
      </c>
      <c r="C1029" t="s">
        <v>24414</v>
      </c>
      <c r="G1029" t="s">
        <v>24415</v>
      </c>
      <c r="J1029" t="s">
        <v>24416</v>
      </c>
      <c r="K1029" t="s">
        <v>3484</v>
      </c>
      <c r="W1029" t="s">
        <v>24417</v>
      </c>
      <c r="AO1029" t="s">
        <v>3488</v>
      </c>
      <c r="AT1029">
        <v>2009</v>
      </c>
      <c r="AU1029">
        <v>106</v>
      </c>
      <c r="AV1029">
        <v>2</v>
      </c>
      <c r="BA1029">
        <v>171</v>
      </c>
      <c r="BB1029">
        <v>178</v>
      </c>
      <c r="BD1029" t="s">
        <v>24418</v>
      </c>
      <c r="BK1029" t="s">
        <v>24419</v>
      </c>
      <c r="BW1029" t="s">
        <v>13428</v>
      </c>
      <c r="BX1029">
        <v>5</v>
      </c>
      <c r="BY1029" t="s">
        <v>13433</v>
      </c>
      <c r="BZ1029">
        <v>9</v>
      </c>
    </row>
    <row r="1030" spans="1:78" hidden="1">
      <c r="A1030" t="s">
        <v>13850</v>
      </c>
      <c r="B1030" t="s">
        <v>67</v>
      </c>
      <c r="C1030" t="s">
        <v>22654</v>
      </c>
      <c r="G1030" t="s">
        <v>22655</v>
      </c>
      <c r="J1030" t="s">
        <v>22656</v>
      </c>
      <c r="K1030" t="s">
        <v>4858</v>
      </c>
      <c r="W1030" t="s">
        <v>22657</v>
      </c>
      <c r="AA1030" t="s">
        <v>22658</v>
      </c>
      <c r="AB1030" t="s">
        <v>22659</v>
      </c>
      <c r="AN1030" t="s">
        <v>4862</v>
      </c>
      <c r="AO1030" t="s">
        <v>4863</v>
      </c>
      <c r="AS1030" t="s">
        <v>521</v>
      </c>
      <c r="AT1030">
        <v>2011</v>
      </c>
      <c r="AU1030">
        <v>188</v>
      </c>
      <c r="AV1030">
        <v>2</v>
      </c>
      <c r="BA1030">
        <v>421</v>
      </c>
      <c r="BB1030" t="s">
        <v>22660</v>
      </c>
      <c r="BD1030" t="s">
        <v>22661</v>
      </c>
      <c r="BK1030" t="s">
        <v>22662</v>
      </c>
      <c r="BL1030">
        <v>21406681</v>
      </c>
      <c r="BW1030" t="s">
        <v>13429</v>
      </c>
      <c r="BX1030" t="s">
        <v>13985</v>
      </c>
      <c r="BY1030" t="s">
        <v>13985</v>
      </c>
      <c r="BZ1030" t="s">
        <v>13985</v>
      </c>
    </row>
    <row r="1031" spans="1:78" hidden="1">
      <c r="A1031" t="s">
        <v>13850</v>
      </c>
      <c r="B1031" t="s">
        <v>67</v>
      </c>
      <c r="C1031" t="s">
        <v>28306</v>
      </c>
      <c r="G1031" t="s">
        <v>28306</v>
      </c>
      <c r="J1031" t="s">
        <v>28307</v>
      </c>
      <c r="K1031" t="s">
        <v>685</v>
      </c>
      <c r="W1031" t="s">
        <v>28308</v>
      </c>
      <c r="AN1031" t="s">
        <v>689</v>
      </c>
      <c r="AS1031" t="s">
        <v>472</v>
      </c>
      <c r="AT1031">
        <v>2001</v>
      </c>
      <c r="AU1031">
        <v>46</v>
      </c>
      <c r="AV1031">
        <v>5</v>
      </c>
      <c r="BA1031">
        <v>1121</v>
      </c>
      <c r="BB1031">
        <v>1129</v>
      </c>
      <c r="BD1031" t="s">
        <v>28309</v>
      </c>
      <c r="BK1031" t="s">
        <v>28310</v>
      </c>
      <c r="BW1031" t="s">
        <v>13429</v>
      </c>
      <c r="BX1031" t="s">
        <v>13985</v>
      </c>
      <c r="BY1031" t="s">
        <v>13985</v>
      </c>
      <c r="BZ1031" t="s">
        <v>13985</v>
      </c>
    </row>
    <row r="1032" spans="1:78" hidden="1">
      <c r="A1032" t="s">
        <v>13850</v>
      </c>
      <c r="B1032" t="s">
        <v>67</v>
      </c>
      <c r="C1032" t="s">
        <v>30879</v>
      </c>
      <c r="G1032" t="s">
        <v>30879</v>
      </c>
      <c r="J1032" t="s">
        <v>31465</v>
      </c>
      <c r="K1032" t="s">
        <v>4545</v>
      </c>
      <c r="W1032" t="s">
        <v>31466</v>
      </c>
      <c r="AN1032" t="s">
        <v>4548</v>
      </c>
      <c r="AS1032" t="s">
        <v>1023</v>
      </c>
      <c r="AT1032">
        <v>1991</v>
      </c>
      <c r="AU1032">
        <v>84</v>
      </c>
      <c r="AV1032">
        <v>1</v>
      </c>
      <c r="BA1032">
        <v>29</v>
      </c>
      <c r="BB1032">
        <v>36</v>
      </c>
      <c r="BD1032" t="s">
        <v>31467</v>
      </c>
      <c r="BK1032" t="s">
        <v>31468</v>
      </c>
      <c r="BW1032" t="s">
        <v>13429</v>
      </c>
      <c r="BX1032" t="s">
        <v>13985</v>
      </c>
      <c r="BY1032" t="s">
        <v>13985</v>
      </c>
      <c r="BZ1032" t="s">
        <v>13985</v>
      </c>
    </row>
    <row r="1033" spans="1:78" hidden="1">
      <c r="A1033" t="s">
        <v>13850</v>
      </c>
      <c r="B1033" t="s">
        <v>67</v>
      </c>
      <c r="C1033" t="s">
        <v>23568</v>
      </c>
      <c r="G1033" t="s">
        <v>23569</v>
      </c>
      <c r="J1033" t="s">
        <v>23570</v>
      </c>
      <c r="K1033" t="s">
        <v>4858</v>
      </c>
      <c r="W1033" t="s">
        <v>23571</v>
      </c>
      <c r="AB1033" t="s">
        <v>23572</v>
      </c>
      <c r="AN1033" t="s">
        <v>4862</v>
      </c>
      <c r="AO1033" t="s">
        <v>4863</v>
      </c>
      <c r="AS1033" t="s">
        <v>815</v>
      </c>
      <c r="AT1033">
        <v>2010</v>
      </c>
      <c r="AU1033">
        <v>184</v>
      </c>
      <c r="AV1033">
        <v>3</v>
      </c>
      <c r="BA1033">
        <v>799</v>
      </c>
      <c r="BB1033" t="s">
        <v>23573</v>
      </c>
      <c r="BD1033" t="s">
        <v>23574</v>
      </c>
      <c r="BK1033" t="s">
        <v>23575</v>
      </c>
      <c r="BL1033">
        <v>20008571</v>
      </c>
      <c r="BW1033" t="s">
        <v>13429</v>
      </c>
      <c r="BX1033" t="s">
        <v>13985</v>
      </c>
      <c r="BY1033" t="s">
        <v>13985</v>
      </c>
      <c r="BZ1033" t="s">
        <v>13985</v>
      </c>
    </row>
    <row r="1034" spans="1:78" hidden="1">
      <c r="A1034" t="s">
        <v>13850</v>
      </c>
      <c r="B1034" t="s">
        <v>67</v>
      </c>
      <c r="C1034" t="s">
        <v>22626</v>
      </c>
      <c r="G1034" t="s">
        <v>22627</v>
      </c>
      <c r="J1034" t="s">
        <v>22628</v>
      </c>
      <c r="K1034" t="s">
        <v>821</v>
      </c>
      <c r="W1034" t="s">
        <v>22629</v>
      </c>
      <c r="AA1034" t="s">
        <v>22630</v>
      </c>
      <c r="AB1034" t="s">
        <v>22631</v>
      </c>
      <c r="AN1034" t="s">
        <v>824</v>
      </c>
      <c r="AS1034" t="s">
        <v>472</v>
      </c>
      <c r="AT1034">
        <v>2011</v>
      </c>
      <c r="AU1034">
        <v>20</v>
      </c>
      <c r="AV1034">
        <v>14</v>
      </c>
      <c r="BA1034">
        <v>3027</v>
      </c>
      <c r="BB1034">
        <v>3044</v>
      </c>
      <c r="BD1034" t="s">
        <v>22632</v>
      </c>
      <c r="BK1034" t="s">
        <v>22633</v>
      </c>
      <c r="BL1034">
        <v>21672065</v>
      </c>
      <c r="BW1034" t="s">
        <v>13429</v>
      </c>
      <c r="BX1034" t="s">
        <v>13985</v>
      </c>
      <c r="BY1034" t="s">
        <v>13985</v>
      </c>
      <c r="BZ1034" t="s">
        <v>13985</v>
      </c>
    </row>
    <row r="1035" spans="1:78" hidden="1">
      <c r="A1035" t="s">
        <v>13850</v>
      </c>
      <c r="B1035" t="s">
        <v>67</v>
      </c>
      <c r="C1035" t="s">
        <v>24797</v>
      </c>
      <c r="G1035" t="s">
        <v>24798</v>
      </c>
      <c r="J1035" t="s">
        <v>24799</v>
      </c>
      <c r="K1035" t="s">
        <v>453</v>
      </c>
      <c r="W1035" t="s">
        <v>24800</v>
      </c>
      <c r="AN1035" t="s">
        <v>455</v>
      </c>
      <c r="AS1035" t="s">
        <v>730</v>
      </c>
      <c r="AT1035">
        <v>2008</v>
      </c>
      <c r="AU1035">
        <v>33</v>
      </c>
      <c r="AV1035">
        <v>2</v>
      </c>
      <c r="BA1035">
        <v>197</v>
      </c>
      <c r="BB1035">
        <v>201</v>
      </c>
      <c r="BD1035" t="s">
        <v>24801</v>
      </c>
      <c r="BK1035" t="s">
        <v>24802</v>
      </c>
      <c r="BW1035" t="s">
        <v>13428</v>
      </c>
      <c r="BX1035" t="s">
        <v>13985</v>
      </c>
      <c r="BY1035" t="s">
        <v>13429</v>
      </c>
      <c r="BZ1035" t="s">
        <v>13985</v>
      </c>
    </row>
    <row r="1036" spans="1:78" hidden="1">
      <c r="A1036" t="s">
        <v>13850</v>
      </c>
      <c r="B1036" t="s">
        <v>67</v>
      </c>
      <c r="C1036" t="s">
        <v>21369</v>
      </c>
      <c r="G1036" t="s">
        <v>21370</v>
      </c>
      <c r="J1036" t="s">
        <v>21371</v>
      </c>
      <c r="K1036" t="s">
        <v>3745</v>
      </c>
      <c r="W1036" t="s">
        <v>21372</v>
      </c>
      <c r="AA1036" t="s">
        <v>21373</v>
      </c>
      <c r="AB1036" t="s">
        <v>21374</v>
      </c>
      <c r="AN1036" t="s">
        <v>3749</v>
      </c>
      <c r="AO1036" t="s">
        <v>3750</v>
      </c>
      <c r="AS1036" t="s">
        <v>84</v>
      </c>
      <c r="AT1036">
        <v>2012</v>
      </c>
      <c r="AU1036">
        <v>45</v>
      </c>
      <c r="BA1036">
        <v>224</v>
      </c>
      <c r="BB1036">
        <v>236</v>
      </c>
      <c r="BD1036" t="s">
        <v>21375</v>
      </c>
      <c r="BK1036" t="s">
        <v>21376</v>
      </c>
      <c r="BW1036" t="s">
        <v>13429</v>
      </c>
      <c r="BX1036" t="s">
        <v>13985</v>
      </c>
      <c r="BY1036" t="s">
        <v>13985</v>
      </c>
      <c r="BZ1036" t="s">
        <v>13985</v>
      </c>
    </row>
    <row r="1037" spans="1:78" hidden="1">
      <c r="A1037" t="s">
        <v>13850</v>
      </c>
      <c r="B1037" t="s">
        <v>67</v>
      </c>
      <c r="C1037" t="s">
        <v>18984</v>
      </c>
      <c r="G1037" t="s">
        <v>18985</v>
      </c>
      <c r="J1037" t="s">
        <v>18986</v>
      </c>
      <c r="K1037" t="s">
        <v>280</v>
      </c>
      <c r="W1037" t="s">
        <v>18987</v>
      </c>
      <c r="AA1037" t="s">
        <v>18988</v>
      </c>
      <c r="AB1037" t="s">
        <v>18989</v>
      </c>
      <c r="AN1037" t="s">
        <v>284</v>
      </c>
      <c r="AS1037" s="1">
        <v>39904</v>
      </c>
      <c r="AT1037">
        <v>2015</v>
      </c>
      <c r="AU1037">
        <v>10</v>
      </c>
      <c r="AV1037">
        <v>4</v>
      </c>
      <c r="BC1037" t="s">
        <v>18990</v>
      </c>
      <c r="BD1037" t="s">
        <v>18991</v>
      </c>
      <c r="BK1037" t="s">
        <v>18992</v>
      </c>
      <c r="BL1037">
        <v>25856082</v>
      </c>
      <c r="BW1037" t="s">
        <v>13429</v>
      </c>
      <c r="BX1037" t="s">
        <v>13985</v>
      </c>
      <c r="BY1037" t="s">
        <v>13985</v>
      </c>
      <c r="BZ1037" t="s">
        <v>13985</v>
      </c>
    </row>
    <row r="1038" spans="1:78" hidden="1">
      <c r="A1038" t="s">
        <v>13850</v>
      </c>
      <c r="B1038" t="s">
        <v>67</v>
      </c>
      <c r="C1038" t="s">
        <v>27514</v>
      </c>
      <c r="G1038" t="s">
        <v>27514</v>
      </c>
      <c r="J1038" t="s">
        <v>27515</v>
      </c>
      <c r="K1038" t="s">
        <v>453</v>
      </c>
      <c r="W1038" t="s">
        <v>27516</v>
      </c>
      <c r="AN1038" t="s">
        <v>455</v>
      </c>
      <c r="AS1038" t="s">
        <v>352</v>
      </c>
      <c r="AT1038">
        <v>2003</v>
      </c>
      <c r="AU1038">
        <v>28</v>
      </c>
      <c r="AV1038">
        <v>4</v>
      </c>
      <c r="BA1038">
        <v>413</v>
      </c>
      <c r="BB1038">
        <v>421</v>
      </c>
      <c r="BD1038" t="s">
        <v>27517</v>
      </c>
      <c r="BK1038" t="s">
        <v>27518</v>
      </c>
      <c r="BW1038" t="s">
        <v>13429</v>
      </c>
      <c r="BX1038" t="s">
        <v>13985</v>
      </c>
      <c r="BY1038" t="s">
        <v>13985</v>
      </c>
      <c r="BZ1038" t="s">
        <v>13985</v>
      </c>
    </row>
    <row r="1039" spans="1:78" hidden="1">
      <c r="A1039" t="s">
        <v>13850</v>
      </c>
      <c r="B1039" t="s">
        <v>67</v>
      </c>
      <c r="C1039" t="s">
        <v>24977</v>
      </c>
      <c r="G1039" t="s">
        <v>24978</v>
      </c>
      <c r="J1039" t="s">
        <v>24979</v>
      </c>
      <c r="K1039" t="s">
        <v>24980</v>
      </c>
      <c r="W1039" t="s">
        <v>24981</v>
      </c>
      <c r="AA1039" t="s">
        <v>24982</v>
      </c>
      <c r="AB1039" t="s">
        <v>24983</v>
      </c>
      <c r="AN1039" t="s">
        <v>24984</v>
      </c>
      <c r="AT1039">
        <v>2008</v>
      </c>
      <c r="AU1039">
        <v>7</v>
      </c>
      <c r="AV1039">
        <v>4</v>
      </c>
      <c r="BA1039">
        <v>1298</v>
      </c>
      <c r="BB1039">
        <v>1311</v>
      </c>
      <c r="BD1039" t="s">
        <v>24985</v>
      </c>
      <c r="BK1039" t="s">
        <v>24986</v>
      </c>
      <c r="BL1039">
        <v>19065765</v>
      </c>
      <c r="BW1039" t="s">
        <v>13429</v>
      </c>
      <c r="BX1039" t="s">
        <v>13985</v>
      </c>
      <c r="BY1039" t="s">
        <v>13985</v>
      </c>
      <c r="BZ1039" t="s">
        <v>13985</v>
      </c>
    </row>
    <row r="1040" spans="1:78" hidden="1">
      <c r="A1040" t="s">
        <v>13850</v>
      </c>
      <c r="B1040" t="s">
        <v>67</v>
      </c>
      <c r="C1040" t="s">
        <v>29255</v>
      </c>
      <c r="G1040" t="s">
        <v>29255</v>
      </c>
      <c r="J1040" t="s">
        <v>29256</v>
      </c>
      <c r="K1040" t="s">
        <v>11636</v>
      </c>
      <c r="W1040" t="s">
        <v>29257</v>
      </c>
      <c r="AN1040" t="s">
        <v>1242</v>
      </c>
      <c r="AS1040" t="s">
        <v>154</v>
      </c>
      <c r="AT1040">
        <v>1998</v>
      </c>
      <c r="AU1040">
        <v>76</v>
      </c>
      <c r="AV1040">
        <v>11</v>
      </c>
      <c r="BA1040">
        <v>2049</v>
      </c>
      <c r="BB1040">
        <v>2057</v>
      </c>
      <c r="BD1040" t="s">
        <v>29258</v>
      </c>
      <c r="BK1040" t="s">
        <v>29259</v>
      </c>
      <c r="BW1040" t="s">
        <v>13429</v>
      </c>
      <c r="BX1040" t="s">
        <v>13985</v>
      </c>
      <c r="BY1040" t="s">
        <v>13985</v>
      </c>
      <c r="BZ1040" t="s">
        <v>13985</v>
      </c>
    </row>
    <row r="1041" spans="1:78" hidden="1">
      <c r="A1041" t="s">
        <v>13850</v>
      </c>
      <c r="B1041" t="s">
        <v>67</v>
      </c>
      <c r="C1041" t="s">
        <v>27045</v>
      </c>
      <c r="G1041" t="s">
        <v>27045</v>
      </c>
      <c r="J1041" t="s">
        <v>27046</v>
      </c>
      <c r="K1041" t="s">
        <v>27047</v>
      </c>
      <c r="W1041" t="s">
        <v>27048</v>
      </c>
      <c r="AB1041" t="s">
        <v>27049</v>
      </c>
      <c r="AN1041" t="s">
        <v>27050</v>
      </c>
      <c r="AS1041" t="s">
        <v>242</v>
      </c>
      <c r="AT1041">
        <v>2004</v>
      </c>
      <c r="AU1041">
        <v>58</v>
      </c>
      <c r="AV1041">
        <v>4</v>
      </c>
      <c r="BA1041">
        <v>215</v>
      </c>
      <c r="BB1041">
        <v>219</v>
      </c>
      <c r="BK1041" t="s">
        <v>27051</v>
      </c>
      <c r="BW1041" t="s">
        <v>13429</v>
      </c>
      <c r="BX1041" t="s">
        <v>13985</v>
      </c>
      <c r="BY1041" t="s">
        <v>13985</v>
      </c>
      <c r="BZ1041" t="s">
        <v>13985</v>
      </c>
    </row>
    <row r="1042" spans="1:78" hidden="1">
      <c r="A1042" t="s">
        <v>13850</v>
      </c>
      <c r="B1042" t="s">
        <v>67</v>
      </c>
      <c r="C1042" t="s">
        <v>19255</v>
      </c>
      <c r="G1042" t="s">
        <v>19256</v>
      </c>
      <c r="J1042" t="s">
        <v>19257</v>
      </c>
      <c r="K1042" t="s">
        <v>19258</v>
      </c>
      <c r="W1042" t="s">
        <v>19259</v>
      </c>
      <c r="AN1042" t="s">
        <v>19260</v>
      </c>
      <c r="AO1042" t="s">
        <v>19261</v>
      </c>
      <c r="AT1042">
        <v>2015</v>
      </c>
      <c r="AU1042">
        <v>17</v>
      </c>
      <c r="AV1042">
        <v>2</v>
      </c>
      <c r="BA1042">
        <v>293</v>
      </c>
      <c r="BB1042">
        <v>306</v>
      </c>
      <c r="BD1042" t="s">
        <v>19262</v>
      </c>
      <c r="BK1042" t="s">
        <v>19263</v>
      </c>
      <c r="BW1042" t="s">
        <v>13429</v>
      </c>
      <c r="BX1042" t="s">
        <v>13985</v>
      </c>
      <c r="BY1042" t="s">
        <v>13985</v>
      </c>
      <c r="BZ1042" t="s">
        <v>13985</v>
      </c>
    </row>
    <row r="1043" spans="1:78" hidden="1">
      <c r="A1043" t="s">
        <v>13850</v>
      </c>
      <c r="B1043" t="s">
        <v>67</v>
      </c>
      <c r="C1043" t="s">
        <v>15053</v>
      </c>
      <c r="G1043" t="s">
        <v>15054</v>
      </c>
      <c r="J1043" t="s">
        <v>15055</v>
      </c>
      <c r="K1043" t="s">
        <v>2908</v>
      </c>
      <c r="W1043" t="s">
        <v>15056</v>
      </c>
      <c r="AN1043" t="s">
        <v>2912</v>
      </c>
      <c r="AO1043" t="s">
        <v>2913</v>
      </c>
      <c r="AS1043" t="s">
        <v>84</v>
      </c>
      <c r="AT1043">
        <v>2018</v>
      </c>
      <c r="AU1043">
        <v>38</v>
      </c>
      <c r="AV1043">
        <v>12</v>
      </c>
      <c r="BC1043">
        <v>148</v>
      </c>
      <c r="BD1043" t="s">
        <v>15057</v>
      </c>
      <c r="BK1043" t="s">
        <v>15058</v>
      </c>
      <c r="BW1043" t="s">
        <v>13429</v>
      </c>
    </row>
    <row r="1044" spans="1:78" hidden="1">
      <c r="A1044" t="s">
        <v>13850</v>
      </c>
      <c r="B1044" t="s">
        <v>67</v>
      </c>
      <c r="C1044" t="s">
        <v>29432</v>
      </c>
      <c r="G1044" t="s">
        <v>29432</v>
      </c>
      <c r="J1044" t="s">
        <v>29433</v>
      </c>
      <c r="K1044" t="s">
        <v>13292</v>
      </c>
      <c r="W1044" t="s">
        <v>29434</v>
      </c>
      <c r="AN1044" t="s">
        <v>13293</v>
      </c>
      <c r="AS1044" t="s">
        <v>3237</v>
      </c>
      <c r="AT1044">
        <v>1998</v>
      </c>
      <c r="AV1044">
        <v>2</v>
      </c>
      <c r="BA1044">
        <v>411</v>
      </c>
      <c r="BB1044">
        <v>422</v>
      </c>
      <c r="BD1044" t="s">
        <v>29435</v>
      </c>
      <c r="BK1044" t="s">
        <v>29436</v>
      </c>
      <c r="BW1044" t="s">
        <v>13429</v>
      </c>
      <c r="BX1044" t="s">
        <v>13985</v>
      </c>
      <c r="BY1044" t="s">
        <v>13985</v>
      </c>
      <c r="BZ1044" t="s">
        <v>13985</v>
      </c>
    </row>
    <row r="1045" spans="1:78" hidden="1">
      <c r="A1045" t="s">
        <v>13850</v>
      </c>
      <c r="B1045" t="s">
        <v>67</v>
      </c>
      <c r="C1045" t="s">
        <v>30290</v>
      </c>
      <c r="G1045" t="s">
        <v>30290</v>
      </c>
      <c r="J1045" t="s">
        <v>30291</v>
      </c>
      <c r="K1045" t="s">
        <v>7403</v>
      </c>
      <c r="W1045" t="s">
        <v>30292</v>
      </c>
      <c r="AN1045" t="s">
        <v>7405</v>
      </c>
      <c r="AT1045">
        <v>1996</v>
      </c>
      <c r="AU1045">
        <v>45</v>
      </c>
      <c r="AV1045" s="2">
        <v>43621</v>
      </c>
      <c r="BA1045">
        <v>290</v>
      </c>
      <c r="BB1045">
        <v>294</v>
      </c>
      <c r="BK1045" t="s">
        <v>30293</v>
      </c>
      <c r="BW1045" t="s">
        <v>13429</v>
      </c>
      <c r="BX1045" t="s">
        <v>13985</v>
      </c>
      <c r="BY1045" t="s">
        <v>13985</v>
      </c>
      <c r="BZ1045" t="s">
        <v>13985</v>
      </c>
    </row>
    <row r="1046" spans="1:78" hidden="1">
      <c r="A1046" t="s">
        <v>13850</v>
      </c>
      <c r="B1046" t="s">
        <v>67</v>
      </c>
      <c r="C1046" t="s">
        <v>29336</v>
      </c>
      <c r="G1046" t="s">
        <v>29336</v>
      </c>
      <c r="J1046" t="s">
        <v>29337</v>
      </c>
      <c r="K1046" t="s">
        <v>423</v>
      </c>
      <c r="W1046" t="s">
        <v>29338</v>
      </c>
      <c r="AB1046" t="s">
        <v>25387</v>
      </c>
      <c r="AN1046" t="s">
        <v>426</v>
      </c>
      <c r="AS1046" t="s">
        <v>352</v>
      </c>
      <c r="AT1046">
        <v>1998</v>
      </c>
      <c r="AU1046">
        <v>52</v>
      </c>
      <c r="AV1046">
        <v>4</v>
      </c>
      <c r="BA1046">
        <v>1104</v>
      </c>
      <c r="BB1046">
        <v>1110</v>
      </c>
      <c r="BD1046" t="s">
        <v>29339</v>
      </c>
      <c r="BK1046" t="s">
        <v>29340</v>
      </c>
      <c r="BL1046">
        <v>28565224</v>
      </c>
      <c r="BW1046" t="s">
        <v>13429</v>
      </c>
      <c r="BX1046" t="s">
        <v>13985</v>
      </c>
      <c r="BY1046" t="s">
        <v>13985</v>
      </c>
      <c r="BZ1046" t="s">
        <v>13985</v>
      </c>
    </row>
    <row r="1047" spans="1:78" hidden="1">
      <c r="A1047" t="s">
        <v>13850</v>
      </c>
      <c r="B1047" t="s">
        <v>67</v>
      </c>
      <c r="C1047" t="s">
        <v>22760</v>
      </c>
      <c r="G1047" t="s">
        <v>22761</v>
      </c>
      <c r="J1047" t="s">
        <v>22762</v>
      </c>
      <c r="K1047" t="s">
        <v>22763</v>
      </c>
      <c r="W1047" t="s">
        <v>22764</v>
      </c>
      <c r="AB1047" t="s">
        <v>22765</v>
      </c>
      <c r="AN1047" t="s">
        <v>22766</v>
      </c>
      <c r="AS1047" t="s">
        <v>730</v>
      </c>
      <c r="AT1047">
        <v>2011</v>
      </c>
      <c r="AU1047">
        <v>33</v>
      </c>
      <c r="AV1047">
        <v>2</v>
      </c>
      <c r="BA1047">
        <v>139</v>
      </c>
      <c r="BB1047">
        <v>146</v>
      </c>
      <c r="BD1047" t="s">
        <v>22767</v>
      </c>
      <c r="BK1047" t="s">
        <v>22768</v>
      </c>
      <c r="BW1047" t="s">
        <v>13429</v>
      </c>
      <c r="BX1047" t="s">
        <v>13985</v>
      </c>
      <c r="BY1047" t="s">
        <v>13985</v>
      </c>
      <c r="BZ1047" t="s">
        <v>13985</v>
      </c>
    </row>
    <row r="1048" spans="1:78" hidden="1">
      <c r="A1048" t="s">
        <v>13759</v>
      </c>
      <c r="B1048" t="s">
        <v>67</v>
      </c>
      <c r="C1048" t="s">
        <v>31748</v>
      </c>
      <c r="J1048" t="s">
        <v>22762</v>
      </c>
      <c r="K1048" t="s">
        <v>31749</v>
      </c>
      <c r="AB1048" t="s">
        <v>22765</v>
      </c>
      <c r="AN1048" t="s">
        <v>22766</v>
      </c>
      <c r="AT1048">
        <v>2011</v>
      </c>
      <c r="AU1048">
        <v>33</v>
      </c>
      <c r="AV1048">
        <v>2</v>
      </c>
      <c r="BA1048">
        <v>139</v>
      </c>
      <c r="BB1048">
        <v>146</v>
      </c>
      <c r="BK1048" t="s">
        <v>31750</v>
      </c>
      <c r="BW1048" t="s">
        <v>13429</v>
      </c>
      <c r="BX1048" t="s">
        <v>13985</v>
      </c>
      <c r="BY1048" t="s">
        <v>13985</v>
      </c>
      <c r="BZ1048" t="s">
        <v>13985</v>
      </c>
    </row>
    <row r="1049" spans="1:78" hidden="1">
      <c r="A1049" t="s">
        <v>13850</v>
      </c>
      <c r="B1049" t="s">
        <v>67</v>
      </c>
      <c r="C1049" t="s">
        <v>27455</v>
      </c>
      <c r="G1049" t="s">
        <v>27455</v>
      </c>
      <c r="J1049" t="s">
        <v>27456</v>
      </c>
      <c r="K1049" t="s">
        <v>7305</v>
      </c>
      <c r="W1049" t="s">
        <v>27457</v>
      </c>
      <c r="AN1049" t="s">
        <v>7309</v>
      </c>
      <c r="AS1049" t="s">
        <v>154</v>
      </c>
      <c r="AT1049">
        <v>2003</v>
      </c>
      <c r="AU1049">
        <v>48</v>
      </c>
      <c r="AV1049">
        <v>11</v>
      </c>
      <c r="BA1049">
        <v>1971</v>
      </c>
      <c r="BB1049">
        <v>1982</v>
      </c>
      <c r="BD1049" t="s">
        <v>27458</v>
      </c>
      <c r="BK1049" t="s">
        <v>27459</v>
      </c>
      <c r="BW1049" t="s">
        <v>13429</v>
      </c>
      <c r="BX1049" t="s">
        <v>13985</v>
      </c>
      <c r="BY1049" t="s">
        <v>13985</v>
      </c>
      <c r="BZ1049" t="s">
        <v>13985</v>
      </c>
    </row>
    <row r="1050" spans="1:78" hidden="1">
      <c r="A1050" t="s">
        <v>13850</v>
      </c>
      <c r="B1050" t="s">
        <v>67</v>
      </c>
      <c r="C1050" t="s">
        <v>25305</v>
      </c>
      <c r="G1050" t="s">
        <v>25306</v>
      </c>
      <c r="J1050" t="s">
        <v>25307</v>
      </c>
      <c r="K1050" t="s">
        <v>605</v>
      </c>
      <c r="W1050" t="s">
        <v>25308</v>
      </c>
      <c r="AB1050" t="s">
        <v>25309</v>
      </c>
      <c r="AN1050" t="s">
        <v>609</v>
      </c>
      <c r="AS1050" s="1">
        <v>44409</v>
      </c>
      <c r="AT1050">
        <v>2007</v>
      </c>
      <c r="AU1050">
        <v>104</v>
      </c>
      <c r="AV1050">
        <v>34</v>
      </c>
      <c r="BA1050">
        <v>13717</v>
      </c>
      <c r="BB1050">
        <v>13722</v>
      </c>
      <c r="BD1050" t="s">
        <v>25310</v>
      </c>
      <c r="BK1050" t="s">
        <v>25311</v>
      </c>
      <c r="BL1050">
        <v>17698961</v>
      </c>
      <c r="BW1050" t="s">
        <v>13429</v>
      </c>
      <c r="BX1050" t="s">
        <v>13985</v>
      </c>
      <c r="BY1050" t="s">
        <v>13985</v>
      </c>
      <c r="BZ1050" t="s">
        <v>13985</v>
      </c>
    </row>
    <row r="1051" spans="1:78" hidden="1">
      <c r="A1051" t="s">
        <v>13850</v>
      </c>
      <c r="B1051" t="s">
        <v>67</v>
      </c>
      <c r="C1051" t="s">
        <v>30239</v>
      </c>
      <c r="G1051" t="s">
        <v>30239</v>
      </c>
      <c r="J1051" t="s">
        <v>30240</v>
      </c>
      <c r="K1051" t="s">
        <v>423</v>
      </c>
      <c r="W1051" t="s">
        <v>30241</v>
      </c>
      <c r="AN1051" t="s">
        <v>426</v>
      </c>
      <c r="AO1051" t="s">
        <v>427</v>
      </c>
      <c r="AS1051" t="s">
        <v>884</v>
      </c>
      <c r="AT1051">
        <v>1996</v>
      </c>
      <c r="AU1051">
        <v>50</v>
      </c>
      <c r="AV1051">
        <v>1</v>
      </c>
      <c r="BA1051">
        <v>222</v>
      </c>
      <c r="BB1051">
        <v>236</v>
      </c>
      <c r="BD1051" t="s">
        <v>30242</v>
      </c>
      <c r="BK1051" t="s">
        <v>30243</v>
      </c>
      <c r="BL1051">
        <v>28568864</v>
      </c>
      <c r="BW1051" t="s">
        <v>13429</v>
      </c>
      <c r="BX1051" t="s">
        <v>13985</v>
      </c>
      <c r="BY1051" t="s">
        <v>13985</v>
      </c>
      <c r="BZ1051" t="s">
        <v>13985</v>
      </c>
    </row>
    <row r="1052" spans="1:78" hidden="1">
      <c r="A1052" t="s">
        <v>13850</v>
      </c>
      <c r="B1052" t="s">
        <v>67</v>
      </c>
      <c r="C1052" t="s">
        <v>31612</v>
      </c>
      <c r="G1052" t="s">
        <v>31612</v>
      </c>
      <c r="J1052" t="s">
        <v>31613</v>
      </c>
      <c r="K1052" t="s">
        <v>7403</v>
      </c>
      <c r="AN1052" t="s">
        <v>7405</v>
      </c>
      <c r="AT1052">
        <v>1986</v>
      </c>
      <c r="AU1052">
        <v>35</v>
      </c>
      <c r="AV1052">
        <v>1</v>
      </c>
      <c r="BA1052">
        <v>38</v>
      </c>
      <c r="BB1052">
        <v>42</v>
      </c>
      <c r="BK1052" t="s">
        <v>31614</v>
      </c>
      <c r="BW1052" t="s">
        <v>13429</v>
      </c>
      <c r="BX1052" t="s">
        <v>13985</v>
      </c>
      <c r="BY1052" t="s">
        <v>13985</v>
      </c>
      <c r="BZ1052" t="s">
        <v>13985</v>
      </c>
    </row>
    <row r="1053" spans="1:78" hidden="1">
      <c r="A1053" t="s">
        <v>13850</v>
      </c>
      <c r="B1053" t="s">
        <v>67</v>
      </c>
      <c r="C1053" t="s">
        <v>30398</v>
      </c>
      <c r="G1053" t="s">
        <v>30398</v>
      </c>
      <c r="J1053" t="s">
        <v>30399</v>
      </c>
      <c r="K1053" t="s">
        <v>13369</v>
      </c>
      <c r="W1053" t="s">
        <v>30400</v>
      </c>
      <c r="AN1053" t="s">
        <v>13370</v>
      </c>
      <c r="AS1053" t="s">
        <v>352</v>
      </c>
      <c r="AT1053">
        <v>1995</v>
      </c>
      <c r="AU1053">
        <v>70</v>
      </c>
      <c r="AV1053">
        <v>4</v>
      </c>
      <c r="BA1053">
        <v>555</v>
      </c>
      <c r="BB1053">
        <v>562</v>
      </c>
      <c r="BD1053" t="s">
        <v>30401</v>
      </c>
      <c r="BK1053" t="s">
        <v>30402</v>
      </c>
      <c r="BW1053" t="s">
        <v>13429</v>
      </c>
      <c r="BX1053" t="s">
        <v>13985</v>
      </c>
      <c r="BY1053" t="s">
        <v>13985</v>
      </c>
      <c r="BZ1053" t="s">
        <v>13985</v>
      </c>
    </row>
    <row r="1054" spans="1:78" hidden="1">
      <c r="A1054" t="s">
        <v>13850</v>
      </c>
      <c r="B1054" t="s">
        <v>67</v>
      </c>
      <c r="C1054" t="s">
        <v>18462</v>
      </c>
      <c r="G1054" t="s">
        <v>18463</v>
      </c>
      <c r="J1054" t="s">
        <v>18464</v>
      </c>
      <c r="K1054" t="s">
        <v>605</v>
      </c>
      <c r="W1054" t="s">
        <v>18465</v>
      </c>
      <c r="AA1054" t="s">
        <v>18466</v>
      </c>
      <c r="AB1054" t="s">
        <v>18467</v>
      </c>
      <c r="AN1054" t="s">
        <v>609</v>
      </c>
      <c r="AS1054" s="1">
        <v>37926</v>
      </c>
      <c r="AT1054">
        <v>2015</v>
      </c>
      <c r="AU1054">
        <v>112</v>
      </c>
      <c r="AV1054">
        <v>44</v>
      </c>
      <c r="BA1054" t="s">
        <v>18468</v>
      </c>
      <c r="BB1054" t="s">
        <v>18469</v>
      </c>
      <c r="BD1054" t="s">
        <v>18470</v>
      </c>
      <c r="BK1054" t="s">
        <v>18471</v>
      </c>
      <c r="BL1054">
        <v>26483478</v>
      </c>
      <c r="BW1054" t="s">
        <v>13429</v>
      </c>
      <c r="BX1054" t="s">
        <v>13985</v>
      </c>
      <c r="BY1054" t="s">
        <v>13985</v>
      </c>
      <c r="BZ1054" t="s">
        <v>13985</v>
      </c>
    </row>
    <row r="1055" spans="1:78" hidden="1">
      <c r="A1055" t="s">
        <v>13850</v>
      </c>
      <c r="B1055" t="s">
        <v>67</v>
      </c>
      <c r="C1055" t="s">
        <v>18769</v>
      </c>
      <c r="G1055" t="s">
        <v>18770</v>
      </c>
      <c r="J1055" t="s">
        <v>18771</v>
      </c>
      <c r="K1055" t="s">
        <v>17727</v>
      </c>
      <c r="W1055" t="s">
        <v>18772</v>
      </c>
      <c r="AN1055" t="s">
        <v>17731</v>
      </c>
      <c r="AS1055" t="s">
        <v>472</v>
      </c>
      <c r="AT1055">
        <v>2015</v>
      </c>
      <c r="AU1055">
        <v>8</v>
      </c>
      <c r="AV1055">
        <v>2</v>
      </c>
      <c r="BD1055" t="s">
        <v>18773</v>
      </c>
      <c r="BK1055" t="s">
        <v>18774</v>
      </c>
      <c r="BW1055" t="s">
        <v>13429</v>
      </c>
      <c r="BX1055" t="s">
        <v>13985</v>
      </c>
      <c r="BY1055" t="s">
        <v>13985</v>
      </c>
      <c r="BZ1055" t="s">
        <v>13985</v>
      </c>
    </row>
    <row r="1056" spans="1:78" hidden="1">
      <c r="A1056" t="s">
        <v>13850</v>
      </c>
      <c r="B1056" t="s">
        <v>67</v>
      </c>
      <c r="C1056" t="s">
        <v>15644</v>
      </c>
      <c r="G1056" t="s">
        <v>15645</v>
      </c>
      <c r="J1056" t="s">
        <v>15646</v>
      </c>
      <c r="K1056" t="s">
        <v>14757</v>
      </c>
      <c r="W1056" t="s">
        <v>15647</v>
      </c>
      <c r="AB1056" t="s">
        <v>15648</v>
      </c>
      <c r="AN1056" t="s">
        <v>14761</v>
      </c>
      <c r="AS1056" t="s">
        <v>629</v>
      </c>
      <c r="AT1056">
        <v>2018</v>
      </c>
      <c r="AU1056">
        <v>9</v>
      </c>
      <c r="AV1056">
        <v>5</v>
      </c>
      <c r="BC1056">
        <v>262</v>
      </c>
      <c r="BD1056" t="s">
        <v>15649</v>
      </c>
      <c r="BK1056" t="s">
        <v>15650</v>
      </c>
      <c r="BL1056">
        <v>29783692</v>
      </c>
      <c r="BW1056" t="s">
        <v>13428</v>
      </c>
      <c r="BX1056" t="s">
        <v>13985</v>
      </c>
      <c r="BY1056" t="s">
        <v>13429</v>
      </c>
      <c r="BZ1056" t="s">
        <v>13985</v>
      </c>
    </row>
    <row r="1057" spans="1:78" hidden="1">
      <c r="A1057" t="s">
        <v>13850</v>
      </c>
      <c r="B1057" t="s">
        <v>67</v>
      </c>
      <c r="C1057" t="s">
        <v>17937</v>
      </c>
      <c r="G1057" t="s">
        <v>17938</v>
      </c>
      <c r="J1057" t="s">
        <v>17939</v>
      </c>
      <c r="K1057" t="s">
        <v>4858</v>
      </c>
      <c r="W1057" t="s">
        <v>17940</v>
      </c>
      <c r="AB1057" t="s">
        <v>17941</v>
      </c>
      <c r="AN1057" t="s">
        <v>4862</v>
      </c>
      <c r="AO1057" t="s">
        <v>4863</v>
      </c>
      <c r="AS1057" t="s">
        <v>815</v>
      </c>
      <c r="AT1057">
        <v>2016</v>
      </c>
      <c r="AU1057">
        <v>202</v>
      </c>
      <c r="AV1057">
        <v>3</v>
      </c>
      <c r="BA1057">
        <v>1229</v>
      </c>
      <c r="BB1057" t="s">
        <v>115</v>
      </c>
      <c r="BD1057" t="s">
        <v>17942</v>
      </c>
      <c r="BK1057" t="s">
        <v>17943</v>
      </c>
      <c r="BL1057">
        <v>26801179</v>
      </c>
      <c r="BW1057" t="s">
        <v>13428</v>
      </c>
      <c r="BX1057" t="s">
        <v>13985</v>
      </c>
      <c r="BY1057" t="s">
        <v>13429</v>
      </c>
      <c r="BZ1057" t="s">
        <v>13985</v>
      </c>
    </row>
    <row r="1058" spans="1:78" hidden="1">
      <c r="A1058" t="s">
        <v>13850</v>
      </c>
      <c r="B1058" t="s">
        <v>67</v>
      </c>
      <c r="C1058" t="s">
        <v>21829</v>
      </c>
      <c r="G1058" t="s">
        <v>21830</v>
      </c>
      <c r="J1058" t="s">
        <v>21831</v>
      </c>
      <c r="K1058" t="s">
        <v>821</v>
      </c>
      <c r="W1058" t="s">
        <v>21832</v>
      </c>
      <c r="AA1058" t="s">
        <v>21833</v>
      </c>
      <c r="AB1058" t="s">
        <v>21834</v>
      </c>
      <c r="AN1058" t="s">
        <v>824</v>
      </c>
      <c r="AO1058" t="s">
        <v>825</v>
      </c>
      <c r="AS1058" t="s">
        <v>629</v>
      </c>
      <c r="AT1058">
        <v>2012</v>
      </c>
      <c r="AU1058">
        <v>21</v>
      </c>
      <c r="AV1058">
        <v>9</v>
      </c>
      <c r="BA1058">
        <v>2160</v>
      </c>
      <c r="BB1058">
        <v>2175</v>
      </c>
      <c r="BD1058" t="s">
        <v>21835</v>
      </c>
      <c r="BK1058" t="s">
        <v>21836</v>
      </c>
      <c r="BL1058">
        <v>22257313</v>
      </c>
      <c r="BW1058" t="s">
        <v>13429</v>
      </c>
      <c r="BX1058" t="s">
        <v>13985</v>
      </c>
      <c r="BY1058" t="s">
        <v>13985</v>
      </c>
      <c r="BZ1058" t="s">
        <v>13985</v>
      </c>
    </row>
    <row r="1059" spans="1:78" hidden="1">
      <c r="A1059" t="s">
        <v>13850</v>
      </c>
      <c r="B1059" t="s">
        <v>67</v>
      </c>
      <c r="C1059" t="s">
        <v>15183</v>
      </c>
      <c r="G1059" t="s">
        <v>15184</v>
      </c>
      <c r="J1059" t="s">
        <v>15185</v>
      </c>
      <c r="K1059" t="s">
        <v>677</v>
      </c>
      <c r="W1059" t="s">
        <v>15186</v>
      </c>
      <c r="AA1059" t="s">
        <v>15187</v>
      </c>
      <c r="AB1059" t="s">
        <v>15188</v>
      </c>
      <c r="AN1059" t="s">
        <v>679</v>
      </c>
      <c r="AS1059" t="s">
        <v>242</v>
      </c>
      <c r="AT1059">
        <v>2018</v>
      </c>
      <c r="AU1059">
        <v>8</v>
      </c>
      <c r="AV1059">
        <v>10</v>
      </c>
      <c r="BA1059">
        <v>3269</v>
      </c>
      <c r="BB1059">
        <v>3281</v>
      </c>
      <c r="BD1059" t="s">
        <v>15189</v>
      </c>
      <c r="BK1059" t="s">
        <v>15190</v>
      </c>
      <c r="BL1059">
        <v>30097471</v>
      </c>
      <c r="BW1059" t="s">
        <v>13429</v>
      </c>
      <c r="BX1059" t="s">
        <v>13985</v>
      </c>
      <c r="BY1059" t="s">
        <v>13985</v>
      </c>
      <c r="BZ1059" t="s">
        <v>13985</v>
      </c>
    </row>
    <row r="1060" spans="1:78" hidden="1">
      <c r="A1060" t="s">
        <v>13850</v>
      </c>
      <c r="B1060" t="s">
        <v>67</v>
      </c>
      <c r="C1060" t="s">
        <v>14642</v>
      </c>
      <c r="G1060" t="s">
        <v>14643</v>
      </c>
      <c r="J1060" t="s">
        <v>14644</v>
      </c>
      <c r="K1060" t="s">
        <v>14645</v>
      </c>
      <c r="W1060" t="s">
        <v>14646</v>
      </c>
      <c r="AN1060" t="s">
        <v>14647</v>
      </c>
      <c r="AO1060" t="s">
        <v>14648</v>
      </c>
      <c r="AS1060" s="1">
        <v>45505</v>
      </c>
      <c r="AT1060">
        <v>2019</v>
      </c>
      <c r="AU1060">
        <v>21</v>
      </c>
      <c r="AV1060">
        <v>10</v>
      </c>
      <c r="BA1060">
        <v>969</v>
      </c>
      <c r="BB1060">
        <v>979</v>
      </c>
      <c r="BD1060" t="s">
        <v>14649</v>
      </c>
      <c r="BF1060" t="s">
        <v>14650</v>
      </c>
      <c r="BK1060" t="s">
        <v>14651</v>
      </c>
      <c r="BL1060">
        <v>30907114</v>
      </c>
      <c r="BW1060" t="s">
        <v>13429</v>
      </c>
    </row>
    <row r="1061" spans="1:78" hidden="1">
      <c r="A1061" t="s">
        <v>13850</v>
      </c>
      <c r="B1061" t="s">
        <v>67</v>
      </c>
      <c r="C1061" t="s">
        <v>27607</v>
      </c>
      <c r="G1061" t="s">
        <v>27607</v>
      </c>
      <c r="J1061" t="s">
        <v>27608</v>
      </c>
      <c r="K1061" t="s">
        <v>667</v>
      </c>
      <c r="W1061" t="s">
        <v>27609</v>
      </c>
      <c r="AN1061" t="s">
        <v>670</v>
      </c>
      <c r="AO1061" t="s">
        <v>671</v>
      </c>
      <c r="AS1061" t="s">
        <v>629</v>
      </c>
      <c r="AT1061">
        <v>2003</v>
      </c>
      <c r="AU1061">
        <v>38</v>
      </c>
      <c r="AV1061">
        <v>2</v>
      </c>
      <c r="BA1061">
        <v>187</v>
      </c>
      <c r="BB1061">
        <v>196</v>
      </c>
      <c r="BK1061" t="s">
        <v>27610</v>
      </c>
      <c r="BW1061" t="s">
        <v>13429</v>
      </c>
      <c r="BX1061" t="s">
        <v>13985</v>
      </c>
      <c r="BY1061" t="s">
        <v>13985</v>
      </c>
      <c r="BZ1061" t="s">
        <v>13985</v>
      </c>
    </row>
    <row r="1062" spans="1:78" hidden="1">
      <c r="A1062" t="s">
        <v>13850</v>
      </c>
      <c r="B1062" t="s">
        <v>67</v>
      </c>
      <c r="C1062" t="s">
        <v>31674</v>
      </c>
      <c r="G1062" t="s">
        <v>31674</v>
      </c>
      <c r="J1062" t="s">
        <v>31675</v>
      </c>
      <c r="K1062" t="s">
        <v>4545</v>
      </c>
      <c r="AA1062" t="s">
        <v>31676</v>
      </c>
      <c r="AN1062" t="s">
        <v>4548</v>
      </c>
      <c r="AT1062">
        <v>1976</v>
      </c>
      <c r="AU1062">
        <v>69</v>
      </c>
      <c r="AV1062">
        <v>2</v>
      </c>
      <c r="BA1062">
        <v>261</v>
      </c>
      <c r="BB1062">
        <v>265</v>
      </c>
      <c r="BD1062" t="s">
        <v>31677</v>
      </c>
      <c r="BK1062" t="s">
        <v>31678</v>
      </c>
      <c r="BW1062" t="s">
        <v>13428</v>
      </c>
      <c r="BX1062" t="s">
        <v>13985</v>
      </c>
      <c r="BY1062" t="s">
        <v>13429</v>
      </c>
      <c r="BZ1062" t="s">
        <v>13985</v>
      </c>
    </row>
    <row r="1063" spans="1:78" hidden="1">
      <c r="A1063" t="s">
        <v>13850</v>
      </c>
      <c r="B1063" t="s">
        <v>67</v>
      </c>
      <c r="C1063" t="s">
        <v>29041</v>
      </c>
      <c r="G1063" t="s">
        <v>29041</v>
      </c>
      <c r="J1063" t="s">
        <v>29042</v>
      </c>
      <c r="K1063" t="s">
        <v>12659</v>
      </c>
      <c r="W1063" t="s">
        <v>29043</v>
      </c>
      <c r="AN1063" t="s">
        <v>1649</v>
      </c>
      <c r="AS1063" t="s">
        <v>521</v>
      </c>
      <c r="AT1063">
        <v>1999</v>
      </c>
      <c r="AU1063">
        <v>123</v>
      </c>
      <c r="AV1063">
        <v>5</v>
      </c>
      <c r="BA1063">
        <v>289</v>
      </c>
      <c r="BB1063">
        <v>297</v>
      </c>
      <c r="BD1063" t="s">
        <v>29044</v>
      </c>
      <c r="BK1063" t="s">
        <v>29045</v>
      </c>
      <c r="BW1063" t="s">
        <v>13429</v>
      </c>
      <c r="BX1063" t="s">
        <v>13985</v>
      </c>
      <c r="BY1063" t="s">
        <v>13985</v>
      </c>
      <c r="BZ1063" t="s">
        <v>13985</v>
      </c>
    </row>
    <row r="1064" spans="1:78" hidden="1">
      <c r="A1064" t="s">
        <v>13850</v>
      </c>
      <c r="B1064" t="s">
        <v>67</v>
      </c>
      <c r="C1064" t="s">
        <v>21351</v>
      </c>
      <c r="G1064" t="s">
        <v>21352</v>
      </c>
      <c r="J1064" t="s">
        <v>21353</v>
      </c>
      <c r="K1064" t="s">
        <v>453</v>
      </c>
      <c r="W1064" t="s">
        <v>21354</v>
      </c>
      <c r="AN1064" t="s">
        <v>455</v>
      </c>
      <c r="AS1064" t="s">
        <v>84</v>
      </c>
      <c r="AT1064">
        <v>2012</v>
      </c>
      <c r="AU1064">
        <v>37</v>
      </c>
      <c r="AV1064">
        <v>6</v>
      </c>
      <c r="BA1064">
        <v>439</v>
      </c>
      <c r="BB1064">
        <v>445</v>
      </c>
      <c r="BD1064" t="s">
        <v>21355</v>
      </c>
      <c r="BK1064" t="s">
        <v>21356</v>
      </c>
      <c r="BW1064" t="s">
        <v>13429</v>
      </c>
      <c r="BX1064" t="s">
        <v>13985</v>
      </c>
      <c r="BY1064" t="s">
        <v>13985</v>
      </c>
      <c r="BZ1064" t="s">
        <v>13985</v>
      </c>
    </row>
    <row r="1065" spans="1:78" hidden="1">
      <c r="A1065" t="s">
        <v>13850</v>
      </c>
      <c r="B1065" t="s">
        <v>67</v>
      </c>
      <c r="C1065" t="s">
        <v>31561</v>
      </c>
      <c r="G1065" t="s">
        <v>31561</v>
      </c>
      <c r="J1065" t="s">
        <v>31562</v>
      </c>
      <c r="K1065" t="s">
        <v>3031</v>
      </c>
      <c r="AN1065" t="s">
        <v>3034</v>
      </c>
      <c r="AS1065" t="s">
        <v>84</v>
      </c>
      <c r="AT1065">
        <v>1989</v>
      </c>
      <c r="AU1065">
        <v>41</v>
      </c>
      <c r="AV1065">
        <v>6</v>
      </c>
      <c r="BA1065">
        <v>1004</v>
      </c>
      <c r="BB1065">
        <v>1013</v>
      </c>
      <c r="BD1065" t="s">
        <v>31563</v>
      </c>
      <c r="BK1065" t="s">
        <v>31564</v>
      </c>
      <c r="BL1065">
        <v>2624861</v>
      </c>
      <c r="BW1065" t="s">
        <v>13429</v>
      </c>
      <c r="BX1065" t="s">
        <v>13985</v>
      </c>
      <c r="BY1065" t="s">
        <v>13985</v>
      </c>
      <c r="BZ1065" t="s">
        <v>13985</v>
      </c>
    </row>
    <row r="1066" spans="1:78" hidden="1">
      <c r="A1066" t="s">
        <v>13850</v>
      </c>
      <c r="B1066" t="s">
        <v>67</v>
      </c>
      <c r="C1066" t="s">
        <v>29560</v>
      </c>
      <c r="G1066" t="s">
        <v>29560</v>
      </c>
      <c r="J1066" t="s">
        <v>29561</v>
      </c>
      <c r="K1066" t="s">
        <v>5456</v>
      </c>
      <c r="W1066" t="s">
        <v>29562</v>
      </c>
      <c r="AN1066" t="s">
        <v>5458</v>
      </c>
      <c r="AS1066" t="s">
        <v>2650</v>
      </c>
      <c r="AT1066">
        <v>1998</v>
      </c>
      <c r="AU1066">
        <v>130</v>
      </c>
      <c r="AV1066">
        <v>1</v>
      </c>
      <c r="BA1066">
        <v>1</v>
      </c>
      <c r="BB1066">
        <v>11</v>
      </c>
      <c r="BK1066" t="s">
        <v>29563</v>
      </c>
      <c r="BW1066" t="s">
        <v>13429</v>
      </c>
      <c r="BX1066" t="s">
        <v>13985</v>
      </c>
      <c r="BY1066" t="s">
        <v>13985</v>
      </c>
      <c r="BZ1066" t="s">
        <v>13985</v>
      </c>
    </row>
    <row r="1067" spans="1:78" hidden="1">
      <c r="A1067" t="s">
        <v>13850</v>
      </c>
      <c r="B1067" t="s">
        <v>67</v>
      </c>
      <c r="C1067" t="s">
        <v>19347</v>
      </c>
      <c r="G1067" t="s">
        <v>19348</v>
      </c>
      <c r="J1067" t="s">
        <v>19349</v>
      </c>
      <c r="K1067" t="s">
        <v>3361</v>
      </c>
      <c r="W1067" t="s">
        <v>19350</v>
      </c>
      <c r="AB1067" t="s">
        <v>19351</v>
      </c>
      <c r="AN1067" t="s">
        <v>3363</v>
      </c>
      <c r="AO1067" t="s">
        <v>3364</v>
      </c>
      <c r="AS1067" t="s">
        <v>1023</v>
      </c>
      <c r="AT1067">
        <v>2015</v>
      </c>
      <c r="AU1067">
        <v>124</v>
      </c>
      <c r="AV1067">
        <v>1</v>
      </c>
      <c r="BA1067">
        <v>41</v>
      </c>
      <c r="BB1067">
        <v>53</v>
      </c>
      <c r="BD1067" t="s">
        <v>19352</v>
      </c>
      <c r="BK1067" t="s">
        <v>19353</v>
      </c>
      <c r="BW1067" t="s">
        <v>13429</v>
      </c>
      <c r="BX1067" t="s">
        <v>13985</v>
      </c>
      <c r="BY1067" t="s">
        <v>13985</v>
      </c>
      <c r="BZ1067" t="s">
        <v>13985</v>
      </c>
    </row>
    <row r="1068" spans="1:78" hidden="1">
      <c r="A1068" t="s">
        <v>13850</v>
      </c>
      <c r="B1068" t="s">
        <v>67</v>
      </c>
      <c r="C1068" t="s">
        <v>17042</v>
      </c>
      <c r="G1068" t="s">
        <v>17043</v>
      </c>
      <c r="J1068" t="s">
        <v>17044</v>
      </c>
      <c r="K1068" t="s">
        <v>3380</v>
      </c>
      <c r="W1068" t="s">
        <v>17045</v>
      </c>
      <c r="AN1068" t="s">
        <v>3382</v>
      </c>
      <c r="AO1068" t="s">
        <v>3383</v>
      </c>
      <c r="AS1068" s="1">
        <v>46388</v>
      </c>
      <c r="AT1068">
        <v>2017</v>
      </c>
      <c r="AU1068">
        <v>17</v>
      </c>
      <c r="BC1068">
        <v>12</v>
      </c>
      <c r="BD1068" t="s">
        <v>17046</v>
      </c>
      <c r="BK1068" t="s">
        <v>17047</v>
      </c>
      <c r="BL1068">
        <v>28069730</v>
      </c>
      <c r="BW1068" t="s">
        <v>13429</v>
      </c>
      <c r="BX1068" t="s">
        <v>13985</v>
      </c>
      <c r="BY1068" t="s">
        <v>13985</v>
      </c>
      <c r="BZ1068" t="s">
        <v>13985</v>
      </c>
    </row>
    <row r="1069" spans="1:78" hidden="1">
      <c r="A1069" t="s">
        <v>13850</v>
      </c>
      <c r="B1069" t="s">
        <v>67</v>
      </c>
      <c r="C1069" t="s">
        <v>30461</v>
      </c>
      <c r="G1069" t="s">
        <v>30461</v>
      </c>
      <c r="J1069" t="s">
        <v>30462</v>
      </c>
      <c r="K1069" t="s">
        <v>8965</v>
      </c>
      <c r="W1069" t="s">
        <v>30463</v>
      </c>
      <c r="AS1069" t="s">
        <v>521</v>
      </c>
      <c r="AT1069">
        <v>1995</v>
      </c>
      <c r="AU1069">
        <v>20</v>
      </c>
      <c r="AV1069">
        <v>1</v>
      </c>
      <c r="BA1069">
        <v>44</v>
      </c>
      <c r="BB1069">
        <v>58</v>
      </c>
      <c r="BK1069" t="s">
        <v>30464</v>
      </c>
      <c r="BW1069" t="s">
        <v>13429</v>
      </c>
      <c r="BX1069" t="s">
        <v>13985</v>
      </c>
      <c r="BY1069" t="s">
        <v>13985</v>
      </c>
      <c r="BZ1069" t="s">
        <v>13985</v>
      </c>
    </row>
    <row r="1070" spans="1:78" hidden="1">
      <c r="A1070" t="s">
        <v>13850</v>
      </c>
      <c r="B1070" t="s">
        <v>67</v>
      </c>
      <c r="C1070" t="s">
        <v>21436</v>
      </c>
      <c r="G1070" t="s">
        <v>21437</v>
      </c>
      <c r="J1070" t="s">
        <v>21438</v>
      </c>
      <c r="K1070" t="s">
        <v>15589</v>
      </c>
      <c r="W1070" t="s">
        <v>21439</v>
      </c>
      <c r="AB1070" t="s">
        <v>21440</v>
      </c>
      <c r="AN1070" t="s">
        <v>15593</v>
      </c>
      <c r="AO1070" t="s">
        <v>15594</v>
      </c>
      <c r="AS1070" t="s">
        <v>154</v>
      </c>
      <c r="AT1070">
        <v>2012</v>
      </c>
      <c r="AU1070">
        <v>68</v>
      </c>
      <c r="AV1070">
        <v>11</v>
      </c>
      <c r="BA1070">
        <v>1451</v>
      </c>
      <c r="BB1070">
        <v>1457</v>
      </c>
      <c r="BD1070" t="s">
        <v>21441</v>
      </c>
      <c r="BK1070" t="s">
        <v>21442</v>
      </c>
      <c r="BL1070">
        <v>22674844</v>
      </c>
      <c r="BW1070" t="s">
        <v>13429</v>
      </c>
      <c r="BX1070" t="s">
        <v>13985</v>
      </c>
      <c r="BY1070" t="s">
        <v>13985</v>
      </c>
      <c r="BZ1070" t="s">
        <v>13985</v>
      </c>
    </row>
    <row r="1071" spans="1:78" hidden="1">
      <c r="A1071" t="s">
        <v>13850</v>
      </c>
      <c r="B1071" t="s">
        <v>67</v>
      </c>
      <c r="C1071" t="s">
        <v>24936</v>
      </c>
      <c r="G1071" t="s">
        <v>24936</v>
      </c>
      <c r="J1071" t="s">
        <v>26102</v>
      </c>
      <c r="K1071" t="s">
        <v>1503</v>
      </c>
      <c r="W1071" t="s">
        <v>26103</v>
      </c>
      <c r="AA1071" t="s">
        <v>24946</v>
      </c>
      <c r="AN1071" t="s">
        <v>1505</v>
      </c>
      <c r="AS1071" t="s">
        <v>629</v>
      </c>
      <c r="AT1071">
        <v>2006</v>
      </c>
      <c r="AU1071">
        <v>85</v>
      </c>
      <c r="AV1071">
        <v>5</v>
      </c>
      <c r="BA1071">
        <v>573</v>
      </c>
      <c r="BB1071">
        <v>585</v>
      </c>
      <c r="BK1071" t="s">
        <v>26104</v>
      </c>
      <c r="BW1071" t="s">
        <v>13428</v>
      </c>
      <c r="BX1071" t="s">
        <v>13985</v>
      </c>
      <c r="BY1071" t="s">
        <v>13429</v>
      </c>
      <c r="BZ1071">
        <v>2</v>
      </c>
    </row>
    <row r="1072" spans="1:78" hidden="1">
      <c r="A1072" t="s">
        <v>13850</v>
      </c>
      <c r="B1072" t="s">
        <v>67</v>
      </c>
      <c r="C1072" t="s">
        <v>28251</v>
      </c>
      <c r="G1072" t="s">
        <v>28251</v>
      </c>
      <c r="J1072" t="s">
        <v>28252</v>
      </c>
      <c r="K1072" t="s">
        <v>13292</v>
      </c>
      <c r="W1072" t="s">
        <v>28253</v>
      </c>
      <c r="AA1072" t="s">
        <v>28254</v>
      </c>
      <c r="AB1072" t="s">
        <v>28255</v>
      </c>
      <c r="AN1072" t="s">
        <v>13293</v>
      </c>
      <c r="AO1072" t="s">
        <v>14455</v>
      </c>
      <c r="AS1072" s="1">
        <v>38930</v>
      </c>
      <c r="AT1072">
        <v>2001</v>
      </c>
      <c r="AV1072">
        <v>3</v>
      </c>
      <c r="BA1072">
        <v>646</v>
      </c>
      <c r="BB1072">
        <v>655</v>
      </c>
      <c r="BD1072" t="s">
        <v>28256</v>
      </c>
      <c r="BK1072" t="s">
        <v>28257</v>
      </c>
      <c r="BW1072" t="s">
        <v>13429</v>
      </c>
      <c r="BX1072" t="s">
        <v>13985</v>
      </c>
      <c r="BY1072" t="s">
        <v>13985</v>
      </c>
      <c r="BZ1072" t="s">
        <v>13985</v>
      </c>
    </row>
    <row r="1073" spans="1:78" hidden="1">
      <c r="A1073" t="s">
        <v>13850</v>
      </c>
      <c r="B1073" t="s">
        <v>67</v>
      </c>
      <c r="C1073" t="s">
        <v>25256</v>
      </c>
      <c r="G1073" t="s">
        <v>25257</v>
      </c>
      <c r="J1073" t="s">
        <v>25258</v>
      </c>
      <c r="K1073" t="s">
        <v>569</v>
      </c>
      <c r="W1073" t="s">
        <v>25259</v>
      </c>
      <c r="AA1073" t="s">
        <v>25260</v>
      </c>
      <c r="AB1073" t="s">
        <v>25261</v>
      </c>
      <c r="AN1073" t="s">
        <v>572</v>
      </c>
      <c r="AO1073" t="s">
        <v>573</v>
      </c>
      <c r="AS1073" t="s">
        <v>297</v>
      </c>
      <c r="AT1073">
        <v>2007</v>
      </c>
      <c r="AU1073">
        <v>170</v>
      </c>
      <c r="AV1073">
        <v>3</v>
      </c>
      <c r="BA1073">
        <v>358</v>
      </c>
      <c r="BB1073">
        <v>369</v>
      </c>
      <c r="BD1073" t="s">
        <v>25262</v>
      </c>
      <c r="BK1073" t="s">
        <v>25263</v>
      </c>
      <c r="BL1073">
        <v>17879187</v>
      </c>
      <c r="BW1073" t="s">
        <v>13428</v>
      </c>
      <c r="BX1073" t="s">
        <v>13985</v>
      </c>
      <c r="BY1073" t="s">
        <v>13429</v>
      </c>
      <c r="BZ1073" t="s">
        <v>13985</v>
      </c>
    </row>
    <row r="1074" spans="1:78" hidden="1">
      <c r="A1074" t="s">
        <v>13850</v>
      </c>
      <c r="B1074" t="s">
        <v>67</v>
      </c>
      <c r="C1074" t="s">
        <v>31699</v>
      </c>
      <c r="G1074" t="s">
        <v>31699</v>
      </c>
      <c r="J1074" t="s">
        <v>31700</v>
      </c>
      <c r="K1074" t="s">
        <v>358</v>
      </c>
      <c r="AN1074" t="s">
        <v>360</v>
      </c>
      <c r="AT1074">
        <v>1972</v>
      </c>
      <c r="AU1074">
        <v>18</v>
      </c>
      <c r="AV1074">
        <v>1</v>
      </c>
      <c r="BA1074">
        <v>25</v>
      </c>
      <c r="BB1074" t="s">
        <v>13394</v>
      </c>
      <c r="BD1074" t="s">
        <v>31701</v>
      </c>
      <c r="BK1074" t="s">
        <v>31702</v>
      </c>
      <c r="BW1074" t="s">
        <v>13428</v>
      </c>
      <c r="BX1074" t="s">
        <v>13985</v>
      </c>
      <c r="BY1074" t="s">
        <v>13429</v>
      </c>
      <c r="BZ1074">
        <v>2</v>
      </c>
    </row>
    <row r="1075" spans="1:78">
      <c r="A1075" t="s">
        <v>13850</v>
      </c>
      <c r="B1075" t="s">
        <v>67</v>
      </c>
      <c r="C1075" t="s">
        <v>25770</v>
      </c>
      <c r="G1075" t="s">
        <v>25771</v>
      </c>
      <c r="J1075" t="s">
        <v>25772</v>
      </c>
      <c r="K1075" t="s">
        <v>625</v>
      </c>
      <c r="W1075" t="s">
        <v>25773</v>
      </c>
      <c r="AN1075" t="s">
        <v>627</v>
      </c>
      <c r="AS1075" t="s">
        <v>84</v>
      </c>
      <c r="AT1075">
        <v>2006</v>
      </c>
      <c r="AU1075">
        <v>121</v>
      </c>
      <c r="AV1075">
        <v>3</v>
      </c>
      <c r="BA1075">
        <v>253</v>
      </c>
      <c r="BB1075">
        <v>260</v>
      </c>
      <c r="BD1075" t="s">
        <v>25774</v>
      </c>
      <c r="BK1075" t="s">
        <v>25775</v>
      </c>
      <c r="BW1075" t="s">
        <v>13428</v>
      </c>
      <c r="BX1075">
        <v>4</v>
      </c>
      <c r="BY1075" t="s">
        <v>13433</v>
      </c>
      <c r="BZ1075">
        <v>3</v>
      </c>
    </row>
    <row r="1076" spans="1:78" hidden="1">
      <c r="A1076" t="s">
        <v>13850</v>
      </c>
      <c r="B1076" t="s">
        <v>67</v>
      </c>
      <c r="C1076" t="s">
        <v>28369</v>
      </c>
      <c r="G1076" t="s">
        <v>28369</v>
      </c>
      <c r="J1076" t="s">
        <v>28370</v>
      </c>
      <c r="K1076" t="s">
        <v>22425</v>
      </c>
      <c r="W1076" t="s">
        <v>28371</v>
      </c>
      <c r="AN1076" t="s">
        <v>22429</v>
      </c>
      <c r="AS1076" t="s">
        <v>884</v>
      </c>
      <c r="AT1076">
        <v>2001</v>
      </c>
      <c r="AU1076">
        <v>56</v>
      </c>
      <c r="AV1076">
        <v>1</v>
      </c>
      <c r="BA1076">
        <v>103</v>
      </c>
      <c r="BB1076">
        <v>110</v>
      </c>
      <c r="BK1076" t="s">
        <v>28372</v>
      </c>
      <c r="BW1076" t="s">
        <v>13429</v>
      </c>
      <c r="BX1076" t="s">
        <v>13985</v>
      </c>
      <c r="BY1076" t="s">
        <v>13985</v>
      </c>
      <c r="BZ1076" t="s">
        <v>13985</v>
      </c>
    </row>
    <row r="1077" spans="1:78" hidden="1">
      <c r="A1077" t="s">
        <v>13850</v>
      </c>
      <c r="B1077" t="s">
        <v>67</v>
      </c>
      <c r="C1077" t="s">
        <v>28369</v>
      </c>
      <c r="G1077" t="s">
        <v>28369</v>
      </c>
      <c r="J1077" t="s">
        <v>30030</v>
      </c>
      <c r="K1077" t="s">
        <v>188</v>
      </c>
      <c r="W1077" t="s">
        <v>30031</v>
      </c>
      <c r="AN1077" t="s">
        <v>191</v>
      </c>
      <c r="AS1077" t="s">
        <v>154</v>
      </c>
      <c r="AT1077">
        <v>1996</v>
      </c>
      <c r="AU1077">
        <v>108</v>
      </c>
      <c r="AV1077">
        <v>3</v>
      </c>
      <c r="BA1077">
        <v>419</v>
      </c>
      <c r="BB1077">
        <v>423</v>
      </c>
      <c r="BD1077" t="s">
        <v>30032</v>
      </c>
      <c r="BK1077" t="s">
        <v>30033</v>
      </c>
      <c r="BL1077">
        <v>28307856</v>
      </c>
      <c r="BW1077" t="s">
        <v>13429</v>
      </c>
      <c r="BX1077" t="s">
        <v>13985</v>
      </c>
      <c r="BY1077" t="s">
        <v>13985</v>
      </c>
      <c r="BZ1077" t="s">
        <v>13985</v>
      </c>
    </row>
    <row r="1078" spans="1:78" hidden="1">
      <c r="A1078" t="s">
        <v>13850</v>
      </c>
      <c r="B1078" t="s">
        <v>67</v>
      </c>
      <c r="C1078" t="s">
        <v>20084</v>
      </c>
      <c r="G1078" t="s">
        <v>20085</v>
      </c>
      <c r="J1078" t="s">
        <v>20086</v>
      </c>
      <c r="K1078" t="s">
        <v>4239</v>
      </c>
      <c r="W1078" t="s">
        <v>20087</v>
      </c>
      <c r="AA1078" t="s">
        <v>20088</v>
      </c>
      <c r="AB1078" t="s">
        <v>20089</v>
      </c>
      <c r="AN1078" t="s">
        <v>4242</v>
      </c>
      <c r="AO1078" t="s">
        <v>4243</v>
      </c>
      <c r="AS1078" t="s">
        <v>629</v>
      </c>
      <c r="AT1078">
        <v>2014</v>
      </c>
      <c r="AU1078">
        <v>28</v>
      </c>
      <c r="AV1078">
        <v>3</v>
      </c>
      <c r="BA1078">
        <v>505</v>
      </c>
      <c r="BB1078">
        <v>520</v>
      </c>
      <c r="BD1078" t="s">
        <v>20090</v>
      </c>
      <c r="BK1078" t="s">
        <v>20091</v>
      </c>
      <c r="BW1078" t="s">
        <v>13428</v>
      </c>
      <c r="BX1078" t="s">
        <v>13985</v>
      </c>
      <c r="BY1078" t="s">
        <v>13429</v>
      </c>
      <c r="BZ1078" t="s">
        <v>13985</v>
      </c>
    </row>
    <row r="1079" spans="1:78" hidden="1">
      <c r="A1079" t="s">
        <v>13850</v>
      </c>
      <c r="B1079" t="s">
        <v>67</v>
      </c>
      <c r="C1079" t="s">
        <v>16870</v>
      </c>
      <c r="G1079" t="s">
        <v>16871</v>
      </c>
      <c r="J1079" t="s">
        <v>16872</v>
      </c>
      <c r="K1079" t="s">
        <v>1453</v>
      </c>
      <c r="W1079" t="s">
        <v>16873</v>
      </c>
      <c r="AA1079" t="s">
        <v>16874</v>
      </c>
      <c r="AN1079" t="s">
        <v>1455</v>
      </c>
      <c r="AO1079" t="s">
        <v>1456</v>
      </c>
      <c r="AS1079" t="s">
        <v>730</v>
      </c>
      <c r="AT1079">
        <v>2017</v>
      </c>
      <c r="AU1079">
        <v>110</v>
      </c>
      <c r="AV1079">
        <v>2</v>
      </c>
      <c r="BA1079">
        <v>386</v>
      </c>
      <c r="BB1079">
        <v>391</v>
      </c>
      <c r="BD1079" t="s">
        <v>16875</v>
      </c>
      <c r="BK1079" t="s">
        <v>16876</v>
      </c>
      <c r="BL1079">
        <v>28334137</v>
      </c>
      <c r="BW1079" t="s">
        <v>13428</v>
      </c>
      <c r="BX1079" t="s">
        <v>13985</v>
      </c>
      <c r="BY1079" t="s">
        <v>13429</v>
      </c>
      <c r="BZ1079" t="s">
        <v>13985</v>
      </c>
    </row>
    <row r="1080" spans="1:78" hidden="1">
      <c r="A1080" t="s">
        <v>13850</v>
      </c>
      <c r="B1080" t="s">
        <v>67</v>
      </c>
      <c r="C1080" t="s">
        <v>16988</v>
      </c>
      <c r="G1080" t="s">
        <v>16989</v>
      </c>
      <c r="J1080" t="s">
        <v>16990</v>
      </c>
      <c r="K1080" t="s">
        <v>258</v>
      </c>
      <c r="W1080" t="s">
        <v>16991</v>
      </c>
      <c r="AB1080" t="s">
        <v>16992</v>
      </c>
      <c r="AN1080" t="s">
        <v>261</v>
      </c>
      <c r="AO1080" t="s">
        <v>262</v>
      </c>
      <c r="AS1080" t="s">
        <v>884</v>
      </c>
      <c r="AT1080">
        <v>2017</v>
      </c>
      <c r="AU1080">
        <v>32</v>
      </c>
      <c r="AV1080">
        <v>1</v>
      </c>
      <c r="BA1080">
        <v>26</v>
      </c>
      <c r="BB1080">
        <v>34</v>
      </c>
      <c r="BD1080" t="s">
        <v>16993</v>
      </c>
      <c r="BK1080" t="s">
        <v>16994</v>
      </c>
      <c r="BL1080">
        <v>27920227</v>
      </c>
      <c r="BW1080" t="s">
        <v>13429</v>
      </c>
      <c r="BX1080" t="s">
        <v>13985</v>
      </c>
      <c r="BY1080" t="s">
        <v>13985</v>
      </c>
      <c r="BZ1080" t="s">
        <v>13985</v>
      </c>
    </row>
    <row r="1081" spans="1:78" hidden="1">
      <c r="A1081" t="s">
        <v>13784</v>
      </c>
      <c r="B1081" t="s">
        <v>67</v>
      </c>
      <c r="C1081" t="s">
        <v>32004</v>
      </c>
      <c r="J1081" t="s">
        <v>32006</v>
      </c>
      <c r="K1081" t="s">
        <v>31873</v>
      </c>
      <c r="AG1081">
        <v>2</v>
      </c>
      <c r="AH1081">
        <v>4</v>
      </c>
      <c r="AN1081" t="s">
        <v>31875</v>
      </c>
      <c r="AT1081">
        <v>2010</v>
      </c>
      <c r="AU1081">
        <v>9</v>
      </c>
      <c r="AV1081">
        <v>2</v>
      </c>
      <c r="BA1081">
        <v>249</v>
      </c>
      <c r="BB1081">
        <v>254</v>
      </c>
      <c r="BK1081" t="s">
        <v>32008</v>
      </c>
      <c r="BT1081" t="s">
        <v>32005</v>
      </c>
      <c r="BU1081" t="s">
        <v>32007</v>
      </c>
      <c r="BV1081" t="s">
        <v>31874</v>
      </c>
      <c r="BW1081" t="s">
        <v>13428</v>
      </c>
      <c r="BX1081">
        <v>0</v>
      </c>
      <c r="BY1081" t="s">
        <v>13429</v>
      </c>
    </row>
    <row r="1082" spans="1:78" hidden="1">
      <c r="A1082" t="s">
        <v>13850</v>
      </c>
      <c r="B1082" t="s">
        <v>67</v>
      </c>
      <c r="C1082" t="s">
        <v>27862</v>
      </c>
      <c r="G1082" t="s">
        <v>27862</v>
      </c>
      <c r="J1082" t="s">
        <v>27863</v>
      </c>
      <c r="K1082" t="s">
        <v>3062</v>
      </c>
      <c r="W1082" t="s">
        <v>27864</v>
      </c>
      <c r="AA1082" t="s">
        <v>27865</v>
      </c>
      <c r="AB1082" t="s">
        <v>27866</v>
      </c>
      <c r="AN1082" t="s">
        <v>3066</v>
      </c>
      <c r="AO1082" t="s">
        <v>3067</v>
      </c>
      <c r="AS1082" t="s">
        <v>352</v>
      </c>
      <c r="AT1082">
        <v>2002</v>
      </c>
      <c r="AU1082">
        <v>89</v>
      </c>
      <c r="AW1082">
        <v>2</v>
      </c>
      <c r="BA1082">
        <v>99</v>
      </c>
      <c r="BB1082">
        <v>106</v>
      </c>
      <c r="BD1082" t="s">
        <v>27867</v>
      </c>
      <c r="BK1082" t="s">
        <v>27868</v>
      </c>
      <c r="BL1082">
        <v>12136411</v>
      </c>
      <c r="BW1082" t="s">
        <v>13429</v>
      </c>
      <c r="BX1082" t="s">
        <v>13985</v>
      </c>
      <c r="BY1082" t="s">
        <v>13985</v>
      </c>
      <c r="BZ1082" t="s">
        <v>13985</v>
      </c>
    </row>
    <row r="1083" spans="1:78" hidden="1">
      <c r="A1083" t="s">
        <v>13850</v>
      </c>
      <c r="B1083" t="s">
        <v>67</v>
      </c>
      <c r="C1083" t="s">
        <v>17717</v>
      </c>
      <c r="G1083" t="s">
        <v>17718</v>
      </c>
      <c r="J1083" t="s">
        <v>17719</v>
      </c>
      <c r="K1083" t="s">
        <v>550</v>
      </c>
      <c r="W1083" t="s">
        <v>17720</v>
      </c>
      <c r="AB1083" t="s">
        <v>17721</v>
      </c>
      <c r="AN1083" t="s">
        <v>553</v>
      </c>
      <c r="AO1083" t="s">
        <v>554</v>
      </c>
      <c r="AS1083" t="s">
        <v>472</v>
      </c>
      <c r="AT1083">
        <v>2016</v>
      </c>
      <c r="AU1083">
        <v>19</v>
      </c>
      <c r="AV1083">
        <v>3</v>
      </c>
      <c r="BA1083">
        <v>275</v>
      </c>
      <c r="BB1083">
        <v>289</v>
      </c>
      <c r="BD1083" t="s">
        <v>17722</v>
      </c>
      <c r="BK1083" t="s">
        <v>17723</v>
      </c>
      <c r="BW1083" t="s">
        <v>13428</v>
      </c>
      <c r="BX1083" t="s">
        <v>13985</v>
      </c>
      <c r="BY1083" t="s">
        <v>13429</v>
      </c>
      <c r="BZ1083" t="s">
        <v>13985</v>
      </c>
    </row>
    <row r="1084" spans="1:78" hidden="1">
      <c r="A1084" t="s">
        <v>13850</v>
      </c>
      <c r="B1084" t="s">
        <v>67</v>
      </c>
      <c r="C1084" t="s">
        <v>29367</v>
      </c>
      <c r="G1084" t="s">
        <v>29367</v>
      </c>
      <c r="J1084" t="s">
        <v>29368</v>
      </c>
      <c r="K1084" t="s">
        <v>358</v>
      </c>
      <c r="W1084" t="s">
        <v>29369</v>
      </c>
      <c r="AB1084" t="s">
        <v>23565</v>
      </c>
      <c r="AN1084" t="s">
        <v>360</v>
      </c>
      <c r="AS1084" t="s">
        <v>2269</v>
      </c>
      <c r="AT1084">
        <v>1998</v>
      </c>
      <c r="AU1084">
        <v>44</v>
      </c>
      <c r="AV1084" s="2">
        <v>43684</v>
      </c>
      <c r="BA1084">
        <v>541</v>
      </c>
      <c r="BB1084">
        <v>551</v>
      </c>
      <c r="BD1084" t="s">
        <v>29370</v>
      </c>
      <c r="BK1084" t="s">
        <v>29371</v>
      </c>
      <c r="BL1084">
        <v>12769936</v>
      </c>
      <c r="BW1084" t="s">
        <v>13428</v>
      </c>
      <c r="BX1084">
        <v>2</v>
      </c>
      <c r="BY1084" t="s">
        <v>13429</v>
      </c>
      <c r="BZ1084" t="s">
        <v>13985</v>
      </c>
    </row>
    <row r="1085" spans="1:78" hidden="1">
      <c r="A1085" t="s">
        <v>13850</v>
      </c>
      <c r="B1085" t="s">
        <v>67</v>
      </c>
      <c r="C1085" t="s">
        <v>21302</v>
      </c>
      <c r="G1085" t="s">
        <v>21303</v>
      </c>
      <c r="J1085" t="s">
        <v>21304</v>
      </c>
      <c r="K1085" t="s">
        <v>280</v>
      </c>
      <c r="W1085" t="s">
        <v>21305</v>
      </c>
      <c r="AB1085" t="s">
        <v>956</v>
      </c>
      <c r="AN1085" t="s">
        <v>284</v>
      </c>
      <c r="AS1085" t="s">
        <v>17332</v>
      </c>
      <c r="AT1085">
        <v>2012</v>
      </c>
      <c r="AU1085">
        <v>7</v>
      </c>
      <c r="AV1085">
        <v>12</v>
      </c>
      <c r="BC1085" t="s">
        <v>21306</v>
      </c>
      <c r="BD1085" t="s">
        <v>21307</v>
      </c>
      <c r="BK1085" t="s">
        <v>21308</v>
      </c>
      <c r="BL1085">
        <v>23227226</v>
      </c>
      <c r="BW1085" t="s">
        <v>13429</v>
      </c>
      <c r="BX1085" t="s">
        <v>13985</v>
      </c>
      <c r="BY1085" t="s">
        <v>13985</v>
      </c>
      <c r="BZ1085" t="s">
        <v>13985</v>
      </c>
    </row>
    <row r="1086" spans="1:78" hidden="1">
      <c r="A1086" t="s">
        <v>13850</v>
      </c>
      <c r="B1086" t="s">
        <v>67</v>
      </c>
      <c r="C1086" t="s">
        <v>26637</v>
      </c>
      <c r="G1086" t="s">
        <v>26637</v>
      </c>
      <c r="J1086" t="s">
        <v>26638</v>
      </c>
      <c r="K1086" t="s">
        <v>3484</v>
      </c>
      <c r="W1086" t="s">
        <v>26639</v>
      </c>
      <c r="AO1086" t="s">
        <v>3488</v>
      </c>
      <c r="AS1086" t="s">
        <v>21786</v>
      </c>
      <c r="AT1086">
        <v>2005</v>
      </c>
      <c r="AU1086">
        <v>102</v>
      </c>
      <c r="AV1086">
        <v>2</v>
      </c>
      <c r="BA1086">
        <v>299</v>
      </c>
      <c r="BB1086">
        <v>302</v>
      </c>
      <c r="BD1086" t="s">
        <v>26640</v>
      </c>
      <c r="BK1086" t="s">
        <v>26641</v>
      </c>
      <c r="BW1086" t="s">
        <v>13429</v>
      </c>
      <c r="BX1086" t="s">
        <v>13985</v>
      </c>
      <c r="BY1086" t="s">
        <v>13985</v>
      </c>
      <c r="BZ1086" t="s">
        <v>13985</v>
      </c>
    </row>
    <row r="1087" spans="1:78" hidden="1">
      <c r="A1087" t="s">
        <v>13850</v>
      </c>
      <c r="B1087" t="s">
        <v>67</v>
      </c>
      <c r="C1087" t="s">
        <v>23310</v>
      </c>
      <c r="G1087" t="s">
        <v>23311</v>
      </c>
      <c r="J1087" t="s">
        <v>23312</v>
      </c>
      <c r="K1087" t="s">
        <v>1503</v>
      </c>
      <c r="W1087" t="s">
        <v>23313</v>
      </c>
      <c r="AN1087" t="s">
        <v>1505</v>
      </c>
      <c r="AS1087" t="s">
        <v>297</v>
      </c>
      <c r="AT1087">
        <v>2010</v>
      </c>
      <c r="AU1087">
        <v>89</v>
      </c>
      <c r="AV1087">
        <v>9</v>
      </c>
      <c r="BA1087">
        <v>1027</v>
      </c>
      <c r="BB1087">
        <v>1036</v>
      </c>
      <c r="BK1087" t="s">
        <v>23314</v>
      </c>
      <c r="BW1087" t="s">
        <v>13429</v>
      </c>
      <c r="BX1087" t="s">
        <v>13985</v>
      </c>
      <c r="BY1087" t="s">
        <v>13985</v>
      </c>
      <c r="BZ1087" t="s">
        <v>13985</v>
      </c>
    </row>
    <row r="1088" spans="1:78">
      <c r="A1088" t="s">
        <v>13850</v>
      </c>
      <c r="B1088" t="s">
        <v>67</v>
      </c>
      <c r="C1088" t="s">
        <v>31604</v>
      </c>
      <c r="G1088" t="s">
        <v>31604</v>
      </c>
      <c r="J1088" t="s">
        <v>31605</v>
      </c>
      <c r="K1088" t="s">
        <v>358</v>
      </c>
      <c r="AN1088" t="s">
        <v>360</v>
      </c>
      <c r="AT1088">
        <v>1987</v>
      </c>
      <c r="AU1088">
        <v>33</v>
      </c>
      <c r="AV1088">
        <v>9</v>
      </c>
      <c r="BA1088">
        <v>627</v>
      </c>
      <c r="BB1088">
        <v>633</v>
      </c>
      <c r="BD1088" t="s">
        <v>31606</v>
      </c>
      <c r="BK1088" t="s">
        <v>31607</v>
      </c>
      <c r="BW1088" t="s">
        <v>13428</v>
      </c>
      <c r="BX1088">
        <v>6</v>
      </c>
      <c r="BY1088" t="s">
        <v>13433</v>
      </c>
      <c r="BZ1088">
        <v>10</v>
      </c>
    </row>
    <row r="1089" spans="1:78" hidden="1">
      <c r="A1089" t="s">
        <v>13784</v>
      </c>
      <c r="B1089" t="s">
        <v>67</v>
      </c>
      <c r="C1089" t="s">
        <v>32030</v>
      </c>
      <c r="J1089" t="s">
        <v>32032</v>
      </c>
      <c r="K1089" t="s">
        <v>32026</v>
      </c>
      <c r="AG1089">
        <v>0</v>
      </c>
      <c r="AH1089">
        <v>0</v>
      </c>
      <c r="AN1089" t="s">
        <v>32028</v>
      </c>
      <c r="AT1089">
        <v>2006</v>
      </c>
      <c r="AU1089">
        <v>2</v>
      </c>
      <c r="AV1089">
        <v>2</v>
      </c>
      <c r="BA1089">
        <v>199</v>
      </c>
      <c r="BB1089">
        <v>203</v>
      </c>
      <c r="BK1089" t="s">
        <v>32034</v>
      </c>
      <c r="BT1089" t="s">
        <v>32031</v>
      </c>
      <c r="BU1089" t="s">
        <v>32033</v>
      </c>
      <c r="BV1089" t="s">
        <v>32027</v>
      </c>
      <c r="BW1089" t="s">
        <v>13428</v>
      </c>
      <c r="BY1089" t="s">
        <v>13429</v>
      </c>
      <c r="BZ1089">
        <v>2</v>
      </c>
    </row>
    <row r="1090" spans="1:78" hidden="1">
      <c r="A1090" t="s">
        <v>13850</v>
      </c>
      <c r="B1090" t="s">
        <v>67</v>
      </c>
      <c r="C1090" t="s">
        <v>27428</v>
      </c>
      <c r="G1090" t="s">
        <v>27428</v>
      </c>
      <c r="J1090" t="s">
        <v>27429</v>
      </c>
      <c r="K1090" t="s">
        <v>1503</v>
      </c>
      <c r="W1090" t="s">
        <v>27430</v>
      </c>
      <c r="AA1090" t="s">
        <v>27431</v>
      </c>
      <c r="AB1090" t="s">
        <v>27432</v>
      </c>
      <c r="AN1090" t="s">
        <v>1505</v>
      </c>
      <c r="AS1090" t="s">
        <v>84</v>
      </c>
      <c r="AT1090">
        <v>2003</v>
      </c>
      <c r="AU1090">
        <v>82</v>
      </c>
      <c r="AV1090">
        <v>12</v>
      </c>
      <c r="BA1090">
        <v>1445</v>
      </c>
      <c r="BB1090">
        <v>1453</v>
      </c>
      <c r="BK1090" t="s">
        <v>27433</v>
      </c>
      <c r="BW1090" t="s">
        <v>13428</v>
      </c>
      <c r="BX1090" t="s">
        <v>13985</v>
      </c>
      <c r="BY1090" t="s">
        <v>13429</v>
      </c>
      <c r="BZ1090">
        <v>2</v>
      </c>
    </row>
    <row r="1091" spans="1:78" hidden="1">
      <c r="A1091" t="s">
        <v>13850</v>
      </c>
      <c r="B1091" t="s">
        <v>67</v>
      </c>
      <c r="C1091" t="s">
        <v>23506</v>
      </c>
      <c r="G1091" t="s">
        <v>23507</v>
      </c>
      <c r="J1091" t="s">
        <v>23508</v>
      </c>
      <c r="K1091" t="s">
        <v>23509</v>
      </c>
      <c r="W1091" t="s">
        <v>23510</v>
      </c>
      <c r="AN1091" t="s">
        <v>23511</v>
      </c>
      <c r="AS1091" t="s">
        <v>1488</v>
      </c>
      <c r="AT1091">
        <v>2010</v>
      </c>
      <c r="AU1091">
        <v>121</v>
      </c>
      <c r="AV1091">
        <v>3</v>
      </c>
      <c r="BA1091">
        <v>236</v>
      </c>
      <c r="BB1091">
        <v>242</v>
      </c>
      <c r="BK1091" t="s">
        <v>23512</v>
      </c>
      <c r="BW1091" t="s">
        <v>13428</v>
      </c>
      <c r="BX1091" t="s">
        <v>13985</v>
      </c>
      <c r="BY1091" t="s">
        <v>13429</v>
      </c>
      <c r="BZ1091" t="s">
        <v>13985</v>
      </c>
    </row>
    <row r="1092" spans="1:78" hidden="1">
      <c r="A1092" t="s">
        <v>13850</v>
      </c>
      <c r="B1092" t="s">
        <v>67</v>
      </c>
      <c r="C1092" t="s">
        <v>27629</v>
      </c>
      <c r="G1092" t="s">
        <v>27629</v>
      </c>
      <c r="J1092" t="s">
        <v>27630</v>
      </c>
      <c r="K1092" t="s">
        <v>453</v>
      </c>
      <c r="W1092" t="s">
        <v>27631</v>
      </c>
      <c r="AN1092" t="s">
        <v>455</v>
      </c>
      <c r="AO1092" t="s">
        <v>456</v>
      </c>
      <c r="AS1092" t="s">
        <v>730</v>
      </c>
      <c r="AT1092">
        <v>2003</v>
      </c>
      <c r="AU1092">
        <v>28</v>
      </c>
      <c r="AV1092">
        <v>2</v>
      </c>
      <c r="BA1092">
        <v>151</v>
      </c>
      <c r="BB1092">
        <v>158</v>
      </c>
      <c r="BD1092" t="s">
        <v>27632</v>
      </c>
      <c r="BK1092" t="s">
        <v>27633</v>
      </c>
      <c r="BW1092" t="s">
        <v>13428</v>
      </c>
      <c r="BX1092" t="s">
        <v>13985</v>
      </c>
      <c r="BY1092" t="s">
        <v>13429</v>
      </c>
      <c r="BZ1092" t="s">
        <v>13985</v>
      </c>
    </row>
    <row r="1093" spans="1:78" hidden="1">
      <c r="A1093" t="s">
        <v>13850</v>
      </c>
      <c r="B1093" t="s">
        <v>67</v>
      </c>
      <c r="C1093" t="s">
        <v>10854</v>
      </c>
      <c r="G1093" t="s">
        <v>10854</v>
      </c>
      <c r="J1093" t="s">
        <v>29389</v>
      </c>
      <c r="K1093" t="s">
        <v>625</v>
      </c>
      <c r="W1093" t="s">
        <v>29390</v>
      </c>
      <c r="AN1093" t="s">
        <v>627</v>
      </c>
      <c r="AO1093" t="s">
        <v>628</v>
      </c>
      <c r="AS1093" t="s">
        <v>521</v>
      </c>
      <c r="AT1093">
        <v>1998</v>
      </c>
      <c r="AU1093">
        <v>87</v>
      </c>
      <c r="AV1093">
        <v>3</v>
      </c>
      <c r="BA1093">
        <v>311</v>
      </c>
      <c r="BB1093">
        <v>319</v>
      </c>
      <c r="BD1093" t="s">
        <v>29391</v>
      </c>
      <c r="BK1093" t="s">
        <v>29392</v>
      </c>
      <c r="BW1093" t="s">
        <v>13429</v>
      </c>
      <c r="BX1093" t="s">
        <v>13985</v>
      </c>
      <c r="BY1093" t="s">
        <v>13985</v>
      </c>
      <c r="BZ1093" t="s">
        <v>13985</v>
      </c>
    </row>
    <row r="1094" spans="1:78" hidden="1">
      <c r="A1094" t="s">
        <v>13850</v>
      </c>
      <c r="B1094" t="s">
        <v>67</v>
      </c>
      <c r="C1094" t="s">
        <v>29313</v>
      </c>
      <c r="G1094" t="s">
        <v>29313</v>
      </c>
      <c r="J1094" t="s">
        <v>29314</v>
      </c>
      <c r="K1094" t="s">
        <v>7305</v>
      </c>
      <c r="W1094" t="s">
        <v>29315</v>
      </c>
      <c r="AN1094" t="s">
        <v>7309</v>
      </c>
      <c r="AS1094" t="s">
        <v>297</v>
      </c>
      <c r="AT1094">
        <v>1998</v>
      </c>
      <c r="AU1094">
        <v>40</v>
      </c>
      <c r="AV1094">
        <v>2</v>
      </c>
      <c r="BA1094">
        <v>245</v>
      </c>
      <c r="BB1094">
        <v>254</v>
      </c>
      <c r="BD1094" t="s">
        <v>29316</v>
      </c>
      <c r="BK1094" t="s">
        <v>29317</v>
      </c>
      <c r="BW1094" t="s">
        <v>13429</v>
      </c>
      <c r="BX1094" t="s">
        <v>13985</v>
      </c>
      <c r="BY1094" t="s">
        <v>13985</v>
      </c>
      <c r="BZ1094" t="s">
        <v>13985</v>
      </c>
    </row>
    <row r="1095" spans="1:78" hidden="1">
      <c r="A1095" t="s">
        <v>13850</v>
      </c>
      <c r="B1095" t="s">
        <v>67</v>
      </c>
      <c r="C1095" t="s">
        <v>28743</v>
      </c>
      <c r="G1095" t="s">
        <v>28743</v>
      </c>
      <c r="J1095" t="s">
        <v>28744</v>
      </c>
      <c r="K1095" t="s">
        <v>10305</v>
      </c>
      <c r="W1095" t="s">
        <v>28745</v>
      </c>
      <c r="AN1095" t="s">
        <v>10307</v>
      </c>
      <c r="AS1095" t="s">
        <v>884</v>
      </c>
      <c r="AT1095">
        <v>2000</v>
      </c>
      <c r="AU1095">
        <v>88</v>
      </c>
      <c r="AV1095">
        <v>1</v>
      </c>
      <c r="BA1095">
        <v>139</v>
      </c>
      <c r="BB1095">
        <v>149</v>
      </c>
      <c r="BD1095" t="s">
        <v>28746</v>
      </c>
      <c r="BK1095" t="s">
        <v>28747</v>
      </c>
      <c r="BW1095" t="s">
        <v>13429</v>
      </c>
      <c r="BX1095" t="s">
        <v>13985</v>
      </c>
      <c r="BY1095" t="s">
        <v>13985</v>
      </c>
      <c r="BZ1095" t="s">
        <v>13985</v>
      </c>
    </row>
    <row r="1096" spans="1:78" hidden="1">
      <c r="A1096" t="s">
        <v>13850</v>
      </c>
      <c r="B1096" t="s">
        <v>67</v>
      </c>
      <c r="C1096" t="s">
        <v>31578</v>
      </c>
      <c r="G1096" t="s">
        <v>31578</v>
      </c>
      <c r="J1096" t="s">
        <v>31579</v>
      </c>
      <c r="K1096" t="s">
        <v>4545</v>
      </c>
      <c r="AN1096" t="s">
        <v>4548</v>
      </c>
      <c r="AS1096" t="s">
        <v>297</v>
      </c>
      <c r="AT1096">
        <v>1988</v>
      </c>
      <c r="AU1096">
        <v>81</v>
      </c>
      <c r="AV1096">
        <v>5</v>
      </c>
      <c r="BA1096">
        <v>764</v>
      </c>
      <c r="BB1096">
        <v>773</v>
      </c>
      <c r="BD1096" t="s">
        <v>31580</v>
      </c>
      <c r="BK1096" t="s">
        <v>31581</v>
      </c>
      <c r="BW1096" t="s">
        <v>13428</v>
      </c>
      <c r="BX1096" t="s">
        <v>13985</v>
      </c>
      <c r="BY1096" t="s">
        <v>13429</v>
      </c>
      <c r="BZ1096">
        <v>2</v>
      </c>
    </row>
    <row r="1097" spans="1:78" hidden="1">
      <c r="A1097" t="s">
        <v>13850</v>
      </c>
      <c r="B1097" t="s">
        <v>67</v>
      </c>
      <c r="C1097" t="s">
        <v>8499</v>
      </c>
      <c r="G1097" t="s">
        <v>8499</v>
      </c>
      <c r="J1097" t="s">
        <v>27915</v>
      </c>
      <c r="K1097" t="s">
        <v>348</v>
      </c>
      <c r="W1097" t="s">
        <v>27916</v>
      </c>
      <c r="AB1097" t="s">
        <v>8503</v>
      </c>
      <c r="AN1097" t="s">
        <v>350</v>
      </c>
      <c r="AO1097" t="s">
        <v>351</v>
      </c>
      <c r="AS1097" t="s">
        <v>521</v>
      </c>
      <c r="AT1097">
        <v>2002</v>
      </c>
      <c r="AU1097">
        <v>31</v>
      </c>
      <c r="AV1097">
        <v>3</v>
      </c>
      <c r="BA1097">
        <v>469</v>
      </c>
      <c r="BB1097">
        <v>475</v>
      </c>
      <c r="BD1097" t="s">
        <v>27917</v>
      </c>
      <c r="BK1097" t="s">
        <v>27918</v>
      </c>
      <c r="BW1097" t="s">
        <v>13428</v>
      </c>
      <c r="BX1097" t="s">
        <v>13985</v>
      </c>
      <c r="BY1097" t="s">
        <v>13429</v>
      </c>
      <c r="BZ1097" t="s">
        <v>13985</v>
      </c>
    </row>
    <row r="1098" spans="1:78" hidden="1">
      <c r="A1098" t="s">
        <v>13850</v>
      </c>
      <c r="B1098" t="s">
        <v>67</v>
      </c>
      <c r="C1098" t="s">
        <v>31679</v>
      </c>
      <c r="G1098" t="s">
        <v>31679</v>
      </c>
      <c r="J1098" t="s">
        <v>31680</v>
      </c>
      <c r="K1098" t="s">
        <v>5456</v>
      </c>
      <c r="AN1098" t="s">
        <v>5458</v>
      </c>
      <c r="AT1098">
        <v>1976</v>
      </c>
      <c r="AU1098">
        <v>108</v>
      </c>
      <c r="AV1098">
        <v>12</v>
      </c>
      <c r="BA1098">
        <v>1403</v>
      </c>
      <c r="BB1098">
        <v>1408</v>
      </c>
      <c r="BD1098" t="s">
        <v>31681</v>
      </c>
      <c r="BK1098" t="s">
        <v>31682</v>
      </c>
      <c r="BW1098" t="s">
        <v>13429</v>
      </c>
      <c r="BX1098" t="s">
        <v>13985</v>
      </c>
      <c r="BY1098" t="s">
        <v>13985</v>
      </c>
      <c r="BZ1098" t="s">
        <v>13985</v>
      </c>
    </row>
    <row r="1099" spans="1:78" hidden="1">
      <c r="A1099" t="s">
        <v>13850</v>
      </c>
      <c r="B1099" t="s">
        <v>67</v>
      </c>
      <c r="C1099" t="s">
        <v>31687</v>
      </c>
      <c r="G1099" t="s">
        <v>31687</v>
      </c>
      <c r="J1099" t="s">
        <v>31688</v>
      </c>
      <c r="K1099" t="s">
        <v>348</v>
      </c>
      <c r="AN1099" t="s">
        <v>350</v>
      </c>
      <c r="AT1099">
        <v>1974</v>
      </c>
      <c r="AU1099">
        <v>3</v>
      </c>
      <c r="AV1099">
        <v>6</v>
      </c>
      <c r="BA1099">
        <v>933</v>
      </c>
      <c r="BB1099">
        <v>934</v>
      </c>
      <c r="BD1099" t="s">
        <v>31689</v>
      </c>
      <c r="BK1099" t="s">
        <v>31690</v>
      </c>
      <c r="BW1099" t="s">
        <v>13429</v>
      </c>
      <c r="BX1099" t="s">
        <v>13985</v>
      </c>
      <c r="BY1099" t="s">
        <v>13985</v>
      </c>
      <c r="BZ1099" t="s">
        <v>13985</v>
      </c>
    </row>
    <row r="1100" spans="1:78" hidden="1">
      <c r="A1100" t="s">
        <v>13850</v>
      </c>
      <c r="B1100" t="s">
        <v>67</v>
      </c>
      <c r="C1100" t="s">
        <v>29168</v>
      </c>
      <c r="G1100" t="s">
        <v>29168</v>
      </c>
      <c r="J1100" t="s">
        <v>29169</v>
      </c>
      <c r="K1100" t="s">
        <v>22737</v>
      </c>
      <c r="W1100" t="s">
        <v>29170</v>
      </c>
      <c r="AN1100" t="s">
        <v>22739</v>
      </c>
      <c r="AT1100">
        <v>1999</v>
      </c>
      <c r="AU1100">
        <v>46</v>
      </c>
      <c r="AV1100">
        <v>3</v>
      </c>
      <c r="BA1100">
        <v>224</v>
      </c>
      <c r="BB1100">
        <v>232</v>
      </c>
      <c r="BD1100" t="s">
        <v>29171</v>
      </c>
      <c r="BK1100" t="s">
        <v>29172</v>
      </c>
      <c r="BW1100" t="s">
        <v>13429</v>
      </c>
      <c r="BX1100" t="s">
        <v>13985</v>
      </c>
      <c r="BY1100" t="s">
        <v>13985</v>
      </c>
      <c r="BZ1100" t="s">
        <v>13985</v>
      </c>
    </row>
    <row r="1101" spans="1:78" hidden="1">
      <c r="A1101" t="s">
        <v>13850</v>
      </c>
      <c r="B1101" t="s">
        <v>67</v>
      </c>
      <c r="C1101" t="s">
        <v>21054</v>
      </c>
      <c r="G1101" t="s">
        <v>21055</v>
      </c>
      <c r="J1101" t="s">
        <v>21056</v>
      </c>
      <c r="K1101" t="s">
        <v>831</v>
      </c>
      <c r="W1101" t="s">
        <v>21057</v>
      </c>
      <c r="AB1101" t="s">
        <v>21058</v>
      </c>
      <c r="AN1101" t="s">
        <v>835</v>
      </c>
      <c r="AS1101" t="s">
        <v>815</v>
      </c>
      <c r="AT1101">
        <v>2013</v>
      </c>
      <c r="AU1101">
        <v>3</v>
      </c>
      <c r="AV1101">
        <v>3</v>
      </c>
      <c r="BA1101">
        <v>595</v>
      </c>
      <c r="BB1101">
        <v>613</v>
      </c>
      <c r="BD1101" t="s">
        <v>21059</v>
      </c>
      <c r="BK1101" t="s">
        <v>21060</v>
      </c>
      <c r="BL1101">
        <v>23532669</v>
      </c>
      <c r="BW1101" t="s">
        <v>13428</v>
      </c>
      <c r="BX1101" t="s">
        <v>13985</v>
      </c>
      <c r="BY1101" t="s">
        <v>13429</v>
      </c>
      <c r="BZ1101" t="s">
        <v>13985</v>
      </c>
    </row>
    <row r="1102" spans="1:78" hidden="1">
      <c r="A1102" t="s">
        <v>13850</v>
      </c>
      <c r="B1102" t="s">
        <v>67</v>
      </c>
      <c r="C1102" t="s">
        <v>31630</v>
      </c>
      <c r="G1102" t="s">
        <v>31630</v>
      </c>
      <c r="J1102" t="s">
        <v>31634</v>
      </c>
      <c r="K1102" t="s">
        <v>160</v>
      </c>
      <c r="AN1102" t="s">
        <v>162</v>
      </c>
      <c r="AT1102">
        <v>1983</v>
      </c>
      <c r="AU1102">
        <v>8</v>
      </c>
      <c r="AV1102">
        <v>2</v>
      </c>
      <c r="BA1102">
        <v>181</v>
      </c>
      <c r="BB1102">
        <v>186</v>
      </c>
      <c r="BD1102" t="s">
        <v>31635</v>
      </c>
      <c r="BK1102" t="s">
        <v>31636</v>
      </c>
      <c r="BW1102" t="s">
        <v>13428</v>
      </c>
      <c r="BX1102" t="s">
        <v>13985</v>
      </c>
      <c r="BY1102" t="s">
        <v>13429</v>
      </c>
      <c r="BZ1102" t="s">
        <v>13985</v>
      </c>
    </row>
    <row r="1103" spans="1:78" hidden="1">
      <c r="A1103" t="s">
        <v>13850</v>
      </c>
      <c r="B1103" t="s">
        <v>67</v>
      </c>
      <c r="C1103" t="s">
        <v>30812</v>
      </c>
      <c r="G1103" t="s">
        <v>30812</v>
      </c>
      <c r="J1103" t="s">
        <v>30813</v>
      </c>
      <c r="K1103" t="s">
        <v>188</v>
      </c>
      <c r="W1103" t="s">
        <v>30814</v>
      </c>
      <c r="AB1103" t="s">
        <v>25387</v>
      </c>
      <c r="AN1103" t="s">
        <v>191</v>
      </c>
      <c r="AO1103" t="s">
        <v>192</v>
      </c>
      <c r="AS1103" t="s">
        <v>815</v>
      </c>
      <c r="AT1103">
        <v>1994</v>
      </c>
      <c r="AU1103">
        <v>97</v>
      </c>
      <c r="AV1103">
        <v>2</v>
      </c>
      <c r="BA1103">
        <v>179</v>
      </c>
      <c r="BB1103">
        <v>185</v>
      </c>
      <c r="BD1103" t="s">
        <v>30815</v>
      </c>
      <c r="BK1103" t="s">
        <v>30816</v>
      </c>
      <c r="BL1103">
        <v>28313926</v>
      </c>
      <c r="BW1103" t="s">
        <v>13428</v>
      </c>
      <c r="BX1103" t="s">
        <v>13985</v>
      </c>
      <c r="BY1103" t="s">
        <v>13429</v>
      </c>
      <c r="BZ1103" t="s">
        <v>13985</v>
      </c>
    </row>
    <row r="1104" spans="1:78" hidden="1">
      <c r="A1104" t="s">
        <v>13850</v>
      </c>
      <c r="B1104" t="s">
        <v>67</v>
      </c>
      <c r="C1104" t="s">
        <v>31415</v>
      </c>
      <c r="G1104" t="s">
        <v>31415</v>
      </c>
      <c r="J1104" t="s">
        <v>31416</v>
      </c>
      <c r="K1104" t="s">
        <v>423</v>
      </c>
      <c r="AB1104" t="s">
        <v>25387</v>
      </c>
      <c r="AN1104" t="s">
        <v>426</v>
      </c>
      <c r="AS1104" t="s">
        <v>521</v>
      </c>
      <c r="AT1104">
        <v>1991</v>
      </c>
      <c r="AU1104">
        <v>45</v>
      </c>
      <c r="AV1104">
        <v>4</v>
      </c>
      <c r="BA1104">
        <v>1053</v>
      </c>
      <c r="BB1104">
        <v>1059</v>
      </c>
      <c r="BD1104" t="s">
        <v>31417</v>
      </c>
      <c r="BK1104" t="s">
        <v>31418</v>
      </c>
      <c r="BL1104">
        <v>28564043</v>
      </c>
      <c r="BW1104" t="s">
        <v>13429</v>
      </c>
      <c r="BX1104" t="s">
        <v>13985</v>
      </c>
      <c r="BY1104" t="s">
        <v>13985</v>
      </c>
      <c r="BZ1104" t="s">
        <v>13985</v>
      </c>
    </row>
    <row r="1105" spans="1:78">
      <c r="A1105" t="s">
        <v>13850</v>
      </c>
      <c r="B1105" t="s">
        <v>67</v>
      </c>
      <c r="C1105" t="s">
        <v>31618</v>
      </c>
      <c r="G1105" t="s">
        <v>31618</v>
      </c>
      <c r="J1105" t="s">
        <v>31619</v>
      </c>
      <c r="K1105" t="s">
        <v>2220</v>
      </c>
      <c r="AN1105" t="s">
        <v>2224</v>
      </c>
      <c r="AO1105" t="s">
        <v>2225</v>
      </c>
      <c r="AT1105">
        <v>1985</v>
      </c>
      <c r="AU1105">
        <v>156</v>
      </c>
      <c r="AV1105">
        <v>5</v>
      </c>
      <c r="BA1105">
        <v>653</v>
      </c>
      <c r="BB1105">
        <v>658</v>
      </c>
      <c r="BD1105" t="s">
        <v>31620</v>
      </c>
      <c r="BK1105" t="s">
        <v>31621</v>
      </c>
      <c r="BW1105" t="s">
        <v>13428</v>
      </c>
      <c r="BX1105">
        <v>6</v>
      </c>
      <c r="BY1105" t="s">
        <v>13433</v>
      </c>
      <c r="BZ1105">
        <v>3</v>
      </c>
    </row>
    <row r="1106" spans="1:78" hidden="1">
      <c r="A1106" t="s">
        <v>13850</v>
      </c>
      <c r="B1106" t="s">
        <v>67</v>
      </c>
      <c r="C1106" t="s">
        <v>31651</v>
      </c>
      <c r="G1106" t="s">
        <v>31651</v>
      </c>
      <c r="J1106" t="s">
        <v>31652</v>
      </c>
      <c r="K1106" t="s">
        <v>11636</v>
      </c>
      <c r="AN1106" t="s">
        <v>1242</v>
      </c>
      <c r="AT1106">
        <v>1979</v>
      </c>
      <c r="AU1106">
        <v>57</v>
      </c>
      <c r="AV1106">
        <v>8</v>
      </c>
      <c r="BA1106">
        <v>1612</v>
      </c>
      <c r="BB1106">
        <v>1618</v>
      </c>
      <c r="BD1106" t="s">
        <v>31653</v>
      </c>
      <c r="BK1106" t="s">
        <v>31654</v>
      </c>
      <c r="BW1106" t="s">
        <v>13428</v>
      </c>
      <c r="BX1106" t="s">
        <v>13985</v>
      </c>
      <c r="BY1106" t="s">
        <v>13429</v>
      </c>
      <c r="BZ1106">
        <v>2</v>
      </c>
    </row>
    <row r="1107" spans="1:78" hidden="1">
      <c r="A1107" t="s">
        <v>13850</v>
      </c>
      <c r="B1107" t="s">
        <v>67</v>
      </c>
      <c r="C1107" t="s">
        <v>13095</v>
      </c>
      <c r="G1107" t="s">
        <v>13095</v>
      </c>
      <c r="J1107" t="s">
        <v>31648</v>
      </c>
      <c r="K1107" t="s">
        <v>667</v>
      </c>
      <c r="AN1107" t="s">
        <v>670</v>
      </c>
      <c r="AT1107">
        <v>1979</v>
      </c>
      <c r="AU1107">
        <v>14</v>
      </c>
      <c r="AV1107">
        <v>2</v>
      </c>
      <c r="BA1107">
        <v>193</v>
      </c>
      <c r="BB1107">
        <v>202</v>
      </c>
      <c r="BD1107" t="s">
        <v>31649</v>
      </c>
      <c r="BK1107" t="s">
        <v>31650</v>
      </c>
      <c r="BW1107" t="s">
        <v>13428</v>
      </c>
      <c r="BX1107" t="s">
        <v>13985</v>
      </c>
      <c r="BY1107" t="s">
        <v>13429</v>
      </c>
      <c r="BZ1107" t="s">
        <v>13985</v>
      </c>
    </row>
    <row r="1108" spans="1:78">
      <c r="A1108" t="s">
        <v>13850</v>
      </c>
      <c r="B1108" t="s">
        <v>67</v>
      </c>
      <c r="C1108" t="s">
        <v>31568</v>
      </c>
      <c r="G1108" t="s">
        <v>31568</v>
      </c>
      <c r="J1108" t="s">
        <v>31569</v>
      </c>
      <c r="K1108" t="s">
        <v>160</v>
      </c>
      <c r="AN1108" t="s">
        <v>162</v>
      </c>
      <c r="AS1108" t="s">
        <v>297</v>
      </c>
      <c r="AT1108">
        <v>1989</v>
      </c>
      <c r="AU1108">
        <v>14</v>
      </c>
      <c r="AV1108">
        <v>3</v>
      </c>
      <c r="BA1108">
        <v>291</v>
      </c>
      <c r="BB1108">
        <v>298</v>
      </c>
      <c r="BD1108" t="s">
        <v>31570</v>
      </c>
      <c r="BK1108" t="s">
        <v>31571</v>
      </c>
      <c r="BW1108" t="s">
        <v>13428</v>
      </c>
      <c r="BX1108">
        <v>7</v>
      </c>
      <c r="BY1108" t="s">
        <v>13433</v>
      </c>
      <c r="BZ1108">
        <v>11</v>
      </c>
    </row>
    <row r="1109" spans="1:78">
      <c r="A1109" t="s">
        <v>13850</v>
      </c>
      <c r="B1109" t="s">
        <v>67</v>
      </c>
      <c r="C1109" t="s">
        <v>31630</v>
      </c>
      <c r="G1109" t="s">
        <v>31630</v>
      </c>
      <c r="J1109" t="s">
        <v>31631</v>
      </c>
      <c r="K1109" t="s">
        <v>160</v>
      </c>
      <c r="AN1109" t="s">
        <v>162</v>
      </c>
      <c r="AT1109">
        <v>1984</v>
      </c>
      <c r="AU1109">
        <v>9</v>
      </c>
      <c r="AV1109">
        <v>4</v>
      </c>
      <c r="BA1109">
        <v>425</v>
      </c>
      <c r="BB1109">
        <v>431</v>
      </c>
      <c r="BD1109" t="s">
        <v>31632</v>
      </c>
      <c r="BK1109" t="s">
        <v>31633</v>
      </c>
      <c r="BW1109" t="s">
        <v>13428</v>
      </c>
      <c r="BX1109">
        <v>8</v>
      </c>
      <c r="BY1109" t="s">
        <v>13433</v>
      </c>
      <c r="BZ1109">
        <v>13</v>
      </c>
    </row>
    <row r="1110" spans="1:78" hidden="1">
      <c r="A1110" t="s">
        <v>13850</v>
      </c>
      <c r="B1110" t="s">
        <v>67</v>
      </c>
      <c r="C1110" t="s">
        <v>31641</v>
      </c>
      <c r="G1110" t="s">
        <v>31641</v>
      </c>
      <c r="J1110" t="s">
        <v>31642</v>
      </c>
      <c r="K1110" t="s">
        <v>11636</v>
      </c>
      <c r="AN1110" t="s">
        <v>1242</v>
      </c>
      <c r="AT1110">
        <v>1981</v>
      </c>
      <c r="AU1110">
        <v>59</v>
      </c>
      <c r="AV1110">
        <v>6</v>
      </c>
      <c r="BA1110">
        <v>1014</v>
      </c>
      <c r="BB1110">
        <v>1021</v>
      </c>
      <c r="BD1110" t="s">
        <v>31643</v>
      </c>
      <c r="BK1110" t="s">
        <v>31644</v>
      </c>
      <c r="BW1110" t="s">
        <v>13428</v>
      </c>
      <c r="BX1110" t="s">
        <v>13985</v>
      </c>
      <c r="BY1110" t="s">
        <v>13429</v>
      </c>
      <c r="BZ1110" t="s">
        <v>13985</v>
      </c>
    </row>
    <row r="1111" spans="1:78" hidden="1">
      <c r="A1111" t="s">
        <v>13850</v>
      </c>
      <c r="B1111" t="s">
        <v>67</v>
      </c>
      <c r="C1111" t="s">
        <v>22710</v>
      </c>
      <c r="G1111" t="s">
        <v>22711</v>
      </c>
      <c r="J1111" t="s">
        <v>22712</v>
      </c>
      <c r="K1111" t="s">
        <v>22713</v>
      </c>
      <c r="W1111" t="s">
        <v>22714</v>
      </c>
      <c r="AN1111" t="s">
        <v>22715</v>
      </c>
      <c r="AS1111" t="s">
        <v>629</v>
      </c>
      <c r="AT1111">
        <v>2011</v>
      </c>
      <c r="AU1111">
        <v>5</v>
      </c>
      <c r="AV1111">
        <v>2</v>
      </c>
      <c r="BA1111">
        <v>169</v>
      </c>
      <c r="BB1111">
        <v>176</v>
      </c>
      <c r="BD1111" t="s">
        <v>22716</v>
      </c>
      <c r="BK1111" t="s">
        <v>22717</v>
      </c>
      <c r="BL1111">
        <v>21590666</v>
      </c>
      <c r="BW1111" t="s">
        <v>13429</v>
      </c>
      <c r="BX1111" t="s">
        <v>13985</v>
      </c>
      <c r="BY1111" t="s">
        <v>13985</v>
      </c>
      <c r="BZ1111" t="s">
        <v>13985</v>
      </c>
    </row>
    <row r="1112" spans="1:78" hidden="1">
      <c r="A1112" t="s">
        <v>13850</v>
      </c>
      <c r="B1112" t="s">
        <v>67</v>
      </c>
      <c r="C1112" t="s">
        <v>26774</v>
      </c>
      <c r="G1112" t="s">
        <v>26774</v>
      </c>
      <c r="J1112" t="s">
        <v>26775</v>
      </c>
      <c r="K1112" t="s">
        <v>2407</v>
      </c>
      <c r="W1112" t="s">
        <v>26776</v>
      </c>
      <c r="AA1112" t="s">
        <v>26777</v>
      </c>
      <c r="AN1112" t="s">
        <v>2411</v>
      </c>
      <c r="AS1112" t="s">
        <v>884</v>
      </c>
      <c r="AT1112">
        <v>2005</v>
      </c>
      <c r="AU1112">
        <v>30</v>
      </c>
      <c r="AV1112">
        <v>1</v>
      </c>
      <c r="BA1112">
        <v>79</v>
      </c>
      <c r="BB1112">
        <v>90</v>
      </c>
      <c r="BD1112" t="s">
        <v>26778</v>
      </c>
      <c r="BK1112" t="s">
        <v>26779</v>
      </c>
      <c r="BW1112" t="s">
        <v>13429</v>
      </c>
      <c r="BX1112" t="s">
        <v>13985</v>
      </c>
      <c r="BY1112" t="s">
        <v>13985</v>
      </c>
      <c r="BZ1112" t="s">
        <v>13985</v>
      </c>
    </row>
    <row r="1113" spans="1:78" hidden="1">
      <c r="A1113" t="s">
        <v>13477</v>
      </c>
      <c r="B1113" t="s">
        <v>67</v>
      </c>
      <c r="C1113" t="s">
        <v>32209</v>
      </c>
      <c r="J1113" t="s">
        <v>32210</v>
      </c>
      <c r="K1113" t="s">
        <v>32211</v>
      </c>
      <c r="AN1113" t="s">
        <v>32212</v>
      </c>
      <c r="AT1113">
        <v>2004</v>
      </c>
      <c r="AU1113">
        <v>16</v>
      </c>
      <c r="AV1113">
        <v>3</v>
      </c>
      <c r="BA1113">
        <v>225</v>
      </c>
      <c r="BB1113">
        <v>230</v>
      </c>
      <c r="BK1113" t="s">
        <v>32213</v>
      </c>
      <c r="BM1113" t="s">
        <v>13483</v>
      </c>
      <c r="BW1113" t="s">
        <v>13429</v>
      </c>
    </row>
    <row r="1114" spans="1:78" hidden="1">
      <c r="A1114" t="s">
        <v>13850</v>
      </c>
      <c r="B1114" t="s">
        <v>67</v>
      </c>
      <c r="C1114" t="s">
        <v>21671</v>
      </c>
      <c r="G1114" t="s">
        <v>21672</v>
      </c>
      <c r="J1114" t="s">
        <v>21673</v>
      </c>
      <c r="K1114" t="s">
        <v>3756</v>
      </c>
      <c r="W1114" t="s">
        <v>21674</v>
      </c>
      <c r="AA1114" t="s">
        <v>21675</v>
      </c>
      <c r="AB1114" t="s">
        <v>21676</v>
      </c>
      <c r="AN1114" t="s">
        <v>3759</v>
      </c>
      <c r="AS1114" t="s">
        <v>2214</v>
      </c>
      <c r="AT1114">
        <v>2012</v>
      </c>
      <c r="AU1114">
        <v>60</v>
      </c>
      <c r="AV1114">
        <v>3</v>
      </c>
      <c r="BA1114">
        <v>374</v>
      </c>
      <c r="BB1114">
        <v>378</v>
      </c>
      <c r="BD1114" t="s">
        <v>21677</v>
      </c>
      <c r="BK1114" t="s">
        <v>21678</v>
      </c>
      <c r="BW1114" t="s">
        <v>13429</v>
      </c>
      <c r="BX1114" t="s">
        <v>13985</v>
      </c>
      <c r="BY1114" t="s">
        <v>13985</v>
      </c>
      <c r="BZ1114" t="s">
        <v>13985</v>
      </c>
    </row>
    <row r="1115" spans="1:78" hidden="1">
      <c r="A1115" t="s">
        <v>13784</v>
      </c>
      <c r="B1115" t="s">
        <v>67</v>
      </c>
      <c r="C1115" t="s">
        <v>31986</v>
      </c>
      <c r="J1115" t="s">
        <v>31988</v>
      </c>
      <c r="K1115" t="s">
        <v>31990</v>
      </c>
      <c r="AG1115">
        <v>3</v>
      </c>
      <c r="AH1115">
        <v>6</v>
      </c>
      <c r="AN1115" t="s">
        <v>31992</v>
      </c>
      <c r="AT1115">
        <v>2012</v>
      </c>
      <c r="AU1115">
        <v>97</v>
      </c>
      <c r="AV1115">
        <v>9</v>
      </c>
      <c r="BA1115">
        <v>1137</v>
      </c>
      <c r="BB1115">
        <v>1162</v>
      </c>
      <c r="BK1115" t="s">
        <v>31993</v>
      </c>
      <c r="BT1115" t="s">
        <v>31987</v>
      </c>
      <c r="BU1115" t="s">
        <v>31989</v>
      </c>
      <c r="BV1115" t="s">
        <v>31991</v>
      </c>
      <c r="BW1115" t="s">
        <v>13429</v>
      </c>
    </row>
    <row r="1116" spans="1:78" hidden="1">
      <c r="A1116" t="s">
        <v>13850</v>
      </c>
      <c r="B1116" t="s">
        <v>67</v>
      </c>
      <c r="C1116" t="s">
        <v>25597</v>
      </c>
      <c r="G1116" t="s">
        <v>25598</v>
      </c>
      <c r="J1116" t="s">
        <v>25599</v>
      </c>
      <c r="K1116" t="s">
        <v>11346</v>
      </c>
      <c r="W1116" t="s">
        <v>25600</v>
      </c>
      <c r="AB1116" t="s">
        <v>25601</v>
      </c>
      <c r="AN1116" t="s">
        <v>11348</v>
      </c>
      <c r="AO1116" t="s">
        <v>25602</v>
      </c>
      <c r="AS1116" t="s">
        <v>815</v>
      </c>
      <c r="AT1116">
        <v>2007</v>
      </c>
      <c r="AU1116">
        <v>33</v>
      </c>
      <c r="AV1116">
        <v>2</v>
      </c>
      <c r="BA1116">
        <v>155</v>
      </c>
      <c r="BB1116">
        <v>169</v>
      </c>
      <c r="BD1116" t="s">
        <v>25603</v>
      </c>
      <c r="BK1116" t="s">
        <v>25604</v>
      </c>
      <c r="BW1116" t="s">
        <v>13429</v>
      </c>
      <c r="BX1116" t="s">
        <v>13985</v>
      </c>
      <c r="BY1116" t="s">
        <v>13985</v>
      </c>
      <c r="BZ1116" t="s">
        <v>13985</v>
      </c>
    </row>
    <row r="1117" spans="1:78" hidden="1">
      <c r="A1117" t="s">
        <v>13850</v>
      </c>
      <c r="B1117" t="s">
        <v>67</v>
      </c>
      <c r="C1117" t="s">
        <v>28923</v>
      </c>
      <c r="G1117" t="s">
        <v>28923</v>
      </c>
      <c r="J1117" t="s">
        <v>28924</v>
      </c>
      <c r="K1117" t="s">
        <v>11205</v>
      </c>
      <c r="W1117" t="s">
        <v>28925</v>
      </c>
      <c r="AN1117" t="s">
        <v>11207</v>
      </c>
      <c r="AS1117" t="s">
        <v>154</v>
      </c>
      <c r="AT1117">
        <v>1999</v>
      </c>
      <c r="AU1117">
        <v>26</v>
      </c>
      <c r="AV1117">
        <v>6</v>
      </c>
      <c r="BA1117">
        <v>1147</v>
      </c>
      <c r="BB1117">
        <v>1160</v>
      </c>
      <c r="BD1117" t="s">
        <v>28926</v>
      </c>
      <c r="BK1117" t="s">
        <v>28927</v>
      </c>
      <c r="BW1117" t="s">
        <v>13429</v>
      </c>
      <c r="BX1117" t="s">
        <v>13985</v>
      </c>
      <c r="BY1117" t="s">
        <v>13985</v>
      </c>
      <c r="BZ1117" t="s">
        <v>13985</v>
      </c>
    </row>
    <row r="1118" spans="1:78" hidden="1">
      <c r="A1118" t="s">
        <v>13850</v>
      </c>
      <c r="B1118" t="s">
        <v>67</v>
      </c>
      <c r="C1118" t="s">
        <v>22177</v>
      </c>
      <c r="G1118" t="s">
        <v>22178</v>
      </c>
      <c r="J1118" t="s">
        <v>22179</v>
      </c>
      <c r="K1118" t="s">
        <v>22180</v>
      </c>
      <c r="W1118" t="s">
        <v>22181</v>
      </c>
      <c r="AN1118" t="s">
        <v>22182</v>
      </c>
      <c r="AO1118" t="s">
        <v>22183</v>
      </c>
      <c r="AT1118">
        <v>2012</v>
      </c>
      <c r="AU1118">
        <v>29</v>
      </c>
      <c r="AV1118">
        <v>1</v>
      </c>
      <c r="BA1118">
        <v>114</v>
      </c>
      <c r="BB1118">
        <v>139</v>
      </c>
      <c r="BD1118" t="s">
        <v>22184</v>
      </c>
      <c r="BK1118" t="s">
        <v>22185</v>
      </c>
      <c r="BW1118" t="s">
        <v>13429</v>
      </c>
      <c r="BX1118" t="s">
        <v>13985</v>
      </c>
      <c r="BY1118" t="s">
        <v>13985</v>
      </c>
      <c r="BZ1118" t="s">
        <v>13985</v>
      </c>
    </row>
    <row r="1119" spans="1:78" hidden="1">
      <c r="A1119" t="s">
        <v>13850</v>
      </c>
      <c r="B1119" t="s">
        <v>67</v>
      </c>
      <c r="C1119" t="s">
        <v>30695</v>
      </c>
      <c r="G1119" t="s">
        <v>30695</v>
      </c>
      <c r="J1119" t="s">
        <v>30696</v>
      </c>
      <c r="K1119" t="s">
        <v>605</v>
      </c>
      <c r="W1119" t="s">
        <v>30697</v>
      </c>
      <c r="AN1119" t="s">
        <v>609</v>
      </c>
      <c r="AS1119" s="1">
        <v>11171</v>
      </c>
      <c r="AT1119">
        <v>1994</v>
      </c>
      <c r="AU1119">
        <v>91</v>
      </c>
      <c r="AV1119">
        <v>18</v>
      </c>
      <c r="BA1119">
        <v>8492</v>
      </c>
      <c r="BB1119">
        <v>8496</v>
      </c>
      <c r="BD1119" t="s">
        <v>30698</v>
      </c>
      <c r="BK1119" t="s">
        <v>30699</v>
      </c>
      <c r="BL1119">
        <v>8078909</v>
      </c>
      <c r="BW1119" t="s">
        <v>13429</v>
      </c>
      <c r="BX1119" t="s">
        <v>13985</v>
      </c>
      <c r="BY1119" t="s">
        <v>13985</v>
      </c>
      <c r="BZ1119" t="s">
        <v>13985</v>
      </c>
    </row>
    <row r="1120" spans="1:78" hidden="1">
      <c r="A1120" t="s">
        <v>13850</v>
      </c>
      <c r="B1120" t="s">
        <v>67</v>
      </c>
      <c r="C1120" t="s">
        <v>23693</v>
      </c>
      <c r="G1120" t="s">
        <v>23694</v>
      </c>
      <c r="J1120" t="s">
        <v>23695</v>
      </c>
      <c r="K1120" t="s">
        <v>18664</v>
      </c>
      <c r="W1120" t="s">
        <v>23696</v>
      </c>
      <c r="AA1120" t="s">
        <v>23697</v>
      </c>
      <c r="AB1120" t="s">
        <v>23698</v>
      </c>
      <c r="AN1120" t="s">
        <v>18666</v>
      </c>
      <c r="AO1120" t="s">
        <v>18667</v>
      </c>
      <c r="AT1120">
        <v>2010</v>
      </c>
      <c r="AU1120">
        <v>83</v>
      </c>
      <c r="AV1120">
        <v>4</v>
      </c>
      <c r="BA1120">
        <v>465</v>
      </c>
      <c r="BB1120" t="s">
        <v>23699</v>
      </c>
      <c r="BD1120" t="s">
        <v>23700</v>
      </c>
      <c r="BK1120" t="s">
        <v>23701</v>
      </c>
      <c r="BW1120" t="s">
        <v>13429</v>
      </c>
      <c r="BX1120" t="s">
        <v>13985</v>
      </c>
      <c r="BY1120" t="s">
        <v>13985</v>
      </c>
      <c r="BZ1120" t="s">
        <v>13985</v>
      </c>
    </row>
    <row r="1121" spans="1:78" hidden="1">
      <c r="A1121" t="s">
        <v>13850</v>
      </c>
      <c r="B1121" t="s">
        <v>67</v>
      </c>
      <c r="C1121" t="s">
        <v>29019</v>
      </c>
      <c r="G1121" t="s">
        <v>29019</v>
      </c>
      <c r="J1121" t="s">
        <v>29020</v>
      </c>
      <c r="K1121" t="s">
        <v>11205</v>
      </c>
      <c r="W1121" t="s">
        <v>29021</v>
      </c>
      <c r="AB1121" t="s">
        <v>29022</v>
      </c>
      <c r="AN1121" t="s">
        <v>11207</v>
      </c>
      <c r="AS1121" t="s">
        <v>472</v>
      </c>
      <c r="AT1121">
        <v>1999</v>
      </c>
      <c r="AU1121">
        <v>26</v>
      </c>
      <c r="AV1121">
        <v>4</v>
      </c>
      <c r="BA1121">
        <v>795</v>
      </c>
      <c r="BB1121">
        <v>812</v>
      </c>
      <c r="BD1121" t="s">
        <v>29023</v>
      </c>
      <c r="BK1121" t="s">
        <v>29024</v>
      </c>
      <c r="BW1121" t="s">
        <v>13429</v>
      </c>
      <c r="BX1121" t="s">
        <v>13985</v>
      </c>
      <c r="BY1121" t="s">
        <v>13985</v>
      </c>
      <c r="BZ1121" t="s">
        <v>13985</v>
      </c>
    </row>
    <row r="1122" spans="1:78" hidden="1">
      <c r="A1122" t="s">
        <v>13850</v>
      </c>
      <c r="B1122" t="s">
        <v>67</v>
      </c>
      <c r="C1122" t="s">
        <v>25375</v>
      </c>
      <c r="G1122" t="s">
        <v>25376</v>
      </c>
      <c r="J1122" t="s">
        <v>25377</v>
      </c>
      <c r="K1122" t="s">
        <v>2565</v>
      </c>
      <c r="W1122" t="s">
        <v>25378</v>
      </c>
      <c r="AB1122" t="s">
        <v>25379</v>
      </c>
      <c r="AN1122" t="s">
        <v>2569</v>
      </c>
      <c r="AS1122" t="s">
        <v>352</v>
      </c>
      <c r="AT1122">
        <v>2007</v>
      </c>
      <c r="AU1122">
        <v>3</v>
      </c>
      <c r="AV1122">
        <v>8</v>
      </c>
      <c r="BA1122">
        <v>1418</v>
      </c>
      <c r="BB1122">
        <v>1424</v>
      </c>
      <c r="BC1122" t="s">
        <v>25380</v>
      </c>
      <c r="BD1122" t="s">
        <v>25381</v>
      </c>
      <c r="BK1122" t="s">
        <v>25382</v>
      </c>
      <c r="BL1122">
        <v>17696613</v>
      </c>
      <c r="BW1122" t="s">
        <v>13429</v>
      </c>
      <c r="BX1122" t="s">
        <v>13985</v>
      </c>
      <c r="BY1122" t="s">
        <v>13985</v>
      </c>
      <c r="BZ1122" t="s">
        <v>13985</v>
      </c>
    </row>
    <row r="1123" spans="1:78" hidden="1">
      <c r="A1123" t="s">
        <v>13850</v>
      </c>
      <c r="B1123" t="s">
        <v>67</v>
      </c>
      <c r="C1123" t="s">
        <v>22552</v>
      </c>
      <c r="G1123" t="s">
        <v>22553</v>
      </c>
      <c r="J1123" t="s">
        <v>22554</v>
      </c>
      <c r="K1123" t="s">
        <v>280</v>
      </c>
      <c r="W1123" t="s">
        <v>22555</v>
      </c>
      <c r="AA1123" t="s">
        <v>22556</v>
      </c>
      <c r="AB1123" t="s">
        <v>22557</v>
      </c>
      <c r="AN1123" t="s">
        <v>284</v>
      </c>
      <c r="AS1123" s="1">
        <v>47331</v>
      </c>
      <c r="AT1123">
        <v>2011</v>
      </c>
      <c r="AU1123">
        <v>6</v>
      </c>
      <c r="AV1123">
        <v>8</v>
      </c>
      <c r="BC1123" t="s">
        <v>22558</v>
      </c>
      <c r="BD1123" t="s">
        <v>22559</v>
      </c>
      <c r="BK1123" t="s">
        <v>22560</v>
      </c>
      <c r="BL1123">
        <v>21897856</v>
      </c>
      <c r="BW1123" t="s">
        <v>13429</v>
      </c>
      <c r="BX1123" t="s">
        <v>13985</v>
      </c>
      <c r="BY1123" t="s">
        <v>13985</v>
      </c>
      <c r="BZ1123" t="s">
        <v>13985</v>
      </c>
    </row>
    <row r="1124" spans="1:78" hidden="1">
      <c r="A1124" t="s">
        <v>13850</v>
      </c>
      <c r="B1124" t="s">
        <v>67</v>
      </c>
      <c r="C1124" t="s">
        <v>21455</v>
      </c>
      <c r="G1124" t="s">
        <v>21456</v>
      </c>
      <c r="J1124" t="s">
        <v>21457</v>
      </c>
      <c r="K1124" t="s">
        <v>280</v>
      </c>
      <c r="W1124" t="s">
        <v>21458</v>
      </c>
      <c r="AN1124" t="s">
        <v>284</v>
      </c>
      <c r="AS1124" t="s">
        <v>21459</v>
      </c>
      <c r="AT1124">
        <v>2012</v>
      </c>
      <c r="AU1124">
        <v>7</v>
      </c>
      <c r="AV1124">
        <v>10</v>
      </c>
      <c r="BC1124" t="s">
        <v>21460</v>
      </c>
      <c r="BD1124" t="s">
        <v>21461</v>
      </c>
      <c r="BK1124" t="s">
        <v>21462</v>
      </c>
      <c r="BL1124">
        <v>23094087</v>
      </c>
      <c r="BW1124" t="s">
        <v>13429</v>
      </c>
      <c r="BX1124" t="s">
        <v>13985</v>
      </c>
      <c r="BY1124" t="s">
        <v>13985</v>
      </c>
      <c r="BZ1124" t="s">
        <v>13985</v>
      </c>
    </row>
    <row r="1125" spans="1:78" hidden="1">
      <c r="A1125" t="s">
        <v>13850</v>
      </c>
      <c r="B1125" t="s">
        <v>67</v>
      </c>
      <c r="C1125" t="s">
        <v>25754</v>
      </c>
      <c r="G1125" t="s">
        <v>25755</v>
      </c>
      <c r="J1125" t="s">
        <v>25756</v>
      </c>
      <c r="K1125" t="s">
        <v>14374</v>
      </c>
      <c r="W1125" t="s">
        <v>25757</v>
      </c>
      <c r="AA1125" t="s">
        <v>25758</v>
      </c>
      <c r="AB1125" t="s">
        <v>25759</v>
      </c>
      <c r="AN1125" t="s">
        <v>14378</v>
      </c>
      <c r="AO1125" t="s">
        <v>14379</v>
      </c>
      <c r="AS1125" t="s">
        <v>14934</v>
      </c>
      <c r="AT1125">
        <v>2006</v>
      </c>
      <c r="AU1125">
        <v>111</v>
      </c>
      <c r="AV1125" t="s">
        <v>25760</v>
      </c>
      <c r="BC1125" t="s">
        <v>25761</v>
      </c>
      <c r="BD1125" t="s">
        <v>25762</v>
      </c>
      <c r="BK1125" t="s">
        <v>25763</v>
      </c>
      <c r="BW1125" t="s">
        <v>13429</v>
      </c>
      <c r="BX1125" t="s">
        <v>13985</v>
      </c>
      <c r="BY1125" t="s">
        <v>13985</v>
      </c>
      <c r="BZ1125" t="s">
        <v>13985</v>
      </c>
    </row>
    <row r="1126" spans="1:78" hidden="1">
      <c r="A1126" t="s">
        <v>13850</v>
      </c>
      <c r="B1126" t="s">
        <v>67</v>
      </c>
      <c r="C1126" t="s">
        <v>25944</v>
      </c>
      <c r="G1126" t="s">
        <v>25945</v>
      </c>
      <c r="J1126" t="s">
        <v>25946</v>
      </c>
      <c r="K1126" t="s">
        <v>1192</v>
      </c>
      <c r="W1126" t="s">
        <v>25947</v>
      </c>
      <c r="AN1126" t="s">
        <v>1194</v>
      </c>
      <c r="AS1126" t="s">
        <v>297</v>
      </c>
      <c r="AT1126">
        <v>2006</v>
      </c>
      <c r="AU1126">
        <v>12</v>
      </c>
      <c r="AV1126">
        <v>9</v>
      </c>
      <c r="BA1126">
        <v>1620</v>
      </c>
      <c r="BB1126">
        <v>1626</v>
      </c>
      <c r="BD1126" t="s">
        <v>25948</v>
      </c>
      <c r="BK1126" t="s">
        <v>25949</v>
      </c>
      <c r="BW1126" t="s">
        <v>13429</v>
      </c>
      <c r="BX1126" t="s">
        <v>13985</v>
      </c>
      <c r="BY1126" t="s">
        <v>13985</v>
      </c>
      <c r="BZ1126" t="s">
        <v>13985</v>
      </c>
    </row>
    <row r="1127" spans="1:78" hidden="1">
      <c r="A1127" t="s">
        <v>13850</v>
      </c>
      <c r="B1127" t="s">
        <v>67</v>
      </c>
      <c r="C1127" t="s">
        <v>22206</v>
      </c>
      <c r="G1127" t="s">
        <v>22207</v>
      </c>
      <c r="J1127" t="s">
        <v>22208</v>
      </c>
      <c r="K1127" t="s">
        <v>280</v>
      </c>
      <c r="W1127" t="s">
        <v>22209</v>
      </c>
      <c r="AN1127" t="s">
        <v>284</v>
      </c>
      <c r="AS1127" t="s">
        <v>3626</v>
      </c>
      <c r="AT1127">
        <v>2011</v>
      </c>
      <c r="AU1127">
        <v>6</v>
      </c>
      <c r="AV1127">
        <v>12</v>
      </c>
      <c r="BC1127" t="s">
        <v>22210</v>
      </c>
      <c r="BD1127" t="s">
        <v>22211</v>
      </c>
      <c r="BK1127" t="s">
        <v>22212</v>
      </c>
      <c r="BL1127">
        <v>22195028</v>
      </c>
      <c r="BW1127" t="s">
        <v>13429</v>
      </c>
      <c r="BX1127" t="s">
        <v>13985</v>
      </c>
      <c r="BY1127" t="s">
        <v>13985</v>
      </c>
      <c r="BZ1127" t="s">
        <v>13985</v>
      </c>
    </row>
    <row r="1128" spans="1:78" hidden="1">
      <c r="A1128" t="s">
        <v>13850</v>
      </c>
      <c r="B1128" t="s">
        <v>67</v>
      </c>
      <c r="C1128" t="s">
        <v>14773</v>
      </c>
      <c r="G1128" t="s">
        <v>14774</v>
      </c>
      <c r="J1128" t="s">
        <v>14775</v>
      </c>
      <c r="K1128" t="s">
        <v>14776</v>
      </c>
      <c r="W1128" t="s">
        <v>14777</v>
      </c>
      <c r="AB1128" t="s">
        <v>14778</v>
      </c>
      <c r="AN1128" t="s">
        <v>14779</v>
      </c>
      <c r="AO1128" t="s">
        <v>14780</v>
      </c>
      <c r="AS1128" t="s">
        <v>884</v>
      </c>
      <c r="AT1128">
        <v>2019</v>
      </c>
      <c r="AU1128">
        <v>25</v>
      </c>
      <c r="AV1128">
        <v>1</v>
      </c>
      <c r="BA1128">
        <v>88</v>
      </c>
      <c r="BB1128">
        <v>96</v>
      </c>
      <c r="BD1128" t="s">
        <v>14781</v>
      </c>
      <c r="BK1128" t="s">
        <v>14782</v>
      </c>
      <c r="BW1128" t="s">
        <v>13429</v>
      </c>
    </row>
    <row r="1129" spans="1:78" hidden="1">
      <c r="A1129" t="s">
        <v>13850</v>
      </c>
      <c r="B1129" t="s">
        <v>67</v>
      </c>
      <c r="C1129" t="s">
        <v>15161</v>
      </c>
      <c r="G1129" t="s">
        <v>15162</v>
      </c>
      <c r="J1129" t="s">
        <v>15163</v>
      </c>
      <c r="K1129" t="s">
        <v>6536</v>
      </c>
      <c r="W1129" t="s">
        <v>15164</v>
      </c>
      <c r="AA1129" t="s">
        <v>15026</v>
      </c>
      <c r="AB1129" t="s">
        <v>15027</v>
      </c>
      <c r="AN1129" t="s">
        <v>6540</v>
      </c>
      <c r="AO1129" t="s">
        <v>7529</v>
      </c>
      <c r="AS1129" t="s">
        <v>242</v>
      </c>
      <c r="AT1129">
        <v>2018</v>
      </c>
      <c r="AU1129">
        <v>32</v>
      </c>
      <c r="AV1129">
        <v>10</v>
      </c>
      <c r="BA1129">
        <v>2395</v>
      </c>
      <c r="BB1129">
        <v>2406</v>
      </c>
      <c r="BD1129" t="s">
        <v>15165</v>
      </c>
      <c r="BK1129" t="s">
        <v>15166</v>
      </c>
      <c r="BW1129" t="s">
        <v>13429</v>
      </c>
      <c r="BX1129" t="s">
        <v>13985</v>
      </c>
      <c r="BY1129" t="s">
        <v>13985</v>
      </c>
      <c r="BZ1129" t="s">
        <v>13985</v>
      </c>
    </row>
    <row r="1130" spans="1:78" hidden="1">
      <c r="A1130" t="s">
        <v>13850</v>
      </c>
      <c r="B1130" t="s">
        <v>67</v>
      </c>
      <c r="C1130" t="s">
        <v>16356</v>
      </c>
      <c r="G1130" t="s">
        <v>16357</v>
      </c>
      <c r="J1130" t="s">
        <v>16358</v>
      </c>
      <c r="K1130" t="s">
        <v>14047</v>
      </c>
      <c r="W1130" t="s">
        <v>16359</v>
      </c>
      <c r="AN1130" t="s">
        <v>14049</v>
      </c>
      <c r="AO1130" t="s">
        <v>14050</v>
      </c>
      <c r="AS1130" t="s">
        <v>154</v>
      </c>
      <c r="AT1130">
        <v>2017</v>
      </c>
      <c r="AU1130">
        <v>70</v>
      </c>
      <c r="AV1130">
        <v>6</v>
      </c>
      <c r="BA1130">
        <v>740</v>
      </c>
      <c r="BB1130">
        <v>747</v>
      </c>
      <c r="BD1130" t="s">
        <v>16360</v>
      </c>
      <c r="BK1130" t="s">
        <v>16361</v>
      </c>
      <c r="BW1130" t="s">
        <v>13429</v>
      </c>
      <c r="BX1130" t="s">
        <v>13985</v>
      </c>
      <c r="BY1130" t="s">
        <v>13985</v>
      </c>
      <c r="BZ1130" t="s">
        <v>13985</v>
      </c>
    </row>
    <row r="1131" spans="1:78" hidden="1">
      <c r="A1131" t="s">
        <v>13850</v>
      </c>
      <c r="B1131" t="s">
        <v>67</v>
      </c>
      <c r="C1131" t="s">
        <v>14882</v>
      </c>
      <c r="G1131" t="s">
        <v>14883</v>
      </c>
      <c r="J1131" t="s">
        <v>14884</v>
      </c>
      <c r="K1131" t="s">
        <v>14047</v>
      </c>
      <c r="W1131" t="s">
        <v>14885</v>
      </c>
      <c r="AN1131" t="s">
        <v>14049</v>
      </c>
      <c r="AO1131" t="s">
        <v>14050</v>
      </c>
      <c r="AS1131" t="s">
        <v>1023</v>
      </c>
      <c r="AT1131">
        <v>2019</v>
      </c>
      <c r="AU1131">
        <v>72</v>
      </c>
      <c r="AV1131">
        <v>1</v>
      </c>
      <c r="BA1131">
        <v>136</v>
      </c>
      <c r="BB1131" t="s">
        <v>115</v>
      </c>
      <c r="BD1131" t="s">
        <v>14886</v>
      </c>
      <c r="BK1131" t="s">
        <v>14887</v>
      </c>
      <c r="BW1131" t="s">
        <v>13429</v>
      </c>
    </row>
    <row r="1132" spans="1:78" hidden="1">
      <c r="A1132" t="s">
        <v>13850</v>
      </c>
      <c r="B1132" t="s">
        <v>67</v>
      </c>
      <c r="C1132" t="s">
        <v>19400</v>
      </c>
      <c r="G1132" t="s">
        <v>19401</v>
      </c>
      <c r="J1132" t="s">
        <v>19402</v>
      </c>
      <c r="K1132" t="s">
        <v>19403</v>
      </c>
      <c r="W1132" t="s">
        <v>19404</v>
      </c>
      <c r="AA1132" t="s">
        <v>19405</v>
      </c>
      <c r="AB1132" t="s">
        <v>19406</v>
      </c>
      <c r="AN1132" t="s">
        <v>19407</v>
      </c>
      <c r="AO1132" t="s">
        <v>19408</v>
      </c>
      <c r="AS1132" t="s">
        <v>1023</v>
      </c>
      <c r="AT1132">
        <v>2015</v>
      </c>
      <c r="AU1132">
        <v>30</v>
      </c>
      <c r="AV1132">
        <v>1</v>
      </c>
      <c r="BA1132">
        <v>109</v>
      </c>
      <c r="BB1132">
        <v>123</v>
      </c>
      <c r="BD1132" t="s">
        <v>19409</v>
      </c>
      <c r="BK1132" t="s">
        <v>19410</v>
      </c>
      <c r="BW1132" t="s">
        <v>13429</v>
      </c>
      <c r="BX1132" t="s">
        <v>13985</v>
      </c>
      <c r="BY1132" t="s">
        <v>13985</v>
      </c>
      <c r="BZ1132" t="s">
        <v>13985</v>
      </c>
    </row>
    <row r="1133" spans="1:78" hidden="1">
      <c r="A1133" t="s">
        <v>13850</v>
      </c>
      <c r="B1133" t="s">
        <v>67</v>
      </c>
      <c r="C1133" t="s">
        <v>20038</v>
      </c>
      <c r="G1133" t="s">
        <v>20039</v>
      </c>
      <c r="J1133" t="s">
        <v>20040</v>
      </c>
      <c r="K1133" t="s">
        <v>20041</v>
      </c>
      <c r="W1133" t="s">
        <v>20042</v>
      </c>
      <c r="AA1133" t="s">
        <v>20043</v>
      </c>
      <c r="AB1133" t="s">
        <v>20044</v>
      </c>
      <c r="AN1133" t="s">
        <v>20045</v>
      </c>
      <c r="AO1133" t="s">
        <v>20046</v>
      </c>
      <c r="AS1133" t="s">
        <v>521</v>
      </c>
      <c r="AT1133">
        <v>2014</v>
      </c>
      <c r="AU1133">
        <v>41</v>
      </c>
      <c r="BA1133">
        <v>15</v>
      </c>
      <c r="BB1133">
        <v>24</v>
      </c>
      <c r="BD1133" t="s">
        <v>20047</v>
      </c>
      <c r="BK1133" t="s">
        <v>20048</v>
      </c>
      <c r="BW1133" t="s">
        <v>13429</v>
      </c>
      <c r="BX1133" t="s">
        <v>13985</v>
      </c>
      <c r="BY1133" t="s">
        <v>13985</v>
      </c>
      <c r="BZ1133" t="s">
        <v>13985</v>
      </c>
    </row>
    <row r="1134" spans="1:78" hidden="1">
      <c r="A1134" t="s">
        <v>13850</v>
      </c>
      <c r="B1134" t="s">
        <v>67</v>
      </c>
      <c r="C1134" t="s">
        <v>16756</v>
      </c>
      <c r="G1134" t="s">
        <v>16757</v>
      </c>
      <c r="J1134" t="s">
        <v>16758</v>
      </c>
      <c r="K1134" t="s">
        <v>16759</v>
      </c>
      <c r="W1134" t="s">
        <v>16760</v>
      </c>
      <c r="AA1134" t="s">
        <v>16761</v>
      </c>
      <c r="AB1134" t="s">
        <v>16762</v>
      </c>
      <c r="AN1134" t="s">
        <v>16763</v>
      </c>
      <c r="AO1134" t="s">
        <v>16764</v>
      </c>
      <c r="AS1134" t="s">
        <v>1488</v>
      </c>
      <c r="AT1134">
        <v>2017</v>
      </c>
      <c r="AU1134">
        <v>46</v>
      </c>
      <c r="AV1134">
        <v>3</v>
      </c>
      <c r="BA1134">
        <v>649</v>
      </c>
      <c r="BB1134">
        <v>658</v>
      </c>
      <c r="BD1134" t="s">
        <v>16765</v>
      </c>
      <c r="BK1134" t="s">
        <v>16766</v>
      </c>
      <c r="BL1134">
        <v>28724089</v>
      </c>
      <c r="BW1134" t="s">
        <v>13429</v>
      </c>
      <c r="BX1134" t="s">
        <v>13985</v>
      </c>
      <c r="BY1134" t="s">
        <v>13985</v>
      </c>
      <c r="BZ1134" t="s">
        <v>13985</v>
      </c>
    </row>
    <row r="1135" spans="1:78" hidden="1">
      <c r="A1135" t="s">
        <v>13477</v>
      </c>
      <c r="B1135" t="s">
        <v>67</v>
      </c>
      <c r="C1135" t="s">
        <v>32199</v>
      </c>
      <c r="J1135" t="s">
        <v>32200</v>
      </c>
      <c r="K1135" t="s">
        <v>13733</v>
      </c>
      <c r="AA1135" t="s">
        <v>32201</v>
      </c>
      <c r="AB1135" t="s">
        <v>32202</v>
      </c>
      <c r="AN1135" t="s">
        <v>13734</v>
      </c>
      <c r="AS1135">
        <v>5</v>
      </c>
      <c r="AT1135">
        <v>2004</v>
      </c>
      <c r="AU1135">
        <v>64</v>
      </c>
      <c r="AV1135">
        <v>2</v>
      </c>
      <c r="BA1135">
        <v>187</v>
      </c>
      <c r="BB1135">
        <v>194</v>
      </c>
      <c r="BD1135" t="s">
        <v>32203</v>
      </c>
      <c r="BK1135" t="s">
        <v>32204</v>
      </c>
      <c r="BM1135" t="s">
        <v>13483</v>
      </c>
      <c r="BW1135" t="s">
        <v>13429</v>
      </c>
    </row>
    <row r="1136" spans="1:78" hidden="1">
      <c r="A1136" t="s">
        <v>13850</v>
      </c>
      <c r="B1136" t="s">
        <v>67</v>
      </c>
      <c r="C1136" t="s">
        <v>19329</v>
      </c>
      <c r="G1136" t="s">
        <v>19330</v>
      </c>
      <c r="J1136" t="s">
        <v>19331</v>
      </c>
      <c r="K1136" t="s">
        <v>19332</v>
      </c>
      <c r="W1136" t="s">
        <v>19333</v>
      </c>
      <c r="AA1136" t="s">
        <v>19334</v>
      </c>
      <c r="AB1136" t="s">
        <v>19335</v>
      </c>
      <c r="AN1136" t="s">
        <v>19336</v>
      </c>
      <c r="AO1136" t="s">
        <v>19337</v>
      </c>
      <c r="AT1136">
        <v>2015</v>
      </c>
      <c r="AU1136">
        <v>41</v>
      </c>
      <c r="AV1136">
        <v>1</v>
      </c>
      <c r="BA1136">
        <v>123</v>
      </c>
      <c r="BB1136">
        <v>131</v>
      </c>
      <c r="BK1136" t="s">
        <v>19338</v>
      </c>
      <c r="BW1136" t="s">
        <v>13429</v>
      </c>
      <c r="BX1136" t="s">
        <v>13985</v>
      </c>
      <c r="BY1136" t="s">
        <v>13985</v>
      </c>
      <c r="BZ1136" t="s">
        <v>13985</v>
      </c>
    </row>
    <row r="1137" spans="1:78" hidden="1">
      <c r="A1137" t="s">
        <v>13850</v>
      </c>
      <c r="B1137" t="s">
        <v>67</v>
      </c>
      <c r="C1137" t="s">
        <v>30189</v>
      </c>
      <c r="G1137" t="s">
        <v>30189</v>
      </c>
      <c r="J1137" t="s">
        <v>30190</v>
      </c>
      <c r="K1137" t="s">
        <v>2474</v>
      </c>
      <c r="W1137" t="s">
        <v>30191</v>
      </c>
      <c r="AN1137" t="s">
        <v>2478</v>
      </c>
      <c r="AO1137" t="s">
        <v>2479</v>
      </c>
      <c r="AS1137" t="s">
        <v>815</v>
      </c>
      <c r="AT1137">
        <v>1996</v>
      </c>
      <c r="AU1137">
        <v>39</v>
      </c>
      <c r="AV1137">
        <v>2</v>
      </c>
      <c r="BA1137">
        <v>83</v>
      </c>
      <c r="BB1137">
        <v>93</v>
      </c>
      <c r="BD1137" t="s">
        <v>30192</v>
      </c>
      <c r="BK1137" t="s">
        <v>30193</v>
      </c>
      <c r="BW1137" t="s">
        <v>13429</v>
      </c>
      <c r="BX1137" t="s">
        <v>13985</v>
      </c>
      <c r="BY1137" t="s">
        <v>13985</v>
      </c>
      <c r="BZ1137" t="s">
        <v>13985</v>
      </c>
    </row>
    <row r="1138" spans="1:78" hidden="1">
      <c r="A1138" t="s">
        <v>13850</v>
      </c>
      <c r="B1138" t="s">
        <v>67</v>
      </c>
      <c r="C1138" t="s">
        <v>22567</v>
      </c>
      <c r="G1138" t="s">
        <v>22568</v>
      </c>
      <c r="J1138" t="s">
        <v>22569</v>
      </c>
      <c r="K1138" t="s">
        <v>280</v>
      </c>
      <c r="W1138" t="s">
        <v>22570</v>
      </c>
      <c r="AB1138" t="s">
        <v>22571</v>
      </c>
      <c r="AN1138" t="s">
        <v>284</v>
      </c>
      <c r="AS1138" s="1">
        <v>37834</v>
      </c>
      <c r="AT1138">
        <v>2011</v>
      </c>
      <c r="AU1138">
        <v>6</v>
      </c>
      <c r="AV1138">
        <v>8</v>
      </c>
      <c r="BC1138" t="s">
        <v>22572</v>
      </c>
      <c r="BD1138" t="s">
        <v>22573</v>
      </c>
      <c r="BK1138" t="s">
        <v>22574</v>
      </c>
      <c r="BL1138">
        <v>21826250</v>
      </c>
      <c r="BW1138" t="s">
        <v>13429</v>
      </c>
      <c r="BX1138" t="s">
        <v>13985</v>
      </c>
      <c r="BY1138" t="s">
        <v>13985</v>
      </c>
      <c r="BZ1138" t="s">
        <v>13985</v>
      </c>
    </row>
    <row r="1139" spans="1:78" hidden="1">
      <c r="A1139" t="s">
        <v>13850</v>
      </c>
      <c r="B1139" t="s">
        <v>67</v>
      </c>
      <c r="C1139" t="s">
        <v>25891</v>
      </c>
      <c r="G1139" t="s">
        <v>25892</v>
      </c>
      <c r="J1139" t="s">
        <v>25893</v>
      </c>
      <c r="K1139" t="s">
        <v>25894</v>
      </c>
      <c r="W1139" t="s">
        <v>25895</v>
      </c>
      <c r="AN1139" t="s">
        <v>25896</v>
      </c>
      <c r="AO1139" t="s">
        <v>25897</v>
      </c>
      <c r="AS1139" t="s">
        <v>242</v>
      </c>
      <c r="AT1139">
        <v>2006</v>
      </c>
      <c r="AU1139">
        <v>81</v>
      </c>
      <c r="AV1139">
        <v>1</v>
      </c>
      <c r="BA1139">
        <v>63</v>
      </c>
      <c r="BB1139">
        <v>71</v>
      </c>
      <c r="BD1139" t="s">
        <v>25898</v>
      </c>
      <c r="BK1139" t="s">
        <v>25899</v>
      </c>
      <c r="BL1139">
        <v>16551491</v>
      </c>
      <c r="BW1139" t="s">
        <v>13429</v>
      </c>
      <c r="BX1139" t="s">
        <v>13985</v>
      </c>
      <c r="BY1139" t="s">
        <v>13985</v>
      </c>
      <c r="BZ1139" t="s">
        <v>13985</v>
      </c>
    </row>
    <row r="1140" spans="1:78" hidden="1">
      <c r="A1140" t="s">
        <v>13850</v>
      </c>
      <c r="B1140" t="s">
        <v>67</v>
      </c>
      <c r="C1140" t="s">
        <v>23596</v>
      </c>
      <c r="G1140" t="s">
        <v>23597</v>
      </c>
      <c r="J1140" t="s">
        <v>23598</v>
      </c>
      <c r="K1140" t="s">
        <v>8697</v>
      </c>
      <c r="W1140" t="s">
        <v>23599</v>
      </c>
      <c r="AA1140" t="s">
        <v>23600</v>
      </c>
      <c r="AB1140" t="s">
        <v>23601</v>
      </c>
      <c r="AN1140" t="s">
        <v>8699</v>
      </c>
      <c r="AS1140" t="s">
        <v>23602</v>
      </c>
      <c r="AT1140">
        <v>2010</v>
      </c>
      <c r="AU1140">
        <v>44</v>
      </c>
      <c r="AV1140">
        <v>2</v>
      </c>
      <c r="BA1140">
        <v>225</v>
      </c>
      <c r="BB1140">
        <v>234</v>
      </c>
      <c r="BK1140" t="s">
        <v>23603</v>
      </c>
      <c r="BW1140" t="s">
        <v>13428</v>
      </c>
      <c r="BX1140" t="s">
        <v>13985</v>
      </c>
      <c r="BY1140" t="s">
        <v>13429</v>
      </c>
      <c r="BZ1140" t="s">
        <v>13985</v>
      </c>
    </row>
    <row r="1141" spans="1:78" hidden="1">
      <c r="A1141" t="s">
        <v>13477</v>
      </c>
      <c r="B1141" t="s">
        <v>67</v>
      </c>
      <c r="C1141" t="s">
        <v>32140</v>
      </c>
      <c r="J1141" t="s">
        <v>32142</v>
      </c>
      <c r="K1141" t="s">
        <v>13602</v>
      </c>
      <c r="AA1141" t="s">
        <v>23600</v>
      </c>
      <c r="AB1141" t="s">
        <v>23601</v>
      </c>
      <c r="AN1141" t="s">
        <v>8699</v>
      </c>
      <c r="AS1141">
        <v>3</v>
      </c>
      <c r="AT1141">
        <v>2010</v>
      </c>
      <c r="AU1141">
        <v>44</v>
      </c>
      <c r="AV1141">
        <v>2</v>
      </c>
      <c r="BA1141">
        <v>225</v>
      </c>
      <c r="BB1141">
        <v>234</v>
      </c>
      <c r="BK1141" t="s">
        <v>32143</v>
      </c>
      <c r="BM1141" t="s">
        <v>13483</v>
      </c>
      <c r="BQ1141" t="s">
        <v>32141</v>
      </c>
      <c r="BW1141" t="s">
        <v>13428</v>
      </c>
      <c r="BX1141" t="s">
        <v>13985</v>
      </c>
      <c r="BY1141" t="s">
        <v>13429</v>
      </c>
      <c r="BZ1141" t="s">
        <v>13985</v>
      </c>
    </row>
    <row r="1142" spans="1:78" hidden="1">
      <c r="A1142" t="s">
        <v>13850</v>
      </c>
      <c r="B1142" t="s">
        <v>1762</v>
      </c>
      <c r="C1142" t="s">
        <v>22959</v>
      </c>
      <c r="F1142" t="s">
        <v>22950</v>
      </c>
      <c r="G1142" t="s">
        <v>22960</v>
      </c>
      <c r="J1142" t="s">
        <v>22961</v>
      </c>
      <c r="K1142" t="s">
        <v>22953</v>
      </c>
      <c r="L1142" t="s">
        <v>21285</v>
      </c>
      <c r="P1142" t="s">
        <v>22954</v>
      </c>
      <c r="Q1142" t="s">
        <v>22955</v>
      </c>
      <c r="R1142" t="s">
        <v>22956</v>
      </c>
      <c r="T1142" t="s">
        <v>22950</v>
      </c>
      <c r="W1142" t="s">
        <v>22962</v>
      </c>
      <c r="AN1142" t="s">
        <v>21291</v>
      </c>
      <c r="AT1142">
        <v>2011</v>
      </c>
      <c r="AU1142">
        <v>5</v>
      </c>
      <c r="AV1142">
        <v>2</v>
      </c>
      <c r="BA1142">
        <v>106</v>
      </c>
      <c r="BB1142">
        <v>110</v>
      </c>
      <c r="BK1142" t="s">
        <v>22963</v>
      </c>
      <c r="BW1142" t="s">
        <v>13429</v>
      </c>
      <c r="BX1142" t="s">
        <v>13985</v>
      </c>
      <c r="BY1142" t="s">
        <v>13985</v>
      </c>
      <c r="BZ1142" t="s">
        <v>13985</v>
      </c>
    </row>
    <row r="1143" spans="1:78" hidden="1">
      <c r="A1143" t="s">
        <v>13850</v>
      </c>
      <c r="B1143" t="s">
        <v>67</v>
      </c>
      <c r="C1143" t="s">
        <v>23404</v>
      </c>
      <c r="G1143" t="s">
        <v>23405</v>
      </c>
      <c r="J1143" t="s">
        <v>23406</v>
      </c>
      <c r="K1143" t="s">
        <v>6244</v>
      </c>
      <c r="W1143" t="s">
        <v>23407</v>
      </c>
      <c r="AN1143" t="s">
        <v>6246</v>
      </c>
      <c r="AO1143" t="s">
        <v>23408</v>
      </c>
      <c r="AS1143" t="s">
        <v>472</v>
      </c>
      <c r="AT1143">
        <v>2010</v>
      </c>
      <c r="AU1143">
        <v>164</v>
      </c>
      <c r="AV1143">
        <v>1</v>
      </c>
      <c r="BA1143">
        <v>107</v>
      </c>
      <c r="BB1143">
        <v>118</v>
      </c>
      <c r="BD1143" t="s">
        <v>23409</v>
      </c>
      <c r="BK1143" t="s">
        <v>23410</v>
      </c>
      <c r="BW1143" t="s">
        <v>13429</v>
      </c>
      <c r="BX1143" t="s">
        <v>13985</v>
      </c>
      <c r="BY1143" t="s">
        <v>13985</v>
      </c>
      <c r="BZ1143" t="s">
        <v>13985</v>
      </c>
    </row>
    <row r="1144" spans="1:78" hidden="1">
      <c r="A1144" t="s">
        <v>13850</v>
      </c>
      <c r="B1144" t="s">
        <v>67</v>
      </c>
      <c r="C1144" t="s">
        <v>26322</v>
      </c>
      <c r="G1144" t="s">
        <v>26323</v>
      </c>
      <c r="J1144" t="s">
        <v>26324</v>
      </c>
      <c r="K1144" t="s">
        <v>7947</v>
      </c>
      <c r="W1144" t="s">
        <v>26325</v>
      </c>
      <c r="AN1144" t="s">
        <v>7949</v>
      </c>
      <c r="AO1144" t="s">
        <v>7950</v>
      </c>
      <c r="AT1144">
        <v>2006</v>
      </c>
      <c r="AU1144">
        <v>13</v>
      </c>
      <c r="AV1144">
        <v>4</v>
      </c>
      <c r="BA1144">
        <v>537</v>
      </c>
      <c r="BB1144">
        <v>550</v>
      </c>
      <c r="BD1144" t="s">
        <v>26326</v>
      </c>
      <c r="BK1144" t="s">
        <v>26327</v>
      </c>
      <c r="BW1144" t="s">
        <v>13429</v>
      </c>
      <c r="BX1144" t="s">
        <v>13985</v>
      </c>
      <c r="BY1144" t="s">
        <v>13985</v>
      </c>
      <c r="BZ1144" t="s">
        <v>13985</v>
      </c>
    </row>
    <row r="1145" spans="1:78" hidden="1">
      <c r="A1145" t="s">
        <v>13850</v>
      </c>
      <c r="B1145" t="s">
        <v>67</v>
      </c>
      <c r="C1145" t="s">
        <v>27723</v>
      </c>
      <c r="G1145" t="s">
        <v>27723</v>
      </c>
      <c r="J1145" t="s">
        <v>27724</v>
      </c>
      <c r="K1145" t="s">
        <v>3484</v>
      </c>
      <c r="W1145" t="s">
        <v>27725</v>
      </c>
      <c r="AA1145" t="s">
        <v>27726</v>
      </c>
      <c r="AB1145" t="s">
        <v>27727</v>
      </c>
      <c r="AN1145" t="s">
        <v>9979</v>
      </c>
      <c r="AT1145">
        <v>2003</v>
      </c>
      <c r="AU1145">
        <v>100</v>
      </c>
      <c r="AV1145">
        <v>3</v>
      </c>
      <c r="BA1145">
        <v>313</v>
      </c>
      <c r="BB1145">
        <v>322</v>
      </c>
      <c r="BD1145" t="s">
        <v>27728</v>
      </c>
      <c r="BK1145" t="s">
        <v>27729</v>
      </c>
      <c r="BW1145" t="s">
        <v>13429</v>
      </c>
      <c r="BX1145" t="s">
        <v>13985</v>
      </c>
      <c r="BY1145" t="s">
        <v>13985</v>
      </c>
      <c r="BZ1145" t="s">
        <v>13985</v>
      </c>
    </row>
    <row r="1146" spans="1:78" hidden="1">
      <c r="A1146" t="s">
        <v>13850</v>
      </c>
      <c r="B1146" t="s">
        <v>67</v>
      </c>
      <c r="C1146" t="s">
        <v>23290</v>
      </c>
      <c r="G1146" t="s">
        <v>23291</v>
      </c>
      <c r="J1146" t="s">
        <v>23292</v>
      </c>
      <c r="K1146" t="s">
        <v>4390</v>
      </c>
      <c r="W1146" t="s">
        <v>23293</v>
      </c>
      <c r="AA1146" t="s">
        <v>23294</v>
      </c>
      <c r="AB1146" t="s">
        <v>23295</v>
      </c>
      <c r="AN1146" t="s">
        <v>4394</v>
      </c>
      <c r="AS1146" t="s">
        <v>297</v>
      </c>
      <c r="AT1146">
        <v>2010</v>
      </c>
      <c r="AU1146">
        <v>210</v>
      </c>
      <c r="AV1146">
        <v>1</v>
      </c>
      <c r="BA1146">
        <v>111</v>
      </c>
      <c r="BB1146">
        <v>123</v>
      </c>
      <c r="BD1146" t="s">
        <v>23296</v>
      </c>
      <c r="BK1146" t="s">
        <v>23297</v>
      </c>
      <c r="BW1146" t="s">
        <v>13429</v>
      </c>
      <c r="BX1146" t="s">
        <v>13985</v>
      </c>
      <c r="BY1146" t="s">
        <v>13985</v>
      </c>
      <c r="BZ1146" t="s">
        <v>13985</v>
      </c>
    </row>
    <row r="1147" spans="1:78" hidden="1">
      <c r="A1147" t="s">
        <v>13850</v>
      </c>
      <c r="B1147" t="s">
        <v>67</v>
      </c>
      <c r="C1147" t="s">
        <v>22942</v>
      </c>
      <c r="G1147" t="s">
        <v>22943</v>
      </c>
      <c r="J1147" t="s">
        <v>22944</v>
      </c>
      <c r="K1147" t="s">
        <v>11621</v>
      </c>
      <c r="W1147" t="s">
        <v>22945</v>
      </c>
      <c r="AA1147" t="s">
        <v>22946</v>
      </c>
      <c r="AB1147" t="s">
        <v>21819</v>
      </c>
      <c r="AN1147" t="s">
        <v>11623</v>
      </c>
      <c r="AO1147" t="s">
        <v>17762</v>
      </c>
      <c r="AS1147" t="s">
        <v>884</v>
      </c>
      <c r="AT1147">
        <v>2011</v>
      </c>
      <c r="AU1147">
        <v>75</v>
      </c>
      <c r="AV1147">
        <v>2</v>
      </c>
      <c r="BA1147">
        <v>297</v>
      </c>
      <c r="BB1147">
        <v>304</v>
      </c>
      <c r="BD1147" t="s">
        <v>22947</v>
      </c>
      <c r="BK1147" t="s">
        <v>22948</v>
      </c>
      <c r="BW1147" t="s">
        <v>13429</v>
      </c>
      <c r="BX1147" t="s">
        <v>13985</v>
      </c>
      <c r="BY1147" t="s">
        <v>13985</v>
      </c>
      <c r="BZ1147" t="s">
        <v>13985</v>
      </c>
    </row>
    <row r="1148" spans="1:78" hidden="1">
      <c r="A1148" t="s">
        <v>13850</v>
      </c>
      <c r="B1148" t="s">
        <v>67</v>
      </c>
      <c r="C1148" t="s">
        <v>24383</v>
      </c>
      <c r="G1148" t="s">
        <v>24384</v>
      </c>
      <c r="J1148" t="s">
        <v>24385</v>
      </c>
      <c r="K1148" t="s">
        <v>19258</v>
      </c>
      <c r="W1148" t="s">
        <v>24386</v>
      </c>
      <c r="AA1148" t="s">
        <v>24387</v>
      </c>
      <c r="AB1148" t="s">
        <v>24388</v>
      </c>
      <c r="AN1148" t="s">
        <v>19260</v>
      </c>
      <c r="AO1148" t="s">
        <v>19261</v>
      </c>
      <c r="AT1148">
        <v>2009</v>
      </c>
      <c r="AU1148">
        <v>11</v>
      </c>
      <c r="AV1148">
        <v>1</v>
      </c>
      <c r="BA1148">
        <v>149</v>
      </c>
      <c r="BB1148">
        <v>155</v>
      </c>
      <c r="BD1148" t="s">
        <v>24389</v>
      </c>
      <c r="BK1148" t="s">
        <v>24390</v>
      </c>
      <c r="BW1148" t="s">
        <v>13429</v>
      </c>
      <c r="BX1148" t="s">
        <v>13985</v>
      </c>
      <c r="BY1148" t="s">
        <v>13985</v>
      </c>
      <c r="BZ1148" t="s">
        <v>13985</v>
      </c>
    </row>
    <row r="1149" spans="1:78" hidden="1">
      <c r="A1149" t="s">
        <v>13850</v>
      </c>
      <c r="B1149" t="s">
        <v>67</v>
      </c>
      <c r="C1149" t="s">
        <v>31436</v>
      </c>
      <c r="G1149" t="s">
        <v>31436</v>
      </c>
      <c r="J1149" t="s">
        <v>31437</v>
      </c>
      <c r="K1149" t="s">
        <v>6244</v>
      </c>
      <c r="W1149" t="s">
        <v>31438</v>
      </c>
      <c r="AN1149" t="s">
        <v>6246</v>
      </c>
      <c r="AS1149" t="s">
        <v>730</v>
      </c>
      <c r="AT1149">
        <v>1991</v>
      </c>
      <c r="AU1149">
        <v>125</v>
      </c>
      <c r="AV1149">
        <v>2</v>
      </c>
      <c r="BA1149">
        <v>259</v>
      </c>
      <c r="BB1149">
        <v>268</v>
      </c>
      <c r="BK1149" t="s">
        <v>31439</v>
      </c>
      <c r="BW1149" t="s">
        <v>13429</v>
      </c>
      <c r="BX1149" t="s">
        <v>13985</v>
      </c>
      <c r="BY1149" t="s">
        <v>13985</v>
      </c>
      <c r="BZ1149" t="s">
        <v>13985</v>
      </c>
    </row>
    <row r="1150" spans="1:78" hidden="1">
      <c r="A1150" t="s">
        <v>13850</v>
      </c>
      <c r="B1150" t="s">
        <v>67</v>
      </c>
      <c r="C1150" t="s">
        <v>25782</v>
      </c>
      <c r="G1150" t="s">
        <v>25783</v>
      </c>
      <c r="J1150" t="s">
        <v>25784</v>
      </c>
      <c r="K1150" t="s">
        <v>12619</v>
      </c>
      <c r="W1150" t="s">
        <v>25785</v>
      </c>
      <c r="AN1150" t="s">
        <v>12623</v>
      </c>
      <c r="AO1150" t="s">
        <v>18645</v>
      </c>
      <c r="AS1150" t="s">
        <v>84</v>
      </c>
      <c r="AT1150">
        <v>2006</v>
      </c>
      <c r="AU1150">
        <v>40</v>
      </c>
      <c r="AV1150">
        <v>4</v>
      </c>
      <c r="BA1150">
        <v>423</v>
      </c>
      <c r="BB1150">
        <v>428</v>
      </c>
      <c r="BD1150" t="s">
        <v>25786</v>
      </c>
      <c r="BK1150" t="s">
        <v>25787</v>
      </c>
      <c r="BW1150" t="s">
        <v>13429</v>
      </c>
      <c r="BX1150" t="s">
        <v>13985</v>
      </c>
      <c r="BY1150" t="s">
        <v>13985</v>
      </c>
      <c r="BZ1150" t="s">
        <v>13985</v>
      </c>
    </row>
    <row r="1151" spans="1:78" hidden="1">
      <c r="A1151" t="s">
        <v>13850</v>
      </c>
      <c r="B1151" t="s">
        <v>67</v>
      </c>
      <c r="C1151" t="s">
        <v>30062</v>
      </c>
      <c r="G1151" t="s">
        <v>30062</v>
      </c>
      <c r="J1151" t="s">
        <v>30063</v>
      </c>
      <c r="K1151" t="s">
        <v>30064</v>
      </c>
      <c r="W1151" t="s">
        <v>30065</v>
      </c>
      <c r="AN1151" t="s">
        <v>30066</v>
      </c>
      <c r="AS1151" t="s">
        <v>242</v>
      </c>
      <c r="AT1151">
        <v>1996</v>
      </c>
      <c r="AU1151">
        <v>61</v>
      </c>
      <c r="AV1151">
        <v>5</v>
      </c>
      <c r="BA1151">
        <v>269</v>
      </c>
      <c r="BB1151">
        <v>275</v>
      </c>
      <c r="BK1151" t="s">
        <v>30067</v>
      </c>
      <c r="BW1151" t="s">
        <v>13429</v>
      </c>
      <c r="BX1151" t="s">
        <v>13985</v>
      </c>
      <c r="BY1151" t="s">
        <v>13985</v>
      </c>
      <c r="BZ1151" t="s">
        <v>13985</v>
      </c>
    </row>
    <row r="1152" spans="1:78" hidden="1">
      <c r="A1152" t="s">
        <v>13850</v>
      </c>
      <c r="B1152" t="s">
        <v>67</v>
      </c>
      <c r="C1152" t="s">
        <v>25816</v>
      </c>
      <c r="G1152" t="s">
        <v>25817</v>
      </c>
      <c r="J1152" t="s">
        <v>25818</v>
      </c>
      <c r="K1152" t="s">
        <v>25819</v>
      </c>
      <c r="W1152" t="s">
        <v>25820</v>
      </c>
      <c r="AN1152" t="s">
        <v>25821</v>
      </c>
      <c r="AS1152" t="s">
        <v>154</v>
      </c>
      <c r="AT1152">
        <v>2006</v>
      </c>
      <c r="AU1152">
        <v>9</v>
      </c>
      <c r="AV1152">
        <v>4</v>
      </c>
      <c r="BA1152">
        <v>388</v>
      </c>
      <c r="BB1152">
        <v>397</v>
      </c>
      <c r="BD1152" t="s">
        <v>25822</v>
      </c>
      <c r="BK1152" t="s">
        <v>25823</v>
      </c>
      <c r="BW1152" t="s">
        <v>13428</v>
      </c>
      <c r="BX1152" t="s">
        <v>13985</v>
      </c>
      <c r="BY1152" t="s">
        <v>13429</v>
      </c>
      <c r="BZ1152" t="s">
        <v>13985</v>
      </c>
    </row>
    <row r="1153" spans="1:78" hidden="1">
      <c r="A1153" t="s">
        <v>13850</v>
      </c>
      <c r="B1153" t="s">
        <v>67</v>
      </c>
      <c r="C1153" t="s">
        <v>30489</v>
      </c>
      <c r="G1153" t="s">
        <v>30489</v>
      </c>
      <c r="J1153" t="s">
        <v>30490</v>
      </c>
      <c r="K1153" t="s">
        <v>348</v>
      </c>
      <c r="W1153" t="s">
        <v>30491</v>
      </c>
      <c r="AA1153" t="s">
        <v>30492</v>
      </c>
      <c r="AB1153" t="s">
        <v>30493</v>
      </c>
      <c r="AN1153" t="s">
        <v>350</v>
      </c>
      <c r="AS1153" t="s">
        <v>730</v>
      </c>
      <c r="AT1153">
        <v>1995</v>
      </c>
      <c r="AU1153">
        <v>24</v>
      </c>
      <c r="AV1153">
        <v>2</v>
      </c>
      <c r="BA1153">
        <v>332</v>
      </c>
      <c r="BB1153">
        <v>340</v>
      </c>
      <c r="BD1153" t="s">
        <v>30494</v>
      </c>
      <c r="BK1153" t="s">
        <v>30495</v>
      </c>
      <c r="BW1153" t="s">
        <v>13429</v>
      </c>
      <c r="BX1153" t="s">
        <v>13985</v>
      </c>
      <c r="BY1153" t="s">
        <v>13985</v>
      </c>
      <c r="BZ1153" t="s">
        <v>13985</v>
      </c>
    </row>
    <row r="1154" spans="1:78" hidden="1">
      <c r="A1154" t="s">
        <v>13850</v>
      </c>
      <c r="B1154" t="s">
        <v>67</v>
      </c>
      <c r="C1154" t="s">
        <v>25203</v>
      </c>
      <c r="G1154" t="s">
        <v>25204</v>
      </c>
      <c r="J1154" t="s">
        <v>25205</v>
      </c>
      <c r="K1154" t="s">
        <v>560</v>
      </c>
      <c r="W1154" t="s">
        <v>25206</v>
      </c>
      <c r="AA1154" t="s">
        <v>25207</v>
      </c>
      <c r="AB1154" t="s">
        <v>25208</v>
      </c>
      <c r="AN1154" t="s">
        <v>562</v>
      </c>
      <c r="AS1154" t="s">
        <v>154</v>
      </c>
      <c r="AT1154">
        <v>2007</v>
      </c>
      <c r="AU1154">
        <v>115</v>
      </c>
      <c r="AV1154">
        <v>7</v>
      </c>
      <c r="BA1154">
        <v>993</v>
      </c>
      <c r="BB1154">
        <v>1001</v>
      </c>
      <c r="BD1154" t="s">
        <v>25209</v>
      </c>
      <c r="BK1154" t="s">
        <v>25210</v>
      </c>
      <c r="BL1154">
        <v>17713756</v>
      </c>
      <c r="BW1154" t="s">
        <v>13429</v>
      </c>
      <c r="BX1154" t="s">
        <v>13985</v>
      </c>
      <c r="BY1154" t="s">
        <v>13985</v>
      </c>
      <c r="BZ1154" t="s">
        <v>13985</v>
      </c>
    </row>
    <row r="1155" spans="1:78" hidden="1">
      <c r="A1155" t="s">
        <v>13850</v>
      </c>
      <c r="B1155" t="s">
        <v>67</v>
      </c>
      <c r="C1155" t="s">
        <v>14652</v>
      </c>
      <c r="G1155" t="s">
        <v>14653</v>
      </c>
      <c r="J1155" t="s">
        <v>14654</v>
      </c>
      <c r="K1155" t="s">
        <v>216</v>
      </c>
      <c r="W1155" t="s">
        <v>14655</v>
      </c>
      <c r="AA1155" t="s">
        <v>14656</v>
      </c>
      <c r="AB1155" t="s">
        <v>14657</v>
      </c>
      <c r="AN1155" t="s">
        <v>218</v>
      </c>
      <c r="AS1155" t="s">
        <v>2508</v>
      </c>
      <c r="AT1155">
        <v>2019</v>
      </c>
      <c r="AU1155">
        <v>9</v>
      </c>
      <c r="BC1155">
        <v>4651</v>
      </c>
      <c r="BD1155" t="s">
        <v>14658</v>
      </c>
      <c r="BK1155" t="s">
        <v>14659</v>
      </c>
      <c r="BL1155">
        <v>30894590</v>
      </c>
      <c r="BW1155" t="s">
        <v>13429</v>
      </c>
    </row>
    <row r="1156" spans="1:78" hidden="1">
      <c r="A1156" t="s">
        <v>13850</v>
      </c>
      <c r="B1156" t="s">
        <v>67</v>
      </c>
      <c r="C1156" t="s">
        <v>18142</v>
      </c>
      <c r="G1156" t="s">
        <v>18143</v>
      </c>
      <c r="J1156" t="s">
        <v>18144</v>
      </c>
      <c r="K1156" t="s">
        <v>3484</v>
      </c>
      <c r="W1156" t="s">
        <v>18145</v>
      </c>
      <c r="AA1156" t="s">
        <v>18146</v>
      </c>
      <c r="AO1156" t="s">
        <v>3488</v>
      </c>
      <c r="AT1156">
        <v>2016</v>
      </c>
      <c r="AU1156">
        <v>113</v>
      </c>
      <c r="BA1156">
        <v>295</v>
      </c>
      <c r="BB1156">
        <v>301</v>
      </c>
      <c r="BD1156" t="s">
        <v>18147</v>
      </c>
      <c r="BK1156" t="s">
        <v>18148</v>
      </c>
      <c r="BW1156" t="s">
        <v>13429</v>
      </c>
      <c r="BX1156" t="s">
        <v>13985</v>
      </c>
      <c r="BY1156" t="s">
        <v>13985</v>
      </c>
      <c r="BZ1156" t="s">
        <v>13985</v>
      </c>
    </row>
    <row r="1157" spans="1:78" hidden="1">
      <c r="A1157" t="s">
        <v>13850</v>
      </c>
      <c r="B1157" t="s">
        <v>67</v>
      </c>
      <c r="C1157" t="s">
        <v>23787</v>
      </c>
      <c r="G1157" t="s">
        <v>23788</v>
      </c>
      <c r="J1157" t="s">
        <v>23789</v>
      </c>
      <c r="K1157" t="s">
        <v>23110</v>
      </c>
      <c r="W1157" t="s">
        <v>23790</v>
      </c>
      <c r="AA1157" t="s">
        <v>23791</v>
      </c>
      <c r="AN1157" t="s">
        <v>23113</v>
      </c>
      <c r="AT1157">
        <v>2010</v>
      </c>
      <c r="AU1157">
        <v>12</v>
      </c>
      <c r="AW1157">
        <v>2</v>
      </c>
      <c r="BA1157">
        <v>193</v>
      </c>
      <c r="BB1157">
        <v>200</v>
      </c>
      <c r="BD1157" t="s">
        <v>23792</v>
      </c>
      <c r="BK1157" t="s">
        <v>23793</v>
      </c>
      <c r="BW1157" t="s">
        <v>13429</v>
      </c>
      <c r="BX1157" t="s">
        <v>13985</v>
      </c>
      <c r="BY1157" t="s">
        <v>13985</v>
      </c>
      <c r="BZ1157" t="s">
        <v>13985</v>
      </c>
    </row>
    <row r="1158" spans="1:78" hidden="1">
      <c r="A1158" t="s">
        <v>13850</v>
      </c>
      <c r="B1158" t="s">
        <v>67</v>
      </c>
      <c r="C1158" t="s">
        <v>25479</v>
      </c>
      <c r="G1158" t="s">
        <v>25480</v>
      </c>
      <c r="J1158" t="s">
        <v>25481</v>
      </c>
      <c r="K1158" t="s">
        <v>423</v>
      </c>
      <c r="W1158" t="s">
        <v>25482</v>
      </c>
      <c r="AA1158" t="s">
        <v>25483</v>
      </c>
      <c r="AN1158" t="s">
        <v>426</v>
      </c>
      <c r="AS1158" t="s">
        <v>629</v>
      </c>
      <c r="AT1158">
        <v>2007</v>
      </c>
      <c r="AU1158">
        <v>61</v>
      </c>
      <c r="AV1158">
        <v>5</v>
      </c>
      <c r="BA1158">
        <v>1091</v>
      </c>
      <c r="BB1158">
        <v>1105</v>
      </c>
      <c r="BD1158" t="s">
        <v>25484</v>
      </c>
      <c r="BK1158" t="s">
        <v>25485</v>
      </c>
      <c r="BL1158">
        <v>17492964</v>
      </c>
      <c r="BW1158" t="s">
        <v>13428</v>
      </c>
      <c r="BX1158" t="s">
        <v>13985</v>
      </c>
      <c r="BY1158" t="s">
        <v>13429</v>
      </c>
      <c r="BZ1158" t="s">
        <v>13985</v>
      </c>
    </row>
    <row r="1159" spans="1:78" hidden="1">
      <c r="A1159" t="s">
        <v>13850</v>
      </c>
      <c r="B1159" t="s">
        <v>67</v>
      </c>
      <c r="C1159" t="s">
        <v>20504</v>
      </c>
      <c r="G1159" t="s">
        <v>20505</v>
      </c>
      <c r="J1159" t="s">
        <v>20506</v>
      </c>
      <c r="K1159" t="s">
        <v>348</v>
      </c>
      <c r="W1159" t="s">
        <v>20507</v>
      </c>
      <c r="AN1159" t="s">
        <v>350</v>
      </c>
      <c r="AO1159" t="s">
        <v>351</v>
      </c>
      <c r="AS1159" t="s">
        <v>84</v>
      </c>
      <c r="AT1159">
        <v>2013</v>
      </c>
      <c r="AU1159">
        <v>42</v>
      </c>
      <c r="AV1159">
        <v>6</v>
      </c>
      <c r="BA1159">
        <v>1166</v>
      </c>
      <c r="BB1159">
        <v>1173</v>
      </c>
      <c r="BD1159" t="s">
        <v>20508</v>
      </c>
      <c r="BK1159" t="s">
        <v>20509</v>
      </c>
      <c r="BL1159">
        <v>24128927</v>
      </c>
      <c r="BW1159" t="s">
        <v>13429</v>
      </c>
      <c r="BX1159" t="s">
        <v>13985</v>
      </c>
      <c r="BY1159" t="s">
        <v>13985</v>
      </c>
      <c r="BZ1159" t="s">
        <v>13985</v>
      </c>
    </row>
    <row r="1160" spans="1:78" hidden="1">
      <c r="A1160" t="s">
        <v>13850</v>
      </c>
      <c r="B1160" t="s">
        <v>67</v>
      </c>
      <c r="C1160" t="s">
        <v>16312</v>
      </c>
      <c r="G1160" t="s">
        <v>16313</v>
      </c>
      <c r="J1160" t="s">
        <v>16314</v>
      </c>
      <c r="K1160" t="s">
        <v>14967</v>
      </c>
      <c r="W1160" t="s">
        <v>16315</v>
      </c>
      <c r="AA1160" t="s">
        <v>16316</v>
      </c>
      <c r="AB1160" t="s">
        <v>16317</v>
      </c>
      <c r="AN1160" t="s">
        <v>14969</v>
      </c>
      <c r="AS1160" t="s">
        <v>154</v>
      </c>
      <c r="AT1160">
        <v>2017</v>
      </c>
      <c r="AU1160">
        <v>4</v>
      </c>
      <c r="AV1160">
        <v>12</v>
      </c>
      <c r="BC1160">
        <v>171359</v>
      </c>
      <c r="BD1160" t="s">
        <v>16318</v>
      </c>
      <c r="BK1160" t="s">
        <v>16319</v>
      </c>
      <c r="BL1160">
        <v>29308259</v>
      </c>
      <c r="BW1160" t="s">
        <v>13429</v>
      </c>
      <c r="BX1160" t="s">
        <v>13985</v>
      </c>
      <c r="BY1160" t="s">
        <v>13985</v>
      </c>
      <c r="BZ1160" t="s">
        <v>13985</v>
      </c>
    </row>
    <row r="1161" spans="1:78" hidden="1">
      <c r="A1161" t="s">
        <v>13850</v>
      </c>
      <c r="B1161" t="s">
        <v>67</v>
      </c>
      <c r="C1161" t="s">
        <v>19901</v>
      </c>
      <c r="G1161" t="s">
        <v>19902</v>
      </c>
      <c r="J1161" t="s">
        <v>19903</v>
      </c>
      <c r="K1161" t="s">
        <v>1332</v>
      </c>
      <c r="W1161" t="s">
        <v>19904</v>
      </c>
      <c r="AA1161" t="s">
        <v>19905</v>
      </c>
      <c r="AB1161" t="s">
        <v>19906</v>
      </c>
      <c r="AN1161" t="s">
        <v>1334</v>
      </c>
      <c r="AO1161" t="s">
        <v>1335</v>
      </c>
      <c r="AS1161" t="s">
        <v>472</v>
      </c>
      <c r="AT1161">
        <v>2014</v>
      </c>
      <c r="AU1161">
        <v>58</v>
      </c>
      <c r="AV1161">
        <v>5</v>
      </c>
      <c r="BA1161">
        <v>867</v>
      </c>
      <c r="BB1161">
        <v>876</v>
      </c>
      <c r="BD1161" t="s">
        <v>19907</v>
      </c>
      <c r="BK1161" t="s">
        <v>19908</v>
      </c>
      <c r="BL1161">
        <v>23591696</v>
      </c>
      <c r="BW1161" t="s">
        <v>13429</v>
      </c>
      <c r="BX1161" t="s">
        <v>13985</v>
      </c>
      <c r="BY1161" t="s">
        <v>13985</v>
      </c>
      <c r="BZ1161" t="s">
        <v>13985</v>
      </c>
    </row>
    <row r="1162" spans="1:78" hidden="1">
      <c r="A1162" t="s">
        <v>13850</v>
      </c>
      <c r="B1162" t="s">
        <v>67</v>
      </c>
      <c r="C1162" t="s">
        <v>23411</v>
      </c>
      <c r="G1162" t="s">
        <v>23412</v>
      </c>
      <c r="J1162" t="s">
        <v>23413</v>
      </c>
      <c r="K1162" t="s">
        <v>23414</v>
      </c>
      <c r="W1162" t="s">
        <v>23415</v>
      </c>
      <c r="AN1162" t="s">
        <v>23416</v>
      </c>
      <c r="AO1162" t="s">
        <v>23417</v>
      </c>
      <c r="AS1162" t="s">
        <v>472</v>
      </c>
      <c r="AT1162">
        <v>2010</v>
      </c>
      <c r="AU1162">
        <v>15</v>
      </c>
      <c r="AV1162">
        <v>4</v>
      </c>
      <c r="BA1162">
        <v>351</v>
      </c>
      <c r="BB1162">
        <v>363</v>
      </c>
      <c r="BD1162" t="s">
        <v>23418</v>
      </c>
      <c r="BK1162" t="s">
        <v>23419</v>
      </c>
      <c r="BL1162">
        <v>19953352</v>
      </c>
      <c r="BW1162" t="s">
        <v>13429</v>
      </c>
      <c r="BX1162" t="s">
        <v>13985</v>
      </c>
      <c r="BY1162" t="s">
        <v>13985</v>
      </c>
      <c r="BZ1162" t="s">
        <v>13985</v>
      </c>
    </row>
    <row r="1163" spans="1:78" hidden="1">
      <c r="A1163" t="s">
        <v>13850</v>
      </c>
      <c r="B1163" t="s">
        <v>67</v>
      </c>
      <c r="C1163" t="s">
        <v>31011</v>
      </c>
      <c r="G1163" t="s">
        <v>31011</v>
      </c>
      <c r="J1163" t="s">
        <v>31012</v>
      </c>
      <c r="K1163" t="s">
        <v>188</v>
      </c>
      <c r="W1163" t="s">
        <v>31013</v>
      </c>
      <c r="AN1163" t="s">
        <v>191</v>
      </c>
      <c r="AS1163" t="s">
        <v>521</v>
      </c>
      <c r="AT1163">
        <v>1993</v>
      </c>
      <c r="AU1163">
        <v>94</v>
      </c>
      <c r="AV1163">
        <v>3</v>
      </c>
      <c r="BA1163">
        <v>307</v>
      </c>
      <c r="BB1163">
        <v>313</v>
      </c>
      <c r="BD1163" t="s">
        <v>31014</v>
      </c>
      <c r="BK1163" t="s">
        <v>31015</v>
      </c>
      <c r="BL1163">
        <v>28313665</v>
      </c>
      <c r="BW1163" t="s">
        <v>13429</v>
      </c>
      <c r="BX1163" t="s">
        <v>13985</v>
      </c>
      <c r="BY1163" t="s">
        <v>13985</v>
      </c>
      <c r="BZ1163" t="s">
        <v>13985</v>
      </c>
    </row>
    <row r="1164" spans="1:78" hidden="1">
      <c r="A1164" t="s">
        <v>13850</v>
      </c>
      <c r="B1164" t="s">
        <v>67</v>
      </c>
      <c r="C1164" t="s">
        <v>27266</v>
      </c>
      <c r="G1164" t="s">
        <v>27266</v>
      </c>
      <c r="J1164" t="s">
        <v>27267</v>
      </c>
      <c r="K1164" t="s">
        <v>17328</v>
      </c>
      <c r="W1164" t="s">
        <v>27268</v>
      </c>
      <c r="AA1164" t="s">
        <v>7714</v>
      </c>
      <c r="AB1164" t="s">
        <v>27269</v>
      </c>
      <c r="AN1164" t="s">
        <v>17330</v>
      </c>
      <c r="AS1164" s="1">
        <v>38018</v>
      </c>
      <c r="AT1164">
        <v>2004</v>
      </c>
      <c r="AU1164">
        <v>326</v>
      </c>
      <c r="BA1164">
        <v>117</v>
      </c>
      <c r="BB1164">
        <v>122</v>
      </c>
      <c r="BD1164" t="s">
        <v>27270</v>
      </c>
      <c r="BK1164" t="s">
        <v>27271</v>
      </c>
      <c r="BL1164">
        <v>14729269</v>
      </c>
      <c r="BW1164" t="s">
        <v>13429</v>
      </c>
      <c r="BX1164" t="s">
        <v>13985</v>
      </c>
      <c r="BY1164" t="s">
        <v>13985</v>
      </c>
      <c r="BZ1164" t="s">
        <v>13985</v>
      </c>
    </row>
    <row r="1165" spans="1:78" hidden="1">
      <c r="A1165" t="s">
        <v>13850</v>
      </c>
      <c r="B1165" t="s">
        <v>67</v>
      </c>
      <c r="C1165" t="s">
        <v>14430</v>
      </c>
      <c r="G1165" t="s">
        <v>14431</v>
      </c>
      <c r="J1165" t="s">
        <v>14432</v>
      </c>
      <c r="K1165" t="s">
        <v>14433</v>
      </c>
      <c r="W1165" t="s">
        <v>14434</v>
      </c>
      <c r="AA1165" t="s">
        <v>282</v>
      </c>
      <c r="AB1165" t="s">
        <v>283</v>
      </c>
      <c r="AN1165" t="s">
        <v>14435</v>
      </c>
      <c r="AS1165" s="1">
        <v>38139</v>
      </c>
      <c r="AT1165">
        <v>2019</v>
      </c>
      <c r="AU1165">
        <v>7</v>
      </c>
      <c r="BC1165">
        <v>193</v>
      </c>
      <c r="BD1165" t="s">
        <v>14436</v>
      </c>
      <c r="BK1165" t="s">
        <v>14437</v>
      </c>
      <c r="BW1165" t="s">
        <v>13429</v>
      </c>
    </row>
    <row r="1166" spans="1:78" hidden="1">
      <c r="A1166" t="s">
        <v>13850</v>
      </c>
      <c r="B1166" t="s">
        <v>67</v>
      </c>
      <c r="C1166" t="s">
        <v>16174</v>
      </c>
      <c r="G1166" t="s">
        <v>16175</v>
      </c>
      <c r="J1166" t="s">
        <v>16176</v>
      </c>
      <c r="K1166" t="s">
        <v>216</v>
      </c>
      <c r="W1166" t="s">
        <v>16177</v>
      </c>
      <c r="AA1166" t="s">
        <v>16178</v>
      </c>
      <c r="AB1166" t="s">
        <v>16179</v>
      </c>
      <c r="AN1166" t="s">
        <v>218</v>
      </c>
      <c r="AS1166" t="s">
        <v>3626</v>
      </c>
      <c r="AT1166">
        <v>2017</v>
      </c>
      <c r="AU1166">
        <v>7</v>
      </c>
      <c r="BC1166">
        <v>17557</v>
      </c>
      <c r="BD1166" t="s">
        <v>16180</v>
      </c>
      <c r="BK1166" t="s">
        <v>16181</v>
      </c>
      <c r="BL1166">
        <v>29242630</v>
      </c>
      <c r="BW1166" t="s">
        <v>13429</v>
      </c>
      <c r="BX1166" t="s">
        <v>13985</v>
      </c>
      <c r="BY1166" t="s">
        <v>13985</v>
      </c>
      <c r="BZ1166" t="s">
        <v>13985</v>
      </c>
    </row>
    <row r="1167" spans="1:78" hidden="1">
      <c r="A1167" t="s">
        <v>13850</v>
      </c>
      <c r="B1167" t="s">
        <v>67</v>
      </c>
      <c r="C1167" t="s">
        <v>15742</v>
      </c>
      <c r="G1167" t="s">
        <v>15743</v>
      </c>
      <c r="J1167" t="s">
        <v>15744</v>
      </c>
      <c r="K1167" t="s">
        <v>15745</v>
      </c>
      <c r="W1167" t="s">
        <v>15746</v>
      </c>
      <c r="AN1167" t="s">
        <v>15747</v>
      </c>
      <c r="AS1167" t="s">
        <v>730</v>
      </c>
      <c r="AT1167">
        <v>2018</v>
      </c>
      <c r="AU1167">
        <v>51</v>
      </c>
      <c r="BA1167">
        <v>8</v>
      </c>
      <c r="BB1167">
        <v>13</v>
      </c>
      <c r="BD1167" t="s">
        <v>15748</v>
      </c>
      <c r="BK1167" t="s">
        <v>15749</v>
      </c>
      <c r="BL1167">
        <v>29622092</v>
      </c>
      <c r="BW1167" t="s">
        <v>13429</v>
      </c>
      <c r="BX1167" t="s">
        <v>13985</v>
      </c>
      <c r="BY1167" t="s">
        <v>13985</v>
      </c>
      <c r="BZ1167" t="s">
        <v>13985</v>
      </c>
    </row>
    <row r="1168" spans="1:78" hidden="1">
      <c r="A1168" t="s">
        <v>13850</v>
      </c>
      <c r="B1168" t="s">
        <v>67</v>
      </c>
      <c r="C1168" t="s">
        <v>28203</v>
      </c>
      <c r="G1168" t="s">
        <v>28203</v>
      </c>
      <c r="J1168" t="s">
        <v>28204</v>
      </c>
      <c r="K1168" t="s">
        <v>3361</v>
      </c>
      <c r="W1168" t="s">
        <v>28205</v>
      </c>
      <c r="AA1168" t="s">
        <v>28206</v>
      </c>
      <c r="AN1168" t="s">
        <v>3363</v>
      </c>
      <c r="AS1168" t="s">
        <v>154</v>
      </c>
      <c r="AT1168">
        <v>2001</v>
      </c>
      <c r="AU1168">
        <v>95</v>
      </c>
      <c r="AV1168">
        <v>2</v>
      </c>
      <c r="BA1168">
        <v>198</v>
      </c>
      <c r="BB1168">
        <v>210</v>
      </c>
      <c r="BD1168" t="s">
        <v>28207</v>
      </c>
      <c r="BK1168" t="s">
        <v>28208</v>
      </c>
      <c r="BW1168" t="s">
        <v>13429</v>
      </c>
      <c r="BX1168" t="s">
        <v>13985</v>
      </c>
      <c r="BY1168" t="s">
        <v>13985</v>
      </c>
      <c r="BZ1168" t="s">
        <v>13985</v>
      </c>
    </row>
    <row r="1169" spans="1:78" hidden="1">
      <c r="A1169" t="s">
        <v>13850</v>
      </c>
      <c r="B1169" t="s">
        <v>3442</v>
      </c>
      <c r="C1169" t="s">
        <v>30276</v>
      </c>
      <c r="F1169" t="s">
        <v>30277</v>
      </c>
      <c r="G1169" t="s">
        <v>30276</v>
      </c>
      <c r="J1169" t="s">
        <v>30278</v>
      </c>
      <c r="K1169" t="s">
        <v>30279</v>
      </c>
      <c r="P1169" t="s">
        <v>30280</v>
      </c>
      <c r="Q1169" t="s">
        <v>30281</v>
      </c>
      <c r="R1169" t="s">
        <v>30282</v>
      </c>
      <c r="S1169" t="s">
        <v>30283</v>
      </c>
      <c r="W1169" t="s">
        <v>30284</v>
      </c>
      <c r="AT1169">
        <v>1996</v>
      </c>
      <c r="BA1169">
        <v>173</v>
      </c>
      <c r="BB1169">
        <v>176</v>
      </c>
      <c r="BK1169" t="s">
        <v>30285</v>
      </c>
      <c r="BW1169" t="s">
        <v>13429</v>
      </c>
      <c r="BX1169" t="s">
        <v>13985</v>
      </c>
      <c r="BY1169" t="s">
        <v>13985</v>
      </c>
      <c r="BZ1169" t="s">
        <v>13985</v>
      </c>
    </row>
    <row r="1170" spans="1:78" hidden="1">
      <c r="A1170" t="s">
        <v>13850</v>
      </c>
      <c r="B1170" t="s">
        <v>67</v>
      </c>
      <c r="C1170" t="s">
        <v>23867</v>
      </c>
      <c r="G1170" t="s">
        <v>23868</v>
      </c>
      <c r="J1170" t="s">
        <v>23869</v>
      </c>
      <c r="K1170" t="s">
        <v>303</v>
      </c>
      <c r="W1170" t="s">
        <v>23870</v>
      </c>
      <c r="AN1170" t="s">
        <v>305</v>
      </c>
      <c r="AO1170" t="s">
        <v>306</v>
      </c>
      <c r="AS1170" t="s">
        <v>1978</v>
      </c>
      <c r="AT1170">
        <v>2009</v>
      </c>
      <c r="AU1170">
        <v>49</v>
      </c>
      <c r="AV1170">
        <v>6</v>
      </c>
      <c r="BA1170">
        <v>2113</v>
      </c>
      <c r="BB1170">
        <v>2118</v>
      </c>
      <c r="BD1170" t="s">
        <v>23871</v>
      </c>
      <c r="BK1170" t="s">
        <v>23872</v>
      </c>
      <c r="BW1170" t="s">
        <v>13429</v>
      </c>
      <c r="BX1170" t="s">
        <v>13985</v>
      </c>
      <c r="BY1170" t="s">
        <v>13985</v>
      </c>
      <c r="BZ1170" t="s">
        <v>13985</v>
      </c>
    </row>
    <row r="1171" spans="1:78" hidden="1">
      <c r="A1171" t="s">
        <v>13850</v>
      </c>
      <c r="B1171" t="s">
        <v>67</v>
      </c>
      <c r="C1171" t="s">
        <v>22501</v>
      </c>
      <c r="G1171" t="s">
        <v>22502</v>
      </c>
      <c r="J1171" t="s">
        <v>22503</v>
      </c>
      <c r="K1171" t="s">
        <v>6459</v>
      </c>
      <c r="W1171" t="s">
        <v>22504</v>
      </c>
      <c r="AA1171" t="s">
        <v>22505</v>
      </c>
      <c r="AB1171" t="s">
        <v>22506</v>
      </c>
      <c r="AN1171" t="s">
        <v>6463</v>
      </c>
      <c r="AO1171" t="s">
        <v>6464</v>
      </c>
      <c r="AS1171" t="s">
        <v>297</v>
      </c>
      <c r="AT1171">
        <v>2011</v>
      </c>
      <c r="AU1171">
        <v>51</v>
      </c>
      <c r="AV1171">
        <v>3</v>
      </c>
      <c r="BA1171">
        <v>349</v>
      </c>
      <c r="BB1171">
        <v>363</v>
      </c>
      <c r="BD1171" t="s">
        <v>22507</v>
      </c>
      <c r="BK1171" t="s">
        <v>22508</v>
      </c>
      <c r="BL1171">
        <v>21705792</v>
      </c>
      <c r="BW1171" t="s">
        <v>13429</v>
      </c>
      <c r="BX1171" t="s">
        <v>13985</v>
      </c>
      <c r="BY1171" t="s">
        <v>13985</v>
      </c>
      <c r="BZ1171" t="s">
        <v>13985</v>
      </c>
    </row>
    <row r="1172" spans="1:78" hidden="1">
      <c r="A1172" t="s">
        <v>13850</v>
      </c>
      <c r="B1172" t="s">
        <v>67</v>
      </c>
      <c r="C1172" t="s">
        <v>18861</v>
      </c>
      <c r="G1172" t="s">
        <v>18862</v>
      </c>
      <c r="J1172" t="s">
        <v>18863</v>
      </c>
      <c r="K1172" t="s">
        <v>12619</v>
      </c>
      <c r="W1172" t="s">
        <v>18864</v>
      </c>
      <c r="AA1172" t="s">
        <v>18865</v>
      </c>
      <c r="AN1172" t="s">
        <v>12623</v>
      </c>
      <c r="AO1172" t="s">
        <v>18645</v>
      </c>
      <c r="AS1172" t="s">
        <v>521</v>
      </c>
      <c r="AT1172">
        <v>2015</v>
      </c>
      <c r="AU1172">
        <v>49</v>
      </c>
      <c r="AV1172">
        <v>2</v>
      </c>
      <c r="BA1172">
        <v>207</v>
      </c>
      <c r="BB1172">
        <v>216</v>
      </c>
      <c r="BD1172" t="s">
        <v>18866</v>
      </c>
      <c r="BK1172" t="s">
        <v>18867</v>
      </c>
      <c r="BW1172" t="s">
        <v>13429</v>
      </c>
      <c r="BX1172" t="s">
        <v>13985</v>
      </c>
      <c r="BY1172" t="s">
        <v>13985</v>
      </c>
      <c r="BZ1172" t="s">
        <v>13985</v>
      </c>
    </row>
    <row r="1173" spans="1:78" hidden="1">
      <c r="A1173" t="s">
        <v>13850</v>
      </c>
      <c r="B1173" t="s">
        <v>67</v>
      </c>
      <c r="C1173" t="s">
        <v>21335</v>
      </c>
      <c r="G1173" t="s">
        <v>21336</v>
      </c>
      <c r="J1173" t="s">
        <v>21337</v>
      </c>
      <c r="K1173" t="s">
        <v>7817</v>
      </c>
      <c r="W1173" t="s">
        <v>21338</v>
      </c>
      <c r="AB1173" t="s">
        <v>21339</v>
      </c>
      <c r="AN1173" t="s">
        <v>7819</v>
      </c>
      <c r="AO1173" t="s">
        <v>7820</v>
      </c>
      <c r="AS1173" t="s">
        <v>84</v>
      </c>
      <c r="AT1173">
        <v>2012</v>
      </c>
      <c r="AU1173">
        <v>93</v>
      </c>
      <c r="AV1173">
        <v>6</v>
      </c>
      <c r="BA1173">
        <v>1493</v>
      </c>
      <c r="BB1173">
        <v>1503</v>
      </c>
      <c r="BD1173" t="s">
        <v>21340</v>
      </c>
      <c r="BK1173" t="s">
        <v>21341</v>
      </c>
      <c r="BW1173" t="s">
        <v>13429</v>
      </c>
      <c r="BX1173" t="s">
        <v>13985</v>
      </c>
      <c r="BY1173" t="s">
        <v>13985</v>
      </c>
      <c r="BZ1173" t="s">
        <v>13985</v>
      </c>
    </row>
    <row r="1174" spans="1:78" hidden="1">
      <c r="A1174" t="s">
        <v>13850</v>
      </c>
      <c r="B1174" t="s">
        <v>67</v>
      </c>
      <c r="C1174" t="s">
        <v>22532</v>
      </c>
      <c r="G1174" t="s">
        <v>22533</v>
      </c>
      <c r="J1174" t="s">
        <v>22534</v>
      </c>
      <c r="K1174" t="s">
        <v>6459</v>
      </c>
      <c r="W1174" t="s">
        <v>22535</v>
      </c>
      <c r="AA1174" t="s">
        <v>22536</v>
      </c>
      <c r="AB1174" t="s">
        <v>22537</v>
      </c>
      <c r="AN1174" t="s">
        <v>6463</v>
      </c>
      <c r="AO1174" t="s">
        <v>6464</v>
      </c>
      <c r="AS1174" t="s">
        <v>297</v>
      </c>
      <c r="AT1174">
        <v>2011</v>
      </c>
      <c r="AU1174">
        <v>51</v>
      </c>
      <c r="AV1174">
        <v>3</v>
      </c>
      <c r="BA1174">
        <v>337</v>
      </c>
      <c r="BB1174">
        <v>348</v>
      </c>
      <c r="BD1174" t="s">
        <v>22538</v>
      </c>
      <c r="BK1174" t="s">
        <v>22539</v>
      </c>
      <c r="BL1174">
        <v>21700575</v>
      </c>
      <c r="BW1174" t="s">
        <v>13429</v>
      </c>
      <c r="BX1174" t="s">
        <v>13985</v>
      </c>
      <c r="BY1174" t="s">
        <v>13985</v>
      </c>
      <c r="BZ1174" t="s">
        <v>13985</v>
      </c>
    </row>
    <row r="1175" spans="1:78" hidden="1">
      <c r="A1175" t="s">
        <v>13850</v>
      </c>
      <c r="B1175" t="s">
        <v>67</v>
      </c>
      <c r="C1175" t="s">
        <v>26160</v>
      </c>
      <c r="G1175" t="s">
        <v>26160</v>
      </c>
      <c r="J1175" t="s">
        <v>26161</v>
      </c>
      <c r="K1175" t="s">
        <v>12619</v>
      </c>
      <c r="W1175" t="s">
        <v>26162</v>
      </c>
      <c r="AN1175" t="s">
        <v>12623</v>
      </c>
      <c r="AS1175" t="s">
        <v>815</v>
      </c>
      <c r="AT1175">
        <v>2006</v>
      </c>
      <c r="AU1175">
        <v>40</v>
      </c>
      <c r="AV1175">
        <v>1</v>
      </c>
      <c r="BA1175">
        <v>66</v>
      </c>
      <c r="BB1175">
        <v>73</v>
      </c>
      <c r="BD1175" t="s">
        <v>26163</v>
      </c>
      <c r="BK1175" t="s">
        <v>26164</v>
      </c>
      <c r="BW1175" t="s">
        <v>13429</v>
      </c>
      <c r="BX1175" t="s">
        <v>13985</v>
      </c>
      <c r="BY1175" t="s">
        <v>13985</v>
      </c>
      <c r="BZ1175" t="s">
        <v>13985</v>
      </c>
    </row>
    <row r="1176" spans="1:78" hidden="1">
      <c r="A1176" t="s">
        <v>13850</v>
      </c>
      <c r="B1176" t="s">
        <v>67</v>
      </c>
      <c r="C1176" t="s">
        <v>16579</v>
      </c>
      <c r="G1176" t="s">
        <v>16580</v>
      </c>
      <c r="J1176" t="s">
        <v>16581</v>
      </c>
      <c r="K1176" t="s">
        <v>7048</v>
      </c>
      <c r="P1176" t="s">
        <v>16582</v>
      </c>
      <c r="Q1176" t="s">
        <v>16583</v>
      </c>
      <c r="R1176" t="s">
        <v>9373</v>
      </c>
      <c r="W1176" t="s">
        <v>16584</v>
      </c>
      <c r="AN1176" t="s">
        <v>3658</v>
      </c>
      <c r="AO1176" t="s">
        <v>3659</v>
      </c>
      <c r="AS1176" t="s">
        <v>472</v>
      </c>
      <c r="AT1176">
        <v>2017</v>
      </c>
      <c r="AU1176">
        <v>187</v>
      </c>
      <c r="AV1176" s="2">
        <v>43621</v>
      </c>
      <c r="AY1176" t="s">
        <v>49</v>
      </c>
      <c r="BA1176">
        <v>769</v>
      </c>
      <c r="BB1176">
        <v>778</v>
      </c>
      <c r="BD1176" t="s">
        <v>16585</v>
      </c>
      <c r="BK1176" t="s">
        <v>16586</v>
      </c>
      <c r="BL1176">
        <v>28324159</v>
      </c>
      <c r="BW1176" t="s">
        <v>13429</v>
      </c>
      <c r="BX1176" t="s">
        <v>13985</v>
      </c>
      <c r="BY1176" t="s">
        <v>13985</v>
      </c>
      <c r="BZ1176" t="s">
        <v>13985</v>
      </c>
    </row>
    <row r="1177" spans="1:78" hidden="1">
      <c r="A1177" t="s">
        <v>13850</v>
      </c>
      <c r="B1177" t="s">
        <v>67</v>
      </c>
      <c r="C1177" t="s">
        <v>20011</v>
      </c>
      <c r="G1177" t="s">
        <v>20012</v>
      </c>
      <c r="J1177" t="s">
        <v>20013</v>
      </c>
      <c r="K1177" t="s">
        <v>15689</v>
      </c>
      <c r="W1177" t="s">
        <v>20014</v>
      </c>
      <c r="AA1177" t="s">
        <v>3341</v>
      </c>
      <c r="AB1177" t="s">
        <v>13441</v>
      </c>
      <c r="AN1177" t="s">
        <v>15693</v>
      </c>
      <c r="AO1177" t="s">
        <v>15694</v>
      </c>
      <c r="AS1177" t="s">
        <v>521</v>
      </c>
      <c r="AT1177">
        <v>2014</v>
      </c>
      <c r="AU1177">
        <v>17</v>
      </c>
      <c r="AV1177">
        <v>6</v>
      </c>
      <c r="BA1177">
        <v>662</v>
      </c>
      <c r="BB1177">
        <v>669</v>
      </c>
      <c r="BD1177" t="s">
        <v>20015</v>
      </c>
      <c r="BK1177" t="s">
        <v>20016</v>
      </c>
      <c r="BL1177">
        <v>24602193</v>
      </c>
      <c r="BW1177" t="s">
        <v>13428</v>
      </c>
      <c r="BX1177" t="s">
        <v>13985</v>
      </c>
      <c r="BY1177" t="s">
        <v>13429</v>
      </c>
      <c r="BZ1177" t="s">
        <v>13985</v>
      </c>
    </row>
    <row r="1178" spans="1:78" hidden="1">
      <c r="A1178" t="s">
        <v>13850</v>
      </c>
      <c r="B1178" t="s">
        <v>67</v>
      </c>
      <c r="C1178" t="s">
        <v>21736</v>
      </c>
      <c r="G1178" t="s">
        <v>21737</v>
      </c>
      <c r="J1178" t="s">
        <v>21738</v>
      </c>
      <c r="K1178" t="s">
        <v>7970</v>
      </c>
      <c r="W1178" t="s">
        <v>21739</v>
      </c>
      <c r="AA1178" t="s">
        <v>21740</v>
      </c>
      <c r="AB1178" t="s">
        <v>21741</v>
      </c>
      <c r="AN1178" t="s">
        <v>7973</v>
      </c>
      <c r="AO1178" t="s">
        <v>14751</v>
      </c>
      <c r="AS1178" t="s">
        <v>521</v>
      </c>
      <c r="AT1178">
        <v>2012</v>
      </c>
      <c r="AU1178">
        <v>139</v>
      </c>
      <c r="AV1178">
        <v>7</v>
      </c>
      <c r="BA1178">
        <v>926</v>
      </c>
      <c r="BB1178">
        <v>933</v>
      </c>
      <c r="BD1178" t="s">
        <v>21742</v>
      </c>
      <c r="BK1178" t="s">
        <v>21743</v>
      </c>
      <c r="BL1178">
        <v>22313619</v>
      </c>
      <c r="BW1178" t="s">
        <v>13429</v>
      </c>
      <c r="BX1178" t="s">
        <v>13985</v>
      </c>
      <c r="BY1178" t="s">
        <v>13985</v>
      </c>
      <c r="BZ1178" t="s">
        <v>13985</v>
      </c>
    </row>
    <row r="1179" spans="1:78" hidden="1">
      <c r="A1179" t="s">
        <v>13850</v>
      </c>
      <c r="B1179" t="s">
        <v>67</v>
      </c>
      <c r="C1179" t="s">
        <v>16439</v>
      </c>
      <c r="G1179" t="s">
        <v>16440</v>
      </c>
      <c r="J1179" t="s">
        <v>16441</v>
      </c>
      <c r="K1179" t="s">
        <v>6490</v>
      </c>
      <c r="W1179" t="s">
        <v>16442</v>
      </c>
      <c r="AA1179" t="s">
        <v>15063</v>
      </c>
      <c r="AB1179" t="s">
        <v>16443</v>
      </c>
      <c r="AN1179" t="s">
        <v>6492</v>
      </c>
      <c r="AO1179" t="s">
        <v>6493</v>
      </c>
      <c r="AS1179" t="s">
        <v>242</v>
      </c>
      <c r="AT1179">
        <v>2017</v>
      </c>
      <c r="AU1179">
        <v>801</v>
      </c>
      <c r="AV1179">
        <v>1</v>
      </c>
      <c r="BA1179">
        <v>59</v>
      </c>
      <c r="BB1179">
        <v>69</v>
      </c>
      <c r="BD1179" t="s">
        <v>16444</v>
      </c>
      <c r="BK1179" t="s">
        <v>16445</v>
      </c>
      <c r="BW1179" t="s">
        <v>13429</v>
      </c>
      <c r="BX1179" t="s">
        <v>13985</v>
      </c>
      <c r="BY1179" t="s">
        <v>13985</v>
      </c>
      <c r="BZ1179" t="s">
        <v>13985</v>
      </c>
    </row>
    <row r="1180" spans="1:78" hidden="1">
      <c r="A1180" t="s">
        <v>13850</v>
      </c>
      <c r="B1180" t="s">
        <v>67</v>
      </c>
      <c r="C1180" t="s">
        <v>24147</v>
      </c>
      <c r="G1180" t="s">
        <v>24148</v>
      </c>
      <c r="J1180" t="s">
        <v>24149</v>
      </c>
      <c r="K1180" t="s">
        <v>1192</v>
      </c>
      <c r="W1180" t="s">
        <v>24150</v>
      </c>
      <c r="AA1180" t="s">
        <v>24151</v>
      </c>
      <c r="AB1180" t="s">
        <v>24152</v>
      </c>
      <c r="AN1180" t="s">
        <v>1194</v>
      </c>
      <c r="AO1180" t="s">
        <v>1195</v>
      </c>
      <c r="AS1180" t="s">
        <v>730</v>
      </c>
      <c r="AT1180">
        <v>2009</v>
      </c>
      <c r="AU1180">
        <v>15</v>
      </c>
      <c r="AV1180">
        <v>4</v>
      </c>
      <c r="BA1180">
        <v>955</v>
      </c>
      <c r="BB1180">
        <v>960</v>
      </c>
      <c r="BD1180" t="s">
        <v>24153</v>
      </c>
      <c r="BK1180" t="s">
        <v>24154</v>
      </c>
      <c r="BW1180" t="s">
        <v>13429</v>
      </c>
      <c r="BX1180" t="s">
        <v>13985</v>
      </c>
      <c r="BY1180" t="s">
        <v>13985</v>
      </c>
      <c r="BZ1180" t="s">
        <v>13985</v>
      </c>
    </row>
    <row r="1181" spans="1:78" hidden="1">
      <c r="A1181" t="s">
        <v>13850</v>
      </c>
      <c r="B1181" t="s">
        <v>67</v>
      </c>
      <c r="C1181" t="s">
        <v>26884</v>
      </c>
      <c r="G1181" t="s">
        <v>26884</v>
      </c>
      <c r="J1181" t="s">
        <v>26885</v>
      </c>
      <c r="K1181" t="s">
        <v>26886</v>
      </c>
      <c r="P1181" t="s">
        <v>26887</v>
      </c>
      <c r="Q1181" t="s">
        <v>26888</v>
      </c>
      <c r="R1181" t="s">
        <v>26872</v>
      </c>
      <c r="S1181" t="s">
        <v>26889</v>
      </c>
      <c r="W1181" t="s">
        <v>26890</v>
      </c>
      <c r="AN1181" t="s">
        <v>26891</v>
      </c>
      <c r="AT1181">
        <v>2005</v>
      </c>
      <c r="AU1181">
        <v>40</v>
      </c>
      <c r="AV1181" s="2">
        <v>43652</v>
      </c>
      <c r="BA1181">
        <v>1343</v>
      </c>
      <c r="BB1181">
        <v>1353</v>
      </c>
      <c r="BD1181" t="s">
        <v>26892</v>
      </c>
      <c r="BK1181" t="s">
        <v>26893</v>
      </c>
      <c r="BL1181">
        <v>15921286</v>
      </c>
      <c r="BW1181" t="s">
        <v>13429</v>
      </c>
      <c r="BX1181" t="s">
        <v>13985</v>
      </c>
      <c r="BY1181" t="s">
        <v>13985</v>
      </c>
      <c r="BZ1181" t="s">
        <v>13985</v>
      </c>
    </row>
    <row r="1182" spans="1:78" hidden="1">
      <c r="A1182" t="s">
        <v>13850</v>
      </c>
      <c r="B1182" t="s">
        <v>67</v>
      </c>
      <c r="C1182" t="s">
        <v>16543</v>
      </c>
      <c r="G1182" t="s">
        <v>16544</v>
      </c>
      <c r="J1182" t="s">
        <v>16545</v>
      </c>
      <c r="K1182" t="s">
        <v>821</v>
      </c>
      <c r="W1182" t="s">
        <v>16546</v>
      </c>
      <c r="AA1182" t="s">
        <v>16547</v>
      </c>
      <c r="AB1182" t="s">
        <v>16548</v>
      </c>
      <c r="AN1182" t="s">
        <v>824</v>
      </c>
      <c r="AO1182" t="s">
        <v>825</v>
      </c>
      <c r="AS1182" t="s">
        <v>352</v>
      </c>
      <c r="AT1182">
        <v>2017</v>
      </c>
      <c r="AU1182">
        <v>26</v>
      </c>
      <c r="AV1182">
        <v>15</v>
      </c>
      <c r="BA1182">
        <v>3968</v>
      </c>
      <c r="BB1182">
        <v>3981</v>
      </c>
      <c r="BD1182" t="s">
        <v>16549</v>
      </c>
      <c r="BK1182" t="s">
        <v>16550</v>
      </c>
      <c r="BL1182">
        <v>28517033</v>
      </c>
      <c r="BW1182" t="s">
        <v>13429</v>
      </c>
    </row>
    <row r="1183" spans="1:78" hidden="1">
      <c r="A1183" t="s">
        <v>13850</v>
      </c>
      <c r="B1183" t="s">
        <v>67</v>
      </c>
      <c r="C1183" t="s">
        <v>24283</v>
      </c>
      <c r="G1183" t="s">
        <v>24284</v>
      </c>
      <c r="J1183" t="s">
        <v>24285</v>
      </c>
      <c r="K1183" t="s">
        <v>5333</v>
      </c>
      <c r="W1183" t="s">
        <v>24286</v>
      </c>
      <c r="AN1183" t="s">
        <v>5335</v>
      </c>
      <c r="AS1183" s="1">
        <v>39114</v>
      </c>
      <c r="AT1183">
        <v>2009</v>
      </c>
      <c r="AU1183">
        <v>276</v>
      </c>
      <c r="AV1183">
        <v>1656</v>
      </c>
      <c r="BA1183">
        <v>401</v>
      </c>
      <c r="BB1183">
        <v>405</v>
      </c>
      <c r="BD1183" t="s">
        <v>24287</v>
      </c>
      <c r="BK1183" t="s">
        <v>24288</v>
      </c>
      <c r="BL1183">
        <v>18945667</v>
      </c>
      <c r="BW1183" t="s">
        <v>13429</v>
      </c>
      <c r="BX1183" t="s">
        <v>13985</v>
      </c>
      <c r="BY1183" t="s">
        <v>13985</v>
      </c>
      <c r="BZ1183" t="s">
        <v>13985</v>
      </c>
    </row>
    <row r="1184" spans="1:78" hidden="1">
      <c r="A1184" t="s">
        <v>13477</v>
      </c>
      <c r="B1184" t="s">
        <v>67</v>
      </c>
      <c r="C1184" t="s">
        <v>32108</v>
      </c>
      <c r="J1184" t="s">
        <v>32109</v>
      </c>
      <c r="K1184" t="s">
        <v>32111</v>
      </c>
      <c r="AN1184" t="s">
        <v>32112</v>
      </c>
      <c r="AS1184">
        <v>3</v>
      </c>
      <c r="AT1184">
        <v>2015</v>
      </c>
      <c r="AU1184">
        <v>33</v>
      </c>
      <c r="AV1184">
        <v>1</v>
      </c>
      <c r="BA1184">
        <v>100</v>
      </c>
      <c r="BB1184">
        <v>104</v>
      </c>
      <c r="BK1184" t="s">
        <v>32113</v>
      </c>
      <c r="BM1184" t="s">
        <v>13483</v>
      </c>
      <c r="BQ1184" t="s">
        <v>32110</v>
      </c>
      <c r="BW1184" t="s">
        <v>13429</v>
      </c>
    </row>
    <row r="1185" spans="1:78" hidden="1">
      <c r="A1185" t="s">
        <v>13850</v>
      </c>
      <c r="B1185" t="s">
        <v>67</v>
      </c>
      <c r="C1185" t="s">
        <v>18081</v>
      </c>
      <c r="G1185" t="s">
        <v>18082</v>
      </c>
      <c r="J1185" t="s">
        <v>18083</v>
      </c>
      <c r="K1185" t="s">
        <v>18084</v>
      </c>
      <c r="W1185" t="s">
        <v>18085</v>
      </c>
      <c r="AB1185" t="s">
        <v>18086</v>
      </c>
      <c r="AN1185" t="s">
        <v>18087</v>
      </c>
      <c r="AO1185" t="s">
        <v>18088</v>
      </c>
      <c r="AS1185" s="1">
        <v>37257</v>
      </c>
      <c r="AT1185">
        <v>2016</v>
      </c>
      <c r="AU1185">
        <v>150</v>
      </c>
      <c r="AV1185">
        <v>1</v>
      </c>
      <c r="BA1185">
        <v>35</v>
      </c>
      <c r="BB1185">
        <v>42</v>
      </c>
      <c r="BD1185" t="s">
        <v>18089</v>
      </c>
      <c r="BK1185" t="s">
        <v>18090</v>
      </c>
      <c r="BW1185" t="s">
        <v>13429</v>
      </c>
      <c r="BX1185" t="s">
        <v>13985</v>
      </c>
      <c r="BY1185" t="s">
        <v>13985</v>
      </c>
      <c r="BZ1185" t="s">
        <v>13985</v>
      </c>
    </row>
    <row r="1186" spans="1:78" hidden="1">
      <c r="A1186" t="s">
        <v>13850</v>
      </c>
      <c r="B1186" t="s">
        <v>67</v>
      </c>
      <c r="C1186" t="s">
        <v>15722</v>
      </c>
      <c r="G1186" t="s">
        <v>15723</v>
      </c>
      <c r="J1186" t="s">
        <v>15724</v>
      </c>
      <c r="K1186" t="s">
        <v>15725</v>
      </c>
      <c r="W1186" t="s">
        <v>15726</v>
      </c>
      <c r="AA1186" t="s">
        <v>15727</v>
      </c>
      <c r="AB1186" t="s">
        <v>15728</v>
      </c>
      <c r="AN1186" t="s">
        <v>15729</v>
      </c>
      <c r="AO1186" t="s">
        <v>15730</v>
      </c>
      <c r="AS1186" t="s">
        <v>730</v>
      </c>
      <c r="AT1186">
        <v>2018</v>
      </c>
      <c r="AU1186">
        <v>65</v>
      </c>
      <c r="AV1186">
        <v>2</v>
      </c>
      <c r="BA1186">
        <v>303</v>
      </c>
      <c r="BB1186">
        <v>308</v>
      </c>
      <c r="BD1186" t="s">
        <v>15731</v>
      </c>
      <c r="BK1186" t="s">
        <v>15732</v>
      </c>
      <c r="BL1186">
        <v>29181887</v>
      </c>
      <c r="BW1186" t="s">
        <v>13429</v>
      </c>
      <c r="BX1186" t="s">
        <v>13985</v>
      </c>
      <c r="BY1186" t="s">
        <v>13985</v>
      </c>
      <c r="BZ1186" t="s">
        <v>13985</v>
      </c>
    </row>
    <row r="1187" spans="1:78" hidden="1">
      <c r="A1187" t="s">
        <v>13850</v>
      </c>
      <c r="B1187" t="s">
        <v>67</v>
      </c>
      <c r="C1187" t="s">
        <v>25486</v>
      </c>
      <c r="G1187" t="s">
        <v>25487</v>
      </c>
      <c r="J1187" t="s">
        <v>25488</v>
      </c>
      <c r="K1187" t="s">
        <v>1192</v>
      </c>
      <c r="W1187" t="s">
        <v>25489</v>
      </c>
      <c r="AA1187" t="s">
        <v>25490</v>
      </c>
      <c r="AB1187" t="s">
        <v>25491</v>
      </c>
      <c r="AN1187" t="s">
        <v>1194</v>
      </c>
      <c r="AO1187" t="s">
        <v>1195</v>
      </c>
      <c r="AS1187" t="s">
        <v>629</v>
      </c>
      <c r="AT1187">
        <v>2007</v>
      </c>
      <c r="AU1187">
        <v>13</v>
      </c>
      <c r="AV1187">
        <v>5</v>
      </c>
      <c r="BA1187">
        <v>933</v>
      </c>
      <c r="BB1187">
        <v>941</v>
      </c>
      <c r="BD1187" t="s">
        <v>25492</v>
      </c>
      <c r="BK1187" t="s">
        <v>25493</v>
      </c>
      <c r="BW1187" t="s">
        <v>13429</v>
      </c>
      <c r="BX1187" t="s">
        <v>13985</v>
      </c>
      <c r="BY1187" t="s">
        <v>13985</v>
      </c>
      <c r="BZ1187" t="s">
        <v>13985</v>
      </c>
    </row>
    <row r="1188" spans="1:78" hidden="1">
      <c r="A1188" t="s">
        <v>13850</v>
      </c>
      <c r="B1188" t="s">
        <v>67</v>
      </c>
      <c r="C1188" t="s">
        <v>17018</v>
      </c>
      <c r="G1188" t="s">
        <v>17019</v>
      </c>
      <c r="J1188" t="s">
        <v>17020</v>
      </c>
      <c r="K1188" t="s">
        <v>5456</v>
      </c>
      <c r="W1188" t="s">
        <v>17021</v>
      </c>
      <c r="AA1188" t="s">
        <v>17022</v>
      </c>
      <c r="AN1188" t="s">
        <v>5458</v>
      </c>
      <c r="AO1188" t="s">
        <v>14303</v>
      </c>
      <c r="AS1188" t="s">
        <v>884</v>
      </c>
      <c r="AT1188">
        <v>2017</v>
      </c>
      <c r="AU1188">
        <v>149</v>
      </c>
      <c r="AV1188">
        <v>1</v>
      </c>
      <c r="BA1188">
        <v>129</v>
      </c>
      <c r="BB1188">
        <v>137</v>
      </c>
      <c r="BD1188" t="s">
        <v>17023</v>
      </c>
      <c r="BK1188" t="s">
        <v>17024</v>
      </c>
      <c r="BW1188" t="s">
        <v>13429</v>
      </c>
      <c r="BX1188" t="s">
        <v>13985</v>
      </c>
      <c r="BY1188" t="s">
        <v>13985</v>
      </c>
      <c r="BZ1188" t="s">
        <v>13985</v>
      </c>
    </row>
    <row r="1189" spans="1:78" hidden="1">
      <c r="A1189" t="s">
        <v>13850</v>
      </c>
      <c r="B1189" t="s">
        <v>67</v>
      </c>
      <c r="C1189" t="s">
        <v>27472</v>
      </c>
      <c r="G1189" t="s">
        <v>27472</v>
      </c>
      <c r="J1189" t="s">
        <v>27473</v>
      </c>
      <c r="K1189" t="s">
        <v>25749</v>
      </c>
      <c r="W1189" t="s">
        <v>27474</v>
      </c>
      <c r="AB1189" t="s">
        <v>27475</v>
      </c>
      <c r="AN1189" t="s">
        <v>25751</v>
      </c>
      <c r="AS1189" t="s">
        <v>242</v>
      </c>
      <c r="AT1189">
        <v>2003</v>
      </c>
      <c r="AU1189">
        <v>87</v>
      </c>
      <c r="AV1189">
        <v>10</v>
      </c>
      <c r="BA1189">
        <v>1255</v>
      </c>
      <c r="BB1189">
        <v>1259</v>
      </c>
      <c r="BD1189" t="s">
        <v>27476</v>
      </c>
      <c r="BK1189" t="s">
        <v>27477</v>
      </c>
      <c r="BL1189">
        <v>30812731</v>
      </c>
      <c r="BW1189" t="s">
        <v>13429</v>
      </c>
      <c r="BX1189" t="s">
        <v>13985</v>
      </c>
      <c r="BY1189" t="s">
        <v>13985</v>
      </c>
      <c r="BZ1189" t="s">
        <v>13985</v>
      </c>
    </row>
    <row r="1190" spans="1:78" hidden="1">
      <c r="A1190" t="s">
        <v>13850</v>
      </c>
      <c r="B1190" t="s">
        <v>67</v>
      </c>
      <c r="C1190" t="s">
        <v>19093</v>
      </c>
      <c r="G1190" t="s">
        <v>19094</v>
      </c>
      <c r="J1190" t="s">
        <v>19095</v>
      </c>
      <c r="K1190" t="s">
        <v>19087</v>
      </c>
      <c r="W1190" t="s">
        <v>19096</v>
      </c>
      <c r="AN1190" t="s">
        <v>19089</v>
      </c>
      <c r="AO1190" t="s">
        <v>19090</v>
      </c>
      <c r="AS1190" t="s">
        <v>815</v>
      </c>
      <c r="AT1190">
        <v>2015</v>
      </c>
      <c r="AU1190">
        <v>71</v>
      </c>
      <c r="AV1190">
        <v>1</v>
      </c>
      <c r="BA1190">
        <v>26</v>
      </c>
      <c r="BB1190">
        <v>36</v>
      </c>
      <c r="BD1190" t="s">
        <v>19097</v>
      </c>
      <c r="BK1190" t="s">
        <v>19098</v>
      </c>
      <c r="BW1190" t="s">
        <v>13429</v>
      </c>
      <c r="BX1190" t="s">
        <v>13985</v>
      </c>
      <c r="BY1190" t="s">
        <v>13985</v>
      </c>
      <c r="BZ1190" t="s">
        <v>13985</v>
      </c>
    </row>
    <row r="1191" spans="1:78" hidden="1">
      <c r="A1191" t="s">
        <v>13850</v>
      </c>
      <c r="B1191" t="s">
        <v>67</v>
      </c>
      <c r="C1191" t="s">
        <v>15813</v>
      </c>
      <c r="G1191" t="s">
        <v>15814</v>
      </c>
      <c r="J1191" t="s">
        <v>15815</v>
      </c>
      <c r="K1191" t="s">
        <v>280</v>
      </c>
      <c r="W1191" t="s">
        <v>15816</v>
      </c>
      <c r="AA1191" t="s">
        <v>15817</v>
      </c>
      <c r="AB1191" t="s">
        <v>15818</v>
      </c>
      <c r="AN1191" t="s">
        <v>284</v>
      </c>
      <c r="AS1191" t="s">
        <v>15819</v>
      </c>
      <c r="AT1191">
        <v>2018</v>
      </c>
      <c r="AU1191">
        <v>13</v>
      </c>
      <c r="AV1191">
        <v>3</v>
      </c>
      <c r="BC1191" t="s">
        <v>15820</v>
      </c>
      <c r="BD1191" t="s">
        <v>15821</v>
      </c>
      <c r="BK1191" t="s">
        <v>15822</v>
      </c>
      <c r="BL1191">
        <v>29596482</v>
      </c>
      <c r="BW1191" t="s">
        <v>13429</v>
      </c>
      <c r="BX1191" t="s">
        <v>13985</v>
      </c>
      <c r="BY1191" t="s">
        <v>13985</v>
      </c>
      <c r="BZ1191" t="s">
        <v>13985</v>
      </c>
    </row>
    <row r="1192" spans="1:78" hidden="1">
      <c r="A1192" t="s">
        <v>13850</v>
      </c>
      <c r="B1192" t="s">
        <v>67</v>
      </c>
      <c r="C1192" t="s">
        <v>29226</v>
      </c>
      <c r="G1192" t="s">
        <v>29226</v>
      </c>
      <c r="J1192" t="s">
        <v>29227</v>
      </c>
      <c r="K1192" t="s">
        <v>29228</v>
      </c>
      <c r="W1192" t="s">
        <v>29229</v>
      </c>
      <c r="AN1192" t="s">
        <v>29230</v>
      </c>
      <c r="AS1192" t="s">
        <v>84</v>
      </c>
      <c r="AT1192">
        <v>1998</v>
      </c>
      <c r="AU1192">
        <v>36</v>
      </c>
      <c r="AV1192">
        <v>4</v>
      </c>
      <c r="BA1192">
        <v>347</v>
      </c>
      <c r="BB1192">
        <v>359</v>
      </c>
      <c r="BD1192" t="s">
        <v>29231</v>
      </c>
      <c r="BK1192" t="s">
        <v>29232</v>
      </c>
      <c r="BW1192" t="s">
        <v>13429</v>
      </c>
      <c r="BX1192" t="s">
        <v>13985</v>
      </c>
      <c r="BY1192" t="s">
        <v>13985</v>
      </c>
      <c r="BZ1192" t="s">
        <v>13985</v>
      </c>
    </row>
    <row r="1193" spans="1:78" hidden="1">
      <c r="A1193" t="s">
        <v>13850</v>
      </c>
      <c r="B1193" t="s">
        <v>67</v>
      </c>
      <c r="C1193" t="s">
        <v>17745</v>
      </c>
      <c r="G1193" t="s">
        <v>17746</v>
      </c>
      <c r="J1193" t="s">
        <v>17747</v>
      </c>
      <c r="K1193" t="s">
        <v>3339</v>
      </c>
      <c r="W1193" t="s">
        <v>17748</v>
      </c>
      <c r="AN1193" t="s">
        <v>3343</v>
      </c>
      <c r="AO1193" t="s">
        <v>3344</v>
      </c>
      <c r="AS1193" t="s">
        <v>472</v>
      </c>
      <c r="AT1193">
        <v>2016</v>
      </c>
      <c r="AU1193">
        <v>85</v>
      </c>
      <c r="AV1193">
        <v>4</v>
      </c>
      <c r="BA1193">
        <v>1014</v>
      </c>
      <c r="BB1193">
        <v>1024</v>
      </c>
      <c r="BD1193" t="s">
        <v>17749</v>
      </c>
      <c r="BK1193" t="s">
        <v>17750</v>
      </c>
      <c r="BL1193">
        <v>27040618</v>
      </c>
      <c r="BW1193" t="s">
        <v>13429</v>
      </c>
      <c r="BX1193" t="s">
        <v>13985</v>
      </c>
      <c r="BY1193" t="s">
        <v>13985</v>
      </c>
      <c r="BZ1193" t="s">
        <v>13985</v>
      </c>
    </row>
    <row r="1194" spans="1:78" hidden="1">
      <c r="A1194" t="s">
        <v>13850</v>
      </c>
      <c r="B1194" t="s">
        <v>67</v>
      </c>
      <c r="C1194" t="s">
        <v>25197</v>
      </c>
      <c r="G1194" t="s">
        <v>25198</v>
      </c>
      <c r="J1194" t="s">
        <v>25199</v>
      </c>
      <c r="K1194" t="s">
        <v>1442</v>
      </c>
      <c r="W1194" t="s">
        <v>25200</v>
      </c>
      <c r="AN1194" t="s">
        <v>1446</v>
      </c>
      <c r="AS1194" t="s">
        <v>154</v>
      </c>
      <c r="AT1194">
        <v>2007</v>
      </c>
      <c r="AU1194">
        <v>20</v>
      </c>
      <c r="AV1194">
        <v>6</v>
      </c>
      <c r="BA1194">
        <v>2101</v>
      </c>
      <c r="BB1194">
        <v>2112</v>
      </c>
      <c r="BD1194" t="s">
        <v>25201</v>
      </c>
      <c r="BK1194" t="s">
        <v>25202</v>
      </c>
      <c r="BL1194">
        <v>17956381</v>
      </c>
      <c r="BW1194" t="s">
        <v>13428</v>
      </c>
      <c r="BX1194" t="s">
        <v>13985</v>
      </c>
      <c r="BY1194" t="s">
        <v>13429</v>
      </c>
      <c r="BZ1194" t="s">
        <v>13985</v>
      </c>
    </row>
    <row r="1195" spans="1:78" hidden="1">
      <c r="A1195" t="s">
        <v>13850</v>
      </c>
      <c r="B1195" t="s">
        <v>67</v>
      </c>
      <c r="C1195" t="s">
        <v>30773</v>
      </c>
      <c r="G1195" t="s">
        <v>30773</v>
      </c>
      <c r="J1195" t="s">
        <v>31129</v>
      </c>
      <c r="K1195" t="s">
        <v>625</v>
      </c>
      <c r="W1195" t="s">
        <v>31130</v>
      </c>
      <c r="AN1195" t="s">
        <v>627</v>
      </c>
      <c r="AS1195" t="s">
        <v>242</v>
      </c>
      <c r="AT1195">
        <v>1992</v>
      </c>
      <c r="AU1195">
        <v>65</v>
      </c>
      <c r="AV1195">
        <v>1</v>
      </c>
      <c r="BA1195">
        <v>1</v>
      </c>
      <c r="BB1195">
        <v>10</v>
      </c>
      <c r="BD1195" t="s">
        <v>31131</v>
      </c>
      <c r="BK1195" t="s">
        <v>31132</v>
      </c>
      <c r="BW1195" t="s">
        <v>13429</v>
      </c>
      <c r="BX1195" t="s">
        <v>13985</v>
      </c>
      <c r="BY1195" t="s">
        <v>13985</v>
      </c>
      <c r="BZ1195" t="s">
        <v>13985</v>
      </c>
    </row>
    <row r="1196" spans="1:78" hidden="1">
      <c r="A1196" t="s">
        <v>13850</v>
      </c>
      <c r="B1196" t="s">
        <v>67</v>
      </c>
      <c r="C1196" t="s">
        <v>23152</v>
      </c>
      <c r="G1196" t="s">
        <v>23153</v>
      </c>
      <c r="J1196" t="s">
        <v>23154</v>
      </c>
      <c r="K1196" t="s">
        <v>4762</v>
      </c>
      <c r="W1196" t="s">
        <v>23155</v>
      </c>
      <c r="AN1196" t="s">
        <v>4764</v>
      </c>
      <c r="AO1196" t="s">
        <v>4765</v>
      </c>
      <c r="AS1196" t="s">
        <v>84</v>
      </c>
      <c r="AT1196">
        <v>2010</v>
      </c>
      <c r="AU1196">
        <v>14</v>
      </c>
      <c r="AV1196">
        <v>6</v>
      </c>
      <c r="BA1196">
        <v>731</v>
      </c>
      <c r="BB1196">
        <v>744</v>
      </c>
      <c r="BD1196" t="s">
        <v>23156</v>
      </c>
      <c r="BK1196" t="s">
        <v>23157</v>
      </c>
      <c r="BW1196" t="s">
        <v>13429</v>
      </c>
      <c r="BX1196" t="s">
        <v>13985</v>
      </c>
      <c r="BY1196" t="s">
        <v>13985</v>
      </c>
      <c r="BZ1196" t="s">
        <v>13985</v>
      </c>
    </row>
    <row r="1197" spans="1:78" hidden="1">
      <c r="A1197" t="s">
        <v>13850</v>
      </c>
      <c r="B1197" t="s">
        <v>67</v>
      </c>
      <c r="C1197" t="s">
        <v>23702</v>
      </c>
      <c r="G1197" t="s">
        <v>23703</v>
      </c>
      <c r="J1197" t="s">
        <v>24355</v>
      </c>
      <c r="K1197" t="s">
        <v>188</v>
      </c>
      <c r="W1197" t="s">
        <v>24356</v>
      </c>
      <c r="AN1197" t="s">
        <v>191</v>
      </c>
      <c r="AO1197" t="s">
        <v>192</v>
      </c>
      <c r="AS1197" t="s">
        <v>884</v>
      </c>
      <c r="AT1197">
        <v>2009</v>
      </c>
      <c r="AU1197">
        <v>159</v>
      </c>
      <c r="AV1197">
        <v>1</v>
      </c>
      <c r="BA1197">
        <v>127</v>
      </c>
      <c r="BB1197">
        <v>137</v>
      </c>
      <c r="BD1197" t="s">
        <v>24357</v>
      </c>
      <c r="BK1197" t="s">
        <v>24358</v>
      </c>
      <c r="BL1197">
        <v>19002503</v>
      </c>
      <c r="BW1197" t="s">
        <v>13429</v>
      </c>
      <c r="BX1197" t="s">
        <v>13985</v>
      </c>
      <c r="BY1197" t="s">
        <v>13985</v>
      </c>
      <c r="BZ1197" t="s">
        <v>13985</v>
      </c>
    </row>
    <row r="1198" spans="1:78" hidden="1">
      <c r="A1198" t="s">
        <v>13850</v>
      </c>
      <c r="B1198" t="s">
        <v>67</v>
      </c>
      <c r="C1198" t="s">
        <v>15766</v>
      </c>
      <c r="G1198" t="s">
        <v>15767</v>
      </c>
      <c r="J1198" t="s">
        <v>15768</v>
      </c>
      <c r="K1198" t="s">
        <v>1453</v>
      </c>
      <c r="W1198" t="s">
        <v>15769</v>
      </c>
      <c r="AA1198" t="s">
        <v>15770</v>
      </c>
      <c r="AB1198" t="s">
        <v>15771</v>
      </c>
      <c r="AN1198" t="s">
        <v>1455</v>
      </c>
      <c r="AO1198" t="s">
        <v>1456</v>
      </c>
      <c r="AS1198" t="s">
        <v>730</v>
      </c>
      <c r="AT1198">
        <v>2018</v>
      </c>
      <c r="AU1198">
        <v>111</v>
      </c>
      <c r="AV1198">
        <v>2</v>
      </c>
      <c r="BA1198">
        <v>586</v>
      </c>
      <c r="BB1198">
        <v>594</v>
      </c>
      <c r="BD1198" t="s">
        <v>15772</v>
      </c>
      <c r="BK1198" t="s">
        <v>15773</v>
      </c>
      <c r="BL1198">
        <v>29506032</v>
      </c>
      <c r="BW1198" t="s">
        <v>13429</v>
      </c>
      <c r="BX1198" t="s">
        <v>13985</v>
      </c>
      <c r="BY1198" t="s">
        <v>13985</v>
      </c>
      <c r="BZ1198" t="s">
        <v>13985</v>
      </c>
    </row>
    <row r="1199" spans="1:78" hidden="1">
      <c r="A1199" t="s">
        <v>13850</v>
      </c>
      <c r="B1199" t="s">
        <v>67</v>
      </c>
      <c r="C1199" t="s">
        <v>26421</v>
      </c>
      <c r="G1199" t="s">
        <v>26421</v>
      </c>
      <c r="J1199" t="s">
        <v>26422</v>
      </c>
      <c r="K1199" t="s">
        <v>1453</v>
      </c>
      <c r="W1199" t="s">
        <v>26423</v>
      </c>
      <c r="AA1199" t="s">
        <v>26424</v>
      </c>
      <c r="AN1199" t="s">
        <v>1455</v>
      </c>
      <c r="AS1199" t="s">
        <v>84</v>
      </c>
      <c r="AT1199">
        <v>2005</v>
      </c>
      <c r="AU1199">
        <v>98</v>
      </c>
      <c r="AV1199">
        <v>6</v>
      </c>
      <c r="BA1199">
        <v>2107</v>
      </c>
      <c r="BB1199">
        <v>2113</v>
      </c>
      <c r="BD1199" t="s">
        <v>26425</v>
      </c>
      <c r="BK1199" t="s">
        <v>26426</v>
      </c>
      <c r="BL1199">
        <v>16539139</v>
      </c>
      <c r="BW1199" t="s">
        <v>13428</v>
      </c>
      <c r="BX1199" t="s">
        <v>13985</v>
      </c>
      <c r="BY1199" t="s">
        <v>13429</v>
      </c>
      <c r="BZ1199">
        <v>1</v>
      </c>
    </row>
    <row r="1200" spans="1:78" hidden="1">
      <c r="A1200" t="s">
        <v>13850</v>
      </c>
      <c r="B1200" t="s">
        <v>67</v>
      </c>
      <c r="C1200" t="s">
        <v>27634</v>
      </c>
      <c r="G1200" t="s">
        <v>27634</v>
      </c>
      <c r="J1200" t="s">
        <v>27635</v>
      </c>
      <c r="K1200" t="s">
        <v>348</v>
      </c>
      <c r="W1200" t="s">
        <v>27636</v>
      </c>
      <c r="AN1200" t="s">
        <v>350</v>
      </c>
      <c r="AS1200" t="s">
        <v>730</v>
      </c>
      <c r="AT1200">
        <v>2003</v>
      </c>
      <c r="AU1200">
        <v>32</v>
      </c>
      <c r="AV1200">
        <v>2</v>
      </c>
      <c r="BA1200">
        <v>276</v>
      </c>
      <c r="BB1200">
        <v>285</v>
      </c>
      <c r="BD1200" t="s">
        <v>27637</v>
      </c>
      <c r="BK1200" t="s">
        <v>27638</v>
      </c>
      <c r="BW1200" t="s">
        <v>13429</v>
      </c>
      <c r="BX1200" t="s">
        <v>13985</v>
      </c>
      <c r="BY1200" t="s">
        <v>13985</v>
      </c>
      <c r="BZ1200" t="s">
        <v>13985</v>
      </c>
    </row>
    <row r="1201" spans="1:78" hidden="1">
      <c r="A1201" t="s">
        <v>13850</v>
      </c>
      <c r="B1201" t="s">
        <v>67</v>
      </c>
      <c r="C1201" t="s">
        <v>20778</v>
      </c>
      <c r="G1201" t="s">
        <v>20779</v>
      </c>
      <c r="J1201" t="s">
        <v>20780</v>
      </c>
      <c r="K1201" t="s">
        <v>9446</v>
      </c>
      <c r="W1201" t="s">
        <v>20781</v>
      </c>
      <c r="AA1201" t="s">
        <v>20782</v>
      </c>
      <c r="AB1201" t="s">
        <v>20783</v>
      </c>
      <c r="AN1201" t="s">
        <v>9448</v>
      </c>
      <c r="AO1201" t="s">
        <v>16022</v>
      </c>
      <c r="AS1201" s="1">
        <v>37073</v>
      </c>
      <c r="AT1201">
        <v>2013</v>
      </c>
      <c r="AU1201">
        <v>23</v>
      </c>
      <c r="AV1201">
        <v>7</v>
      </c>
      <c r="BA1201">
        <v>735</v>
      </c>
      <c r="BB1201">
        <v>755</v>
      </c>
      <c r="BD1201" t="s">
        <v>20784</v>
      </c>
      <c r="BK1201" t="s">
        <v>20785</v>
      </c>
      <c r="BW1201" t="s">
        <v>13429</v>
      </c>
      <c r="BX1201" t="s">
        <v>13985</v>
      </c>
      <c r="BY1201" t="s">
        <v>13985</v>
      </c>
      <c r="BZ1201" t="s">
        <v>13985</v>
      </c>
    </row>
    <row r="1202" spans="1:78" hidden="1">
      <c r="A1202" t="s">
        <v>13850</v>
      </c>
      <c r="B1202" t="s">
        <v>67</v>
      </c>
      <c r="C1202" t="s">
        <v>21874</v>
      </c>
      <c r="G1202" t="s">
        <v>21875</v>
      </c>
      <c r="J1202" t="s">
        <v>21876</v>
      </c>
      <c r="K1202" t="s">
        <v>3361</v>
      </c>
      <c r="W1202" t="s">
        <v>21877</v>
      </c>
      <c r="AA1202" t="s">
        <v>21878</v>
      </c>
      <c r="AB1202" t="s">
        <v>21879</v>
      </c>
      <c r="AN1202" t="s">
        <v>3363</v>
      </c>
      <c r="AO1202" t="s">
        <v>3364</v>
      </c>
      <c r="AS1202" t="s">
        <v>730</v>
      </c>
      <c r="AT1202">
        <v>2012</v>
      </c>
      <c r="AU1202">
        <v>121</v>
      </c>
      <c r="AV1202">
        <v>4</v>
      </c>
      <c r="BA1202">
        <v>623</v>
      </c>
      <c r="BB1202">
        <v>633</v>
      </c>
      <c r="BD1202" t="s">
        <v>21880</v>
      </c>
      <c r="BK1202" t="s">
        <v>21881</v>
      </c>
      <c r="BW1202" t="s">
        <v>13429</v>
      </c>
      <c r="BX1202" t="s">
        <v>13985</v>
      </c>
      <c r="BY1202" t="s">
        <v>13985</v>
      </c>
      <c r="BZ1202" t="s">
        <v>13985</v>
      </c>
    </row>
    <row r="1203" spans="1:78" hidden="1">
      <c r="A1203" t="s">
        <v>13850</v>
      </c>
      <c r="B1203" t="s">
        <v>67</v>
      </c>
      <c r="C1203" t="s">
        <v>27193</v>
      </c>
      <c r="G1203" t="s">
        <v>27193</v>
      </c>
      <c r="J1203" t="s">
        <v>27194</v>
      </c>
      <c r="K1203" t="s">
        <v>16670</v>
      </c>
      <c r="W1203" t="s">
        <v>27195</v>
      </c>
      <c r="AA1203" t="s">
        <v>27196</v>
      </c>
      <c r="AB1203" t="s">
        <v>27197</v>
      </c>
      <c r="AN1203" t="s">
        <v>16674</v>
      </c>
      <c r="AS1203" t="s">
        <v>730</v>
      </c>
      <c r="AT1203">
        <v>2004</v>
      </c>
      <c r="AU1203">
        <v>49</v>
      </c>
      <c r="AV1203">
        <v>2</v>
      </c>
      <c r="BA1203">
        <v>153</v>
      </c>
      <c r="BB1203">
        <v>161</v>
      </c>
      <c r="BD1203" t="s">
        <v>27198</v>
      </c>
      <c r="BK1203" t="s">
        <v>27199</v>
      </c>
      <c r="BW1203" t="s">
        <v>13429</v>
      </c>
      <c r="BX1203" t="s">
        <v>13985</v>
      </c>
      <c r="BY1203" t="s">
        <v>13985</v>
      </c>
      <c r="BZ1203" t="s">
        <v>13985</v>
      </c>
    </row>
    <row r="1204" spans="1:78" hidden="1">
      <c r="A1204" t="s">
        <v>13850</v>
      </c>
      <c r="B1204" t="s">
        <v>67</v>
      </c>
      <c r="C1204" t="s">
        <v>20478</v>
      </c>
      <c r="G1204" t="s">
        <v>20479</v>
      </c>
      <c r="J1204" t="s">
        <v>20480</v>
      </c>
      <c r="K1204" t="s">
        <v>178</v>
      </c>
      <c r="W1204" t="s">
        <v>20481</v>
      </c>
      <c r="AA1204" t="s">
        <v>20482</v>
      </c>
      <c r="AB1204" t="s">
        <v>20483</v>
      </c>
      <c r="AN1204" t="s">
        <v>180</v>
      </c>
      <c r="AO1204" t="s">
        <v>181</v>
      </c>
      <c r="AS1204" t="s">
        <v>84</v>
      </c>
      <c r="AT1204">
        <v>2013</v>
      </c>
      <c r="AU1204">
        <v>67</v>
      </c>
      <c r="AV1204">
        <v>3</v>
      </c>
      <c r="BA1204">
        <v>451</v>
      </c>
      <c r="BB1204">
        <v>461</v>
      </c>
      <c r="BD1204" t="s">
        <v>20484</v>
      </c>
      <c r="BK1204" t="s">
        <v>20485</v>
      </c>
      <c r="BW1204" t="s">
        <v>13429</v>
      </c>
      <c r="BX1204" t="s">
        <v>13985</v>
      </c>
      <c r="BY1204" t="s">
        <v>13985</v>
      </c>
      <c r="BZ1204" t="s">
        <v>13985</v>
      </c>
    </row>
    <row r="1205" spans="1:78" hidden="1">
      <c r="A1205" t="s">
        <v>13850</v>
      </c>
      <c r="B1205" t="s">
        <v>67</v>
      </c>
      <c r="C1205" t="s">
        <v>21357</v>
      </c>
      <c r="G1205" t="s">
        <v>21358</v>
      </c>
      <c r="J1205" t="s">
        <v>21359</v>
      </c>
      <c r="K1205" t="s">
        <v>453</v>
      </c>
      <c r="W1205" t="s">
        <v>21360</v>
      </c>
      <c r="AA1205" t="s">
        <v>1059</v>
      </c>
      <c r="AB1205" t="s">
        <v>1060</v>
      </c>
      <c r="AN1205" t="s">
        <v>455</v>
      </c>
      <c r="AS1205" t="s">
        <v>84</v>
      </c>
      <c r="AT1205">
        <v>2012</v>
      </c>
      <c r="AU1205">
        <v>37</v>
      </c>
      <c r="AV1205">
        <v>6</v>
      </c>
      <c r="BA1205">
        <v>490</v>
      </c>
      <c r="BB1205">
        <v>499</v>
      </c>
      <c r="BD1205" t="s">
        <v>21361</v>
      </c>
      <c r="BK1205" t="s">
        <v>21362</v>
      </c>
      <c r="BW1205" t="s">
        <v>13429</v>
      </c>
      <c r="BX1205" t="s">
        <v>13985</v>
      </c>
      <c r="BY1205" t="s">
        <v>13985</v>
      </c>
      <c r="BZ1205" t="s">
        <v>13985</v>
      </c>
    </row>
    <row r="1206" spans="1:78" hidden="1">
      <c r="A1206" t="s">
        <v>13850</v>
      </c>
      <c r="B1206" t="s">
        <v>67</v>
      </c>
      <c r="C1206" t="s">
        <v>23702</v>
      </c>
      <c r="G1206" t="s">
        <v>23703</v>
      </c>
      <c r="J1206" t="s">
        <v>23704</v>
      </c>
      <c r="K1206" t="s">
        <v>1057</v>
      </c>
      <c r="W1206" t="s">
        <v>23705</v>
      </c>
      <c r="AN1206" t="s">
        <v>1061</v>
      </c>
      <c r="AO1206" t="s">
        <v>1062</v>
      </c>
      <c r="AS1206" t="s">
        <v>1023</v>
      </c>
      <c r="AT1206">
        <v>2010</v>
      </c>
      <c r="AU1206">
        <v>91</v>
      </c>
      <c r="AV1206">
        <v>1</v>
      </c>
      <c r="BA1206">
        <v>15</v>
      </c>
      <c r="BB1206">
        <v>21</v>
      </c>
      <c r="BD1206" t="s">
        <v>23706</v>
      </c>
      <c r="BK1206" t="s">
        <v>23707</v>
      </c>
      <c r="BL1206">
        <v>20380190</v>
      </c>
      <c r="BW1206" t="s">
        <v>13429</v>
      </c>
      <c r="BX1206" t="s">
        <v>13985</v>
      </c>
      <c r="BY1206" t="s">
        <v>13985</v>
      </c>
      <c r="BZ1206" t="s">
        <v>13985</v>
      </c>
    </row>
    <row r="1207" spans="1:78" hidden="1">
      <c r="A1207" t="s">
        <v>13850</v>
      </c>
      <c r="B1207" t="s">
        <v>67</v>
      </c>
      <c r="C1207" t="s">
        <v>28365</v>
      </c>
      <c r="G1207" t="s">
        <v>28365</v>
      </c>
      <c r="J1207" t="s">
        <v>28366</v>
      </c>
      <c r="K1207" t="s">
        <v>667</v>
      </c>
      <c r="W1207" t="s">
        <v>28367</v>
      </c>
      <c r="AA1207" t="s">
        <v>26851</v>
      </c>
      <c r="AB1207" t="s">
        <v>26852</v>
      </c>
      <c r="AN1207" t="s">
        <v>670</v>
      </c>
      <c r="AS1207" t="s">
        <v>884</v>
      </c>
      <c r="AT1207">
        <v>2001</v>
      </c>
      <c r="AU1207">
        <v>36</v>
      </c>
      <c r="AV1207">
        <v>1</v>
      </c>
      <c r="BA1207">
        <v>177</v>
      </c>
      <c r="BB1207">
        <v>184</v>
      </c>
      <c r="BK1207" t="s">
        <v>28368</v>
      </c>
      <c r="BW1207" t="s">
        <v>13429</v>
      </c>
      <c r="BX1207" t="s">
        <v>13985</v>
      </c>
      <c r="BY1207" t="s">
        <v>13985</v>
      </c>
      <c r="BZ1207" t="s">
        <v>13985</v>
      </c>
    </row>
    <row r="1208" spans="1:78" hidden="1">
      <c r="A1208" t="s">
        <v>13850</v>
      </c>
      <c r="B1208" t="s">
        <v>67</v>
      </c>
      <c r="C1208" t="s">
        <v>21101</v>
      </c>
      <c r="G1208" t="s">
        <v>21102</v>
      </c>
      <c r="J1208" t="s">
        <v>21103</v>
      </c>
      <c r="K1208" t="s">
        <v>19116</v>
      </c>
      <c r="W1208" t="s">
        <v>21104</v>
      </c>
      <c r="AA1208" t="s">
        <v>21105</v>
      </c>
      <c r="AB1208" t="s">
        <v>21106</v>
      </c>
      <c r="AN1208" t="s">
        <v>19119</v>
      </c>
      <c r="AO1208" t="s">
        <v>19120</v>
      </c>
      <c r="AS1208" t="s">
        <v>884</v>
      </c>
      <c r="AT1208">
        <v>2013</v>
      </c>
      <c r="AU1208">
        <v>274</v>
      </c>
      <c r="AV1208">
        <v>2</v>
      </c>
      <c r="BA1208">
        <v>165</v>
      </c>
      <c r="BB1208">
        <v>174</v>
      </c>
      <c r="BD1208" t="s">
        <v>21107</v>
      </c>
      <c r="BK1208" t="s">
        <v>21108</v>
      </c>
      <c r="BL1208">
        <v>22996762</v>
      </c>
      <c r="BW1208" t="s">
        <v>13429</v>
      </c>
      <c r="BX1208" t="s">
        <v>13985</v>
      </c>
      <c r="BY1208" t="s">
        <v>13985</v>
      </c>
      <c r="BZ1208" t="s">
        <v>13985</v>
      </c>
    </row>
    <row r="1209" spans="1:78" hidden="1">
      <c r="A1209" t="s">
        <v>13850</v>
      </c>
      <c r="B1209" t="s">
        <v>67</v>
      </c>
      <c r="C1209" t="s">
        <v>27952</v>
      </c>
      <c r="G1209" t="s">
        <v>27952</v>
      </c>
      <c r="J1209" t="s">
        <v>27953</v>
      </c>
      <c r="K1209" t="s">
        <v>1172</v>
      </c>
      <c r="W1209" t="s">
        <v>27954</v>
      </c>
      <c r="AN1209" t="s">
        <v>1176</v>
      </c>
      <c r="AS1209" t="s">
        <v>730</v>
      </c>
      <c r="AT1209">
        <v>2002</v>
      </c>
      <c r="AU1209">
        <v>25</v>
      </c>
      <c r="AV1209">
        <v>2</v>
      </c>
      <c r="BA1209">
        <v>184</v>
      </c>
      <c r="BB1209">
        <v>192</v>
      </c>
      <c r="BD1209" t="s">
        <v>27955</v>
      </c>
      <c r="BK1209" t="s">
        <v>27956</v>
      </c>
      <c r="BW1209" t="s">
        <v>13429</v>
      </c>
      <c r="BX1209" t="s">
        <v>13985</v>
      </c>
      <c r="BY1209" t="s">
        <v>13985</v>
      </c>
      <c r="BZ1209" t="s">
        <v>13985</v>
      </c>
    </row>
    <row r="1210" spans="1:78" hidden="1">
      <c r="A1210" t="s">
        <v>13850</v>
      </c>
      <c r="B1210" t="s">
        <v>67</v>
      </c>
      <c r="C1210" t="s">
        <v>21227</v>
      </c>
      <c r="G1210" t="s">
        <v>21228</v>
      </c>
      <c r="J1210" t="s">
        <v>21229</v>
      </c>
      <c r="K1210" t="s">
        <v>21230</v>
      </c>
      <c r="W1210" t="s">
        <v>21231</v>
      </c>
      <c r="AA1210" t="s">
        <v>21232</v>
      </c>
      <c r="AB1210" t="s">
        <v>21233</v>
      </c>
      <c r="AN1210" t="s">
        <v>21234</v>
      </c>
      <c r="AO1210" t="s">
        <v>21235</v>
      </c>
      <c r="AT1210">
        <v>2013</v>
      </c>
      <c r="AU1210">
        <v>82</v>
      </c>
      <c r="AV1210">
        <v>1</v>
      </c>
      <c r="BA1210">
        <v>27</v>
      </c>
      <c r="BB1210">
        <v>36</v>
      </c>
      <c r="BD1210" t="s">
        <v>21236</v>
      </c>
      <c r="BK1210" t="s">
        <v>21237</v>
      </c>
      <c r="BW1210" t="s">
        <v>13429</v>
      </c>
      <c r="BX1210" t="s">
        <v>13985</v>
      </c>
      <c r="BY1210" t="s">
        <v>13985</v>
      </c>
      <c r="BZ1210" t="s">
        <v>13985</v>
      </c>
    </row>
    <row r="1211" spans="1:78" hidden="1">
      <c r="A1211" t="s">
        <v>13850</v>
      </c>
      <c r="B1211" t="s">
        <v>67</v>
      </c>
      <c r="C1211" t="s">
        <v>26579</v>
      </c>
      <c r="G1211" t="s">
        <v>26579</v>
      </c>
      <c r="J1211" t="s">
        <v>26580</v>
      </c>
      <c r="K1211" t="s">
        <v>1453</v>
      </c>
      <c r="W1211" t="s">
        <v>26581</v>
      </c>
      <c r="AN1211" t="s">
        <v>1455</v>
      </c>
      <c r="AS1211" t="s">
        <v>352</v>
      </c>
      <c r="AT1211">
        <v>2005</v>
      </c>
      <c r="AU1211">
        <v>98</v>
      </c>
      <c r="AV1211">
        <v>4</v>
      </c>
      <c r="BA1211">
        <v>1109</v>
      </c>
      <c r="BB1211">
        <v>1115</v>
      </c>
      <c r="BD1211" t="s">
        <v>26582</v>
      </c>
      <c r="BK1211" t="s">
        <v>26583</v>
      </c>
      <c r="BL1211">
        <v>16156560</v>
      </c>
      <c r="BW1211" t="s">
        <v>13429</v>
      </c>
      <c r="BX1211" t="s">
        <v>13985</v>
      </c>
      <c r="BY1211" t="s">
        <v>13985</v>
      </c>
      <c r="BZ1211" t="s">
        <v>13985</v>
      </c>
    </row>
    <row r="1212" spans="1:78" hidden="1">
      <c r="A1212" t="s">
        <v>13850</v>
      </c>
      <c r="B1212" t="s">
        <v>67</v>
      </c>
      <c r="C1212" t="s">
        <v>19183</v>
      </c>
      <c r="G1212" t="s">
        <v>19184</v>
      </c>
      <c r="J1212" t="s">
        <v>19185</v>
      </c>
      <c r="K1212" t="s">
        <v>1192</v>
      </c>
      <c r="W1212" t="s">
        <v>19186</v>
      </c>
      <c r="AA1212" t="s">
        <v>19187</v>
      </c>
      <c r="AB1212" t="s">
        <v>19188</v>
      </c>
      <c r="AN1212" t="s">
        <v>1194</v>
      </c>
      <c r="AO1212" t="s">
        <v>1195</v>
      </c>
      <c r="AS1212" t="s">
        <v>884</v>
      </c>
      <c r="AT1212">
        <v>2015</v>
      </c>
      <c r="AU1212">
        <v>21</v>
      </c>
      <c r="AV1212">
        <v>2</v>
      </c>
      <c r="BA1212">
        <v>897</v>
      </c>
      <c r="BB1212">
        <v>910</v>
      </c>
      <c r="BD1212" t="s">
        <v>19189</v>
      </c>
      <c r="BK1212" t="s">
        <v>19190</v>
      </c>
      <c r="BL1212">
        <v>25330385</v>
      </c>
      <c r="BW1212" t="s">
        <v>13429</v>
      </c>
      <c r="BX1212" t="s">
        <v>13985</v>
      </c>
      <c r="BY1212" t="s">
        <v>13985</v>
      </c>
      <c r="BZ1212" t="s">
        <v>13985</v>
      </c>
    </row>
    <row r="1213" spans="1:78" hidden="1">
      <c r="A1213" t="s">
        <v>13850</v>
      </c>
      <c r="B1213" t="s">
        <v>67</v>
      </c>
      <c r="C1213" t="s">
        <v>19016</v>
      </c>
      <c r="G1213" t="s">
        <v>19017</v>
      </c>
      <c r="J1213" t="s">
        <v>19018</v>
      </c>
      <c r="K1213" t="s">
        <v>1239</v>
      </c>
      <c r="W1213" t="s">
        <v>19019</v>
      </c>
      <c r="AA1213" t="s">
        <v>19020</v>
      </c>
      <c r="AB1213" t="s">
        <v>19021</v>
      </c>
      <c r="AN1213" t="s">
        <v>1242</v>
      </c>
      <c r="AO1213" t="s">
        <v>1243</v>
      </c>
      <c r="AS1213" t="s">
        <v>730</v>
      </c>
      <c r="AT1213">
        <v>2015</v>
      </c>
      <c r="AU1213">
        <v>93</v>
      </c>
      <c r="AV1213">
        <v>4</v>
      </c>
      <c r="BA1213">
        <v>307</v>
      </c>
      <c r="BB1213">
        <v>313</v>
      </c>
      <c r="BD1213" t="s">
        <v>19022</v>
      </c>
      <c r="BK1213" t="s">
        <v>19023</v>
      </c>
      <c r="BW1213" t="s">
        <v>13429</v>
      </c>
      <c r="BX1213" t="s">
        <v>13985</v>
      </c>
      <c r="BY1213" t="s">
        <v>13985</v>
      </c>
      <c r="BZ1213" t="s">
        <v>13985</v>
      </c>
    </row>
    <row r="1214" spans="1:78" hidden="1">
      <c r="A1214" t="s">
        <v>13850</v>
      </c>
      <c r="B1214" t="s">
        <v>67</v>
      </c>
      <c r="C1214" t="s">
        <v>30359</v>
      </c>
      <c r="G1214" t="s">
        <v>30359</v>
      </c>
      <c r="J1214" t="s">
        <v>30360</v>
      </c>
      <c r="K1214" t="s">
        <v>3361</v>
      </c>
      <c r="W1214" t="s">
        <v>30361</v>
      </c>
      <c r="AN1214" t="s">
        <v>3363</v>
      </c>
      <c r="AS1214" t="s">
        <v>242</v>
      </c>
      <c r="AT1214">
        <v>1995</v>
      </c>
      <c r="AU1214">
        <v>74</v>
      </c>
      <c r="AV1214">
        <v>1</v>
      </c>
      <c r="BA1214">
        <v>103</v>
      </c>
      <c r="BB1214">
        <v>114</v>
      </c>
      <c r="BD1214" t="s">
        <v>30362</v>
      </c>
      <c r="BK1214" t="s">
        <v>30363</v>
      </c>
      <c r="BW1214" t="s">
        <v>13429</v>
      </c>
      <c r="BX1214" t="s">
        <v>13985</v>
      </c>
      <c r="BY1214" t="s">
        <v>13985</v>
      </c>
      <c r="BZ1214" t="s">
        <v>13985</v>
      </c>
    </row>
    <row r="1215" spans="1:78" hidden="1">
      <c r="A1215" t="s">
        <v>13850</v>
      </c>
      <c r="B1215" t="s">
        <v>67</v>
      </c>
      <c r="C1215" t="s">
        <v>25330</v>
      </c>
      <c r="G1215" t="s">
        <v>25331</v>
      </c>
      <c r="J1215" t="s">
        <v>25332</v>
      </c>
      <c r="K1215" t="s">
        <v>3654</v>
      </c>
      <c r="W1215" t="s">
        <v>25333</v>
      </c>
      <c r="AA1215" t="s">
        <v>4447</v>
      </c>
      <c r="AN1215" t="s">
        <v>3658</v>
      </c>
      <c r="AO1215" t="s">
        <v>3659</v>
      </c>
      <c r="AS1215" t="s">
        <v>352</v>
      </c>
      <c r="AT1215">
        <v>2007</v>
      </c>
      <c r="AU1215">
        <v>177</v>
      </c>
      <c r="AV1215">
        <v>6</v>
      </c>
      <c r="BA1215">
        <v>667</v>
      </c>
      <c r="BB1215">
        <v>677</v>
      </c>
      <c r="BD1215" t="s">
        <v>25334</v>
      </c>
      <c r="BK1215" t="s">
        <v>25335</v>
      </c>
      <c r="BL1215">
        <v>17487493</v>
      </c>
      <c r="BW1215" t="s">
        <v>13429</v>
      </c>
      <c r="BX1215" t="s">
        <v>13985</v>
      </c>
      <c r="BY1215" t="s">
        <v>13985</v>
      </c>
      <c r="BZ1215" t="s">
        <v>13985</v>
      </c>
    </row>
    <row r="1216" spans="1:78" hidden="1">
      <c r="A1216" t="s">
        <v>13850</v>
      </c>
      <c r="B1216" t="s">
        <v>67</v>
      </c>
      <c r="C1216" t="s">
        <v>23304</v>
      </c>
      <c r="G1216" t="s">
        <v>23305</v>
      </c>
      <c r="J1216" t="s">
        <v>23306</v>
      </c>
      <c r="K1216" t="s">
        <v>15076</v>
      </c>
      <c r="W1216" t="s">
        <v>23307</v>
      </c>
      <c r="AN1216" t="s">
        <v>15079</v>
      </c>
      <c r="AS1216" t="s">
        <v>297</v>
      </c>
      <c r="AT1216">
        <v>2010</v>
      </c>
      <c r="AU1216">
        <v>44</v>
      </c>
      <c r="AV1216">
        <v>17</v>
      </c>
      <c r="AY1216" t="s">
        <v>49</v>
      </c>
      <c r="BA1216">
        <v>4826</v>
      </c>
      <c r="BB1216">
        <v>4837</v>
      </c>
      <c r="BD1216" t="s">
        <v>23308</v>
      </c>
      <c r="BK1216" t="s">
        <v>23309</v>
      </c>
      <c r="BL1216">
        <v>20688348</v>
      </c>
      <c r="BW1216" t="s">
        <v>13429</v>
      </c>
      <c r="BX1216" t="s">
        <v>13985</v>
      </c>
      <c r="BY1216" t="s">
        <v>13985</v>
      </c>
      <c r="BZ1216" t="s">
        <v>13985</v>
      </c>
    </row>
    <row r="1217" spans="1:78" hidden="1">
      <c r="A1217" t="s">
        <v>13850</v>
      </c>
      <c r="B1217" t="s">
        <v>67</v>
      </c>
      <c r="C1217" t="s">
        <v>19411</v>
      </c>
      <c r="G1217" t="s">
        <v>19412</v>
      </c>
      <c r="J1217" t="s">
        <v>19413</v>
      </c>
      <c r="K1217" t="s">
        <v>821</v>
      </c>
      <c r="W1217" t="s">
        <v>19414</v>
      </c>
      <c r="AB1217" t="s">
        <v>19415</v>
      </c>
      <c r="AN1217" t="s">
        <v>824</v>
      </c>
      <c r="AO1217" t="s">
        <v>825</v>
      </c>
      <c r="AS1217" t="s">
        <v>1023</v>
      </c>
      <c r="AT1217">
        <v>2015</v>
      </c>
      <c r="AU1217">
        <v>24</v>
      </c>
      <c r="AV1217">
        <v>2</v>
      </c>
      <c r="BA1217">
        <v>284</v>
      </c>
      <c r="BB1217">
        <v>295</v>
      </c>
      <c r="BD1217" t="s">
        <v>19416</v>
      </c>
      <c r="BK1217" t="s">
        <v>19417</v>
      </c>
      <c r="BL1217">
        <v>25230113</v>
      </c>
      <c r="BW1217" t="s">
        <v>13429</v>
      </c>
      <c r="BX1217" t="s">
        <v>13985</v>
      </c>
      <c r="BY1217" t="s">
        <v>13985</v>
      </c>
      <c r="BZ1217" t="s">
        <v>13985</v>
      </c>
    </row>
    <row r="1218" spans="1:78" hidden="1">
      <c r="A1218" t="s">
        <v>13850</v>
      </c>
      <c r="B1218" t="s">
        <v>67</v>
      </c>
      <c r="C1218" t="s">
        <v>16222</v>
      </c>
      <c r="G1218" t="s">
        <v>16223</v>
      </c>
      <c r="J1218" t="s">
        <v>16224</v>
      </c>
      <c r="K1218" t="s">
        <v>1332</v>
      </c>
      <c r="W1218" t="s">
        <v>16225</v>
      </c>
      <c r="AN1218" t="s">
        <v>1334</v>
      </c>
      <c r="AO1218" t="s">
        <v>1335</v>
      </c>
      <c r="AS1218" t="s">
        <v>84</v>
      </c>
      <c r="AT1218">
        <v>2017</v>
      </c>
      <c r="AU1218">
        <v>61</v>
      </c>
      <c r="AV1218">
        <v>12</v>
      </c>
      <c r="BA1218">
        <v>2213</v>
      </c>
      <c r="BB1218">
        <v>2216</v>
      </c>
      <c r="BD1218" t="s">
        <v>16226</v>
      </c>
      <c r="BK1218" t="s">
        <v>16227</v>
      </c>
      <c r="BL1218">
        <v>28828598</v>
      </c>
      <c r="BW1218" t="s">
        <v>13429</v>
      </c>
      <c r="BX1218" t="s">
        <v>13985</v>
      </c>
      <c r="BY1218" t="s">
        <v>13985</v>
      </c>
      <c r="BZ1218" t="s">
        <v>13985</v>
      </c>
    </row>
    <row r="1219" spans="1:78" hidden="1">
      <c r="A1219" t="s">
        <v>13850</v>
      </c>
      <c r="B1219" t="s">
        <v>67</v>
      </c>
      <c r="C1219" t="s">
        <v>16253</v>
      </c>
      <c r="G1219" t="s">
        <v>16254</v>
      </c>
      <c r="J1219" t="s">
        <v>16255</v>
      </c>
      <c r="K1219" t="s">
        <v>71</v>
      </c>
      <c r="W1219" t="s">
        <v>16256</v>
      </c>
      <c r="AN1219" t="s">
        <v>73</v>
      </c>
      <c r="AO1219" t="s">
        <v>74</v>
      </c>
      <c r="AS1219" t="s">
        <v>84</v>
      </c>
      <c r="AT1219">
        <v>2017</v>
      </c>
      <c r="AU1219">
        <v>36</v>
      </c>
      <c r="AV1219">
        <v>4</v>
      </c>
      <c r="BA1219">
        <v>805</v>
      </c>
      <c r="BB1219">
        <v>815</v>
      </c>
      <c r="BD1219" t="s">
        <v>16257</v>
      </c>
      <c r="BK1219" t="s">
        <v>16258</v>
      </c>
      <c r="BW1219" t="s">
        <v>13429</v>
      </c>
      <c r="BX1219" t="s">
        <v>13985</v>
      </c>
      <c r="BY1219" t="s">
        <v>13985</v>
      </c>
      <c r="BZ1219" t="s">
        <v>13985</v>
      </c>
    </row>
    <row r="1220" spans="1:78" hidden="1">
      <c r="A1220" t="s">
        <v>13850</v>
      </c>
      <c r="B1220" t="s">
        <v>67</v>
      </c>
      <c r="C1220" t="s">
        <v>31405</v>
      </c>
      <c r="G1220" t="s">
        <v>31405</v>
      </c>
      <c r="J1220" t="s">
        <v>31406</v>
      </c>
      <c r="K1220" t="s">
        <v>7677</v>
      </c>
      <c r="W1220" t="s">
        <v>31407</v>
      </c>
      <c r="AN1220" t="s">
        <v>7681</v>
      </c>
      <c r="AS1220" t="s">
        <v>521</v>
      </c>
      <c r="AT1220">
        <v>1991</v>
      </c>
      <c r="AU1220">
        <v>180</v>
      </c>
      <c r="AV1220">
        <v>3</v>
      </c>
      <c r="BA1220">
        <v>432</v>
      </c>
      <c r="BB1220">
        <v>439</v>
      </c>
      <c r="BD1220" t="s">
        <v>31408</v>
      </c>
      <c r="BK1220" t="s">
        <v>31409</v>
      </c>
      <c r="BL1220">
        <v>29304650</v>
      </c>
      <c r="BW1220" t="s">
        <v>13429</v>
      </c>
      <c r="BX1220" t="s">
        <v>13985</v>
      </c>
      <c r="BY1220" t="s">
        <v>13985</v>
      </c>
      <c r="BZ1220" t="s">
        <v>13985</v>
      </c>
    </row>
    <row r="1221" spans="1:78" hidden="1">
      <c r="A1221" t="s">
        <v>13850</v>
      </c>
      <c r="B1221" t="s">
        <v>67</v>
      </c>
      <c r="C1221" t="s">
        <v>30569</v>
      </c>
      <c r="G1221" t="s">
        <v>30569</v>
      </c>
      <c r="J1221" t="s">
        <v>30570</v>
      </c>
      <c r="K1221" t="s">
        <v>1993</v>
      </c>
      <c r="W1221" t="s">
        <v>30571</v>
      </c>
      <c r="AN1221" t="s">
        <v>1997</v>
      </c>
      <c r="AT1221">
        <v>1995</v>
      </c>
      <c r="AU1221">
        <v>28</v>
      </c>
      <c r="AV1221">
        <v>4</v>
      </c>
      <c r="BA1221">
        <v>377</v>
      </c>
      <c r="BB1221">
        <v>385</v>
      </c>
      <c r="BD1221" t="s">
        <v>30572</v>
      </c>
      <c r="BK1221" t="s">
        <v>30573</v>
      </c>
      <c r="BW1221" t="s">
        <v>13429</v>
      </c>
      <c r="BX1221" t="s">
        <v>13985</v>
      </c>
      <c r="BY1221" t="s">
        <v>13985</v>
      </c>
      <c r="BZ1221" t="s">
        <v>13985</v>
      </c>
    </row>
    <row r="1222" spans="1:78" hidden="1">
      <c r="A1222" t="s">
        <v>13850</v>
      </c>
      <c r="B1222" t="s">
        <v>67</v>
      </c>
      <c r="C1222" t="s">
        <v>19512</v>
      </c>
      <c r="G1222" t="s">
        <v>19513</v>
      </c>
      <c r="J1222" t="s">
        <v>19514</v>
      </c>
      <c r="K1222" t="s">
        <v>10585</v>
      </c>
      <c r="W1222" t="s">
        <v>19515</v>
      </c>
      <c r="AA1222" t="s">
        <v>19516</v>
      </c>
      <c r="AB1222" t="s">
        <v>19517</v>
      </c>
      <c r="AN1222" t="s">
        <v>10587</v>
      </c>
      <c r="AO1222" t="s">
        <v>19518</v>
      </c>
      <c r="AS1222" t="s">
        <v>84</v>
      </c>
      <c r="AT1222">
        <v>2014</v>
      </c>
      <c r="AU1222">
        <v>245</v>
      </c>
      <c r="BA1222">
        <v>65</v>
      </c>
      <c r="BB1222">
        <v>71</v>
      </c>
      <c r="BD1222" t="s">
        <v>19519</v>
      </c>
      <c r="BK1222" t="s">
        <v>19520</v>
      </c>
      <c r="BL1222">
        <v>25447177</v>
      </c>
      <c r="BW1222" t="s">
        <v>13429</v>
      </c>
      <c r="BX1222" t="s">
        <v>13985</v>
      </c>
      <c r="BY1222" t="s">
        <v>13985</v>
      </c>
      <c r="BZ1222" t="s">
        <v>13985</v>
      </c>
    </row>
    <row r="1223" spans="1:78" hidden="1">
      <c r="A1223" t="s">
        <v>13850</v>
      </c>
      <c r="B1223" t="s">
        <v>67</v>
      </c>
      <c r="C1223" t="s">
        <v>24494</v>
      </c>
      <c r="G1223" t="s">
        <v>24495</v>
      </c>
      <c r="J1223" t="s">
        <v>24496</v>
      </c>
      <c r="K1223" t="s">
        <v>404</v>
      </c>
      <c r="W1223" t="s">
        <v>24497</v>
      </c>
      <c r="AN1223" t="s">
        <v>407</v>
      </c>
      <c r="AT1223">
        <v>2009</v>
      </c>
      <c r="AU1223">
        <v>389</v>
      </c>
      <c r="BA1223">
        <v>97</v>
      </c>
      <c r="BB1223">
        <v>116</v>
      </c>
      <c r="BD1223" t="s">
        <v>24498</v>
      </c>
      <c r="BK1223" t="s">
        <v>24499</v>
      </c>
      <c r="BW1223" t="s">
        <v>13429</v>
      </c>
      <c r="BX1223" t="s">
        <v>13985</v>
      </c>
      <c r="BY1223" t="s">
        <v>13985</v>
      </c>
      <c r="BZ1223" t="s">
        <v>13985</v>
      </c>
    </row>
    <row r="1224" spans="1:78" hidden="1">
      <c r="A1224" t="s">
        <v>13850</v>
      </c>
      <c r="B1224" t="s">
        <v>67</v>
      </c>
      <c r="C1224" t="s">
        <v>22685</v>
      </c>
      <c r="G1224" t="s">
        <v>22686</v>
      </c>
      <c r="J1224" t="s">
        <v>22687</v>
      </c>
      <c r="K1224" t="s">
        <v>6536</v>
      </c>
      <c r="W1224" t="s">
        <v>22688</v>
      </c>
      <c r="AA1224" t="s">
        <v>22689</v>
      </c>
      <c r="AB1224" t="s">
        <v>22690</v>
      </c>
      <c r="AN1224" t="s">
        <v>6540</v>
      </c>
      <c r="AS1224" t="s">
        <v>521</v>
      </c>
      <c r="AT1224">
        <v>2011</v>
      </c>
      <c r="AU1224">
        <v>25</v>
      </c>
      <c r="AV1224">
        <v>3</v>
      </c>
      <c r="BA1224">
        <v>537</v>
      </c>
      <c r="BB1224">
        <v>547</v>
      </c>
      <c r="BD1224" t="s">
        <v>22691</v>
      </c>
      <c r="BK1224" t="s">
        <v>22692</v>
      </c>
      <c r="BW1224" t="s">
        <v>13429</v>
      </c>
      <c r="BX1224" t="s">
        <v>13985</v>
      </c>
      <c r="BY1224" t="s">
        <v>13985</v>
      </c>
      <c r="BZ1224" t="s">
        <v>13985</v>
      </c>
    </row>
    <row r="1225" spans="1:78" hidden="1">
      <c r="A1225" t="s">
        <v>13850</v>
      </c>
      <c r="B1225" t="s">
        <v>67</v>
      </c>
      <c r="C1225" t="s">
        <v>29437</v>
      </c>
      <c r="G1225" t="s">
        <v>29437</v>
      </c>
      <c r="J1225" t="s">
        <v>29438</v>
      </c>
      <c r="K1225" t="s">
        <v>18957</v>
      </c>
      <c r="W1225" t="s">
        <v>29439</v>
      </c>
      <c r="AA1225" t="s">
        <v>29440</v>
      </c>
      <c r="AB1225" t="s">
        <v>29441</v>
      </c>
      <c r="AN1225" t="s">
        <v>18959</v>
      </c>
      <c r="AS1225" t="s">
        <v>1488</v>
      </c>
      <c r="AT1225">
        <v>1998</v>
      </c>
      <c r="AU1225">
        <v>28</v>
      </c>
      <c r="AV1225" s="2">
        <v>43621</v>
      </c>
      <c r="BA1225">
        <v>387</v>
      </c>
      <c r="BB1225">
        <v>397</v>
      </c>
      <c r="BD1225" t="s">
        <v>29442</v>
      </c>
      <c r="BK1225" t="s">
        <v>29443</v>
      </c>
      <c r="BL1225">
        <v>9692239</v>
      </c>
      <c r="BW1225" t="s">
        <v>13429</v>
      </c>
      <c r="BX1225" t="s">
        <v>13985</v>
      </c>
      <c r="BY1225" t="s">
        <v>13985</v>
      </c>
      <c r="BZ1225" t="s">
        <v>13985</v>
      </c>
    </row>
    <row r="1226" spans="1:78" hidden="1">
      <c r="A1226" t="s">
        <v>13850</v>
      </c>
      <c r="B1226" t="s">
        <v>67</v>
      </c>
      <c r="C1226" t="s">
        <v>16259</v>
      </c>
      <c r="G1226" t="s">
        <v>16260</v>
      </c>
      <c r="J1226" t="s">
        <v>16261</v>
      </c>
      <c r="K1226" t="s">
        <v>16262</v>
      </c>
      <c r="W1226" t="s">
        <v>16263</v>
      </c>
      <c r="AA1226" t="s">
        <v>16264</v>
      </c>
      <c r="AB1226" t="s">
        <v>16265</v>
      </c>
      <c r="AN1226" t="s">
        <v>16266</v>
      </c>
      <c r="AO1226" t="s">
        <v>16267</v>
      </c>
      <c r="AS1226" t="s">
        <v>84</v>
      </c>
      <c r="AT1226">
        <v>2017</v>
      </c>
      <c r="AU1226">
        <v>38</v>
      </c>
      <c r="AV1226">
        <v>4</v>
      </c>
      <c r="BA1226">
        <v>445</v>
      </c>
      <c r="BB1226">
        <v>458</v>
      </c>
      <c r="BD1226" t="s">
        <v>16268</v>
      </c>
      <c r="BK1226" t="s">
        <v>16269</v>
      </c>
      <c r="BW1226" t="s">
        <v>13429</v>
      </c>
      <c r="BX1226" t="s">
        <v>13985</v>
      </c>
      <c r="BY1226" t="s">
        <v>13985</v>
      </c>
      <c r="BZ1226" t="s">
        <v>13985</v>
      </c>
    </row>
    <row r="1227" spans="1:78" hidden="1">
      <c r="A1227" t="s">
        <v>13850</v>
      </c>
      <c r="B1227" t="s">
        <v>67</v>
      </c>
      <c r="C1227" t="s">
        <v>23635</v>
      </c>
      <c r="G1227" t="s">
        <v>23636</v>
      </c>
      <c r="J1227" t="s">
        <v>23637</v>
      </c>
      <c r="K1227" t="s">
        <v>821</v>
      </c>
      <c r="W1227" t="s">
        <v>23638</v>
      </c>
      <c r="AA1227" t="s">
        <v>23639</v>
      </c>
      <c r="AB1227" t="s">
        <v>23640</v>
      </c>
      <c r="AN1227" t="s">
        <v>824</v>
      </c>
      <c r="AO1227" t="s">
        <v>825</v>
      </c>
      <c r="AS1227" t="s">
        <v>884</v>
      </c>
      <c r="AT1227">
        <v>2010</v>
      </c>
      <c r="AU1227">
        <v>19</v>
      </c>
      <c r="AV1227">
        <v>4</v>
      </c>
      <c r="BA1227">
        <v>760</v>
      </c>
      <c r="BB1227">
        <v>774</v>
      </c>
      <c r="BD1227" t="s">
        <v>23641</v>
      </c>
      <c r="BK1227" t="s">
        <v>23642</v>
      </c>
      <c r="BL1227">
        <v>20074316</v>
      </c>
      <c r="BW1227" t="s">
        <v>13428</v>
      </c>
      <c r="BX1227" t="s">
        <v>13985</v>
      </c>
      <c r="BY1227" t="s">
        <v>13429</v>
      </c>
      <c r="BZ1227" t="s">
        <v>13985</v>
      </c>
    </row>
    <row r="1228" spans="1:78" hidden="1">
      <c r="A1228" t="s">
        <v>13850</v>
      </c>
      <c r="B1228" t="s">
        <v>67</v>
      </c>
      <c r="C1228" t="s">
        <v>28722</v>
      </c>
      <c r="G1228" t="s">
        <v>28722</v>
      </c>
      <c r="J1228" t="s">
        <v>28723</v>
      </c>
      <c r="K1228" t="s">
        <v>4858</v>
      </c>
      <c r="W1228" t="s">
        <v>28724</v>
      </c>
      <c r="AA1228" t="s">
        <v>1006</v>
      </c>
      <c r="AN1228" t="s">
        <v>4862</v>
      </c>
      <c r="AS1228" t="s">
        <v>884</v>
      </c>
      <c r="AT1228">
        <v>2000</v>
      </c>
      <c r="AU1228">
        <v>154</v>
      </c>
      <c r="AV1228">
        <v>2</v>
      </c>
      <c r="BA1228">
        <v>885</v>
      </c>
      <c r="BB1228">
        <v>891</v>
      </c>
      <c r="BK1228" t="s">
        <v>28725</v>
      </c>
      <c r="BL1228">
        <v>10655238</v>
      </c>
      <c r="BW1228" t="s">
        <v>13429</v>
      </c>
      <c r="BX1228" t="s">
        <v>13985</v>
      </c>
      <c r="BY1228" t="s">
        <v>13985</v>
      </c>
      <c r="BZ1228" t="s">
        <v>13985</v>
      </c>
    </row>
    <row r="1229" spans="1:78" hidden="1">
      <c r="A1229" t="s">
        <v>13850</v>
      </c>
      <c r="B1229" t="s">
        <v>67</v>
      </c>
      <c r="C1229" t="s">
        <v>24642</v>
      </c>
      <c r="G1229" t="s">
        <v>24643</v>
      </c>
      <c r="J1229" t="s">
        <v>24644</v>
      </c>
      <c r="K1229" t="s">
        <v>24645</v>
      </c>
      <c r="W1229" t="s">
        <v>24646</v>
      </c>
      <c r="AN1229" t="s">
        <v>24647</v>
      </c>
      <c r="AS1229" t="s">
        <v>297</v>
      </c>
      <c r="AT1229">
        <v>2008</v>
      </c>
      <c r="AU1229">
        <v>55</v>
      </c>
      <c r="AV1229">
        <v>6</v>
      </c>
      <c r="BA1229">
        <v>1195</v>
      </c>
      <c r="BB1229">
        <v>1206</v>
      </c>
      <c r="BD1229" t="s">
        <v>24648</v>
      </c>
      <c r="BK1229" t="s">
        <v>24649</v>
      </c>
      <c r="BW1229" t="s">
        <v>13429</v>
      </c>
      <c r="BX1229" t="s">
        <v>13985</v>
      </c>
      <c r="BY1229" t="s">
        <v>13985</v>
      </c>
      <c r="BZ1229" t="s">
        <v>13985</v>
      </c>
    </row>
    <row r="1230" spans="1:78" hidden="1">
      <c r="A1230" t="s">
        <v>13759</v>
      </c>
      <c r="B1230" t="s">
        <v>67</v>
      </c>
      <c r="C1230" t="s">
        <v>31764</v>
      </c>
      <c r="J1230" t="s">
        <v>31765</v>
      </c>
      <c r="K1230" t="s">
        <v>31717</v>
      </c>
      <c r="AN1230" t="s">
        <v>17430</v>
      </c>
      <c r="AT1230">
        <v>2005</v>
      </c>
      <c r="AU1230">
        <v>35</v>
      </c>
      <c r="AV1230">
        <v>4</v>
      </c>
      <c r="BA1230">
        <v>213</v>
      </c>
      <c r="BB1230">
        <v>218</v>
      </c>
      <c r="BK1230" t="s">
        <v>31766</v>
      </c>
      <c r="BW1230" t="s">
        <v>13429</v>
      </c>
    </row>
    <row r="1231" spans="1:78" hidden="1">
      <c r="A1231" t="s">
        <v>13850</v>
      </c>
      <c r="B1231" t="s">
        <v>67</v>
      </c>
      <c r="C1231" t="s">
        <v>18026</v>
      </c>
      <c r="G1231" t="s">
        <v>18027</v>
      </c>
      <c r="J1231" t="s">
        <v>18028</v>
      </c>
      <c r="K1231" t="s">
        <v>560</v>
      </c>
      <c r="W1231" t="s">
        <v>18029</v>
      </c>
      <c r="AA1231" t="s">
        <v>18030</v>
      </c>
      <c r="AB1231" t="s">
        <v>18031</v>
      </c>
      <c r="AN1231" t="s">
        <v>562</v>
      </c>
      <c r="AO1231" t="s">
        <v>563</v>
      </c>
      <c r="AS1231" t="s">
        <v>884</v>
      </c>
      <c r="AT1231">
        <v>2016</v>
      </c>
      <c r="AU1231">
        <v>129</v>
      </c>
      <c r="AV1231">
        <v>2</v>
      </c>
      <c r="BA1231">
        <v>419</v>
      </c>
      <c r="BB1231">
        <v>430</v>
      </c>
      <c r="BD1231" t="s">
        <v>18032</v>
      </c>
      <c r="BK1231" t="s">
        <v>18033</v>
      </c>
      <c r="BL1231">
        <v>26687145</v>
      </c>
      <c r="BW1231" t="s">
        <v>13429</v>
      </c>
      <c r="BX1231" t="s">
        <v>13985</v>
      </c>
      <c r="BY1231" t="s">
        <v>13985</v>
      </c>
      <c r="BZ1231" t="s">
        <v>13985</v>
      </c>
    </row>
    <row r="1232" spans="1:78" hidden="1">
      <c r="A1232" t="s">
        <v>13850</v>
      </c>
      <c r="B1232" t="s">
        <v>67</v>
      </c>
      <c r="C1232" t="s">
        <v>28035</v>
      </c>
      <c r="G1232" t="s">
        <v>28035</v>
      </c>
      <c r="J1232" t="s">
        <v>28036</v>
      </c>
      <c r="K1232" t="s">
        <v>4528</v>
      </c>
      <c r="W1232" t="s">
        <v>28037</v>
      </c>
      <c r="AA1232" t="s">
        <v>28038</v>
      </c>
      <c r="AN1232" t="s">
        <v>4530</v>
      </c>
      <c r="AT1232">
        <v>2002</v>
      </c>
      <c r="AU1232">
        <v>141</v>
      </c>
      <c r="AV1232">
        <v>1</v>
      </c>
      <c r="BA1232">
        <v>1</v>
      </c>
      <c r="BB1232">
        <v>10</v>
      </c>
      <c r="BD1232" t="s">
        <v>28039</v>
      </c>
      <c r="BK1232" t="s">
        <v>28040</v>
      </c>
      <c r="BW1232" t="s">
        <v>13429</v>
      </c>
      <c r="BX1232" t="s">
        <v>13985</v>
      </c>
      <c r="BY1232" t="s">
        <v>13985</v>
      </c>
      <c r="BZ1232" t="s">
        <v>13985</v>
      </c>
    </row>
    <row r="1233" spans="1:78" hidden="1">
      <c r="A1233" t="s">
        <v>13850</v>
      </c>
      <c r="B1233" t="s">
        <v>67</v>
      </c>
      <c r="C1233" t="s">
        <v>23513</v>
      </c>
      <c r="G1233" t="s">
        <v>23514</v>
      </c>
      <c r="J1233" t="s">
        <v>23515</v>
      </c>
      <c r="K1233" t="s">
        <v>23516</v>
      </c>
      <c r="W1233" t="s">
        <v>23517</v>
      </c>
      <c r="AN1233" t="s">
        <v>23518</v>
      </c>
      <c r="AS1233" s="1">
        <v>44652</v>
      </c>
      <c r="AT1233">
        <v>2010</v>
      </c>
      <c r="AU1233">
        <v>7</v>
      </c>
      <c r="BC1233">
        <v>76</v>
      </c>
      <c r="BD1233" t="s">
        <v>23519</v>
      </c>
      <c r="BK1233" t="s">
        <v>23520</v>
      </c>
      <c r="BL1233">
        <v>20412589</v>
      </c>
      <c r="BW1233" t="s">
        <v>13429</v>
      </c>
      <c r="BX1233" t="s">
        <v>13985</v>
      </c>
      <c r="BY1233" t="s">
        <v>13985</v>
      </c>
      <c r="BZ1233" t="s">
        <v>13985</v>
      </c>
    </row>
    <row r="1234" spans="1:78" hidden="1">
      <c r="A1234" t="s">
        <v>13850</v>
      </c>
      <c r="B1234" t="s">
        <v>67</v>
      </c>
      <c r="C1234" t="s">
        <v>30173</v>
      </c>
      <c r="G1234" t="s">
        <v>30173</v>
      </c>
      <c r="J1234" t="s">
        <v>30174</v>
      </c>
      <c r="K1234" t="s">
        <v>2987</v>
      </c>
      <c r="W1234" t="s">
        <v>30175</v>
      </c>
      <c r="AN1234" t="s">
        <v>2990</v>
      </c>
      <c r="AS1234" s="1">
        <v>36982</v>
      </c>
      <c r="AT1234">
        <v>1996</v>
      </c>
      <c r="AU1234">
        <v>367</v>
      </c>
      <c r="AV1234">
        <v>2</v>
      </c>
      <c r="BA1234">
        <v>308</v>
      </c>
      <c r="BB1234">
        <v>318</v>
      </c>
      <c r="BK1234" t="s">
        <v>30176</v>
      </c>
      <c r="BL1234">
        <v>8708012</v>
      </c>
      <c r="BW1234" t="s">
        <v>13429</v>
      </c>
      <c r="BX1234" t="s">
        <v>13985</v>
      </c>
      <c r="BY1234" t="s">
        <v>13985</v>
      </c>
      <c r="BZ1234" t="s">
        <v>13985</v>
      </c>
    </row>
    <row r="1235" spans="1:78" hidden="1">
      <c r="A1235" t="s">
        <v>13850</v>
      </c>
      <c r="B1235" t="s">
        <v>67</v>
      </c>
      <c r="C1235" t="s">
        <v>23583</v>
      </c>
      <c r="G1235" t="s">
        <v>23584</v>
      </c>
      <c r="J1235" t="s">
        <v>23585</v>
      </c>
      <c r="K1235" t="s">
        <v>2908</v>
      </c>
      <c r="W1235" t="s">
        <v>23586</v>
      </c>
      <c r="AN1235" t="s">
        <v>2912</v>
      </c>
      <c r="AO1235" t="s">
        <v>2913</v>
      </c>
      <c r="AS1235" t="s">
        <v>815</v>
      </c>
      <c r="AT1235">
        <v>2010</v>
      </c>
      <c r="AU1235">
        <v>25</v>
      </c>
      <c r="AV1235">
        <v>3</v>
      </c>
      <c r="BA1235">
        <v>481</v>
      </c>
      <c r="BB1235">
        <v>490</v>
      </c>
      <c r="BD1235" t="s">
        <v>23587</v>
      </c>
      <c r="BK1235" t="s">
        <v>23588</v>
      </c>
      <c r="BW1235" t="s">
        <v>13429</v>
      </c>
      <c r="BX1235" t="s">
        <v>13985</v>
      </c>
      <c r="BY1235" t="s">
        <v>13985</v>
      </c>
      <c r="BZ1235" t="s">
        <v>13985</v>
      </c>
    </row>
    <row r="1236" spans="1:78" hidden="1">
      <c r="A1236" t="s">
        <v>13850</v>
      </c>
      <c r="B1236" t="s">
        <v>67</v>
      </c>
      <c r="C1236" t="s">
        <v>26985</v>
      </c>
      <c r="G1236" t="s">
        <v>26985</v>
      </c>
      <c r="J1236" t="s">
        <v>26986</v>
      </c>
      <c r="K1236" t="s">
        <v>3806</v>
      </c>
      <c r="W1236" t="s">
        <v>26987</v>
      </c>
      <c r="AN1236" t="s">
        <v>3808</v>
      </c>
      <c r="AS1236" t="s">
        <v>84</v>
      </c>
      <c r="AT1236">
        <v>2004</v>
      </c>
      <c r="AU1236">
        <v>14</v>
      </c>
      <c r="AV1236">
        <v>6</v>
      </c>
      <c r="BA1236">
        <v>1903</v>
      </c>
      <c r="BB1236">
        <v>1920</v>
      </c>
      <c r="BD1236" t="s">
        <v>26988</v>
      </c>
      <c r="BK1236" t="s">
        <v>26989</v>
      </c>
      <c r="BW1236" t="s">
        <v>13429</v>
      </c>
      <c r="BX1236" t="s">
        <v>13985</v>
      </c>
      <c r="BY1236" t="s">
        <v>13985</v>
      </c>
      <c r="BZ1236" t="s">
        <v>13985</v>
      </c>
    </row>
    <row r="1237" spans="1:78" hidden="1">
      <c r="A1237" t="s">
        <v>13850</v>
      </c>
      <c r="B1237" t="s">
        <v>67</v>
      </c>
      <c r="C1237" t="s">
        <v>17751</v>
      </c>
      <c r="G1237" t="s">
        <v>17752</v>
      </c>
      <c r="J1237" t="s">
        <v>17753</v>
      </c>
      <c r="K1237" t="s">
        <v>677</v>
      </c>
      <c r="W1237" t="s">
        <v>17754</v>
      </c>
      <c r="AB1237" t="s">
        <v>17755</v>
      </c>
      <c r="AN1237" t="s">
        <v>679</v>
      </c>
      <c r="AS1237" s="1">
        <v>37073</v>
      </c>
      <c r="AT1237">
        <v>2016</v>
      </c>
      <c r="AU1237">
        <v>6</v>
      </c>
      <c r="AV1237">
        <v>7</v>
      </c>
      <c r="BA1237">
        <v>1979</v>
      </c>
      <c r="BB1237">
        <v>1989</v>
      </c>
      <c r="BD1237" t="s">
        <v>17756</v>
      </c>
      <c r="BK1237" t="s">
        <v>17757</v>
      </c>
      <c r="BL1237">
        <v>27172202</v>
      </c>
      <c r="BW1237" t="s">
        <v>13429</v>
      </c>
      <c r="BX1237" t="s">
        <v>13985</v>
      </c>
      <c r="BY1237" t="s">
        <v>13985</v>
      </c>
      <c r="BZ1237" t="s">
        <v>13985</v>
      </c>
    </row>
    <row r="1238" spans="1:78" hidden="1">
      <c r="A1238" t="s">
        <v>13850</v>
      </c>
      <c r="B1238" t="s">
        <v>67</v>
      </c>
      <c r="C1238" t="s">
        <v>15255</v>
      </c>
      <c r="G1238" t="s">
        <v>15256</v>
      </c>
      <c r="J1238" t="s">
        <v>15257</v>
      </c>
      <c r="K1238" t="s">
        <v>1239</v>
      </c>
      <c r="W1238" t="s">
        <v>15258</v>
      </c>
      <c r="AN1238" t="s">
        <v>1242</v>
      </c>
      <c r="AO1238" t="s">
        <v>1243</v>
      </c>
      <c r="AS1238" t="s">
        <v>297</v>
      </c>
      <c r="AT1238">
        <v>2018</v>
      </c>
      <c r="AU1238">
        <v>96</v>
      </c>
      <c r="AV1238">
        <v>9</v>
      </c>
      <c r="BA1238">
        <v>1024</v>
      </c>
      <c r="BB1238">
        <v>1031</v>
      </c>
      <c r="BD1238" t="s">
        <v>15259</v>
      </c>
      <c r="BK1238" t="s">
        <v>15260</v>
      </c>
      <c r="BW1238" t="s">
        <v>13429</v>
      </c>
      <c r="BX1238" t="s">
        <v>13985</v>
      </c>
      <c r="BY1238" t="s">
        <v>13985</v>
      </c>
      <c r="BZ1238" t="s">
        <v>13985</v>
      </c>
    </row>
    <row r="1239" spans="1:78" hidden="1">
      <c r="A1239" t="s">
        <v>13850</v>
      </c>
      <c r="B1239" t="s">
        <v>67</v>
      </c>
      <c r="C1239" t="s">
        <v>27805</v>
      </c>
      <c r="G1239" t="s">
        <v>27805</v>
      </c>
      <c r="J1239" t="s">
        <v>27806</v>
      </c>
      <c r="K1239" t="s">
        <v>625</v>
      </c>
      <c r="W1239" t="s">
        <v>27807</v>
      </c>
      <c r="AN1239" t="s">
        <v>627</v>
      </c>
      <c r="AS1239" t="s">
        <v>242</v>
      </c>
      <c r="AT1239">
        <v>2002</v>
      </c>
      <c r="AU1239">
        <v>105</v>
      </c>
      <c r="AV1239">
        <v>1</v>
      </c>
      <c r="BA1239">
        <v>29</v>
      </c>
      <c r="BB1239">
        <v>34</v>
      </c>
      <c r="BD1239" t="s">
        <v>27808</v>
      </c>
      <c r="BK1239" t="s">
        <v>27809</v>
      </c>
      <c r="BW1239" t="s">
        <v>13429</v>
      </c>
      <c r="BX1239" t="s">
        <v>13985</v>
      </c>
      <c r="BY1239" t="s">
        <v>13985</v>
      </c>
      <c r="BZ1239" t="s">
        <v>13985</v>
      </c>
    </row>
    <row r="1240" spans="1:78" hidden="1">
      <c r="A1240" t="s">
        <v>13850</v>
      </c>
      <c r="B1240" t="s">
        <v>67</v>
      </c>
      <c r="C1240" t="s">
        <v>29586</v>
      </c>
      <c r="G1240" t="s">
        <v>29586</v>
      </c>
      <c r="J1240" t="s">
        <v>29587</v>
      </c>
      <c r="K1240" t="s">
        <v>3484</v>
      </c>
      <c r="W1240" t="s">
        <v>29588</v>
      </c>
      <c r="AN1240" t="s">
        <v>3488</v>
      </c>
      <c r="AT1240">
        <v>1998</v>
      </c>
      <c r="AU1240">
        <v>95</v>
      </c>
      <c r="AV1240">
        <v>2</v>
      </c>
      <c r="BA1240">
        <v>185</v>
      </c>
      <c r="BB1240">
        <v>196</v>
      </c>
      <c r="BK1240" t="s">
        <v>29589</v>
      </c>
      <c r="BW1240" t="s">
        <v>13429</v>
      </c>
      <c r="BX1240" t="s">
        <v>13985</v>
      </c>
      <c r="BY1240" t="s">
        <v>13985</v>
      </c>
      <c r="BZ1240" t="s">
        <v>13985</v>
      </c>
    </row>
    <row r="1241" spans="1:78" hidden="1">
      <c r="A1241" t="s">
        <v>13850</v>
      </c>
      <c r="B1241" t="s">
        <v>3442</v>
      </c>
      <c r="C1241" t="s">
        <v>26952</v>
      </c>
      <c r="E1241" t="s">
        <v>26953</v>
      </c>
      <c r="G1241" t="s">
        <v>26954</v>
      </c>
      <c r="J1241" t="s">
        <v>26955</v>
      </c>
      <c r="K1241" t="s">
        <v>26956</v>
      </c>
      <c r="P1241" t="s">
        <v>26957</v>
      </c>
      <c r="Q1241" t="s">
        <v>26958</v>
      </c>
      <c r="R1241" t="s">
        <v>26959</v>
      </c>
      <c r="W1241" t="s">
        <v>26960</v>
      </c>
      <c r="AA1241" t="s">
        <v>7307</v>
      </c>
      <c r="AB1241" t="s">
        <v>7308</v>
      </c>
      <c r="AP1241" t="s">
        <v>26961</v>
      </c>
      <c r="AT1241">
        <v>2005</v>
      </c>
      <c r="BA1241">
        <v>531</v>
      </c>
      <c r="BB1241">
        <v>537</v>
      </c>
      <c r="BK1241" t="s">
        <v>26962</v>
      </c>
      <c r="BW1241" t="s">
        <v>13429</v>
      </c>
      <c r="BX1241" t="s">
        <v>13985</v>
      </c>
      <c r="BY1241" t="s">
        <v>13985</v>
      </c>
      <c r="BZ1241" t="s">
        <v>13985</v>
      </c>
    </row>
    <row r="1242" spans="1:78" hidden="1">
      <c r="A1242" t="s">
        <v>13850</v>
      </c>
      <c r="B1242" t="s">
        <v>67</v>
      </c>
      <c r="C1242" t="s">
        <v>17204</v>
      </c>
      <c r="G1242" t="s">
        <v>17205</v>
      </c>
      <c r="J1242" t="s">
        <v>17206</v>
      </c>
      <c r="K1242" t="s">
        <v>17207</v>
      </c>
      <c r="W1242" t="s">
        <v>17208</v>
      </c>
      <c r="AA1242" t="s">
        <v>17209</v>
      </c>
      <c r="AN1242" t="s">
        <v>17210</v>
      </c>
      <c r="AO1242" t="s">
        <v>17211</v>
      </c>
      <c r="AS1242" t="s">
        <v>1023</v>
      </c>
      <c r="AT1242">
        <v>2017</v>
      </c>
      <c r="AU1242">
        <v>19</v>
      </c>
      <c r="AV1242">
        <v>1</v>
      </c>
      <c r="BA1242">
        <v>63</v>
      </c>
      <c r="BB1242">
        <v>70</v>
      </c>
      <c r="BD1242" t="s">
        <v>17212</v>
      </c>
      <c r="BK1242" t="s">
        <v>17213</v>
      </c>
      <c r="BW1242" t="s">
        <v>13429</v>
      </c>
      <c r="BX1242" t="s">
        <v>13985</v>
      </c>
      <c r="BY1242" t="s">
        <v>13985</v>
      </c>
      <c r="BZ1242" t="s">
        <v>13985</v>
      </c>
    </row>
    <row r="1243" spans="1:78" hidden="1">
      <c r="A1243" t="s">
        <v>13850</v>
      </c>
      <c r="B1243" t="s">
        <v>67</v>
      </c>
      <c r="C1243" t="s">
        <v>18316</v>
      </c>
      <c r="G1243" t="s">
        <v>18317</v>
      </c>
      <c r="J1243" t="s">
        <v>18318</v>
      </c>
      <c r="K1243" t="s">
        <v>18319</v>
      </c>
      <c r="W1243" t="s">
        <v>18320</v>
      </c>
      <c r="AA1243" t="s">
        <v>18321</v>
      </c>
      <c r="AB1243" t="s">
        <v>18322</v>
      </c>
      <c r="AN1243" t="s">
        <v>18323</v>
      </c>
      <c r="AO1243" t="s">
        <v>18324</v>
      </c>
      <c r="AS1243" t="s">
        <v>1023</v>
      </c>
      <c r="AT1243">
        <v>2016</v>
      </c>
      <c r="AU1243">
        <v>106</v>
      </c>
      <c r="BA1243">
        <v>16</v>
      </c>
      <c r="BB1243">
        <v>23</v>
      </c>
      <c r="BD1243" t="s">
        <v>18325</v>
      </c>
      <c r="BK1243" t="s">
        <v>18326</v>
      </c>
      <c r="BW1243" t="s">
        <v>13429</v>
      </c>
      <c r="BX1243" t="s">
        <v>13985</v>
      </c>
      <c r="BY1243" t="s">
        <v>13985</v>
      </c>
      <c r="BZ1243" t="s">
        <v>13985</v>
      </c>
    </row>
    <row r="1244" spans="1:78" hidden="1">
      <c r="A1244" t="s">
        <v>13850</v>
      </c>
      <c r="B1244" t="s">
        <v>67</v>
      </c>
      <c r="C1244" t="s">
        <v>24031</v>
      </c>
      <c r="G1244" t="s">
        <v>24032</v>
      </c>
      <c r="J1244" t="s">
        <v>24033</v>
      </c>
      <c r="K1244" t="s">
        <v>2200</v>
      </c>
      <c r="W1244" t="s">
        <v>24034</v>
      </c>
      <c r="AA1244" t="s">
        <v>24035</v>
      </c>
      <c r="AB1244" t="s">
        <v>24036</v>
      </c>
      <c r="AN1244" t="s">
        <v>2204</v>
      </c>
      <c r="AS1244" s="1">
        <v>37438</v>
      </c>
      <c r="AT1244">
        <v>2009</v>
      </c>
      <c r="AU1244">
        <v>9</v>
      </c>
      <c r="BC1244">
        <v>152</v>
      </c>
      <c r="BD1244" t="s">
        <v>24037</v>
      </c>
      <c r="BK1244" t="s">
        <v>24038</v>
      </c>
      <c r="BL1244">
        <v>19573223</v>
      </c>
      <c r="BW1244" t="s">
        <v>13429</v>
      </c>
      <c r="BX1244" t="s">
        <v>13985</v>
      </c>
      <c r="BY1244" t="s">
        <v>13985</v>
      </c>
      <c r="BZ1244" t="s">
        <v>13985</v>
      </c>
    </row>
    <row r="1245" spans="1:78" hidden="1">
      <c r="A1245" t="s">
        <v>13850</v>
      </c>
      <c r="B1245" t="s">
        <v>67</v>
      </c>
      <c r="C1245" t="s">
        <v>21711</v>
      </c>
      <c r="G1245" t="s">
        <v>21712</v>
      </c>
      <c r="J1245" t="s">
        <v>21713</v>
      </c>
      <c r="K1245" t="s">
        <v>385</v>
      </c>
      <c r="W1245" t="s">
        <v>21714</v>
      </c>
      <c r="AN1245" t="s">
        <v>389</v>
      </c>
      <c r="AS1245" t="s">
        <v>521</v>
      </c>
      <c r="AT1245">
        <v>2012</v>
      </c>
      <c r="AU1245">
        <v>3</v>
      </c>
      <c r="AV1245">
        <v>2</v>
      </c>
      <c r="BA1245">
        <v>317</v>
      </c>
      <c r="BB1245">
        <v>331</v>
      </c>
      <c r="BD1245" t="s">
        <v>21715</v>
      </c>
      <c r="BK1245" t="s">
        <v>21716</v>
      </c>
      <c r="BW1245" t="s">
        <v>13429</v>
      </c>
      <c r="BX1245" t="s">
        <v>13985</v>
      </c>
      <c r="BY1245" t="s">
        <v>13985</v>
      </c>
      <c r="BZ1245" t="s">
        <v>13985</v>
      </c>
    </row>
    <row r="1246" spans="1:78" hidden="1">
      <c r="A1246" t="s">
        <v>13850</v>
      </c>
      <c r="B1246" t="s">
        <v>67</v>
      </c>
      <c r="C1246" t="s">
        <v>29101</v>
      </c>
      <c r="G1246" t="s">
        <v>29101</v>
      </c>
      <c r="J1246" t="s">
        <v>29102</v>
      </c>
      <c r="K1246" t="s">
        <v>12619</v>
      </c>
      <c r="W1246" t="s">
        <v>29103</v>
      </c>
      <c r="AN1246" t="s">
        <v>12623</v>
      </c>
      <c r="AS1246" t="s">
        <v>815</v>
      </c>
      <c r="AT1246">
        <v>1999</v>
      </c>
      <c r="AU1246">
        <v>33</v>
      </c>
      <c r="AV1246">
        <v>1</v>
      </c>
      <c r="BA1246">
        <v>45</v>
      </c>
      <c r="BB1246">
        <v>61</v>
      </c>
      <c r="BD1246" t="s">
        <v>29104</v>
      </c>
      <c r="BK1246" t="s">
        <v>29105</v>
      </c>
      <c r="BW1246" t="s">
        <v>13429</v>
      </c>
      <c r="BX1246" t="s">
        <v>13985</v>
      </c>
      <c r="BY1246" t="s">
        <v>13985</v>
      </c>
      <c r="BZ1246" t="s">
        <v>13985</v>
      </c>
    </row>
    <row r="1247" spans="1:78" hidden="1">
      <c r="A1247" t="s">
        <v>13850</v>
      </c>
      <c r="B1247" t="s">
        <v>67</v>
      </c>
      <c r="C1247" t="s">
        <v>15038</v>
      </c>
      <c r="G1247" t="s">
        <v>15039</v>
      </c>
      <c r="J1247" t="s">
        <v>15040</v>
      </c>
      <c r="K1247" t="s">
        <v>258</v>
      </c>
      <c r="W1247" t="s">
        <v>15041</v>
      </c>
      <c r="AN1247" t="s">
        <v>261</v>
      </c>
      <c r="AO1247" t="s">
        <v>262</v>
      </c>
      <c r="AS1247" t="s">
        <v>84</v>
      </c>
      <c r="AT1247">
        <v>2018</v>
      </c>
      <c r="AU1247">
        <v>33</v>
      </c>
      <c r="AV1247">
        <v>6</v>
      </c>
      <c r="BA1247">
        <v>626</v>
      </c>
      <c r="BB1247">
        <v>636</v>
      </c>
      <c r="BD1247" t="s">
        <v>15042</v>
      </c>
      <c r="BK1247" t="s">
        <v>15043</v>
      </c>
      <c r="BL1247">
        <v>30189779</v>
      </c>
      <c r="BW1247" t="s">
        <v>13429</v>
      </c>
    </row>
    <row r="1248" spans="1:78" hidden="1">
      <c r="A1248" t="s">
        <v>13850</v>
      </c>
      <c r="B1248" t="s">
        <v>67</v>
      </c>
      <c r="C1248" t="s">
        <v>28230</v>
      </c>
      <c r="G1248" t="s">
        <v>28230</v>
      </c>
      <c r="J1248" t="s">
        <v>28231</v>
      </c>
      <c r="K1248" t="s">
        <v>7305</v>
      </c>
      <c r="W1248" t="s">
        <v>28232</v>
      </c>
      <c r="AN1248" t="s">
        <v>7309</v>
      </c>
      <c r="AS1248" t="s">
        <v>297</v>
      </c>
      <c r="AT1248">
        <v>2001</v>
      </c>
      <c r="AU1248">
        <v>46</v>
      </c>
      <c r="AV1248">
        <v>9</v>
      </c>
      <c r="BA1248">
        <v>1169</v>
      </c>
      <c r="BB1248">
        <v>1177</v>
      </c>
      <c r="BD1248" t="s">
        <v>28233</v>
      </c>
      <c r="BK1248" t="s">
        <v>28234</v>
      </c>
      <c r="BW1248" t="s">
        <v>13429</v>
      </c>
      <c r="BX1248" t="s">
        <v>13985</v>
      </c>
      <c r="BY1248" t="s">
        <v>13985</v>
      </c>
      <c r="BZ1248" t="s">
        <v>13985</v>
      </c>
    </row>
    <row r="1249" spans="1:78" hidden="1">
      <c r="A1249" t="s">
        <v>13850</v>
      </c>
      <c r="B1249" t="s">
        <v>67</v>
      </c>
      <c r="C1249" t="s">
        <v>14391</v>
      </c>
      <c r="G1249" t="s">
        <v>14392</v>
      </c>
      <c r="J1249" t="s">
        <v>14393</v>
      </c>
      <c r="K1249" t="s">
        <v>188</v>
      </c>
      <c r="W1249" t="s">
        <v>14394</v>
      </c>
      <c r="AN1249" t="s">
        <v>191</v>
      </c>
      <c r="AO1249" t="s">
        <v>192</v>
      </c>
      <c r="AS1249" t="s">
        <v>472</v>
      </c>
      <c r="AT1249">
        <v>2019</v>
      </c>
      <c r="AU1249">
        <v>190</v>
      </c>
      <c r="AV1249">
        <v>3</v>
      </c>
      <c r="BA1249">
        <v>703</v>
      </c>
      <c r="BB1249">
        <v>714</v>
      </c>
      <c r="BD1249" t="s">
        <v>14395</v>
      </c>
      <c r="BK1249" t="s">
        <v>14396</v>
      </c>
      <c r="BL1249">
        <v>31292715</v>
      </c>
      <c r="BW1249" t="s">
        <v>13429</v>
      </c>
    </row>
    <row r="1250" spans="1:78" hidden="1">
      <c r="A1250" t="s">
        <v>13850</v>
      </c>
      <c r="B1250" t="s">
        <v>67</v>
      </c>
      <c r="C1250" t="s">
        <v>18203</v>
      </c>
      <c r="G1250" t="s">
        <v>18204</v>
      </c>
      <c r="J1250" t="s">
        <v>18205</v>
      </c>
      <c r="K1250" t="s">
        <v>3521</v>
      </c>
      <c r="W1250" t="s">
        <v>18206</v>
      </c>
      <c r="AA1250" t="s">
        <v>18207</v>
      </c>
      <c r="AB1250" t="s">
        <v>18208</v>
      </c>
      <c r="AN1250" t="s">
        <v>3524</v>
      </c>
      <c r="AO1250" t="s">
        <v>3525</v>
      </c>
      <c r="AT1250">
        <v>2016</v>
      </c>
      <c r="AU1250">
        <v>13</v>
      </c>
      <c r="AV1250">
        <v>9</v>
      </c>
      <c r="BA1250">
        <v>2787</v>
      </c>
      <c r="BB1250">
        <v>2801</v>
      </c>
      <c r="BD1250" t="s">
        <v>18209</v>
      </c>
      <c r="BK1250" t="s">
        <v>18210</v>
      </c>
      <c r="BW1250" t="s">
        <v>13429</v>
      </c>
      <c r="BX1250" t="s">
        <v>13985</v>
      </c>
      <c r="BY1250" t="s">
        <v>13985</v>
      </c>
      <c r="BZ1250" t="s">
        <v>13985</v>
      </c>
    </row>
    <row r="1251" spans="1:78" hidden="1">
      <c r="A1251" t="s">
        <v>13850</v>
      </c>
      <c r="B1251" t="s">
        <v>67</v>
      </c>
      <c r="C1251" t="s">
        <v>23961</v>
      </c>
      <c r="G1251" t="s">
        <v>23962</v>
      </c>
      <c r="J1251" t="s">
        <v>23963</v>
      </c>
      <c r="K1251" t="s">
        <v>23964</v>
      </c>
      <c r="W1251" t="s">
        <v>23965</v>
      </c>
      <c r="AN1251" t="s">
        <v>23966</v>
      </c>
      <c r="AO1251" t="s">
        <v>23967</v>
      </c>
      <c r="AS1251" t="s">
        <v>297</v>
      </c>
      <c r="AT1251">
        <v>2009</v>
      </c>
      <c r="AU1251">
        <v>30</v>
      </c>
      <c r="AV1251">
        <v>9</v>
      </c>
      <c r="BA1251">
        <v>1697</v>
      </c>
      <c r="BB1251">
        <v>1704</v>
      </c>
      <c r="BD1251" t="s">
        <v>23968</v>
      </c>
      <c r="BK1251" t="s">
        <v>23969</v>
      </c>
      <c r="BL1251">
        <v>19520129</v>
      </c>
      <c r="BW1251" t="s">
        <v>13429</v>
      </c>
      <c r="BX1251" t="s">
        <v>13985</v>
      </c>
      <c r="BY1251" t="s">
        <v>13985</v>
      </c>
      <c r="BZ1251" t="s">
        <v>13985</v>
      </c>
    </row>
    <row r="1252" spans="1:78" hidden="1">
      <c r="A1252" t="s">
        <v>13850</v>
      </c>
      <c r="B1252" t="s">
        <v>67</v>
      </c>
      <c r="C1252" t="s">
        <v>6116</v>
      </c>
      <c r="G1252" t="s">
        <v>21309</v>
      </c>
      <c r="J1252" t="s">
        <v>21310</v>
      </c>
      <c r="K1252" t="s">
        <v>5237</v>
      </c>
      <c r="W1252" t="s">
        <v>21311</v>
      </c>
      <c r="AA1252" t="s">
        <v>6121</v>
      </c>
      <c r="AB1252" t="s">
        <v>6122</v>
      </c>
      <c r="AN1252" t="s">
        <v>5241</v>
      </c>
      <c r="AS1252" t="s">
        <v>75</v>
      </c>
      <c r="AT1252">
        <v>2012</v>
      </c>
      <c r="AU1252">
        <v>79</v>
      </c>
      <c r="AV1252">
        <v>4</v>
      </c>
      <c r="BA1252">
        <v>559</v>
      </c>
      <c r="BB1252">
        <v>567</v>
      </c>
      <c r="BD1252" t="s">
        <v>21312</v>
      </c>
      <c r="BK1252" t="s">
        <v>21313</v>
      </c>
      <c r="BW1252" t="s">
        <v>13429</v>
      </c>
      <c r="BX1252" t="s">
        <v>13985</v>
      </c>
      <c r="BY1252" t="s">
        <v>13985</v>
      </c>
      <c r="BZ1252" t="s">
        <v>13985</v>
      </c>
    </row>
    <row r="1253" spans="1:78" hidden="1">
      <c r="A1253" t="s">
        <v>13850</v>
      </c>
      <c r="B1253" t="s">
        <v>67</v>
      </c>
      <c r="C1253" t="s">
        <v>20653</v>
      </c>
      <c r="G1253" t="s">
        <v>20654</v>
      </c>
      <c r="I1253" t="s">
        <v>20655</v>
      </c>
      <c r="J1253" t="s">
        <v>20656</v>
      </c>
      <c r="K1253" t="s">
        <v>20657</v>
      </c>
      <c r="W1253" t="s">
        <v>20658</v>
      </c>
      <c r="AA1253" t="s">
        <v>20659</v>
      </c>
      <c r="AB1253" t="s">
        <v>20660</v>
      </c>
      <c r="AN1253" t="s">
        <v>20661</v>
      </c>
      <c r="AO1253" t="s">
        <v>20662</v>
      </c>
      <c r="AS1253" t="s">
        <v>242</v>
      </c>
      <c r="AT1253">
        <v>2013</v>
      </c>
      <c r="AU1253">
        <v>60</v>
      </c>
      <c r="AV1253">
        <v>10</v>
      </c>
      <c r="BA1253">
        <v>1612</v>
      </c>
      <c r="BB1253">
        <v>1615</v>
      </c>
      <c r="BD1253" t="s">
        <v>20663</v>
      </c>
      <c r="BK1253" t="s">
        <v>20664</v>
      </c>
      <c r="BL1253">
        <v>23737480</v>
      </c>
      <c r="BW1253" t="s">
        <v>13429</v>
      </c>
      <c r="BX1253" t="s">
        <v>13985</v>
      </c>
      <c r="BY1253" t="s">
        <v>13985</v>
      </c>
      <c r="BZ1253" t="s">
        <v>13985</v>
      </c>
    </row>
    <row r="1254" spans="1:78" hidden="1">
      <c r="A1254" t="s">
        <v>13850</v>
      </c>
      <c r="B1254" t="s">
        <v>67</v>
      </c>
      <c r="C1254" t="s">
        <v>15337</v>
      </c>
      <c r="G1254" t="s">
        <v>15338</v>
      </c>
      <c r="J1254" t="s">
        <v>15339</v>
      </c>
      <c r="K1254" t="s">
        <v>625</v>
      </c>
      <c r="W1254" t="s">
        <v>15340</v>
      </c>
      <c r="AA1254" t="s">
        <v>282</v>
      </c>
      <c r="AB1254" t="s">
        <v>15341</v>
      </c>
      <c r="AN1254" t="s">
        <v>627</v>
      </c>
      <c r="AO1254" t="s">
        <v>628</v>
      </c>
      <c r="AS1254" t="s">
        <v>352</v>
      </c>
      <c r="AT1254">
        <v>2018</v>
      </c>
      <c r="AU1254">
        <v>166</v>
      </c>
      <c r="AV1254">
        <v>8</v>
      </c>
      <c r="BA1254">
        <v>648</v>
      </c>
      <c r="BB1254">
        <v>660</v>
      </c>
      <c r="BD1254" t="s">
        <v>15342</v>
      </c>
      <c r="BK1254" t="s">
        <v>15343</v>
      </c>
      <c r="BW1254" t="s">
        <v>13429</v>
      </c>
      <c r="BX1254" t="s">
        <v>13985</v>
      </c>
      <c r="BY1254" t="s">
        <v>13985</v>
      </c>
      <c r="BZ1254" t="s">
        <v>13985</v>
      </c>
    </row>
    <row r="1255" spans="1:78" hidden="1">
      <c r="A1255" t="s">
        <v>13850</v>
      </c>
      <c r="B1255" t="s">
        <v>67</v>
      </c>
      <c r="C1255" t="s">
        <v>28528</v>
      </c>
      <c r="G1255" t="s">
        <v>28528</v>
      </c>
      <c r="J1255" t="s">
        <v>28529</v>
      </c>
      <c r="K1255" t="s">
        <v>3806</v>
      </c>
      <c r="W1255" t="s">
        <v>28530</v>
      </c>
      <c r="AA1255" t="s">
        <v>28531</v>
      </c>
      <c r="AB1255" t="s">
        <v>28532</v>
      </c>
      <c r="AN1255" t="s">
        <v>3808</v>
      </c>
      <c r="AS1255" t="s">
        <v>84</v>
      </c>
      <c r="AT1255">
        <v>2000</v>
      </c>
      <c r="AU1255">
        <v>10</v>
      </c>
      <c r="AV1255">
        <v>6</v>
      </c>
      <c r="BA1255">
        <v>1620</v>
      </c>
      <c r="BB1255">
        <v>1632</v>
      </c>
      <c r="BD1255" t="s">
        <v>28533</v>
      </c>
      <c r="BK1255" t="s">
        <v>28534</v>
      </c>
      <c r="BW1255" t="s">
        <v>13429</v>
      </c>
      <c r="BX1255" t="s">
        <v>13985</v>
      </c>
      <c r="BY1255" t="s">
        <v>13985</v>
      </c>
      <c r="BZ1255" t="s">
        <v>13985</v>
      </c>
    </row>
    <row r="1256" spans="1:78" hidden="1">
      <c r="A1256" t="s">
        <v>13850</v>
      </c>
      <c r="B1256" t="s">
        <v>67</v>
      </c>
      <c r="C1256" t="s">
        <v>15973</v>
      </c>
      <c r="G1256" t="s">
        <v>15974</v>
      </c>
      <c r="J1256" t="s">
        <v>15975</v>
      </c>
      <c r="K1256" t="s">
        <v>2377</v>
      </c>
      <c r="W1256" t="s">
        <v>15976</v>
      </c>
      <c r="AA1256" t="s">
        <v>15977</v>
      </c>
      <c r="AB1256" t="s">
        <v>15978</v>
      </c>
      <c r="AN1256" t="s">
        <v>2380</v>
      </c>
      <c r="AO1256" t="s">
        <v>2381</v>
      </c>
      <c r="AS1256" s="1">
        <v>44197</v>
      </c>
      <c r="AT1256">
        <v>2018</v>
      </c>
      <c r="AU1256">
        <v>437</v>
      </c>
      <c r="BA1256">
        <v>126</v>
      </c>
      <c r="BB1256">
        <v>136</v>
      </c>
      <c r="BD1256" t="s">
        <v>15979</v>
      </c>
      <c r="BK1256" t="s">
        <v>15980</v>
      </c>
      <c r="BL1256">
        <v>29079324</v>
      </c>
      <c r="BW1256" t="s">
        <v>13429</v>
      </c>
      <c r="BX1256" t="s">
        <v>13985</v>
      </c>
      <c r="BY1256" t="s">
        <v>13985</v>
      </c>
      <c r="BZ1256" t="s">
        <v>13985</v>
      </c>
    </row>
    <row r="1257" spans="1:78" hidden="1">
      <c r="A1257" t="s">
        <v>13850</v>
      </c>
      <c r="B1257" t="s">
        <v>67</v>
      </c>
      <c r="C1257" t="s">
        <v>15920</v>
      </c>
      <c r="G1257" t="s">
        <v>15921</v>
      </c>
      <c r="J1257" t="s">
        <v>15922</v>
      </c>
      <c r="K1257" t="s">
        <v>13990</v>
      </c>
      <c r="W1257" t="s">
        <v>15923</v>
      </c>
      <c r="AN1257" t="s">
        <v>13992</v>
      </c>
      <c r="AO1257" t="s">
        <v>13993</v>
      </c>
      <c r="AS1257" t="s">
        <v>884</v>
      </c>
      <c r="AT1257">
        <v>2018</v>
      </c>
      <c r="AU1257">
        <v>20</v>
      </c>
      <c r="AV1257">
        <v>2</v>
      </c>
      <c r="BA1257">
        <v>365</v>
      </c>
      <c r="BB1257">
        <v>374</v>
      </c>
      <c r="BD1257" t="s">
        <v>15924</v>
      </c>
      <c r="BK1257" t="s">
        <v>15925</v>
      </c>
      <c r="BW1257" t="s">
        <v>13429</v>
      </c>
      <c r="BX1257" t="s">
        <v>13985</v>
      </c>
      <c r="BY1257" t="s">
        <v>13985</v>
      </c>
      <c r="BZ1257" t="s">
        <v>13985</v>
      </c>
    </row>
    <row r="1258" spans="1:78" hidden="1">
      <c r="A1258" t="s">
        <v>13850</v>
      </c>
      <c r="B1258" t="s">
        <v>67</v>
      </c>
      <c r="C1258" t="s">
        <v>31173</v>
      </c>
      <c r="G1258" t="s">
        <v>31173</v>
      </c>
      <c r="J1258" t="s">
        <v>31174</v>
      </c>
      <c r="K1258" t="s">
        <v>3981</v>
      </c>
      <c r="W1258" t="s">
        <v>31175</v>
      </c>
      <c r="AN1258" t="s">
        <v>3983</v>
      </c>
      <c r="AS1258" t="s">
        <v>521</v>
      </c>
      <c r="AT1258">
        <v>1992</v>
      </c>
      <c r="AU1258">
        <v>82</v>
      </c>
      <c r="AV1258">
        <v>2</v>
      </c>
      <c r="BA1258">
        <v>235</v>
      </c>
      <c r="BB1258">
        <v>241</v>
      </c>
      <c r="BD1258" t="s">
        <v>31176</v>
      </c>
      <c r="BK1258" t="s">
        <v>31177</v>
      </c>
      <c r="BW1258" t="s">
        <v>13428</v>
      </c>
      <c r="BX1258" t="s">
        <v>13985</v>
      </c>
      <c r="BY1258" t="s">
        <v>13429</v>
      </c>
      <c r="BZ1258" t="s">
        <v>13985</v>
      </c>
    </row>
    <row r="1259" spans="1:78" hidden="1">
      <c r="A1259" t="s">
        <v>13850</v>
      </c>
      <c r="B1259" t="s">
        <v>67</v>
      </c>
      <c r="C1259" t="s">
        <v>21469</v>
      </c>
      <c r="G1259" t="s">
        <v>21470</v>
      </c>
      <c r="J1259" t="s">
        <v>21471</v>
      </c>
      <c r="K1259" t="s">
        <v>4858</v>
      </c>
      <c r="W1259" t="s">
        <v>21472</v>
      </c>
      <c r="AA1259" t="s">
        <v>21473</v>
      </c>
      <c r="AB1259" t="s">
        <v>21474</v>
      </c>
      <c r="AN1259" t="s">
        <v>4862</v>
      </c>
      <c r="AS1259" t="s">
        <v>242</v>
      </c>
      <c r="AT1259">
        <v>2012</v>
      </c>
      <c r="AU1259">
        <v>192</v>
      </c>
      <c r="AV1259">
        <v>2</v>
      </c>
      <c r="BA1259">
        <v>729</v>
      </c>
      <c r="BB1259" t="s">
        <v>115</v>
      </c>
      <c r="BD1259" t="s">
        <v>21475</v>
      </c>
      <c r="BK1259" t="s">
        <v>21476</v>
      </c>
      <c r="BL1259">
        <v>22865739</v>
      </c>
      <c r="BW1259" t="s">
        <v>13429</v>
      </c>
      <c r="BX1259" t="s">
        <v>13985</v>
      </c>
      <c r="BY1259" t="s">
        <v>13985</v>
      </c>
      <c r="BZ1259" t="s">
        <v>13985</v>
      </c>
    </row>
    <row r="1260" spans="1:78" hidden="1">
      <c r="A1260" t="s">
        <v>13850</v>
      </c>
      <c r="B1260" t="s">
        <v>67</v>
      </c>
      <c r="C1260" t="s">
        <v>25611</v>
      </c>
      <c r="G1260" t="s">
        <v>25612</v>
      </c>
      <c r="J1260" t="s">
        <v>25613</v>
      </c>
      <c r="K1260" t="s">
        <v>19831</v>
      </c>
      <c r="W1260" t="s">
        <v>25614</v>
      </c>
      <c r="AN1260" t="s">
        <v>19835</v>
      </c>
      <c r="AS1260" t="s">
        <v>884</v>
      </c>
      <c r="AT1260">
        <v>2007</v>
      </c>
      <c r="AU1260">
        <v>82</v>
      </c>
      <c r="AV1260">
        <v>2</v>
      </c>
      <c r="BA1260">
        <v>165</v>
      </c>
      <c r="BB1260">
        <v>180</v>
      </c>
      <c r="BD1260" t="s">
        <v>25615</v>
      </c>
      <c r="BK1260" t="s">
        <v>25616</v>
      </c>
      <c r="BW1260" t="s">
        <v>13429</v>
      </c>
      <c r="BX1260" t="s">
        <v>13985</v>
      </c>
      <c r="BY1260" t="s">
        <v>13985</v>
      </c>
      <c r="BZ1260" t="s">
        <v>13985</v>
      </c>
    </row>
    <row r="1261" spans="1:78" hidden="1">
      <c r="A1261" t="s">
        <v>13850</v>
      </c>
      <c r="B1261" t="s">
        <v>67</v>
      </c>
      <c r="C1261" t="s">
        <v>18481</v>
      </c>
      <c r="G1261" t="s">
        <v>18482</v>
      </c>
      <c r="J1261" t="s">
        <v>18483</v>
      </c>
      <c r="K1261" t="s">
        <v>7687</v>
      </c>
      <c r="W1261" t="s">
        <v>18484</v>
      </c>
      <c r="AA1261" t="s">
        <v>18485</v>
      </c>
      <c r="AB1261" t="s">
        <v>18486</v>
      </c>
      <c r="AN1261" t="s">
        <v>7691</v>
      </c>
      <c r="AO1261" t="s">
        <v>7692</v>
      </c>
      <c r="AS1261" t="s">
        <v>1978</v>
      </c>
      <c r="AT1261">
        <v>2015</v>
      </c>
      <c r="AU1261">
        <v>26</v>
      </c>
      <c r="AV1261">
        <v>6</v>
      </c>
      <c r="BA1261">
        <v>1520</v>
      </c>
      <c r="BB1261">
        <v>1527</v>
      </c>
      <c r="BD1261" t="s">
        <v>18487</v>
      </c>
      <c r="BK1261" t="s">
        <v>18488</v>
      </c>
      <c r="BW1261" t="s">
        <v>13429</v>
      </c>
      <c r="BX1261" t="s">
        <v>13985</v>
      </c>
      <c r="BY1261" t="s">
        <v>13985</v>
      </c>
      <c r="BZ1261" t="s">
        <v>13985</v>
      </c>
    </row>
    <row r="1262" spans="1:78" hidden="1">
      <c r="A1262" t="s">
        <v>13850</v>
      </c>
      <c r="B1262" t="s">
        <v>67</v>
      </c>
      <c r="C1262" t="s">
        <v>29601</v>
      </c>
      <c r="G1262" t="s">
        <v>29601</v>
      </c>
      <c r="J1262" t="s">
        <v>29602</v>
      </c>
      <c r="K1262" t="s">
        <v>29603</v>
      </c>
      <c r="P1262" t="s">
        <v>29604</v>
      </c>
      <c r="Q1262" t="s">
        <v>29605</v>
      </c>
      <c r="R1262" t="s">
        <v>29606</v>
      </c>
      <c r="W1262" t="s">
        <v>29607</v>
      </c>
      <c r="AB1262" t="s">
        <v>29608</v>
      </c>
      <c r="AN1262" t="s">
        <v>29609</v>
      </c>
      <c r="AT1262">
        <v>1998</v>
      </c>
      <c r="AU1262">
        <v>44</v>
      </c>
      <c r="AV1262" s="2">
        <v>43558</v>
      </c>
      <c r="BA1262">
        <v>423</v>
      </c>
      <c r="BB1262">
        <v>437</v>
      </c>
      <c r="BK1262" t="s">
        <v>29610</v>
      </c>
      <c r="BW1262" t="s">
        <v>13429</v>
      </c>
      <c r="BX1262" t="s">
        <v>13985</v>
      </c>
      <c r="BY1262" t="s">
        <v>13985</v>
      </c>
      <c r="BZ1262" t="s">
        <v>13985</v>
      </c>
    </row>
    <row r="1263" spans="1:78" hidden="1">
      <c r="A1263" t="s">
        <v>13850</v>
      </c>
      <c r="B1263" t="s">
        <v>67</v>
      </c>
      <c r="C1263" t="s">
        <v>30253</v>
      </c>
      <c r="G1263" t="s">
        <v>30253</v>
      </c>
      <c r="J1263" t="s">
        <v>30254</v>
      </c>
      <c r="K1263" t="s">
        <v>7817</v>
      </c>
      <c r="W1263" t="s">
        <v>30255</v>
      </c>
      <c r="AN1263" t="s">
        <v>7819</v>
      </c>
      <c r="AS1263" t="s">
        <v>884</v>
      </c>
      <c r="AT1263">
        <v>1996</v>
      </c>
      <c r="AU1263">
        <v>77</v>
      </c>
      <c r="AV1263">
        <v>1</v>
      </c>
      <c r="BA1263">
        <v>124</v>
      </c>
      <c r="BB1263">
        <v>133</v>
      </c>
      <c r="BD1263" t="s">
        <v>30256</v>
      </c>
      <c r="BK1263" t="s">
        <v>30257</v>
      </c>
      <c r="BW1263" t="s">
        <v>13429</v>
      </c>
      <c r="BX1263" t="s">
        <v>13985</v>
      </c>
      <c r="BY1263" t="s">
        <v>13985</v>
      </c>
      <c r="BZ1263" t="s">
        <v>13985</v>
      </c>
    </row>
    <row r="1264" spans="1:78" hidden="1">
      <c r="A1264" t="s">
        <v>13850</v>
      </c>
      <c r="B1264" t="s">
        <v>67</v>
      </c>
      <c r="C1264" t="s">
        <v>20361</v>
      </c>
      <c r="G1264" t="s">
        <v>20362</v>
      </c>
      <c r="J1264" t="s">
        <v>20363</v>
      </c>
      <c r="K1264" t="s">
        <v>404</v>
      </c>
      <c r="W1264" t="s">
        <v>20364</v>
      </c>
      <c r="AN1264" t="s">
        <v>407</v>
      </c>
      <c r="AO1264" t="s">
        <v>408</v>
      </c>
      <c r="AT1264">
        <v>2014</v>
      </c>
      <c r="AU1264">
        <v>503</v>
      </c>
      <c r="BA1264">
        <v>75</v>
      </c>
      <c r="BB1264">
        <v>97</v>
      </c>
      <c r="BD1264" t="s">
        <v>20365</v>
      </c>
      <c r="BK1264" t="s">
        <v>20366</v>
      </c>
      <c r="BW1264" t="s">
        <v>13429</v>
      </c>
      <c r="BX1264" t="s">
        <v>13985</v>
      </c>
      <c r="BY1264" t="s">
        <v>13985</v>
      </c>
      <c r="BZ1264" t="s">
        <v>13985</v>
      </c>
    </row>
    <row r="1265" spans="1:78" hidden="1">
      <c r="A1265" t="s">
        <v>13850</v>
      </c>
      <c r="B1265" t="s">
        <v>67</v>
      </c>
      <c r="C1265" t="s">
        <v>21911</v>
      </c>
      <c r="G1265" t="s">
        <v>21912</v>
      </c>
      <c r="J1265" t="s">
        <v>21913</v>
      </c>
      <c r="K1265" t="s">
        <v>605</v>
      </c>
      <c r="W1265" t="s">
        <v>21914</v>
      </c>
      <c r="AA1265" t="s">
        <v>21915</v>
      </c>
      <c r="AB1265" t="s">
        <v>21916</v>
      </c>
      <c r="AN1265" t="s">
        <v>609</v>
      </c>
      <c r="AS1265" t="s">
        <v>803</v>
      </c>
      <c r="AT1265">
        <v>2012</v>
      </c>
      <c r="AU1265">
        <v>109</v>
      </c>
      <c r="AV1265">
        <v>11</v>
      </c>
      <c r="BA1265">
        <v>4326</v>
      </c>
      <c r="BB1265">
        <v>4331</v>
      </c>
      <c r="BD1265" t="s">
        <v>21917</v>
      </c>
      <c r="BK1265" t="s">
        <v>21918</v>
      </c>
      <c r="BL1265">
        <v>22371569</v>
      </c>
      <c r="BW1265" t="s">
        <v>13429</v>
      </c>
      <c r="BX1265" t="s">
        <v>13985</v>
      </c>
      <c r="BY1265" t="s">
        <v>13985</v>
      </c>
      <c r="BZ1265" t="s">
        <v>13985</v>
      </c>
    </row>
    <row r="1266" spans="1:78" hidden="1">
      <c r="A1266" t="s">
        <v>13850</v>
      </c>
      <c r="B1266" t="s">
        <v>67</v>
      </c>
      <c r="C1266" t="s">
        <v>16207</v>
      </c>
      <c r="G1266" t="s">
        <v>16208</v>
      </c>
      <c r="J1266" t="s">
        <v>16209</v>
      </c>
      <c r="K1266" t="s">
        <v>831</v>
      </c>
      <c r="W1266" t="s">
        <v>16210</v>
      </c>
      <c r="AA1266" t="s">
        <v>16211</v>
      </c>
      <c r="AB1266" t="s">
        <v>16212</v>
      </c>
      <c r="AN1266" t="s">
        <v>835</v>
      </c>
      <c r="AS1266" t="s">
        <v>84</v>
      </c>
      <c r="AT1266">
        <v>2017</v>
      </c>
      <c r="AU1266">
        <v>7</v>
      </c>
      <c r="AV1266">
        <v>24</v>
      </c>
      <c r="BA1266">
        <v>11066</v>
      </c>
      <c r="BB1266">
        <v>11078</v>
      </c>
      <c r="BD1266" t="s">
        <v>16213</v>
      </c>
      <c r="BK1266" t="s">
        <v>16214</v>
      </c>
      <c r="BL1266">
        <v>29299282</v>
      </c>
      <c r="BW1266" t="s">
        <v>13429</v>
      </c>
      <c r="BX1266" t="s">
        <v>13985</v>
      </c>
      <c r="BY1266" t="s">
        <v>13985</v>
      </c>
      <c r="BZ1266" t="s">
        <v>13985</v>
      </c>
    </row>
    <row r="1267" spans="1:78" hidden="1">
      <c r="A1267" t="s">
        <v>13850</v>
      </c>
      <c r="B1267" t="s">
        <v>67</v>
      </c>
      <c r="C1267" t="s">
        <v>31455</v>
      </c>
      <c r="G1267" t="s">
        <v>31455</v>
      </c>
      <c r="J1267" t="s">
        <v>31456</v>
      </c>
      <c r="K1267" t="s">
        <v>10578</v>
      </c>
      <c r="W1267" t="s">
        <v>31457</v>
      </c>
      <c r="AN1267" t="s">
        <v>10580</v>
      </c>
      <c r="AS1267" t="s">
        <v>730</v>
      </c>
      <c r="AT1267">
        <v>1991</v>
      </c>
      <c r="AU1267">
        <v>5</v>
      </c>
      <c r="AV1267">
        <v>2</v>
      </c>
      <c r="BA1267">
        <v>175</v>
      </c>
      <c r="BB1267">
        <v>181</v>
      </c>
      <c r="BD1267" t="s">
        <v>31458</v>
      </c>
      <c r="BK1267" t="s">
        <v>31459</v>
      </c>
      <c r="BL1267">
        <v>1768911</v>
      </c>
      <c r="BW1267" t="s">
        <v>13429</v>
      </c>
      <c r="BX1267" t="s">
        <v>13985</v>
      </c>
      <c r="BY1267" t="s">
        <v>13985</v>
      </c>
      <c r="BZ1267" t="s">
        <v>13985</v>
      </c>
    </row>
    <row r="1268" spans="1:78" hidden="1">
      <c r="A1268" t="s">
        <v>13850</v>
      </c>
      <c r="B1268" t="s">
        <v>67</v>
      </c>
      <c r="C1268" t="s">
        <v>26796</v>
      </c>
      <c r="G1268" t="s">
        <v>26796</v>
      </c>
      <c r="J1268" t="s">
        <v>26797</v>
      </c>
      <c r="K1268" t="s">
        <v>5389</v>
      </c>
      <c r="W1268" t="s">
        <v>26798</v>
      </c>
      <c r="AN1268" t="s">
        <v>5393</v>
      </c>
      <c r="AO1268" t="s">
        <v>19492</v>
      </c>
      <c r="AS1268" s="1">
        <v>46753</v>
      </c>
      <c r="AT1268">
        <v>2005</v>
      </c>
      <c r="AU1268">
        <v>314</v>
      </c>
      <c r="AV1268">
        <v>2</v>
      </c>
      <c r="BA1268">
        <v>215</v>
      </c>
      <c r="BB1268">
        <v>225</v>
      </c>
      <c r="BD1268" t="s">
        <v>26799</v>
      </c>
      <c r="BK1268" t="s">
        <v>26800</v>
      </c>
      <c r="BW1268" t="s">
        <v>13429</v>
      </c>
      <c r="BX1268" t="s">
        <v>13985</v>
      </c>
      <c r="BY1268" t="s">
        <v>13985</v>
      </c>
      <c r="BZ1268" t="s">
        <v>13985</v>
      </c>
    </row>
    <row r="1269" spans="1:78" hidden="1">
      <c r="A1269" t="s">
        <v>13850</v>
      </c>
      <c r="B1269" t="s">
        <v>67</v>
      </c>
      <c r="C1269" t="s">
        <v>27810</v>
      </c>
      <c r="G1269" t="s">
        <v>27810</v>
      </c>
      <c r="J1269" t="s">
        <v>27811</v>
      </c>
      <c r="K1269" t="s">
        <v>10406</v>
      </c>
      <c r="W1269" t="s">
        <v>27812</v>
      </c>
      <c r="AB1269" t="s">
        <v>27813</v>
      </c>
      <c r="AN1269" t="s">
        <v>10408</v>
      </c>
      <c r="AS1269" t="s">
        <v>2992</v>
      </c>
      <c r="AT1269">
        <v>2002</v>
      </c>
      <c r="AU1269">
        <v>293</v>
      </c>
      <c r="AV1269">
        <v>5</v>
      </c>
      <c r="BA1269">
        <v>525</v>
      </c>
      <c r="BB1269">
        <v>531</v>
      </c>
      <c r="BD1269" t="s">
        <v>27814</v>
      </c>
      <c r="BK1269" t="s">
        <v>27815</v>
      </c>
      <c r="BL1269">
        <v>12486812</v>
      </c>
      <c r="BW1269" t="s">
        <v>13429</v>
      </c>
      <c r="BX1269" t="s">
        <v>13985</v>
      </c>
      <c r="BY1269" t="s">
        <v>13985</v>
      </c>
      <c r="BZ1269" t="s">
        <v>13985</v>
      </c>
    </row>
    <row r="1270" spans="1:78" hidden="1">
      <c r="A1270" t="s">
        <v>13850</v>
      </c>
      <c r="B1270" t="s">
        <v>67</v>
      </c>
      <c r="C1270" t="s">
        <v>30962</v>
      </c>
      <c r="G1270" t="s">
        <v>30962</v>
      </c>
      <c r="J1270" t="s">
        <v>30963</v>
      </c>
      <c r="K1270" t="s">
        <v>160</v>
      </c>
      <c r="W1270" t="s">
        <v>30964</v>
      </c>
      <c r="AA1270" t="s">
        <v>30965</v>
      </c>
      <c r="AN1270" t="s">
        <v>162</v>
      </c>
      <c r="AS1270" t="s">
        <v>297</v>
      </c>
      <c r="AT1270">
        <v>1993</v>
      </c>
      <c r="AU1270">
        <v>18</v>
      </c>
      <c r="AV1270">
        <v>3</v>
      </c>
      <c r="BA1270">
        <v>296</v>
      </c>
      <c r="BB1270">
        <v>302</v>
      </c>
      <c r="BD1270" t="s">
        <v>30966</v>
      </c>
      <c r="BK1270" t="s">
        <v>30967</v>
      </c>
      <c r="BW1270" t="s">
        <v>13429</v>
      </c>
      <c r="BX1270" t="s">
        <v>13985</v>
      </c>
      <c r="BY1270" t="s">
        <v>13985</v>
      </c>
      <c r="BZ1270" t="s">
        <v>13985</v>
      </c>
    </row>
    <row r="1271" spans="1:78" hidden="1">
      <c r="A1271" t="s">
        <v>13850</v>
      </c>
      <c r="B1271" t="s">
        <v>67</v>
      </c>
      <c r="C1271" t="s">
        <v>17537</v>
      </c>
      <c r="G1271" t="s">
        <v>17538</v>
      </c>
      <c r="J1271" t="s">
        <v>17539</v>
      </c>
      <c r="K1271" t="s">
        <v>605</v>
      </c>
      <c r="W1271" t="s">
        <v>17540</v>
      </c>
      <c r="AA1271" t="s">
        <v>17541</v>
      </c>
      <c r="AB1271" t="s">
        <v>17542</v>
      </c>
      <c r="AN1271" t="s">
        <v>609</v>
      </c>
      <c r="AS1271" s="1">
        <v>46631</v>
      </c>
      <c r="AT1271">
        <v>2016</v>
      </c>
      <c r="AU1271">
        <v>113</v>
      </c>
      <c r="AV1271">
        <v>39</v>
      </c>
      <c r="BA1271" t="s">
        <v>17543</v>
      </c>
      <c r="BB1271" t="s">
        <v>17544</v>
      </c>
      <c r="BD1271" t="s">
        <v>17545</v>
      </c>
      <c r="BK1271" t="s">
        <v>17546</v>
      </c>
      <c r="BL1271">
        <v>27630194</v>
      </c>
      <c r="BW1271" t="s">
        <v>13429</v>
      </c>
      <c r="BX1271" t="s">
        <v>13985</v>
      </c>
      <c r="BY1271" t="s">
        <v>13985</v>
      </c>
      <c r="BZ1271" t="s">
        <v>13985</v>
      </c>
    </row>
    <row r="1272" spans="1:78" hidden="1">
      <c r="A1272" t="s">
        <v>13850</v>
      </c>
      <c r="B1272" t="s">
        <v>67</v>
      </c>
      <c r="C1272" t="s">
        <v>23370</v>
      </c>
      <c r="G1272" t="s">
        <v>23371</v>
      </c>
      <c r="J1272" t="s">
        <v>23372</v>
      </c>
      <c r="K1272" t="s">
        <v>23373</v>
      </c>
      <c r="W1272" t="s">
        <v>23374</v>
      </c>
      <c r="AA1272" t="s">
        <v>23375</v>
      </c>
      <c r="AB1272" t="s">
        <v>23376</v>
      </c>
      <c r="AN1272" t="s">
        <v>23377</v>
      </c>
      <c r="AO1272" t="s">
        <v>23378</v>
      </c>
      <c r="AS1272" t="s">
        <v>352</v>
      </c>
      <c r="AT1272">
        <v>2010</v>
      </c>
      <c r="AU1272">
        <v>43</v>
      </c>
      <c r="AV1272">
        <v>2</v>
      </c>
      <c r="BA1272">
        <v>92</v>
      </c>
      <c r="BB1272">
        <v>96</v>
      </c>
      <c r="BD1272" t="s">
        <v>23379</v>
      </c>
      <c r="BK1272" t="s">
        <v>23380</v>
      </c>
      <c r="BL1272">
        <v>20610118</v>
      </c>
      <c r="BW1272" t="s">
        <v>13429</v>
      </c>
      <c r="BX1272" t="s">
        <v>13985</v>
      </c>
      <c r="BY1272" t="s">
        <v>13985</v>
      </c>
      <c r="BZ1272" t="s">
        <v>13985</v>
      </c>
    </row>
    <row r="1273" spans="1:78" hidden="1">
      <c r="A1273" t="s">
        <v>13850</v>
      </c>
      <c r="B1273" t="s">
        <v>67</v>
      </c>
      <c r="C1273" t="s">
        <v>20905</v>
      </c>
      <c r="G1273" t="s">
        <v>20906</v>
      </c>
      <c r="J1273" t="s">
        <v>20907</v>
      </c>
      <c r="K1273" t="s">
        <v>10305</v>
      </c>
      <c r="W1273" t="s">
        <v>20908</v>
      </c>
      <c r="AA1273" t="s">
        <v>2969</v>
      </c>
      <c r="AB1273" t="s">
        <v>20909</v>
      </c>
      <c r="AN1273" t="s">
        <v>10307</v>
      </c>
      <c r="AS1273" t="s">
        <v>629</v>
      </c>
      <c r="AT1273">
        <v>2013</v>
      </c>
      <c r="AU1273">
        <v>101</v>
      </c>
      <c r="AV1273">
        <v>3</v>
      </c>
      <c r="BA1273">
        <v>774</v>
      </c>
      <c r="BB1273">
        <v>783</v>
      </c>
      <c r="BD1273" t="s">
        <v>20910</v>
      </c>
      <c r="BK1273" t="s">
        <v>20911</v>
      </c>
      <c r="BW1273" t="s">
        <v>13429</v>
      </c>
      <c r="BX1273" t="s">
        <v>13985</v>
      </c>
      <c r="BY1273" t="s">
        <v>13985</v>
      </c>
      <c r="BZ1273" t="s">
        <v>13985</v>
      </c>
    </row>
    <row r="1274" spans="1:78" hidden="1">
      <c r="A1274" t="s">
        <v>13850</v>
      </c>
      <c r="B1274" t="s">
        <v>67</v>
      </c>
      <c r="C1274" t="s">
        <v>24301</v>
      </c>
      <c r="G1274" t="s">
        <v>24302</v>
      </c>
      <c r="J1274" t="s">
        <v>24303</v>
      </c>
      <c r="K1274" t="s">
        <v>24304</v>
      </c>
      <c r="W1274" t="s">
        <v>24305</v>
      </c>
      <c r="AA1274" t="s">
        <v>24306</v>
      </c>
      <c r="AB1274" t="s">
        <v>24307</v>
      </c>
      <c r="AN1274" t="s">
        <v>24308</v>
      </c>
      <c r="AO1274" t="s">
        <v>24309</v>
      </c>
      <c r="AS1274" t="s">
        <v>884</v>
      </c>
      <c r="AT1274">
        <v>2009</v>
      </c>
      <c r="AU1274">
        <v>23</v>
      </c>
      <c r="AV1274">
        <v>1</v>
      </c>
      <c r="BA1274">
        <v>184</v>
      </c>
      <c r="BB1274">
        <v>195</v>
      </c>
      <c r="BD1274" t="s">
        <v>24310</v>
      </c>
      <c r="BK1274" t="s">
        <v>24311</v>
      </c>
      <c r="BL1274">
        <v>18798858</v>
      </c>
      <c r="BW1274" t="s">
        <v>13429</v>
      </c>
      <c r="BX1274" t="s">
        <v>13985</v>
      </c>
      <c r="BY1274" t="s">
        <v>13985</v>
      </c>
      <c r="BZ1274" t="s">
        <v>13985</v>
      </c>
    </row>
    <row r="1275" spans="1:78" hidden="1">
      <c r="A1275" t="s">
        <v>13850</v>
      </c>
      <c r="B1275" t="s">
        <v>67</v>
      </c>
      <c r="C1275" t="s">
        <v>29248</v>
      </c>
      <c r="G1275" t="s">
        <v>29248</v>
      </c>
      <c r="J1275" t="s">
        <v>29249</v>
      </c>
      <c r="K1275" t="s">
        <v>29250</v>
      </c>
      <c r="W1275" t="s">
        <v>29251</v>
      </c>
      <c r="AN1275" t="s">
        <v>29252</v>
      </c>
      <c r="AS1275" t="s">
        <v>154</v>
      </c>
      <c r="AT1275">
        <v>1998</v>
      </c>
      <c r="AU1275">
        <v>71</v>
      </c>
      <c r="AV1275">
        <v>7</v>
      </c>
      <c r="BA1275">
        <v>121</v>
      </c>
      <c r="BB1275">
        <v>127</v>
      </c>
      <c r="BD1275" t="s">
        <v>29253</v>
      </c>
      <c r="BK1275" t="s">
        <v>29254</v>
      </c>
      <c r="BW1275" t="s">
        <v>13429</v>
      </c>
      <c r="BX1275" t="s">
        <v>13985</v>
      </c>
      <c r="BY1275" t="s">
        <v>13985</v>
      </c>
      <c r="BZ1275" t="s">
        <v>13985</v>
      </c>
    </row>
    <row r="1276" spans="1:78" hidden="1">
      <c r="A1276" t="s">
        <v>13850</v>
      </c>
      <c r="B1276" t="s">
        <v>67</v>
      </c>
      <c r="C1276" t="s">
        <v>24192</v>
      </c>
      <c r="G1276" t="s">
        <v>24193</v>
      </c>
      <c r="J1276" t="s">
        <v>24194</v>
      </c>
      <c r="K1276" t="s">
        <v>9626</v>
      </c>
      <c r="W1276" t="s">
        <v>24195</v>
      </c>
      <c r="AN1276" t="s">
        <v>9630</v>
      </c>
      <c r="AO1276" t="s">
        <v>9631</v>
      </c>
      <c r="AS1276" t="s">
        <v>815</v>
      </c>
      <c r="AT1276">
        <v>2009</v>
      </c>
      <c r="AU1276">
        <v>71</v>
      </c>
      <c r="AV1276">
        <v>3</v>
      </c>
      <c r="BA1276">
        <v>233</v>
      </c>
      <c r="BB1276">
        <v>241</v>
      </c>
      <c r="BD1276" t="s">
        <v>24196</v>
      </c>
      <c r="BK1276" t="s">
        <v>24197</v>
      </c>
      <c r="BL1276">
        <v>19051315</v>
      </c>
      <c r="BW1276" t="s">
        <v>13429</v>
      </c>
      <c r="BX1276" t="s">
        <v>13985</v>
      </c>
      <c r="BY1276" t="s">
        <v>13985</v>
      </c>
      <c r="BZ1276" t="s">
        <v>13985</v>
      </c>
    </row>
    <row r="1277" spans="1:78" hidden="1">
      <c r="A1277" t="s">
        <v>13850</v>
      </c>
      <c r="B1277" t="s">
        <v>67</v>
      </c>
      <c r="C1277" t="s">
        <v>22610</v>
      </c>
      <c r="G1277" t="s">
        <v>22611</v>
      </c>
      <c r="J1277" t="s">
        <v>22612</v>
      </c>
      <c r="K1277" t="s">
        <v>22613</v>
      </c>
      <c r="W1277" t="s">
        <v>22614</v>
      </c>
      <c r="AB1277" t="s">
        <v>22053</v>
      </c>
      <c r="AN1277" t="s">
        <v>22615</v>
      </c>
      <c r="AS1277" t="s">
        <v>472</v>
      </c>
      <c r="AT1277">
        <v>2011</v>
      </c>
      <c r="AU1277">
        <v>31</v>
      </c>
      <c r="AV1277">
        <v>3</v>
      </c>
      <c r="BA1277">
        <v>270</v>
      </c>
      <c r="BB1277">
        <v>282</v>
      </c>
      <c r="BD1277" t="s">
        <v>22616</v>
      </c>
      <c r="BK1277" t="s">
        <v>22617</v>
      </c>
      <c r="BW1277" t="s">
        <v>13429</v>
      </c>
      <c r="BX1277" t="s">
        <v>13985</v>
      </c>
      <c r="BY1277" t="s">
        <v>13985</v>
      </c>
      <c r="BZ1277" t="s">
        <v>13985</v>
      </c>
    </row>
    <row r="1278" spans="1:78" hidden="1">
      <c r="A1278" t="s">
        <v>13850</v>
      </c>
      <c r="B1278" t="s">
        <v>67</v>
      </c>
      <c r="C1278" t="s">
        <v>25276</v>
      </c>
      <c r="G1278" t="s">
        <v>25277</v>
      </c>
      <c r="J1278" t="s">
        <v>25278</v>
      </c>
      <c r="K1278" t="s">
        <v>14047</v>
      </c>
      <c r="W1278" t="s">
        <v>25279</v>
      </c>
      <c r="AA1278" t="s">
        <v>22946</v>
      </c>
      <c r="AB1278" t="s">
        <v>25280</v>
      </c>
      <c r="AN1278" t="s">
        <v>14049</v>
      </c>
      <c r="AS1278" t="s">
        <v>297</v>
      </c>
      <c r="AT1278">
        <v>2007</v>
      </c>
      <c r="AU1278">
        <v>60</v>
      </c>
      <c r="AV1278">
        <v>5</v>
      </c>
      <c r="BA1278">
        <v>538</v>
      </c>
      <c r="BB1278">
        <v>542</v>
      </c>
      <c r="BD1278" t="s">
        <v>25281</v>
      </c>
      <c r="BK1278" t="s">
        <v>25282</v>
      </c>
      <c r="BW1278" t="s">
        <v>13429</v>
      </c>
      <c r="BX1278" t="s">
        <v>13985</v>
      </c>
      <c r="BY1278" t="s">
        <v>13985</v>
      </c>
      <c r="BZ1278" t="s">
        <v>13985</v>
      </c>
    </row>
    <row r="1279" spans="1:78" hidden="1">
      <c r="A1279" t="s">
        <v>13784</v>
      </c>
      <c r="B1279" t="s">
        <v>67</v>
      </c>
      <c r="C1279" t="s">
        <v>31818</v>
      </c>
      <c r="J1279" t="s">
        <v>31820</v>
      </c>
      <c r="K1279" t="s">
        <v>31822</v>
      </c>
      <c r="AG1279">
        <v>0</v>
      </c>
      <c r="AH1279">
        <v>0</v>
      </c>
      <c r="AN1279" t="s">
        <v>31825</v>
      </c>
      <c r="AT1279">
        <v>2018</v>
      </c>
      <c r="AU1279">
        <v>16</v>
      </c>
      <c r="AV1279">
        <v>4</v>
      </c>
      <c r="BA1279">
        <v>85</v>
      </c>
      <c r="BB1279">
        <v>89</v>
      </c>
      <c r="BD1279" t="s">
        <v>31824</v>
      </c>
      <c r="BK1279" t="s">
        <v>31826</v>
      </c>
      <c r="BT1279" t="s">
        <v>31819</v>
      </c>
      <c r="BU1279" t="s">
        <v>31821</v>
      </c>
      <c r="BV1279" t="s">
        <v>31823</v>
      </c>
      <c r="BW1279" t="s">
        <v>13429</v>
      </c>
    </row>
    <row r="1280" spans="1:78" hidden="1">
      <c r="A1280" t="s">
        <v>13850</v>
      </c>
      <c r="B1280" t="s">
        <v>67</v>
      </c>
      <c r="C1280" t="s">
        <v>20818</v>
      </c>
      <c r="G1280" t="s">
        <v>20819</v>
      </c>
      <c r="J1280" t="s">
        <v>20820</v>
      </c>
      <c r="K1280" t="s">
        <v>3953</v>
      </c>
      <c r="W1280" t="s">
        <v>20821</v>
      </c>
      <c r="AA1280" t="s">
        <v>20139</v>
      </c>
      <c r="AB1280" t="s">
        <v>20822</v>
      </c>
      <c r="AN1280" t="s">
        <v>3957</v>
      </c>
      <c r="AS1280" t="s">
        <v>521</v>
      </c>
      <c r="AT1280">
        <v>2013</v>
      </c>
      <c r="AU1280">
        <v>66</v>
      </c>
      <c r="AV1280">
        <v>1</v>
      </c>
      <c r="BA1280">
        <v>27</v>
      </c>
      <c r="BB1280">
        <v>34</v>
      </c>
      <c r="BK1280" t="s">
        <v>20823</v>
      </c>
      <c r="BW1280" t="s">
        <v>13429</v>
      </c>
      <c r="BX1280" t="s">
        <v>13985</v>
      </c>
      <c r="BY1280" t="s">
        <v>13985</v>
      </c>
      <c r="BZ1280" t="s">
        <v>13985</v>
      </c>
    </row>
    <row r="1281" spans="1:78" hidden="1">
      <c r="A1281" t="s">
        <v>13850</v>
      </c>
      <c r="B1281" t="s">
        <v>67</v>
      </c>
      <c r="C1281" t="s">
        <v>26828</v>
      </c>
      <c r="G1281" t="s">
        <v>26828</v>
      </c>
      <c r="J1281" t="s">
        <v>26829</v>
      </c>
      <c r="K1281" t="s">
        <v>442</v>
      </c>
      <c r="W1281" t="s">
        <v>26830</v>
      </c>
      <c r="AA1281" t="s">
        <v>26831</v>
      </c>
      <c r="AB1281" t="s">
        <v>26832</v>
      </c>
      <c r="AN1281" t="s">
        <v>446</v>
      </c>
      <c r="AO1281" t="s">
        <v>447</v>
      </c>
      <c r="AT1281">
        <v>2005</v>
      </c>
      <c r="AU1281">
        <v>22</v>
      </c>
      <c r="AV1281">
        <v>1</v>
      </c>
      <c r="BA1281">
        <v>67</v>
      </c>
      <c r="BB1281">
        <v>78</v>
      </c>
      <c r="BD1281" t="s">
        <v>26833</v>
      </c>
      <c r="BK1281" t="s">
        <v>26834</v>
      </c>
      <c r="BL1281">
        <v>15865322</v>
      </c>
      <c r="BW1281" t="s">
        <v>13429</v>
      </c>
      <c r="BX1281" t="s">
        <v>13985</v>
      </c>
      <c r="BY1281" t="s">
        <v>13985</v>
      </c>
      <c r="BZ1281" t="s">
        <v>13985</v>
      </c>
    </row>
    <row r="1282" spans="1:78" hidden="1">
      <c r="A1282" t="s">
        <v>13850</v>
      </c>
      <c r="B1282" t="s">
        <v>1762</v>
      </c>
      <c r="C1282" t="s">
        <v>21280</v>
      </c>
      <c r="E1282" t="s">
        <v>21281</v>
      </c>
      <c r="G1282" t="s">
        <v>21282</v>
      </c>
      <c r="J1282" t="s">
        <v>21283</v>
      </c>
      <c r="K1282" t="s">
        <v>21284</v>
      </c>
      <c r="L1282" t="s">
        <v>21285</v>
      </c>
      <c r="P1282" t="s">
        <v>21286</v>
      </c>
      <c r="Q1282" t="s">
        <v>21287</v>
      </c>
      <c r="R1282" t="s">
        <v>21288</v>
      </c>
      <c r="S1282" t="s">
        <v>21289</v>
      </c>
      <c r="W1282" t="s">
        <v>21290</v>
      </c>
      <c r="AN1282" t="s">
        <v>21291</v>
      </c>
      <c r="AT1282">
        <v>2013</v>
      </c>
      <c r="AU1282">
        <v>6</v>
      </c>
      <c r="AV1282">
        <v>3</v>
      </c>
      <c r="BA1282">
        <v>164</v>
      </c>
      <c r="BB1282">
        <v>170</v>
      </c>
      <c r="BK1282" t="s">
        <v>21292</v>
      </c>
      <c r="BW1282" t="s">
        <v>13429</v>
      </c>
      <c r="BX1282" t="s">
        <v>13985</v>
      </c>
      <c r="BY1282" t="s">
        <v>13985</v>
      </c>
      <c r="BZ1282" t="s">
        <v>13985</v>
      </c>
    </row>
    <row r="1283" spans="1:78" hidden="1">
      <c r="A1283" t="s">
        <v>13850</v>
      </c>
      <c r="B1283" t="s">
        <v>67</v>
      </c>
      <c r="C1283" t="s">
        <v>31497</v>
      </c>
      <c r="G1283" t="s">
        <v>31497</v>
      </c>
      <c r="J1283" t="s">
        <v>31498</v>
      </c>
      <c r="K1283" t="s">
        <v>18522</v>
      </c>
      <c r="W1283" t="s">
        <v>31499</v>
      </c>
      <c r="AN1283" t="s">
        <v>18524</v>
      </c>
      <c r="AS1283" t="s">
        <v>1023</v>
      </c>
      <c r="AT1283">
        <v>1991</v>
      </c>
      <c r="AU1283">
        <v>26</v>
      </c>
      <c r="AV1283">
        <v>1</v>
      </c>
      <c r="BA1283">
        <v>109</v>
      </c>
      <c r="BB1283">
        <v>121</v>
      </c>
      <c r="BD1283" t="s">
        <v>31500</v>
      </c>
      <c r="BK1283" t="s">
        <v>31501</v>
      </c>
      <c r="BW1283" t="s">
        <v>13428</v>
      </c>
      <c r="BX1283" t="s">
        <v>13985</v>
      </c>
      <c r="BY1283" t="s">
        <v>13429</v>
      </c>
      <c r="BZ1283">
        <v>2</v>
      </c>
    </row>
    <row r="1284" spans="1:78" hidden="1">
      <c r="A1284" t="s">
        <v>13850</v>
      </c>
      <c r="B1284" t="s">
        <v>67</v>
      </c>
      <c r="C1284" t="s">
        <v>18912</v>
      </c>
      <c r="G1284" t="s">
        <v>18913</v>
      </c>
      <c r="J1284" t="s">
        <v>18914</v>
      </c>
      <c r="K1284" t="s">
        <v>280</v>
      </c>
      <c r="W1284" t="s">
        <v>18915</v>
      </c>
      <c r="AN1284" t="s">
        <v>284</v>
      </c>
      <c r="AS1284" t="s">
        <v>18916</v>
      </c>
      <c r="AT1284">
        <v>2015</v>
      </c>
      <c r="AU1284">
        <v>10</v>
      </c>
      <c r="AV1284">
        <v>5</v>
      </c>
      <c r="BC1284" t="s">
        <v>18917</v>
      </c>
      <c r="BD1284" t="s">
        <v>18918</v>
      </c>
      <c r="BK1284" t="s">
        <v>18919</v>
      </c>
      <c r="BL1284">
        <v>26018412</v>
      </c>
      <c r="BW1284" t="s">
        <v>13429</v>
      </c>
      <c r="BX1284" t="s">
        <v>13985</v>
      </c>
      <c r="BY1284" t="s">
        <v>13985</v>
      </c>
      <c r="BZ1284" t="s">
        <v>13985</v>
      </c>
    </row>
    <row r="1285" spans="1:78" hidden="1">
      <c r="A1285" t="s">
        <v>13850</v>
      </c>
      <c r="B1285" t="s">
        <v>67</v>
      </c>
      <c r="C1285" t="s">
        <v>30441</v>
      </c>
      <c r="G1285" t="s">
        <v>30441</v>
      </c>
      <c r="J1285" t="s">
        <v>30442</v>
      </c>
      <c r="K1285" t="s">
        <v>348</v>
      </c>
      <c r="W1285" t="s">
        <v>30443</v>
      </c>
      <c r="AN1285" t="s">
        <v>350</v>
      </c>
      <c r="AS1285" t="s">
        <v>521</v>
      </c>
      <c r="AT1285">
        <v>1995</v>
      </c>
      <c r="AU1285">
        <v>24</v>
      </c>
      <c r="AV1285">
        <v>3</v>
      </c>
      <c r="BA1285">
        <v>564</v>
      </c>
      <c r="BB1285">
        <v>570</v>
      </c>
      <c r="BD1285" t="s">
        <v>30444</v>
      </c>
      <c r="BK1285" t="s">
        <v>30445</v>
      </c>
      <c r="BW1285" t="s">
        <v>13429</v>
      </c>
      <c r="BX1285" t="s">
        <v>13985</v>
      </c>
      <c r="BY1285" t="s">
        <v>13985</v>
      </c>
      <c r="BZ1285" t="s">
        <v>13985</v>
      </c>
    </row>
    <row r="1286" spans="1:78" hidden="1">
      <c r="A1286" t="s">
        <v>13850</v>
      </c>
      <c r="B1286" t="s">
        <v>67</v>
      </c>
      <c r="C1286" t="s">
        <v>29816</v>
      </c>
      <c r="G1286" t="s">
        <v>29816</v>
      </c>
      <c r="J1286" t="s">
        <v>29817</v>
      </c>
      <c r="K1286" t="s">
        <v>7048</v>
      </c>
      <c r="W1286" t="s">
        <v>29818</v>
      </c>
      <c r="AN1286" t="s">
        <v>3658</v>
      </c>
      <c r="AS1286" t="s">
        <v>730</v>
      </c>
      <c r="AT1286">
        <v>1997</v>
      </c>
      <c r="AU1286">
        <v>167</v>
      </c>
      <c r="AV1286">
        <v>3</v>
      </c>
      <c r="BA1286">
        <v>169</v>
      </c>
      <c r="BB1286">
        <v>176</v>
      </c>
      <c r="BD1286" t="s">
        <v>29819</v>
      </c>
      <c r="BK1286" t="s">
        <v>29820</v>
      </c>
      <c r="BW1286" t="s">
        <v>13429</v>
      </c>
      <c r="BX1286" t="s">
        <v>13985</v>
      </c>
      <c r="BY1286" t="s">
        <v>13985</v>
      </c>
      <c r="BZ1286" t="s">
        <v>13985</v>
      </c>
    </row>
    <row r="1287" spans="1:78" hidden="1">
      <c r="A1287" t="s">
        <v>13850</v>
      </c>
      <c r="B1287" t="s">
        <v>3442</v>
      </c>
      <c r="C1287" t="s">
        <v>26865</v>
      </c>
      <c r="E1287" t="s">
        <v>26866</v>
      </c>
      <c r="G1287" t="s">
        <v>26865</v>
      </c>
      <c r="J1287" t="s">
        <v>26867</v>
      </c>
      <c r="K1287" t="s">
        <v>26868</v>
      </c>
      <c r="L1287" t="s">
        <v>26869</v>
      </c>
      <c r="P1287" t="s">
        <v>26870</v>
      </c>
      <c r="Q1287" t="s">
        <v>26871</v>
      </c>
      <c r="R1287" t="s">
        <v>26872</v>
      </c>
      <c r="S1287" t="s">
        <v>26873</v>
      </c>
      <c r="W1287" t="s">
        <v>26874</v>
      </c>
      <c r="AA1287" t="s">
        <v>26875</v>
      </c>
      <c r="AB1287" t="s">
        <v>26876</v>
      </c>
      <c r="AP1287" t="s">
        <v>26877</v>
      </c>
      <c r="AT1287">
        <v>2005</v>
      </c>
      <c r="AU1287">
        <v>10</v>
      </c>
      <c r="BA1287">
        <v>328</v>
      </c>
      <c r="BB1287">
        <v>331</v>
      </c>
      <c r="BK1287" t="s">
        <v>26878</v>
      </c>
      <c r="BW1287" t="s">
        <v>13429</v>
      </c>
      <c r="BX1287" t="s">
        <v>13985</v>
      </c>
      <c r="BY1287" t="s">
        <v>13985</v>
      </c>
      <c r="BZ1287" t="s">
        <v>13985</v>
      </c>
    </row>
    <row r="1288" spans="1:78" hidden="1">
      <c r="A1288" t="s">
        <v>13850</v>
      </c>
      <c r="B1288" t="s">
        <v>67</v>
      </c>
      <c r="C1288" t="s">
        <v>27969</v>
      </c>
      <c r="G1288" t="s">
        <v>27969</v>
      </c>
      <c r="J1288" t="s">
        <v>27970</v>
      </c>
      <c r="K1288" t="s">
        <v>4545</v>
      </c>
      <c r="W1288" t="s">
        <v>27971</v>
      </c>
      <c r="AN1288" t="s">
        <v>4548</v>
      </c>
      <c r="AS1288" t="s">
        <v>815</v>
      </c>
      <c r="AT1288">
        <v>2002</v>
      </c>
      <c r="AU1288">
        <v>95</v>
      </c>
      <c r="AV1288">
        <v>2</v>
      </c>
      <c r="BA1288">
        <v>231</v>
      </c>
      <c r="BB1288">
        <v>235</v>
      </c>
      <c r="BD1288" t="s">
        <v>27972</v>
      </c>
      <c r="BK1288" t="s">
        <v>27973</v>
      </c>
      <c r="BW1288" t="s">
        <v>13428</v>
      </c>
      <c r="BX1288" t="s">
        <v>13985</v>
      </c>
      <c r="BY1288" t="s">
        <v>13429</v>
      </c>
      <c r="BZ1288">
        <v>1</v>
      </c>
    </row>
    <row r="1289" spans="1:78" hidden="1">
      <c r="A1289" t="s">
        <v>13850</v>
      </c>
      <c r="B1289" t="s">
        <v>67</v>
      </c>
      <c r="C1289" t="s">
        <v>28465</v>
      </c>
      <c r="G1289" t="s">
        <v>28465</v>
      </c>
      <c r="J1289" t="s">
        <v>28466</v>
      </c>
      <c r="K1289" t="s">
        <v>23110</v>
      </c>
      <c r="W1289" t="s">
        <v>28467</v>
      </c>
      <c r="AA1289" t="s">
        <v>28468</v>
      </c>
      <c r="AN1289" t="s">
        <v>23113</v>
      </c>
      <c r="AT1289">
        <v>2001</v>
      </c>
      <c r="AU1289">
        <v>3</v>
      </c>
      <c r="AW1289">
        <v>2</v>
      </c>
      <c r="BA1289">
        <v>171</v>
      </c>
      <c r="BB1289">
        <v>178</v>
      </c>
      <c r="BD1289" t="s">
        <v>28469</v>
      </c>
      <c r="BK1289" t="s">
        <v>28470</v>
      </c>
      <c r="BW1289" t="s">
        <v>13429</v>
      </c>
      <c r="BX1289" t="s">
        <v>13985</v>
      </c>
      <c r="BY1289" t="s">
        <v>13985</v>
      </c>
      <c r="BZ1289" t="s">
        <v>13985</v>
      </c>
    </row>
    <row r="1290" spans="1:78" hidden="1">
      <c r="A1290" t="s">
        <v>13850</v>
      </c>
      <c r="B1290" t="s">
        <v>67</v>
      </c>
      <c r="C1290" t="s">
        <v>28199</v>
      </c>
      <c r="G1290" t="s">
        <v>28199</v>
      </c>
      <c r="J1290" t="s">
        <v>28200</v>
      </c>
      <c r="K1290" t="s">
        <v>667</v>
      </c>
      <c r="W1290" t="s">
        <v>28201</v>
      </c>
      <c r="AN1290" t="s">
        <v>670</v>
      </c>
      <c r="AS1290" t="s">
        <v>154</v>
      </c>
      <c r="AT1290">
        <v>2001</v>
      </c>
      <c r="AU1290">
        <v>36</v>
      </c>
      <c r="AV1290">
        <v>4</v>
      </c>
      <c r="BA1290">
        <v>427</v>
      </c>
      <c r="BB1290">
        <v>430</v>
      </c>
      <c r="BK1290" t="s">
        <v>28202</v>
      </c>
      <c r="BW1290" t="s">
        <v>13429</v>
      </c>
      <c r="BX1290" t="s">
        <v>13985</v>
      </c>
      <c r="BY1290" t="s">
        <v>13985</v>
      </c>
      <c r="BZ1290" t="s">
        <v>13985</v>
      </c>
    </row>
    <row r="1291" spans="1:78" hidden="1">
      <c r="A1291" t="s">
        <v>13850</v>
      </c>
      <c r="B1291" t="s">
        <v>67</v>
      </c>
      <c r="C1291" t="s">
        <v>25514</v>
      </c>
      <c r="G1291" t="s">
        <v>25515</v>
      </c>
      <c r="J1291" t="s">
        <v>25516</v>
      </c>
      <c r="K1291" t="s">
        <v>3981</v>
      </c>
      <c r="W1291" t="s">
        <v>25517</v>
      </c>
      <c r="AN1291" t="s">
        <v>3983</v>
      </c>
      <c r="AS1291" t="s">
        <v>730</v>
      </c>
      <c r="AT1291">
        <v>2007</v>
      </c>
      <c r="AU1291">
        <v>97</v>
      </c>
      <c r="AV1291">
        <v>2</v>
      </c>
      <c r="BA1291">
        <v>111</v>
      </c>
      <c r="BB1291">
        <v>116</v>
      </c>
      <c r="BD1291" t="s">
        <v>25518</v>
      </c>
      <c r="BK1291" t="s">
        <v>25519</v>
      </c>
      <c r="BL1291">
        <v>17411475</v>
      </c>
      <c r="BW1291" t="s">
        <v>13428</v>
      </c>
      <c r="BX1291" t="s">
        <v>13985</v>
      </c>
      <c r="BY1291" t="s">
        <v>13429</v>
      </c>
      <c r="BZ1291" t="s">
        <v>13985</v>
      </c>
    </row>
    <row r="1292" spans="1:78" hidden="1">
      <c r="A1292" t="s">
        <v>13850</v>
      </c>
      <c r="B1292" t="s">
        <v>67</v>
      </c>
      <c r="C1292" t="s">
        <v>29933</v>
      </c>
      <c r="G1292" t="s">
        <v>29933</v>
      </c>
      <c r="J1292" t="s">
        <v>29934</v>
      </c>
      <c r="K1292" t="s">
        <v>29935</v>
      </c>
      <c r="W1292" t="s">
        <v>29936</v>
      </c>
      <c r="AN1292" t="s">
        <v>29937</v>
      </c>
      <c r="AT1292">
        <v>1997</v>
      </c>
      <c r="AU1292">
        <v>23</v>
      </c>
      <c r="AV1292">
        <v>3</v>
      </c>
      <c r="BA1292">
        <v>505</v>
      </c>
      <c r="BB1292">
        <v>514</v>
      </c>
      <c r="BD1292" t="s">
        <v>29938</v>
      </c>
      <c r="BK1292" t="s">
        <v>29939</v>
      </c>
      <c r="BL1292">
        <v>9214589</v>
      </c>
      <c r="BW1292" t="s">
        <v>13429</v>
      </c>
      <c r="BX1292" t="s">
        <v>13985</v>
      </c>
      <c r="BY1292" t="s">
        <v>13985</v>
      </c>
      <c r="BZ1292" t="s">
        <v>13985</v>
      </c>
    </row>
    <row r="1293" spans="1:78" hidden="1">
      <c r="A1293" t="s">
        <v>13850</v>
      </c>
      <c r="B1293" t="s">
        <v>67</v>
      </c>
      <c r="C1293" t="s">
        <v>27737</v>
      </c>
      <c r="G1293" t="s">
        <v>27737</v>
      </c>
      <c r="J1293" t="s">
        <v>27738</v>
      </c>
      <c r="K1293" t="s">
        <v>404</v>
      </c>
      <c r="W1293" t="s">
        <v>27739</v>
      </c>
      <c r="AN1293" t="s">
        <v>407</v>
      </c>
      <c r="AT1293">
        <v>2003</v>
      </c>
      <c r="AU1293">
        <v>256</v>
      </c>
      <c r="BA1293">
        <v>123</v>
      </c>
      <c r="BB1293">
        <v>133</v>
      </c>
      <c r="BD1293" t="s">
        <v>27740</v>
      </c>
      <c r="BK1293" t="s">
        <v>27741</v>
      </c>
      <c r="BW1293" t="s">
        <v>13429</v>
      </c>
      <c r="BX1293" t="s">
        <v>13985</v>
      </c>
      <c r="BY1293" t="s">
        <v>13985</v>
      </c>
      <c r="BZ1293" t="s">
        <v>13985</v>
      </c>
    </row>
    <row r="1294" spans="1:78" hidden="1">
      <c r="A1294" t="s">
        <v>13850</v>
      </c>
      <c r="B1294" t="s">
        <v>67</v>
      </c>
      <c r="C1294" t="s">
        <v>25964</v>
      </c>
      <c r="G1294" t="s">
        <v>25965</v>
      </c>
      <c r="J1294" t="s">
        <v>25966</v>
      </c>
      <c r="K1294" t="s">
        <v>25967</v>
      </c>
      <c r="W1294" t="s">
        <v>25968</v>
      </c>
      <c r="AN1294" t="s">
        <v>25969</v>
      </c>
      <c r="AO1294" t="s">
        <v>25970</v>
      </c>
      <c r="AS1294" t="s">
        <v>352</v>
      </c>
      <c r="AT1294">
        <v>2006</v>
      </c>
      <c r="AU1294">
        <v>6</v>
      </c>
      <c r="AV1294">
        <v>4</v>
      </c>
      <c r="BA1294">
        <v>668</v>
      </c>
      <c r="BB1294">
        <v>675</v>
      </c>
      <c r="BD1294" t="s">
        <v>25971</v>
      </c>
      <c r="BK1294" t="s">
        <v>25972</v>
      </c>
      <c r="BL1294">
        <v>16916290</v>
      </c>
      <c r="BW1294" t="s">
        <v>13429</v>
      </c>
      <c r="BX1294" t="s">
        <v>13985</v>
      </c>
      <c r="BY1294" t="s">
        <v>13985</v>
      </c>
      <c r="BZ1294" t="s">
        <v>13985</v>
      </c>
    </row>
    <row r="1295" spans="1:78" hidden="1">
      <c r="A1295" t="s">
        <v>13850</v>
      </c>
      <c r="B1295" t="s">
        <v>67</v>
      </c>
      <c r="C1295" t="s">
        <v>27667</v>
      </c>
      <c r="G1295" t="s">
        <v>27667</v>
      </c>
      <c r="J1295" t="s">
        <v>27668</v>
      </c>
      <c r="K1295" t="s">
        <v>1697</v>
      </c>
      <c r="W1295" t="s">
        <v>27669</v>
      </c>
      <c r="AA1295" t="s">
        <v>27670</v>
      </c>
      <c r="AB1295" t="s">
        <v>27671</v>
      </c>
      <c r="AN1295" t="s">
        <v>1700</v>
      </c>
      <c r="AS1295" s="1">
        <v>40210</v>
      </c>
      <c r="AT1295">
        <v>2003</v>
      </c>
      <c r="AU1295">
        <v>216</v>
      </c>
      <c r="AV1295" s="2">
        <v>43556</v>
      </c>
      <c r="BA1295">
        <v>343</v>
      </c>
      <c r="BB1295">
        <v>354</v>
      </c>
      <c r="BC1295" t="s">
        <v>27672</v>
      </c>
      <c r="BD1295" t="s">
        <v>27673</v>
      </c>
      <c r="BK1295" t="s">
        <v>27674</v>
      </c>
      <c r="BW1295" t="s">
        <v>13428</v>
      </c>
      <c r="BX1295" t="s">
        <v>13985</v>
      </c>
      <c r="BY1295" t="s">
        <v>13429</v>
      </c>
      <c r="BZ1295" t="s">
        <v>13985</v>
      </c>
    </row>
    <row r="1296" spans="1:78" hidden="1">
      <c r="A1296" t="s">
        <v>13850</v>
      </c>
      <c r="B1296" t="s">
        <v>67</v>
      </c>
      <c r="C1296" t="s">
        <v>23905</v>
      </c>
      <c r="G1296" t="s">
        <v>23906</v>
      </c>
      <c r="J1296" t="s">
        <v>23907</v>
      </c>
      <c r="K1296" t="s">
        <v>348</v>
      </c>
      <c r="W1296" t="s">
        <v>23908</v>
      </c>
      <c r="AN1296" t="s">
        <v>350</v>
      </c>
      <c r="AO1296" t="s">
        <v>351</v>
      </c>
      <c r="AS1296" t="s">
        <v>242</v>
      </c>
      <c r="AT1296">
        <v>2009</v>
      </c>
      <c r="AU1296">
        <v>38</v>
      </c>
      <c r="AV1296">
        <v>5</v>
      </c>
      <c r="BA1296">
        <v>1485</v>
      </c>
      <c r="BB1296">
        <v>1495</v>
      </c>
      <c r="BD1296" t="s">
        <v>23909</v>
      </c>
      <c r="BK1296" t="s">
        <v>23910</v>
      </c>
      <c r="BL1296">
        <v>19825304</v>
      </c>
      <c r="BW1296" t="s">
        <v>13428</v>
      </c>
      <c r="BX1296" t="s">
        <v>13985</v>
      </c>
      <c r="BY1296" t="s">
        <v>13429</v>
      </c>
      <c r="BZ1296" t="s">
        <v>13985</v>
      </c>
    </row>
    <row r="1297" spans="1:78" hidden="1">
      <c r="A1297" t="s">
        <v>13850</v>
      </c>
      <c r="B1297" t="s">
        <v>67</v>
      </c>
      <c r="C1297" t="s">
        <v>15733</v>
      </c>
      <c r="G1297" t="s">
        <v>15734</v>
      </c>
      <c r="J1297" t="s">
        <v>15735</v>
      </c>
      <c r="K1297" t="s">
        <v>15736</v>
      </c>
      <c r="W1297" t="s">
        <v>15737</v>
      </c>
      <c r="AN1297" t="s">
        <v>15738</v>
      </c>
      <c r="AO1297" t="s">
        <v>15739</v>
      </c>
      <c r="AS1297" t="s">
        <v>730</v>
      </c>
      <c r="AT1297">
        <v>2018</v>
      </c>
      <c r="AU1297">
        <v>68</v>
      </c>
      <c r="AV1297">
        <v>4</v>
      </c>
      <c r="BA1297">
        <v>251</v>
      </c>
      <c r="BB1297">
        <v>263</v>
      </c>
      <c r="BD1297" t="s">
        <v>15740</v>
      </c>
      <c r="BK1297" t="s">
        <v>15741</v>
      </c>
      <c r="BW1297" t="s">
        <v>13429</v>
      </c>
      <c r="BX1297" t="s">
        <v>13985</v>
      </c>
      <c r="BY1297" t="s">
        <v>13985</v>
      </c>
      <c r="BZ1297" t="s">
        <v>13985</v>
      </c>
    </row>
    <row r="1298" spans="1:78" hidden="1">
      <c r="A1298" t="s">
        <v>13850</v>
      </c>
      <c r="B1298" t="s">
        <v>67</v>
      </c>
      <c r="C1298" t="s">
        <v>17997</v>
      </c>
      <c r="G1298" t="s">
        <v>17998</v>
      </c>
      <c r="J1298" t="s">
        <v>17999</v>
      </c>
      <c r="K1298" t="s">
        <v>348</v>
      </c>
      <c r="W1298" t="s">
        <v>18000</v>
      </c>
      <c r="AA1298" t="s">
        <v>18001</v>
      </c>
      <c r="AB1298" t="s">
        <v>18002</v>
      </c>
      <c r="AN1298" t="s">
        <v>350</v>
      </c>
      <c r="AO1298" t="s">
        <v>351</v>
      </c>
      <c r="AS1298" t="s">
        <v>884</v>
      </c>
      <c r="AT1298">
        <v>2016</v>
      </c>
      <c r="AU1298">
        <v>45</v>
      </c>
      <c r="AV1298">
        <v>1</v>
      </c>
      <c r="BA1298">
        <v>1</v>
      </c>
      <c r="BB1298">
        <v>10</v>
      </c>
      <c r="BD1298" t="s">
        <v>18003</v>
      </c>
      <c r="BK1298" t="s">
        <v>18004</v>
      </c>
      <c r="BL1298">
        <v>26510608</v>
      </c>
      <c r="BW1298" t="s">
        <v>13429</v>
      </c>
      <c r="BX1298" t="s">
        <v>13985</v>
      </c>
      <c r="BY1298" t="s">
        <v>13985</v>
      </c>
      <c r="BZ1298" t="s">
        <v>13985</v>
      </c>
    </row>
    <row r="1299" spans="1:78" hidden="1">
      <c r="A1299" t="s">
        <v>13850</v>
      </c>
      <c r="B1299" t="s">
        <v>67</v>
      </c>
      <c r="C1299" t="s">
        <v>30346</v>
      </c>
      <c r="G1299" t="s">
        <v>30346</v>
      </c>
      <c r="J1299" t="s">
        <v>30347</v>
      </c>
      <c r="K1299" t="s">
        <v>30348</v>
      </c>
      <c r="W1299" t="s">
        <v>30349</v>
      </c>
      <c r="AN1299" t="s">
        <v>30350</v>
      </c>
      <c r="AS1299" t="s">
        <v>154</v>
      </c>
      <c r="AT1299">
        <v>1995</v>
      </c>
      <c r="AU1299">
        <v>31</v>
      </c>
      <c r="AV1299">
        <v>11</v>
      </c>
      <c r="BA1299">
        <v>1534</v>
      </c>
      <c r="BB1299">
        <v>1539</v>
      </c>
      <c r="BK1299" t="s">
        <v>30351</v>
      </c>
      <c r="BW1299" t="s">
        <v>13429</v>
      </c>
      <c r="BX1299" t="s">
        <v>13985</v>
      </c>
      <c r="BY1299" t="s">
        <v>13985</v>
      </c>
      <c r="BZ1299" t="s">
        <v>13985</v>
      </c>
    </row>
    <row r="1300" spans="1:78" hidden="1">
      <c r="A1300" t="s">
        <v>13850</v>
      </c>
      <c r="B1300" t="s">
        <v>67</v>
      </c>
      <c r="C1300" t="s">
        <v>30798</v>
      </c>
      <c r="G1300" t="s">
        <v>30798</v>
      </c>
      <c r="J1300" t="s">
        <v>30799</v>
      </c>
      <c r="K1300" t="s">
        <v>27284</v>
      </c>
      <c r="W1300" t="s">
        <v>30800</v>
      </c>
      <c r="AN1300" t="s">
        <v>27287</v>
      </c>
      <c r="AS1300" t="s">
        <v>815</v>
      </c>
      <c r="AT1300">
        <v>1994</v>
      </c>
      <c r="AU1300">
        <v>17</v>
      </c>
      <c r="AV1300" t="s">
        <v>30801</v>
      </c>
      <c r="BA1300">
        <v>13</v>
      </c>
      <c r="BB1300">
        <v>25</v>
      </c>
      <c r="BD1300" t="s">
        <v>30802</v>
      </c>
      <c r="BK1300" t="s">
        <v>30803</v>
      </c>
      <c r="BW1300" t="s">
        <v>13429</v>
      </c>
      <c r="BX1300" t="s">
        <v>13985</v>
      </c>
      <c r="BY1300" t="s">
        <v>13985</v>
      </c>
      <c r="BZ1300" t="s">
        <v>13985</v>
      </c>
    </row>
    <row r="1301" spans="1:78" hidden="1">
      <c r="A1301" t="s">
        <v>13850</v>
      </c>
      <c r="B1301" t="s">
        <v>67</v>
      </c>
      <c r="C1301" t="s">
        <v>26272</v>
      </c>
      <c r="G1301" t="s">
        <v>26272</v>
      </c>
      <c r="J1301" t="s">
        <v>26273</v>
      </c>
      <c r="K1301" t="s">
        <v>11636</v>
      </c>
      <c r="W1301" t="s">
        <v>26274</v>
      </c>
      <c r="AN1301" t="s">
        <v>1242</v>
      </c>
      <c r="AS1301" t="s">
        <v>1023</v>
      </c>
      <c r="AT1301">
        <v>2006</v>
      </c>
      <c r="AU1301">
        <v>84</v>
      </c>
      <c r="AV1301">
        <v>1</v>
      </c>
      <c r="BA1301">
        <v>116</v>
      </c>
      <c r="BB1301">
        <v>124</v>
      </c>
      <c r="BD1301" t="s">
        <v>26275</v>
      </c>
      <c r="BK1301" t="s">
        <v>26276</v>
      </c>
      <c r="BW1301" t="s">
        <v>13429</v>
      </c>
      <c r="BX1301" t="s">
        <v>13985</v>
      </c>
      <c r="BY1301" t="s">
        <v>13985</v>
      </c>
      <c r="BZ1301" t="s">
        <v>13985</v>
      </c>
    </row>
    <row r="1302" spans="1:78" hidden="1">
      <c r="A1302" t="s">
        <v>13759</v>
      </c>
      <c r="B1302" t="s">
        <v>67</v>
      </c>
      <c r="C1302" t="s">
        <v>31753</v>
      </c>
      <c r="J1302" t="s">
        <v>31754</v>
      </c>
      <c r="K1302" t="s">
        <v>31755</v>
      </c>
      <c r="AN1302" t="s">
        <v>31756</v>
      </c>
      <c r="AT1302">
        <v>2009</v>
      </c>
      <c r="AU1302">
        <v>19</v>
      </c>
      <c r="AV1302">
        <v>1</v>
      </c>
      <c r="BA1302">
        <v>155</v>
      </c>
      <c r="BB1302">
        <v>164</v>
      </c>
      <c r="BK1302" t="s">
        <v>31757</v>
      </c>
      <c r="BW1302" t="s">
        <v>13429</v>
      </c>
    </row>
    <row r="1303" spans="1:78" hidden="1">
      <c r="A1303" t="s">
        <v>13850</v>
      </c>
      <c r="B1303" t="s">
        <v>67</v>
      </c>
      <c r="C1303" t="s">
        <v>9221</v>
      </c>
      <c r="G1303" t="s">
        <v>9221</v>
      </c>
      <c r="J1303" t="s">
        <v>26265</v>
      </c>
      <c r="K1303" t="s">
        <v>5456</v>
      </c>
      <c r="P1303" t="s">
        <v>26266</v>
      </c>
      <c r="Q1303" t="s">
        <v>26267</v>
      </c>
      <c r="R1303" t="s">
        <v>26268</v>
      </c>
      <c r="S1303" t="s">
        <v>26269</v>
      </c>
      <c r="W1303" t="s">
        <v>26270</v>
      </c>
      <c r="AN1303" t="s">
        <v>5458</v>
      </c>
      <c r="AO1303" t="s">
        <v>14303</v>
      </c>
      <c r="AS1303" t="s">
        <v>2650</v>
      </c>
      <c r="AT1303">
        <v>2006</v>
      </c>
      <c r="AU1303">
        <v>138</v>
      </c>
      <c r="AV1303">
        <v>1</v>
      </c>
      <c r="BA1303">
        <v>1</v>
      </c>
      <c r="BB1303">
        <v>23</v>
      </c>
      <c r="BK1303" t="s">
        <v>26271</v>
      </c>
      <c r="BW1303" t="s">
        <v>13429</v>
      </c>
      <c r="BX1303" t="s">
        <v>13985</v>
      </c>
      <c r="BY1303" t="s">
        <v>13985</v>
      </c>
      <c r="BZ1303" t="s">
        <v>13985</v>
      </c>
    </row>
    <row r="1304" spans="1:78" hidden="1">
      <c r="A1304" t="s">
        <v>13850</v>
      </c>
      <c r="B1304" t="s">
        <v>67</v>
      </c>
      <c r="C1304" t="s">
        <v>23561</v>
      </c>
      <c r="G1304" t="s">
        <v>23562</v>
      </c>
      <c r="J1304" t="s">
        <v>23563</v>
      </c>
      <c r="K1304" t="s">
        <v>236</v>
      </c>
      <c r="W1304" t="s">
        <v>23564</v>
      </c>
      <c r="AB1304" t="s">
        <v>23565</v>
      </c>
      <c r="AN1304" t="s">
        <v>240</v>
      </c>
      <c r="AS1304" t="s">
        <v>796</v>
      </c>
      <c r="AT1304">
        <v>2010</v>
      </c>
      <c r="AU1304">
        <v>213</v>
      </c>
      <c r="AV1304">
        <v>6</v>
      </c>
      <c r="BA1304">
        <v>980</v>
      </c>
      <c r="BB1304">
        <v>994</v>
      </c>
      <c r="BD1304" t="s">
        <v>23566</v>
      </c>
      <c r="BK1304" t="s">
        <v>23567</v>
      </c>
      <c r="BL1304">
        <v>20190123</v>
      </c>
      <c r="BW1304" t="s">
        <v>13429</v>
      </c>
      <c r="BX1304" t="s">
        <v>13985</v>
      </c>
      <c r="BY1304" t="s">
        <v>13985</v>
      </c>
      <c r="BZ1304" t="s">
        <v>13985</v>
      </c>
    </row>
    <row r="1305" spans="1:78" hidden="1">
      <c r="A1305" t="s">
        <v>13850</v>
      </c>
      <c r="B1305" t="s">
        <v>67</v>
      </c>
      <c r="C1305" t="s">
        <v>19065</v>
      </c>
      <c r="G1305" t="s">
        <v>19066</v>
      </c>
      <c r="J1305" t="s">
        <v>19067</v>
      </c>
      <c r="K1305" t="s">
        <v>19068</v>
      </c>
      <c r="W1305" t="s">
        <v>19069</v>
      </c>
      <c r="AA1305" t="s">
        <v>19070</v>
      </c>
      <c r="AB1305" t="s">
        <v>19071</v>
      </c>
      <c r="AN1305" t="s">
        <v>19072</v>
      </c>
      <c r="AO1305" t="s">
        <v>19073</v>
      </c>
      <c r="AS1305" t="s">
        <v>730</v>
      </c>
      <c r="AT1305">
        <v>2015</v>
      </c>
      <c r="AU1305">
        <v>58</v>
      </c>
      <c r="AV1305" s="2">
        <v>43497</v>
      </c>
      <c r="BA1305">
        <v>245</v>
      </c>
      <c r="BB1305">
        <v>302</v>
      </c>
      <c r="BD1305" t="s">
        <v>19074</v>
      </c>
      <c r="BK1305" t="s">
        <v>19075</v>
      </c>
      <c r="BW1305" t="s">
        <v>13429</v>
      </c>
      <c r="BX1305" t="s">
        <v>13985</v>
      </c>
      <c r="BY1305" t="s">
        <v>13985</v>
      </c>
      <c r="BZ1305" t="s">
        <v>13985</v>
      </c>
    </row>
    <row r="1306" spans="1:78" hidden="1">
      <c r="A1306" t="s">
        <v>13850</v>
      </c>
      <c r="B1306" t="s">
        <v>67</v>
      </c>
      <c r="C1306" t="s">
        <v>16455</v>
      </c>
      <c r="G1306" t="s">
        <v>16456</v>
      </c>
      <c r="J1306" t="s">
        <v>16457</v>
      </c>
      <c r="K1306" t="s">
        <v>7179</v>
      </c>
      <c r="W1306" t="s">
        <v>16458</v>
      </c>
      <c r="AA1306" t="s">
        <v>16459</v>
      </c>
      <c r="AB1306" t="s">
        <v>16460</v>
      </c>
      <c r="AN1306" t="s">
        <v>7181</v>
      </c>
      <c r="AO1306" t="s">
        <v>16461</v>
      </c>
      <c r="AS1306" t="s">
        <v>307</v>
      </c>
      <c r="AT1306">
        <v>2017</v>
      </c>
      <c r="AU1306">
        <v>39</v>
      </c>
      <c r="AV1306">
        <v>5</v>
      </c>
      <c r="BA1306">
        <v>849</v>
      </c>
      <c r="BB1306">
        <v>859</v>
      </c>
      <c r="BD1306" t="s">
        <v>16462</v>
      </c>
      <c r="BK1306" t="s">
        <v>16463</v>
      </c>
      <c r="BW1306" t="s">
        <v>13429</v>
      </c>
      <c r="BX1306" t="s">
        <v>13985</v>
      </c>
      <c r="BY1306" t="s">
        <v>13985</v>
      </c>
      <c r="BZ1306" t="s">
        <v>13985</v>
      </c>
    </row>
    <row r="1307" spans="1:78" hidden="1">
      <c r="A1307" t="s">
        <v>13850</v>
      </c>
      <c r="B1307" t="s">
        <v>67</v>
      </c>
      <c r="C1307" t="s">
        <v>23361</v>
      </c>
      <c r="G1307" t="s">
        <v>23362</v>
      </c>
      <c r="J1307" t="s">
        <v>23363</v>
      </c>
      <c r="K1307" t="s">
        <v>23364</v>
      </c>
      <c r="W1307" t="s">
        <v>23365</v>
      </c>
      <c r="AN1307" t="s">
        <v>23366</v>
      </c>
      <c r="AO1307" t="s">
        <v>23367</v>
      </c>
      <c r="AS1307" t="s">
        <v>352</v>
      </c>
      <c r="AT1307">
        <v>2010</v>
      </c>
      <c r="AU1307">
        <v>25</v>
      </c>
      <c r="AV1307">
        <v>4</v>
      </c>
      <c r="BA1307">
        <v>692</v>
      </c>
      <c r="BB1307">
        <v>695</v>
      </c>
      <c r="BD1307" t="s">
        <v>23368</v>
      </c>
      <c r="BK1307" t="s">
        <v>23369</v>
      </c>
      <c r="BW1307" t="s">
        <v>13429</v>
      </c>
      <c r="BX1307" t="s">
        <v>13985</v>
      </c>
      <c r="BY1307" t="s">
        <v>13985</v>
      </c>
      <c r="BZ1307" t="s">
        <v>13985</v>
      </c>
    </row>
    <row r="1308" spans="1:78" hidden="1">
      <c r="A1308" t="s">
        <v>13850</v>
      </c>
      <c r="B1308" t="s">
        <v>67</v>
      </c>
      <c r="C1308" t="s">
        <v>26078</v>
      </c>
      <c r="G1308" t="s">
        <v>26079</v>
      </c>
      <c r="J1308" t="s">
        <v>26080</v>
      </c>
      <c r="K1308" t="s">
        <v>26081</v>
      </c>
      <c r="W1308" t="s">
        <v>26082</v>
      </c>
      <c r="AN1308" t="s">
        <v>26083</v>
      </c>
      <c r="AS1308" t="s">
        <v>1488</v>
      </c>
      <c r="AT1308">
        <v>2006</v>
      </c>
      <c r="AU1308">
        <v>61</v>
      </c>
      <c r="AV1308">
        <v>3</v>
      </c>
      <c r="BA1308">
        <v>144</v>
      </c>
      <c r="BB1308">
        <v>153</v>
      </c>
      <c r="BK1308" t="s">
        <v>26084</v>
      </c>
      <c r="BW1308" t="s">
        <v>13429</v>
      </c>
      <c r="BX1308" t="s">
        <v>13985</v>
      </c>
      <c r="BY1308" t="s">
        <v>13985</v>
      </c>
      <c r="BZ1308" t="s">
        <v>13985</v>
      </c>
    </row>
    <row r="1309" spans="1:78" hidden="1">
      <c r="A1309" t="s">
        <v>13850</v>
      </c>
      <c r="B1309" t="s">
        <v>67</v>
      </c>
      <c r="C1309" t="s">
        <v>24894</v>
      </c>
      <c r="G1309" t="s">
        <v>24895</v>
      </c>
      <c r="J1309" t="s">
        <v>24896</v>
      </c>
      <c r="K1309" t="s">
        <v>821</v>
      </c>
      <c r="W1309" t="s">
        <v>24897</v>
      </c>
      <c r="AA1309" t="s">
        <v>24898</v>
      </c>
      <c r="AB1309" t="s">
        <v>24899</v>
      </c>
      <c r="AN1309" t="s">
        <v>824</v>
      </c>
      <c r="AS1309" t="s">
        <v>884</v>
      </c>
      <c r="AT1309">
        <v>2008</v>
      </c>
      <c r="AU1309">
        <v>17</v>
      </c>
      <c r="AV1309">
        <v>3</v>
      </c>
      <c r="BA1309">
        <v>719</v>
      </c>
      <c r="BB1309">
        <v>730</v>
      </c>
      <c r="BK1309" t="s">
        <v>24900</v>
      </c>
      <c r="BL1309">
        <v>18028304</v>
      </c>
      <c r="BW1309" t="s">
        <v>13429</v>
      </c>
      <c r="BX1309" t="s">
        <v>13985</v>
      </c>
      <c r="BY1309" t="s">
        <v>13985</v>
      </c>
      <c r="BZ1309" t="s">
        <v>13985</v>
      </c>
    </row>
    <row r="1310" spans="1:78" hidden="1">
      <c r="A1310" t="s">
        <v>13850</v>
      </c>
      <c r="B1310" t="s">
        <v>67</v>
      </c>
      <c r="C1310" t="s">
        <v>14559</v>
      </c>
      <c r="G1310" t="s">
        <v>14560</v>
      </c>
      <c r="J1310" t="s">
        <v>14561</v>
      </c>
      <c r="K1310" t="s">
        <v>14562</v>
      </c>
      <c r="W1310" t="s">
        <v>14563</v>
      </c>
      <c r="AA1310" t="s">
        <v>14564</v>
      </c>
      <c r="AB1310" t="s">
        <v>14565</v>
      </c>
      <c r="AN1310" t="s">
        <v>14566</v>
      </c>
      <c r="AO1310" t="s">
        <v>14567</v>
      </c>
      <c r="AS1310" t="s">
        <v>629</v>
      </c>
      <c r="AT1310">
        <v>2019</v>
      </c>
      <c r="AU1310">
        <v>25</v>
      </c>
      <c r="AV1310">
        <v>5</v>
      </c>
      <c r="BA1310">
        <v>688</v>
      </c>
      <c r="BB1310">
        <v>700</v>
      </c>
      <c r="BD1310" t="s">
        <v>14568</v>
      </c>
      <c r="BK1310" t="s">
        <v>14569</v>
      </c>
      <c r="BW1310" t="s">
        <v>13429</v>
      </c>
    </row>
    <row r="1311" spans="1:78" hidden="1">
      <c r="A1311" t="s">
        <v>13784</v>
      </c>
      <c r="B1311" t="s">
        <v>67</v>
      </c>
      <c r="C1311" t="s">
        <v>31926</v>
      </c>
      <c r="J1311" t="s">
        <v>31928</v>
      </c>
      <c r="K1311" t="s">
        <v>13883</v>
      </c>
      <c r="AG1311">
        <v>0</v>
      </c>
      <c r="AH1311">
        <v>0</v>
      </c>
      <c r="AN1311" t="s">
        <v>13884</v>
      </c>
      <c r="AT1311">
        <v>2015</v>
      </c>
      <c r="AU1311">
        <v>176</v>
      </c>
      <c r="AV1311">
        <v>2</v>
      </c>
      <c r="BA1311">
        <v>210</v>
      </c>
      <c r="BB1311">
        <v>224</v>
      </c>
      <c r="BD1311" t="s">
        <v>31930</v>
      </c>
      <c r="BK1311" t="s">
        <v>31931</v>
      </c>
      <c r="BT1311" t="s">
        <v>31927</v>
      </c>
      <c r="BU1311" t="s">
        <v>31929</v>
      </c>
      <c r="BV1311" t="s">
        <v>13888</v>
      </c>
      <c r="BW1311" t="s">
        <v>13429</v>
      </c>
    </row>
    <row r="1312" spans="1:78" hidden="1">
      <c r="A1312" t="s">
        <v>13850</v>
      </c>
      <c r="B1312" t="s">
        <v>67</v>
      </c>
      <c r="C1312" t="s">
        <v>15378</v>
      </c>
      <c r="G1312" t="s">
        <v>15379</v>
      </c>
      <c r="J1312" t="s">
        <v>15380</v>
      </c>
      <c r="K1312" t="s">
        <v>15381</v>
      </c>
      <c r="W1312" t="s">
        <v>15382</v>
      </c>
      <c r="AA1312" t="s">
        <v>15383</v>
      </c>
      <c r="AB1312" t="s">
        <v>15384</v>
      </c>
      <c r="AN1312" t="s">
        <v>15385</v>
      </c>
      <c r="AS1312" t="s">
        <v>352</v>
      </c>
      <c r="AT1312">
        <v>2018</v>
      </c>
      <c r="AU1312">
        <v>10</v>
      </c>
      <c r="AV1312">
        <v>8</v>
      </c>
      <c r="BA1312">
        <v>2086</v>
      </c>
      <c r="BB1312">
        <v>2101</v>
      </c>
      <c r="BD1312" t="s">
        <v>15386</v>
      </c>
      <c r="BK1312" t="s">
        <v>15387</v>
      </c>
      <c r="BL1312">
        <v>30010752</v>
      </c>
      <c r="BW1312" t="s">
        <v>13428</v>
      </c>
      <c r="BX1312" t="s">
        <v>13985</v>
      </c>
      <c r="BY1312" t="s">
        <v>13429</v>
      </c>
      <c r="BZ1312">
        <v>1</v>
      </c>
    </row>
    <row r="1313" spans="1:78" hidden="1">
      <c r="A1313" t="s">
        <v>13850</v>
      </c>
      <c r="B1313" t="s">
        <v>67</v>
      </c>
      <c r="C1313" t="s">
        <v>26328</v>
      </c>
      <c r="G1313" t="s">
        <v>26328</v>
      </c>
      <c r="J1313" t="s">
        <v>26329</v>
      </c>
      <c r="K1313" t="s">
        <v>188</v>
      </c>
      <c r="W1313" t="s">
        <v>26330</v>
      </c>
      <c r="AB1313" t="s">
        <v>26331</v>
      </c>
      <c r="AN1313" t="s">
        <v>191</v>
      </c>
      <c r="AS1313" t="s">
        <v>1023</v>
      </c>
      <c r="AT1313">
        <v>2006</v>
      </c>
      <c r="AU1313">
        <v>146</v>
      </c>
      <c r="AV1313">
        <v>4</v>
      </c>
      <c r="BA1313">
        <v>513</v>
      </c>
      <c r="BB1313">
        <v>520</v>
      </c>
      <c r="BD1313" t="s">
        <v>26332</v>
      </c>
      <c r="BK1313" t="s">
        <v>26333</v>
      </c>
      <c r="BL1313">
        <v>16133190</v>
      </c>
      <c r="BW1313" t="s">
        <v>13429</v>
      </c>
      <c r="BX1313" t="s">
        <v>13985</v>
      </c>
      <c r="BY1313" t="s">
        <v>13985</v>
      </c>
      <c r="BZ1313" t="s">
        <v>13985</v>
      </c>
    </row>
    <row r="1314" spans="1:78" hidden="1">
      <c r="A1314" t="s">
        <v>13850</v>
      </c>
      <c r="B1314" t="s">
        <v>67</v>
      </c>
      <c r="C1314" t="s">
        <v>26277</v>
      </c>
      <c r="G1314" t="s">
        <v>26277</v>
      </c>
      <c r="J1314" t="s">
        <v>26278</v>
      </c>
      <c r="K1314" t="s">
        <v>26279</v>
      </c>
      <c r="W1314" t="s">
        <v>26280</v>
      </c>
      <c r="AN1314" t="s">
        <v>26281</v>
      </c>
      <c r="AS1314" t="s">
        <v>1023</v>
      </c>
      <c r="AT1314">
        <v>2006</v>
      </c>
      <c r="AU1314">
        <v>112</v>
      </c>
      <c r="AV1314" s="2">
        <v>43525</v>
      </c>
      <c r="BA1314">
        <v>177</v>
      </c>
      <c r="BB1314">
        <v>196</v>
      </c>
      <c r="BD1314" t="s">
        <v>26282</v>
      </c>
      <c r="BK1314" t="s">
        <v>26283</v>
      </c>
      <c r="BL1314">
        <v>16404540</v>
      </c>
      <c r="BW1314" t="s">
        <v>13429</v>
      </c>
      <c r="BX1314" t="s">
        <v>13985</v>
      </c>
      <c r="BY1314" t="s">
        <v>13985</v>
      </c>
      <c r="BZ1314" t="s">
        <v>13985</v>
      </c>
    </row>
    <row r="1315" spans="1:78" hidden="1">
      <c r="A1315" t="s">
        <v>13850</v>
      </c>
      <c r="B1315" t="s">
        <v>67</v>
      </c>
      <c r="C1315" t="s">
        <v>27005</v>
      </c>
      <c r="G1315" t="s">
        <v>27005</v>
      </c>
      <c r="J1315" t="s">
        <v>27006</v>
      </c>
      <c r="K1315" t="s">
        <v>160</v>
      </c>
      <c r="W1315" t="s">
        <v>27007</v>
      </c>
      <c r="AA1315" t="s">
        <v>10048</v>
      </c>
      <c r="AB1315" t="s">
        <v>10049</v>
      </c>
      <c r="AN1315" t="s">
        <v>162</v>
      </c>
      <c r="AO1315" t="s">
        <v>163</v>
      </c>
      <c r="AS1315" t="s">
        <v>84</v>
      </c>
      <c r="AT1315">
        <v>2004</v>
      </c>
      <c r="AU1315">
        <v>29</v>
      </c>
      <c r="AV1315">
        <v>5</v>
      </c>
      <c r="BA1315">
        <v>458</v>
      </c>
      <c r="BB1315">
        <v>463</v>
      </c>
      <c r="BD1315" t="s">
        <v>27008</v>
      </c>
      <c r="BK1315" t="s">
        <v>27009</v>
      </c>
      <c r="BW1315" t="s">
        <v>13428</v>
      </c>
      <c r="BX1315">
        <v>2</v>
      </c>
      <c r="BY1315" t="s">
        <v>13429</v>
      </c>
      <c r="BZ1315" t="s">
        <v>13985</v>
      </c>
    </row>
    <row r="1316" spans="1:78" hidden="1">
      <c r="A1316" t="s">
        <v>13850</v>
      </c>
      <c r="B1316" t="s">
        <v>67</v>
      </c>
      <c r="C1316" t="s">
        <v>15932</v>
      </c>
      <c r="G1316" t="s">
        <v>15933</v>
      </c>
      <c r="J1316" t="s">
        <v>15934</v>
      </c>
      <c r="K1316" t="s">
        <v>15689</v>
      </c>
      <c r="W1316" t="s">
        <v>15935</v>
      </c>
      <c r="AA1316" t="s">
        <v>15936</v>
      </c>
      <c r="AB1316" t="s">
        <v>15937</v>
      </c>
      <c r="AN1316" t="s">
        <v>15693</v>
      </c>
      <c r="AO1316" t="s">
        <v>15694</v>
      </c>
      <c r="AS1316" t="s">
        <v>884</v>
      </c>
      <c r="AT1316">
        <v>2018</v>
      </c>
      <c r="AU1316">
        <v>21</v>
      </c>
      <c r="AV1316">
        <v>2</v>
      </c>
      <c r="BA1316">
        <v>275</v>
      </c>
      <c r="BB1316">
        <v>286</v>
      </c>
      <c r="BD1316" t="s">
        <v>15938</v>
      </c>
      <c r="BK1316" t="s">
        <v>15939</v>
      </c>
      <c r="BL1316">
        <v>29266843</v>
      </c>
      <c r="BW1316" t="s">
        <v>13429</v>
      </c>
      <c r="BX1316" t="s">
        <v>13985</v>
      </c>
      <c r="BY1316" t="s">
        <v>13985</v>
      </c>
      <c r="BZ1316" t="s">
        <v>13985</v>
      </c>
    </row>
    <row r="1317" spans="1:78" hidden="1">
      <c r="A1317" t="s">
        <v>13850</v>
      </c>
      <c r="B1317" t="s">
        <v>67</v>
      </c>
      <c r="C1317" t="s">
        <v>15498</v>
      </c>
      <c r="G1317" t="s">
        <v>15499</v>
      </c>
      <c r="J1317" t="s">
        <v>15500</v>
      </c>
      <c r="K1317" t="s">
        <v>5333</v>
      </c>
      <c r="W1317" t="s">
        <v>15501</v>
      </c>
      <c r="AB1317" t="s">
        <v>15502</v>
      </c>
      <c r="AN1317" t="s">
        <v>5335</v>
      </c>
      <c r="AO1317" t="s">
        <v>5336</v>
      </c>
      <c r="AS1317" s="1">
        <v>41426</v>
      </c>
      <c r="AT1317">
        <v>2018</v>
      </c>
      <c r="AU1317">
        <v>285</v>
      </c>
      <c r="AV1317">
        <v>1880</v>
      </c>
      <c r="BC1317">
        <v>20180744</v>
      </c>
      <c r="BD1317" t="s">
        <v>15503</v>
      </c>
      <c r="BK1317" t="s">
        <v>15504</v>
      </c>
      <c r="BL1317">
        <v>29875306</v>
      </c>
      <c r="BW1317" t="s">
        <v>13429</v>
      </c>
      <c r="BX1317" t="s">
        <v>13985</v>
      </c>
      <c r="BY1317" t="s">
        <v>13985</v>
      </c>
      <c r="BZ1317" t="s">
        <v>13985</v>
      </c>
    </row>
    <row r="1318" spans="1:78" hidden="1">
      <c r="A1318" t="s">
        <v>13850</v>
      </c>
      <c r="B1318" t="s">
        <v>67</v>
      </c>
      <c r="C1318" t="s">
        <v>14468</v>
      </c>
      <c r="G1318" t="s">
        <v>14469</v>
      </c>
      <c r="J1318" t="s">
        <v>14470</v>
      </c>
      <c r="K1318" t="s">
        <v>809</v>
      </c>
      <c r="W1318" t="s">
        <v>14471</v>
      </c>
      <c r="AB1318" t="s">
        <v>14260</v>
      </c>
      <c r="AN1318" t="s">
        <v>813</v>
      </c>
      <c r="AO1318" t="s">
        <v>814</v>
      </c>
      <c r="AS1318" t="s">
        <v>521</v>
      </c>
      <c r="AT1318">
        <v>2019</v>
      </c>
      <c r="AU1318">
        <v>92</v>
      </c>
      <c r="AV1318">
        <v>3</v>
      </c>
      <c r="BA1318">
        <v>1027</v>
      </c>
      <c r="BB1318">
        <v>1037</v>
      </c>
      <c r="BD1318" t="s">
        <v>14472</v>
      </c>
      <c r="BK1318" t="s">
        <v>14473</v>
      </c>
      <c r="BW1318" t="s">
        <v>13428</v>
      </c>
      <c r="BY1318" t="s">
        <v>13429</v>
      </c>
      <c r="BZ1318">
        <v>2</v>
      </c>
    </row>
    <row r="1319" spans="1:78" hidden="1">
      <c r="A1319" t="s">
        <v>13850</v>
      </c>
      <c r="B1319" t="s">
        <v>67</v>
      </c>
      <c r="C1319" t="s">
        <v>31337</v>
      </c>
      <c r="G1319" t="s">
        <v>31337</v>
      </c>
      <c r="J1319" t="s">
        <v>31338</v>
      </c>
      <c r="K1319" t="s">
        <v>12404</v>
      </c>
      <c r="W1319" t="s">
        <v>31339</v>
      </c>
      <c r="AN1319" t="s">
        <v>12410</v>
      </c>
      <c r="AS1319" t="s">
        <v>84</v>
      </c>
      <c r="AT1319">
        <v>1991</v>
      </c>
      <c r="AU1319">
        <v>33</v>
      </c>
      <c r="AV1319">
        <v>2</v>
      </c>
      <c r="BA1319">
        <v>331</v>
      </c>
      <c r="BB1319">
        <v>344</v>
      </c>
      <c r="BD1319" t="s">
        <v>31340</v>
      </c>
      <c r="BK1319" t="s">
        <v>31341</v>
      </c>
      <c r="BW1319" t="s">
        <v>13428</v>
      </c>
      <c r="BX1319">
        <v>2</v>
      </c>
      <c r="BY1319" t="s">
        <v>13429</v>
      </c>
      <c r="BZ1319" t="s">
        <v>13985</v>
      </c>
    </row>
    <row r="1320" spans="1:78" hidden="1">
      <c r="A1320" t="s">
        <v>13850</v>
      </c>
      <c r="B1320" t="s">
        <v>67</v>
      </c>
      <c r="C1320" t="s">
        <v>29488</v>
      </c>
      <c r="G1320" t="s">
        <v>29488</v>
      </c>
      <c r="J1320" t="s">
        <v>29489</v>
      </c>
      <c r="K1320" t="s">
        <v>5456</v>
      </c>
      <c r="W1320" t="s">
        <v>29490</v>
      </c>
      <c r="AN1320" t="s">
        <v>5458</v>
      </c>
      <c r="AS1320" t="s">
        <v>1613</v>
      </c>
      <c r="AT1320">
        <v>1998</v>
      </c>
      <c r="AU1320">
        <v>130</v>
      </c>
      <c r="AV1320">
        <v>2</v>
      </c>
      <c r="BA1320">
        <v>119</v>
      </c>
      <c r="BB1320">
        <v>129</v>
      </c>
      <c r="BD1320" t="s">
        <v>29491</v>
      </c>
      <c r="BK1320" t="s">
        <v>29492</v>
      </c>
      <c r="BW1320" t="s">
        <v>13428</v>
      </c>
      <c r="BX1320" t="s">
        <v>13985</v>
      </c>
      <c r="BY1320" t="s">
        <v>13429</v>
      </c>
      <c r="BZ1320" t="s">
        <v>13985</v>
      </c>
    </row>
    <row r="1321" spans="1:78" hidden="1">
      <c r="A1321" t="s">
        <v>13850</v>
      </c>
      <c r="B1321" t="s">
        <v>67</v>
      </c>
      <c r="C1321" t="s">
        <v>28621</v>
      </c>
      <c r="G1321" t="s">
        <v>28621</v>
      </c>
      <c r="J1321" t="s">
        <v>28622</v>
      </c>
      <c r="K1321" t="s">
        <v>625</v>
      </c>
      <c r="W1321" t="s">
        <v>28623</v>
      </c>
      <c r="AN1321" t="s">
        <v>627</v>
      </c>
      <c r="AS1321" t="s">
        <v>521</v>
      </c>
      <c r="AT1321">
        <v>2000</v>
      </c>
      <c r="AU1321">
        <v>95</v>
      </c>
      <c r="AV1321">
        <v>3</v>
      </c>
      <c r="BA1321">
        <v>293</v>
      </c>
      <c r="BB1321">
        <v>302</v>
      </c>
      <c r="BD1321" t="s">
        <v>28624</v>
      </c>
      <c r="BK1321" t="s">
        <v>28625</v>
      </c>
      <c r="BW1321" t="s">
        <v>13428</v>
      </c>
      <c r="BX1321" t="s">
        <v>13985</v>
      </c>
      <c r="BY1321" t="s">
        <v>13429</v>
      </c>
      <c r="BZ1321" t="s">
        <v>13985</v>
      </c>
    </row>
    <row r="1322" spans="1:78" hidden="1">
      <c r="A1322" t="s">
        <v>13850</v>
      </c>
      <c r="B1322" t="s">
        <v>67</v>
      </c>
      <c r="C1322" t="s">
        <v>30711</v>
      </c>
      <c r="G1322" t="s">
        <v>30711</v>
      </c>
      <c r="J1322" t="s">
        <v>30712</v>
      </c>
      <c r="K1322" t="s">
        <v>13292</v>
      </c>
      <c r="W1322" t="s">
        <v>30713</v>
      </c>
      <c r="AN1322" t="s">
        <v>13293</v>
      </c>
      <c r="AS1322" s="1">
        <v>42948</v>
      </c>
      <c r="AT1322">
        <v>1994</v>
      </c>
      <c r="AV1322">
        <v>3</v>
      </c>
      <c r="BA1322">
        <v>718</v>
      </c>
      <c r="BB1322">
        <v>725</v>
      </c>
      <c r="BK1322" t="s">
        <v>30714</v>
      </c>
      <c r="BW1322" t="s">
        <v>13429</v>
      </c>
      <c r="BX1322" t="s">
        <v>13985</v>
      </c>
      <c r="BY1322" t="s">
        <v>13985</v>
      </c>
      <c r="BZ1322" t="s">
        <v>13985</v>
      </c>
    </row>
    <row r="1323" spans="1:78" hidden="1">
      <c r="A1323" t="s">
        <v>13850</v>
      </c>
      <c r="B1323" t="s">
        <v>67</v>
      </c>
      <c r="C1323" t="s">
        <v>26879</v>
      </c>
      <c r="G1323" t="s">
        <v>26879</v>
      </c>
      <c r="J1323" t="s">
        <v>26880</v>
      </c>
      <c r="K1323" t="s">
        <v>2329</v>
      </c>
      <c r="W1323" t="s">
        <v>26881</v>
      </c>
      <c r="AN1323" t="s">
        <v>2331</v>
      </c>
      <c r="AT1323">
        <v>2005</v>
      </c>
      <c r="AU1323">
        <v>124</v>
      </c>
      <c r="AV1323">
        <v>3</v>
      </c>
      <c r="BA1323">
        <v>194</v>
      </c>
      <c r="BB1323">
        <v>201</v>
      </c>
      <c r="BD1323" t="s">
        <v>26882</v>
      </c>
      <c r="BK1323" t="s">
        <v>26883</v>
      </c>
      <c r="BW1323" t="s">
        <v>13429</v>
      </c>
      <c r="BX1323" t="s">
        <v>13985</v>
      </c>
      <c r="BY1323" t="s">
        <v>13985</v>
      </c>
      <c r="BZ1323" t="s">
        <v>13985</v>
      </c>
    </row>
    <row r="1324" spans="1:78" hidden="1">
      <c r="A1324" t="s">
        <v>13850</v>
      </c>
      <c r="B1324" t="s">
        <v>67</v>
      </c>
      <c r="C1324" t="s">
        <v>27080</v>
      </c>
      <c r="G1324" t="s">
        <v>31582</v>
      </c>
      <c r="J1324" t="s">
        <v>31583</v>
      </c>
      <c r="K1324" t="s">
        <v>6536</v>
      </c>
      <c r="W1324" t="s">
        <v>31584</v>
      </c>
      <c r="AN1324" t="s">
        <v>6540</v>
      </c>
      <c r="AO1324" t="s">
        <v>7529</v>
      </c>
      <c r="AT1324">
        <v>1988</v>
      </c>
      <c r="AU1324">
        <v>2</v>
      </c>
      <c r="AV1324">
        <v>2</v>
      </c>
      <c r="BA1324">
        <v>177</v>
      </c>
      <c r="BB1324">
        <v>183</v>
      </c>
      <c r="BD1324" t="s">
        <v>31585</v>
      </c>
      <c r="BK1324" t="s">
        <v>31586</v>
      </c>
      <c r="BW1324" t="s">
        <v>13428</v>
      </c>
      <c r="BX1324" t="s">
        <v>13985</v>
      </c>
      <c r="BY1324" t="s">
        <v>13429</v>
      </c>
      <c r="BZ1324" t="s">
        <v>13985</v>
      </c>
    </row>
    <row r="1325" spans="1:78" hidden="1">
      <c r="A1325" t="s">
        <v>13850</v>
      </c>
      <c r="B1325" t="s">
        <v>67</v>
      </c>
      <c r="C1325" t="s">
        <v>26463</v>
      </c>
      <c r="G1325" t="s">
        <v>26463</v>
      </c>
      <c r="J1325" t="s">
        <v>26464</v>
      </c>
      <c r="K1325" t="s">
        <v>4545</v>
      </c>
      <c r="W1325" t="s">
        <v>26465</v>
      </c>
      <c r="AN1325" t="s">
        <v>4548</v>
      </c>
      <c r="AS1325" t="s">
        <v>154</v>
      </c>
      <c r="AT1325">
        <v>2005</v>
      </c>
      <c r="AU1325">
        <v>98</v>
      </c>
      <c r="AV1325">
        <v>6</v>
      </c>
      <c r="BA1325">
        <v>996</v>
      </c>
      <c r="BB1325">
        <v>1001</v>
      </c>
      <c r="BD1325" t="s">
        <v>26466</v>
      </c>
      <c r="BK1325" t="s">
        <v>26467</v>
      </c>
      <c r="BW1325" t="s">
        <v>13429</v>
      </c>
      <c r="BX1325" t="s">
        <v>13985</v>
      </c>
      <c r="BY1325" t="s">
        <v>13985</v>
      </c>
      <c r="BZ1325" t="s">
        <v>13985</v>
      </c>
    </row>
    <row r="1326" spans="1:78" hidden="1">
      <c r="A1326" t="s">
        <v>13850</v>
      </c>
      <c r="B1326" t="s">
        <v>67</v>
      </c>
      <c r="C1326" t="s">
        <v>16530</v>
      </c>
      <c r="G1326" t="s">
        <v>16531</v>
      </c>
      <c r="J1326" t="s">
        <v>16532</v>
      </c>
      <c r="K1326" t="s">
        <v>395</v>
      </c>
      <c r="W1326" t="s">
        <v>16533</v>
      </c>
      <c r="AN1326" t="s">
        <v>397</v>
      </c>
      <c r="AO1326" t="s">
        <v>398</v>
      </c>
      <c r="AS1326" t="s">
        <v>352</v>
      </c>
      <c r="AT1326">
        <v>2017</v>
      </c>
      <c r="AU1326">
        <v>28</v>
      </c>
      <c r="BA1326">
        <v>86</v>
      </c>
      <c r="BB1326">
        <v>96</v>
      </c>
      <c r="BD1326" t="s">
        <v>16534</v>
      </c>
      <c r="BK1326" t="s">
        <v>16535</v>
      </c>
      <c r="BW1326" t="s">
        <v>13429</v>
      </c>
      <c r="BX1326" t="s">
        <v>13985</v>
      </c>
      <c r="BY1326" t="s">
        <v>13985</v>
      </c>
      <c r="BZ1326" t="s">
        <v>13985</v>
      </c>
    </row>
    <row r="1327" spans="1:78" hidden="1">
      <c r="A1327" t="s">
        <v>13850</v>
      </c>
      <c r="B1327" t="s">
        <v>67</v>
      </c>
      <c r="C1327" t="s">
        <v>29362</v>
      </c>
      <c r="G1327" t="s">
        <v>29362</v>
      </c>
      <c r="J1327" t="s">
        <v>29363</v>
      </c>
      <c r="K1327" t="s">
        <v>1057</v>
      </c>
      <c r="W1327" t="s">
        <v>29364</v>
      </c>
      <c r="AN1327" t="s">
        <v>1061</v>
      </c>
      <c r="AS1327" t="s">
        <v>472</v>
      </c>
      <c r="AT1327">
        <v>1998</v>
      </c>
      <c r="AU1327">
        <v>79</v>
      </c>
      <c r="AV1327">
        <v>5</v>
      </c>
      <c r="BA1327">
        <v>1699</v>
      </c>
      <c r="BB1327">
        <v>1710</v>
      </c>
      <c r="BD1327" t="s">
        <v>29365</v>
      </c>
      <c r="BK1327" t="s">
        <v>29366</v>
      </c>
      <c r="BW1327" t="s">
        <v>13429</v>
      </c>
      <c r="BX1327" t="s">
        <v>13985</v>
      </c>
      <c r="BY1327" t="s">
        <v>13985</v>
      </c>
      <c r="BZ1327" t="s">
        <v>13985</v>
      </c>
    </row>
    <row r="1328" spans="1:78" hidden="1">
      <c r="A1328" t="s">
        <v>13850</v>
      </c>
      <c r="B1328" t="s">
        <v>67</v>
      </c>
      <c r="C1328" t="s">
        <v>21087</v>
      </c>
      <c r="G1328" t="s">
        <v>21088</v>
      </c>
      <c r="J1328" t="s">
        <v>21089</v>
      </c>
      <c r="K1328" t="s">
        <v>6536</v>
      </c>
      <c r="W1328" t="s">
        <v>21090</v>
      </c>
      <c r="AN1328" t="s">
        <v>6540</v>
      </c>
      <c r="AS1328" t="s">
        <v>884</v>
      </c>
      <c r="AT1328">
        <v>2013</v>
      </c>
      <c r="AU1328">
        <v>27</v>
      </c>
      <c r="AV1328">
        <v>1</v>
      </c>
      <c r="BA1328">
        <v>255</v>
      </c>
      <c r="BB1328">
        <v>263</v>
      </c>
      <c r="BD1328" t="s">
        <v>21091</v>
      </c>
      <c r="BK1328" t="s">
        <v>21092</v>
      </c>
      <c r="BW1328" t="s">
        <v>13429</v>
      </c>
      <c r="BX1328" t="s">
        <v>13985</v>
      </c>
      <c r="BY1328" t="s">
        <v>13985</v>
      </c>
      <c r="BZ1328" t="s">
        <v>13985</v>
      </c>
    </row>
    <row r="1329" spans="1:78" hidden="1">
      <c r="A1329" t="s">
        <v>13850</v>
      </c>
      <c r="B1329" t="s">
        <v>67</v>
      </c>
      <c r="C1329" t="s">
        <v>28703</v>
      </c>
      <c r="G1329" t="s">
        <v>28703</v>
      </c>
      <c r="J1329" t="s">
        <v>28704</v>
      </c>
      <c r="K1329" t="s">
        <v>3022</v>
      </c>
      <c r="W1329" t="s">
        <v>28705</v>
      </c>
      <c r="AN1329" t="s">
        <v>3024</v>
      </c>
      <c r="AS1329" t="s">
        <v>815</v>
      </c>
      <c r="AT1329">
        <v>2000</v>
      </c>
      <c r="AU1329">
        <v>37</v>
      </c>
      <c r="AV1329">
        <v>2</v>
      </c>
      <c r="BA1329">
        <v>239</v>
      </c>
      <c r="BB1329">
        <v>245</v>
      </c>
      <c r="BD1329" t="s">
        <v>28706</v>
      </c>
      <c r="BK1329" t="s">
        <v>28707</v>
      </c>
      <c r="BL1329">
        <v>10730494</v>
      </c>
      <c r="BW1329" t="s">
        <v>13429</v>
      </c>
      <c r="BX1329" t="s">
        <v>13985</v>
      </c>
      <c r="BY1329" t="s">
        <v>13985</v>
      </c>
      <c r="BZ1329" t="s">
        <v>13985</v>
      </c>
    </row>
    <row r="1330" spans="1:78" hidden="1">
      <c r="A1330" t="s">
        <v>13850</v>
      </c>
      <c r="B1330" t="s">
        <v>67</v>
      </c>
      <c r="C1330" t="s">
        <v>14483</v>
      </c>
      <c r="G1330" t="s">
        <v>14484</v>
      </c>
      <c r="J1330" t="s">
        <v>14485</v>
      </c>
      <c r="K1330" t="s">
        <v>404</v>
      </c>
      <c r="W1330" t="s">
        <v>14486</v>
      </c>
      <c r="AN1330" t="s">
        <v>407</v>
      </c>
      <c r="AO1330" t="s">
        <v>408</v>
      </c>
      <c r="AS1330" t="s">
        <v>1469</v>
      </c>
      <c r="AT1330">
        <v>2019</v>
      </c>
      <c r="AU1330">
        <v>617</v>
      </c>
      <c r="BA1330">
        <v>221</v>
      </c>
      <c r="BB1330">
        <v>244</v>
      </c>
      <c r="BD1330" t="s">
        <v>14487</v>
      </c>
      <c r="BK1330" t="s">
        <v>14488</v>
      </c>
      <c r="BW1330" t="s">
        <v>13429</v>
      </c>
    </row>
    <row r="1331" spans="1:78" hidden="1">
      <c r="A1331" t="s">
        <v>13850</v>
      </c>
      <c r="B1331" t="s">
        <v>67</v>
      </c>
      <c r="C1331" t="s">
        <v>26483</v>
      </c>
      <c r="G1331" t="s">
        <v>26483</v>
      </c>
      <c r="J1331" t="s">
        <v>26484</v>
      </c>
      <c r="K1331" t="s">
        <v>26485</v>
      </c>
      <c r="W1331" t="s">
        <v>26486</v>
      </c>
      <c r="AA1331" t="s">
        <v>26487</v>
      </c>
      <c r="AB1331" t="s">
        <v>26488</v>
      </c>
      <c r="AN1331" t="s">
        <v>26489</v>
      </c>
      <c r="AO1331" t="s">
        <v>26490</v>
      </c>
      <c r="AS1331" t="s">
        <v>154</v>
      </c>
      <c r="AT1331">
        <v>2005</v>
      </c>
      <c r="AU1331">
        <v>73</v>
      </c>
      <c r="AV1331">
        <v>11</v>
      </c>
      <c r="BA1331">
        <v>7324</v>
      </c>
      <c r="BB1331">
        <v>7331</v>
      </c>
      <c r="BD1331" t="s">
        <v>26491</v>
      </c>
      <c r="BK1331" t="s">
        <v>26492</v>
      </c>
      <c r="BL1331">
        <v>16239530</v>
      </c>
      <c r="BW1331" t="s">
        <v>13429</v>
      </c>
      <c r="BX1331" t="s">
        <v>13985</v>
      </c>
      <c r="BY1331" t="s">
        <v>13985</v>
      </c>
      <c r="BZ1331" t="s">
        <v>13985</v>
      </c>
    </row>
    <row r="1332" spans="1:78" hidden="1">
      <c r="A1332" t="s">
        <v>13850</v>
      </c>
      <c r="B1332" t="s">
        <v>67</v>
      </c>
      <c r="C1332" t="s">
        <v>15324</v>
      </c>
      <c r="G1332" t="s">
        <v>15325</v>
      </c>
      <c r="J1332" t="s">
        <v>15326</v>
      </c>
      <c r="K1332" t="s">
        <v>4762</v>
      </c>
      <c r="W1332" t="s">
        <v>15327</v>
      </c>
      <c r="AB1332" t="s">
        <v>15328</v>
      </c>
      <c r="AN1332" t="s">
        <v>4764</v>
      </c>
      <c r="AO1332" t="s">
        <v>4765</v>
      </c>
      <c r="AS1332" t="s">
        <v>352</v>
      </c>
      <c r="AT1332">
        <v>2018</v>
      </c>
      <c r="AU1332">
        <v>22</v>
      </c>
      <c r="AV1332" s="2">
        <v>43558</v>
      </c>
      <c r="BA1332">
        <v>419</v>
      </c>
      <c r="BB1332">
        <v>431</v>
      </c>
      <c r="BD1332" t="s">
        <v>15329</v>
      </c>
      <c r="BK1332" t="s">
        <v>15330</v>
      </c>
      <c r="BW1332" t="s">
        <v>13428</v>
      </c>
      <c r="BX1332">
        <v>0</v>
      </c>
      <c r="BY1332" t="s">
        <v>13429</v>
      </c>
    </row>
    <row r="1333" spans="1:78" hidden="1">
      <c r="A1333" t="s">
        <v>13850</v>
      </c>
      <c r="B1333" t="s">
        <v>67</v>
      </c>
      <c r="C1333" t="s">
        <v>27460</v>
      </c>
      <c r="G1333" t="s">
        <v>27460</v>
      </c>
      <c r="J1333" t="s">
        <v>27461</v>
      </c>
      <c r="K1333" t="s">
        <v>178</v>
      </c>
      <c r="W1333" t="s">
        <v>27462</v>
      </c>
      <c r="AN1333" t="s">
        <v>180</v>
      </c>
      <c r="AS1333" t="s">
        <v>242</v>
      </c>
      <c r="AT1333">
        <v>2003</v>
      </c>
      <c r="AU1333">
        <v>28</v>
      </c>
      <c r="AV1333">
        <v>2</v>
      </c>
      <c r="BA1333">
        <v>197</v>
      </c>
      <c r="BB1333">
        <v>213</v>
      </c>
      <c r="BD1333" t="s">
        <v>27463</v>
      </c>
      <c r="BK1333" t="s">
        <v>27464</v>
      </c>
      <c r="BW1333" t="s">
        <v>13429</v>
      </c>
      <c r="BX1333" t="s">
        <v>13985</v>
      </c>
      <c r="BY1333" t="s">
        <v>13985</v>
      </c>
      <c r="BZ1333" t="s">
        <v>13985</v>
      </c>
    </row>
    <row r="1334" spans="1:78" hidden="1">
      <c r="A1334" t="s">
        <v>13850</v>
      </c>
      <c r="B1334" t="s">
        <v>67</v>
      </c>
      <c r="C1334" t="s">
        <v>26032</v>
      </c>
      <c r="G1334" t="s">
        <v>26033</v>
      </c>
      <c r="J1334" t="s">
        <v>26034</v>
      </c>
      <c r="K1334" t="s">
        <v>12619</v>
      </c>
      <c r="W1334" t="s">
        <v>26035</v>
      </c>
      <c r="AN1334" t="s">
        <v>12623</v>
      </c>
      <c r="AO1334" t="s">
        <v>18645</v>
      </c>
      <c r="AS1334" t="s">
        <v>521</v>
      </c>
      <c r="AT1334">
        <v>2006</v>
      </c>
      <c r="AU1334">
        <v>40</v>
      </c>
      <c r="AV1334">
        <v>2</v>
      </c>
      <c r="BA1334">
        <v>249</v>
      </c>
      <c r="BB1334">
        <v>260</v>
      </c>
      <c r="BD1334" t="s">
        <v>26036</v>
      </c>
      <c r="BK1334" t="s">
        <v>26037</v>
      </c>
      <c r="BW1334" t="s">
        <v>13429</v>
      </c>
      <c r="BX1334" t="s">
        <v>13985</v>
      </c>
      <c r="BY1334" t="s">
        <v>13985</v>
      </c>
      <c r="BZ1334" t="s">
        <v>13985</v>
      </c>
    </row>
    <row r="1335" spans="1:78" hidden="1">
      <c r="A1335" t="s">
        <v>13850</v>
      </c>
      <c r="B1335" t="s">
        <v>67</v>
      </c>
      <c r="C1335" t="s">
        <v>26894</v>
      </c>
      <c r="G1335" t="s">
        <v>26894</v>
      </c>
      <c r="J1335" t="s">
        <v>26895</v>
      </c>
      <c r="K1335" t="s">
        <v>375</v>
      </c>
      <c r="W1335" t="s">
        <v>26896</v>
      </c>
      <c r="AN1335" t="s">
        <v>377</v>
      </c>
      <c r="AS1335" t="s">
        <v>1023</v>
      </c>
      <c r="AT1335">
        <v>2005</v>
      </c>
      <c r="AU1335">
        <v>17</v>
      </c>
      <c r="AV1335">
        <v>1</v>
      </c>
      <c r="BA1335">
        <v>10</v>
      </c>
      <c r="BB1335">
        <v>17</v>
      </c>
      <c r="BD1335" t="s">
        <v>26897</v>
      </c>
      <c r="BK1335" t="s">
        <v>26898</v>
      </c>
      <c r="BL1335">
        <v>15720470</v>
      </c>
      <c r="BW1335" t="s">
        <v>13429</v>
      </c>
      <c r="BX1335" t="s">
        <v>13985</v>
      </c>
      <c r="BY1335" t="s">
        <v>13985</v>
      </c>
      <c r="BZ1335" t="s">
        <v>13985</v>
      </c>
    </row>
    <row r="1336" spans="1:78" hidden="1">
      <c r="A1336" t="s">
        <v>13850</v>
      </c>
      <c r="B1336" t="s">
        <v>67</v>
      </c>
      <c r="C1336" t="s">
        <v>24175</v>
      </c>
      <c r="G1336" t="s">
        <v>24176</v>
      </c>
      <c r="J1336" t="s">
        <v>24177</v>
      </c>
      <c r="K1336" t="s">
        <v>24178</v>
      </c>
      <c r="W1336" t="s">
        <v>24179</v>
      </c>
      <c r="AN1336" t="s">
        <v>24180</v>
      </c>
      <c r="AS1336" t="s">
        <v>730</v>
      </c>
      <c r="AT1336">
        <v>2009</v>
      </c>
      <c r="AU1336">
        <v>9</v>
      </c>
      <c r="AV1336">
        <v>2</v>
      </c>
      <c r="BA1336">
        <v>191</v>
      </c>
      <c r="BB1336">
        <v>196</v>
      </c>
      <c r="BD1336" t="s">
        <v>24181</v>
      </c>
      <c r="BK1336" t="s">
        <v>24182</v>
      </c>
      <c r="BL1336">
        <v>18973446</v>
      </c>
      <c r="BW1336" t="s">
        <v>13429</v>
      </c>
      <c r="BX1336" t="s">
        <v>13985</v>
      </c>
      <c r="BY1336" t="s">
        <v>13985</v>
      </c>
      <c r="BZ1336" t="s">
        <v>13985</v>
      </c>
    </row>
    <row r="1337" spans="1:78" hidden="1">
      <c r="A1337" t="s">
        <v>13850</v>
      </c>
      <c r="B1337" t="s">
        <v>67</v>
      </c>
      <c r="C1337" t="s">
        <v>25218</v>
      </c>
      <c r="G1337" t="s">
        <v>25219</v>
      </c>
      <c r="J1337" t="s">
        <v>25220</v>
      </c>
      <c r="K1337" t="s">
        <v>6490</v>
      </c>
      <c r="P1337" t="s">
        <v>25221</v>
      </c>
      <c r="Q1337" t="s">
        <v>25222</v>
      </c>
      <c r="R1337" t="s">
        <v>25223</v>
      </c>
      <c r="S1337" t="s">
        <v>25224</v>
      </c>
      <c r="T1337" t="s">
        <v>25225</v>
      </c>
      <c r="W1337" t="s">
        <v>25226</v>
      </c>
      <c r="AA1337" t="s">
        <v>25227</v>
      </c>
      <c r="AN1337" t="s">
        <v>6492</v>
      </c>
      <c r="AO1337" t="s">
        <v>6493</v>
      </c>
      <c r="AS1337" t="s">
        <v>242</v>
      </c>
      <c r="AT1337">
        <v>2007</v>
      </c>
      <c r="AU1337">
        <v>590</v>
      </c>
      <c r="BA1337">
        <v>3</v>
      </c>
      <c r="BB1337">
        <v>14</v>
      </c>
      <c r="BD1337" t="s">
        <v>25228</v>
      </c>
      <c r="BK1337" t="s">
        <v>25229</v>
      </c>
      <c r="BW1337" t="s">
        <v>13428</v>
      </c>
      <c r="BX1337" t="s">
        <v>13985</v>
      </c>
      <c r="BY1337" t="s">
        <v>13429</v>
      </c>
      <c r="BZ1337" t="s">
        <v>13985</v>
      </c>
    </row>
    <row r="1338" spans="1:78" hidden="1">
      <c r="A1338" t="s">
        <v>13850</v>
      </c>
      <c r="B1338" t="s">
        <v>67</v>
      </c>
      <c r="C1338" t="s">
        <v>25802</v>
      </c>
      <c r="G1338" t="s">
        <v>25803</v>
      </c>
      <c r="J1338" t="s">
        <v>25804</v>
      </c>
      <c r="K1338" t="s">
        <v>5333</v>
      </c>
      <c r="W1338" t="s">
        <v>25805</v>
      </c>
      <c r="AA1338" t="s">
        <v>25806</v>
      </c>
      <c r="AB1338" t="s">
        <v>25807</v>
      </c>
      <c r="AN1338" t="s">
        <v>5335</v>
      </c>
      <c r="AS1338" s="1">
        <v>44866</v>
      </c>
      <c r="AT1338">
        <v>2006</v>
      </c>
      <c r="AU1338">
        <v>273</v>
      </c>
      <c r="AV1338">
        <v>1603</v>
      </c>
      <c r="BA1338">
        <v>2839</v>
      </c>
      <c r="BB1338">
        <v>2844</v>
      </c>
      <c r="BD1338" t="s">
        <v>25808</v>
      </c>
      <c r="BK1338" t="s">
        <v>25809</v>
      </c>
      <c r="BL1338">
        <v>17015310</v>
      </c>
      <c r="BW1338" t="s">
        <v>13429</v>
      </c>
      <c r="BX1338" t="s">
        <v>13985</v>
      </c>
      <c r="BY1338" t="s">
        <v>13985</v>
      </c>
      <c r="BZ1338" t="s">
        <v>13985</v>
      </c>
    </row>
    <row r="1339" spans="1:78" hidden="1">
      <c r="A1339" t="s">
        <v>13850</v>
      </c>
      <c r="B1339" t="s">
        <v>67</v>
      </c>
      <c r="C1339" t="s">
        <v>23050</v>
      </c>
      <c r="G1339" t="s">
        <v>23051</v>
      </c>
      <c r="J1339" t="s">
        <v>23052</v>
      </c>
      <c r="K1339" t="s">
        <v>21213</v>
      </c>
      <c r="W1339" t="s">
        <v>23053</v>
      </c>
      <c r="AN1339" t="s">
        <v>21217</v>
      </c>
      <c r="AT1339">
        <v>2011</v>
      </c>
      <c r="AU1339">
        <v>57</v>
      </c>
      <c r="AV1339">
        <v>5</v>
      </c>
      <c r="BA1339">
        <v>584</v>
      </c>
      <c r="BB1339">
        <v>598</v>
      </c>
      <c r="BD1339" t="s">
        <v>23054</v>
      </c>
      <c r="BK1339" t="s">
        <v>23055</v>
      </c>
      <c r="BW1339" t="s">
        <v>13429</v>
      </c>
      <c r="BX1339" t="s">
        <v>13985</v>
      </c>
      <c r="BY1339" t="s">
        <v>13985</v>
      </c>
      <c r="BZ1339" t="s">
        <v>13985</v>
      </c>
    </row>
    <row r="1340" spans="1:78" hidden="1">
      <c r="A1340" t="s">
        <v>13850</v>
      </c>
      <c r="B1340" t="s">
        <v>67</v>
      </c>
      <c r="C1340" t="s">
        <v>26308</v>
      </c>
      <c r="G1340" t="s">
        <v>26309</v>
      </c>
      <c r="J1340" t="s">
        <v>26310</v>
      </c>
      <c r="K1340" t="s">
        <v>404</v>
      </c>
      <c r="W1340" t="s">
        <v>26311</v>
      </c>
      <c r="AA1340" t="s">
        <v>26312</v>
      </c>
      <c r="AB1340" t="s">
        <v>26313</v>
      </c>
      <c r="AN1340" t="s">
        <v>407</v>
      </c>
      <c r="AT1340">
        <v>2006</v>
      </c>
      <c r="AU1340">
        <v>324</v>
      </c>
      <c r="BA1340">
        <v>57</v>
      </c>
      <c r="BB1340">
        <v>66</v>
      </c>
      <c r="BD1340" t="s">
        <v>26314</v>
      </c>
      <c r="BK1340" t="s">
        <v>26315</v>
      </c>
      <c r="BW1340" t="s">
        <v>13429</v>
      </c>
      <c r="BX1340" t="s">
        <v>13985</v>
      </c>
      <c r="BY1340" t="s">
        <v>13985</v>
      </c>
      <c r="BZ1340" t="s">
        <v>13985</v>
      </c>
    </row>
    <row r="1341" spans="1:78" hidden="1">
      <c r="A1341" t="s">
        <v>13850</v>
      </c>
      <c r="B1341" t="s">
        <v>67</v>
      </c>
      <c r="C1341" t="s">
        <v>23201</v>
      </c>
      <c r="G1341" t="s">
        <v>23202</v>
      </c>
      <c r="J1341" t="s">
        <v>23203</v>
      </c>
      <c r="K1341" t="s">
        <v>2377</v>
      </c>
      <c r="W1341" t="s">
        <v>23204</v>
      </c>
      <c r="AN1341" t="s">
        <v>2380</v>
      </c>
      <c r="AS1341" t="s">
        <v>201</v>
      </c>
      <c r="AT1341">
        <v>2010</v>
      </c>
      <c r="AU1341">
        <v>266</v>
      </c>
      <c r="AV1341">
        <v>4</v>
      </c>
      <c r="BA1341">
        <v>657</v>
      </c>
      <c r="BB1341">
        <v>666</v>
      </c>
      <c r="BD1341" t="s">
        <v>23205</v>
      </c>
      <c r="BK1341" t="s">
        <v>23206</v>
      </c>
      <c r="BL1341">
        <v>20691194</v>
      </c>
      <c r="BW1341" t="s">
        <v>13429</v>
      </c>
      <c r="BX1341" t="s">
        <v>13985</v>
      </c>
      <c r="BY1341" t="s">
        <v>13985</v>
      </c>
      <c r="BZ1341" t="s">
        <v>13985</v>
      </c>
    </row>
    <row r="1342" spans="1:78" hidden="1">
      <c r="A1342" t="s">
        <v>13850</v>
      </c>
      <c r="B1342" t="s">
        <v>67</v>
      </c>
      <c r="C1342" t="s">
        <v>19599</v>
      </c>
      <c r="G1342" t="s">
        <v>19600</v>
      </c>
      <c r="J1342" t="s">
        <v>19601</v>
      </c>
      <c r="K1342" t="s">
        <v>19602</v>
      </c>
      <c r="W1342" t="s">
        <v>19603</v>
      </c>
      <c r="AN1342" t="s">
        <v>19604</v>
      </c>
      <c r="AO1342" t="s">
        <v>19605</v>
      </c>
      <c r="AS1342" t="s">
        <v>154</v>
      </c>
      <c r="AT1342">
        <v>2014</v>
      </c>
      <c r="AU1342">
        <v>9</v>
      </c>
      <c r="AV1342">
        <v>5</v>
      </c>
      <c r="BA1342">
        <v>590</v>
      </c>
      <c r="BB1342">
        <v>597</v>
      </c>
      <c r="BD1342" t="s">
        <v>19606</v>
      </c>
      <c r="BK1342" t="s">
        <v>19607</v>
      </c>
      <c r="BL1342">
        <v>24382291</v>
      </c>
      <c r="BW1342" t="s">
        <v>13429</v>
      </c>
      <c r="BX1342" t="s">
        <v>13985</v>
      </c>
      <c r="BY1342" t="s">
        <v>13985</v>
      </c>
      <c r="BZ1342" t="s">
        <v>13985</v>
      </c>
    </row>
    <row r="1343" spans="1:78" hidden="1">
      <c r="A1343" t="s">
        <v>13850</v>
      </c>
      <c r="B1343" t="s">
        <v>67</v>
      </c>
      <c r="C1343" t="s">
        <v>26665</v>
      </c>
      <c r="G1343" t="s">
        <v>26665</v>
      </c>
      <c r="J1343" t="s">
        <v>26666</v>
      </c>
      <c r="K1343" t="s">
        <v>10992</v>
      </c>
      <c r="W1343" t="s">
        <v>26667</v>
      </c>
      <c r="AA1343" t="s">
        <v>26312</v>
      </c>
      <c r="AB1343" t="s">
        <v>26313</v>
      </c>
      <c r="AN1343" t="s">
        <v>10994</v>
      </c>
      <c r="AO1343" t="s">
        <v>26668</v>
      </c>
      <c r="AS1343" t="s">
        <v>629</v>
      </c>
      <c r="AT1343">
        <v>2005</v>
      </c>
      <c r="AU1343">
        <v>62</v>
      </c>
      <c r="AV1343">
        <v>5</v>
      </c>
      <c r="BA1343">
        <v>1090</v>
      </c>
      <c r="BB1343">
        <v>1103</v>
      </c>
      <c r="BD1343" t="s">
        <v>26669</v>
      </c>
      <c r="BK1343" t="s">
        <v>26670</v>
      </c>
      <c r="BW1343" t="s">
        <v>13429</v>
      </c>
      <c r="BX1343" t="s">
        <v>13985</v>
      </c>
      <c r="BY1343" t="s">
        <v>13985</v>
      </c>
      <c r="BZ1343" t="s">
        <v>13985</v>
      </c>
    </row>
    <row r="1344" spans="1:78" hidden="1">
      <c r="A1344" t="s">
        <v>13850</v>
      </c>
      <c r="B1344" t="s">
        <v>67</v>
      </c>
      <c r="C1344" t="s">
        <v>20216</v>
      </c>
      <c r="G1344" t="s">
        <v>20217</v>
      </c>
      <c r="J1344" t="s">
        <v>20218</v>
      </c>
      <c r="K1344" t="s">
        <v>20219</v>
      </c>
      <c r="W1344" t="s">
        <v>20220</v>
      </c>
      <c r="AA1344" t="s">
        <v>20221</v>
      </c>
      <c r="AB1344" t="s">
        <v>20222</v>
      </c>
      <c r="AN1344" t="s">
        <v>20223</v>
      </c>
      <c r="AO1344" t="s">
        <v>20224</v>
      </c>
      <c r="AS1344" t="s">
        <v>815</v>
      </c>
      <c r="AT1344">
        <v>2014</v>
      </c>
      <c r="AU1344">
        <v>25</v>
      </c>
      <c r="AV1344">
        <v>2</v>
      </c>
      <c r="BA1344">
        <v>363</v>
      </c>
      <c r="BB1344">
        <v>373</v>
      </c>
      <c r="BD1344" t="s">
        <v>20225</v>
      </c>
      <c r="BK1344" t="s">
        <v>20226</v>
      </c>
      <c r="BW1344" t="s">
        <v>13429</v>
      </c>
      <c r="BX1344" t="s">
        <v>13985</v>
      </c>
      <c r="BY1344" t="s">
        <v>13985</v>
      </c>
      <c r="BZ1344" t="s">
        <v>13985</v>
      </c>
    </row>
    <row r="1345" spans="1:78" hidden="1">
      <c r="A1345" t="s">
        <v>13850</v>
      </c>
      <c r="B1345" t="s">
        <v>67</v>
      </c>
      <c r="C1345" t="s">
        <v>21079</v>
      </c>
      <c r="G1345" t="s">
        <v>21080</v>
      </c>
      <c r="J1345" t="s">
        <v>21081</v>
      </c>
      <c r="K1345" t="s">
        <v>14178</v>
      </c>
      <c r="W1345" t="s">
        <v>21082</v>
      </c>
      <c r="AA1345" t="s">
        <v>21083</v>
      </c>
      <c r="AB1345" t="s">
        <v>21084</v>
      </c>
      <c r="AN1345" t="s">
        <v>14182</v>
      </c>
      <c r="AS1345" t="s">
        <v>884</v>
      </c>
      <c r="AT1345">
        <v>2013</v>
      </c>
      <c r="AU1345">
        <v>4</v>
      </c>
      <c r="AV1345">
        <v>2</v>
      </c>
      <c r="BA1345">
        <v>195</v>
      </c>
      <c r="BB1345">
        <v>200</v>
      </c>
      <c r="BD1345" t="s">
        <v>21085</v>
      </c>
      <c r="BK1345" t="s">
        <v>21086</v>
      </c>
      <c r="BW1345" t="s">
        <v>13429</v>
      </c>
      <c r="BX1345" t="s">
        <v>13985</v>
      </c>
      <c r="BY1345" t="s">
        <v>13985</v>
      </c>
      <c r="BZ1345" t="s">
        <v>13985</v>
      </c>
    </row>
    <row r="1346" spans="1:78" hidden="1">
      <c r="A1346" t="s">
        <v>13850</v>
      </c>
      <c r="B1346" t="s">
        <v>67</v>
      </c>
      <c r="C1346" t="s">
        <v>18852</v>
      </c>
      <c r="G1346" t="s">
        <v>18853</v>
      </c>
      <c r="J1346" t="s">
        <v>18854</v>
      </c>
      <c r="K1346" t="s">
        <v>280</v>
      </c>
      <c r="W1346" t="s">
        <v>18855</v>
      </c>
      <c r="AA1346" t="s">
        <v>18856</v>
      </c>
      <c r="AB1346" t="s">
        <v>18857</v>
      </c>
      <c r="AN1346" t="s">
        <v>284</v>
      </c>
      <c r="AS1346" s="1">
        <v>37773</v>
      </c>
      <c r="AT1346">
        <v>2015</v>
      </c>
      <c r="AU1346">
        <v>10</v>
      </c>
      <c r="AV1346">
        <v>6</v>
      </c>
      <c r="BC1346" t="s">
        <v>18858</v>
      </c>
      <c r="BD1346" t="s">
        <v>18859</v>
      </c>
      <c r="BK1346" t="s">
        <v>18860</v>
      </c>
      <c r="BL1346">
        <v>26039111</v>
      </c>
      <c r="BW1346" t="s">
        <v>13429</v>
      </c>
      <c r="BX1346" t="s">
        <v>13985</v>
      </c>
      <c r="BY1346" t="s">
        <v>13985</v>
      </c>
      <c r="BZ1346" t="s">
        <v>13985</v>
      </c>
    </row>
    <row r="1347" spans="1:78" hidden="1">
      <c r="A1347" t="s">
        <v>13850</v>
      </c>
      <c r="B1347" t="s">
        <v>67</v>
      </c>
      <c r="C1347" t="s">
        <v>16915</v>
      </c>
      <c r="G1347" t="s">
        <v>16916</v>
      </c>
      <c r="J1347" t="s">
        <v>16917</v>
      </c>
      <c r="K1347" t="s">
        <v>358</v>
      </c>
      <c r="W1347" t="s">
        <v>16918</v>
      </c>
      <c r="AA1347" t="s">
        <v>1665</v>
      </c>
      <c r="AB1347" t="s">
        <v>16919</v>
      </c>
      <c r="AN1347" t="s">
        <v>360</v>
      </c>
      <c r="AO1347" t="s">
        <v>361</v>
      </c>
      <c r="AS1347" t="s">
        <v>730</v>
      </c>
      <c r="AT1347">
        <v>2017</v>
      </c>
      <c r="AU1347">
        <v>98</v>
      </c>
      <c r="BA1347">
        <v>267</v>
      </c>
      <c r="BB1347">
        <v>274</v>
      </c>
      <c r="BD1347" t="s">
        <v>16920</v>
      </c>
      <c r="BK1347" t="s">
        <v>16921</v>
      </c>
      <c r="BL1347">
        <v>28161445</v>
      </c>
      <c r="BW1347" t="s">
        <v>13428</v>
      </c>
      <c r="BX1347">
        <v>2</v>
      </c>
      <c r="BY1347" t="s">
        <v>13429</v>
      </c>
    </row>
    <row r="1348" spans="1:78" hidden="1">
      <c r="A1348" t="s">
        <v>13850</v>
      </c>
      <c r="B1348" t="s">
        <v>67</v>
      </c>
      <c r="C1348" t="s">
        <v>24699</v>
      </c>
      <c r="G1348" t="s">
        <v>24700</v>
      </c>
      <c r="J1348" t="s">
        <v>24701</v>
      </c>
      <c r="K1348" t="s">
        <v>8689</v>
      </c>
      <c r="W1348" t="s">
        <v>24702</v>
      </c>
      <c r="AA1348" t="s">
        <v>24703</v>
      </c>
      <c r="AB1348" t="s">
        <v>24704</v>
      </c>
      <c r="AN1348" t="s">
        <v>8690</v>
      </c>
      <c r="AS1348" t="s">
        <v>352</v>
      </c>
      <c r="AT1348">
        <v>2008</v>
      </c>
      <c r="AU1348">
        <v>23</v>
      </c>
      <c r="AV1348">
        <v>2</v>
      </c>
      <c r="BA1348">
        <v>111</v>
      </c>
      <c r="BB1348">
        <v>118</v>
      </c>
      <c r="BD1348" t="s">
        <v>24705</v>
      </c>
      <c r="BK1348" t="s">
        <v>24706</v>
      </c>
      <c r="BW1348" t="s">
        <v>13429</v>
      </c>
      <c r="BX1348" t="s">
        <v>13985</v>
      </c>
      <c r="BY1348" t="s">
        <v>13985</v>
      </c>
      <c r="BZ1348" t="s">
        <v>13985</v>
      </c>
    </row>
    <row r="1349" spans="1:78" hidden="1">
      <c r="A1349" t="s">
        <v>13850</v>
      </c>
      <c r="B1349" t="s">
        <v>67</v>
      </c>
      <c r="C1349" t="s">
        <v>23466</v>
      </c>
      <c r="G1349" t="s">
        <v>23467</v>
      </c>
      <c r="J1349" t="s">
        <v>23468</v>
      </c>
      <c r="K1349" t="s">
        <v>258</v>
      </c>
      <c r="W1349" t="s">
        <v>23469</v>
      </c>
      <c r="AN1349" t="s">
        <v>261</v>
      </c>
      <c r="AO1349" t="s">
        <v>262</v>
      </c>
      <c r="AS1349" t="s">
        <v>521</v>
      </c>
      <c r="AT1349">
        <v>2010</v>
      </c>
      <c r="AU1349">
        <v>25</v>
      </c>
      <c r="AV1349">
        <v>3</v>
      </c>
      <c r="BA1349">
        <v>166</v>
      </c>
      <c r="BB1349">
        <v>175</v>
      </c>
      <c r="BD1349" t="s">
        <v>23470</v>
      </c>
      <c r="BK1349" t="s">
        <v>23471</v>
      </c>
      <c r="BL1349">
        <v>20484688</v>
      </c>
      <c r="BW1349" t="s">
        <v>13429</v>
      </c>
      <c r="BX1349" t="s">
        <v>13985</v>
      </c>
      <c r="BY1349" t="s">
        <v>13985</v>
      </c>
      <c r="BZ1349" t="s">
        <v>13985</v>
      </c>
    </row>
    <row r="1350" spans="1:78" hidden="1">
      <c r="A1350" t="s">
        <v>13850</v>
      </c>
      <c r="B1350" t="s">
        <v>67</v>
      </c>
      <c r="C1350" t="s">
        <v>30833</v>
      </c>
      <c r="G1350" t="s">
        <v>30833</v>
      </c>
      <c r="J1350" t="s">
        <v>30834</v>
      </c>
      <c r="K1350" t="s">
        <v>560</v>
      </c>
      <c r="W1350" t="s">
        <v>30835</v>
      </c>
      <c r="AN1350" t="s">
        <v>562</v>
      </c>
      <c r="AS1350" t="s">
        <v>884</v>
      </c>
      <c r="AT1350">
        <v>1994</v>
      </c>
      <c r="AU1350">
        <v>87</v>
      </c>
      <c r="AV1350">
        <v>7</v>
      </c>
      <c r="BA1350">
        <v>764</v>
      </c>
      <c r="BB1350">
        <v>772</v>
      </c>
      <c r="BD1350" t="s">
        <v>30836</v>
      </c>
      <c r="BK1350" t="s">
        <v>30837</v>
      </c>
      <c r="BL1350">
        <v>24190461</v>
      </c>
      <c r="BW1350" t="s">
        <v>13429</v>
      </c>
      <c r="BX1350" t="s">
        <v>13985</v>
      </c>
      <c r="BY1350" t="s">
        <v>13985</v>
      </c>
      <c r="BZ1350" t="s">
        <v>13985</v>
      </c>
    </row>
    <row r="1351" spans="1:78" hidden="1">
      <c r="A1351" t="s">
        <v>13850</v>
      </c>
      <c r="B1351" t="s">
        <v>67</v>
      </c>
      <c r="C1351" t="s">
        <v>20149</v>
      </c>
      <c r="G1351" t="s">
        <v>20150</v>
      </c>
      <c r="J1351" t="s">
        <v>20151</v>
      </c>
      <c r="K1351" t="s">
        <v>2908</v>
      </c>
      <c r="W1351" t="s">
        <v>20152</v>
      </c>
      <c r="AA1351" t="s">
        <v>20153</v>
      </c>
      <c r="AB1351" t="s">
        <v>20154</v>
      </c>
      <c r="AN1351" t="s">
        <v>2912</v>
      </c>
      <c r="AO1351" t="s">
        <v>2913</v>
      </c>
      <c r="AS1351" t="s">
        <v>730</v>
      </c>
      <c r="AT1351">
        <v>2014</v>
      </c>
      <c r="AU1351">
        <v>33</v>
      </c>
      <c r="AV1351">
        <v>4</v>
      </c>
      <c r="BA1351">
        <v>997</v>
      </c>
      <c r="BB1351">
        <v>1003</v>
      </c>
      <c r="BD1351" t="s">
        <v>20155</v>
      </c>
      <c r="BK1351" t="s">
        <v>20156</v>
      </c>
      <c r="BW1351" t="s">
        <v>13429</v>
      </c>
      <c r="BX1351" t="s">
        <v>13985</v>
      </c>
      <c r="BY1351" t="s">
        <v>13985</v>
      </c>
      <c r="BZ1351" t="s">
        <v>13985</v>
      </c>
    </row>
    <row r="1352" spans="1:78" hidden="1">
      <c r="A1352" t="s">
        <v>13850</v>
      </c>
      <c r="B1352" t="s">
        <v>67</v>
      </c>
      <c r="C1352" t="s">
        <v>30224</v>
      </c>
      <c r="G1352" t="s">
        <v>30224</v>
      </c>
      <c r="J1352" t="s">
        <v>30225</v>
      </c>
      <c r="K1352" t="s">
        <v>22126</v>
      </c>
      <c r="W1352" t="s">
        <v>30226</v>
      </c>
      <c r="AN1352" t="s">
        <v>22128</v>
      </c>
      <c r="AS1352" t="s">
        <v>1613</v>
      </c>
      <c r="AT1352">
        <v>1996</v>
      </c>
      <c r="AU1352">
        <v>88</v>
      </c>
      <c r="AV1352">
        <v>2</v>
      </c>
      <c r="BA1352">
        <v>219</v>
      </c>
      <c r="BB1352">
        <v>229</v>
      </c>
      <c r="BD1352" t="s">
        <v>30227</v>
      </c>
      <c r="BK1352" t="s">
        <v>30228</v>
      </c>
      <c r="BW1352" t="s">
        <v>13429</v>
      </c>
      <c r="BX1352" t="s">
        <v>13985</v>
      </c>
      <c r="BY1352" t="s">
        <v>13985</v>
      </c>
      <c r="BZ1352" t="s">
        <v>13985</v>
      </c>
    </row>
    <row r="1353" spans="1:78" hidden="1">
      <c r="A1353" t="s">
        <v>13850</v>
      </c>
      <c r="B1353" t="s">
        <v>67</v>
      </c>
      <c r="C1353" t="s">
        <v>29081</v>
      </c>
      <c r="G1353" t="s">
        <v>29081</v>
      </c>
      <c r="J1353" t="s">
        <v>29082</v>
      </c>
      <c r="K1353" t="s">
        <v>625</v>
      </c>
      <c r="P1353" t="s">
        <v>29083</v>
      </c>
      <c r="Q1353" t="s">
        <v>29084</v>
      </c>
      <c r="R1353" t="s">
        <v>29085</v>
      </c>
      <c r="T1353" t="s">
        <v>29086</v>
      </c>
      <c r="W1353" t="s">
        <v>29087</v>
      </c>
      <c r="AN1353" t="s">
        <v>627</v>
      </c>
      <c r="AS1353" t="s">
        <v>730</v>
      </c>
      <c r="AT1353">
        <v>1999</v>
      </c>
      <c r="AU1353">
        <v>91</v>
      </c>
      <c r="AV1353">
        <v>1</v>
      </c>
      <c r="BA1353">
        <v>211</v>
      </c>
      <c r="BB1353">
        <v>225</v>
      </c>
      <c r="BD1353" t="s">
        <v>29088</v>
      </c>
      <c r="BK1353" t="s">
        <v>29089</v>
      </c>
      <c r="BW1353" t="s">
        <v>13429</v>
      </c>
      <c r="BX1353" t="s">
        <v>13985</v>
      </c>
      <c r="BY1353" t="s">
        <v>13985</v>
      </c>
      <c r="BZ1353" t="s">
        <v>13985</v>
      </c>
    </row>
    <row r="1354" spans="1:78" hidden="1">
      <c r="A1354" t="s">
        <v>13850</v>
      </c>
      <c r="B1354" t="s">
        <v>67</v>
      </c>
      <c r="C1354" t="s">
        <v>14071</v>
      </c>
      <c r="G1354" t="s">
        <v>14072</v>
      </c>
      <c r="J1354" t="s">
        <v>14073</v>
      </c>
      <c r="K1354" t="s">
        <v>3410</v>
      </c>
      <c r="W1354" t="s">
        <v>14074</v>
      </c>
      <c r="AN1354" t="s">
        <v>3414</v>
      </c>
      <c r="AS1354" t="s">
        <v>2031</v>
      </c>
      <c r="AT1354">
        <v>2019</v>
      </c>
      <c r="AU1354">
        <v>10</v>
      </c>
      <c r="BC1354">
        <v>1352</v>
      </c>
      <c r="BD1354" t="s">
        <v>14075</v>
      </c>
      <c r="BK1354" t="s">
        <v>14076</v>
      </c>
      <c r="BL1354">
        <v>31708801</v>
      </c>
      <c r="BW1354" t="s">
        <v>13429</v>
      </c>
    </row>
    <row r="1355" spans="1:78" hidden="1">
      <c r="A1355" t="s">
        <v>13850</v>
      </c>
      <c r="B1355" t="s">
        <v>67</v>
      </c>
      <c r="C1355" t="s">
        <v>28164</v>
      </c>
      <c r="G1355" t="s">
        <v>28164</v>
      </c>
      <c r="J1355" t="s">
        <v>28165</v>
      </c>
      <c r="K1355" t="s">
        <v>5333</v>
      </c>
      <c r="W1355" t="s">
        <v>28166</v>
      </c>
      <c r="AB1355" t="s">
        <v>28167</v>
      </c>
      <c r="AN1355" t="s">
        <v>5335</v>
      </c>
      <c r="AS1355" t="s">
        <v>2795</v>
      </c>
      <c r="AT1355">
        <v>2001</v>
      </c>
      <c r="AU1355">
        <v>268</v>
      </c>
      <c r="AV1355">
        <v>1485</v>
      </c>
      <c r="BA1355">
        <v>2509</v>
      </c>
      <c r="BB1355">
        <v>2514</v>
      </c>
      <c r="BD1355" t="s">
        <v>28168</v>
      </c>
      <c r="BK1355" t="s">
        <v>28169</v>
      </c>
      <c r="BL1355">
        <v>11749703</v>
      </c>
      <c r="BW1355" t="s">
        <v>13429</v>
      </c>
      <c r="BX1355" t="s">
        <v>13985</v>
      </c>
      <c r="BY1355" t="s">
        <v>13985</v>
      </c>
      <c r="BZ1355" t="s">
        <v>13985</v>
      </c>
    </row>
    <row r="1356" spans="1:78" hidden="1">
      <c r="A1356" t="s">
        <v>13850</v>
      </c>
      <c r="B1356" t="s">
        <v>67</v>
      </c>
      <c r="C1356" t="s">
        <v>16907</v>
      </c>
      <c r="G1356" t="s">
        <v>16908</v>
      </c>
      <c r="J1356" t="s">
        <v>16909</v>
      </c>
      <c r="K1356" t="s">
        <v>358</v>
      </c>
      <c r="W1356" t="s">
        <v>16910</v>
      </c>
      <c r="AA1356" t="s">
        <v>16911</v>
      </c>
      <c r="AB1356" t="s">
        <v>16912</v>
      </c>
      <c r="AN1356" t="s">
        <v>360</v>
      </c>
      <c r="AO1356" t="s">
        <v>361</v>
      </c>
      <c r="AS1356" t="s">
        <v>730</v>
      </c>
      <c r="AT1356">
        <v>2017</v>
      </c>
      <c r="AU1356">
        <v>98</v>
      </c>
      <c r="BA1356">
        <v>83</v>
      </c>
      <c r="BB1356">
        <v>92</v>
      </c>
      <c r="BD1356" t="s">
        <v>16913</v>
      </c>
      <c r="BK1356" t="s">
        <v>16914</v>
      </c>
      <c r="BL1356">
        <v>27913150</v>
      </c>
      <c r="BW1356" t="s">
        <v>13429</v>
      </c>
      <c r="BX1356" t="s">
        <v>13985</v>
      </c>
      <c r="BY1356" t="s">
        <v>13985</v>
      </c>
      <c r="BZ1356" t="s">
        <v>13985</v>
      </c>
    </row>
    <row r="1357" spans="1:78" hidden="1">
      <c r="A1357" t="s">
        <v>13850</v>
      </c>
      <c r="B1357" t="s">
        <v>67</v>
      </c>
      <c r="C1357" t="s">
        <v>26004</v>
      </c>
      <c r="G1357" t="s">
        <v>26005</v>
      </c>
      <c r="J1357" t="s">
        <v>26006</v>
      </c>
      <c r="K1357" t="s">
        <v>26007</v>
      </c>
      <c r="W1357" t="s">
        <v>26008</v>
      </c>
      <c r="AN1357" t="s">
        <v>26009</v>
      </c>
      <c r="AS1357" s="1">
        <v>11110</v>
      </c>
      <c r="AT1357">
        <v>2006</v>
      </c>
      <c r="AU1357">
        <v>134</v>
      </c>
      <c r="AV1357" s="2">
        <v>43525</v>
      </c>
      <c r="BA1357">
        <v>120</v>
      </c>
      <c r="BB1357">
        <v>129</v>
      </c>
      <c r="BD1357" t="s">
        <v>26010</v>
      </c>
      <c r="BK1357" t="s">
        <v>26011</v>
      </c>
      <c r="BL1357">
        <v>16325335</v>
      </c>
      <c r="BW1357" t="s">
        <v>13429</v>
      </c>
      <c r="BX1357" t="s">
        <v>13985</v>
      </c>
      <c r="BY1357" t="s">
        <v>13985</v>
      </c>
      <c r="BZ1357" t="s">
        <v>13985</v>
      </c>
    </row>
    <row r="1358" spans="1:78" hidden="1">
      <c r="A1358" t="s">
        <v>13850</v>
      </c>
      <c r="B1358" t="s">
        <v>67</v>
      </c>
      <c r="C1358" t="s">
        <v>20076</v>
      </c>
      <c r="G1358" t="s">
        <v>20077</v>
      </c>
      <c r="J1358" t="s">
        <v>20078</v>
      </c>
      <c r="K1358" t="s">
        <v>16467</v>
      </c>
      <c r="W1358" t="s">
        <v>20079</v>
      </c>
      <c r="AA1358" t="s">
        <v>20080</v>
      </c>
      <c r="AB1358" t="s">
        <v>20081</v>
      </c>
      <c r="AN1358" t="s">
        <v>16471</v>
      </c>
      <c r="AO1358" t="s">
        <v>16472</v>
      </c>
      <c r="AS1358" t="s">
        <v>629</v>
      </c>
      <c r="AT1358">
        <v>2014</v>
      </c>
      <c r="AU1358">
        <v>173</v>
      </c>
      <c r="BA1358">
        <v>80</v>
      </c>
      <c r="BB1358">
        <v>89</v>
      </c>
      <c r="BD1358" t="s">
        <v>20082</v>
      </c>
      <c r="BK1358" t="s">
        <v>20083</v>
      </c>
      <c r="BW1358" t="s">
        <v>13429</v>
      </c>
      <c r="BX1358" t="s">
        <v>13985</v>
      </c>
      <c r="BY1358" t="s">
        <v>13985</v>
      </c>
      <c r="BZ1358" t="s">
        <v>13985</v>
      </c>
    </row>
    <row r="1359" spans="1:78" hidden="1">
      <c r="A1359" t="s">
        <v>13850</v>
      </c>
      <c r="B1359" t="s">
        <v>67</v>
      </c>
      <c r="C1359" t="s">
        <v>15990</v>
      </c>
      <c r="G1359" t="s">
        <v>15991</v>
      </c>
      <c r="J1359" t="s">
        <v>15992</v>
      </c>
      <c r="K1359" t="s">
        <v>15993</v>
      </c>
      <c r="W1359" t="s">
        <v>15994</v>
      </c>
      <c r="AN1359" t="s">
        <v>15995</v>
      </c>
      <c r="AO1359" t="s">
        <v>15996</v>
      </c>
      <c r="AT1359">
        <v>2018</v>
      </c>
      <c r="AU1359">
        <v>50</v>
      </c>
      <c r="AV1359">
        <v>2</v>
      </c>
      <c r="BA1359">
        <v>83</v>
      </c>
      <c r="BB1359">
        <v>86</v>
      </c>
      <c r="BD1359" t="s">
        <v>15997</v>
      </c>
      <c r="BK1359" t="s">
        <v>15998</v>
      </c>
      <c r="BW1359" t="s">
        <v>13428</v>
      </c>
      <c r="BX1359">
        <v>0</v>
      </c>
      <c r="BY1359" t="s">
        <v>13429</v>
      </c>
    </row>
    <row r="1360" spans="1:78" hidden="1">
      <c r="A1360" t="s">
        <v>13850</v>
      </c>
      <c r="B1360" t="s">
        <v>67</v>
      </c>
      <c r="C1360" t="s">
        <v>30687</v>
      </c>
      <c r="G1360" t="s">
        <v>30687</v>
      </c>
      <c r="J1360" t="s">
        <v>30688</v>
      </c>
      <c r="K1360" t="s">
        <v>6305</v>
      </c>
      <c r="W1360" t="s">
        <v>30689</v>
      </c>
      <c r="AN1360" t="s">
        <v>6307</v>
      </c>
      <c r="AS1360" t="s">
        <v>297</v>
      </c>
      <c r="AT1360">
        <v>1994</v>
      </c>
      <c r="AU1360">
        <v>10</v>
      </c>
      <c r="AV1360">
        <v>3</v>
      </c>
      <c r="BA1360">
        <v>443</v>
      </c>
      <c r="BB1360">
        <v>446</v>
      </c>
      <c r="BK1360" t="s">
        <v>30690</v>
      </c>
      <c r="BL1360">
        <v>7807093</v>
      </c>
      <c r="BW1360" t="s">
        <v>13429</v>
      </c>
      <c r="BX1360" t="s">
        <v>13985</v>
      </c>
      <c r="BY1360" t="s">
        <v>13985</v>
      </c>
      <c r="BZ1360" t="s">
        <v>13985</v>
      </c>
    </row>
    <row r="1361" spans="1:78" hidden="1">
      <c r="A1361" t="s">
        <v>13850</v>
      </c>
      <c r="B1361" t="s">
        <v>67</v>
      </c>
      <c r="C1361" t="s">
        <v>17281</v>
      </c>
      <c r="G1361" t="s">
        <v>17282</v>
      </c>
      <c r="J1361" t="s">
        <v>17283</v>
      </c>
      <c r="K1361" t="s">
        <v>14477</v>
      </c>
      <c r="W1361" t="s">
        <v>17284</v>
      </c>
      <c r="AN1361" t="s">
        <v>14479</v>
      </c>
      <c r="AO1361" t="s">
        <v>14480</v>
      </c>
      <c r="AS1361" t="s">
        <v>1023</v>
      </c>
      <c r="AT1361">
        <v>2017</v>
      </c>
      <c r="AU1361">
        <v>203</v>
      </c>
      <c r="BA1361">
        <v>262</v>
      </c>
      <c r="BB1361">
        <v>272</v>
      </c>
      <c r="BD1361" t="s">
        <v>17285</v>
      </c>
      <c r="BK1361" t="s">
        <v>17286</v>
      </c>
      <c r="BL1361">
        <v>27746363</v>
      </c>
      <c r="BW1361" t="s">
        <v>13429</v>
      </c>
      <c r="BX1361" t="s">
        <v>13985</v>
      </c>
      <c r="BY1361" t="s">
        <v>13985</v>
      </c>
      <c r="BZ1361" t="s">
        <v>13985</v>
      </c>
    </row>
    <row r="1362" spans="1:78" hidden="1">
      <c r="A1362" t="s">
        <v>13850</v>
      </c>
      <c r="B1362" t="s">
        <v>67</v>
      </c>
      <c r="C1362" t="s">
        <v>23320</v>
      </c>
      <c r="G1362" t="s">
        <v>23321</v>
      </c>
      <c r="J1362" t="s">
        <v>23322</v>
      </c>
      <c r="K1362" t="s">
        <v>17100</v>
      </c>
      <c r="W1362" t="s">
        <v>23323</v>
      </c>
      <c r="AA1362" t="s">
        <v>23324</v>
      </c>
      <c r="AN1362" t="s">
        <v>17104</v>
      </c>
      <c r="AO1362" t="s">
        <v>17105</v>
      </c>
      <c r="AS1362" s="1">
        <v>42583</v>
      </c>
      <c r="AT1362">
        <v>2010</v>
      </c>
      <c r="AU1362">
        <v>114</v>
      </c>
      <c r="AV1362">
        <v>8</v>
      </c>
      <c r="BA1362">
        <v>1805</v>
      </c>
      <c r="BB1362">
        <v>1816</v>
      </c>
      <c r="BD1362" t="s">
        <v>23325</v>
      </c>
      <c r="BK1362" t="s">
        <v>23326</v>
      </c>
      <c r="BW1362" t="s">
        <v>13429</v>
      </c>
      <c r="BX1362" t="s">
        <v>13985</v>
      </c>
      <c r="BY1362" t="s">
        <v>13985</v>
      </c>
      <c r="BZ1362" t="s">
        <v>13985</v>
      </c>
    </row>
    <row r="1363" spans="1:78" hidden="1">
      <c r="A1363" t="s">
        <v>13850</v>
      </c>
      <c r="B1363" t="s">
        <v>67</v>
      </c>
      <c r="C1363" t="s">
        <v>26990</v>
      </c>
      <c r="G1363" t="s">
        <v>26990</v>
      </c>
      <c r="J1363" t="s">
        <v>26991</v>
      </c>
      <c r="K1363" t="s">
        <v>1453</v>
      </c>
      <c r="W1363" t="s">
        <v>26992</v>
      </c>
      <c r="AN1363" t="s">
        <v>1455</v>
      </c>
      <c r="AS1363" t="s">
        <v>84</v>
      </c>
      <c r="AT1363">
        <v>2004</v>
      </c>
      <c r="AU1363">
        <v>97</v>
      </c>
      <c r="AV1363">
        <v>6</v>
      </c>
      <c r="BA1363">
        <v>1943</v>
      </c>
      <c r="BB1363">
        <v>1957</v>
      </c>
      <c r="BK1363" t="s">
        <v>26993</v>
      </c>
      <c r="BL1363">
        <v>15666749</v>
      </c>
      <c r="BW1363" t="s">
        <v>13429</v>
      </c>
      <c r="BX1363" t="s">
        <v>13985</v>
      </c>
      <c r="BY1363" t="s">
        <v>13985</v>
      </c>
      <c r="BZ1363" t="s">
        <v>13985</v>
      </c>
    </row>
    <row r="1364" spans="1:78" hidden="1">
      <c r="A1364" t="s">
        <v>13850</v>
      </c>
      <c r="B1364" t="s">
        <v>67</v>
      </c>
      <c r="C1364" t="s">
        <v>18344</v>
      </c>
      <c r="G1364" t="s">
        <v>18345</v>
      </c>
      <c r="J1364" t="s">
        <v>18346</v>
      </c>
      <c r="K1364" t="s">
        <v>18347</v>
      </c>
      <c r="W1364" t="s">
        <v>18348</v>
      </c>
      <c r="AN1364" t="s">
        <v>18349</v>
      </c>
      <c r="AO1364" t="s">
        <v>18350</v>
      </c>
      <c r="AS1364" t="s">
        <v>1023</v>
      </c>
      <c r="AT1364">
        <v>2016</v>
      </c>
      <c r="AU1364">
        <v>133</v>
      </c>
      <c r="BA1364">
        <v>73</v>
      </c>
      <c r="BB1364">
        <v>82</v>
      </c>
      <c r="BD1364" t="s">
        <v>18351</v>
      </c>
      <c r="BK1364" t="s">
        <v>18352</v>
      </c>
      <c r="BL1364">
        <v>26678506</v>
      </c>
      <c r="BW1364" t="s">
        <v>13429</v>
      </c>
      <c r="BX1364" t="s">
        <v>13985</v>
      </c>
      <c r="BY1364" t="s">
        <v>13985</v>
      </c>
      <c r="BZ1364" t="s">
        <v>13985</v>
      </c>
    </row>
    <row r="1365" spans="1:78" hidden="1">
      <c r="A1365" t="s">
        <v>13850</v>
      </c>
      <c r="B1365" t="s">
        <v>67</v>
      </c>
      <c r="C1365" t="s">
        <v>21391</v>
      </c>
      <c r="G1365" t="s">
        <v>21392</v>
      </c>
      <c r="J1365" t="s">
        <v>21393</v>
      </c>
      <c r="K1365" t="s">
        <v>14363</v>
      </c>
      <c r="W1365" t="s">
        <v>21394</v>
      </c>
      <c r="AA1365" t="s">
        <v>7307</v>
      </c>
      <c r="AB1365" t="s">
        <v>7308</v>
      </c>
      <c r="AN1365" t="s">
        <v>14367</v>
      </c>
      <c r="AS1365" t="s">
        <v>154</v>
      </c>
      <c r="AT1365">
        <v>2012</v>
      </c>
      <c r="AU1365">
        <v>5</v>
      </c>
      <c r="AV1365">
        <v>6</v>
      </c>
      <c r="BA1365">
        <v>461</v>
      </c>
      <c r="BB1365">
        <v>469</v>
      </c>
      <c r="BD1365" t="s">
        <v>21395</v>
      </c>
      <c r="BK1365" t="s">
        <v>21396</v>
      </c>
      <c r="BW1365" t="s">
        <v>13429</v>
      </c>
      <c r="BX1365" t="s">
        <v>13985</v>
      </c>
      <c r="BY1365" t="s">
        <v>13985</v>
      </c>
      <c r="BZ1365" t="s">
        <v>13985</v>
      </c>
    </row>
    <row r="1366" spans="1:78" hidden="1">
      <c r="A1366" t="s">
        <v>13850</v>
      </c>
      <c r="B1366" t="s">
        <v>67</v>
      </c>
      <c r="C1366" t="s">
        <v>24141</v>
      </c>
      <c r="G1366" t="s">
        <v>24142</v>
      </c>
      <c r="J1366" t="s">
        <v>24143</v>
      </c>
      <c r="K1366" t="s">
        <v>605</v>
      </c>
      <c r="W1366" t="s">
        <v>24144</v>
      </c>
      <c r="AN1366" t="s">
        <v>609</v>
      </c>
      <c r="AS1366" s="1">
        <v>44287</v>
      </c>
      <c r="AT1366">
        <v>2009</v>
      </c>
      <c r="AU1366">
        <v>106</v>
      </c>
      <c r="AV1366">
        <v>16</v>
      </c>
      <c r="BA1366">
        <v>6519</v>
      </c>
      <c r="BB1366">
        <v>6524</v>
      </c>
      <c r="BD1366" t="s">
        <v>24145</v>
      </c>
      <c r="BK1366" t="s">
        <v>24146</v>
      </c>
      <c r="BL1366">
        <v>19366668</v>
      </c>
      <c r="BW1366" t="s">
        <v>13429</v>
      </c>
      <c r="BX1366" t="s">
        <v>13985</v>
      </c>
      <c r="BY1366" t="s">
        <v>13985</v>
      </c>
      <c r="BZ1366" t="s">
        <v>13985</v>
      </c>
    </row>
    <row r="1367" spans="1:78" hidden="1">
      <c r="A1367" t="s">
        <v>13850</v>
      </c>
      <c r="B1367" t="s">
        <v>67</v>
      </c>
      <c r="C1367" t="s">
        <v>21627</v>
      </c>
      <c r="G1367" t="s">
        <v>21628</v>
      </c>
      <c r="J1367" t="s">
        <v>21629</v>
      </c>
      <c r="K1367" t="s">
        <v>258</v>
      </c>
      <c r="W1367" t="s">
        <v>21630</v>
      </c>
      <c r="AB1367" t="s">
        <v>21631</v>
      </c>
      <c r="AN1367" t="s">
        <v>261</v>
      </c>
      <c r="AO1367" t="s">
        <v>262</v>
      </c>
      <c r="AS1367" t="s">
        <v>352</v>
      </c>
      <c r="AT1367">
        <v>2012</v>
      </c>
      <c r="AU1367">
        <v>27</v>
      </c>
      <c r="AV1367">
        <v>4</v>
      </c>
      <c r="BA1367">
        <v>267</v>
      </c>
      <c r="BB1367">
        <v>279</v>
      </c>
      <c r="BD1367" t="s">
        <v>21632</v>
      </c>
      <c r="BK1367" t="s">
        <v>21633</v>
      </c>
      <c r="BL1367">
        <v>22855571</v>
      </c>
      <c r="BW1367" t="s">
        <v>13429</v>
      </c>
      <c r="BX1367" t="s">
        <v>13985</v>
      </c>
      <c r="BY1367" t="s">
        <v>13985</v>
      </c>
      <c r="BZ1367" t="s">
        <v>13985</v>
      </c>
    </row>
    <row r="1368" spans="1:78" hidden="1">
      <c r="A1368" t="s">
        <v>13850</v>
      </c>
      <c r="B1368" t="s">
        <v>67</v>
      </c>
      <c r="C1368" t="s">
        <v>20422</v>
      </c>
      <c r="G1368" t="s">
        <v>20423</v>
      </c>
      <c r="J1368" t="s">
        <v>20424</v>
      </c>
      <c r="K1368" t="s">
        <v>4217</v>
      </c>
      <c r="W1368" t="s">
        <v>20425</v>
      </c>
      <c r="AA1368" t="s">
        <v>20426</v>
      </c>
      <c r="AB1368" t="s">
        <v>20427</v>
      </c>
      <c r="AN1368" t="s">
        <v>4221</v>
      </c>
      <c r="AO1368" t="s">
        <v>4222</v>
      </c>
      <c r="AS1368" t="s">
        <v>1023</v>
      </c>
      <c r="AT1368">
        <v>2014</v>
      </c>
      <c r="AU1368">
        <v>29</v>
      </c>
      <c r="AV1368">
        <v>1</v>
      </c>
      <c r="BA1368">
        <v>13</v>
      </c>
      <c r="BB1368">
        <v>20</v>
      </c>
      <c r="BD1368" t="s">
        <v>20428</v>
      </c>
      <c r="BK1368" t="s">
        <v>20429</v>
      </c>
      <c r="BW1368" t="s">
        <v>13429</v>
      </c>
      <c r="BX1368" t="s">
        <v>13985</v>
      </c>
      <c r="BY1368" t="s">
        <v>13985</v>
      </c>
      <c r="BZ1368" t="s">
        <v>13985</v>
      </c>
    </row>
    <row r="1369" spans="1:78" hidden="1">
      <c r="A1369" t="s">
        <v>13850</v>
      </c>
      <c r="B1369" t="s">
        <v>67</v>
      </c>
      <c r="C1369" t="s">
        <v>17969</v>
      </c>
      <c r="G1369" t="s">
        <v>17970</v>
      </c>
      <c r="J1369" t="s">
        <v>17971</v>
      </c>
      <c r="K1369" t="s">
        <v>280</v>
      </c>
      <c r="W1369" t="s">
        <v>17972</v>
      </c>
      <c r="AA1369" t="s">
        <v>17973</v>
      </c>
      <c r="AB1369" t="s">
        <v>17974</v>
      </c>
      <c r="AN1369" t="s">
        <v>284</v>
      </c>
      <c r="AS1369" s="1">
        <v>40940</v>
      </c>
      <c r="AT1369">
        <v>2016</v>
      </c>
      <c r="AU1369">
        <v>11</v>
      </c>
      <c r="AV1369">
        <v>2</v>
      </c>
      <c r="BC1369" t="s">
        <v>17975</v>
      </c>
      <c r="BD1369" t="s">
        <v>17976</v>
      </c>
      <c r="BK1369" t="s">
        <v>17977</v>
      </c>
      <c r="BL1369">
        <v>26871447</v>
      </c>
      <c r="BW1369" t="s">
        <v>13429</v>
      </c>
      <c r="BX1369" t="s">
        <v>13985</v>
      </c>
      <c r="BY1369" t="s">
        <v>13985</v>
      </c>
      <c r="BZ1369" t="s">
        <v>13985</v>
      </c>
    </row>
    <row r="1370" spans="1:78" hidden="1">
      <c r="A1370" t="s">
        <v>13850</v>
      </c>
      <c r="B1370" t="s">
        <v>67</v>
      </c>
      <c r="C1370" t="s">
        <v>17765</v>
      </c>
      <c r="G1370" t="s">
        <v>17766</v>
      </c>
      <c r="J1370" t="s">
        <v>17767</v>
      </c>
      <c r="K1370" t="s">
        <v>280</v>
      </c>
      <c r="W1370" t="s">
        <v>17768</v>
      </c>
      <c r="AN1370" t="s">
        <v>284</v>
      </c>
      <c r="AS1370" s="1">
        <v>42522</v>
      </c>
      <c r="AT1370">
        <v>2016</v>
      </c>
      <c r="AU1370">
        <v>11</v>
      </c>
      <c r="AV1370">
        <v>6</v>
      </c>
      <c r="BC1370" t="s">
        <v>17769</v>
      </c>
      <c r="BD1370" t="s">
        <v>17770</v>
      </c>
      <c r="BK1370" t="s">
        <v>17771</v>
      </c>
      <c r="BL1370">
        <v>27310720</v>
      </c>
      <c r="BW1370" t="s">
        <v>13429</v>
      </c>
      <c r="BX1370" t="s">
        <v>13985</v>
      </c>
      <c r="BY1370" t="s">
        <v>13985</v>
      </c>
      <c r="BZ1370" t="s">
        <v>13985</v>
      </c>
    </row>
    <row r="1371" spans="1:78" hidden="1">
      <c r="A1371" t="s">
        <v>13850</v>
      </c>
      <c r="B1371" t="s">
        <v>67</v>
      </c>
      <c r="C1371" t="s">
        <v>31637</v>
      </c>
      <c r="G1371" t="s">
        <v>31637</v>
      </c>
      <c r="J1371" t="s">
        <v>31638</v>
      </c>
      <c r="K1371" t="s">
        <v>4545</v>
      </c>
      <c r="AN1371" t="s">
        <v>4548</v>
      </c>
      <c r="AT1371">
        <v>1982</v>
      </c>
      <c r="AU1371">
        <v>75</v>
      </c>
      <c r="AV1371">
        <v>2</v>
      </c>
      <c r="BA1371">
        <v>195</v>
      </c>
      <c r="BB1371">
        <v>200</v>
      </c>
      <c r="BD1371" t="s">
        <v>31639</v>
      </c>
      <c r="BK1371" t="s">
        <v>31640</v>
      </c>
      <c r="BW1371" t="s">
        <v>13428</v>
      </c>
      <c r="BX1371">
        <v>3</v>
      </c>
      <c r="BY1371" t="s">
        <v>13429</v>
      </c>
      <c r="BZ1371" t="s">
        <v>13985</v>
      </c>
    </row>
    <row r="1372" spans="1:78" hidden="1">
      <c r="A1372" t="s">
        <v>13850</v>
      </c>
      <c r="B1372" t="s">
        <v>67</v>
      </c>
      <c r="C1372" t="s">
        <v>26172</v>
      </c>
      <c r="G1372" t="s">
        <v>26172</v>
      </c>
      <c r="J1372" t="s">
        <v>26173</v>
      </c>
      <c r="K1372" t="s">
        <v>10578</v>
      </c>
      <c r="W1372" t="s">
        <v>26174</v>
      </c>
      <c r="AB1372" t="s">
        <v>26175</v>
      </c>
      <c r="AN1372" t="s">
        <v>10580</v>
      </c>
      <c r="AO1372" t="s">
        <v>26176</v>
      </c>
      <c r="AS1372" t="s">
        <v>815</v>
      </c>
      <c r="AT1372">
        <v>2006</v>
      </c>
      <c r="AU1372">
        <v>20</v>
      </c>
      <c r="AV1372">
        <v>1</v>
      </c>
      <c r="BA1372">
        <v>106</v>
      </c>
      <c r="BB1372">
        <v>114</v>
      </c>
      <c r="BD1372" t="s">
        <v>26177</v>
      </c>
      <c r="BK1372" t="s">
        <v>26178</v>
      </c>
      <c r="BL1372">
        <v>16608495</v>
      </c>
      <c r="BW1372" t="s">
        <v>13429</v>
      </c>
      <c r="BX1372" t="s">
        <v>13985</v>
      </c>
      <c r="BY1372" t="s">
        <v>13985</v>
      </c>
      <c r="BZ1372" t="s">
        <v>13985</v>
      </c>
    </row>
    <row r="1373" spans="1:78" hidden="1">
      <c r="A1373" t="s">
        <v>13850</v>
      </c>
      <c r="B1373" t="s">
        <v>67</v>
      </c>
      <c r="C1373" t="s">
        <v>25502</v>
      </c>
      <c r="G1373" t="s">
        <v>25503</v>
      </c>
      <c r="J1373" t="s">
        <v>25504</v>
      </c>
      <c r="K1373" t="s">
        <v>1645</v>
      </c>
      <c r="W1373" t="s">
        <v>25505</v>
      </c>
      <c r="AN1373" t="s">
        <v>1649</v>
      </c>
      <c r="AS1373" t="s">
        <v>629</v>
      </c>
      <c r="AT1373">
        <v>2007</v>
      </c>
      <c r="AU1373">
        <v>131</v>
      </c>
      <c r="AV1373">
        <v>4</v>
      </c>
      <c r="BA1373">
        <v>284</v>
      </c>
      <c r="BB1373">
        <v>288</v>
      </c>
      <c r="BD1373" t="s">
        <v>25506</v>
      </c>
      <c r="BK1373" t="s">
        <v>25507</v>
      </c>
      <c r="BW1373" t="s">
        <v>13429</v>
      </c>
      <c r="BX1373" t="s">
        <v>13985</v>
      </c>
      <c r="BY1373" t="s">
        <v>13985</v>
      </c>
      <c r="BZ1373" t="s">
        <v>13985</v>
      </c>
    </row>
    <row r="1374" spans="1:78" hidden="1">
      <c r="A1374" t="s">
        <v>13850</v>
      </c>
      <c r="B1374" t="s">
        <v>67</v>
      </c>
      <c r="C1374" t="s">
        <v>29945</v>
      </c>
      <c r="G1374" t="s">
        <v>29945</v>
      </c>
      <c r="J1374" t="s">
        <v>29946</v>
      </c>
      <c r="K1374" t="s">
        <v>404</v>
      </c>
      <c r="W1374" t="s">
        <v>29947</v>
      </c>
      <c r="AN1374" t="s">
        <v>407</v>
      </c>
      <c r="AT1374">
        <v>1997</v>
      </c>
      <c r="AU1374">
        <v>151</v>
      </c>
      <c r="AV1374" s="2">
        <v>43525</v>
      </c>
      <c r="BA1374">
        <v>103</v>
      </c>
      <c r="BB1374">
        <v>114</v>
      </c>
      <c r="BD1374" t="s">
        <v>29948</v>
      </c>
      <c r="BK1374" t="s">
        <v>29949</v>
      </c>
      <c r="BW1374" t="s">
        <v>13429</v>
      </c>
      <c r="BX1374" t="s">
        <v>13985</v>
      </c>
      <c r="BY1374" t="s">
        <v>13985</v>
      </c>
      <c r="BZ1374" t="s">
        <v>13985</v>
      </c>
    </row>
    <row r="1375" spans="1:78" hidden="1">
      <c r="A1375" t="s">
        <v>13850</v>
      </c>
      <c r="B1375" t="s">
        <v>67</v>
      </c>
      <c r="C1375" t="s">
        <v>10013</v>
      </c>
      <c r="G1375" t="s">
        <v>10013</v>
      </c>
      <c r="J1375" t="s">
        <v>27205</v>
      </c>
      <c r="K1375" t="s">
        <v>625</v>
      </c>
      <c r="W1375" t="s">
        <v>27206</v>
      </c>
      <c r="AA1375" t="s">
        <v>5725</v>
      </c>
      <c r="AB1375" t="s">
        <v>8843</v>
      </c>
      <c r="AN1375" t="s">
        <v>627</v>
      </c>
      <c r="AS1375" t="s">
        <v>730</v>
      </c>
      <c r="AT1375">
        <v>2004</v>
      </c>
      <c r="AU1375">
        <v>111</v>
      </c>
      <c r="AV1375">
        <v>1</v>
      </c>
      <c r="BA1375">
        <v>1</v>
      </c>
      <c r="BB1375">
        <v>6</v>
      </c>
      <c r="BD1375" t="s">
        <v>27207</v>
      </c>
      <c r="BK1375" t="s">
        <v>27208</v>
      </c>
      <c r="BW1375" t="s">
        <v>13429</v>
      </c>
      <c r="BX1375" t="s">
        <v>13985</v>
      </c>
      <c r="BY1375" t="s">
        <v>13985</v>
      </c>
      <c r="BZ1375" t="s">
        <v>13985</v>
      </c>
    </row>
    <row r="1376" spans="1:78" hidden="1">
      <c r="A1376" t="s">
        <v>13850</v>
      </c>
      <c r="B1376" t="s">
        <v>67</v>
      </c>
      <c r="C1376" t="s">
        <v>30926</v>
      </c>
      <c r="G1376" t="s">
        <v>30926</v>
      </c>
      <c r="J1376" t="s">
        <v>30927</v>
      </c>
      <c r="K1376" t="s">
        <v>27059</v>
      </c>
      <c r="W1376" t="s">
        <v>30928</v>
      </c>
      <c r="AN1376" t="s">
        <v>27061</v>
      </c>
      <c r="AS1376" t="s">
        <v>154</v>
      </c>
      <c r="AT1376">
        <v>1993</v>
      </c>
      <c r="AU1376">
        <v>46</v>
      </c>
      <c r="AV1376">
        <v>6</v>
      </c>
      <c r="BA1376">
        <v>542</v>
      </c>
      <c r="BB1376">
        <v>547</v>
      </c>
      <c r="BD1376" t="s">
        <v>30929</v>
      </c>
      <c r="BK1376" t="s">
        <v>30930</v>
      </c>
      <c r="BW1376" t="s">
        <v>13429</v>
      </c>
      <c r="BX1376" t="s">
        <v>13985</v>
      </c>
      <c r="BY1376" t="s">
        <v>13985</v>
      </c>
      <c r="BZ1376" t="s">
        <v>13985</v>
      </c>
    </row>
    <row r="1377" spans="1:78" hidden="1">
      <c r="A1377" t="s">
        <v>13850</v>
      </c>
      <c r="B1377" t="s">
        <v>67</v>
      </c>
      <c r="C1377" t="s">
        <v>28096</v>
      </c>
      <c r="G1377" t="s">
        <v>28096</v>
      </c>
      <c r="J1377" t="s">
        <v>28097</v>
      </c>
      <c r="K1377" t="s">
        <v>3484</v>
      </c>
      <c r="P1377" t="s">
        <v>10474</v>
      </c>
      <c r="Q1377" t="s">
        <v>10475</v>
      </c>
      <c r="R1377" t="s">
        <v>10476</v>
      </c>
      <c r="T1377" t="s">
        <v>10477</v>
      </c>
      <c r="W1377" t="s">
        <v>28098</v>
      </c>
      <c r="AN1377" t="s">
        <v>9979</v>
      </c>
      <c r="AT1377">
        <v>2002</v>
      </c>
      <c r="AU1377">
        <v>99</v>
      </c>
      <c r="AV1377">
        <v>2</v>
      </c>
      <c r="BA1377">
        <v>225</v>
      </c>
      <c r="BB1377">
        <v>239</v>
      </c>
      <c r="BD1377" t="s">
        <v>28099</v>
      </c>
      <c r="BK1377" t="s">
        <v>28100</v>
      </c>
      <c r="BW1377" t="s">
        <v>13428</v>
      </c>
      <c r="BX1377" t="s">
        <v>13985</v>
      </c>
      <c r="BY1377" t="s">
        <v>13429</v>
      </c>
      <c r="BZ1377" t="s">
        <v>13985</v>
      </c>
    </row>
    <row r="1378" spans="1:78" hidden="1">
      <c r="A1378" t="s">
        <v>13850</v>
      </c>
      <c r="B1378" t="s">
        <v>67</v>
      </c>
      <c r="C1378" t="s">
        <v>24714</v>
      </c>
      <c r="G1378" t="s">
        <v>24715</v>
      </c>
      <c r="J1378" t="s">
        <v>24716</v>
      </c>
      <c r="K1378" t="s">
        <v>3380</v>
      </c>
      <c r="W1378" t="s">
        <v>24717</v>
      </c>
      <c r="AA1378" t="s">
        <v>1059</v>
      </c>
      <c r="AB1378" t="s">
        <v>1060</v>
      </c>
      <c r="AN1378" t="s">
        <v>3382</v>
      </c>
      <c r="AO1378" t="s">
        <v>3383</v>
      </c>
      <c r="AS1378" s="1">
        <v>38504</v>
      </c>
      <c r="AT1378">
        <v>2008</v>
      </c>
      <c r="AU1378">
        <v>8</v>
      </c>
      <c r="BC1378">
        <v>47</v>
      </c>
      <c r="BK1378" t="s">
        <v>24718</v>
      </c>
      <c r="BW1378" t="s">
        <v>13429</v>
      </c>
      <c r="BX1378" t="s">
        <v>13985</v>
      </c>
      <c r="BY1378" t="s">
        <v>13985</v>
      </c>
      <c r="BZ1378" t="s">
        <v>13985</v>
      </c>
    </row>
    <row r="1379" spans="1:78" hidden="1">
      <c r="A1379" t="s">
        <v>13850</v>
      </c>
      <c r="B1379" t="s">
        <v>67</v>
      </c>
      <c r="C1379" t="s">
        <v>21265</v>
      </c>
      <c r="G1379" t="s">
        <v>21266</v>
      </c>
      <c r="J1379" t="s">
        <v>21267</v>
      </c>
      <c r="K1379" t="s">
        <v>1442</v>
      </c>
      <c r="W1379" t="s">
        <v>21268</v>
      </c>
      <c r="AA1379" t="s">
        <v>7172</v>
      </c>
      <c r="AB1379" t="s">
        <v>21269</v>
      </c>
      <c r="AN1379" t="s">
        <v>1446</v>
      </c>
      <c r="AO1379" t="s">
        <v>1447</v>
      </c>
      <c r="AS1379" t="s">
        <v>1023</v>
      </c>
      <c r="AT1379">
        <v>2013</v>
      </c>
      <c r="AU1379">
        <v>26</v>
      </c>
      <c r="AV1379">
        <v>1</v>
      </c>
      <c r="BA1379">
        <v>118</v>
      </c>
      <c r="BB1379">
        <v>129</v>
      </c>
      <c r="BD1379" t="s">
        <v>21270</v>
      </c>
      <c r="BK1379" t="s">
        <v>21271</v>
      </c>
      <c r="BL1379">
        <v>23193976</v>
      </c>
      <c r="BW1379" t="s">
        <v>13428</v>
      </c>
      <c r="BX1379" t="s">
        <v>13985</v>
      </c>
      <c r="BY1379" t="s">
        <v>13429</v>
      </c>
      <c r="BZ1379" t="s">
        <v>13985</v>
      </c>
    </row>
    <row r="1380" spans="1:78" hidden="1">
      <c r="A1380" t="s">
        <v>13850</v>
      </c>
      <c r="B1380" t="s">
        <v>67</v>
      </c>
      <c r="C1380" t="s">
        <v>16557</v>
      </c>
      <c r="G1380" t="s">
        <v>16558</v>
      </c>
      <c r="J1380" t="s">
        <v>16559</v>
      </c>
      <c r="K1380" t="s">
        <v>280</v>
      </c>
      <c r="W1380" t="s">
        <v>16560</v>
      </c>
      <c r="AB1380" t="s">
        <v>14260</v>
      </c>
      <c r="AN1380" t="s">
        <v>284</v>
      </c>
      <c r="AS1380" s="1">
        <v>41091</v>
      </c>
      <c r="AT1380">
        <v>2017</v>
      </c>
      <c r="AU1380">
        <v>12</v>
      </c>
      <c r="AV1380">
        <v>7</v>
      </c>
      <c r="BC1380" t="s">
        <v>16561</v>
      </c>
      <c r="BD1380" t="s">
        <v>16562</v>
      </c>
      <c r="BK1380" t="s">
        <v>16563</v>
      </c>
      <c r="BL1380">
        <v>28704496</v>
      </c>
      <c r="BW1380" t="s">
        <v>13428</v>
      </c>
      <c r="BX1380" t="s">
        <v>13985</v>
      </c>
      <c r="BY1380" t="s">
        <v>13429</v>
      </c>
      <c r="BZ1380" t="s">
        <v>13985</v>
      </c>
    </row>
    <row r="1381" spans="1:78" hidden="1">
      <c r="A1381" t="s">
        <v>13850</v>
      </c>
      <c r="B1381" t="s">
        <v>67</v>
      </c>
      <c r="C1381" t="s">
        <v>20750</v>
      </c>
      <c r="G1381" t="s">
        <v>20751</v>
      </c>
      <c r="J1381" t="s">
        <v>20752</v>
      </c>
      <c r="K1381" t="s">
        <v>280</v>
      </c>
      <c r="W1381" t="s">
        <v>20753</v>
      </c>
      <c r="AA1381" t="s">
        <v>20754</v>
      </c>
      <c r="AB1381" t="s">
        <v>20755</v>
      </c>
      <c r="AN1381" t="s">
        <v>284</v>
      </c>
      <c r="AS1381" s="1">
        <v>45108</v>
      </c>
      <c r="AT1381">
        <v>2013</v>
      </c>
      <c r="AU1381">
        <v>8</v>
      </c>
      <c r="AV1381">
        <v>7</v>
      </c>
      <c r="BC1381" t="s">
        <v>20756</v>
      </c>
      <c r="BD1381" t="s">
        <v>20757</v>
      </c>
      <c r="BK1381" t="s">
        <v>20758</v>
      </c>
      <c r="BL1381">
        <v>23935963</v>
      </c>
      <c r="BW1381" t="s">
        <v>13429</v>
      </c>
      <c r="BX1381" t="s">
        <v>13985</v>
      </c>
      <c r="BY1381" t="s">
        <v>13985</v>
      </c>
      <c r="BZ1381" t="s">
        <v>13985</v>
      </c>
    </row>
    <row r="1382" spans="1:78" hidden="1">
      <c r="A1382" t="s">
        <v>13850</v>
      </c>
      <c r="B1382" t="s">
        <v>67</v>
      </c>
      <c r="C1382" t="s">
        <v>27118</v>
      </c>
      <c r="G1382" t="s">
        <v>27118</v>
      </c>
      <c r="J1382" t="s">
        <v>27119</v>
      </c>
      <c r="K1382" t="s">
        <v>27120</v>
      </c>
      <c r="W1382" t="s">
        <v>27121</v>
      </c>
      <c r="AN1382" t="s">
        <v>27122</v>
      </c>
      <c r="AS1382" t="s">
        <v>521</v>
      </c>
      <c r="AT1382">
        <v>2004</v>
      </c>
      <c r="AU1382">
        <v>51</v>
      </c>
      <c r="AV1382">
        <v>1</v>
      </c>
      <c r="BA1382">
        <v>177</v>
      </c>
      <c r="BB1382">
        <v>190</v>
      </c>
      <c r="BK1382" t="s">
        <v>27123</v>
      </c>
      <c r="BW1382" t="s">
        <v>13429</v>
      </c>
      <c r="BX1382" t="s">
        <v>13985</v>
      </c>
      <c r="BY1382" t="s">
        <v>13985</v>
      </c>
      <c r="BZ1382" t="s">
        <v>13985</v>
      </c>
    </row>
    <row r="1383" spans="1:78" hidden="1">
      <c r="A1383" t="s">
        <v>13850</v>
      </c>
      <c r="B1383" t="s">
        <v>67</v>
      </c>
      <c r="C1383" t="s">
        <v>29580</v>
      </c>
      <c r="G1383" t="s">
        <v>29580</v>
      </c>
      <c r="J1383" t="s">
        <v>29581</v>
      </c>
      <c r="K1383" t="s">
        <v>13000</v>
      </c>
      <c r="W1383" t="s">
        <v>29582</v>
      </c>
      <c r="AA1383" t="s">
        <v>29583</v>
      </c>
      <c r="AB1383" t="s">
        <v>29584</v>
      </c>
      <c r="AN1383" t="s">
        <v>13002</v>
      </c>
      <c r="AT1383">
        <v>1998</v>
      </c>
      <c r="AU1383">
        <v>22</v>
      </c>
      <c r="AV1383" s="2">
        <v>43558</v>
      </c>
      <c r="BA1383">
        <v>305</v>
      </c>
      <c r="BB1383">
        <v>312</v>
      </c>
      <c r="BK1383" t="s">
        <v>29585</v>
      </c>
      <c r="BW1383" t="s">
        <v>13428</v>
      </c>
      <c r="BX1383" t="s">
        <v>13985</v>
      </c>
      <c r="BY1383" t="s">
        <v>13429</v>
      </c>
      <c r="BZ1383" t="s">
        <v>13985</v>
      </c>
    </row>
    <row r="1384" spans="1:78" hidden="1">
      <c r="A1384" t="s">
        <v>13850</v>
      </c>
      <c r="B1384" t="s">
        <v>67</v>
      </c>
      <c r="C1384" t="s">
        <v>20116</v>
      </c>
      <c r="G1384" t="s">
        <v>20117</v>
      </c>
      <c r="J1384" t="s">
        <v>20118</v>
      </c>
      <c r="K1384" t="s">
        <v>1862</v>
      </c>
      <c r="W1384" t="s">
        <v>20119</v>
      </c>
      <c r="AA1384" t="s">
        <v>20120</v>
      </c>
      <c r="AB1384" t="s">
        <v>20121</v>
      </c>
      <c r="AN1384" t="s">
        <v>1864</v>
      </c>
      <c r="AO1384" t="s">
        <v>1865</v>
      </c>
      <c r="AS1384" t="s">
        <v>730</v>
      </c>
      <c r="AT1384">
        <v>2014</v>
      </c>
      <c r="AU1384">
        <v>155</v>
      </c>
      <c r="AV1384">
        <v>2</v>
      </c>
      <c r="BA1384">
        <v>481</v>
      </c>
      <c r="BB1384">
        <v>489</v>
      </c>
      <c r="BD1384" t="s">
        <v>20122</v>
      </c>
      <c r="BK1384" t="s">
        <v>20123</v>
      </c>
      <c r="BW1384" t="s">
        <v>13429</v>
      </c>
      <c r="BX1384" t="s">
        <v>13985</v>
      </c>
      <c r="BY1384" t="s">
        <v>13985</v>
      </c>
      <c r="BZ1384" t="s">
        <v>13985</v>
      </c>
    </row>
    <row r="1385" spans="1:78" hidden="1">
      <c r="A1385" t="s">
        <v>13850</v>
      </c>
      <c r="B1385" t="s">
        <v>67</v>
      </c>
      <c r="C1385" t="s">
        <v>19418</v>
      </c>
      <c r="G1385" t="s">
        <v>19419</v>
      </c>
      <c r="J1385" t="s">
        <v>19420</v>
      </c>
      <c r="K1385" t="s">
        <v>188</v>
      </c>
      <c r="W1385" t="s">
        <v>19421</v>
      </c>
      <c r="AA1385" t="s">
        <v>17666</v>
      </c>
      <c r="AB1385" t="s">
        <v>19422</v>
      </c>
      <c r="AN1385" t="s">
        <v>191</v>
      </c>
      <c r="AO1385" t="s">
        <v>192</v>
      </c>
      <c r="AS1385" t="s">
        <v>1023</v>
      </c>
      <c r="AT1385">
        <v>2015</v>
      </c>
      <c r="AU1385">
        <v>177</v>
      </c>
      <c r="AV1385">
        <v>1</v>
      </c>
      <c r="BA1385">
        <v>181</v>
      </c>
      <c r="BB1385">
        <v>190</v>
      </c>
      <c r="BD1385" t="s">
        <v>19423</v>
      </c>
      <c r="BK1385" t="s">
        <v>19424</v>
      </c>
      <c r="BL1385">
        <v>25362581</v>
      </c>
      <c r="BW1385" t="s">
        <v>13429</v>
      </c>
      <c r="BX1385" t="s">
        <v>13985</v>
      </c>
      <c r="BY1385" t="s">
        <v>13985</v>
      </c>
      <c r="BZ1385" t="s">
        <v>13985</v>
      </c>
    </row>
    <row r="1386" spans="1:78" hidden="1">
      <c r="A1386" t="s">
        <v>13850</v>
      </c>
      <c r="B1386" t="s">
        <v>67</v>
      </c>
      <c r="C1386" t="s">
        <v>21959</v>
      </c>
      <c r="G1386" t="s">
        <v>21960</v>
      </c>
      <c r="J1386" t="s">
        <v>21961</v>
      </c>
      <c r="K1386" t="s">
        <v>7593</v>
      </c>
      <c r="W1386" t="s">
        <v>21962</v>
      </c>
      <c r="AB1386" t="s">
        <v>21963</v>
      </c>
      <c r="AN1386" t="s">
        <v>7595</v>
      </c>
      <c r="AO1386" t="s">
        <v>14448</v>
      </c>
      <c r="AS1386" s="1">
        <v>44958</v>
      </c>
      <c r="AT1386">
        <v>2012</v>
      </c>
      <c r="AU1386">
        <v>8</v>
      </c>
      <c r="AV1386">
        <v>1</v>
      </c>
      <c r="BA1386">
        <v>90</v>
      </c>
      <c r="BB1386">
        <v>93</v>
      </c>
      <c r="BD1386" t="s">
        <v>21964</v>
      </c>
      <c r="BK1386" t="s">
        <v>21965</v>
      </c>
      <c r="BL1386">
        <v>21795263</v>
      </c>
      <c r="BW1386" t="s">
        <v>13429</v>
      </c>
      <c r="BX1386" t="s">
        <v>13985</v>
      </c>
      <c r="BY1386" t="s">
        <v>13985</v>
      </c>
      <c r="BZ1386" t="s">
        <v>13985</v>
      </c>
    </row>
    <row r="1387" spans="1:78" hidden="1">
      <c r="A1387" t="s">
        <v>13850</v>
      </c>
      <c r="B1387" t="s">
        <v>67</v>
      </c>
      <c r="C1387" t="s">
        <v>24097</v>
      </c>
      <c r="G1387" t="s">
        <v>24098</v>
      </c>
      <c r="J1387" t="s">
        <v>24099</v>
      </c>
      <c r="K1387" t="s">
        <v>348</v>
      </c>
      <c r="W1387" t="s">
        <v>24100</v>
      </c>
      <c r="AA1387" t="s">
        <v>24101</v>
      </c>
      <c r="AB1387" t="s">
        <v>24102</v>
      </c>
      <c r="AN1387" t="s">
        <v>350</v>
      </c>
      <c r="AS1387" t="s">
        <v>521</v>
      </c>
      <c r="AT1387">
        <v>2009</v>
      </c>
      <c r="AU1387">
        <v>38</v>
      </c>
      <c r="AV1387">
        <v>3</v>
      </c>
      <c r="BA1387">
        <v>588</v>
      </c>
      <c r="BB1387">
        <v>599</v>
      </c>
      <c r="BD1387" t="s">
        <v>24103</v>
      </c>
      <c r="BK1387" t="s">
        <v>24104</v>
      </c>
      <c r="BL1387">
        <v>19508767</v>
      </c>
      <c r="BW1387" t="s">
        <v>13429</v>
      </c>
      <c r="BX1387" t="s">
        <v>13985</v>
      </c>
      <c r="BY1387" t="s">
        <v>13985</v>
      </c>
      <c r="BZ1387" t="s">
        <v>13985</v>
      </c>
    </row>
    <row r="1388" spans="1:78" hidden="1">
      <c r="A1388" t="s">
        <v>13850</v>
      </c>
      <c r="B1388" t="s">
        <v>67</v>
      </c>
      <c r="C1388" t="s">
        <v>28753</v>
      </c>
      <c r="G1388" t="s">
        <v>28753</v>
      </c>
      <c r="J1388" t="s">
        <v>28754</v>
      </c>
      <c r="K1388" t="s">
        <v>188</v>
      </c>
      <c r="W1388" t="s">
        <v>28755</v>
      </c>
      <c r="AA1388" t="s">
        <v>28756</v>
      </c>
      <c r="AB1388" t="s">
        <v>28757</v>
      </c>
      <c r="AN1388" t="s">
        <v>191</v>
      </c>
      <c r="AS1388" t="s">
        <v>884</v>
      </c>
      <c r="AT1388">
        <v>2000</v>
      </c>
      <c r="AU1388">
        <v>122</v>
      </c>
      <c r="AV1388">
        <v>2</v>
      </c>
      <c r="BA1388">
        <v>149</v>
      </c>
      <c r="BB1388">
        <v>154</v>
      </c>
      <c r="BD1388" t="s">
        <v>28758</v>
      </c>
      <c r="BK1388" t="s">
        <v>28759</v>
      </c>
      <c r="BL1388">
        <v>28308368</v>
      </c>
      <c r="BW1388" t="s">
        <v>13429</v>
      </c>
      <c r="BX1388" t="s">
        <v>13985</v>
      </c>
      <c r="BY1388" t="s">
        <v>13985</v>
      </c>
      <c r="BZ1388" t="s">
        <v>13985</v>
      </c>
    </row>
    <row r="1389" spans="1:78" hidden="1">
      <c r="A1389" t="s">
        <v>13850</v>
      </c>
      <c r="B1389" t="s">
        <v>67</v>
      </c>
      <c r="C1389" t="s">
        <v>15878</v>
      </c>
      <c r="G1389" t="s">
        <v>15879</v>
      </c>
      <c r="J1389" t="s">
        <v>15880</v>
      </c>
      <c r="K1389" t="s">
        <v>188</v>
      </c>
      <c r="W1389" t="s">
        <v>15881</v>
      </c>
      <c r="AA1389" t="s">
        <v>282</v>
      </c>
      <c r="AB1389" t="s">
        <v>283</v>
      </c>
      <c r="AN1389" t="s">
        <v>191</v>
      </c>
      <c r="AO1389" t="s">
        <v>192</v>
      </c>
      <c r="AS1389" t="s">
        <v>815</v>
      </c>
      <c r="AT1389">
        <v>2018</v>
      </c>
      <c r="AU1389">
        <v>186</v>
      </c>
      <c r="AV1389">
        <v>3</v>
      </c>
      <c r="BA1389">
        <v>869</v>
      </c>
      <c r="BB1389">
        <v>881</v>
      </c>
      <c r="BD1389" t="s">
        <v>15882</v>
      </c>
      <c r="BK1389" t="s">
        <v>15883</v>
      </c>
      <c r="BL1389">
        <v>29285561</v>
      </c>
      <c r="BW1389" t="s">
        <v>13428</v>
      </c>
      <c r="BX1389">
        <v>0</v>
      </c>
      <c r="BY1389" t="s">
        <v>13429</v>
      </c>
    </row>
    <row r="1390" spans="1:78" hidden="1">
      <c r="A1390" t="s">
        <v>13850</v>
      </c>
      <c r="B1390" t="s">
        <v>67</v>
      </c>
      <c r="C1390" t="s">
        <v>23460</v>
      </c>
      <c r="G1390" t="s">
        <v>23461</v>
      </c>
      <c r="J1390" t="s">
        <v>23462</v>
      </c>
      <c r="K1390" t="s">
        <v>1057</v>
      </c>
      <c r="W1390" t="s">
        <v>23463</v>
      </c>
      <c r="AN1390" t="s">
        <v>1061</v>
      </c>
      <c r="AO1390" t="s">
        <v>1062</v>
      </c>
      <c r="AS1390" t="s">
        <v>521</v>
      </c>
      <c r="AT1390">
        <v>2010</v>
      </c>
      <c r="AU1390">
        <v>91</v>
      </c>
      <c r="AV1390">
        <v>6</v>
      </c>
      <c r="BA1390">
        <v>1860</v>
      </c>
      <c r="BB1390">
        <v>1866</v>
      </c>
      <c r="BD1390" t="s">
        <v>23464</v>
      </c>
      <c r="BK1390" t="s">
        <v>23465</v>
      </c>
      <c r="BL1390">
        <v>20583726</v>
      </c>
      <c r="BW1390" t="s">
        <v>13429</v>
      </c>
      <c r="BX1390" t="s">
        <v>13985</v>
      </c>
      <c r="BY1390" t="s">
        <v>13985</v>
      </c>
      <c r="BZ1390" t="s">
        <v>13985</v>
      </c>
    </row>
    <row r="1391" spans="1:78" hidden="1">
      <c r="A1391" t="s">
        <v>13850</v>
      </c>
      <c r="B1391" t="s">
        <v>67</v>
      </c>
      <c r="C1391" t="s">
        <v>19521</v>
      </c>
      <c r="G1391" t="s">
        <v>19522</v>
      </c>
      <c r="J1391" t="s">
        <v>19523</v>
      </c>
      <c r="K1391" t="s">
        <v>1385</v>
      </c>
      <c r="W1391" t="s">
        <v>19524</v>
      </c>
      <c r="AA1391" t="s">
        <v>19525</v>
      </c>
      <c r="AB1391" t="s">
        <v>19526</v>
      </c>
      <c r="AN1391" t="s">
        <v>1388</v>
      </c>
      <c r="AO1391" t="s">
        <v>1389</v>
      </c>
      <c r="AS1391" t="s">
        <v>84</v>
      </c>
      <c r="AT1391">
        <v>2014</v>
      </c>
      <c r="AU1391">
        <v>113</v>
      </c>
      <c r="AV1391">
        <v>4</v>
      </c>
      <c r="BA1391">
        <v>981</v>
      </c>
      <c r="BB1391">
        <v>991</v>
      </c>
      <c r="BD1391" t="s">
        <v>19527</v>
      </c>
      <c r="BK1391" t="s">
        <v>19528</v>
      </c>
      <c r="BW1391" t="s">
        <v>13429</v>
      </c>
      <c r="BX1391" t="s">
        <v>13985</v>
      </c>
      <c r="BY1391" t="s">
        <v>13985</v>
      </c>
      <c r="BZ1391" t="s">
        <v>13985</v>
      </c>
    </row>
    <row r="1392" spans="1:78" hidden="1">
      <c r="A1392" t="s">
        <v>13850</v>
      </c>
      <c r="B1392" t="s">
        <v>67</v>
      </c>
      <c r="C1392" t="s">
        <v>14852</v>
      </c>
      <c r="G1392" t="s">
        <v>14853</v>
      </c>
      <c r="J1392" t="s">
        <v>14854</v>
      </c>
      <c r="K1392" t="s">
        <v>10488</v>
      </c>
      <c r="W1392" t="s">
        <v>14855</v>
      </c>
      <c r="AA1392" t="s">
        <v>14856</v>
      </c>
      <c r="AB1392" t="s">
        <v>14857</v>
      </c>
      <c r="AN1392" t="s">
        <v>10490</v>
      </c>
      <c r="AO1392" t="s">
        <v>11085</v>
      </c>
      <c r="AS1392" t="s">
        <v>1023</v>
      </c>
      <c r="AT1392">
        <v>2019</v>
      </c>
      <c r="AU1392">
        <v>77</v>
      </c>
      <c r="AV1392">
        <v>1</v>
      </c>
      <c r="BA1392">
        <v>1</v>
      </c>
      <c r="BB1392">
        <v>10</v>
      </c>
      <c r="BD1392" t="s">
        <v>14858</v>
      </c>
      <c r="BK1392" t="s">
        <v>14859</v>
      </c>
      <c r="BL1392">
        <v>30604195</v>
      </c>
      <c r="BW1392" t="s">
        <v>13429</v>
      </c>
    </row>
    <row r="1393" spans="1:78" hidden="1">
      <c r="A1393" t="s">
        <v>13850</v>
      </c>
      <c r="B1393" t="s">
        <v>67</v>
      </c>
      <c r="C1393" t="s">
        <v>24218</v>
      </c>
      <c r="G1393" t="s">
        <v>24219</v>
      </c>
      <c r="J1393" t="s">
        <v>24220</v>
      </c>
      <c r="K1393" t="s">
        <v>1332</v>
      </c>
      <c r="W1393" t="s">
        <v>24221</v>
      </c>
      <c r="AA1393" t="s">
        <v>24222</v>
      </c>
      <c r="AB1393" t="s">
        <v>24223</v>
      </c>
      <c r="AN1393" t="s">
        <v>1334</v>
      </c>
      <c r="AS1393" t="s">
        <v>815</v>
      </c>
      <c r="AT1393">
        <v>2009</v>
      </c>
      <c r="AU1393">
        <v>53</v>
      </c>
      <c r="AV1393">
        <v>2</v>
      </c>
      <c r="BA1393">
        <v>127</v>
      </c>
      <c r="BB1393">
        <v>134</v>
      </c>
      <c r="BD1393" t="s">
        <v>24224</v>
      </c>
      <c r="BK1393" t="s">
        <v>24225</v>
      </c>
      <c r="BL1393">
        <v>19037664</v>
      </c>
      <c r="BW1393" t="s">
        <v>13429</v>
      </c>
      <c r="BX1393" t="s">
        <v>13985</v>
      </c>
      <c r="BY1393" t="s">
        <v>13985</v>
      </c>
      <c r="BZ1393" t="s">
        <v>13985</v>
      </c>
    </row>
    <row r="1394" spans="1:78" hidden="1">
      <c r="A1394" t="s">
        <v>13850</v>
      </c>
      <c r="B1394" t="s">
        <v>67</v>
      </c>
      <c r="C1394" t="s">
        <v>24761</v>
      </c>
      <c r="G1394" t="s">
        <v>24762</v>
      </c>
      <c r="J1394" t="s">
        <v>24763</v>
      </c>
      <c r="K1394" t="s">
        <v>24764</v>
      </c>
      <c r="W1394" t="s">
        <v>24765</v>
      </c>
      <c r="AB1394" t="s">
        <v>24766</v>
      </c>
      <c r="AN1394" t="s">
        <v>24767</v>
      </c>
      <c r="AS1394" t="s">
        <v>629</v>
      </c>
      <c r="AT1394">
        <v>2008</v>
      </c>
      <c r="AU1394">
        <v>40</v>
      </c>
      <c r="AV1394">
        <v>3</v>
      </c>
      <c r="BA1394">
        <v>295</v>
      </c>
      <c r="BB1394">
        <v>304</v>
      </c>
      <c r="BD1394" t="s">
        <v>24768</v>
      </c>
      <c r="BK1394" t="s">
        <v>24769</v>
      </c>
      <c r="BW1394" t="s">
        <v>13429</v>
      </c>
      <c r="BX1394" t="s">
        <v>13985</v>
      </c>
      <c r="BY1394" t="s">
        <v>13985</v>
      </c>
      <c r="BZ1394" t="s">
        <v>13985</v>
      </c>
    </row>
    <row r="1395" spans="1:78" hidden="1">
      <c r="A1395" t="s">
        <v>13850</v>
      </c>
      <c r="B1395" t="s">
        <v>67</v>
      </c>
      <c r="C1395" t="s">
        <v>27450</v>
      </c>
      <c r="G1395" t="s">
        <v>27450</v>
      </c>
      <c r="J1395" t="s">
        <v>27451</v>
      </c>
      <c r="K1395" t="s">
        <v>4545</v>
      </c>
      <c r="W1395" t="s">
        <v>27452</v>
      </c>
      <c r="AN1395" t="s">
        <v>4548</v>
      </c>
      <c r="AS1395" t="s">
        <v>154</v>
      </c>
      <c r="AT1395">
        <v>2003</v>
      </c>
      <c r="AU1395">
        <v>96</v>
      </c>
      <c r="AV1395">
        <v>6</v>
      </c>
      <c r="BA1395">
        <v>834</v>
      </c>
      <c r="BB1395">
        <v>846</v>
      </c>
      <c r="BD1395" t="s">
        <v>27453</v>
      </c>
      <c r="BK1395" t="s">
        <v>27454</v>
      </c>
      <c r="BW1395" t="s">
        <v>13429</v>
      </c>
      <c r="BX1395" t="s">
        <v>13985</v>
      </c>
      <c r="BY1395" t="s">
        <v>13429</v>
      </c>
      <c r="BZ1395" t="s">
        <v>13985</v>
      </c>
    </row>
    <row r="1396" spans="1:78" hidden="1">
      <c r="A1396" t="s">
        <v>13850</v>
      </c>
      <c r="B1396" t="s">
        <v>67</v>
      </c>
      <c r="C1396" t="s">
        <v>21882</v>
      </c>
      <c r="G1396" t="s">
        <v>21883</v>
      </c>
      <c r="J1396" t="s">
        <v>21884</v>
      </c>
      <c r="K1396" t="s">
        <v>13990</v>
      </c>
      <c r="W1396" t="s">
        <v>21885</v>
      </c>
      <c r="AN1396" t="s">
        <v>13992</v>
      </c>
      <c r="AS1396" t="s">
        <v>730</v>
      </c>
      <c r="AT1396">
        <v>2012</v>
      </c>
      <c r="AU1396">
        <v>14</v>
      </c>
      <c r="AV1396">
        <v>4</v>
      </c>
      <c r="BA1396">
        <v>827</v>
      </c>
      <c r="BB1396">
        <v>838</v>
      </c>
      <c r="BD1396" t="s">
        <v>21886</v>
      </c>
      <c r="BK1396" t="s">
        <v>21887</v>
      </c>
      <c r="BW1396" t="s">
        <v>13429</v>
      </c>
      <c r="BX1396" t="s">
        <v>13985</v>
      </c>
      <c r="BY1396" t="s">
        <v>13985</v>
      </c>
      <c r="BZ1396" t="s">
        <v>13985</v>
      </c>
    </row>
    <row r="1397" spans="1:78" hidden="1">
      <c r="A1397" t="s">
        <v>13850</v>
      </c>
      <c r="B1397" t="s">
        <v>67</v>
      </c>
      <c r="C1397" t="s">
        <v>22089</v>
      </c>
      <c r="G1397" t="s">
        <v>22090</v>
      </c>
      <c r="J1397" t="s">
        <v>22091</v>
      </c>
      <c r="K1397" t="s">
        <v>6829</v>
      </c>
      <c r="W1397" t="s">
        <v>22092</v>
      </c>
      <c r="AA1397" t="s">
        <v>22093</v>
      </c>
      <c r="AB1397" t="s">
        <v>22094</v>
      </c>
      <c r="AN1397" t="s">
        <v>6831</v>
      </c>
      <c r="AO1397" t="s">
        <v>7354</v>
      </c>
      <c r="AT1397">
        <v>2012</v>
      </c>
      <c r="AU1397">
        <v>53</v>
      </c>
      <c r="AV1397">
        <v>2</v>
      </c>
      <c r="BA1397">
        <v>119</v>
      </c>
      <c r="BB1397">
        <v>130</v>
      </c>
      <c r="BD1397" t="s">
        <v>22095</v>
      </c>
      <c r="BK1397" t="s">
        <v>22096</v>
      </c>
      <c r="BW1397" t="s">
        <v>13429</v>
      </c>
      <c r="BX1397" t="s">
        <v>13985</v>
      </c>
      <c r="BY1397" t="s">
        <v>13985</v>
      </c>
      <c r="BZ1397" t="s">
        <v>13985</v>
      </c>
    </row>
    <row r="1398" spans="1:78" hidden="1">
      <c r="A1398" t="s">
        <v>13850</v>
      </c>
      <c r="B1398" t="s">
        <v>67</v>
      </c>
      <c r="C1398" t="s">
        <v>24521</v>
      </c>
      <c r="G1398" t="s">
        <v>24522</v>
      </c>
      <c r="J1398" t="s">
        <v>24523</v>
      </c>
      <c r="K1398" t="s">
        <v>24524</v>
      </c>
      <c r="W1398" t="s">
        <v>24525</v>
      </c>
      <c r="AN1398" t="s">
        <v>24526</v>
      </c>
      <c r="AT1398">
        <v>2009</v>
      </c>
      <c r="AU1398">
        <v>20</v>
      </c>
      <c r="AV1398">
        <v>2</v>
      </c>
      <c r="BA1398">
        <v>120</v>
      </c>
      <c r="BB1398">
        <v>130</v>
      </c>
      <c r="BD1398" t="s">
        <v>24527</v>
      </c>
      <c r="BK1398" t="s">
        <v>24528</v>
      </c>
      <c r="BW1398" t="s">
        <v>13429</v>
      </c>
      <c r="BX1398" t="s">
        <v>13985</v>
      </c>
      <c r="BY1398" t="s">
        <v>13985</v>
      </c>
      <c r="BZ1398" t="s">
        <v>13985</v>
      </c>
    </row>
    <row r="1399" spans="1:78" hidden="1">
      <c r="A1399" t="s">
        <v>13850</v>
      </c>
      <c r="B1399" t="s">
        <v>67</v>
      </c>
      <c r="C1399" t="s">
        <v>29994</v>
      </c>
      <c r="G1399" t="s">
        <v>29994</v>
      </c>
      <c r="J1399" t="s">
        <v>29995</v>
      </c>
      <c r="K1399" t="s">
        <v>29996</v>
      </c>
      <c r="W1399" t="s">
        <v>29997</v>
      </c>
      <c r="AN1399" t="s">
        <v>29998</v>
      </c>
      <c r="AS1399" s="1">
        <v>44866</v>
      </c>
      <c r="AT1399">
        <v>1996</v>
      </c>
      <c r="AU1399">
        <v>43</v>
      </c>
      <c r="AV1399">
        <v>2</v>
      </c>
      <c r="BA1399">
        <v>251</v>
      </c>
      <c r="BB1399">
        <v>264</v>
      </c>
      <c r="BK1399" t="s">
        <v>29999</v>
      </c>
      <c r="BW1399" t="s">
        <v>13428</v>
      </c>
      <c r="BX1399" t="s">
        <v>13985</v>
      </c>
      <c r="BY1399" t="s">
        <v>13429</v>
      </c>
      <c r="BZ1399" t="s">
        <v>13985</v>
      </c>
    </row>
    <row r="1400" spans="1:78" hidden="1">
      <c r="A1400" t="s">
        <v>13850</v>
      </c>
      <c r="B1400" t="s">
        <v>67</v>
      </c>
      <c r="C1400" t="s">
        <v>29734</v>
      </c>
      <c r="G1400" t="s">
        <v>29734</v>
      </c>
      <c r="J1400" t="s">
        <v>29735</v>
      </c>
      <c r="K1400" t="s">
        <v>5124</v>
      </c>
      <c r="W1400" t="s">
        <v>29736</v>
      </c>
      <c r="AN1400" t="s">
        <v>5126</v>
      </c>
      <c r="AS1400" t="s">
        <v>352</v>
      </c>
      <c r="AT1400">
        <v>1997</v>
      </c>
      <c r="AU1400">
        <v>41</v>
      </c>
      <c r="AV1400">
        <v>3</v>
      </c>
      <c r="BA1400">
        <v>121</v>
      </c>
      <c r="BB1400">
        <v>131</v>
      </c>
      <c r="BK1400" t="s">
        <v>29737</v>
      </c>
      <c r="BW1400" t="s">
        <v>13429</v>
      </c>
      <c r="BX1400" t="s">
        <v>13985</v>
      </c>
      <c r="BY1400" t="s">
        <v>13985</v>
      </c>
      <c r="BZ1400" t="s">
        <v>13985</v>
      </c>
    </row>
    <row r="1401" spans="1:78" hidden="1">
      <c r="A1401" t="s">
        <v>13850</v>
      </c>
      <c r="B1401" t="s">
        <v>67</v>
      </c>
      <c r="C1401" t="s">
        <v>17009</v>
      </c>
      <c r="G1401" t="s">
        <v>17010</v>
      </c>
      <c r="J1401" t="s">
        <v>17011</v>
      </c>
      <c r="K1401" t="s">
        <v>17012</v>
      </c>
      <c r="W1401" t="s">
        <v>17013</v>
      </c>
      <c r="AN1401" t="s">
        <v>17014</v>
      </c>
      <c r="AO1401" t="s">
        <v>17015</v>
      </c>
      <c r="AS1401" t="s">
        <v>884</v>
      </c>
      <c r="AT1401">
        <v>2017</v>
      </c>
      <c r="AU1401">
        <v>166</v>
      </c>
      <c r="BA1401">
        <v>164</v>
      </c>
      <c r="BB1401">
        <v>176</v>
      </c>
      <c r="BD1401" t="s">
        <v>17016</v>
      </c>
      <c r="BK1401" t="s">
        <v>17017</v>
      </c>
      <c r="BL1401">
        <v>27871776</v>
      </c>
      <c r="BW1401" t="s">
        <v>13429</v>
      </c>
      <c r="BX1401" t="s">
        <v>13985</v>
      </c>
      <c r="BY1401" t="s">
        <v>13985</v>
      </c>
      <c r="BZ1401" t="s">
        <v>13985</v>
      </c>
    </row>
    <row r="1402" spans="1:78" hidden="1">
      <c r="A1402" t="s">
        <v>13850</v>
      </c>
      <c r="B1402" t="s">
        <v>67</v>
      </c>
      <c r="C1402" t="s">
        <v>25270</v>
      </c>
      <c r="G1402" t="s">
        <v>25271</v>
      </c>
      <c r="J1402" t="s">
        <v>25272</v>
      </c>
      <c r="K1402" t="s">
        <v>22100</v>
      </c>
      <c r="W1402" t="s">
        <v>25273</v>
      </c>
      <c r="AN1402" t="s">
        <v>22103</v>
      </c>
      <c r="AS1402" t="s">
        <v>297</v>
      </c>
      <c r="AT1402">
        <v>2007</v>
      </c>
      <c r="AU1402">
        <v>33</v>
      </c>
      <c r="AV1402">
        <v>3</v>
      </c>
      <c r="BA1402">
        <v>259</v>
      </c>
      <c r="BB1402">
        <v>273</v>
      </c>
      <c r="BD1402" t="s">
        <v>25274</v>
      </c>
      <c r="BK1402" t="s">
        <v>25275</v>
      </c>
      <c r="BW1402" t="s">
        <v>13428</v>
      </c>
      <c r="BX1402" t="s">
        <v>13985</v>
      </c>
      <c r="BY1402" t="s">
        <v>13429</v>
      </c>
      <c r="BZ1402" t="s">
        <v>13985</v>
      </c>
    </row>
    <row r="1403" spans="1:78" hidden="1">
      <c r="A1403" t="s">
        <v>13850</v>
      </c>
      <c r="B1403" t="s">
        <v>67</v>
      </c>
      <c r="C1403" t="s">
        <v>17137</v>
      </c>
      <c r="G1403" t="s">
        <v>17138</v>
      </c>
      <c r="J1403" t="s">
        <v>17139</v>
      </c>
      <c r="K1403" t="s">
        <v>17140</v>
      </c>
      <c r="W1403" t="s">
        <v>17141</v>
      </c>
      <c r="AA1403" t="s">
        <v>17142</v>
      </c>
      <c r="AB1403" t="s">
        <v>17143</v>
      </c>
      <c r="AN1403" t="s">
        <v>17144</v>
      </c>
      <c r="AO1403" t="s">
        <v>17145</v>
      </c>
      <c r="AT1403">
        <v>2017</v>
      </c>
      <c r="AU1403">
        <v>38</v>
      </c>
      <c r="AV1403">
        <v>4</v>
      </c>
      <c r="BA1403">
        <v>219</v>
      </c>
      <c r="BB1403">
        <v>229</v>
      </c>
      <c r="BD1403" t="s">
        <v>17146</v>
      </c>
      <c r="BK1403" t="s">
        <v>17147</v>
      </c>
      <c r="BW1403" t="s">
        <v>13429</v>
      </c>
      <c r="BX1403" t="s">
        <v>13985</v>
      </c>
      <c r="BY1403" t="s">
        <v>13985</v>
      </c>
      <c r="BZ1403" t="s">
        <v>13985</v>
      </c>
    </row>
    <row r="1404" spans="1:78" hidden="1">
      <c r="A1404" t="s">
        <v>13850</v>
      </c>
      <c r="B1404" t="s">
        <v>67</v>
      </c>
      <c r="C1404" t="s">
        <v>19177</v>
      </c>
      <c r="G1404" t="s">
        <v>19178</v>
      </c>
      <c r="J1404" t="s">
        <v>19179</v>
      </c>
      <c r="K1404" t="s">
        <v>1503</v>
      </c>
      <c r="W1404" t="s">
        <v>19180</v>
      </c>
      <c r="AN1404" t="s">
        <v>1505</v>
      </c>
      <c r="AS1404" t="s">
        <v>884</v>
      </c>
      <c r="AT1404">
        <v>2015</v>
      </c>
      <c r="AU1404">
        <v>94</v>
      </c>
      <c r="AV1404">
        <v>2</v>
      </c>
      <c r="BA1404">
        <v>176</v>
      </c>
      <c r="BB1404">
        <v>187</v>
      </c>
      <c r="BD1404" t="s">
        <v>19181</v>
      </c>
      <c r="BK1404" t="s">
        <v>19182</v>
      </c>
      <c r="BW1404" t="s">
        <v>13429</v>
      </c>
      <c r="BX1404" t="s">
        <v>13985</v>
      </c>
      <c r="BY1404" t="s">
        <v>13985</v>
      </c>
      <c r="BZ1404" t="s">
        <v>13985</v>
      </c>
    </row>
    <row r="1405" spans="1:78" hidden="1">
      <c r="A1405" t="s">
        <v>13850</v>
      </c>
      <c r="B1405" t="s">
        <v>1762</v>
      </c>
      <c r="C1405" t="s">
        <v>24950</v>
      </c>
      <c r="E1405" t="s">
        <v>24937</v>
      </c>
      <c r="G1405" t="s">
        <v>24951</v>
      </c>
      <c r="J1405" t="s">
        <v>24952</v>
      </c>
      <c r="K1405" t="s">
        <v>24940</v>
      </c>
      <c r="L1405" t="s">
        <v>24941</v>
      </c>
      <c r="P1405" t="s">
        <v>24942</v>
      </c>
      <c r="Q1405" t="s">
        <v>24943</v>
      </c>
      <c r="R1405" t="s">
        <v>24944</v>
      </c>
      <c r="W1405" t="s">
        <v>24953</v>
      </c>
      <c r="AA1405" t="s">
        <v>24954</v>
      </c>
      <c r="AB1405" t="s">
        <v>24955</v>
      </c>
      <c r="AN1405" t="s">
        <v>24947</v>
      </c>
      <c r="AP1405" t="s">
        <v>24948</v>
      </c>
      <c r="AT1405">
        <v>2008</v>
      </c>
      <c r="AV1405">
        <v>75</v>
      </c>
      <c r="BA1405">
        <v>305</v>
      </c>
      <c r="BB1405">
        <v>323</v>
      </c>
      <c r="BK1405" t="s">
        <v>24956</v>
      </c>
      <c r="BW1405" t="s">
        <v>13428</v>
      </c>
      <c r="BX1405" t="s">
        <v>13985</v>
      </c>
      <c r="BY1405" t="s">
        <v>13429</v>
      </c>
      <c r="BZ1405" t="s">
        <v>13985</v>
      </c>
    </row>
    <row r="1406" spans="1:78" hidden="1">
      <c r="A1406" t="s">
        <v>13850</v>
      </c>
      <c r="B1406" t="s">
        <v>67</v>
      </c>
      <c r="C1406" t="s">
        <v>27028</v>
      </c>
      <c r="G1406" t="s">
        <v>27028</v>
      </c>
      <c r="J1406" t="s">
        <v>27029</v>
      </c>
      <c r="K1406" t="s">
        <v>6490</v>
      </c>
      <c r="W1406" t="s">
        <v>27030</v>
      </c>
      <c r="AN1406" t="s">
        <v>6492</v>
      </c>
      <c r="AO1406" t="s">
        <v>6493</v>
      </c>
      <c r="AS1406" t="s">
        <v>154</v>
      </c>
      <c r="AT1406">
        <v>2004</v>
      </c>
      <c r="AU1406">
        <v>529</v>
      </c>
      <c r="AV1406">
        <v>1</v>
      </c>
      <c r="BA1406">
        <v>37</v>
      </c>
      <c r="BB1406">
        <v>48</v>
      </c>
      <c r="BK1406" t="s">
        <v>27031</v>
      </c>
      <c r="BW1406" t="s">
        <v>13429</v>
      </c>
      <c r="BX1406" t="s">
        <v>13985</v>
      </c>
      <c r="BY1406" t="s">
        <v>13985</v>
      </c>
      <c r="BZ1406" t="s">
        <v>13985</v>
      </c>
    </row>
    <row r="1407" spans="1:78" hidden="1">
      <c r="A1407" t="s">
        <v>13850</v>
      </c>
      <c r="B1407" t="s">
        <v>67</v>
      </c>
      <c r="C1407" t="s">
        <v>27113</v>
      </c>
      <c r="G1407" t="s">
        <v>27113</v>
      </c>
      <c r="J1407" t="s">
        <v>27114</v>
      </c>
      <c r="K1407" t="s">
        <v>12525</v>
      </c>
      <c r="W1407" t="s">
        <v>27115</v>
      </c>
      <c r="AN1407" t="s">
        <v>12528</v>
      </c>
      <c r="AO1407" t="s">
        <v>14742</v>
      </c>
      <c r="AS1407" t="s">
        <v>472</v>
      </c>
      <c r="AT1407">
        <v>2004</v>
      </c>
      <c r="AU1407">
        <v>38</v>
      </c>
      <c r="AV1407">
        <v>14</v>
      </c>
      <c r="BA1407">
        <v>1725</v>
      </c>
      <c r="BB1407">
        <v>1734</v>
      </c>
      <c r="BD1407" t="s">
        <v>27116</v>
      </c>
      <c r="BK1407" t="s">
        <v>27117</v>
      </c>
      <c r="BW1407" t="s">
        <v>13428</v>
      </c>
      <c r="BX1407" t="s">
        <v>13985</v>
      </c>
      <c r="BY1407" t="s">
        <v>13429</v>
      </c>
      <c r="BZ1407" t="s">
        <v>13985</v>
      </c>
    </row>
    <row r="1408" spans="1:78" hidden="1">
      <c r="A1408" t="s">
        <v>13850</v>
      </c>
      <c r="B1408" t="s">
        <v>67</v>
      </c>
      <c r="C1408" t="s">
        <v>16368</v>
      </c>
      <c r="G1408" t="s">
        <v>16369</v>
      </c>
      <c r="J1408" t="s">
        <v>16370</v>
      </c>
      <c r="K1408" t="s">
        <v>6459</v>
      </c>
      <c r="W1408" t="s">
        <v>16371</v>
      </c>
      <c r="AA1408" t="s">
        <v>13465</v>
      </c>
      <c r="AB1408" t="s">
        <v>15180</v>
      </c>
      <c r="AN1408" t="s">
        <v>6463</v>
      </c>
      <c r="AO1408" t="s">
        <v>6464</v>
      </c>
      <c r="AS1408" t="s">
        <v>154</v>
      </c>
      <c r="AT1408">
        <v>2017</v>
      </c>
      <c r="AU1408">
        <v>57</v>
      </c>
      <c r="AV1408">
        <v>5</v>
      </c>
      <c r="BA1408">
        <v>943</v>
      </c>
      <c r="BB1408">
        <v>960</v>
      </c>
      <c r="BD1408" t="s">
        <v>16372</v>
      </c>
      <c r="BK1408" t="s">
        <v>16373</v>
      </c>
      <c r="BL1408">
        <v>29045732</v>
      </c>
      <c r="BW1408" t="s">
        <v>13428</v>
      </c>
      <c r="BX1408" t="s">
        <v>13985</v>
      </c>
      <c r="BY1408" t="s">
        <v>13429</v>
      </c>
      <c r="BZ1408" t="s">
        <v>13985</v>
      </c>
    </row>
    <row r="1409" spans="1:78" hidden="1">
      <c r="A1409" t="s">
        <v>13850</v>
      </c>
      <c r="B1409" t="s">
        <v>67</v>
      </c>
      <c r="C1409" t="s">
        <v>30082</v>
      </c>
      <c r="G1409" t="s">
        <v>30082</v>
      </c>
      <c r="J1409" t="s">
        <v>30083</v>
      </c>
      <c r="K1409" t="s">
        <v>12659</v>
      </c>
      <c r="W1409" t="s">
        <v>30084</v>
      </c>
      <c r="AN1409" t="s">
        <v>1649</v>
      </c>
      <c r="AS1409" t="s">
        <v>352</v>
      </c>
      <c r="AT1409">
        <v>1996</v>
      </c>
      <c r="AU1409">
        <v>120</v>
      </c>
      <c r="AV1409">
        <v>7</v>
      </c>
      <c r="BA1409">
        <v>405</v>
      </c>
      <c r="BB1409">
        <v>411</v>
      </c>
      <c r="BD1409" t="s">
        <v>30085</v>
      </c>
      <c r="BK1409" t="s">
        <v>30086</v>
      </c>
      <c r="BW1409" t="s">
        <v>13429</v>
      </c>
      <c r="BX1409" t="s">
        <v>13985</v>
      </c>
      <c r="BY1409" t="s">
        <v>13985</v>
      </c>
      <c r="BZ1409" t="s">
        <v>13985</v>
      </c>
    </row>
    <row r="1410" spans="1:78" hidden="1">
      <c r="A1410" t="s">
        <v>13850</v>
      </c>
      <c r="B1410" t="s">
        <v>67</v>
      </c>
      <c r="C1410" t="s">
        <v>17465</v>
      </c>
      <c r="G1410" t="s">
        <v>17466</v>
      </c>
      <c r="J1410" t="s">
        <v>17467</v>
      </c>
      <c r="K1410" t="s">
        <v>17468</v>
      </c>
      <c r="W1410" t="s">
        <v>17469</v>
      </c>
      <c r="AA1410" t="s">
        <v>17470</v>
      </c>
      <c r="AB1410" t="s">
        <v>17471</v>
      </c>
      <c r="AN1410" t="s">
        <v>17472</v>
      </c>
      <c r="AO1410" t="s">
        <v>17473</v>
      </c>
      <c r="AS1410" t="s">
        <v>154</v>
      </c>
      <c r="AT1410">
        <v>2016</v>
      </c>
      <c r="AU1410">
        <v>29</v>
      </c>
      <c r="AV1410">
        <v>6</v>
      </c>
      <c r="BA1410">
        <v>629</v>
      </c>
      <c r="BB1410">
        <v>642</v>
      </c>
      <c r="BD1410" t="s">
        <v>17474</v>
      </c>
      <c r="BK1410" t="s">
        <v>17475</v>
      </c>
      <c r="BW1410" t="s">
        <v>13429</v>
      </c>
      <c r="BX1410" t="s">
        <v>13985</v>
      </c>
      <c r="BY1410" t="s">
        <v>13985</v>
      </c>
      <c r="BZ1410" t="s">
        <v>13985</v>
      </c>
    </row>
    <row r="1411" spans="1:78" hidden="1">
      <c r="A1411" t="s">
        <v>13850</v>
      </c>
      <c r="B1411" t="s">
        <v>67</v>
      </c>
      <c r="C1411" t="s">
        <v>16667</v>
      </c>
      <c r="G1411" t="s">
        <v>16668</v>
      </c>
      <c r="J1411" t="s">
        <v>16669</v>
      </c>
      <c r="K1411" t="s">
        <v>16670</v>
      </c>
      <c r="W1411" t="s">
        <v>16671</v>
      </c>
      <c r="AA1411" t="s">
        <v>16672</v>
      </c>
      <c r="AB1411" t="s">
        <v>16673</v>
      </c>
      <c r="AN1411" t="s">
        <v>16674</v>
      </c>
      <c r="AO1411" t="s">
        <v>16675</v>
      </c>
      <c r="AS1411" t="s">
        <v>521</v>
      </c>
      <c r="AT1411">
        <v>2017</v>
      </c>
      <c r="AU1411">
        <v>62</v>
      </c>
      <c r="AV1411">
        <v>3</v>
      </c>
      <c r="AY1411" t="s">
        <v>49</v>
      </c>
      <c r="BA1411">
        <v>283</v>
      </c>
      <c r="BB1411">
        <v>296</v>
      </c>
      <c r="BD1411" t="s">
        <v>16676</v>
      </c>
      <c r="BK1411" t="s">
        <v>16677</v>
      </c>
      <c r="BW1411" t="s">
        <v>13428</v>
      </c>
      <c r="BX1411" t="s">
        <v>13985</v>
      </c>
      <c r="BY1411" t="s">
        <v>13429</v>
      </c>
      <c r="BZ1411" t="s">
        <v>13985</v>
      </c>
    </row>
    <row r="1412" spans="1:78" hidden="1">
      <c r="A1412" t="s">
        <v>13850</v>
      </c>
      <c r="B1412" t="s">
        <v>67</v>
      </c>
      <c r="C1412" t="s">
        <v>27272</v>
      </c>
      <c r="G1412" t="s">
        <v>27272</v>
      </c>
      <c r="J1412" t="s">
        <v>27273</v>
      </c>
      <c r="K1412" t="s">
        <v>178</v>
      </c>
      <c r="W1412" t="s">
        <v>27274</v>
      </c>
      <c r="AN1412" t="s">
        <v>180</v>
      </c>
      <c r="AO1412" t="s">
        <v>181</v>
      </c>
      <c r="AS1412" t="s">
        <v>884</v>
      </c>
      <c r="AT1412">
        <v>2004</v>
      </c>
      <c r="AU1412">
        <v>29</v>
      </c>
      <c r="AV1412">
        <v>2</v>
      </c>
      <c r="BA1412">
        <v>278</v>
      </c>
      <c r="BB1412">
        <v>287</v>
      </c>
      <c r="BD1412" t="s">
        <v>27275</v>
      </c>
      <c r="BK1412" t="s">
        <v>27276</v>
      </c>
      <c r="BW1412" t="s">
        <v>13428</v>
      </c>
      <c r="BX1412" t="s">
        <v>13985</v>
      </c>
      <c r="BY1412" t="s">
        <v>13429</v>
      </c>
      <c r="BZ1412" t="s">
        <v>13985</v>
      </c>
    </row>
    <row r="1413" spans="1:78" hidden="1">
      <c r="A1413" t="s">
        <v>13850</v>
      </c>
      <c r="B1413" t="s">
        <v>67</v>
      </c>
      <c r="C1413" t="s">
        <v>29611</v>
      </c>
      <c r="G1413" t="s">
        <v>29611</v>
      </c>
      <c r="J1413" t="s">
        <v>29612</v>
      </c>
      <c r="K1413" t="s">
        <v>1442</v>
      </c>
      <c r="W1413" t="s">
        <v>29613</v>
      </c>
      <c r="AA1413" t="s">
        <v>17666</v>
      </c>
      <c r="AB1413" t="s">
        <v>19160</v>
      </c>
      <c r="AN1413" t="s">
        <v>1446</v>
      </c>
      <c r="AO1413" t="s">
        <v>1447</v>
      </c>
      <c r="AS1413" t="s">
        <v>1023</v>
      </c>
      <c r="AT1413">
        <v>1998</v>
      </c>
      <c r="AU1413">
        <v>11</v>
      </c>
      <c r="AV1413">
        <v>1</v>
      </c>
      <c r="BA1413">
        <v>21</v>
      </c>
      <c r="BB1413">
        <v>39</v>
      </c>
      <c r="BK1413" t="s">
        <v>29614</v>
      </c>
      <c r="BW1413" t="s">
        <v>13428</v>
      </c>
      <c r="BX1413" t="s">
        <v>13985</v>
      </c>
      <c r="BY1413" t="s">
        <v>13429</v>
      </c>
      <c r="BZ1413" t="s">
        <v>13985</v>
      </c>
    </row>
    <row r="1414" spans="1:78" hidden="1">
      <c r="A1414" t="s">
        <v>13850</v>
      </c>
      <c r="B1414" t="s">
        <v>67</v>
      </c>
      <c r="C1414" t="s">
        <v>17424</v>
      </c>
      <c r="G1414" t="s">
        <v>17425</v>
      </c>
      <c r="J1414" t="s">
        <v>17426</v>
      </c>
      <c r="K1414" t="s">
        <v>17427</v>
      </c>
      <c r="W1414" t="s">
        <v>17428</v>
      </c>
      <c r="AN1414" t="s">
        <v>17429</v>
      </c>
      <c r="AO1414" t="s">
        <v>17430</v>
      </c>
      <c r="AS1414" t="s">
        <v>154</v>
      </c>
      <c r="AT1414">
        <v>2016</v>
      </c>
      <c r="AU1414">
        <v>46</v>
      </c>
      <c r="AV1414">
        <v>6</v>
      </c>
      <c r="BA1414">
        <v>337</v>
      </c>
      <c r="BB1414">
        <v>344</v>
      </c>
      <c r="BD1414" t="s">
        <v>17431</v>
      </c>
      <c r="BK1414" t="s">
        <v>17432</v>
      </c>
      <c r="BW1414" t="s">
        <v>13428</v>
      </c>
      <c r="BX1414" t="s">
        <v>13985</v>
      </c>
      <c r="BY1414" t="s">
        <v>13429</v>
      </c>
      <c r="BZ1414" t="s">
        <v>13985</v>
      </c>
    </row>
    <row r="1415" spans="1:78" hidden="1">
      <c r="A1415" t="s">
        <v>13759</v>
      </c>
      <c r="B1415" t="s">
        <v>67</v>
      </c>
      <c r="C1415" t="s">
        <v>31716</v>
      </c>
      <c r="J1415" t="s">
        <v>17426</v>
      </c>
      <c r="K1415" t="s">
        <v>31717</v>
      </c>
      <c r="AN1415" t="s">
        <v>17430</v>
      </c>
      <c r="AT1415">
        <v>2016</v>
      </c>
      <c r="AU1415">
        <v>46</v>
      </c>
      <c r="AV1415">
        <v>6</v>
      </c>
      <c r="BA1415">
        <v>337</v>
      </c>
      <c r="BB1415">
        <v>344</v>
      </c>
      <c r="BK1415" t="s">
        <v>31718</v>
      </c>
      <c r="BW1415" t="s">
        <v>13428</v>
      </c>
      <c r="BX1415" t="s">
        <v>13985</v>
      </c>
      <c r="BY1415" t="s">
        <v>13429</v>
      </c>
      <c r="BZ1415" t="s">
        <v>13985</v>
      </c>
    </row>
    <row r="1416" spans="1:78" hidden="1">
      <c r="A1416" t="s">
        <v>13850</v>
      </c>
      <c r="B1416" t="s">
        <v>67</v>
      </c>
      <c r="C1416" t="s">
        <v>28101</v>
      </c>
      <c r="G1416" t="s">
        <v>28101</v>
      </c>
      <c r="J1416" t="s">
        <v>28102</v>
      </c>
      <c r="K1416" t="s">
        <v>4239</v>
      </c>
      <c r="W1416" t="s">
        <v>28103</v>
      </c>
      <c r="AN1416" t="s">
        <v>4242</v>
      </c>
      <c r="AT1416">
        <v>2002</v>
      </c>
      <c r="AU1416">
        <v>16</v>
      </c>
      <c r="AV1416">
        <v>4</v>
      </c>
      <c r="BA1416">
        <v>399</v>
      </c>
      <c r="BB1416">
        <v>413</v>
      </c>
      <c r="BD1416" t="s">
        <v>28104</v>
      </c>
      <c r="BK1416" t="s">
        <v>28105</v>
      </c>
      <c r="BW1416" t="s">
        <v>13428</v>
      </c>
      <c r="BX1416" t="s">
        <v>13985</v>
      </c>
      <c r="BY1416" t="s">
        <v>13429</v>
      </c>
      <c r="BZ1416" t="s">
        <v>13985</v>
      </c>
    </row>
    <row r="1417" spans="1:78" hidden="1">
      <c r="A1417" t="s">
        <v>13850</v>
      </c>
      <c r="B1417" t="s">
        <v>67</v>
      </c>
      <c r="C1417" t="s">
        <v>23658</v>
      </c>
      <c r="G1417" t="s">
        <v>23659</v>
      </c>
      <c r="J1417" t="s">
        <v>23660</v>
      </c>
      <c r="K1417" t="s">
        <v>4545</v>
      </c>
      <c r="W1417" t="s">
        <v>23661</v>
      </c>
      <c r="AN1417" t="s">
        <v>4548</v>
      </c>
      <c r="AS1417" t="s">
        <v>1023</v>
      </c>
      <c r="AT1417">
        <v>2010</v>
      </c>
      <c r="AU1417">
        <v>103</v>
      </c>
      <c r="AV1417">
        <v>1</v>
      </c>
      <c r="BA1417">
        <v>57</v>
      </c>
      <c r="BB1417">
        <v>65</v>
      </c>
      <c r="BD1417" t="s">
        <v>23662</v>
      </c>
      <c r="BK1417" t="s">
        <v>23663</v>
      </c>
      <c r="BW1417" t="s">
        <v>13428</v>
      </c>
      <c r="BX1417" t="s">
        <v>13985</v>
      </c>
      <c r="BY1417" t="s">
        <v>13429</v>
      </c>
      <c r="BZ1417" t="s">
        <v>13985</v>
      </c>
    </row>
    <row r="1418" spans="1:78" hidden="1">
      <c r="A1418" t="s">
        <v>13850</v>
      </c>
      <c r="B1418" t="s">
        <v>67</v>
      </c>
      <c r="C1418" t="s">
        <v>27839</v>
      </c>
      <c r="G1418" t="s">
        <v>27839</v>
      </c>
      <c r="J1418" t="s">
        <v>27840</v>
      </c>
      <c r="K1418" t="s">
        <v>7305</v>
      </c>
      <c r="W1418" t="s">
        <v>27841</v>
      </c>
      <c r="AN1418" t="s">
        <v>7309</v>
      </c>
      <c r="AS1418" t="s">
        <v>297</v>
      </c>
      <c r="AT1418">
        <v>2002</v>
      </c>
      <c r="AU1418">
        <v>47</v>
      </c>
      <c r="AV1418">
        <v>9</v>
      </c>
      <c r="BA1418">
        <v>1618</v>
      </c>
      <c r="BB1418">
        <v>1632</v>
      </c>
      <c r="BD1418" t="s">
        <v>27842</v>
      </c>
      <c r="BK1418" t="s">
        <v>27843</v>
      </c>
      <c r="BW1418" t="s">
        <v>13429</v>
      </c>
      <c r="BX1418" t="s">
        <v>13985</v>
      </c>
      <c r="BY1418" t="s">
        <v>13985</v>
      </c>
      <c r="BZ1418" t="s">
        <v>13985</v>
      </c>
    </row>
    <row r="1419" spans="1:78" hidden="1">
      <c r="A1419" t="s">
        <v>13850</v>
      </c>
      <c r="B1419" t="s">
        <v>67</v>
      </c>
      <c r="C1419" t="s">
        <v>24923</v>
      </c>
      <c r="G1419" t="s">
        <v>24924</v>
      </c>
      <c r="J1419" t="s">
        <v>24925</v>
      </c>
      <c r="K1419" t="s">
        <v>3380</v>
      </c>
      <c r="W1419" t="s">
        <v>24926</v>
      </c>
      <c r="AN1419" t="s">
        <v>3382</v>
      </c>
      <c r="AS1419" s="1">
        <v>39448</v>
      </c>
      <c r="AT1419">
        <v>2008</v>
      </c>
      <c r="AU1419">
        <v>8</v>
      </c>
      <c r="BC1419">
        <v>1</v>
      </c>
      <c r="BK1419" t="s">
        <v>24927</v>
      </c>
      <c r="BL1419">
        <v>20345315</v>
      </c>
      <c r="BW1419" t="s">
        <v>13428</v>
      </c>
      <c r="BX1419" t="s">
        <v>13985</v>
      </c>
      <c r="BY1419" t="s">
        <v>13429</v>
      </c>
      <c r="BZ1419">
        <v>1</v>
      </c>
    </row>
    <row r="1420" spans="1:78" hidden="1">
      <c r="A1420" t="s">
        <v>13850</v>
      </c>
      <c r="B1420" t="s">
        <v>67</v>
      </c>
      <c r="C1420" t="s">
        <v>18504</v>
      </c>
      <c r="G1420" t="s">
        <v>18505</v>
      </c>
      <c r="J1420" t="s">
        <v>18506</v>
      </c>
      <c r="K1420" t="s">
        <v>3322</v>
      </c>
      <c r="W1420" t="s">
        <v>18507</v>
      </c>
      <c r="AN1420" t="s">
        <v>3324</v>
      </c>
      <c r="AO1420" t="s">
        <v>3325</v>
      </c>
      <c r="AS1420" t="s">
        <v>242</v>
      </c>
      <c r="AT1420">
        <v>2015</v>
      </c>
      <c r="AU1420">
        <v>75</v>
      </c>
      <c r="AV1420">
        <v>4</v>
      </c>
      <c r="BA1420">
        <v>474</v>
      </c>
      <c r="BB1420">
        <v>490</v>
      </c>
      <c r="BD1420" t="s">
        <v>18508</v>
      </c>
      <c r="BK1420" t="s">
        <v>18509</v>
      </c>
      <c r="BW1420" t="s">
        <v>13429</v>
      </c>
      <c r="BX1420" t="s">
        <v>13985</v>
      </c>
      <c r="BY1420" t="s">
        <v>13985</v>
      </c>
      <c r="BZ1420" t="s">
        <v>13985</v>
      </c>
    </row>
    <row r="1421" spans="1:78" hidden="1">
      <c r="A1421" t="s">
        <v>13850</v>
      </c>
      <c r="B1421" t="s">
        <v>67</v>
      </c>
      <c r="C1421" t="s">
        <v>29393</v>
      </c>
      <c r="G1421" t="s">
        <v>29393</v>
      </c>
      <c r="J1421" t="s">
        <v>29394</v>
      </c>
      <c r="K1421" t="s">
        <v>6536</v>
      </c>
      <c r="W1421" t="s">
        <v>29395</v>
      </c>
      <c r="AN1421" t="s">
        <v>6540</v>
      </c>
      <c r="AS1421" t="s">
        <v>521</v>
      </c>
      <c r="AT1421">
        <v>1998</v>
      </c>
      <c r="AU1421">
        <v>12</v>
      </c>
      <c r="AV1421">
        <v>3</v>
      </c>
      <c r="BA1421">
        <v>413</v>
      </c>
      <c r="BB1421">
        <v>425</v>
      </c>
      <c r="BD1421" t="s">
        <v>29396</v>
      </c>
      <c r="BK1421" t="s">
        <v>29397</v>
      </c>
      <c r="BW1421" t="s">
        <v>13429</v>
      </c>
      <c r="BX1421" t="s">
        <v>13985</v>
      </c>
      <c r="BY1421" t="s">
        <v>13985</v>
      </c>
      <c r="BZ1421" t="s">
        <v>13985</v>
      </c>
    </row>
    <row r="1422" spans="1:78" hidden="1">
      <c r="A1422" t="s">
        <v>13850</v>
      </c>
      <c r="B1422" t="s">
        <v>67</v>
      </c>
      <c r="C1422" t="s">
        <v>27984</v>
      </c>
      <c r="G1422" t="s">
        <v>27984</v>
      </c>
      <c r="J1422" t="s">
        <v>27985</v>
      </c>
      <c r="K1422" t="s">
        <v>625</v>
      </c>
      <c r="W1422" t="s">
        <v>27986</v>
      </c>
      <c r="AN1422" t="s">
        <v>627</v>
      </c>
      <c r="AS1422" t="s">
        <v>815</v>
      </c>
      <c r="AT1422">
        <v>2002</v>
      </c>
      <c r="AU1422">
        <v>102</v>
      </c>
      <c r="AV1422">
        <v>3</v>
      </c>
      <c r="BA1422">
        <v>261</v>
      </c>
      <c r="BB1422">
        <v>272</v>
      </c>
      <c r="BD1422" t="s">
        <v>27987</v>
      </c>
      <c r="BK1422" t="s">
        <v>27988</v>
      </c>
      <c r="BW1422" t="s">
        <v>13428</v>
      </c>
      <c r="BX1422" t="s">
        <v>13985</v>
      </c>
      <c r="BY1422" t="s">
        <v>13429</v>
      </c>
      <c r="BZ1422" t="s">
        <v>13985</v>
      </c>
    </row>
    <row r="1423" spans="1:78" hidden="1">
      <c r="A1423" t="s">
        <v>13850</v>
      </c>
      <c r="B1423" t="s">
        <v>67</v>
      </c>
      <c r="C1423" t="s">
        <v>22106</v>
      </c>
      <c r="G1423" t="s">
        <v>22107</v>
      </c>
      <c r="J1423" t="s">
        <v>22108</v>
      </c>
      <c r="K1423" t="s">
        <v>22100</v>
      </c>
      <c r="W1423" t="s">
        <v>22109</v>
      </c>
      <c r="AA1423" t="s">
        <v>22110</v>
      </c>
      <c r="AB1423" t="s">
        <v>22111</v>
      </c>
      <c r="AN1423" t="s">
        <v>22103</v>
      </c>
      <c r="AO1423" t="s">
        <v>22112</v>
      </c>
      <c r="AT1423">
        <v>2012</v>
      </c>
      <c r="AU1423">
        <v>38</v>
      </c>
      <c r="AV1423">
        <v>5</v>
      </c>
      <c r="BA1423">
        <v>377</v>
      </c>
      <c r="BB1423">
        <v>385</v>
      </c>
      <c r="BD1423" t="s">
        <v>22113</v>
      </c>
      <c r="BK1423" t="s">
        <v>22114</v>
      </c>
      <c r="BW1423" t="s">
        <v>13428</v>
      </c>
      <c r="BX1423" t="s">
        <v>13985</v>
      </c>
      <c r="BY1423" t="s">
        <v>13429</v>
      </c>
      <c r="BZ1423" t="s">
        <v>13985</v>
      </c>
    </row>
    <row r="1424" spans="1:78" hidden="1">
      <c r="A1424" t="s">
        <v>13850</v>
      </c>
      <c r="B1424" t="s">
        <v>67</v>
      </c>
      <c r="C1424" t="s">
        <v>30916</v>
      </c>
      <c r="G1424" t="s">
        <v>30916</v>
      </c>
      <c r="J1424" t="s">
        <v>30917</v>
      </c>
      <c r="K1424" t="s">
        <v>667</v>
      </c>
      <c r="W1424" t="s">
        <v>30918</v>
      </c>
      <c r="AN1424" t="s">
        <v>670</v>
      </c>
      <c r="AS1424" t="s">
        <v>154</v>
      </c>
      <c r="AT1424">
        <v>1993</v>
      </c>
      <c r="AU1424">
        <v>28</v>
      </c>
      <c r="AV1424">
        <v>4</v>
      </c>
      <c r="BA1424">
        <v>407</v>
      </c>
      <c r="BB1424">
        <v>415</v>
      </c>
      <c r="BD1424" t="s">
        <v>30919</v>
      </c>
      <c r="BK1424" t="s">
        <v>30920</v>
      </c>
      <c r="BW1424" t="s">
        <v>13429</v>
      </c>
      <c r="BX1424" t="s">
        <v>13985</v>
      </c>
      <c r="BY1424" t="s">
        <v>13985</v>
      </c>
      <c r="BZ1424" t="s">
        <v>13985</v>
      </c>
    </row>
    <row r="1425" spans="1:78" hidden="1">
      <c r="A1425" t="s">
        <v>13850</v>
      </c>
      <c r="B1425" t="s">
        <v>67</v>
      </c>
      <c r="C1425" t="s">
        <v>30822</v>
      </c>
      <c r="G1425" t="s">
        <v>30822</v>
      </c>
      <c r="J1425" t="s">
        <v>30823</v>
      </c>
      <c r="K1425" t="s">
        <v>1503</v>
      </c>
      <c r="W1425" t="s">
        <v>30824</v>
      </c>
      <c r="AN1425" t="s">
        <v>1505</v>
      </c>
      <c r="AS1425" t="s">
        <v>815</v>
      </c>
      <c r="AT1425">
        <v>1994</v>
      </c>
      <c r="AU1425">
        <v>73</v>
      </c>
      <c r="AV1425">
        <v>3</v>
      </c>
      <c r="BA1425">
        <v>29</v>
      </c>
      <c r="BB1425">
        <v>38</v>
      </c>
      <c r="BK1425" t="s">
        <v>30825</v>
      </c>
      <c r="BW1425" t="s">
        <v>13429</v>
      </c>
      <c r="BX1425" t="s">
        <v>13985</v>
      </c>
      <c r="BY1425" t="s">
        <v>13985</v>
      </c>
      <c r="BZ1425" t="s">
        <v>13985</v>
      </c>
    </row>
    <row r="1426" spans="1:78" hidden="1">
      <c r="A1426" t="s">
        <v>13850</v>
      </c>
      <c r="B1426" t="s">
        <v>67</v>
      </c>
      <c r="C1426" t="s">
        <v>30163</v>
      </c>
      <c r="G1426" t="s">
        <v>30163</v>
      </c>
      <c r="J1426" t="s">
        <v>30164</v>
      </c>
      <c r="K1426" t="s">
        <v>423</v>
      </c>
      <c r="W1426" t="s">
        <v>30165</v>
      </c>
      <c r="AB1426" t="s">
        <v>30166</v>
      </c>
      <c r="AN1426" t="s">
        <v>426</v>
      </c>
      <c r="AS1426" t="s">
        <v>730</v>
      </c>
      <c r="AT1426">
        <v>1996</v>
      </c>
      <c r="AU1426">
        <v>50</v>
      </c>
      <c r="AV1426">
        <v>2</v>
      </c>
      <c r="BA1426">
        <v>704</v>
      </c>
      <c r="BB1426">
        <v>716</v>
      </c>
      <c r="BD1426" t="s">
        <v>30167</v>
      </c>
      <c r="BK1426" t="s">
        <v>30168</v>
      </c>
      <c r="BL1426">
        <v>28568927</v>
      </c>
      <c r="BW1426" t="s">
        <v>13428</v>
      </c>
      <c r="BX1426" t="s">
        <v>13985</v>
      </c>
      <c r="BY1426" t="s">
        <v>13429</v>
      </c>
      <c r="BZ1426" t="s">
        <v>13985</v>
      </c>
    </row>
    <row r="1427" spans="1:78" hidden="1">
      <c r="A1427" t="s">
        <v>13850</v>
      </c>
      <c r="B1427" t="s">
        <v>67</v>
      </c>
      <c r="C1427" t="s">
        <v>31440</v>
      </c>
      <c r="G1427" t="s">
        <v>31440</v>
      </c>
      <c r="J1427" t="s">
        <v>31441</v>
      </c>
      <c r="K1427" t="s">
        <v>11636</v>
      </c>
      <c r="W1427" t="s">
        <v>31442</v>
      </c>
      <c r="AN1427" t="s">
        <v>1242</v>
      </c>
      <c r="AS1427" t="s">
        <v>730</v>
      </c>
      <c r="AT1427">
        <v>1991</v>
      </c>
      <c r="AU1427">
        <v>69</v>
      </c>
      <c r="AV1427">
        <v>4</v>
      </c>
      <c r="BA1427">
        <v>899</v>
      </c>
      <c r="BB1427">
        <v>910</v>
      </c>
      <c r="BD1427" t="s">
        <v>31443</v>
      </c>
      <c r="BK1427" t="s">
        <v>31444</v>
      </c>
      <c r="BW1427" t="s">
        <v>13429</v>
      </c>
      <c r="BX1427" t="s">
        <v>13985</v>
      </c>
      <c r="BY1427" t="s">
        <v>13985</v>
      </c>
      <c r="BZ1427" t="s">
        <v>13985</v>
      </c>
    </row>
    <row r="1428" spans="1:78" hidden="1">
      <c r="A1428" t="s">
        <v>13850</v>
      </c>
      <c r="B1428" t="s">
        <v>67</v>
      </c>
      <c r="C1428" t="s">
        <v>31469</v>
      </c>
      <c r="G1428" t="s">
        <v>31469</v>
      </c>
      <c r="J1428" t="s">
        <v>31470</v>
      </c>
      <c r="K1428" t="s">
        <v>17140</v>
      </c>
      <c r="W1428" t="s">
        <v>31471</v>
      </c>
      <c r="AN1428" t="s">
        <v>17144</v>
      </c>
      <c r="AT1428">
        <v>1991</v>
      </c>
      <c r="AU1428">
        <v>13</v>
      </c>
      <c r="AV1428">
        <v>4</v>
      </c>
      <c r="BA1428">
        <v>229</v>
      </c>
      <c r="BB1428">
        <v>243</v>
      </c>
      <c r="BD1428" t="s">
        <v>31472</v>
      </c>
      <c r="BK1428" t="s">
        <v>31473</v>
      </c>
      <c r="BW1428" t="s">
        <v>13429</v>
      </c>
      <c r="BX1428" t="s">
        <v>13985</v>
      </c>
      <c r="BY1428" t="s">
        <v>13985</v>
      </c>
      <c r="BZ1428" t="s">
        <v>13985</v>
      </c>
    </row>
    <row r="1429" spans="1:78" hidden="1">
      <c r="A1429" t="s">
        <v>13850</v>
      </c>
      <c r="B1429" t="s">
        <v>67</v>
      </c>
      <c r="C1429" t="s">
        <v>25336</v>
      </c>
      <c r="G1429" t="s">
        <v>25337</v>
      </c>
      <c r="J1429" t="s">
        <v>25338</v>
      </c>
      <c r="K1429" t="s">
        <v>25339</v>
      </c>
      <c r="W1429" t="s">
        <v>25340</v>
      </c>
      <c r="AN1429" t="s">
        <v>25341</v>
      </c>
      <c r="AO1429" t="s">
        <v>25342</v>
      </c>
      <c r="AS1429" t="s">
        <v>352</v>
      </c>
      <c r="AT1429">
        <v>2007</v>
      </c>
      <c r="AU1429">
        <v>45</v>
      </c>
      <c r="AV1429">
        <v>3</v>
      </c>
      <c r="BA1429">
        <v>206</v>
      </c>
      <c r="BB1429">
        <v>213</v>
      </c>
      <c r="BD1429" t="s">
        <v>25343</v>
      </c>
      <c r="BK1429" t="s">
        <v>25344</v>
      </c>
      <c r="BW1429" t="s">
        <v>13429</v>
      </c>
      <c r="BX1429" t="s">
        <v>13985</v>
      </c>
      <c r="BY1429" t="s">
        <v>13985</v>
      </c>
      <c r="BZ1429" t="s">
        <v>13985</v>
      </c>
    </row>
    <row r="1430" spans="1:78" hidden="1">
      <c r="A1430" t="s">
        <v>13850</v>
      </c>
      <c r="B1430" t="s">
        <v>67</v>
      </c>
      <c r="C1430" t="s">
        <v>31484</v>
      </c>
      <c r="G1430" t="s">
        <v>31484</v>
      </c>
      <c r="J1430" t="s">
        <v>31485</v>
      </c>
      <c r="K1430" t="s">
        <v>4239</v>
      </c>
      <c r="W1430" t="s">
        <v>31486</v>
      </c>
      <c r="AA1430" t="s">
        <v>31487</v>
      </c>
      <c r="AN1430" t="s">
        <v>4242</v>
      </c>
      <c r="AS1430" t="s">
        <v>1023</v>
      </c>
      <c r="AT1430">
        <v>1991</v>
      </c>
      <c r="AU1430">
        <v>5</v>
      </c>
      <c r="AV1430">
        <v>1</v>
      </c>
      <c r="BA1430">
        <v>12</v>
      </c>
      <c r="BB1430">
        <v>29</v>
      </c>
      <c r="BD1430" t="s">
        <v>31488</v>
      </c>
      <c r="BK1430" t="s">
        <v>31489</v>
      </c>
      <c r="BW1430" t="s">
        <v>13429</v>
      </c>
      <c r="BX1430" t="s">
        <v>13985</v>
      </c>
      <c r="BY1430" t="s">
        <v>13985</v>
      </c>
      <c r="BZ1430" t="s">
        <v>13985</v>
      </c>
    </row>
    <row r="1431" spans="1:78" hidden="1">
      <c r="A1431" t="s">
        <v>13850</v>
      </c>
      <c r="B1431" t="s">
        <v>67</v>
      </c>
      <c r="C1431" t="s">
        <v>28004</v>
      </c>
      <c r="G1431" t="s">
        <v>28004</v>
      </c>
      <c r="J1431" t="s">
        <v>28005</v>
      </c>
      <c r="K1431" t="s">
        <v>1385</v>
      </c>
      <c r="W1431" t="s">
        <v>28006</v>
      </c>
      <c r="AA1431" t="s">
        <v>21232</v>
      </c>
      <c r="AB1431" t="s">
        <v>21233</v>
      </c>
      <c r="AN1431" t="s">
        <v>1388</v>
      </c>
      <c r="AO1431" t="s">
        <v>1389</v>
      </c>
      <c r="AS1431" t="s">
        <v>884</v>
      </c>
      <c r="AT1431">
        <v>2002</v>
      </c>
      <c r="AU1431">
        <v>75</v>
      </c>
      <c r="AV1431">
        <v>2</v>
      </c>
      <c r="BA1431">
        <v>173</v>
      </c>
      <c r="BB1431">
        <v>185</v>
      </c>
      <c r="BD1431" t="s">
        <v>28007</v>
      </c>
      <c r="BK1431" t="s">
        <v>28008</v>
      </c>
      <c r="BW1431" t="s">
        <v>13428</v>
      </c>
      <c r="BX1431" t="s">
        <v>13985</v>
      </c>
      <c r="BY1431" t="s">
        <v>13429</v>
      </c>
      <c r="BZ1431" t="s">
        <v>13985</v>
      </c>
    </row>
    <row r="1432" spans="1:78" hidden="1">
      <c r="A1432" t="s">
        <v>13850</v>
      </c>
      <c r="B1432" t="s">
        <v>67</v>
      </c>
      <c r="C1432" t="s">
        <v>22868</v>
      </c>
      <c r="G1432" t="s">
        <v>22869</v>
      </c>
      <c r="J1432" t="s">
        <v>22870</v>
      </c>
      <c r="K1432" t="s">
        <v>423</v>
      </c>
      <c r="W1432" t="s">
        <v>22871</v>
      </c>
      <c r="AA1432" t="s">
        <v>22872</v>
      </c>
      <c r="AB1432" t="s">
        <v>22873</v>
      </c>
      <c r="AN1432" t="s">
        <v>426</v>
      </c>
      <c r="AO1432" t="s">
        <v>427</v>
      </c>
      <c r="AS1432" t="s">
        <v>815</v>
      </c>
      <c r="AT1432">
        <v>2011</v>
      </c>
      <c r="AU1432">
        <v>65</v>
      </c>
      <c r="AV1432">
        <v>3</v>
      </c>
      <c r="BA1432">
        <v>771</v>
      </c>
      <c r="BB1432">
        <v>787</v>
      </c>
      <c r="BD1432" t="s">
        <v>22874</v>
      </c>
      <c r="BK1432" t="s">
        <v>22875</v>
      </c>
      <c r="BL1432">
        <v>21083662</v>
      </c>
      <c r="BW1432" t="s">
        <v>13429</v>
      </c>
      <c r="BX1432" t="s">
        <v>13985</v>
      </c>
      <c r="BY1432" t="s">
        <v>13985</v>
      </c>
      <c r="BZ1432" t="s">
        <v>13985</v>
      </c>
    </row>
    <row r="1433" spans="1:78" hidden="1">
      <c r="A1433" t="s">
        <v>13850</v>
      </c>
      <c r="B1433" t="s">
        <v>67</v>
      </c>
      <c r="C1433" t="s">
        <v>14104</v>
      </c>
      <c r="G1433" t="s">
        <v>14105</v>
      </c>
      <c r="J1433" t="s">
        <v>14106</v>
      </c>
      <c r="K1433" t="s">
        <v>6536</v>
      </c>
      <c r="W1433" t="s">
        <v>14107</v>
      </c>
      <c r="AN1433" t="s">
        <v>6540</v>
      </c>
      <c r="AO1433" t="s">
        <v>7529</v>
      </c>
      <c r="BD1433" t="s">
        <v>14108</v>
      </c>
      <c r="BF1433" t="s">
        <v>194</v>
      </c>
      <c r="BK1433" t="s">
        <v>14109</v>
      </c>
      <c r="BW1433" t="s">
        <v>13429</v>
      </c>
    </row>
    <row r="1434" spans="1:78" hidden="1">
      <c r="A1434" t="s">
        <v>13850</v>
      </c>
      <c r="B1434" t="s">
        <v>67</v>
      </c>
      <c r="C1434" t="s">
        <v>23819</v>
      </c>
      <c r="G1434" t="s">
        <v>23820</v>
      </c>
      <c r="J1434" t="s">
        <v>23821</v>
      </c>
      <c r="K1434" t="s">
        <v>1645</v>
      </c>
      <c r="W1434" t="s">
        <v>23822</v>
      </c>
      <c r="AB1434" t="s">
        <v>23823</v>
      </c>
      <c r="AN1434" t="s">
        <v>1649</v>
      </c>
      <c r="AO1434" t="s">
        <v>1650</v>
      </c>
      <c r="AS1434" t="s">
        <v>84</v>
      </c>
      <c r="AT1434">
        <v>2009</v>
      </c>
      <c r="AU1434">
        <v>133</v>
      </c>
      <c r="AV1434" s="2">
        <v>43747</v>
      </c>
      <c r="BA1434">
        <v>749</v>
      </c>
      <c r="BB1434">
        <v>759</v>
      </c>
      <c r="BD1434" t="s">
        <v>23824</v>
      </c>
      <c r="BK1434" t="s">
        <v>23825</v>
      </c>
      <c r="BW1434" t="s">
        <v>13428</v>
      </c>
      <c r="BX1434" t="s">
        <v>13985</v>
      </c>
      <c r="BY1434" t="s">
        <v>13429</v>
      </c>
      <c r="BZ1434" t="s">
        <v>13985</v>
      </c>
    </row>
    <row r="1435" spans="1:78" hidden="1">
      <c r="A1435" t="s">
        <v>13850</v>
      </c>
      <c r="B1435" t="s">
        <v>67</v>
      </c>
      <c r="C1435" t="s">
        <v>19024</v>
      </c>
      <c r="G1435" t="s">
        <v>19025</v>
      </c>
      <c r="J1435" t="s">
        <v>19026</v>
      </c>
      <c r="K1435" t="s">
        <v>442</v>
      </c>
      <c r="W1435" t="s">
        <v>19027</v>
      </c>
      <c r="AN1435" t="s">
        <v>446</v>
      </c>
      <c r="AO1435" t="s">
        <v>447</v>
      </c>
      <c r="AS1435" t="s">
        <v>730</v>
      </c>
      <c r="AT1435">
        <v>2015</v>
      </c>
      <c r="AU1435">
        <v>32</v>
      </c>
      <c r="AV1435">
        <v>3</v>
      </c>
      <c r="BA1435">
        <v>310</v>
      </c>
      <c r="BB1435">
        <v>317</v>
      </c>
      <c r="BD1435" t="s">
        <v>19028</v>
      </c>
      <c r="BK1435" t="s">
        <v>19029</v>
      </c>
      <c r="BL1435">
        <v>25357212</v>
      </c>
      <c r="BW1435" t="s">
        <v>13429</v>
      </c>
      <c r="BX1435" t="s">
        <v>13985</v>
      </c>
      <c r="BY1435" t="s">
        <v>13985</v>
      </c>
      <c r="BZ1435" t="s">
        <v>13985</v>
      </c>
    </row>
    <row r="1436" spans="1:78" hidden="1">
      <c r="A1436" t="s">
        <v>13850</v>
      </c>
      <c r="B1436" t="s">
        <v>67</v>
      </c>
      <c r="C1436" t="s">
        <v>18573</v>
      </c>
      <c r="G1436" t="s">
        <v>18574</v>
      </c>
      <c r="J1436" t="s">
        <v>18575</v>
      </c>
      <c r="K1436" t="s">
        <v>18576</v>
      </c>
      <c r="W1436" t="s">
        <v>18577</v>
      </c>
      <c r="AA1436" t="s">
        <v>18578</v>
      </c>
      <c r="AB1436" t="s">
        <v>18579</v>
      </c>
      <c r="AN1436" t="s">
        <v>18580</v>
      </c>
      <c r="AO1436" t="s">
        <v>18581</v>
      </c>
      <c r="AS1436" t="s">
        <v>297</v>
      </c>
      <c r="AT1436">
        <v>2015</v>
      </c>
      <c r="AU1436">
        <v>31</v>
      </c>
      <c r="AW1436">
        <v>5</v>
      </c>
      <c r="BA1436">
        <v>459</v>
      </c>
      <c r="BB1436">
        <v>467</v>
      </c>
      <c r="BD1436" t="s">
        <v>18582</v>
      </c>
      <c r="BK1436" t="s">
        <v>18583</v>
      </c>
      <c r="BW1436" t="s">
        <v>13429</v>
      </c>
      <c r="BX1436" t="s">
        <v>13985</v>
      </c>
      <c r="BY1436" t="s">
        <v>13985</v>
      </c>
      <c r="BZ1436" t="s">
        <v>13985</v>
      </c>
    </row>
    <row r="1437" spans="1:78" hidden="1">
      <c r="A1437" t="s">
        <v>13850</v>
      </c>
      <c r="B1437" t="s">
        <v>67</v>
      </c>
      <c r="C1437" t="s">
        <v>15865</v>
      </c>
      <c r="G1437" t="s">
        <v>15866</v>
      </c>
      <c r="J1437" t="s">
        <v>15867</v>
      </c>
      <c r="K1437" t="s">
        <v>696</v>
      </c>
      <c r="W1437" t="s">
        <v>15868</v>
      </c>
      <c r="AN1437" t="s">
        <v>699</v>
      </c>
      <c r="AO1437" t="s">
        <v>700</v>
      </c>
      <c r="AS1437" t="s">
        <v>815</v>
      </c>
      <c r="AT1437">
        <v>2018</v>
      </c>
      <c r="AU1437">
        <v>72</v>
      </c>
      <c r="AV1437">
        <v>3</v>
      </c>
      <c r="BC1437" t="s">
        <v>15869</v>
      </c>
      <c r="BD1437" t="s">
        <v>15870</v>
      </c>
      <c r="BK1437" t="s">
        <v>15871</v>
      </c>
      <c r="BL1437">
        <v>29568150</v>
      </c>
      <c r="BW1437" t="s">
        <v>13429</v>
      </c>
      <c r="BX1437" t="s">
        <v>13985</v>
      </c>
      <c r="BY1437" t="s">
        <v>13985</v>
      </c>
      <c r="BZ1437" t="s">
        <v>13985</v>
      </c>
    </row>
    <row r="1438" spans="1:78" hidden="1">
      <c r="A1438" t="s">
        <v>13850</v>
      </c>
      <c r="B1438" t="s">
        <v>67</v>
      </c>
      <c r="C1438" t="s">
        <v>27075</v>
      </c>
      <c r="G1438" t="s">
        <v>27075</v>
      </c>
      <c r="J1438" t="s">
        <v>27076</v>
      </c>
      <c r="K1438" t="s">
        <v>910</v>
      </c>
      <c r="W1438" t="s">
        <v>27077</v>
      </c>
      <c r="AN1438" t="s">
        <v>913</v>
      </c>
      <c r="AS1438" t="s">
        <v>352</v>
      </c>
      <c r="AT1438">
        <v>2004</v>
      </c>
      <c r="AU1438">
        <v>74</v>
      </c>
      <c r="AV1438">
        <v>3</v>
      </c>
      <c r="BA1438">
        <v>533</v>
      </c>
      <c r="BB1438">
        <v>551</v>
      </c>
      <c r="BD1438" t="s">
        <v>27078</v>
      </c>
      <c r="BK1438" t="s">
        <v>27079</v>
      </c>
      <c r="BW1438" t="s">
        <v>13429</v>
      </c>
      <c r="BX1438" t="s">
        <v>13985</v>
      </c>
      <c r="BY1438" t="s">
        <v>13985</v>
      </c>
      <c r="BZ1438" t="s">
        <v>13985</v>
      </c>
    </row>
    <row r="1439" spans="1:78" hidden="1">
      <c r="A1439" t="s">
        <v>13850</v>
      </c>
      <c r="B1439" t="s">
        <v>67</v>
      </c>
      <c r="C1439" t="s">
        <v>24628</v>
      </c>
      <c r="G1439" t="s">
        <v>24629</v>
      </c>
      <c r="J1439" t="s">
        <v>24630</v>
      </c>
      <c r="K1439" t="s">
        <v>188</v>
      </c>
      <c r="W1439" t="s">
        <v>24631</v>
      </c>
      <c r="AA1439" t="s">
        <v>24632</v>
      </c>
      <c r="AB1439" t="s">
        <v>24633</v>
      </c>
      <c r="AN1439" t="s">
        <v>191</v>
      </c>
      <c r="AS1439" t="s">
        <v>242</v>
      </c>
      <c r="AT1439">
        <v>2008</v>
      </c>
      <c r="AU1439">
        <v>157</v>
      </c>
      <c r="AV1439">
        <v>4</v>
      </c>
      <c r="BA1439">
        <v>561</v>
      </c>
      <c r="BB1439">
        <v>569</v>
      </c>
      <c r="BD1439" t="s">
        <v>24634</v>
      </c>
      <c r="BK1439" t="s">
        <v>24635</v>
      </c>
      <c r="BL1439">
        <v>18622629</v>
      </c>
      <c r="BW1439" t="s">
        <v>13429</v>
      </c>
      <c r="BX1439" t="s">
        <v>13985</v>
      </c>
      <c r="BY1439" t="s">
        <v>13985</v>
      </c>
      <c r="BZ1439" t="s">
        <v>13985</v>
      </c>
    </row>
    <row r="1440" spans="1:78" hidden="1">
      <c r="A1440" t="s">
        <v>13850</v>
      </c>
      <c r="B1440" t="s">
        <v>67</v>
      </c>
      <c r="C1440" t="s">
        <v>14263</v>
      </c>
      <c r="G1440" t="s">
        <v>14264</v>
      </c>
      <c r="J1440" t="s">
        <v>14265</v>
      </c>
      <c r="K1440" t="s">
        <v>1966</v>
      </c>
      <c r="W1440" t="s">
        <v>14266</v>
      </c>
      <c r="AA1440" t="s">
        <v>14267</v>
      </c>
      <c r="AB1440" t="s">
        <v>14268</v>
      </c>
      <c r="AN1440" t="s">
        <v>1969</v>
      </c>
      <c r="AO1440" t="s">
        <v>1970</v>
      </c>
      <c r="AS1440" s="1">
        <v>38565</v>
      </c>
      <c r="AT1440">
        <v>2019</v>
      </c>
      <c r="AU1440">
        <v>374</v>
      </c>
      <c r="AV1440">
        <v>1778</v>
      </c>
      <c r="BC1440">
        <v>20180547</v>
      </c>
      <c r="BD1440" t="s">
        <v>14269</v>
      </c>
      <c r="BK1440" t="s">
        <v>14270</v>
      </c>
      <c r="BL1440">
        <v>31203762</v>
      </c>
      <c r="BW1440" t="s">
        <v>13428</v>
      </c>
      <c r="BX1440">
        <v>0</v>
      </c>
      <c r="BY1440" t="s">
        <v>13429</v>
      </c>
    </row>
    <row r="1441" spans="1:78" hidden="1">
      <c r="A1441" t="s">
        <v>13850</v>
      </c>
      <c r="B1441" t="s">
        <v>67</v>
      </c>
      <c r="C1441" t="s">
        <v>29860</v>
      </c>
      <c r="G1441" t="s">
        <v>29860</v>
      </c>
      <c r="J1441" t="s">
        <v>29861</v>
      </c>
      <c r="K1441" t="s">
        <v>13292</v>
      </c>
      <c r="W1441" t="s">
        <v>29862</v>
      </c>
      <c r="AN1441" t="s">
        <v>13293</v>
      </c>
      <c r="AS1441" s="1">
        <v>43132</v>
      </c>
      <c r="AT1441">
        <v>1997</v>
      </c>
      <c r="AV1441">
        <v>1</v>
      </c>
      <c r="BA1441">
        <v>53</v>
      </c>
      <c r="BB1441">
        <v>59</v>
      </c>
      <c r="BD1441" t="s">
        <v>29863</v>
      </c>
      <c r="BK1441" t="s">
        <v>29864</v>
      </c>
      <c r="BW1441" t="s">
        <v>13429</v>
      </c>
      <c r="BX1441" t="s">
        <v>13985</v>
      </c>
      <c r="BY1441" t="s">
        <v>13985</v>
      </c>
      <c r="BZ1441" t="s">
        <v>13985</v>
      </c>
    </row>
    <row r="1442" spans="1:78" hidden="1">
      <c r="A1442" t="s">
        <v>13850</v>
      </c>
      <c r="B1442" t="s">
        <v>67</v>
      </c>
      <c r="C1442" t="s">
        <v>22923</v>
      </c>
      <c r="G1442" t="s">
        <v>22924</v>
      </c>
      <c r="J1442" t="s">
        <v>22925</v>
      </c>
      <c r="K1442" t="s">
        <v>696</v>
      </c>
      <c r="W1442" t="s">
        <v>22926</v>
      </c>
      <c r="AA1442" t="s">
        <v>22927</v>
      </c>
      <c r="AN1442" t="s">
        <v>699</v>
      </c>
      <c r="AO1442" t="s">
        <v>700</v>
      </c>
      <c r="AS1442" t="s">
        <v>884</v>
      </c>
      <c r="AT1442">
        <v>2011</v>
      </c>
      <c r="AU1442">
        <v>65</v>
      </c>
      <c r="AV1442">
        <v>2</v>
      </c>
      <c r="BA1442">
        <v>381</v>
      </c>
      <c r="BB1442">
        <v>390</v>
      </c>
      <c r="BD1442" t="s">
        <v>22928</v>
      </c>
      <c r="BK1442" t="s">
        <v>22929</v>
      </c>
      <c r="BW1442" t="s">
        <v>13429</v>
      </c>
      <c r="BX1442" t="s">
        <v>13985</v>
      </c>
      <c r="BY1442" t="s">
        <v>13985</v>
      </c>
      <c r="BZ1442" t="s">
        <v>13985</v>
      </c>
    </row>
    <row r="1443" spans="1:78" hidden="1">
      <c r="A1443" t="s">
        <v>13850</v>
      </c>
      <c r="B1443" t="s">
        <v>67</v>
      </c>
      <c r="C1443" t="s">
        <v>16642</v>
      </c>
      <c r="G1443" t="s">
        <v>16643</v>
      </c>
      <c r="J1443" t="s">
        <v>16644</v>
      </c>
      <c r="K1443" t="s">
        <v>1385</v>
      </c>
      <c r="W1443" t="s">
        <v>16645</v>
      </c>
      <c r="AA1443" t="s">
        <v>16646</v>
      </c>
      <c r="AB1443" t="s">
        <v>16647</v>
      </c>
      <c r="AN1443" t="s">
        <v>1388</v>
      </c>
      <c r="AO1443" t="s">
        <v>1389</v>
      </c>
      <c r="AS1443" s="1">
        <v>37043</v>
      </c>
      <c r="AT1443">
        <v>2017</v>
      </c>
      <c r="AU1443">
        <v>121</v>
      </c>
      <c r="AV1443">
        <v>2</v>
      </c>
      <c r="BA1443">
        <v>282</v>
      </c>
      <c r="BB1443">
        <v>293</v>
      </c>
      <c r="BD1443" t="s">
        <v>16648</v>
      </c>
      <c r="BK1443" t="s">
        <v>16649</v>
      </c>
      <c r="BW1443" t="s">
        <v>13428</v>
      </c>
      <c r="BX1443" t="s">
        <v>13985</v>
      </c>
      <c r="BY1443" t="s">
        <v>13429</v>
      </c>
      <c r="BZ1443" t="s">
        <v>13985</v>
      </c>
    </row>
    <row r="1444" spans="1:78" hidden="1">
      <c r="A1444" t="s">
        <v>13850</v>
      </c>
      <c r="B1444" t="s">
        <v>67</v>
      </c>
      <c r="C1444" t="s">
        <v>26708</v>
      </c>
      <c r="G1444" t="s">
        <v>26708</v>
      </c>
      <c r="J1444" t="s">
        <v>26709</v>
      </c>
      <c r="K1444" t="s">
        <v>821</v>
      </c>
      <c r="W1444" t="s">
        <v>26710</v>
      </c>
      <c r="AA1444" t="s">
        <v>26711</v>
      </c>
      <c r="AB1444" t="s">
        <v>26712</v>
      </c>
      <c r="AN1444" t="s">
        <v>824</v>
      </c>
      <c r="AO1444" t="s">
        <v>825</v>
      </c>
      <c r="AS1444" t="s">
        <v>730</v>
      </c>
      <c r="AT1444">
        <v>2005</v>
      </c>
      <c r="AU1444">
        <v>14</v>
      </c>
      <c r="AV1444">
        <v>4</v>
      </c>
      <c r="BA1444">
        <v>957</v>
      </c>
      <c r="BB1444">
        <v>967</v>
      </c>
      <c r="BD1444" t="s">
        <v>26713</v>
      </c>
      <c r="BK1444" t="s">
        <v>26714</v>
      </c>
      <c r="BL1444">
        <v>15773928</v>
      </c>
      <c r="BW1444" t="s">
        <v>13429</v>
      </c>
      <c r="BX1444" t="s">
        <v>13985</v>
      </c>
      <c r="BY1444" t="s">
        <v>13985</v>
      </c>
      <c r="BZ1444" t="s">
        <v>13985</v>
      </c>
    </row>
    <row r="1445" spans="1:78" hidden="1">
      <c r="A1445" t="s">
        <v>13850</v>
      </c>
      <c r="B1445" t="s">
        <v>67</v>
      </c>
      <c r="C1445" t="s">
        <v>31199</v>
      </c>
      <c r="G1445" t="s">
        <v>31199</v>
      </c>
      <c r="J1445" t="s">
        <v>31200</v>
      </c>
      <c r="K1445" t="s">
        <v>11194</v>
      </c>
      <c r="W1445" t="s">
        <v>31201</v>
      </c>
      <c r="AN1445" t="s">
        <v>11196</v>
      </c>
      <c r="AO1445" t="s">
        <v>12381</v>
      </c>
      <c r="AS1445" t="s">
        <v>629</v>
      </c>
      <c r="AT1445">
        <v>1992</v>
      </c>
      <c r="AU1445">
        <v>55</v>
      </c>
      <c r="AV1445">
        <v>5</v>
      </c>
      <c r="BA1445">
        <v>529</v>
      </c>
      <c r="BB1445">
        <v>537</v>
      </c>
      <c r="BD1445" t="s">
        <v>31202</v>
      </c>
      <c r="BK1445" t="s">
        <v>31203</v>
      </c>
      <c r="BL1445">
        <v>1316562</v>
      </c>
      <c r="BW1445" t="s">
        <v>13429</v>
      </c>
      <c r="BX1445" t="s">
        <v>13985</v>
      </c>
      <c r="BY1445" t="s">
        <v>13985</v>
      </c>
      <c r="BZ1445" t="s">
        <v>13985</v>
      </c>
    </row>
    <row r="1446" spans="1:78" hidden="1">
      <c r="A1446" t="s">
        <v>13850</v>
      </c>
      <c r="B1446" t="s">
        <v>67</v>
      </c>
      <c r="C1446" t="s">
        <v>14032</v>
      </c>
      <c r="G1446" t="s">
        <v>14033</v>
      </c>
      <c r="J1446" t="s">
        <v>14034</v>
      </c>
      <c r="K1446" t="s">
        <v>1829</v>
      </c>
      <c r="W1446" t="s">
        <v>14035</v>
      </c>
      <c r="AN1446" t="s">
        <v>1831</v>
      </c>
      <c r="AO1446" t="s">
        <v>1832</v>
      </c>
      <c r="AS1446" s="1">
        <v>37561</v>
      </c>
      <c r="AT1446">
        <v>2019</v>
      </c>
      <c r="AU1446">
        <v>50</v>
      </c>
      <c r="AV1446">
        <v>6</v>
      </c>
      <c r="BA1446">
        <v>838</v>
      </c>
      <c r="BB1446">
        <v>844</v>
      </c>
      <c r="BD1446" t="s">
        <v>14036</v>
      </c>
      <c r="BK1446" t="s">
        <v>14037</v>
      </c>
      <c r="BW1446" t="s">
        <v>13429</v>
      </c>
    </row>
    <row r="1447" spans="1:78" hidden="1">
      <c r="A1447" t="s">
        <v>13850</v>
      </c>
      <c r="B1447" t="s">
        <v>67</v>
      </c>
      <c r="C1447" t="s">
        <v>16362</v>
      </c>
      <c r="G1447" t="s">
        <v>16363</v>
      </c>
      <c r="J1447" t="s">
        <v>16364</v>
      </c>
      <c r="K1447" t="s">
        <v>178</v>
      </c>
      <c r="W1447" t="s">
        <v>16365</v>
      </c>
      <c r="AN1447" t="s">
        <v>180</v>
      </c>
      <c r="AO1447" t="s">
        <v>181</v>
      </c>
      <c r="AS1447" t="s">
        <v>154</v>
      </c>
      <c r="AT1447">
        <v>2017</v>
      </c>
      <c r="AU1447">
        <v>114</v>
      </c>
      <c r="BA1447">
        <v>30</v>
      </c>
      <c r="BB1447">
        <v>38</v>
      </c>
      <c r="BD1447" t="s">
        <v>16366</v>
      </c>
      <c r="BK1447" t="s">
        <v>16367</v>
      </c>
      <c r="BW1447" t="s">
        <v>13429</v>
      </c>
      <c r="BX1447" t="s">
        <v>13985</v>
      </c>
      <c r="BY1447" t="s">
        <v>13985</v>
      </c>
      <c r="BZ1447" t="s">
        <v>13985</v>
      </c>
    </row>
    <row r="1448" spans="1:78" hidden="1">
      <c r="A1448" t="s">
        <v>13850</v>
      </c>
      <c r="B1448" t="s">
        <v>67</v>
      </c>
      <c r="C1448" t="s">
        <v>18067</v>
      </c>
      <c r="G1448" t="s">
        <v>18068</v>
      </c>
      <c r="J1448" t="s">
        <v>18069</v>
      </c>
      <c r="K1448" t="s">
        <v>4848</v>
      </c>
      <c r="W1448" t="s">
        <v>18070</v>
      </c>
      <c r="AN1448" t="s">
        <v>4851</v>
      </c>
      <c r="AO1448" t="s">
        <v>4852</v>
      </c>
      <c r="AS1448" s="1">
        <v>42005</v>
      </c>
      <c r="AT1448">
        <v>2016</v>
      </c>
      <c r="AU1448">
        <v>216</v>
      </c>
      <c r="BA1448">
        <v>340</v>
      </c>
      <c r="BB1448">
        <v>343</v>
      </c>
      <c r="BD1448" t="s">
        <v>18071</v>
      </c>
      <c r="BK1448" t="s">
        <v>18072</v>
      </c>
      <c r="BW1448" t="s">
        <v>13429</v>
      </c>
      <c r="BX1448" t="s">
        <v>13985</v>
      </c>
      <c r="BY1448" t="s">
        <v>13985</v>
      </c>
      <c r="BZ1448" t="s">
        <v>13985</v>
      </c>
    </row>
    <row r="1449" spans="1:78" hidden="1">
      <c r="A1449" t="s">
        <v>13850</v>
      </c>
      <c r="B1449" t="s">
        <v>67</v>
      </c>
      <c r="C1449" t="s">
        <v>25935</v>
      </c>
      <c r="G1449" t="s">
        <v>25936</v>
      </c>
      <c r="J1449" t="s">
        <v>25937</v>
      </c>
      <c r="K1449" t="s">
        <v>25938</v>
      </c>
      <c r="W1449" t="s">
        <v>25939</v>
      </c>
      <c r="AN1449" t="s">
        <v>25940</v>
      </c>
      <c r="AO1449" t="s">
        <v>25941</v>
      </c>
      <c r="AS1449" t="s">
        <v>297</v>
      </c>
      <c r="AT1449">
        <v>2006</v>
      </c>
      <c r="AU1449">
        <v>60</v>
      </c>
      <c r="AV1449">
        <v>3</v>
      </c>
      <c r="BA1449">
        <v>264</v>
      </c>
      <c r="BB1449">
        <v>270</v>
      </c>
      <c r="BD1449" t="s">
        <v>25942</v>
      </c>
      <c r="BK1449" t="s">
        <v>25943</v>
      </c>
      <c r="BW1449" t="s">
        <v>13429</v>
      </c>
      <c r="BX1449" t="s">
        <v>13985</v>
      </c>
      <c r="BY1449" t="s">
        <v>13985</v>
      </c>
      <c r="BZ1449" t="s">
        <v>13985</v>
      </c>
    </row>
    <row r="1450" spans="1:78" hidden="1">
      <c r="A1450" t="s">
        <v>13850</v>
      </c>
      <c r="B1450" t="s">
        <v>67</v>
      </c>
      <c r="C1450" t="s">
        <v>16717</v>
      </c>
      <c r="G1450" t="s">
        <v>16718</v>
      </c>
      <c r="J1450" t="s">
        <v>16719</v>
      </c>
      <c r="K1450" t="s">
        <v>16720</v>
      </c>
      <c r="W1450" t="s">
        <v>16721</v>
      </c>
      <c r="AA1450" t="s">
        <v>16722</v>
      </c>
      <c r="AB1450" t="s">
        <v>16723</v>
      </c>
      <c r="AN1450" t="s">
        <v>16724</v>
      </c>
      <c r="AS1450" t="s">
        <v>15611</v>
      </c>
      <c r="AT1450">
        <v>2017</v>
      </c>
      <c r="AU1450">
        <v>6</v>
      </c>
      <c r="BC1450" t="s">
        <v>16725</v>
      </c>
      <c r="BD1450" t="s">
        <v>16726</v>
      </c>
      <c r="BK1450" t="s">
        <v>16727</v>
      </c>
      <c r="BL1450">
        <v>28537553</v>
      </c>
      <c r="BW1450" t="s">
        <v>13429</v>
      </c>
      <c r="BX1450" t="s">
        <v>13985</v>
      </c>
      <c r="BY1450" t="s">
        <v>13985</v>
      </c>
      <c r="BZ1450" t="s">
        <v>13985</v>
      </c>
    </row>
    <row r="1451" spans="1:78" hidden="1">
      <c r="A1451" t="s">
        <v>13850</v>
      </c>
      <c r="B1451" t="s">
        <v>67</v>
      </c>
      <c r="C1451" t="s">
        <v>30644</v>
      </c>
      <c r="G1451" t="s">
        <v>30644</v>
      </c>
      <c r="J1451" t="s">
        <v>30645</v>
      </c>
      <c r="K1451" t="s">
        <v>13292</v>
      </c>
      <c r="W1451" t="s">
        <v>30646</v>
      </c>
      <c r="AA1451" t="s">
        <v>30647</v>
      </c>
      <c r="AB1451" t="s">
        <v>30648</v>
      </c>
      <c r="AN1451" t="s">
        <v>13293</v>
      </c>
      <c r="AO1451" t="s">
        <v>14455</v>
      </c>
      <c r="AS1451" t="s">
        <v>30649</v>
      </c>
      <c r="AT1451">
        <v>1994</v>
      </c>
      <c r="AV1451">
        <v>4</v>
      </c>
      <c r="BA1451">
        <v>1014</v>
      </c>
      <c r="BB1451">
        <v>1022</v>
      </c>
      <c r="BK1451" t="s">
        <v>30650</v>
      </c>
      <c r="BW1451" t="s">
        <v>13429</v>
      </c>
      <c r="BX1451" t="s">
        <v>13985</v>
      </c>
      <c r="BY1451" t="s">
        <v>13985</v>
      </c>
      <c r="BZ1451" t="s">
        <v>13985</v>
      </c>
    </row>
    <row r="1452" spans="1:78" hidden="1">
      <c r="A1452" t="s">
        <v>13850</v>
      </c>
      <c r="B1452" t="s">
        <v>67</v>
      </c>
      <c r="C1452" t="s">
        <v>20622</v>
      </c>
      <c r="G1452" t="s">
        <v>20623</v>
      </c>
      <c r="J1452" t="s">
        <v>20624</v>
      </c>
      <c r="K1452" t="s">
        <v>1966</v>
      </c>
      <c r="W1452" t="s">
        <v>20625</v>
      </c>
      <c r="AA1452" t="s">
        <v>20626</v>
      </c>
      <c r="AB1452" t="s">
        <v>20627</v>
      </c>
      <c r="AN1452" t="s">
        <v>1969</v>
      </c>
      <c r="AO1452" t="s">
        <v>1970</v>
      </c>
      <c r="AS1452" t="s">
        <v>20628</v>
      </c>
      <c r="AT1452">
        <v>2013</v>
      </c>
      <c r="AU1452">
        <v>368</v>
      </c>
      <c r="AV1452">
        <v>1627</v>
      </c>
      <c r="BC1452" t="s">
        <v>20629</v>
      </c>
      <c r="BD1452" t="s">
        <v>20630</v>
      </c>
      <c r="BK1452" t="s">
        <v>20631</v>
      </c>
      <c r="BL1452">
        <v>23980249</v>
      </c>
      <c r="BW1452" t="s">
        <v>13429</v>
      </c>
    </row>
    <row r="1453" spans="1:78" hidden="1">
      <c r="A1453" t="s">
        <v>13850</v>
      </c>
      <c r="B1453" t="s">
        <v>67</v>
      </c>
      <c r="C1453" t="s">
        <v>17858</v>
      </c>
      <c r="G1453" t="s">
        <v>17859</v>
      </c>
      <c r="J1453" t="s">
        <v>17860</v>
      </c>
      <c r="K1453" t="s">
        <v>11621</v>
      </c>
      <c r="W1453" t="s">
        <v>17861</v>
      </c>
      <c r="AN1453" t="s">
        <v>11623</v>
      </c>
      <c r="AO1453" t="s">
        <v>17762</v>
      </c>
      <c r="AS1453" t="s">
        <v>730</v>
      </c>
      <c r="AT1453">
        <v>2016</v>
      </c>
      <c r="AU1453">
        <v>80</v>
      </c>
      <c r="AV1453">
        <v>3</v>
      </c>
      <c r="BA1453">
        <v>527</v>
      </c>
      <c r="BB1453">
        <v>539</v>
      </c>
      <c r="BD1453" t="s">
        <v>17862</v>
      </c>
      <c r="BK1453" t="s">
        <v>17863</v>
      </c>
      <c r="BW1453" t="s">
        <v>13429</v>
      </c>
      <c r="BX1453" t="s">
        <v>13985</v>
      </c>
      <c r="BY1453" t="s">
        <v>13985</v>
      </c>
      <c r="BZ1453" t="s">
        <v>13985</v>
      </c>
    </row>
    <row r="1454" spans="1:78" hidden="1">
      <c r="A1454" t="s">
        <v>13850</v>
      </c>
      <c r="B1454" t="s">
        <v>67</v>
      </c>
      <c r="C1454" t="s">
        <v>25161</v>
      </c>
      <c r="G1454" t="s">
        <v>25162</v>
      </c>
      <c r="J1454" t="s">
        <v>25163</v>
      </c>
      <c r="K1454" t="s">
        <v>13463</v>
      </c>
      <c r="W1454" t="s">
        <v>25164</v>
      </c>
      <c r="AA1454" t="s">
        <v>25165</v>
      </c>
      <c r="AB1454" t="s">
        <v>25166</v>
      </c>
      <c r="AN1454" t="s">
        <v>13464</v>
      </c>
      <c r="AS1454" t="s">
        <v>154</v>
      </c>
      <c r="AT1454">
        <v>2007</v>
      </c>
      <c r="AU1454">
        <v>134</v>
      </c>
      <c r="AV1454">
        <v>3</v>
      </c>
      <c r="BA1454">
        <v>340</v>
      </c>
      <c r="BB1454">
        <v>353</v>
      </c>
      <c r="BD1454" t="s">
        <v>25167</v>
      </c>
      <c r="BK1454" t="s">
        <v>25168</v>
      </c>
      <c r="BL1454">
        <v>17632801</v>
      </c>
      <c r="BW1454" t="s">
        <v>13429</v>
      </c>
      <c r="BX1454" t="s">
        <v>13985</v>
      </c>
      <c r="BY1454" t="s">
        <v>13985</v>
      </c>
      <c r="BZ1454" t="s">
        <v>13985</v>
      </c>
    </row>
    <row r="1455" spans="1:78" hidden="1">
      <c r="A1455" t="s">
        <v>13850</v>
      </c>
      <c r="B1455" t="s">
        <v>67</v>
      </c>
      <c r="C1455" t="s">
        <v>25839</v>
      </c>
      <c r="G1455" t="s">
        <v>25840</v>
      </c>
      <c r="J1455" t="s">
        <v>25841</v>
      </c>
      <c r="K1455" t="s">
        <v>25842</v>
      </c>
      <c r="W1455" t="s">
        <v>25843</v>
      </c>
      <c r="AB1455" t="s">
        <v>25844</v>
      </c>
      <c r="AN1455" t="s">
        <v>25845</v>
      </c>
      <c r="AS1455" t="s">
        <v>154</v>
      </c>
      <c r="AT1455">
        <v>2006</v>
      </c>
      <c r="AU1455">
        <v>34</v>
      </c>
      <c r="AV1455">
        <v>4</v>
      </c>
      <c r="BA1455">
        <v>1055</v>
      </c>
      <c r="BB1455">
        <v>1063</v>
      </c>
      <c r="BD1455" t="s">
        <v>25846</v>
      </c>
      <c r="BK1455" t="s">
        <v>25847</v>
      </c>
      <c r="BW1455" t="s">
        <v>13429</v>
      </c>
      <c r="BX1455" t="s">
        <v>13985</v>
      </c>
      <c r="BY1455" t="s">
        <v>13985</v>
      </c>
      <c r="BZ1455" t="s">
        <v>13985</v>
      </c>
    </row>
    <row r="1456" spans="1:78" hidden="1">
      <c r="A1456" t="s">
        <v>13850</v>
      </c>
      <c r="B1456" t="s">
        <v>67</v>
      </c>
      <c r="C1456" t="s">
        <v>14614</v>
      </c>
      <c r="G1456" t="s">
        <v>14615</v>
      </c>
      <c r="J1456" t="s">
        <v>14616</v>
      </c>
      <c r="K1456" t="s">
        <v>4858</v>
      </c>
      <c r="W1456" t="s">
        <v>14617</v>
      </c>
      <c r="AA1456" t="s">
        <v>14618</v>
      </c>
      <c r="AB1456" t="s">
        <v>14619</v>
      </c>
      <c r="AN1456" t="s">
        <v>4862</v>
      </c>
      <c r="AO1456" t="s">
        <v>4863</v>
      </c>
      <c r="AS1456" t="s">
        <v>730</v>
      </c>
      <c r="AT1456">
        <v>2019</v>
      </c>
      <c r="AU1456">
        <v>211</v>
      </c>
      <c r="AV1456">
        <v>4</v>
      </c>
      <c r="BA1456">
        <v>1409</v>
      </c>
      <c r="BB1456">
        <v>1427</v>
      </c>
      <c r="BD1456" t="s">
        <v>14620</v>
      </c>
      <c r="BK1456" t="s">
        <v>14621</v>
      </c>
      <c r="BL1456">
        <v>30745439</v>
      </c>
      <c r="BW1456" t="s">
        <v>13429</v>
      </c>
    </row>
    <row r="1457" spans="1:78" hidden="1">
      <c r="A1457" t="s">
        <v>13850</v>
      </c>
      <c r="B1457" t="s">
        <v>67</v>
      </c>
      <c r="C1457" t="s">
        <v>25567</v>
      </c>
      <c r="G1457" t="s">
        <v>25568</v>
      </c>
      <c r="J1457" t="s">
        <v>25569</v>
      </c>
      <c r="K1457" t="s">
        <v>25570</v>
      </c>
      <c r="W1457" t="s">
        <v>25571</v>
      </c>
      <c r="AA1457" t="s">
        <v>25572</v>
      </c>
      <c r="AB1457" t="s">
        <v>25573</v>
      </c>
      <c r="AN1457" t="s">
        <v>25574</v>
      </c>
      <c r="AS1457" t="s">
        <v>815</v>
      </c>
      <c r="AT1457">
        <v>2007</v>
      </c>
      <c r="AU1457">
        <v>34</v>
      </c>
      <c r="AV1457">
        <v>1</v>
      </c>
      <c r="BA1457">
        <v>36</v>
      </c>
      <c r="BB1457">
        <v>44</v>
      </c>
      <c r="BD1457" t="s">
        <v>25575</v>
      </c>
      <c r="BK1457" t="s">
        <v>25576</v>
      </c>
      <c r="BW1457" t="s">
        <v>13429</v>
      </c>
      <c r="BX1457" t="s">
        <v>13985</v>
      </c>
      <c r="BY1457" t="s">
        <v>13985</v>
      </c>
      <c r="BZ1457" t="s">
        <v>13985</v>
      </c>
    </row>
    <row r="1458" spans="1:78" hidden="1">
      <c r="A1458" t="s">
        <v>13850</v>
      </c>
      <c r="B1458" t="s">
        <v>67</v>
      </c>
      <c r="C1458" t="s">
        <v>18452</v>
      </c>
      <c r="G1458" t="s">
        <v>18453</v>
      </c>
      <c r="J1458" t="s">
        <v>18454</v>
      </c>
      <c r="K1458" t="s">
        <v>18455</v>
      </c>
      <c r="W1458" t="s">
        <v>18456</v>
      </c>
      <c r="AA1458" t="s">
        <v>18457</v>
      </c>
      <c r="AB1458" t="s">
        <v>18458</v>
      </c>
      <c r="AN1458" t="s">
        <v>18459</v>
      </c>
      <c r="AS1458" s="1">
        <v>38657</v>
      </c>
      <c r="AT1458">
        <v>2015</v>
      </c>
      <c r="AU1458">
        <v>9</v>
      </c>
      <c r="BC1458">
        <v>610</v>
      </c>
      <c r="BD1458" t="s">
        <v>18460</v>
      </c>
      <c r="BK1458" t="s">
        <v>18461</v>
      </c>
      <c r="BL1458">
        <v>26594161</v>
      </c>
      <c r="BW1458" t="s">
        <v>13429</v>
      </c>
      <c r="BX1458" t="s">
        <v>13985</v>
      </c>
      <c r="BY1458" t="s">
        <v>13985</v>
      </c>
      <c r="BZ1458" t="s">
        <v>13985</v>
      </c>
    </row>
    <row r="1459" spans="1:78" hidden="1">
      <c r="A1459" t="s">
        <v>13850</v>
      </c>
      <c r="B1459" t="s">
        <v>67</v>
      </c>
      <c r="C1459" t="s">
        <v>15304</v>
      </c>
      <c r="G1459" t="s">
        <v>15305</v>
      </c>
      <c r="J1459" t="s">
        <v>15306</v>
      </c>
      <c r="K1459" t="s">
        <v>15145</v>
      </c>
      <c r="W1459" t="s">
        <v>15307</v>
      </c>
      <c r="AA1459" t="s">
        <v>15308</v>
      </c>
      <c r="AB1459" t="s">
        <v>15309</v>
      </c>
      <c r="AN1459" t="s">
        <v>15149</v>
      </c>
      <c r="AS1459" s="1">
        <v>37469</v>
      </c>
      <c r="AT1459">
        <v>2018</v>
      </c>
      <c r="AU1459">
        <v>17</v>
      </c>
      <c r="BC1459">
        <v>281</v>
      </c>
      <c r="BD1459" t="s">
        <v>15310</v>
      </c>
      <c r="BK1459" t="s">
        <v>15311</v>
      </c>
      <c r="BL1459">
        <v>30071859</v>
      </c>
      <c r="BW1459" t="s">
        <v>13429</v>
      </c>
      <c r="BX1459" t="s">
        <v>13985</v>
      </c>
      <c r="BY1459" t="s">
        <v>13985</v>
      </c>
      <c r="BZ1459" t="s">
        <v>13985</v>
      </c>
    </row>
    <row r="1460" spans="1:78" hidden="1">
      <c r="A1460" t="s">
        <v>13850</v>
      </c>
      <c r="B1460" t="s">
        <v>67</v>
      </c>
      <c r="C1460" t="s">
        <v>16155</v>
      </c>
      <c r="G1460" t="s">
        <v>16156</v>
      </c>
      <c r="J1460" t="s">
        <v>16157</v>
      </c>
      <c r="K1460" t="s">
        <v>3512</v>
      </c>
      <c r="W1460" t="s">
        <v>16158</v>
      </c>
      <c r="AB1460" t="s">
        <v>16159</v>
      </c>
      <c r="AN1460" t="s">
        <v>3514</v>
      </c>
      <c r="AO1460" t="s">
        <v>3515</v>
      </c>
      <c r="AS1460" t="s">
        <v>1023</v>
      </c>
      <c r="AT1460">
        <v>2018</v>
      </c>
      <c r="AU1460">
        <v>9</v>
      </c>
      <c r="AV1460">
        <v>1</v>
      </c>
      <c r="BA1460">
        <v>25</v>
      </c>
      <c r="BB1460">
        <v>30</v>
      </c>
      <c r="BD1460" t="s">
        <v>16160</v>
      </c>
      <c r="BK1460" t="s">
        <v>16161</v>
      </c>
      <c r="BL1460">
        <v>29103951</v>
      </c>
      <c r="BW1460" t="s">
        <v>13429</v>
      </c>
      <c r="BX1460" t="s">
        <v>13985</v>
      </c>
      <c r="BY1460" t="s">
        <v>13985</v>
      </c>
      <c r="BZ1460" t="s">
        <v>13985</v>
      </c>
    </row>
    <row r="1461" spans="1:78" hidden="1">
      <c r="A1461" t="s">
        <v>13850</v>
      </c>
      <c r="B1461" t="s">
        <v>67</v>
      </c>
      <c r="C1461" t="s">
        <v>18005</v>
      </c>
      <c r="G1461" t="s">
        <v>18006</v>
      </c>
      <c r="J1461" t="s">
        <v>18007</v>
      </c>
      <c r="K1461" t="s">
        <v>667</v>
      </c>
      <c r="W1461" t="s">
        <v>18008</v>
      </c>
      <c r="AN1461" t="s">
        <v>670</v>
      </c>
      <c r="AO1461" t="s">
        <v>671</v>
      </c>
      <c r="AS1461" t="s">
        <v>884</v>
      </c>
      <c r="AT1461">
        <v>2016</v>
      </c>
      <c r="AU1461">
        <v>51</v>
      </c>
      <c r="AV1461">
        <v>1</v>
      </c>
      <c r="BA1461">
        <v>71</v>
      </c>
      <c r="BB1461">
        <v>80</v>
      </c>
      <c r="BD1461" t="s">
        <v>18009</v>
      </c>
      <c r="BK1461" t="s">
        <v>18010</v>
      </c>
      <c r="BW1461" t="s">
        <v>13429</v>
      </c>
      <c r="BX1461" t="s">
        <v>13985</v>
      </c>
      <c r="BY1461" t="s">
        <v>13985</v>
      </c>
      <c r="BZ1461" t="s">
        <v>13985</v>
      </c>
    </row>
    <row r="1462" spans="1:78" hidden="1">
      <c r="A1462" t="s">
        <v>13850</v>
      </c>
      <c r="B1462" t="s">
        <v>67</v>
      </c>
      <c r="C1462" t="s">
        <v>13188</v>
      </c>
      <c r="G1462" t="s">
        <v>13188</v>
      </c>
      <c r="J1462" t="s">
        <v>31502</v>
      </c>
      <c r="K1462" t="s">
        <v>375</v>
      </c>
      <c r="W1462" t="s">
        <v>31503</v>
      </c>
      <c r="AN1462" t="s">
        <v>377</v>
      </c>
      <c r="AT1462">
        <v>1991</v>
      </c>
      <c r="AU1462">
        <v>3</v>
      </c>
      <c r="AV1462">
        <v>3</v>
      </c>
      <c r="BA1462">
        <v>309</v>
      </c>
      <c r="BB1462">
        <v>317</v>
      </c>
      <c r="BD1462" t="s">
        <v>31504</v>
      </c>
      <c r="BK1462" t="s">
        <v>31505</v>
      </c>
      <c r="BL1462">
        <v>19215469</v>
      </c>
      <c r="BW1462" t="s">
        <v>13429</v>
      </c>
      <c r="BX1462" t="s">
        <v>13985</v>
      </c>
      <c r="BY1462" t="s">
        <v>13985</v>
      </c>
      <c r="BZ1462" t="s">
        <v>13985</v>
      </c>
    </row>
    <row r="1463" spans="1:78" hidden="1">
      <c r="A1463" t="s">
        <v>13850</v>
      </c>
      <c r="B1463" t="s">
        <v>67</v>
      </c>
      <c r="C1463" t="s">
        <v>19339</v>
      </c>
      <c r="G1463" t="s">
        <v>19340</v>
      </c>
      <c r="J1463" t="s">
        <v>19341</v>
      </c>
      <c r="K1463" t="s">
        <v>14363</v>
      </c>
      <c r="W1463" t="s">
        <v>19342</v>
      </c>
      <c r="AA1463" t="s">
        <v>19343</v>
      </c>
      <c r="AB1463" t="s">
        <v>19344</v>
      </c>
      <c r="AN1463" t="s">
        <v>14367</v>
      </c>
      <c r="AO1463" t="s">
        <v>14368</v>
      </c>
      <c r="AS1463" t="s">
        <v>1023</v>
      </c>
      <c r="AT1463">
        <v>2015</v>
      </c>
      <c r="AU1463">
        <v>8</v>
      </c>
      <c r="AV1463">
        <v>1</v>
      </c>
      <c r="BA1463">
        <v>3</v>
      </c>
      <c r="BB1463">
        <v>16</v>
      </c>
      <c r="BD1463" t="s">
        <v>19345</v>
      </c>
      <c r="BK1463" t="s">
        <v>19346</v>
      </c>
      <c r="BW1463" t="s">
        <v>13428</v>
      </c>
      <c r="BX1463" t="s">
        <v>13985</v>
      </c>
      <c r="BY1463" t="s">
        <v>13429</v>
      </c>
      <c r="BZ1463" t="s">
        <v>13985</v>
      </c>
    </row>
    <row r="1464" spans="1:78" hidden="1">
      <c r="A1464" t="s">
        <v>13850</v>
      </c>
      <c r="B1464" t="s">
        <v>67</v>
      </c>
      <c r="C1464" t="s">
        <v>16215</v>
      </c>
      <c r="G1464" t="s">
        <v>16216</v>
      </c>
      <c r="J1464" t="s">
        <v>16217</v>
      </c>
      <c r="K1464" t="s">
        <v>1332</v>
      </c>
      <c r="W1464" t="s">
        <v>16218</v>
      </c>
      <c r="AB1464" t="s">
        <v>16219</v>
      </c>
      <c r="AN1464" t="s">
        <v>1334</v>
      </c>
      <c r="AO1464" t="s">
        <v>1335</v>
      </c>
      <c r="AS1464" t="s">
        <v>84</v>
      </c>
      <c r="AT1464">
        <v>2017</v>
      </c>
      <c r="AU1464">
        <v>61</v>
      </c>
      <c r="AV1464">
        <v>12</v>
      </c>
      <c r="BA1464">
        <v>2033</v>
      </c>
      <c r="BB1464">
        <v>2045</v>
      </c>
      <c r="BD1464" t="s">
        <v>16220</v>
      </c>
      <c r="BK1464" t="s">
        <v>16221</v>
      </c>
      <c r="BL1464">
        <v>28717999</v>
      </c>
      <c r="BW1464" t="s">
        <v>13429</v>
      </c>
      <c r="BX1464" t="s">
        <v>13985</v>
      </c>
      <c r="BY1464" t="s">
        <v>13985</v>
      </c>
      <c r="BZ1464" t="s">
        <v>13985</v>
      </c>
    </row>
    <row r="1465" spans="1:78" hidden="1">
      <c r="A1465" t="s">
        <v>13850</v>
      </c>
      <c r="B1465" t="s">
        <v>67</v>
      </c>
      <c r="C1465" t="s">
        <v>21249</v>
      </c>
      <c r="G1465" t="s">
        <v>21250</v>
      </c>
      <c r="J1465" t="s">
        <v>21251</v>
      </c>
      <c r="K1465" t="s">
        <v>8937</v>
      </c>
      <c r="W1465" t="s">
        <v>21252</v>
      </c>
      <c r="AA1465" t="s">
        <v>21253</v>
      </c>
      <c r="AB1465" t="s">
        <v>21254</v>
      </c>
      <c r="AN1465" t="s">
        <v>8942</v>
      </c>
      <c r="AO1465" t="s">
        <v>8943</v>
      </c>
      <c r="AT1465">
        <v>2013</v>
      </c>
      <c r="AU1465">
        <v>63</v>
      </c>
      <c r="AV1465">
        <v>4</v>
      </c>
      <c r="BA1465">
        <v>451</v>
      </c>
      <c r="BB1465">
        <v>471</v>
      </c>
      <c r="BD1465" t="s">
        <v>21255</v>
      </c>
      <c r="BK1465" t="s">
        <v>21256</v>
      </c>
      <c r="BW1465" t="s">
        <v>13429</v>
      </c>
    </row>
    <row r="1466" spans="1:78" hidden="1">
      <c r="A1466" t="s">
        <v>13850</v>
      </c>
      <c r="B1466" t="s">
        <v>67</v>
      </c>
      <c r="C1466" t="s">
        <v>14991</v>
      </c>
      <c r="G1466" t="s">
        <v>14992</v>
      </c>
      <c r="J1466" t="s">
        <v>14993</v>
      </c>
      <c r="K1466" t="s">
        <v>14994</v>
      </c>
      <c r="W1466" t="s">
        <v>14995</v>
      </c>
      <c r="AB1466" t="s">
        <v>14996</v>
      </c>
      <c r="AN1466" t="s">
        <v>14997</v>
      </c>
      <c r="AS1466" t="s">
        <v>84</v>
      </c>
      <c r="AT1466">
        <v>2018</v>
      </c>
      <c r="AU1466">
        <v>41</v>
      </c>
      <c r="BA1466">
        <v>56</v>
      </c>
      <c r="BB1466">
        <v>70</v>
      </c>
      <c r="BD1466" t="s">
        <v>14998</v>
      </c>
      <c r="BK1466" t="s">
        <v>14999</v>
      </c>
      <c r="BL1466">
        <v>30728599</v>
      </c>
      <c r="BW1466" t="s">
        <v>13429</v>
      </c>
    </row>
    <row r="1467" spans="1:78" hidden="1">
      <c r="A1467" t="s">
        <v>13850</v>
      </c>
      <c r="B1467" t="s">
        <v>67</v>
      </c>
      <c r="C1467" t="s">
        <v>15016</v>
      </c>
      <c r="G1467" t="s">
        <v>15017</v>
      </c>
      <c r="J1467" t="s">
        <v>15018</v>
      </c>
      <c r="K1467" t="s">
        <v>831</v>
      </c>
      <c r="W1467" t="s">
        <v>15019</v>
      </c>
      <c r="AN1467" t="s">
        <v>835</v>
      </c>
      <c r="AS1467" t="s">
        <v>84</v>
      </c>
      <c r="AT1467">
        <v>2018</v>
      </c>
      <c r="AU1467">
        <v>8</v>
      </c>
      <c r="AV1467">
        <v>23</v>
      </c>
      <c r="BA1467">
        <v>11833</v>
      </c>
      <c r="BB1467">
        <v>11841</v>
      </c>
      <c r="BD1467" t="s">
        <v>15020</v>
      </c>
      <c r="BK1467" t="s">
        <v>15021</v>
      </c>
      <c r="BL1467">
        <v>30598780</v>
      </c>
      <c r="BW1467" t="s">
        <v>13429</v>
      </c>
    </row>
    <row r="1468" spans="1:78" hidden="1">
      <c r="A1468" t="s">
        <v>13850</v>
      </c>
      <c r="B1468" t="s">
        <v>67</v>
      </c>
      <c r="C1468" t="s">
        <v>18217</v>
      </c>
      <c r="G1468" t="s">
        <v>18218</v>
      </c>
      <c r="J1468" t="s">
        <v>18219</v>
      </c>
      <c r="K1468" t="s">
        <v>18220</v>
      </c>
      <c r="W1468" t="s">
        <v>18221</v>
      </c>
      <c r="AA1468" t="s">
        <v>18222</v>
      </c>
      <c r="AB1468" t="s">
        <v>18223</v>
      </c>
      <c r="AN1468" t="s">
        <v>18224</v>
      </c>
      <c r="AO1468" t="s">
        <v>18225</v>
      </c>
      <c r="AT1468">
        <v>2016</v>
      </c>
      <c r="AU1468">
        <v>43</v>
      </c>
      <c r="AV1468">
        <v>1</v>
      </c>
      <c r="BA1468">
        <v>80</v>
      </c>
      <c r="BB1468">
        <v>92</v>
      </c>
      <c r="BD1468" t="s">
        <v>18226</v>
      </c>
      <c r="BK1468" t="s">
        <v>18227</v>
      </c>
      <c r="BW1468" t="s">
        <v>13429</v>
      </c>
      <c r="BX1468" t="s">
        <v>13985</v>
      </c>
      <c r="BY1468" t="s">
        <v>13985</v>
      </c>
      <c r="BZ1468" t="s">
        <v>13985</v>
      </c>
    </row>
    <row r="1469" spans="1:78" hidden="1">
      <c r="A1469" t="s">
        <v>13850</v>
      </c>
      <c r="B1469" t="s">
        <v>67</v>
      </c>
      <c r="C1469" t="s">
        <v>31342</v>
      </c>
      <c r="G1469" t="s">
        <v>31342</v>
      </c>
      <c r="J1469" t="s">
        <v>31343</v>
      </c>
      <c r="K1469" t="s">
        <v>1587</v>
      </c>
      <c r="W1469" t="s">
        <v>31344</v>
      </c>
      <c r="AB1469" t="s">
        <v>31345</v>
      </c>
      <c r="AN1469" t="s">
        <v>1591</v>
      </c>
      <c r="AS1469" t="s">
        <v>154</v>
      </c>
      <c r="AT1469">
        <v>1991</v>
      </c>
      <c r="AU1469">
        <v>23</v>
      </c>
      <c r="AV1469">
        <v>3</v>
      </c>
      <c r="BA1469">
        <v>151</v>
      </c>
      <c r="BB1469">
        <v>156</v>
      </c>
      <c r="BD1469" t="s">
        <v>31346</v>
      </c>
      <c r="BK1469" t="s">
        <v>31347</v>
      </c>
      <c r="BL1469">
        <v>1774430</v>
      </c>
      <c r="BW1469" t="s">
        <v>13429</v>
      </c>
      <c r="BX1469" t="s">
        <v>13985</v>
      </c>
      <c r="BY1469" t="s">
        <v>13985</v>
      </c>
      <c r="BZ1469" t="s">
        <v>13985</v>
      </c>
    </row>
    <row r="1470" spans="1:78" hidden="1">
      <c r="A1470" t="s">
        <v>13759</v>
      </c>
      <c r="B1470" t="s">
        <v>67</v>
      </c>
      <c r="C1470" t="s">
        <v>31741</v>
      </c>
      <c r="J1470" t="s">
        <v>31742</v>
      </c>
      <c r="K1470" t="s">
        <v>31744</v>
      </c>
      <c r="AN1470" t="s">
        <v>31746</v>
      </c>
      <c r="AT1470">
        <v>2013</v>
      </c>
      <c r="AU1470">
        <v>52</v>
      </c>
      <c r="AV1470">
        <v>4</v>
      </c>
      <c r="BA1470">
        <v>349</v>
      </c>
      <c r="BB1470">
        <v>356</v>
      </c>
      <c r="BK1470" t="s">
        <v>31747</v>
      </c>
      <c r="BR1470" t="s">
        <v>31743</v>
      </c>
      <c r="BS1470" t="s">
        <v>31745</v>
      </c>
      <c r="BW1470" t="s">
        <v>13429</v>
      </c>
    </row>
    <row r="1471" spans="1:78" hidden="1">
      <c r="A1471" t="s">
        <v>13850</v>
      </c>
      <c r="B1471" t="s">
        <v>67</v>
      </c>
      <c r="C1471" t="s">
        <v>28296</v>
      </c>
      <c r="G1471" t="s">
        <v>28296</v>
      </c>
      <c r="J1471" t="s">
        <v>28297</v>
      </c>
      <c r="K1471" t="s">
        <v>10406</v>
      </c>
      <c r="W1471" t="s">
        <v>28298</v>
      </c>
      <c r="AN1471" t="s">
        <v>10408</v>
      </c>
      <c r="AS1471" s="1">
        <v>37073</v>
      </c>
      <c r="AT1471">
        <v>2001</v>
      </c>
      <c r="AU1471">
        <v>290</v>
      </c>
      <c r="AV1471">
        <v>2</v>
      </c>
      <c r="BA1471">
        <v>125</v>
      </c>
      <c r="BB1471">
        <v>135</v>
      </c>
      <c r="BD1471" t="s">
        <v>28299</v>
      </c>
      <c r="BK1471" t="s">
        <v>28300</v>
      </c>
      <c r="BL1471">
        <v>11471142</v>
      </c>
      <c r="BW1471" t="s">
        <v>13429</v>
      </c>
      <c r="BX1471" t="s">
        <v>13985</v>
      </c>
      <c r="BY1471" t="s">
        <v>13985</v>
      </c>
      <c r="BZ1471" t="s">
        <v>13985</v>
      </c>
    </row>
    <row r="1472" spans="1:78" hidden="1">
      <c r="A1472" t="s">
        <v>13850</v>
      </c>
      <c r="B1472" t="s">
        <v>67</v>
      </c>
      <c r="C1472" t="s">
        <v>28291</v>
      </c>
      <c r="G1472" t="s">
        <v>28291</v>
      </c>
      <c r="J1472" t="s">
        <v>28292</v>
      </c>
      <c r="K1472" t="s">
        <v>2908</v>
      </c>
      <c r="W1472" t="s">
        <v>28293</v>
      </c>
      <c r="AN1472" t="s">
        <v>2912</v>
      </c>
      <c r="AS1472" t="s">
        <v>352</v>
      </c>
      <c r="AT1472">
        <v>2001</v>
      </c>
      <c r="AU1472">
        <v>8</v>
      </c>
      <c r="AV1472">
        <v>1</v>
      </c>
      <c r="BA1472">
        <v>25</v>
      </c>
      <c r="BB1472">
        <v>35</v>
      </c>
      <c r="BD1472" t="s">
        <v>28294</v>
      </c>
      <c r="BK1472" t="s">
        <v>28295</v>
      </c>
      <c r="BW1472" t="s">
        <v>13429</v>
      </c>
      <c r="BX1472" t="s">
        <v>13985</v>
      </c>
      <c r="BY1472" t="s">
        <v>13985</v>
      </c>
      <c r="BZ1472" t="s">
        <v>13985</v>
      </c>
    </row>
    <row r="1473" spans="1:78" hidden="1">
      <c r="A1473" t="s">
        <v>13850</v>
      </c>
      <c r="B1473" t="s">
        <v>67</v>
      </c>
      <c r="C1473" t="s">
        <v>17484</v>
      </c>
      <c r="G1473" t="s">
        <v>17485</v>
      </c>
      <c r="J1473" t="s">
        <v>17486</v>
      </c>
      <c r="K1473" t="s">
        <v>1453</v>
      </c>
      <c r="W1473" t="s">
        <v>17487</v>
      </c>
      <c r="AN1473" t="s">
        <v>1455</v>
      </c>
      <c r="AO1473" t="s">
        <v>1456</v>
      </c>
      <c r="AS1473" t="s">
        <v>242</v>
      </c>
      <c r="AT1473">
        <v>2016</v>
      </c>
      <c r="AU1473">
        <v>109</v>
      </c>
      <c r="AV1473">
        <v>5</v>
      </c>
      <c r="BA1473">
        <v>2043</v>
      </c>
      <c r="BB1473">
        <v>2053</v>
      </c>
      <c r="BD1473" t="s">
        <v>17488</v>
      </c>
      <c r="BK1473" t="s">
        <v>17489</v>
      </c>
      <c r="BL1473">
        <v>27452001</v>
      </c>
      <c r="BW1473" t="s">
        <v>13429</v>
      </c>
      <c r="BX1473" t="s">
        <v>13985</v>
      </c>
      <c r="BY1473" t="s">
        <v>13985</v>
      </c>
      <c r="BZ1473" t="s">
        <v>13985</v>
      </c>
    </row>
    <row r="1474" spans="1:78" hidden="1">
      <c r="A1474" t="s">
        <v>13850</v>
      </c>
      <c r="B1474" t="s">
        <v>67</v>
      </c>
      <c r="C1474" t="s">
        <v>24481</v>
      </c>
      <c r="G1474" t="s">
        <v>24482</v>
      </c>
      <c r="J1474" t="s">
        <v>24483</v>
      </c>
      <c r="K1474" t="s">
        <v>404</v>
      </c>
      <c r="W1474" t="s">
        <v>24484</v>
      </c>
      <c r="AN1474" t="s">
        <v>407</v>
      </c>
      <c r="AO1474" t="s">
        <v>408</v>
      </c>
      <c r="AT1474">
        <v>2009</v>
      </c>
      <c r="AU1474">
        <v>393</v>
      </c>
      <c r="BA1474">
        <v>185</v>
      </c>
      <c r="BB1474">
        <v>188</v>
      </c>
      <c r="BD1474" t="s">
        <v>24485</v>
      </c>
      <c r="BK1474" t="s">
        <v>24486</v>
      </c>
      <c r="BW1474" t="s">
        <v>13429</v>
      </c>
      <c r="BX1474" t="s">
        <v>13985</v>
      </c>
      <c r="BY1474" t="s">
        <v>13985</v>
      </c>
      <c r="BZ1474" t="s">
        <v>13985</v>
      </c>
    </row>
    <row r="1475" spans="1:78" hidden="1">
      <c r="A1475" t="s">
        <v>13850</v>
      </c>
      <c r="B1475" t="s">
        <v>67</v>
      </c>
      <c r="C1475" t="s">
        <v>17620</v>
      </c>
      <c r="G1475" t="s">
        <v>17621</v>
      </c>
      <c r="J1475" t="s">
        <v>17622</v>
      </c>
      <c r="K1475" t="s">
        <v>17623</v>
      </c>
      <c r="W1475" t="s">
        <v>17624</v>
      </c>
      <c r="AN1475" t="s">
        <v>17625</v>
      </c>
      <c r="AO1475" t="s">
        <v>17626</v>
      </c>
      <c r="AS1475" t="s">
        <v>352</v>
      </c>
      <c r="AT1475">
        <v>2016</v>
      </c>
      <c r="AU1475">
        <v>9</v>
      </c>
      <c r="AV1475">
        <v>4</v>
      </c>
      <c r="BA1475">
        <v>410</v>
      </c>
      <c r="BB1475">
        <v>420</v>
      </c>
      <c r="BD1475" t="s">
        <v>17627</v>
      </c>
      <c r="BK1475" t="s">
        <v>17628</v>
      </c>
      <c r="BW1475" t="s">
        <v>13429</v>
      </c>
      <c r="BX1475" t="s">
        <v>13985</v>
      </c>
      <c r="BY1475" t="s">
        <v>13985</v>
      </c>
      <c r="BZ1475" t="s">
        <v>13985</v>
      </c>
    </row>
    <row r="1476" spans="1:78" hidden="1">
      <c r="A1476" t="s">
        <v>13850</v>
      </c>
      <c r="B1476" t="s">
        <v>67</v>
      </c>
      <c r="C1476" t="s">
        <v>22056</v>
      </c>
      <c r="G1476" t="s">
        <v>22057</v>
      </c>
      <c r="J1476" t="s">
        <v>22058</v>
      </c>
      <c r="K1476" t="s">
        <v>10453</v>
      </c>
      <c r="W1476" t="s">
        <v>22059</v>
      </c>
      <c r="AB1476" t="s">
        <v>22060</v>
      </c>
      <c r="AN1476" t="s">
        <v>10457</v>
      </c>
      <c r="AO1476" t="s">
        <v>19316</v>
      </c>
      <c r="AT1476">
        <v>2012</v>
      </c>
      <c r="AU1476">
        <v>60</v>
      </c>
      <c r="AV1476">
        <v>5</v>
      </c>
      <c r="BA1476">
        <v>289</v>
      </c>
      <c r="BB1476">
        <v>298</v>
      </c>
      <c r="BD1476" t="s">
        <v>22061</v>
      </c>
      <c r="BK1476" t="s">
        <v>22062</v>
      </c>
      <c r="BW1476" t="s">
        <v>13429</v>
      </c>
      <c r="BX1476" t="s">
        <v>13985</v>
      </c>
      <c r="BY1476" t="s">
        <v>13985</v>
      </c>
      <c r="BZ1476" t="s">
        <v>13985</v>
      </c>
    </row>
    <row r="1477" spans="1:78" hidden="1">
      <c r="A1477" t="s">
        <v>13850</v>
      </c>
      <c r="B1477" t="s">
        <v>67</v>
      </c>
      <c r="C1477" t="s">
        <v>26500</v>
      </c>
      <c r="G1477" t="s">
        <v>26500</v>
      </c>
      <c r="J1477" t="s">
        <v>26501</v>
      </c>
      <c r="K1477" t="s">
        <v>7258</v>
      </c>
      <c r="AA1477" t="s">
        <v>26502</v>
      </c>
      <c r="AB1477" t="s">
        <v>26503</v>
      </c>
      <c r="AN1477" t="s">
        <v>7261</v>
      </c>
      <c r="AO1477" t="s">
        <v>7262</v>
      </c>
      <c r="AS1477" t="s">
        <v>154</v>
      </c>
      <c r="AT1477">
        <v>2005</v>
      </c>
      <c r="AU1477">
        <v>96</v>
      </c>
      <c r="AV1477">
        <v>6</v>
      </c>
      <c r="BA1477">
        <v>713</v>
      </c>
      <c r="BB1477">
        <v>717</v>
      </c>
      <c r="BD1477" t="s">
        <v>26504</v>
      </c>
      <c r="BK1477" t="s">
        <v>26505</v>
      </c>
      <c r="BL1477">
        <v>16251513</v>
      </c>
      <c r="BW1477" t="s">
        <v>13429</v>
      </c>
      <c r="BX1477" t="s">
        <v>13985</v>
      </c>
      <c r="BY1477" t="s">
        <v>13985</v>
      </c>
      <c r="BZ1477" t="s">
        <v>13985</v>
      </c>
    </row>
    <row r="1478" spans="1:78" hidden="1">
      <c r="A1478" t="s">
        <v>13850</v>
      </c>
      <c r="B1478" t="s">
        <v>67</v>
      </c>
      <c r="C1478" t="s">
        <v>25312</v>
      </c>
      <c r="G1478" t="s">
        <v>25313</v>
      </c>
      <c r="J1478" t="s">
        <v>25314</v>
      </c>
      <c r="K1478" t="s">
        <v>667</v>
      </c>
      <c r="W1478" t="s">
        <v>25315</v>
      </c>
      <c r="AN1478" t="s">
        <v>670</v>
      </c>
      <c r="AS1478" t="s">
        <v>352</v>
      </c>
      <c r="AT1478">
        <v>2007</v>
      </c>
      <c r="AU1478">
        <v>42</v>
      </c>
      <c r="AV1478">
        <v>3</v>
      </c>
      <c r="BA1478">
        <v>383</v>
      </c>
      <c r="BB1478">
        <v>389</v>
      </c>
      <c r="BD1478" t="s">
        <v>25316</v>
      </c>
      <c r="BK1478" t="s">
        <v>25317</v>
      </c>
      <c r="BW1478" t="s">
        <v>13428</v>
      </c>
      <c r="BX1478" t="s">
        <v>13985</v>
      </c>
      <c r="BY1478" t="s">
        <v>13429</v>
      </c>
      <c r="BZ1478">
        <v>2</v>
      </c>
    </row>
    <row r="1479" spans="1:78" hidden="1">
      <c r="A1479" t="s">
        <v>13850</v>
      </c>
      <c r="B1479" t="s">
        <v>67</v>
      </c>
      <c r="C1479" t="s">
        <v>28596</v>
      </c>
      <c r="G1479" t="s">
        <v>28596</v>
      </c>
      <c r="J1479" t="s">
        <v>28597</v>
      </c>
      <c r="K1479" t="s">
        <v>4545</v>
      </c>
      <c r="W1479" t="s">
        <v>28598</v>
      </c>
      <c r="AA1479" t="s">
        <v>28599</v>
      </c>
      <c r="AB1479" t="s">
        <v>28600</v>
      </c>
      <c r="AN1479" t="s">
        <v>4548</v>
      </c>
      <c r="AS1479" t="s">
        <v>472</v>
      </c>
      <c r="AT1479">
        <v>2000</v>
      </c>
      <c r="AU1479">
        <v>93</v>
      </c>
      <c r="AV1479">
        <v>4</v>
      </c>
      <c r="BA1479">
        <v>972</v>
      </c>
      <c r="BB1479">
        <v>976</v>
      </c>
      <c r="BD1479" t="s">
        <v>28601</v>
      </c>
      <c r="BK1479" t="s">
        <v>28602</v>
      </c>
      <c r="BW1479" t="s">
        <v>13429</v>
      </c>
      <c r="BX1479" t="s">
        <v>13985</v>
      </c>
      <c r="BY1479" t="s">
        <v>13985</v>
      </c>
      <c r="BZ1479" t="s">
        <v>13985</v>
      </c>
    </row>
    <row r="1480" spans="1:78" hidden="1">
      <c r="A1480" t="s">
        <v>13850</v>
      </c>
      <c r="B1480" t="s">
        <v>67</v>
      </c>
      <c r="C1480" t="s">
        <v>18284</v>
      </c>
      <c r="G1480" t="s">
        <v>18285</v>
      </c>
      <c r="J1480" t="s">
        <v>18286</v>
      </c>
      <c r="K1480" t="s">
        <v>15736</v>
      </c>
      <c r="W1480" t="s">
        <v>18287</v>
      </c>
      <c r="AA1480" t="s">
        <v>18288</v>
      </c>
      <c r="AB1480" t="s">
        <v>18289</v>
      </c>
      <c r="AN1480" t="s">
        <v>15738</v>
      </c>
      <c r="AO1480" t="s">
        <v>15739</v>
      </c>
      <c r="AS1480" t="s">
        <v>1023</v>
      </c>
      <c r="AT1480">
        <v>2016</v>
      </c>
      <c r="AU1480">
        <v>66</v>
      </c>
      <c r="AV1480">
        <v>1</v>
      </c>
      <c r="BA1480">
        <v>73</v>
      </c>
      <c r="BB1480">
        <v>79</v>
      </c>
      <c r="BD1480" t="s">
        <v>18290</v>
      </c>
      <c r="BK1480" t="s">
        <v>18291</v>
      </c>
      <c r="BW1480" t="s">
        <v>13429</v>
      </c>
      <c r="BX1480" t="s">
        <v>13985</v>
      </c>
      <c r="BY1480" t="s">
        <v>13985</v>
      </c>
      <c r="BZ1480" t="s">
        <v>13985</v>
      </c>
    </row>
    <row r="1481" spans="1:78" hidden="1">
      <c r="A1481" t="s">
        <v>13850</v>
      </c>
      <c r="B1481" t="s">
        <v>67</v>
      </c>
      <c r="C1481" t="s">
        <v>26642</v>
      </c>
      <c r="G1481" t="s">
        <v>26642</v>
      </c>
      <c r="J1481" t="s">
        <v>26643</v>
      </c>
      <c r="K1481" t="s">
        <v>605</v>
      </c>
      <c r="P1481" t="s">
        <v>26644</v>
      </c>
      <c r="Q1481" t="s">
        <v>26645</v>
      </c>
      <c r="R1481" t="s">
        <v>26646</v>
      </c>
      <c r="S1481" t="s">
        <v>26647</v>
      </c>
      <c r="W1481" t="s">
        <v>26648</v>
      </c>
      <c r="AA1481" t="s">
        <v>26649</v>
      </c>
      <c r="AB1481" t="s">
        <v>26650</v>
      </c>
      <c r="AN1481" t="s">
        <v>609</v>
      </c>
      <c r="AS1481" t="s">
        <v>21786</v>
      </c>
      <c r="AT1481">
        <v>2005</v>
      </c>
      <c r="AU1481">
        <v>102</v>
      </c>
      <c r="AX1481">
        <v>1</v>
      </c>
      <c r="BA1481">
        <v>6573</v>
      </c>
      <c r="BB1481">
        <v>6580</v>
      </c>
      <c r="BD1481" t="s">
        <v>26651</v>
      </c>
      <c r="BK1481" t="s">
        <v>26652</v>
      </c>
      <c r="BL1481">
        <v>15851672</v>
      </c>
      <c r="BW1481" t="s">
        <v>13429</v>
      </c>
      <c r="BX1481" t="s">
        <v>13985</v>
      </c>
      <c r="BY1481" t="s">
        <v>13985</v>
      </c>
      <c r="BZ1481" t="s">
        <v>13985</v>
      </c>
    </row>
    <row r="1482" spans="1:78" hidden="1">
      <c r="A1482" t="s">
        <v>13850</v>
      </c>
      <c r="B1482" t="s">
        <v>67</v>
      </c>
      <c r="C1482" t="s">
        <v>30556</v>
      </c>
      <c r="G1482" t="s">
        <v>30556</v>
      </c>
      <c r="J1482" t="s">
        <v>30557</v>
      </c>
      <c r="K1482" t="s">
        <v>3308</v>
      </c>
      <c r="W1482" t="s">
        <v>30558</v>
      </c>
      <c r="AN1482" t="s">
        <v>3310</v>
      </c>
      <c r="AS1482" t="s">
        <v>884</v>
      </c>
      <c r="AT1482">
        <v>1995</v>
      </c>
      <c r="AU1482">
        <v>57</v>
      </c>
      <c r="AV1482">
        <v>2</v>
      </c>
      <c r="BA1482">
        <v>271</v>
      </c>
      <c r="BB1482">
        <v>275</v>
      </c>
      <c r="BD1482" t="s">
        <v>30559</v>
      </c>
      <c r="BK1482" t="s">
        <v>30560</v>
      </c>
      <c r="BL1482">
        <v>7716203</v>
      </c>
      <c r="BW1482" t="s">
        <v>13429</v>
      </c>
      <c r="BX1482" t="s">
        <v>13985</v>
      </c>
      <c r="BY1482" t="s">
        <v>13985</v>
      </c>
      <c r="BZ1482" t="s">
        <v>13985</v>
      </c>
    </row>
    <row r="1483" spans="1:78" hidden="1">
      <c r="A1483" t="s">
        <v>13850</v>
      </c>
      <c r="B1483" t="s">
        <v>67</v>
      </c>
      <c r="C1483" t="s">
        <v>27154</v>
      </c>
      <c r="G1483" t="s">
        <v>27154</v>
      </c>
      <c r="J1483" t="s">
        <v>27155</v>
      </c>
      <c r="K1483" t="s">
        <v>605</v>
      </c>
      <c r="W1483" t="s">
        <v>27156</v>
      </c>
      <c r="AN1483" t="s">
        <v>609</v>
      </c>
      <c r="AS1483" t="s">
        <v>6634</v>
      </c>
      <c r="AT1483">
        <v>2004</v>
      </c>
      <c r="AU1483">
        <v>101</v>
      </c>
      <c r="AV1483">
        <v>21</v>
      </c>
      <c r="BA1483">
        <v>8084</v>
      </c>
      <c r="BB1483">
        <v>8089</v>
      </c>
      <c r="BD1483" t="s">
        <v>27157</v>
      </c>
      <c r="BK1483" t="s">
        <v>27158</v>
      </c>
      <c r="BL1483">
        <v>15141086</v>
      </c>
      <c r="BW1483" t="s">
        <v>13429</v>
      </c>
      <c r="BX1483" t="s">
        <v>13985</v>
      </c>
      <c r="BY1483" t="s">
        <v>13985</v>
      </c>
      <c r="BZ1483" t="s">
        <v>13985</v>
      </c>
    </row>
    <row r="1484" spans="1:78" hidden="1">
      <c r="A1484" t="s">
        <v>13850</v>
      </c>
      <c r="B1484" t="s">
        <v>67</v>
      </c>
      <c r="C1484" t="s">
        <v>28394</v>
      </c>
      <c r="G1484" t="s">
        <v>28394</v>
      </c>
      <c r="J1484" t="s">
        <v>28395</v>
      </c>
      <c r="K1484" t="s">
        <v>2407</v>
      </c>
      <c r="P1484" t="s">
        <v>28396</v>
      </c>
      <c r="Q1484" t="s">
        <v>28397</v>
      </c>
      <c r="R1484" t="s">
        <v>28398</v>
      </c>
      <c r="W1484" t="s">
        <v>28399</v>
      </c>
      <c r="AB1484" t="s">
        <v>28400</v>
      </c>
      <c r="AN1484" t="s">
        <v>2411</v>
      </c>
      <c r="AT1484">
        <v>2001</v>
      </c>
      <c r="AU1484">
        <v>26</v>
      </c>
      <c r="AV1484">
        <v>5</v>
      </c>
      <c r="BA1484">
        <v>518</v>
      </c>
      <c r="BB1484">
        <v>524</v>
      </c>
      <c r="BD1484" t="s">
        <v>28401</v>
      </c>
      <c r="BK1484" t="s">
        <v>28402</v>
      </c>
      <c r="BW1484" t="s">
        <v>13429</v>
      </c>
      <c r="BX1484" t="s">
        <v>13985</v>
      </c>
      <c r="BY1484" t="s">
        <v>13985</v>
      </c>
      <c r="BZ1484" t="s">
        <v>13985</v>
      </c>
    </row>
    <row r="1485" spans="1:78" hidden="1">
      <c r="A1485" t="s">
        <v>13850</v>
      </c>
      <c r="B1485" t="s">
        <v>67</v>
      </c>
      <c r="C1485" t="s">
        <v>25155</v>
      </c>
      <c r="G1485" t="s">
        <v>25156</v>
      </c>
      <c r="J1485" t="s">
        <v>25157</v>
      </c>
      <c r="K1485" t="s">
        <v>4848</v>
      </c>
      <c r="W1485" t="s">
        <v>25158</v>
      </c>
      <c r="AN1485" t="s">
        <v>4851</v>
      </c>
      <c r="AS1485" t="s">
        <v>154</v>
      </c>
      <c r="AT1485">
        <v>2007</v>
      </c>
      <c r="AU1485">
        <v>122</v>
      </c>
      <c r="AV1485">
        <v>3</v>
      </c>
      <c r="BA1485">
        <v>275</v>
      </c>
      <c r="BB1485">
        <v>281</v>
      </c>
      <c r="BD1485" t="s">
        <v>25159</v>
      </c>
      <c r="BK1485" t="s">
        <v>25160</v>
      </c>
      <c r="BW1485" t="s">
        <v>13429</v>
      </c>
      <c r="BX1485" t="s">
        <v>13985</v>
      </c>
      <c r="BY1485" t="s">
        <v>13985</v>
      </c>
      <c r="BZ1485" t="s">
        <v>13985</v>
      </c>
    </row>
    <row r="1486" spans="1:78" hidden="1">
      <c r="A1486" t="s">
        <v>13850</v>
      </c>
      <c r="B1486" t="s">
        <v>67</v>
      </c>
      <c r="C1486" t="s">
        <v>16922</v>
      </c>
      <c r="G1486" t="s">
        <v>16923</v>
      </c>
      <c r="J1486" t="s">
        <v>16924</v>
      </c>
      <c r="K1486" t="s">
        <v>15091</v>
      </c>
      <c r="W1486" t="s">
        <v>16925</v>
      </c>
      <c r="AA1486" t="s">
        <v>16926</v>
      </c>
      <c r="AB1486" t="s">
        <v>16927</v>
      </c>
      <c r="AN1486" t="s">
        <v>15095</v>
      </c>
      <c r="AS1486" t="s">
        <v>16928</v>
      </c>
      <c r="AT1486">
        <v>2017</v>
      </c>
      <c r="AU1486">
        <v>10</v>
      </c>
      <c r="BC1486">
        <v>162</v>
      </c>
      <c r="BD1486" t="s">
        <v>16929</v>
      </c>
      <c r="BK1486" t="s">
        <v>16930</v>
      </c>
      <c r="BL1486">
        <v>28347327</v>
      </c>
      <c r="BW1486" t="s">
        <v>13429</v>
      </c>
      <c r="BX1486" t="s">
        <v>13985</v>
      </c>
      <c r="BY1486" t="s">
        <v>13985</v>
      </c>
      <c r="BZ1486" t="s">
        <v>13985</v>
      </c>
    </row>
    <row r="1487" spans="1:78" hidden="1">
      <c r="A1487" t="s">
        <v>13850</v>
      </c>
      <c r="B1487" t="s">
        <v>67</v>
      </c>
      <c r="C1487" t="s">
        <v>16678</v>
      </c>
      <c r="G1487" t="s">
        <v>16679</v>
      </c>
      <c r="J1487" t="s">
        <v>16680</v>
      </c>
      <c r="K1487" t="s">
        <v>1057</v>
      </c>
      <c r="W1487" t="s">
        <v>16681</v>
      </c>
      <c r="AA1487" t="s">
        <v>16682</v>
      </c>
      <c r="AB1487" t="s">
        <v>16683</v>
      </c>
      <c r="AN1487" t="s">
        <v>1061</v>
      </c>
      <c r="AO1487" t="s">
        <v>1062</v>
      </c>
      <c r="AS1487" t="s">
        <v>521</v>
      </c>
      <c r="AT1487">
        <v>2017</v>
      </c>
      <c r="AU1487">
        <v>98</v>
      </c>
      <c r="AV1487">
        <v>6</v>
      </c>
      <c r="BA1487">
        <v>1671</v>
      </c>
      <c r="BB1487">
        <v>1680</v>
      </c>
      <c r="BD1487" t="s">
        <v>16684</v>
      </c>
      <c r="BK1487" t="s">
        <v>16685</v>
      </c>
      <c r="BL1487">
        <v>28369815</v>
      </c>
      <c r="BW1487" t="s">
        <v>13429</v>
      </c>
      <c r="BX1487" t="s">
        <v>13985</v>
      </c>
      <c r="BY1487" t="s">
        <v>13985</v>
      </c>
      <c r="BZ1487" t="s">
        <v>13985</v>
      </c>
    </row>
    <row r="1488" spans="1:78" hidden="1">
      <c r="A1488" t="s">
        <v>13850</v>
      </c>
      <c r="B1488" t="s">
        <v>67</v>
      </c>
      <c r="C1488" t="s">
        <v>31091</v>
      </c>
      <c r="G1488" t="s">
        <v>31091</v>
      </c>
      <c r="J1488" t="s">
        <v>31092</v>
      </c>
      <c r="K1488" t="s">
        <v>19068</v>
      </c>
      <c r="W1488" t="s">
        <v>31093</v>
      </c>
      <c r="AN1488" t="s">
        <v>19072</v>
      </c>
      <c r="AO1488" t="s">
        <v>19073</v>
      </c>
      <c r="AT1488">
        <v>1993</v>
      </c>
      <c r="AU1488">
        <v>35</v>
      </c>
      <c r="AV1488">
        <v>1</v>
      </c>
      <c r="BA1488">
        <v>79</v>
      </c>
      <c r="BB1488">
        <v>87</v>
      </c>
      <c r="BK1488" t="s">
        <v>31094</v>
      </c>
      <c r="BW1488" t="s">
        <v>13429</v>
      </c>
      <c r="BX1488" t="s">
        <v>13985</v>
      </c>
      <c r="BY1488" t="s">
        <v>13985</v>
      </c>
      <c r="BZ1488" t="s">
        <v>13985</v>
      </c>
    </row>
    <row r="1489" spans="1:78" hidden="1">
      <c r="A1489" t="s">
        <v>13850</v>
      </c>
      <c r="B1489" t="s">
        <v>67</v>
      </c>
      <c r="C1489" t="s">
        <v>29667</v>
      </c>
      <c r="G1489" t="s">
        <v>29667</v>
      </c>
      <c r="J1489" t="s">
        <v>29668</v>
      </c>
      <c r="K1489" t="s">
        <v>29669</v>
      </c>
      <c r="W1489" t="s">
        <v>29670</v>
      </c>
      <c r="AB1489" t="s">
        <v>29671</v>
      </c>
      <c r="AN1489" t="s">
        <v>29672</v>
      </c>
      <c r="AS1489" t="s">
        <v>154</v>
      </c>
      <c r="AT1489">
        <v>1997</v>
      </c>
      <c r="AU1489">
        <v>118</v>
      </c>
      <c r="AV1489">
        <v>3</v>
      </c>
      <c r="BA1489">
        <v>271</v>
      </c>
      <c r="BB1489">
        <v>277</v>
      </c>
      <c r="BD1489" t="s">
        <v>29673</v>
      </c>
      <c r="BK1489" t="s">
        <v>29674</v>
      </c>
      <c r="BW1489" t="s">
        <v>13429</v>
      </c>
      <c r="BX1489" t="s">
        <v>13985</v>
      </c>
      <c r="BY1489" t="s">
        <v>13985</v>
      </c>
      <c r="BZ1489" t="s">
        <v>13985</v>
      </c>
    </row>
    <row r="1490" spans="1:78" hidden="1">
      <c r="A1490" t="s">
        <v>13850</v>
      </c>
      <c r="B1490" t="s">
        <v>67</v>
      </c>
      <c r="C1490" t="s">
        <v>30677</v>
      </c>
      <c r="G1490" t="s">
        <v>30677</v>
      </c>
      <c r="J1490" t="s">
        <v>30678</v>
      </c>
      <c r="K1490" t="s">
        <v>358</v>
      </c>
      <c r="W1490" t="s">
        <v>30679</v>
      </c>
      <c r="AN1490" t="s">
        <v>360</v>
      </c>
      <c r="AS1490" t="s">
        <v>297</v>
      </c>
      <c r="AT1490">
        <v>1994</v>
      </c>
      <c r="AU1490">
        <v>40</v>
      </c>
      <c r="AV1490">
        <v>9</v>
      </c>
      <c r="BA1490">
        <v>775</v>
      </c>
      <c r="BB1490">
        <v>780</v>
      </c>
      <c r="BD1490" t="s">
        <v>30680</v>
      </c>
      <c r="BK1490" t="s">
        <v>30681</v>
      </c>
      <c r="BW1490" t="s">
        <v>13429</v>
      </c>
      <c r="BX1490" t="s">
        <v>13985</v>
      </c>
      <c r="BY1490" t="s">
        <v>13985</v>
      </c>
      <c r="BZ1490" t="s">
        <v>13985</v>
      </c>
    </row>
    <row r="1491" spans="1:78" hidden="1">
      <c r="A1491" t="s">
        <v>13850</v>
      </c>
      <c r="B1491" t="s">
        <v>67</v>
      </c>
      <c r="C1491" t="s">
        <v>29183</v>
      </c>
      <c r="G1491" t="s">
        <v>29183</v>
      </c>
      <c r="J1491" t="s">
        <v>29184</v>
      </c>
      <c r="K1491" t="s">
        <v>841</v>
      </c>
      <c r="W1491" t="s">
        <v>29185</v>
      </c>
      <c r="AN1491" t="s">
        <v>843</v>
      </c>
      <c r="AO1491" t="s">
        <v>844</v>
      </c>
      <c r="AS1491" t="s">
        <v>1023</v>
      </c>
      <c r="AT1491">
        <v>1999</v>
      </c>
      <c r="AU1491">
        <v>26</v>
      </c>
      <c r="AV1491">
        <v>1</v>
      </c>
      <c r="BA1491">
        <v>43</v>
      </c>
      <c r="BB1491">
        <v>49</v>
      </c>
      <c r="BD1491" t="s">
        <v>29186</v>
      </c>
      <c r="BK1491" t="s">
        <v>29187</v>
      </c>
      <c r="BL1491">
        <v>10102759</v>
      </c>
      <c r="BW1491" t="s">
        <v>13429</v>
      </c>
      <c r="BX1491" t="s">
        <v>13985</v>
      </c>
      <c r="BY1491" t="s">
        <v>13985</v>
      </c>
      <c r="BZ1491" t="s">
        <v>13985</v>
      </c>
    </row>
    <row r="1492" spans="1:78" hidden="1">
      <c r="A1492" t="s">
        <v>13850</v>
      </c>
      <c r="B1492" t="s">
        <v>67</v>
      </c>
      <c r="C1492" t="s">
        <v>28270</v>
      </c>
      <c r="G1492" t="s">
        <v>28270</v>
      </c>
      <c r="J1492" t="s">
        <v>28271</v>
      </c>
      <c r="K1492" t="s">
        <v>2675</v>
      </c>
      <c r="W1492" t="s">
        <v>28272</v>
      </c>
      <c r="AN1492" t="s">
        <v>2679</v>
      </c>
      <c r="AS1492" t="s">
        <v>352</v>
      </c>
      <c r="AT1492">
        <v>2001</v>
      </c>
      <c r="AU1492">
        <v>107</v>
      </c>
      <c r="AV1492">
        <v>8</v>
      </c>
      <c r="BA1492">
        <v>737</v>
      </c>
      <c r="BB1492">
        <v>752</v>
      </c>
      <c r="BD1492" t="s">
        <v>28273</v>
      </c>
      <c r="BK1492" t="s">
        <v>28274</v>
      </c>
      <c r="BW1492" t="s">
        <v>13429</v>
      </c>
      <c r="BX1492" t="s">
        <v>13985</v>
      </c>
      <c r="BY1492" t="s">
        <v>13985</v>
      </c>
      <c r="BZ1492" t="s">
        <v>13985</v>
      </c>
    </row>
    <row r="1493" spans="1:78" hidden="1">
      <c r="A1493" t="s">
        <v>13850</v>
      </c>
      <c r="B1493" t="s">
        <v>67</v>
      </c>
      <c r="C1493" t="s">
        <v>21943</v>
      </c>
      <c r="G1493" t="s">
        <v>21944</v>
      </c>
      <c r="J1493" t="s">
        <v>21945</v>
      </c>
      <c r="K1493" t="s">
        <v>280</v>
      </c>
      <c r="W1493" t="s">
        <v>21946</v>
      </c>
      <c r="AA1493" t="s">
        <v>21947</v>
      </c>
      <c r="AB1493" t="s">
        <v>21948</v>
      </c>
      <c r="AN1493" t="s">
        <v>284</v>
      </c>
      <c r="AS1493" s="1">
        <v>46784</v>
      </c>
      <c r="AT1493">
        <v>2012</v>
      </c>
      <c r="AU1493">
        <v>7</v>
      </c>
      <c r="AV1493">
        <v>2</v>
      </c>
      <c r="BC1493" t="s">
        <v>21949</v>
      </c>
      <c r="BD1493" t="s">
        <v>21950</v>
      </c>
      <c r="BK1493" t="s">
        <v>21951</v>
      </c>
      <c r="BL1493">
        <v>22389713</v>
      </c>
      <c r="BW1493" t="s">
        <v>13428</v>
      </c>
      <c r="BX1493" t="s">
        <v>13985</v>
      </c>
      <c r="BY1493" t="s">
        <v>13429</v>
      </c>
      <c r="BZ1493">
        <v>1</v>
      </c>
    </row>
    <row r="1494" spans="1:78" hidden="1">
      <c r="A1494" t="s">
        <v>13850</v>
      </c>
      <c r="B1494" t="s">
        <v>67</v>
      </c>
      <c r="C1494" t="s">
        <v>30364</v>
      </c>
      <c r="G1494" t="s">
        <v>30364</v>
      </c>
      <c r="J1494" t="s">
        <v>30365</v>
      </c>
      <c r="K1494" t="s">
        <v>30366</v>
      </c>
      <c r="W1494" t="s">
        <v>30367</v>
      </c>
      <c r="AN1494" t="s">
        <v>30368</v>
      </c>
      <c r="AS1494" t="s">
        <v>297</v>
      </c>
      <c r="AT1494">
        <v>1995</v>
      </c>
      <c r="AU1494">
        <v>112</v>
      </c>
      <c r="AV1494">
        <v>1</v>
      </c>
      <c r="BA1494">
        <v>43</v>
      </c>
      <c r="BB1494">
        <v>54</v>
      </c>
      <c r="BD1494" t="s">
        <v>30369</v>
      </c>
      <c r="BK1494" t="s">
        <v>30370</v>
      </c>
      <c r="BL1494">
        <v>7553335</v>
      </c>
      <c r="BW1494" t="s">
        <v>13429</v>
      </c>
      <c r="BX1494" t="s">
        <v>13985</v>
      </c>
      <c r="BY1494" t="s">
        <v>13985</v>
      </c>
      <c r="BZ1494" t="s">
        <v>13985</v>
      </c>
    </row>
    <row r="1495" spans="1:78" hidden="1">
      <c r="A1495" t="s">
        <v>13850</v>
      </c>
      <c r="B1495" t="s">
        <v>67</v>
      </c>
      <c r="C1495" t="s">
        <v>29979</v>
      </c>
      <c r="G1495" t="s">
        <v>29979</v>
      </c>
      <c r="J1495" t="s">
        <v>29980</v>
      </c>
      <c r="K1495" t="s">
        <v>7677</v>
      </c>
      <c r="W1495" t="s">
        <v>29981</v>
      </c>
      <c r="AN1495" t="s">
        <v>7681</v>
      </c>
      <c r="AS1495" t="s">
        <v>84</v>
      </c>
      <c r="AT1495">
        <v>1996</v>
      </c>
      <c r="AU1495">
        <v>191</v>
      </c>
      <c r="AV1495">
        <v>3</v>
      </c>
      <c r="BA1495">
        <v>385</v>
      </c>
      <c r="BB1495">
        <v>392</v>
      </c>
      <c r="BD1495" t="s">
        <v>29982</v>
      </c>
      <c r="BK1495" t="s">
        <v>29983</v>
      </c>
      <c r="BW1495" t="s">
        <v>13429</v>
      </c>
      <c r="BX1495" t="s">
        <v>13985</v>
      </c>
      <c r="BY1495" t="s">
        <v>13985</v>
      </c>
      <c r="BZ1495" t="s">
        <v>13985</v>
      </c>
    </row>
    <row r="1496" spans="1:78" hidden="1">
      <c r="A1496" t="s">
        <v>13850</v>
      </c>
      <c r="B1496" t="s">
        <v>67</v>
      </c>
      <c r="C1496" t="s">
        <v>16131</v>
      </c>
      <c r="G1496" t="s">
        <v>16132</v>
      </c>
      <c r="J1496" t="s">
        <v>16133</v>
      </c>
      <c r="K1496" t="s">
        <v>236</v>
      </c>
      <c r="W1496" t="s">
        <v>16134</v>
      </c>
      <c r="AA1496" t="s">
        <v>16135</v>
      </c>
      <c r="AB1496" t="s">
        <v>16136</v>
      </c>
      <c r="AN1496" t="s">
        <v>240</v>
      </c>
      <c r="AO1496" t="s">
        <v>241</v>
      </c>
      <c r="AS1496" t="s">
        <v>1023</v>
      </c>
      <c r="AT1496">
        <v>2018</v>
      </c>
      <c r="AU1496">
        <v>221</v>
      </c>
      <c r="AV1496">
        <v>2</v>
      </c>
      <c r="BC1496" t="s">
        <v>16137</v>
      </c>
      <c r="BD1496" t="s">
        <v>16138</v>
      </c>
      <c r="BK1496" t="s">
        <v>16139</v>
      </c>
      <c r="BL1496">
        <v>29180603</v>
      </c>
      <c r="BW1496" t="s">
        <v>13429</v>
      </c>
      <c r="BX1496" t="s">
        <v>13985</v>
      </c>
      <c r="BY1496" t="s">
        <v>13985</v>
      </c>
      <c r="BZ1496" t="s">
        <v>13985</v>
      </c>
    </row>
    <row r="1497" spans="1:78" hidden="1">
      <c r="A1497" t="s">
        <v>13850</v>
      </c>
      <c r="B1497" t="s">
        <v>67</v>
      </c>
      <c r="C1497" t="s">
        <v>26020</v>
      </c>
      <c r="G1497" t="s">
        <v>26021</v>
      </c>
      <c r="J1497" t="s">
        <v>26022</v>
      </c>
      <c r="K1497" t="s">
        <v>5226</v>
      </c>
      <c r="W1497" t="s">
        <v>26023</v>
      </c>
      <c r="AN1497" t="s">
        <v>5230</v>
      </c>
      <c r="AO1497" t="s">
        <v>5231</v>
      </c>
      <c r="AS1497" t="s">
        <v>521</v>
      </c>
      <c r="AT1497">
        <v>2006</v>
      </c>
      <c r="AU1497">
        <v>89</v>
      </c>
      <c r="AV1497">
        <v>2</v>
      </c>
      <c r="BA1497">
        <v>208</v>
      </c>
      <c r="BB1497">
        <v>211</v>
      </c>
      <c r="BD1497" t="s">
        <v>26024</v>
      </c>
      <c r="BK1497" t="s">
        <v>26025</v>
      </c>
      <c r="BW1497" t="s">
        <v>13429</v>
      </c>
      <c r="BX1497" t="s">
        <v>13985</v>
      </c>
      <c r="BY1497" t="s">
        <v>13985</v>
      </c>
      <c r="BZ1497" t="s">
        <v>13985</v>
      </c>
    </row>
    <row r="1498" spans="1:78" hidden="1">
      <c r="A1498" t="s">
        <v>13850</v>
      </c>
      <c r="B1498" t="s">
        <v>67</v>
      </c>
      <c r="C1498" t="s">
        <v>26493</v>
      </c>
      <c r="G1498" t="s">
        <v>26493</v>
      </c>
      <c r="J1498" t="s">
        <v>26494</v>
      </c>
      <c r="K1498" t="s">
        <v>1332</v>
      </c>
      <c r="W1498" t="s">
        <v>26495</v>
      </c>
      <c r="AA1498" t="s">
        <v>26496</v>
      </c>
      <c r="AB1498" t="s">
        <v>26497</v>
      </c>
      <c r="AN1498" t="s">
        <v>1334</v>
      </c>
      <c r="AO1498" t="s">
        <v>1335</v>
      </c>
      <c r="AS1498" t="s">
        <v>154</v>
      </c>
      <c r="AT1498">
        <v>2005</v>
      </c>
      <c r="AU1498">
        <v>50</v>
      </c>
      <c r="AV1498">
        <v>2</v>
      </c>
      <c r="BA1498">
        <v>83</v>
      </c>
      <c r="BB1498">
        <v>89</v>
      </c>
      <c r="BD1498" t="s">
        <v>26498</v>
      </c>
      <c r="BK1498" t="s">
        <v>26499</v>
      </c>
      <c r="BL1498">
        <v>16044348</v>
      </c>
      <c r="BW1498" t="s">
        <v>13429</v>
      </c>
      <c r="BX1498" t="s">
        <v>13985</v>
      </c>
      <c r="BY1498" t="s">
        <v>13985</v>
      </c>
      <c r="BZ1498" t="s">
        <v>13985</v>
      </c>
    </row>
    <row r="1499" spans="1:78" hidden="1">
      <c r="A1499" t="s">
        <v>13850</v>
      </c>
      <c r="B1499" t="s">
        <v>67</v>
      </c>
      <c r="C1499" t="s">
        <v>22032</v>
      </c>
      <c r="G1499" t="s">
        <v>22033</v>
      </c>
      <c r="J1499" t="s">
        <v>22034</v>
      </c>
      <c r="K1499" t="s">
        <v>280</v>
      </c>
      <c r="W1499" t="s">
        <v>22035</v>
      </c>
      <c r="AB1499" t="s">
        <v>22036</v>
      </c>
      <c r="AN1499" t="s">
        <v>284</v>
      </c>
      <c r="AS1499" s="1">
        <v>44927</v>
      </c>
      <c r="AT1499">
        <v>2012</v>
      </c>
      <c r="AU1499">
        <v>7</v>
      </c>
      <c r="AV1499">
        <v>1</v>
      </c>
      <c r="BC1499" t="s">
        <v>22037</v>
      </c>
      <c r="BD1499" t="s">
        <v>22038</v>
      </c>
      <c r="BK1499" t="s">
        <v>22039</v>
      </c>
      <c r="BL1499">
        <v>22291895</v>
      </c>
      <c r="BW1499" t="s">
        <v>13429</v>
      </c>
      <c r="BX1499" t="s">
        <v>13985</v>
      </c>
      <c r="BY1499" t="s">
        <v>13985</v>
      </c>
      <c r="BZ1499" t="s">
        <v>13985</v>
      </c>
    </row>
    <row r="1500" spans="1:78" hidden="1">
      <c r="A1500" t="s">
        <v>13850</v>
      </c>
      <c r="B1500" t="s">
        <v>67</v>
      </c>
      <c r="C1500" t="s">
        <v>24420</v>
      </c>
      <c r="G1500" t="s">
        <v>24421</v>
      </c>
      <c r="J1500" t="s">
        <v>24422</v>
      </c>
      <c r="K1500" t="s">
        <v>7305</v>
      </c>
      <c r="W1500" t="s">
        <v>24423</v>
      </c>
      <c r="AA1500" t="s">
        <v>24424</v>
      </c>
      <c r="AB1500" t="s">
        <v>24425</v>
      </c>
      <c r="AN1500" t="s">
        <v>7309</v>
      </c>
      <c r="AS1500" t="s">
        <v>1023</v>
      </c>
      <c r="AT1500">
        <v>2009</v>
      </c>
      <c r="AU1500">
        <v>54</v>
      </c>
      <c r="AV1500">
        <v>1</v>
      </c>
      <c r="BA1500">
        <v>150</v>
      </c>
      <c r="BB1500">
        <v>164</v>
      </c>
      <c r="BD1500" t="s">
        <v>24426</v>
      </c>
      <c r="BK1500" t="s">
        <v>24427</v>
      </c>
      <c r="BW1500" t="s">
        <v>13429</v>
      </c>
      <c r="BX1500" t="s">
        <v>13985</v>
      </c>
      <c r="BY1500" t="s">
        <v>13985</v>
      </c>
      <c r="BZ1500" t="s">
        <v>13985</v>
      </c>
    </row>
    <row r="1501" spans="1:78" hidden="1">
      <c r="A1501" t="s">
        <v>13850</v>
      </c>
      <c r="B1501" t="s">
        <v>67</v>
      </c>
      <c r="C1501" t="s">
        <v>15331</v>
      </c>
      <c r="G1501" t="s">
        <v>15332</v>
      </c>
      <c r="J1501" t="s">
        <v>15333</v>
      </c>
      <c r="K1501" t="s">
        <v>4762</v>
      </c>
      <c r="W1501" t="s">
        <v>15334</v>
      </c>
      <c r="AN1501" t="s">
        <v>4764</v>
      </c>
      <c r="AO1501" t="s">
        <v>4765</v>
      </c>
      <c r="AS1501" t="s">
        <v>352</v>
      </c>
      <c r="AT1501">
        <v>2018</v>
      </c>
      <c r="AU1501">
        <v>22</v>
      </c>
      <c r="AV1501" s="2">
        <v>43558</v>
      </c>
      <c r="BA1501">
        <v>571</v>
      </c>
      <c r="BB1501">
        <v>579</v>
      </c>
      <c r="BD1501" t="s">
        <v>15335</v>
      </c>
      <c r="BK1501" t="s">
        <v>15336</v>
      </c>
      <c r="BW1501" t="s">
        <v>13429</v>
      </c>
    </row>
    <row r="1502" spans="1:78" hidden="1">
      <c r="A1502" t="s">
        <v>13850</v>
      </c>
      <c r="B1502" t="s">
        <v>67</v>
      </c>
      <c r="C1502" t="s">
        <v>23178</v>
      </c>
      <c r="G1502" t="s">
        <v>23179</v>
      </c>
      <c r="J1502" t="s">
        <v>23180</v>
      </c>
      <c r="K1502" t="s">
        <v>23181</v>
      </c>
      <c r="W1502" t="s">
        <v>23182</v>
      </c>
      <c r="AN1502" t="s">
        <v>23183</v>
      </c>
      <c r="AS1502" t="s">
        <v>84</v>
      </c>
      <c r="AT1502">
        <v>2010</v>
      </c>
      <c r="AU1502">
        <v>30</v>
      </c>
      <c r="AV1502">
        <v>6</v>
      </c>
      <c r="BA1502">
        <v>1077</v>
      </c>
      <c r="BB1502">
        <v>1084</v>
      </c>
      <c r="BD1502" t="s">
        <v>23184</v>
      </c>
      <c r="BK1502" t="s">
        <v>23185</v>
      </c>
      <c r="BW1502" t="s">
        <v>13429</v>
      </c>
      <c r="BX1502" t="s">
        <v>13985</v>
      </c>
      <c r="BY1502" t="s">
        <v>13985</v>
      </c>
      <c r="BZ1502" t="s">
        <v>13985</v>
      </c>
    </row>
    <row r="1503" spans="1:78" hidden="1">
      <c r="A1503" t="s">
        <v>13850</v>
      </c>
      <c r="B1503" t="s">
        <v>67</v>
      </c>
      <c r="C1503" t="s">
        <v>24226</v>
      </c>
      <c r="G1503" t="s">
        <v>24227</v>
      </c>
      <c r="J1503" t="s">
        <v>24228</v>
      </c>
      <c r="K1503" t="s">
        <v>3022</v>
      </c>
      <c r="W1503" t="s">
        <v>24229</v>
      </c>
      <c r="AA1503" t="s">
        <v>24230</v>
      </c>
      <c r="AB1503" t="s">
        <v>24231</v>
      </c>
      <c r="AN1503" t="s">
        <v>3024</v>
      </c>
      <c r="AS1503" t="s">
        <v>815</v>
      </c>
      <c r="AT1503">
        <v>2009</v>
      </c>
      <c r="AU1503">
        <v>46</v>
      </c>
      <c r="AV1503">
        <v>2</v>
      </c>
      <c r="BA1503">
        <v>236</v>
      </c>
      <c r="BB1503">
        <v>248</v>
      </c>
      <c r="BD1503" t="s">
        <v>24232</v>
      </c>
      <c r="BK1503" t="s">
        <v>24233</v>
      </c>
      <c r="BL1503">
        <v>19351074</v>
      </c>
      <c r="BW1503" t="s">
        <v>13429</v>
      </c>
      <c r="BX1503" t="s">
        <v>13985</v>
      </c>
      <c r="BY1503" t="s">
        <v>13985</v>
      </c>
      <c r="BZ1503" t="s">
        <v>13985</v>
      </c>
    </row>
    <row r="1504" spans="1:78" hidden="1">
      <c r="A1504" t="s">
        <v>13850</v>
      </c>
      <c r="B1504" t="s">
        <v>67</v>
      </c>
      <c r="C1504" t="s">
        <v>20109</v>
      </c>
      <c r="G1504" t="s">
        <v>20110</v>
      </c>
      <c r="J1504" t="s">
        <v>20111</v>
      </c>
      <c r="K1504" t="s">
        <v>5028</v>
      </c>
      <c r="W1504" t="s">
        <v>20112</v>
      </c>
      <c r="AB1504" t="s">
        <v>20113</v>
      </c>
      <c r="AN1504" t="s">
        <v>5032</v>
      </c>
      <c r="AO1504" t="s">
        <v>5033</v>
      </c>
      <c r="AS1504" t="s">
        <v>730</v>
      </c>
      <c r="AT1504">
        <v>2014</v>
      </c>
      <c r="AU1504">
        <v>12</v>
      </c>
      <c r="AV1504">
        <v>1</v>
      </c>
      <c r="BA1504">
        <v>160</v>
      </c>
      <c r="BB1504">
        <v>163</v>
      </c>
      <c r="BD1504" t="s">
        <v>20114</v>
      </c>
      <c r="BK1504" t="s">
        <v>20115</v>
      </c>
      <c r="BW1504" t="s">
        <v>13429</v>
      </c>
      <c r="BX1504" t="s">
        <v>13985</v>
      </c>
      <c r="BY1504" t="s">
        <v>13985</v>
      </c>
      <c r="BZ1504" t="s">
        <v>13985</v>
      </c>
    </row>
    <row r="1505" spans="1:78" hidden="1">
      <c r="A1505" t="s">
        <v>13850</v>
      </c>
      <c r="B1505" t="s">
        <v>67</v>
      </c>
      <c r="C1505" t="s">
        <v>20552</v>
      </c>
      <c r="G1505" t="s">
        <v>20553</v>
      </c>
      <c r="J1505" t="s">
        <v>20554</v>
      </c>
      <c r="K1505" t="s">
        <v>831</v>
      </c>
      <c r="W1505" t="s">
        <v>20555</v>
      </c>
      <c r="AA1505" t="s">
        <v>20556</v>
      </c>
      <c r="AB1505" t="s">
        <v>20557</v>
      </c>
      <c r="AN1505" t="s">
        <v>835</v>
      </c>
      <c r="AS1505" t="s">
        <v>154</v>
      </c>
      <c r="AT1505">
        <v>2013</v>
      </c>
      <c r="AU1505">
        <v>3</v>
      </c>
      <c r="AV1505">
        <v>14</v>
      </c>
      <c r="BA1505">
        <v>4786</v>
      </c>
      <c r="BB1505">
        <v>4798</v>
      </c>
      <c r="BD1505" t="s">
        <v>20558</v>
      </c>
      <c r="BK1505" t="s">
        <v>20559</v>
      </c>
      <c r="BL1505">
        <v>24363904</v>
      </c>
      <c r="BW1505" t="s">
        <v>13429</v>
      </c>
      <c r="BX1505" t="s">
        <v>13985</v>
      </c>
      <c r="BY1505" t="s">
        <v>13985</v>
      </c>
      <c r="BZ1505" t="s">
        <v>13985</v>
      </c>
    </row>
    <row r="1506" spans="1:78" hidden="1">
      <c r="A1506" t="s">
        <v>13850</v>
      </c>
      <c r="B1506" t="s">
        <v>67</v>
      </c>
      <c r="C1506" t="s">
        <v>19715</v>
      </c>
      <c r="G1506" t="s">
        <v>19716</v>
      </c>
      <c r="J1506" t="s">
        <v>19717</v>
      </c>
      <c r="K1506" t="s">
        <v>14907</v>
      </c>
      <c r="W1506" t="s">
        <v>19718</v>
      </c>
      <c r="AN1506" t="s">
        <v>14911</v>
      </c>
      <c r="AO1506" t="s">
        <v>14912</v>
      </c>
      <c r="AS1506" t="s">
        <v>242</v>
      </c>
      <c r="AT1506">
        <v>2014</v>
      </c>
      <c r="AU1506">
        <v>64</v>
      </c>
      <c r="BA1506">
        <v>143</v>
      </c>
      <c r="BB1506">
        <v>149</v>
      </c>
      <c r="BD1506" t="s">
        <v>19719</v>
      </c>
      <c r="BK1506" t="s">
        <v>19720</v>
      </c>
      <c r="BW1506" t="s">
        <v>13429</v>
      </c>
      <c r="BX1506" t="s">
        <v>13985</v>
      </c>
      <c r="BY1506" t="s">
        <v>13985</v>
      </c>
      <c r="BZ1506" t="s">
        <v>13985</v>
      </c>
    </row>
    <row r="1507" spans="1:78" hidden="1">
      <c r="A1507" t="s">
        <v>13850</v>
      </c>
      <c r="B1507" t="s">
        <v>67</v>
      </c>
      <c r="C1507" t="s">
        <v>28654</v>
      </c>
      <c r="G1507" t="s">
        <v>28654</v>
      </c>
      <c r="J1507" t="s">
        <v>28655</v>
      </c>
      <c r="K1507" t="s">
        <v>358</v>
      </c>
      <c r="W1507" t="s">
        <v>28656</v>
      </c>
      <c r="AN1507" t="s">
        <v>360</v>
      </c>
      <c r="AS1507" t="s">
        <v>629</v>
      </c>
      <c r="AT1507">
        <v>2000</v>
      </c>
      <c r="AU1507">
        <v>46</v>
      </c>
      <c r="AV1507">
        <v>5</v>
      </c>
      <c r="BA1507">
        <v>655</v>
      </c>
      <c r="BB1507">
        <v>661</v>
      </c>
      <c r="BD1507" t="s">
        <v>28657</v>
      </c>
      <c r="BK1507" t="s">
        <v>28658</v>
      </c>
      <c r="BL1507">
        <v>10742513</v>
      </c>
      <c r="BW1507" t="s">
        <v>13429</v>
      </c>
      <c r="BX1507" t="s">
        <v>13985</v>
      </c>
      <c r="BY1507" t="s">
        <v>13985</v>
      </c>
      <c r="BZ1507" t="s">
        <v>13985</v>
      </c>
    </row>
    <row r="1508" spans="1:78" hidden="1">
      <c r="A1508" t="s">
        <v>13850</v>
      </c>
      <c r="B1508" t="s">
        <v>67</v>
      </c>
      <c r="C1508" t="s">
        <v>30000</v>
      </c>
      <c r="G1508" t="s">
        <v>30000</v>
      </c>
      <c r="J1508" t="s">
        <v>30001</v>
      </c>
      <c r="K1508" t="s">
        <v>7431</v>
      </c>
      <c r="W1508" t="s">
        <v>30002</v>
      </c>
      <c r="AN1508" t="s">
        <v>7433</v>
      </c>
      <c r="AS1508" t="s">
        <v>154</v>
      </c>
      <c r="AT1508">
        <v>1996</v>
      </c>
      <c r="AU1508">
        <v>25</v>
      </c>
      <c r="AV1508">
        <v>7</v>
      </c>
      <c r="BA1508">
        <v>454</v>
      </c>
      <c r="BB1508">
        <v>458</v>
      </c>
      <c r="BK1508" t="s">
        <v>30003</v>
      </c>
      <c r="BW1508" t="s">
        <v>13429</v>
      </c>
      <c r="BX1508" t="s">
        <v>13985</v>
      </c>
      <c r="BY1508" t="s">
        <v>13985</v>
      </c>
      <c r="BZ1508" t="s">
        <v>13985</v>
      </c>
    </row>
    <row r="1509" spans="1:78" hidden="1">
      <c r="A1509" t="s">
        <v>13850</v>
      </c>
      <c r="B1509" t="s">
        <v>67</v>
      </c>
      <c r="C1509" t="s">
        <v>20210</v>
      </c>
      <c r="G1509" t="s">
        <v>20211</v>
      </c>
      <c r="J1509" t="s">
        <v>20212</v>
      </c>
      <c r="K1509" t="s">
        <v>3970</v>
      </c>
      <c r="W1509" t="s">
        <v>20213</v>
      </c>
      <c r="AN1509" t="s">
        <v>3974</v>
      </c>
      <c r="AO1509" t="s">
        <v>3975</v>
      </c>
      <c r="AS1509" t="s">
        <v>815</v>
      </c>
      <c r="AT1509">
        <v>2014</v>
      </c>
      <c r="AU1509">
        <v>7</v>
      </c>
      <c r="AV1509">
        <v>1</v>
      </c>
      <c r="BA1509">
        <v>430</v>
      </c>
      <c r="BB1509">
        <v>441</v>
      </c>
      <c r="BD1509" t="s">
        <v>20214</v>
      </c>
      <c r="BK1509" t="s">
        <v>20215</v>
      </c>
      <c r="BW1509" t="s">
        <v>13429</v>
      </c>
      <c r="BX1509" t="s">
        <v>13985</v>
      </c>
      <c r="BY1509" t="s">
        <v>13985</v>
      </c>
      <c r="BZ1509" t="s">
        <v>13985</v>
      </c>
    </row>
    <row r="1510" spans="1:78" hidden="1">
      <c r="A1510" t="s">
        <v>13850</v>
      </c>
      <c r="B1510" t="s">
        <v>67</v>
      </c>
      <c r="C1510" t="s">
        <v>14240</v>
      </c>
      <c r="G1510" t="s">
        <v>14241</v>
      </c>
      <c r="J1510" t="s">
        <v>14242</v>
      </c>
      <c r="K1510" t="s">
        <v>7826</v>
      </c>
      <c r="W1510" t="s">
        <v>14243</v>
      </c>
      <c r="AA1510" t="s">
        <v>14244</v>
      </c>
      <c r="AB1510" t="s">
        <v>14245</v>
      </c>
      <c r="AN1510" t="s">
        <v>7830</v>
      </c>
      <c r="AO1510" t="s">
        <v>14246</v>
      </c>
      <c r="AS1510" s="1">
        <v>11536</v>
      </c>
      <c r="AT1510">
        <v>2019</v>
      </c>
      <c r="AU1510">
        <v>224</v>
      </c>
      <c r="BA1510">
        <v>43</v>
      </c>
      <c r="BB1510">
        <v>50</v>
      </c>
      <c r="BD1510" t="s">
        <v>14247</v>
      </c>
      <c r="BK1510" t="s">
        <v>14248</v>
      </c>
      <c r="BW1510" t="s">
        <v>13429</v>
      </c>
    </row>
    <row r="1511" spans="1:78" hidden="1">
      <c r="A1511" t="s">
        <v>13850</v>
      </c>
      <c r="B1511" t="s">
        <v>67</v>
      </c>
      <c r="C1511" t="s">
        <v>21973</v>
      </c>
      <c r="G1511" t="s">
        <v>21974</v>
      </c>
      <c r="J1511" t="s">
        <v>21975</v>
      </c>
      <c r="K1511" t="s">
        <v>280</v>
      </c>
      <c r="W1511" t="s">
        <v>21976</v>
      </c>
      <c r="AA1511" t="s">
        <v>21977</v>
      </c>
      <c r="AB1511" t="s">
        <v>21978</v>
      </c>
      <c r="AN1511" t="s">
        <v>284</v>
      </c>
      <c r="AS1511" s="1">
        <v>42767</v>
      </c>
      <c r="AT1511">
        <v>2012</v>
      </c>
      <c r="AU1511">
        <v>7</v>
      </c>
      <c r="AV1511">
        <v>2</v>
      </c>
      <c r="BC1511" t="s">
        <v>21979</v>
      </c>
      <c r="BD1511" t="s">
        <v>21980</v>
      </c>
      <c r="BK1511" t="s">
        <v>21981</v>
      </c>
      <c r="BL1511">
        <v>22363417</v>
      </c>
      <c r="BW1511" t="s">
        <v>13429</v>
      </c>
      <c r="BX1511" t="s">
        <v>13985</v>
      </c>
      <c r="BY1511" t="s">
        <v>13985</v>
      </c>
      <c r="BZ1511" t="s">
        <v>13985</v>
      </c>
    </row>
    <row r="1512" spans="1:78" hidden="1">
      <c r="A1512" t="s">
        <v>13850</v>
      </c>
      <c r="B1512" t="s">
        <v>67</v>
      </c>
      <c r="C1512" t="s">
        <v>27253</v>
      </c>
      <c r="G1512" t="s">
        <v>27253</v>
      </c>
      <c r="J1512" t="s">
        <v>27254</v>
      </c>
      <c r="K1512" t="s">
        <v>8571</v>
      </c>
      <c r="W1512" t="s">
        <v>27255</v>
      </c>
      <c r="AA1512" t="s">
        <v>27256</v>
      </c>
      <c r="AB1512" t="s">
        <v>27257</v>
      </c>
      <c r="AN1512" t="s">
        <v>8573</v>
      </c>
      <c r="AO1512" t="s">
        <v>8574</v>
      </c>
      <c r="AS1512" t="s">
        <v>1613</v>
      </c>
      <c r="AT1512">
        <v>2004</v>
      </c>
      <c r="AU1512">
        <v>77</v>
      </c>
      <c r="AV1512">
        <v>2</v>
      </c>
      <c r="BA1512">
        <v>174</v>
      </c>
      <c r="BB1512">
        <v>186</v>
      </c>
      <c r="BD1512" t="s">
        <v>27258</v>
      </c>
      <c r="BK1512" t="s">
        <v>27259</v>
      </c>
      <c r="BL1512">
        <v>15095238</v>
      </c>
      <c r="BW1512" t="s">
        <v>13429</v>
      </c>
      <c r="BX1512" t="s">
        <v>13985</v>
      </c>
      <c r="BY1512" t="s">
        <v>13985</v>
      </c>
      <c r="BZ1512" t="s">
        <v>13985</v>
      </c>
    </row>
    <row r="1513" spans="1:78" hidden="1">
      <c r="A1513" t="s">
        <v>13850</v>
      </c>
      <c r="B1513" t="s">
        <v>67</v>
      </c>
      <c r="C1513" t="s">
        <v>23248</v>
      </c>
      <c r="G1513" t="s">
        <v>23249</v>
      </c>
      <c r="J1513" t="s">
        <v>23250</v>
      </c>
      <c r="K1513" t="s">
        <v>21652</v>
      </c>
      <c r="W1513" t="s">
        <v>23251</v>
      </c>
      <c r="AB1513" t="s">
        <v>23252</v>
      </c>
      <c r="AN1513" t="s">
        <v>21655</v>
      </c>
      <c r="AS1513" t="s">
        <v>307</v>
      </c>
      <c r="AT1513">
        <v>2010</v>
      </c>
      <c r="AU1513">
        <v>31</v>
      </c>
      <c r="AV1513">
        <v>5</v>
      </c>
      <c r="BA1513">
        <v>392</v>
      </c>
      <c r="BB1513">
        <v>400</v>
      </c>
      <c r="BK1513" t="s">
        <v>23253</v>
      </c>
      <c r="BL1513">
        <v>21042654</v>
      </c>
      <c r="BW1513" t="s">
        <v>13429</v>
      </c>
      <c r="BX1513" t="s">
        <v>13985</v>
      </c>
      <c r="BY1513" t="s">
        <v>13985</v>
      </c>
      <c r="BZ1513" t="s">
        <v>13985</v>
      </c>
    </row>
    <row r="1514" spans="1:78" hidden="1">
      <c r="A1514" t="s">
        <v>13850</v>
      </c>
      <c r="B1514" t="s">
        <v>67</v>
      </c>
      <c r="C1514" t="s">
        <v>15606</v>
      </c>
      <c r="G1514" t="s">
        <v>15607</v>
      </c>
      <c r="J1514" t="s">
        <v>15608</v>
      </c>
      <c r="K1514" t="s">
        <v>15091</v>
      </c>
      <c r="W1514" t="s">
        <v>15609</v>
      </c>
      <c r="AB1514" t="s">
        <v>15610</v>
      </c>
      <c r="AN1514" t="s">
        <v>15095</v>
      </c>
      <c r="AS1514" t="s">
        <v>15611</v>
      </c>
      <c r="AT1514">
        <v>2018</v>
      </c>
      <c r="AU1514">
        <v>11</v>
      </c>
      <c r="BC1514">
        <v>329</v>
      </c>
      <c r="BD1514" t="s">
        <v>15612</v>
      </c>
      <c r="BK1514" t="s">
        <v>15613</v>
      </c>
      <c r="BL1514">
        <v>29855375</v>
      </c>
      <c r="BW1514" t="s">
        <v>13429</v>
      </c>
      <c r="BX1514" t="s">
        <v>13985</v>
      </c>
      <c r="BY1514" t="s">
        <v>13985</v>
      </c>
      <c r="BZ1514" t="s">
        <v>13985</v>
      </c>
    </row>
    <row r="1515" spans="1:78" hidden="1">
      <c r="A1515" t="s">
        <v>13850</v>
      </c>
      <c r="B1515" t="s">
        <v>67</v>
      </c>
      <c r="C1515" t="s">
        <v>18556</v>
      </c>
      <c r="G1515" t="s">
        <v>18557</v>
      </c>
      <c r="J1515" t="s">
        <v>18558</v>
      </c>
      <c r="K1515" t="s">
        <v>18559</v>
      </c>
      <c r="W1515" t="s">
        <v>18560</v>
      </c>
      <c r="AN1515" t="s">
        <v>18561</v>
      </c>
      <c r="AO1515" t="s">
        <v>18562</v>
      </c>
      <c r="AS1515" t="s">
        <v>242</v>
      </c>
      <c r="AT1515">
        <v>2015</v>
      </c>
      <c r="AU1515">
        <v>33</v>
      </c>
      <c r="AV1515">
        <v>5</v>
      </c>
      <c r="BA1515">
        <v>1181</v>
      </c>
      <c r="BB1515">
        <v>1191</v>
      </c>
      <c r="BD1515" t="s">
        <v>18563</v>
      </c>
      <c r="BK1515" t="s">
        <v>18564</v>
      </c>
      <c r="BW1515" t="s">
        <v>13429</v>
      </c>
      <c r="BX1515" t="s">
        <v>13985</v>
      </c>
      <c r="BY1515" t="s">
        <v>13985</v>
      </c>
      <c r="BZ1515" t="s">
        <v>13985</v>
      </c>
    </row>
    <row r="1516" spans="1:78" hidden="1">
      <c r="A1516" t="s">
        <v>13850</v>
      </c>
      <c r="B1516" t="s">
        <v>67</v>
      </c>
      <c r="C1516" t="s">
        <v>29493</v>
      </c>
      <c r="G1516" t="s">
        <v>29493</v>
      </c>
      <c r="J1516" t="s">
        <v>29494</v>
      </c>
      <c r="K1516" t="s">
        <v>4472</v>
      </c>
      <c r="W1516" t="s">
        <v>29495</v>
      </c>
      <c r="AA1516" t="s">
        <v>29496</v>
      </c>
      <c r="AB1516" t="s">
        <v>29497</v>
      </c>
      <c r="AN1516" t="s">
        <v>4476</v>
      </c>
      <c r="AO1516" t="s">
        <v>4477</v>
      </c>
      <c r="AS1516" t="s">
        <v>4229</v>
      </c>
      <c r="AT1516">
        <v>1998</v>
      </c>
      <c r="AU1516">
        <v>106</v>
      </c>
      <c r="AV1516" s="2">
        <v>43526</v>
      </c>
      <c r="BA1516">
        <v>233</v>
      </c>
      <c r="BB1516">
        <v>246</v>
      </c>
      <c r="BD1516" t="s">
        <v>29498</v>
      </c>
      <c r="BK1516" t="s">
        <v>29499</v>
      </c>
      <c r="BW1516" t="s">
        <v>13429</v>
      </c>
      <c r="BX1516" t="s">
        <v>13985</v>
      </c>
      <c r="BY1516" t="s">
        <v>13985</v>
      </c>
      <c r="BZ1516" t="s">
        <v>13985</v>
      </c>
    </row>
    <row r="1517" spans="1:78" hidden="1">
      <c r="A1517" t="s">
        <v>13850</v>
      </c>
      <c r="B1517" t="s">
        <v>67</v>
      </c>
      <c r="C1517" t="s">
        <v>28895</v>
      </c>
      <c r="G1517" t="s">
        <v>28895</v>
      </c>
      <c r="J1517" t="s">
        <v>28896</v>
      </c>
      <c r="K1517" t="s">
        <v>348</v>
      </c>
      <c r="W1517" t="s">
        <v>28897</v>
      </c>
      <c r="AN1517" t="s">
        <v>350</v>
      </c>
      <c r="AS1517" t="s">
        <v>84</v>
      </c>
      <c r="AT1517">
        <v>1999</v>
      </c>
      <c r="AU1517">
        <v>28</v>
      </c>
      <c r="AV1517">
        <v>6</v>
      </c>
      <c r="BA1517">
        <v>924</v>
      </c>
      <c r="BB1517">
        <v>934</v>
      </c>
      <c r="BD1517" t="s">
        <v>28898</v>
      </c>
      <c r="BK1517" t="s">
        <v>28899</v>
      </c>
      <c r="BW1517" t="s">
        <v>13429</v>
      </c>
      <c r="BX1517" t="s">
        <v>13985</v>
      </c>
      <c r="BY1517" t="s">
        <v>13985</v>
      </c>
      <c r="BZ1517" t="s">
        <v>13985</v>
      </c>
    </row>
    <row r="1518" spans="1:78" hidden="1">
      <c r="A1518" t="s">
        <v>13850</v>
      </c>
      <c r="B1518" t="s">
        <v>67</v>
      </c>
      <c r="C1518" t="s">
        <v>26146</v>
      </c>
      <c r="G1518" t="s">
        <v>26146</v>
      </c>
      <c r="J1518" t="s">
        <v>26147</v>
      </c>
      <c r="K1518" t="s">
        <v>26148</v>
      </c>
      <c r="W1518" t="s">
        <v>26149</v>
      </c>
      <c r="AN1518" t="s">
        <v>26150</v>
      </c>
      <c r="AS1518" t="s">
        <v>815</v>
      </c>
      <c r="AT1518">
        <v>2006</v>
      </c>
      <c r="AU1518">
        <v>13</v>
      </c>
      <c r="AV1518">
        <v>1</v>
      </c>
      <c r="BA1518">
        <v>69</v>
      </c>
      <c r="BB1518">
        <v>87</v>
      </c>
      <c r="BD1518" t="s">
        <v>26151</v>
      </c>
      <c r="BK1518" t="s">
        <v>26152</v>
      </c>
      <c r="BW1518" t="s">
        <v>13429</v>
      </c>
      <c r="BX1518" t="s">
        <v>13985</v>
      </c>
      <c r="BY1518" t="s">
        <v>13985</v>
      </c>
      <c r="BZ1518" t="s">
        <v>13985</v>
      </c>
    </row>
    <row r="1519" spans="1:78" hidden="1">
      <c r="A1519" t="s">
        <v>13850</v>
      </c>
      <c r="B1519" t="s">
        <v>67</v>
      </c>
      <c r="C1519" t="s">
        <v>15823</v>
      </c>
      <c r="G1519" t="s">
        <v>15824</v>
      </c>
      <c r="J1519" t="s">
        <v>15825</v>
      </c>
      <c r="K1519" t="s">
        <v>14433</v>
      </c>
      <c r="W1519" t="s">
        <v>15826</v>
      </c>
      <c r="AN1519" t="s">
        <v>14435</v>
      </c>
      <c r="AS1519" t="s">
        <v>3302</v>
      </c>
      <c r="AT1519">
        <v>2018</v>
      </c>
      <c r="AU1519">
        <v>6</v>
      </c>
      <c r="BC1519">
        <v>23</v>
      </c>
      <c r="BD1519" t="s">
        <v>15827</v>
      </c>
      <c r="BK1519" t="s">
        <v>15828</v>
      </c>
      <c r="BW1519" t="s">
        <v>13429</v>
      </c>
    </row>
    <row r="1520" spans="1:78" hidden="1">
      <c r="A1520" t="s">
        <v>13850</v>
      </c>
      <c r="B1520" t="s">
        <v>67</v>
      </c>
      <c r="C1520" t="s">
        <v>30034</v>
      </c>
      <c r="G1520" t="s">
        <v>30034</v>
      </c>
      <c r="J1520" t="s">
        <v>30035</v>
      </c>
      <c r="K1520" t="s">
        <v>348</v>
      </c>
      <c r="W1520" t="s">
        <v>30036</v>
      </c>
      <c r="AN1520" t="s">
        <v>350</v>
      </c>
      <c r="AS1520" t="s">
        <v>242</v>
      </c>
      <c r="AT1520">
        <v>1996</v>
      </c>
      <c r="AU1520">
        <v>25</v>
      </c>
      <c r="AV1520">
        <v>5</v>
      </c>
      <c r="BA1520">
        <v>1140</v>
      </c>
      <c r="BB1520">
        <v>1146</v>
      </c>
      <c r="BD1520" t="s">
        <v>30037</v>
      </c>
      <c r="BK1520" t="s">
        <v>30038</v>
      </c>
      <c r="BW1520" t="s">
        <v>13429</v>
      </c>
      <c r="BX1520" t="s">
        <v>13985</v>
      </c>
      <c r="BY1520" t="s">
        <v>13985</v>
      </c>
      <c r="BZ1520" t="s">
        <v>13985</v>
      </c>
    </row>
    <row r="1521" spans="1:78" hidden="1">
      <c r="A1521" t="s">
        <v>13850</v>
      </c>
      <c r="B1521" t="s">
        <v>67</v>
      </c>
      <c r="C1521" t="s">
        <v>18993</v>
      </c>
      <c r="G1521" t="s">
        <v>18994</v>
      </c>
      <c r="J1521" t="s">
        <v>18995</v>
      </c>
      <c r="K1521" t="s">
        <v>5787</v>
      </c>
      <c r="W1521" t="s">
        <v>18996</v>
      </c>
      <c r="AA1521" t="s">
        <v>18997</v>
      </c>
      <c r="AB1521" t="s">
        <v>18998</v>
      </c>
      <c r="AN1521" t="s">
        <v>5791</v>
      </c>
      <c r="AO1521" t="s">
        <v>18999</v>
      </c>
      <c r="AS1521" t="s">
        <v>730</v>
      </c>
      <c r="AT1521">
        <v>2015</v>
      </c>
      <c r="AU1521">
        <v>61</v>
      </c>
      <c r="AV1521">
        <v>2</v>
      </c>
      <c r="BA1521">
        <v>241</v>
      </c>
      <c r="BB1521">
        <v>253</v>
      </c>
      <c r="BD1521" t="s">
        <v>19000</v>
      </c>
      <c r="BK1521" t="s">
        <v>19001</v>
      </c>
      <c r="BW1521" t="s">
        <v>13429</v>
      </c>
    </row>
    <row r="1522" spans="1:78" hidden="1">
      <c r="A1522" t="s">
        <v>13850</v>
      </c>
      <c r="B1522" t="s">
        <v>67</v>
      </c>
      <c r="C1522" t="s">
        <v>21568</v>
      </c>
      <c r="G1522" t="s">
        <v>21569</v>
      </c>
      <c r="J1522" t="s">
        <v>21570</v>
      </c>
      <c r="K1522" t="s">
        <v>4472</v>
      </c>
      <c r="W1522" t="s">
        <v>21571</v>
      </c>
      <c r="AA1522" t="s">
        <v>21572</v>
      </c>
      <c r="AB1522" t="s">
        <v>21573</v>
      </c>
      <c r="AN1522" t="s">
        <v>4476</v>
      </c>
      <c r="AO1522" t="s">
        <v>4477</v>
      </c>
      <c r="AS1522" s="1">
        <v>40391</v>
      </c>
      <c r="AT1522">
        <v>2012</v>
      </c>
      <c r="AU1522">
        <v>240</v>
      </c>
      <c r="BA1522">
        <v>123</v>
      </c>
      <c r="BB1522">
        <v>138</v>
      </c>
      <c r="BD1522" t="s">
        <v>21574</v>
      </c>
      <c r="BK1522" t="s">
        <v>21575</v>
      </c>
      <c r="BW1522" t="s">
        <v>13429</v>
      </c>
      <c r="BX1522" t="s">
        <v>13985</v>
      </c>
      <c r="BY1522" t="s">
        <v>13985</v>
      </c>
      <c r="BZ1522" t="s">
        <v>13985</v>
      </c>
    </row>
    <row r="1523" spans="1:78" hidden="1">
      <c r="A1523" t="s">
        <v>13850</v>
      </c>
      <c r="B1523" t="s">
        <v>67</v>
      </c>
      <c r="C1523" t="s">
        <v>20055</v>
      </c>
      <c r="G1523" t="s">
        <v>20056</v>
      </c>
      <c r="J1523" t="s">
        <v>20057</v>
      </c>
      <c r="K1523" t="s">
        <v>4788</v>
      </c>
      <c r="W1523" t="s">
        <v>20058</v>
      </c>
      <c r="AA1523" t="s">
        <v>20059</v>
      </c>
      <c r="AN1523" t="s">
        <v>4790</v>
      </c>
      <c r="AO1523" t="s">
        <v>4791</v>
      </c>
      <c r="AS1523" t="s">
        <v>20060</v>
      </c>
      <c r="AT1523">
        <v>2014</v>
      </c>
      <c r="AU1523">
        <v>48</v>
      </c>
      <c r="AV1523">
        <v>10</v>
      </c>
      <c r="BA1523">
        <v>5709</v>
      </c>
      <c r="BB1523">
        <v>5717</v>
      </c>
      <c r="BD1523" t="s">
        <v>20061</v>
      </c>
      <c r="BK1523" t="s">
        <v>20062</v>
      </c>
      <c r="BL1523">
        <v>24758200</v>
      </c>
      <c r="BW1523" t="s">
        <v>13429</v>
      </c>
      <c r="BX1523" t="s">
        <v>13985</v>
      </c>
      <c r="BY1523" t="s">
        <v>13985</v>
      </c>
      <c r="BZ1523" t="s">
        <v>13985</v>
      </c>
    </row>
    <row r="1524" spans="1:78" hidden="1">
      <c r="A1524" t="s">
        <v>13850</v>
      </c>
      <c r="B1524" t="s">
        <v>67</v>
      </c>
      <c r="C1524" t="s">
        <v>19207</v>
      </c>
      <c r="G1524" t="s">
        <v>19208</v>
      </c>
      <c r="J1524" t="s">
        <v>19209</v>
      </c>
      <c r="K1524" t="s">
        <v>569</v>
      </c>
      <c r="W1524" t="s">
        <v>19210</v>
      </c>
      <c r="AA1524" t="s">
        <v>18779</v>
      </c>
      <c r="AB1524" t="s">
        <v>18780</v>
      </c>
      <c r="AN1524" t="s">
        <v>572</v>
      </c>
      <c r="AO1524" t="s">
        <v>573</v>
      </c>
      <c r="AS1524" t="s">
        <v>884</v>
      </c>
      <c r="AT1524">
        <v>2015</v>
      </c>
      <c r="AU1524">
        <v>185</v>
      </c>
      <c r="AV1524">
        <v>2</v>
      </c>
      <c r="BA1524">
        <v>212</v>
      </c>
      <c r="BB1524">
        <v>227</v>
      </c>
      <c r="BD1524" t="s">
        <v>19211</v>
      </c>
      <c r="BK1524" t="s">
        <v>19212</v>
      </c>
      <c r="BL1524">
        <v>25616140</v>
      </c>
      <c r="BW1524" t="s">
        <v>13429</v>
      </c>
      <c r="BX1524" t="s">
        <v>13985</v>
      </c>
      <c r="BY1524" t="s">
        <v>13985</v>
      </c>
      <c r="BZ1524" t="s">
        <v>13985</v>
      </c>
    </row>
    <row r="1525" spans="1:78" hidden="1">
      <c r="A1525" t="s">
        <v>13850</v>
      </c>
      <c r="B1525" t="s">
        <v>67</v>
      </c>
      <c r="C1525" t="s">
        <v>28787</v>
      </c>
      <c r="G1525" t="s">
        <v>28787</v>
      </c>
      <c r="J1525" t="s">
        <v>28788</v>
      </c>
      <c r="K1525" t="s">
        <v>10942</v>
      </c>
      <c r="W1525" t="s">
        <v>28789</v>
      </c>
      <c r="AB1525" t="s">
        <v>28790</v>
      </c>
      <c r="AN1525" t="s">
        <v>10944</v>
      </c>
      <c r="AS1525" t="s">
        <v>1023</v>
      </c>
      <c r="AT1525">
        <v>2000</v>
      </c>
      <c r="AU1525">
        <v>22</v>
      </c>
      <c r="AV1525">
        <v>1</v>
      </c>
      <c r="BA1525">
        <v>84</v>
      </c>
      <c r="BB1525">
        <v>93</v>
      </c>
      <c r="BK1525" t="s">
        <v>28791</v>
      </c>
      <c r="BL1525">
        <v>10649294</v>
      </c>
      <c r="BW1525" t="s">
        <v>13429</v>
      </c>
      <c r="BX1525" t="s">
        <v>13985</v>
      </c>
      <c r="BY1525" t="s">
        <v>13985</v>
      </c>
      <c r="BZ1525" t="s">
        <v>13985</v>
      </c>
    </row>
    <row r="1526" spans="1:78" hidden="1">
      <c r="A1526" t="s">
        <v>13850</v>
      </c>
      <c r="B1526" t="s">
        <v>67</v>
      </c>
      <c r="C1526" t="s">
        <v>14371</v>
      </c>
      <c r="G1526" t="s">
        <v>14372</v>
      </c>
      <c r="J1526" t="s">
        <v>14373</v>
      </c>
      <c r="K1526" t="s">
        <v>14374</v>
      </c>
      <c r="W1526" t="s">
        <v>14375</v>
      </c>
      <c r="AA1526" t="s">
        <v>14376</v>
      </c>
      <c r="AB1526" t="s">
        <v>14377</v>
      </c>
      <c r="AN1526" t="s">
        <v>14378</v>
      </c>
      <c r="AO1526" t="s">
        <v>14379</v>
      </c>
      <c r="AS1526" t="s">
        <v>472</v>
      </c>
      <c r="AT1526">
        <v>2019</v>
      </c>
      <c r="AU1526">
        <v>124</v>
      </c>
      <c r="AV1526">
        <v>7</v>
      </c>
      <c r="BA1526">
        <v>2222</v>
      </c>
      <c r="BB1526">
        <v>2247</v>
      </c>
      <c r="BD1526" t="s">
        <v>14380</v>
      </c>
      <c r="BK1526" t="s">
        <v>14381</v>
      </c>
      <c r="BW1526" t="s">
        <v>13429</v>
      </c>
    </row>
    <row r="1527" spans="1:78" hidden="1">
      <c r="A1527" t="s">
        <v>13850</v>
      </c>
      <c r="B1527" t="s">
        <v>67</v>
      </c>
      <c r="C1527" t="s">
        <v>27200</v>
      </c>
      <c r="G1527" t="s">
        <v>27200</v>
      </c>
      <c r="J1527" t="s">
        <v>27201</v>
      </c>
      <c r="K1527" t="s">
        <v>1294</v>
      </c>
      <c r="W1527" t="s">
        <v>27202</v>
      </c>
      <c r="AN1527" t="s">
        <v>1298</v>
      </c>
      <c r="AS1527" t="s">
        <v>730</v>
      </c>
      <c r="AT1527">
        <v>2004</v>
      </c>
      <c r="AU1527">
        <v>84</v>
      </c>
      <c r="AV1527">
        <v>2</v>
      </c>
      <c r="BA1527">
        <v>511</v>
      </c>
      <c r="BB1527">
        <v>517</v>
      </c>
      <c r="BD1527" t="s">
        <v>27203</v>
      </c>
      <c r="BK1527" t="s">
        <v>27204</v>
      </c>
      <c r="BW1527" t="s">
        <v>13429</v>
      </c>
      <c r="BX1527" t="s">
        <v>13985</v>
      </c>
      <c r="BY1527" t="s">
        <v>13985</v>
      </c>
      <c r="BZ1527" t="s">
        <v>13985</v>
      </c>
    </row>
    <row r="1528" spans="1:78" hidden="1">
      <c r="A1528" t="s">
        <v>13850</v>
      </c>
      <c r="B1528" t="s">
        <v>67</v>
      </c>
      <c r="C1528" t="s">
        <v>20983</v>
      </c>
      <c r="G1528" t="s">
        <v>20984</v>
      </c>
      <c r="J1528" t="s">
        <v>20985</v>
      </c>
      <c r="K1528" t="s">
        <v>1192</v>
      </c>
      <c r="W1528" t="s">
        <v>20986</v>
      </c>
      <c r="AB1528" t="s">
        <v>19475</v>
      </c>
      <c r="AN1528" t="s">
        <v>1194</v>
      </c>
      <c r="AS1528" t="s">
        <v>730</v>
      </c>
      <c r="AT1528">
        <v>2013</v>
      </c>
      <c r="AU1528">
        <v>19</v>
      </c>
      <c r="AV1528">
        <v>4</v>
      </c>
      <c r="BA1528">
        <v>1043</v>
      </c>
      <c r="BB1528">
        <v>1055</v>
      </c>
      <c r="BD1528" t="s">
        <v>20987</v>
      </c>
      <c r="BK1528" t="s">
        <v>20988</v>
      </c>
      <c r="BL1528">
        <v>23504882</v>
      </c>
      <c r="BW1528" t="s">
        <v>13429</v>
      </c>
      <c r="BX1528" t="s">
        <v>13985</v>
      </c>
      <c r="BY1528" t="s">
        <v>13985</v>
      </c>
      <c r="BZ1528" t="s">
        <v>13985</v>
      </c>
    </row>
    <row r="1529" spans="1:78" hidden="1">
      <c r="A1529" t="s">
        <v>13850</v>
      </c>
      <c r="B1529" t="s">
        <v>67</v>
      </c>
      <c r="C1529" t="s">
        <v>20092</v>
      </c>
      <c r="G1529" t="s">
        <v>20093</v>
      </c>
      <c r="J1529" t="s">
        <v>20094</v>
      </c>
      <c r="K1529" t="s">
        <v>2387</v>
      </c>
      <c r="W1529" t="s">
        <v>20095</v>
      </c>
      <c r="AN1529" t="s">
        <v>2389</v>
      </c>
      <c r="AO1529" t="s">
        <v>2390</v>
      </c>
      <c r="AS1529" t="s">
        <v>629</v>
      </c>
      <c r="AT1529">
        <v>2014</v>
      </c>
      <c r="AU1529">
        <v>16</v>
      </c>
      <c r="AV1529">
        <v>2</v>
      </c>
      <c r="BA1529">
        <v>136</v>
      </c>
      <c r="BB1529">
        <v>146</v>
      </c>
      <c r="BD1529" t="s">
        <v>20096</v>
      </c>
      <c r="BK1529" t="s">
        <v>20097</v>
      </c>
      <c r="BW1529" t="s">
        <v>13428</v>
      </c>
      <c r="BX1529">
        <v>0</v>
      </c>
      <c r="BY1529" t="s">
        <v>13429</v>
      </c>
    </row>
    <row r="1530" spans="1:78" hidden="1">
      <c r="A1530" t="s">
        <v>13850</v>
      </c>
      <c r="B1530" t="s">
        <v>1762</v>
      </c>
      <c r="C1530" t="s">
        <v>27367</v>
      </c>
      <c r="E1530" t="s">
        <v>27368</v>
      </c>
      <c r="G1530" t="s">
        <v>27367</v>
      </c>
      <c r="J1530" t="s">
        <v>27369</v>
      </c>
      <c r="K1530" t="s">
        <v>27370</v>
      </c>
      <c r="L1530" t="s">
        <v>27371</v>
      </c>
      <c r="P1530" t="s">
        <v>27372</v>
      </c>
      <c r="Q1530" t="s">
        <v>27373</v>
      </c>
      <c r="R1530" t="s">
        <v>26268</v>
      </c>
      <c r="S1530" t="s">
        <v>27374</v>
      </c>
      <c r="W1530" t="s">
        <v>27375</v>
      </c>
      <c r="AN1530" t="s">
        <v>27376</v>
      </c>
      <c r="AP1530" t="s">
        <v>27377</v>
      </c>
      <c r="AT1530">
        <v>2004</v>
      </c>
      <c r="AU1530">
        <v>399</v>
      </c>
      <c r="BA1530">
        <v>210</v>
      </c>
      <c r="BB1530">
        <v>222</v>
      </c>
      <c r="BK1530" t="s">
        <v>27378</v>
      </c>
      <c r="BW1530" t="s">
        <v>13429</v>
      </c>
      <c r="BX1530" t="s">
        <v>13985</v>
      </c>
      <c r="BY1530" t="s">
        <v>13985</v>
      </c>
      <c r="BZ1530" t="s">
        <v>13985</v>
      </c>
    </row>
    <row r="1531" spans="1:78" hidden="1">
      <c r="A1531" t="s">
        <v>13850</v>
      </c>
      <c r="B1531" t="s">
        <v>67</v>
      </c>
      <c r="C1531" t="s">
        <v>25557</v>
      </c>
      <c r="G1531" t="s">
        <v>25558</v>
      </c>
      <c r="J1531" t="s">
        <v>25559</v>
      </c>
      <c r="K1531" t="s">
        <v>25560</v>
      </c>
      <c r="W1531" t="s">
        <v>25561</v>
      </c>
      <c r="AA1531" t="s">
        <v>25562</v>
      </c>
      <c r="AB1531" t="s">
        <v>25563</v>
      </c>
      <c r="AN1531" t="s">
        <v>25564</v>
      </c>
      <c r="AS1531" t="s">
        <v>815</v>
      </c>
      <c r="AT1531">
        <v>2007</v>
      </c>
      <c r="AU1531">
        <v>65</v>
      </c>
      <c r="AV1531">
        <v>1</v>
      </c>
      <c r="BA1531">
        <v>24</v>
      </c>
      <c r="BB1531">
        <v>31</v>
      </c>
      <c r="BD1531" t="s">
        <v>25565</v>
      </c>
      <c r="BK1531" t="s">
        <v>25566</v>
      </c>
      <c r="BL1531">
        <v>17420822</v>
      </c>
      <c r="BW1531" t="s">
        <v>13429</v>
      </c>
      <c r="BX1531" t="s">
        <v>13985</v>
      </c>
      <c r="BY1531" t="s">
        <v>13985</v>
      </c>
      <c r="BZ1531" t="s">
        <v>13985</v>
      </c>
    </row>
    <row r="1532" spans="1:78" hidden="1">
      <c r="A1532" t="s">
        <v>13477</v>
      </c>
      <c r="B1532" t="s">
        <v>67</v>
      </c>
      <c r="C1532" t="s">
        <v>25558</v>
      </c>
      <c r="J1532" t="s">
        <v>32168</v>
      </c>
      <c r="K1532" t="s">
        <v>32170</v>
      </c>
      <c r="AA1532" t="s">
        <v>25562</v>
      </c>
      <c r="AB1532" t="s">
        <v>25563</v>
      </c>
      <c r="AN1532" t="s">
        <v>32171</v>
      </c>
      <c r="AS1532">
        <v>3</v>
      </c>
      <c r="AT1532">
        <v>2007</v>
      </c>
      <c r="AU1532">
        <v>65</v>
      </c>
      <c r="AV1532">
        <v>1</v>
      </c>
      <c r="BA1532">
        <v>24</v>
      </c>
      <c r="BB1532">
        <v>31</v>
      </c>
      <c r="BD1532" t="s">
        <v>25565</v>
      </c>
      <c r="BK1532" t="s">
        <v>32172</v>
      </c>
      <c r="BM1532" t="s">
        <v>13483</v>
      </c>
      <c r="BQ1532" t="s">
        <v>32169</v>
      </c>
      <c r="BW1532" t="s">
        <v>13429</v>
      </c>
    </row>
    <row r="1533" spans="1:78" hidden="1">
      <c r="A1533" t="s">
        <v>13850</v>
      </c>
      <c r="B1533" t="s">
        <v>67</v>
      </c>
      <c r="C1533" t="s">
        <v>26132</v>
      </c>
      <c r="G1533" t="s">
        <v>26132</v>
      </c>
      <c r="J1533" t="s">
        <v>26133</v>
      </c>
      <c r="K1533" t="s">
        <v>4472</v>
      </c>
      <c r="P1533" t="s">
        <v>26134</v>
      </c>
      <c r="Q1533" t="s">
        <v>26135</v>
      </c>
      <c r="R1533" t="s">
        <v>26136</v>
      </c>
      <c r="W1533" t="s">
        <v>26137</v>
      </c>
      <c r="AN1533" t="s">
        <v>4476</v>
      </c>
      <c r="AO1533" t="s">
        <v>4477</v>
      </c>
      <c r="AS1533" t="s">
        <v>789</v>
      </c>
      <c r="AT1533">
        <v>2006</v>
      </c>
      <c r="AU1533">
        <v>194</v>
      </c>
      <c r="AV1533" s="2">
        <v>43525</v>
      </c>
      <c r="BA1533">
        <v>256</v>
      </c>
      <c r="BB1533">
        <v>265</v>
      </c>
      <c r="BD1533" t="s">
        <v>26138</v>
      </c>
      <c r="BK1533" t="s">
        <v>26139</v>
      </c>
      <c r="BW1533" t="s">
        <v>13429</v>
      </c>
      <c r="BX1533" t="s">
        <v>13985</v>
      </c>
      <c r="BY1533" t="s">
        <v>13985</v>
      </c>
      <c r="BZ1533" t="s">
        <v>13985</v>
      </c>
    </row>
    <row r="1534" spans="1:78" hidden="1">
      <c r="A1534" t="s">
        <v>13850</v>
      </c>
      <c r="B1534" t="s">
        <v>67</v>
      </c>
      <c r="C1534" t="s">
        <v>30352</v>
      </c>
      <c r="G1534" t="s">
        <v>30352</v>
      </c>
      <c r="J1534" t="s">
        <v>30353</v>
      </c>
      <c r="K1534" t="s">
        <v>11205</v>
      </c>
      <c r="W1534" t="s">
        <v>30354</v>
      </c>
      <c r="AA1534" t="s">
        <v>30355</v>
      </c>
      <c r="AB1534" t="s">
        <v>30356</v>
      </c>
      <c r="AN1534" t="s">
        <v>11207</v>
      </c>
      <c r="AS1534" t="s">
        <v>154</v>
      </c>
      <c r="AT1534">
        <v>1995</v>
      </c>
      <c r="AU1534">
        <v>22</v>
      </c>
      <c r="AV1534">
        <v>6</v>
      </c>
      <c r="BA1534">
        <v>967</v>
      </c>
      <c r="BB1534">
        <v>1001</v>
      </c>
      <c r="BD1534" t="s">
        <v>30357</v>
      </c>
      <c r="BK1534" t="s">
        <v>30358</v>
      </c>
      <c r="BW1534" t="s">
        <v>13429</v>
      </c>
      <c r="BX1534" t="s">
        <v>13985</v>
      </c>
      <c r="BY1534" t="s">
        <v>13985</v>
      </c>
      <c r="BZ1534" t="s">
        <v>13985</v>
      </c>
    </row>
    <row r="1535" spans="1:78" hidden="1">
      <c r="A1535" t="s">
        <v>13850</v>
      </c>
      <c r="B1535" t="s">
        <v>67</v>
      </c>
      <c r="C1535" t="s">
        <v>21598</v>
      </c>
      <c r="G1535" t="s">
        <v>21599</v>
      </c>
      <c r="J1535" t="s">
        <v>21600</v>
      </c>
      <c r="K1535" t="s">
        <v>3981</v>
      </c>
      <c r="W1535" t="s">
        <v>21601</v>
      </c>
      <c r="AA1535" t="s">
        <v>21602</v>
      </c>
      <c r="AB1535" t="s">
        <v>21603</v>
      </c>
      <c r="AN1535" t="s">
        <v>3983</v>
      </c>
      <c r="AS1535" t="s">
        <v>352</v>
      </c>
      <c r="AT1535">
        <v>2012</v>
      </c>
      <c r="AU1535">
        <v>102</v>
      </c>
      <c r="AV1535">
        <v>4</v>
      </c>
      <c r="BA1535">
        <v>489</v>
      </c>
      <c r="BB1535">
        <v>496</v>
      </c>
      <c r="BD1535" t="s">
        <v>21604</v>
      </c>
      <c r="BK1535" t="s">
        <v>21605</v>
      </c>
      <c r="BL1535">
        <v>22414235</v>
      </c>
      <c r="BW1535" t="s">
        <v>13429</v>
      </c>
      <c r="BX1535" t="s">
        <v>13985</v>
      </c>
      <c r="BY1535" t="s">
        <v>13985</v>
      </c>
      <c r="BZ1535" t="s">
        <v>13985</v>
      </c>
    </row>
    <row r="1536" spans="1:78" hidden="1">
      <c r="A1536" t="s">
        <v>13850</v>
      </c>
      <c r="B1536" t="s">
        <v>1762</v>
      </c>
      <c r="C1536" t="s">
        <v>30593</v>
      </c>
      <c r="E1536" t="s">
        <v>30594</v>
      </c>
      <c r="G1536" t="s">
        <v>30593</v>
      </c>
      <c r="J1536" t="s">
        <v>30595</v>
      </c>
      <c r="K1536" t="s">
        <v>30596</v>
      </c>
      <c r="L1536" t="s">
        <v>8904</v>
      </c>
      <c r="P1536" t="s">
        <v>30597</v>
      </c>
      <c r="Q1536" t="s">
        <v>30598</v>
      </c>
      <c r="R1536" t="s">
        <v>30599</v>
      </c>
      <c r="S1536" t="s">
        <v>30600</v>
      </c>
      <c r="AN1536" t="s">
        <v>3428</v>
      </c>
      <c r="AP1536" t="s">
        <v>30601</v>
      </c>
      <c r="AT1536">
        <v>1995</v>
      </c>
      <c r="AV1536">
        <v>416</v>
      </c>
      <c r="BA1536">
        <v>263</v>
      </c>
      <c r="BB1536">
        <v>271</v>
      </c>
      <c r="BK1536" t="s">
        <v>30602</v>
      </c>
      <c r="BW1536" t="s">
        <v>13429</v>
      </c>
      <c r="BX1536" t="s">
        <v>13985</v>
      </c>
      <c r="BY1536" t="s">
        <v>13985</v>
      </c>
      <c r="BZ1536" t="s">
        <v>13985</v>
      </c>
    </row>
    <row r="1537" spans="1:78" hidden="1">
      <c r="A1537" t="s">
        <v>13850</v>
      </c>
      <c r="B1537" t="s">
        <v>67</v>
      </c>
      <c r="C1537" t="s">
        <v>25979</v>
      </c>
      <c r="G1537" t="s">
        <v>25980</v>
      </c>
      <c r="J1537" t="s">
        <v>25981</v>
      </c>
      <c r="K1537" t="s">
        <v>11205</v>
      </c>
      <c r="W1537" t="s">
        <v>25982</v>
      </c>
      <c r="AA1537" t="s">
        <v>25983</v>
      </c>
      <c r="AB1537" t="s">
        <v>25984</v>
      </c>
      <c r="AN1537" t="s">
        <v>11207</v>
      </c>
      <c r="AS1537" t="s">
        <v>352</v>
      </c>
      <c r="AT1537">
        <v>2006</v>
      </c>
      <c r="AU1537">
        <v>33</v>
      </c>
      <c r="AV1537">
        <v>8</v>
      </c>
      <c r="BA1537">
        <v>1492</v>
      </c>
      <c r="BB1537">
        <v>1502</v>
      </c>
      <c r="BD1537" t="s">
        <v>25985</v>
      </c>
      <c r="BK1537" t="s">
        <v>25986</v>
      </c>
      <c r="BW1537" t="s">
        <v>13429</v>
      </c>
      <c r="BX1537" t="s">
        <v>13985</v>
      </c>
      <c r="BY1537" t="s">
        <v>13985</v>
      </c>
      <c r="BZ1537" t="s">
        <v>13985</v>
      </c>
    </row>
    <row r="1538" spans="1:78" hidden="1">
      <c r="A1538" t="s">
        <v>13850</v>
      </c>
      <c r="B1538" t="s">
        <v>67</v>
      </c>
      <c r="C1538" t="s">
        <v>22241</v>
      </c>
      <c r="G1538" t="s">
        <v>22242</v>
      </c>
      <c r="J1538" t="s">
        <v>22243</v>
      </c>
      <c r="K1538" t="s">
        <v>322</v>
      </c>
      <c r="W1538" t="s">
        <v>22244</v>
      </c>
      <c r="AN1538" t="s">
        <v>324</v>
      </c>
      <c r="AS1538" t="s">
        <v>84</v>
      </c>
      <c r="AT1538">
        <v>2011</v>
      </c>
      <c r="AU1538">
        <v>48</v>
      </c>
      <c r="AV1538">
        <v>6</v>
      </c>
      <c r="BA1538">
        <v>1391</v>
      </c>
      <c r="BB1538">
        <v>1400</v>
      </c>
      <c r="BD1538" t="s">
        <v>22245</v>
      </c>
      <c r="BK1538" t="s">
        <v>22246</v>
      </c>
      <c r="BW1538" t="s">
        <v>13429</v>
      </c>
      <c r="BX1538" t="s">
        <v>13985</v>
      </c>
      <c r="BY1538" t="s">
        <v>13985</v>
      </c>
      <c r="BZ1538" t="s">
        <v>13985</v>
      </c>
    </row>
    <row r="1539" spans="1:78" hidden="1">
      <c r="A1539" t="s">
        <v>13850</v>
      </c>
      <c r="B1539" t="s">
        <v>67</v>
      </c>
      <c r="C1539" t="s">
        <v>21926</v>
      </c>
      <c r="G1539" t="s">
        <v>21927</v>
      </c>
      <c r="J1539" t="s">
        <v>21928</v>
      </c>
      <c r="K1539" t="s">
        <v>1192</v>
      </c>
      <c r="W1539" t="s">
        <v>21929</v>
      </c>
      <c r="AA1539" t="s">
        <v>21930</v>
      </c>
      <c r="AB1539" t="s">
        <v>21931</v>
      </c>
      <c r="AN1539" t="s">
        <v>1194</v>
      </c>
      <c r="AO1539" t="s">
        <v>1195</v>
      </c>
      <c r="AS1539" t="s">
        <v>815</v>
      </c>
      <c r="AT1539">
        <v>2012</v>
      </c>
      <c r="AU1539">
        <v>18</v>
      </c>
      <c r="AV1539">
        <v>3</v>
      </c>
      <c r="BA1539">
        <v>1053</v>
      </c>
      <c r="BB1539">
        <v>1072</v>
      </c>
      <c r="BD1539" t="s">
        <v>21932</v>
      </c>
      <c r="BK1539" t="s">
        <v>21933</v>
      </c>
      <c r="BW1539" t="s">
        <v>13429</v>
      </c>
      <c r="BX1539" t="s">
        <v>13985</v>
      </c>
      <c r="BY1539" t="s">
        <v>13985</v>
      </c>
      <c r="BZ1539" t="s">
        <v>13985</v>
      </c>
    </row>
    <row r="1540" spans="1:78" hidden="1">
      <c r="A1540" t="s">
        <v>13850</v>
      </c>
      <c r="B1540" t="s">
        <v>67</v>
      </c>
      <c r="C1540" t="s">
        <v>29281</v>
      </c>
      <c r="G1540" t="s">
        <v>29281</v>
      </c>
      <c r="J1540" t="s">
        <v>29282</v>
      </c>
      <c r="K1540" t="s">
        <v>6536</v>
      </c>
      <c r="W1540" t="s">
        <v>29283</v>
      </c>
      <c r="AA1540" t="s">
        <v>21654</v>
      </c>
      <c r="AN1540" t="s">
        <v>6540</v>
      </c>
      <c r="AS1540" t="s">
        <v>242</v>
      </c>
      <c r="AT1540">
        <v>1998</v>
      </c>
      <c r="AU1540">
        <v>12</v>
      </c>
      <c r="AV1540">
        <v>5</v>
      </c>
      <c r="BA1540">
        <v>816</v>
      </c>
      <c r="BB1540">
        <v>824</v>
      </c>
      <c r="BD1540" t="s">
        <v>29284</v>
      </c>
      <c r="BK1540" t="s">
        <v>29285</v>
      </c>
      <c r="BW1540" t="s">
        <v>13428</v>
      </c>
      <c r="BX1540" t="s">
        <v>13985</v>
      </c>
      <c r="BY1540" t="s">
        <v>13429</v>
      </c>
      <c r="BZ1540" t="s">
        <v>13985</v>
      </c>
    </row>
    <row r="1541" spans="1:78" hidden="1">
      <c r="A1541" t="s">
        <v>13850</v>
      </c>
      <c r="B1541" t="s">
        <v>67</v>
      </c>
      <c r="C1541" t="s">
        <v>18510</v>
      </c>
      <c r="G1541" t="s">
        <v>18511</v>
      </c>
      <c r="J1541" t="s">
        <v>18512</v>
      </c>
      <c r="K1541" t="s">
        <v>2565</v>
      </c>
      <c r="W1541" t="s">
        <v>18513</v>
      </c>
      <c r="AA1541" t="s">
        <v>18514</v>
      </c>
      <c r="AB1541" t="s">
        <v>18515</v>
      </c>
      <c r="AN1541" t="s">
        <v>2569</v>
      </c>
      <c r="AS1541" t="s">
        <v>242</v>
      </c>
      <c r="AT1541">
        <v>2015</v>
      </c>
      <c r="AU1541">
        <v>11</v>
      </c>
      <c r="AV1541">
        <v>10</v>
      </c>
      <c r="BC1541" t="s">
        <v>18516</v>
      </c>
      <c r="BD1541" t="s">
        <v>18517</v>
      </c>
      <c r="BK1541" t="s">
        <v>18518</v>
      </c>
      <c r="BL1541">
        <v>26492483</v>
      </c>
      <c r="BW1541" t="s">
        <v>13429</v>
      </c>
      <c r="BX1541" t="s">
        <v>13985</v>
      </c>
      <c r="BY1541" t="s">
        <v>13985</v>
      </c>
      <c r="BZ1541" t="s">
        <v>13985</v>
      </c>
    </row>
    <row r="1542" spans="1:78" hidden="1">
      <c r="A1542" t="s">
        <v>13850</v>
      </c>
      <c r="B1542" t="s">
        <v>67</v>
      </c>
      <c r="C1542" t="s">
        <v>18954</v>
      </c>
      <c r="G1542" t="s">
        <v>18955</v>
      </c>
      <c r="J1542" t="s">
        <v>18956</v>
      </c>
      <c r="K1542" t="s">
        <v>18957</v>
      </c>
      <c r="W1542" t="s">
        <v>18958</v>
      </c>
      <c r="AN1542" t="s">
        <v>18959</v>
      </c>
      <c r="AO1542" t="s">
        <v>18960</v>
      </c>
      <c r="AS1542" t="s">
        <v>629</v>
      </c>
      <c r="AT1542">
        <v>2015</v>
      </c>
      <c r="AU1542">
        <v>60</v>
      </c>
      <c r="BA1542">
        <v>13</v>
      </c>
      <c r="BB1542">
        <v>23</v>
      </c>
      <c r="BD1542" t="s">
        <v>18961</v>
      </c>
      <c r="BK1542" t="s">
        <v>18962</v>
      </c>
      <c r="BL1542">
        <v>25747529</v>
      </c>
      <c r="BW1542" t="s">
        <v>13429</v>
      </c>
      <c r="BX1542" t="s">
        <v>13985</v>
      </c>
      <c r="BY1542" t="s">
        <v>13985</v>
      </c>
      <c r="BZ1542" t="s">
        <v>13985</v>
      </c>
    </row>
    <row r="1543" spans="1:78" hidden="1">
      <c r="A1543" t="s">
        <v>13850</v>
      </c>
      <c r="B1543" t="s">
        <v>67</v>
      </c>
      <c r="C1543" t="s">
        <v>16633</v>
      </c>
      <c r="G1543" t="s">
        <v>16634</v>
      </c>
      <c r="J1543" t="s">
        <v>16635</v>
      </c>
      <c r="K1543" t="s">
        <v>16636</v>
      </c>
      <c r="W1543" t="s">
        <v>16637</v>
      </c>
      <c r="AN1543" t="s">
        <v>16638</v>
      </c>
      <c r="AO1543" t="s">
        <v>16639</v>
      </c>
      <c r="AS1543" s="1">
        <v>39600</v>
      </c>
      <c r="AT1543">
        <v>2017</v>
      </c>
      <c r="AU1543">
        <v>7</v>
      </c>
      <c r="BC1543">
        <v>143</v>
      </c>
      <c r="BD1543" t="s">
        <v>16640</v>
      </c>
      <c r="BK1543" t="s">
        <v>16641</v>
      </c>
      <c r="BL1543">
        <v>28597156</v>
      </c>
      <c r="BW1543" t="s">
        <v>13429</v>
      </c>
      <c r="BX1543" t="s">
        <v>13985</v>
      </c>
      <c r="BY1543" t="s">
        <v>13985</v>
      </c>
      <c r="BZ1543" t="s">
        <v>13985</v>
      </c>
    </row>
    <row r="1544" spans="1:78" hidden="1">
      <c r="A1544" t="s">
        <v>13850</v>
      </c>
      <c r="B1544" t="s">
        <v>67</v>
      </c>
      <c r="C1544" t="s">
        <v>16446</v>
      </c>
      <c r="G1544" t="s">
        <v>16447</v>
      </c>
      <c r="J1544" t="s">
        <v>16448</v>
      </c>
      <c r="K1544" t="s">
        <v>16449</v>
      </c>
      <c r="W1544" t="s">
        <v>16450</v>
      </c>
      <c r="AN1544" t="s">
        <v>16451</v>
      </c>
      <c r="AO1544" t="s">
        <v>16452</v>
      </c>
      <c r="AS1544" t="s">
        <v>242</v>
      </c>
      <c r="AT1544">
        <v>2017</v>
      </c>
      <c r="AU1544">
        <v>26</v>
      </c>
      <c r="AV1544">
        <v>5</v>
      </c>
      <c r="BA1544">
        <v>616</v>
      </c>
      <c r="BB1544">
        <v>632</v>
      </c>
      <c r="BD1544" t="s">
        <v>16453</v>
      </c>
      <c r="BK1544" t="s">
        <v>16454</v>
      </c>
      <c r="BL1544">
        <v>28636075</v>
      </c>
      <c r="BW1544" t="s">
        <v>13429</v>
      </c>
      <c r="BX1544" t="s">
        <v>13985</v>
      </c>
      <c r="BY1544" t="s">
        <v>13985</v>
      </c>
      <c r="BZ1544" t="s">
        <v>13985</v>
      </c>
    </row>
    <row r="1545" spans="1:78" hidden="1">
      <c r="A1545" t="s">
        <v>13850</v>
      </c>
      <c r="B1545" t="s">
        <v>1762</v>
      </c>
      <c r="C1545" t="s">
        <v>5157</v>
      </c>
      <c r="E1545" t="s">
        <v>18353</v>
      </c>
      <c r="G1545" t="s">
        <v>18354</v>
      </c>
      <c r="J1545" t="s">
        <v>18355</v>
      </c>
      <c r="K1545" t="s">
        <v>18356</v>
      </c>
      <c r="L1545" t="s">
        <v>17163</v>
      </c>
      <c r="W1545" t="s">
        <v>18357</v>
      </c>
      <c r="AN1545" t="s">
        <v>17165</v>
      </c>
      <c r="AP1545" t="s">
        <v>18358</v>
      </c>
      <c r="AT1545">
        <v>2016</v>
      </c>
      <c r="AU1545">
        <v>51</v>
      </c>
      <c r="BA1545">
        <v>329</v>
      </c>
      <c r="BB1545">
        <v>361</v>
      </c>
      <c r="BD1545" t="s">
        <v>18359</v>
      </c>
      <c r="BK1545" t="s">
        <v>18360</v>
      </c>
      <c r="BW1545" t="s">
        <v>13428</v>
      </c>
      <c r="BX1545" t="s">
        <v>13985</v>
      </c>
      <c r="BY1545" t="s">
        <v>13429</v>
      </c>
      <c r="BZ1545" t="s">
        <v>13985</v>
      </c>
    </row>
    <row r="1546" spans="1:78" hidden="1">
      <c r="A1546" t="s">
        <v>13850</v>
      </c>
      <c r="B1546" t="s">
        <v>67</v>
      </c>
      <c r="C1546" t="s">
        <v>26238</v>
      </c>
      <c r="G1546" t="s">
        <v>26238</v>
      </c>
      <c r="J1546" t="s">
        <v>26239</v>
      </c>
      <c r="K1546" t="s">
        <v>26240</v>
      </c>
      <c r="W1546" t="s">
        <v>26241</v>
      </c>
      <c r="AN1546" t="s">
        <v>26242</v>
      </c>
      <c r="AS1546" t="s">
        <v>2650</v>
      </c>
      <c r="AT1546">
        <v>2006</v>
      </c>
      <c r="AU1546">
        <v>119</v>
      </c>
      <c r="AV1546" s="2">
        <v>43497</v>
      </c>
      <c r="BA1546">
        <v>28</v>
      </c>
      <c r="BB1546">
        <v>34</v>
      </c>
      <c r="BK1546" t="s">
        <v>26243</v>
      </c>
      <c r="BL1546">
        <v>16450705</v>
      </c>
      <c r="BW1546" t="s">
        <v>13429</v>
      </c>
      <c r="BX1546" t="s">
        <v>13985</v>
      </c>
      <c r="BY1546" t="s">
        <v>13985</v>
      </c>
      <c r="BZ1546" t="s">
        <v>13985</v>
      </c>
    </row>
    <row r="1547" spans="1:78" hidden="1">
      <c r="A1547" t="s">
        <v>13850</v>
      </c>
      <c r="B1547" t="s">
        <v>67</v>
      </c>
      <c r="C1547" t="s">
        <v>16587</v>
      </c>
      <c r="G1547" t="s">
        <v>16588</v>
      </c>
      <c r="J1547" t="s">
        <v>16589</v>
      </c>
      <c r="K1547" t="s">
        <v>7048</v>
      </c>
      <c r="P1547" t="s">
        <v>16582</v>
      </c>
      <c r="Q1547" t="s">
        <v>16583</v>
      </c>
      <c r="R1547" t="s">
        <v>9373</v>
      </c>
      <c r="W1547" t="s">
        <v>16590</v>
      </c>
      <c r="AA1547" t="s">
        <v>16591</v>
      </c>
      <c r="AB1547" t="s">
        <v>16592</v>
      </c>
      <c r="AN1547" t="s">
        <v>3658</v>
      </c>
      <c r="AO1547" t="s">
        <v>3659</v>
      </c>
      <c r="AS1547" t="s">
        <v>472</v>
      </c>
      <c r="AT1547">
        <v>2017</v>
      </c>
      <c r="AU1547">
        <v>187</v>
      </c>
      <c r="AV1547" s="2">
        <v>43621</v>
      </c>
      <c r="AY1547" t="s">
        <v>49</v>
      </c>
      <c r="BA1547">
        <v>889</v>
      </c>
      <c r="BB1547">
        <v>897</v>
      </c>
      <c r="BD1547" t="s">
        <v>16593</v>
      </c>
      <c r="BK1547" t="s">
        <v>16594</v>
      </c>
      <c r="BL1547">
        <v>28432393</v>
      </c>
      <c r="BW1547" t="s">
        <v>13429</v>
      </c>
      <c r="BX1547" t="s">
        <v>13985</v>
      </c>
      <c r="BY1547" t="s">
        <v>13985</v>
      </c>
      <c r="BZ1547" t="s">
        <v>13985</v>
      </c>
    </row>
    <row r="1548" spans="1:78" hidden="1">
      <c r="A1548" t="s">
        <v>13850</v>
      </c>
      <c r="B1548" t="s">
        <v>67</v>
      </c>
      <c r="C1548" t="s">
        <v>26511</v>
      </c>
      <c r="G1548" t="s">
        <v>26511</v>
      </c>
      <c r="J1548" t="s">
        <v>26512</v>
      </c>
      <c r="K1548" t="s">
        <v>18664</v>
      </c>
      <c r="W1548" t="s">
        <v>26513</v>
      </c>
      <c r="AN1548" t="s">
        <v>18666</v>
      </c>
      <c r="AS1548" t="s">
        <v>297</v>
      </c>
      <c r="AT1548">
        <v>2005</v>
      </c>
      <c r="AU1548">
        <v>78</v>
      </c>
      <c r="AW1548">
        <v>8</v>
      </c>
      <c r="BA1548">
        <v>897</v>
      </c>
      <c r="BB1548">
        <v>916</v>
      </c>
      <c r="BD1548" t="s">
        <v>26514</v>
      </c>
      <c r="BK1548" t="s">
        <v>26515</v>
      </c>
      <c r="BW1548" t="s">
        <v>13428</v>
      </c>
      <c r="BX1548" t="s">
        <v>13985</v>
      </c>
      <c r="BY1548" t="s">
        <v>13429</v>
      </c>
      <c r="BZ1548" t="s">
        <v>13985</v>
      </c>
    </row>
    <row r="1549" spans="1:78" hidden="1">
      <c r="A1549" t="s">
        <v>13850</v>
      </c>
      <c r="B1549" t="s">
        <v>67</v>
      </c>
      <c r="C1549" t="s">
        <v>22980</v>
      </c>
      <c r="G1549" t="s">
        <v>22981</v>
      </c>
      <c r="J1549" t="s">
        <v>22982</v>
      </c>
      <c r="K1549" t="s">
        <v>22983</v>
      </c>
      <c r="W1549" t="s">
        <v>22984</v>
      </c>
      <c r="AN1549" t="s">
        <v>22985</v>
      </c>
      <c r="AO1549" t="s">
        <v>22986</v>
      </c>
      <c r="AT1549">
        <v>2011</v>
      </c>
      <c r="AU1549">
        <v>70</v>
      </c>
      <c r="AV1549">
        <v>2</v>
      </c>
      <c r="BA1549">
        <v>239</v>
      </c>
      <c r="BB1549">
        <v>247</v>
      </c>
      <c r="BD1549" t="s">
        <v>22987</v>
      </c>
      <c r="BK1549" t="s">
        <v>22988</v>
      </c>
      <c r="BW1549" t="s">
        <v>13429</v>
      </c>
      <c r="BX1549" t="s">
        <v>13985</v>
      </c>
      <c r="BY1549" t="s">
        <v>13985</v>
      </c>
      <c r="BZ1549" t="s">
        <v>13985</v>
      </c>
    </row>
    <row r="1550" spans="1:78" hidden="1">
      <c r="A1550" t="s">
        <v>13850</v>
      </c>
      <c r="B1550" t="s">
        <v>67</v>
      </c>
      <c r="C1550" t="s">
        <v>15614</v>
      </c>
      <c r="G1550" t="s">
        <v>15615</v>
      </c>
      <c r="J1550" t="s">
        <v>15616</v>
      </c>
      <c r="K1550" t="s">
        <v>3380</v>
      </c>
      <c r="W1550" t="s">
        <v>15617</v>
      </c>
      <c r="AN1550" t="s">
        <v>3382</v>
      </c>
      <c r="AO1550" t="s">
        <v>3383</v>
      </c>
      <c r="AS1550" t="s">
        <v>3997</v>
      </c>
      <c r="AT1550">
        <v>2018</v>
      </c>
      <c r="AU1550">
        <v>18</v>
      </c>
      <c r="AV1550">
        <v>3</v>
      </c>
      <c r="BC1550">
        <v>8</v>
      </c>
      <c r="BD1550" t="s">
        <v>15618</v>
      </c>
      <c r="BK1550" t="s">
        <v>15619</v>
      </c>
      <c r="BL1550">
        <v>29850852</v>
      </c>
      <c r="BW1550" t="s">
        <v>13429</v>
      </c>
      <c r="BX1550" t="s">
        <v>13985</v>
      </c>
      <c r="BY1550" t="s">
        <v>13985</v>
      </c>
      <c r="BZ1550" t="s">
        <v>13985</v>
      </c>
    </row>
    <row r="1551" spans="1:78" hidden="1">
      <c r="A1551" t="s">
        <v>13784</v>
      </c>
      <c r="B1551" t="s">
        <v>67</v>
      </c>
      <c r="C1551" t="s">
        <v>31955</v>
      </c>
      <c r="J1551" t="s">
        <v>31957</v>
      </c>
      <c r="K1551" t="s">
        <v>13947</v>
      </c>
      <c r="AG1551">
        <v>0</v>
      </c>
      <c r="AH1551">
        <v>0</v>
      </c>
      <c r="AN1551" t="s">
        <v>13948</v>
      </c>
      <c r="AT1551">
        <v>2014</v>
      </c>
      <c r="AU1551">
        <v>21</v>
      </c>
      <c r="AV1551">
        <v>1</v>
      </c>
      <c r="BA1551">
        <v>107</v>
      </c>
      <c r="BB1551">
        <v>113</v>
      </c>
      <c r="BK1551" t="s">
        <v>31959</v>
      </c>
      <c r="BT1551" t="s">
        <v>31956</v>
      </c>
      <c r="BU1551" t="s">
        <v>31958</v>
      </c>
      <c r="BV1551" t="s">
        <v>13952</v>
      </c>
      <c r="BW1551" t="s">
        <v>13429</v>
      </c>
    </row>
    <row r="1552" spans="1:78" hidden="1">
      <c r="A1552" t="s">
        <v>13850</v>
      </c>
      <c r="B1552" t="s">
        <v>67</v>
      </c>
      <c r="C1552" t="s">
        <v>28839</v>
      </c>
      <c r="G1552" t="s">
        <v>28839</v>
      </c>
      <c r="J1552" t="s">
        <v>28840</v>
      </c>
      <c r="K1552" t="s">
        <v>28841</v>
      </c>
      <c r="W1552" t="s">
        <v>28842</v>
      </c>
      <c r="AN1552" t="s">
        <v>28843</v>
      </c>
      <c r="AS1552" t="s">
        <v>1023</v>
      </c>
      <c r="AT1552">
        <v>2000</v>
      </c>
      <c r="AU1552">
        <v>104</v>
      </c>
      <c r="AW1552">
        <v>1</v>
      </c>
      <c r="BA1552">
        <v>87</v>
      </c>
      <c r="BB1552">
        <v>91</v>
      </c>
      <c r="BD1552" t="s">
        <v>28844</v>
      </c>
      <c r="BK1552" t="s">
        <v>28845</v>
      </c>
      <c r="BW1552" t="s">
        <v>13429</v>
      </c>
      <c r="BX1552" t="s">
        <v>13985</v>
      </c>
      <c r="BY1552" t="s">
        <v>13985</v>
      </c>
      <c r="BZ1552" t="s">
        <v>13985</v>
      </c>
    </row>
    <row r="1553" spans="1:78" hidden="1">
      <c r="A1553" t="s">
        <v>13850</v>
      </c>
      <c r="B1553" t="s">
        <v>67</v>
      </c>
      <c r="C1553" t="s">
        <v>23813</v>
      </c>
      <c r="G1553" t="s">
        <v>23813</v>
      </c>
      <c r="J1553" t="s">
        <v>29770</v>
      </c>
      <c r="K1553" t="s">
        <v>625</v>
      </c>
      <c r="W1553" t="s">
        <v>29771</v>
      </c>
      <c r="AN1553" t="s">
        <v>627</v>
      </c>
      <c r="AS1553" t="s">
        <v>521</v>
      </c>
      <c r="AT1553">
        <v>1997</v>
      </c>
      <c r="AU1553">
        <v>83</v>
      </c>
      <c r="AV1553">
        <v>3</v>
      </c>
      <c r="BA1553">
        <v>347</v>
      </c>
      <c r="BB1553">
        <v>360</v>
      </c>
      <c r="BD1553" t="s">
        <v>29772</v>
      </c>
      <c r="BK1553" t="s">
        <v>29773</v>
      </c>
      <c r="BW1553" t="s">
        <v>13429</v>
      </c>
      <c r="BX1553" t="s">
        <v>13985</v>
      </c>
      <c r="BY1553" t="s">
        <v>13985</v>
      </c>
      <c r="BZ1553" t="s">
        <v>13985</v>
      </c>
    </row>
    <row r="1554" spans="1:78" hidden="1">
      <c r="A1554" t="s">
        <v>13850</v>
      </c>
      <c r="B1554" t="s">
        <v>67</v>
      </c>
      <c r="C1554" t="s">
        <v>31372</v>
      </c>
      <c r="G1554" t="s">
        <v>31372</v>
      </c>
      <c r="J1554" t="s">
        <v>31373</v>
      </c>
      <c r="K1554" t="s">
        <v>27059</v>
      </c>
      <c r="W1554" t="s">
        <v>31374</v>
      </c>
      <c r="AN1554" t="s">
        <v>27061</v>
      </c>
      <c r="AS1554" t="s">
        <v>297</v>
      </c>
      <c r="AT1554">
        <v>1991</v>
      </c>
      <c r="AU1554">
        <v>44</v>
      </c>
      <c r="AV1554">
        <v>5</v>
      </c>
      <c r="BA1554">
        <v>497</v>
      </c>
      <c r="BB1554">
        <v>500</v>
      </c>
      <c r="BD1554" t="s">
        <v>31375</v>
      </c>
      <c r="BK1554" t="s">
        <v>31376</v>
      </c>
      <c r="BW1554" t="s">
        <v>13429</v>
      </c>
      <c r="BX1554" t="s">
        <v>13985</v>
      </c>
      <c r="BY1554" t="s">
        <v>13985</v>
      </c>
      <c r="BZ1554" t="s">
        <v>13985</v>
      </c>
    </row>
    <row r="1555" spans="1:78" hidden="1">
      <c r="A1555" t="s">
        <v>13850</v>
      </c>
      <c r="B1555" t="s">
        <v>67</v>
      </c>
      <c r="C1555" t="s">
        <v>21806</v>
      </c>
      <c r="G1555" t="s">
        <v>21807</v>
      </c>
      <c r="J1555" t="s">
        <v>21808</v>
      </c>
      <c r="K1555" t="s">
        <v>569</v>
      </c>
      <c r="W1555" t="s">
        <v>21809</v>
      </c>
      <c r="AB1555" t="s">
        <v>21810</v>
      </c>
      <c r="AN1555" t="s">
        <v>572</v>
      </c>
      <c r="AS1555" t="s">
        <v>629</v>
      </c>
      <c r="AT1555">
        <v>2012</v>
      </c>
      <c r="AU1555">
        <v>179</v>
      </c>
      <c r="AV1555">
        <v>5</v>
      </c>
      <c r="BA1555" t="s">
        <v>21811</v>
      </c>
      <c r="BB1555" t="s">
        <v>21812</v>
      </c>
      <c r="BD1555" t="s">
        <v>21813</v>
      </c>
      <c r="BK1555" t="s">
        <v>21814</v>
      </c>
      <c r="BL1555">
        <v>22504550</v>
      </c>
      <c r="BW1555" t="s">
        <v>13429</v>
      </c>
      <c r="BX1555" t="s">
        <v>13985</v>
      </c>
      <c r="BY1555" t="s">
        <v>13985</v>
      </c>
      <c r="BZ1555" t="s">
        <v>13985</v>
      </c>
    </row>
    <row r="1556" spans="1:78" hidden="1">
      <c r="A1556" t="s">
        <v>13850</v>
      </c>
      <c r="B1556" t="s">
        <v>67</v>
      </c>
      <c r="C1556" t="s">
        <v>25068</v>
      </c>
      <c r="G1556" t="s">
        <v>25069</v>
      </c>
      <c r="J1556" t="s">
        <v>25070</v>
      </c>
      <c r="K1556" t="s">
        <v>13292</v>
      </c>
      <c r="W1556" t="s">
        <v>25071</v>
      </c>
      <c r="AN1556" t="s">
        <v>13293</v>
      </c>
      <c r="AO1556" t="s">
        <v>14455</v>
      </c>
      <c r="AS1556" t="s">
        <v>25072</v>
      </c>
      <c r="AT1556">
        <v>2007</v>
      </c>
      <c r="AV1556">
        <v>4</v>
      </c>
      <c r="BA1556">
        <v>994</v>
      </c>
      <c r="BB1556">
        <v>1000</v>
      </c>
      <c r="BD1556" t="s">
        <v>25073</v>
      </c>
      <c r="BK1556" t="s">
        <v>25074</v>
      </c>
      <c r="BW1556" t="s">
        <v>13429</v>
      </c>
      <c r="BX1556" t="s">
        <v>13985</v>
      </c>
      <c r="BY1556" t="s">
        <v>13985</v>
      </c>
      <c r="BZ1556" t="s">
        <v>13985</v>
      </c>
    </row>
    <row r="1557" spans="1:78" hidden="1">
      <c r="A1557" t="s">
        <v>13850</v>
      </c>
      <c r="B1557" t="s">
        <v>67</v>
      </c>
      <c r="C1557" t="s">
        <v>30951</v>
      </c>
      <c r="G1557" t="s">
        <v>30951</v>
      </c>
      <c r="J1557" t="s">
        <v>30952</v>
      </c>
      <c r="K1557" t="s">
        <v>29320</v>
      </c>
      <c r="W1557" t="s">
        <v>30953</v>
      </c>
      <c r="AN1557" t="s">
        <v>29322</v>
      </c>
      <c r="AS1557" t="s">
        <v>11645</v>
      </c>
      <c r="AT1557">
        <v>1993</v>
      </c>
      <c r="AU1557">
        <v>26</v>
      </c>
      <c r="AV1557">
        <v>3</v>
      </c>
      <c r="BA1557">
        <v>223</v>
      </c>
      <c r="BB1557">
        <v>231</v>
      </c>
      <c r="BK1557" t="s">
        <v>30954</v>
      </c>
      <c r="BW1557" t="s">
        <v>13429</v>
      </c>
      <c r="BX1557" t="s">
        <v>13985</v>
      </c>
      <c r="BY1557" t="s">
        <v>13985</v>
      </c>
      <c r="BZ1557" t="s">
        <v>13985</v>
      </c>
    </row>
    <row r="1558" spans="1:78" hidden="1">
      <c r="A1558" t="s">
        <v>13850</v>
      </c>
      <c r="B1558" t="s">
        <v>67</v>
      </c>
      <c r="C1558" t="s">
        <v>18641</v>
      </c>
      <c r="G1558" t="s">
        <v>18642</v>
      </c>
      <c r="J1558" t="s">
        <v>18643</v>
      </c>
      <c r="K1558" t="s">
        <v>12619</v>
      </c>
      <c r="W1558" t="s">
        <v>18644</v>
      </c>
      <c r="AN1558" t="s">
        <v>12623</v>
      </c>
      <c r="AO1558" t="s">
        <v>18645</v>
      </c>
      <c r="AS1558" t="s">
        <v>297</v>
      </c>
      <c r="AT1558">
        <v>2015</v>
      </c>
      <c r="AU1558">
        <v>49</v>
      </c>
      <c r="AV1558">
        <v>3</v>
      </c>
      <c r="BA1558">
        <v>377</v>
      </c>
      <c r="BB1558">
        <v>387</v>
      </c>
      <c r="BD1558" t="s">
        <v>18646</v>
      </c>
      <c r="BK1558" t="s">
        <v>18647</v>
      </c>
      <c r="BW1558" t="s">
        <v>13429</v>
      </c>
      <c r="BX1558" t="s">
        <v>13985</v>
      </c>
      <c r="BY1558" t="s">
        <v>13985</v>
      </c>
      <c r="BZ1558" t="s">
        <v>13985</v>
      </c>
    </row>
    <row r="1559" spans="1:78" hidden="1">
      <c r="A1559" t="s">
        <v>13850</v>
      </c>
      <c r="B1559" t="s">
        <v>67</v>
      </c>
      <c r="C1559" t="s">
        <v>21919</v>
      </c>
      <c r="G1559" t="s">
        <v>21920</v>
      </c>
      <c r="J1559" t="s">
        <v>21921</v>
      </c>
      <c r="K1559" t="s">
        <v>12619</v>
      </c>
      <c r="W1559" t="s">
        <v>21922</v>
      </c>
      <c r="AA1559" t="s">
        <v>21923</v>
      </c>
      <c r="AN1559" t="s">
        <v>12623</v>
      </c>
      <c r="AS1559" t="s">
        <v>815</v>
      </c>
      <c r="AT1559">
        <v>2012</v>
      </c>
      <c r="AU1559">
        <v>46</v>
      </c>
      <c r="AV1559">
        <v>1</v>
      </c>
      <c r="BA1559">
        <v>94</v>
      </c>
      <c r="BB1559">
        <v>99</v>
      </c>
      <c r="BD1559" t="s">
        <v>21924</v>
      </c>
      <c r="BK1559" t="s">
        <v>21925</v>
      </c>
      <c r="BW1559" t="s">
        <v>13429</v>
      </c>
      <c r="BX1559" t="s">
        <v>13985</v>
      </c>
      <c r="BY1559" t="s">
        <v>13985</v>
      </c>
      <c r="BZ1559" t="s">
        <v>13985</v>
      </c>
    </row>
    <row r="1560" spans="1:78" hidden="1">
      <c r="A1560" t="s">
        <v>13850</v>
      </c>
      <c r="B1560" t="s">
        <v>67</v>
      </c>
      <c r="C1560" t="s">
        <v>17695</v>
      </c>
      <c r="G1560" t="s">
        <v>17696</v>
      </c>
      <c r="J1560" t="s">
        <v>17697</v>
      </c>
      <c r="K1560" t="s">
        <v>17698</v>
      </c>
      <c r="W1560" t="s">
        <v>17699</v>
      </c>
      <c r="AN1560" t="s">
        <v>17700</v>
      </c>
      <c r="AO1560" t="s">
        <v>17701</v>
      </c>
      <c r="AS1560" t="s">
        <v>472</v>
      </c>
      <c r="AT1560">
        <v>2016</v>
      </c>
      <c r="AU1560">
        <v>146</v>
      </c>
      <c r="AV1560">
        <v>2</v>
      </c>
      <c r="BA1560">
        <v>90</v>
      </c>
      <c r="BB1560">
        <v>100</v>
      </c>
      <c r="BK1560" t="s">
        <v>17702</v>
      </c>
      <c r="BW1560" t="s">
        <v>13429</v>
      </c>
      <c r="BX1560" t="s">
        <v>13985</v>
      </c>
      <c r="BY1560" t="s">
        <v>13985</v>
      </c>
      <c r="BZ1560" t="s">
        <v>13985</v>
      </c>
    </row>
    <row r="1561" spans="1:78" hidden="1">
      <c r="A1561" t="s">
        <v>13850</v>
      </c>
      <c r="B1561" t="s">
        <v>67</v>
      </c>
      <c r="C1561" t="s">
        <v>19879</v>
      </c>
      <c r="G1561" t="s">
        <v>19880</v>
      </c>
      <c r="J1561" t="s">
        <v>19881</v>
      </c>
      <c r="K1561" t="s">
        <v>16284</v>
      </c>
      <c r="W1561" t="s">
        <v>19882</v>
      </c>
      <c r="AN1561" t="s">
        <v>16286</v>
      </c>
      <c r="AO1561" t="s">
        <v>16287</v>
      </c>
      <c r="AS1561" t="s">
        <v>472</v>
      </c>
      <c r="AT1561">
        <v>2014</v>
      </c>
      <c r="AU1561">
        <v>9</v>
      </c>
      <c r="AV1561">
        <v>1</v>
      </c>
      <c r="BA1561">
        <v>67</v>
      </c>
      <c r="BB1561">
        <v>75</v>
      </c>
      <c r="BK1561" t="s">
        <v>19883</v>
      </c>
      <c r="BW1561" t="s">
        <v>13429</v>
      </c>
      <c r="BX1561" t="s">
        <v>13985</v>
      </c>
      <c r="BY1561" t="s">
        <v>13985</v>
      </c>
      <c r="BZ1561" t="s">
        <v>13985</v>
      </c>
    </row>
    <row r="1562" spans="1:78" hidden="1">
      <c r="A1562" t="s">
        <v>13850</v>
      </c>
      <c r="B1562" t="s">
        <v>67</v>
      </c>
      <c r="C1562" t="s">
        <v>20275</v>
      </c>
      <c r="G1562" t="s">
        <v>20276</v>
      </c>
      <c r="J1562" t="s">
        <v>20277</v>
      </c>
      <c r="K1562" t="s">
        <v>5456</v>
      </c>
      <c r="W1562" t="s">
        <v>20278</v>
      </c>
      <c r="AB1562" t="s">
        <v>20279</v>
      </c>
      <c r="AN1562" t="s">
        <v>5458</v>
      </c>
      <c r="AO1562" t="s">
        <v>14303</v>
      </c>
      <c r="AS1562" t="s">
        <v>884</v>
      </c>
      <c r="AT1562">
        <v>2014</v>
      </c>
      <c r="AU1562">
        <v>146</v>
      </c>
      <c r="AV1562">
        <v>1</v>
      </c>
      <c r="BA1562">
        <v>67</v>
      </c>
      <c r="BB1562">
        <v>79</v>
      </c>
      <c r="BD1562" t="s">
        <v>20280</v>
      </c>
      <c r="BK1562" t="s">
        <v>20281</v>
      </c>
      <c r="BW1562" t="s">
        <v>13429</v>
      </c>
      <c r="BX1562" t="s">
        <v>13985</v>
      </c>
      <c r="BY1562" t="s">
        <v>13985</v>
      </c>
      <c r="BZ1562" t="s">
        <v>13985</v>
      </c>
    </row>
    <row r="1563" spans="1:78" hidden="1">
      <c r="A1563" t="s">
        <v>13850</v>
      </c>
      <c r="B1563" t="s">
        <v>67</v>
      </c>
      <c r="C1563" t="s">
        <v>20847</v>
      </c>
      <c r="G1563" t="s">
        <v>20848</v>
      </c>
      <c r="J1563" t="s">
        <v>20849</v>
      </c>
      <c r="K1563" t="s">
        <v>20850</v>
      </c>
      <c r="W1563" t="s">
        <v>20851</v>
      </c>
      <c r="AN1563" t="s">
        <v>20852</v>
      </c>
      <c r="AO1563" t="s">
        <v>20853</v>
      </c>
      <c r="AS1563" t="s">
        <v>521</v>
      </c>
      <c r="AT1563">
        <v>2013</v>
      </c>
      <c r="AU1563">
        <v>20</v>
      </c>
      <c r="AV1563">
        <v>6</v>
      </c>
      <c r="BA1563">
        <v>628</v>
      </c>
      <c r="BB1563">
        <v>635</v>
      </c>
      <c r="BD1563" t="s">
        <v>20854</v>
      </c>
      <c r="BK1563" t="s">
        <v>20855</v>
      </c>
      <c r="BL1563">
        <v>22630126</v>
      </c>
      <c r="BW1563" t="s">
        <v>13429</v>
      </c>
      <c r="BX1563" t="s">
        <v>13985</v>
      </c>
      <c r="BY1563" t="s">
        <v>13985</v>
      </c>
      <c r="BZ1563" t="s">
        <v>13985</v>
      </c>
    </row>
    <row r="1564" spans="1:78" hidden="1">
      <c r="A1564" t="s">
        <v>13850</v>
      </c>
      <c r="B1564" t="s">
        <v>3442</v>
      </c>
      <c r="C1564" t="s">
        <v>28438</v>
      </c>
      <c r="E1564" t="s">
        <v>28439</v>
      </c>
      <c r="G1564" t="s">
        <v>28438</v>
      </c>
      <c r="J1564" t="s">
        <v>28440</v>
      </c>
      <c r="K1564" t="s">
        <v>28441</v>
      </c>
      <c r="L1564" t="s">
        <v>28442</v>
      </c>
      <c r="P1564" t="s">
        <v>28443</v>
      </c>
      <c r="Q1564">
        <v>1999</v>
      </c>
      <c r="R1564" t="s">
        <v>28444</v>
      </c>
      <c r="S1564" t="s">
        <v>28445</v>
      </c>
      <c r="W1564" t="s">
        <v>28446</v>
      </c>
      <c r="AP1564" t="s">
        <v>28447</v>
      </c>
      <c r="AT1564">
        <v>2001</v>
      </c>
      <c r="AU1564">
        <v>70</v>
      </c>
      <c r="BA1564">
        <v>321</v>
      </c>
      <c r="BB1564">
        <v>330</v>
      </c>
      <c r="BK1564" t="s">
        <v>28448</v>
      </c>
      <c r="BW1564" t="s">
        <v>13429</v>
      </c>
      <c r="BX1564" t="s">
        <v>13985</v>
      </c>
      <c r="BY1564" t="s">
        <v>13985</v>
      </c>
      <c r="BZ1564" t="s">
        <v>13985</v>
      </c>
    </row>
    <row r="1565" spans="1:78" hidden="1">
      <c r="A1565" t="s">
        <v>13850</v>
      </c>
      <c r="B1565" t="s">
        <v>67</v>
      </c>
      <c r="C1565" t="s">
        <v>18737</v>
      </c>
      <c r="G1565" t="s">
        <v>18738</v>
      </c>
      <c r="J1565" t="s">
        <v>18739</v>
      </c>
      <c r="K1565" t="s">
        <v>414</v>
      </c>
      <c r="W1565" t="s">
        <v>18740</v>
      </c>
      <c r="AB1565" t="s">
        <v>18741</v>
      </c>
      <c r="AN1565" t="s">
        <v>417</v>
      </c>
      <c r="AS1565" s="1">
        <v>47300</v>
      </c>
      <c r="AT1565">
        <v>2015</v>
      </c>
      <c r="AU1565">
        <v>16</v>
      </c>
      <c r="BC1565">
        <v>96</v>
      </c>
      <c r="BD1565" t="s">
        <v>18742</v>
      </c>
      <c r="BK1565" t="s">
        <v>18743</v>
      </c>
      <c r="BL1565">
        <v>26219856</v>
      </c>
      <c r="BW1565" t="s">
        <v>13429</v>
      </c>
      <c r="BX1565" t="s">
        <v>13985</v>
      </c>
      <c r="BY1565" t="s">
        <v>13985</v>
      </c>
      <c r="BZ1565" t="s">
        <v>13985</v>
      </c>
    </row>
    <row r="1566" spans="1:78" hidden="1">
      <c r="A1566" t="s">
        <v>13850</v>
      </c>
      <c r="B1566" t="s">
        <v>67</v>
      </c>
      <c r="C1566" t="s">
        <v>19030</v>
      </c>
      <c r="G1566" t="s">
        <v>19031</v>
      </c>
      <c r="J1566" t="s">
        <v>19032</v>
      </c>
      <c r="K1566" t="s">
        <v>3806</v>
      </c>
      <c r="W1566" t="s">
        <v>19033</v>
      </c>
      <c r="AA1566" t="s">
        <v>19034</v>
      </c>
      <c r="AB1566" t="s">
        <v>19035</v>
      </c>
      <c r="AN1566" t="s">
        <v>3808</v>
      </c>
      <c r="AO1566" t="s">
        <v>3809</v>
      </c>
      <c r="AS1566" t="s">
        <v>730</v>
      </c>
      <c r="AT1566">
        <v>2015</v>
      </c>
      <c r="AU1566">
        <v>25</v>
      </c>
      <c r="AV1566">
        <v>3</v>
      </c>
      <c r="BA1566">
        <v>621</v>
      </c>
      <c r="BB1566">
        <v>633</v>
      </c>
      <c r="BD1566" t="s">
        <v>19036</v>
      </c>
      <c r="BK1566" t="s">
        <v>19037</v>
      </c>
      <c r="BL1566">
        <v>26214909</v>
      </c>
      <c r="BW1566" t="s">
        <v>13429</v>
      </c>
      <c r="BX1566" t="s">
        <v>13985</v>
      </c>
      <c r="BY1566" t="s">
        <v>13985</v>
      </c>
      <c r="BZ1566" t="s">
        <v>13985</v>
      </c>
    </row>
    <row r="1567" spans="1:78" hidden="1">
      <c r="A1567" t="s">
        <v>13850</v>
      </c>
      <c r="B1567" t="s">
        <v>67</v>
      </c>
      <c r="C1567" t="s">
        <v>14322</v>
      </c>
      <c r="G1567" t="s">
        <v>14323</v>
      </c>
      <c r="J1567" t="s">
        <v>14324</v>
      </c>
      <c r="K1567" t="s">
        <v>14325</v>
      </c>
      <c r="W1567" t="s">
        <v>14326</v>
      </c>
      <c r="AN1567" t="s">
        <v>14327</v>
      </c>
      <c r="AS1567" s="1">
        <v>45839</v>
      </c>
      <c r="AT1567">
        <v>2019</v>
      </c>
      <c r="AU1567">
        <v>15</v>
      </c>
      <c r="BC1567" t="s">
        <v>14328</v>
      </c>
      <c r="BD1567" t="s">
        <v>14329</v>
      </c>
      <c r="BK1567" t="s">
        <v>14330</v>
      </c>
      <c r="BW1567" t="s">
        <v>13429</v>
      </c>
    </row>
    <row r="1568" spans="1:78" hidden="1">
      <c r="A1568" t="s">
        <v>13850</v>
      </c>
      <c r="B1568" t="s">
        <v>67</v>
      </c>
      <c r="C1568" t="s">
        <v>22342</v>
      </c>
      <c r="G1568" t="s">
        <v>22343</v>
      </c>
      <c r="J1568" t="s">
        <v>22344</v>
      </c>
      <c r="K1568" t="s">
        <v>22345</v>
      </c>
      <c r="W1568" t="s">
        <v>22346</v>
      </c>
      <c r="AB1568" t="s">
        <v>22347</v>
      </c>
      <c r="AN1568" t="s">
        <v>22348</v>
      </c>
      <c r="AS1568" t="s">
        <v>154</v>
      </c>
      <c r="AT1568">
        <v>2011</v>
      </c>
      <c r="AU1568">
        <v>43</v>
      </c>
      <c r="AV1568">
        <v>22</v>
      </c>
      <c r="BA1568">
        <v>1263</v>
      </c>
      <c r="BB1568">
        <v>1275</v>
      </c>
      <c r="BD1568" t="s">
        <v>22349</v>
      </c>
      <c r="BK1568" t="s">
        <v>22350</v>
      </c>
      <c r="BL1568">
        <v>21914784</v>
      </c>
      <c r="BW1568" t="s">
        <v>13429</v>
      </c>
      <c r="BX1568" t="s">
        <v>13985</v>
      </c>
      <c r="BY1568" t="s">
        <v>13985</v>
      </c>
      <c r="BZ1568" t="s">
        <v>13985</v>
      </c>
    </row>
    <row r="1569" spans="1:78" hidden="1">
      <c r="A1569" t="s">
        <v>13850</v>
      </c>
      <c r="B1569" t="s">
        <v>67</v>
      </c>
      <c r="C1569" t="s">
        <v>20386</v>
      </c>
      <c r="G1569" t="s">
        <v>20387</v>
      </c>
      <c r="J1569" t="s">
        <v>20388</v>
      </c>
      <c r="K1569" t="s">
        <v>3022</v>
      </c>
      <c r="W1569" t="s">
        <v>20389</v>
      </c>
      <c r="AN1569" t="s">
        <v>3024</v>
      </c>
      <c r="AO1569" t="s">
        <v>3025</v>
      </c>
      <c r="AS1569" t="s">
        <v>1023</v>
      </c>
      <c r="AT1569">
        <v>2014</v>
      </c>
      <c r="AU1569">
        <v>51</v>
      </c>
      <c r="AV1569">
        <v>1</v>
      </c>
      <c r="BA1569">
        <v>288</v>
      </c>
      <c r="BB1569">
        <v>292</v>
      </c>
      <c r="BD1569" t="s">
        <v>20390</v>
      </c>
      <c r="BK1569" t="s">
        <v>20391</v>
      </c>
      <c r="BL1569">
        <v>24605481</v>
      </c>
      <c r="BW1569" t="s">
        <v>13429</v>
      </c>
      <c r="BX1569" t="s">
        <v>13985</v>
      </c>
      <c r="BY1569" t="s">
        <v>13985</v>
      </c>
      <c r="BZ1569" t="s">
        <v>13985</v>
      </c>
    </row>
    <row r="1570" spans="1:78" hidden="1">
      <c r="A1570" t="s">
        <v>13850</v>
      </c>
      <c r="B1570" t="s">
        <v>67</v>
      </c>
      <c r="C1570" t="s">
        <v>21837</v>
      </c>
      <c r="G1570" t="s">
        <v>21838</v>
      </c>
      <c r="J1570" t="s">
        <v>21839</v>
      </c>
      <c r="K1570" t="s">
        <v>280</v>
      </c>
      <c r="W1570" t="s">
        <v>21840</v>
      </c>
      <c r="AN1570" t="s">
        <v>284</v>
      </c>
      <c r="AS1570" s="1">
        <v>46478</v>
      </c>
      <c r="AT1570">
        <v>2012</v>
      </c>
      <c r="AU1570">
        <v>7</v>
      </c>
      <c r="AV1570">
        <v>4</v>
      </c>
      <c r="BC1570" t="s">
        <v>21841</v>
      </c>
      <c r="BD1570" t="s">
        <v>21842</v>
      </c>
      <c r="BK1570" t="s">
        <v>21843</v>
      </c>
      <c r="BL1570">
        <v>22558276</v>
      </c>
      <c r="BW1570" t="s">
        <v>13429</v>
      </c>
      <c r="BX1570" t="s">
        <v>13985</v>
      </c>
      <c r="BY1570" t="s">
        <v>13985</v>
      </c>
      <c r="BZ1570" t="s">
        <v>13985</v>
      </c>
    </row>
    <row r="1571" spans="1:78" hidden="1">
      <c r="A1571" t="s">
        <v>13850</v>
      </c>
      <c r="B1571" t="s">
        <v>67</v>
      </c>
      <c r="C1571" t="s">
        <v>22443</v>
      </c>
      <c r="G1571" t="s">
        <v>22444</v>
      </c>
      <c r="J1571" t="s">
        <v>22445</v>
      </c>
      <c r="K1571" t="s">
        <v>2609</v>
      </c>
      <c r="W1571" t="s">
        <v>22446</v>
      </c>
      <c r="AN1571" t="s">
        <v>2612</v>
      </c>
      <c r="AO1571" t="s">
        <v>2613</v>
      </c>
      <c r="AS1571" t="s">
        <v>242</v>
      </c>
      <c r="AT1571">
        <v>2011</v>
      </c>
      <c r="AU1571">
        <v>72</v>
      </c>
      <c r="AV1571">
        <v>3</v>
      </c>
      <c r="AY1571" t="s">
        <v>49</v>
      </c>
      <c r="BA1571">
        <v>415</v>
      </c>
      <c r="BB1571">
        <v>421</v>
      </c>
      <c r="BD1571" t="s">
        <v>22447</v>
      </c>
      <c r="BK1571" t="s">
        <v>22448</v>
      </c>
      <c r="BW1571" t="s">
        <v>13429</v>
      </c>
      <c r="BX1571" t="s">
        <v>13985</v>
      </c>
      <c r="BY1571" t="s">
        <v>13985</v>
      </c>
      <c r="BZ1571" t="s">
        <v>13985</v>
      </c>
    </row>
    <row r="1572" spans="1:78" hidden="1">
      <c r="A1572" t="s">
        <v>13850</v>
      </c>
      <c r="B1572" t="s">
        <v>67</v>
      </c>
      <c r="C1572" t="s">
        <v>26715</v>
      </c>
      <c r="G1572" t="s">
        <v>26715</v>
      </c>
      <c r="J1572" t="s">
        <v>26716</v>
      </c>
      <c r="K1572" t="s">
        <v>22613</v>
      </c>
      <c r="W1572" t="s">
        <v>26717</v>
      </c>
      <c r="AN1572" t="s">
        <v>22615</v>
      </c>
      <c r="AO1572" t="s">
        <v>26718</v>
      </c>
      <c r="AS1572" t="s">
        <v>730</v>
      </c>
      <c r="AT1572">
        <v>2005</v>
      </c>
      <c r="AU1572">
        <v>25</v>
      </c>
      <c r="AV1572">
        <v>2</v>
      </c>
      <c r="BA1572">
        <v>147</v>
      </c>
      <c r="BB1572">
        <v>155</v>
      </c>
      <c r="BK1572" t="s">
        <v>26719</v>
      </c>
      <c r="BW1572" t="s">
        <v>13429</v>
      </c>
      <c r="BX1572" t="s">
        <v>13985</v>
      </c>
      <c r="BY1572" t="s">
        <v>13985</v>
      </c>
      <c r="BZ1572" t="s">
        <v>13985</v>
      </c>
    </row>
    <row r="1573" spans="1:78" hidden="1">
      <c r="A1573" t="s">
        <v>13850</v>
      </c>
      <c r="B1573" t="s">
        <v>67</v>
      </c>
      <c r="C1573" t="s">
        <v>24616</v>
      </c>
      <c r="G1573" t="s">
        <v>24617</v>
      </c>
      <c r="J1573" t="s">
        <v>24618</v>
      </c>
      <c r="K1573" t="s">
        <v>348</v>
      </c>
      <c r="W1573" t="s">
        <v>24619</v>
      </c>
      <c r="AN1573" t="s">
        <v>350</v>
      </c>
      <c r="AO1573" t="s">
        <v>351</v>
      </c>
      <c r="AS1573" t="s">
        <v>242</v>
      </c>
      <c r="AT1573">
        <v>2008</v>
      </c>
      <c r="AU1573">
        <v>37</v>
      </c>
      <c r="AV1573">
        <v>5</v>
      </c>
      <c r="BA1573">
        <v>1185</v>
      </c>
      <c r="BB1573">
        <v>1199</v>
      </c>
      <c r="BD1573" t="s">
        <v>24620</v>
      </c>
      <c r="BK1573" t="s">
        <v>24621</v>
      </c>
      <c r="BL1573">
        <v>19036197</v>
      </c>
      <c r="BW1573" t="s">
        <v>13428</v>
      </c>
      <c r="BX1573" t="s">
        <v>13985</v>
      </c>
      <c r="BY1573" t="s">
        <v>13429</v>
      </c>
      <c r="BZ1573" t="s">
        <v>13985</v>
      </c>
    </row>
    <row r="1574" spans="1:78" hidden="1">
      <c r="A1574" t="s">
        <v>13850</v>
      </c>
      <c r="B1574" t="s">
        <v>67</v>
      </c>
      <c r="C1574" t="s">
        <v>19986</v>
      </c>
      <c r="G1574" t="s">
        <v>19987</v>
      </c>
      <c r="J1574" t="s">
        <v>19988</v>
      </c>
      <c r="K1574" t="s">
        <v>258</v>
      </c>
      <c r="W1574" t="s">
        <v>19989</v>
      </c>
      <c r="AN1574" t="s">
        <v>261</v>
      </c>
      <c r="AO1574" t="s">
        <v>262</v>
      </c>
      <c r="AS1574" t="s">
        <v>521</v>
      </c>
      <c r="AT1574">
        <v>2014</v>
      </c>
      <c r="AU1574">
        <v>29</v>
      </c>
      <c r="AV1574">
        <v>3</v>
      </c>
      <c r="BA1574">
        <v>167</v>
      </c>
      <c r="BB1574">
        <v>180</v>
      </c>
      <c r="BD1574" t="s">
        <v>19990</v>
      </c>
      <c r="BK1574" t="s">
        <v>19991</v>
      </c>
      <c r="BL1574">
        <v>24916390</v>
      </c>
      <c r="BW1574" t="s">
        <v>13429</v>
      </c>
      <c r="BX1574" t="s">
        <v>13985</v>
      </c>
      <c r="BY1574" t="s">
        <v>13985</v>
      </c>
      <c r="BZ1574" t="s">
        <v>13985</v>
      </c>
    </row>
    <row r="1575" spans="1:78" hidden="1">
      <c r="A1575" t="s">
        <v>13850</v>
      </c>
      <c r="B1575" t="s">
        <v>67</v>
      </c>
      <c r="C1575" t="s">
        <v>24916</v>
      </c>
      <c r="G1575" t="s">
        <v>24917</v>
      </c>
      <c r="J1575" t="s">
        <v>24918</v>
      </c>
      <c r="K1575" t="s">
        <v>280</v>
      </c>
      <c r="W1575" t="s">
        <v>24919</v>
      </c>
      <c r="AN1575" t="s">
        <v>284</v>
      </c>
      <c r="AS1575" s="1">
        <v>44927</v>
      </c>
      <c r="AT1575">
        <v>2008</v>
      </c>
      <c r="AU1575">
        <v>3</v>
      </c>
      <c r="AV1575">
        <v>1</v>
      </c>
      <c r="BC1575" t="s">
        <v>24920</v>
      </c>
      <c r="BD1575" t="s">
        <v>24921</v>
      </c>
      <c r="BK1575" t="s">
        <v>24922</v>
      </c>
      <c r="BL1575">
        <v>18213380</v>
      </c>
      <c r="BW1575" t="s">
        <v>13429</v>
      </c>
      <c r="BX1575" t="s">
        <v>13985</v>
      </c>
      <c r="BY1575" t="s">
        <v>13985</v>
      </c>
      <c r="BZ1575" t="s">
        <v>13985</v>
      </c>
    </row>
    <row r="1576" spans="1:78" hidden="1">
      <c r="A1576" t="s">
        <v>13850</v>
      </c>
      <c r="B1576" t="s">
        <v>1762</v>
      </c>
      <c r="C1576" t="s">
        <v>7162</v>
      </c>
      <c r="E1576" t="s">
        <v>17177</v>
      </c>
      <c r="G1576" t="s">
        <v>7163</v>
      </c>
      <c r="J1576" t="s">
        <v>17178</v>
      </c>
      <c r="K1576" t="s">
        <v>17179</v>
      </c>
      <c r="L1576" t="s">
        <v>16004</v>
      </c>
      <c r="W1576" t="s">
        <v>17180</v>
      </c>
      <c r="AN1576" t="s">
        <v>16006</v>
      </c>
      <c r="AP1576" t="s">
        <v>17181</v>
      </c>
      <c r="AT1576">
        <v>2017</v>
      </c>
      <c r="AU1576">
        <v>99</v>
      </c>
      <c r="BA1576">
        <v>39</v>
      </c>
      <c r="BB1576">
        <v>71</v>
      </c>
      <c r="BD1576" t="s">
        <v>17182</v>
      </c>
      <c r="BK1576" t="s">
        <v>17183</v>
      </c>
      <c r="BL1576">
        <v>29050554</v>
      </c>
      <c r="BW1576" t="s">
        <v>13428</v>
      </c>
      <c r="BX1576" t="s">
        <v>13985</v>
      </c>
      <c r="BY1576" t="s">
        <v>13429</v>
      </c>
      <c r="BZ1576" t="s">
        <v>13985</v>
      </c>
    </row>
    <row r="1577" spans="1:78" hidden="1">
      <c r="A1577" t="s">
        <v>13850</v>
      </c>
      <c r="B1577" t="s">
        <v>67</v>
      </c>
      <c r="C1577" t="s">
        <v>15491</v>
      </c>
      <c r="G1577" t="s">
        <v>15492</v>
      </c>
      <c r="J1577" t="s">
        <v>15493</v>
      </c>
      <c r="K1577" t="s">
        <v>2200</v>
      </c>
      <c r="W1577" t="s">
        <v>15494</v>
      </c>
      <c r="AB1577" t="s">
        <v>15495</v>
      </c>
      <c r="AN1577" t="s">
        <v>2204</v>
      </c>
      <c r="AS1577" s="1">
        <v>41791</v>
      </c>
      <c r="AT1577">
        <v>2018</v>
      </c>
      <c r="AU1577">
        <v>18</v>
      </c>
      <c r="BC1577">
        <v>91</v>
      </c>
      <c r="BD1577" t="s">
        <v>15496</v>
      </c>
      <c r="BK1577" t="s">
        <v>15497</v>
      </c>
      <c r="BL1577">
        <v>29898656</v>
      </c>
      <c r="BW1577" t="s">
        <v>13429</v>
      </c>
      <c r="BX1577" t="s">
        <v>13985</v>
      </c>
      <c r="BY1577" t="s">
        <v>13985</v>
      </c>
      <c r="BZ1577" t="s">
        <v>13985</v>
      </c>
    </row>
    <row r="1578" spans="1:78" hidden="1">
      <c r="A1578" t="s">
        <v>13850</v>
      </c>
      <c r="B1578" t="s">
        <v>67</v>
      </c>
      <c r="C1578" t="s">
        <v>28867</v>
      </c>
      <c r="G1578" t="s">
        <v>28867</v>
      </c>
      <c r="J1578" t="s">
        <v>28868</v>
      </c>
      <c r="K1578" t="s">
        <v>28869</v>
      </c>
      <c r="W1578" t="s">
        <v>28870</v>
      </c>
      <c r="AA1578" t="s">
        <v>28871</v>
      </c>
      <c r="AB1578" t="s">
        <v>28872</v>
      </c>
      <c r="AN1578" t="s">
        <v>28873</v>
      </c>
      <c r="AS1578" t="s">
        <v>84</v>
      </c>
      <c r="AT1578">
        <v>1999</v>
      </c>
      <c r="AU1578">
        <v>33</v>
      </c>
      <c r="AV1578">
        <v>28</v>
      </c>
      <c r="BA1578">
        <v>4739</v>
      </c>
      <c r="BB1578">
        <v>4744</v>
      </c>
      <c r="BD1578" t="s">
        <v>28874</v>
      </c>
      <c r="BK1578" t="s">
        <v>28875</v>
      </c>
      <c r="BW1578" t="s">
        <v>13429</v>
      </c>
      <c r="BX1578" t="s">
        <v>13985</v>
      </c>
      <c r="BY1578" t="s">
        <v>13985</v>
      </c>
      <c r="BZ1578" t="s">
        <v>13985</v>
      </c>
    </row>
    <row r="1579" spans="1:78" hidden="1">
      <c r="A1579" t="s">
        <v>13850</v>
      </c>
      <c r="B1579" t="s">
        <v>67</v>
      </c>
      <c r="C1579" t="s">
        <v>20996</v>
      </c>
      <c r="G1579" t="s">
        <v>20997</v>
      </c>
      <c r="J1579" t="s">
        <v>20998</v>
      </c>
      <c r="K1579" t="s">
        <v>6441</v>
      </c>
      <c r="W1579" t="s">
        <v>20999</v>
      </c>
      <c r="AA1579" t="s">
        <v>21000</v>
      </c>
      <c r="AB1579" t="s">
        <v>21001</v>
      </c>
      <c r="AN1579" t="s">
        <v>6445</v>
      </c>
      <c r="AS1579" t="s">
        <v>21002</v>
      </c>
      <c r="AT1579">
        <v>2013</v>
      </c>
      <c r="AU1579">
        <v>495</v>
      </c>
      <c r="AV1579">
        <v>7440</v>
      </c>
      <c r="BA1579">
        <v>246</v>
      </c>
      <c r="BB1579">
        <v>250</v>
      </c>
      <c r="BD1579" t="s">
        <v>21003</v>
      </c>
      <c r="BK1579" t="s">
        <v>21004</v>
      </c>
      <c r="BL1579">
        <v>23467094</v>
      </c>
      <c r="BW1579" t="s">
        <v>13429</v>
      </c>
      <c r="BX1579" t="s">
        <v>13985</v>
      </c>
      <c r="BY1579" t="s">
        <v>13985</v>
      </c>
      <c r="BZ1579" t="s">
        <v>13985</v>
      </c>
    </row>
    <row r="1580" spans="1:78" hidden="1">
      <c r="A1580" t="s">
        <v>13850</v>
      </c>
      <c r="B1580" t="s">
        <v>67</v>
      </c>
      <c r="C1580" t="s">
        <v>14509</v>
      </c>
      <c r="G1580" t="s">
        <v>14510</v>
      </c>
      <c r="J1580" t="s">
        <v>14511</v>
      </c>
      <c r="K1580" t="s">
        <v>1057</v>
      </c>
      <c r="W1580" t="s">
        <v>14512</v>
      </c>
      <c r="AN1580" t="s">
        <v>1061</v>
      </c>
      <c r="AO1580" t="s">
        <v>1062</v>
      </c>
      <c r="AS1580" t="s">
        <v>629</v>
      </c>
      <c r="AT1580">
        <v>2019</v>
      </c>
      <c r="AU1580">
        <v>100</v>
      </c>
      <c r="AV1580">
        <v>5</v>
      </c>
      <c r="BC1580" t="s">
        <v>14513</v>
      </c>
      <c r="BD1580" t="s">
        <v>14514</v>
      </c>
      <c r="BK1580" t="s">
        <v>14515</v>
      </c>
      <c r="BL1580">
        <v>30770565</v>
      </c>
      <c r="BW1580" t="s">
        <v>13429</v>
      </c>
    </row>
    <row r="1581" spans="1:78" hidden="1">
      <c r="A1581" t="s">
        <v>13850</v>
      </c>
      <c r="B1581" t="s">
        <v>67</v>
      </c>
      <c r="C1581" t="s">
        <v>20242</v>
      </c>
      <c r="G1581" t="s">
        <v>20243</v>
      </c>
      <c r="J1581" t="s">
        <v>20244</v>
      </c>
      <c r="K1581" t="s">
        <v>20245</v>
      </c>
      <c r="W1581" t="s">
        <v>20246</v>
      </c>
      <c r="AN1581" t="s">
        <v>20247</v>
      </c>
      <c r="AO1581" t="s">
        <v>20248</v>
      </c>
      <c r="AS1581" s="1">
        <v>38749</v>
      </c>
      <c r="AT1581">
        <v>2014</v>
      </c>
      <c r="AV1581">
        <v>3796</v>
      </c>
      <c r="BA1581">
        <v>1</v>
      </c>
      <c r="BB1581">
        <v>24</v>
      </c>
      <c r="BK1581" t="s">
        <v>20249</v>
      </c>
      <c r="BW1581" t="s">
        <v>13428</v>
      </c>
      <c r="BX1581" t="s">
        <v>13985</v>
      </c>
      <c r="BY1581" t="s">
        <v>13429</v>
      </c>
      <c r="BZ1581" t="s">
        <v>13985</v>
      </c>
    </row>
    <row r="1582" spans="1:78" hidden="1">
      <c r="A1582" t="s">
        <v>13850</v>
      </c>
      <c r="B1582" t="s">
        <v>67</v>
      </c>
      <c r="C1582" t="s">
        <v>20405</v>
      </c>
      <c r="G1582" t="s">
        <v>20406</v>
      </c>
      <c r="J1582" t="s">
        <v>20407</v>
      </c>
      <c r="K1582" t="s">
        <v>20408</v>
      </c>
      <c r="W1582" t="s">
        <v>20409</v>
      </c>
      <c r="AN1582" t="s">
        <v>20410</v>
      </c>
      <c r="AO1582" t="s">
        <v>20411</v>
      </c>
      <c r="AS1582" t="s">
        <v>1023</v>
      </c>
      <c r="AT1582">
        <v>2014</v>
      </c>
      <c r="AU1582">
        <v>59</v>
      </c>
      <c r="AV1582">
        <v>1</v>
      </c>
      <c r="BA1582">
        <v>173</v>
      </c>
      <c r="BB1582">
        <v>181</v>
      </c>
      <c r="BD1582" t="s">
        <v>20412</v>
      </c>
      <c r="BK1582" t="s">
        <v>20413</v>
      </c>
      <c r="BW1582" t="s">
        <v>13429</v>
      </c>
      <c r="BX1582" t="s">
        <v>13985</v>
      </c>
      <c r="BY1582" t="s">
        <v>13985</v>
      </c>
      <c r="BZ1582" t="s">
        <v>13985</v>
      </c>
    </row>
    <row r="1583" spans="1:78" hidden="1">
      <c r="A1583" t="s">
        <v>13850</v>
      </c>
      <c r="B1583" t="s">
        <v>67</v>
      </c>
      <c r="C1583" t="s">
        <v>19721</v>
      </c>
      <c r="G1583" t="s">
        <v>19722</v>
      </c>
      <c r="J1583" t="s">
        <v>19723</v>
      </c>
      <c r="K1583" t="s">
        <v>19724</v>
      </c>
      <c r="W1583" t="s">
        <v>19725</v>
      </c>
      <c r="AN1583" t="s">
        <v>19726</v>
      </c>
      <c r="AS1583" s="1">
        <v>45901</v>
      </c>
      <c r="AT1583">
        <v>2014</v>
      </c>
      <c r="AU1583">
        <v>6</v>
      </c>
      <c r="BC1583">
        <v>104</v>
      </c>
      <c r="BD1583" t="s">
        <v>19727</v>
      </c>
      <c r="BK1583" t="s">
        <v>19728</v>
      </c>
      <c r="BL1583">
        <v>25937836</v>
      </c>
      <c r="BW1583" t="s">
        <v>13429</v>
      </c>
      <c r="BX1583" t="s">
        <v>13985</v>
      </c>
      <c r="BY1583" t="s">
        <v>13985</v>
      </c>
      <c r="BZ1583" t="s">
        <v>13985</v>
      </c>
    </row>
    <row r="1584" spans="1:78" hidden="1">
      <c r="A1584" t="s">
        <v>13850</v>
      </c>
      <c r="B1584" t="s">
        <v>67</v>
      </c>
      <c r="C1584" t="s">
        <v>16339</v>
      </c>
      <c r="G1584" t="s">
        <v>16340</v>
      </c>
      <c r="J1584" t="s">
        <v>16341</v>
      </c>
      <c r="K1584" t="s">
        <v>16342</v>
      </c>
      <c r="W1584" t="s">
        <v>16343</v>
      </c>
      <c r="AN1584" t="s">
        <v>16344</v>
      </c>
      <c r="AO1584" t="s">
        <v>16345</v>
      </c>
      <c r="AS1584" t="s">
        <v>154</v>
      </c>
      <c r="AT1584">
        <v>2017</v>
      </c>
      <c r="AU1584">
        <v>23</v>
      </c>
      <c r="AV1584">
        <v>11</v>
      </c>
      <c r="BA1584">
        <v>794</v>
      </c>
      <c r="BB1584">
        <v>797</v>
      </c>
      <c r="BD1584" t="s">
        <v>16346</v>
      </c>
      <c r="BK1584" t="s">
        <v>16347</v>
      </c>
      <c r="BL1584">
        <v>28527650</v>
      </c>
      <c r="BW1584" t="s">
        <v>13429</v>
      </c>
      <c r="BX1584" t="s">
        <v>13985</v>
      </c>
      <c r="BY1584" t="s">
        <v>13985</v>
      </c>
      <c r="BZ1584" t="s">
        <v>13985</v>
      </c>
    </row>
    <row r="1585" spans="1:78" hidden="1">
      <c r="A1585" t="s">
        <v>13850</v>
      </c>
      <c r="B1585" t="s">
        <v>67</v>
      </c>
      <c r="C1585" t="s">
        <v>15521</v>
      </c>
      <c r="G1585" t="s">
        <v>15522</v>
      </c>
      <c r="J1585" t="s">
        <v>15523</v>
      </c>
      <c r="K1585" t="s">
        <v>3981</v>
      </c>
      <c r="W1585" t="s">
        <v>15524</v>
      </c>
      <c r="AB1585" t="s">
        <v>15525</v>
      </c>
      <c r="AN1585" t="s">
        <v>3983</v>
      </c>
      <c r="AO1585" t="s">
        <v>3984</v>
      </c>
      <c r="AS1585" t="s">
        <v>521</v>
      </c>
      <c r="AT1585">
        <v>2018</v>
      </c>
      <c r="AU1585">
        <v>108</v>
      </c>
      <c r="AV1585">
        <v>3</v>
      </c>
      <c r="BA1585">
        <v>351</v>
      </c>
      <c r="BB1585">
        <v>359</v>
      </c>
      <c r="BD1585" t="s">
        <v>15526</v>
      </c>
      <c r="BK1585" t="s">
        <v>15527</v>
      </c>
      <c r="BL1585">
        <v>28893327</v>
      </c>
      <c r="BW1585" t="s">
        <v>13429</v>
      </c>
      <c r="BX1585" t="s">
        <v>13985</v>
      </c>
      <c r="BY1585" t="s">
        <v>13985</v>
      </c>
      <c r="BZ1585" t="s">
        <v>13985</v>
      </c>
    </row>
    <row r="1586" spans="1:78" hidden="1">
      <c r="A1586" t="s">
        <v>13850</v>
      </c>
      <c r="B1586" t="s">
        <v>67</v>
      </c>
      <c r="C1586" t="s">
        <v>16864</v>
      </c>
      <c r="G1586" t="s">
        <v>16865</v>
      </c>
      <c r="J1586" t="s">
        <v>16866</v>
      </c>
      <c r="K1586" t="s">
        <v>16117</v>
      </c>
      <c r="W1586" t="s">
        <v>16867</v>
      </c>
      <c r="AN1586" t="s">
        <v>16119</v>
      </c>
      <c r="AS1586" t="s">
        <v>730</v>
      </c>
      <c r="AT1586">
        <v>2017</v>
      </c>
      <c r="AU1586">
        <v>119</v>
      </c>
      <c r="AV1586">
        <v>2</v>
      </c>
      <c r="BA1586">
        <v>191</v>
      </c>
      <c r="BB1586">
        <v>214</v>
      </c>
      <c r="BD1586" t="s">
        <v>16868</v>
      </c>
      <c r="BK1586" t="s">
        <v>16869</v>
      </c>
      <c r="BW1586" t="s">
        <v>13429</v>
      </c>
      <c r="BX1586" t="s">
        <v>13985</v>
      </c>
      <c r="BY1586" t="s">
        <v>13985</v>
      </c>
      <c r="BZ1586" t="s">
        <v>13985</v>
      </c>
    </row>
    <row r="1587" spans="1:78" hidden="1">
      <c r="A1587" t="s">
        <v>13850</v>
      </c>
      <c r="B1587" t="s">
        <v>67</v>
      </c>
      <c r="C1587" t="s">
        <v>18418</v>
      </c>
      <c r="G1587" t="s">
        <v>18419</v>
      </c>
      <c r="J1587" t="s">
        <v>18420</v>
      </c>
      <c r="K1587" t="s">
        <v>821</v>
      </c>
      <c r="W1587" t="s">
        <v>18421</v>
      </c>
      <c r="AN1587" t="s">
        <v>824</v>
      </c>
      <c r="AO1587" t="s">
        <v>825</v>
      </c>
      <c r="AS1587" t="s">
        <v>84</v>
      </c>
      <c r="AT1587">
        <v>2015</v>
      </c>
      <c r="AU1587">
        <v>24</v>
      </c>
      <c r="AV1587">
        <v>23</v>
      </c>
      <c r="BA1587">
        <v>5767</v>
      </c>
      <c r="BB1587">
        <v>5769</v>
      </c>
      <c r="BD1587" t="s">
        <v>18422</v>
      </c>
      <c r="BK1587" t="s">
        <v>18423</v>
      </c>
      <c r="BL1587">
        <v>26607213</v>
      </c>
      <c r="BW1587" t="s">
        <v>13429</v>
      </c>
      <c r="BX1587" t="s">
        <v>13985</v>
      </c>
      <c r="BY1587" t="s">
        <v>13985</v>
      </c>
      <c r="BZ1587" t="s">
        <v>13985</v>
      </c>
    </row>
    <row r="1588" spans="1:78" hidden="1">
      <c r="A1588" t="s">
        <v>13850</v>
      </c>
      <c r="B1588" t="s">
        <v>67</v>
      </c>
      <c r="C1588" t="s">
        <v>15630</v>
      </c>
      <c r="G1588" t="s">
        <v>15631</v>
      </c>
      <c r="J1588" t="s">
        <v>15632</v>
      </c>
      <c r="K1588" t="s">
        <v>1192</v>
      </c>
      <c r="W1588" t="s">
        <v>15633</v>
      </c>
      <c r="AB1588" t="s">
        <v>15634</v>
      </c>
      <c r="AN1588" t="s">
        <v>1194</v>
      </c>
      <c r="AO1588" t="s">
        <v>1195</v>
      </c>
      <c r="AS1588" t="s">
        <v>629</v>
      </c>
      <c r="AT1588">
        <v>2018</v>
      </c>
      <c r="AU1588">
        <v>24</v>
      </c>
      <c r="AV1588">
        <v>5</v>
      </c>
      <c r="BA1588">
        <v>2066</v>
      </c>
      <c r="BB1588">
        <v>2078</v>
      </c>
      <c r="BD1588" t="s">
        <v>15635</v>
      </c>
      <c r="BK1588" t="s">
        <v>15636</v>
      </c>
      <c r="BL1588">
        <v>29197142</v>
      </c>
      <c r="BW1588" t="s">
        <v>13429</v>
      </c>
      <c r="BX1588" t="s">
        <v>13985</v>
      </c>
      <c r="BY1588" t="s">
        <v>13985</v>
      </c>
      <c r="BZ1588" t="s">
        <v>13985</v>
      </c>
    </row>
    <row r="1589" spans="1:78" hidden="1">
      <c r="A1589" t="s">
        <v>13850</v>
      </c>
      <c r="B1589" t="s">
        <v>67</v>
      </c>
      <c r="C1589" t="s">
        <v>16114</v>
      </c>
      <c r="G1589" t="s">
        <v>16115</v>
      </c>
      <c r="J1589" t="s">
        <v>16116</v>
      </c>
      <c r="K1589" t="s">
        <v>16117</v>
      </c>
      <c r="W1589" t="s">
        <v>16118</v>
      </c>
      <c r="AN1589" t="s">
        <v>16119</v>
      </c>
      <c r="AS1589" t="s">
        <v>1023</v>
      </c>
      <c r="AT1589">
        <v>2018</v>
      </c>
      <c r="AU1589">
        <v>120</v>
      </c>
      <c r="AV1589">
        <v>1</v>
      </c>
      <c r="BA1589">
        <v>134</v>
      </c>
      <c r="BB1589">
        <v>152</v>
      </c>
      <c r="BD1589" t="s">
        <v>16120</v>
      </c>
      <c r="BK1589" t="s">
        <v>16121</v>
      </c>
      <c r="BW1589" t="s">
        <v>13429</v>
      </c>
      <c r="BX1589" t="s">
        <v>13985</v>
      </c>
      <c r="BY1589" t="s">
        <v>13985</v>
      </c>
      <c r="BZ1589" t="s">
        <v>13985</v>
      </c>
    </row>
    <row r="1590" spans="1:78" hidden="1">
      <c r="A1590" t="s">
        <v>13850</v>
      </c>
      <c r="B1590" t="s">
        <v>67</v>
      </c>
      <c r="C1590" t="s">
        <v>22123</v>
      </c>
      <c r="G1590" t="s">
        <v>22124</v>
      </c>
      <c r="J1590" t="s">
        <v>22125</v>
      </c>
      <c r="K1590" t="s">
        <v>22126</v>
      </c>
      <c r="W1590" t="s">
        <v>22127</v>
      </c>
      <c r="AN1590" t="s">
        <v>22128</v>
      </c>
      <c r="AS1590" t="s">
        <v>2650</v>
      </c>
      <c r="AT1590">
        <v>2012</v>
      </c>
      <c r="AU1590">
        <v>104</v>
      </c>
      <c r="AV1590">
        <v>1</v>
      </c>
      <c r="BA1590">
        <v>295</v>
      </c>
      <c r="BB1590">
        <v>312</v>
      </c>
      <c r="BD1590" t="s">
        <v>22129</v>
      </c>
      <c r="BK1590" t="s">
        <v>22130</v>
      </c>
      <c r="BL1590">
        <v>21933923</v>
      </c>
      <c r="BW1590" t="s">
        <v>13429</v>
      </c>
      <c r="BX1590" t="s">
        <v>13985</v>
      </c>
      <c r="BY1590" t="s">
        <v>13985</v>
      </c>
      <c r="BZ1590" t="s">
        <v>13985</v>
      </c>
    </row>
    <row r="1591" spans="1:78" hidden="1">
      <c r="A1591" t="s">
        <v>13850</v>
      </c>
      <c r="B1591" t="s">
        <v>67</v>
      </c>
      <c r="C1591" t="s">
        <v>29057</v>
      </c>
      <c r="G1591" t="s">
        <v>29057</v>
      </c>
      <c r="J1591" t="s">
        <v>29058</v>
      </c>
      <c r="K1591" t="s">
        <v>4545</v>
      </c>
      <c r="W1591" t="s">
        <v>29059</v>
      </c>
      <c r="AN1591" t="s">
        <v>4548</v>
      </c>
      <c r="AO1591" t="s">
        <v>4549</v>
      </c>
      <c r="AS1591" t="s">
        <v>629</v>
      </c>
      <c r="AT1591">
        <v>1999</v>
      </c>
      <c r="AU1591">
        <v>92</v>
      </c>
      <c r="AV1591">
        <v>3</v>
      </c>
      <c r="BA1591">
        <v>370</v>
      </c>
      <c r="BB1591">
        <v>375</v>
      </c>
      <c r="BD1591" t="s">
        <v>29060</v>
      </c>
      <c r="BK1591" t="s">
        <v>29061</v>
      </c>
      <c r="BW1591" t="s">
        <v>13428</v>
      </c>
      <c r="BX1591" t="s">
        <v>13985</v>
      </c>
      <c r="BY1591" t="s">
        <v>13429</v>
      </c>
      <c r="BZ1591" t="s">
        <v>13985</v>
      </c>
    </row>
    <row r="1592" spans="1:78" hidden="1">
      <c r="A1592" t="s">
        <v>13850</v>
      </c>
      <c r="B1592" t="s">
        <v>67</v>
      </c>
      <c r="C1592" t="s">
        <v>21685</v>
      </c>
      <c r="G1592" t="s">
        <v>21686</v>
      </c>
      <c r="J1592" t="s">
        <v>21687</v>
      </c>
      <c r="K1592" t="s">
        <v>11205</v>
      </c>
      <c r="W1592" t="s">
        <v>21688</v>
      </c>
      <c r="AA1592" t="s">
        <v>21689</v>
      </c>
      <c r="AB1592" t="s">
        <v>21690</v>
      </c>
      <c r="AN1592" t="s">
        <v>11207</v>
      </c>
      <c r="AO1592" t="s">
        <v>11208</v>
      </c>
      <c r="AS1592" t="s">
        <v>472</v>
      </c>
      <c r="AT1592">
        <v>2012</v>
      </c>
      <c r="AU1592">
        <v>39</v>
      </c>
      <c r="AV1592">
        <v>7</v>
      </c>
      <c r="BA1592">
        <v>1266</v>
      </c>
      <c r="BB1592">
        <v>1277</v>
      </c>
      <c r="BD1592" t="s">
        <v>21691</v>
      </c>
      <c r="BK1592" t="s">
        <v>21692</v>
      </c>
      <c r="BW1592" t="s">
        <v>13429</v>
      </c>
      <c r="BX1592" t="s">
        <v>13985</v>
      </c>
      <c r="BY1592" t="s">
        <v>13985</v>
      </c>
      <c r="BZ1592" t="s">
        <v>13985</v>
      </c>
    </row>
    <row r="1593" spans="1:78" hidden="1">
      <c r="A1593" t="s">
        <v>13850</v>
      </c>
      <c r="B1593" t="s">
        <v>67</v>
      </c>
      <c r="C1593" t="s">
        <v>17738</v>
      </c>
      <c r="G1593" t="s">
        <v>17739</v>
      </c>
      <c r="J1593" t="s">
        <v>17740</v>
      </c>
      <c r="K1593" t="s">
        <v>14407</v>
      </c>
      <c r="W1593" t="s">
        <v>17741</v>
      </c>
      <c r="AB1593" t="s">
        <v>17742</v>
      </c>
      <c r="AN1593" t="s">
        <v>14411</v>
      </c>
      <c r="AO1593" t="s">
        <v>14412</v>
      </c>
      <c r="AS1593" t="s">
        <v>472</v>
      </c>
      <c r="AT1593">
        <v>2016</v>
      </c>
      <c r="AU1593">
        <v>10</v>
      </c>
      <c r="AV1593">
        <v>7</v>
      </c>
      <c r="BA1593">
        <v>1555</v>
      </c>
      <c r="BB1593">
        <v>1567</v>
      </c>
      <c r="BD1593" t="s">
        <v>17743</v>
      </c>
      <c r="BK1593" t="s">
        <v>17744</v>
      </c>
      <c r="BL1593">
        <v>26800235</v>
      </c>
      <c r="BW1593" t="s">
        <v>13429</v>
      </c>
      <c r="BX1593" t="s">
        <v>13985</v>
      </c>
      <c r="BY1593" t="s">
        <v>13985</v>
      </c>
      <c r="BZ1593" t="s">
        <v>13985</v>
      </c>
    </row>
    <row r="1594" spans="1:78" hidden="1">
      <c r="A1594" t="s">
        <v>13850</v>
      </c>
      <c r="B1594" t="s">
        <v>1762</v>
      </c>
      <c r="C1594" t="s">
        <v>25016</v>
      </c>
      <c r="E1594" t="s">
        <v>25017</v>
      </c>
      <c r="G1594" t="s">
        <v>25018</v>
      </c>
      <c r="J1594" t="s">
        <v>25019</v>
      </c>
      <c r="K1594" t="s">
        <v>25020</v>
      </c>
      <c r="L1594" t="s">
        <v>25021</v>
      </c>
      <c r="P1594" t="s">
        <v>25022</v>
      </c>
      <c r="Q1594" t="s">
        <v>25023</v>
      </c>
      <c r="R1594" t="s">
        <v>25024</v>
      </c>
      <c r="S1594" t="s">
        <v>25025</v>
      </c>
      <c r="W1594" t="s">
        <v>25026</v>
      </c>
      <c r="AN1594" t="s">
        <v>11236</v>
      </c>
      <c r="AT1594">
        <v>2008</v>
      </c>
      <c r="AU1594">
        <v>16</v>
      </c>
      <c r="BA1594">
        <v>273</v>
      </c>
      <c r="BB1594">
        <v>276</v>
      </c>
      <c r="BK1594" t="s">
        <v>25027</v>
      </c>
      <c r="BW1594" t="s">
        <v>13429</v>
      </c>
      <c r="BX1594" t="s">
        <v>13985</v>
      </c>
      <c r="BY1594" t="s">
        <v>13985</v>
      </c>
      <c r="BZ1594" t="s">
        <v>13985</v>
      </c>
    </row>
    <row r="1595" spans="1:78" hidden="1">
      <c r="A1595" t="s">
        <v>13850</v>
      </c>
      <c r="B1595" t="s">
        <v>67</v>
      </c>
      <c r="C1595" t="s">
        <v>24969</v>
      </c>
      <c r="G1595" t="s">
        <v>24970</v>
      </c>
      <c r="J1595" t="s">
        <v>24971</v>
      </c>
      <c r="K1595" t="s">
        <v>4239</v>
      </c>
      <c r="W1595" t="s">
        <v>24972</v>
      </c>
      <c r="AA1595" t="s">
        <v>24973</v>
      </c>
      <c r="AB1595" t="s">
        <v>24974</v>
      </c>
      <c r="AN1595" t="s">
        <v>4242</v>
      </c>
      <c r="AS1595" t="s">
        <v>1023</v>
      </c>
      <c r="AT1595">
        <v>2008</v>
      </c>
      <c r="AU1595">
        <v>22</v>
      </c>
      <c r="AV1595">
        <v>1</v>
      </c>
      <c r="BA1595">
        <v>1</v>
      </c>
      <c r="BB1595">
        <v>18</v>
      </c>
      <c r="BD1595" t="s">
        <v>24975</v>
      </c>
      <c r="BK1595" t="s">
        <v>24976</v>
      </c>
      <c r="BW1595" t="s">
        <v>13428</v>
      </c>
      <c r="BX1595" t="s">
        <v>13985</v>
      </c>
      <c r="BY1595" t="s">
        <v>13429</v>
      </c>
      <c r="BZ1595" t="s">
        <v>13985</v>
      </c>
    </row>
    <row r="1596" spans="1:78" hidden="1">
      <c r="A1596" t="s">
        <v>13850</v>
      </c>
      <c r="B1596" t="s">
        <v>67</v>
      </c>
      <c r="C1596" t="s">
        <v>14091</v>
      </c>
      <c r="G1596" t="s">
        <v>14092</v>
      </c>
      <c r="J1596" t="s">
        <v>14093</v>
      </c>
      <c r="K1596" t="s">
        <v>7817</v>
      </c>
      <c r="W1596" t="s">
        <v>14094</v>
      </c>
      <c r="AN1596" t="s">
        <v>7819</v>
      </c>
      <c r="AO1596" t="s">
        <v>7820</v>
      </c>
      <c r="AS1596" t="s">
        <v>14095</v>
      </c>
      <c r="AT1596">
        <v>2019</v>
      </c>
      <c r="AU1596">
        <v>100</v>
      </c>
      <c r="AV1596">
        <v>5</v>
      </c>
      <c r="BA1596">
        <v>1501</v>
      </c>
      <c r="BB1596">
        <v>1511</v>
      </c>
      <c r="BD1596" t="s">
        <v>14096</v>
      </c>
      <c r="BK1596" t="s">
        <v>14097</v>
      </c>
      <c r="BW1596" t="s">
        <v>13429</v>
      </c>
    </row>
    <row r="1597" spans="1:78" hidden="1">
      <c r="A1597" t="s">
        <v>13850</v>
      </c>
      <c r="B1597" t="s">
        <v>67</v>
      </c>
      <c r="C1597" t="s">
        <v>31143</v>
      </c>
      <c r="G1597" t="s">
        <v>31143</v>
      </c>
      <c r="J1597" t="s">
        <v>31144</v>
      </c>
      <c r="K1597" t="s">
        <v>16759</v>
      </c>
      <c r="W1597" t="s">
        <v>31145</v>
      </c>
      <c r="AN1597" t="s">
        <v>16763</v>
      </c>
      <c r="AS1597" t="s">
        <v>3761</v>
      </c>
      <c r="AT1597">
        <v>1992</v>
      </c>
      <c r="AU1597">
        <v>21</v>
      </c>
      <c r="AV1597">
        <v>4</v>
      </c>
      <c r="BA1597">
        <v>607</v>
      </c>
      <c r="BB1597">
        <v>613</v>
      </c>
      <c r="BD1597" t="s">
        <v>31146</v>
      </c>
      <c r="BK1597" t="s">
        <v>31147</v>
      </c>
      <c r="BW1597" t="s">
        <v>13429</v>
      </c>
      <c r="BX1597" t="s">
        <v>13985</v>
      </c>
      <c r="BY1597" t="s">
        <v>13985</v>
      </c>
      <c r="BZ1597" t="s">
        <v>13985</v>
      </c>
    </row>
    <row r="1598" spans="1:78" hidden="1">
      <c r="A1598" t="s">
        <v>13850</v>
      </c>
      <c r="B1598" t="s">
        <v>67</v>
      </c>
      <c r="C1598" t="s">
        <v>30091</v>
      </c>
      <c r="G1598" t="s">
        <v>30091</v>
      </c>
      <c r="J1598" t="s">
        <v>30092</v>
      </c>
      <c r="K1598" t="s">
        <v>28869</v>
      </c>
      <c r="W1598" t="s">
        <v>30093</v>
      </c>
      <c r="AN1598" t="s">
        <v>28873</v>
      </c>
      <c r="AS1598" t="s">
        <v>472</v>
      </c>
      <c r="AT1598">
        <v>1996</v>
      </c>
      <c r="AU1598">
        <v>30</v>
      </c>
      <c r="AV1598">
        <v>14</v>
      </c>
      <c r="BA1598">
        <v>2527</v>
      </c>
      <c r="BB1598">
        <v>2537</v>
      </c>
      <c r="BD1598" t="s">
        <v>30094</v>
      </c>
      <c r="BK1598" t="s">
        <v>30095</v>
      </c>
      <c r="BW1598" t="s">
        <v>13429</v>
      </c>
      <c r="BX1598" t="s">
        <v>13985</v>
      </c>
      <c r="BY1598" t="s">
        <v>13985</v>
      </c>
      <c r="BZ1598" t="s">
        <v>13985</v>
      </c>
    </row>
    <row r="1599" spans="1:78" hidden="1">
      <c r="A1599" t="s">
        <v>13850</v>
      </c>
      <c r="B1599" t="s">
        <v>67</v>
      </c>
      <c r="C1599" t="s">
        <v>25437</v>
      </c>
      <c r="G1599" t="s">
        <v>25438</v>
      </c>
      <c r="J1599" t="s">
        <v>25439</v>
      </c>
      <c r="K1599" t="s">
        <v>18680</v>
      </c>
      <c r="W1599" t="s">
        <v>25440</v>
      </c>
      <c r="AA1599" t="s">
        <v>25441</v>
      </c>
      <c r="AN1599" t="s">
        <v>18682</v>
      </c>
      <c r="AS1599" t="s">
        <v>521</v>
      </c>
      <c r="AT1599">
        <v>2007</v>
      </c>
      <c r="AU1599">
        <v>29</v>
      </c>
      <c r="AV1599">
        <v>6</v>
      </c>
      <c r="BA1599">
        <v>724</v>
      </c>
      <c r="BB1599">
        <v>727</v>
      </c>
      <c r="BD1599" t="s">
        <v>25442</v>
      </c>
      <c r="BK1599" t="s">
        <v>25443</v>
      </c>
      <c r="BL1599">
        <v>17379483</v>
      </c>
      <c r="BW1599" t="s">
        <v>13429</v>
      </c>
      <c r="BX1599" t="s">
        <v>13985</v>
      </c>
      <c r="BY1599" t="s">
        <v>13985</v>
      </c>
      <c r="BZ1599" t="s">
        <v>13985</v>
      </c>
    </row>
    <row r="1600" spans="1:78" hidden="1">
      <c r="A1600" t="s">
        <v>13850</v>
      </c>
      <c r="B1600" t="s">
        <v>67</v>
      </c>
      <c r="C1600" t="s">
        <v>17363</v>
      </c>
      <c r="G1600" t="s">
        <v>17364</v>
      </c>
      <c r="J1600" t="s">
        <v>17365</v>
      </c>
      <c r="K1600" t="s">
        <v>1239</v>
      </c>
      <c r="W1600" t="s">
        <v>17366</v>
      </c>
      <c r="AB1600" t="s">
        <v>17367</v>
      </c>
      <c r="AN1600" t="s">
        <v>1242</v>
      </c>
      <c r="AO1600" t="s">
        <v>1243</v>
      </c>
      <c r="AS1600" t="s">
        <v>84</v>
      </c>
      <c r="AT1600">
        <v>2016</v>
      </c>
      <c r="AU1600">
        <v>94</v>
      </c>
      <c r="AV1600">
        <v>12</v>
      </c>
      <c r="BA1600">
        <v>821</v>
      </c>
      <c r="BB1600">
        <v>827</v>
      </c>
      <c r="BD1600" t="s">
        <v>17368</v>
      </c>
      <c r="BK1600" t="s">
        <v>17369</v>
      </c>
      <c r="BW1600" t="s">
        <v>13429</v>
      </c>
      <c r="BX1600" t="s">
        <v>13985</v>
      </c>
      <c r="BY1600" t="s">
        <v>13985</v>
      </c>
      <c r="BZ1600" t="s">
        <v>13985</v>
      </c>
    </row>
    <row r="1601" spans="1:78" hidden="1">
      <c r="A1601" t="s">
        <v>13850</v>
      </c>
      <c r="B1601" t="s">
        <v>67</v>
      </c>
      <c r="C1601" t="s">
        <v>27957</v>
      </c>
      <c r="G1601" t="s">
        <v>27957</v>
      </c>
      <c r="J1601" t="s">
        <v>27958</v>
      </c>
      <c r="K1601" t="s">
        <v>433</v>
      </c>
      <c r="W1601" t="s">
        <v>27959</v>
      </c>
      <c r="AN1601" t="s">
        <v>435</v>
      </c>
      <c r="AS1601" t="s">
        <v>730</v>
      </c>
      <c r="AT1601">
        <v>2002</v>
      </c>
      <c r="AU1601">
        <v>256</v>
      </c>
      <c r="AW1601">
        <v>4</v>
      </c>
      <c r="BA1601">
        <v>473</v>
      </c>
      <c r="BB1601">
        <v>477</v>
      </c>
      <c r="BD1601" t="s">
        <v>27960</v>
      </c>
      <c r="BK1601" t="s">
        <v>27961</v>
      </c>
      <c r="BW1601" t="s">
        <v>13429</v>
      </c>
      <c r="BX1601" t="s">
        <v>13985</v>
      </c>
      <c r="BY1601" t="s">
        <v>13985</v>
      </c>
      <c r="BZ1601" t="s">
        <v>13985</v>
      </c>
    </row>
    <row r="1602" spans="1:78" hidden="1">
      <c r="A1602" t="s">
        <v>13850</v>
      </c>
      <c r="B1602" t="s">
        <v>67</v>
      </c>
      <c r="C1602" t="s">
        <v>26560</v>
      </c>
      <c r="G1602" t="s">
        <v>26560</v>
      </c>
      <c r="J1602" t="s">
        <v>26561</v>
      </c>
      <c r="K1602" t="s">
        <v>5471</v>
      </c>
      <c r="W1602" t="s">
        <v>26562</v>
      </c>
      <c r="AA1602" t="s">
        <v>26563</v>
      </c>
      <c r="AN1602" t="s">
        <v>5474</v>
      </c>
      <c r="AO1602" t="s">
        <v>26564</v>
      </c>
      <c r="AS1602" t="s">
        <v>352</v>
      </c>
      <c r="AT1602">
        <v>2005</v>
      </c>
      <c r="AU1602">
        <v>107</v>
      </c>
      <c r="AV1602">
        <v>3</v>
      </c>
      <c r="BA1602">
        <v>637</v>
      </c>
      <c r="BB1602">
        <v>647</v>
      </c>
      <c r="BD1602" t="s">
        <v>26565</v>
      </c>
      <c r="BK1602" t="s">
        <v>26566</v>
      </c>
      <c r="BW1602" t="s">
        <v>13429</v>
      </c>
      <c r="BX1602" t="s">
        <v>13985</v>
      </c>
      <c r="BY1602" t="s">
        <v>13985</v>
      </c>
      <c r="BZ1602" t="s">
        <v>13985</v>
      </c>
    </row>
    <row r="1603" spans="1:78" hidden="1">
      <c r="A1603" t="s">
        <v>13850</v>
      </c>
      <c r="B1603" t="s">
        <v>67</v>
      </c>
      <c r="C1603" t="s">
        <v>22479</v>
      </c>
      <c r="G1603" t="s">
        <v>22480</v>
      </c>
      <c r="J1603" t="s">
        <v>22481</v>
      </c>
      <c r="K1603" t="s">
        <v>1109</v>
      </c>
      <c r="W1603" t="s">
        <v>22482</v>
      </c>
      <c r="AB1603" t="s">
        <v>22483</v>
      </c>
      <c r="AN1603" t="s">
        <v>1111</v>
      </c>
      <c r="AO1603" t="s">
        <v>1112</v>
      </c>
      <c r="AS1603" t="s">
        <v>297</v>
      </c>
      <c r="AT1603">
        <v>2011</v>
      </c>
      <c r="AU1603">
        <v>123</v>
      </c>
      <c r="AV1603">
        <v>3</v>
      </c>
      <c r="BA1603">
        <v>508</v>
      </c>
      <c r="BB1603">
        <v>514</v>
      </c>
      <c r="BD1603" t="s">
        <v>22484</v>
      </c>
      <c r="BK1603" t="s">
        <v>22485</v>
      </c>
      <c r="BW1603" t="s">
        <v>13429</v>
      </c>
      <c r="BX1603" t="s">
        <v>13985</v>
      </c>
      <c r="BY1603" t="s">
        <v>13985</v>
      </c>
      <c r="BZ1603" t="s">
        <v>13985</v>
      </c>
    </row>
    <row r="1604" spans="1:78" hidden="1">
      <c r="A1604" t="s">
        <v>13850</v>
      </c>
      <c r="B1604" t="s">
        <v>67</v>
      </c>
      <c r="C1604" t="s">
        <v>14444</v>
      </c>
      <c r="G1604" t="s">
        <v>14445</v>
      </c>
      <c r="J1604" t="s">
        <v>14446</v>
      </c>
      <c r="K1604" t="s">
        <v>7593</v>
      </c>
      <c r="W1604" t="s">
        <v>14447</v>
      </c>
      <c r="AN1604" t="s">
        <v>7595</v>
      </c>
      <c r="AO1604" t="s">
        <v>14448</v>
      </c>
      <c r="AS1604" t="s">
        <v>521</v>
      </c>
      <c r="AT1604">
        <v>2019</v>
      </c>
      <c r="AU1604">
        <v>15</v>
      </c>
      <c r="AV1604">
        <v>6</v>
      </c>
      <c r="BC1604">
        <v>20190211</v>
      </c>
      <c r="BD1604" t="s">
        <v>14449</v>
      </c>
      <c r="BK1604" t="s">
        <v>14450</v>
      </c>
      <c r="BL1604">
        <v>31238856</v>
      </c>
      <c r="BW1604" t="s">
        <v>13429</v>
      </c>
    </row>
    <row r="1605" spans="1:78" hidden="1">
      <c r="A1605" t="s">
        <v>13850</v>
      </c>
      <c r="B1605" t="s">
        <v>67</v>
      </c>
      <c r="C1605" t="s">
        <v>16509</v>
      </c>
      <c r="G1605" t="s">
        <v>16510</v>
      </c>
      <c r="J1605" t="s">
        <v>16511</v>
      </c>
      <c r="K1605" t="s">
        <v>831</v>
      </c>
      <c r="W1605" t="s">
        <v>16512</v>
      </c>
      <c r="AA1605" t="s">
        <v>16513</v>
      </c>
      <c r="AB1605" t="s">
        <v>16514</v>
      </c>
      <c r="AN1605" t="s">
        <v>835</v>
      </c>
      <c r="AS1605" t="s">
        <v>352</v>
      </c>
      <c r="AT1605">
        <v>2017</v>
      </c>
      <c r="AU1605">
        <v>7</v>
      </c>
      <c r="AV1605">
        <v>16</v>
      </c>
      <c r="BA1605">
        <v>6334</v>
      </c>
      <c r="BB1605">
        <v>6345</v>
      </c>
      <c r="BD1605" t="s">
        <v>16515</v>
      </c>
      <c r="BK1605" t="s">
        <v>16516</v>
      </c>
      <c r="BL1605">
        <v>28861237</v>
      </c>
      <c r="BW1605" t="s">
        <v>13429</v>
      </c>
      <c r="BX1605" t="s">
        <v>13985</v>
      </c>
      <c r="BY1605" t="s">
        <v>13985</v>
      </c>
      <c r="BZ1605" t="s">
        <v>13985</v>
      </c>
    </row>
    <row r="1606" spans="1:78" hidden="1">
      <c r="A1606" t="s">
        <v>13850</v>
      </c>
      <c r="B1606" t="s">
        <v>67</v>
      </c>
      <c r="C1606" t="s">
        <v>29046</v>
      </c>
      <c r="G1606" t="s">
        <v>29046</v>
      </c>
      <c r="J1606" t="s">
        <v>29047</v>
      </c>
      <c r="K1606" t="s">
        <v>258</v>
      </c>
      <c r="W1606" t="s">
        <v>29048</v>
      </c>
      <c r="AA1606" t="s">
        <v>29049</v>
      </c>
      <c r="AN1606" t="s">
        <v>261</v>
      </c>
      <c r="AS1606" t="s">
        <v>521</v>
      </c>
      <c r="AT1606">
        <v>1999</v>
      </c>
      <c r="AU1606">
        <v>14</v>
      </c>
      <c r="AV1606">
        <v>3</v>
      </c>
      <c r="BA1606">
        <v>190</v>
      </c>
      <c r="BB1606">
        <v>196</v>
      </c>
      <c r="BD1606" t="s">
        <v>29050</v>
      </c>
      <c r="BK1606" t="s">
        <v>29051</v>
      </c>
      <c r="BL1606">
        <v>10452330</v>
      </c>
      <c r="BW1606" t="s">
        <v>13429</v>
      </c>
      <c r="BX1606" t="s">
        <v>13985</v>
      </c>
      <c r="BY1606" t="s">
        <v>13985</v>
      </c>
      <c r="BZ1606" t="s">
        <v>13985</v>
      </c>
    </row>
    <row r="1607" spans="1:78" hidden="1">
      <c r="A1607" t="s">
        <v>13850</v>
      </c>
      <c r="B1607" t="s">
        <v>67</v>
      </c>
      <c r="C1607" t="s">
        <v>24783</v>
      </c>
      <c r="G1607" t="s">
        <v>24784</v>
      </c>
      <c r="J1607" t="s">
        <v>24785</v>
      </c>
      <c r="K1607" t="s">
        <v>16063</v>
      </c>
      <c r="W1607" t="s">
        <v>24786</v>
      </c>
      <c r="AB1607" t="s">
        <v>24787</v>
      </c>
      <c r="AN1607" t="s">
        <v>16066</v>
      </c>
      <c r="AS1607" t="s">
        <v>629</v>
      </c>
      <c r="AT1607">
        <v>2008</v>
      </c>
      <c r="AU1607">
        <v>6</v>
      </c>
      <c r="AV1607">
        <v>5</v>
      </c>
      <c r="BA1607">
        <v>957</v>
      </c>
      <c r="BB1607">
        <v>964</v>
      </c>
      <c r="BC1607" t="s">
        <v>24788</v>
      </c>
      <c r="BD1607" t="s">
        <v>24789</v>
      </c>
      <c r="BK1607" t="s">
        <v>24790</v>
      </c>
      <c r="BL1607">
        <v>18494559</v>
      </c>
      <c r="BW1607" t="s">
        <v>13429</v>
      </c>
      <c r="BX1607" t="s">
        <v>13985</v>
      </c>
      <c r="BY1607" t="s">
        <v>13985</v>
      </c>
      <c r="BZ1607" t="s">
        <v>13985</v>
      </c>
    </row>
    <row r="1608" spans="1:78" hidden="1">
      <c r="A1608" t="s">
        <v>13850</v>
      </c>
      <c r="B1608" t="s">
        <v>67</v>
      </c>
      <c r="C1608" t="s">
        <v>16701</v>
      </c>
      <c r="G1608" t="s">
        <v>16702</v>
      </c>
      <c r="J1608" t="s">
        <v>16703</v>
      </c>
      <c r="K1608" t="s">
        <v>2344</v>
      </c>
      <c r="W1608" t="s">
        <v>16704</v>
      </c>
      <c r="AB1608" t="s">
        <v>16705</v>
      </c>
      <c r="AN1608" t="s">
        <v>2348</v>
      </c>
      <c r="AO1608" t="s">
        <v>2349</v>
      </c>
      <c r="AS1608" t="s">
        <v>521</v>
      </c>
      <c r="AT1608">
        <v>2017</v>
      </c>
      <c r="AU1608">
        <v>95</v>
      </c>
      <c r="BA1608">
        <v>96</v>
      </c>
      <c r="BB1608">
        <v>104</v>
      </c>
      <c r="BD1608" t="s">
        <v>16706</v>
      </c>
      <c r="BK1608" t="s">
        <v>16707</v>
      </c>
      <c r="BL1608">
        <v>28460687</v>
      </c>
      <c r="BW1608" t="s">
        <v>13429</v>
      </c>
      <c r="BX1608" t="s">
        <v>13985</v>
      </c>
      <c r="BY1608" t="s">
        <v>13985</v>
      </c>
      <c r="BZ1608" t="s">
        <v>13985</v>
      </c>
    </row>
    <row r="1609" spans="1:78" hidden="1">
      <c r="A1609" t="s">
        <v>13850</v>
      </c>
      <c r="B1609" t="s">
        <v>67</v>
      </c>
      <c r="C1609" t="s">
        <v>18723</v>
      </c>
      <c r="G1609" t="s">
        <v>18724</v>
      </c>
      <c r="J1609" t="s">
        <v>18725</v>
      </c>
      <c r="K1609" t="s">
        <v>17100</v>
      </c>
      <c r="W1609" t="s">
        <v>18726</v>
      </c>
      <c r="AA1609" t="s">
        <v>18727</v>
      </c>
      <c r="AB1609" t="s">
        <v>18728</v>
      </c>
      <c r="AN1609" t="s">
        <v>17104</v>
      </c>
      <c r="AO1609" t="s">
        <v>17105</v>
      </c>
      <c r="AS1609" t="s">
        <v>352</v>
      </c>
      <c r="AT1609">
        <v>2015</v>
      </c>
      <c r="AU1609">
        <v>165</v>
      </c>
      <c r="BA1609">
        <v>100</v>
      </c>
      <c r="BB1609">
        <v>108</v>
      </c>
      <c r="BD1609" t="s">
        <v>18729</v>
      </c>
      <c r="BK1609" t="s">
        <v>18730</v>
      </c>
      <c r="BW1609" t="s">
        <v>13429</v>
      </c>
      <c r="BX1609" t="s">
        <v>13985</v>
      </c>
      <c r="BY1609" t="s">
        <v>13985</v>
      </c>
      <c r="BZ1609" t="s">
        <v>13985</v>
      </c>
    </row>
    <row r="1610" spans="1:78" hidden="1">
      <c r="A1610" t="s">
        <v>13850</v>
      </c>
      <c r="B1610" t="s">
        <v>67</v>
      </c>
      <c r="C1610" t="s">
        <v>15904</v>
      </c>
      <c r="G1610" t="s">
        <v>15905</v>
      </c>
      <c r="J1610" t="s">
        <v>15906</v>
      </c>
      <c r="K1610" t="s">
        <v>1385</v>
      </c>
      <c r="W1610" t="s">
        <v>15907</v>
      </c>
      <c r="AA1610" t="s">
        <v>15908</v>
      </c>
      <c r="AB1610" t="s">
        <v>15909</v>
      </c>
      <c r="AN1610" t="s">
        <v>1388</v>
      </c>
      <c r="AO1610" t="s">
        <v>1389</v>
      </c>
      <c r="AS1610" t="s">
        <v>884</v>
      </c>
      <c r="AT1610">
        <v>2018</v>
      </c>
      <c r="AU1610">
        <v>123</v>
      </c>
      <c r="AV1610">
        <v>2</v>
      </c>
      <c r="BA1610">
        <v>265</v>
      </c>
      <c r="BB1610">
        <v>278</v>
      </c>
      <c r="BD1610" t="s">
        <v>15910</v>
      </c>
      <c r="BK1610" t="s">
        <v>15911</v>
      </c>
      <c r="BW1610" t="s">
        <v>13429</v>
      </c>
      <c r="BX1610" t="s">
        <v>13985</v>
      </c>
      <c r="BY1610" t="s">
        <v>13985</v>
      </c>
      <c r="BZ1610" t="s">
        <v>13985</v>
      </c>
    </row>
    <row r="1611" spans="1:78" hidden="1">
      <c r="A1611" t="s">
        <v>13850</v>
      </c>
      <c r="B1611" t="s">
        <v>67</v>
      </c>
      <c r="C1611" t="s">
        <v>22321</v>
      </c>
      <c r="G1611" t="s">
        <v>22322</v>
      </c>
      <c r="J1611" t="s">
        <v>22323</v>
      </c>
      <c r="K1611" t="s">
        <v>11636</v>
      </c>
      <c r="W1611" t="s">
        <v>22324</v>
      </c>
      <c r="AA1611" t="s">
        <v>20960</v>
      </c>
      <c r="AB1611" t="s">
        <v>20961</v>
      </c>
      <c r="AN1611" t="s">
        <v>1242</v>
      </c>
      <c r="AS1611" t="s">
        <v>154</v>
      </c>
      <c r="AT1611">
        <v>2011</v>
      </c>
      <c r="AU1611">
        <v>89</v>
      </c>
      <c r="AV1611">
        <v>11</v>
      </c>
      <c r="BA1611">
        <v>1084</v>
      </c>
      <c r="BB1611">
        <v>1090</v>
      </c>
      <c r="BD1611" t="s">
        <v>22325</v>
      </c>
      <c r="BK1611" t="s">
        <v>22326</v>
      </c>
      <c r="BW1611" t="s">
        <v>13429</v>
      </c>
      <c r="BX1611" t="s">
        <v>13985</v>
      </c>
      <c r="BY1611" t="s">
        <v>13985</v>
      </c>
      <c r="BZ1611" t="s">
        <v>13985</v>
      </c>
    </row>
    <row r="1612" spans="1:78" hidden="1">
      <c r="A1612" t="s">
        <v>13850</v>
      </c>
      <c r="B1612" t="s">
        <v>67</v>
      </c>
      <c r="C1612" t="s">
        <v>21173</v>
      </c>
      <c r="G1612" t="s">
        <v>21174</v>
      </c>
      <c r="J1612" t="s">
        <v>21175</v>
      </c>
      <c r="K1612" t="s">
        <v>5124</v>
      </c>
      <c r="W1612" t="s">
        <v>21176</v>
      </c>
      <c r="AN1612" t="s">
        <v>5126</v>
      </c>
      <c r="AO1612" t="s">
        <v>5127</v>
      </c>
      <c r="AT1612">
        <v>2013</v>
      </c>
      <c r="AU1612">
        <v>57</v>
      </c>
      <c r="AV1612">
        <v>3</v>
      </c>
      <c r="BA1612">
        <v>151</v>
      </c>
      <c r="BB1612">
        <v>157</v>
      </c>
      <c r="BD1612" t="s">
        <v>21177</v>
      </c>
      <c r="BK1612" t="s">
        <v>21178</v>
      </c>
      <c r="BW1612" t="s">
        <v>13429</v>
      </c>
      <c r="BX1612" t="s">
        <v>13985</v>
      </c>
      <c r="BY1612" t="s">
        <v>13985</v>
      </c>
      <c r="BZ1612" t="s">
        <v>13985</v>
      </c>
    </row>
    <row r="1613" spans="1:78" hidden="1">
      <c r="A1613" t="s">
        <v>13850</v>
      </c>
      <c r="B1613" t="s">
        <v>67</v>
      </c>
      <c r="C1613" t="s">
        <v>21905</v>
      </c>
      <c r="G1613" t="s">
        <v>21906</v>
      </c>
      <c r="J1613" t="s">
        <v>21907</v>
      </c>
      <c r="K1613" t="s">
        <v>16478</v>
      </c>
      <c r="W1613" t="s">
        <v>21908</v>
      </c>
      <c r="AN1613" t="s">
        <v>16480</v>
      </c>
      <c r="AS1613" t="s">
        <v>21909</v>
      </c>
      <c r="AT1613">
        <v>2012</v>
      </c>
      <c r="AU1613">
        <v>66</v>
      </c>
      <c r="AV1613">
        <v>1</v>
      </c>
      <c r="BA1613">
        <v>1</v>
      </c>
      <c r="BB1613">
        <v>10</v>
      </c>
      <c r="BK1613" t="s">
        <v>21910</v>
      </c>
      <c r="BW1613" t="s">
        <v>13429</v>
      </c>
      <c r="BX1613" t="s">
        <v>13985</v>
      </c>
      <c r="BY1613" t="s">
        <v>13985</v>
      </c>
      <c r="BZ1613" t="s">
        <v>13985</v>
      </c>
    </row>
    <row r="1614" spans="1:78" hidden="1">
      <c r="A1614" t="s">
        <v>13850</v>
      </c>
      <c r="B1614" t="s">
        <v>67</v>
      </c>
      <c r="C1614" t="s">
        <v>16424</v>
      </c>
      <c r="G1614" t="s">
        <v>16425</v>
      </c>
      <c r="J1614" t="s">
        <v>16426</v>
      </c>
      <c r="K1614" t="s">
        <v>8131</v>
      </c>
      <c r="W1614" t="s">
        <v>16427</v>
      </c>
      <c r="AN1614" t="s">
        <v>8134</v>
      </c>
      <c r="AS1614" t="s">
        <v>242</v>
      </c>
      <c r="AT1614">
        <v>2017</v>
      </c>
      <c r="AU1614">
        <v>43</v>
      </c>
      <c r="AV1614">
        <v>5</v>
      </c>
      <c r="BA1614">
        <v>970</v>
      </c>
      <c r="BB1614">
        <v>977</v>
      </c>
      <c r="BD1614" t="s">
        <v>16428</v>
      </c>
      <c r="BK1614" t="s">
        <v>16429</v>
      </c>
      <c r="BW1614" t="s">
        <v>13429</v>
      </c>
      <c r="BX1614" t="s">
        <v>13985</v>
      </c>
      <c r="BY1614" t="s">
        <v>13985</v>
      </c>
      <c r="BZ1614" t="s">
        <v>13985</v>
      </c>
    </row>
    <row r="1615" spans="1:78" hidden="1">
      <c r="A1615" t="s">
        <v>13850</v>
      </c>
      <c r="B1615" t="s">
        <v>67</v>
      </c>
      <c r="C1615" t="s">
        <v>21560</v>
      </c>
      <c r="G1615" t="s">
        <v>21561</v>
      </c>
      <c r="J1615" t="s">
        <v>21562</v>
      </c>
      <c r="K1615" t="s">
        <v>1475</v>
      </c>
      <c r="W1615" t="s">
        <v>21563</v>
      </c>
      <c r="AA1615" t="s">
        <v>21564</v>
      </c>
      <c r="AB1615" t="s">
        <v>21565</v>
      </c>
      <c r="AN1615" t="s">
        <v>1477</v>
      </c>
      <c r="AS1615" s="1">
        <v>41122</v>
      </c>
      <c r="AT1615">
        <v>2012</v>
      </c>
      <c r="AU1615">
        <v>134</v>
      </c>
      <c r="BA1615">
        <v>114</v>
      </c>
      <c r="BB1615">
        <v>121</v>
      </c>
      <c r="BD1615" t="s">
        <v>21566</v>
      </c>
      <c r="BK1615" t="s">
        <v>21567</v>
      </c>
      <c r="BW1615" t="s">
        <v>13429</v>
      </c>
      <c r="BX1615" t="s">
        <v>13985</v>
      </c>
      <c r="BY1615" t="s">
        <v>13985</v>
      </c>
      <c r="BZ1615" t="s">
        <v>13985</v>
      </c>
    </row>
    <row r="1616" spans="1:78" hidden="1">
      <c r="A1616" t="s">
        <v>13850</v>
      </c>
      <c r="B1616" t="s">
        <v>67</v>
      </c>
      <c r="C1616" t="s">
        <v>16692</v>
      </c>
      <c r="G1616" t="s">
        <v>16693</v>
      </c>
      <c r="J1616" t="s">
        <v>16694</v>
      </c>
      <c r="K1616" t="s">
        <v>16695</v>
      </c>
      <c r="W1616" t="s">
        <v>16696</v>
      </c>
      <c r="AN1616" t="s">
        <v>16697</v>
      </c>
      <c r="AO1616" t="s">
        <v>16698</v>
      </c>
      <c r="AS1616" t="s">
        <v>521</v>
      </c>
      <c r="AT1616">
        <v>2017</v>
      </c>
      <c r="AU1616">
        <v>18</v>
      </c>
      <c r="AV1616">
        <v>3</v>
      </c>
      <c r="AY1616" t="s">
        <v>49</v>
      </c>
      <c r="BA1616">
        <v>679</v>
      </c>
      <c r="BB1616">
        <v>687</v>
      </c>
      <c r="BD1616" t="s">
        <v>16699</v>
      </c>
      <c r="BK1616" t="s">
        <v>16700</v>
      </c>
      <c r="BW1616" t="s">
        <v>13429</v>
      </c>
      <c r="BX1616" t="s">
        <v>13985</v>
      </c>
      <c r="BY1616" t="s">
        <v>13985</v>
      </c>
      <c r="BZ1616" t="s">
        <v>13985</v>
      </c>
    </row>
    <row r="1617" spans="1:78" hidden="1">
      <c r="A1617" t="s">
        <v>13850</v>
      </c>
      <c r="B1617" t="s">
        <v>67</v>
      </c>
      <c r="C1617" t="s">
        <v>16475</v>
      </c>
      <c r="G1617" t="s">
        <v>16476</v>
      </c>
      <c r="J1617" t="s">
        <v>16477</v>
      </c>
      <c r="K1617" t="s">
        <v>16478</v>
      </c>
      <c r="W1617" t="s">
        <v>16479</v>
      </c>
      <c r="AN1617" t="s">
        <v>16480</v>
      </c>
      <c r="AS1617" t="s">
        <v>297</v>
      </c>
      <c r="AT1617">
        <v>2017</v>
      </c>
      <c r="AU1617">
        <v>71</v>
      </c>
      <c r="AV1617">
        <v>3</v>
      </c>
      <c r="BA1617">
        <v>146</v>
      </c>
      <c r="BB1617">
        <v>152</v>
      </c>
      <c r="BD1617" t="s">
        <v>16481</v>
      </c>
      <c r="BK1617" t="s">
        <v>16482</v>
      </c>
      <c r="BW1617" t="s">
        <v>13429</v>
      </c>
      <c r="BX1617" t="s">
        <v>13985</v>
      </c>
      <c r="BY1617" t="s">
        <v>13985</v>
      </c>
      <c r="BZ1617" t="s">
        <v>13985</v>
      </c>
    </row>
    <row r="1618" spans="1:78" hidden="1">
      <c r="A1618" t="s">
        <v>13850</v>
      </c>
      <c r="B1618" t="s">
        <v>67</v>
      </c>
      <c r="C1618" t="s">
        <v>30428</v>
      </c>
      <c r="G1618" t="s">
        <v>30428</v>
      </c>
      <c r="J1618" t="s">
        <v>30429</v>
      </c>
      <c r="K1618" t="s">
        <v>9812</v>
      </c>
      <c r="W1618" t="s">
        <v>30430</v>
      </c>
      <c r="AN1618" t="s">
        <v>9815</v>
      </c>
      <c r="AO1618" t="s">
        <v>9816</v>
      </c>
      <c r="AS1618" t="s">
        <v>521</v>
      </c>
      <c r="AT1618">
        <v>1995</v>
      </c>
      <c r="AU1618">
        <v>268</v>
      </c>
      <c r="AV1618">
        <v>6</v>
      </c>
      <c r="BA1618" t="s">
        <v>30431</v>
      </c>
      <c r="BB1618" t="s">
        <v>30432</v>
      </c>
      <c r="BK1618" t="s">
        <v>30433</v>
      </c>
      <c r="BW1618" t="s">
        <v>13429</v>
      </c>
      <c r="BX1618" t="s">
        <v>13985</v>
      </c>
      <c r="BY1618" t="s">
        <v>13985</v>
      </c>
      <c r="BZ1618" t="s">
        <v>13985</v>
      </c>
    </row>
    <row r="1619" spans="1:78" hidden="1">
      <c r="A1619" t="s">
        <v>13850</v>
      </c>
      <c r="B1619" t="s">
        <v>67</v>
      </c>
      <c r="C1619" t="s">
        <v>27391</v>
      </c>
      <c r="G1619" t="s">
        <v>27391</v>
      </c>
      <c r="J1619" t="s">
        <v>27392</v>
      </c>
      <c r="K1619" t="s">
        <v>9984</v>
      </c>
      <c r="P1619" t="s">
        <v>9985</v>
      </c>
      <c r="Q1619" t="s">
        <v>9986</v>
      </c>
      <c r="R1619" t="s">
        <v>9987</v>
      </c>
      <c r="W1619" t="s">
        <v>27393</v>
      </c>
      <c r="AA1619" t="s">
        <v>27394</v>
      </c>
      <c r="AB1619" t="s">
        <v>27395</v>
      </c>
      <c r="AN1619" t="s">
        <v>9990</v>
      </c>
      <c r="AO1619" t="s">
        <v>9991</v>
      </c>
      <c r="AT1619">
        <v>2004</v>
      </c>
      <c r="AU1619">
        <v>16</v>
      </c>
      <c r="AV1619">
        <v>4</v>
      </c>
      <c r="BA1619">
        <v>491</v>
      </c>
      <c r="BB1619">
        <v>501</v>
      </c>
      <c r="BD1619" t="s">
        <v>27396</v>
      </c>
      <c r="BK1619" t="s">
        <v>27397</v>
      </c>
      <c r="BL1619">
        <v>15315748</v>
      </c>
      <c r="BW1619" t="s">
        <v>13429</v>
      </c>
      <c r="BX1619" t="s">
        <v>13985</v>
      </c>
      <c r="BY1619" t="s">
        <v>13985</v>
      </c>
      <c r="BZ1619" t="s">
        <v>13985</v>
      </c>
    </row>
    <row r="1620" spans="1:78" hidden="1">
      <c r="A1620" t="s">
        <v>13850</v>
      </c>
      <c r="B1620" t="s">
        <v>67</v>
      </c>
      <c r="C1620" t="s">
        <v>25973</v>
      </c>
      <c r="G1620" t="s">
        <v>25974</v>
      </c>
      <c r="J1620" t="s">
        <v>25975</v>
      </c>
      <c r="K1620" t="s">
        <v>5471</v>
      </c>
      <c r="W1620" t="s">
        <v>25976</v>
      </c>
      <c r="AN1620" t="s">
        <v>5474</v>
      </c>
      <c r="AS1620" t="s">
        <v>352</v>
      </c>
      <c r="AT1620">
        <v>2006</v>
      </c>
      <c r="AU1620">
        <v>108</v>
      </c>
      <c r="AV1620">
        <v>3</v>
      </c>
      <c r="BA1620">
        <v>678</v>
      </c>
      <c r="BB1620">
        <v>690</v>
      </c>
      <c r="BD1620" t="s">
        <v>25977</v>
      </c>
      <c r="BK1620" t="s">
        <v>25978</v>
      </c>
      <c r="BW1620" t="s">
        <v>13429</v>
      </c>
      <c r="BX1620" t="s">
        <v>13985</v>
      </c>
      <c r="BY1620" t="s">
        <v>13985</v>
      </c>
      <c r="BZ1620" t="s">
        <v>13985</v>
      </c>
    </row>
    <row r="1621" spans="1:78" hidden="1">
      <c r="A1621" t="s">
        <v>13850</v>
      </c>
      <c r="B1621" t="s">
        <v>67</v>
      </c>
      <c r="C1621" t="s">
        <v>14738</v>
      </c>
      <c r="G1621" t="s">
        <v>14739</v>
      </c>
      <c r="J1621" t="s">
        <v>14740</v>
      </c>
      <c r="K1621" t="s">
        <v>12525</v>
      </c>
      <c r="W1621" t="s">
        <v>14741</v>
      </c>
      <c r="AN1621" t="s">
        <v>12528</v>
      </c>
      <c r="AO1621" t="s">
        <v>14742</v>
      </c>
      <c r="AS1621" s="1">
        <v>39845</v>
      </c>
      <c r="AT1621">
        <v>2019</v>
      </c>
      <c r="AU1621">
        <v>53</v>
      </c>
      <c r="AV1621" s="2">
        <v>43621</v>
      </c>
      <c r="BA1621">
        <v>315</v>
      </c>
      <c r="BB1621">
        <v>334</v>
      </c>
      <c r="BD1621" t="s">
        <v>14743</v>
      </c>
      <c r="BK1621" t="s">
        <v>14744</v>
      </c>
      <c r="BW1621" t="s">
        <v>13429</v>
      </c>
    </row>
    <row r="1622" spans="1:78" hidden="1">
      <c r="A1622" t="s">
        <v>13850</v>
      </c>
      <c r="B1622" t="s">
        <v>67</v>
      </c>
      <c r="C1622" t="s">
        <v>27884</v>
      </c>
      <c r="G1622" t="s">
        <v>27884</v>
      </c>
      <c r="J1622" t="s">
        <v>27885</v>
      </c>
      <c r="K1622" t="s">
        <v>6244</v>
      </c>
      <c r="W1622" t="s">
        <v>27886</v>
      </c>
      <c r="AA1622" t="s">
        <v>27887</v>
      </c>
      <c r="AN1622" t="s">
        <v>6246</v>
      </c>
      <c r="AO1622" t="s">
        <v>23408</v>
      </c>
      <c r="AS1622" t="s">
        <v>472</v>
      </c>
      <c r="AT1622">
        <v>2002</v>
      </c>
      <c r="AU1622">
        <v>148</v>
      </c>
      <c r="AV1622">
        <v>1</v>
      </c>
      <c r="BA1622">
        <v>181</v>
      </c>
      <c r="BB1622">
        <v>184</v>
      </c>
      <c r="BD1622" t="s">
        <v>27888</v>
      </c>
      <c r="BK1622" t="s">
        <v>27889</v>
      </c>
      <c r="BW1622" t="s">
        <v>13429</v>
      </c>
      <c r="BX1622" t="s">
        <v>13985</v>
      </c>
      <c r="BY1622" t="s">
        <v>13985</v>
      </c>
      <c r="BZ1622" t="s">
        <v>13985</v>
      </c>
    </row>
    <row r="1623" spans="1:78" hidden="1">
      <c r="A1623" t="s">
        <v>13850</v>
      </c>
      <c r="B1623" t="s">
        <v>67</v>
      </c>
      <c r="C1623" t="s">
        <v>22456</v>
      </c>
      <c r="G1623" t="s">
        <v>22457</v>
      </c>
      <c r="J1623" t="s">
        <v>22458</v>
      </c>
      <c r="K1623" t="s">
        <v>496</v>
      </c>
      <c r="W1623" t="s">
        <v>22459</v>
      </c>
      <c r="AA1623" t="s">
        <v>22460</v>
      </c>
      <c r="AB1623" t="s">
        <v>22461</v>
      </c>
      <c r="AN1623" t="s">
        <v>499</v>
      </c>
      <c r="AS1623" s="1">
        <v>44075</v>
      </c>
      <c r="AT1623">
        <v>2011</v>
      </c>
      <c r="AU1623">
        <v>8</v>
      </c>
      <c r="BC1623">
        <v>22</v>
      </c>
      <c r="BD1623" t="s">
        <v>22462</v>
      </c>
      <c r="BK1623" t="s">
        <v>22463</v>
      </c>
      <c r="BL1623">
        <v>21933388</v>
      </c>
      <c r="BW1623" t="s">
        <v>13429</v>
      </c>
      <c r="BX1623" t="s">
        <v>13985</v>
      </c>
      <c r="BY1623" t="s">
        <v>13985</v>
      </c>
      <c r="BZ1623" t="s">
        <v>13985</v>
      </c>
    </row>
    <row r="1624" spans="1:78" hidden="1">
      <c r="A1624" t="s">
        <v>13850</v>
      </c>
      <c r="B1624" t="s">
        <v>67</v>
      </c>
      <c r="C1624" t="s">
        <v>26316</v>
      </c>
      <c r="G1624" t="s">
        <v>26317</v>
      </c>
      <c r="J1624" t="s">
        <v>26318</v>
      </c>
      <c r="K1624" t="s">
        <v>404</v>
      </c>
      <c r="W1624" t="s">
        <v>26319</v>
      </c>
      <c r="AA1624" t="s">
        <v>9455</v>
      </c>
      <c r="AB1624" t="s">
        <v>13459</v>
      </c>
      <c r="AN1624" t="s">
        <v>407</v>
      </c>
      <c r="AO1624" t="s">
        <v>408</v>
      </c>
      <c r="AT1624">
        <v>2006</v>
      </c>
      <c r="AU1624">
        <v>313</v>
      </c>
      <c r="BA1624">
        <v>173</v>
      </c>
      <c r="BB1624">
        <v>192</v>
      </c>
      <c r="BD1624" t="s">
        <v>26320</v>
      </c>
      <c r="BK1624" t="s">
        <v>26321</v>
      </c>
      <c r="BW1624" t="s">
        <v>13429</v>
      </c>
      <c r="BX1624" t="s">
        <v>13985</v>
      </c>
      <c r="BY1624" t="s">
        <v>13985</v>
      </c>
      <c r="BZ1624" t="s">
        <v>13985</v>
      </c>
    </row>
    <row r="1625" spans="1:78" hidden="1">
      <c r="A1625" t="s">
        <v>13850</v>
      </c>
      <c r="B1625" t="s">
        <v>67</v>
      </c>
      <c r="C1625" t="s">
        <v>28693</v>
      </c>
      <c r="G1625" t="s">
        <v>28693</v>
      </c>
      <c r="J1625" t="s">
        <v>28694</v>
      </c>
      <c r="K1625" t="s">
        <v>13281</v>
      </c>
      <c r="W1625" t="s">
        <v>28695</v>
      </c>
      <c r="AN1625" t="s">
        <v>2224</v>
      </c>
      <c r="AS1625" t="s">
        <v>815</v>
      </c>
      <c r="AT1625">
        <v>2000</v>
      </c>
      <c r="AU1625">
        <v>186</v>
      </c>
      <c r="AV1625">
        <v>3</v>
      </c>
      <c r="BA1625">
        <v>307</v>
      </c>
      <c r="BB1625">
        <v>313</v>
      </c>
      <c r="BD1625" t="s">
        <v>28696</v>
      </c>
      <c r="BK1625" t="s">
        <v>28697</v>
      </c>
      <c r="BL1625">
        <v>10757246</v>
      </c>
      <c r="BW1625" t="s">
        <v>13429</v>
      </c>
      <c r="BX1625" t="s">
        <v>13985</v>
      </c>
      <c r="BY1625" t="s">
        <v>13985</v>
      </c>
      <c r="BZ1625" t="s">
        <v>13985</v>
      </c>
    </row>
    <row r="1626" spans="1:78" hidden="1">
      <c r="A1626" t="s">
        <v>13850</v>
      </c>
      <c r="B1626" t="s">
        <v>67</v>
      </c>
      <c r="C1626" t="s">
        <v>16601</v>
      </c>
      <c r="G1626" t="s">
        <v>16602</v>
      </c>
      <c r="J1626" t="s">
        <v>16603</v>
      </c>
      <c r="K1626" t="s">
        <v>16604</v>
      </c>
      <c r="W1626" t="s">
        <v>16605</v>
      </c>
      <c r="AN1626" t="s">
        <v>16606</v>
      </c>
      <c r="AO1626" t="s">
        <v>16607</v>
      </c>
      <c r="AS1626" t="s">
        <v>472</v>
      </c>
      <c r="AT1626">
        <v>2017</v>
      </c>
      <c r="AU1626">
        <v>8</v>
      </c>
      <c r="AV1626">
        <v>3</v>
      </c>
      <c r="BA1626">
        <v>272</v>
      </c>
      <c r="BB1626">
        <v>281</v>
      </c>
      <c r="BD1626" t="s">
        <v>16608</v>
      </c>
      <c r="BK1626" t="s">
        <v>16609</v>
      </c>
      <c r="BW1626" t="s">
        <v>13429</v>
      </c>
    </row>
    <row r="1627" spans="1:78" hidden="1">
      <c r="A1627" t="s">
        <v>13850</v>
      </c>
      <c r="B1627" t="s">
        <v>67</v>
      </c>
      <c r="C1627" t="s">
        <v>31490</v>
      </c>
      <c r="G1627" t="s">
        <v>31490</v>
      </c>
      <c r="J1627" t="s">
        <v>31491</v>
      </c>
      <c r="K1627" t="s">
        <v>31492</v>
      </c>
      <c r="W1627" t="s">
        <v>31493</v>
      </c>
      <c r="AN1627" t="s">
        <v>31494</v>
      </c>
      <c r="AT1627">
        <v>1991</v>
      </c>
      <c r="AU1627">
        <v>45</v>
      </c>
      <c r="AV1627">
        <v>3</v>
      </c>
      <c r="BA1627">
        <v>381</v>
      </c>
      <c r="BB1627">
        <v>401</v>
      </c>
      <c r="BD1627" t="s">
        <v>31495</v>
      </c>
      <c r="BK1627" t="s">
        <v>31496</v>
      </c>
      <c r="BW1627" t="s">
        <v>13429</v>
      </c>
      <c r="BX1627" t="s">
        <v>13985</v>
      </c>
      <c r="BY1627" t="s">
        <v>13985</v>
      </c>
      <c r="BZ1627" t="s">
        <v>13985</v>
      </c>
    </row>
    <row r="1628" spans="1:78" hidden="1">
      <c r="A1628" t="s">
        <v>13850</v>
      </c>
      <c r="B1628" t="s">
        <v>1762</v>
      </c>
      <c r="C1628" t="s">
        <v>19290</v>
      </c>
      <c r="E1628" t="s">
        <v>19291</v>
      </c>
      <c r="G1628" t="s">
        <v>19292</v>
      </c>
      <c r="J1628" t="s">
        <v>19293</v>
      </c>
      <c r="K1628" t="s">
        <v>19294</v>
      </c>
      <c r="L1628" t="s">
        <v>19295</v>
      </c>
      <c r="P1628" t="s">
        <v>19296</v>
      </c>
      <c r="Q1628" t="s">
        <v>19297</v>
      </c>
      <c r="R1628" t="s">
        <v>19298</v>
      </c>
      <c r="W1628" t="s">
        <v>19299</v>
      </c>
      <c r="AB1628" t="s">
        <v>19300</v>
      </c>
      <c r="AN1628" t="s">
        <v>19301</v>
      </c>
      <c r="AO1628" t="s">
        <v>19302</v>
      </c>
      <c r="AP1628" t="s">
        <v>19303</v>
      </c>
      <c r="AT1628">
        <v>2015</v>
      </c>
      <c r="AU1628">
        <v>9198</v>
      </c>
      <c r="BA1628">
        <v>747</v>
      </c>
      <c r="BB1628">
        <v>758</v>
      </c>
      <c r="BD1628" t="s">
        <v>19304</v>
      </c>
      <c r="BK1628" t="s">
        <v>19305</v>
      </c>
      <c r="BW1628" t="s">
        <v>13429</v>
      </c>
      <c r="BX1628" t="s">
        <v>13985</v>
      </c>
      <c r="BY1628" t="s">
        <v>13985</v>
      </c>
      <c r="BZ1628" t="s">
        <v>13985</v>
      </c>
    </row>
    <row r="1629" spans="1:78" hidden="1">
      <c r="A1629" t="s">
        <v>13850</v>
      </c>
      <c r="B1629" t="s">
        <v>67</v>
      </c>
      <c r="C1629" t="s">
        <v>24745</v>
      </c>
      <c r="G1629" t="s">
        <v>24746</v>
      </c>
      <c r="J1629" t="s">
        <v>24747</v>
      </c>
      <c r="K1629" t="s">
        <v>5333</v>
      </c>
      <c r="W1629" t="s">
        <v>24748</v>
      </c>
      <c r="AA1629" t="s">
        <v>24749</v>
      </c>
      <c r="AB1629" t="s">
        <v>24750</v>
      </c>
      <c r="AN1629" t="s">
        <v>5335</v>
      </c>
      <c r="AS1629" t="s">
        <v>5465</v>
      </c>
      <c r="AT1629">
        <v>2008</v>
      </c>
      <c r="AU1629">
        <v>275</v>
      </c>
      <c r="AV1629">
        <v>1639</v>
      </c>
      <c r="BA1629">
        <v>1189</v>
      </c>
      <c r="BB1629">
        <v>1196</v>
      </c>
      <c r="BD1629" t="s">
        <v>24751</v>
      </c>
      <c r="BK1629" t="s">
        <v>24752</v>
      </c>
      <c r="BL1629">
        <v>18285281</v>
      </c>
      <c r="BW1629" t="s">
        <v>13428</v>
      </c>
      <c r="BX1629" t="s">
        <v>13985</v>
      </c>
      <c r="BY1629" t="s">
        <v>13429</v>
      </c>
      <c r="BZ1629">
        <v>1</v>
      </c>
    </row>
    <row r="1630" spans="1:78" hidden="1">
      <c r="A1630" t="s">
        <v>13850</v>
      </c>
      <c r="B1630" t="s">
        <v>67</v>
      </c>
      <c r="C1630" t="s">
        <v>19213</v>
      </c>
      <c r="G1630" t="s">
        <v>19214</v>
      </c>
      <c r="J1630" t="s">
        <v>19215</v>
      </c>
      <c r="K1630" t="s">
        <v>1192</v>
      </c>
      <c r="W1630" t="s">
        <v>19216</v>
      </c>
      <c r="AA1630" t="s">
        <v>19217</v>
      </c>
      <c r="AB1630" t="s">
        <v>19218</v>
      </c>
      <c r="AN1630" t="s">
        <v>1194</v>
      </c>
      <c r="AO1630" t="s">
        <v>1195</v>
      </c>
      <c r="AS1630" t="s">
        <v>884</v>
      </c>
      <c r="AT1630">
        <v>2015</v>
      </c>
      <c r="AU1630">
        <v>21</v>
      </c>
      <c r="AV1630">
        <v>2</v>
      </c>
      <c r="BA1630">
        <v>827</v>
      </c>
      <c r="BB1630">
        <v>842</v>
      </c>
      <c r="BD1630" t="s">
        <v>19219</v>
      </c>
      <c r="BK1630" t="s">
        <v>19220</v>
      </c>
      <c r="BL1630">
        <v>25168968</v>
      </c>
      <c r="BW1630" t="s">
        <v>13429</v>
      </c>
      <c r="BX1630" t="s">
        <v>13985</v>
      </c>
      <c r="BY1630" t="s">
        <v>13985</v>
      </c>
      <c r="BZ1630" t="s">
        <v>13985</v>
      </c>
    </row>
    <row r="1631" spans="1:78" hidden="1">
      <c r="A1631" t="s">
        <v>13850</v>
      </c>
      <c r="B1631" t="s">
        <v>67</v>
      </c>
      <c r="C1631" t="s">
        <v>15445</v>
      </c>
      <c r="G1631" t="s">
        <v>15446</v>
      </c>
      <c r="J1631" t="s">
        <v>18764</v>
      </c>
      <c r="K1631" t="s">
        <v>13265</v>
      </c>
      <c r="W1631" t="s">
        <v>18765</v>
      </c>
      <c r="AA1631" t="s">
        <v>18766</v>
      </c>
      <c r="AB1631" t="s">
        <v>18767</v>
      </c>
      <c r="AN1631" t="s">
        <v>13267</v>
      </c>
      <c r="AS1631" t="s">
        <v>2269</v>
      </c>
      <c r="AT1631">
        <v>2015</v>
      </c>
      <c r="AU1631">
        <v>76</v>
      </c>
      <c r="AV1631">
        <v>4</v>
      </c>
      <c r="BA1631">
        <v>310</v>
      </c>
      <c r="BB1631">
        <v>318</v>
      </c>
      <c r="BK1631" t="s">
        <v>18768</v>
      </c>
      <c r="BL1631">
        <v>26353398</v>
      </c>
      <c r="BW1631" t="s">
        <v>13429</v>
      </c>
      <c r="BX1631" t="s">
        <v>13985</v>
      </c>
      <c r="BY1631" t="s">
        <v>13985</v>
      </c>
      <c r="BZ1631" t="s">
        <v>13985</v>
      </c>
    </row>
    <row r="1632" spans="1:78" hidden="1">
      <c r="A1632" t="s">
        <v>13784</v>
      </c>
      <c r="B1632" t="s">
        <v>67</v>
      </c>
      <c r="C1632" t="s">
        <v>31905</v>
      </c>
      <c r="J1632" t="s">
        <v>18764</v>
      </c>
      <c r="K1632" t="s">
        <v>31908</v>
      </c>
      <c r="AA1632" t="s">
        <v>18766</v>
      </c>
      <c r="AB1632" t="s">
        <v>18767</v>
      </c>
      <c r="AG1632">
        <v>0</v>
      </c>
      <c r="AH1632">
        <v>0</v>
      </c>
      <c r="AN1632" t="s">
        <v>13267</v>
      </c>
      <c r="AT1632">
        <v>2015</v>
      </c>
      <c r="AU1632">
        <v>76</v>
      </c>
      <c r="AV1632">
        <v>4</v>
      </c>
      <c r="BA1632">
        <v>310</v>
      </c>
      <c r="BB1632">
        <v>318</v>
      </c>
      <c r="BK1632" t="s">
        <v>31910</v>
      </c>
      <c r="BT1632" t="s">
        <v>31906</v>
      </c>
      <c r="BU1632" t="s">
        <v>31907</v>
      </c>
      <c r="BV1632" t="s">
        <v>31909</v>
      </c>
      <c r="BW1632" t="s">
        <v>13429</v>
      </c>
      <c r="BX1632" t="s">
        <v>13985</v>
      </c>
      <c r="BY1632" t="s">
        <v>13985</v>
      </c>
      <c r="BZ1632" t="s">
        <v>13985</v>
      </c>
    </row>
    <row r="1633" spans="1:78" hidden="1">
      <c r="A1633" t="s">
        <v>13850</v>
      </c>
      <c r="B1633" t="s">
        <v>67</v>
      </c>
      <c r="C1633" t="s">
        <v>31382</v>
      </c>
      <c r="G1633" t="s">
        <v>31382</v>
      </c>
      <c r="J1633" t="s">
        <v>31383</v>
      </c>
      <c r="K1633" t="s">
        <v>30296</v>
      </c>
      <c r="W1633" t="s">
        <v>31384</v>
      </c>
      <c r="AN1633" t="s">
        <v>30298</v>
      </c>
      <c r="AS1633" t="s">
        <v>297</v>
      </c>
      <c r="AT1633">
        <v>1991</v>
      </c>
      <c r="AU1633">
        <v>95</v>
      </c>
      <c r="AV1633">
        <v>2</v>
      </c>
      <c r="BA1633">
        <v>137</v>
      </c>
      <c r="BB1633">
        <v>147</v>
      </c>
      <c r="BK1633" t="s">
        <v>31385</v>
      </c>
      <c r="BW1633" t="s">
        <v>13429</v>
      </c>
      <c r="BX1633" t="s">
        <v>13985</v>
      </c>
      <c r="BY1633" t="s">
        <v>13985</v>
      </c>
      <c r="BZ1633" t="s">
        <v>13985</v>
      </c>
    </row>
    <row r="1634" spans="1:78" hidden="1">
      <c r="A1634" t="s">
        <v>13850</v>
      </c>
      <c r="B1634" t="s">
        <v>67</v>
      </c>
      <c r="C1634" t="s">
        <v>22275</v>
      </c>
      <c r="G1634" t="s">
        <v>22276</v>
      </c>
      <c r="J1634" t="s">
        <v>22277</v>
      </c>
      <c r="K1634" t="s">
        <v>22278</v>
      </c>
      <c r="W1634" t="s">
        <v>22279</v>
      </c>
      <c r="AA1634" t="s">
        <v>22280</v>
      </c>
      <c r="AB1634" t="s">
        <v>22281</v>
      </c>
      <c r="AN1634" t="s">
        <v>22282</v>
      </c>
      <c r="AS1634" t="s">
        <v>84</v>
      </c>
      <c r="AT1634">
        <v>2011</v>
      </c>
      <c r="AU1634">
        <v>61</v>
      </c>
      <c r="AV1634">
        <v>8</v>
      </c>
      <c r="BA1634">
        <v>1360</v>
      </c>
      <c r="BB1634">
        <v>1365</v>
      </c>
      <c r="BD1634" t="s">
        <v>22283</v>
      </c>
      <c r="BK1634" t="s">
        <v>22284</v>
      </c>
      <c r="BL1634">
        <v>21884711</v>
      </c>
      <c r="BW1634" t="s">
        <v>13429</v>
      </c>
      <c r="BX1634" t="s">
        <v>13985</v>
      </c>
      <c r="BY1634" t="s">
        <v>13985</v>
      </c>
      <c r="BZ1634" t="s">
        <v>13985</v>
      </c>
    </row>
    <row r="1635" spans="1:78" hidden="1">
      <c r="A1635" t="s">
        <v>13850</v>
      </c>
      <c r="B1635" t="s">
        <v>67</v>
      </c>
      <c r="C1635" t="s">
        <v>23873</v>
      </c>
      <c r="G1635" t="s">
        <v>23874</v>
      </c>
      <c r="J1635" t="s">
        <v>23875</v>
      </c>
      <c r="K1635" t="s">
        <v>2027</v>
      </c>
      <c r="W1635" t="s">
        <v>23876</v>
      </c>
      <c r="AA1635" t="s">
        <v>23877</v>
      </c>
      <c r="AB1635" t="s">
        <v>23878</v>
      </c>
      <c r="AN1635" t="s">
        <v>2029</v>
      </c>
      <c r="AO1635" t="s">
        <v>2030</v>
      </c>
      <c r="AS1635" t="s">
        <v>23879</v>
      </c>
      <c r="AT1635">
        <v>2009</v>
      </c>
      <c r="AV1635">
        <v>2266</v>
      </c>
      <c r="BA1635">
        <v>1</v>
      </c>
      <c r="BB1635">
        <v>34</v>
      </c>
      <c r="BK1635" t="s">
        <v>23880</v>
      </c>
      <c r="BW1635" t="s">
        <v>13429</v>
      </c>
      <c r="BX1635" t="s">
        <v>13985</v>
      </c>
      <c r="BY1635" t="s">
        <v>13985</v>
      </c>
      <c r="BZ1635" t="s">
        <v>13985</v>
      </c>
    </row>
    <row r="1636" spans="1:78" hidden="1">
      <c r="A1636" t="s">
        <v>13784</v>
      </c>
      <c r="B1636" t="s">
        <v>67</v>
      </c>
      <c r="C1636" t="s">
        <v>31948</v>
      </c>
      <c r="J1636" t="s">
        <v>31950</v>
      </c>
      <c r="K1636" t="s">
        <v>13797</v>
      </c>
      <c r="AA1636" t="s">
        <v>31952</v>
      </c>
      <c r="AB1636" t="s">
        <v>31953</v>
      </c>
      <c r="AG1636">
        <v>0</v>
      </c>
      <c r="AH1636">
        <v>0</v>
      </c>
      <c r="AN1636" t="s">
        <v>13798</v>
      </c>
      <c r="AT1636">
        <v>2014</v>
      </c>
      <c r="AU1636">
        <v>93</v>
      </c>
      <c r="AV1636">
        <v>2</v>
      </c>
      <c r="BA1636">
        <v>249</v>
      </c>
      <c r="BB1636">
        <v>255</v>
      </c>
      <c r="BK1636" t="s">
        <v>31954</v>
      </c>
      <c r="BT1636" t="s">
        <v>31949</v>
      </c>
      <c r="BU1636" t="s">
        <v>31951</v>
      </c>
      <c r="BV1636" t="s">
        <v>13803</v>
      </c>
      <c r="BW1636" t="s">
        <v>13428</v>
      </c>
      <c r="BX1636">
        <v>0</v>
      </c>
      <c r="BY1636" t="s">
        <v>13429</v>
      </c>
    </row>
    <row r="1637" spans="1:78" hidden="1">
      <c r="A1637" t="s">
        <v>13850</v>
      </c>
      <c r="B1637" t="s">
        <v>67</v>
      </c>
      <c r="C1637" t="s">
        <v>28726</v>
      </c>
      <c r="G1637" t="s">
        <v>28726</v>
      </c>
      <c r="J1637" t="s">
        <v>28727</v>
      </c>
      <c r="K1637" t="s">
        <v>6490</v>
      </c>
      <c r="P1637" t="s">
        <v>28728</v>
      </c>
      <c r="Q1637" t="s">
        <v>28729</v>
      </c>
      <c r="R1637" t="s">
        <v>28730</v>
      </c>
      <c r="T1637" t="s">
        <v>28731</v>
      </c>
      <c r="W1637" t="s">
        <v>28732</v>
      </c>
      <c r="AA1637" t="s">
        <v>28733</v>
      </c>
      <c r="AB1637" t="s">
        <v>28734</v>
      </c>
      <c r="AN1637" t="s">
        <v>6492</v>
      </c>
      <c r="AS1637" t="s">
        <v>884</v>
      </c>
      <c r="AT1637">
        <v>2000</v>
      </c>
      <c r="AU1637">
        <v>419</v>
      </c>
      <c r="BA1637">
        <v>65</v>
      </c>
      <c r="BB1637">
        <v>72</v>
      </c>
      <c r="BD1637" t="s">
        <v>28735</v>
      </c>
      <c r="BK1637" t="s">
        <v>28736</v>
      </c>
      <c r="BW1637" t="s">
        <v>13429</v>
      </c>
      <c r="BX1637" t="s">
        <v>13985</v>
      </c>
      <c r="BY1637" t="s">
        <v>13985</v>
      </c>
      <c r="BZ1637" t="s">
        <v>13985</v>
      </c>
    </row>
    <row r="1638" spans="1:78" hidden="1">
      <c r="A1638" t="s">
        <v>13850</v>
      </c>
      <c r="B1638" t="s">
        <v>67</v>
      </c>
      <c r="C1638" t="s">
        <v>30894</v>
      </c>
      <c r="G1638" t="s">
        <v>30894</v>
      </c>
      <c r="J1638" t="s">
        <v>30895</v>
      </c>
      <c r="K1638" t="s">
        <v>404</v>
      </c>
      <c r="W1638" t="s">
        <v>30896</v>
      </c>
      <c r="AN1638" t="s">
        <v>407</v>
      </c>
      <c r="AS1638" t="s">
        <v>1023</v>
      </c>
      <c r="AT1638">
        <v>1994</v>
      </c>
      <c r="AU1638">
        <v>104</v>
      </c>
      <c r="AV1638" s="2">
        <v>43497</v>
      </c>
      <c r="BA1638">
        <v>13</v>
      </c>
      <c r="BB1638">
        <v>25</v>
      </c>
      <c r="BD1638" t="s">
        <v>30897</v>
      </c>
      <c r="BK1638" t="s">
        <v>30898</v>
      </c>
      <c r="BW1638" t="s">
        <v>13429</v>
      </c>
      <c r="BX1638" t="s">
        <v>13985</v>
      </c>
      <c r="BY1638" t="s">
        <v>13985</v>
      </c>
      <c r="BZ1638" t="s">
        <v>13985</v>
      </c>
    </row>
    <row r="1639" spans="1:78" hidden="1">
      <c r="A1639" t="s">
        <v>13850</v>
      </c>
      <c r="B1639" t="s">
        <v>67</v>
      </c>
      <c r="C1639" t="s">
        <v>26676</v>
      </c>
      <c r="G1639" t="s">
        <v>26676</v>
      </c>
      <c r="J1639" t="s">
        <v>26677</v>
      </c>
      <c r="K1639" t="s">
        <v>9520</v>
      </c>
      <c r="W1639" t="s">
        <v>26678</v>
      </c>
      <c r="AA1639" t="s">
        <v>26679</v>
      </c>
      <c r="AB1639" t="s">
        <v>26680</v>
      </c>
      <c r="AN1639" t="s">
        <v>9522</v>
      </c>
      <c r="AS1639" t="s">
        <v>3237</v>
      </c>
      <c r="AT1639">
        <v>2005</v>
      </c>
      <c r="AU1639" t="s">
        <v>9523</v>
      </c>
      <c r="AV1639">
        <v>5</v>
      </c>
      <c r="BA1639">
        <v>393</v>
      </c>
      <c r="BB1639">
        <v>405</v>
      </c>
      <c r="BD1639" t="s">
        <v>26681</v>
      </c>
      <c r="BK1639" t="s">
        <v>26682</v>
      </c>
      <c r="BL1639">
        <v>15828010</v>
      </c>
      <c r="BW1639" t="s">
        <v>13429</v>
      </c>
      <c r="BX1639" t="s">
        <v>13985</v>
      </c>
      <c r="BY1639" t="s">
        <v>13985</v>
      </c>
      <c r="BZ1639" t="s">
        <v>13985</v>
      </c>
    </row>
    <row r="1640" spans="1:78" hidden="1">
      <c r="A1640" t="s">
        <v>13850</v>
      </c>
      <c r="B1640" t="s">
        <v>67</v>
      </c>
      <c r="C1640" t="s">
        <v>20736</v>
      </c>
      <c r="G1640" t="s">
        <v>20737</v>
      </c>
      <c r="J1640" t="s">
        <v>20738</v>
      </c>
      <c r="K1640" t="s">
        <v>10366</v>
      </c>
      <c r="W1640" t="s">
        <v>20739</v>
      </c>
      <c r="AN1640" t="s">
        <v>10370</v>
      </c>
      <c r="AO1640" t="s">
        <v>20740</v>
      </c>
      <c r="AS1640" t="s">
        <v>352</v>
      </c>
      <c r="AT1640">
        <v>2013</v>
      </c>
      <c r="AU1640">
        <v>16</v>
      </c>
      <c r="AV1640">
        <v>5</v>
      </c>
      <c r="BA1640">
        <v>736</v>
      </c>
      <c r="BB1640">
        <v>748</v>
      </c>
      <c r="BD1640" t="s">
        <v>20741</v>
      </c>
      <c r="BK1640" t="s">
        <v>20742</v>
      </c>
      <c r="BW1640" t="s">
        <v>13429</v>
      </c>
      <c r="BX1640" t="s">
        <v>13985</v>
      </c>
      <c r="BY1640" t="s">
        <v>13985</v>
      </c>
      <c r="BZ1640" t="s">
        <v>13985</v>
      </c>
    </row>
    <row r="1641" spans="1:78" hidden="1">
      <c r="A1641" t="s">
        <v>13850</v>
      </c>
      <c r="B1641" t="s">
        <v>67</v>
      </c>
      <c r="C1641" t="s">
        <v>30942</v>
      </c>
      <c r="G1641" t="s">
        <v>30942</v>
      </c>
      <c r="J1641" t="s">
        <v>30943</v>
      </c>
      <c r="K1641" t="s">
        <v>6536</v>
      </c>
      <c r="W1641" t="s">
        <v>30944</v>
      </c>
      <c r="AN1641" t="s">
        <v>6540</v>
      </c>
      <c r="AS1641" t="s">
        <v>242</v>
      </c>
      <c r="AT1641">
        <v>1993</v>
      </c>
      <c r="AU1641">
        <v>7</v>
      </c>
      <c r="AV1641">
        <v>5</v>
      </c>
      <c r="BA1641">
        <v>513</v>
      </c>
      <c r="BB1641">
        <v>521</v>
      </c>
      <c r="BD1641" t="s">
        <v>30945</v>
      </c>
      <c r="BK1641" t="s">
        <v>30946</v>
      </c>
      <c r="BW1641" t="s">
        <v>13429</v>
      </c>
      <c r="BX1641" t="s">
        <v>13985</v>
      </c>
      <c r="BY1641" t="s">
        <v>13985</v>
      </c>
      <c r="BZ1641" t="s">
        <v>13985</v>
      </c>
    </row>
    <row r="1642" spans="1:78" hidden="1">
      <c r="A1642" t="s">
        <v>13850</v>
      </c>
      <c r="B1642" t="s">
        <v>67</v>
      </c>
      <c r="C1642" t="s">
        <v>20124</v>
      </c>
      <c r="G1642" t="s">
        <v>20125</v>
      </c>
      <c r="J1642" t="s">
        <v>20126</v>
      </c>
      <c r="K1642" t="s">
        <v>20127</v>
      </c>
      <c r="W1642" t="s">
        <v>20128</v>
      </c>
      <c r="AA1642" t="s">
        <v>20129</v>
      </c>
      <c r="AB1642" t="s">
        <v>20130</v>
      </c>
      <c r="AN1642" t="s">
        <v>20131</v>
      </c>
      <c r="AO1642" t="s">
        <v>20132</v>
      </c>
      <c r="AS1642" t="s">
        <v>730</v>
      </c>
      <c r="AT1642">
        <v>2014</v>
      </c>
      <c r="AU1642">
        <v>103</v>
      </c>
      <c r="BA1642">
        <v>31</v>
      </c>
      <c r="BB1642">
        <v>35</v>
      </c>
      <c r="BD1642" t="s">
        <v>20133</v>
      </c>
      <c r="BK1642" t="s">
        <v>20134</v>
      </c>
      <c r="BW1642" t="s">
        <v>13429</v>
      </c>
      <c r="BX1642" t="s">
        <v>13985</v>
      </c>
      <c r="BY1642" t="s">
        <v>13985</v>
      </c>
      <c r="BZ1642" t="s">
        <v>13985</v>
      </c>
    </row>
    <row r="1643" spans="1:78" hidden="1">
      <c r="A1643" t="s">
        <v>13850</v>
      </c>
      <c r="B1643" t="s">
        <v>67</v>
      </c>
      <c r="C1643" t="s">
        <v>26105</v>
      </c>
      <c r="G1643" t="s">
        <v>26106</v>
      </c>
      <c r="J1643" t="s">
        <v>26107</v>
      </c>
      <c r="K1643" t="s">
        <v>3380</v>
      </c>
      <c r="W1643" t="s">
        <v>26108</v>
      </c>
      <c r="AN1643" t="s">
        <v>3382</v>
      </c>
      <c r="AO1643" t="s">
        <v>3383</v>
      </c>
      <c r="AS1643" s="1">
        <v>39173</v>
      </c>
      <c r="AT1643">
        <v>2006</v>
      </c>
      <c r="AU1643">
        <v>6</v>
      </c>
      <c r="BC1643">
        <v>2</v>
      </c>
      <c r="BK1643" t="s">
        <v>26109</v>
      </c>
      <c r="BW1643" t="s">
        <v>13428</v>
      </c>
      <c r="BX1643" t="s">
        <v>13985</v>
      </c>
      <c r="BY1643" t="s">
        <v>13429</v>
      </c>
      <c r="BZ1643" t="s">
        <v>13985</v>
      </c>
    </row>
    <row r="1644" spans="1:78" hidden="1">
      <c r="A1644" t="s">
        <v>13850</v>
      </c>
      <c r="B1644" t="s">
        <v>67</v>
      </c>
      <c r="C1644" t="s">
        <v>23840</v>
      </c>
      <c r="G1644" t="s">
        <v>23841</v>
      </c>
      <c r="J1644" t="s">
        <v>23842</v>
      </c>
      <c r="K1644" t="s">
        <v>7817</v>
      </c>
      <c r="W1644" t="s">
        <v>23843</v>
      </c>
      <c r="AA1644" t="s">
        <v>23844</v>
      </c>
      <c r="AB1644" t="s">
        <v>23845</v>
      </c>
      <c r="AN1644" t="s">
        <v>7819</v>
      </c>
      <c r="AO1644" t="s">
        <v>7820</v>
      </c>
      <c r="AS1644" t="s">
        <v>84</v>
      </c>
      <c r="AT1644">
        <v>2009</v>
      </c>
      <c r="AU1644">
        <v>90</v>
      </c>
      <c r="AV1644">
        <v>6</v>
      </c>
      <c r="BA1644">
        <v>1298</v>
      </c>
      <c r="BB1644">
        <v>1309</v>
      </c>
      <c r="BD1644" t="s">
        <v>23846</v>
      </c>
      <c r="BK1644" t="s">
        <v>23847</v>
      </c>
      <c r="BW1644" t="s">
        <v>13429</v>
      </c>
      <c r="BX1644" t="s">
        <v>13985</v>
      </c>
      <c r="BY1644" t="s">
        <v>13985</v>
      </c>
      <c r="BZ1644" t="s">
        <v>13985</v>
      </c>
    </row>
    <row r="1645" spans="1:78" hidden="1">
      <c r="A1645" t="s">
        <v>13850</v>
      </c>
      <c r="B1645" t="s">
        <v>67</v>
      </c>
      <c r="C1645" t="s">
        <v>26058</v>
      </c>
      <c r="G1645" t="s">
        <v>26059</v>
      </c>
      <c r="J1645" t="s">
        <v>26060</v>
      </c>
      <c r="K1645" t="s">
        <v>9446</v>
      </c>
      <c r="W1645" t="s">
        <v>26061</v>
      </c>
      <c r="AA1645" t="s">
        <v>26062</v>
      </c>
      <c r="AN1645" t="s">
        <v>9448</v>
      </c>
      <c r="AS1645" t="s">
        <v>629</v>
      </c>
      <c r="AT1645">
        <v>2006</v>
      </c>
      <c r="AU1645">
        <v>16</v>
      </c>
      <c r="AV1645">
        <v>5</v>
      </c>
      <c r="BA1645">
        <v>471</v>
      </c>
      <c r="BB1645">
        <v>484</v>
      </c>
      <c r="BD1645" t="s">
        <v>26063</v>
      </c>
      <c r="BK1645" t="s">
        <v>26064</v>
      </c>
      <c r="BW1645" t="s">
        <v>13429</v>
      </c>
      <c r="BX1645" t="s">
        <v>13985</v>
      </c>
      <c r="BY1645" t="s">
        <v>13985</v>
      </c>
      <c r="BZ1645" t="s">
        <v>13985</v>
      </c>
    </row>
    <row r="1646" spans="1:78" hidden="1">
      <c r="A1646" t="s">
        <v>13850</v>
      </c>
      <c r="B1646" t="s">
        <v>67</v>
      </c>
      <c r="C1646" t="s">
        <v>15119</v>
      </c>
      <c r="G1646" t="s">
        <v>15120</v>
      </c>
      <c r="J1646" t="s">
        <v>15121</v>
      </c>
      <c r="K1646" t="s">
        <v>15122</v>
      </c>
      <c r="W1646" t="s">
        <v>15123</v>
      </c>
      <c r="AN1646" t="s">
        <v>15124</v>
      </c>
      <c r="AO1646" t="s">
        <v>15125</v>
      </c>
      <c r="AS1646" t="s">
        <v>154</v>
      </c>
      <c r="AT1646">
        <v>2018</v>
      </c>
      <c r="AU1646">
        <v>46</v>
      </c>
      <c r="AV1646">
        <v>5</v>
      </c>
      <c r="BA1646">
        <v>705</v>
      </c>
      <c r="BB1646">
        <v>713</v>
      </c>
      <c r="BD1646" t="s">
        <v>15126</v>
      </c>
      <c r="BK1646" t="s">
        <v>15127</v>
      </c>
      <c r="BW1646" t="s">
        <v>13429</v>
      </c>
    </row>
    <row r="1647" spans="1:78" hidden="1">
      <c r="A1647" t="s">
        <v>13850</v>
      </c>
      <c r="B1647" t="s">
        <v>67</v>
      </c>
      <c r="C1647" t="s">
        <v>15884</v>
      </c>
      <c r="G1647" t="s">
        <v>15885</v>
      </c>
      <c r="J1647" t="s">
        <v>15886</v>
      </c>
      <c r="K1647" t="s">
        <v>178</v>
      </c>
      <c r="W1647" t="s">
        <v>15887</v>
      </c>
      <c r="AA1647" t="s">
        <v>15888</v>
      </c>
      <c r="AB1647" t="s">
        <v>15889</v>
      </c>
      <c r="AN1647" t="s">
        <v>180</v>
      </c>
      <c r="AO1647" t="s">
        <v>181</v>
      </c>
      <c r="AS1647" t="s">
        <v>815</v>
      </c>
      <c r="AT1647">
        <v>2018</v>
      </c>
      <c r="AU1647">
        <v>118</v>
      </c>
      <c r="BA1647">
        <v>16</v>
      </c>
      <c r="BB1647">
        <v>25</v>
      </c>
      <c r="BD1647" t="s">
        <v>15890</v>
      </c>
      <c r="BK1647" t="s">
        <v>15891</v>
      </c>
      <c r="BW1647" t="s">
        <v>13429</v>
      </c>
      <c r="BX1647" t="s">
        <v>13985</v>
      </c>
      <c r="BY1647" t="s">
        <v>13985</v>
      </c>
      <c r="BZ1647" t="s">
        <v>13985</v>
      </c>
    </row>
    <row r="1648" spans="1:78" hidden="1">
      <c r="A1648" t="s">
        <v>13850</v>
      </c>
      <c r="B1648" t="s">
        <v>67</v>
      </c>
      <c r="C1648" t="s">
        <v>18519</v>
      </c>
      <c r="G1648" t="s">
        <v>18520</v>
      </c>
      <c r="J1648" t="s">
        <v>18521</v>
      </c>
      <c r="K1648" t="s">
        <v>18522</v>
      </c>
      <c r="W1648" t="s">
        <v>18523</v>
      </c>
      <c r="AN1648" t="s">
        <v>18524</v>
      </c>
      <c r="AS1648" t="s">
        <v>242</v>
      </c>
      <c r="AT1648">
        <v>2015</v>
      </c>
      <c r="AU1648">
        <v>50</v>
      </c>
      <c r="AV1648">
        <v>4</v>
      </c>
      <c r="BA1648">
        <v>284</v>
      </c>
      <c r="BB1648">
        <v>294</v>
      </c>
      <c r="BK1648" t="s">
        <v>18525</v>
      </c>
      <c r="BW1648" t="s">
        <v>13429</v>
      </c>
      <c r="BX1648" t="s">
        <v>13985</v>
      </c>
      <c r="BY1648" t="s">
        <v>13985</v>
      </c>
      <c r="BZ1648" t="s">
        <v>13985</v>
      </c>
    </row>
    <row r="1649" spans="1:78" hidden="1">
      <c r="A1649" t="s">
        <v>13850</v>
      </c>
      <c r="B1649" t="s">
        <v>67</v>
      </c>
      <c r="C1649" t="s">
        <v>27816</v>
      </c>
      <c r="G1649" t="s">
        <v>27816</v>
      </c>
      <c r="J1649" t="s">
        <v>27817</v>
      </c>
      <c r="K1649" t="s">
        <v>6052</v>
      </c>
      <c r="W1649" t="s">
        <v>27818</v>
      </c>
      <c r="AA1649" t="s">
        <v>27819</v>
      </c>
      <c r="AB1649" t="s">
        <v>27820</v>
      </c>
      <c r="AN1649" t="s">
        <v>6055</v>
      </c>
      <c r="AS1649" t="s">
        <v>242</v>
      </c>
      <c r="AT1649">
        <v>2002</v>
      </c>
      <c r="AU1649">
        <v>27</v>
      </c>
      <c r="AV1649">
        <v>5</v>
      </c>
      <c r="BA1649">
        <v>371</v>
      </c>
      <c r="BB1649">
        <v>379</v>
      </c>
      <c r="BC1649" t="s">
        <v>27821</v>
      </c>
      <c r="BD1649" t="s">
        <v>27822</v>
      </c>
      <c r="BK1649" t="s">
        <v>27823</v>
      </c>
      <c r="BW1649" t="s">
        <v>13429</v>
      </c>
      <c r="BX1649" t="s">
        <v>13985</v>
      </c>
      <c r="BY1649" t="s">
        <v>13985</v>
      </c>
      <c r="BZ1649" t="s">
        <v>13985</v>
      </c>
    </row>
    <row r="1650" spans="1:78" hidden="1">
      <c r="A1650" t="s">
        <v>13850</v>
      </c>
      <c r="B1650" t="s">
        <v>67</v>
      </c>
      <c r="C1650" t="s">
        <v>20227</v>
      </c>
      <c r="G1650" t="s">
        <v>20228</v>
      </c>
      <c r="J1650" t="s">
        <v>20229</v>
      </c>
      <c r="K1650" t="s">
        <v>4637</v>
      </c>
      <c r="W1650" t="s">
        <v>20230</v>
      </c>
      <c r="AN1650" t="s">
        <v>4639</v>
      </c>
      <c r="AO1650" t="s">
        <v>4640</v>
      </c>
      <c r="AS1650" t="s">
        <v>815</v>
      </c>
      <c r="AT1650">
        <v>2014</v>
      </c>
      <c r="AU1650">
        <v>97</v>
      </c>
      <c r="AV1650">
        <v>3</v>
      </c>
      <c r="BA1650">
        <v>285</v>
      </c>
      <c r="BB1650">
        <v>296</v>
      </c>
      <c r="BD1650" t="s">
        <v>20231</v>
      </c>
      <c r="BK1650" t="s">
        <v>20232</v>
      </c>
      <c r="BW1650" t="s">
        <v>13429</v>
      </c>
      <c r="BX1650" t="s">
        <v>13985</v>
      </c>
      <c r="BY1650" t="s">
        <v>13985</v>
      </c>
      <c r="BZ1650" t="s">
        <v>13985</v>
      </c>
    </row>
    <row r="1651" spans="1:78" hidden="1">
      <c r="A1651" t="s">
        <v>13850</v>
      </c>
      <c r="B1651" t="s">
        <v>67</v>
      </c>
      <c r="C1651" t="s">
        <v>29269</v>
      </c>
      <c r="G1651" t="s">
        <v>29269</v>
      </c>
      <c r="J1651" t="s">
        <v>29270</v>
      </c>
      <c r="K1651" t="s">
        <v>7721</v>
      </c>
      <c r="W1651" t="s">
        <v>29271</v>
      </c>
      <c r="AN1651" t="s">
        <v>7725</v>
      </c>
      <c r="AS1651" t="s">
        <v>154</v>
      </c>
      <c r="AT1651">
        <v>1998</v>
      </c>
      <c r="AU1651">
        <v>78</v>
      </c>
      <c r="AV1651">
        <v>4</v>
      </c>
      <c r="BA1651">
        <v>1143</v>
      </c>
      <c r="BB1651">
        <v>1153</v>
      </c>
      <c r="BD1651" t="s">
        <v>29272</v>
      </c>
      <c r="BK1651" t="s">
        <v>29273</v>
      </c>
      <c r="BW1651" t="s">
        <v>13429</v>
      </c>
      <c r="BX1651" t="s">
        <v>13985</v>
      </c>
      <c r="BY1651" t="s">
        <v>13985</v>
      </c>
      <c r="BZ1651" t="s">
        <v>13985</v>
      </c>
    </row>
    <row r="1652" spans="1:78" hidden="1">
      <c r="A1652" t="s">
        <v>13850</v>
      </c>
      <c r="B1652" t="s">
        <v>67</v>
      </c>
      <c r="C1652" t="s">
        <v>31622</v>
      </c>
      <c r="G1652" t="s">
        <v>31622</v>
      </c>
      <c r="J1652" t="s">
        <v>31623</v>
      </c>
      <c r="K1652" t="s">
        <v>3022</v>
      </c>
      <c r="AN1652" t="s">
        <v>3024</v>
      </c>
      <c r="AO1652" t="s">
        <v>3025</v>
      </c>
      <c r="AT1652">
        <v>1985</v>
      </c>
      <c r="AU1652">
        <v>22</v>
      </c>
      <c r="AV1652">
        <v>5</v>
      </c>
      <c r="BA1652">
        <v>524</v>
      </c>
      <c r="BB1652">
        <v>528</v>
      </c>
      <c r="BD1652" t="s">
        <v>31624</v>
      </c>
      <c r="BK1652" t="s">
        <v>31625</v>
      </c>
      <c r="BL1652">
        <v>4045946</v>
      </c>
      <c r="BW1652" t="s">
        <v>13428</v>
      </c>
      <c r="BX1652" t="s">
        <v>13985</v>
      </c>
      <c r="BY1652" t="s">
        <v>13429</v>
      </c>
      <c r="BZ1652">
        <v>2</v>
      </c>
    </row>
    <row r="1653" spans="1:78" hidden="1">
      <c r="A1653" t="s">
        <v>13850</v>
      </c>
      <c r="B1653" t="s">
        <v>67</v>
      </c>
      <c r="C1653" t="s">
        <v>15372</v>
      </c>
      <c r="G1653" t="s">
        <v>15373</v>
      </c>
      <c r="J1653" t="s">
        <v>15374</v>
      </c>
      <c r="K1653" t="s">
        <v>348</v>
      </c>
      <c r="W1653" t="s">
        <v>15375</v>
      </c>
      <c r="AN1653" t="s">
        <v>350</v>
      </c>
      <c r="AO1653" t="s">
        <v>351</v>
      </c>
      <c r="AS1653" t="s">
        <v>352</v>
      </c>
      <c r="AT1653">
        <v>2018</v>
      </c>
      <c r="AU1653">
        <v>47</v>
      </c>
      <c r="AV1653">
        <v>4</v>
      </c>
      <c r="BA1653">
        <v>1013</v>
      </c>
      <c r="BB1653">
        <v>1023</v>
      </c>
      <c r="BD1653" t="s">
        <v>15376</v>
      </c>
      <c r="BK1653" t="s">
        <v>15377</v>
      </c>
      <c r="BL1653">
        <v>29846535</v>
      </c>
      <c r="BW1653" t="s">
        <v>13428</v>
      </c>
      <c r="BX1653">
        <v>2</v>
      </c>
      <c r="BY1653" t="s">
        <v>13429</v>
      </c>
      <c r="BZ1653" t="s">
        <v>13985</v>
      </c>
    </row>
    <row r="1654" spans="1:78" hidden="1">
      <c r="A1654" t="s">
        <v>13850</v>
      </c>
      <c r="B1654" t="s">
        <v>67</v>
      </c>
      <c r="C1654" t="s">
        <v>27662</v>
      </c>
      <c r="G1654" t="s">
        <v>27662</v>
      </c>
      <c r="J1654" t="s">
        <v>27663</v>
      </c>
      <c r="K1654" t="s">
        <v>27059</v>
      </c>
      <c r="W1654" t="s">
        <v>27664</v>
      </c>
      <c r="AN1654" t="s">
        <v>27061</v>
      </c>
      <c r="AS1654" t="s">
        <v>815</v>
      </c>
      <c r="AT1654">
        <v>2003</v>
      </c>
      <c r="AU1654">
        <v>56</v>
      </c>
      <c r="AV1654">
        <v>2</v>
      </c>
      <c r="BA1654">
        <v>198</v>
      </c>
      <c r="BB1654">
        <v>202</v>
      </c>
      <c r="BD1654" t="s">
        <v>27665</v>
      </c>
      <c r="BK1654" t="s">
        <v>27666</v>
      </c>
      <c r="BW1654" t="s">
        <v>13429</v>
      </c>
      <c r="BX1654" t="s">
        <v>13985</v>
      </c>
      <c r="BY1654" t="s">
        <v>13985</v>
      </c>
      <c r="BZ1654" t="s">
        <v>13985</v>
      </c>
    </row>
    <row r="1655" spans="1:78" hidden="1">
      <c r="A1655" t="s">
        <v>13850</v>
      </c>
      <c r="B1655" t="s">
        <v>67</v>
      </c>
      <c r="C1655" t="s">
        <v>9581</v>
      </c>
      <c r="G1655" t="s">
        <v>9581</v>
      </c>
      <c r="J1655" t="s">
        <v>28659</v>
      </c>
      <c r="K1655" t="s">
        <v>5513</v>
      </c>
      <c r="W1655" t="s">
        <v>28660</v>
      </c>
      <c r="AN1655" t="s">
        <v>5516</v>
      </c>
      <c r="AS1655" t="s">
        <v>629</v>
      </c>
      <c r="AT1655">
        <v>2000</v>
      </c>
      <c r="AU1655">
        <v>17</v>
      </c>
      <c r="AV1655">
        <v>4</v>
      </c>
      <c r="BA1655">
        <v>539</v>
      </c>
      <c r="BB1655">
        <v>547</v>
      </c>
      <c r="BD1655" t="s">
        <v>28661</v>
      </c>
      <c r="BK1655" t="s">
        <v>28662</v>
      </c>
      <c r="BW1655" t="s">
        <v>13429</v>
      </c>
      <c r="BX1655" t="s">
        <v>13985</v>
      </c>
      <c r="BY1655" t="s">
        <v>13985</v>
      </c>
      <c r="BZ1655" t="s">
        <v>13985</v>
      </c>
    </row>
    <row r="1656" spans="1:78" hidden="1">
      <c r="A1656" t="s">
        <v>13850</v>
      </c>
      <c r="B1656" t="s">
        <v>1762</v>
      </c>
      <c r="C1656" t="s">
        <v>26835</v>
      </c>
      <c r="E1656" t="s">
        <v>26836</v>
      </c>
      <c r="G1656" t="s">
        <v>26835</v>
      </c>
      <c r="J1656" t="s">
        <v>26837</v>
      </c>
      <c r="K1656" t="s">
        <v>26838</v>
      </c>
      <c r="L1656" t="s">
        <v>26839</v>
      </c>
      <c r="P1656" t="s">
        <v>26840</v>
      </c>
      <c r="Q1656" t="s">
        <v>26841</v>
      </c>
      <c r="R1656" t="s">
        <v>26842</v>
      </c>
      <c r="S1656" t="s">
        <v>26843</v>
      </c>
      <c r="W1656" t="s">
        <v>26844</v>
      </c>
      <c r="AN1656" t="s">
        <v>26845</v>
      </c>
      <c r="AP1656" t="s">
        <v>26846</v>
      </c>
      <c r="AT1656">
        <v>2005</v>
      </c>
      <c r="BA1656">
        <v>59</v>
      </c>
      <c r="BB1656">
        <v>78</v>
      </c>
      <c r="BK1656" t="s">
        <v>26847</v>
      </c>
      <c r="BW1656" t="s">
        <v>13429</v>
      </c>
      <c r="BX1656" t="s">
        <v>13985</v>
      </c>
      <c r="BY1656" t="s">
        <v>13985</v>
      </c>
      <c r="BZ1656" t="s">
        <v>13985</v>
      </c>
    </row>
    <row r="1657" spans="1:78" hidden="1">
      <c r="A1657" t="s">
        <v>13850</v>
      </c>
      <c r="B1657" t="s">
        <v>67</v>
      </c>
      <c r="C1657" t="s">
        <v>28190</v>
      </c>
      <c r="G1657" t="s">
        <v>28190</v>
      </c>
      <c r="J1657" t="s">
        <v>28191</v>
      </c>
      <c r="K1657" t="s">
        <v>26168</v>
      </c>
      <c r="W1657" t="s">
        <v>28192</v>
      </c>
      <c r="AN1657" t="s">
        <v>26170</v>
      </c>
      <c r="AS1657" t="s">
        <v>84</v>
      </c>
      <c r="AT1657">
        <v>2001</v>
      </c>
      <c r="AU1657">
        <v>33</v>
      </c>
      <c r="AV1657">
        <v>4</v>
      </c>
      <c r="BA1657">
        <v>219</v>
      </c>
      <c r="BB1657">
        <v>226</v>
      </c>
      <c r="BK1657" t="s">
        <v>28193</v>
      </c>
      <c r="BL1657">
        <v>19265885</v>
      </c>
      <c r="BW1657" t="s">
        <v>13429</v>
      </c>
      <c r="BX1657" t="s">
        <v>13985</v>
      </c>
      <c r="BY1657" t="s">
        <v>13985</v>
      </c>
      <c r="BZ1657" t="s">
        <v>13985</v>
      </c>
    </row>
    <row r="1658" spans="1:78" hidden="1">
      <c r="A1658" t="s">
        <v>13850</v>
      </c>
      <c r="B1658" t="s">
        <v>67</v>
      </c>
      <c r="C1658" t="s">
        <v>28554</v>
      </c>
      <c r="G1658" t="s">
        <v>28554</v>
      </c>
      <c r="J1658" t="s">
        <v>28555</v>
      </c>
      <c r="K1658" t="s">
        <v>348</v>
      </c>
      <c r="W1658" t="s">
        <v>28556</v>
      </c>
      <c r="AN1658" t="s">
        <v>350</v>
      </c>
      <c r="AS1658" t="s">
        <v>242</v>
      </c>
      <c r="AT1658">
        <v>2000</v>
      </c>
      <c r="AU1658">
        <v>29</v>
      </c>
      <c r="AV1658">
        <v>5</v>
      </c>
      <c r="BA1658">
        <v>1034</v>
      </c>
      <c r="BB1658">
        <v>1040</v>
      </c>
      <c r="BD1658" t="s">
        <v>28557</v>
      </c>
      <c r="BK1658" t="s">
        <v>28558</v>
      </c>
      <c r="BW1658" t="s">
        <v>13428</v>
      </c>
      <c r="BX1658" t="s">
        <v>13985</v>
      </c>
      <c r="BY1658" t="s">
        <v>13429</v>
      </c>
      <c r="BZ1658" t="s">
        <v>13985</v>
      </c>
    </row>
    <row r="1659" spans="1:78" hidden="1">
      <c r="A1659" t="s">
        <v>13850</v>
      </c>
      <c r="B1659" t="s">
        <v>67</v>
      </c>
      <c r="C1659" t="s">
        <v>17642</v>
      </c>
      <c r="G1659" t="s">
        <v>17643</v>
      </c>
      <c r="J1659" t="s">
        <v>17644</v>
      </c>
      <c r="K1659" t="s">
        <v>3981</v>
      </c>
      <c r="W1659" t="s">
        <v>17645</v>
      </c>
      <c r="AA1659" t="s">
        <v>17646</v>
      </c>
      <c r="AB1659" t="s">
        <v>17647</v>
      </c>
      <c r="AN1659" t="s">
        <v>3983</v>
      </c>
      <c r="AO1659" t="s">
        <v>3984</v>
      </c>
      <c r="AS1659" t="s">
        <v>352</v>
      </c>
      <c r="AT1659">
        <v>2016</v>
      </c>
      <c r="AU1659">
        <v>106</v>
      </c>
      <c r="AV1659">
        <v>4</v>
      </c>
      <c r="BA1659">
        <v>538</v>
      </c>
      <c r="BB1659">
        <v>545</v>
      </c>
      <c r="BD1659" t="s">
        <v>17648</v>
      </c>
      <c r="BK1659" t="s">
        <v>17649</v>
      </c>
      <c r="BL1659">
        <v>27063868</v>
      </c>
      <c r="BW1659" t="s">
        <v>13429</v>
      </c>
      <c r="BX1659" t="s">
        <v>13985</v>
      </c>
      <c r="BY1659" t="s">
        <v>13985</v>
      </c>
      <c r="BZ1659" t="s">
        <v>13985</v>
      </c>
    </row>
    <row r="1660" spans="1:78" hidden="1">
      <c r="A1660" t="s">
        <v>13850</v>
      </c>
      <c r="B1660" t="s">
        <v>67</v>
      </c>
      <c r="C1660" t="s">
        <v>30471</v>
      </c>
      <c r="G1660" t="s">
        <v>30471</v>
      </c>
      <c r="J1660" t="s">
        <v>30472</v>
      </c>
      <c r="K1660" t="s">
        <v>4545</v>
      </c>
      <c r="W1660" t="s">
        <v>30473</v>
      </c>
      <c r="AN1660" t="s">
        <v>4548</v>
      </c>
      <c r="AS1660" t="s">
        <v>629</v>
      </c>
      <c r="AT1660">
        <v>1995</v>
      </c>
      <c r="AU1660">
        <v>88</v>
      </c>
      <c r="AV1660">
        <v>3</v>
      </c>
      <c r="BA1660">
        <v>342</v>
      </c>
      <c r="BB1660">
        <v>347</v>
      </c>
      <c r="BD1660" t="s">
        <v>30474</v>
      </c>
      <c r="BK1660" t="s">
        <v>30475</v>
      </c>
      <c r="BW1660" t="s">
        <v>13429</v>
      </c>
      <c r="BX1660" t="s">
        <v>13985</v>
      </c>
      <c r="BY1660" t="s">
        <v>13985</v>
      </c>
      <c r="BZ1660" t="s">
        <v>13985</v>
      </c>
    </row>
    <row r="1661" spans="1:78" hidden="1">
      <c r="A1661" t="s">
        <v>13850</v>
      </c>
      <c r="B1661" t="s">
        <v>67</v>
      </c>
      <c r="C1661" t="s">
        <v>20766</v>
      </c>
      <c r="G1661" t="s">
        <v>20767</v>
      </c>
      <c r="J1661" t="s">
        <v>20768</v>
      </c>
      <c r="K1661" t="s">
        <v>3022</v>
      </c>
      <c r="W1661" t="s">
        <v>20769</v>
      </c>
      <c r="AN1661" t="s">
        <v>3024</v>
      </c>
      <c r="AO1661" t="s">
        <v>3025</v>
      </c>
      <c r="AS1661" t="s">
        <v>472</v>
      </c>
      <c r="AT1661">
        <v>2013</v>
      </c>
      <c r="AU1661">
        <v>50</v>
      </c>
      <c r="AV1661">
        <v>4</v>
      </c>
      <c r="BA1661">
        <v>773</v>
      </c>
      <c r="BB1661">
        <v>790</v>
      </c>
      <c r="BD1661" t="s">
        <v>20770</v>
      </c>
      <c r="BK1661" t="s">
        <v>20771</v>
      </c>
      <c r="BL1661">
        <v>23926775</v>
      </c>
      <c r="BW1661" t="s">
        <v>13428</v>
      </c>
      <c r="BX1661">
        <v>1</v>
      </c>
      <c r="BY1661" t="s">
        <v>13429</v>
      </c>
      <c r="BZ1661" t="s">
        <v>13985</v>
      </c>
    </row>
    <row r="1662" spans="1:78" hidden="1">
      <c r="A1662" t="s">
        <v>13850</v>
      </c>
      <c r="B1662" t="s">
        <v>67</v>
      </c>
      <c r="C1662" t="s">
        <v>22781</v>
      </c>
      <c r="G1662" t="s">
        <v>22782</v>
      </c>
      <c r="J1662" t="s">
        <v>22783</v>
      </c>
      <c r="K1662" t="s">
        <v>22784</v>
      </c>
      <c r="W1662" t="s">
        <v>22785</v>
      </c>
      <c r="AA1662" t="s">
        <v>22786</v>
      </c>
      <c r="AB1662" t="s">
        <v>22787</v>
      </c>
      <c r="AN1662" t="s">
        <v>22788</v>
      </c>
      <c r="AS1662" t="s">
        <v>730</v>
      </c>
      <c r="AT1662">
        <v>2011</v>
      </c>
      <c r="AU1662">
        <v>32</v>
      </c>
      <c r="AV1662">
        <v>1</v>
      </c>
      <c r="BA1662">
        <v>211</v>
      </c>
      <c r="BB1662">
        <v>222</v>
      </c>
      <c r="BK1662" t="s">
        <v>22789</v>
      </c>
      <c r="BW1662" t="s">
        <v>13428</v>
      </c>
      <c r="BX1662" t="s">
        <v>13985</v>
      </c>
      <c r="BY1662" t="s">
        <v>13429</v>
      </c>
      <c r="BZ1662" t="s">
        <v>13985</v>
      </c>
    </row>
    <row r="1663" spans="1:78" hidden="1">
      <c r="A1663" t="s">
        <v>13850</v>
      </c>
      <c r="B1663" t="s">
        <v>67</v>
      </c>
      <c r="C1663" t="s">
        <v>27567</v>
      </c>
      <c r="G1663" t="s">
        <v>27567</v>
      </c>
      <c r="J1663" t="s">
        <v>27568</v>
      </c>
      <c r="K1663" t="s">
        <v>16670</v>
      </c>
      <c r="W1663" t="s">
        <v>27569</v>
      </c>
      <c r="AN1663" t="s">
        <v>16674</v>
      </c>
      <c r="AS1663" t="s">
        <v>521</v>
      </c>
      <c r="AT1663">
        <v>2003</v>
      </c>
      <c r="AU1663">
        <v>48</v>
      </c>
      <c r="AV1663">
        <v>3</v>
      </c>
      <c r="BA1663">
        <v>261</v>
      </c>
      <c r="BB1663">
        <v>273</v>
      </c>
      <c r="BD1663" t="s">
        <v>27570</v>
      </c>
      <c r="BK1663" t="s">
        <v>27571</v>
      </c>
      <c r="BW1663" t="s">
        <v>13428</v>
      </c>
      <c r="BX1663" t="s">
        <v>13985</v>
      </c>
      <c r="BY1663" t="s">
        <v>13429</v>
      </c>
      <c r="BZ1663" t="s">
        <v>13985</v>
      </c>
    </row>
    <row r="1664" spans="1:78" hidden="1">
      <c r="A1664" t="s">
        <v>13850</v>
      </c>
      <c r="B1664" t="s">
        <v>67</v>
      </c>
      <c r="C1664" t="s">
        <v>23478</v>
      </c>
      <c r="G1664" t="s">
        <v>23479</v>
      </c>
      <c r="J1664" t="s">
        <v>23480</v>
      </c>
      <c r="K1664" t="s">
        <v>13292</v>
      </c>
      <c r="W1664" t="s">
        <v>23481</v>
      </c>
      <c r="AN1664" t="s">
        <v>13293</v>
      </c>
      <c r="AS1664" t="s">
        <v>20060</v>
      </c>
      <c r="AT1664">
        <v>2010</v>
      </c>
      <c r="AV1664">
        <v>2</v>
      </c>
      <c r="BA1664">
        <v>247</v>
      </c>
      <c r="BB1664">
        <v>253</v>
      </c>
      <c r="BD1664" t="s">
        <v>23482</v>
      </c>
      <c r="BK1664" t="s">
        <v>23483</v>
      </c>
      <c r="BW1664" t="s">
        <v>13429</v>
      </c>
      <c r="BX1664" t="s">
        <v>13985</v>
      </c>
      <c r="BY1664" t="s">
        <v>13985</v>
      </c>
      <c r="BZ1664" t="s">
        <v>13985</v>
      </c>
    </row>
    <row r="1665" spans="1:78" hidden="1">
      <c r="A1665" t="s">
        <v>13850</v>
      </c>
      <c r="B1665" t="s">
        <v>67</v>
      </c>
      <c r="C1665" t="s">
        <v>28471</v>
      </c>
      <c r="G1665" t="s">
        <v>28471</v>
      </c>
      <c r="J1665" t="s">
        <v>28472</v>
      </c>
      <c r="K1665" t="s">
        <v>28473</v>
      </c>
      <c r="W1665" t="s">
        <v>28474</v>
      </c>
      <c r="AA1665" t="s">
        <v>28475</v>
      </c>
      <c r="AB1665" t="s">
        <v>28476</v>
      </c>
      <c r="AN1665" t="s">
        <v>28477</v>
      </c>
      <c r="AS1665" t="s">
        <v>1023</v>
      </c>
      <c r="AT1665">
        <v>2001</v>
      </c>
      <c r="AU1665">
        <v>77</v>
      </c>
      <c r="AV1665">
        <v>1</v>
      </c>
      <c r="BA1665">
        <v>28</v>
      </c>
      <c r="BB1665">
        <v>36</v>
      </c>
      <c r="BK1665" t="s">
        <v>28478</v>
      </c>
      <c r="BW1665" t="s">
        <v>13428</v>
      </c>
      <c r="BX1665">
        <v>2</v>
      </c>
      <c r="BY1665" t="s">
        <v>13429</v>
      </c>
      <c r="BZ1665" t="s">
        <v>13985</v>
      </c>
    </row>
    <row r="1666" spans="1:78" hidden="1">
      <c r="A1666" t="s">
        <v>13850</v>
      </c>
      <c r="B1666" t="s">
        <v>67</v>
      </c>
      <c r="C1666" t="s">
        <v>27040</v>
      </c>
      <c r="G1666" t="s">
        <v>27040</v>
      </c>
      <c r="J1666" t="s">
        <v>27041</v>
      </c>
      <c r="K1666" t="s">
        <v>348</v>
      </c>
      <c r="W1666" t="s">
        <v>27042</v>
      </c>
      <c r="AB1666" t="s">
        <v>8503</v>
      </c>
      <c r="AN1666" t="s">
        <v>350</v>
      </c>
      <c r="AS1666" t="s">
        <v>242</v>
      </c>
      <c r="AT1666">
        <v>2004</v>
      </c>
      <c r="AU1666">
        <v>33</v>
      </c>
      <c r="AV1666">
        <v>5</v>
      </c>
      <c r="BA1666">
        <v>1163</v>
      </c>
      <c r="BB1666">
        <v>1168</v>
      </c>
      <c r="BD1666" t="s">
        <v>27043</v>
      </c>
      <c r="BK1666" t="s">
        <v>27044</v>
      </c>
      <c r="BW1666" t="s">
        <v>13429</v>
      </c>
      <c r="BX1666" t="s">
        <v>13985</v>
      </c>
      <c r="BY1666" t="s">
        <v>13985</v>
      </c>
      <c r="BZ1666" t="s">
        <v>13985</v>
      </c>
    </row>
    <row r="1667" spans="1:78" hidden="1">
      <c r="A1667" t="s">
        <v>13850</v>
      </c>
      <c r="B1667" t="s">
        <v>67</v>
      </c>
      <c r="C1667" t="s">
        <v>30272</v>
      </c>
      <c r="G1667" t="s">
        <v>30272</v>
      </c>
      <c r="J1667" t="s">
        <v>30273</v>
      </c>
      <c r="K1667" t="s">
        <v>3484</v>
      </c>
      <c r="P1667" t="s">
        <v>12072</v>
      </c>
      <c r="Q1667" t="s">
        <v>12073</v>
      </c>
      <c r="R1667" t="s">
        <v>10213</v>
      </c>
      <c r="S1667" t="s">
        <v>12074</v>
      </c>
      <c r="W1667" t="s">
        <v>30274</v>
      </c>
      <c r="AN1667" t="s">
        <v>9979</v>
      </c>
      <c r="AO1667" t="s">
        <v>3488</v>
      </c>
      <c r="AT1667">
        <v>1996</v>
      </c>
      <c r="AU1667">
        <v>93</v>
      </c>
      <c r="AV1667">
        <v>3</v>
      </c>
      <c r="BA1667">
        <v>489</v>
      </c>
      <c r="BB1667">
        <v>505</v>
      </c>
      <c r="BK1667" t="s">
        <v>30275</v>
      </c>
      <c r="BW1667" t="s">
        <v>13428</v>
      </c>
      <c r="BX1667" t="s">
        <v>13985</v>
      </c>
      <c r="BY1667" t="s">
        <v>13429</v>
      </c>
      <c r="BZ1667" t="s">
        <v>13985</v>
      </c>
    </row>
    <row r="1668" spans="1:78" hidden="1">
      <c r="A1668" t="s">
        <v>13850</v>
      </c>
      <c r="B1668" t="s">
        <v>67</v>
      </c>
      <c r="C1668" t="s">
        <v>23628</v>
      </c>
      <c r="G1668" t="s">
        <v>23629</v>
      </c>
      <c r="J1668" t="s">
        <v>23630</v>
      </c>
      <c r="K1668" t="s">
        <v>358</v>
      </c>
      <c r="W1668" t="s">
        <v>23631</v>
      </c>
      <c r="AA1668" t="s">
        <v>23632</v>
      </c>
      <c r="AN1668" t="s">
        <v>360</v>
      </c>
      <c r="AO1668" t="s">
        <v>361</v>
      </c>
      <c r="AS1668" t="s">
        <v>884</v>
      </c>
      <c r="AT1668">
        <v>2010</v>
      </c>
      <c r="AU1668">
        <v>56</v>
      </c>
      <c r="AV1668">
        <v>2</v>
      </c>
      <c r="BA1668">
        <v>170</v>
      </c>
      <c r="BB1668">
        <v>177</v>
      </c>
      <c r="BD1668" t="s">
        <v>23633</v>
      </c>
      <c r="BK1668" t="s">
        <v>23634</v>
      </c>
      <c r="BL1668">
        <v>19819243</v>
      </c>
      <c r="BW1668" t="s">
        <v>13429</v>
      </c>
      <c r="BX1668" t="s">
        <v>13985</v>
      </c>
      <c r="BY1668" t="s">
        <v>13985</v>
      </c>
      <c r="BZ1668" t="s">
        <v>13985</v>
      </c>
    </row>
    <row r="1669" spans="1:78" hidden="1">
      <c r="A1669" t="s">
        <v>13850</v>
      </c>
      <c r="B1669" t="s">
        <v>67</v>
      </c>
      <c r="C1669" t="s">
        <v>21190</v>
      </c>
      <c r="G1669" t="s">
        <v>21191</v>
      </c>
      <c r="J1669" t="s">
        <v>21192</v>
      </c>
      <c r="K1669" t="s">
        <v>15468</v>
      </c>
      <c r="W1669" t="s">
        <v>21193</v>
      </c>
      <c r="AA1669" t="s">
        <v>21194</v>
      </c>
      <c r="AN1669" t="s">
        <v>15470</v>
      </c>
      <c r="AO1669" t="s">
        <v>15471</v>
      </c>
      <c r="AT1669">
        <v>2013</v>
      </c>
      <c r="AU1669">
        <v>208</v>
      </c>
      <c r="AV1669" s="2">
        <v>43716</v>
      </c>
      <c r="BA1669">
        <v>497</v>
      </c>
      <c r="BB1669">
        <v>501</v>
      </c>
      <c r="BD1669" t="s">
        <v>21195</v>
      </c>
      <c r="BK1669" t="s">
        <v>21196</v>
      </c>
      <c r="BW1669" t="s">
        <v>13429</v>
      </c>
      <c r="BX1669" t="s">
        <v>13985</v>
      </c>
      <c r="BY1669" t="s">
        <v>13985</v>
      </c>
      <c r="BZ1669" t="s">
        <v>13985</v>
      </c>
    </row>
    <row r="1670" spans="1:78" hidden="1">
      <c r="A1670" t="s">
        <v>13850</v>
      </c>
      <c r="B1670" t="s">
        <v>67</v>
      </c>
      <c r="C1670" t="s">
        <v>28535</v>
      </c>
      <c r="G1670" t="s">
        <v>28535</v>
      </c>
      <c r="J1670" t="s">
        <v>28536</v>
      </c>
      <c r="K1670" t="s">
        <v>348</v>
      </c>
      <c r="W1670" t="s">
        <v>28537</v>
      </c>
      <c r="AN1670" t="s">
        <v>350</v>
      </c>
      <c r="AS1670" t="s">
        <v>84</v>
      </c>
      <c r="AT1670">
        <v>2000</v>
      </c>
      <c r="AU1670">
        <v>29</v>
      </c>
      <c r="AV1670">
        <v>6</v>
      </c>
      <c r="BA1670">
        <v>1123</v>
      </c>
      <c r="BB1670">
        <v>1132</v>
      </c>
      <c r="BD1670" t="s">
        <v>28538</v>
      </c>
      <c r="BK1670" t="s">
        <v>28539</v>
      </c>
      <c r="BW1670" t="s">
        <v>13428</v>
      </c>
      <c r="BX1670" t="s">
        <v>13985</v>
      </c>
      <c r="BY1670" t="s">
        <v>13429</v>
      </c>
      <c r="BZ1670" t="s">
        <v>13985</v>
      </c>
    </row>
    <row r="1671" spans="1:78" hidden="1">
      <c r="A1671" t="s">
        <v>13850</v>
      </c>
      <c r="B1671" t="s">
        <v>67</v>
      </c>
      <c r="C1671" t="s">
        <v>26214</v>
      </c>
      <c r="G1671" t="s">
        <v>26214</v>
      </c>
      <c r="J1671" t="s">
        <v>26215</v>
      </c>
      <c r="K1671" t="s">
        <v>2633</v>
      </c>
      <c r="W1671" t="s">
        <v>26216</v>
      </c>
      <c r="AN1671" t="s">
        <v>2635</v>
      </c>
      <c r="AO1671" t="s">
        <v>2636</v>
      </c>
      <c r="AS1671" t="s">
        <v>884</v>
      </c>
      <c r="AT1671">
        <v>2006</v>
      </c>
      <c r="AU1671">
        <v>11</v>
      </c>
      <c r="AV1671">
        <v>1</v>
      </c>
      <c r="BA1671">
        <v>35</v>
      </c>
      <c r="BB1671">
        <v>40</v>
      </c>
      <c r="BD1671" t="s">
        <v>26217</v>
      </c>
      <c r="BK1671" t="s">
        <v>26218</v>
      </c>
      <c r="BW1671" t="s">
        <v>13429</v>
      </c>
      <c r="BX1671" t="s">
        <v>13985</v>
      </c>
      <c r="BY1671" t="s">
        <v>13985</v>
      </c>
      <c r="BZ1671" t="s">
        <v>13985</v>
      </c>
    </row>
    <row r="1672" spans="1:78" hidden="1">
      <c r="A1672" t="s">
        <v>13850</v>
      </c>
      <c r="B1672" t="s">
        <v>1762</v>
      </c>
      <c r="C1672" t="s">
        <v>27290</v>
      </c>
      <c r="E1672" t="s">
        <v>27291</v>
      </c>
      <c r="G1672" t="s">
        <v>27290</v>
      </c>
      <c r="J1672" t="s">
        <v>27292</v>
      </c>
      <c r="K1672" t="s">
        <v>27293</v>
      </c>
      <c r="L1672" t="s">
        <v>27294</v>
      </c>
      <c r="P1672" t="s">
        <v>27295</v>
      </c>
      <c r="Q1672" t="s">
        <v>27296</v>
      </c>
      <c r="R1672" t="s">
        <v>27297</v>
      </c>
      <c r="W1672" t="s">
        <v>27298</v>
      </c>
      <c r="AB1672" t="s">
        <v>27299</v>
      </c>
      <c r="AN1672" t="s">
        <v>27300</v>
      </c>
      <c r="AP1672" t="s">
        <v>27301</v>
      </c>
      <c r="AT1672">
        <v>2004</v>
      </c>
      <c r="AU1672">
        <v>1275</v>
      </c>
      <c r="BA1672">
        <v>22</v>
      </c>
      <c r="BB1672">
        <v>31</v>
      </c>
      <c r="BD1672" t="s">
        <v>27302</v>
      </c>
      <c r="BK1672" t="s">
        <v>27303</v>
      </c>
      <c r="BW1672" t="s">
        <v>13429</v>
      </c>
      <c r="BX1672" t="s">
        <v>13985</v>
      </c>
      <c r="BY1672" t="s">
        <v>13985</v>
      </c>
      <c r="BZ1672" t="s">
        <v>13985</v>
      </c>
    </row>
    <row r="1673" spans="1:78" hidden="1">
      <c r="A1673" t="s">
        <v>13850</v>
      </c>
      <c r="B1673" t="s">
        <v>67</v>
      </c>
      <c r="C1673" t="s">
        <v>27188</v>
      </c>
      <c r="G1673" t="s">
        <v>27188</v>
      </c>
      <c r="J1673" t="s">
        <v>27189</v>
      </c>
      <c r="K1673" t="s">
        <v>8571</v>
      </c>
      <c r="W1673" t="s">
        <v>27190</v>
      </c>
      <c r="AN1673" t="s">
        <v>8573</v>
      </c>
      <c r="AS1673" t="s">
        <v>1488</v>
      </c>
      <c r="AT1673">
        <v>2004</v>
      </c>
      <c r="AU1673">
        <v>77</v>
      </c>
      <c r="AV1673">
        <v>3</v>
      </c>
      <c r="BA1673">
        <v>378</v>
      </c>
      <c r="BB1673">
        <v>389</v>
      </c>
      <c r="BD1673" t="s">
        <v>27191</v>
      </c>
      <c r="BK1673" t="s">
        <v>27192</v>
      </c>
      <c r="BL1673">
        <v>15286912</v>
      </c>
      <c r="BW1673" t="s">
        <v>13429</v>
      </c>
      <c r="BX1673" t="s">
        <v>13985</v>
      </c>
      <c r="BY1673" t="s">
        <v>13985</v>
      </c>
      <c r="BZ1673" t="s">
        <v>13985</v>
      </c>
    </row>
    <row r="1674" spans="1:78" hidden="1">
      <c r="A1674" t="s">
        <v>13850</v>
      </c>
      <c r="B1674" t="s">
        <v>67</v>
      </c>
      <c r="C1674" t="s">
        <v>23472</v>
      </c>
      <c r="G1674" t="s">
        <v>23473</v>
      </c>
      <c r="J1674" t="s">
        <v>23474</v>
      </c>
      <c r="K1674" t="s">
        <v>7048</v>
      </c>
      <c r="W1674" t="s">
        <v>23475</v>
      </c>
      <c r="AN1674" t="s">
        <v>3658</v>
      </c>
      <c r="AS1674" t="s">
        <v>521</v>
      </c>
      <c r="AT1674">
        <v>2010</v>
      </c>
      <c r="AU1674">
        <v>180</v>
      </c>
      <c r="AV1674">
        <v>5</v>
      </c>
      <c r="BA1674">
        <v>715</v>
      </c>
      <c r="BB1674">
        <v>729</v>
      </c>
      <c r="BD1674" t="s">
        <v>23476</v>
      </c>
      <c r="BK1674" t="s">
        <v>23477</v>
      </c>
      <c r="BL1674">
        <v>20198373</v>
      </c>
      <c r="BW1674" t="s">
        <v>13429</v>
      </c>
      <c r="BX1674" t="s">
        <v>13985</v>
      </c>
      <c r="BY1674" t="s">
        <v>13985</v>
      </c>
      <c r="BZ1674" t="s">
        <v>13985</v>
      </c>
    </row>
    <row r="1675" spans="1:78" hidden="1">
      <c r="A1675" t="s">
        <v>13850</v>
      </c>
      <c r="B1675" t="s">
        <v>67</v>
      </c>
      <c r="C1675" t="s">
        <v>14119</v>
      </c>
      <c r="G1675" t="s">
        <v>14120</v>
      </c>
      <c r="J1675" t="s">
        <v>14121</v>
      </c>
      <c r="K1675" t="s">
        <v>7677</v>
      </c>
      <c r="W1675" t="s">
        <v>14122</v>
      </c>
      <c r="AN1675" t="s">
        <v>7681</v>
      </c>
      <c r="AO1675" t="s">
        <v>7682</v>
      </c>
      <c r="AS1675" t="s">
        <v>2992</v>
      </c>
      <c r="AT1675">
        <v>2019</v>
      </c>
      <c r="AU1675">
        <v>237</v>
      </c>
      <c r="AV1675">
        <v>2</v>
      </c>
      <c r="BA1675">
        <v>76</v>
      </c>
      <c r="BB1675">
        <v>89</v>
      </c>
      <c r="BD1675" t="s">
        <v>14123</v>
      </c>
      <c r="BK1675" t="s">
        <v>14124</v>
      </c>
      <c r="BL1675">
        <v>31714854</v>
      </c>
      <c r="BW1675" t="s">
        <v>13429</v>
      </c>
    </row>
    <row r="1676" spans="1:78" hidden="1">
      <c r="A1676" t="s">
        <v>13850</v>
      </c>
      <c r="B1676" t="s">
        <v>67</v>
      </c>
      <c r="C1676" t="s">
        <v>17800</v>
      </c>
      <c r="G1676" t="s">
        <v>17801</v>
      </c>
      <c r="J1676" t="s">
        <v>17802</v>
      </c>
      <c r="K1676" t="s">
        <v>17012</v>
      </c>
      <c r="W1676" t="s">
        <v>17803</v>
      </c>
      <c r="AN1676" t="s">
        <v>17014</v>
      </c>
      <c r="AO1676" t="s">
        <v>17015</v>
      </c>
      <c r="AS1676" t="s">
        <v>521</v>
      </c>
      <c r="AT1676">
        <v>2016</v>
      </c>
      <c r="AU1676">
        <v>158</v>
      </c>
      <c r="BA1676">
        <v>177</v>
      </c>
      <c r="BB1676">
        <v>180</v>
      </c>
      <c r="BD1676" t="s">
        <v>17804</v>
      </c>
      <c r="BK1676" t="s">
        <v>17805</v>
      </c>
      <c r="BL1676">
        <v>26968351</v>
      </c>
      <c r="BW1676" t="s">
        <v>13428</v>
      </c>
      <c r="BX1676" t="s">
        <v>13985</v>
      </c>
      <c r="BY1676" t="s">
        <v>13429</v>
      </c>
      <c r="BZ1676" t="s">
        <v>13985</v>
      </c>
    </row>
    <row r="1677" spans="1:78" hidden="1">
      <c r="A1677" t="s">
        <v>13850</v>
      </c>
      <c r="B1677" t="s">
        <v>67</v>
      </c>
      <c r="C1677" t="s">
        <v>18550</v>
      </c>
      <c r="G1677" t="s">
        <v>18551</v>
      </c>
      <c r="J1677" t="s">
        <v>18552</v>
      </c>
      <c r="K1677" t="s">
        <v>2425</v>
      </c>
      <c r="W1677" t="s">
        <v>18553</v>
      </c>
      <c r="AN1677" t="s">
        <v>2429</v>
      </c>
      <c r="AO1677" t="s">
        <v>2430</v>
      </c>
      <c r="AS1677" t="s">
        <v>242</v>
      </c>
      <c r="AT1677">
        <v>2015</v>
      </c>
      <c r="AU1677">
        <v>32</v>
      </c>
      <c r="AV1677">
        <v>10</v>
      </c>
      <c r="BA1677">
        <v>2726</v>
      </c>
      <c r="BB1677">
        <v>2737</v>
      </c>
      <c r="BD1677" t="s">
        <v>18554</v>
      </c>
      <c r="BK1677" t="s">
        <v>18555</v>
      </c>
      <c r="BL1677">
        <v>26116860</v>
      </c>
      <c r="BW1677" t="s">
        <v>13429</v>
      </c>
      <c r="BX1677" t="s">
        <v>13985</v>
      </c>
      <c r="BY1677" t="s">
        <v>13985</v>
      </c>
      <c r="BZ1677" t="s">
        <v>13985</v>
      </c>
    </row>
    <row r="1678" spans="1:78" hidden="1">
      <c r="A1678" t="s">
        <v>13850</v>
      </c>
      <c r="B1678" t="s">
        <v>67</v>
      </c>
      <c r="C1678" t="s">
        <v>26757</v>
      </c>
      <c r="G1678" t="s">
        <v>26757</v>
      </c>
      <c r="J1678" t="s">
        <v>26758</v>
      </c>
      <c r="K1678" t="s">
        <v>1645</v>
      </c>
      <c r="W1678" t="s">
        <v>26759</v>
      </c>
      <c r="AN1678" t="s">
        <v>1649</v>
      </c>
      <c r="AO1678" t="s">
        <v>1650</v>
      </c>
      <c r="AS1678" t="s">
        <v>815</v>
      </c>
      <c r="AT1678">
        <v>2005</v>
      </c>
      <c r="AU1678">
        <v>129</v>
      </c>
      <c r="AV1678">
        <v>2</v>
      </c>
      <c r="BA1678">
        <v>118</v>
      </c>
      <c r="BB1678">
        <v>120</v>
      </c>
      <c r="BD1678" t="s">
        <v>26760</v>
      </c>
      <c r="BK1678" t="s">
        <v>26761</v>
      </c>
      <c r="BW1678" t="s">
        <v>13429</v>
      </c>
      <c r="BX1678" t="s">
        <v>13985</v>
      </c>
      <c r="BY1678" t="s">
        <v>13985</v>
      </c>
      <c r="BZ1678" t="s">
        <v>13985</v>
      </c>
    </row>
    <row r="1679" spans="1:78" hidden="1">
      <c r="A1679" t="s">
        <v>13850</v>
      </c>
      <c r="B1679" t="s">
        <v>67</v>
      </c>
      <c r="C1679" t="s">
        <v>16891</v>
      </c>
      <c r="G1679" t="s">
        <v>16892</v>
      </c>
      <c r="J1679" t="s">
        <v>16893</v>
      </c>
      <c r="K1679" t="s">
        <v>16894</v>
      </c>
      <c r="W1679" t="s">
        <v>16895</v>
      </c>
      <c r="AA1679" t="s">
        <v>16896</v>
      </c>
      <c r="AB1679" t="s">
        <v>16897</v>
      </c>
      <c r="AN1679" t="s">
        <v>16898</v>
      </c>
      <c r="AO1679" t="s">
        <v>16899</v>
      </c>
      <c r="AS1679" t="s">
        <v>730</v>
      </c>
      <c r="AT1679">
        <v>2017</v>
      </c>
      <c r="AU1679">
        <v>24</v>
      </c>
      <c r="AV1679">
        <v>11</v>
      </c>
      <c r="BA1679">
        <v>10727</v>
      </c>
      <c r="BB1679">
        <v>10739</v>
      </c>
      <c r="BD1679" t="s">
        <v>16900</v>
      </c>
      <c r="BK1679" t="s">
        <v>16901</v>
      </c>
      <c r="BL1679">
        <v>28283983</v>
      </c>
      <c r="BW1679" t="s">
        <v>13429</v>
      </c>
      <c r="BX1679" t="s">
        <v>13985</v>
      </c>
      <c r="BY1679" t="s">
        <v>13985</v>
      </c>
      <c r="BZ1679" t="s">
        <v>13985</v>
      </c>
    </row>
    <row r="1680" spans="1:78" hidden="1">
      <c r="A1680" t="s">
        <v>13850</v>
      </c>
      <c r="B1680" t="s">
        <v>67</v>
      </c>
      <c r="C1680" t="s">
        <v>22581</v>
      </c>
      <c r="G1680" t="s">
        <v>22582</v>
      </c>
      <c r="J1680" t="s">
        <v>22583</v>
      </c>
      <c r="K1680" t="s">
        <v>7305</v>
      </c>
      <c r="W1680" t="s">
        <v>22584</v>
      </c>
      <c r="AA1680" t="s">
        <v>18262</v>
      </c>
      <c r="AB1680" t="s">
        <v>18263</v>
      </c>
      <c r="AN1680" t="s">
        <v>7309</v>
      </c>
      <c r="AO1680" t="s">
        <v>13127</v>
      </c>
      <c r="AS1680" t="s">
        <v>352</v>
      </c>
      <c r="AT1680">
        <v>2011</v>
      </c>
      <c r="AU1680">
        <v>56</v>
      </c>
      <c r="AV1680">
        <v>8</v>
      </c>
      <c r="BA1680">
        <v>1606</v>
      </c>
      <c r="BB1680">
        <v>1619</v>
      </c>
      <c r="BD1680" t="s">
        <v>22585</v>
      </c>
      <c r="BK1680" t="s">
        <v>22586</v>
      </c>
      <c r="BW1680" t="s">
        <v>13429</v>
      </c>
      <c r="BX1680" t="s">
        <v>13985</v>
      </c>
      <c r="BY1680" t="s">
        <v>13985</v>
      </c>
      <c r="BZ1680" t="s">
        <v>13985</v>
      </c>
    </row>
    <row r="1681" spans="1:78" hidden="1">
      <c r="A1681" t="s">
        <v>13850</v>
      </c>
      <c r="B1681" t="s">
        <v>67</v>
      </c>
      <c r="C1681" t="s">
        <v>17349</v>
      </c>
      <c r="G1681" t="s">
        <v>17350</v>
      </c>
      <c r="J1681" t="s">
        <v>17351</v>
      </c>
      <c r="K1681" t="s">
        <v>13990</v>
      </c>
      <c r="W1681" t="s">
        <v>17352</v>
      </c>
      <c r="AN1681" t="s">
        <v>13992</v>
      </c>
      <c r="AO1681" t="s">
        <v>13993</v>
      </c>
      <c r="AS1681" t="s">
        <v>84</v>
      </c>
      <c r="AT1681">
        <v>2016</v>
      </c>
      <c r="AU1681">
        <v>18</v>
      </c>
      <c r="AV1681">
        <v>12</v>
      </c>
      <c r="BA1681">
        <v>3623</v>
      </c>
      <c r="BB1681">
        <v>3633</v>
      </c>
      <c r="BD1681" t="s">
        <v>17353</v>
      </c>
      <c r="BK1681" t="s">
        <v>17354</v>
      </c>
      <c r="BW1681" t="s">
        <v>13429</v>
      </c>
      <c r="BX1681" t="s">
        <v>13985</v>
      </c>
      <c r="BY1681" t="s">
        <v>13985</v>
      </c>
      <c r="BZ1681" t="s">
        <v>13985</v>
      </c>
    </row>
    <row r="1682" spans="1:78" hidden="1">
      <c r="A1682" t="s">
        <v>13850</v>
      </c>
      <c r="B1682" t="s">
        <v>67</v>
      </c>
      <c r="C1682" t="s">
        <v>19828</v>
      </c>
      <c r="G1682" t="s">
        <v>19829</v>
      </c>
      <c r="J1682" t="s">
        <v>19830</v>
      </c>
      <c r="K1682" t="s">
        <v>19831</v>
      </c>
      <c r="W1682" t="s">
        <v>19832</v>
      </c>
      <c r="AA1682" t="s">
        <v>19833</v>
      </c>
      <c r="AB1682" t="s">
        <v>19834</v>
      </c>
      <c r="AN1682" t="s">
        <v>19835</v>
      </c>
      <c r="AO1682" t="s">
        <v>19836</v>
      </c>
      <c r="AS1682" t="s">
        <v>352</v>
      </c>
      <c r="AT1682">
        <v>2014</v>
      </c>
      <c r="AU1682">
        <v>120</v>
      </c>
      <c r="AV1682" s="2">
        <v>43525</v>
      </c>
      <c r="BA1682">
        <v>105</v>
      </c>
      <c r="BB1682">
        <v>120</v>
      </c>
      <c r="BD1682" t="s">
        <v>19837</v>
      </c>
      <c r="BK1682" t="s">
        <v>19838</v>
      </c>
      <c r="BW1682" t="s">
        <v>13429</v>
      </c>
      <c r="BX1682" t="s">
        <v>13985</v>
      </c>
      <c r="BY1682" t="s">
        <v>13985</v>
      </c>
      <c r="BZ1682" t="s">
        <v>13985</v>
      </c>
    </row>
    <row r="1683" spans="1:78" hidden="1">
      <c r="A1683" t="s">
        <v>13850</v>
      </c>
      <c r="B1683" t="s">
        <v>67</v>
      </c>
      <c r="C1683" t="s">
        <v>22358</v>
      </c>
      <c r="G1683" t="s">
        <v>22359</v>
      </c>
      <c r="J1683" t="s">
        <v>22360</v>
      </c>
      <c r="K1683" t="s">
        <v>13990</v>
      </c>
      <c r="W1683" t="s">
        <v>22361</v>
      </c>
      <c r="AN1683" t="s">
        <v>13992</v>
      </c>
      <c r="AO1683" t="s">
        <v>13993</v>
      </c>
      <c r="AS1683" t="s">
        <v>154</v>
      </c>
      <c r="AT1683">
        <v>2011</v>
      </c>
      <c r="AU1683">
        <v>13</v>
      </c>
      <c r="AV1683">
        <v>11</v>
      </c>
      <c r="AY1683" t="s">
        <v>49</v>
      </c>
      <c r="BA1683">
        <v>2547</v>
      </c>
      <c r="BB1683">
        <v>2559</v>
      </c>
      <c r="BD1683" t="s">
        <v>22362</v>
      </c>
      <c r="BK1683" t="s">
        <v>22363</v>
      </c>
      <c r="BW1683" t="s">
        <v>13429</v>
      </c>
      <c r="BX1683" t="s">
        <v>13985</v>
      </c>
      <c r="BY1683" t="s">
        <v>13985</v>
      </c>
      <c r="BZ1683" t="s">
        <v>13985</v>
      </c>
    </row>
    <row r="1684" spans="1:78" hidden="1">
      <c r="A1684" t="s">
        <v>13850</v>
      </c>
      <c r="B1684" t="s">
        <v>67</v>
      </c>
      <c r="C1684" t="s">
        <v>28049</v>
      </c>
      <c r="G1684" t="s">
        <v>28049</v>
      </c>
      <c r="J1684" t="s">
        <v>28050</v>
      </c>
      <c r="K1684" t="s">
        <v>10453</v>
      </c>
      <c r="W1684" t="s">
        <v>28051</v>
      </c>
      <c r="AN1684" t="s">
        <v>10457</v>
      </c>
      <c r="AT1684">
        <v>2002</v>
      </c>
      <c r="AU1684">
        <v>50</v>
      </c>
      <c r="AV1684">
        <v>5</v>
      </c>
      <c r="BA1684">
        <v>461</v>
      </c>
      <c r="BB1684">
        <v>475</v>
      </c>
      <c r="BD1684" t="s">
        <v>28052</v>
      </c>
      <c r="BK1684" t="s">
        <v>28053</v>
      </c>
      <c r="BW1684" t="s">
        <v>13429</v>
      </c>
      <c r="BX1684" t="s">
        <v>13985</v>
      </c>
      <c r="BY1684" t="s">
        <v>13985</v>
      </c>
      <c r="BZ1684" t="s">
        <v>13985</v>
      </c>
    </row>
    <row r="1685" spans="1:78" hidden="1">
      <c r="A1685" t="s">
        <v>13850</v>
      </c>
      <c r="B1685" t="s">
        <v>67</v>
      </c>
      <c r="C1685" t="s">
        <v>19201</v>
      </c>
      <c r="G1685" t="s">
        <v>19202</v>
      </c>
      <c r="J1685" t="s">
        <v>19203</v>
      </c>
      <c r="K1685" t="s">
        <v>2387</v>
      </c>
      <c r="W1685" t="s">
        <v>19204</v>
      </c>
      <c r="AA1685" t="s">
        <v>14301</v>
      </c>
      <c r="AB1685" t="s">
        <v>14302</v>
      </c>
      <c r="AN1685" t="s">
        <v>2389</v>
      </c>
      <c r="AO1685" t="s">
        <v>2390</v>
      </c>
      <c r="AS1685" t="s">
        <v>884</v>
      </c>
      <c r="AT1685">
        <v>2015</v>
      </c>
      <c r="AU1685">
        <v>17</v>
      </c>
      <c r="AV1685">
        <v>1</v>
      </c>
      <c r="BA1685">
        <v>77</v>
      </c>
      <c r="BB1685">
        <v>89</v>
      </c>
      <c r="BD1685" t="s">
        <v>19205</v>
      </c>
      <c r="BK1685" t="s">
        <v>19206</v>
      </c>
      <c r="BW1685" t="s">
        <v>13428</v>
      </c>
      <c r="BX1685" t="s">
        <v>13985</v>
      </c>
      <c r="BY1685" t="s">
        <v>13429</v>
      </c>
      <c r="BZ1685" t="s">
        <v>13985</v>
      </c>
    </row>
    <row r="1686" spans="1:78" hidden="1">
      <c r="A1686" t="s">
        <v>13850</v>
      </c>
      <c r="B1686" t="s">
        <v>67</v>
      </c>
      <c r="C1686" t="s">
        <v>21477</v>
      </c>
      <c r="G1686" t="s">
        <v>21478</v>
      </c>
      <c r="J1686" t="s">
        <v>21479</v>
      </c>
      <c r="K1686" t="s">
        <v>1385</v>
      </c>
      <c r="W1686" t="s">
        <v>21480</v>
      </c>
      <c r="AN1686" t="s">
        <v>1388</v>
      </c>
      <c r="AO1686" t="s">
        <v>1389</v>
      </c>
      <c r="AS1686" t="s">
        <v>242</v>
      </c>
      <c r="AT1686">
        <v>2012</v>
      </c>
      <c r="AU1686">
        <v>107</v>
      </c>
      <c r="AV1686">
        <v>2</v>
      </c>
      <c r="BA1686">
        <v>398</v>
      </c>
      <c r="BB1686">
        <v>413</v>
      </c>
      <c r="BD1686" t="s">
        <v>21481</v>
      </c>
      <c r="BK1686" t="s">
        <v>21482</v>
      </c>
      <c r="BW1686" t="s">
        <v>13428</v>
      </c>
      <c r="BX1686" t="s">
        <v>13985</v>
      </c>
      <c r="BY1686" t="s">
        <v>13429</v>
      </c>
      <c r="BZ1686" t="s">
        <v>13985</v>
      </c>
    </row>
    <row r="1687" spans="1:78" hidden="1">
      <c r="A1687" t="s">
        <v>13850</v>
      </c>
      <c r="B1687" t="s">
        <v>67</v>
      </c>
      <c r="C1687" t="s">
        <v>16775</v>
      </c>
      <c r="G1687" t="s">
        <v>16776</v>
      </c>
      <c r="J1687" t="s">
        <v>16777</v>
      </c>
      <c r="K1687" t="s">
        <v>2387</v>
      </c>
      <c r="W1687" t="s">
        <v>16778</v>
      </c>
      <c r="AN1687" t="s">
        <v>2389</v>
      </c>
      <c r="AO1687" t="s">
        <v>2390</v>
      </c>
      <c r="AS1687" t="s">
        <v>629</v>
      </c>
      <c r="AT1687">
        <v>2017</v>
      </c>
      <c r="AU1687">
        <v>19</v>
      </c>
      <c r="AV1687">
        <v>2</v>
      </c>
      <c r="BA1687">
        <v>171</v>
      </c>
      <c r="BB1687">
        <v>180</v>
      </c>
      <c r="BD1687" t="s">
        <v>16779</v>
      </c>
      <c r="BK1687" t="s">
        <v>16780</v>
      </c>
      <c r="BW1687" t="s">
        <v>13428</v>
      </c>
      <c r="BX1687" t="s">
        <v>13985</v>
      </c>
      <c r="BY1687" t="s">
        <v>13429</v>
      </c>
      <c r="BZ1687" t="s">
        <v>13985</v>
      </c>
    </row>
    <row r="1688" spans="1:78" hidden="1">
      <c r="A1688" t="s">
        <v>13850</v>
      </c>
      <c r="B1688" t="s">
        <v>67</v>
      </c>
      <c r="C1688" t="s">
        <v>24155</v>
      </c>
      <c r="G1688" t="s">
        <v>24156</v>
      </c>
      <c r="J1688" t="s">
        <v>24157</v>
      </c>
      <c r="K1688" t="s">
        <v>24158</v>
      </c>
      <c r="W1688" t="s">
        <v>24159</v>
      </c>
      <c r="AA1688" t="s">
        <v>24160</v>
      </c>
      <c r="AB1688" t="s">
        <v>24161</v>
      </c>
      <c r="AN1688" t="s">
        <v>24162</v>
      </c>
      <c r="AS1688" t="s">
        <v>730</v>
      </c>
      <c r="AT1688">
        <v>2009</v>
      </c>
      <c r="AU1688">
        <v>95</v>
      </c>
      <c r="AV1688">
        <v>2</v>
      </c>
      <c r="BA1688">
        <v>275</v>
      </c>
      <c r="BB1688">
        <v>280</v>
      </c>
      <c r="BD1688" t="s">
        <v>24163</v>
      </c>
      <c r="BK1688" t="s">
        <v>24164</v>
      </c>
      <c r="BL1688">
        <v>18712948</v>
      </c>
      <c r="BW1688" t="s">
        <v>13429</v>
      </c>
      <c r="BX1688" t="s">
        <v>13985</v>
      </c>
      <c r="BY1688" t="s">
        <v>13985</v>
      </c>
      <c r="BZ1688" t="s">
        <v>13985</v>
      </c>
    </row>
    <row r="1689" spans="1:78" hidden="1">
      <c r="A1689" t="s">
        <v>13850</v>
      </c>
      <c r="B1689" t="s">
        <v>67</v>
      </c>
      <c r="C1689" t="s">
        <v>19529</v>
      </c>
      <c r="G1689" t="s">
        <v>19530</v>
      </c>
      <c r="J1689" t="s">
        <v>19531</v>
      </c>
      <c r="K1689" t="s">
        <v>16670</v>
      </c>
      <c r="W1689" t="s">
        <v>19532</v>
      </c>
      <c r="AB1689" t="s">
        <v>19533</v>
      </c>
      <c r="AN1689" t="s">
        <v>16674</v>
      </c>
      <c r="AO1689" t="s">
        <v>16675</v>
      </c>
      <c r="AS1689" t="s">
        <v>84</v>
      </c>
      <c r="AT1689">
        <v>2014</v>
      </c>
      <c r="AU1689">
        <v>59</v>
      </c>
      <c r="AV1689">
        <v>6</v>
      </c>
      <c r="BA1689">
        <v>659</v>
      </c>
      <c r="BB1689">
        <v>669</v>
      </c>
      <c r="BD1689" t="s">
        <v>19534</v>
      </c>
      <c r="BK1689" t="s">
        <v>19535</v>
      </c>
      <c r="BW1689" t="s">
        <v>13429</v>
      </c>
      <c r="BX1689" t="s">
        <v>13985</v>
      </c>
      <c r="BY1689" t="s">
        <v>13985</v>
      </c>
      <c r="BZ1689" t="s">
        <v>13985</v>
      </c>
    </row>
    <row r="1690" spans="1:78" hidden="1">
      <c r="A1690" t="s">
        <v>13850</v>
      </c>
      <c r="B1690" t="s">
        <v>67</v>
      </c>
      <c r="C1690" t="s">
        <v>25383</v>
      </c>
      <c r="G1690" t="s">
        <v>25384</v>
      </c>
      <c r="J1690" t="s">
        <v>25385</v>
      </c>
      <c r="K1690" t="s">
        <v>423</v>
      </c>
      <c r="W1690" t="s">
        <v>25386</v>
      </c>
      <c r="AB1690" t="s">
        <v>25387</v>
      </c>
      <c r="AN1690" t="s">
        <v>426</v>
      </c>
      <c r="AO1690" t="s">
        <v>427</v>
      </c>
      <c r="AS1690" t="s">
        <v>472</v>
      </c>
      <c r="AT1690">
        <v>2007</v>
      </c>
      <c r="AU1690">
        <v>61</v>
      </c>
      <c r="AV1690">
        <v>7</v>
      </c>
      <c r="BA1690">
        <v>1520</v>
      </c>
      <c r="BB1690">
        <v>1531</v>
      </c>
      <c r="BD1690" t="s">
        <v>25388</v>
      </c>
      <c r="BK1690" t="s">
        <v>25389</v>
      </c>
      <c r="BL1690">
        <v>17598737</v>
      </c>
      <c r="BW1690" t="s">
        <v>13428</v>
      </c>
      <c r="BX1690" t="s">
        <v>13985</v>
      </c>
      <c r="BY1690" t="s">
        <v>13429</v>
      </c>
      <c r="BZ1690" t="s">
        <v>13985</v>
      </c>
    </row>
    <row r="1691" spans="1:78" hidden="1">
      <c r="A1691" t="s">
        <v>13850</v>
      </c>
      <c r="B1691" t="s">
        <v>67</v>
      </c>
      <c r="C1691" t="s">
        <v>20693</v>
      </c>
      <c r="G1691" t="s">
        <v>20694</v>
      </c>
      <c r="J1691" t="s">
        <v>20695</v>
      </c>
      <c r="K1691" t="s">
        <v>9588</v>
      </c>
      <c r="W1691" t="s">
        <v>20696</v>
      </c>
      <c r="AN1691" t="s">
        <v>9590</v>
      </c>
      <c r="AO1691" t="s">
        <v>20697</v>
      </c>
      <c r="AS1691" t="s">
        <v>352</v>
      </c>
      <c r="AT1691">
        <v>2013</v>
      </c>
      <c r="AU1691">
        <v>45</v>
      </c>
      <c r="AV1691">
        <v>3</v>
      </c>
      <c r="BA1691">
        <v>396</v>
      </c>
      <c r="BB1691">
        <v>403</v>
      </c>
      <c r="BD1691" t="s">
        <v>20698</v>
      </c>
      <c r="BK1691" t="s">
        <v>20699</v>
      </c>
      <c r="BW1691" t="s">
        <v>13429</v>
      </c>
      <c r="BX1691" t="s">
        <v>13985</v>
      </c>
      <c r="BY1691" t="s">
        <v>13985</v>
      </c>
      <c r="BZ1691" t="s">
        <v>13985</v>
      </c>
    </row>
    <row r="1692" spans="1:78" hidden="1">
      <c r="A1692" t="s">
        <v>13850</v>
      </c>
      <c r="B1692" t="s">
        <v>67</v>
      </c>
      <c r="C1692" t="s">
        <v>19240</v>
      </c>
      <c r="G1692" t="s">
        <v>19241</v>
      </c>
      <c r="J1692" t="s">
        <v>19242</v>
      </c>
      <c r="K1692" t="s">
        <v>18084</v>
      </c>
      <c r="W1692" t="s">
        <v>19243</v>
      </c>
      <c r="AA1692" t="s">
        <v>19244</v>
      </c>
      <c r="AB1692" t="s">
        <v>19245</v>
      </c>
      <c r="AN1692" t="s">
        <v>18087</v>
      </c>
      <c r="AO1692" t="s">
        <v>18088</v>
      </c>
      <c r="AS1692" s="1">
        <v>37257</v>
      </c>
      <c r="AT1692">
        <v>2015</v>
      </c>
      <c r="AU1692">
        <v>149</v>
      </c>
      <c r="AV1692">
        <v>1</v>
      </c>
      <c r="BA1692">
        <v>54</v>
      </c>
      <c r="BB1692">
        <v>60</v>
      </c>
      <c r="BD1692" t="s">
        <v>19246</v>
      </c>
      <c r="BK1692" t="s">
        <v>19247</v>
      </c>
      <c r="BW1692" t="s">
        <v>13429</v>
      </c>
      <c r="BX1692" t="s">
        <v>13985</v>
      </c>
      <c r="BY1692" t="s">
        <v>13985</v>
      </c>
      <c r="BZ1692" t="s">
        <v>13985</v>
      </c>
    </row>
    <row r="1693" spans="1:78" hidden="1">
      <c r="A1693" t="s">
        <v>13850</v>
      </c>
      <c r="B1693" t="s">
        <v>67</v>
      </c>
      <c r="C1693" t="s">
        <v>31711</v>
      </c>
      <c r="G1693" t="s">
        <v>31711</v>
      </c>
      <c r="J1693" t="s">
        <v>31712</v>
      </c>
      <c r="K1693" t="s">
        <v>31713</v>
      </c>
      <c r="AN1693" t="s">
        <v>31714</v>
      </c>
      <c r="AT1693">
        <v>1958</v>
      </c>
      <c r="AU1693">
        <v>119</v>
      </c>
      <c r="AV1693">
        <v>6</v>
      </c>
      <c r="BA1693">
        <v>1247</v>
      </c>
      <c r="BB1693">
        <v>1250</v>
      </c>
      <c r="BK1693" t="s">
        <v>31715</v>
      </c>
      <c r="BW1693" t="s">
        <v>13428</v>
      </c>
      <c r="BX1693" t="s">
        <v>13985</v>
      </c>
      <c r="BY1693" t="s">
        <v>13429</v>
      </c>
      <c r="BZ1693" t="s">
        <v>13985</v>
      </c>
    </row>
    <row r="1694" spans="1:78" hidden="1">
      <c r="A1694" t="s">
        <v>13850</v>
      </c>
      <c r="B1694" t="s">
        <v>67</v>
      </c>
      <c r="C1694" t="s">
        <v>19536</v>
      </c>
      <c r="G1694" t="s">
        <v>19537</v>
      </c>
      <c r="J1694" t="s">
        <v>19538</v>
      </c>
      <c r="K1694" t="s">
        <v>17416</v>
      </c>
      <c r="W1694" t="s">
        <v>19539</v>
      </c>
      <c r="AA1694" t="s">
        <v>19540</v>
      </c>
      <c r="AB1694" t="s">
        <v>19541</v>
      </c>
      <c r="AN1694" t="s">
        <v>17420</v>
      </c>
      <c r="AO1694" t="s">
        <v>17421</v>
      </c>
      <c r="AS1694" t="s">
        <v>84</v>
      </c>
      <c r="AT1694">
        <v>2014</v>
      </c>
      <c r="AU1694">
        <v>86</v>
      </c>
      <c r="AV1694">
        <v>4</v>
      </c>
      <c r="BA1694">
        <v>1761</v>
      </c>
      <c r="BB1694">
        <v>1768</v>
      </c>
      <c r="BD1694" t="s">
        <v>19542</v>
      </c>
      <c r="BK1694" t="s">
        <v>19543</v>
      </c>
      <c r="BL1694">
        <v>25590714</v>
      </c>
      <c r="BW1694" t="s">
        <v>13429</v>
      </c>
      <c r="BX1694" t="s">
        <v>13985</v>
      </c>
      <c r="BY1694" t="s">
        <v>13985</v>
      </c>
      <c r="BZ1694" t="s">
        <v>13985</v>
      </c>
    </row>
    <row r="1695" spans="1:78" hidden="1">
      <c r="A1695" t="s">
        <v>13477</v>
      </c>
      <c r="B1695" t="s">
        <v>67</v>
      </c>
      <c r="C1695" t="s">
        <v>32114</v>
      </c>
      <c r="J1695" t="s">
        <v>19538</v>
      </c>
      <c r="K1695" t="s">
        <v>32084</v>
      </c>
      <c r="AA1695" t="s">
        <v>19540</v>
      </c>
      <c r="AB1695" t="s">
        <v>19541</v>
      </c>
      <c r="AN1695" t="s">
        <v>17421</v>
      </c>
      <c r="AS1695">
        <v>12</v>
      </c>
      <c r="AT1695">
        <v>2014</v>
      </c>
      <c r="AU1695">
        <v>86</v>
      </c>
      <c r="AV1695">
        <v>4</v>
      </c>
      <c r="BA1695">
        <v>1761</v>
      </c>
      <c r="BB1695">
        <v>1768</v>
      </c>
      <c r="BD1695" t="s">
        <v>19542</v>
      </c>
      <c r="BK1695" t="s">
        <v>32115</v>
      </c>
      <c r="BM1695" t="s">
        <v>13483</v>
      </c>
      <c r="BW1695" t="s">
        <v>13429</v>
      </c>
      <c r="BX1695" t="s">
        <v>13985</v>
      </c>
      <c r="BY1695" t="s">
        <v>13985</v>
      </c>
      <c r="BZ1695" t="s">
        <v>13985</v>
      </c>
    </row>
    <row r="1696" spans="1:78" hidden="1">
      <c r="A1696" t="s">
        <v>13850</v>
      </c>
      <c r="B1696" t="s">
        <v>67</v>
      </c>
      <c r="C1696" t="s">
        <v>29325</v>
      </c>
      <c r="G1696" t="s">
        <v>29325</v>
      </c>
      <c r="J1696" t="s">
        <v>29326</v>
      </c>
      <c r="K1696" t="s">
        <v>625</v>
      </c>
      <c r="W1696" t="s">
        <v>29327</v>
      </c>
      <c r="AN1696" t="s">
        <v>627</v>
      </c>
      <c r="AS1696" t="s">
        <v>352</v>
      </c>
      <c r="AT1696">
        <v>1998</v>
      </c>
      <c r="AU1696">
        <v>88</v>
      </c>
      <c r="AV1696">
        <v>2</v>
      </c>
      <c r="BA1696">
        <v>169</v>
      </c>
      <c r="BB1696">
        <v>175</v>
      </c>
      <c r="BD1696" t="s">
        <v>29328</v>
      </c>
      <c r="BK1696" t="s">
        <v>29329</v>
      </c>
      <c r="BW1696" t="s">
        <v>13429</v>
      </c>
      <c r="BX1696" t="s">
        <v>13985</v>
      </c>
      <c r="BY1696" t="s">
        <v>13985</v>
      </c>
      <c r="BZ1696" t="s">
        <v>13985</v>
      </c>
    </row>
    <row r="1697" spans="1:78" hidden="1">
      <c r="A1697" t="s">
        <v>13850</v>
      </c>
      <c r="B1697" t="s">
        <v>67</v>
      </c>
      <c r="C1697" t="s">
        <v>18899</v>
      </c>
      <c r="G1697" t="s">
        <v>18900</v>
      </c>
      <c r="J1697" t="s">
        <v>18901</v>
      </c>
      <c r="K1697" t="s">
        <v>348</v>
      </c>
      <c r="W1697" t="s">
        <v>18902</v>
      </c>
      <c r="AA1697" t="s">
        <v>18903</v>
      </c>
      <c r="AB1697" t="s">
        <v>6972</v>
      </c>
      <c r="AN1697" t="s">
        <v>350</v>
      </c>
      <c r="AO1697" t="s">
        <v>351</v>
      </c>
      <c r="AS1697" t="s">
        <v>521</v>
      </c>
      <c r="AT1697">
        <v>2015</v>
      </c>
      <c r="AU1697">
        <v>44</v>
      </c>
      <c r="AV1697">
        <v>3</v>
      </c>
      <c r="BA1697">
        <v>864</v>
      </c>
      <c r="BB1697">
        <v>873</v>
      </c>
      <c r="BD1697" t="s">
        <v>18904</v>
      </c>
      <c r="BK1697" t="s">
        <v>18905</v>
      </c>
      <c r="BL1697">
        <v>26313993</v>
      </c>
      <c r="BW1697" t="s">
        <v>13429</v>
      </c>
      <c r="BX1697" t="s">
        <v>13985</v>
      </c>
      <c r="BY1697" t="s">
        <v>13985</v>
      </c>
      <c r="BZ1697" t="s">
        <v>13985</v>
      </c>
    </row>
    <row r="1698" spans="1:78" hidden="1">
      <c r="A1698" t="s">
        <v>13850</v>
      </c>
      <c r="B1698" t="s">
        <v>67</v>
      </c>
      <c r="C1698" t="s">
        <v>29303</v>
      </c>
      <c r="G1698" t="s">
        <v>29303</v>
      </c>
      <c r="J1698" t="s">
        <v>29304</v>
      </c>
      <c r="K1698" t="s">
        <v>19831</v>
      </c>
      <c r="W1698" t="s">
        <v>29305</v>
      </c>
      <c r="AN1698" t="s">
        <v>19835</v>
      </c>
      <c r="AS1698" t="s">
        <v>297</v>
      </c>
      <c r="AT1698">
        <v>1998</v>
      </c>
      <c r="AU1698">
        <v>42</v>
      </c>
      <c r="AV1698">
        <v>3</v>
      </c>
      <c r="BA1698">
        <v>311</v>
      </c>
      <c r="BB1698">
        <v>323</v>
      </c>
      <c r="BD1698" t="s">
        <v>29306</v>
      </c>
      <c r="BK1698" t="s">
        <v>29307</v>
      </c>
      <c r="BW1698" t="s">
        <v>13429</v>
      </c>
      <c r="BX1698" t="s">
        <v>13985</v>
      </c>
      <c r="BY1698" t="s">
        <v>13985</v>
      </c>
      <c r="BZ1698" t="s">
        <v>13985</v>
      </c>
    </row>
    <row r="1699" spans="1:78" hidden="1">
      <c r="A1699" t="s">
        <v>13850</v>
      </c>
      <c r="B1699" t="s">
        <v>67</v>
      </c>
      <c r="C1699" t="s">
        <v>31460</v>
      </c>
      <c r="G1699" t="s">
        <v>31460</v>
      </c>
      <c r="J1699" t="s">
        <v>31461</v>
      </c>
      <c r="K1699" t="s">
        <v>3031</v>
      </c>
      <c r="W1699" t="s">
        <v>31462</v>
      </c>
      <c r="AB1699" t="s">
        <v>9693</v>
      </c>
      <c r="AN1699" t="s">
        <v>3034</v>
      </c>
      <c r="AS1699" t="s">
        <v>815</v>
      </c>
      <c r="AT1699">
        <v>1991</v>
      </c>
      <c r="AU1699">
        <v>44</v>
      </c>
      <c r="AV1699">
        <v>3</v>
      </c>
      <c r="BA1699">
        <v>469</v>
      </c>
      <c r="BB1699">
        <v>475</v>
      </c>
      <c r="BD1699" t="s">
        <v>31463</v>
      </c>
      <c r="BK1699" t="s">
        <v>31464</v>
      </c>
      <c r="BL1699">
        <v>2015364</v>
      </c>
      <c r="BW1699" t="s">
        <v>13429</v>
      </c>
      <c r="BX1699" t="s">
        <v>13985</v>
      </c>
      <c r="BY1699" t="s">
        <v>13985</v>
      </c>
      <c r="BZ1699" t="s">
        <v>13985</v>
      </c>
    </row>
    <row r="1700" spans="1:78" hidden="1">
      <c r="A1700" t="s">
        <v>13850</v>
      </c>
      <c r="B1700" t="s">
        <v>67</v>
      </c>
      <c r="C1700" t="s">
        <v>17820</v>
      </c>
      <c r="G1700" t="s">
        <v>17821</v>
      </c>
      <c r="J1700" t="s">
        <v>17822</v>
      </c>
      <c r="K1700" t="s">
        <v>423</v>
      </c>
      <c r="W1700" t="s">
        <v>17823</v>
      </c>
      <c r="AA1700" t="s">
        <v>17824</v>
      </c>
      <c r="AB1700" t="s">
        <v>17825</v>
      </c>
      <c r="AN1700" t="s">
        <v>426</v>
      </c>
      <c r="AO1700" t="s">
        <v>427</v>
      </c>
      <c r="AS1700" t="s">
        <v>629</v>
      </c>
      <c r="AT1700">
        <v>2016</v>
      </c>
      <c r="AU1700">
        <v>70</v>
      </c>
      <c r="AV1700">
        <v>5</v>
      </c>
      <c r="BA1700">
        <v>979</v>
      </c>
      <c r="BB1700">
        <v>997</v>
      </c>
      <c r="BD1700" t="s">
        <v>17826</v>
      </c>
      <c r="BK1700" t="s">
        <v>17827</v>
      </c>
      <c r="BL1700">
        <v>27076356</v>
      </c>
      <c r="BW1700" t="s">
        <v>13429</v>
      </c>
      <c r="BX1700" t="s">
        <v>13985</v>
      </c>
      <c r="BY1700" t="s">
        <v>13985</v>
      </c>
      <c r="BZ1700" t="s">
        <v>13985</v>
      </c>
    </row>
    <row r="1701" spans="1:78" hidden="1">
      <c r="A1701" t="s">
        <v>13850</v>
      </c>
      <c r="B1701" t="s">
        <v>67</v>
      </c>
      <c r="C1701" t="s">
        <v>25345</v>
      </c>
      <c r="G1701" t="s">
        <v>25346</v>
      </c>
      <c r="J1701" t="s">
        <v>25347</v>
      </c>
      <c r="K1701" t="s">
        <v>821</v>
      </c>
      <c r="W1701" t="s">
        <v>25348</v>
      </c>
      <c r="AA1701" t="s">
        <v>25349</v>
      </c>
      <c r="AB1701" t="s">
        <v>25350</v>
      </c>
      <c r="AN1701" t="s">
        <v>824</v>
      </c>
      <c r="AS1701" t="s">
        <v>352</v>
      </c>
      <c r="AT1701">
        <v>2007</v>
      </c>
      <c r="AU1701">
        <v>16</v>
      </c>
      <c r="AV1701">
        <v>15</v>
      </c>
      <c r="BA1701">
        <v>3228</v>
      </c>
      <c r="BB1701">
        <v>3240</v>
      </c>
      <c r="BD1701" t="s">
        <v>25351</v>
      </c>
      <c r="BK1701" t="s">
        <v>25352</v>
      </c>
      <c r="BL1701">
        <v>17651199</v>
      </c>
      <c r="BW1701" t="s">
        <v>13429</v>
      </c>
      <c r="BX1701" t="s">
        <v>13985</v>
      </c>
      <c r="BY1701" t="s">
        <v>13985</v>
      </c>
      <c r="BZ1701" t="s">
        <v>13985</v>
      </c>
    </row>
    <row r="1702" spans="1:78" hidden="1">
      <c r="A1702" t="s">
        <v>13850</v>
      </c>
      <c r="B1702" t="s">
        <v>67</v>
      </c>
      <c r="C1702" t="s">
        <v>17239</v>
      </c>
      <c r="G1702" t="s">
        <v>17240</v>
      </c>
      <c r="J1702" t="s">
        <v>17241</v>
      </c>
      <c r="K1702" t="s">
        <v>6536</v>
      </c>
      <c r="W1702" t="s">
        <v>17242</v>
      </c>
      <c r="AA1702" t="s">
        <v>17243</v>
      </c>
      <c r="AB1702" t="s">
        <v>17244</v>
      </c>
      <c r="AN1702" t="s">
        <v>6540</v>
      </c>
      <c r="AO1702" t="s">
        <v>7529</v>
      </c>
      <c r="AS1702" t="s">
        <v>1023</v>
      </c>
      <c r="AT1702">
        <v>2017</v>
      </c>
      <c r="AU1702">
        <v>31</v>
      </c>
      <c r="AV1702">
        <v>1</v>
      </c>
      <c r="BA1702">
        <v>127</v>
      </c>
      <c r="BB1702">
        <v>134</v>
      </c>
      <c r="BD1702" t="s">
        <v>17245</v>
      </c>
      <c r="BK1702" t="s">
        <v>17246</v>
      </c>
      <c r="BW1702" t="s">
        <v>13429</v>
      </c>
      <c r="BX1702" t="s">
        <v>13985</v>
      </c>
      <c r="BY1702" t="s">
        <v>13985</v>
      </c>
      <c r="BZ1702" t="s">
        <v>13985</v>
      </c>
    </row>
    <row r="1703" spans="1:78" hidden="1">
      <c r="A1703" t="s">
        <v>13850</v>
      </c>
      <c r="B1703" t="s">
        <v>67</v>
      </c>
      <c r="C1703" t="s">
        <v>15224</v>
      </c>
      <c r="G1703" t="s">
        <v>15225</v>
      </c>
      <c r="I1703" t="s">
        <v>15226</v>
      </c>
      <c r="J1703" t="s">
        <v>15227</v>
      </c>
      <c r="K1703" t="s">
        <v>15228</v>
      </c>
      <c r="W1703" t="s">
        <v>15229</v>
      </c>
      <c r="AA1703" t="s">
        <v>15230</v>
      </c>
      <c r="AB1703" t="s">
        <v>15231</v>
      </c>
      <c r="AN1703" t="s">
        <v>15232</v>
      </c>
      <c r="AS1703" t="s">
        <v>297</v>
      </c>
      <c r="AT1703">
        <v>2018</v>
      </c>
      <c r="AU1703">
        <v>16</v>
      </c>
      <c r="AV1703">
        <v>10</v>
      </c>
      <c r="BC1703">
        <v>5437</v>
      </c>
      <c r="BD1703" t="s">
        <v>15233</v>
      </c>
      <c r="BK1703" t="s">
        <v>15234</v>
      </c>
      <c r="BW1703" t="s">
        <v>13429</v>
      </c>
      <c r="BX1703" t="s">
        <v>13985</v>
      </c>
      <c r="BY1703" t="s">
        <v>13985</v>
      </c>
      <c r="BZ1703" t="s">
        <v>13985</v>
      </c>
    </row>
    <row r="1704" spans="1:78" hidden="1">
      <c r="A1704" t="s">
        <v>13850</v>
      </c>
      <c r="B1704" t="s">
        <v>67</v>
      </c>
      <c r="C1704" t="s">
        <v>15559</v>
      </c>
      <c r="G1704" t="s">
        <v>15560</v>
      </c>
      <c r="I1704" t="s">
        <v>15561</v>
      </c>
      <c r="J1704" t="s">
        <v>15562</v>
      </c>
      <c r="K1704" t="s">
        <v>15228</v>
      </c>
      <c r="W1704" t="s">
        <v>15563</v>
      </c>
      <c r="AA1704" t="s">
        <v>15564</v>
      </c>
      <c r="AB1704" t="s">
        <v>15565</v>
      </c>
      <c r="AN1704" t="s">
        <v>15232</v>
      </c>
      <c r="AS1704" t="s">
        <v>521</v>
      </c>
      <c r="AT1704">
        <v>2018</v>
      </c>
      <c r="AU1704">
        <v>16</v>
      </c>
      <c r="AV1704">
        <v>6</v>
      </c>
      <c r="BC1704">
        <v>5301</v>
      </c>
      <c r="BD1704" t="s">
        <v>15566</v>
      </c>
      <c r="BK1704" t="s">
        <v>15567</v>
      </c>
      <c r="BW1704" t="s">
        <v>13429</v>
      </c>
      <c r="BX1704" t="s">
        <v>13985</v>
      </c>
      <c r="BY1704" t="s">
        <v>13985</v>
      </c>
      <c r="BZ1704" t="s">
        <v>13985</v>
      </c>
    </row>
    <row r="1705" spans="1:78" hidden="1">
      <c r="A1705" t="s">
        <v>13477</v>
      </c>
      <c r="B1705" t="s">
        <v>67</v>
      </c>
      <c r="C1705" t="s">
        <v>32173</v>
      </c>
      <c r="J1705" t="s">
        <v>32175</v>
      </c>
      <c r="K1705" t="s">
        <v>32063</v>
      </c>
      <c r="AN1705" t="s">
        <v>32064</v>
      </c>
      <c r="AS1705">
        <v>12</v>
      </c>
      <c r="AT1705">
        <v>2006</v>
      </c>
      <c r="AU1705">
        <v>16</v>
      </c>
      <c r="AV1705">
        <v>4</v>
      </c>
      <c r="BA1705">
        <v>381</v>
      </c>
      <c r="BB1705">
        <v>390</v>
      </c>
      <c r="BD1705" t="s">
        <v>32176</v>
      </c>
      <c r="BK1705" t="s">
        <v>32177</v>
      </c>
      <c r="BM1705" t="s">
        <v>13483</v>
      </c>
      <c r="BQ1705" t="s">
        <v>32174</v>
      </c>
      <c r="BW1705" t="s">
        <v>13429</v>
      </c>
    </row>
    <row r="1706" spans="1:78" hidden="1">
      <c r="A1706" t="s">
        <v>13850</v>
      </c>
      <c r="B1706" t="s">
        <v>67</v>
      </c>
      <c r="C1706" t="s">
        <v>21293</v>
      </c>
      <c r="G1706" t="s">
        <v>21294</v>
      </c>
      <c r="J1706" t="s">
        <v>21295</v>
      </c>
      <c r="K1706" t="s">
        <v>21296</v>
      </c>
      <c r="W1706" t="s">
        <v>21297</v>
      </c>
      <c r="AB1706" t="s">
        <v>21298</v>
      </c>
      <c r="AN1706" t="s">
        <v>21299</v>
      </c>
      <c r="AT1706">
        <v>2013</v>
      </c>
      <c r="BC1706">
        <v>602752</v>
      </c>
      <c r="BD1706" t="s">
        <v>21300</v>
      </c>
      <c r="BK1706" t="s">
        <v>21301</v>
      </c>
      <c r="BL1706">
        <v>24453880</v>
      </c>
      <c r="BW1706" t="s">
        <v>13429</v>
      </c>
      <c r="BX1706" t="s">
        <v>13985</v>
      </c>
      <c r="BY1706" t="s">
        <v>13985</v>
      </c>
      <c r="BZ1706" t="s">
        <v>13985</v>
      </c>
    </row>
    <row r="1707" spans="1:78" hidden="1">
      <c r="A1707" t="s">
        <v>13850</v>
      </c>
      <c r="B1707" t="s">
        <v>67</v>
      </c>
      <c r="C1707" t="s">
        <v>31658</v>
      </c>
      <c r="G1707" t="s">
        <v>31658</v>
      </c>
      <c r="J1707" t="s">
        <v>31659</v>
      </c>
      <c r="K1707" t="s">
        <v>625</v>
      </c>
      <c r="AN1707" t="s">
        <v>627</v>
      </c>
      <c r="AT1707">
        <v>1978</v>
      </c>
      <c r="AU1707">
        <v>23</v>
      </c>
      <c r="AV1707">
        <v>1</v>
      </c>
      <c r="BA1707">
        <v>48</v>
      </c>
      <c r="BB1707">
        <v>54</v>
      </c>
      <c r="BD1707" t="s">
        <v>31660</v>
      </c>
      <c r="BK1707" t="s">
        <v>31661</v>
      </c>
      <c r="BW1707" t="s">
        <v>13429</v>
      </c>
      <c r="BX1707" t="s">
        <v>13985</v>
      </c>
      <c r="BY1707" t="s">
        <v>13985</v>
      </c>
      <c r="BZ1707" t="s">
        <v>13985</v>
      </c>
    </row>
    <row r="1708" spans="1:78" hidden="1">
      <c r="A1708" t="s">
        <v>13850</v>
      </c>
      <c r="B1708" t="s">
        <v>67</v>
      </c>
      <c r="C1708" t="s">
        <v>27936</v>
      </c>
      <c r="G1708" t="s">
        <v>27936</v>
      </c>
      <c r="J1708" t="s">
        <v>27937</v>
      </c>
      <c r="K1708" t="s">
        <v>625</v>
      </c>
      <c r="W1708" t="s">
        <v>27938</v>
      </c>
      <c r="AN1708" t="s">
        <v>627</v>
      </c>
      <c r="AS1708" t="s">
        <v>629</v>
      </c>
      <c r="AT1708">
        <v>2002</v>
      </c>
      <c r="AU1708">
        <v>103</v>
      </c>
      <c r="AV1708">
        <v>2</v>
      </c>
      <c r="BA1708">
        <v>151</v>
      </c>
      <c r="BB1708">
        <v>159</v>
      </c>
      <c r="BD1708" t="s">
        <v>27939</v>
      </c>
      <c r="BK1708" t="s">
        <v>27940</v>
      </c>
      <c r="BW1708" t="s">
        <v>13429</v>
      </c>
      <c r="BX1708" t="s">
        <v>13985</v>
      </c>
      <c r="BY1708" t="s">
        <v>13985</v>
      </c>
      <c r="BZ1708" t="s">
        <v>13985</v>
      </c>
    </row>
    <row r="1709" spans="1:78" hidden="1">
      <c r="A1709" t="s">
        <v>13850</v>
      </c>
      <c r="B1709" t="s">
        <v>67</v>
      </c>
      <c r="C1709" t="s">
        <v>28373</v>
      </c>
      <c r="G1709" t="s">
        <v>28373</v>
      </c>
      <c r="J1709" t="s">
        <v>28374</v>
      </c>
      <c r="K1709" t="s">
        <v>348</v>
      </c>
      <c r="W1709" t="s">
        <v>28375</v>
      </c>
      <c r="AA1709" t="s">
        <v>28376</v>
      </c>
      <c r="AB1709" t="s">
        <v>28377</v>
      </c>
      <c r="AN1709" t="s">
        <v>350</v>
      </c>
      <c r="AS1709" t="s">
        <v>884</v>
      </c>
      <c r="AT1709">
        <v>2001</v>
      </c>
      <c r="AU1709">
        <v>30</v>
      </c>
      <c r="AV1709">
        <v>1</v>
      </c>
      <c r="BA1709">
        <v>23</v>
      </c>
      <c r="BB1709">
        <v>30</v>
      </c>
      <c r="BD1709" t="s">
        <v>28378</v>
      </c>
      <c r="BK1709" t="s">
        <v>28379</v>
      </c>
      <c r="BW1709" t="s">
        <v>13429</v>
      </c>
      <c r="BX1709" t="s">
        <v>13985</v>
      </c>
      <c r="BY1709" t="s">
        <v>13985</v>
      </c>
      <c r="BZ1709" t="s">
        <v>13985</v>
      </c>
    </row>
    <row r="1710" spans="1:78" hidden="1">
      <c r="A1710" t="s">
        <v>13850</v>
      </c>
      <c r="B1710" t="s">
        <v>67</v>
      </c>
      <c r="C1710" t="s">
        <v>18708</v>
      </c>
      <c r="G1710" t="s">
        <v>18709</v>
      </c>
      <c r="J1710" t="s">
        <v>18710</v>
      </c>
      <c r="K1710" t="s">
        <v>1192</v>
      </c>
      <c r="W1710" t="s">
        <v>18711</v>
      </c>
      <c r="AB1710" t="s">
        <v>18712</v>
      </c>
      <c r="AN1710" t="s">
        <v>1194</v>
      </c>
      <c r="AO1710" t="s">
        <v>1195</v>
      </c>
      <c r="AS1710" t="s">
        <v>352</v>
      </c>
      <c r="AT1710">
        <v>2015</v>
      </c>
      <c r="AU1710">
        <v>21</v>
      </c>
      <c r="AV1710">
        <v>8</v>
      </c>
      <c r="BA1710">
        <v>3062</v>
      </c>
      <c r="BB1710">
        <v>3073</v>
      </c>
      <c r="BD1710" t="s">
        <v>18713</v>
      </c>
      <c r="BK1710" t="s">
        <v>18714</v>
      </c>
      <c r="BL1710">
        <v>25752508</v>
      </c>
      <c r="BW1710" t="s">
        <v>13428</v>
      </c>
      <c r="BX1710" t="s">
        <v>13985</v>
      </c>
      <c r="BY1710" t="s">
        <v>13429</v>
      </c>
      <c r="BZ1710" t="s">
        <v>13985</v>
      </c>
    </row>
    <row r="1711" spans="1:78" hidden="1">
      <c r="A1711" t="s">
        <v>13850</v>
      </c>
      <c r="B1711" t="s">
        <v>67</v>
      </c>
      <c r="C1711" t="s">
        <v>14860</v>
      </c>
      <c r="G1711" t="s">
        <v>14861</v>
      </c>
      <c r="J1711" t="s">
        <v>14862</v>
      </c>
      <c r="K1711" t="s">
        <v>831</v>
      </c>
      <c r="W1711" t="s">
        <v>14863</v>
      </c>
      <c r="AN1711" t="s">
        <v>835</v>
      </c>
      <c r="AS1711" t="s">
        <v>1023</v>
      </c>
      <c r="AT1711">
        <v>2019</v>
      </c>
      <c r="AU1711">
        <v>9</v>
      </c>
      <c r="AV1711">
        <v>1</v>
      </c>
      <c r="BA1711">
        <v>576</v>
      </c>
      <c r="BB1711">
        <v>586</v>
      </c>
      <c r="BD1711" t="s">
        <v>14864</v>
      </c>
      <c r="BK1711" t="s">
        <v>14865</v>
      </c>
      <c r="BL1711">
        <v>30680138</v>
      </c>
      <c r="BW1711" t="s">
        <v>13428</v>
      </c>
      <c r="BY1711" t="s">
        <v>13429</v>
      </c>
      <c r="BZ1711">
        <v>2</v>
      </c>
    </row>
    <row r="1712" spans="1:78" hidden="1">
      <c r="A1712" t="s">
        <v>13850</v>
      </c>
      <c r="B1712" t="s">
        <v>67</v>
      </c>
      <c r="C1712" t="s">
        <v>19319</v>
      </c>
      <c r="G1712" t="s">
        <v>19320</v>
      </c>
      <c r="J1712" t="s">
        <v>19321</v>
      </c>
      <c r="K1712" t="s">
        <v>19322</v>
      </c>
      <c r="W1712" t="s">
        <v>19323</v>
      </c>
      <c r="AA1712" t="s">
        <v>19324</v>
      </c>
      <c r="AN1712" t="s">
        <v>19325</v>
      </c>
      <c r="AO1712" t="s">
        <v>19326</v>
      </c>
      <c r="AT1712">
        <v>2015</v>
      </c>
      <c r="AU1712">
        <v>43</v>
      </c>
      <c r="BA1712">
        <v>19</v>
      </c>
      <c r="BB1712">
        <v>44</v>
      </c>
      <c r="BD1712" t="s">
        <v>19327</v>
      </c>
      <c r="BK1712" t="s">
        <v>19328</v>
      </c>
      <c r="BW1712" t="s">
        <v>13428</v>
      </c>
      <c r="BX1712" t="s">
        <v>13985</v>
      </c>
      <c r="BY1712" t="s">
        <v>13429</v>
      </c>
      <c r="BZ1712" t="s">
        <v>13985</v>
      </c>
    </row>
    <row r="1713" spans="1:78" hidden="1">
      <c r="A1713" t="s">
        <v>13850</v>
      </c>
      <c r="B1713" t="s">
        <v>67</v>
      </c>
      <c r="C1713" t="s">
        <v>18861</v>
      </c>
      <c r="G1713" t="s">
        <v>18862</v>
      </c>
      <c r="J1713" t="s">
        <v>19665</v>
      </c>
      <c r="K1713" t="s">
        <v>16284</v>
      </c>
      <c r="W1713" t="s">
        <v>19666</v>
      </c>
      <c r="AA1713" t="s">
        <v>18865</v>
      </c>
      <c r="AN1713" t="s">
        <v>16286</v>
      </c>
      <c r="AO1713" t="s">
        <v>16287</v>
      </c>
      <c r="AS1713" t="s">
        <v>242</v>
      </c>
      <c r="AT1713">
        <v>2014</v>
      </c>
      <c r="AU1713">
        <v>9</v>
      </c>
      <c r="AV1713">
        <v>2</v>
      </c>
      <c r="BA1713">
        <v>246</v>
      </c>
      <c r="BB1713">
        <v>256</v>
      </c>
      <c r="BK1713" t="s">
        <v>19667</v>
      </c>
      <c r="BW1713" t="s">
        <v>13429</v>
      </c>
      <c r="BX1713" t="s">
        <v>13985</v>
      </c>
      <c r="BY1713" t="s">
        <v>13985</v>
      </c>
      <c r="BZ1713" t="s">
        <v>13985</v>
      </c>
    </row>
    <row r="1714" spans="1:78" hidden="1">
      <c r="A1714" t="s">
        <v>13850</v>
      </c>
      <c r="B1714" t="s">
        <v>67</v>
      </c>
      <c r="C1714" t="s">
        <v>18186</v>
      </c>
      <c r="G1714" t="s">
        <v>18187</v>
      </c>
      <c r="J1714" t="s">
        <v>18188</v>
      </c>
      <c r="K1714" t="s">
        <v>10695</v>
      </c>
      <c r="W1714" t="s">
        <v>18189</v>
      </c>
      <c r="AA1714" t="s">
        <v>18190</v>
      </c>
      <c r="AB1714" t="s">
        <v>18191</v>
      </c>
      <c r="AN1714" t="s">
        <v>10698</v>
      </c>
      <c r="AO1714" t="s">
        <v>18192</v>
      </c>
      <c r="AT1714">
        <v>2016</v>
      </c>
      <c r="AU1714">
        <v>66</v>
      </c>
      <c r="AV1714">
        <v>6</v>
      </c>
      <c r="BA1714">
        <v>502</v>
      </c>
      <c r="BB1714">
        <v>509</v>
      </c>
      <c r="BD1714" t="s">
        <v>18193</v>
      </c>
      <c r="BK1714" t="s">
        <v>18194</v>
      </c>
      <c r="BW1714" t="s">
        <v>13428</v>
      </c>
      <c r="BX1714" t="s">
        <v>13985</v>
      </c>
      <c r="BY1714" t="s">
        <v>13429</v>
      </c>
      <c r="BZ1714" t="s">
        <v>13985</v>
      </c>
    </row>
    <row r="1715" spans="1:78" hidden="1">
      <c r="A1715" t="s">
        <v>13850</v>
      </c>
      <c r="B1715" t="s">
        <v>3442</v>
      </c>
      <c r="C1715" t="s">
        <v>29909</v>
      </c>
      <c r="E1715" t="s">
        <v>29910</v>
      </c>
      <c r="G1715" t="s">
        <v>29909</v>
      </c>
      <c r="J1715" t="s">
        <v>29911</v>
      </c>
      <c r="K1715" t="s">
        <v>29912</v>
      </c>
      <c r="L1715" t="s">
        <v>29913</v>
      </c>
      <c r="P1715" t="s">
        <v>29914</v>
      </c>
      <c r="Q1715" t="s">
        <v>29915</v>
      </c>
      <c r="R1715" t="s">
        <v>29916</v>
      </c>
      <c r="S1715" t="s">
        <v>29917</v>
      </c>
      <c r="W1715" t="s">
        <v>29918</v>
      </c>
      <c r="AP1715" t="s">
        <v>29919</v>
      </c>
      <c r="AT1715">
        <v>1997</v>
      </c>
      <c r="AV1715">
        <v>77</v>
      </c>
      <c r="BA1715">
        <v>81</v>
      </c>
      <c r="BB1715">
        <v>88</v>
      </c>
      <c r="BK1715" t="s">
        <v>29920</v>
      </c>
      <c r="BW1715" t="s">
        <v>13429</v>
      </c>
      <c r="BX1715" t="s">
        <v>13985</v>
      </c>
      <c r="BY1715" t="s">
        <v>13985</v>
      </c>
      <c r="BZ1715" t="s">
        <v>13985</v>
      </c>
    </row>
    <row r="1716" spans="1:78" hidden="1">
      <c r="A1716" t="s">
        <v>13850</v>
      </c>
      <c r="B1716" t="s">
        <v>67</v>
      </c>
      <c r="C1716" t="s">
        <v>31425</v>
      </c>
      <c r="G1716" t="s">
        <v>31425</v>
      </c>
      <c r="J1716" t="s">
        <v>31426</v>
      </c>
      <c r="K1716" t="s">
        <v>404</v>
      </c>
      <c r="W1716" t="s">
        <v>31427</v>
      </c>
      <c r="AB1716" t="s">
        <v>31428</v>
      </c>
      <c r="AN1716" t="s">
        <v>407</v>
      </c>
      <c r="AS1716" t="s">
        <v>629</v>
      </c>
      <c r="AT1716">
        <v>1991</v>
      </c>
      <c r="AU1716">
        <v>72</v>
      </c>
      <c r="AV1716" s="2">
        <v>43497</v>
      </c>
      <c r="BA1716">
        <v>79</v>
      </c>
      <c r="BB1716">
        <v>91</v>
      </c>
      <c r="BD1716" t="s">
        <v>31429</v>
      </c>
      <c r="BK1716" t="s">
        <v>31430</v>
      </c>
      <c r="BW1716" t="s">
        <v>13429</v>
      </c>
      <c r="BX1716" t="s">
        <v>13985</v>
      </c>
      <c r="BY1716" t="s">
        <v>13985</v>
      </c>
      <c r="BZ1716" t="s">
        <v>13985</v>
      </c>
    </row>
    <row r="1717" spans="1:78" hidden="1">
      <c r="A1717" t="s">
        <v>13850</v>
      </c>
      <c r="B1717" t="s">
        <v>67</v>
      </c>
      <c r="C1717" t="s">
        <v>25993</v>
      </c>
      <c r="G1717" t="s">
        <v>25993</v>
      </c>
      <c r="J1717" t="s">
        <v>25994</v>
      </c>
      <c r="K1717" t="s">
        <v>1192</v>
      </c>
      <c r="W1717" t="s">
        <v>25995</v>
      </c>
      <c r="AA1717" t="s">
        <v>8825</v>
      </c>
      <c r="AB1717" t="s">
        <v>8826</v>
      </c>
      <c r="AN1717" t="s">
        <v>1194</v>
      </c>
      <c r="AS1717" t="s">
        <v>472</v>
      </c>
      <c r="AT1717">
        <v>2006</v>
      </c>
      <c r="AU1717">
        <v>12</v>
      </c>
      <c r="AV1717">
        <v>7</v>
      </c>
      <c r="BA1717">
        <v>1174</v>
      </c>
      <c r="BB1717">
        <v>1188</v>
      </c>
      <c r="BD1717" t="s">
        <v>25996</v>
      </c>
      <c r="BK1717" t="s">
        <v>25997</v>
      </c>
      <c r="BW1717" t="s">
        <v>13429</v>
      </c>
      <c r="BX1717" t="s">
        <v>13985</v>
      </c>
      <c r="BY1717" t="s">
        <v>13985</v>
      </c>
      <c r="BZ1717" t="s">
        <v>13985</v>
      </c>
    </row>
    <row r="1718" spans="1:78" hidden="1">
      <c r="A1718" t="s">
        <v>13477</v>
      </c>
      <c r="B1718" t="s">
        <v>67</v>
      </c>
      <c r="C1718" t="s">
        <v>32178</v>
      </c>
      <c r="J1718" t="s">
        <v>32179</v>
      </c>
      <c r="K1718" t="s">
        <v>13689</v>
      </c>
      <c r="AN1718" t="s">
        <v>252</v>
      </c>
      <c r="AS1718">
        <v>10</v>
      </c>
      <c r="AT1718">
        <v>2006</v>
      </c>
      <c r="AU1718">
        <v>35</v>
      </c>
      <c r="AV1718">
        <v>5</v>
      </c>
      <c r="BA1718">
        <v>588</v>
      </c>
      <c r="BB1718">
        <v>595</v>
      </c>
      <c r="BD1718" t="s">
        <v>32181</v>
      </c>
      <c r="BK1718" t="s">
        <v>32182</v>
      </c>
      <c r="BM1718" t="s">
        <v>13483</v>
      </c>
      <c r="BQ1718" t="s">
        <v>32180</v>
      </c>
      <c r="BW1718" t="s">
        <v>13428</v>
      </c>
      <c r="BX1718">
        <v>0</v>
      </c>
      <c r="BY1718" t="s">
        <v>13429</v>
      </c>
    </row>
    <row r="1719" spans="1:78" hidden="1">
      <c r="A1719" t="s">
        <v>13850</v>
      </c>
      <c r="B1719" t="s">
        <v>67</v>
      </c>
      <c r="C1719" t="s">
        <v>27000</v>
      </c>
      <c r="G1719" t="s">
        <v>27000</v>
      </c>
      <c r="J1719" t="s">
        <v>27001</v>
      </c>
      <c r="K1719" t="s">
        <v>10578</v>
      </c>
      <c r="W1719" t="s">
        <v>27002</v>
      </c>
      <c r="AB1719" t="s">
        <v>24560</v>
      </c>
      <c r="AN1719" t="s">
        <v>10580</v>
      </c>
      <c r="AO1719" t="s">
        <v>26176</v>
      </c>
      <c r="AS1719" t="s">
        <v>84</v>
      </c>
      <c r="AT1719">
        <v>2004</v>
      </c>
      <c r="AU1719">
        <v>18</v>
      </c>
      <c r="AV1719">
        <v>4</v>
      </c>
      <c r="BA1719">
        <v>387</v>
      </c>
      <c r="BB1719">
        <v>397</v>
      </c>
      <c r="BD1719" t="s">
        <v>27003</v>
      </c>
      <c r="BK1719" t="s">
        <v>27004</v>
      </c>
      <c r="BL1719">
        <v>15642006</v>
      </c>
      <c r="BW1719" t="s">
        <v>13428</v>
      </c>
      <c r="BX1719" t="s">
        <v>13985</v>
      </c>
      <c r="BY1719" t="s">
        <v>13429</v>
      </c>
      <c r="BZ1719" t="s">
        <v>13985</v>
      </c>
    </row>
    <row r="1720" spans="1:78" hidden="1">
      <c r="A1720" t="s">
        <v>13850</v>
      </c>
      <c r="B1720" t="s">
        <v>67</v>
      </c>
      <c r="C1720" t="s">
        <v>20430</v>
      </c>
      <c r="G1720" t="s">
        <v>20431</v>
      </c>
      <c r="J1720" t="s">
        <v>20432</v>
      </c>
      <c r="K1720" t="s">
        <v>1192</v>
      </c>
      <c r="W1720" t="s">
        <v>20433</v>
      </c>
      <c r="AA1720" t="s">
        <v>20434</v>
      </c>
      <c r="AB1720" t="s">
        <v>20435</v>
      </c>
      <c r="AN1720" t="s">
        <v>1194</v>
      </c>
      <c r="AO1720" t="s">
        <v>1195</v>
      </c>
      <c r="AS1720" t="s">
        <v>1023</v>
      </c>
      <c r="AT1720">
        <v>2014</v>
      </c>
      <c r="AU1720">
        <v>20</v>
      </c>
      <c r="AV1720">
        <v>1</v>
      </c>
      <c r="BA1720">
        <v>192</v>
      </c>
      <c r="BB1720">
        <v>202</v>
      </c>
      <c r="BD1720" t="s">
        <v>20436</v>
      </c>
      <c r="BK1720" t="s">
        <v>20437</v>
      </c>
      <c r="BL1720">
        <v>24038855</v>
      </c>
      <c r="BW1720" t="s">
        <v>13429</v>
      </c>
      <c r="BX1720" t="s">
        <v>13985</v>
      </c>
      <c r="BY1720" t="s">
        <v>13985</v>
      </c>
      <c r="BZ1720" t="s">
        <v>13985</v>
      </c>
    </row>
    <row r="1721" spans="1:78" hidden="1">
      <c r="A1721" t="s">
        <v>13850</v>
      </c>
      <c r="B1721" t="s">
        <v>67</v>
      </c>
      <c r="C1721" t="s">
        <v>16858</v>
      </c>
      <c r="G1721" t="s">
        <v>16859</v>
      </c>
      <c r="J1721" t="s">
        <v>16860</v>
      </c>
      <c r="K1721" t="s">
        <v>15122</v>
      </c>
      <c r="W1721" t="s">
        <v>16861</v>
      </c>
      <c r="AN1721" t="s">
        <v>15124</v>
      </c>
      <c r="AO1721" t="s">
        <v>15125</v>
      </c>
      <c r="AS1721" t="s">
        <v>730</v>
      </c>
      <c r="AT1721">
        <v>2017</v>
      </c>
      <c r="AU1721">
        <v>45</v>
      </c>
      <c r="AV1721">
        <v>2</v>
      </c>
      <c r="BA1721">
        <v>201</v>
      </c>
      <c r="BB1721">
        <v>210</v>
      </c>
      <c r="BD1721" t="s">
        <v>16862</v>
      </c>
      <c r="BK1721" t="s">
        <v>16863</v>
      </c>
      <c r="BW1721" t="s">
        <v>13429</v>
      </c>
      <c r="BX1721" t="s">
        <v>13985</v>
      </c>
      <c r="BY1721" t="s">
        <v>13985</v>
      </c>
      <c r="BZ1721" t="s">
        <v>13985</v>
      </c>
    </row>
    <row r="1722" spans="1:78" hidden="1">
      <c r="A1722" t="s">
        <v>13850</v>
      </c>
      <c r="B1722" t="s">
        <v>67</v>
      </c>
      <c r="C1722" t="s">
        <v>20632</v>
      </c>
      <c r="G1722" t="s">
        <v>20633</v>
      </c>
      <c r="J1722" t="s">
        <v>20634</v>
      </c>
      <c r="K1722" t="s">
        <v>16670</v>
      </c>
      <c r="W1722" t="s">
        <v>20635</v>
      </c>
      <c r="AB1722" t="s">
        <v>20636</v>
      </c>
      <c r="AN1722" t="s">
        <v>16674</v>
      </c>
      <c r="AS1722" t="s">
        <v>242</v>
      </c>
      <c r="AT1722">
        <v>2013</v>
      </c>
      <c r="AU1722">
        <v>58</v>
      </c>
      <c r="AV1722">
        <v>5</v>
      </c>
      <c r="BA1722">
        <v>625</v>
      </c>
      <c r="BB1722">
        <v>633</v>
      </c>
      <c r="BD1722" t="s">
        <v>20637</v>
      </c>
      <c r="BK1722" t="s">
        <v>20638</v>
      </c>
      <c r="BW1722" t="s">
        <v>13429</v>
      </c>
      <c r="BX1722" t="s">
        <v>13985</v>
      </c>
      <c r="BY1722" t="s">
        <v>13985</v>
      </c>
      <c r="BZ1722" t="s">
        <v>13985</v>
      </c>
    </row>
    <row r="1723" spans="1:78" hidden="1">
      <c r="A1723" t="s">
        <v>13850</v>
      </c>
      <c r="B1723" t="s">
        <v>67</v>
      </c>
      <c r="C1723" t="s">
        <v>24776</v>
      </c>
      <c r="G1723" t="s">
        <v>24777</v>
      </c>
      <c r="J1723" t="s">
        <v>24778</v>
      </c>
      <c r="K1723" t="s">
        <v>8183</v>
      </c>
      <c r="W1723" t="s">
        <v>24779</v>
      </c>
      <c r="AA1723" t="s">
        <v>24780</v>
      </c>
      <c r="AB1723" t="s">
        <v>24781</v>
      </c>
      <c r="AN1723" t="s">
        <v>8186</v>
      </c>
      <c r="AO1723" t="s">
        <v>10683</v>
      </c>
      <c r="AS1723" t="s">
        <v>629</v>
      </c>
      <c r="AT1723">
        <v>2008</v>
      </c>
      <c r="AU1723">
        <v>10</v>
      </c>
      <c r="AV1723">
        <v>4</v>
      </c>
      <c r="BA1723">
        <v>493</v>
      </c>
      <c r="BB1723">
        <v>515</v>
      </c>
      <c r="BK1723" t="s">
        <v>24782</v>
      </c>
      <c r="BW1723" t="s">
        <v>13428</v>
      </c>
      <c r="BX1723" t="s">
        <v>13985</v>
      </c>
      <c r="BY1723" t="s">
        <v>13429</v>
      </c>
      <c r="BZ1723" t="s">
        <v>13985</v>
      </c>
    </row>
    <row r="1724" spans="1:78" hidden="1">
      <c r="A1724" t="s">
        <v>13850</v>
      </c>
      <c r="B1724" t="s">
        <v>67</v>
      </c>
      <c r="C1724" t="s">
        <v>27717</v>
      </c>
      <c r="G1724" t="s">
        <v>27717</v>
      </c>
      <c r="J1724" t="s">
        <v>27718</v>
      </c>
      <c r="K1724" t="s">
        <v>3484</v>
      </c>
      <c r="P1724" t="s">
        <v>10211</v>
      </c>
      <c r="Q1724" t="s">
        <v>10212</v>
      </c>
      <c r="R1724" t="s">
        <v>10213</v>
      </c>
      <c r="S1724" t="s">
        <v>27719</v>
      </c>
      <c r="W1724" t="s">
        <v>27720</v>
      </c>
      <c r="AN1724" t="s">
        <v>9979</v>
      </c>
      <c r="AT1724">
        <v>2003</v>
      </c>
      <c r="AU1724">
        <v>100</v>
      </c>
      <c r="AV1724">
        <v>2</v>
      </c>
      <c r="BA1724">
        <v>233</v>
      </c>
      <c r="BB1724">
        <v>243</v>
      </c>
      <c r="BD1724" t="s">
        <v>27721</v>
      </c>
      <c r="BK1724" t="s">
        <v>27722</v>
      </c>
      <c r="BW1724" t="s">
        <v>13428</v>
      </c>
      <c r="BX1724" t="s">
        <v>13985</v>
      </c>
      <c r="BY1724" t="s">
        <v>13429</v>
      </c>
      <c r="BZ1724" t="s">
        <v>13985</v>
      </c>
    </row>
    <row r="1725" spans="1:78" hidden="1">
      <c r="A1725" t="s">
        <v>13850</v>
      </c>
      <c r="B1725" t="s">
        <v>67</v>
      </c>
      <c r="C1725" t="s">
        <v>30073</v>
      </c>
      <c r="G1725" t="s">
        <v>30073</v>
      </c>
      <c r="J1725" t="s">
        <v>30074</v>
      </c>
      <c r="K1725" t="s">
        <v>1442</v>
      </c>
      <c r="W1725" t="s">
        <v>30075</v>
      </c>
      <c r="AA1725" t="s">
        <v>30076</v>
      </c>
      <c r="AN1725" t="s">
        <v>1446</v>
      </c>
      <c r="AO1725" t="s">
        <v>1447</v>
      </c>
      <c r="AS1725" t="s">
        <v>297</v>
      </c>
      <c r="AT1725">
        <v>1996</v>
      </c>
      <c r="AU1725">
        <v>9</v>
      </c>
      <c r="AV1725">
        <v>5</v>
      </c>
      <c r="BA1725">
        <v>541</v>
      </c>
      <c r="BB1725">
        <v>570</v>
      </c>
      <c r="BD1725" t="s">
        <v>30077</v>
      </c>
      <c r="BK1725" t="s">
        <v>30078</v>
      </c>
      <c r="BW1725" t="s">
        <v>13429</v>
      </c>
      <c r="BX1725" t="s">
        <v>13985</v>
      </c>
      <c r="BY1725" t="s">
        <v>13985</v>
      </c>
      <c r="BZ1725" t="s">
        <v>13985</v>
      </c>
    </row>
    <row r="1726" spans="1:78" hidden="1">
      <c r="A1726" t="s">
        <v>13850</v>
      </c>
      <c r="B1726" t="s">
        <v>67</v>
      </c>
      <c r="C1726" t="s">
        <v>28408</v>
      </c>
      <c r="G1726" t="s">
        <v>28408</v>
      </c>
      <c r="J1726" t="s">
        <v>28409</v>
      </c>
      <c r="K1726" t="s">
        <v>1385</v>
      </c>
      <c r="W1726" t="s">
        <v>28410</v>
      </c>
      <c r="AB1726" t="s">
        <v>28411</v>
      </c>
      <c r="AN1726" t="s">
        <v>1388</v>
      </c>
      <c r="AS1726" t="s">
        <v>1023</v>
      </c>
      <c r="AT1726">
        <v>2001</v>
      </c>
      <c r="AU1726">
        <v>72</v>
      </c>
      <c r="AV1726">
        <v>1</v>
      </c>
      <c r="BA1726">
        <v>33</v>
      </c>
      <c r="BB1726">
        <v>45</v>
      </c>
      <c r="BD1726" t="s">
        <v>28412</v>
      </c>
      <c r="BK1726" t="s">
        <v>28413</v>
      </c>
      <c r="BW1726" t="s">
        <v>13428</v>
      </c>
      <c r="BX1726" t="s">
        <v>13985</v>
      </c>
      <c r="BY1726" t="s">
        <v>13429</v>
      </c>
      <c r="BZ1726" t="s">
        <v>13985</v>
      </c>
    </row>
    <row r="1727" spans="1:78" hidden="1">
      <c r="A1727" t="s">
        <v>13850</v>
      </c>
      <c r="B1727" t="s">
        <v>67</v>
      </c>
      <c r="C1727" t="s">
        <v>28797</v>
      </c>
      <c r="G1727" t="s">
        <v>28797</v>
      </c>
      <c r="J1727" t="s">
        <v>28798</v>
      </c>
      <c r="K1727" t="s">
        <v>1385</v>
      </c>
      <c r="W1727" t="s">
        <v>28799</v>
      </c>
      <c r="AA1727" t="s">
        <v>28800</v>
      </c>
      <c r="AN1727" t="s">
        <v>1388</v>
      </c>
      <c r="AS1727" t="s">
        <v>1023</v>
      </c>
      <c r="AT1727">
        <v>2000</v>
      </c>
      <c r="AU1727">
        <v>69</v>
      </c>
      <c r="AV1727">
        <v>1</v>
      </c>
      <c r="BA1727">
        <v>25</v>
      </c>
      <c r="BB1727">
        <v>39</v>
      </c>
      <c r="BD1727" t="s">
        <v>28801</v>
      </c>
      <c r="BK1727" t="s">
        <v>28802</v>
      </c>
      <c r="BW1727" t="s">
        <v>13428</v>
      </c>
      <c r="BX1727" t="s">
        <v>13985</v>
      </c>
      <c r="BY1727" t="s">
        <v>13429</v>
      </c>
      <c r="BZ1727" t="s">
        <v>13985</v>
      </c>
    </row>
    <row r="1728" spans="1:78" hidden="1">
      <c r="A1728" t="s">
        <v>13850</v>
      </c>
      <c r="B1728" t="s">
        <v>67</v>
      </c>
      <c r="C1728" t="s">
        <v>15241</v>
      </c>
      <c r="G1728" t="s">
        <v>15242</v>
      </c>
      <c r="J1728" t="s">
        <v>15243</v>
      </c>
      <c r="K1728" t="s">
        <v>1133</v>
      </c>
      <c r="W1728" t="s">
        <v>15244</v>
      </c>
      <c r="AN1728" t="s">
        <v>1137</v>
      </c>
      <c r="AS1728" t="s">
        <v>297</v>
      </c>
      <c r="AT1728">
        <v>2018</v>
      </c>
      <c r="AU1728">
        <v>9</v>
      </c>
      <c r="AV1728">
        <v>3</v>
      </c>
      <c r="BC1728">
        <v>105</v>
      </c>
      <c r="BD1728" t="s">
        <v>15245</v>
      </c>
      <c r="BK1728" t="s">
        <v>15246</v>
      </c>
      <c r="BL1728">
        <v>30134571</v>
      </c>
      <c r="BW1728" t="s">
        <v>13428</v>
      </c>
      <c r="BX1728" t="s">
        <v>13985</v>
      </c>
      <c r="BY1728" t="s">
        <v>13429</v>
      </c>
      <c r="BZ1728">
        <v>1</v>
      </c>
    </row>
    <row r="1729" spans="1:78" hidden="1">
      <c r="A1729" t="s">
        <v>13850</v>
      </c>
      <c r="B1729" t="s">
        <v>67</v>
      </c>
      <c r="C1729" t="s">
        <v>31299</v>
      </c>
      <c r="G1729" t="s">
        <v>31299</v>
      </c>
      <c r="J1729" t="s">
        <v>31300</v>
      </c>
      <c r="K1729" t="s">
        <v>10453</v>
      </c>
      <c r="W1729" t="s">
        <v>31301</v>
      </c>
      <c r="AB1729" t="s">
        <v>28400</v>
      </c>
      <c r="AN1729" t="s">
        <v>10457</v>
      </c>
      <c r="AT1729">
        <v>1992</v>
      </c>
      <c r="AU1729">
        <v>40</v>
      </c>
      <c r="AV1729">
        <v>4</v>
      </c>
      <c r="BA1729">
        <v>371</v>
      </c>
      <c r="BB1729">
        <v>383</v>
      </c>
      <c r="BD1729" t="s">
        <v>31302</v>
      </c>
      <c r="BK1729" t="s">
        <v>31303</v>
      </c>
      <c r="BW1729" t="s">
        <v>13428</v>
      </c>
      <c r="BX1729" t="s">
        <v>13985</v>
      </c>
      <c r="BY1729" t="s">
        <v>13429</v>
      </c>
      <c r="BZ1729" t="s">
        <v>13985</v>
      </c>
    </row>
    <row r="1730" spans="1:78" hidden="1">
      <c r="A1730" t="s">
        <v>13850</v>
      </c>
      <c r="B1730" t="s">
        <v>67</v>
      </c>
      <c r="C1730" t="s">
        <v>24928</v>
      </c>
      <c r="G1730" t="s">
        <v>24929</v>
      </c>
      <c r="J1730" t="s">
        <v>24930</v>
      </c>
      <c r="K1730" t="s">
        <v>4545</v>
      </c>
      <c r="W1730" t="s">
        <v>24931</v>
      </c>
      <c r="AA1730" t="s">
        <v>24932</v>
      </c>
      <c r="AB1730" t="s">
        <v>24933</v>
      </c>
      <c r="AN1730" t="s">
        <v>4548</v>
      </c>
      <c r="AO1730" t="s">
        <v>4549</v>
      </c>
      <c r="AS1730" t="s">
        <v>1023</v>
      </c>
      <c r="AT1730">
        <v>2008</v>
      </c>
      <c r="AU1730">
        <v>101</v>
      </c>
      <c r="AV1730">
        <v>1</v>
      </c>
      <c r="BA1730">
        <v>95</v>
      </c>
      <c r="BB1730">
        <v>103</v>
      </c>
      <c r="BD1730" t="s">
        <v>24934</v>
      </c>
      <c r="BK1730" t="s">
        <v>24935</v>
      </c>
      <c r="BW1730" t="s">
        <v>13429</v>
      </c>
      <c r="BX1730" t="s">
        <v>13985</v>
      </c>
      <c r="BY1730" t="s">
        <v>13985</v>
      </c>
      <c r="BZ1730" t="s">
        <v>13985</v>
      </c>
    </row>
    <row r="1731" spans="1:78" hidden="1">
      <c r="A1731" t="s">
        <v>13850</v>
      </c>
      <c r="B1731" t="s">
        <v>67</v>
      </c>
      <c r="C1731" t="s">
        <v>30423</v>
      </c>
      <c r="G1731" t="s">
        <v>30423</v>
      </c>
      <c r="J1731" t="s">
        <v>30424</v>
      </c>
      <c r="K1731" t="s">
        <v>25004</v>
      </c>
      <c r="W1731" t="s">
        <v>30425</v>
      </c>
      <c r="AN1731" t="s">
        <v>25006</v>
      </c>
      <c r="AS1731" t="s">
        <v>472</v>
      </c>
      <c r="AT1731">
        <v>1995</v>
      </c>
      <c r="AU1731">
        <v>31</v>
      </c>
      <c r="AV1731">
        <v>3</v>
      </c>
      <c r="BA1731">
        <v>199</v>
      </c>
      <c r="BB1731">
        <v>205</v>
      </c>
      <c r="BD1731" t="s">
        <v>30426</v>
      </c>
      <c r="BK1731" t="s">
        <v>30427</v>
      </c>
      <c r="BW1731" t="s">
        <v>13429</v>
      </c>
      <c r="BX1731" t="s">
        <v>13985</v>
      </c>
      <c r="BY1731" t="s">
        <v>13985</v>
      </c>
      <c r="BZ1731" t="s">
        <v>13985</v>
      </c>
    </row>
    <row r="1732" spans="1:78" hidden="1">
      <c r="A1732" t="s">
        <v>13850</v>
      </c>
      <c r="B1732" t="s">
        <v>3442</v>
      </c>
      <c r="C1732" t="s">
        <v>27685</v>
      </c>
      <c r="E1732" t="s">
        <v>27686</v>
      </c>
      <c r="G1732" t="s">
        <v>27685</v>
      </c>
      <c r="J1732" t="s">
        <v>27687</v>
      </c>
      <c r="K1732" t="s">
        <v>27688</v>
      </c>
      <c r="P1732" t="s">
        <v>27689</v>
      </c>
      <c r="Q1732" t="s">
        <v>27690</v>
      </c>
      <c r="R1732" t="s">
        <v>27691</v>
      </c>
      <c r="S1732" t="s">
        <v>27692</v>
      </c>
      <c r="W1732" t="s">
        <v>27693</v>
      </c>
      <c r="AP1732" t="s">
        <v>27694</v>
      </c>
      <c r="AT1732">
        <v>2003</v>
      </c>
      <c r="BA1732">
        <v>656</v>
      </c>
      <c r="BB1732">
        <v>661</v>
      </c>
      <c r="BK1732" t="s">
        <v>27695</v>
      </c>
      <c r="BW1732" t="s">
        <v>13429</v>
      </c>
      <c r="BX1732" t="s">
        <v>13985</v>
      </c>
      <c r="BY1732" t="s">
        <v>13985</v>
      </c>
      <c r="BZ1732" t="s">
        <v>13985</v>
      </c>
    </row>
    <row r="1733" spans="1:78" hidden="1">
      <c r="A1733" t="s">
        <v>13850</v>
      </c>
      <c r="B1733" t="s">
        <v>67</v>
      </c>
      <c r="C1733" t="s">
        <v>26219</v>
      </c>
      <c r="G1733" t="s">
        <v>26219</v>
      </c>
      <c r="J1733" t="s">
        <v>26220</v>
      </c>
      <c r="K1733" t="s">
        <v>26221</v>
      </c>
      <c r="W1733" t="s">
        <v>26222</v>
      </c>
      <c r="AB1733" t="s">
        <v>26223</v>
      </c>
      <c r="AN1733" t="s">
        <v>26224</v>
      </c>
      <c r="AS1733" s="1">
        <v>11324</v>
      </c>
      <c r="AT1733">
        <v>2006</v>
      </c>
      <c r="AU1733">
        <v>65</v>
      </c>
      <c r="AV1733">
        <v>1</v>
      </c>
      <c r="BA1733">
        <v>80</v>
      </c>
      <c r="BB1733">
        <v>86</v>
      </c>
      <c r="BD1733" t="s">
        <v>26225</v>
      </c>
      <c r="BK1733" t="s">
        <v>26226</v>
      </c>
      <c r="BW1733" t="s">
        <v>13429</v>
      </c>
      <c r="BX1733" t="s">
        <v>13985</v>
      </c>
      <c r="BY1733" t="s">
        <v>13985</v>
      </c>
      <c r="BZ1733" t="s">
        <v>13985</v>
      </c>
    </row>
    <row r="1734" spans="1:78" hidden="1">
      <c r="A1734" t="s">
        <v>13477</v>
      </c>
      <c r="B1734" t="s">
        <v>67</v>
      </c>
      <c r="C1734" t="s">
        <v>32128</v>
      </c>
      <c r="J1734" t="s">
        <v>32130</v>
      </c>
      <c r="K1734" t="s">
        <v>32131</v>
      </c>
      <c r="AN1734" t="s">
        <v>32132</v>
      </c>
      <c r="AS1734">
        <v>9</v>
      </c>
      <c r="AT1734">
        <v>2013</v>
      </c>
      <c r="AU1734">
        <v>50</v>
      </c>
      <c r="AV1734">
        <v>3</v>
      </c>
      <c r="BA1734">
        <v>0</v>
      </c>
      <c r="BB1734">
        <v>0</v>
      </c>
      <c r="BK1734" t="s">
        <v>32133</v>
      </c>
      <c r="BM1734" t="s">
        <v>13483</v>
      </c>
      <c r="BQ1734" t="s">
        <v>32129</v>
      </c>
      <c r="BW1734" t="s">
        <v>13429</v>
      </c>
    </row>
    <row r="1735" spans="1:78" hidden="1">
      <c r="A1735" t="s">
        <v>13850</v>
      </c>
      <c r="B1735" t="s">
        <v>67</v>
      </c>
      <c r="C1735" t="s">
        <v>21634</v>
      </c>
      <c r="G1735" t="s">
        <v>21635</v>
      </c>
      <c r="J1735" t="s">
        <v>21636</v>
      </c>
      <c r="K1735" t="s">
        <v>258</v>
      </c>
      <c r="W1735" t="s">
        <v>21637</v>
      </c>
      <c r="AB1735" t="s">
        <v>21638</v>
      </c>
      <c r="AN1735" t="s">
        <v>261</v>
      </c>
      <c r="AO1735" t="s">
        <v>262</v>
      </c>
      <c r="AS1735" t="s">
        <v>352</v>
      </c>
      <c r="AT1735">
        <v>2012</v>
      </c>
      <c r="AU1735">
        <v>27</v>
      </c>
      <c r="AV1735">
        <v>4</v>
      </c>
      <c r="BA1735">
        <v>308</v>
      </c>
      <c r="BB1735">
        <v>318</v>
      </c>
      <c r="BD1735" t="s">
        <v>21639</v>
      </c>
      <c r="BK1735" t="s">
        <v>21640</v>
      </c>
      <c r="BL1735">
        <v>22855575</v>
      </c>
      <c r="BW1735" t="s">
        <v>13429</v>
      </c>
      <c r="BX1735" t="s">
        <v>13985</v>
      </c>
      <c r="BY1735" t="s">
        <v>13985</v>
      </c>
      <c r="BZ1735" t="s">
        <v>13985</v>
      </c>
    </row>
    <row r="1736" spans="1:78" hidden="1">
      <c r="A1736" t="s">
        <v>13850</v>
      </c>
      <c r="B1736" t="s">
        <v>67</v>
      </c>
      <c r="C1736" t="s">
        <v>31615</v>
      </c>
      <c r="G1736" t="s">
        <v>31615</v>
      </c>
      <c r="J1736" t="s">
        <v>31616</v>
      </c>
      <c r="K1736" t="s">
        <v>29556</v>
      </c>
      <c r="AN1736" t="s">
        <v>29558</v>
      </c>
      <c r="AT1736">
        <v>1985</v>
      </c>
      <c r="AU1736">
        <v>110</v>
      </c>
      <c r="AV1736">
        <v>4</v>
      </c>
      <c r="BA1736">
        <v>425</v>
      </c>
      <c r="BB1736">
        <v>437</v>
      </c>
      <c r="BK1736" t="s">
        <v>31617</v>
      </c>
      <c r="BW1736" t="s">
        <v>13428</v>
      </c>
      <c r="BX1736" t="s">
        <v>13985</v>
      </c>
      <c r="BY1736" t="s">
        <v>13429</v>
      </c>
      <c r="BZ1736" t="s">
        <v>13985</v>
      </c>
    </row>
    <row r="1737" spans="1:78" hidden="1">
      <c r="A1737" t="s">
        <v>13850</v>
      </c>
      <c r="B1737" t="s">
        <v>67</v>
      </c>
      <c r="C1737" t="s">
        <v>23397</v>
      </c>
      <c r="G1737" t="s">
        <v>23398</v>
      </c>
      <c r="J1737" t="s">
        <v>23399</v>
      </c>
      <c r="K1737" t="s">
        <v>2083</v>
      </c>
      <c r="W1737" t="s">
        <v>23400</v>
      </c>
      <c r="AB1737" t="s">
        <v>23401</v>
      </c>
      <c r="AN1737" t="s">
        <v>2087</v>
      </c>
      <c r="AS1737" t="s">
        <v>2269</v>
      </c>
      <c r="AT1737">
        <v>2010</v>
      </c>
      <c r="AU1737">
        <v>22</v>
      </c>
      <c r="AV1737">
        <v>4</v>
      </c>
      <c r="BA1737">
        <v>484</v>
      </c>
      <c r="BB1737">
        <v>489</v>
      </c>
      <c r="BD1737" t="s">
        <v>23402</v>
      </c>
      <c r="BK1737" t="s">
        <v>23403</v>
      </c>
      <c r="BL1737">
        <v>20155847</v>
      </c>
      <c r="BW1737" t="s">
        <v>13429</v>
      </c>
      <c r="BX1737" t="s">
        <v>13985</v>
      </c>
      <c r="BY1737" t="s">
        <v>13985</v>
      </c>
      <c r="BZ1737" t="s">
        <v>13985</v>
      </c>
    </row>
    <row r="1738" spans="1:78">
      <c r="A1738" t="s">
        <v>13850</v>
      </c>
      <c r="B1738" t="s">
        <v>67</v>
      </c>
      <c r="C1738" t="s">
        <v>8499</v>
      </c>
      <c r="G1738" t="s">
        <v>8499</v>
      </c>
      <c r="J1738" t="s">
        <v>27646</v>
      </c>
      <c r="K1738" t="s">
        <v>625</v>
      </c>
      <c r="W1738" t="s">
        <v>27647</v>
      </c>
      <c r="AB1738" t="s">
        <v>8503</v>
      </c>
      <c r="AN1738" t="s">
        <v>627</v>
      </c>
      <c r="AS1738" t="s">
        <v>815</v>
      </c>
      <c r="AT1738">
        <v>2003</v>
      </c>
      <c r="AU1738">
        <v>106</v>
      </c>
      <c r="AV1738">
        <v>3</v>
      </c>
      <c r="BA1738">
        <v>177</v>
      </c>
      <c r="BB1738">
        <v>185</v>
      </c>
      <c r="BD1738" t="s">
        <v>27648</v>
      </c>
      <c r="BK1738" t="s">
        <v>27649</v>
      </c>
      <c r="BW1738" t="s">
        <v>13428</v>
      </c>
      <c r="BX1738">
        <v>7</v>
      </c>
      <c r="BY1738" t="s">
        <v>13433</v>
      </c>
      <c r="BZ1738">
        <v>3</v>
      </c>
    </row>
    <row r="1739" spans="1:78" hidden="1">
      <c r="A1739" t="s">
        <v>13850</v>
      </c>
      <c r="B1739" t="s">
        <v>67</v>
      </c>
      <c r="C1739" t="s">
        <v>30745</v>
      </c>
      <c r="G1739" t="s">
        <v>30745</v>
      </c>
      <c r="J1739" t="s">
        <v>30746</v>
      </c>
      <c r="K1739" t="s">
        <v>375</v>
      </c>
      <c r="W1739" t="s">
        <v>30747</v>
      </c>
      <c r="AB1739" t="s">
        <v>30748</v>
      </c>
      <c r="AN1739" t="s">
        <v>377</v>
      </c>
      <c r="AO1739" t="s">
        <v>378</v>
      </c>
      <c r="AS1739" t="s">
        <v>521</v>
      </c>
      <c r="AT1739">
        <v>1994</v>
      </c>
      <c r="AU1739">
        <v>6</v>
      </c>
      <c r="AV1739">
        <v>3</v>
      </c>
      <c r="BA1739">
        <v>251</v>
      </c>
      <c r="BB1739">
        <v>260</v>
      </c>
      <c r="BD1739" t="s">
        <v>30749</v>
      </c>
      <c r="BK1739" t="s">
        <v>30750</v>
      </c>
      <c r="BL1739">
        <v>7920591</v>
      </c>
      <c r="BW1739" t="s">
        <v>13429</v>
      </c>
      <c r="BX1739" t="s">
        <v>13985</v>
      </c>
      <c r="BY1739" t="s">
        <v>13985</v>
      </c>
      <c r="BZ1739" t="s">
        <v>13985</v>
      </c>
    </row>
    <row r="1740" spans="1:78" hidden="1">
      <c r="A1740" t="s">
        <v>13850</v>
      </c>
      <c r="B1740" t="s">
        <v>67</v>
      </c>
      <c r="C1740" t="s">
        <v>22915</v>
      </c>
      <c r="G1740" t="s">
        <v>22916</v>
      </c>
      <c r="J1740" t="s">
        <v>22917</v>
      </c>
      <c r="K1740" t="s">
        <v>2609</v>
      </c>
      <c r="W1740" t="s">
        <v>22918</v>
      </c>
      <c r="AA1740" t="s">
        <v>22919</v>
      </c>
      <c r="AB1740" t="s">
        <v>22920</v>
      </c>
      <c r="AN1740" t="s">
        <v>2612</v>
      </c>
      <c r="AO1740" t="s">
        <v>2613</v>
      </c>
      <c r="AS1740" t="s">
        <v>884</v>
      </c>
      <c r="AT1740">
        <v>2011</v>
      </c>
      <c r="AU1740">
        <v>70</v>
      </c>
      <c r="AV1740" s="2">
        <v>43526</v>
      </c>
      <c r="BA1740">
        <v>297</v>
      </c>
      <c r="BB1740">
        <v>304</v>
      </c>
      <c r="BD1740" t="s">
        <v>22921</v>
      </c>
      <c r="BK1740" t="s">
        <v>22922</v>
      </c>
      <c r="BW1740" t="s">
        <v>13429</v>
      </c>
      <c r="BX1740" t="s">
        <v>13985</v>
      </c>
      <c r="BY1740" t="s">
        <v>13985</v>
      </c>
      <c r="BZ1740" t="s">
        <v>13985</v>
      </c>
    </row>
    <row r="1741" spans="1:78" hidden="1">
      <c r="A1741" t="s">
        <v>13850</v>
      </c>
      <c r="B1741" t="s">
        <v>3442</v>
      </c>
      <c r="C1741" t="s">
        <v>28023</v>
      </c>
      <c r="E1741" t="s">
        <v>28024</v>
      </c>
      <c r="G1741" t="s">
        <v>28023</v>
      </c>
      <c r="J1741" t="s">
        <v>28025</v>
      </c>
      <c r="K1741" t="s">
        <v>28026</v>
      </c>
      <c r="P1741" t="s">
        <v>28027</v>
      </c>
      <c r="Q1741">
        <v>2001</v>
      </c>
      <c r="R1741" t="s">
        <v>28028</v>
      </c>
      <c r="S1741" t="s">
        <v>28029</v>
      </c>
      <c r="W1741" t="s">
        <v>28030</v>
      </c>
      <c r="AA1741" t="s">
        <v>28031</v>
      </c>
      <c r="AB1741" t="s">
        <v>28032</v>
      </c>
      <c r="AP1741" t="s">
        <v>28033</v>
      </c>
      <c r="AT1741">
        <v>2002</v>
      </c>
      <c r="BA1741">
        <v>45</v>
      </c>
      <c r="BB1741">
        <v>58</v>
      </c>
      <c r="BK1741" t="s">
        <v>28034</v>
      </c>
      <c r="BW1741" t="s">
        <v>13429</v>
      </c>
      <c r="BX1741" t="s">
        <v>13985</v>
      </c>
      <c r="BY1741" t="s">
        <v>13985</v>
      </c>
      <c r="BZ1741" t="s">
        <v>13985</v>
      </c>
    </row>
    <row r="1742" spans="1:78" hidden="1">
      <c r="A1742" t="s">
        <v>13850</v>
      </c>
      <c r="B1742" t="s">
        <v>67</v>
      </c>
      <c r="C1742" t="s">
        <v>28663</v>
      </c>
      <c r="G1742" t="s">
        <v>28663</v>
      </c>
      <c r="J1742" t="s">
        <v>28664</v>
      </c>
      <c r="K1742" t="s">
        <v>6244</v>
      </c>
      <c r="W1742" t="s">
        <v>28665</v>
      </c>
      <c r="AN1742" t="s">
        <v>6246</v>
      </c>
      <c r="AS1742" t="s">
        <v>730</v>
      </c>
      <c r="AT1742">
        <v>2000</v>
      </c>
      <c r="AU1742">
        <v>143</v>
      </c>
      <c r="AV1742">
        <v>2</v>
      </c>
      <c r="BA1742">
        <v>330</v>
      </c>
      <c r="BB1742">
        <v>341</v>
      </c>
      <c r="BD1742" t="s">
        <v>28666</v>
      </c>
      <c r="BK1742" t="s">
        <v>28667</v>
      </c>
      <c r="BW1742" t="s">
        <v>13429</v>
      </c>
      <c r="BX1742" t="s">
        <v>13985</v>
      </c>
      <c r="BY1742" t="s">
        <v>13985</v>
      </c>
      <c r="BZ1742" t="s">
        <v>13985</v>
      </c>
    </row>
    <row r="1743" spans="1:78" hidden="1">
      <c r="A1743" t="s">
        <v>13850</v>
      </c>
      <c r="B1743" t="s">
        <v>67</v>
      </c>
      <c r="C1743" t="s">
        <v>26026</v>
      </c>
      <c r="G1743" t="s">
        <v>26027</v>
      </c>
      <c r="J1743" t="s">
        <v>26028</v>
      </c>
      <c r="K1743" t="s">
        <v>6490</v>
      </c>
      <c r="W1743" t="s">
        <v>26029</v>
      </c>
      <c r="AN1743" t="s">
        <v>6492</v>
      </c>
      <c r="AO1743" t="s">
        <v>6493</v>
      </c>
      <c r="AS1743" t="s">
        <v>521</v>
      </c>
      <c r="AT1743">
        <v>2006</v>
      </c>
      <c r="AU1743">
        <v>563</v>
      </c>
      <c r="BA1743">
        <v>515</v>
      </c>
      <c r="BB1743">
        <v>520</v>
      </c>
      <c r="BD1743" t="s">
        <v>26030</v>
      </c>
      <c r="BK1743" t="s">
        <v>26031</v>
      </c>
      <c r="BW1743" t="s">
        <v>13429</v>
      </c>
      <c r="BX1743" t="s">
        <v>13985</v>
      </c>
      <c r="BY1743" t="s">
        <v>13985</v>
      </c>
      <c r="BZ1743" t="s">
        <v>13985</v>
      </c>
    </row>
    <row r="1744" spans="1:78" hidden="1">
      <c r="A1744" t="s">
        <v>13850</v>
      </c>
      <c r="B1744" t="s">
        <v>67</v>
      </c>
      <c r="C1744" t="s">
        <v>23225</v>
      </c>
      <c r="G1744" t="s">
        <v>23226</v>
      </c>
      <c r="J1744" t="s">
        <v>23227</v>
      </c>
      <c r="K1744" t="s">
        <v>4545</v>
      </c>
      <c r="W1744" t="s">
        <v>23228</v>
      </c>
      <c r="AA1744" t="s">
        <v>6560</v>
      </c>
      <c r="AB1744" t="s">
        <v>6561</v>
      </c>
      <c r="AN1744" t="s">
        <v>4548</v>
      </c>
      <c r="AS1744" t="s">
        <v>297</v>
      </c>
      <c r="AT1744">
        <v>2010</v>
      </c>
      <c r="AU1744">
        <v>103</v>
      </c>
      <c r="AV1744">
        <v>5</v>
      </c>
      <c r="BA1744">
        <v>716</v>
      </c>
      <c r="BB1744">
        <v>722</v>
      </c>
      <c r="BD1744" t="s">
        <v>23229</v>
      </c>
      <c r="BK1744" t="s">
        <v>23230</v>
      </c>
      <c r="BW1744" t="s">
        <v>13428</v>
      </c>
      <c r="BX1744" t="s">
        <v>13985</v>
      </c>
      <c r="BY1744" t="s">
        <v>13429</v>
      </c>
      <c r="BZ1744" t="s">
        <v>13985</v>
      </c>
    </row>
    <row r="1745" spans="1:78" hidden="1">
      <c r="A1745" t="s">
        <v>13850</v>
      </c>
      <c r="B1745" t="s">
        <v>67</v>
      </c>
      <c r="C1745" t="s">
        <v>18832</v>
      </c>
      <c r="G1745" t="s">
        <v>18833</v>
      </c>
      <c r="J1745" t="s">
        <v>18834</v>
      </c>
      <c r="K1745" t="s">
        <v>280</v>
      </c>
      <c r="W1745" t="s">
        <v>18835</v>
      </c>
      <c r="AA1745" t="s">
        <v>18836</v>
      </c>
      <c r="AB1745" t="s">
        <v>18837</v>
      </c>
      <c r="AN1745" t="s">
        <v>284</v>
      </c>
      <c r="AS1745" s="1">
        <v>45444</v>
      </c>
      <c r="AT1745">
        <v>2015</v>
      </c>
      <c r="AU1745">
        <v>10</v>
      </c>
      <c r="AV1745">
        <v>6</v>
      </c>
      <c r="BC1745" t="s">
        <v>18838</v>
      </c>
      <c r="BD1745" t="s">
        <v>18839</v>
      </c>
      <c r="BK1745" t="s">
        <v>18840</v>
      </c>
      <c r="BL1745">
        <v>26107619</v>
      </c>
      <c r="BW1745" t="s">
        <v>13429</v>
      </c>
      <c r="BX1745" t="s">
        <v>13985</v>
      </c>
      <c r="BY1745" t="s">
        <v>13985</v>
      </c>
      <c r="BZ1745" t="s">
        <v>13985</v>
      </c>
    </row>
    <row r="1746" spans="1:78" hidden="1">
      <c r="A1746" t="s">
        <v>13850</v>
      </c>
      <c r="B1746" t="s">
        <v>67</v>
      </c>
      <c r="C1746" t="s">
        <v>14397</v>
      </c>
      <c r="G1746" t="s">
        <v>14398</v>
      </c>
      <c r="J1746" t="s">
        <v>14399</v>
      </c>
      <c r="K1746" t="s">
        <v>4545</v>
      </c>
      <c r="W1746" t="s">
        <v>14400</v>
      </c>
      <c r="AA1746" t="s">
        <v>14401</v>
      </c>
      <c r="AN1746" t="s">
        <v>4548</v>
      </c>
      <c r="AO1746" t="s">
        <v>4549</v>
      </c>
      <c r="AS1746" t="s">
        <v>472</v>
      </c>
      <c r="AT1746">
        <v>2019</v>
      </c>
      <c r="AU1746">
        <v>112</v>
      </c>
      <c r="AV1746">
        <v>4</v>
      </c>
      <c r="AY1746" t="s">
        <v>49</v>
      </c>
      <c r="BA1746">
        <v>388</v>
      </c>
      <c r="BB1746">
        <v>401</v>
      </c>
      <c r="BD1746" t="s">
        <v>14402</v>
      </c>
      <c r="BK1746" t="s">
        <v>14403</v>
      </c>
      <c r="BW1746" t="s">
        <v>13428</v>
      </c>
      <c r="BX1746">
        <v>0</v>
      </c>
      <c r="BY1746" t="s">
        <v>13429</v>
      </c>
    </row>
    <row r="1747" spans="1:78" hidden="1">
      <c r="A1747" t="s">
        <v>13850</v>
      </c>
      <c r="B1747" t="s">
        <v>67</v>
      </c>
      <c r="C1747" t="s">
        <v>26604</v>
      </c>
      <c r="G1747" t="s">
        <v>26604</v>
      </c>
      <c r="J1747" t="s">
        <v>26605</v>
      </c>
      <c r="K1747" t="s">
        <v>1862</v>
      </c>
      <c r="W1747" t="s">
        <v>26606</v>
      </c>
      <c r="AA1747" t="s">
        <v>26607</v>
      </c>
      <c r="AB1747" t="s">
        <v>26608</v>
      </c>
      <c r="AN1747" t="s">
        <v>1864</v>
      </c>
      <c r="AS1747" t="s">
        <v>472</v>
      </c>
      <c r="AT1747">
        <v>2005</v>
      </c>
      <c r="AU1747">
        <v>146</v>
      </c>
      <c r="AV1747">
        <v>3</v>
      </c>
      <c r="BA1747">
        <v>257</v>
      </c>
      <c r="BB1747">
        <v>262</v>
      </c>
      <c r="BD1747" t="s">
        <v>26609</v>
      </c>
      <c r="BK1747" t="s">
        <v>26610</v>
      </c>
      <c r="BW1747" t="s">
        <v>13429</v>
      </c>
      <c r="BX1747" t="s">
        <v>13985</v>
      </c>
      <c r="BY1747" t="s">
        <v>13985</v>
      </c>
      <c r="BZ1747" t="s">
        <v>13985</v>
      </c>
    </row>
    <row r="1748" spans="1:78" hidden="1">
      <c r="A1748" t="s">
        <v>13850</v>
      </c>
      <c r="B1748" t="s">
        <v>67</v>
      </c>
      <c r="C1748" t="s">
        <v>15465</v>
      </c>
      <c r="G1748" t="s">
        <v>15466</v>
      </c>
      <c r="J1748" t="s">
        <v>15467</v>
      </c>
      <c r="K1748" t="s">
        <v>15468</v>
      </c>
      <c r="W1748" t="s">
        <v>15469</v>
      </c>
      <c r="AN1748" t="s">
        <v>15470</v>
      </c>
      <c r="AO1748" t="s">
        <v>15471</v>
      </c>
      <c r="AS1748" t="s">
        <v>472</v>
      </c>
      <c r="AT1748">
        <v>2018</v>
      </c>
      <c r="AU1748">
        <v>244</v>
      </c>
      <c r="BA1748">
        <v>19</v>
      </c>
      <c r="BB1748">
        <v>23</v>
      </c>
      <c r="BD1748" t="s">
        <v>15472</v>
      </c>
      <c r="BK1748" t="s">
        <v>15473</v>
      </c>
      <c r="BW1748" t="s">
        <v>13429</v>
      </c>
      <c r="BX1748" t="s">
        <v>13985</v>
      </c>
      <c r="BY1748" t="s">
        <v>13985</v>
      </c>
      <c r="BZ1748" t="s">
        <v>13985</v>
      </c>
    </row>
    <row r="1749" spans="1:78" hidden="1">
      <c r="A1749" t="s">
        <v>13850</v>
      </c>
      <c r="B1749" t="s">
        <v>67</v>
      </c>
      <c r="C1749" t="s">
        <v>17476</v>
      </c>
      <c r="G1749" t="s">
        <v>17477</v>
      </c>
      <c r="J1749" t="s">
        <v>17478</v>
      </c>
      <c r="K1749" t="s">
        <v>3308</v>
      </c>
      <c r="W1749" t="s">
        <v>17479</v>
      </c>
      <c r="AA1749" t="s">
        <v>17480</v>
      </c>
      <c r="AB1749" t="s">
        <v>17481</v>
      </c>
      <c r="AN1749" t="s">
        <v>3310</v>
      </c>
      <c r="AS1749" t="s">
        <v>210</v>
      </c>
      <c r="AT1749">
        <v>2016</v>
      </c>
      <c r="AU1749">
        <v>165</v>
      </c>
      <c r="BA1749">
        <v>322</v>
      </c>
      <c r="BB1749">
        <v>327</v>
      </c>
      <c r="BD1749" t="s">
        <v>17482</v>
      </c>
      <c r="BK1749" t="s">
        <v>17483</v>
      </c>
      <c r="BL1749">
        <v>27542518</v>
      </c>
      <c r="BW1749" t="s">
        <v>13429</v>
      </c>
      <c r="BX1749" t="s">
        <v>13985</v>
      </c>
      <c r="BY1749" t="s">
        <v>13985</v>
      </c>
      <c r="BZ1749" t="s">
        <v>13985</v>
      </c>
    </row>
    <row r="1750" spans="1:78" hidden="1">
      <c r="A1750" t="s">
        <v>13850</v>
      </c>
      <c r="B1750" t="s">
        <v>67</v>
      </c>
      <c r="C1750" t="s">
        <v>23063</v>
      </c>
      <c r="G1750" t="s">
        <v>23064</v>
      </c>
      <c r="J1750" t="s">
        <v>23065</v>
      </c>
      <c r="K1750" t="s">
        <v>358</v>
      </c>
      <c r="W1750" t="s">
        <v>23066</v>
      </c>
      <c r="AA1750" t="s">
        <v>23067</v>
      </c>
      <c r="AB1750" t="s">
        <v>23068</v>
      </c>
      <c r="AN1750" t="s">
        <v>360</v>
      </c>
      <c r="AO1750" t="s">
        <v>361</v>
      </c>
      <c r="AS1750" t="s">
        <v>1023</v>
      </c>
      <c r="AT1750">
        <v>2011</v>
      </c>
      <c r="AU1750">
        <v>57</v>
      </c>
      <c r="AV1750">
        <v>1</v>
      </c>
      <c r="BA1750">
        <v>83</v>
      </c>
      <c r="BB1750">
        <v>93</v>
      </c>
      <c r="BD1750" t="s">
        <v>23069</v>
      </c>
      <c r="BK1750" t="s">
        <v>23070</v>
      </c>
      <c r="BL1750">
        <v>20933516</v>
      </c>
      <c r="BW1750" t="s">
        <v>13429</v>
      </c>
      <c r="BX1750" t="s">
        <v>13985</v>
      </c>
      <c r="BY1750" t="s">
        <v>13985</v>
      </c>
      <c r="BZ1750" t="s">
        <v>13985</v>
      </c>
    </row>
    <row r="1751" spans="1:78" hidden="1">
      <c r="A1751" t="s">
        <v>13850</v>
      </c>
      <c r="B1751" t="s">
        <v>67</v>
      </c>
      <c r="C1751" t="s">
        <v>15281</v>
      </c>
      <c r="G1751" t="s">
        <v>15282</v>
      </c>
      <c r="J1751" t="s">
        <v>15283</v>
      </c>
      <c r="K1751" t="s">
        <v>216</v>
      </c>
      <c r="W1751" t="s">
        <v>15284</v>
      </c>
      <c r="AA1751" t="s">
        <v>15285</v>
      </c>
      <c r="AN1751" t="s">
        <v>218</v>
      </c>
      <c r="AS1751" s="1">
        <v>44774</v>
      </c>
      <c r="AT1751">
        <v>2018</v>
      </c>
      <c r="AU1751">
        <v>8</v>
      </c>
      <c r="BC1751">
        <v>12577</v>
      </c>
      <c r="BD1751" t="s">
        <v>15286</v>
      </c>
      <c r="BK1751" t="s">
        <v>15287</v>
      </c>
      <c r="BL1751">
        <v>30135598</v>
      </c>
      <c r="BW1751" t="s">
        <v>13429</v>
      </c>
      <c r="BX1751" t="s">
        <v>13985</v>
      </c>
      <c r="BY1751" t="s">
        <v>13985</v>
      </c>
      <c r="BZ1751" t="s">
        <v>13985</v>
      </c>
    </row>
    <row r="1752" spans="1:78" hidden="1">
      <c r="A1752" t="s">
        <v>13850</v>
      </c>
      <c r="B1752" t="s">
        <v>67</v>
      </c>
      <c r="C1752" t="s">
        <v>28947</v>
      </c>
      <c r="G1752" t="s">
        <v>28947</v>
      </c>
      <c r="J1752" t="s">
        <v>28948</v>
      </c>
      <c r="K1752" t="s">
        <v>16273</v>
      </c>
      <c r="W1752" t="s">
        <v>28949</v>
      </c>
      <c r="AN1752" t="s">
        <v>16277</v>
      </c>
      <c r="AS1752" t="s">
        <v>242</v>
      </c>
      <c r="AT1752">
        <v>1999</v>
      </c>
      <c r="AU1752">
        <v>8</v>
      </c>
      <c r="AV1752">
        <v>5</v>
      </c>
      <c r="BA1752">
        <v>329</v>
      </c>
      <c r="BB1752">
        <v>349</v>
      </c>
      <c r="BD1752" t="s">
        <v>28950</v>
      </c>
      <c r="BK1752" t="s">
        <v>28951</v>
      </c>
      <c r="BW1752" t="s">
        <v>13429</v>
      </c>
      <c r="BX1752" t="s">
        <v>13985</v>
      </c>
      <c r="BY1752" t="s">
        <v>13985</v>
      </c>
      <c r="BZ1752" t="s">
        <v>13985</v>
      </c>
    </row>
    <row r="1753" spans="1:78" hidden="1">
      <c r="A1753" t="s">
        <v>13850</v>
      </c>
      <c r="B1753" t="s">
        <v>67</v>
      </c>
      <c r="C1753" t="s">
        <v>28672</v>
      </c>
      <c r="G1753" t="s">
        <v>28672</v>
      </c>
      <c r="J1753" t="s">
        <v>28673</v>
      </c>
      <c r="K1753" t="s">
        <v>1057</v>
      </c>
      <c r="W1753" t="s">
        <v>28674</v>
      </c>
      <c r="AA1753" t="s">
        <v>28675</v>
      </c>
      <c r="AB1753" t="s">
        <v>28676</v>
      </c>
      <c r="AN1753" t="s">
        <v>1061</v>
      </c>
      <c r="AO1753" t="s">
        <v>1062</v>
      </c>
      <c r="AS1753" t="s">
        <v>730</v>
      </c>
      <c r="AT1753">
        <v>2000</v>
      </c>
      <c r="AU1753">
        <v>81</v>
      </c>
      <c r="AV1753">
        <v>4</v>
      </c>
      <c r="BA1753">
        <v>1004</v>
      </c>
      <c r="BB1753">
        <v>1014</v>
      </c>
      <c r="BD1753" t="s">
        <v>28677</v>
      </c>
      <c r="BK1753" t="s">
        <v>28678</v>
      </c>
      <c r="BW1753" t="s">
        <v>13429</v>
      </c>
      <c r="BX1753" t="s">
        <v>13985</v>
      </c>
      <c r="BY1753" t="s">
        <v>13985</v>
      </c>
      <c r="BZ1753" t="s">
        <v>13985</v>
      </c>
    </row>
    <row r="1754" spans="1:78" hidden="1">
      <c r="A1754" t="s">
        <v>13850</v>
      </c>
      <c r="B1754" t="s">
        <v>67</v>
      </c>
      <c r="C1754" t="s">
        <v>27924</v>
      </c>
      <c r="G1754" t="s">
        <v>27924</v>
      </c>
      <c r="J1754" t="s">
        <v>27925</v>
      </c>
      <c r="K1754" t="s">
        <v>160</v>
      </c>
      <c r="W1754" t="s">
        <v>27926</v>
      </c>
      <c r="AN1754" t="s">
        <v>162</v>
      </c>
      <c r="AS1754" t="s">
        <v>521</v>
      </c>
      <c r="AT1754">
        <v>2002</v>
      </c>
      <c r="AU1754">
        <v>27</v>
      </c>
      <c r="AV1754">
        <v>2</v>
      </c>
      <c r="BA1754">
        <v>92</v>
      </c>
      <c r="BB1754">
        <v>96</v>
      </c>
      <c r="BD1754" t="s">
        <v>27927</v>
      </c>
      <c r="BK1754" t="s">
        <v>27928</v>
      </c>
      <c r="BW1754" t="s">
        <v>13429</v>
      </c>
      <c r="BX1754" t="s">
        <v>13985</v>
      </c>
      <c r="BY1754" t="s">
        <v>13985</v>
      </c>
      <c r="BZ1754" t="s">
        <v>13985</v>
      </c>
    </row>
    <row r="1755" spans="1:78" hidden="1">
      <c r="A1755" t="s">
        <v>13850</v>
      </c>
      <c r="B1755" t="s">
        <v>67</v>
      </c>
      <c r="C1755" t="s">
        <v>18327</v>
      </c>
      <c r="G1755" t="s">
        <v>18328</v>
      </c>
      <c r="J1755" t="s">
        <v>18329</v>
      </c>
      <c r="K1755" t="s">
        <v>18330</v>
      </c>
      <c r="W1755" t="s">
        <v>18331</v>
      </c>
      <c r="AB1755" t="s">
        <v>18332</v>
      </c>
      <c r="AN1755" t="s">
        <v>18333</v>
      </c>
      <c r="AT1755">
        <v>2016</v>
      </c>
      <c r="AU1755">
        <v>11</v>
      </c>
      <c r="BD1755" t="s">
        <v>18334</v>
      </c>
      <c r="BK1755" t="s">
        <v>18335</v>
      </c>
      <c r="BL1755">
        <v>27217751</v>
      </c>
      <c r="BW1755" t="s">
        <v>13429</v>
      </c>
      <c r="BX1755" t="s">
        <v>13985</v>
      </c>
      <c r="BY1755" t="s">
        <v>13985</v>
      </c>
      <c r="BZ1755" t="s">
        <v>13985</v>
      </c>
    </row>
    <row r="1756" spans="1:78" hidden="1">
      <c r="A1756" t="s">
        <v>13850</v>
      </c>
      <c r="B1756" t="s">
        <v>67</v>
      </c>
      <c r="C1756" t="s">
        <v>29382</v>
      </c>
      <c r="G1756" t="s">
        <v>29382</v>
      </c>
      <c r="J1756" t="s">
        <v>29383</v>
      </c>
      <c r="K1756" t="s">
        <v>29384</v>
      </c>
      <c r="W1756" t="s">
        <v>29385</v>
      </c>
      <c r="AN1756" t="s">
        <v>29386</v>
      </c>
      <c r="AS1756" t="s">
        <v>521</v>
      </c>
      <c r="AT1756">
        <v>1998</v>
      </c>
      <c r="AU1756">
        <v>45</v>
      </c>
      <c r="AV1756">
        <v>3</v>
      </c>
      <c r="BA1756">
        <v>377</v>
      </c>
      <c r="BB1756">
        <v>383</v>
      </c>
      <c r="BD1756" t="s">
        <v>29387</v>
      </c>
      <c r="BK1756" t="s">
        <v>29388</v>
      </c>
      <c r="BL1756">
        <v>9790273</v>
      </c>
      <c r="BW1756" t="s">
        <v>13429</v>
      </c>
      <c r="BX1756" t="s">
        <v>13985</v>
      </c>
      <c r="BY1756" t="s">
        <v>13985</v>
      </c>
      <c r="BZ1756" t="s">
        <v>13985</v>
      </c>
    </row>
    <row r="1757" spans="1:78" hidden="1">
      <c r="A1757" t="s">
        <v>13850</v>
      </c>
      <c r="B1757" t="s">
        <v>1762</v>
      </c>
      <c r="C1757" t="s">
        <v>23011</v>
      </c>
      <c r="E1757" t="s">
        <v>23012</v>
      </c>
      <c r="G1757" t="s">
        <v>23013</v>
      </c>
      <c r="J1757" t="s">
        <v>23014</v>
      </c>
      <c r="K1757" t="s">
        <v>23015</v>
      </c>
      <c r="L1757" t="s">
        <v>23016</v>
      </c>
      <c r="P1757" t="s">
        <v>23017</v>
      </c>
      <c r="Q1757" t="s">
        <v>6607</v>
      </c>
      <c r="R1757" t="s">
        <v>23018</v>
      </c>
      <c r="W1757" t="s">
        <v>23019</v>
      </c>
      <c r="AN1757" t="s">
        <v>23020</v>
      </c>
      <c r="AT1757">
        <v>2011</v>
      </c>
      <c r="AU1757">
        <v>4</v>
      </c>
      <c r="BA1757">
        <v>2756</v>
      </c>
      <c r="BB1757">
        <v>2763</v>
      </c>
      <c r="BD1757" t="s">
        <v>23021</v>
      </c>
      <c r="BK1757" t="s">
        <v>23022</v>
      </c>
      <c r="BW1757" t="s">
        <v>13429</v>
      </c>
      <c r="BX1757" t="s">
        <v>13985</v>
      </c>
      <c r="BY1757" t="s">
        <v>13985</v>
      </c>
      <c r="BZ1757" t="s">
        <v>13985</v>
      </c>
    </row>
    <row r="1758" spans="1:78" hidden="1">
      <c r="A1758" t="s">
        <v>13850</v>
      </c>
      <c r="B1758" t="s">
        <v>67</v>
      </c>
      <c r="C1758" t="s">
        <v>27552</v>
      </c>
      <c r="G1758" t="s">
        <v>27552</v>
      </c>
      <c r="J1758" t="s">
        <v>27553</v>
      </c>
      <c r="K1758" t="s">
        <v>12849</v>
      </c>
      <c r="P1758" t="s">
        <v>27554</v>
      </c>
      <c r="Q1758" t="s">
        <v>27555</v>
      </c>
      <c r="R1758" t="s">
        <v>27556</v>
      </c>
      <c r="T1758" t="s">
        <v>27557</v>
      </c>
      <c r="W1758" t="s">
        <v>27558</v>
      </c>
      <c r="AB1758" t="s">
        <v>27559</v>
      </c>
      <c r="AN1758" t="s">
        <v>1969</v>
      </c>
      <c r="AS1758" s="1">
        <v>47270</v>
      </c>
      <c r="AT1758">
        <v>2003</v>
      </c>
      <c r="AU1758">
        <v>358</v>
      </c>
      <c r="AV1758">
        <v>1434</v>
      </c>
      <c r="BA1758">
        <v>1123</v>
      </c>
      <c r="BB1758">
        <v>1132</v>
      </c>
      <c r="BD1758" t="s">
        <v>27560</v>
      </c>
      <c r="BK1758" t="s">
        <v>27561</v>
      </c>
      <c r="BL1758">
        <v>12831478</v>
      </c>
      <c r="BW1758" t="s">
        <v>13429</v>
      </c>
      <c r="BX1758" t="s">
        <v>13985</v>
      </c>
      <c r="BY1758" t="s">
        <v>13985</v>
      </c>
      <c r="BZ1758" t="s">
        <v>13985</v>
      </c>
    </row>
    <row r="1759" spans="1:78" hidden="1">
      <c r="A1759" t="s">
        <v>13850</v>
      </c>
      <c r="B1759" t="s">
        <v>67</v>
      </c>
      <c r="C1759" t="s">
        <v>25508</v>
      </c>
      <c r="G1759" t="s">
        <v>25509</v>
      </c>
      <c r="J1759" t="s">
        <v>25510</v>
      </c>
      <c r="K1759" t="s">
        <v>16467</v>
      </c>
      <c r="W1759" t="s">
        <v>25511</v>
      </c>
      <c r="AN1759" t="s">
        <v>16471</v>
      </c>
      <c r="AO1759" t="s">
        <v>16472</v>
      </c>
      <c r="AS1759" t="s">
        <v>730</v>
      </c>
      <c r="AT1759">
        <v>2007</v>
      </c>
      <c r="AU1759">
        <v>136</v>
      </c>
      <c r="AV1759">
        <v>1</v>
      </c>
      <c r="BA1759">
        <v>44</v>
      </c>
      <c r="BB1759">
        <v>52</v>
      </c>
      <c r="BD1759" t="s">
        <v>25512</v>
      </c>
      <c r="BK1759" t="s">
        <v>25513</v>
      </c>
      <c r="BW1759" t="s">
        <v>13429</v>
      </c>
      <c r="BX1759" t="s">
        <v>13985</v>
      </c>
      <c r="BY1759" t="s">
        <v>13985</v>
      </c>
      <c r="BZ1759" t="s">
        <v>13985</v>
      </c>
    </row>
    <row r="1760" spans="1:78" hidden="1">
      <c r="A1760" t="s">
        <v>13850</v>
      </c>
      <c r="B1760" t="s">
        <v>67</v>
      </c>
      <c r="C1760" t="s">
        <v>30968</v>
      </c>
      <c r="G1760" t="s">
        <v>30968</v>
      </c>
      <c r="J1760" t="s">
        <v>30969</v>
      </c>
      <c r="K1760" t="s">
        <v>8659</v>
      </c>
      <c r="P1760" t="s">
        <v>30970</v>
      </c>
      <c r="Q1760" t="s">
        <v>30971</v>
      </c>
      <c r="R1760" t="s">
        <v>30972</v>
      </c>
      <c r="S1760" t="s">
        <v>30973</v>
      </c>
      <c r="T1760" t="s">
        <v>30974</v>
      </c>
      <c r="W1760" t="s">
        <v>30975</v>
      </c>
      <c r="AN1760" t="s">
        <v>8663</v>
      </c>
      <c r="AS1760" t="s">
        <v>297</v>
      </c>
      <c r="AT1760">
        <v>1993</v>
      </c>
      <c r="AU1760">
        <v>66</v>
      </c>
      <c r="AV1760">
        <v>3</v>
      </c>
      <c r="BA1760">
        <v>271</v>
      </c>
      <c r="BB1760">
        <v>282</v>
      </c>
      <c r="BK1760" t="s">
        <v>30976</v>
      </c>
      <c r="BW1760" t="s">
        <v>13429</v>
      </c>
      <c r="BX1760" t="s">
        <v>13985</v>
      </c>
      <c r="BY1760" t="s">
        <v>13985</v>
      </c>
      <c r="BZ1760" t="s">
        <v>13985</v>
      </c>
    </row>
    <row r="1761" spans="1:78" hidden="1">
      <c r="A1761" t="s">
        <v>13850</v>
      </c>
      <c r="B1761" t="s">
        <v>67</v>
      </c>
      <c r="C1761" t="s">
        <v>18715</v>
      </c>
      <c r="G1761" t="s">
        <v>18716</v>
      </c>
      <c r="J1761" t="s">
        <v>18717</v>
      </c>
      <c r="K1761" t="s">
        <v>1332</v>
      </c>
      <c r="W1761" t="s">
        <v>18718</v>
      </c>
      <c r="AA1761" t="s">
        <v>18719</v>
      </c>
      <c r="AB1761" t="s">
        <v>18720</v>
      </c>
      <c r="AN1761" t="s">
        <v>1334</v>
      </c>
      <c r="AO1761" t="s">
        <v>1335</v>
      </c>
      <c r="AS1761" t="s">
        <v>352</v>
      </c>
      <c r="AT1761">
        <v>2015</v>
      </c>
      <c r="AU1761">
        <v>59</v>
      </c>
      <c r="AV1761">
        <v>8</v>
      </c>
      <c r="BA1761">
        <v>939</v>
      </c>
      <c r="BB1761">
        <v>953</v>
      </c>
      <c r="BD1761" t="s">
        <v>18721</v>
      </c>
      <c r="BK1761" t="s">
        <v>18722</v>
      </c>
      <c r="BL1761">
        <v>25281029</v>
      </c>
      <c r="BW1761" t="s">
        <v>13429</v>
      </c>
      <c r="BX1761" t="s">
        <v>13985</v>
      </c>
      <c r="BY1761" t="s">
        <v>13985</v>
      </c>
      <c r="BZ1761" t="s">
        <v>13985</v>
      </c>
    </row>
    <row r="1762" spans="1:78" hidden="1">
      <c r="A1762" t="s">
        <v>13850</v>
      </c>
      <c r="B1762" t="s">
        <v>67</v>
      </c>
      <c r="C1762" t="s">
        <v>30316</v>
      </c>
      <c r="G1762" t="s">
        <v>30316</v>
      </c>
      <c r="J1762" t="s">
        <v>30317</v>
      </c>
      <c r="K1762" t="s">
        <v>2998</v>
      </c>
      <c r="W1762" t="s">
        <v>30318</v>
      </c>
      <c r="AB1762" t="s">
        <v>27813</v>
      </c>
      <c r="AN1762" t="s">
        <v>3001</v>
      </c>
      <c r="AO1762" t="s">
        <v>3002</v>
      </c>
      <c r="AS1762" t="s">
        <v>84</v>
      </c>
      <c r="AT1762">
        <v>1995</v>
      </c>
      <c r="AU1762">
        <v>100</v>
      </c>
      <c r="AV1762">
        <v>3</v>
      </c>
      <c r="BA1762">
        <v>273</v>
      </c>
      <c r="BB1762">
        <v>281</v>
      </c>
      <c r="BD1762" t="s">
        <v>30319</v>
      </c>
      <c r="BK1762" t="s">
        <v>30320</v>
      </c>
      <c r="BL1762">
        <v>8775054</v>
      </c>
      <c r="BW1762" t="s">
        <v>13429</v>
      </c>
      <c r="BX1762" t="s">
        <v>13985</v>
      </c>
      <c r="BY1762" t="s">
        <v>13985</v>
      </c>
      <c r="BZ1762" t="s">
        <v>13985</v>
      </c>
    </row>
    <row r="1763" spans="1:78" hidden="1">
      <c r="A1763" t="s">
        <v>13850</v>
      </c>
      <c r="B1763" t="s">
        <v>67</v>
      </c>
      <c r="C1763" t="s">
        <v>30651</v>
      </c>
      <c r="G1763" t="s">
        <v>30651</v>
      </c>
      <c r="J1763" t="s">
        <v>30652</v>
      </c>
      <c r="K1763" t="s">
        <v>14477</v>
      </c>
      <c r="W1763" t="s">
        <v>30653</v>
      </c>
      <c r="AA1763" t="s">
        <v>28955</v>
      </c>
      <c r="AB1763" t="s">
        <v>22747</v>
      </c>
      <c r="AN1763" t="s">
        <v>14479</v>
      </c>
      <c r="AO1763" t="s">
        <v>14480</v>
      </c>
      <c r="AS1763" t="s">
        <v>84</v>
      </c>
      <c r="AT1763">
        <v>1994</v>
      </c>
      <c r="AU1763">
        <v>109</v>
      </c>
      <c r="AV1763">
        <v>4</v>
      </c>
      <c r="BA1763">
        <v>895</v>
      </c>
      <c r="BB1763">
        <v>904</v>
      </c>
      <c r="BD1763" t="s">
        <v>30654</v>
      </c>
      <c r="BK1763" t="s">
        <v>30655</v>
      </c>
      <c r="BL1763">
        <v>7828030</v>
      </c>
      <c r="BW1763" t="s">
        <v>13429</v>
      </c>
      <c r="BX1763" t="s">
        <v>13985</v>
      </c>
      <c r="BY1763" t="s">
        <v>13985</v>
      </c>
      <c r="BZ1763" t="s">
        <v>13985</v>
      </c>
    </row>
    <row r="1764" spans="1:78" hidden="1">
      <c r="A1764" t="s">
        <v>13850</v>
      </c>
      <c r="B1764" t="s">
        <v>67</v>
      </c>
      <c r="C1764" t="s">
        <v>15792</v>
      </c>
      <c r="G1764" t="s">
        <v>15793</v>
      </c>
      <c r="J1764" t="s">
        <v>15794</v>
      </c>
      <c r="K1764" t="s">
        <v>773</v>
      </c>
      <c r="W1764" t="s">
        <v>15795</v>
      </c>
      <c r="AB1764" t="s">
        <v>15796</v>
      </c>
      <c r="AN1764" t="s">
        <v>777</v>
      </c>
      <c r="AO1764" t="s">
        <v>778</v>
      </c>
      <c r="AS1764" t="s">
        <v>730</v>
      </c>
      <c r="AT1764">
        <v>2018</v>
      </c>
      <c r="AU1764">
        <v>41</v>
      </c>
      <c r="AV1764">
        <v>4</v>
      </c>
      <c r="BA1764">
        <v>773</v>
      </c>
      <c r="BB1764">
        <v>780</v>
      </c>
      <c r="BD1764" t="s">
        <v>15797</v>
      </c>
      <c r="BK1764" t="s">
        <v>15798</v>
      </c>
      <c r="BW1764" t="s">
        <v>13429</v>
      </c>
      <c r="BX1764" t="s">
        <v>13985</v>
      </c>
      <c r="BY1764" t="s">
        <v>13985</v>
      </c>
      <c r="BZ1764" t="s">
        <v>13985</v>
      </c>
    </row>
    <row r="1765" spans="1:78" hidden="1">
      <c r="A1765" t="s">
        <v>13850</v>
      </c>
      <c r="B1765" t="s">
        <v>67</v>
      </c>
      <c r="C1765" t="s">
        <v>15940</v>
      </c>
      <c r="G1765" t="s">
        <v>15941</v>
      </c>
      <c r="J1765" t="s">
        <v>15942</v>
      </c>
      <c r="K1765" t="s">
        <v>258</v>
      </c>
      <c r="W1765" t="s">
        <v>15943</v>
      </c>
      <c r="AB1765" t="s">
        <v>15944</v>
      </c>
      <c r="AN1765" t="s">
        <v>261</v>
      </c>
      <c r="AO1765" t="s">
        <v>262</v>
      </c>
      <c r="AS1765" t="s">
        <v>884</v>
      </c>
      <c r="AT1765">
        <v>2018</v>
      </c>
      <c r="AU1765">
        <v>33</v>
      </c>
      <c r="AV1765">
        <v>1</v>
      </c>
      <c r="BA1765">
        <v>65</v>
      </c>
      <c r="BB1765">
        <v>75</v>
      </c>
      <c r="BD1765" t="s">
        <v>15945</v>
      </c>
      <c r="BK1765" t="s">
        <v>15946</v>
      </c>
      <c r="BL1765">
        <v>29432701</v>
      </c>
      <c r="BW1765" t="s">
        <v>13429</v>
      </c>
      <c r="BX1765" t="s">
        <v>13985</v>
      </c>
      <c r="BY1765" t="s">
        <v>13985</v>
      </c>
      <c r="BZ1765" t="s">
        <v>13985</v>
      </c>
    </row>
    <row r="1766" spans="1:78" hidden="1">
      <c r="A1766" t="s">
        <v>13850</v>
      </c>
      <c r="B1766" t="s">
        <v>67</v>
      </c>
      <c r="C1766" t="s">
        <v>20023</v>
      </c>
      <c r="G1766" t="s">
        <v>20024</v>
      </c>
      <c r="J1766" t="s">
        <v>20025</v>
      </c>
      <c r="K1766" t="s">
        <v>1442</v>
      </c>
      <c r="W1766" t="s">
        <v>20026</v>
      </c>
      <c r="AA1766" t="s">
        <v>19860</v>
      </c>
      <c r="AB1766" t="s">
        <v>20027</v>
      </c>
      <c r="AN1766" t="s">
        <v>1446</v>
      </c>
      <c r="AO1766" t="s">
        <v>1447</v>
      </c>
      <c r="AS1766" t="s">
        <v>521</v>
      </c>
      <c r="AT1766">
        <v>2014</v>
      </c>
      <c r="AU1766">
        <v>27</v>
      </c>
      <c r="AV1766">
        <v>6</v>
      </c>
      <c r="BA1766">
        <v>1047</v>
      </c>
      <c r="BB1766">
        <v>1056</v>
      </c>
      <c r="BD1766" t="s">
        <v>20028</v>
      </c>
      <c r="BK1766" t="s">
        <v>20029</v>
      </c>
      <c r="BL1766">
        <v>24739081</v>
      </c>
      <c r="BW1766" t="s">
        <v>13429</v>
      </c>
      <c r="BX1766" t="s">
        <v>13985</v>
      </c>
      <c r="BY1766" t="s">
        <v>13985</v>
      </c>
      <c r="BZ1766" t="s">
        <v>13985</v>
      </c>
    </row>
    <row r="1767" spans="1:78" hidden="1">
      <c r="A1767" t="s">
        <v>13850</v>
      </c>
      <c r="B1767" t="s">
        <v>67</v>
      </c>
      <c r="C1767" t="s">
        <v>25549</v>
      </c>
      <c r="G1767" t="s">
        <v>25550</v>
      </c>
      <c r="J1767" t="s">
        <v>25551</v>
      </c>
      <c r="K1767" t="s">
        <v>25552</v>
      </c>
      <c r="W1767" t="s">
        <v>25553</v>
      </c>
      <c r="AN1767" t="s">
        <v>25554</v>
      </c>
      <c r="AS1767" t="s">
        <v>1613</v>
      </c>
      <c r="AT1767">
        <v>2007</v>
      </c>
      <c r="AU1767">
        <v>95</v>
      </c>
      <c r="AV1767">
        <v>2</v>
      </c>
      <c r="BA1767">
        <v>158</v>
      </c>
      <c r="BB1767">
        <v>165</v>
      </c>
      <c r="BD1767" t="s">
        <v>25555</v>
      </c>
      <c r="BK1767" t="s">
        <v>25556</v>
      </c>
      <c r="BW1767" t="s">
        <v>13429</v>
      </c>
      <c r="BX1767" t="s">
        <v>13985</v>
      </c>
      <c r="BY1767" t="s">
        <v>13985</v>
      </c>
      <c r="BZ1767" t="s">
        <v>13985</v>
      </c>
    </row>
    <row r="1768" spans="1:78" hidden="1">
      <c r="A1768" t="s">
        <v>13850</v>
      </c>
      <c r="B1768" t="s">
        <v>67</v>
      </c>
      <c r="C1768" t="s">
        <v>17308</v>
      </c>
      <c r="G1768" t="s">
        <v>17309</v>
      </c>
      <c r="J1768" t="s">
        <v>17310</v>
      </c>
      <c r="K1768" t="s">
        <v>605</v>
      </c>
      <c r="W1768" t="s">
        <v>17311</v>
      </c>
      <c r="AA1768" t="s">
        <v>17312</v>
      </c>
      <c r="AB1768" t="s">
        <v>17313</v>
      </c>
      <c r="AN1768" t="s">
        <v>609</v>
      </c>
      <c r="AS1768" t="s">
        <v>14934</v>
      </c>
      <c r="AT1768">
        <v>2016</v>
      </c>
      <c r="AU1768">
        <v>113</v>
      </c>
      <c r="AV1768">
        <v>52</v>
      </c>
      <c r="BA1768">
        <v>15144</v>
      </c>
      <c r="BB1768">
        <v>15149</v>
      </c>
      <c r="BD1768" t="s">
        <v>17314</v>
      </c>
      <c r="BK1768" t="s">
        <v>17315</v>
      </c>
      <c r="BL1768">
        <v>27965387</v>
      </c>
      <c r="BW1768" t="s">
        <v>13429</v>
      </c>
      <c r="BX1768" t="s">
        <v>13985</v>
      </c>
      <c r="BY1768" t="s">
        <v>13985</v>
      </c>
      <c r="BZ1768" t="s">
        <v>13985</v>
      </c>
    </row>
    <row r="1769" spans="1:78" hidden="1">
      <c r="A1769" t="s">
        <v>13850</v>
      </c>
      <c r="B1769" t="s">
        <v>67</v>
      </c>
      <c r="C1769" t="s">
        <v>30889</v>
      </c>
      <c r="G1769" t="s">
        <v>30889</v>
      </c>
      <c r="J1769" t="s">
        <v>30890</v>
      </c>
      <c r="K1769" t="s">
        <v>11621</v>
      </c>
      <c r="W1769" t="s">
        <v>30891</v>
      </c>
      <c r="AN1769" t="s">
        <v>11623</v>
      </c>
      <c r="AS1769" t="s">
        <v>1023</v>
      </c>
      <c r="AT1769">
        <v>1994</v>
      </c>
      <c r="AU1769">
        <v>58</v>
      </c>
      <c r="AV1769">
        <v>1</v>
      </c>
      <c r="BA1769">
        <v>1</v>
      </c>
      <c r="BB1769">
        <v>10</v>
      </c>
      <c r="BD1769" t="s">
        <v>30892</v>
      </c>
      <c r="BK1769" t="s">
        <v>30893</v>
      </c>
      <c r="BW1769" t="s">
        <v>13429</v>
      </c>
      <c r="BX1769" t="s">
        <v>13985</v>
      </c>
      <c r="BY1769" t="s">
        <v>13985</v>
      </c>
      <c r="BZ1769" t="s">
        <v>13985</v>
      </c>
    </row>
    <row r="1770" spans="1:78" hidden="1">
      <c r="A1770" t="s">
        <v>13850</v>
      </c>
      <c r="B1770" t="s">
        <v>67</v>
      </c>
      <c r="C1770" t="s">
        <v>15549</v>
      </c>
      <c r="G1770" t="s">
        <v>15550</v>
      </c>
      <c r="J1770" t="s">
        <v>15551</v>
      </c>
      <c r="K1770" t="s">
        <v>15552</v>
      </c>
      <c r="W1770" t="s">
        <v>15553</v>
      </c>
      <c r="AA1770" t="s">
        <v>15554</v>
      </c>
      <c r="AB1770" t="s">
        <v>15555</v>
      </c>
      <c r="AN1770" t="s">
        <v>15556</v>
      </c>
      <c r="AS1770" t="s">
        <v>521</v>
      </c>
      <c r="AT1770">
        <v>2018</v>
      </c>
      <c r="AU1770">
        <v>63</v>
      </c>
      <c r="AV1770">
        <v>2</v>
      </c>
      <c r="BA1770">
        <v>89</v>
      </c>
      <c r="BB1770">
        <v>100</v>
      </c>
      <c r="BD1770" t="s">
        <v>15557</v>
      </c>
      <c r="BK1770" t="s">
        <v>15558</v>
      </c>
      <c r="BW1770" t="s">
        <v>13429</v>
      </c>
      <c r="BX1770" t="s">
        <v>13985</v>
      </c>
      <c r="BY1770" t="s">
        <v>13985</v>
      </c>
      <c r="BZ1770" t="s">
        <v>13985</v>
      </c>
    </row>
    <row r="1771" spans="1:78" hidden="1">
      <c r="A1771" t="s">
        <v>13850</v>
      </c>
      <c r="B1771" t="s">
        <v>67</v>
      </c>
      <c r="C1771" t="s">
        <v>22876</v>
      </c>
      <c r="G1771" t="s">
        <v>22877</v>
      </c>
      <c r="J1771" t="s">
        <v>22878</v>
      </c>
      <c r="K1771" t="s">
        <v>2565</v>
      </c>
      <c r="W1771" t="s">
        <v>22879</v>
      </c>
      <c r="AA1771" t="s">
        <v>22880</v>
      </c>
      <c r="AB1771" t="s">
        <v>22881</v>
      </c>
      <c r="AN1771" t="s">
        <v>2569</v>
      </c>
      <c r="AS1771" t="s">
        <v>815</v>
      </c>
      <c r="AT1771">
        <v>2011</v>
      </c>
      <c r="AU1771">
        <v>7</v>
      </c>
      <c r="AV1771">
        <v>3</v>
      </c>
      <c r="BC1771" t="s">
        <v>22882</v>
      </c>
      <c r="BD1771" t="s">
        <v>22883</v>
      </c>
      <c r="BK1771" t="s">
        <v>22884</v>
      </c>
      <c r="BL1771">
        <v>21423668</v>
      </c>
      <c r="BW1771" t="s">
        <v>13429</v>
      </c>
      <c r="BX1771" t="s">
        <v>13985</v>
      </c>
      <c r="BY1771" t="s">
        <v>13985</v>
      </c>
      <c r="BZ1771" t="s">
        <v>13985</v>
      </c>
    </row>
    <row r="1772" spans="1:78" hidden="1">
      <c r="A1772" t="s">
        <v>13850</v>
      </c>
      <c r="B1772" t="s">
        <v>67</v>
      </c>
      <c r="C1772" t="s">
        <v>25404</v>
      </c>
      <c r="G1772" t="s">
        <v>25405</v>
      </c>
      <c r="J1772" t="s">
        <v>25406</v>
      </c>
      <c r="K1772" t="s">
        <v>3322</v>
      </c>
      <c r="W1772" t="s">
        <v>25407</v>
      </c>
      <c r="AA1772" t="s">
        <v>25408</v>
      </c>
      <c r="AN1772" t="s">
        <v>3324</v>
      </c>
      <c r="AO1772" t="s">
        <v>3325</v>
      </c>
      <c r="AS1772" t="s">
        <v>472</v>
      </c>
      <c r="AT1772">
        <v>2007</v>
      </c>
      <c r="AU1772">
        <v>67</v>
      </c>
      <c r="AV1772">
        <v>3</v>
      </c>
      <c r="BA1772">
        <v>338</v>
      </c>
      <c r="BB1772">
        <v>346</v>
      </c>
      <c r="BD1772" t="s">
        <v>25409</v>
      </c>
      <c r="BK1772" t="s">
        <v>25410</v>
      </c>
      <c r="BW1772" t="s">
        <v>13429</v>
      </c>
      <c r="BX1772" t="s">
        <v>13985</v>
      </c>
      <c r="BY1772" t="s">
        <v>13985</v>
      </c>
      <c r="BZ1772" t="s">
        <v>13985</v>
      </c>
    </row>
    <row r="1773" spans="1:78" hidden="1">
      <c r="A1773" t="s">
        <v>13850</v>
      </c>
      <c r="B1773" t="s">
        <v>67</v>
      </c>
      <c r="C1773" t="s">
        <v>31691</v>
      </c>
      <c r="G1773" t="s">
        <v>31691</v>
      </c>
      <c r="J1773" t="s">
        <v>31692</v>
      </c>
      <c r="K1773" t="s">
        <v>7677</v>
      </c>
      <c r="AN1773" t="s">
        <v>7681</v>
      </c>
      <c r="AO1773" t="s">
        <v>7682</v>
      </c>
      <c r="AT1773">
        <v>1973</v>
      </c>
      <c r="AU1773">
        <v>145</v>
      </c>
      <c r="AV1773">
        <v>3</v>
      </c>
      <c r="BA1773">
        <v>627</v>
      </c>
      <c r="BB1773">
        <v>641</v>
      </c>
      <c r="BD1773" t="s">
        <v>31693</v>
      </c>
      <c r="BK1773" t="s">
        <v>31694</v>
      </c>
      <c r="BW1773" t="s">
        <v>13428</v>
      </c>
      <c r="BX1773">
        <v>2</v>
      </c>
      <c r="BY1773" t="s">
        <v>13429</v>
      </c>
      <c r="BZ1773" t="s">
        <v>13985</v>
      </c>
    </row>
    <row r="1774" spans="1:78" hidden="1">
      <c r="A1774" t="s">
        <v>13850</v>
      </c>
      <c r="B1774" t="s">
        <v>67</v>
      </c>
      <c r="C1774" t="s">
        <v>31275</v>
      </c>
      <c r="G1774" t="s">
        <v>31275</v>
      </c>
      <c r="J1774" t="s">
        <v>31276</v>
      </c>
      <c r="K1774" t="s">
        <v>12659</v>
      </c>
      <c r="W1774" t="s">
        <v>31277</v>
      </c>
      <c r="AN1774" t="s">
        <v>1649</v>
      </c>
      <c r="AS1774" t="s">
        <v>884</v>
      </c>
      <c r="AT1774">
        <v>1992</v>
      </c>
      <c r="AU1774">
        <v>113</v>
      </c>
      <c r="AV1774">
        <v>1</v>
      </c>
      <c r="BA1774">
        <v>18</v>
      </c>
      <c r="BB1774">
        <v>40</v>
      </c>
      <c r="BK1774" t="s">
        <v>31278</v>
      </c>
      <c r="BW1774" t="s">
        <v>13429</v>
      </c>
      <c r="BX1774" t="s">
        <v>13985</v>
      </c>
      <c r="BY1774" t="s">
        <v>13985</v>
      </c>
      <c r="BZ1774" t="s">
        <v>13985</v>
      </c>
    </row>
    <row r="1775" spans="1:78" hidden="1">
      <c r="A1775" t="s">
        <v>13784</v>
      </c>
      <c r="B1775" t="s">
        <v>67</v>
      </c>
      <c r="C1775" t="s">
        <v>31792</v>
      </c>
      <c r="J1775" t="s">
        <v>31794</v>
      </c>
      <c r="K1775" t="s">
        <v>31796</v>
      </c>
      <c r="AG1775">
        <v>0</v>
      </c>
      <c r="AH1775">
        <v>0</v>
      </c>
      <c r="AN1775" t="s">
        <v>31799</v>
      </c>
      <c r="AT1775">
        <v>2019</v>
      </c>
      <c r="AU1775">
        <v>45</v>
      </c>
      <c r="AV1775">
        <v>3</v>
      </c>
      <c r="BA1775">
        <v>159</v>
      </c>
      <c r="BB1775">
        <v>170</v>
      </c>
      <c r="BD1775" t="s">
        <v>31798</v>
      </c>
      <c r="BK1775" t="s">
        <v>31800</v>
      </c>
      <c r="BT1775" t="s">
        <v>31793</v>
      </c>
      <c r="BU1775" t="s">
        <v>31795</v>
      </c>
      <c r="BV1775" t="s">
        <v>31797</v>
      </c>
      <c r="BW1775" t="s">
        <v>13429</v>
      </c>
    </row>
    <row r="1776" spans="1:78" hidden="1">
      <c r="A1776" t="s">
        <v>13850</v>
      </c>
      <c r="B1776" t="s">
        <v>67</v>
      </c>
      <c r="C1776" t="s">
        <v>14764</v>
      </c>
      <c r="G1776" t="s">
        <v>14765</v>
      </c>
      <c r="J1776" t="s">
        <v>14766</v>
      </c>
      <c r="K1776" t="s">
        <v>7721</v>
      </c>
      <c r="W1776" t="s">
        <v>14767</v>
      </c>
      <c r="AA1776" t="s">
        <v>14768</v>
      </c>
      <c r="AB1776" t="s">
        <v>14769</v>
      </c>
      <c r="AN1776" t="s">
        <v>7725</v>
      </c>
      <c r="AO1776" t="s">
        <v>7805</v>
      </c>
      <c r="AS1776" t="s">
        <v>884</v>
      </c>
      <c r="AT1776">
        <v>2019</v>
      </c>
      <c r="AU1776">
        <v>99</v>
      </c>
      <c r="AV1776">
        <v>1</v>
      </c>
      <c r="BA1776">
        <v>101</v>
      </c>
      <c r="BB1776">
        <v>109</v>
      </c>
      <c r="BC1776" t="s">
        <v>14770</v>
      </c>
      <c r="BD1776" t="s">
        <v>14771</v>
      </c>
      <c r="BK1776" t="s">
        <v>14772</v>
      </c>
      <c r="BW1776" t="s">
        <v>13429</v>
      </c>
    </row>
    <row r="1777" spans="1:78" hidden="1">
      <c r="A1777" t="s">
        <v>13850</v>
      </c>
      <c r="B1777" t="s">
        <v>67</v>
      </c>
      <c r="C1777" t="s">
        <v>16054</v>
      </c>
      <c r="G1777" t="s">
        <v>16055</v>
      </c>
      <c r="J1777" t="s">
        <v>16056</v>
      </c>
      <c r="K1777" t="s">
        <v>5680</v>
      </c>
      <c r="W1777" t="s">
        <v>16057</v>
      </c>
      <c r="AA1777" t="s">
        <v>14768</v>
      </c>
      <c r="AB1777" t="s">
        <v>14769</v>
      </c>
      <c r="AN1777" t="s">
        <v>5684</v>
      </c>
      <c r="AO1777" t="s">
        <v>5685</v>
      </c>
      <c r="AT1777">
        <v>2018</v>
      </c>
      <c r="AU1777">
        <v>14</v>
      </c>
      <c r="AV1777">
        <v>8</v>
      </c>
      <c r="BA1777">
        <v>846</v>
      </c>
      <c r="BB1777">
        <v>855</v>
      </c>
      <c r="BD1777" t="s">
        <v>16058</v>
      </c>
      <c r="BK1777" t="s">
        <v>16059</v>
      </c>
      <c r="BW1777" t="s">
        <v>13429</v>
      </c>
    </row>
    <row r="1778" spans="1:78" hidden="1">
      <c r="A1778" t="s">
        <v>13850</v>
      </c>
      <c r="B1778" t="s">
        <v>67</v>
      </c>
      <c r="C1778" t="s">
        <v>25796</v>
      </c>
      <c r="G1778" t="s">
        <v>25797</v>
      </c>
      <c r="J1778" t="s">
        <v>25798</v>
      </c>
      <c r="K1778" t="s">
        <v>8689</v>
      </c>
      <c r="W1778" t="s">
        <v>25799</v>
      </c>
      <c r="AN1778" t="s">
        <v>8690</v>
      </c>
      <c r="AS1778" t="s">
        <v>84</v>
      </c>
      <c r="AT1778">
        <v>2006</v>
      </c>
      <c r="AU1778">
        <v>21</v>
      </c>
      <c r="AV1778">
        <v>3</v>
      </c>
      <c r="BA1778">
        <v>185</v>
      </c>
      <c r="BB1778">
        <v>192</v>
      </c>
      <c r="BD1778" t="s">
        <v>25800</v>
      </c>
      <c r="BK1778" t="s">
        <v>25801</v>
      </c>
      <c r="BW1778" t="s">
        <v>13429</v>
      </c>
      <c r="BX1778" t="s">
        <v>13985</v>
      </c>
      <c r="BY1778" t="s">
        <v>13985</v>
      </c>
      <c r="BZ1778" t="s">
        <v>13985</v>
      </c>
    </row>
    <row r="1779" spans="1:78" hidden="1">
      <c r="A1779" t="s">
        <v>13477</v>
      </c>
      <c r="B1779" t="s">
        <v>67</v>
      </c>
      <c r="C1779" t="s">
        <v>32134</v>
      </c>
      <c r="J1779" t="s">
        <v>32136</v>
      </c>
      <c r="K1779" t="s">
        <v>32137</v>
      </c>
      <c r="AN1779" t="s">
        <v>32138</v>
      </c>
      <c r="AS1779">
        <v>12</v>
      </c>
      <c r="AT1779">
        <v>2011</v>
      </c>
      <c r="AU1779">
        <v>70</v>
      </c>
      <c r="AV1779" s="2">
        <v>43558</v>
      </c>
      <c r="BA1779">
        <v>277</v>
      </c>
      <c r="BB1779">
        <v>286</v>
      </c>
      <c r="BK1779" t="s">
        <v>32139</v>
      </c>
      <c r="BM1779" t="s">
        <v>13483</v>
      </c>
      <c r="BQ1779" t="s">
        <v>32135</v>
      </c>
      <c r="BW1779" t="s">
        <v>13428</v>
      </c>
      <c r="BY1779" t="s">
        <v>13429</v>
      </c>
      <c r="BZ1779">
        <v>1</v>
      </c>
    </row>
    <row r="1780" spans="1:78" hidden="1">
      <c r="A1780" t="s">
        <v>13850</v>
      </c>
      <c r="B1780" t="s">
        <v>67</v>
      </c>
      <c r="C1780" t="s">
        <v>20282</v>
      </c>
      <c r="G1780" t="s">
        <v>20283</v>
      </c>
      <c r="J1780" t="s">
        <v>25887</v>
      </c>
      <c r="K1780" t="s">
        <v>348</v>
      </c>
      <c r="W1780" t="s">
        <v>25888</v>
      </c>
      <c r="AN1780" t="s">
        <v>350</v>
      </c>
      <c r="AS1780" t="s">
        <v>242</v>
      </c>
      <c r="AT1780">
        <v>2006</v>
      </c>
      <c r="AU1780">
        <v>35</v>
      </c>
      <c r="AV1780">
        <v>5</v>
      </c>
      <c r="BA1780">
        <v>1161</v>
      </c>
      <c r="BB1780">
        <v>1165</v>
      </c>
      <c r="BD1780" t="s">
        <v>25889</v>
      </c>
      <c r="BK1780" t="s">
        <v>25890</v>
      </c>
      <c r="BW1780" t="s">
        <v>13429</v>
      </c>
      <c r="BX1780" t="s">
        <v>13985</v>
      </c>
      <c r="BY1780" t="s">
        <v>13985</v>
      </c>
      <c r="BZ1780" t="s">
        <v>13985</v>
      </c>
    </row>
    <row r="1781" spans="1:78" hidden="1">
      <c r="A1781" t="s">
        <v>13850</v>
      </c>
      <c r="B1781" t="s">
        <v>67</v>
      </c>
      <c r="C1781" t="s">
        <v>21701</v>
      </c>
      <c r="G1781" t="s">
        <v>21702</v>
      </c>
      <c r="J1781" t="s">
        <v>21703</v>
      </c>
      <c r="K1781" t="s">
        <v>21704</v>
      </c>
      <c r="W1781" t="s">
        <v>21705</v>
      </c>
      <c r="AA1781" t="s">
        <v>21706</v>
      </c>
      <c r="AB1781" t="s">
        <v>21707</v>
      </c>
      <c r="AN1781" t="s">
        <v>21708</v>
      </c>
      <c r="AS1781" s="1">
        <v>45809</v>
      </c>
      <c r="AT1781">
        <v>2012</v>
      </c>
      <c r="AU1781">
        <v>10</v>
      </c>
      <c r="BC1781">
        <v>59</v>
      </c>
      <c r="BD1781" t="s">
        <v>21709</v>
      </c>
      <c r="BK1781" t="s">
        <v>21710</v>
      </c>
      <c r="BL1781">
        <v>22731941</v>
      </c>
      <c r="BW1781" t="s">
        <v>13429</v>
      </c>
      <c r="BX1781" t="s">
        <v>13985</v>
      </c>
      <c r="BY1781" t="s">
        <v>13985</v>
      </c>
      <c r="BZ1781" t="s">
        <v>13985</v>
      </c>
    </row>
    <row r="1782" spans="1:78" hidden="1">
      <c r="A1782" t="s">
        <v>13850</v>
      </c>
      <c r="B1782" t="s">
        <v>67</v>
      </c>
      <c r="C1782" t="s">
        <v>29542</v>
      </c>
      <c r="G1782" t="s">
        <v>29542</v>
      </c>
      <c r="J1782" t="s">
        <v>29543</v>
      </c>
      <c r="K1782" t="s">
        <v>29544</v>
      </c>
      <c r="P1782" t="s">
        <v>29545</v>
      </c>
      <c r="Q1782" t="s">
        <v>29546</v>
      </c>
      <c r="R1782" t="s">
        <v>29547</v>
      </c>
      <c r="S1782" t="s">
        <v>29548</v>
      </c>
      <c r="T1782" t="s">
        <v>29549</v>
      </c>
      <c r="W1782" t="s">
        <v>29550</v>
      </c>
      <c r="AN1782" t="s">
        <v>29551</v>
      </c>
      <c r="AS1782" t="s">
        <v>2650</v>
      </c>
      <c r="AT1782">
        <v>1998</v>
      </c>
      <c r="AU1782">
        <v>126</v>
      </c>
      <c r="AV1782" s="2">
        <v>43497</v>
      </c>
      <c r="BA1782">
        <v>83</v>
      </c>
      <c r="BB1782">
        <v>93</v>
      </c>
      <c r="BD1782" t="s">
        <v>29552</v>
      </c>
      <c r="BK1782" t="s">
        <v>29553</v>
      </c>
      <c r="BW1782" t="s">
        <v>13429</v>
      </c>
      <c r="BX1782" t="s">
        <v>13985</v>
      </c>
      <c r="BY1782" t="s">
        <v>13985</v>
      </c>
      <c r="BZ1782" t="s">
        <v>13985</v>
      </c>
    </row>
    <row r="1783" spans="1:78" hidden="1">
      <c r="A1783" t="s">
        <v>13477</v>
      </c>
      <c r="B1783" t="s">
        <v>67</v>
      </c>
      <c r="C1783" t="s">
        <v>32187</v>
      </c>
      <c r="J1783" t="s">
        <v>32189</v>
      </c>
      <c r="K1783" t="s">
        <v>13689</v>
      </c>
      <c r="AA1783" t="s">
        <v>32190</v>
      </c>
      <c r="AB1783" t="s">
        <v>32191</v>
      </c>
      <c r="AN1783" t="s">
        <v>252</v>
      </c>
      <c r="AS1783">
        <v>6</v>
      </c>
      <c r="AT1783">
        <v>2005</v>
      </c>
      <c r="AU1783">
        <v>34</v>
      </c>
      <c r="AV1783">
        <v>3</v>
      </c>
      <c r="BA1783">
        <v>459</v>
      </c>
      <c r="BB1783">
        <v>470</v>
      </c>
      <c r="BD1783" t="s">
        <v>32192</v>
      </c>
      <c r="BK1783" t="s">
        <v>32193</v>
      </c>
      <c r="BM1783" t="s">
        <v>13483</v>
      </c>
      <c r="BQ1783" t="s">
        <v>32188</v>
      </c>
      <c r="BW1783" t="s">
        <v>13428</v>
      </c>
      <c r="BX1783">
        <v>0</v>
      </c>
      <c r="BY1783" t="s">
        <v>13429</v>
      </c>
    </row>
    <row r="1784" spans="1:78" hidden="1">
      <c r="A1784" t="s">
        <v>13850</v>
      </c>
      <c r="B1784" t="s">
        <v>67</v>
      </c>
      <c r="C1784" t="s">
        <v>19735</v>
      </c>
      <c r="G1784" t="s">
        <v>19736</v>
      </c>
      <c r="J1784" t="s">
        <v>19737</v>
      </c>
      <c r="K1784" t="s">
        <v>280</v>
      </c>
      <c r="W1784" t="s">
        <v>19738</v>
      </c>
      <c r="AA1784" t="s">
        <v>19739</v>
      </c>
      <c r="AB1784" t="s">
        <v>19740</v>
      </c>
      <c r="AN1784" t="s">
        <v>284</v>
      </c>
      <c r="AS1784" s="1">
        <v>37865</v>
      </c>
      <c r="AT1784">
        <v>2014</v>
      </c>
      <c r="AU1784">
        <v>9</v>
      </c>
      <c r="AV1784">
        <v>9</v>
      </c>
      <c r="BC1784" t="s">
        <v>19741</v>
      </c>
      <c r="BD1784" t="s">
        <v>19742</v>
      </c>
      <c r="BK1784" t="s">
        <v>19743</v>
      </c>
      <c r="BL1784">
        <v>25184219</v>
      </c>
      <c r="BW1784" t="s">
        <v>13429</v>
      </c>
      <c r="BX1784" t="s">
        <v>13985</v>
      </c>
      <c r="BY1784" t="s">
        <v>13985</v>
      </c>
      <c r="BZ1784" t="s">
        <v>13985</v>
      </c>
    </row>
    <row r="1785" spans="1:78" hidden="1">
      <c r="A1785" t="s">
        <v>13850</v>
      </c>
      <c r="B1785" t="s">
        <v>67</v>
      </c>
      <c r="C1785" t="s">
        <v>23219</v>
      </c>
      <c r="G1785" t="s">
        <v>23220</v>
      </c>
      <c r="J1785" t="s">
        <v>23221</v>
      </c>
      <c r="K1785" t="s">
        <v>4390</v>
      </c>
      <c r="W1785" t="s">
        <v>23222</v>
      </c>
      <c r="AN1785" t="s">
        <v>4394</v>
      </c>
      <c r="AS1785" t="s">
        <v>242</v>
      </c>
      <c r="AT1785">
        <v>2010</v>
      </c>
      <c r="AU1785">
        <v>210</v>
      </c>
      <c r="AV1785">
        <v>2</v>
      </c>
      <c r="BA1785">
        <v>195</v>
      </c>
      <c r="BB1785">
        <v>211</v>
      </c>
      <c r="BD1785" t="s">
        <v>23223</v>
      </c>
      <c r="BK1785" t="s">
        <v>23224</v>
      </c>
      <c r="BW1785" t="s">
        <v>13429</v>
      </c>
      <c r="BX1785" t="s">
        <v>13985</v>
      </c>
      <c r="BY1785" t="s">
        <v>13985</v>
      </c>
      <c r="BZ1785" t="s">
        <v>13985</v>
      </c>
    </row>
    <row r="1786" spans="1:78" hidden="1">
      <c r="A1786" t="s">
        <v>13850</v>
      </c>
      <c r="B1786" t="s">
        <v>67</v>
      </c>
      <c r="C1786" t="s">
        <v>18051</v>
      </c>
      <c r="G1786" t="s">
        <v>18052</v>
      </c>
      <c r="J1786" t="s">
        <v>18053</v>
      </c>
      <c r="K1786" t="s">
        <v>249</v>
      </c>
      <c r="W1786" t="s">
        <v>18054</v>
      </c>
      <c r="AA1786" t="s">
        <v>18055</v>
      </c>
      <c r="AB1786" t="s">
        <v>18056</v>
      </c>
      <c r="AN1786" t="s">
        <v>251</v>
      </c>
      <c r="AO1786" t="s">
        <v>252</v>
      </c>
      <c r="AS1786" t="s">
        <v>884</v>
      </c>
      <c r="AT1786">
        <v>2016</v>
      </c>
      <c r="AU1786">
        <v>45</v>
      </c>
      <c r="AV1786">
        <v>1</v>
      </c>
      <c r="BA1786">
        <v>33</v>
      </c>
      <c r="BB1786">
        <v>43</v>
      </c>
      <c r="BD1786" t="s">
        <v>18057</v>
      </c>
      <c r="BK1786" t="s">
        <v>18058</v>
      </c>
      <c r="BL1786">
        <v>26590142</v>
      </c>
      <c r="BW1786" t="s">
        <v>13429</v>
      </c>
      <c r="BX1786" t="s">
        <v>13985</v>
      </c>
      <c r="BY1786" t="s">
        <v>13985</v>
      </c>
      <c r="BZ1786" t="s">
        <v>13985</v>
      </c>
    </row>
    <row r="1787" spans="1:78" hidden="1">
      <c r="A1787" t="s">
        <v>13850</v>
      </c>
      <c r="B1787" t="s">
        <v>67</v>
      </c>
      <c r="C1787" t="s">
        <v>27852</v>
      </c>
      <c r="G1787" t="s">
        <v>27852</v>
      </c>
      <c r="J1787" t="s">
        <v>27853</v>
      </c>
      <c r="K1787" t="s">
        <v>14461</v>
      </c>
      <c r="W1787" t="s">
        <v>27854</v>
      </c>
      <c r="AN1787" t="s">
        <v>14464</v>
      </c>
      <c r="AS1787" t="s">
        <v>297</v>
      </c>
      <c r="AT1787">
        <v>2002</v>
      </c>
      <c r="AU1787">
        <v>62</v>
      </c>
      <c r="AV1787">
        <v>2</v>
      </c>
      <c r="BA1787">
        <v>121</v>
      </c>
      <c r="BB1787">
        <v>128</v>
      </c>
      <c r="BD1787" t="s">
        <v>27855</v>
      </c>
      <c r="BK1787" t="s">
        <v>27856</v>
      </c>
      <c r="BL1787">
        <v>12167352</v>
      </c>
      <c r="BW1787" t="s">
        <v>13429</v>
      </c>
      <c r="BX1787" t="s">
        <v>13985</v>
      </c>
      <c r="BY1787" t="s">
        <v>13985</v>
      </c>
      <c r="BZ1787" t="s">
        <v>13985</v>
      </c>
    </row>
    <row r="1788" spans="1:78" hidden="1">
      <c r="A1788" t="s">
        <v>13850</v>
      </c>
      <c r="B1788" t="s">
        <v>67</v>
      </c>
      <c r="C1788" t="s">
        <v>24542</v>
      </c>
      <c r="G1788" t="s">
        <v>24543</v>
      </c>
      <c r="J1788" t="s">
        <v>24544</v>
      </c>
      <c r="K1788" t="s">
        <v>4762</v>
      </c>
      <c r="W1788" t="s">
        <v>24545</v>
      </c>
      <c r="AA1788" t="s">
        <v>24546</v>
      </c>
      <c r="AB1788" t="s">
        <v>24547</v>
      </c>
      <c r="AN1788" t="s">
        <v>4764</v>
      </c>
      <c r="AS1788" t="s">
        <v>84</v>
      </c>
      <c r="AT1788">
        <v>2008</v>
      </c>
      <c r="AU1788">
        <v>12</v>
      </c>
      <c r="AV1788">
        <v>6</v>
      </c>
      <c r="BA1788">
        <v>591</v>
      </c>
      <c r="BB1788">
        <v>601</v>
      </c>
      <c r="BD1788" t="s">
        <v>24548</v>
      </c>
      <c r="BK1788" t="s">
        <v>24549</v>
      </c>
      <c r="BW1788" t="s">
        <v>13428</v>
      </c>
      <c r="BX1788" t="s">
        <v>13985</v>
      </c>
      <c r="BY1788" t="s">
        <v>13429</v>
      </c>
      <c r="BZ1788" t="s">
        <v>13985</v>
      </c>
    </row>
    <row r="1789" spans="1:78" hidden="1">
      <c r="A1789" t="s">
        <v>13850</v>
      </c>
      <c r="B1789" t="s">
        <v>67</v>
      </c>
      <c r="C1789" t="s">
        <v>18731</v>
      </c>
      <c r="G1789" t="s">
        <v>18732</v>
      </c>
      <c r="J1789" t="s">
        <v>18733</v>
      </c>
      <c r="K1789" t="s">
        <v>625</v>
      </c>
      <c r="W1789" t="s">
        <v>18734</v>
      </c>
      <c r="AN1789" t="s">
        <v>627</v>
      </c>
      <c r="AO1789" t="s">
        <v>628</v>
      </c>
      <c r="AS1789" t="s">
        <v>352</v>
      </c>
      <c r="AT1789">
        <v>2015</v>
      </c>
      <c r="AU1789">
        <v>156</v>
      </c>
      <c r="AV1789">
        <v>2</v>
      </c>
      <c r="BA1789">
        <v>117</v>
      </c>
      <c r="BB1789">
        <v>127</v>
      </c>
      <c r="BD1789" t="s">
        <v>18735</v>
      </c>
      <c r="BK1789" t="s">
        <v>18736</v>
      </c>
      <c r="BW1789" t="s">
        <v>13429</v>
      </c>
      <c r="BX1789" t="s">
        <v>13985</v>
      </c>
      <c r="BY1789" t="s">
        <v>13985</v>
      </c>
      <c r="BZ1789" t="s">
        <v>13985</v>
      </c>
    </row>
    <row r="1790" spans="1:78" hidden="1">
      <c r="A1790" t="s">
        <v>13850</v>
      </c>
      <c r="B1790" t="s">
        <v>67</v>
      </c>
      <c r="C1790" t="s">
        <v>29330</v>
      </c>
      <c r="G1790" t="s">
        <v>29330</v>
      </c>
      <c r="J1790" t="s">
        <v>29331</v>
      </c>
      <c r="K1790" t="s">
        <v>348</v>
      </c>
      <c r="W1790" t="s">
        <v>29332</v>
      </c>
      <c r="AA1790" t="s">
        <v>29333</v>
      </c>
      <c r="AN1790" t="s">
        <v>350</v>
      </c>
      <c r="AS1790" t="s">
        <v>352</v>
      </c>
      <c r="AT1790">
        <v>1998</v>
      </c>
      <c r="AU1790">
        <v>27</v>
      </c>
      <c r="AV1790">
        <v>4</v>
      </c>
      <c r="BA1790">
        <v>892</v>
      </c>
      <c r="BB1790">
        <v>901</v>
      </c>
      <c r="BD1790" t="s">
        <v>29334</v>
      </c>
      <c r="BK1790" t="s">
        <v>29335</v>
      </c>
      <c r="BW1790" t="s">
        <v>13429</v>
      </c>
      <c r="BX1790" t="s">
        <v>13985</v>
      </c>
      <c r="BY1790" t="s">
        <v>13985</v>
      </c>
      <c r="BZ1790" t="s">
        <v>13985</v>
      </c>
    </row>
    <row r="1791" spans="1:78" hidden="1">
      <c r="A1791" t="s">
        <v>13850</v>
      </c>
      <c r="B1791" t="s">
        <v>67</v>
      </c>
      <c r="C1791" t="s">
        <v>17724</v>
      </c>
      <c r="G1791" t="s">
        <v>17725</v>
      </c>
      <c r="J1791" t="s">
        <v>17726</v>
      </c>
      <c r="K1791" t="s">
        <v>17727</v>
      </c>
      <c r="W1791" t="s">
        <v>17728</v>
      </c>
      <c r="AA1791" t="s">
        <v>17729</v>
      </c>
      <c r="AB1791" t="s">
        <v>17730</v>
      </c>
      <c r="AN1791" t="s">
        <v>17731</v>
      </c>
      <c r="AS1791" t="s">
        <v>472</v>
      </c>
      <c r="AT1791">
        <v>2016</v>
      </c>
      <c r="AU1791">
        <v>9</v>
      </c>
      <c r="AV1791">
        <v>2</v>
      </c>
      <c r="BD1791" t="s">
        <v>17732</v>
      </c>
      <c r="BK1791" t="s">
        <v>17733</v>
      </c>
      <c r="BL1791">
        <v>27898828</v>
      </c>
      <c r="BW1791" t="s">
        <v>13429</v>
      </c>
      <c r="BX1791" t="s">
        <v>13985</v>
      </c>
      <c r="BY1791" t="s">
        <v>13985</v>
      </c>
      <c r="BZ1791" t="s">
        <v>13985</v>
      </c>
    </row>
    <row r="1792" spans="1:78" hidden="1">
      <c r="A1792" t="s">
        <v>13850</v>
      </c>
      <c r="B1792" t="s">
        <v>67</v>
      </c>
      <c r="C1792" t="s">
        <v>18790</v>
      </c>
      <c r="G1792" t="s">
        <v>18791</v>
      </c>
      <c r="J1792" t="s">
        <v>18792</v>
      </c>
      <c r="K1792" t="s">
        <v>7305</v>
      </c>
      <c r="W1792" t="s">
        <v>18793</v>
      </c>
      <c r="AA1792" t="s">
        <v>18794</v>
      </c>
      <c r="AB1792" t="s">
        <v>18795</v>
      </c>
      <c r="AN1792" t="s">
        <v>7309</v>
      </c>
      <c r="AO1792" t="s">
        <v>13127</v>
      </c>
      <c r="AS1792" t="s">
        <v>472</v>
      </c>
      <c r="AT1792">
        <v>2015</v>
      </c>
      <c r="AU1792">
        <v>60</v>
      </c>
      <c r="AV1792">
        <v>7</v>
      </c>
      <c r="BA1792">
        <v>1364</v>
      </c>
      <c r="BB1792">
        <v>1378</v>
      </c>
      <c r="BD1792" t="s">
        <v>18796</v>
      </c>
      <c r="BK1792" t="s">
        <v>18797</v>
      </c>
      <c r="BW1792" t="s">
        <v>13429</v>
      </c>
      <c r="BX1792" t="s">
        <v>13985</v>
      </c>
      <c r="BY1792" t="s">
        <v>13985</v>
      </c>
      <c r="BZ1792" t="s">
        <v>13985</v>
      </c>
    </row>
    <row r="1793" spans="1:78" hidden="1">
      <c r="A1793" t="s">
        <v>13850</v>
      </c>
      <c r="B1793" t="s">
        <v>67</v>
      </c>
      <c r="C1793" t="s">
        <v>31530</v>
      </c>
      <c r="G1793" t="s">
        <v>31530</v>
      </c>
      <c r="J1793" t="s">
        <v>31531</v>
      </c>
      <c r="K1793" t="s">
        <v>423</v>
      </c>
      <c r="W1793" t="s">
        <v>31532</v>
      </c>
      <c r="AN1793" t="s">
        <v>426</v>
      </c>
      <c r="AS1793" t="s">
        <v>84</v>
      </c>
      <c r="AT1793">
        <v>1990</v>
      </c>
      <c r="AU1793">
        <v>44</v>
      </c>
      <c r="AV1793">
        <v>8</v>
      </c>
      <c r="BA1793">
        <v>1914</v>
      </c>
      <c r="BB1793">
        <v>1930</v>
      </c>
      <c r="BD1793" t="s">
        <v>31533</v>
      </c>
      <c r="BK1793" t="s">
        <v>31534</v>
      </c>
      <c r="BL1793">
        <v>28564427</v>
      </c>
      <c r="BW1793" t="s">
        <v>13429</v>
      </c>
      <c r="BX1793" t="s">
        <v>13985</v>
      </c>
      <c r="BY1793" t="s">
        <v>13985</v>
      </c>
      <c r="BZ1793" t="s">
        <v>13985</v>
      </c>
    </row>
    <row r="1794" spans="1:78" hidden="1">
      <c r="A1794" t="s">
        <v>13850</v>
      </c>
      <c r="B1794" t="s">
        <v>67</v>
      </c>
      <c r="C1794" t="s">
        <v>21397</v>
      </c>
      <c r="G1794" t="s">
        <v>21398</v>
      </c>
      <c r="J1794" t="s">
        <v>21399</v>
      </c>
      <c r="K1794" t="s">
        <v>21400</v>
      </c>
      <c r="W1794" t="s">
        <v>21401</v>
      </c>
      <c r="AN1794" t="s">
        <v>21402</v>
      </c>
      <c r="AS1794" t="s">
        <v>154</v>
      </c>
      <c r="AT1794">
        <v>2012</v>
      </c>
      <c r="AU1794">
        <v>97</v>
      </c>
      <c r="AV1794">
        <v>11</v>
      </c>
      <c r="BA1794">
        <v>4166</v>
      </c>
      <c r="BB1794">
        <v>4173</v>
      </c>
      <c r="BD1794" t="s">
        <v>21403</v>
      </c>
      <c r="BK1794" t="s">
        <v>21404</v>
      </c>
      <c r="BL1794">
        <v>22948764</v>
      </c>
      <c r="BW1794" t="s">
        <v>13429</v>
      </c>
      <c r="BX1794" t="s">
        <v>13985</v>
      </c>
      <c r="BY1794" t="s">
        <v>13985</v>
      </c>
      <c r="BZ1794" t="s">
        <v>13985</v>
      </c>
    </row>
    <row r="1795" spans="1:78" hidden="1">
      <c r="A1795" t="s">
        <v>13850</v>
      </c>
      <c r="B1795" t="s">
        <v>67</v>
      </c>
      <c r="C1795" t="s">
        <v>27680</v>
      </c>
      <c r="G1795" t="s">
        <v>27680</v>
      </c>
      <c r="J1795" t="s">
        <v>27681</v>
      </c>
      <c r="K1795" t="s">
        <v>821</v>
      </c>
      <c r="W1795" t="s">
        <v>27682</v>
      </c>
      <c r="AN1795" t="s">
        <v>824</v>
      </c>
      <c r="AS1795" t="s">
        <v>884</v>
      </c>
      <c r="AT1795">
        <v>2003</v>
      </c>
      <c r="AU1795">
        <v>12</v>
      </c>
      <c r="AV1795">
        <v>2</v>
      </c>
      <c r="BA1795">
        <v>423</v>
      </c>
      <c r="BB1795">
        <v>434</v>
      </c>
      <c r="BD1795" t="s">
        <v>27683</v>
      </c>
      <c r="BK1795" t="s">
        <v>27684</v>
      </c>
      <c r="BL1795">
        <v>12535093</v>
      </c>
      <c r="BW1795" t="s">
        <v>13429</v>
      </c>
      <c r="BX1795" t="s">
        <v>13985</v>
      </c>
      <c r="BY1795" t="s">
        <v>13985</v>
      </c>
      <c r="BZ1795" t="s">
        <v>13985</v>
      </c>
    </row>
    <row r="1796" spans="1:78" hidden="1">
      <c r="A1796" t="s">
        <v>13850</v>
      </c>
      <c r="B1796" t="s">
        <v>67</v>
      </c>
      <c r="C1796" t="s">
        <v>17072</v>
      </c>
      <c r="G1796" t="s">
        <v>17073</v>
      </c>
      <c r="J1796" t="s">
        <v>17074</v>
      </c>
      <c r="K1796" t="s">
        <v>7305</v>
      </c>
      <c r="W1796" t="s">
        <v>17075</v>
      </c>
      <c r="AA1796" t="s">
        <v>17076</v>
      </c>
      <c r="AB1796" t="s">
        <v>17077</v>
      </c>
      <c r="AN1796" t="s">
        <v>7309</v>
      </c>
      <c r="AO1796" t="s">
        <v>13127</v>
      </c>
      <c r="AS1796" t="s">
        <v>1023</v>
      </c>
      <c r="AT1796">
        <v>2017</v>
      </c>
      <c r="AU1796">
        <v>62</v>
      </c>
      <c r="AV1796">
        <v>1</v>
      </c>
      <c r="BA1796">
        <v>102</v>
      </c>
      <c r="BB1796">
        <v>110</v>
      </c>
      <c r="BD1796" t="s">
        <v>17078</v>
      </c>
      <c r="BK1796" t="s">
        <v>17079</v>
      </c>
      <c r="BW1796" t="s">
        <v>13429</v>
      </c>
      <c r="BX1796" t="s">
        <v>13985</v>
      </c>
      <c r="BY1796" t="s">
        <v>13985</v>
      </c>
      <c r="BZ1796" t="s">
        <v>13985</v>
      </c>
    </row>
    <row r="1797" spans="1:78" hidden="1">
      <c r="A1797" t="s">
        <v>13850</v>
      </c>
      <c r="B1797" t="s">
        <v>67</v>
      </c>
      <c r="C1797" t="s">
        <v>24124</v>
      </c>
      <c r="G1797" t="s">
        <v>24125</v>
      </c>
      <c r="J1797" t="s">
        <v>24126</v>
      </c>
      <c r="K1797" t="s">
        <v>2529</v>
      </c>
      <c r="W1797" t="s">
        <v>24127</v>
      </c>
      <c r="AN1797" t="s">
        <v>2532</v>
      </c>
      <c r="AS1797" t="s">
        <v>521</v>
      </c>
      <c r="AT1797">
        <v>2009</v>
      </c>
      <c r="AU1797">
        <v>150</v>
      </c>
      <c r="AV1797">
        <v>2</v>
      </c>
      <c r="BA1797">
        <v>844</v>
      </c>
      <c r="BB1797">
        <v>857</v>
      </c>
      <c r="BD1797" t="s">
        <v>24128</v>
      </c>
      <c r="BK1797" t="s">
        <v>24129</v>
      </c>
      <c r="BL1797">
        <v>19339503</v>
      </c>
      <c r="BW1797" t="s">
        <v>13429</v>
      </c>
      <c r="BX1797" t="s">
        <v>13985</v>
      </c>
      <c r="BY1797" t="s">
        <v>13985</v>
      </c>
      <c r="BZ1797" t="s">
        <v>13985</v>
      </c>
    </row>
    <row r="1798" spans="1:78" hidden="1">
      <c r="A1798" t="s">
        <v>13850</v>
      </c>
      <c r="B1798" t="s">
        <v>67</v>
      </c>
      <c r="C1798" t="s">
        <v>30656</v>
      </c>
      <c r="G1798" t="s">
        <v>30656</v>
      </c>
      <c r="J1798" t="s">
        <v>30657</v>
      </c>
      <c r="K1798" t="s">
        <v>30658</v>
      </c>
      <c r="P1798" t="s">
        <v>30659</v>
      </c>
      <c r="Q1798" t="s">
        <v>30660</v>
      </c>
      <c r="R1798" t="s">
        <v>30661</v>
      </c>
      <c r="W1798" t="s">
        <v>30662</v>
      </c>
      <c r="AN1798" t="s">
        <v>30663</v>
      </c>
      <c r="AS1798" t="s">
        <v>84</v>
      </c>
      <c r="AT1798">
        <v>1994</v>
      </c>
      <c r="AU1798">
        <v>17</v>
      </c>
      <c r="AV1798">
        <v>8</v>
      </c>
      <c r="AX1798" t="s">
        <v>1762</v>
      </c>
      <c r="BA1798" t="s">
        <v>30664</v>
      </c>
      <c r="BB1798" t="s">
        <v>30665</v>
      </c>
      <c r="BD1798" t="s">
        <v>30666</v>
      </c>
      <c r="BK1798" t="s">
        <v>30667</v>
      </c>
      <c r="BL1798">
        <v>7701196</v>
      </c>
      <c r="BW1798" t="s">
        <v>13429</v>
      </c>
      <c r="BX1798" t="s">
        <v>13985</v>
      </c>
      <c r="BY1798" t="s">
        <v>13985</v>
      </c>
      <c r="BZ1798" t="s">
        <v>13985</v>
      </c>
    </row>
    <row r="1799" spans="1:78" hidden="1">
      <c r="A1799" t="s">
        <v>13850</v>
      </c>
      <c r="B1799" t="s">
        <v>67</v>
      </c>
      <c r="C1799" t="s">
        <v>28937</v>
      </c>
      <c r="G1799" t="s">
        <v>28937</v>
      </c>
      <c r="J1799" t="s">
        <v>28938</v>
      </c>
      <c r="K1799" t="s">
        <v>28930</v>
      </c>
      <c r="P1799" t="s">
        <v>28931</v>
      </c>
      <c r="Q1799" t="s">
        <v>28932</v>
      </c>
      <c r="R1799" t="s">
        <v>28933</v>
      </c>
      <c r="W1799" t="s">
        <v>28939</v>
      </c>
      <c r="AB1799" t="s">
        <v>12084</v>
      </c>
      <c r="AN1799" t="s">
        <v>28935</v>
      </c>
      <c r="AS1799" t="s">
        <v>154</v>
      </c>
      <c r="AT1799">
        <v>1999</v>
      </c>
      <c r="AU1799">
        <v>19</v>
      </c>
      <c r="AV1799">
        <v>4</v>
      </c>
      <c r="BA1799">
        <v>345</v>
      </c>
      <c r="BB1799">
        <v>353</v>
      </c>
      <c r="BK1799" t="s">
        <v>28940</v>
      </c>
      <c r="BW1799" t="s">
        <v>13429</v>
      </c>
      <c r="BX1799" t="s">
        <v>13985</v>
      </c>
      <c r="BY1799" t="s">
        <v>13985</v>
      </c>
      <c r="BZ1799" t="s">
        <v>13985</v>
      </c>
    </row>
    <row r="1800" spans="1:78" hidden="1">
      <c r="A1800" t="s">
        <v>13850</v>
      </c>
      <c r="B1800" t="s">
        <v>67</v>
      </c>
      <c r="C1800" t="s">
        <v>29351</v>
      </c>
      <c r="G1800" t="s">
        <v>29351</v>
      </c>
      <c r="J1800" t="s">
        <v>29352</v>
      </c>
      <c r="K1800" t="s">
        <v>5638</v>
      </c>
      <c r="P1800" t="s">
        <v>29353</v>
      </c>
      <c r="Q1800" t="s">
        <v>29354</v>
      </c>
      <c r="R1800" t="s">
        <v>29355</v>
      </c>
      <c r="S1800" t="s">
        <v>29356</v>
      </c>
      <c r="W1800" t="s">
        <v>29357</v>
      </c>
      <c r="AA1800" t="s">
        <v>29358</v>
      </c>
      <c r="AB1800" t="s">
        <v>29359</v>
      </c>
      <c r="AN1800" t="s">
        <v>5642</v>
      </c>
      <c r="AO1800" t="s">
        <v>5643</v>
      </c>
      <c r="AS1800" t="s">
        <v>472</v>
      </c>
      <c r="AT1800">
        <v>1998</v>
      </c>
      <c r="AU1800">
        <v>39</v>
      </c>
      <c r="AV1800" s="2">
        <v>43526</v>
      </c>
      <c r="BA1800">
        <v>439</v>
      </c>
      <c r="BB1800">
        <v>453</v>
      </c>
      <c r="BD1800" t="s">
        <v>29360</v>
      </c>
      <c r="BK1800" t="s">
        <v>29361</v>
      </c>
      <c r="BW1800" t="s">
        <v>13429</v>
      </c>
      <c r="BX1800" t="s">
        <v>13985</v>
      </c>
      <c r="BY1800" t="s">
        <v>13985</v>
      </c>
      <c r="BZ1800" t="s">
        <v>13985</v>
      </c>
    </row>
    <row r="1801" spans="1:78" hidden="1">
      <c r="A1801" t="s">
        <v>13850</v>
      </c>
      <c r="B1801" t="s">
        <v>67</v>
      </c>
      <c r="C1801" t="s">
        <v>23207</v>
      </c>
      <c r="G1801" t="s">
        <v>23208</v>
      </c>
      <c r="J1801" t="s">
        <v>23209</v>
      </c>
      <c r="K1801" t="s">
        <v>18522</v>
      </c>
      <c r="W1801" t="s">
        <v>23210</v>
      </c>
      <c r="AN1801" t="s">
        <v>18524</v>
      </c>
      <c r="AS1801" t="s">
        <v>242</v>
      </c>
      <c r="AT1801">
        <v>2010</v>
      </c>
      <c r="AU1801">
        <v>45</v>
      </c>
      <c r="AV1801">
        <v>4</v>
      </c>
      <c r="BA1801">
        <v>378</v>
      </c>
      <c r="BB1801">
        <v>384</v>
      </c>
      <c r="BD1801" t="s">
        <v>23211</v>
      </c>
      <c r="BK1801" t="s">
        <v>23212</v>
      </c>
      <c r="BW1801" t="s">
        <v>13429</v>
      </c>
      <c r="BX1801" t="s">
        <v>13985</v>
      </c>
      <c r="BY1801" t="s">
        <v>13985</v>
      </c>
      <c r="BZ1801" t="s">
        <v>13985</v>
      </c>
    </row>
    <row r="1802" spans="1:78" hidden="1">
      <c r="A1802" t="s">
        <v>13850</v>
      </c>
      <c r="B1802" t="s">
        <v>67</v>
      </c>
      <c r="C1802" t="s">
        <v>30341</v>
      </c>
      <c r="G1802" t="s">
        <v>30341</v>
      </c>
      <c r="J1802" t="s">
        <v>30342</v>
      </c>
      <c r="K1802" t="s">
        <v>3806</v>
      </c>
      <c r="W1802" t="s">
        <v>30343</v>
      </c>
      <c r="AN1802" t="s">
        <v>3808</v>
      </c>
      <c r="AS1802" t="s">
        <v>154</v>
      </c>
      <c r="AT1802">
        <v>1995</v>
      </c>
      <c r="AU1802">
        <v>5</v>
      </c>
      <c r="AV1802">
        <v>4</v>
      </c>
      <c r="BA1802">
        <v>1056</v>
      </c>
      <c r="BB1802">
        <v>1068</v>
      </c>
      <c r="BD1802" t="s">
        <v>30344</v>
      </c>
      <c r="BK1802" t="s">
        <v>30345</v>
      </c>
      <c r="BW1802" t="s">
        <v>13429</v>
      </c>
      <c r="BX1802" t="s">
        <v>13985</v>
      </c>
      <c r="BY1802" t="s">
        <v>13985</v>
      </c>
      <c r="BZ1802" t="s">
        <v>13985</v>
      </c>
    </row>
    <row r="1803" spans="1:78" hidden="1">
      <c r="A1803" t="s">
        <v>13850</v>
      </c>
      <c r="B1803" t="s">
        <v>67</v>
      </c>
      <c r="C1803" t="s">
        <v>28000</v>
      </c>
      <c r="G1803" t="s">
        <v>28000</v>
      </c>
      <c r="J1803" t="s">
        <v>28001</v>
      </c>
      <c r="K1803" t="s">
        <v>9414</v>
      </c>
      <c r="W1803" t="s">
        <v>28002</v>
      </c>
      <c r="AN1803" t="s">
        <v>9416</v>
      </c>
      <c r="AS1803" s="1">
        <v>45689</v>
      </c>
      <c r="AT1803">
        <v>2002</v>
      </c>
      <c r="AU1803">
        <v>82</v>
      </c>
      <c r="AV1803">
        <v>4</v>
      </c>
      <c r="BA1803">
        <v>434</v>
      </c>
      <c r="BB1803">
        <v>439</v>
      </c>
      <c r="BK1803" t="s">
        <v>28003</v>
      </c>
      <c r="BW1803" t="s">
        <v>13429</v>
      </c>
      <c r="BX1803" t="s">
        <v>13985</v>
      </c>
      <c r="BY1803" t="s">
        <v>13985</v>
      </c>
      <c r="BZ1803" t="s">
        <v>13985</v>
      </c>
    </row>
    <row r="1804" spans="1:78" hidden="1">
      <c r="A1804" t="s">
        <v>13850</v>
      </c>
      <c r="B1804" t="s">
        <v>67</v>
      </c>
      <c r="C1804" t="s">
        <v>19592</v>
      </c>
      <c r="G1804" t="s">
        <v>19593</v>
      </c>
      <c r="J1804" t="s">
        <v>19594</v>
      </c>
      <c r="K1804" t="s">
        <v>404</v>
      </c>
      <c r="W1804" t="s">
        <v>19595</v>
      </c>
      <c r="AB1804" t="s">
        <v>19596</v>
      </c>
      <c r="AN1804" t="s">
        <v>407</v>
      </c>
      <c r="AO1804" t="s">
        <v>408</v>
      </c>
      <c r="AS1804" s="1">
        <v>39022</v>
      </c>
      <c r="AT1804">
        <v>2014</v>
      </c>
      <c r="AU1804">
        <v>514</v>
      </c>
      <c r="BA1804">
        <v>175</v>
      </c>
      <c r="BB1804">
        <v>190</v>
      </c>
      <c r="BD1804" t="s">
        <v>19597</v>
      </c>
      <c r="BK1804" t="s">
        <v>19598</v>
      </c>
      <c r="BW1804" t="s">
        <v>13429</v>
      </c>
      <c r="BX1804" t="s">
        <v>13985</v>
      </c>
      <c r="BY1804" t="s">
        <v>13985</v>
      </c>
      <c r="BZ1804" t="s">
        <v>13985</v>
      </c>
    </row>
    <row r="1805" spans="1:78" hidden="1">
      <c r="A1805" t="s">
        <v>13850</v>
      </c>
      <c r="B1805" t="s">
        <v>67</v>
      </c>
      <c r="C1805" t="s">
        <v>23769</v>
      </c>
      <c r="G1805" t="s">
        <v>23770</v>
      </c>
      <c r="J1805" t="s">
        <v>23771</v>
      </c>
      <c r="K1805" t="s">
        <v>7929</v>
      </c>
      <c r="W1805" t="s">
        <v>23772</v>
      </c>
      <c r="AA1805" t="s">
        <v>23773</v>
      </c>
      <c r="AB1805" t="s">
        <v>23774</v>
      </c>
      <c r="AN1805" t="s">
        <v>7933</v>
      </c>
      <c r="AT1805">
        <v>2010</v>
      </c>
      <c r="AU1805">
        <v>75</v>
      </c>
      <c r="AV1805">
        <v>2</v>
      </c>
      <c r="BA1805">
        <v>151</v>
      </c>
      <c r="BB1805">
        <v>159</v>
      </c>
      <c r="BD1805" t="s">
        <v>23775</v>
      </c>
      <c r="BK1805" t="s">
        <v>23776</v>
      </c>
      <c r="BW1805" t="s">
        <v>13429</v>
      </c>
      <c r="BX1805" t="s">
        <v>13985</v>
      </c>
      <c r="BY1805" t="s">
        <v>13985</v>
      </c>
      <c r="BZ1805" t="s">
        <v>13985</v>
      </c>
    </row>
    <row r="1806" spans="1:78" hidden="1">
      <c r="A1806" t="s">
        <v>13850</v>
      </c>
      <c r="B1806" t="s">
        <v>67</v>
      </c>
      <c r="C1806" t="s">
        <v>22011</v>
      </c>
      <c r="G1806" t="s">
        <v>22012</v>
      </c>
      <c r="J1806" t="s">
        <v>22013</v>
      </c>
      <c r="K1806" t="s">
        <v>2609</v>
      </c>
      <c r="W1806" t="s">
        <v>22014</v>
      </c>
      <c r="AN1806" t="s">
        <v>2612</v>
      </c>
      <c r="AS1806" t="s">
        <v>884</v>
      </c>
      <c r="AT1806">
        <v>2012</v>
      </c>
      <c r="AU1806">
        <v>76</v>
      </c>
      <c r="BA1806">
        <v>60</v>
      </c>
      <c r="BB1806">
        <v>67</v>
      </c>
      <c r="BD1806" t="s">
        <v>22015</v>
      </c>
      <c r="BK1806" t="s">
        <v>22016</v>
      </c>
      <c r="BW1806" t="s">
        <v>13429</v>
      </c>
      <c r="BX1806" t="s">
        <v>13985</v>
      </c>
      <c r="BY1806" t="s">
        <v>13985</v>
      </c>
      <c r="BZ1806" t="s">
        <v>13985</v>
      </c>
    </row>
    <row r="1807" spans="1:78" hidden="1">
      <c r="A1807" t="s">
        <v>13850</v>
      </c>
      <c r="B1807" t="s">
        <v>67</v>
      </c>
      <c r="C1807" t="s">
        <v>14622</v>
      </c>
      <c r="G1807" t="s">
        <v>14623</v>
      </c>
      <c r="J1807" t="s">
        <v>14624</v>
      </c>
      <c r="K1807" t="s">
        <v>14625</v>
      </c>
      <c r="W1807" t="s">
        <v>14626</v>
      </c>
      <c r="AN1807" t="s">
        <v>14627</v>
      </c>
      <c r="AS1807" t="s">
        <v>730</v>
      </c>
      <c r="AT1807">
        <v>2019</v>
      </c>
      <c r="AU1807">
        <v>8</v>
      </c>
      <c r="BA1807">
        <v>50</v>
      </c>
      <c r="BB1807">
        <v>55</v>
      </c>
      <c r="BD1807" t="s">
        <v>14628</v>
      </c>
      <c r="BK1807" t="s">
        <v>14629</v>
      </c>
      <c r="BL1807">
        <v>30619710</v>
      </c>
      <c r="BW1807" t="s">
        <v>13429</v>
      </c>
    </row>
    <row r="1808" spans="1:78" hidden="1">
      <c r="A1808" t="s">
        <v>13850</v>
      </c>
      <c r="B1808" t="s">
        <v>67</v>
      </c>
      <c r="C1808" t="s">
        <v>16304</v>
      </c>
      <c r="G1808" t="s">
        <v>16305</v>
      </c>
      <c r="J1808" t="s">
        <v>16306</v>
      </c>
      <c r="K1808" t="s">
        <v>3022</v>
      </c>
      <c r="W1808" t="s">
        <v>16307</v>
      </c>
      <c r="AA1808" t="s">
        <v>16308</v>
      </c>
      <c r="AB1808" t="s">
        <v>16309</v>
      </c>
      <c r="AN1808" t="s">
        <v>3024</v>
      </c>
      <c r="AO1808" t="s">
        <v>3025</v>
      </c>
      <c r="AS1808" t="s">
        <v>154</v>
      </c>
      <c r="AT1808">
        <v>2017</v>
      </c>
      <c r="AU1808">
        <v>54</v>
      </c>
      <c r="AV1808">
        <v>6</v>
      </c>
      <c r="BA1808">
        <v>1519</v>
      </c>
      <c r="BB1808">
        <v>1524</v>
      </c>
      <c r="BD1808" t="s">
        <v>16310</v>
      </c>
      <c r="BK1808" t="s">
        <v>16311</v>
      </c>
      <c r="BL1808">
        <v>28968909</v>
      </c>
      <c r="BW1808" t="s">
        <v>13429</v>
      </c>
      <c r="BX1808" t="s">
        <v>13985</v>
      </c>
      <c r="BY1808" t="s">
        <v>13985</v>
      </c>
      <c r="BZ1808" t="s">
        <v>13985</v>
      </c>
    </row>
    <row r="1809" spans="1:78" hidden="1">
      <c r="A1809" t="s">
        <v>13850</v>
      </c>
      <c r="B1809" t="s">
        <v>67</v>
      </c>
      <c r="C1809" t="s">
        <v>14085</v>
      </c>
      <c r="G1809" t="s">
        <v>14086</v>
      </c>
      <c r="J1809" t="s">
        <v>14087</v>
      </c>
      <c r="K1809" t="s">
        <v>831</v>
      </c>
      <c r="W1809" t="s">
        <v>14088</v>
      </c>
      <c r="AN1809" t="s">
        <v>835</v>
      </c>
      <c r="AS1809" t="s">
        <v>154</v>
      </c>
      <c r="AT1809">
        <v>2019</v>
      </c>
      <c r="AU1809">
        <v>9</v>
      </c>
      <c r="AV1809">
        <v>22</v>
      </c>
      <c r="BA1809">
        <v>12658</v>
      </c>
      <c r="BB1809">
        <v>12675</v>
      </c>
      <c r="BD1809" t="s">
        <v>14089</v>
      </c>
      <c r="BF1809" t="s">
        <v>194</v>
      </c>
      <c r="BK1809" t="s">
        <v>14090</v>
      </c>
      <c r="BL1809">
        <v>31788205</v>
      </c>
      <c r="BW1809" t="s">
        <v>13428</v>
      </c>
      <c r="BX1809">
        <v>0</v>
      </c>
      <c r="BY1809" t="s">
        <v>13429</v>
      </c>
    </row>
    <row r="1810" spans="1:78" hidden="1">
      <c r="A1810" t="s">
        <v>13850</v>
      </c>
      <c r="B1810" t="s">
        <v>67</v>
      </c>
      <c r="C1810" t="s">
        <v>22291</v>
      </c>
      <c r="G1810" t="s">
        <v>22292</v>
      </c>
      <c r="J1810" t="s">
        <v>22293</v>
      </c>
      <c r="K1810" t="s">
        <v>280</v>
      </c>
      <c r="W1810" t="s">
        <v>22294</v>
      </c>
      <c r="AA1810" t="s">
        <v>22295</v>
      </c>
      <c r="AB1810" t="s">
        <v>22296</v>
      </c>
      <c r="AN1810" t="s">
        <v>284</v>
      </c>
      <c r="AS1810" s="1">
        <v>39387</v>
      </c>
      <c r="AT1810">
        <v>2011</v>
      </c>
      <c r="AU1810">
        <v>6</v>
      </c>
      <c r="AV1810">
        <v>11</v>
      </c>
      <c r="BC1810" t="s">
        <v>22297</v>
      </c>
      <c r="BD1810" t="s">
        <v>22298</v>
      </c>
      <c r="BK1810" t="s">
        <v>22299</v>
      </c>
      <c r="BL1810">
        <v>22087317</v>
      </c>
      <c r="BW1810" t="s">
        <v>13429</v>
      </c>
      <c r="BX1810" t="s">
        <v>13985</v>
      </c>
      <c r="BY1810" t="s">
        <v>13985</v>
      </c>
      <c r="BZ1810" t="s">
        <v>13985</v>
      </c>
    </row>
    <row r="1811" spans="1:78" hidden="1">
      <c r="A1811" t="s">
        <v>13759</v>
      </c>
      <c r="B1811" t="s">
        <v>67</v>
      </c>
      <c r="C1811" t="s">
        <v>31719</v>
      </c>
      <c r="J1811" t="s">
        <v>31720</v>
      </c>
      <c r="K1811" t="s">
        <v>31721</v>
      </c>
      <c r="AN1811" t="s">
        <v>31722</v>
      </c>
      <c r="AT1811">
        <v>2015</v>
      </c>
      <c r="AU1811">
        <v>30</v>
      </c>
      <c r="AV1811">
        <v>3</v>
      </c>
      <c r="BA1811">
        <v>203</v>
      </c>
      <c r="BB1811">
        <v>209</v>
      </c>
      <c r="BK1811" t="s">
        <v>31723</v>
      </c>
      <c r="BW1811" t="s">
        <v>13428</v>
      </c>
      <c r="BX1811">
        <v>0</v>
      </c>
      <c r="BY1811" t="s">
        <v>13429</v>
      </c>
    </row>
    <row r="1812" spans="1:78" hidden="1">
      <c r="A1812" t="s">
        <v>13850</v>
      </c>
      <c r="B1812" t="s">
        <v>67</v>
      </c>
      <c r="C1812" t="s">
        <v>19668</v>
      </c>
      <c r="G1812" t="s">
        <v>19669</v>
      </c>
      <c r="J1812" t="s">
        <v>19670</v>
      </c>
      <c r="K1812" t="s">
        <v>348</v>
      </c>
      <c r="W1812" t="s">
        <v>19671</v>
      </c>
      <c r="AN1812" t="s">
        <v>350</v>
      </c>
      <c r="AO1812" t="s">
        <v>351</v>
      </c>
      <c r="AS1812" t="s">
        <v>242</v>
      </c>
      <c r="AT1812">
        <v>2014</v>
      </c>
      <c r="AU1812">
        <v>43</v>
      </c>
      <c r="AV1812">
        <v>5</v>
      </c>
      <c r="BA1812">
        <v>1389</v>
      </c>
      <c r="BB1812">
        <v>1398</v>
      </c>
      <c r="BD1812" t="s">
        <v>19672</v>
      </c>
      <c r="BK1812" t="s">
        <v>19673</v>
      </c>
      <c r="BL1812">
        <v>25199116</v>
      </c>
      <c r="BW1812" t="s">
        <v>13428</v>
      </c>
      <c r="BX1812" t="s">
        <v>13985</v>
      </c>
      <c r="BY1812" t="s">
        <v>13429</v>
      </c>
      <c r="BZ1812" t="s">
        <v>13985</v>
      </c>
    </row>
    <row r="1813" spans="1:78" hidden="1">
      <c r="A1813" t="s">
        <v>13850</v>
      </c>
      <c r="B1813" t="s">
        <v>67</v>
      </c>
      <c r="C1813" t="s">
        <v>26630</v>
      </c>
      <c r="G1813" t="s">
        <v>26630</v>
      </c>
      <c r="J1813" t="s">
        <v>26631</v>
      </c>
      <c r="K1813" t="s">
        <v>358</v>
      </c>
      <c r="W1813" t="s">
        <v>26632</v>
      </c>
      <c r="AA1813" t="s">
        <v>26633</v>
      </c>
      <c r="AB1813" t="s">
        <v>26634</v>
      </c>
      <c r="AN1813" t="s">
        <v>360</v>
      </c>
      <c r="AO1813" t="s">
        <v>361</v>
      </c>
      <c r="AS1813" t="s">
        <v>521</v>
      </c>
      <c r="AT1813">
        <v>2005</v>
      </c>
      <c r="AU1813">
        <v>51</v>
      </c>
      <c r="AV1813">
        <v>6</v>
      </c>
      <c r="BA1813">
        <v>717</v>
      </c>
      <c r="BB1813">
        <v>726</v>
      </c>
      <c r="BD1813" t="s">
        <v>26635</v>
      </c>
      <c r="BK1813" t="s">
        <v>26636</v>
      </c>
      <c r="BL1813">
        <v>15955536</v>
      </c>
      <c r="BW1813" t="s">
        <v>13429</v>
      </c>
      <c r="BX1813" t="s">
        <v>13985</v>
      </c>
      <c r="BY1813" t="s">
        <v>13985</v>
      </c>
      <c r="BZ1813" t="s">
        <v>13985</v>
      </c>
    </row>
    <row r="1814" spans="1:78" hidden="1">
      <c r="A1814" t="s">
        <v>13850</v>
      </c>
      <c r="B1814" t="s">
        <v>67</v>
      </c>
      <c r="C1814" t="s">
        <v>20964</v>
      </c>
      <c r="G1814" t="s">
        <v>20965</v>
      </c>
      <c r="J1814" t="s">
        <v>20966</v>
      </c>
      <c r="K1814" t="s">
        <v>13990</v>
      </c>
      <c r="W1814" t="s">
        <v>20967</v>
      </c>
      <c r="AN1814" t="s">
        <v>13992</v>
      </c>
      <c r="AO1814" t="s">
        <v>13993</v>
      </c>
      <c r="AS1814" t="s">
        <v>730</v>
      </c>
      <c r="AT1814">
        <v>2013</v>
      </c>
      <c r="AU1814">
        <v>15</v>
      </c>
      <c r="AV1814">
        <v>4</v>
      </c>
      <c r="BA1814">
        <v>859</v>
      </c>
      <c r="BB1814">
        <v>869</v>
      </c>
      <c r="BD1814" t="s">
        <v>20968</v>
      </c>
      <c r="BK1814" t="s">
        <v>20969</v>
      </c>
      <c r="BW1814" t="s">
        <v>13429</v>
      </c>
      <c r="BX1814" t="s">
        <v>13985</v>
      </c>
      <c r="BY1814" t="s">
        <v>13985</v>
      </c>
      <c r="BZ1814" t="s">
        <v>13985</v>
      </c>
    </row>
    <row r="1815" spans="1:78" hidden="1">
      <c r="A1815" t="s">
        <v>13850</v>
      </c>
      <c r="B1815" t="s">
        <v>67</v>
      </c>
      <c r="C1815" t="s">
        <v>27742</v>
      </c>
      <c r="G1815" t="s">
        <v>27742</v>
      </c>
      <c r="J1815" t="s">
        <v>27743</v>
      </c>
      <c r="K1815" t="s">
        <v>404</v>
      </c>
      <c r="W1815" t="s">
        <v>27744</v>
      </c>
      <c r="AB1815" t="s">
        <v>27745</v>
      </c>
      <c r="AN1815" t="s">
        <v>407</v>
      </c>
      <c r="AT1815">
        <v>2003</v>
      </c>
      <c r="AU1815">
        <v>254</v>
      </c>
      <c r="BA1815">
        <v>199</v>
      </c>
      <c r="BB1815">
        <v>211</v>
      </c>
      <c r="BD1815" t="s">
        <v>27746</v>
      </c>
      <c r="BK1815" t="s">
        <v>27747</v>
      </c>
      <c r="BW1815" t="s">
        <v>13429</v>
      </c>
      <c r="BX1815" t="s">
        <v>13985</v>
      </c>
      <c r="BY1815" t="s">
        <v>13985</v>
      </c>
      <c r="BZ1815" t="s">
        <v>13985</v>
      </c>
    </row>
    <row r="1816" spans="1:78" hidden="1">
      <c r="A1816" t="s">
        <v>13850</v>
      </c>
      <c r="B1816" t="s">
        <v>67</v>
      </c>
      <c r="C1816" t="s">
        <v>17925</v>
      </c>
      <c r="G1816" t="s">
        <v>17926</v>
      </c>
      <c r="J1816" t="s">
        <v>17927</v>
      </c>
      <c r="K1816" t="s">
        <v>1109</v>
      </c>
      <c r="W1816" t="s">
        <v>17928</v>
      </c>
      <c r="AN1816" t="s">
        <v>1111</v>
      </c>
      <c r="AO1816" t="s">
        <v>1112</v>
      </c>
      <c r="AS1816" t="s">
        <v>815</v>
      </c>
      <c r="AT1816">
        <v>2016</v>
      </c>
      <c r="AU1816">
        <v>128</v>
      </c>
      <c r="AV1816">
        <v>1</v>
      </c>
      <c r="BA1816">
        <v>70</v>
      </c>
      <c r="BB1816">
        <v>74</v>
      </c>
      <c r="BD1816" t="s">
        <v>17929</v>
      </c>
      <c r="BK1816" t="s">
        <v>17930</v>
      </c>
      <c r="BW1816" t="s">
        <v>13429</v>
      </c>
      <c r="BX1816" t="s">
        <v>13985</v>
      </c>
      <c r="BY1816" t="s">
        <v>13985</v>
      </c>
      <c r="BZ1816" t="s">
        <v>13985</v>
      </c>
    </row>
    <row r="1817" spans="1:78" hidden="1">
      <c r="A1817" t="s">
        <v>13850</v>
      </c>
      <c r="B1817" t="s">
        <v>67</v>
      </c>
      <c r="C1817" t="s">
        <v>21147</v>
      </c>
      <c r="G1817" t="s">
        <v>21148</v>
      </c>
      <c r="J1817" t="s">
        <v>21149</v>
      </c>
      <c r="K1817" t="s">
        <v>2200</v>
      </c>
      <c r="W1817" t="s">
        <v>21150</v>
      </c>
      <c r="AA1817" t="s">
        <v>21151</v>
      </c>
      <c r="AB1817" t="s">
        <v>21152</v>
      </c>
      <c r="AN1817" t="s">
        <v>2204</v>
      </c>
      <c r="AS1817" s="1">
        <v>43101</v>
      </c>
      <c r="AT1817">
        <v>2013</v>
      </c>
      <c r="AU1817">
        <v>13</v>
      </c>
      <c r="BC1817">
        <v>13</v>
      </c>
      <c r="BD1817" t="s">
        <v>21153</v>
      </c>
      <c r="BK1817" t="s">
        <v>21154</v>
      </c>
      <c r="BL1817">
        <v>23331855</v>
      </c>
      <c r="BW1817" t="s">
        <v>13429</v>
      </c>
      <c r="BX1817" t="s">
        <v>13985</v>
      </c>
      <c r="BY1817" t="s">
        <v>13985</v>
      </c>
      <c r="BZ1817" t="s">
        <v>13985</v>
      </c>
    </row>
    <row r="1818" spans="1:78" hidden="1">
      <c r="A1818" t="s">
        <v>13850</v>
      </c>
      <c r="B1818" t="s">
        <v>67</v>
      </c>
      <c r="C1818" t="s">
        <v>24846</v>
      </c>
      <c r="G1818" t="s">
        <v>24847</v>
      </c>
      <c r="J1818" t="s">
        <v>24848</v>
      </c>
      <c r="K1818" t="s">
        <v>6305</v>
      </c>
      <c r="W1818" t="s">
        <v>24849</v>
      </c>
      <c r="AN1818" t="s">
        <v>6307</v>
      </c>
      <c r="AO1818" t="s">
        <v>6308</v>
      </c>
      <c r="AS1818" t="s">
        <v>815</v>
      </c>
      <c r="AT1818">
        <v>2008</v>
      </c>
      <c r="AU1818">
        <v>24</v>
      </c>
      <c r="AV1818">
        <v>1</v>
      </c>
      <c r="BA1818">
        <v>121</v>
      </c>
      <c r="BB1818">
        <v>122</v>
      </c>
      <c r="BD1818" t="s">
        <v>24850</v>
      </c>
      <c r="BK1818" t="s">
        <v>24851</v>
      </c>
      <c r="BL1818">
        <v>18437825</v>
      </c>
      <c r="BW1818" t="s">
        <v>13429</v>
      </c>
      <c r="BX1818" t="s">
        <v>13985</v>
      </c>
      <c r="BY1818" t="s">
        <v>13985</v>
      </c>
      <c r="BZ1818" t="s">
        <v>13985</v>
      </c>
    </row>
    <row r="1819" spans="1:78" hidden="1">
      <c r="A1819" t="s">
        <v>13850</v>
      </c>
      <c r="B1819" t="s">
        <v>67</v>
      </c>
      <c r="C1819" t="s">
        <v>26360</v>
      </c>
      <c r="G1819" t="s">
        <v>26360</v>
      </c>
      <c r="J1819" t="s">
        <v>26361</v>
      </c>
      <c r="K1819" t="s">
        <v>26362</v>
      </c>
      <c r="W1819" t="s">
        <v>26363</v>
      </c>
      <c r="AN1819" t="s">
        <v>26364</v>
      </c>
      <c r="AS1819" t="s">
        <v>2650</v>
      </c>
      <c r="AT1819">
        <v>2006</v>
      </c>
      <c r="AU1819">
        <v>16</v>
      </c>
      <c r="AV1819">
        <v>1</v>
      </c>
      <c r="BA1819">
        <v>31</v>
      </c>
      <c r="BB1819">
        <v>38</v>
      </c>
      <c r="BK1819" t="s">
        <v>26365</v>
      </c>
      <c r="BW1819" t="s">
        <v>13429</v>
      </c>
      <c r="BX1819" t="s">
        <v>13985</v>
      </c>
      <c r="BY1819" t="s">
        <v>13985</v>
      </c>
      <c r="BZ1819" t="s">
        <v>13985</v>
      </c>
    </row>
    <row r="1820" spans="1:78" hidden="1">
      <c r="A1820" t="s">
        <v>13850</v>
      </c>
      <c r="B1820" t="s">
        <v>67</v>
      </c>
      <c r="C1820" t="s">
        <v>17064</v>
      </c>
      <c r="G1820" t="s">
        <v>17065</v>
      </c>
      <c r="J1820" t="s">
        <v>17066</v>
      </c>
      <c r="K1820" t="s">
        <v>14325</v>
      </c>
      <c r="W1820" t="s">
        <v>17067</v>
      </c>
      <c r="AA1820" t="s">
        <v>17068</v>
      </c>
      <c r="AB1820" t="s">
        <v>17069</v>
      </c>
      <c r="AN1820" t="s">
        <v>14327</v>
      </c>
      <c r="AT1820">
        <v>2017</v>
      </c>
      <c r="AU1820">
        <v>13</v>
      </c>
      <c r="AV1820">
        <v>3</v>
      </c>
      <c r="BA1820">
        <v>24</v>
      </c>
      <c r="BB1820">
        <v>41</v>
      </c>
      <c r="BD1820" t="s">
        <v>17070</v>
      </c>
      <c r="BK1820" t="s">
        <v>17071</v>
      </c>
      <c r="BW1820" t="s">
        <v>13429</v>
      </c>
      <c r="BX1820" t="s">
        <v>13985</v>
      </c>
      <c r="BY1820" t="s">
        <v>13985</v>
      </c>
      <c r="BZ1820" t="s">
        <v>13985</v>
      </c>
    </row>
    <row r="1821" spans="1:78" hidden="1">
      <c r="A1821" t="s">
        <v>13850</v>
      </c>
      <c r="B1821" t="s">
        <v>67</v>
      </c>
      <c r="C1821" t="s">
        <v>31086</v>
      </c>
      <c r="G1821" t="s">
        <v>31086</v>
      </c>
      <c r="J1821" t="s">
        <v>31087</v>
      </c>
      <c r="K1821" t="s">
        <v>841</v>
      </c>
      <c r="W1821" t="s">
        <v>31088</v>
      </c>
      <c r="AN1821" t="s">
        <v>843</v>
      </c>
      <c r="AO1821" t="s">
        <v>844</v>
      </c>
      <c r="AS1821" t="s">
        <v>1023</v>
      </c>
      <c r="AT1821">
        <v>1993</v>
      </c>
      <c r="AU1821">
        <v>14</v>
      </c>
      <c r="AV1821">
        <v>1</v>
      </c>
      <c r="BA1821">
        <v>11</v>
      </c>
      <c r="BB1821">
        <v>22</v>
      </c>
      <c r="BD1821" t="s">
        <v>31089</v>
      </c>
      <c r="BK1821" t="s">
        <v>31090</v>
      </c>
      <c r="BL1821">
        <v>7683336</v>
      </c>
      <c r="BW1821" t="s">
        <v>13429</v>
      </c>
      <c r="BX1821" t="s">
        <v>13985</v>
      </c>
      <c r="BY1821" t="s">
        <v>13985</v>
      </c>
      <c r="BZ1821" t="s">
        <v>13985</v>
      </c>
    </row>
    <row r="1822" spans="1:78" hidden="1">
      <c r="A1822" t="s">
        <v>13850</v>
      </c>
      <c r="B1822" t="s">
        <v>67</v>
      </c>
      <c r="C1822" t="s">
        <v>24565</v>
      </c>
      <c r="G1822" t="s">
        <v>24566</v>
      </c>
      <c r="J1822" t="s">
        <v>24567</v>
      </c>
      <c r="K1822" t="s">
        <v>160</v>
      </c>
      <c r="W1822" t="s">
        <v>24568</v>
      </c>
      <c r="AB1822" t="s">
        <v>24569</v>
      </c>
      <c r="AN1822" t="s">
        <v>162</v>
      </c>
      <c r="AS1822" t="s">
        <v>84</v>
      </c>
      <c r="AT1822">
        <v>2008</v>
      </c>
      <c r="AU1822">
        <v>33</v>
      </c>
      <c r="AV1822">
        <v>4</v>
      </c>
      <c r="BA1822">
        <v>334</v>
      </c>
      <c r="BB1822">
        <v>345</v>
      </c>
      <c r="BD1822" t="s">
        <v>24570</v>
      </c>
      <c r="BK1822" t="s">
        <v>24571</v>
      </c>
      <c r="BW1822" t="s">
        <v>13428</v>
      </c>
      <c r="BX1822" t="s">
        <v>13985</v>
      </c>
      <c r="BY1822" t="s">
        <v>13429</v>
      </c>
      <c r="BZ1822" t="s">
        <v>13985</v>
      </c>
    </row>
    <row r="1823" spans="1:78" hidden="1">
      <c r="A1823" t="s">
        <v>13850</v>
      </c>
      <c r="B1823" t="s">
        <v>67</v>
      </c>
      <c r="C1823" t="s">
        <v>23435</v>
      </c>
      <c r="G1823" t="s">
        <v>23436</v>
      </c>
      <c r="J1823" t="s">
        <v>23437</v>
      </c>
      <c r="K1823" t="s">
        <v>821</v>
      </c>
      <c r="W1823" t="s">
        <v>23438</v>
      </c>
      <c r="AB1823" t="s">
        <v>23439</v>
      </c>
      <c r="AN1823" t="s">
        <v>824</v>
      </c>
      <c r="AS1823" t="s">
        <v>472</v>
      </c>
      <c r="AT1823">
        <v>2010</v>
      </c>
      <c r="AU1823">
        <v>19</v>
      </c>
      <c r="AV1823">
        <v>14</v>
      </c>
      <c r="BA1823">
        <v>2995</v>
      </c>
      <c r="BB1823">
        <v>3007</v>
      </c>
      <c r="BD1823" t="s">
        <v>23440</v>
      </c>
      <c r="BK1823" t="s">
        <v>23441</v>
      </c>
      <c r="BL1823">
        <v>20565576</v>
      </c>
      <c r="BW1823" t="s">
        <v>13429</v>
      </c>
      <c r="BX1823" t="s">
        <v>13985</v>
      </c>
      <c r="BY1823" t="s">
        <v>13985</v>
      </c>
      <c r="BZ1823" t="s">
        <v>13985</v>
      </c>
    </row>
    <row r="1824" spans="1:78" hidden="1">
      <c r="A1824" t="s">
        <v>13850</v>
      </c>
      <c r="B1824" t="s">
        <v>67</v>
      </c>
      <c r="C1824" t="s">
        <v>17886</v>
      </c>
      <c r="G1824" t="s">
        <v>17887</v>
      </c>
      <c r="J1824" t="s">
        <v>17888</v>
      </c>
      <c r="K1824" t="s">
        <v>453</v>
      </c>
      <c r="W1824" t="s">
        <v>17889</v>
      </c>
      <c r="AA1824" t="s">
        <v>17890</v>
      </c>
      <c r="AB1824" t="s">
        <v>17891</v>
      </c>
      <c r="AN1824" t="s">
        <v>455</v>
      </c>
      <c r="AO1824" t="s">
        <v>456</v>
      </c>
      <c r="AS1824" t="s">
        <v>730</v>
      </c>
      <c r="AT1824">
        <v>2016</v>
      </c>
      <c r="AU1824">
        <v>41</v>
      </c>
      <c r="AV1824">
        <v>2</v>
      </c>
      <c r="BA1824">
        <v>201</v>
      </c>
      <c r="BB1824">
        <v>210</v>
      </c>
      <c r="BD1824" t="s">
        <v>17892</v>
      </c>
      <c r="BK1824" t="s">
        <v>17893</v>
      </c>
      <c r="BW1824" t="s">
        <v>13428</v>
      </c>
      <c r="BX1824" t="s">
        <v>13985</v>
      </c>
      <c r="BY1824" t="s">
        <v>13429</v>
      </c>
      <c r="BZ1824" t="s">
        <v>13985</v>
      </c>
    </row>
    <row r="1825" spans="1:78" hidden="1">
      <c r="A1825" t="s">
        <v>13850</v>
      </c>
      <c r="B1825" t="s">
        <v>67</v>
      </c>
      <c r="C1825" t="s">
        <v>17451</v>
      </c>
      <c r="G1825" t="s">
        <v>17452</v>
      </c>
      <c r="J1825" t="s">
        <v>17453</v>
      </c>
      <c r="K1825" t="s">
        <v>5754</v>
      </c>
      <c r="W1825" t="s">
        <v>17454</v>
      </c>
      <c r="AA1825" t="s">
        <v>17455</v>
      </c>
      <c r="AB1825" t="s">
        <v>17456</v>
      </c>
      <c r="AN1825" t="s">
        <v>5758</v>
      </c>
      <c r="AO1825" t="s">
        <v>5759</v>
      </c>
      <c r="AS1825" t="s">
        <v>154</v>
      </c>
      <c r="AT1825">
        <v>2016</v>
      </c>
      <c r="AU1825">
        <v>91</v>
      </c>
      <c r="AV1825">
        <v>4</v>
      </c>
      <c r="BA1825">
        <v>1118</v>
      </c>
      <c r="BB1825">
        <v>1133</v>
      </c>
      <c r="BD1825" t="s">
        <v>17457</v>
      </c>
      <c r="BK1825" t="s">
        <v>17458</v>
      </c>
      <c r="BL1825">
        <v>26289992</v>
      </c>
      <c r="BW1825" t="s">
        <v>13429</v>
      </c>
      <c r="BX1825" t="s">
        <v>13985</v>
      </c>
      <c r="BY1825" t="s">
        <v>13985</v>
      </c>
      <c r="BZ1825" t="s">
        <v>13985</v>
      </c>
    </row>
    <row r="1826" spans="1:78" hidden="1">
      <c r="A1826" t="s">
        <v>13850</v>
      </c>
      <c r="B1826" t="s">
        <v>67</v>
      </c>
      <c r="C1826" t="s">
        <v>30301</v>
      </c>
      <c r="G1826" t="s">
        <v>30301</v>
      </c>
      <c r="J1826" t="s">
        <v>30302</v>
      </c>
      <c r="K1826" t="s">
        <v>1697</v>
      </c>
      <c r="W1826" t="s">
        <v>30303</v>
      </c>
      <c r="AA1826" t="s">
        <v>30304</v>
      </c>
      <c r="AB1826" t="s">
        <v>30305</v>
      </c>
      <c r="AN1826" t="s">
        <v>1700</v>
      </c>
      <c r="AS1826" t="s">
        <v>5214</v>
      </c>
      <c r="AT1826">
        <v>1995</v>
      </c>
      <c r="AU1826">
        <v>138</v>
      </c>
      <c r="AV1826" s="2">
        <v>43556</v>
      </c>
      <c r="BA1826">
        <v>221</v>
      </c>
      <c r="BB1826">
        <v>238</v>
      </c>
      <c r="BD1826" t="s">
        <v>30306</v>
      </c>
      <c r="BK1826" t="s">
        <v>30307</v>
      </c>
      <c r="BW1826" t="s">
        <v>13429</v>
      </c>
      <c r="BX1826" t="s">
        <v>13985</v>
      </c>
      <c r="BY1826" t="s">
        <v>13985</v>
      </c>
      <c r="BZ1826" t="s">
        <v>13985</v>
      </c>
    </row>
    <row r="1827" spans="1:78" hidden="1">
      <c r="A1827" t="s">
        <v>13850</v>
      </c>
      <c r="B1827" t="s">
        <v>67</v>
      </c>
      <c r="C1827" t="s">
        <v>17521</v>
      </c>
      <c r="G1827" t="s">
        <v>17522</v>
      </c>
      <c r="J1827" t="s">
        <v>17523</v>
      </c>
      <c r="K1827" t="s">
        <v>1192</v>
      </c>
      <c r="W1827" t="s">
        <v>17524</v>
      </c>
      <c r="AA1827" t="s">
        <v>17525</v>
      </c>
      <c r="AB1827" t="s">
        <v>17526</v>
      </c>
      <c r="AN1827" t="s">
        <v>1194</v>
      </c>
      <c r="AO1827" t="s">
        <v>1195</v>
      </c>
      <c r="AS1827" t="s">
        <v>242</v>
      </c>
      <c r="AT1827">
        <v>2016</v>
      </c>
      <c r="AU1827">
        <v>22</v>
      </c>
      <c r="AV1827">
        <v>10</v>
      </c>
      <c r="BA1827">
        <v>3332</v>
      </c>
      <c r="BB1827">
        <v>3340</v>
      </c>
      <c r="BD1827" t="s">
        <v>17527</v>
      </c>
      <c r="BK1827" t="s">
        <v>17528</v>
      </c>
      <c r="BL1827">
        <v>26990351</v>
      </c>
      <c r="BW1827" t="s">
        <v>13429</v>
      </c>
      <c r="BX1827" t="s">
        <v>13985</v>
      </c>
      <c r="BY1827" t="s">
        <v>13985</v>
      </c>
      <c r="BZ1827" t="s">
        <v>13985</v>
      </c>
    </row>
    <row r="1828" spans="1:78" hidden="1">
      <c r="A1828" t="s">
        <v>13850</v>
      </c>
      <c r="B1828" t="s">
        <v>67</v>
      </c>
      <c r="C1828" t="s">
        <v>16402</v>
      </c>
      <c r="G1828" t="s">
        <v>16403</v>
      </c>
      <c r="J1828" t="s">
        <v>16404</v>
      </c>
      <c r="K1828" t="s">
        <v>1332</v>
      </c>
      <c r="W1828" t="s">
        <v>16405</v>
      </c>
      <c r="AA1828" t="s">
        <v>16406</v>
      </c>
      <c r="AB1828" t="s">
        <v>16407</v>
      </c>
      <c r="AN1828" t="s">
        <v>1334</v>
      </c>
      <c r="AO1828" t="s">
        <v>1335</v>
      </c>
      <c r="AS1828" t="s">
        <v>242</v>
      </c>
      <c r="AT1828">
        <v>2017</v>
      </c>
      <c r="AU1828">
        <v>61</v>
      </c>
      <c r="AV1828">
        <v>10</v>
      </c>
      <c r="BA1828">
        <v>1765</v>
      </c>
      <c r="BB1828">
        <v>1775</v>
      </c>
      <c r="BD1828" t="s">
        <v>16408</v>
      </c>
      <c r="BK1828" t="s">
        <v>16409</v>
      </c>
      <c r="BL1828">
        <v>28484838</v>
      </c>
      <c r="BW1828" t="s">
        <v>13429</v>
      </c>
      <c r="BX1828" t="s">
        <v>13985</v>
      </c>
      <c r="BY1828" t="s">
        <v>13985</v>
      </c>
      <c r="BZ1828" t="s">
        <v>13985</v>
      </c>
    </row>
    <row r="1829" spans="1:78" hidden="1">
      <c r="A1829" t="s">
        <v>13850</v>
      </c>
      <c r="B1829" t="s">
        <v>67</v>
      </c>
      <c r="C1829" t="s">
        <v>24814</v>
      </c>
      <c r="G1829" t="s">
        <v>24815</v>
      </c>
      <c r="J1829" t="s">
        <v>24816</v>
      </c>
      <c r="K1829" t="s">
        <v>2377</v>
      </c>
      <c r="W1829" t="s">
        <v>24817</v>
      </c>
      <c r="AA1829" t="s">
        <v>24818</v>
      </c>
      <c r="AB1829" t="s">
        <v>24819</v>
      </c>
      <c r="AN1829" t="s">
        <v>2380</v>
      </c>
      <c r="AS1829" t="s">
        <v>3302</v>
      </c>
      <c r="AT1829">
        <v>2008</v>
      </c>
      <c r="AU1829">
        <v>251</v>
      </c>
      <c r="AV1829">
        <v>2</v>
      </c>
      <c r="BA1829">
        <v>317</v>
      </c>
      <c r="BB1829">
        <v>330</v>
      </c>
      <c r="BD1829" t="s">
        <v>24820</v>
      </c>
      <c r="BK1829" t="s">
        <v>24821</v>
      </c>
      <c r="BL1829">
        <v>18206912</v>
      </c>
      <c r="BW1829" t="s">
        <v>13429</v>
      </c>
      <c r="BX1829" t="s">
        <v>13985</v>
      </c>
      <c r="BY1829" t="s">
        <v>13985</v>
      </c>
      <c r="BZ1829" t="s">
        <v>13985</v>
      </c>
    </row>
    <row r="1830" spans="1:78" hidden="1">
      <c r="A1830" t="s">
        <v>13850</v>
      </c>
      <c r="B1830" t="s">
        <v>67</v>
      </c>
      <c r="C1830" t="s">
        <v>27919</v>
      </c>
      <c r="G1830" t="s">
        <v>27919</v>
      </c>
      <c r="J1830" t="s">
        <v>27920</v>
      </c>
      <c r="K1830" t="s">
        <v>348</v>
      </c>
      <c r="W1830" t="s">
        <v>27921</v>
      </c>
      <c r="AN1830" t="s">
        <v>350</v>
      </c>
      <c r="AS1830" t="s">
        <v>521</v>
      </c>
      <c r="AT1830">
        <v>2002</v>
      </c>
      <c r="AU1830">
        <v>31</v>
      </c>
      <c r="AV1830">
        <v>3</v>
      </c>
      <c r="BA1830">
        <v>499</v>
      </c>
      <c r="BB1830">
        <v>504</v>
      </c>
      <c r="BD1830" t="s">
        <v>27922</v>
      </c>
      <c r="BK1830" t="s">
        <v>27923</v>
      </c>
      <c r="BW1830" t="s">
        <v>13429</v>
      </c>
      <c r="BX1830" t="s">
        <v>13985</v>
      </c>
      <c r="BY1830" t="s">
        <v>13985</v>
      </c>
      <c r="BZ1830" t="s">
        <v>13985</v>
      </c>
    </row>
    <row r="1831" spans="1:78" hidden="1">
      <c r="A1831" t="s">
        <v>13850</v>
      </c>
      <c r="B1831" t="s">
        <v>67</v>
      </c>
      <c r="C1831" t="s">
        <v>26899</v>
      </c>
      <c r="G1831" t="s">
        <v>26899</v>
      </c>
      <c r="J1831" t="s">
        <v>26900</v>
      </c>
      <c r="K1831" t="s">
        <v>26901</v>
      </c>
      <c r="W1831" t="s">
        <v>26902</v>
      </c>
      <c r="AN1831" t="s">
        <v>26903</v>
      </c>
      <c r="AS1831" t="s">
        <v>1023</v>
      </c>
      <c r="AT1831">
        <v>2005</v>
      </c>
      <c r="AU1831">
        <v>17</v>
      </c>
      <c r="AV1831">
        <v>1</v>
      </c>
      <c r="BA1831">
        <v>49</v>
      </c>
      <c r="BB1831">
        <v>53</v>
      </c>
      <c r="BK1831" t="s">
        <v>26904</v>
      </c>
      <c r="BL1831">
        <v>15632543</v>
      </c>
      <c r="BW1831" t="s">
        <v>13429</v>
      </c>
      <c r="BX1831" t="s">
        <v>13985</v>
      </c>
      <c r="BY1831" t="s">
        <v>13985</v>
      </c>
      <c r="BZ1831" t="s">
        <v>13985</v>
      </c>
    </row>
    <row r="1832" spans="1:78" hidden="1">
      <c r="A1832" t="s">
        <v>13850</v>
      </c>
      <c r="B1832" t="s">
        <v>67</v>
      </c>
      <c r="C1832" t="s">
        <v>18011</v>
      </c>
      <c r="G1832" t="s">
        <v>18012</v>
      </c>
      <c r="J1832" t="s">
        <v>18013</v>
      </c>
      <c r="K1832" t="s">
        <v>169</v>
      </c>
      <c r="W1832" t="s">
        <v>18014</v>
      </c>
      <c r="AA1832" t="s">
        <v>18015</v>
      </c>
      <c r="AB1832" t="s">
        <v>18016</v>
      </c>
      <c r="AN1832" t="s">
        <v>171</v>
      </c>
      <c r="AO1832" t="s">
        <v>172</v>
      </c>
      <c r="AS1832" s="1">
        <v>36923</v>
      </c>
      <c r="AT1832">
        <v>2016</v>
      </c>
      <c r="AU1832">
        <v>361</v>
      </c>
      <c r="BA1832">
        <v>375</v>
      </c>
      <c r="BB1832">
        <v>381</v>
      </c>
      <c r="BD1832" t="s">
        <v>18017</v>
      </c>
      <c r="BK1832" t="s">
        <v>18018</v>
      </c>
      <c r="BW1832" t="s">
        <v>13429</v>
      </c>
      <c r="BX1832" t="s">
        <v>13985</v>
      </c>
      <c r="BY1832" t="s">
        <v>13985</v>
      </c>
      <c r="BZ1832" t="s">
        <v>13985</v>
      </c>
    </row>
    <row r="1833" spans="1:78" hidden="1">
      <c r="A1833" t="s">
        <v>13850</v>
      </c>
      <c r="B1833" t="s">
        <v>67</v>
      </c>
      <c r="C1833" t="s">
        <v>16642</v>
      </c>
      <c r="G1833" t="s">
        <v>16643</v>
      </c>
      <c r="J1833" t="s">
        <v>21641</v>
      </c>
      <c r="K1833" t="s">
        <v>358</v>
      </c>
      <c r="W1833" t="s">
        <v>21642</v>
      </c>
      <c r="AA1833" t="s">
        <v>16646</v>
      </c>
      <c r="AB1833" t="s">
        <v>16647</v>
      </c>
      <c r="AN1833" t="s">
        <v>360</v>
      </c>
      <c r="AS1833" t="s">
        <v>352</v>
      </c>
      <c r="AT1833">
        <v>2012</v>
      </c>
      <c r="AU1833">
        <v>58</v>
      </c>
      <c r="AV1833">
        <v>8</v>
      </c>
      <c r="BA1833">
        <v>1128</v>
      </c>
      <c r="BB1833">
        <v>1135</v>
      </c>
      <c r="BD1833" t="s">
        <v>21643</v>
      </c>
      <c r="BK1833" t="s">
        <v>21644</v>
      </c>
      <c r="BL1833">
        <v>22684113</v>
      </c>
      <c r="BW1833" t="s">
        <v>13429</v>
      </c>
      <c r="BX1833" t="s">
        <v>13985</v>
      </c>
      <c r="BY1833" t="s">
        <v>13985</v>
      </c>
      <c r="BZ1833" t="s">
        <v>13985</v>
      </c>
    </row>
    <row r="1834" spans="1:78" hidden="1">
      <c r="A1834" t="s">
        <v>13850</v>
      </c>
      <c r="B1834" t="s">
        <v>67</v>
      </c>
      <c r="C1834" t="s">
        <v>18258</v>
      </c>
      <c r="G1834" t="s">
        <v>18259</v>
      </c>
      <c r="J1834" t="s">
        <v>18260</v>
      </c>
      <c r="K1834" t="s">
        <v>685</v>
      </c>
      <c r="W1834" t="s">
        <v>18261</v>
      </c>
      <c r="AA1834" t="s">
        <v>18262</v>
      </c>
      <c r="AB1834" t="s">
        <v>18263</v>
      </c>
      <c r="AN1834" t="s">
        <v>689</v>
      </c>
      <c r="AO1834" t="s">
        <v>690</v>
      </c>
      <c r="AS1834" t="s">
        <v>1023</v>
      </c>
      <c r="AT1834">
        <v>2016</v>
      </c>
      <c r="AU1834">
        <v>61</v>
      </c>
      <c r="AV1834">
        <v>1</v>
      </c>
      <c r="BA1834">
        <v>122</v>
      </c>
      <c r="BB1834">
        <v>131</v>
      </c>
      <c r="BD1834" t="s">
        <v>18264</v>
      </c>
      <c r="BK1834" t="s">
        <v>18265</v>
      </c>
      <c r="BW1834" t="s">
        <v>13429</v>
      </c>
      <c r="BX1834" t="s">
        <v>13985</v>
      </c>
      <c r="BY1834" t="s">
        <v>13985</v>
      </c>
      <c r="BZ1834" t="s">
        <v>13985</v>
      </c>
    </row>
    <row r="1835" spans="1:78" hidden="1">
      <c r="A1835" t="s">
        <v>13850</v>
      </c>
      <c r="B1835" t="s">
        <v>67</v>
      </c>
      <c r="C1835" t="s">
        <v>21606</v>
      </c>
      <c r="G1835" t="s">
        <v>21607</v>
      </c>
      <c r="J1835" t="s">
        <v>21608</v>
      </c>
      <c r="K1835" t="s">
        <v>2387</v>
      </c>
      <c r="W1835" t="s">
        <v>21609</v>
      </c>
      <c r="AA1835" t="s">
        <v>15701</v>
      </c>
      <c r="AB1835" t="s">
        <v>21610</v>
      </c>
      <c r="AN1835" t="s">
        <v>2389</v>
      </c>
      <c r="AS1835" t="s">
        <v>352</v>
      </c>
      <c r="AT1835">
        <v>2012</v>
      </c>
      <c r="AU1835">
        <v>14</v>
      </c>
      <c r="AV1835">
        <v>3</v>
      </c>
      <c r="BA1835">
        <v>225</v>
      </c>
      <c r="BB1835">
        <v>238</v>
      </c>
      <c r="BD1835" t="s">
        <v>21611</v>
      </c>
      <c r="BK1835" t="s">
        <v>21612</v>
      </c>
      <c r="BW1835" t="s">
        <v>13429</v>
      </c>
      <c r="BX1835" t="s">
        <v>13985</v>
      </c>
      <c r="BY1835" t="s">
        <v>13985</v>
      </c>
      <c r="BZ1835" t="s">
        <v>13985</v>
      </c>
    </row>
    <row r="1836" spans="1:78" hidden="1">
      <c r="A1836" t="s">
        <v>13850</v>
      </c>
      <c r="B1836" t="s">
        <v>67</v>
      </c>
      <c r="C1836" t="s">
        <v>16564</v>
      </c>
      <c r="G1836" t="s">
        <v>16565</v>
      </c>
      <c r="J1836" t="s">
        <v>16566</v>
      </c>
      <c r="K1836" t="s">
        <v>4110</v>
      </c>
      <c r="W1836" t="s">
        <v>16567</v>
      </c>
      <c r="AA1836" t="s">
        <v>16568</v>
      </c>
      <c r="AB1836" t="s">
        <v>16569</v>
      </c>
      <c r="AN1836" t="s">
        <v>4114</v>
      </c>
      <c r="AS1836" t="s">
        <v>472</v>
      </c>
      <c r="AT1836">
        <v>2017</v>
      </c>
      <c r="AU1836">
        <v>11</v>
      </c>
      <c r="AV1836">
        <v>7</v>
      </c>
      <c r="BC1836" t="s">
        <v>16570</v>
      </c>
      <c r="BD1836" t="s">
        <v>16571</v>
      </c>
      <c r="BK1836" t="s">
        <v>16572</v>
      </c>
      <c r="BL1836">
        <v>28759593</v>
      </c>
      <c r="BW1836" t="s">
        <v>13429</v>
      </c>
      <c r="BX1836" t="s">
        <v>13985</v>
      </c>
      <c r="BY1836" t="s">
        <v>13985</v>
      </c>
      <c r="BZ1836" t="s">
        <v>13985</v>
      </c>
    </row>
    <row r="1837" spans="1:78" hidden="1">
      <c r="A1837" t="s">
        <v>13850</v>
      </c>
      <c r="B1837" t="s">
        <v>67</v>
      </c>
      <c r="C1837" t="s">
        <v>20063</v>
      </c>
      <c r="G1837" t="s">
        <v>20064</v>
      </c>
      <c r="J1837" t="s">
        <v>20065</v>
      </c>
      <c r="K1837" t="s">
        <v>280</v>
      </c>
      <c r="W1837" t="s">
        <v>20066</v>
      </c>
      <c r="AN1837" t="s">
        <v>284</v>
      </c>
      <c r="AS1837" t="s">
        <v>1469</v>
      </c>
      <c r="AT1837">
        <v>2014</v>
      </c>
      <c r="AU1837">
        <v>9</v>
      </c>
      <c r="AV1837">
        <v>5</v>
      </c>
      <c r="BC1837" t="s">
        <v>20067</v>
      </c>
      <c r="BD1837" t="s">
        <v>20068</v>
      </c>
      <c r="BK1837" t="s">
        <v>20069</v>
      </c>
      <c r="BL1837">
        <v>24837719</v>
      </c>
      <c r="BW1837" t="s">
        <v>13429</v>
      </c>
      <c r="BX1837" t="s">
        <v>13985</v>
      </c>
      <c r="BY1837" t="s">
        <v>13985</v>
      </c>
      <c r="BZ1837" t="s">
        <v>13985</v>
      </c>
    </row>
    <row r="1838" spans="1:78" hidden="1">
      <c r="A1838" t="s">
        <v>13850</v>
      </c>
      <c r="B1838" t="s">
        <v>67</v>
      </c>
      <c r="C1838" t="s">
        <v>31194</v>
      </c>
      <c r="G1838" t="s">
        <v>31194</v>
      </c>
      <c r="J1838" t="s">
        <v>31195</v>
      </c>
      <c r="K1838" t="s">
        <v>358</v>
      </c>
      <c r="W1838" t="s">
        <v>31196</v>
      </c>
      <c r="AN1838" t="s">
        <v>360</v>
      </c>
      <c r="AS1838" t="s">
        <v>629</v>
      </c>
      <c r="AT1838">
        <v>1992</v>
      </c>
      <c r="AU1838">
        <v>38</v>
      </c>
      <c r="AV1838">
        <v>5</v>
      </c>
      <c r="BA1838">
        <v>383</v>
      </c>
      <c r="BB1838">
        <v>395</v>
      </c>
      <c r="BD1838" t="s">
        <v>31197</v>
      </c>
      <c r="BK1838" t="s">
        <v>31198</v>
      </c>
      <c r="BW1838" t="s">
        <v>13429</v>
      </c>
      <c r="BX1838" t="s">
        <v>13985</v>
      </c>
      <c r="BY1838" t="s">
        <v>13985</v>
      </c>
      <c r="BZ1838" t="s">
        <v>13985</v>
      </c>
    </row>
    <row r="1839" spans="1:78" hidden="1">
      <c r="A1839" t="s">
        <v>13850</v>
      </c>
      <c r="B1839" t="s">
        <v>67</v>
      </c>
      <c r="C1839" t="s">
        <v>18806</v>
      </c>
      <c r="G1839" t="s">
        <v>18807</v>
      </c>
      <c r="J1839" t="s">
        <v>18808</v>
      </c>
      <c r="K1839" t="s">
        <v>14385</v>
      </c>
      <c r="W1839" t="s">
        <v>18809</v>
      </c>
      <c r="AA1839" t="s">
        <v>18810</v>
      </c>
      <c r="AB1839" t="s">
        <v>18811</v>
      </c>
      <c r="AN1839" t="s">
        <v>14387</v>
      </c>
      <c r="AS1839" t="s">
        <v>472</v>
      </c>
      <c r="AT1839">
        <v>2015</v>
      </c>
      <c r="AV1839">
        <v>101</v>
      </c>
      <c r="BC1839" t="s">
        <v>18812</v>
      </c>
      <c r="BD1839" t="s">
        <v>18813</v>
      </c>
      <c r="BK1839" t="s">
        <v>18814</v>
      </c>
      <c r="BL1839">
        <v>26167668</v>
      </c>
      <c r="BW1839" t="s">
        <v>13429</v>
      </c>
      <c r="BX1839" t="s">
        <v>13985</v>
      </c>
      <c r="BY1839" t="s">
        <v>13985</v>
      </c>
      <c r="BZ1839" t="s">
        <v>13985</v>
      </c>
    </row>
    <row r="1840" spans="1:78" hidden="1">
      <c r="A1840" t="s">
        <v>13850</v>
      </c>
      <c r="B1840" t="s">
        <v>67</v>
      </c>
      <c r="C1840" t="s">
        <v>23454</v>
      </c>
      <c r="G1840" t="s">
        <v>23455</v>
      </c>
      <c r="J1840" t="s">
        <v>23456</v>
      </c>
      <c r="K1840" t="s">
        <v>21024</v>
      </c>
      <c r="W1840" t="s">
        <v>23457</v>
      </c>
      <c r="AN1840" t="s">
        <v>21028</v>
      </c>
      <c r="AS1840" t="s">
        <v>472</v>
      </c>
      <c r="AT1840">
        <v>2010</v>
      </c>
      <c r="AU1840">
        <v>18</v>
      </c>
      <c r="AV1840">
        <v>4</v>
      </c>
      <c r="BA1840">
        <v>560</v>
      </c>
      <c r="BB1840">
        <v>573</v>
      </c>
      <c r="BD1840" t="s">
        <v>23458</v>
      </c>
      <c r="BK1840" t="s">
        <v>23459</v>
      </c>
      <c r="BW1840" t="s">
        <v>13429</v>
      </c>
      <c r="BX1840" t="s">
        <v>13985</v>
      </c>
      <c r="BY1840" t="s">
        <v>13985</v>
      </c>
      <c r="BZ1840" t="s">
        <v>13985</v>
      </c>
    </row>
    <row r="1841" spans="1:78" hidden="1">
      <c r="A1841" t="s">
        <v>13850</v>
      </c>
      <c r="B1841" t="s">
        <v>67</v>
      </c>
      <c r="C1841" t="s">
        <v>25746</v>
      </c>
      <c r="G1841" t="s">
        <v>25747</v>
      </c>
      <c r="J1841" t="s">
        <v>25748</v>
      </c>
      <c r="K1841" t="s">
        <v>25749</v>
      </c>
      <c r="W1841" t="s">
        <v>25750</v>
      </c>
      <c r="AN1841" t="s">
        <v>25751</v>
      </c>
      <c r="AS1841" t="s">
        <v>1023</v>
      </c>
      <c r="AT1841">
        <v>2007</v>
      </c>
      <c r="AU1841">
        <v>91</v>
      </c>
      <c r="AV1841">
        <v>1</v>
      </c>
      <c r="BA1841">
        <v>18</v>
      </c>
      <c r="BB1841">
        <v>23</v>
      </c>
      <c r="BD1841" t="s">
        <v>25752</v>
      </c>
      <c r="BK1841" t="s">
        <v>25753</v>
      </c>
      <c r="BL1841">
        <v>30781060</v>
      </c>
      <c r="BW1841" t="s">
        <v>13429</v>
      </c>
      <c r="BX1841" t="s">
        <v>13985</v>
      </c>
      <c r="BY1841" t="s">
        <v>13985</v>
      </c>
      <c r="BZ1841" t="s">
        <v>13985</v>
      </c>
    </row>
    <row r="1842" spans="1:78" hidden="1">
      <c r="A1842" t="s">
        <v>13850</v>
      </c>
      <c r="B1842" t="s">
        <v>67</v>
      </c>
      <c r="C1842" t="s">
        <v>21790</v>
      </c>
      <c r="G1842" t="s">
        <v>21791</v>
      </c>
      <c r="J1842" t="s">
        <v>21792</v>
      </c>
      <c r="K1842" t="s">
        <v>9588</v>
      </c>
      <c r="W1842" t="s">
        <v>21793</v>
      </c>
      <c r="AN1842" t="s">
        <v>9590</v>
      </c>
      <c r="AO1842" t="s">
        <v>20697</v>
      </c>
      <c r="AS1842" t="s">
        <v>629</v>
      </c>
      <c r="AT1842">
        <v>2012</v>
      </c>
      <c r="AU1842">
        <v>44</v>
      </c>
      <c r="AV1842">
        <v>2</v>
      </c>
      <c r="BA1842">
        <v>247</v>
      </c>
      <c r="BB1842">
        <v>254</v>
      </c>
      <c r="BD1842" t="s">
        <v>21794</v>
      </c>
      <c r="BK1842" t="s">
        <v>21795</v>
      </c>
      <c r="BW1842" t="s">
        <v>13429</v>
      </c>
      <c r="BX1842" t="s">
        <v>13985</v>
      </c>
      <c r="BY1842" t="s">
        <v>13985</v>
      </c>
      <c r="BZ1842" t="s">
        <v>13985</v>
      </c>
    </row>
    <row r="1843" spans="1:78" hidden="1">
      <c r="A1843" t="s">
        <v>13850</v>
      </c>
      <c r="B1843" t="s">
        <v>67</v>
      </c>
      <c r="C1843" t="s">
        <v>19248</v>
      </c>
      <c r="G1843" t="s">
        <v>19249</v>
      </c>
      <c r="J1843" t="s">
        <v>19250</v>
      </c>
      <c r="K1843" t="s">
        <v>18118</v>
      </c>
      <c r="W1843" t="s">
        <v>19251</v>
      </c>
      <c r="AA1843" t="s">
        <v>19252</v>
      </c>
      <c r="AB1843" t="s">
        <v>19253</v>
      </c>
      <c r="AN1843" t="s">
        <v>18120</v>
      </c>
      <c r="AT1843">
        <v>2015</v>
      </c>
      <c r="AU1843">
        <v>65</v>
      </c>
      <c r="AV1843">
        <v>4</v>
      </c>
      <c r="BA1843">
        <v>211</v>
      </c>
      <c r="BB1843">
        <v>217</v>
      </c>
      <c r="BK1843" t="s">
        <v>19254</v>
      </c>
      <c r="BW1843" t="s">
        <v>13429</v>
      </c>
      <c r="BX1843" t="s">
        <v>13985</v>
      </c>
      <c r="BY1843" t="s">
        <v>13985</v>
      </c>
      <c r="BZ1843" t="s">
        <v>13985</v>
      </c>
    </row>
    <row r="1844" spans="1:78" hidden="1">
      <c r="A1844" t="s">
        <v>13850</v>
      </c>
      <c r="B1844" t="s">
        <v>67</v>
      </c>
      <c r="C1844" t="s">
        <v>26090</v>
      </c>
      <c r="G1844" t="s">
        <v>26090</v>
      </c>
      <c r="J1844" t="s">
        <v>26091</v>
      </c>
      <c r="K1844" t="s">
        <v>2344</v>
      </c>
      <c r="W1844" t="s">
        <v>26092</v>
      </c>
      <c r="AB1844" t="s">
        <v>26093</v>
      </c>
      <c r="AN1844" t="s">
        <v>2348</v>
      </c>
      <c r="AS1844" t="s">
        <v>629</v>
      </c>
      <c r="AT1844">
        <v>2006</v>
      </c>
      <c r="AU1844">
        <v>65</v>
      </c>
      <c r="AV1844">
        <v>8</v>
      </c>
      <c r="BA1844">
        <v>1587</v>
      </c>
      <c r="BB1844">
        <v>1604</v>
      </c>
      <c r="BD1844" t="s">
        <v>26094</v>
      </c>
      <c r="BK1844" t="s">
        <v>26095</v>
      </c>
      <c r="BL1844">
        <v>16233911</v>
      </c>
      <c r="BW1844" t="s">
        <v>13429</v>
      </c>
      <c r="BX1844" t="s">
        <v>13985</v>
      </c>
      <c r="BY1844" t="s">
        <v>13985</v>
      </c>
      <c r="BZ1844" t="s">
        <v>13985</v>
      </c>
    </row>
    <row r="1845" spans="1:78" hidden="1">
      <c r="A1845" t="s">
        <v>13850</v>
      </c>
      <c r="B1845" t="s">
        <v>67</v>
      </c>
      <c r="C1845" t="s">
        <v>24878</v>
      </c>
      <c r="G1845" t="s">
        <v>24879</v>
      </c>
      <c r="J1845" t="s">
        <v>24880</v>
      </c>
      <c r="K1845" t="s">
        <v>899</v>
      </c>
      <c r="W1845" t="s">
        <v>24881</v>
      </c>
      <c r="AA1845" t="s">
        <v>24882</v>
      </c>
      <c r="AB1845" t="s">
        <v>24883</v>
      </c>
      <c r="AN1845" t="s">
        <v>903</v>
      </c>
      <c r="AS1845" t="s">
        <v>884</v>
      </c>
      <c r="AT1845">
        <v>2008</v>
      </c>
      <c r="AU1845">
        <v>59</v>
      </c>
      <c r="AV1845">
        <v>2</v>
      </c>
      <c r="BA1845">
        <v>247</v>
      </c>
      <c r="BB1845">
        <v>259</v>
      </c>
      <c r="BD1845" t="s">
        <v>24884</v>
      </c>
      <c r="BK1845" t="s">
        <v>24885</v>
      </c>
      <c r="BL1845">
        <v>18238803</v>
      </c>
      <c r="BW1845" t="s">
        <v>13429</v>
      </c>
      <c r="BX1845" t="s">
        <v>13985</v>
      </c>
      <c r="BY1845" t="s">
        <v>13985</v>
      </c>
      <c r="BZ1845" t="s">
        <v>13985</v>
      </c>
    </row>
    <row r="1846" spans="1:78" hidden="1">
      <c r="A1846" t="s">
        <v>13850</v>
      </c>
      <c r="B1846" t="s">
        <v>67</v>
      </c>
      <c r="C1846" t="s">
        <v>30756</v>
      </c>
      <c r="G1846" t="s">
        <v>30756</v>
      </c>
      <c r="J1846" t="s">
        <v>30757</v>
      </c>
      <c r="K1846" t="s">
        <v>4858</v>
      </c>
      <c r="W1846" t="s">
        <v>30758</v>
      </c>
      <c r="AN1846" t="s">
        <v>4862</v>
      </c>
      <c r="AS1846" t="s">
        <v>629</v>
      </c>
      <c r="AT1846">
        <v>1994</v>
      </c>
      <c r="AU1846">
        <v>137</v>
      </c>
      <c r="AV1846">
        <v>1</v>
      </c>
      <c r="BA1846">
        <v>211</v>
      </c>
      <c r="BB1846">
        <v>220</v>
      </c>
      <c r="BK1846" t="s">
        <v>30759</v>
      </c>
      <c r="BL1846">
        <v>8056312</v>
      </c>
      <c r="BW1846" t="s">
        <v>13428</v>
      </c>
      <c r="BX1846" t="s">
        <v>13985</v>
      </c>
      <c r="BY1846" t="s">
        <v>13429</v>
      </c>
      <c r="BZ1846">
        <v>1</v>
      </c>
    </row>
    <row r="1847" spans="1:78" hidden="1">
      <c r="A1847" t="s">
        <v>13784</v>
      </c>
      <c r="B1847" t="s">
        <v>67</v>
      </c>
      <c r="C1847" t="s">
        <v>31863</v>
      </c>
      <c r="J1847" t="s">
        <v>31865</v>
      </c>
      <c r="K1847" t="s">
        <v>13947</v>
      </c>
      <c r="AG1847">
        <v>0</v>
      </c>
      <c r="AH1847">
        <v>0</v>
      </c>
      <c r="AN1847" t="s">
        <v>13948</v>
      </c>
      <c r="AT1847">
        <v>2018</v>
      </c>
      <c r="AU1847">
        <v>25</v>
      </c>
      <c r="AV1847">
        <v>4</v>
      </c>
      <c r="BA1847">
        <v>381</v>
      </c>
      <c r="BB1847">
        <v>396</v>
      </c>
      <c r="BD1847" t="s">
        <v>31867</v>
      </c>
      <c r="BK1847" t="s">
        <v>31868</v>
      </c>
      <c r="BT1847" t="s">
        <v>31864</v>
      </c>
      <c r="BU1847" t="s">
        <v>31866</v>
      </c>
      <c r="BV1847" t="s">
        <v>13952</v>
      </c>
      <c r="BW1847" t="s">
        <v>13429</v>
      </c>
    </row>
    <row r="1848" spans="1:78" hidden="1">
      <c r="A1848" t="s">
        <v>13850</v>
      </c>
      <c r="B1848" t="s">
        <v>67</v>
      </c>
      <c r="C1848" t="s">
        <v>15445</v>
      </c>
      <c r="G1848" t="s">
        <v>15446</v>
      </c>
      <c r="J1848" t="s">
        <v>15447</v>
      </c>
      <c r="K1848" t="s">
        <v>635</v>
      </c>
      <c r="W1848" t="s">
        <v>15448</v>
      </c>
      <c r="AN1848" t="s">
        <v>637</v>
      </c>
      <c r="AO1848" t="s">
        <v>638</v>
      </c>
      <c r="AS1848" t="s">
        <v>472</v>
      </c>
      <c r="AT1848">
        <v>2018</v>
      </c>
      <c r="AU1848">
        <v>11</v>
      </c>
      <c r="AV1848">
        <v>4</v>
      </c>
      <c r="BA1848">
        <v>343</v>
      </c>
      <c r="BB1848">
        <v>354</v>
      </c>
      <c r="BD1848" t="s">
        <v>15449</v>
      </c>
      <c r="BK1848" t="s">
        <v>15450</v>
      </c>
      <c r="BW1848" t="s">
        <v>13429</v>
      </c>
      <c r="BX1848" t="s">
        <v>13985</v>
      </c>
      <c r="BY1848" t="s">
        <v>13985</v>
      </c>
      <c r="BZ1848" t="s">
        <v>13985</v>
      </c>
    </row>
    <row r="1849" spans="1:78" hidden="1">
      <c r="A1849" t="s">
        <v>13850</v>
      </c>
      <c r="B1849" t="s">
        <v>67</v>
      </c>
      <c r="C1849" t="s">
        <v>15235</v>
      </c>
      <c r="G1849" t="s">
        <v>15236</v>
      </c>
      <c r="J1849" t="s">
        <v>15237</v>
      </c>
      <c r="K1849" t="s">
        <v>1133</v>
      </c>
      <c r="W1849" t="s">
        <v>15238</v>
      </c>
      <c r="AN1849" t="s">
        <v>1137</v>
      </c>
      <c r="AS1849" t="s">
        <v>297</v>
      </c>
      <c r="AT1849">
        <v>2018</v>
      </c>
      <c r="AU1849">
        <v>9</v>
      </c>
      <c r="AV1849">
        <v>3</v>
      </c>
      <c r="BC1849">
        <v>111</v>
      </c>
      <c r="BD1849" t="s">
        <v>15239</v>
      </c>
      <c r="BK1849" t="s">
        <v>15240</v>
      </c>
      <c r="BL1849">
        <v>30200417</v>
      </c>
      <c r="BW1849" t="s">
        <v>13429</v>
      </c>
      <c r="BX1849" t="s">
        <v>13985</v>
      </c>
      <c r="BY1849" t="s">
        <v>13985</v>
      </c>
      <c r="BZ1849" t="s">
        <v>13985</v>
      </c>
    </row>
    <row r="1850" spans="1:78" hidden="1">
      <c r="A1850" t="s">
        <v>13850</v>
      </c>
      <c r="B1850" t="s">
        <v>67</v>
      </c>
      <c r="C1850" t="s">
        <v>16201</v>
      </c>
      <c r="G1850" t="s">
        <v>16202</v>
      </c>
      <c r="J1850" t="s">
        <v>16203</v>
      </c>
      <c r="K1850" t="s">
        <v>831</v>
      </c>
      <c r="W1850" t="s">
        <v>16204</v>
      </c>
      <c r="AN1850" t="s">
        <v>835</v>
      </c>
      <c r="AS1850" t="s">
        <v>84</v>
      </c>
      <c r="AT1850">
        <v>2017</v>
      </c>
      <c r="AU1850">
        <v>7</v>
      </c>
      <c r="AV1850">
        <v>24</v>
      </c>
      <c r="BA1850">
        <v>10592</v>
      </c>
      <c r="BB1850">
        <v>10603</v>
      </c>
      <c r="BD1850" t="s">
        <v>16205</v>
      </c>
      <c r="BK1850" t="s">
        <v>16206</v>
      </c>
      <c r="BL1850">
        <v>29299241</v>
      </c>
      <c r="BW1850" t="s">
        <v>13429</v>
      </c>
      <c r="BX1850" t="s">
        <v>13985</v>
      </c>
      <c r="BY1850" t="s">
        <v>13985</v>
      </c>
      <c r="BZ1850" t="s">
        <v>13985</v>
      </c>
    </row>
    <row r="1851" spans="1:78" hidden="1">
      <c r="A1851" t="s">
        <v>13850</v>
      </c>
      <c r="B1851" t="s">
        <v>67</v>
      </c>
      <c r="C1851" t="s">
        <v>16625</v>
      </c>
      <c r="G1851" t="s">
        <v>16626</v>
      </c>
      <c r="J1851" t="s">
        <v>16627</v>
      </c>
      <c r="K1851" t="s">
        <v>236</v>
      </c>
      <c r="W1851" t="s">
        <v>16628</v>
      </c>
      <c r="AA1851" t="s">
        <v>16629</v>
      </c>
      <c r="AB1851" t="s">
        <v>16630</v>
      </c>
      <c r="AN1851" t="s">
        <v>240</v>
      </c>
      <c r="AO1851" t="s">
        <v>241</v>
      </c>
      <c r="AS1851" s="1">
        <v>42156</v>
      </c>
      <c r="AT1851">
        <v>2017</v>
      </c>
      <c r="AU1851">
        <v>220</v>
      </c>
      <c r="AV1851">
        <v>12</v>
      </c>
      <c r="BA1851">
        <v>2196</v>
      </c>
      <c r="BB1851">
        <v>2202</v>
      </c>
      <c r="BD1851" t="s">
        <v>16631</v>
      </c>
      <c r="BK1851" t="s">
        <v>16632</v>
      </c>
      <c r="BL1851">
        <v>28373598</v>
      </c>
      <c r="BW1851" t="s">
        <v>13429</v>
      </c>
      <c r="BX1851" t="s">
        <v>13985</v>
      </c>
      <c r="BY1851" t="s">
        <v>13985</v>
      </c>
      <c r="BZ1851" t="s">
        <v>13985</v>
      </c>
    </row>
    <row r="1852" spans="1:78" hidden="1">
      <c r="A1852" t="s">
        <v>13850</v>
      </c>
      <c r="B1852" t="s">
        <v>67</v>
      </c>
      <c r="C1852" t="s">
        <v>27675</v>
      </c>
      <c r="G1852" t="s">
        <v>27675</v>
      </c>
      <c r="J1852" t="s">
        <v>27676</v>
      </c>
      <c r="K1852" t="s">
        <v>7048</v>
      </c>
      <c r="W1852" t="s">
        <v>27677</v>
      </c>
      <c r="AA1852" t="s">
        <v>9393</v>
      </c>
      <c r="AB1852" t="s">
        <v>13443</v>
      </c>
      <c r="AN1852" t="s">
        <v>3658</v>
      </c>
      <c r="AS1852" t="s">
        <v>884</v>
      </c>
      <c r="AT1852">
        <v>2003</v>
      </c>
      <c r="AU1852">
        <v>173</v>
      </c>
      <c r="AV1852">
        <v>1</v>
      </c>
      <c r="BA1852">
        <v>55</v>
      </c>
      <c r="BB1852">
        <v>60</v>
      </c>
      <c r="BD1852" t="s">
        <v>27678</v>
      </c>
      <c r="BK1852" t="s">
        <v>27679</v>
      </c>
      <c r="BL1852">
        <v>12592443</v>
      </c>
      <c r="BW1852" t="s">
        <v>13429</v>
      </c>
      <c r="BX1852" t="s">
        <v>13985</v>
      </c>
      <c r="BY1852" t="s">
        <v>13985</v>
      </c>
      <c r="BZ1852" t="s">
        <v>13985</v>
      </c>
    </row>
    <row r="1853" spans="1:78" hidden="1">
      <c r="A1853" t="s">
        <v>13850</v>
      </c>
      <c r="B1853" t="s">
        <v>67</v>
      </c>
      <c r="C1853" t="s">
        <v>29500</v>
      </c>
      <c r="G1853" t="s">
        <v>29500</v>
      </c>
      <c r="J1853" t="s">
        <v>29501</v>
      </c>
      <c r="K1853" t="s">
        <v>27059</v>
      </c>
      <c r="W1853" t="s">
        <v>29502</v>
      </c>
      <c r="AN1853" t="s">
        <v>27061</v>
      </c>
      <c r="AS1853" t="s">
        <v>815</v>
      </c>
      <c r="AT1853">
        <v>1998</v>
      </c>
      <c r="AU1853">
        <v>51</v>
      </c>
      <c r="AV1853">
        <v>2</v>
      </c>
      <c r="BA1853">
        <v>186</v>
      </c>
      <c r="BB1853">
        <v>192</v>
      </c>
      <c r="BD1853" t="s">
        <v>29503</v>
      </c>
      <c r="BK1853" t="s">
        <v>29504</v>
      </c>
      <c r="BW1853" t="s">
        <v>13429</v>
      </c>
      <c r="BX1853" t="s">
        <v>13985</v>
      </c>
      <c r="BY1853" t="s">
        <v>13985</v>
      </c>
      <c r="BZ1853" t="s">
        <v>13985</v>
      </c>
    </row>
    <row r="1854" spans="1:78" hidden="1">
      <c r="A1854" t="s">
        <v>13850</v>
      </c>
      <c r="B1854" t="s">
        <v>67</v>
      </c>
      <c r="C1854" t="s">
        <v>25929</v>
      </c>
      <c r="G1854" t="s">
        <v>25930</v>
      </c>
      <c r="J1854" t="s">
        <v>25931</v>
      </c>
      <c r="K1854" t="s">
        <v>13990</v>
      </c>
      <c r="W1854" t="s">
        <v>25932</v>
      </c>
      <c r="AN1854" t="s">
        <v>13992</v>
      </c>
      <c r="AO1854" t="s">
        <v>13993</v>
      </c>
      <c r="AS1854" t="s">
        <v>297</v>
      </c>
      <c r="AT1854">
        <v>2006</v>
      </c>
      <c r="AU1854">
        <v>8</v>
      </c>
      <c r="AV1854">
        <v>6</v>
      </c>
      <c r="BA1854">
        <v>1367</v>
      </c>
      <c r="BB1854">
        <v>1379</v>
      </c>
      <c r="BD1854" t="s">
        <v>25933</v>
      </c>
      <c r="BK1854" t="s">
        <v>25934</v>
      </c>
      <c r="BW1854" t="s">
        <v>13429</v>
      </c>
      <c r="BX1854" t="s">
        <v>13985</v>
      </c>
      <c r="BY1854" t="s">
        <v>13985</v>
      </c>
      <c r="BZ1854" t="s">
        <v>13985</v>
      </c>
    </row>
    <row r="1855" spans="1:78" hidden="1">
      <c r="A1855" t="s">
        <v>13850</v>
      </c>
      <c r="B1855" t="s">
        <v>67</v>
      </c>
      <c r="C1855" t="s">
        <v>17148</v>
      </c>
      <c r="G1855" t="s">
        <v>17149</v>
      </c>
      <c r="J1855" t="s">
        <v>17150</v>
      </c>
      <c r="K1855" t="s">
        <v>17151</v>
      </c>
      <c r="W1855" t="s">
        <v>17152</v>
      </c>
      <c r="AA1855" t="s">
        <v>17153</v>
      </c>
      <c r="AN1855" t="s">
        <v>17154</v>
      </c>
      <c r="AO1855" t="s">
        <v>17155</v>
      </c>
      <c r="AT1855">
        <v>2017</v>
      </c>
      <c r="AU1855">
        <v>88</v>
      </c>
      <c r="AV1855">
        <v>5</v>
      </c>
      <c r="BA1855">
        <v>401</v>
      </c>
      <c r="BB1855">
        <v>408</v>
      </c>
      <c r="BD1855" t="s">
        <v>17156</v>
      </c>
      <c r="BK1855" t="s">
        <v>17157</v>
      </c>
      <c r="BL1855">
        <v>29166633</v>
      </c>
      <c r="BW1855" t="s">
        <v>13429</v>
      </c>
    </row>
    <row r="1856" spans="1:78" hidden="1">
      <c r="A1856" t="s">
        <v>13850</v>
      </c>
      <c r="B1856" t="s">
        <v>67</v>
      </c>
      <c r="C1856" t="s">
        <v>14225</v>
      </c>
      <c r="G1856" t="s">
        <v>14226</v>
      </c>
      <c r="J1856" t="s">
        <v>14227</v>
      </c>
      <c r="K1856" t="s">
        <v>90</v>
      </c>
      <c r="W1856" t="s">
        <v>14228</v>
      </c>
      <c r="AA1856" t="s">
        <v>14229</v>
      </c>
      <c r="AB1856" t="s">
        <v>14230</v>
      </c>
      <c r="AN1856" t="s">
        <v>93</v>
      </c>
      <c r="AO1856" t="s">
        <v>94</v>
      </c>
      <c r="AS1856" t="s">
        <v>297</v>
      </c>
      <c r="AT1856">
        <v>2019</v>
      </c>
      <c r="AU1856">
        <v>28</v>
      </c>
      <c r="AV1856">
        <v>9</v>
      </c>
      <c r="BA1856">
        <v>1336</v>
      </c>
      <c r="BB1856">
        <v>1350</v>
      </c>
      <c r="BD1856" t="s">
        <v>14231</v>
      </c>
      <c r="BK1856" t="s">
        <v>14232</v>
      </c>
      <c r="BW1856" t="s">
        <v>13429</v>
      </c>
    </row>
    <row r="1857" spans="1:78" hidden="1">
      <c r="A1857" t="s">
        <v>13850</v>
      </c>
      <c r="B1857" t="s">
        <v>67</v>
      </c>
      <c r="C1857" t="s">
        <v>23170</v>
      </c>
      <c r="G1857" t="s">
        <v>23171</v>
      </c>
      <c r="J1857" t="s">
        <v>23172</v>
      </c>
      <c r="K1857" t="s">
        <v>18880</v>
      </c>
      <c r="W1857" t="s">
        <v>23173</v>
      </c>
      <c r="AA1857" t="s">
        <v>23174</v>
      </c>
      <c r="AB1857" t="s">
        <v>23175</v>
      </c>
      <c r="AN1857" t="s">
        <v>18884</v>
      </c>
      <c r="AS1857" t="s">
        <v>84</v>
      </c>
      <c r="AT1857">
        <v>2010</v>
      </c>
      <c r="AU1857">
        <v>6</v>
      </c>
      <c r="AV1857">
        <v>1</v>
      </c>
      <c r="BA1857">
        <v>93</v>
      </c>
      <c r="BB1857">
        <v>99</v>
      </c>
      <c r="BD1857" t="s">
        <v>23176</v>
      </c>
      <c r="BK1857" t="s">
        <v>23177</v>
      </c>
      <c r="BW1857" t="s">
        <v>13429</v>
      </c>
      <c r="BX1857" t="s">
        <v>13985</v>
      </c>
      <c r="BY1857" t="s">
        <v>13985</v>
      </c>
      <c r="BZ1857" t="s">
        <v>13985</v>
      </c>
    </row>
    <row r="1858" spans="1:78" hidden="1">
      <c r="A1858" t="s">
        <v>13850</v>
      </c>
      <c r="B1858" t="s">
        <v>67</v>
      </c>
      <c r="C1858" t="s">
        <v>22930</v>
      </c>
      <c r="G1858" t="s">
        <v>22931</v>
      </c>
      <c r="J1858" t="s">
        <v>22932</v>
      </c>
      <c r="K1858" t="s">
        <v>348</v>
      </c>
      <c r="W1858" t="s">
        <v>22933</v>
      </c>
      <c r="AN1858" t="s">
        <v>350</v>
      </c>
      <c r="AO1858" t="s">
        <v>351</v>
      </c>
      <c r="AS1858" t="s">
        <v>884</v>
      </c>
      <c r="AT1858">
        <v>2011</v>
      </c>
      <c r="AU1858">
        <v>40</v>
      </c>
      <c r="AV1858">
        <v>1</v>
      </c>
      <c r="BA1858">
        <v>132</v>
      </c>
      <c r="BB1858">
        <v>139</v>
      </c>
      <c r="BD1858" t="s">
        <v>22934</v>
      </c>
      <c r="BK1858" t="s">
        <v>22935</v>
      </c>
      <c r="BL1858">
        <v>22182622</v>
      </c>
      <c r="BW1858" t="s">
        <v>13429</v>
      </c>
      <c r="BX1858" t="s">
        <v>13985</v>
      </c>
      <c r="BY1858" t="s">
        <v>13985</v>
      </c>
      <c r="BZ1858" t="s">
        <v>13985</v>
      </c>
    </row>
    <row r="1859" spans="1:78" hidden="1">
      <c r="A1859" t="s">
        <v>13850</v>
      </c>
      <c r="B1859" t="s">
        <v>67</v>
      </c>
      <c r="C1859" t="s">
        <v>28301</v>
      </c>
      <c r="G1859" t="s">
        <v>28301</v>
      </c>
      <c r="J1859" t="s">
        <v>28302</v>
      </c>
      <c r="K1859" t="s">
        <v>358</v>
      </c>
      <c r="W1859" t="s">
        <v>28303</v>
      </c>
      <c r="AA1859" t="s">
        <v>11083</v>
      </c>
      <c r="AB1859" t="s">
        <v>11084</v>
      </c>
      <c r="AN1859" t="s">
        <v>360</v>
      </c>
      <c r="AS1859" s="1">
        <v>37073</v>
      </c>
      <c r="AT1859">
        <v>2001</v>
      </c>
      <c r="AU1859">
        <v>47</v>
      </c>
      <c r="AV1859">
        <v>7</v>
      </c>
      <c r="BA1859">
        <v>699</v>
      </c>
      <c r="BB1859">
        <v>708</v>
      </c>
      <c r="BD1859" t="s">
        <v>28304</v>
      </c>
      <c r="BK1859" t="s">
        <v>28305</v>
      </c>
      <c r="BL1859">
        <v>11356416</v>
      </c>
      <c r="BW1859" t="s">
        <v>13429</v>
      </c>
      <c r="BX1859" t="s">
        <v>13985</v>
      </c>
      <c r="BY1859" t="s">
        <v>13985</v>
      </c>
      <c r="BZ1859" t="s">
        <v>13985</v>
      </c>
    </row>
    <row r="1860" spans="1:78" hidden="1">
      <c r="A1860" t="s">
        <v>13850</v>
      </c>
      <c r="B1860" t="s">
        <v>67</v>
      </c>
      <c r="C1860" t="s">
        <v>17772</v>
      </c>
      <c r="G1860" t="s">
        <v>17773</v>
      </c>
      <c r="J1860" t="s">
        <v>17774</v>
      </c>
      <c r="K1860" t="s">
        <v>225</v>
      </c>
      <c r="W1860" t="s">
        <v>17775</v>
      </c>
      <c r="AN1860" t="s">
        <v>229</v>
      </c>
      <c r="AO1860" t="s">
        <v>230</v>
      </c>
      <c r="AS1860" s="1">
        <v>42156</v>
      </c>
      <c r="AT1860">
        <v>2016</v>
      </c>
      <c r="AU1860">
        <v>556</v>
      </c>
      <c r="BA1860">
        <v>169</v>
      </c>
      <c r="BB1860">
        <v>178</v>
      </c>
      <c r="BD1860" t="s">
        <v>17776</v>
      </c>
      <c r="BK1860" t="s">
        <v>17777</v>
      </c>
      <c r="BL1860">
        <v>26971218</v>
      </c>
      <c r="BW1860" t="s">
        <v>13429</v>
      </c>
      <c r="BX1860" t="s">
        <v>13985</v>
      </c>
      <c r="BY1860" t="s">
        <v>13985</v>
      </c>
      <c r="BZ1860" t="s">
        <v>13985</v>
      </c>
    </row>
    <row r="1861" spans="1:78" hidden="1">
      <c r="A1861" t="s">
        <v>13850</v>
      </c>
      <c r="B1861" t="s">
        <v>67</v>
      </c>
      <c r="C1861" t="s">
        <v>15981</v>
      </c>
      <c r="G1861" t="s">
        <v>15982</v>
      </c>
      <c r="J1861" t="s">
        <v>15983</v>
      </c>
      <c r="K1861" t="s">
        <v>4091</v>
      </c>
      <c r="W1861" t="s">
        <v>15984</v>
      </c>
      <c r="AA1861" t="s">
        <v>15985</v>
      </c>
      <c r="AB1861" t="s">
        <v>15986</v>
      </c>
      <c r="AN1861" t="s">
        <v>4095</v>
      </c>
      <c r="AS1861" s="1">
        <v>40909</v>
      </c>
      <c r="AT1861">
        <v>2018</v>
      </c>
      <c r="AU1861">
        <v>6</v>
      </c>
      <c r="BC1861" t="s">
        <v>15987</v>
      </c>
      <c r="BD1861" t="s">
        <v>15988</v>
      </c>
      <c r="BK1861" t="s">
        <v>15989</v>
      </c>
      <c r="BL1861">
        <v>29340253</v>
      </c>
      <c r="BW1861" t="s">
        <v>13429</v>
      </c>
      <c r="BX1861" t="s">
        <v>13985</v>
      </c>
      <c r="BY1861" t="s">
        <v>13985</v>
      </c>
      <c r="BZ1861" t="s">
        <v>13985</v>
      </c>
    </row>
    <row r="1862" spans="1:78" hidden="1">
      <c r="A1862" t="s">
        <v>13850</v>
      </c>
      <c r="B1862" t="s">
        <v>67</v>
      </c>
      <c r="C1862" t="s">
        <v>28091</v>
      </c>
      <c r="G1862" t="s">
        <v>28091</v>
      </c>
      <c r="J1862" t="s">
        <v>28092</v>
      </c>
      <c r="K1862" t="s">
        <v>3484</v>
      </c>
      <c r="P1862" t="s">
        <v>10474</v>
      </c>
      <c r="Q1862" t="s">
        <v>10475</v>
      </c>
      <c r="R1862" t="s">
        <v>10476</v>
      </c>
      <c r="T1862" t="s">
        <v>10477</v>
      </c>
      <c r="W1862" t="s">
        <v>28093</v>
      </c>
      <c r="AA1862" t="s">
        <v>27249</v>
      </c>
      <c r="AB1862" t="s">
        <v>27250</v>
      </c>
      <c r="AN1862" t="s">
        <v>9979</v>
      </c>
      <c r="AT1862">
        <v>2002</v>
      </c>
      <c r="AU1862">
        <v>99</v>
      </c>
      <c r="AV1862">
        <v>2</v>
      </c>
      <c r="BA1862">
        <v>197</v>
      </c>
      <c r="BB1862">
        <v>208</v>
      </c>
      <c r="BD1862" t="s">
        <v>28094</v>
      </c>
      <c r="BK1862" t="s">
        <v>28095</v>
      </c>
      <c r="BW1862" t="s">
        <v>13429</v>
      </c>
      <c r="BX1862" t="s">
        <v>13985</v>
      </c>
      <c r="BY1862" t="s">
        <v>13985</v>
      </c>
      <c r="BZ1862" t="s">
        <v>13985</v>
      </c>
    </row>
    <row r="1863" spans="1:78" hidden="1">
      <c r="A1863" t="s">
        <v>13850</v>
      </c>
      <c r="B1863" t="s">
        <v>67</v>
      </c>
      <c r="C1863" t="s">
        <v>31106</v>
      </c>
      <c r="G1863" t="s">
        <v>31106</v>
      </c>
      <c r="J1863" t="s">
        <v>31107</v>
      </c>
      <c r="K1863" t="s">
        <v>625</v>
      </c>
      <c r="W1863" t="s">
        <v>31108</v>
      </c>
      <c r="AA1863" t="s">
        <v>31109</v>
      </c>
      <c r="AN1863" t="s">
        <v>627</v>
      </c>
      <c r="AS1863" t="s">
        <v>84</v>
      </c>
      <c r="AT1863">
        <v>1992</v>
      </c>
      <c r="AU1863">
        <v>65</v>
      </c>
      <c r="AV1863">
        <v>3</v>
      </c>
      <c r="BA1863">
        <v>225</v>
      </c>
      <c r="BB1863">
        <v>233</v>
      </c>
      <c r="BD1863" t="s">
        <v>31110</v>
      </c>
      <c r="BK1863" t="s">
        <v>31111</v>
      </c>
      <c r="BW1863" t="s">
        <v>13429</v>
      </c>
      <c r="BX1863" t="s">
        <v>13985</v>
      </c>
      <c r="BY1863" t="s">
        <v>13985</v>
      </c>
      <c r="BZ1863" t="s">
        <v>13985</v>
      </c>
    </row>
    <row r="1864" spans="1:78" hidden="1">
      <c r="A1864" t="s">
        <v>13850</v>
      </c>
      <c r="B1864" t="s">
        <v>67</v>
      </c>
      <c r="C1864" t="s">
        <v>30826</v>
      </c>
      <c r="G1864" t="s">
        <v>30826</v>
      </c>
      <c r="J1864" t="s">
        <v>30827</v>
      </c>
      <c r="K1864" t="s">
        <v>30828</v>
      </c>
      <c r="W1864" t="s">
        <v>30829</v>
      </c>
      <c r="AN1864" t="s">
        <v>30830</v>
      </c>
      <c r="AS1864" t="s">
        <v>884</v>
      </c>
      <c r="AT1864">
        <v>1994</v>
      </c>
      <c r="AU1864">
        <v>15</v>
      </c>
      <c r="AV1864">
        <v>1</v>
      </c>
      <c r="BA1864">
        <v>9</v>
      </c>
      <c r="BB1864">
        <v>17</v>
      </c>
      <c r="BD1864" t="s">
        <v>30831</v>
      </c>
      <c r="BK1864" t="s">
        <v>30832</v>
      </c>
      <c r="BW1864" t="s">
        <v>13429</v>
      </c>
      <c r="BX1864" t="s">
        <v>13985</v>
      </c>
      <c r="BY1864" t="s">
        <v>13985</v>
      </c>
      <c r="BZ1864" t="s">
        <v>13985</v>
      </c>
    </row>
    <row r="1865" spans="1:78" hidden="1">
      <c r="A1865" t="s">
        <v>13850</v>
      </c>
      <c r="B1865" t="s">
        <v>67</v>
      </c>
      <c r="C1865" t="s">
        <v>31513</v>
      </c>
      <c r="G1865" t="s">
        <v>31513</v>
      </c>
      <c r="J1865" t="s">
        <v>31514</v>
      </c>
      <c r="K1865" t="s">
        <v>188</v>
      </c>
      <c r="W1865" t="s">
        <v>31515</v>
      </c>
      <c r="AN1865" t="s">
        <v>191</v>
      </c>
      <c r="AT1865">
        <v>1991</v>
      </c>
      <c r="AU1865">
        <v>87</v>
      </c>
      <c r="AV1865">
        <v>3</v>
      </c>
      <c r="BA1865">
        <v>360</v>
      </c>
      <c r="BB1865">
        <v>368</v>
      </c>
      <c r="BD1865" t="s">
        <v>31516</v>
      </c>
      <c r="BK1865" t="s">
        <v>31517</v>
      </c>
      <c r="BL1865">
        <v>28313263</v>
      </c>
      <c r="BW1865" t="s">
        <v>13428</v>
      </c>
      <c r="BX1865" t="s">
        <v>13985</v>
      </c>
      <c r="BY1865" t="s">
        <v>13429</v>
      </c>
      <c r="BZ1865" t="s">
        <v>13985</v>
      </c>
    </row>
    <row r="1866" spans="1:78" hidden="1">
      <c r="A1866" t="s">
        <v>13850</v>
      </c>
      <c r="B1866" t="s">
        <v>67</v>
      </c>
      <c r="C1866" t="s">
        <v>30936</v>
      </c>
      <c r="G1866" t="s">
        <v>30936</v>
      </c>
      <c r="J1866" t="s">
        <v>30937</v>
      </c>
      <c r="K1866" t="s">
        <v>1057</v>
      </c>
      <c r="W1866" t="s">
        <v>30938</v>
      </c>
      <c r="AB1866" t="s">
        <v>30939</v>
      </c>
      <c r="AN1866" t="s">
        <v>1061</v>
      </c>
      <c r="AS1866" t="s">
        <v>242</v>
      </c>
      <c r="AT1866">
        <v>1993</v>
      </c>
      <c r="AU1866">
        <v>74</v>
      </c>
      <c r="AV1866">
        <v>7</v>
      </c>
      <c r="BA1866">
        <v>1992</v>
      </c>
      <c r="BB1866">
        <v>2002</v>
      </c>
      <c r="BD1866" t="s">
        <v>30940</v>
      </c>
      <c r="BK1866" t="s">
        <v>30941</v>
      </c>
      <c r="BW1866" t="s">
        <v>13429</v>
      </c>
      <c r="BX1866" t="s">
        <v>13985</v>
      </c>
      <c r="BY1866" t="s">
        <v>13985</v>
      </c>
      <c r="BZ1866" t="s">
        <v>13985</v>
      </c>
    </row>
    <row r="1867" spans="1:78" hidden="1">
      <c r="A1867" t="s">
        <v>13850</v>
      </c>
      <c r="B1867" t="s">
        <v>67</v>
      </c>
      <c r="C1867" t="s">
        <v>17439</v>
      </c>
      <c r="G1867" t="s">
        <v>17440</v>
      </c>
      <c r="J1867" t="s">
        <v>17441</v>
      </c>
      <c r="K1867" t="s">
        <v>2425</v>
      </c>
      <c r="W1867" t="s">
        <v>17442</v>
      </c>
      <c r="AN1867" t="s">
        <v>2429</v>
      </c>
      <c r="AO1867" t="s">
        <v>2430</v>
      </c>
      <c r="AS1867" t="s">
        <v>154</v>
      </c>
      <c r="AT1867">
        <v>2016</v>
      </c>
      <c r="AU1867">
        <v>33</v>
      </c>
      <c r="AV1867">
        <v>11</v>
      </c>
      <c r="BA1867">
        <v>2899</v>
      </c>
      <c r="BB1867">
        <v>2910</v>
      </c>
      <c r="BD1867" t="s">
        <v>17443</v>
      </c>
      <c r="BK1867" t="s">
        <v>17444</v>
      </c>
      <c r="BL1867">
        <v>27512114</v>
      </c>
      <c r="BW1867" t="s">
        <v>13429</v>
      </c>
    </row>
    <row r="1868" spans="1:78" hidden="1">
      <c r="A1868" t="s">
        <v>13850</v>
      </c>
      <c r="B1868" t="s">
        <v>67</v>
      </c>
      <c r="C1868" t="s">
        <v>29241</v>
      </c>
      <c r="G1868" t="s">
        <v>29241</v>
      </c>
      <c r="J1868" t="s">
        <v>29242</v>
      </c>
      <c r="K1868" t="s">
        <v>29243</v>
      </c>
      <c r="W1868" t="s">
        <v>29244</v>
      </c>
      <c r="AN1868" t="s">
        <v>29245</v>
      </c>
      <c r="AS1868" t="s">
        <v>12369</v>
      </c>
      <c r="AT1868">
        <v>1998</v>
      </c>
      <c r="AU1868">
        <v>24</v>
      </c>
      <c r="AV1868">
        <v>1</v>
      </c>
      <c r="BA1868">
        <v>74</v>
      </c>
      <c r="BB1868">
        <v>98</v>
      </c>
      <c r="BD1868" t="s">
        <v>29246</v>
      </c>
      <c r="BK1868" t="s">
        <v>29247</v>
      </c>
      <c r="BW1868" t="s">
        <v>13429</v>
      </c>
      <c r="BX1868" t="s">
        <v>13985</v>
      </c>
      <c r="BY1868" t="s">
        <v>13985</v>
      </c>
      <c r="BZ1868" t="s">
        <v>13985</v>
      </c>
    </row>
    <row r="1869" spans="1:78" hidden="1">
      <c r="A1869" t="s">
        <v>13850</v>
      </c>
      <c r="B1869" t="s">
        <v>67</v>
      </c>
      <c r="C1869" t="s">
        <v>29738</v>
      </c>
      <c r="G1869" t="s">
        <v>29738</v>
      </c>
      <c r="J1869" t="s">
        <v>29739</v>
      </c>
      <c r="K1869" t="s">
        <v>1503</v>
      </c>
      <c r="W1869" t="s">
        <v>29740</v>
      </c>
      <c r="AN1869" t="s">
        <v>1505</v>
      </c>
      <c r="AS1869" t="s">
        <v>352</v>
      </c>
      <c r="AT1869">
        <v>1997</v>
      </c>
      <c r="AU1869">
        <v>76</v>
      </c>
      <c r="AV1869">
        <v>8</v>
      </c>
      <c r="BA1869">
        <v>940</v>
      </c>
      <c r="BB1869">
        <v>947</v>
      </c>
      <c r="BK1869" t="s">
        <v>29741</v>
      </c>
      <c r="BW1869" t="s">
        <v>13429</v>
      </c>
      <c r="BX1869" t="s">
        <v>13985</v>
      </c>
      <c r="BY1869" t="s">
        <v>13985</v>
      </c>
      <c r="BZ1869" t="s">
        <v>13985</v>
      </c>
    </row>
    <row r="1870" spans="1:78" hidden="1">
      <c r="A1870" t="s">
        <v>13850</v>
      </c>
      <c r="B1870" t="s">
        <v>67</v>
      </c>
      <c r="C1870" t="s">
        <v>18250</v>
      </c>
      <c r="G1870" t="s">
        <v>18251</v>
      </c>
      <c r="J1870" t="s">
        <v>18252</v>
      </c>
      <c r="K1870" t="s">
        <v>821</v>
      </c>
      <c r="W1870" t="s">
        <v>18253</v>
      </c>
      <c r="AA1870" t="s">
        <v>18254</v>
      </c>
      <c r="AB1870" t="s">
        <v>18255</v>
      </c>
      <c r="AN1870" t="s">
        <v>824</v>
      </c>
      <c r="AO1870" t="s">
        <v>825</v>
      </c>
      <c r="AS1870" t="s">
        <v>1023</v>
      </c>
      <c r="AT1870">
        <v>2016</v>
      </c>
      <c r="AU1870">
        <v>25</v>
      </c>
      <c r="AV1870">
        <v>2</v>
      </c>
      <c r="BA1870">
        <v>559</v>
      </c>
      <c r="BB1870">
        <v>569</v>
      </c>
      <c r="BD1870" t="s">
        <v>18256</v>
      </c>
      <c r="BK1870" t="s">
        <v>18257</v>
      </c>
      <c r="BL1870">
        <v>26600127</v>
      </c>
      <c r="BW1870" t="s">
        <v>13429</v>
      </c>
      <c r="BX1870" t="s">
        <v>13985</v>
      </c>
      <c r="BY1870" t="s">
        <v>13985</v>
      </c>
      <c r="BZ1870" t="s">
        <v>13985</v>
      </c>
    </row>
    <row r="1871" spans="1:78" hidden="1">
      <c r="A1871" t="s">
        <v>13850</v>
      </c>
      <c r="B1871" t="s">
        <v>67</v>
      </c>
      <c r="C1871" t="s">
        <v>15651</v>
      </c>
      <c r="G1871" t="s">
        <v>15652</v>
      </c>
      <c r="J1871" t="s">
        <v>15653</v>
      </c>
      <c r="K1871" t="s">
        <v>358</v>
      </c>
      <c r="W1871" t="s">
        <v>15654</v>
      </c>
      <c r="AA1871" t="s">
        <v>15655</v>
      </c>
      <c r="AB1871" t="s">
        <v>15656</v>
      </c>
      <c r="AN1871" t="s">
        <v>360</v>
      </c>
      <c r="AO1871" t="s">
        <v>361</v>
      </c>
      <c r="AS1871" t="s">
        <v>1488</v>
      </c>
      <c r="AT1871">
        <v>2018</v>
      </c>
      <c r="AU1871">
        <v>107</v>
      </c>
      <c r="BA1871">
        <v>175</v>
      </c>
      <c r="BB1871">
        <v>185</v>
      </c>
      <c r="BD1871" t="s">
        <v>15657</v>
      </c>
      <c r="BK1871" t="s">
        <v>15658</v>
      </c>
      <c r="BL1871">
        <v>29649483</v>
      </c>
      <c r="BW1871" t="s">
        <v>13428</v>
      </c>
      <c r="BX1871" t="s">
        <v>13985</v>
      </c>
      <c r="BY1871" t="s">
        <v>13429</v>
      </c>
      <c r="BZ1871">
        <v>2</v>
      </c>
    </row>
    <row r="1872" spans="1:78" hidden="1">
      <c r="A1872" t="s">
        <v>13850</v>
      </c>
      <c r="B1872" t="s">
        <v>67</v>
      </c>
      <c r="C1872" t="s">
        <v>30068</v>
      </c>
      <c r="G1872" t="s">
        <v>30068</v>
      </c>
      <c r="J1872" t="s">
        <v>30069</v>
      </c>
      <c r="K1872" t="s">
        <v>5456</v>
      </c>
      <c r="W1872" t="s">
        <v>30070</v>
      </c>
      <c r="AN1872" t="s">
        <v>5458</v>
      </c>
      <c r="AS1872" t="s">
        <v>307</v>
      </c>
      <c r="AT1872">
        <v>1996</v>
      </c>
      <c r="AU1872">
        <v>128</v>
      </c>
      <c r="AV1872">
        <v>5</v>
      </c>
      <c r="BA1872">
        <v>825</v>
      </c>
      <c r="BB1872">
        <v>830</v>
      </c>
      <c r="BD1872" t="s">
        <v>30071</v>
      </c>
      <c r="BK1872" t="s">
        <v>30072</v>
      </c>
      <c r="BW1872" t="s">
        <v>13429</v>
      </c>
      <c r="BX1872" t="s">
        <v>13985</v>
      </c>
      <c r="BY1872" t="s">
        <v>13985</v>
      </c>
      <c r="BZ1872" t="s">
        <v>13985</v>
      </c>
    </row>
    <row r="1873" spans="1:78" hidden="1">
      <c r="A1873" t="s">
        <v>13850</v>
      </c>
      <c r="B1873" t="s">
        <v>67</v>
      </c>
      <c r="C1873" t="s">
        <v>23116</v>
      </c>
      <c r="G1873" t="s">
        <v>23117</v>
      </c>
      <c r="J1873" t="s">
        <v>23118</v>
      </c>
      <c r="K1873" t="s">
        <v>8689</v>
      </c>
      <c r="W1873" t="s">
        <v>23119</v>
      </c>
      <c r="AA1873" t="s">
        <v>23120</v>
      </c>
      <c r="AB1873" t="s">
        <v>23121</v>
      </c>
      <c r="AN1873" t="s">
        <v>8690</v>
      </c>
      <c r="AS1873" t="s">
        <v>1023</v>
      </c>
      <c r="AT1873">
        <v>2011</v>
      </c>
      <c r="AU1873">
        <v>26</v>
      </c>
      <c r="AV1873">
        <v>1</v>
      </c>
      <c r="BA1873">
        <v>84</v>
      </c>
      <c r="BB1873">
        <v>92</v>
      </c>
      <c r="BD1873" t="s">
        <v>23122</v>
      </c>
      <c r="BK1873" t="s">
        <v>23123</v>
      </c>
      <c r="BW1873" t="s">
        <v>13429</v>
      </c>
      <c r="BX1873" t="s">
        <v>13985</v>
      </c>
      <c r="BY1873" t="s">
        <v>13985</v>
      </c>
      <c r="BZ1873" t="s">
        <v>13985</v>
      </c>
    </row>
    <row r="1874" spans="1:78" hidden="1">
      <c r="A1874" t="s">
        <v>13850</v>
      </c>
      <c r="B1874" t="s">
        <v>67</v>
      </c>
      <c r="C1874" t="s">
        <v>16386</v>
      </c>
      <c r="G1874" t="s">
        <v>16387</v>
      </c>
      <c r="J1874" t="s">
        <v>16388</v>
      </c>
      <c r="K1874" t="s">
        <v>16389</v>
      </c>
      <c r="W1874" t="s">
        <v>16390</v>
      </c>
      <c r="AB1874" t="s">
        <v>16391</v>
      </c>
      <c r="AN1874" t="s">
        <v>16392</v>
      </c>
      <c r="AS1874" t="s">
        <v>5766</v>
      </c>
      <c r="AT1874">
        <v>2017</v>
      </c>
      <c r="AU1874">
        <v>5</v>
      </c>
      <c r="BC1874" t="s">
        <v>16393</v>
      </c>
      <c r="BD1874" t="s">
        <v>16394</v>
      </c>
      <c r="BK1874" t="s">
        <v>16395</v>
      </c>
      <c r="BW1874" t="s">
        <v>13429</v>
      </c>
      <c r="BX1874" t="s">
        <v>13985</v>
      </c>
      <c r="BY1874" t="s">
        <v>13985</v>
      </c>
      <c r="BZ1874" t="s">
        <v>13985</v>
      </c>
    </row>
    <row r="1875" spans="1:78" hidden="1">
      <c r="A1875" t="s">
        <v>13850</v>
      </c>
      <c r="B1875" t="s">
        <v>67</v>
      </c>
      <c r="C1875" t="s">
        <v>30371</v>
      </c>
      <c r="G1875" t="s">
        <v>30371</v>
      </c>
      <c r="J1875" t="s">
        <v>30372</v>
      </c>
      <c r="K1875" t="s">
        <v>7048</v>
      </c>
      <c r="W1875" t="s">
        <v>30373</v>
      </c>
      <c r="AA1875" t="s">
        <v>9393</v>
      </c>
      <c r="AB1875" t="s">
        <v>13443</v>
      </c>
      <c r="AN1875" t="s">
        <v>3658</v>
      </c>
      <c r="AS1875" t="s">
        <v>297</v>
      </c>
      <c r="AT1875">
        <v>1995</v>
      </c>
      <c r="AU1875">
        <v>165</v>
      </c>
      <c r="AV1875">
        <v>4</v>
      </c>
      <c r="BA1875">
        <v>291</v>
      </c>
      <c r="BB1875">
        <v>297</v>
      </c>
      <c r="BD1875" t="s">
        <v>30374</v>
      </c>
      <c r="BK1875" t="s">
        <v>30375</v>
      </c>
      <c r="BL1875">
        <v>7560307</v>
      </c>
      <c r="BW1875" t="s">
        <v>13429</v>
      </c>
      <c r="BX1875" t="s">
        <v>13985</v>
      </c>
      <c r="BY1875" t="s">
        <v>13985</v>
      </c>
      <c r="BZ1875" t="s">
        <v>13985</v>
      </c>
    </row>
    <row r="1876" spans="1:78" hidden="1">
      <c r="A1876" t="s">
        <v>13850</v>
      </c>
      <c r="B1876" t="s">
        <v>67</v>
      </c>
      <c r="C1876" t="s">
        <v>5571</v>
      </c>
      <c r="G1876" t="s">
        <v>5572</v>
      </c>
      <c r="J1876" t="s">
        <v>18841</v>
      </c>
      <c r="K1876" t="s">
        <v>3380</v>
      </c>
      <c r="W1876" t="s">
        <v>18842</v>
      </c>
      <c r="AN1876" t="s">
        <v>3382</v>
      </c>
      <c r="AO1876" t="s">
        <v>3383</v>
      </c>
      <c r="AS1876" s="1">
        <v>45078</v>
      </c>
      <c r="AT1876">
        <v>2015</v>
      </c>
      <c r="AU1876">
        <v>15</v>
      </c>
      <c r="BC1876">
        <v>77</v>
      </c>
      <c r="BD1876" t="s">
        <v>18843</v>
      </c>
      <c r="BK1876" t="s">
        <v>18844</v>
      </c>
      <c r="BL1876">
        <v>26106089</v>
      </c>
      <c r="BW1876" t="s">
        <v>13429</v>
      </c>
      <c r="BX1876" t="s">
        <v>13985</v>
      </c>
      <c r="BY1876" t="s">
        <v>13985</v>
      </c>
      <c r="BZ1876" t="s">
        <v>13985</v>
      </c>
    </row>
    <row r="1877" spans="1:78" hidden="1">
      <c r="A1877" t="s">
        <v>13850</v>
      </c>
      <c r="B1877" t="s">
        <v>67</v>
      </c>
      <c r="C1877" t="s">
        <v>14307</v>
      </c>
      <c r="G1877" t="s">
        <v>14308</v>
      </c>
      <c r="J1877" t="s">
        <v>14309</v>
      </c>
      <c r="K1877" t="s">
        <v>13990</v>
      </c>
      <c r="W1877" t="s">
        <v>14310</v>
      </c>
      <c r="AN1877" t="s">
        <v>13992</v>
      </c>
      <c r="AO1877" t="s">
        <v>13993</v>
      </c>
      <c r="AS1877" t="s">
        <v>352</v>
      </c>
      <c r="AT1877">
        <v>2019</v>
      </c>
      <c r="AU1877">
        <v>21</v>
      </c>
      <c r="AV1877">
        <v>8</v>
      </c>
      <c r="BA1877">
        <v>2599</v>
      </c>
      <c r="BB1877">
        <v>2612</v>
      </c>
      <c r="BD1877" t="s">
        <v>14311</v>
      </c>
      <c r="BK1877" t="s">
        <v>14312</v>
      </c>
      <c r="BW1877" t="s">
        <v>13429</v>
      </c>
    </row>
    <row r="1878" spans="1:78" hidden="1">
      <c r="A1878" t="s">
        <v>13850</v>
      </c>
      <c r="B1878" t="s">
        <v>67</v>
      </c>
      <c r="C1878" t="s">
        <v>31188</v>
      </c>
      <c r="G1878" t="s">
        <v>31188</v>
      </c>
      <c r="J1878" t="s">
        <v>31189</v>
      </c>
      <c r="K1878" t="s">
        <v>30296</v>
      </c>
      <c r="W1878" t="s">
        <v>31190</v>
      </c>
      <c r="AA1878" t="s">
        <v>31191</v>
      </c>
      <c r="AB1878" t="s">
        <v>31192</v>
      </c>
      <c r="AN1878" t="s">
        <v>30298</v>
      </c>
      <c r="AS1878" t="s">
        <v>521</v>
      </c>
      <c r="AT1878">
        <v>1992</v>
      </c>
      <c r="AU1878">
        <v>100</v>
      </c>
      <c r="BA1878">
        <v>355</v>
      </c>
      <c r="BB1878">
        <v>364</v>
      </c>
      <c r="BK1878" t="s">
        <v>31193</v>
      </c>
      <c r="BW1878" t="s">
        <v>13429</v>
      </c>
      <c r="BX1878" t="s">
        <v>13985</v>
      </c>
      <c r="BY1878" t="s">
        <v>13985</v>
      </c>
      <c r="BZ1878" t="s">
        <v>13985</v>
      </c>
    </row>
    <row r="1879" spans="1:78" hidden="1">
      <c r="A1879" t="s">
        <v>13850</v>
      </c>
      <c r="B1879" t="s">
        <v>67</v>
      </c>
      <c r="C1879" t="s">
        <v>30778</v>
      </c>
      <c r="G1879" t="s">
        <v>30778</v>
      </c>
      <c r="J1879" t="s">
        <v>30779</v>
      </c>
      <c r="K1879" t="s">
        <v>20219</v>
      </c>
      <c r="W1879" t="s">
        <v>30780</v>
      </c>
      <c r="AN1879" t="s">
        <v>20223</v>
      </c>
      <c r="AS1879" t="s">
        <v>730</v>
      </c>
      <c r="AT1879">
        <v>1994</v>
      </c>
      <c r="AU1879">
        <v>5</v>
      </c>
      <c r="AV1879">
        <v>2</v>
      </c>
      <c r="BA1879">
        <v>161</v>
      </c>
      <c r="BB1879">
        <v>168</v>
      </c>
      <c r="BD1879" t="s">
        <v>30781</v>
      </c>
      <c r="BK1879" t="s">
        <v>30782</v>
      </c>
      <c r="BW1879" t="s">
        <v>13429</v>
      </c>
      <c r="BX1879" t="s">
        <v>13985</v>
      </c>
      <c r="BY1879" t="s">
        <v>13985</v>
      </c>
      <c r="BZ1879" t="s">
        <v>13985</v>
      </c>
    </row>
    <row r="1880" spans="1:78" hidden="1">
      <c r="A1880" t="s">
        <v>13850</v>
      </c>
      <c r="B1880" t="s">
        <v>1762</v>
      </c>
      <c r="C1880" t="s">
        <v>21197</v>
      </c>
      <c r="F1880" t="s">
        <v>21198</v>
      </c>
      <c r="G1880" t="s">
        <v>21199</v>
      </c>
      <c r="J1880" t="s">
        <v>21200</v>
      </c>
      <c r="K1880" t="s">
        <v>21201</v>
      </c>
      <c r="L1880" t="s">
        <v>21202</v>
      </c>
      <c r="P1880" t="s">
        <v>21203</v>
      </c>
      <c r="Q1880" t="s">
        <v>21204</v>
      </c>
      <c r="R1880" t="s">
        <v>21205</v>
      </c>
      <c r="S1880" t="s">
        <v>21198</v>
      </c>
      <c r="W1880" t="s">
        <v>21206</v>
      </c>
      <c r="AN1880" t="s">
        <v>21207</v>
      </c>
      <c r="AP1880" t="s">
        <v>21208</v>
      </c>
      <c r="AT1880">
        <v>2013</v>
      </c>
      <c r="BK1880" t="s">
        <v>21209</v>
      </c>
      <c r="BW1880" t="s">
        <v>13429</v>
      </c>
      <c r="BX1880" t="s">
        <v>13985</v>
      </c>
      <c r="BY1880" t="s">
        <v>13985</v>
      </c>
      <c r="BZ1880" t="s">
        <v>13985</v>
      </c>
    </row>
    <row r="1881" spans="1:78" hidden="1">
      <c r="A1881" t="s">
        <v>13850</v>
      </c>
      <c r="B1881" t="s">
        <v>67</v>
      </c>
      <c r="C1881" t="s">
        <v>8535</v>
      </c>
      <c r="G1881" t="s">
        <v>8535</v>
      </c>
      <c r="J1881" t="s">
        <v>30079</v>
      </c>
      <c r="K1881" t="s">
        <v>667</v>
      </c>
      <c r="AN1881" t="s">
        <v>670</v>
      </c>
      <c r="AS1881" t="s">
        <v>352</v>
      </c>
      <c r="AT1881">
        <v>1996</v>
      </c>
      <c r="AU1881">
        <v>31</v>
      </c>
      <c r="AV1881">
        <v>3</v>
      </c>
      <c r="BA1881">
        <v>462</v>
      </c>
      <c r="BB1881">
        <v>464</v>
      </c>
      <c r="BD1881" t="s">
        <v>30080</v>
      </c>
      <c r="BK1881" t="s">
        <v>30081</v>
      </c>
      <c r="BW1881" t="s">
        <v>13428</v>
      </c>
      <c r="BX1881" t="s">
        <v>13985</v>
      </c>
      <c r="BY1881" t="s">
        <v>13429</v>
      </c>
      <c r="BZ1881" t="s">
        <v>13985</v>
      </c>
    </row>
    <row r="1882" spans="1:78" hidden="1">
      <c r="A1882" t="s">
        <v>13850</v>
      </c>
      <c r="B1882" t="s">
        <v>67</v>
      </c>
      <c r="C1882" t="s">
        <v>26611</v>
      </c>
      <c r="G1882" t="s">
        <v>26611</v>
      </c>
      <c r="J1882" t="s">
        <v>26612</v>
      </c>
      <c r="K1882" t="s">
        <v>8571</v>
      </c>
      <c r="W1882" t="s">
        <v>26613</v>
      </c>
      <c r="AA1882" t="s">
        <v>26614</v>
      </c>
      <c r="AN1882" t="s">
        <v>8573</v>
      </c>
      <c r="AS1882" t="s">
        <v>2269</v>
      </c>
      <c r="AT1882">
        <v>2005</v>
      </c>
      <c r="AU1882">
        <v>78</v>
      </c>
      <c r="AV1882">
        <v>4</v>
      </c>
      <c r="BA1882">
        <v>469</v>
      </c>
      <c r="BB1882">
        <v>481</v>
      </c>
      <c r="BD1882" t="s">
        <v>26615</v>
      </c>
      <c r="BK1882" t="s">
        <v>26616</v>
      </c>
      <c r="BL1882">
        <v>15957102</v>
      </c>
      <c r="BW1882" t="s">
        <v>13429</v>
      </c>
      <c r="BX1882" t="s">
        <v>13985</v>
      </c>
      <c r="BY1882" t="s">
        <v>13985</v>
      </c>
      <c r="BZ1882" t="s">
        <v>13985</v>
      </c>
    </row>
    <row r="1883" spans="1:78" hidden="1">
      <c r="A1883" t="s">
        <v>13850</v>
      </c>
      <c r="B1883" t="s">
        <v>67</v>
      </c>
      <c r="C1883" t="s">
        <v>22449</v>
      </c>
      <c r="G1883" t="s">
        <v>22450</v>
      </c>
      <c r="J1883" t="s">
        <v>22451</v>
      </c>
      <c r="K1883" t="s">
        <v>109</v>
      </c>
      <c r="W1883" t="s">
        <v>22452</v>
      </c>
      <c r="AB1883" t="s">
        <v>22453</v>
      </c>
      <c r="AN1883" t="s">
        <v>113</v>
      </c>
      <c r="AS1883" s="1">
        <v>46631</v>
      </c>
      <c r="AT1883">
        <v>2011</v>
      </c>
      <c r="AU1883">
        <v>21</v>
      </c>
      <c r="AV1883">
        <v>18</v>
      </c>
      <c r="BA1883">
        <v>1548</v>
      </c>
      <c r="BB1883">
        <v>1551</v>
      </c>
      <c r="BD1883" t="s">
        <v>22454</v>
      </c>
      <c r="BK1883" t="s">
        <v>22455</v>
      </c>
      <c r="BL1883">
        <v>21906947</v>
      </c>
      <c r="BW1883" t="s">
        <v>13429</v>
      </c>
      <c r="BX1883" t="s">
        <v>13985</v>
      </c>
      <c r="BY1883" t="s">
        <v>13985</v>
      </c>
      <c r="BZ1883" t="s">
        <v>13985</v>
      </c>
    </row>
    <row r="1884" spans="1:78" hidden="1">
      <c r="A1884" t="s">
        <v>13850</v>
      </c>
      <c r="B1884" t="s">
        <v>67</v>
      </c>
      <c r="C1884" t="s">
        <v>20885</v>
      </c>
      <c r="G1884" t="s">
        <v>20886</v>
      </c>
      <c r="J1884" t="s">
        <v>20887</v>
      </c>
      <c r="K1884" t="s">
        <v>236</v>
      </c>
      <c r="W1884" t="s">
        <v>20888</v>
      </c>
      <c r="AN1884" t="s">
        <v>240</v>
      </c>
      <c r="AO1884" t="s">
        <v>241</v>
      </c>
      <c r="AS1884" t="s">
        <v>629</v>
      </c>
      <c r="AT1884">
        <v>2013</v>
      </c>
      <c r="AU1884">
        <v>216</v>
      </c>
      <c r="AV1884">
        <v>9</v>
      </c>
      <c r="BA1884">
        <v>1736</v>
      </c>
      <c r="BB1884">
        <v>1743</v>
      </c>
      <c r="BD1884" t="s">
        <v>20889</v>
      </c>
      <c r="BK1884" t="s">
        <v>20890</v>
      </c>
      <c r="BL1884">
        <v>23348944</v>
      </c>
      <c r="BW1884" t="s">
        <v>13429</v>
      </c>
      <c r="BX1884" t="s">
        <v>13985</v>
      </c>
      <c r="BY1884" t="s">
        <v>13985</v>
      </c>
      <c r="BZ1884" t="s">
        <v>13985</v>
      </c>
    </row>
    <row r="1885" spans="1:78" hidden="1">
      <c r="A1885" t="s">
        <v>13850</v>
      </c>
      <c r="B1885" t="s">
        <v>67</v>
      </c>
      <c r="C1885" t="s">
        <v>28861</v>
      </c>
      <c r="G1885" t="s">
        <v>28861</v>
      </c>
      <c r="J1885" t="s">
        <v>28862</v>
      </c>
      <c r="K1885" t="s">
        <v>9812</v>
      </c>
      <c r="W1885" t="s">
        <v>28863</v>
      </c>
      <c r="AN1885" t="s">
        <v>9815</v>
      </c>
      <c r="AS1885" t="s">
        <v>84</v>
      </c>
      <c r="AT1885">
        <v>1999</v>
      </c>
      <c r="AU1885">
        <v>277</v>
      </c>
      <c r="AV1885">
        <v>6</v>
      </c>
      <c r="BA1885" t="s">
        <v>28864</v>
      </c>
      <c r="BB1885" t="s">
        <v>28865</v>
      </c>
      <c r="BK1885" t="s">
        <v>28866</v>
      </c>
      <c r="BW1885" t="s">
        <v>13429</v>
      </c>
      <c r="BX1885" t="s">
        <v>13985</v>
      </c>
      <c r="BY1885" t="s">
        <v>13985</v>
      </c>
      <c r="BZ1885" t="s">
        <v>13985</v>
      </c>
    </row>
    <row r="1886" spans="1:78" hidden="1">
      <c r="A1886" t="s">
        <v>13850</v>
      </c>
      <c r="B1886" t="s">
        <v>67</v>
      </c>
      <c r="C1886" t="s">
        <v>29793</v>
      </c>
      <c r="G1886" t="s">
        <v>29793</v>
      </c>
      <c r="J1886" t="s">
        <v>29794</v>
      </c>
      <c r="K1886" t="s">
        <v>14065</v>
      </c>
      <c r="W1886" t="s">
        <v>29795</v>
      </c>
      <c r="AN1886" t="s">
        <v>14067</v>
      </c>
      <c r="AS1886" t="s">
        <v>629</v>
      </c>
      <c r="AT1886">
        <v>1997</v>
      </c>
      <c r="AU1886">
        <v>8</v>
      </c>
      <c r="AV1886">
        <v>2</v>
      </c>
      <c r="BA1886">
        <v>93</v>
      </c>
      <c r="BB1886">
        <v>116</v>
      </c>
      <c r="BD1886" t="s">
        <v>29796</v>
      </c>
      <c r="BK1886" t="s">
        <v>29797</v>
      </c>
      <c r="BW1886" t="s">
        <v>13429</v>
      </c>
      <c r="BX1886" t="s">
        <v>13985</v>
      </c>
      <c r="BY1886" t="s">
        <v>13985</v>
      </c>
      <c r="BZ1886" t="s">
        <v>13985</v>
      </c>
    </row>
    <row r="1887" spans="1:78" hidden="1">
      <c r="A1887" t="s">
        <v>13850</v>
      </c>
      <c r="B1887" t="s">
        <v>67</v>
      </c>
      <c r="C1887" t="s">
        <v>27979</v>
      </c>
      <c r="G1887" t="s">
        <v>27979</v>
      </c>
      <c r="J1887" t="s">
        <v>27980</v>
      </c>
      <c r="K1887" t="s">
        <v>16467</v>
      </c>
      <c r="W1887" t="s">
        <v>27981</v>
      </c>
      <c r="AN1887" t="s">
        <v>16471</v>
      </c>
      <c r="AS1887" t="s">
        <v>815</v>
      </c>
      <c r="AT1887">
        <v>2002</v>
      </c>
      <c r="AU1887">
        <v>103</v>
      </c>
      <c r="AV1887">
        <v>3</v>
      </c>
      <c r="BA1887">
        <v>303</v>
      </c>
      <c r="BB1887">
        <v>312</v>
      </c>
      <c r="BD1887" t="s">
        <v>27982</v>
      </c>
      <c r="BK1887" t="s">
        <v>27983</v>
      </c>
      <c r="BW1887" t="s">
        <v>13429</v>
      </c>
      <c r="BX1887" t="s">
        <v>13985</v>
      </c>
      <c r="BY1887" t="s">
        <v>13985</v>
      </c>
      <c r="BZ1887" t="s">
        <v>13985</v>
      </c>
    </row>
    <row r="1888" spans="1:78" hidden="1">
      <c r="A1888" t="s">
        <v>13850</v>
      </c>
      <c r="B1888" t="s">
        <v>67</v>
      </c>
      <c r="C1888" t="s">
        <v>30520</v>
      </c>
      <c r="G1888" t="s">
        <v>30520</v>
      </c>
      <c r="J1888" t="s">
        <v>30521</v>
      </c>
      <c r="K1888" t="s">
        <v>6305</v>
      </c>
      <c r="W1888" t="s">
        <v>30522</v>
      </c>
      <c r="AN1888" t="s">
        <v>6307</v>
      </c>
      <c r="AS1888" t="s">
        <v>815</v>
      </c>
      <c r="AT1888">
        <v>1995</v>
      </c>
      <c r="AU1888">
        <v>11</v>
      </c>
      <c r="AV1888">
        <v>1</v>
      </c>
      <c r="BA1888">
        <v>35</v>
      </c>
      <c r="BB1888">
        <v>38</v>
      </c>
      <c r="BK1888" t="s">
        <v>30523</v>
      </c>
      <c r="BL1888">
        <v>7616187</v>
      </c>
      <c r="BW1888" t="s">
        <v>13429</v>
      </c>
      <c r="BX1888" t="s">
        <v>13985</v>
      </c>
      <c r="BY1888" t="s">
        <v>13985</v>
      </c>
      <c r="BZ1888" t="s">
        <v>13985</v>
      </c>
    </row>
    <row r="1889" spans="1:78" hidden="1">
      <c r="A1889" t="s">
        <v>13850</v>
      </c>
      <c r="B1889" t="s">
        <v>67</v>
      </c>
      <c r="C1889" t="s">
        <v>29341</v>
      </c>
      <c r="G1889" t="s">
        <v>29341</v>
      </c>
      <c r="J1889" t="s">
        <v>29342</v>
      </c>
      <c r="K1889" t="s">
        <v>2998</v>
      </c>
      <c r="W1889" t="s">
        <v>29343</v>
      </c>
      <c r="AN1889" t="s">
        <v>3001</v>
      </c>
      <c r="AO1889" t="s">
        <v>3002</v>
      </c>
      <c r="AS1889" t="s">
        <v>352</v>
      </c>
      <c r="AT1889">
        <v>1998</v>
      </c>
      <c r="AU1889">
        <v>111</v>
      </c>
      <c r="AV1889">
        <v>2</v>
      </c>
      <c r="BA1889">
        <v>167</v>
      </c>
      <c r="BB1889">
        <v>176</v>
      </c>
      <c r="BD1889" t="s">
        <v>29344</v>
      </c>
      <c r="BK1889" t="s">
        <v>29345</v>
      </c>
      <c r="BL1889">
        <v>9679088</v>
      </c>
      <c r="BW1889" t="s">
        <v>13429</v>
      </c>
      <c r="BX1889" t="s">
        <v>13985</v>
      </c>
      <c r="BY1889" t="s">
        <v>13985</v>
      </c>
      <c r="BZ1889" t="s">
        <v>13985</v>
      </c>
    </row>
    <row r="1890" spans="1:78" hidden="1">
      <c r="A1890" t="s">
        <v>13850</v>
      </c>
      <c r="B1890" t="s">
        <v>67</v>
      </c>
      <c r="C1890" t="s">
        <v>24500</v>
      </c>
      <c r="G1890" t="s">
        <v>24501</v>
      </c>
      <c r="J1890" t="s">
        <v>24502</v>
      </c>
      <c r="K1890" t="s">
        <v>2908</v>
      </c>
      <c r="W1890" t="s">
        <v>24503</v>
      </c>
      <c r="AA1890" t="s">
        <v>24504</v>
      </c>
      <c r="AB1890" t="s">
        <v>24505</v>
      </c>
      <c r="AN1890" t="s">
        <v>2912</v>
      </c>
      <c r="AO1890" t="s">
        <v>2913</v>
      </c>
      <c r="AS1890" t="s">
        <v>1023</v>
      </c>
      <c r="AT1890">
        <v>2009</v>
      </c>
      <c r="AU1890">
        <v>23</v>
      </c>
      <c r="AV1890">
        <v>1</v>
      </c>
      <c r="BA1890">
        <v>75</v>
      </c>
      <c r="BB1890">
        <v>84</v>
      </c>
      <c r="BD1890" t="s">
        <v>24506</v>
      </c>
      <c r="BK1890" t="s">
        <v>24507</v>
      </c>
      <c r="BW1890" t="s">
        <v>13429</v>
      </c>
      <c r="BX1890" t="s">
        <v>13985</v>
      </c>
      <c r="BY1890" t="s">
        <v>13985</v>
      </c>
      <c r="BZ1890" t="s">
        <v>13985</v>
      </c>
    </row>
    <row r="1891" spans="1:78" hidden="1">
      <c r="A1891" t="s">
        <v>13850</v>
      </c>
      <c r="B1891" t="s">
        <v>67</v>
      </c>
      <c r="C1891" t="s">
        <v>28549</v>
      </c>
      <c r="G1891" t="s">
        <v>28549</v>
      </c>
      <c r="J1891" t="s">
        <v>28550</v>
      </c>
      <c r="K1891" t="s">
        <v>7817</v>
      </c>
      <c r="W1891" t="s">
        <v>28551</v>
      </c>
      <c r="AN1891" t="s">
        <v>7819</v>
      </c>
      <c r="AS1891" t="s">
        <v>154</v>
      </c>
      <c r="AT1891">
        <v>2000</v>
      </c>
      <c r="AU1891">
        <v>81</v>
      </c>
      <c r="AV1891">
        <v>4</v>
      </c>
      <c r="BA1891">
        <v>1118</v>
      </c>
      <c r="BB1891">
        <v>1127</v>
      </c>
      <c r="BD1891" t="s">
        <v>28552</v>
      </c>
      <c r="BK1891" t="s">
        <v>28553</v>
      </c>
      <c r="BW1891" t="s">
        <v>13429</v>
      </c>
      <c r="BX1891" t="s">
        <v>13985</v>
      </c>
      <c r="BY1891" t="s">
        <v>13985</v>
      </c>
      <c r="BZ1891" t="s">
        <v>13985</v>
      </c>
    </row>
    <row r="1892" spans="1:78" hidden="1">
      <c r="A1892" t="s">
        <v>13850</v>
      </c>
      <c r="B1892" t="s">
        <v>67</v>
      </c>
      <c r="C1892" t="s">
        <v>23976</v>
      </c>
      <c r="G1892" t="s">
        <v>23977</v>
      </c>
      <c r="J1892" t="s">
        <v>23978</v>
      </c>
      <c r="K1892" t="s">
        <v>3322</v>
      </c>
      <c r="W1892" t="s">
        <v>23979</v>
      </c>
      <c r="AA1892" t="s">
        <v>23980</v>
      </c>
      <c r="AN1892" t="s">
        <v>3324</v>
      </c>
      <c r="AS1892" t="s">
        <v>297</v>
      </c>
      <c r="AT1892">
        <v>2009</v>
      </c>
      <c r="AU1892">
        <v>69</v>
      </c>
      <c r="AV1892">
        <v>3</v>
      </c>
      <c r="BA1892">
        <v>319</v>
      </c>
      <c r="BB1892">
        <v>328</v>
      </c>
      <c r="BD1892" t="s">
        <v>23981</v>
      </c>
      <c r="BK1892" t="s">
        <v>23982</v>
      </c>
      <c r="BW1892" t="s">
        <v>13429</v>
      </c>
      <c r="BX1892" t="s">
        <v>13985</v>
      </c>
      <c r="BY1892" t="s">
        <v>13985</v>
      </c>
      <c r="BZ1892" t="s">
        <v>13985</v>
      </c>
    </row>
    <row r="1893" spans="1:78" hidden="1">
      <c r="A1893" t="s">
        <v>13850</v>
      </c>
      <c r="B1893" t="s">
        <v>67</v>
      </c>
      <c r="C1893" t="s">
        <v>23391</v>
      </c>
      <c r="G1893" t="s">
        <v>23392</v>
      </c>
      <c r="J1893" t="s">
        <v>23393</v>
      </c>
      <c r="K1893" t="s">
        <v>3380</v>
      </c>
      <c r="W1893" t="s">
        <v>23394</v>
      </c>
      <c r="AN1893" t="s">
        <v>3382</v>
      </c>
      <c r="AS1893" s="1">
        <v>38169</v>
      </c>
      <c r="AT1893">
        <v>2010</v>
      </c>
      <c r="AU1893">
        <v>10</v>
      </c>
      <c r="BA1893">
        <v>1</v>
      </c>
      <c r="BB1893">
        <v>17</v>
      </c>
      <c r="BC1893">
        <v>90</v>
      </c>
      <c r="BD1893" t="s">
        <v>23395</v>
      </c>
      <c r="BK1893" t="s">
        <v>23396</v>
      </c>
      <c r="BL1893">
        <v>20673114</v>
      </c>
      <c r="BW1893" t="s">
        <v>13428</v>
      </c>
      <c r="BX1893" t="s">
        <v>13985</v>
      </c>
      <c r="BY1893" t="s">
        <v>13429</v>
      </c>
      <c r="BZ1893" t="s">
        <v>13985</v>
      </c>
    </row>
    <row r="1894" spans="1:78" hidden="1">
      <c r="A1894" t="s">
        <v>13850</v>
      </c>
      <c r="B1894" t="s">
        <v>67</v>
      </c>
      <c r="C1894" t="s">
        <v>29052</v>
      </c>
      <c r="G1894" t="s">
        <v>29052</v>
      </c>
      <c r="J1894" t="s">
        <v>29053</v>
      </c>
      <c r="K1894" t="s">
        <v>1453</v>
      </c>
      <c r="W1894" t="s">
        <v>29054</v>
      </c>
      <c r="AN1894" t="s">
        <v>1455</v>
      </c>
      <c r="AS1894" t="s">
        <v>521</v>
      </c>
      <c r="AT1894">
        <v>1999</v>
      </c>
      <c r="AU1894">
        <v>92</v>
      </c>
      <c r="AV1894">
        <v>3</v>
      </c>
      <c r="BA1894">
        <v>510</v>
      </c>
      <c r="BB1894">
        <v>515</v>
      </c>
      <c r="BD1894" t="s">
        <v>29055</v>
      </c>
      <c r="BK1894" t="s">
        <v>29056</v>
      </c>
      <c r="BW1894" t="s">
        <v>13429</v>
      </c>
      <c r="BX1894" t="s">
        <v>13985</v>
      </c>
      <c r="BY1894" t="s">
        <v>13985</v>
      </c>
      <c r="BZ1894" t="s">
        <v>13985</v>
      </c>
    </row>
    <row r="1895" spans="1:78" hidden="1">
      <c r="A1895" t="s">
        <v>13850</v>
      </c>
      <c r="B1895" t="s">
        <v>67</v>
      </c>
      <c r="C1895" t="s">
        <v>26922</v>
      </c>
      <c r="G1895" t="s">
        <v>26922</v>
      </c>
      <c r="J1895" t="s">
        <v>26923</v>
      </c>
      <c r="K1895" t="s">
        <v>404</v>
      </c>
      <c r="W1895" t="s">
        <v>26924</v>
      </c>
      <c r="AN1895" t="s">
        <v>407</v>
      </c>
      <c r="AO1895" t="s">
        <v>408</v>
      </c>
      <c r="AT1895">
        <v>2005</v>
      </c>
      <c r="AU1895">
        <v>298</v>
      </c>
      <c r="BA1895">
        <v>229</v>
      </c>
      <c r="BB1895">
        <v>239</v>
      </c>
      <c r="BD1895" t="s">
        <v>26925</v>
      </c>
      <c r="BK1895" t="s">
        <v>26926</v>
      </c>
      <c r="BW1895" t="s">
        <v>13429</v>
      </c>
      <c r="BX1895" t="s">
        <v>13985</v>
      </c>
      <c r="BY1895" t="s">
        <v>13985</v>
      </c>
      <c r="BZ1895" t="s">
        <v>13985</v>
      </c>
    </row>
    <row r="1896" spans="1:78" hidden="1">
      <c r="A1896" t="s">
        <v>13850</v>
      </c>
      <c r="B1896" t="s">
        <v>67</v>
      </c>
      <c r="C1896" t="s">
        <v>25534</v>
      </c>
      <c r="G1896" t="s">
        <v>25535</v>
      </c>
      <c r="J1896" t="s">
        <v>25536</v>
      </c>
      <c r="K1896" t="s">
        <v>3361</v>
      </c>
      <c r="W1896" t="s">
        <v>25537</v>
      </c>
      <c r="AA1896" t="s">
        <v>25538</v>
      </c>
      <c r="AB1896" t="s">
        <v>25539</v>
      </c>
      <c r="AN1896" t="s">
        <v>3363</v>
      </c>
      <c r="AS1896" t="s">
        <v>730</v>
      </c>
      <c r="AT1896">
        <v>2007</v>
      </c>
      <c r="AU1896">
        <v>116</v>
      </c>
      <c r="AV1896">
        <v>4</v>
      </c>
      <c r="BA1896">
        <v>585</v>
      </c>
      <c r="BB1896">
        <v>591</v>
      </c>
      <c r="BD1896" t="s">
        <v>25540</v>
      </c>
      <c r="BK1896" t="s">
        <v>25541</v>
      </c>
      <c r="BW1896" t="s">
        <v>13429</v>
      </c>
      <c r="BX1896" t="s">
        <v>13985</v>
      </c>
      <c r="BY1896" t="s">
        <v>13985</v>
      </c>
      <c r="BZ1896" t="s">
        <v>13985</v>
      </c>
    </row>
    <row r="1897" spans="1:78" hidden="1">
      <c r="A1897" t="s">
        <v>13850</v>
      </c>
      <c r="B1897" t="s">
        <v>67</v>
      </c>
      <c r="C1897" t="s">
        <v>16810</v>
      </c>
      <c r="G1897" t="s">
        <v>16811</v>
      </c>
      <c r="J1897" t="s">
        <v>16812</v>
      </c>
      <c r="K1897" t="s">
        <v>10687</v>
      </c>
      <c r="W1897" t="s">
        <v>16813</v>
      </c>
      <c r="AA1897" t="s">
        <v>16814</v>
      </c>
      <c r="AB1897" t="s">
        <v>16815</v>
      </c>
      <c r="AN1897" t="s">
        <v>10689</v>
      </c>
      <c r="AO1897" t="s">
        <v>10690</v>
      </c>
      <c r="AS1897" t="s">
        <v>629</v>
      </c>
      <c r="AT1897">
        <v>2017</v>
      </c>
      <c r="AU1897">
        <v>38</v>
      </c>
      <c r="AV1897">
        <v>2</v>
      </c>
      <c r="BA1897">
        <v>151</v>
      </c>
      <c r="BB1897">
        <v>171</v>
      </c>
      <c r="BD1897" t="s">
        <v>16816</v>
      </c>
      <c r="BK1897" t="s">
        <v>16817</v>
      </c>
      <c r="BW1897" t="s">
        <v>13429</v>
      </c>
      <c r="BX1897" t="s">
        <v>13985</v>
      </c>
      <c r="BY1897" t="s">
        <v>13985</v>
      </c>
      <c r="BZ1897" t="s">
        <v>13985</v>
      </c>
    </row>
    <row r="1898" spans="1:78" hidden="1">
      <c r="A1898" t="s">
        <v>13850</v>
      </c>
      <c r="B1898" t="s">
        <v>67</v>
      </c>
      <c r="C1898" t="s">
        <v>25149</v>
      </c>
      <c r="G1898" t="s">
        <v>25150</v>
      </c>
      <c r="J1898" t="s">
        <v>25151</v>
      </c>
      <c r="K1898" t="s">
        <v>11367</v>
      </c>
      <c r="W1898" t="s">
        <v>25152</v>
      </c>
      <c r="AA1898" t="s">
        <v>21801</v>
      </c>
      <c r="AB1898" t="s">
        <v>21802</v>
      </c>
      <c r="AN1898" t="s">
        <v>11369</v>
      </c>
      <c r="AS1898" t="s">
        <v>1978</v>
      </c>
      <c r="AT1898">
        <v>2007</v>
      </c>
      <c r="AU1898">
        <v>32</v>
      </c>
      <c r="AV1898">
        <v>3</v>
      </c>
      <c r="BA1898">
        <v>269</v>
      </c>
      <c r="BB1898">
        <v>278</v>
      </c>
      <c r="BD1898" t="s">
        <v>25153</v>
      </c>
      <c r="BK1898" t="s">
        <v>25154</v>
      </c>
      <c r="BW1898" t="s">
        <v>13428</v>
      </c>
      <c r="BX1898" t="s">
        <v>13985</v>
      </c>
      <c r="BY1898" t="s">
        <v>13429</v>
      </c>
      <c r="BZ1898" t="s">
        <v>13985</v>
      </c>
    </row>
    <row r="1899" spans="1:78">
      <c r="A1899" t="s">
        <v>13850</v>
      </c>
      <c r="B1899" t="s">
        <v>67</v>
      </c>
      <c r="C1899" t="s">
        <v>12263</v>
      </c>
      <c r="G1899" t="s">
        <v>12263</v>
      </c>
      <c r="J1899" t="s">
        <v>31587</v>
      </c>
      <c r="K1899" t="s">
        <v>188</v>
      </c>
      <c r="AN1899" t="s">
        <v>191</v>
      </c>
      <c r="AT1899">
        <v>1988</v>
      </c>
      <c r="AU1899">
        <v>77</v>
      </c>
      <c r="AV1899">
        <v>4</v>
      </c>
      <c r="BA1899">
        <v>557</v>
      </c>
      <c r="BB1899">
        <v>564</v>
      </c>
      <c r="BD1899" t="s">
        <v>31588</v>
      </c>
      <c r="BK1899" t="s">
        <v>31589</v>
      </c>
      <c r="BL1899">
        <v>28311278</v>
      </c>
      <c r="BW1899" t="s">
        <v>13428</v>
      </c>
      <c r="BX1899">
        <v>8</v>
      </c>
      <c r="BY1899" t="s">
        <v>13433</v>
      </c>
      <c r="BZ1899">
        <v>5</v>
      </c>
    </row>
    <row r="1900" spans="1:78" hidden="1">
      <c r="A1900" t="s">
        <v>13850</v>
      </c>
      <c r="B1900" t="s">
        <v>67</v>
      </c>
      <c r="C1900" t="s">
        <v>20233</v>
      </c>
      <c r="G1900" t="s">
        <v>20234</v>
      </c>
      <c r="J1900" t="s">
        <v>20235</v>
      </c>
      <c r="K1900" t="s">
        <v>280</v>
      </c>
      <c r="W1900" t="s">
        <v>20236</v>
      </c>
      <c r="AA1900" t="s">
        <v>20237</v>
      </c>
      <c r="AB1900" t="s">
        <v>20238</v>
      </c>
      <c r="AN1900" t="s">
        <v>284</v>
      </c>
      <c r="AS1900" s="1">
        <v>43132</v>
      </c>
      <c r="AT1900">
        <v>2014</v>
      </c>
      <c r="AU1900">
        <v>9</v>
      </c>
      <c r="AV1900">
        <v>2</v>
      </c>
      <c r="BC1900" t="s">
        <v>20239</v>
      </c>
      <c r="BD1900" t="s">
        <v>20240</v>
      </c>
      <c r="BK1900" t="s">
        <v>20241</v>
      </c>
      <c r="BL1900">
        <v>24558490</v>
      </c>
      <c r="BW1900" t="s">
        <v>13429</v>
      </c>
      <c r="BX1900" t="s">
        <v>13985</v>
      </c>
      <c r="BY1900" t="s">
        <v>13985</v>
      </c>
      <c r="BZ1900" t="s">
        <v>13985</v>
      </c>
    </row>
    <row r="1901" spans="1:78" hidden="1">
      <c r="A1901" t="s">
        <v>13850</v>
      </c>
      <c r="B1901" t="s">
        <v>67</v>
      </c>
      <c r="C1901" t="s">
        <v>29788</v>
      </c>
      <c r="G1901" t="s">
        <v>29788</v>
      </c>
      <c r="J1901" t="s">
        <v>29789</v>
      </c>
      <c r="K1901" t="s">
        <v>178</v>
      </c>
      <c r="W1901" t="s">
        <v>29790</v>
      </c>
      <c r="AN1901" t="s">
        <v>180</v>
      </c>
      <c r="AS1901" t="s">
        <v>629</v>
      </c>
      <c r="AT1901">
        <v>1997</v>
      </c>
      <c r="AU1901">
        <v>9</v>
      </c>
      <c r="AV1901">
        <v>1</v>
      </c>
      <c r="BA1901">
        <v>59</v>
      </c>
      <c r="BB1901">
        <v>65</v>
      </c>
      <c r="BD1901" t="s">
        <v>29791</v>
      </c>
      <c r="BK1901" t="s">
        <v>29792</v>
      </c>
      <c r="BW1901" t="s">
        <v>13429</v>
      </c>
      <c r="BX1901" t="s">
        <v>13985</v>
      </c>
      <c r="BY1901" t="s">
        <v>13985</v>
      </c>
      <c r="BZ1901" t="s">
        <v>13985</v>
      </c>
    </row>
    <row r="1902" spans="1:78" hidden="1">
      <c r="A1902" t="s">
        <v>13850</v>
      </c>
      <c r="B1902" t="s">
        <v>67</v>
      </c>
      <c r="C1902" t="s">
        <v>31333</v>
      </c>
      <c r="G1902" t="s">
        <v>31333</v>
      </c>
      <c r="J1902" t="s">
        <v>31334</v>
      </c>
      <c r="K1902" t="s">
        <v>19087</v>
      </c>
      <c r="W1902" t="s">
        <v>31335</v>
      </c>
      <c r="AN1902" t="s">
        <v>19089</v>
      </c>
      <c r="AS1902" t="s">
        <v>84</v>
      </c>
      <c r="AT1902">
        <v>1991</v>
      </c>
      <c r="AU1902">
        <v>47</v>
      </c>
      <c r="AV1902">
        <v>4</v>
      </c>
      <c r="BA1902">
        <v>395</v>
      </c>
      <c r="BB1902">
        <v>403</v>
      </c>
      <c r="BK1902" t="s">
        <v>31336</v>
      </c>
      <c r="BW1902" t="s">
        <v>13429</v>
      </c>
      <c r="BX1902" t="s">
        <v>13985</v>
      </c>
      <c r="BY1902" t="s">
        <v>13985</v>
      </c>
      <c r="BZ1902" t="s">
        <v>13985</v>
      </c>
    </row>
    <row r="1903" spans="1:78" hidden="1">
      <c r="A1903" t="s">
        <v>13850</v>
      </c>
      <c r="B1903" t="s">
        <v>67</v>
      </c>
      <c r="C1903" t="s">
        <v>23132</v>
      </c>
      <c r="G1903" t="s">
        <v>23133</v>
      </c>
      <c r="J1903" t="s">
        <v>23134</v>
      </c>
      <c r="K1903" t="s">
        <v>1118</v>
      </c>
      <c r="W1903" t="s">
        <v>23135</v>
      </c>
      <c r="AN1903" t="s">
        <v>1120</v>
      </c>
      <c r="AO1903" t="s">
        <v>1121</v>
      </c>
      <c r="AS1903" t="s">
        <v>84</v>
      </c>
      <c r="AT1903">
        <v>2010</v>
      </c>
      <c r="AU1903">
        <v>9</v>
      </c>
      <c r="AV1903">
        <v>2</v>
      </c>
      <c r="BA1903">
        <v>250</v>
      </c>
      <c r="BB1903">
        <v>261</v>
      </c>
      <c r="BD1903" t="s">
        <v>23136</v>
      </c>
      <c r="BK1903" t="s">
        <v>23137</v>
      </c>
      <c r="BW1903" t="s">
        <v>13429</v>
      </c>
      <c r="BX1903" t="s">
        <v>13985</v>
      </c>
      <c r="BY1903" t="s">
        <v>13985</v>
      </c>
      <c r="BZ1903" t="s">
        <v>13985</v>
      </c>
    </row>
    <row r="1904" spans="1:78" hidden="1">
      <c r="A1904" t="s">
        <v>13850</v>
      </c>
      <c r="B1904" t="s">
        <v>67</v>
      </c>
      <c r="C1904" t="s">
        <v>30326</v>
      </c>
      <c r="G1904" t="s">
        <v>30326</v>
      </c>
      <c r="J1904" t="s">
        <v>30327</v>
      </c>
      <c r="K1904" t="s">
        <v>12619</v>
      </c>
      <c r="W1904" t="s">
        <v>30328</v>
      </c>
      <c r="AN1904" t="s">
        <v>12623</v>
      </c>
      <c r="AS1904" t="s">
        <v>84</v>
      </c>
      <c r="AT1904">
        <v>1995</v>
      </c>
      <c r="AU1904">
        <v>29</v>
      </c>
      <c r="AV1904">
        <v>4</v>
      </c>
      <c r="BA1904">
        <v>553</v>
      </c>
      <c r="BB1904">
        <v>560</v>
      </c>
      <c r="BD1904" t="s">
        <v>30329</v>
      </c>
      <c r="BK1904" t="s">
        <v>30330</v>
      </c>
      <c r="BW1904" t="s">
        <v>13429</v>
      </c>
      <c r="BX1904" t="s">
        <v>13985</v>
      </c>
      <c r="BY1904" t="s">
        <v>13985</v>
      </c>
      <c r="BZ1904" t="s">
        <v>13985</v>
      </c>
    </row>
    <row r="1905" spans="1:78" hidden="1">
      <c r="A1905" t="s">
        <v>13850</v>
      </c>
      <c r="B1905" t="s">
        <v>67</v>
      </c>
      <c r="C1905" t="s">
        <v>26933</v>
      </c>
      <c r="G1905" t="s">
        <v>26933</v>
      </c>
      <c r="J1905" t="s">
        <v>26934</v>
      </c>
      <c r="K1905" t="s">
        <v>404</v>
      </c>
      <c r="W1905" t="s">
        <v>26935</v>
      </c>
      <c r="AB1905" t="s">
        <v>26936</v>
      </c>
      <c r="AN1905" t="s">
        <v>407</v>
      </c>
      <c r="AT1905">
        <v>2005</v>
      </c>
      <c r="AU1905">
        <v>285</v>
      </c>
      <c r="BA1905">
        <v>107</v>
      </c>
      <c r="BB1905">
        <v>115</v>
      </c>
      <c r="BD1905" t="s">
        <v>26937</v>
      </c>
      <c r="BK1905" t="s">
        <v>26938</v>
      </c>
      <c r="BW1905" t="s">
        <v>13429</v>
      </c>
      <c r="BX1905" t="s">
        <v>13985</v>
      </c>
      <c r="BY1905" t="s">
        <v>13985</v>
      </c>
      <c r="BZ1905" t="s">
        <v>13985</v>
      </c>
    </row>
    <row r="1906" spans="1:78" hidden="1">
      <c r="A1906" t="s">
        <v>13850</v>
      </c>
      <c r="B1906" t="s">
        <v>67</v>
      </c>
      <c r="C1906" t="s">
        <v>28265</v>
      </c>
      <c r="G1906" t="s">
        <v>28265</v>
      </c>
      <c r="J1906" t="s">
        <v>28266</v>
      </c>
      <c r="K1906" t="s">
        <v>348</v>
      </c>
      <c r="W1906" t="s">
        <v>28267</v>
      </c>
      <c r="AN1906" t="s">
        <v>350</v>
      </c>
      <c r="AS1906" t="s">
        <v>352</v>
      </c>
      <c r="AT1906">
        <v>2001</v>
      </c>
      <c r="AU1906">
        <v>30</v>
      </c>
      <c r="AV1906">
        <v>4</v>
      </c>
      <c r="BA1906">
        <v>686</v>
      </c>
      <c r="BB1906">
        <v>691</v>
      </c>
      <c r="BD1906" t="s">
        <v>28268</v>
      </c>
      <c r="BK1906" t="s">
        <v>28269</v>
      </c>
      <c r="BW1906" t="s">
        <v>13428</v>
      </c>
      <c r="BX1906" t="s">
        <v>13985</v>
      </c>
      <c r="BY1906" t="s">
        <v>13429</v>
      </c>
      <c r="BZ1906">
        <v>2</v>
      </c>
    </row>
    <row r="1907" spans="1:78" hidden="1">
      <c r="A1907" t="s">
        <v>13850</v>
      </c>
      <c r="B1907" t="s">
        <v>67</v>
      </c>
      <c r="C1907" t="s">
        <v>25542</v>
      </c>
      <c r="G1907" t="s">
        <v>25543</v>
      </c>
      <c r="J1907" t="s">
        <v>25544</v>
      </c>
      <c r="K1907" t="s">
        <v>9897</v>
      </c>
      <c r="W1907" t="s">
        <v>25545</v>
      </c>
      <c r="AN1907" t="s">
        <v>9901</v>
      </c>
      <c r="AO1907" t="s">
        <v>25546</v>
      </c>
      <c r="AS1907" t="s">
        <v>730</v>
      </c>
      <c r="AT1907">
        <v>2007</v>
      </c>
      <c r="AU1907">
        <v>37</v>
      </c>
      <c r="AV1907">
        <v>1</v>
      </c>
      <c r="BA1907">
        <v>53</v>
      </c>
      <c r="BB1907">
        <v>60</v>
      </c>
      <c r="BD1907" t="s">
        <v>25547</v>
      </c>
      <c r="BK1907" t="s">
        <v>25548</v>
      </c>
      <c r="BW1907" t="s">
        <v>13429</v>
      </c>
      <c r="BX1907" t="s">
        <v>13985</v>
      </c>
      <c r="BY1907" t="s">
        <v>13985</v>
      </c>
      <c r="BZ1907" t="s">
        <v>13985</v>
      </c>
    </row>
    <row r="1908" spans="1:78" hidden="1">
      <c r="A1908" t="s">
        <v>13850</v>
      </c>
      <c r="B1908" t="s">
        <v>67</v>
      </c>
      <c r="C1908" t="s">
        <v>31148</v>
      </c>
      <c r="G1908" t="s">
        <v>31148</v>
      </c>
      <c r="J1908" t="s">
        <v>31149</v>
      </c>
      <c r="K1908" t="s">
        <v>11621</v>
      </c>
      <c r="W1908" t="s">
        <v>31150</v>
      </c>
      <c r="AN1908" t="s">
        <v>11623</v>
      </c>
      <c r="AS1908" t="s">
        <v>242</v>
      </c>
      <c r="AT1908">
        <v>1992</v>
      </c>
      <c r="AU1908">
        <v>56</v>
      </c>
      <c r="AV1908">
        <v>4</v>
      </c>
      <c r="BA1908">
        <v>676</v>
      </c>
      <c r="BB1908">
        <v>684</v>
      </c>
      <c r="BD1908" t="s">
        <v>31151</v>
      </c>
      <c r="BK1908" t="s">
        <v>31152</v>
      </c>
      <c r="BW1908" t="s">
        <v>13429</v>
      </c>
      <c r="BX1908" t="s">
        <v>13985</v>
      </c>
      <c r="BY1908" t="s">
        <v>13985</v>
      </c>
      <c r="BZ1908" t="s">
        <v>13985</v>
      </c>
    </row>
    <row r="1909" spans="1:78" hidden="1">
      <c r="A1909" t="s">
        <v>13850</v>
      </c>
      <c r="B1909" t="s">
        <v>67</v>
      </c>
      <c r="C1909" t="s">
        <v>31321</v>
      </c>
      <c r="G1909" t="s">
        <v>31321</v>
      </c>
      <c r="J1909" t="s">
        <v>31322</v>
      </c>
      <c r="K1909" t="s">
        <v>31323</v>
      </c>
      <c r="W1909" t="s">
        <v>31324</v>
      </c>
      <c r="AN1909" t="s">
        <v>31325</v>
      </c>
      <c r="AS1909" t="s">
        <v>84</v>
      </c>
      <c r="AT1909">
        <v>1991</v>
      </c>
      <c r="AU1909">
        <v>1</v>
      </c>
      <c r="AV1909">
        <v>2</v>
      </c>
      <c r="BA1909">
        <v>159</v>
      </c>
      <c r="BB1909">
        <v>172</v>
      </c>
      <c r="BD1909" t="s">
        <v>31326</v>
      </c>
      <c r="BK1909" t="s">
        <v>31327</v>
      </c>
      <c r="BW1909" t="s">
        <v>13429</v>
      </c>
      <c r="BX1909" t="s">
        <v>13985</v>
      </c>
      <c r="BY1909" t="s">
        <v>13985</v>
      </c>
      <c r="BZ1909" t="s">
        <v>13985</v>
      </c>
    </row>
    <row r="1910" spans="1:78" hidden="1">
      <c r="A1910" t="s">
        <v>13850</v>
      </c>
      <c r="B1910" t="s">
        <v>67</v>
      </c>
      <c r="C1910" t="s">
        <v>28215</v>
      </c>
      <c r="G1910" t="s">
        <v>28215</v>
      </c>
      <c r="J1910" t="s">
        <v>28216</v>
      </c>
      <c r="K1910" t="s">
        <v>6490</v>
      </c>
      <c r="W1910" t="s">
        <v>28217</v>
      </c>
      <c r="AN1910" t="s">
        <v>6492</v>
      </c>
      <c r="AS1910" t="s">
        <v>210</v>
      </c>
      <c r="AT1910">
        <v>2001</v>
      </c>
      <c r="AU1910">
        <v>462</v>
      </c>
      <c r="BA1910">
        <v>173</v>
      </c>
      <c r="BB1910">
        <v>184</v>
      </c>
      <c r="BD1910" t="s">
        <v>28218</v>
      </c>
      <c r="BK1910" t="s">
        <v>28219</v>
      </c>
      <c r="BW1910" t="s">
        <v>13428</v>
      </c>
      <c r="BX1910" t="s">
        <v>13985</v>
      </c>
      <c r="BY1910" t="s">
        <v>13429</v>
      </c>
      <c r="BZ1910" t="s">
        <v>13985</v>
      </c>
    </row>
    <row r="1911" spans="1:78" hidden="1">
      <c r="A1911" t="s">
        <v>13850</v>
      </c>
      <c r="B1911" t="s">
        <v>67</v>
      </c>
      <c r="C1911" t="s">
        <v>23610</v>
      </c>
      <c r="G1911" t="s">
        <v>23611</v>
      </c>
      <c r="J1911" t="s">
        <v>23612</v>
      </c>
      <c r="K1911" t="s">
        <v>348</v>
      </c>
      <c r="W1911" t="s">
        <v>23613</v>
      </c>
      <c r="AA1911" t="s">
        <v>23614</v>
      </c>
      <c r="AB1911" t="s">
        <v>23615</v>
      </c>
      <c r="AN1911" t="s">
        <v>350</v>
      </c>
      <c r="AO1911" t="s">
        <v>351</v>
      </c>
      <c r="AS1911" t="s">
        <v>884</v>
      </c>
      <c r="AT1911">
        <v>2010</v>
      </c>
      <c r="AU1911">
        <v>39</v>
      </c>
      <c r="AV1911">
        <v>1</v>
      </c>
      <c r="BA1911">
        <v>195</v>
      </c>
      <c r="BB1911">
        <v>201</v>
      </c>
      <c r="BD1911" t="s">
        <v>23616</v>
      </c>
      <c r="BK1911" t="s">
        <v>23617</v>
      </c>
      <c r="BL1911">
        <v>20146857</v>
      </c>
      <c r="BW1911" t="s">
        <v>13429</v>
      </c>
      <c r="BX1911" t="s">
        <v>13985</v>
      </c>
      <c r="BY1911" t="s">
        <v>13985</v>
      </c>
      <c r="BZ1911" t="s">
        <v>13985</v>
      </c>
    </row>
    <row r="1912" spans="1:78" hidden="1">
      <c r="A1912" t="s">
        <v>13850</v>
      </c>
      <c r="B1912" t="s">
        <v>67</v>
      </c>
      <c r="C1912" t="s">
        <v>28240</v>
      </c>
      <c r="G1912" t="s">
        <v>28240</v>
      </c>
      <c r="J1912" t="s">
        <v>28241</v>
      </c>
      <c r="K1912" t="s">
        <v>24665</v>
      </c>
      <c r="W1912" t="s">
        <v>28242</v>
      </c>
      <c r="AN1912" t="s">
        <v>13537</v>
      </c>
      <c r="AS1912" t="s">
        <v>28243</v>
      </c>
      <c r="AT1912">
        <v>2001</v>
      </c>
      <c r="AU1912">
        <v>49</v>
      </c>
      <c r="AV1912" s="2">
        <v>43558</v>
      </c>
      <c r="BA1912">
        <v>1067</v>
      </c>
      <c r="BB1912">
        <v>1071</v>
      </c>
      <c r="BK1912" t="s">
        <v>28244</v>
      </c>
      <c r="BL1912">
        <v>12189788</v>
      </c>
      <c r="BW1912" t="s">
        <v>13429</v>
      </c>
      <c r="BX1912" t="s">
        <v>13985</v>
      </c>
      <c r="BY1912" t="s">
        <v>13985</v>
      </c>
      <c r="BZ1912" t="s">
        <v>13985</v>
      </c>
    </row>
    <row r="1913" spans="1:78" hidden="1">
      <c r="A1913" t="s">
        <v>13850</v>
      </c>
      <c r="B1913" t="s">
        <v>67</v>
      </c>
      <c r="C1913" t="s">
        <v>20866</v>
      </c>
      <c r="G1913" t="s">
        <v>20867</v>
      </c>
      <c r="J1913" t="s">
        <v>20868</v>
      </c>
      <c r="K1913" t="s">
        <v>20869</v>
      </c>
      <c r="W1913" t="s">
        <v>20870</v>
      </c>
      <c r="AB1913" t="s">
        <v>20871</v>
      </c>
      <c r="AN1913" t="s">
        <v>20872</v>
      </c>
      <c r="AS1913" t="s">
        <v>629</v>
      </c>
      <c r="AT1913">
        <v>2013</v>
      </c>
      <c r="AU1913">
        <v>64</v>
      </c>
      <c r="AV1913">
        <v>5</v>
      </c>
      <c r="BA1913">
        <v>448</v>
      </c>
      <c r="BB1913">
        <v>456</v>
      </c>
      <c r="BD1913" t="s">
        <v>20873</v>
      </c>
      <c r="BK1913" t="s">
        <v>20874</v>
      </c>
      <c r="BL1913">
        <v>23465336</v>
      </c>
      <c r="BW1913" t="s">
        <v>13429</v>
      </c>
      <c r="BX1913" t="s">
        <v>13985</v>
      </c>
      <c r="BY1913" t="s">
        <v>13985</v>
      </c>
      <c r="BZ1913" t="s">
        <v>13985</v>
      </c>
    </row>
    <row r="1914" spans="1:78" hidden="1">
      <c r="A1914" t="s">
        <v>13850</v>
      </c>
      <c r="B1914" t="s">
        <v>67</v>
      </c>
      <c r="C1914" t="s">
        <v>28626</v>
      </c>
      <c r="G1914" t="s">
        <v>28626</v>
      </c>
      <c r="J1914" t="s">
        <v>28627</v>
      </c>
      <c r="K1914" t="s">
        <v>23354</v>
      </c>
      <c r="W1914" t="s">
        <v>28628</v>
      </c>
      <c r="AB1914" t="s">
        <v>28629</v>
      </c>
      <c r="AN1914" t="s">
        <v>23357</v>
      </c>
      <c r="AS1914" t="s">
        <v>521</v>
      </c>
      <c r="AT1914">
        <v>2000</v>
      </c>
      <c r="AU1914">
        <v>19</v>
      </c>
      <c r="AV1914">
        <v>1</v>
      </c>
      <c r="BA1914">
        <v>95</v>
      </c>
      <c r="BB1914">
        <v>99</v>
      </c>
      <c r="BK1914" t="s">
        <v>28630</v>
      </c>
      <c r="BW1914" t="s">
        <v>13429</v>
      </c>
      <c r="BX1914" t="s">
        <v>13985</v>
      </c>
      <c r="BY1914" t="s">
        <v>13985</v>
      </c>
      <c r="BZ1914" t="s">
        <v>13985</v>
      </c>
    </row>
    <row r="1915" spans="1:78" hidden="1">
      <c r="A1915" t="s">
        <v>13850</v>
      </c>
      <c r="B1915" t="s">
        <v>67</v>
      </c>
      <c r="C1915" t="s">
        <v>24770</v>
      </c>
      <c r="G1915" t="s">
        <v>24771</v>
      </c>
      <c r="J1915" t="s">
        <v>24772</v>
      </c>
      <c r="K1915" t="s">
        <v>423</v>
      </c>
      <c r="W1915" t="s">
        <v>24773</v>
      </c>
      <c r="AN1915" t="s">
        <v>426</v>
      </c>
      <c r="AS1915" t="s">
        <v>629</v>
      </c>
      <c r="AT1915">
        <v>2008</v>
      </c>
      <c r="AU1915">
        <v>62</v>
      </c>
      <c r="AV1915">
        <v>5</v>
      </c>
      <c r="BA1915">
        <v>1204</v>
      </c>
      <c r="BB1915">
        <v>1215</v>
      </c>
      <c r="BD1915" t="s">
        <v>24774</v>
      </c>
      <c r="BK1915" t="s">
        <v>24775</v>
      </c>
      <c r="BL1915">
        <v>18298646</v>
      </c>
      <c r="BW1915" t="s">
        <v>13428</v>
      </c>
      <c r="BX1915">
        <v>2</v>
      </c>
      <c r="BY1915" t="s">
        <v>13429</v>
      </c>
      <c r="BZ1915" t="s">
        <v>13985</v>
      </c>
    </row>
    <row r="1916" spans="1:78" hidden="1">
      <c r="A1916" t="s">
        <v>13850</v>
      </c>
      <c r="B1916" t="s">
        <v>67</v>
      </c>
      <c r="C1916" t="s">
        <v>28159</v>
      </c>
      <c r="G1916" t="s">
        <v>28159</v>
      </c>
      <c r="J1916" t="s">
        <v>28160</v>
      </c>
      <c r="K1916" t="s">
        <v>9476</v>
      </c>
      <c r="W1916" t="s">
        <v>28161</v>
      </c>
      <c r="AN1916" t="s">
        <v>9480</v>
      </c>
      <c r="AT1916">
        <v>2002</v>
      </c>
      <c r="AU1916">
        <v>21</v>
      </c>
      <c r="AV1916">
        <v>4</v>
      </c>
      <c r="BA1916">
        <v>347</v>
      </c>
      <c r="BB1916">
        <v>364</v>
      </c>
      <c r="BD1916" t="s">
        <v>28162</v>
      </c>
      <c r="BK1916" t="s">
        <v>28163</v>
      </c>
      <c r="BW1916" t="s">
        <v>13429</v>
      </c>
      <c r="BX1916" t="s">
        <v>13985</v>
      </c>
      <c r="BY1916" t="s">
        <v>13985</v>
      </c>
      <c r="BZ1916" t="s">
        <v>13985</v>
      </c>
    </row>
    <row r="1917" spans="1:78" hidden="1">
      <c r="A1917" t="s">
        <v>13850</v>
      </c>
      <c r="B1917" t="s">
        <v>67</v>
      </c>
      <c r="C1917" t="s">
        <v>29774</v>
      </c>
      <c r="G1917" t="s">
        <v>29774</v>
      </c>
      <c r="J1917" t="s">
        <v>29775</v>
      </c>
      <c r="K1917" t="s">
        <v>12691</v>
      </c>
      <c r="P1917" t="s">
        <v>29776</v>
      </c>
      <c r="Q1917" t="s">
        <v>29777</v>
      </c>
      <c r="R1917" t="s">
        <v>29778</v>
      </c>
      <c r="W1917" t="s">
        <v>29779</v>
      </c>
      <c r="AN1917" t="s">
        <v>10490</v>
      </c>
      <c r="AS1917" t="s">
        <v>29780</v>
      </c>
      <c r="AT1917">
        <v>1997</v>
      </c>
      <c r="AU1917">
        <v>21</v>
      </c>
      <c r="AV1917" s="2">
        <v>43652</v>
      </c>
      <c r="BA1917">
        <v>379</v>
      </c>
      <c r="BB1917">
        <v>391</v>
      </c>
      <c r="BD1917" t="s">
        <v>29781</v>
      </c>
      <c r="BK1917" t="s">
        <v>29782</v>
      </c>
      <c r="BW1917" t="s">
        <v>13429</v>
      </c>
      <c r="BX1917" t="s">
        <v>13985</v>
      </c>
      <c r="BY1917" t="s">
        <v>13985</v>
      </c>
      <c r="BZ1917" t="s">
        <v>13985</v>
      </c>
    </row>
    <row r="1918" spans="1:78" hidden="1">
      <c r="A1918" t="s">
        <v>13850</v>
      </c>
      <c r="B1918" t="s">
        <v>67</v>
      </c>
      <c r="C1918" t="s">
        <v>30294</v>
      </c>
      <c r="G1918" t="s">
        <v>30294</v>
      </c>
      <c r="J1918" t="s">
        <v>30295</v>
      </c>
      <c r="K1918" t="s">
        <v>30296</v>
      </c>
      <c r="W1918" t="s">
        <v>30297</v>
      </c>
      <c r="AN1918" t="s">
        <v>30298</v>
      </c>
      <c r="AS1918" t="s">
        <v>1023</v>
      </c>
      <c r="AT1918">
        <v>1996</v>
      </c>
      <c r="AU1918">
        <v>122</v>
      </c>
      <c r="AV1918">
        <v>1</v>
      </c>
      <c r="BA1918">
        <v>47</v>
      </c>
      <c r="BB1918">
        <v>59</v>
      </c>
      <c r="BD1918" t="s">
        <v>30299</v>
      </c>
      <c r="BK1918" t="s">
        <v>30300</v>
      </c>
      <c r="BW1918" t="s">
        <v>13429</v>
      </c>
      <c r="BX1918" t="s">
        <v>13985</v>
      </c>
      <c r="BY1918" t="s">
        <v>13985</v>
      </c>
      <c r="BZ1918" t="s">
        <v>13985</v>
      </c>
    </row>
    <row r="1919" spans="1:78" hidden="1">
      <c r="A1919" t="s">
        <v>13850</v>
      </c>
      <c r="B1919" t="s">
        <v>67</v>
      </c>
      <c r="C1919" t="s">
        <v>17335</v>
      </c>
      <c r="G1919" t="s">
        <v>17336</v>
      </c>
      <c r="J1919" t="s">
        <v>17337</v>
      </c>
      <c r="K1919" t="s">
        <v>625</v>
      </c>
      <c r="W1919" t="s">
        <v>17338</v>
      </c>
      <c r="AN1919" t="s">
        <v>627</v>
      </c>
      <c r="AO1919" t="s">
        <v>628</v>
      </c>
      <c r="AS1919" t="s">
        <v>84</v>
      </c>
      <c r="AT1919">
        <v>2016</v>
      </c>
      <c r="AU1919">
        <v>161</v>
      </c>
      <c r="AV1919">
        <v>3</v>
      </c>
      <c r="BA1919">
        <v>219</v>
      </c>
      <c r="BB1919">
        <v>231</v>
      </c>
      <c r="BD1919" t="s">
        <v>17339</v>
      </c>
      <c r="BK1919" t="s">
        <v>17340</v>
      </c>
      <c r="BW1919" t="s">
        <v>13429</v>
      </c>
      <c r="BX1919" t="s">
        <v>13985</v>
      </c>
      <c r="BY1919" t="s">
        <v>13985</v>
      </c>
      <c r="BZ1919" t="s">
        <v>13985</v>
      </c>
    </row>
    <row r="1920" spans="1:78" hidden="1">
      <c r="A1920" t="s">
        <v>13850</v>
      </c>
      <c r="B1920" t="s">
        <v>67</v>
      </c>
      <c r="C1920" t="s">
        <v>23071</v>
      </c>
      <c r="G1920" t="s">
        <v>23072</v>
      </c>
      <c r="J1920" t="s">
        <v>23073</v>
      </c>
      <c r="K1920" t="s">
        <v>12525</v>
      </c>
      <c r="W1920" t="s">
        <v>23074</v>
      </c>
      <c r="AA1920" t="s">
        <v>23075</v>
      </c>
      <c r="AB1920" t="s">
        <v>23076</v>
      </c>
      <c r="AN1920" t="s">
        <v>12528</v>
      </c>
      <c r="AO1920" t="s">
        <v>14742</v>
      </c>
      <c r="AT1920">
        <v>2011</v>
      </c>
      <c r="AU1920">
        <v>45</v>
      </c>
      <c r="AV1920" t="s">
        <v>23077</v>
      </c>
      <c r="BA1920">
        <v>1021</v>
      </c>
      <c r="BB1920">
        <v>1034</v>
      </c>
      <c r="BC1920" t="s">
        <v>23078</v>
      </c>
      <c r="BD1920" t="s">
        <v>23079</v>
      </c>
      <c r="BK1920" t="s">
        <v>23080</v>
      </c>
      <c r="BW1920" t="s">
        <v>13429</v>
      </c>
      <c r="BX1920" t="s">
        <v>13985</v>
      </c>
      <c r="BY1920" t="s">
        <v>13985</v>
      </c>
      <c r="BZ1920" t="s">
        <v>13985</v>
      </c>
    </row>
    <row r="1921" spans="1:78" hidden="1">
      <c r="A1921" t="s">
        <v>13850</v>
      </c>
      <c r="B1921" t="s">
        <v>67</v>
      </c>
      <c r="C1921" t="s">
        <v>17413</v>
      </c>
      <c r="G1921" t="s">
        <v>17414</v>
      </c>
      <c r="J1921" t="s">
        <v>17415</v>
      </c>
      <c r="K1921" t="s">
        <v>17416</v>
      </c>
      <c r="W1921" t="s">
        <v>17417</v>
      </c>
      <c r="AA1921" t="s">
        <v>17418</v>
      </c>
      <c r="AB1921" t="s">
        <v>17419</v>
      </c>
      <c r="AN1921" t="s">
        <v>17420</v>
      </c>
      <c r="AO1921" t="s">
        <v>17421</v>
      </c>
      <c r="AS1921" t="s">
        <v>154</v>
      </c>
      <c r="AT1921">
        <v>2016</v>
      </c>
      <c r="AU1921">
        <v>88</v>
      </c>
      <c r="AV1921">
        <v>3</v>
      </c>
      <c r="AX1921" t="s">
        <v>1762</v>
      </c>
      <c r="BA1921">
        <v>1909</v>
      </c>
      <c r="BB1921">
        <v>1921</v>
      </c>
      <c r="BD1921" t="s">
        <v>17422</v>
      </c>
      <c r="BK1921" t="s">
        <v>17423</v>
      </c>
      <c r="BL1921">
        <v>27411069</v>
      </c>
      <c r="BW1921" t="s">
        <v>13429</v>
      </c>
      <c r="BX1921" t="s">
        <v>13985</v>
      </c>
      <c r="BY1921" t="s">
        <v>13985</v>
      </c>
      <c r="BZ1921" t="s">
        <v>13985</v>
      </c>
    </row>
    <row r="1922" spans="1:78" hidden="1">
      <c r="A1922" t="s">
        <v>13477</v>
      </c>
      <c r="B1922" t="s">
        <v>67</v>
      </c>
      <c r="C1922" t="s">
        <v>32083</v>
      </c>
      <c r="J1922" t="s">
        <v>17415</v>
      </c>
      <c r="K1922" t="s">
        <v>32084</v>
      </c>
      <c r="AA1922" t="s">
        <v>17418</v>
      </c>
      <c r="AB1922" t="s">
        <v>17419</v>
      </c>
      <c r="AN1922" t="s">
        <v>17421</v>
      </c>
      <c r="AT1922">
        <v>2016</v>
      </c>
      <c r="AU1922">
        <v>88</v>
      </c>
      <c r="AV1922" t="s">
        <v>32085</v>
      </c>
      <c r="BA1922">
        <v>1909</v>
      </c>
      <c r="BB1922">
        <v>1921</v>
      </c>
      <c r="BD1922" t="s">
        <v>17422</v>
      </c>
      <c r="BK1922" t="s">
        <v>32086</v>
      </c>
      <c r="BM1922" t="s">
        <v>13483</v>
      </c>
      <c r="BW1922" t="s">
        <v>13429</v>
      </c>
      <c r="BX1922" t="s">
        <v>13985</v>
      </c>
      <c r="BY1922" t="s">
        <v>13985</v>
      </c>
      <c r="BZ1922" t="s">
        <v>13985</v>
      </c>
    </row>
    <row r="1923" spans="1:78" hidden="1">
      <c r="A1923" t="s">
        <v>13850</v>
      </c>
      <c r="B1923" t="s">
        <v>67</v>
      </c>
      <c r="C1923" t="s">
        <v>16247</v>
      </c>
      <c r="G1923" t="s">
        <v>16248</v>
      </c>
      <c r="J1923" t="s">
        <v>16249</v>
      </c>
      <c r="K1923" t="s">
        <v>1453</v>
      </c>
      <c r="W1923" t="s">
        <v>16250</v>
      </c>
      <c r="AN1923" t="s">
        <v>1455</v>
      </c>
      <c r="AO1923" t="s">
        <v>1456</v>
      </c>
      <c r="AS1923" t="s">
        <v>84</v>
      </c>
      <c r="AT1923">
        <v>2017</v>
      </c>
      <c r="AU1923">
        <v>110</v>
      </c>
      <c r="AV1923">
        <v>6</v>
      </c>
      <c r="BA1923">
        <v>2381</v>
      </c>
      <c r="BB1923">
        <v>2387</v>
      </c>
      <c r="BD1923" t="s">
        <v>16251</v>
      </c>
      <c r="BK1923" t="s">
        <v>16252</v>
      </c>
      <c r="BL1923">
        <v>29045676</v>
      </c>
      <c r="BW1923" t="s">
        <v>13428</v>
      </c>
      <c r="BX1923" t="s">
        <v>13985</v>
      </c>
      <c r="BY1923" t="s">
        <v>13429</v>
      </c>
      <c r="BZ1923" t="s">
        <v>13985</v>
      </c>
    </row>
    <row r="1924" spans="1:78" hidden="1">
      <c r="A1924" t="s">
        <v>13850</v>
      </c>
      <c r="B1924" t="s">
        <v>67</v>
      </c>
      <c r="C1924" t="s">
        <v>31506</v>
      </c>
      <c r="G1924" t="s">
        <v>31506</v>
      </c>
      <c r="J1924" t="s">
        <v>31507</v>
      </c>
      <c r="K1924" t="s">
        <v>31508</v>
      </c>
      <c r="W1924" t="s">
        <v>31509</v>
      </c>
      <c r="AN1924" t="s">
        <v>31510</v>
      </c>
      <c r="AT1924">
        <v>1991</v>
      </c>
      <c r="AU1924">
        <v>18</v>
      </c>
      <c r="AV1924">
        <v>2</v>
      </c>
      <c r="BA1924">
        <v>139</v>
      </c>
      <c r="BB1924">
        <v>149</v>
      </c>
      <c r="BD1924" t="s">
        <v>31511</v>
      </c>
      <c r="BK1924" t="s">
        <v>31512</v>
      </c>
      <c r="BW1924" t="s">
        <v>13429</v>
      </c>
      <c r="BX1924" t="s">
        <v>13985</v>
      </c>
      <c r="BY1924" t="s">
        <v>13985</v>
      </c>
      <c r="BZ1924" t="s">
        <v>13985</v>
      </c>
    </row>
    <row r="1925" spans="1:78" hidden="1">
      <c r="A1925" t="s">
        <v>13850</v>
      </c>
      <c r="B1925" t="s">
        <v>67</v>
      </c>
      <c r="C1925" t="s">
        <v>30622</v>
      </c>
      <c r="G1925" t="s">
        <v>30622</v>
      </c>
      <c r="J1925" t="s">
        <v>30623</v>
      </c>
      <c r="K1925" t="s">
        <v>9984</v>
      </c>
      <c r="P1925" t="s">
        <v>30624</v>
      </c>
      <c r="Q1925" t="s">
        <v>30625</v>
      </c>
      <c r="R1925" t="s">
        <v>30626</v>
      </c>
      <c r="S1925" t="s">
        <v>30627</v>
      </c>
      <c r="W1925" t="s">
        <v>30628</v>
      </c>
      <c r="AA1925" t="s">
        <v>30629</v>
      </c>
      <c r="AB1925" t="s">
        <v>30630</v>
      </c>
      <c r="AN1925" t="s">
        <v>9990</v>
      </c>
      <c r="AO1925" t="s">
        <v>9991</v>
      </c>
      <c r="AT1925">
        <v>1995</v>
      </c>
      <c r="AU1925">
        <v>7</v>
      </c>
      <c r="AV1925">
        <v>5</v>
      </c>
      <c r="BA1925">
        <v>967</v>
      </c>
      <c r="BB1925">
        <v>982</v>
      </c>
      <c r="BD1925" t="s">
        <v>30631</v>
      </c>
      <c r="BK1925" t="s">
        <v>30632</v>
      </c>
      <c r="BL1925">
        <v>8848618</v>
      </c>
      <c r="BW1925" t="s">
        <v>13429</v>
      </c>
      <c r="BX1925" t="s">
        <v>13985</v>
      </c>
      <c r="BY1925" t="s">
        <v>13985</v>
      </c>
      <c r="BZ1925" t="s">
        <v>13985</v>
      </c>
    </row>
    <row r="1926" spans="1:78" hidden="1">
      <c r="A1926" t="s">
        <v>13850</v>
      </c>
      <c r="B1926" t="s">
        <v>67</v>
      </c>
      <c r="C1926" t="s">
        <v>23351</v>
      </c>
      <c r="G1926" t="s">
        <v>23352</v>
      </c>
      <c r="J1926" t="s">
        <v>23353</v>
      </c>
      <c r="K1926" t="s">
        <v>23354</v>
      </c>
      <c r="W1926" t="s">
        <v>23355</v>
      </c>
      <c r="AB1926" t="s">
        <v>23356</v>
      </c>
      <c r="AN1926" t="s">
        <v>23357</v>
      </c>
      <c r="AO1926" t="s">
        <v>23358</v>
      </c>
      <c r="AS1926" t="s">
        <v>352</v>
      </c>
      <c r="AT1926">
        <v>2010</v>
      </c>
      <c r="AU1926">
        <v>29</v>
      </c>
      <c r="AV1926">
        <v>2</v>
      </c>
      <c r="BA1926">
        <v>423</v>
      </c>
      <c r="BB1926">
        <v>428</v>
      </c>
      <c r="BD1926" t="s">
        <v>23359</v>
      </c>
      <c r="BK1926" t="s">
        <v>23360</v>
      </c>
      <c r="BW1926" t="s">
        <v>13428</v>
      </c>
      <c r="BX1926" t="s">
        <v>13985</v>
      </c>
      <c r="BY1926" t="s">
        <v>13429</v>
      </c>
      <c r="BZ1926" t="s">
        <v>13985</v>
      </c>
    </row>
    <row r="1927" spans="1:78" hidden="1">
      <c r="A1927" t="s">
        <v>13850</v>
      </c>
      <c r="B1927" t="s">
        <v>67</v>
      </c>
      <c r="C1927" t="s">
        <v>28957</v>
      </c>
      <c r="G1927" t="s">
        <v>28957</v>
      </c>
      <c r="J1927" t="s">
        <v>28958</v>
      </c>
      <c r="K1927" t="s">
        <v>9380</v>
      </c>
      <c r="P1927" t="s">
        <v>28959</v>
      </c>
      <c r="Q1927" t="s">
        <v>28960</v>
      </c>
      <c r="R1927" t="s">
        <v>28961</v>
      </c>
      <c r="W1927" t="s">
        <v>28962</v>
      </c>
      <c r="AB1927" t="s">
        <v>28517</v>
      </c>
      <c r="AN1927" t="s">
        <v>12844</v>
      </c>
      <c r="AS1927" t="s">
        <v>297</v>
      </c>
      <c r="AT1927">
        <v>1999</v>
      </c>
      <c r="AU1927">
        <v>36</v>
      </c>
      <c r="AV1927" s="2">
        <v>43525</v>
      </c>
      <c r="BA1927">
        <v>25</v>
      </c>
      <c r="BB1927">
        <v>34</v>
      </c>
      <c r="BD1927" t="s">
        <v>28963</v>
      </c>
      <c r="BK1927" t="s">
        <v>28964</v>
      </c>
      <c r="BW1927" t="s">
        <v>13429</v>
      </c>
      <c r="BX1927" t="s">
        <v>13985</v>
      </c>
      <c r="BY1927" t="s">
        <v>13985</v>
      </c>
      <c r="BZ1927" t="s">
        <v>13985</v>
      </c>
    </row>
    <row r="1928" spans="1:78" hidden="1">
      <c r="A1928" t="s">
        <v>13850</v>
      </c>
      <c r="B1928" t="s">
        <v>67</v>
      </c>
      <c r="C1928" t="s">
        <v>22751</v>
      </c>
      <c r="G1928" t="s">
        <v>22752</v>
      </c>
      <c r="J1928" t="s">
        <v>22753</v>
      </c>
      <c r="K1928" t="s">
        <v>22754</v>
      </c>
      <c r="W1928" t="s">
        <v>22755</v>
      </c>
      <c r="AA1928" t="s">
        <v>22756</v>
      </c>
      <c r="AN1928" t="s">
        <v>22757</v>
      </c>
      <c r="AS1928" t="s">
        <v>730</v>
      </c>
      <c r="AT1928">
        <v>2011</v>
      </c>
      <c r="AU1928">
        <v>46</v>
      </c>
      <c r="AV1928">
        <v>1</v>
      </c>
      <c r="BA1928">
        <v>169</v>
      </c>
      <c r="BB1928">
        <v>175</v>
      </c>
      <c r="BD1928" t="s">
        <v>22758</v>
      </c>
      <c r="BK1928" t="s">
        <v>22759</v>
      </c>
      <c r="BW1928" t="s">
        <v>13429</v>
      </c>
      <c r="BX1928" t="s">
        <v>13985</v>
      </c>
      <c r="BY1928" t="s">
        <v>13985</v>
      </c>
      <c r="BZ1928" t="s">
        <v>13985</v>
      </c>
    </row>
    <row r="1929" spans="1:78" hidden="1">
      <c r="A1929" t="s">
        <v>13850</v>
      </c>
      <c r="B1929" t="s">
        <v>67</v>
      </c>
      <c r="C1929" t="s">
        <v>20831</v>
      </c>
      <c r="G1929" t="s">
        <v>20832</v>
      </c>
      <c r="J1929" t="s">
        <v>20833</v>
      </c>
      <c r="K1929" t="s">
        <v>188</v>
      </c>
      <c r="W1929" t="s">
        <v>20834</v>
      </c>
      <c r="AA1929" t="s">
        <v>20835</v>
      </c>
      <c r="AB1929" t="s">
        <v>20836</v>
      </c>
      <c r="AN1929" t="s">
        <v>191</v>
      </c>
      <c r="AO1929" t="s">
        <v>192</v>
      </c>
      <c r="AS1929" t="s">
        <v>521</v>
      </c>
      <c r="AT1929">
        <v>2013</v>
      </c>
      <c r="AU1929">
        <v>172</v>
      </c>
      <c r="AV1929">
        <v>2</v>
      </c>
      <c r="BA1929">
        <v>461</v>
      </c>
      <c r="BB1929">
        <v>467</v>
      </c>
      <c r="BD1929" t="s">
        <v>20837</v>
      </c>
      <c r="BK1929" t="s">
        <v>20838</v>
      </c>
      <c r="BL1929">
        <v>23080304</v>
      </c>
      <c r="BW1929" t="s">
        <v>13429</v>
      </c>
      <c r="BX1929" t="s">
        <v>13985</v>
      </c>
      <c r="BY1929" t="s">
        <v>13985</v>
      </c>
      <c r="BZ1929" t="s">
        <v>13985</v>
      </c>
    </row>
    <row r="1930" spans="1:78" hidden="1">
      <c r="A1930" t="s">
        <v>13850</v>
      </c>
      <c r="B1930" t="s">
        <v>67</v>
      </c>
      <c r="C1930" t="s">
        <v>20098</v>
      </c>
      <c r="G1930" t="s">
        <v>20099</v>
      </c>
      <c r="J1930" t="s">
        <v>20100</v>
      </c>
      <c r="K1930" t="s">
        <v>20101</v>
      </c>
      <c r="W1930" t="s">
        <v>20102</v>
      </c>
      <c r="AA1930" t="s">
        <v>20103</v>
      </c>
      <c r="AB1930" t="s">
        <v>20104</v>
      </c>
      <c r="AN1930" t="s">
        <v>20105</v>
      </c>
      <c r="AO1930" t="s">
        <v>20106</v>
      </c>
      <c r="AS1930" t="s">
        <v>629</v>
      </c>
      <c r="AT1930">
        <v>2014</v>
      </c>
      <c r="AU1930">
        <v>47</v>
      </c>
      <c r="BA1930">
        <v>44</v>
      </c>
      <c r="BB1930">
        <v>51</v>
      </c>
      <c r="BD1930" t="s">
        <v>20107</v>
      </c>
      <c r="BK1930" t="s">
        <v>20108</v>
      </c>
      <c r="BW1930" t="s">
        <v>13429</v>
      </c>
      <c r="BX1930" t="s">
        <v>13985</v>
      </c>
      <c r="BY1930" t="s">
        <v>13985</v>
      </c>
      <c r="BZ1930" t="s">
        <v>13985</v>
      </c>
    </row>
    <row r="1931" spans="1:78" hidden="1">
      <c r="A1931" t="s">
        <v>13850</v>
      </c>
      <c r="B1931" t="s">
        <v>67</v>
      </c>
      <c r="C1931" t="s">
        <v>18115</v>
      </c>
      <c r="G1931" t="s">
        <v>18116</v>
      </c>
      <c r="J1931" t="s">
        <v>18117</v>
      </c>
      <c r="K1931" t="s">
        <v>18118</v>
      </c>
      <c r="W1931" t="s">
        <v>18119</v>
      </c>
      <c r="AN1931" t="s">
        <v>18120</v>
      </c>
      <c r="AT1931">
        <v>2016</v>
      </c>
      <c r="AU1931">
        <v>66</v>
      </c>
      <c r="AV1931">
        <v>2</v>
      </c>
      <c r="BA1931">
        <v>171</v>
      </c>
      <c r="BB1931">
        <v>178</v>
      </c>
      <c r="BK1931" t="s">
        <v>18121</v>
      </c>
      <c r="BW1931" t="s">
        <v>13429</v>
      </c>
      <c r="BX1931" t="s">
        <v>13985</v>
      </c>
      <c r="BY1931" t="s">
        <v>13985</v>
      </c>
      <c r="BZ1931" t="s">
        <v>13985</v>
      </c>
    </row>
    <row r="1932" spans="1:78">
      <c r="A1932" t="s">
        <v>13850</v>
      </c>
      <c r="B1932" t="s">
        <v>67</v>
      </c>
      <c r="C1932" t="s">
        <v>31662</v>
      </c>
      <c r="G1932" t="s">
        <v>31662</v>
      </c>
      <c r="J1932" t="s">
        <v>31663</v>
      </c>
      <c r="K1932" t="s">
        <v>358</v>
      </c>
      <c r="AN1932" t="s">
        <v>360</v>
      </c>
      <c r="AT1932">
        <v>1978</v>
      </c>
      <c r="AU1932">
        <v>24</v>
      </c>
      <c r="AV1932">
        <v>5</v>
      </c>
      <c r="BA1932">
        <v>449</v>
      </c>
      <c r="BB1932">
        <v>455</v>
      </c>
      <c r="BD1932" t="s">
        <v>31664</v>
      </c>
      <c r="BK1932" t="s">
        <v>31665</v>
      </c>
      <c r="BW1932" t="s">
        <v>13428</v>
      </c>
      <c r="BX1932">
        <v>7</v>
      </c>
      <c r="BY1932" t="s">
        <v>13433</v>
      </c>
      <c r="BZ1932">
        <v>3</v>
      </c>
    </row>
    <row r="1933" spans="1:78" hidden="1">
      <c r="A1933" t="s">
        <v>13850</v>
      </c>
      <c r="B1933" t="s">
        <v>67</v>
      </c>
      <c r="C1933" t="s">
        <v>16095</v>
      </c>
      <c r="G1933" t="s">
        <v>16096</v>
      </c>
      <c r="J1933" t="s">
        <v>16097</v>
      </c>
      <c r="K1933" t="s">
        <v>16098</v>
      </c>
      <c r="W1933" t="s">
        <v>16099</v>
      </c>
      <c r="AN1933" t="s">
        <v>16100</v>
      </c>
      <c r="AO1933" t="s">
        <v>16101</v>
      </c>
      <c r="AT1933">
        <v>2018</v>
      </c>
      <c r="AU1933">
        <v>28</v>
      </c>
      <c r="AV1933">
        <v>2</v>
      </c>
      <c r="BA1933">
        <v>222</v>
      </c>
      <c r="BB1933">
        <v>238</v>
      </c>
      <c r="BD1933" t="s">
        <v>16102</v>
      </c>
      <c r="BK1933" t="s">
        <v>16103</v>
      </c>
      <c r="BW1933" t="s">
        <v>13429</v>
      </c>
      <c r="BX1933" t="s">
        <v>13985</v>
      </c>
      <c r="BY1933" t="s">
        <v>13985</v>
      </c>
      <c r="BZ1933" t="s">
        <v>13985</v>
      </c>
    </row>
    <row r="1934" spans="1:78" hidden="1">
      <c r="A1934" t="s">
        <v>13850</v>
      </c>
      <c r="B1934" t="s">
        <v>67</v>
      </c>
      <c r="C1934" t="s">
        <v>24656</v>
      </c>
      <c r="G1934" t="s">
        <v>24657</v>
      </c>
      <c r="J1934" t="s">
        <v>24658</v>
      </c>
      <c r="K1934" t="s">
        <v>15589</v>
      </c>
      <c r="W1934" t="s">
        <v>24659</v>
      </c>
      <c r="AN1934" t="s">
        <v>15593</v>
      </c>
      <c r="AO1934" t="s">
        <v>15594</v>
      </c>
      <c r="AS1934" t="s">
        <v>297</v>
      </c>
      <c r="AT1934">
        <v>2008</v>
      </c>
      <c r="AU1934">
        <v>64</v>
      </c>
      <c r="AV1934">
        <v>9</v>
      </c>
      <c r="BA1934">
        <v>945</v>
      </c>
      <c r="BB1934">
        <v>953</v>
      </c>
      <c r="BD1934" t="s">
        <v>24660</v>
      </c>
      <c r="BK1934" t="s">
        <v>24661</v>
      </c>
      <c r="BL1934">
        <v>18421803</v>
      </c>
      <c r="BW1934" t="s">
        <v>13429</v>
      </c>
      <c r="BX1934" t="s">
        <v>13985</v>
      </c>
      <c r="BY1934" t="s">
        <v>13985</v>
      </c>
      <c r="BZ1934" t="s">
        <v>13985</v>
      </c>
    </row>
    <row r="1935" spans="1:78" hidden="1">
      <c r="A1935" t="s">
        <v>13850</v>
      </c>
      <c r="B1935" t="s">
        <v>67</v>
      </c>
      <c r="C1935" t="s">
        <v>14964</v>
      </c>
      <c r="G1935" t="s">
        <v>14965</v>
      </c>
      <c r="J1935" t="s">
        <v>14966</v>
      </c>
      <c r="K1935" t="s">
        <v>14967</v>
      </c>
      <c r="W1935" t="s">
        <v>14968</v>
      </c>
      <c r="AN1935" t="s">
        <v>14969</v>
      </c>
      <c r="AS1935" t="s">
        <v>84</v>
      </c>
      <c r="AT1935">
        <v>2018</v>
      </c>
      <c r="AU1935">
        <v>5</v>
      </c>
      <c r="AV1935">
        <v>12</v>
      </c>
      <c r="BC1935">
        <v>181124</v>
      </c>
      <c r="BD1935" t="s">
        <v>14970</v>
      </c>
      <c r="BK1935" t="s">
        <v>14971</v>
      </c>
      <c r="BL1935">
        <v>30662731</v>
      </c>
      <c r="BW1935" t="s">
        <v>13429</v>
      </c>
    </row>
    <row r="1936" spans="1:78" hidden="1">
      <c r="A1936" t="s">
        <v>13850</v>
      </c>
      <c r="B1936" t="s">
        <v>67</v>
      </c>
      <c r="C1936" t="s">
        <v>20944</v>
      </c>
      <c r="G1936" t="s">
        <v>20945</v>
      </c>
      <c r="J1936" t="s">
        <v>20946</v>
      </c>
      <c r="K1936" t="s">
        <v>358</v>
      </c>
      <c r="W1936" t="s">
        <v>20947</v>
      </c>
      <c r="AN1936" t="s">
        <v>360</v>
      </c>
      <c r="AO1936" t="s">
        <v>361</v>
      </c>
      <c r="AS1936" t="s">
        <v>730</v>
      </c>
      <c r="AT1936">
        <v>2013</v>
      </c>
      <c r="AU1936">
        <v>59</v>
      </c>
      <c r="AV1936">
        <v>4</v>
      </c>
      <c r="BA1936">
        <v>475</v>
      </c>
      <c r="BB1936">
        <v>486</v>
      </c>
      <c r="BD1936" t="s">
        <v>20948</v>
      </c>
      <c r="BK1936" t="s">
        <v>20949</v>
      </c>
      <c r="BL1936">
        <v>23399474</v>
      </c>
      <c r="BW1936" t="s">
        <v>13429</v>
      </c>
    </row>
    <row r="1937" spans="1:78" hidden="1">
      <c r="A1937" t="s">
        <v>13850</v>
      </c>
      <c r="B1937" t="s">
        <v>3442</v>
      </c>
      <c r="C1937" t="s">
        <v>28485</v>
      </c>
      <c r="E1937" t="s">
        <v>28486</v>
      </c>
      <c r="G1937" t="s">
        <v>28485</v>
      </c>
      <c r="J1937" t="s">
        <v>28487</v>
      </c>
      <c r="K1937" t="s">
        <v>28488</v>
      </c>
      <c r="L1937" t="s">
        <v>28489</v>
      </c>
      <c r="P1937" t="s">
        <v>28490</v>
      </c>
      <c r="Q1937" t="s">
        <v>28491</v>
      </c>
      <c r="R1937" t="s">
        <v>28492</v>
      </c>
      <c r="S1937" t="s">
        <v>28493</v>
      </c>
      <c r="W1937" t="s">
        <v>28494</v>
      </c>
      <c r="AT1937">
        <v>2001</v>
      </c>
      <c r="AV1937">
        <v>23</v>
      </c>
      <c r="BA1937">
        <v>139</v>
      </c>
      <c r="BB1937">
        <v>152</v>
      </c>
      <c r="BK1937" t="s">
        <v>28495</v>
      </c>
      <c r="BW1937" t="s">
        <v>13429</v>
      </c>
      <c r="BX1937" t="s">
        <v>13985</v>
      </c>
      <c r="BY1937" t="s">
        <v>13985</v>
      </c>
      <c r="BZ1937" t="s">
        <v>13985</v>
      </c>
    </row>
    <row r="1938" spans="1:78" hidden="1">
      <c r="A1938" t="s">
        <v>13850</v>
      </c>
      <c r="B1938" t="s">
        <v>67</v>
      </c>
      <c r="C1938" t="s">
        <v>30740</v>
      </c>
      <c r="G1938" t="s">
        <v>30740</v>
      </c>
      <c r="J1938" t="s">
        <v>30741</v>
      </c>
      <c r="K1938" t="s">
        <v>348</v>
      </c>
      <c r="W1938" t="s">
        <v>30742</v>
      </c>
      <c r="AN1938" t="s">
        <v>350</v>
      </c>
      <c r="AS1938" t="s">
        <v>521</v>
      </c>
      <c r="AT1938">
        <v>1994</v>
      </c>
      <c r="AU1938">
        <v>23</v>
      </c>
      <c r="AV1938">
        <v>3</v>
      </c>
      <c r="BA1938">
        <v>726</v>
      </c>
      <c r="BB1938">
        <v>731</v>
      </c>
      <c r="BD1938" t="s">
        <v>30743</v>
      </c>
      <c r="BK1938" t="s">
        <v>30744</v>
      </c>
      <c r="BW1938" t="s">
        <v>13429</v>
      </c>
      <c r="BX1938" t="s">
        <v>13985</v>
      </c>
      <c r="BY1938" t="s">
        <v>13985</v>
      </c>
      <c r="BZ1938" t="s">
        <v>13985</v>
      </c>
    </row>
    <row r="1939" spans="1:78" hidden="1">
      <c r="A1939" t="s">
        <v>13850</v>
      </c>
      <c r="B1939" t="s">
        <v>67</v>
      </c>
      <c r="C1939" t="s">
        <v>16953</v>
      </c>
      <c r="G1939" t="s">
        <v>16954</v>
      </c>
      <c r="J1939" t="s">
        <v>16955</v>
      </c>
      <c r="K1939" t="s">
        <v>14047</v>
      </c>
      <c r="W1939" t="s">
        <v>16956</v>
      </c>
      <c r="AN1939" t="s">
        <v>14049</v>
      </c>
      <c r="AO1939" t="s">
        <v>14050</v>
      </c>
      <c r="AS1939" t="s">
        <v>815</v>
      </c>
      <c r="AT1939">
        <v>2017</v>
      </c>
      <c r="AU1939">
        <v>70</v>
      </c>
      <c r="AV1939">
        <v>2</v>
      </c>
      <c r="BA1939">
        <v>175</v>
      </c>
      <c r="BB1939">
        <v>182</v>
      </c>
      <c r="BD1939" t="s">
        <v>16957</v>
      </c>
      <c r="BK1939" t="s">
        <v>16958</v>
      </c>
      <c r="BW1939" t="s">
        <v>13429</v>
      </c>
      <c r="BX1939" t="s">
        <v>13985</v>
      </c>
      <c r="BY1939" t="s">
        <v>13985</v>
      </c>
      <c r="BZ1939" t="s">
        <v>13985</v>
      </c>
    </row>
    <row r="1940" spans="1:78" hidden="1">
      <c r="A1940" t="s">
        <v>13850</v>
      </c>
      <c r="B1940" t="s">
        <v>1762</v>
      </c>
      <c r="C1940" t="s">
        <v>18155</v>
      </c>
      <c r="E1940" t="s">
        <v>18156</v>
      </c>
      <c r="G1940" t="s">
        <v>18157</v>
      </c>
      <c r="J1940" t="s">
        <v>18158</v>
      </c>
      <c r="K1940" t="s">
        <v>18159</v>
      </c>
      <c r="L1940" t="s">
        <v>18160</v>
      </c>
      <c r="P1940" t="s">
        <v>18161</v>
      </c>
      <c r="Q1940" t="s">
        <v>18162</v>
      </c>
      <c r="R1940" t="s">
        <v>18163</v>
      </c>
      <c r="T1940" t="s">
        <v>18164</v>
      </c>
      <c r="W1940" t="s">
        <v>18165</v>
      </c>
      <c r="AN1940" t="s">
        <v>18166</v>
      </c>
      <c r="AP1940" t="s">
        <v>18167</v>
      </c>
      <c r="AT1940">
        <v>2016</v>
      </c>
      <c r="AU1940">
        <v>1744</v>
      </c>
      <c r="BC1940">
        <v>20057</v>
      </c>
      <c r="BD1940" t="s">
        <v>18168</v>
      </c>
      <c r="BK1940" t="s">
        <v>18169</v>
      </c>
      <c r="BW1940" t="s">
        <v>13429</v>
      </c>
      <c r="BX1940" t="s">
        <v>13985</v>
      </c>
      <c r="BY1940" t="s">
        <v>13985</v>
      </c>
      <c r="BZ1940" t="s">
        <v>13985</v>
      </c>
    </row>
    <row r="1941" spans="1:78" hidden="1">
      <c r="A1941" t="s">
        <v>13850</v>
      </c>
      <c r="B1941" t="s">
        <v>67</v>
      </c>
      <c r="C1941" t="s">
        <v>19821</v>
      </c>
      <c r="G1941" t="s">
        <v>19822</v>
      </c>
      <c r="J1941" t="s">
        <v>19823</v>
      </c>
      <c r="K1941" t="s">
        <v>16449</v>
      </c>
      <c r="W1941" t="s">
        <v>19824</v>
      </c>
      <c r="AB1941" t="s">
        <v>19825</v>
      </c>
      <c r="AN1941" t="s">
        <v>16451</v>
      </c>
      <c r="AO1941" t="s">
        <v>16452</v>
      </c>
      <c r="AS1941" t="s">
        <v>352</v>
      </c>
      <c r="AT1941">
        <v>2014</v>
      </c>
      <c r="AU1941">
        <v>23</v>
      </c>
      <c r="AV1941">
        <v>4</v>
      </c>
      <c r="BA1941">
        <v>444</v>
      </c>
      <c r="BB1941">
        <v>456</v>
      </c>
      <c r="BD1941" t="s">
        <v>19826</v>
      </c>
      <c r="BK1941" t="s">
        <v>19827</v>
      </c>
      <c r="BL1941">
        <v>24628883</v>
      </c>
      <c r="BW1941" t="s">
        <v>13429</v>
      </c>
      <c r="BX1941" t="s">
        <v>13985</v>
      </c>
      <c r="BY1941" t="s">
        <v>13985</v>
      </c>
      <c r="BZ1941" t="s">
        <v>13985</v>
      </c>
    </row>
    <row r="1942" spans="1:78" hidden="1">
      <c r="A1942" t="s">
        <v>13850</v>
      </c>
      <c r="B1942" t="s">
        <v>67</v>
      </c>
      <c r="C1942" t="s">
        <v>14697</v>
      </c>
      <c r="G1942" t="s">
        <v>14698</v>
      </c>
      <c r="J1942" t="s">
        <v>14699</v>
      </c>
      <c r="K1942" t="s">
        <v>1192</v>
      </c>
      <c r="W1942" t="s">
        <v>14700</v>
      </c>
      <c r="AA1942" t="s">
        <v>14701</v>
      </c>
      <c r="AB1942" t="s">
        <v>14702</v>
      </c>
      <c r="AN1942" t="s">
        <v>1194</v>
      </c>
      <c r="AO1942" t="s">
        <v>1195</v>
      </c>
      <c r="AS1942" t="s">
        <v>815</v>
      </c>
      <c r="AT1942">
        <v>2019</v>
      </c>
      <c r="AU1942">
        <v>25</v>
      </c>
      <c r="AV1942">
        <v>3</v>
      </c>
      <c r="BA1942">
        <v>1133</v>
      </c>
      <c r="BB1942">
        <v>1151</v>
      </c>
      <c r="BD1942" t="s">
        <v>14703</v>
      </c>
      <c r="BK1942" t="s">
        <v>14704</v>
      </c>
      <c r="BL1942">
        <v>30609226</v>
      </c>
      <c r="BW1942" t="s">
        <v>13429</v>
      </c>
    </row>
    <row r="1943" spans="1:78" hidden="1">
      <c r="A1943" t="s">
        <v>13850</v>
      </c>
      <c r="B1943" t="s">
        <v>67</v>
      </c>
      <c r="C1943" t="s">
        <v>16982</v>
      </c>
      <c r="G1943" t="s">
        <v>16983</v>
      </c>
      <c r="J1943" t="s">
        <v>16984</v>
      </c>
      <c r="K1943" t="s">
        <v>831</v>
      </c>
      <c r="W1943" t="s">
        <v>16985</v>
      </c>
      <c r="AN1943" t="s">
        <v>835</v>
      </c>
      <c r="AS1943" t="s">
        <v>884</v>
      </c>
      <c r="AT1943">
        <v>2017</v>
      </c>
      <c r="AU1943">
        <v>7</v>
      </c>
      <c r="AV1943">
        <v>4</v>
      </c>
      <c r="BA1943">
        <v>1030</v>
      </c>
      <c r="BB1943">
        <v>1042</v>
      </c>
      <c r="BD1943" t="s">
        <v>16986</v>
      </c>
      <c r="BK1943" t="s">
        <v>16987</v>
      </c>
      <c r="BL1943">
        <v>28303175</v>
      </c>
      <c r="BW1943" t="s">
        <v>13429</v>
      </c>
      <c r="BX1943" t="s">
        <v>13985</v>
      </c>
      <c r="BY1943" t="s">
        <v>13985</v>
      </c>
      <c r="BZ1943" t="s">
        <v>13985</v>
      </c>
    </row>
    <row r="1944" spans="1:78" hidden="1">
      <c r="A1944" t="s">
        <v>13850</v>
      </c>
      <c r="B1944" t="s">
        <v>67</v>
      </c>
      <c r="C1944" t="s">
        <v>30026</v>
      </c>
      <c r="G1944" t="s">
        <v>30026</v>
      </c>
      <c r="J1944" t="s">
        <v>30027</v>
      </c>
      <c r="K1944" t="s">
        <v>27521</v>
      </c>
      <c r="W1944" t="s">
        <v>30028</v>
      </c>
      <c r="AN1944" t="s">
        <v>27524</v>
      </c>
      <c r="AO1944" t="s">
        <v>27525</v>
      </c>
      <c r="AS1944" t="s">
        <v>154</v>
      </c>
      <c r="AT1944">
        <v>1996</v>
      </c>
      <c r="AU1944">
        <v>76</v>
      </c>
      <c r="AV1944">
        <v>5</v>
      </c>
      <c r="BA1944">
        <v>2928</v>
      </c>
      <c r="BB1944">
        <v>2940</v>
      </c>
      <c r="BK1944" t="s">
        <v>30029</v>
      </c>
      <c r="BL1944">
        <v>8930245</v>
      </c>
      <c r="BW1944" t="s">
        <v>13429</v>
      </c>
      <c r="BX1944" t="s">
        <v>13985</v>
      </c>
      <c r="BY1944" t="s">
        <v>13985</v>
      </c>
      <c r="BZ1944" t="s">
        <v>13985</v>
      </c>
    </row>
    <row r="1945" spans="1:78" hidden="1">
      <c r="A1945" t="s">
        <v>13850</v>
      </c>
      <c r="B1945" t="s">
        <v>67</v>
      </c>
      <c r="C1945" t="s">
        <v>23576</v>
      </c>
      <c r="G1945" t="s">
        <v>23577</v>
      </c>
      <c r="J1945" t="s">
        <v>23578</v>
      </c>
      <c r="K1945" t="s">
        <v>358</v>
      </c>
      <c r="W1945" t="s">
        <v>23579</v>
      </c>
      <c r="AA1945" t="s">
        <v>3009</v>
      </c>
      <c r="AB1945" t="s">
        <v>23580</v>
      </c>
      <c r="AN1945" t="s">
        <v>360</v>
      </c>
      <c r="AS1945" t="s">
        <v>815</v>
      </c>
      <c r="AT1945">
        <v>2010</v>
      </c>
      <c r="AU1945">
        <v>56</v>
      </c>
      <c r="AV1945">
        <v>3</v>
      </c>
      <c r="BA1945">
        <v>277</v>
      </c>
      <c r="BB1945">
        <v>282</v>
      </c>
      <c r="BD1945" t="s">
        <v>23581</v>
      </c>
      <c r="BK1945" t="s">
        <v>23582</v>
      </c>
      <c r="BL1945">
        <v>19896950</v>
      </c>
      <c r="BW1945" t="s">
        <v>13429</v>
      </c>
      <c r="BX1945" t="s">
        <v>13985</v>
      </c>
      <c r="BY1945" t="s">
        <v>13985</v>
      </c>
      <c r="BZ1945" t="s">
        <v>13985</v>
      </c>
    </row>
    <row r="1946" spans="1:78" hidden="1">
      <c r="A1946" t="s">
        <v>13850</v>
      </c>
      <c r="B1946" t="s">
        <v>67</v>
      </c>
      <c r="C1946" t="s">
        <v>26065</v>
      </c>
      <c r="G1946" t="s">
        <v>26066</v>
      </c>
      <c r="J1946" t="s">
        <v>26067</v>
      </c>
      <c r="K1946" t="s">
        <v>7826</v>
      </c>
      <c r="W1946" t="s">
        <v>26068</v>
      </c>
      <c r="AA1946" t="s">
        <v>26069</v>
      </c>
      <c r="AB1946" t="s">
        <v>26070</v>
      </c>
      <c r="AN1946" t="s">
        <v>7830</v>
      </c>
      <c r="AO1946" t="s">
        <v>14246</v>
      </c>
      <c r="AS1946" t="s">
        <v>629</v>
      </c>
      <c r="AT1946">
        <v>2006</v>
      </c>
      <c r="AU1946">
        <v>67</v>
      </c>
      <c r="AV1946">
        <v>4</v>
      </c>
      <c r="BA1946">
        <v>562</v>
      </c>
      <c r="BB1946">
        <v>568</v>
      </c>
      <c r="BD1946" t="s">
        <v>26071</v>
      </c>
      <c r="BK1946" t="s">
        <v>26072</v>
      </c>
      <c r="BW1946" t="s">
        <v>13429</v>
      </c>
      <c r="BX1946" t="s">
        <v>13985</v>
      </c>
      <c r="BY1946" t="s">
        <v>13985</v>
      </c>
      <c r="BZ1946" t="s">
        <v>13985</v>
      </c>
    </row>
    <row r="1947" spans="1:78" hidden="1">
      <c r="A1947" t="s">
        <v>13850</v>
      </c>
      <c r="B1947" t="s">
        <v>67</v>
      </c>
      <c r="C1947" t="s">
        <v>30921</v>
      </c>
      <c r="G1947" t="s">
        <v>30921</v>
      </c>
      <c r="J1947" t="s">
        <v>30922</v>
      </c>
      <c r="K1947" t="s">
        <v>303</v>
      </c>
      <c r="W1947" t="s">
        <v>30923</v>
      </c>
      <c r="AN1947" t="s">
        <v>305</v>
      </c>
      <c r="AS1947" t="s">
        <v>1978</v>
      </c>
      <c r="AT1947">
        <v>1993</v>
      </c>
      <c r="AU1947">
        <v>33</v>
      </c>
      <c r="AV1947">
        <v>6</v>
      </c>
      <c r="BA1947">
        <v>1169</v>
      </c>
      <c r="BB1947">
        <v>1176</v>
      </c>
      <c r="BD1947" t="s">
        <v>30924</v>
      </c>
      <c r="BK1947" t="s">
        <v>30925</v>
      </c>
      <c r="BW1947" t="s">
        <v>13429</v>
      </c>
      <c r="BX1947" t="s">
        <v>13985</v>
      </c>
      <c r="BY1947" t="s">
        <v>13985</v>
      </c>
      <c r="BZ1947" t="s">
        <v>13985</v>
      </c>
    </row>
    <row r="1948" spans="1:78" hidden="1">
      <c r="A1948" t="s">
        <v>13850</v>
      </c>
      <c r="B1948" t="s">
        <v>67</v>
      </c>
      <c r="C1948" t="s">
        <v>25719</v>
      </c>
      <c r="G1948" t="s">
        <v>25720</v>
      </c>
      <c r="J1948" t="s">
        <v>25721</v>
      </c>
      <c r="K1948" t="s">
        <v>404</v>
      </c>
      <c r="W1948" t="s">
        <v>25722</v>
      </c>
      <c r="AB1948" t="s">
        <v>25723</v>
      </c>
      <c r="AN1948" t="s">
        <v>407</v>
      </c>
      <c r="AT1948">
        <v>2007</v>
      </c>
      <c r="AU1948">
        <v>336</v>
      </c>
      <c r="BA1948">
        <v>203</v>
      </c>
      <c r="BB1948">
        <v>210</v>
      </c>
      <c r="BD1948" t="s">
        <v>25724</v>
      </c>
      <c r="BK1948" t="s">
        <v>25725</v>
      </c>
      <c r="BW1948" t="s">
        <v>13429</v>
      </c>
      <c r="BX1948" t="s">
        <v>13985</v>
      </c>
      <c r="BY1948" t="s">
        <v>13985</v>
      </c>
      <c r="BZ1948" t="s">
        <v>13985</v>
      </c>
    </row>
    <row r="1949" spans="1:78" hidden="1">
      <c r="A1949" t="s">
        <v>13850</v>
      </c>
      <c r="B1949" t="s">
        <v>67</v>
      </c>
      <c r="C1949" t="s">
        <v>18939</v>
      </c>
      <c r="G1949" t="s">
        <v>18940</v>
      </c>
      <c r="J1949" t="s">
        <v>18941</v>
      </c>
      <c r="K1949" t="s">
        <v>7929</v>
      </c>
      <c r="W1949" t="s">
        <v>18942</v>
      </c>
      <c r="AB1949" t="s">
        <v>18943</v>
      </c>
      <c r="AN1949" t="s">
        <v>7933</v>
      </c>
      <c r="AO1949" t="s">
        <v>7934</v>
      </c>
      <c r="AS1949" t="s">
        <v>629</v>
      </c>
      <c r="AT1949">
        <v>2015</v>
      </c>
      <c r="AU1949">
        <v>80</v>
      </c>
      <c r="AV1949">
        <v>3</v>
      </c>
      <c r="AY1949" t="s">
        <v>49</v>
      </c>
      <c r="BA1949">
        <v>170</v>
      </c>
      <c r="BB1949">
        <v>177</v>
      </c>
      <c r="BD1949" t="s">
        <v>18944</v>
      </c>
      <c r="BK1949" t="s">
        <v>18945</v>
      </c>
      <c r="BW1949" t="s">
        <v>13429</v>
      </c>
      <c r="BX1949" t="s">
        <v>13985</v>
      </c>
      <c r="BY1949" t="s">
        <v>13985</v>
      </c>
      <c r="BZ1949" t="s">
        <v>13985</v>
      </c>
    </row>
    <row r="1950" spans="1:78" hidden="1">
      <c r="A1950" t="s">
        <v>13850</v>
      </c>
      <c r="B1950" t="s">
        <v>67</v>
      </c>
      <c r="C1950" t="s">
        <v>21649</v>
      </c>
      <c r="G1950" t="s">
        <v>21650</v>
      </c>
      <c r="J1950" t="s">
        <v>21651</v>
      </c>
      <c r="K1950" t="s">
        <v>21652</v>
      </c>
      <c r="W1950" t="s">
        <v>21653</v>
      </c>
      <c r="AA1950" t="s">
        <v>21654</v>
      </c>
      <c r="AN1950" t="s">
        <v>21655</v>
      </c>
      <c r="AO1950" t="s">
        <v>21656</v>
      </c>
      <c r="AS1950" t="s">
        <v>2269</v>
      </c>
      <c r="AT1950">
        <v>2012</v>
      </c>
      <c r="AU1950">
        <v>33</v>
      </c>
      <c r="AV1950">
        <v>4</v>
      </c>
      <c r="BA1950">
        <v>251</v>
      </c>
      <c r="BB1950">
        <v>258</v>
      </c>
      <c r="BK1950" t="s">
        <v>21657</v>
      </c>
      <c r="BL1950">
        <v>22987236</v>
      </c>
      <c r="BW1950" t="s">
        <v>13429</v>
      </c>
      <c r="BX1950" t="s">
        <v>13985</v>
      </c>
      <c r="BY1950" t="s">
        <v>13985</v>
      </c>
      <c r="BZ1950" t="s">
        <v>13985</v>
      </c>
    </row>
    <row r="1951" spans="1:78" hidden="1">
      <c r="A1951" t="s">
        <v>13850</v>
      </c>
      <c r="B1951" t="s">
        <v>67</v>
      </c>
      <c r="C1951" t="s">
        <v>23899</v>
      </c>
      <c r="G1951" t="s">
        <v>23900</v>
      </c>
      <c r="J1951" t="s">
        <v>23901</v>
      </c>
      <c r="K1951" t="s">
        <v>625</v>
      </c>
      <c r="W1951" t="s">
        <v>23902</v>
      </c>
      <c r="AN1951" t="s">
        <v>627</v>
      </c>
      <c r="AO1951" t="s">
        <v>628</v>
      </c>
      <c r="AS1951" t="s">
        <v>242</v>
      </c>
      <c r="AT1951">
        <v>2009</v>
      </c>
      <c r="AU1951">
        <v>133</v>
      </c>
      <c r="AV1951">
        <v>1</v>
      </c>
      <c r="BA1951">
        <v>1</v>
      </c>
      <c r="BB1951">
        <v>8</v>
      </c>
      <c r="BD1951" t="s">
        <v>23903</v>
      </c>
      <c r="BK1951" t="s">
        <v>23904</v>
      </c>
      <c r="BW1951" t="s">
        <v>13429</v>
      </c>
      <c r="BX1951" t="s">
        <v>13985</v>
      </c>
      <c r="BY1951" t="s">
        <v>13985</v>
      </c>
      <c r="BZ1951" t="s">
        <v>13985</v>
      </c>
    </row>
    <row r="1952" spans="1:78" hidden="1">
      <c r="A1952" t="s">
        <v>13850</v>
      </c>
      <c r="B1952" t="s">
        <v>67</v>
      </c>
      <c r="C1952" t="s">
        <v>27896</v>
      </c>
      <c r="G1952" t="s">
        <v>27896</v>
      </c>
      <c r="J1952" t="s">
        <v>27897</v>
      </c>
      <c r="K1952" t="s">
        <v>3654</v>
      </c>
      <c r="W1952" t="s">
        <v>27898</v>
      </c>
      <c r="AN1952" t="s">
        <v>3658</v>
      </c>
      <c r="AO1952" t="s">
        <v>3659</v>
      </c>
      <c r="AS1952" t="s">
        <v>472</v>
      </c>
      <c r="AT1952">
        <v>2002</v>
      </c>
      <c r="AU1952">
        <v>172</v>
      </c>
      <c r="AV1952">
        <v>5</v>
      </c>
      <c r="BA1952">
        <v>355</v>
      </c>
      <c r="BB1952">
        <v>361</v>
      </c>
      <c r="BD1952" t="s">
        <v>27899</v>
      </c>
      <c r="BK1952" t="s">
        <v>27900</v>
      </c>
      <c r="BL1952">
        <v>12122451</v>
      </c>
      <c r="BW1952" t="s">
        <v>13429</v>
      </c>
      <c r="BX1952" t="s">
        <v>13985</v>
      </c>
      <c r="BY1952" t="s">
        <v>13985</v>
      </c>
      <c r="BZ1952" t="s">
        <v>13985</v>
      </c>
    </row>
    <row r="1953" spans="1:78" hidden="1">
      <c r="A1953" t="s">
        <v>13850</v>
      </c>
      <c r="B1953" t="s">
        <v>67</v>
      </c>
      <c r="C1953" t="s">
        <v>31518</v>
      </c>
      <c r="G1953" t="s">
        <v>31518</v>
      </c>
      <c r="J1953" t="s">
        <v>31519</v>
      </c>
      <c r="K1953" t="s">
        <v>31520</v>
      </c>
      <c r="W1953" t="s">
        <v>31521</v>
      </c>
      <c r="AN1953" t="s">
        <v>31522</v>
      </c>
      <c r="AS1953" t="s">
        <v>1017</v>
      </c>
      <c r="AT1953">
        <v>1991</v>
      </c>
      <c r="AU1953">
        <v>37</v>
      </c>
      <c r="AV1953">
        <v>1</v>
      </c>
      <c r="BA1953">
        <v>41</v>
      </c>
      <c r="BB1953">
        <v>56</v>
      </c>
      <c r="BD1953" t="s">
        <v>31523</v>
      </c>
      <c r="BK1953" t="s">
        <v>31524</v>
      </c>
      <c r="BW1953" t="s">
        <v>13429</v>
      </c>
      <c r="BX1953" t="s">
        <v>13985</v>
      </c>
      <c r="BY1953" t="s">
        <v>13985</v>
      </c>
      <c r="BZ1953" t="s">
        <v>13985</v>
      </c>
    </row>
    <row r="1954" spans="1:78" hidden="1">
      <c r="A1954" t="s">
        <v>13850</v>
      </c>
      <c r="B1954" t="s">
        <v>67</v>
      </c>
      <c r="C1954" t="s">
        <v>18472</v>
      </c>
      <c r="G1954" t="s">
        <v>18473</v>
      </c>
      <c r="J1954" t="s">
        <v>18474</v>
      </c>
      <c r="K1954" t="s">
        <v>18475</v>
      </c>
      <c r="W1954" t="s">
        <v>18476</v>
      </c>
      <c r="AN1954" t="s">
        <v>18477</v>
      </c>
      <c r="AO1954" t="s">
        <v>18478</v>
      </c>
      <c r="AS1954" t="s">
        <v>154</v>
      </c>
      <c r="AT1954">
        <v>2015</v>
      </c>
      <c r="AU1954">
        <v>45</v>
      </c>
      <c r="AV1954">
        <v>6</v>
      </c>
      <c r="AY1954" t="s">
        <v>49</v>
      </c>
      <c r="BA1954">
        <v>597</v>
      </c>
      <c r="BB1954">
        <v>599</v>
      </c>
      <c r="BD1954" t="s">
        <v>18479</v>
      </c>
      <c r="BK1954" t="s">
        <v>18480</v>
      </c>
      <c r="BL1954">
        <v>26497157</v>
      </c>
      <c r="BW1954" t="s">
        <v>13429</v>
      </c>
      <c r="BX1954" t="s">
        <v>13985</v>
      </c>
      <c r="BY1954" t="s">
        <v>13985</v>
      </c>
      <c r="BZ1954" t="s">
        <v>13985</v>
      </c>
    </row>
    <row r="1955" spans="1:78" hidden="1">
      <c r="A1955" t="s">
        <v>13850</v>
      </c>
      <c r="B1955" t="s">
        <v>67</v>
      </c>
      <c r="C1955" t="s">
        <v>20675</v>
      </c>
      <c r="G1955" t="s">
        <v>20676</v>
      </c>
      <c r="J1955" t="s">
        <v>20677</v>
      </c>
      <c r="K1955" t="s">
        <v>560</v>
      </c>
      <c r="W1955" t="s">
        <v>20678</v>
      </c>
      <c r="AB1955" t="s">
        <v>20679</v>
      </c>
      <c r="AN1955" t="s">
        <v>562</v>
      </c>
      <c r="AO1955" t="s">
        <v>563</v>
      </c>
      <c r="AS1955" t="s">
        <v>297</v>
      </c>
      <c r="AT1955">
        <v>2013</v>
      </c>
      <c r="AU1955">
        <v>126</v>
      </c>
      <c r="AV1955">
        <v>9</v>
      </c>
      <c r="BA1955">
        <v>2233</v>
      </c>
      <c r="BB1955">
        <v>2243</v>
      </c>
      <c r="BD1955" t="s">
        <v>20680</v>
      </c>
      <c r="BK1955" t="s">
        <v>20681</v>
      </c>
      <c r="BL1955">
        <v>23722594</v>
      </c>
      <c r="BW1955" t="s">
        <v>13429</v>
      </c>
      <c r="BX1955" t="s">
        <v>13985</v>
      </c>
      <c r="BY1955" t="s">
        <v>13985</v>
      </c>
      <c r="BZ1955" t="s">
        <v>13985</v>
      </c>
    </row>
    <row r="1956" spans="1:78" hidden="1">
      <c r="A1956" t="s">
        <v>13850</v>
      </c>
      <c r="B1956" t="s">
        <v>67</v>
      </c>
      <c r="C1956" t="s">
        <v>28638</v>
      </c>
      <c r="G1956" t="s">
        <v>28638</v>
      </c>
      <c r="J1956" t="s">
        <v>28639</v>
      </c>
      <c r="K1956" t="s">
        <v>28640</v>
      </c>
      <c r="W1956" t="s">
        <v>28641</v>
      </c>
      <c r="AN1956" t="s">
        <v>28642</v>
      </c>
      <c r="AS1956" t="s">
        <v>28643</v>
      </c>
      <c r="AT1956">
        <v>2000</v>
      </c>
      <c r="AU1956">
        <v>69</v>
      </c>
      <c r="AV1956">
        <v>2</v>
      </c>
      <c r="BA1956">
        <v>69</v>
      </c>
      <c r="BB1956">
        <v>91</v>
      </c>
      <c r="BK1956" t="s">
        <v>28644</v>
      </c>
      <c r="BW1956" t="s">
        <v>13428</v>
      </c>
      <c r="BX1956" t="s">
        <v>13985</v>
      </c>
      <c r="BY1956" t="s">
        <v>13429</v>
      </c>
      <c r="BZ1956" t="s">
        <v>13985</v>
      </c>
    </row>
    <row r="1957" spans="1:78" hidden="1">
      <c r="A1957" t="s">
        <v>13850</v>
      </c>
      <c r="B1957" t="s">
        <v>67</v>
      </c>
      <c r="C1957" t="s">
        <v>24636</v>
      </c>
      <c r="G1957" t="s">
        <v>24637</v>
      </c>
      <c r="J1957" t="s">
        <v>24638</v>
      </c>
      <c r="K1957" t="s">
        <v>605</v>
      </c>
      <c r="W1957" t="s">
        <v>24639</v>
      </c>
      <c r="AN1957" t="s">
        <v>609</v>
      </c>
      <c r="AS1957" s="1">
        <v>37500</v>
      </c>
      <c r="AT1957">
        <v>2008</v>
      </c>
      <c r="AU1957">
        <v>105</v>
      </c>
      <c r="AV1957">
        <v>35</v>
      </c>
      <c r="BA1957">
        <v>12915</v>
      </c>
      <c r="BB1957">
        <v>12920</v>
      </c>
      <c r="BD1957" t="s">
        <v>24640</v>
      </c>
      <c r="BK1957" t="s">
        <v>24641</v>
      </c>
      <c r="BL1957">
        <v>18725639</v>
      </c>
      <c r="BW1957" t="s">
        <v>13429</v>
      </c>
      <c r="BX1957" t="s">
        <v>13985</v>
      </c>
      <c r="BY1957" t="s">
        <v>13985</v>
      </c>
      <c r="BZ1957" t="s">
        <v>13985</v>
      </c>
    </row>
    <row r="1958" spans="1:78" hidden="1">
      <c r="A1958" t="s">
        <v>13850</v>
      </c>
      <c r="B1958" t="s">
        <v>67</v>
      </c>
      <c r="C1958" t="s">
        <v>22040</v>
      </c>
      <c r="G1958" t="s">
        <v>22041</v>
      </c>
      <c r="J1958" t="s">
        <v>22042</v>
      </c>
      <c r="K1958" t="s">
        <v>22043</v>
      </c>
      <c r="W1958" t="s">
        <v>22044</v>
      </c>
      <c r="AN1958" t="s">
        <v>22045</v>
      </c>
      <c r="AO1958" t="s">
        <v>22046</v>
      </c>
      <c r="AS1958" s="1">
        <v>42005</v>
      </c>
      <c r="AT1958">
        <v>2012</v>
      </c>
      <c r="AU1958">
        <v>26</v>
      </c>
      <c r="AV1958">
        <v>2</v>
      </c>
      <c r="BA1958">
        <v>137</v>
      </c>
      <c r="BB1958">
        <v>150</v>
      </c>
      <c r="BD1958" t="s">
        <v>22047</v>
      </c>
      <c r="BK1958" t="s">
        <v>22048</v>
      </c>
      <c r="BL1958">
        <v>22279046</v>
      </c>
      <c r="BW1958" t="s">
        <v>13429</v>
      </c>
      <c r="BX1958" t="s">
        <v>13985</v>
      </c>
      <c r="BY1958" t="s">
        <v>13985</v>
      </c>
      <c r="BZ1958" t="s">
        <v>13985</v>
      </c>
    </row>
    <row r="1959" spans="1:78" hidden="1">
      <c r="A1959" t="s">
        <v>13850</v>
      </c>
      <c r="B1959" t="s">
        <v>67</v>
      </c>
      <c r="C1959" t="s">
        <v>19371</v>
      </c>
      <c r="G1959" t="s">
        <v>19372</v>
      </c>
      <c r="J1959" t="s">
        <v>19373</v>
      </c>
      <c r="K1959" t="s">
        <v>3521</v>
      </c>
      <c r="W1959" t="s">
        <v>19374</v>
      </c>
      <c r="AA1959" t="s">
        <v>19375</v>
      </c>
      <c r="AB1959" t="s">
        <v>19376</v>
      </c>
      <c r="AN1959" t="s">
        <v>3524</v>
      </c>
      <c r="AO1959" t="s">
        <v>3525</v>
      </c>
      <c r="AT1959">
        <v>2015</v>
      </c>
      <c r="AU1959">
        <v>12</v>
      </c>
      <c r="AV1959">
        <v>6</v>
      </c>
      <c r="BA1959">
        <v>1941</v>
      </c>
      <c r="BB1959">
        <v>1954</v>
      </c>
      <c r="BD1959" t="s">
        <v>19377</v>
      </c>
      <c r="BK1959" t="s">
        <v>19378</v>
      </c>
      <c r="BW1959" t="s">
        <v>13429</v>
      </c>
      <c r="BX1959" t="s">
        <v>13985</v>
      </c>
      <c r="BY1959" t="s">
        <v>13985</v>
      </c>
      <c r="BZ1959" t="s">
        <v>13985</v>
      </c>
    </row>
    <row r="1960" spans="1:78" hidden="1">
      <c r="A1960" t="s">
        <v>13850</v>
      </c>
      <c r="B1960" t="s">
        <v>67</v>
      </c>
      <c r="C1960" t="s">
        <v>27057</v>
      </c>
      <c r="G1960" t="s">
        <v>27057</v>
      </c>
      <c r="J1960" t="s">
        <v>27058</v>
      </c>
      <c r="K1960" t="s">
        <v>27059</v>
      </c>
      <c r="W1960" t="s">
        <v>27060</v>
      </c>
      <c r="AN1960" t="s">
        <v>27061</v>
      </c>
      <c r="AS1960" t="s">
        <v>297</v>
      </c>
      <c r="AT1960">
        <v>2004</v>
      </c>
      <c r="AU1960">
        <v>57</v>
      </c>
      <c r="AV1960">
        <v>5</v>
      </c>
      <c r="BA1960">
        <v>466</v>
      </c>
      <c r="BB1960">
        <v>474</v>
      </c>
      <c r="BD1960" t="s">
        <v>27062</v>
      </c>
      <c r="BK1960" t="s">
        <v>27063</v>
      </c>
      <c r="BW1960" t="s">
        <v>13429</v>
      </c>
      <c r="BX1960" t="s">
        <v>13985</v>
      </c>
      <c r="BY1960" t="s">
        <v>13985</v>
      </c>
      <c r="BZ1960" t="s">
        <v>13985</v>
      </c>
    </row>
    <row r="1961" spans="1:78" hidden="1">
      <c r="A1961" t="s">
        <v>13850</v>
      </c>
      <c r="B1961" t="s">
        <v>67</v>
      </c>
      <c r="C1961" t="s">
        <v>25577</v>
      </c>
      <c r="G1961" t="s">
        <v>25578</v>
      </c>
      <c r="J1961" t="s">
        <v>25579</v>
      </c>
      <c r="K1961" t="s">
        <v>1332</v>
      </c>
      <c r="W1961" t="s">
        <v>25580</v>
      </c>
      <c r="AA1961" t="s">
        <v>25581</v>
      </c>
      <c r="AB1961" t="s">
        <v>25582</v>
      </c>
      <c r="AN1961" t="s">
        <v>1334</v>
      </c>
      <c r="AS1961" t="s">
        <v>815</v>
      </c>
      <c r="AT1961">
        <v>2007</v>
      </c>
      <c r="AU1961">
        <v>51</v>
      </c>
      <c r="AV1961">
        <v>4</v>
      </c>
      <c r="BA1961">
        <v>295</v>
      </c>
      <c r="BB1961">
        <v>305</v>
      </c>
      <c r="BD1961" t="s">
        <v>25583</v>
      </c>
      <c r="BK1961" t="s">
        <v>25584</v>
      </c>
      <c r="BL1961">
        <v>17120064</v>
      </c>
      <c r="BW1961" t="s">
        <v>13429</v>
      </c>
      <c r="BX1961" t="s">
        <v>13985</v>
      </c>
      <c r="BY1961" t="s">
        <v>13985</v>
      </c>
      <c r="BZ1961" t="s">
        <v>13985</v>
      </c>
    </row>
    <row r="1962" spans="1:78" hidden="1">
      <c r="A1962" t="s">
        <v>13850</v>
      </c>
      <c r="B1962" t="s">
        <v>67</v>
      </c>
      <c r="C1962" t="s">
        <v>22726</v>
      </c>
      <c r="G1962" t="s">
        <v>22727</v>
      </c>
      <c r="J1962" t="s">
        <v>22728</v>
      </c>
      <c r="K1962" t="s">
        <v>2782</v>
      </c>
      <c r="W1962" t="s">
        <v>22729</v>
      </c>
      <c r="AA1962" t="s">
        <v>22730</v>
      </c>
      <c r="AB1962" t="s">
        <v>22731</v>
      </c>
      <c r="AN1962" t="s">
        <v>2785</v>
      </c>
      <c r="AS1962" t="s">
        <v>629</v>
      </c>
      <c r="AT1962">
        <v>2011</v>
      </c>
      <c r="AU1962">
        <v>34</v>
      </c>
      <c r="AV1962">
        <v>5</v>
      </c>
      <c r="BA1962">
        <v>345</v>
      </c>
      <c r="BB1962">
        <v>354</v>
      </c>
      <c r="BD1962" t="s">
        <v>22732</v>
      </c>
      <c r="BK1962" t="s">
        <v>22733</v>
      </c>
      <c r="BL1962">
        <v>21488904</v>
      </c>
      <c r="BW1962" t="s">
        <v>13429</v>
      </c>
      <c r="BX1962" t="s">
        <v>13985</v>
      </c>
      <c r="BY1962" t="s">
        <v>13985</v>
      </c>
      <c r="BZ1962" t="s">
        <v>13985</v>
      </c>
    </row>
    <row r="1963" spans="1:78" hidden="1">
      <c r="A1963" t="s">
        <v>13850</v>
      </c>
      <c r="B1963" t="s">
        <v>67</v>
      </c>
      <c r="C1963" t="s">
        <v>18623</v>
      </c>
      <c r="G1963" t="s">
        <v>18624</v>
      </c>
      <c r="J1963" t="s">
        <v>18625</v>
      </c>
      <c r="K1963" t="s">
        <v>18626</v>
      </c>
      <c r="W1963" t="s">
        <v>18627</v>
      </c>
      <c r="AA1963" t="s">
        <v>18628</v>
      </c>
      <c r="AB1963" t="s">
        <v>18629</v>
      </c>
      <c r="AN1963" t="s">
        <v>18630</v>
      </c>
      <c r="AS1963" t="s">
        <v>297</v>
      </c>
      <c r="AT1963">
        <v>2015</v>
      </c>
      <c r="AU1963">
        <v>5</v>
      </c>
      <c r="BA1963">
        <v>147</v>
      </c>
      <c r="BB1963">
        <v>150</v>
      </c>
      <c r="BD1963" t="s">
        <v>18631</v>
      </c>
      <c r="BK1963" t="s">
        <v>18632</v>
      </c>
      <c r="BL1963">
        <v>26097806</v>
      </c>
      <c r="BW1963" t="s">
        <v>13429</v>
      </c>
      <c r="BX1963" t="s">
        <v>13985</v>
      </c>
      <c r="BY1963" t="s">
        <v>13985</v>
      </c>
      <c r="BZ1963" t="s">
        <v>13985</v>
      </c>
    </row>
    <row r="1964" spans="1:78" hidden="1">
      <c r="A1964" t="s">
        <v>13850</v>
      </c>
      <c r="B1964" t="s">
        <v>67</v>
      </c>
      <c r="C1964" t="s">
        <v>5461</v>
      </c>
      <c r="G1964" t="s">
        <v>5462</v>
      </c>
      <c r="J1964" t="s">
        <v>20618</v>
      </c>
      <c r="K1964" t="s">
        <v>236</v>
      </c>
      <c r="W1964" t="s">
        <v>20619</v>
      </c>
      <c r="AA1964" t="s">
        <v>5449</v>
      </c>
      <c r="AB1964" t="s">
        <v>5450</v>
      </c>
      <c r="AN1964" t="s">
        <v>240</v>
      </c>
      <c r="AO1964" t="s">
        <v>241</v>
      </c>
      <c r="AS1964" t="s">
        <v>154</v>
      </c>
      <c r="AT1964">
        <v>2013</v>
      </c>
      <c r="AU1964">
        <v>216</v>
      </c>
      <c r="AV1964">
        <v>21</v>
      </c>
      <c r="BA1964">
        <v>4082</v>
      </c>
      <c r="BB1964">
        <v>4090</v>
      </c>
      <c r="BD1964" t="s">
        <v>20620</v>
      </c>
      <c r="BK1964" t="s">
        <v>20621</v>
      </c>
      <c r="BL1964">
        <v>23913949</v>
      </c>
      <c r="BW1964" t="s">
        <v>13429</v>
      </c>
      <c r="BX1964" t="s">
        <v>13985</v>
      </c>
      <c r="BY1964" t="s">
        <v>13985</v>
      </c>
      <c r="BZ1964" t="s">
        <v>13985</v>
      </c>
    </row>
    <row r="1965" spans="1:78" hidden="1">
      <c r="A1965" t="s">
        <v>13850</v>
      </c>
      <c r="B1965" t="s">
        <v>67</v>
      </c>
      <c r="C1965" t="s">
        <v>14754</v>
      </c>
      <c r="G1965" t="s">
        <v>14755</v>
      </c>
      <c r="J1965" t="s">
        <v>14756</v>
      </c>
      <c r="K1965" t="s">
        <v>14757</v>
      </c>
      <c r="W1965" t="s">
        <v>14758</v>
      </c>
      <c r="AA1965" t="s">
        <v>14759</v>
      </c>
      <c r="AB1965" t="s">
        <v>14760</v>
      </c>
      <c r="AN1965" t="s">
        <v>14761</v>
      </c>
      <c r="AS1965" t="s">
        <v>884</v>
      </c>
      <c r="AT1965">
        <v>2019</v>
      </c>
      <c r="AU1965">
        <v>10</v>
      </c>
      <c r="AV1965">
        <v>2</v>
      </c>
      <c r="BC1965">
        <v>110</v>
      </c>
      <c r="BD1965" t="s">
        <v>14762</v>
      </c>
      <c r="BK1965" t="s">
        <v>14763</v>
      </c>
      <c r="BL1965">
        <v>30717226</v>
      </c>
      <c r="BW1965" t="s">
        <v>13429</v>
      </c>
    </row>
    <row r="1966" spans="1:78" hidden="1">
      <c r="A1966" t="s">
        <v>13850</v>
      </c>
      <c r="B1966" t="s">
        <v>67</v>
      </c>
      <c r="C1966" t="s">
        <v>24514</v>
      </c>
      <c r="G1966" t="s">
        <v>24515</v>
      </c>
      <c r="J1966" t="s">
        <v>24516</v>
      </c>
      <c r="K1966" t="s">
        <v>24517</v>
      </c>
      <c r="W1966" t="s">
        <v>24518</v>
      </c>
      <c r="AB1966" t="s">
        <v>9868</v>
      </c>
      <c r="AN1966" t="s">
        <v>24519</v>
      </c>
      <c r="AT1966">
        <v>2009</v>
      </c>
      <c r="AU1966">
        <v>64</v>
      </c>
      <c r="AV1966">
        <v>2</v>
      </c>
      <c r="BA1966">
        <v>145</v>
      </c>
      <c r="BB1966">
        <v>156</v>
      </c>
      <c r="BK1966" t="s">
        <v>24520</v>
      </c>
      <c r="BW1966" t="s">
        <v>13429</v>
      </c>
      <c r="BX1966" t="s">
        <v>13985</v>
      </c>
      <c r="BY1966" t="s">
        <v>13985</v>
      </c>
      <c r="BZ1966" t="s">
        <v>13985</v>
      </c>
    </row>
    <row r="1967" spans="1:78" hidden="1">
      <c r="A1967" t="s">
        <v>13850</v>
      </c>
      <c r="B1967" t="s">
        <v>67</v>
      </c>
      <c r="C1967" t="s">
        <v>14382</v>
      </c>
      <c r="G1967" t="s">
        <v>14383</v>
      </c>
      <c r="J1967" t="s">
        <v>14384</v>
      </c>
      <c r="K1967" t="s">
        <v>14385</v>
      </c>
      <c r="W1967" t="s">
        <v>14386</v>
      </c>
      <c r="AN1967" t="s">
        <v>14387</v>
      </c>
      <c r="AS1967" t="s">
        <v>472</v>
      </c>
      <c r="AT1967">
        <v>2019</v>
      </c>
      <c r="AV1967">
        <v>149</v>
      </c>
      <c r="BC1967" t="s">
        <v>14388</v>
      </c>
      <c r="BD1967" t="s">
        <v>14389</v>
      </c>
      <c r="BK1967" t="s">
        <v>14390</v>
      </c>
      <c r="BL1967">
        <v>31305517</v>
      </c>
      <c r="BW1967" t="s">
        <v>13429</v>
      </c>
    </row>
    <row r="1968" spans="1:78" hidden="1">
      <c r="A1968" t="s">
        <v>13850</v>
      </c>
      <c r="B1968" t="s">
        <v>67</v>
      </c>
      <c r="C1968" t="s">
        <v>22642</v>
      </c>
      <c r="G1968" t="s">
        <v>22643</v>
      </c>
      <c r="J1968" t="s">
        <v>22644</v>
      </c>
      <c r="K1968" t="s">
        <v>8730</v>
      </c>
      <c r="W1968" t="s">
        <v>22645</v>
      </c>
      <c r="AN1968" t="s">
        <v>8732</v>
      </c>
      <c r="AS1968" t="s">
        <v>472</v>
      </c>
      <c r="AT1968">
        <v>2011</v>
      </c>
      <c r="AU1968">
        <v>30</v>
      </c>
      <c r="AV1968">
        <v>7</v>
      </c>
      <c r="BA1968">
        <v>1261</v>
      </c>
      <c r="BB1968">
        <v>1272</v>
      </c>
      <c r="BD1968" t="s">
        <v>22646</v>
      </c>
      <c r="BK1968" t="s">
        <v>22647</v>
      </c>
      <c r="BL1968">
        <v>21327386</v>
      </c>
      <c r="BW1968" t="s">
        <v>13429</v>
      </c>
      <c r="BX1968" t="s">
        <v>13985</v>
      </c>
      <c r="BY1968" t="s">
        <v>13985</v>
      </c>
      <c r="BZ1968" t="s">
        <v>13985</v>
      </c>
    </row>
    <row r="1969" spans="1:78" hidden="1">
      <c r="A1969" t="s">
        <v>13850</v>
      </c>
      <c r="B1969" t="s">
        <v>67</v>
      </c>
      <c r="C1969" t="s">
        <v>21483</v>
      </c>
      <c r="G1969" t="s">
        <v>21484</v>
      </c>
      <c r="J1969" t="s">
        <v>21485</v>
      </c>
      <c r="K1969" t="s">
        <v>322</v>
      </c>
      <c r="W1969" t="s">
        <v>21486</v>
      </c>
      <c r="AA1969" t="s">
        <v>21487</v>
      </c>
      <c r="AB1969" t="s">
        <v>21488</v>
      </c>
      <c r="AN1969" t="s">
        <v>324</v>
      </c>
      <c r="AS1969" t="s">
        <v>242</v>
      </c>
      <c r="AT1969">
        <v>2012</v>
      </c>
      <c r="AU1969">
        <v>49</v>
      </c>
      <c r="AV1969">
        <v>5</v>
      </c>
      <c r="BA1969">
        <v>1124</v>
      </c>
      <c r="BB1969">
        <v>1130</v>
      </c>
      <c r="BD1969" t="s">
        <v>21489</v>
      </c>
      <c r="BK1969" t="s">
        <v>21490</v>
      </c>
      <c r="BW1969" t="s">
        <v>13429</v>
      </c>
      <c r="BX1969" t="s">
        <v>13985</v>
      </c>
      <c r="BY1969" t="s">
        <v>13985</v>
      </c>
      <c r="BZ1969" t="s">
        <v>13985</v>
      </c>
    </row>
    <row r="1970" spans="1:78" hidden="1">
      <c r="A1970" t="s">
        <v>13850</v>
      </c>
      <c r="B1970" t="s">
        <v>67</v>
      </c>
      <c r="C1970" t="s">
        <v>25494</v>
      </c>
      <c r="G1970" t="s">
        <v>25495</v>
      </c>
      <c r="J1970" t="s">
        <v>25496</v>
      </c>
      <c r="K1970" t="s">
        <v>3339</v>
      </c>
      <c r="W1970" t="s">
        <v>25497</v>
      </c>
      <c r="AA1970" t="s">
        <v>25498</v>
      </c>
      <c r="AB1970" t="s">
        <v>25499</v>
      </c>
      <c r="AN1970" t="s">
        <v>3343</v>
      </c>
      <c r="AS1970" t="s">
        <v>629</v>
      </c>
      <c r="AT1970">
        <v>2007</v>
      </c>
      <c r="AU1970">
        <v>76</v>
      </c>
      <c r="AV1970">
        <v>3</v>
      </c>
      <c r="BA1970">
        <v>415</v>
      </c>
      <c r="BB1970">
        <v>423</v>
      </c>
      <c r="BD1970" t="s">
        <v>25500</v>
      </c>
      <c r="BK1970" t="s">
        <v>25501</v>
      </c>
      <c r="BL1970">
        <v>17439459</v>
      </c>
      <c r="BW1970" t="s">
        <v>13429</v>
      </c>
      <c r="BX1970" t="s">
        <v>13985</v>
      </c>
      <c r="BY1970" t="s">
        <v>13985</v>
      </c>
      <c r="BZ1970" t="s">
        <v>13985</v>
      </c>
    </row>
    <row r="1971" spans="1:78" hidden="1">
      <c r="A1971" t="s">
        <v>13850</v>
      </c>
      <c r="B1971" t="s">
        <v>67</v>
      </c>
      <c r="C1971" t="s">
        <v>19567</v>
      </c>
      <c r="G1971" t="s">
        <v>19568</v>
      </c>
      <c r="J1971" t="s">
        <v>19569</v>
      </c>
      <c r="K1971" t="s">
        <v>358</v>
      </c>
      <c r="W1971" t="s">
        <v>19570</v>
      </c>
      <c r="AB1971" t="s">
        <v>19571</v>
      </c>
      <c r="AN1971" t="s">
        <v>360</v>
      </c>
      <c r="AO1971" t="s">
        <v>361</v>
      </c>
      <c r="AS1971" t="s">
        <v>84</v>
      </c>
      <c r="AT1971">
        <v>2014</v>
      </c>
      <c r="AU1971">
        <v>71</v>
      </c>
      <c r="BA1971">
        <v>147</v>
      </c>
      <c r="BB1971">
        <v>155</v>
      </c>
      <c r="BD1971" t="s">
        <v>19572</v>
      </c>
      <c r="BK1971" t="s">
        <v>19573</v>
      </c>
      <c r="BL1971">
        <v>25450427</v>
      </c>
      <c r="BW1971" t="s">
        <v>13429</v>
      </c>
      <c r="BX1971" t="s">
        <v>13985</v>
      </c>
      <c r="BY1971" t="s">
        <v>13985</v>
      </c>
      <c r="BZ1971" t="s">
        <v>13985</v>
      </c>
    </row>
    <row r="1972" spans="1:78" hidden="1">
      <c r="A1972" t="s">
        <v>13850</v>
      </c>
      <c r="B1972" t="s">
        <v>67</v>
      </c>
      <c r="C1972" t="s">
        <v>29173</v>
      </c>
      <c r="G1972" t="s">
        <v>29173</v>
      </c>
      <c r="J1972" t="s">
        <v>29174</v>
      </c>
      <c r="K1972" t="s">
        <v>29175</v>
      </c>
      <c r="W1972" t="s">
        <v>29176</v>
      </c>
      <c r="AA1972" t="s">
        <v>29177</v>
      </c>
      <c r="AB1972" t="s">
        <v>29178</v>
      </c>
      <c r="AN1972" t="s">
        <v>29179</v>
      </c>
      <c r="AS1972" t="s">
        <v>29180</v>
      </c>
      <c r="AT1972">
        <v>1999</v>
      </c>
      <c r="AU1972">
        <v>28</v>
      </c>
      <c r="AV1972" s="2">
        <v>43497</v>
      </c>
      <c r="BA1972">
        <v>131</v>
      </c>
      <c r="BB1972">
        <v>144</v>
      </c>
      <c r="BD1972" t="s">
        <v>29181</v>
      </c>
      <c r="BK1972" t="s">
        <v>29182</v>
      </c>
      <c r="BW1972" t="s">
        <v>13429</v>
      </c>
      <c r="BX1972" t="s">
        <v>13985</v>
      </c>
      <c r="BY1972" t="s">
        <v>13985</v>
      </c>
      <c r="BZ1972" t="s">
        <v>13985</v>
      </c>
    </row>
    <row r="1973" spans="1:78" hidden="1">
      <c r="A1973" t="s">
        <v>13850</v>
      </c>
      <c r="B1973" t="s">
        <v>67</v>
      </c>
      <c r="C1973" t="s">
        <v>21061</v>
      </c>
      <c r="G1973" t="s">
        <v>21062</v>
      </c>
      <c r="J1973" t="s">
        <v>21063</v>
      </c>
      <c r="K1973" t="s">
        <v>560</v>
      </c>
      <c r="W1973" t="s">
        <v>21064</v>
      </c>
      <c r="AA1973" t="s">
        <v>1006</v>
      </c>
      <c r="AB1973" t="s">
        <v>10202</v>
      </c>
      <c r="AN1973" t="s">
        <v>562</v>
      </c>
      <c r="AS1973" t="s">
        <v>815</v>
      </c>
      <c r="AT1973">
        <v>2013</v>
      </c>
      <c r="AU1973">
        <v>126</v>
      </c>
      <c r="AV1973">
        <v>3</v>
      </c>
      <c r="BA1973">
        <v>611</v>
      </c>
      <c r="BB1973">
        <v>618</v>
      </c>
      <c r="BD1973" t="s">
        <v>21065</v>
      </c>
      <c r="BK1973" t="s">
        <v>21066</v>
      </c>
      <c r="BL1973">
        <v>23090144</v>
      </c>
      <c r="BW1973" t="s">
        <v>13429</v>
      </c>
      <c r="BX1973" t="s">
        <v>13985</v>
      </c>
      <c r="BY1973" t="s">
        <v>13985</v>
      </c>
      <c r="BZ1973" t="s">
        <v>13985</v>
      </c>
    </row>
    <row r="1974" spans="1:78" hidden="1">
      <c r="A1974" t="s">
        <v>13850</v>
      </c>
      <c r="B1974" t="s">
        <v>67</v>
      </c>
      <c r="C1974" t="s">
        <v>20510</v>
      </c>
      <c r="G1974" t="s">
        <v>20511</v>
      </c>
      <c r="J1974" t="s">
        <v>20512</v>
      </c>
      <c r="K1974" t="s">
        <v>20467</v>
      </c>
      <c r="W1974" t="s">
        <v>20513</v>
      </c>
      <c r="AN1974" t="s">
        <v>20469</v>
      </c>
      <c r="AO1974" t="s">
        <v>20470</v>
      </c>
      <c r="AS1974" t="s">
        <v>84</v>
      </c>
      <c r="AT1974">
        <v>2013</v>
      </c>
      <c r="AU1974">
        <v>62</v>
      </c>
      <c r="AV1974">
        <v>4</v>
      </c>
      <c r="BA1974">
        <v>297</v>
      </c>
      <c r="BB1974">
        <v>303</v>
      </c>
      <c r="BK1974" t="s">
        <v>20514</v>
      </c>
      <c r="BW1974" t="s">
        <v>13429</v>
      </c>
      <c r="BX1974" t="s">
        <v>13985</v>
      </c>
      <c r="BY1974" t="s">
        <v>13985</v>
      </c>
      <c r="BZ1974" t="s">
        <v>13985</v>
      </c>
    </row>
    <row r="1975" spans="1:78" hidden="1">
      <c r="A1975" t="s">
        <v>13850</v>
      </c>
      <c r="B1975" t="s">
        <v>67</v>
      </c>
      <c r="C1975" t="s">
        <v>30014</v>
      </c>
      <c r="G1975" t="s">
        <v>30014</v>
      </c>
      <c r="J1975" t="s">
        <v>30015</v>
      </c>
      <c r="K1975" t="s">
        <v>20127</v>
      </c>
      <c r="W1975" t="s">
        <v>30016</v>
      </c>
      <c r="AN1975" t="s">
        <v>20131</v>
      </c>
      <c r="AS1975" t="s">
        <v>154</v>
      </c>
      <c r="AT1975">
        <v>1996</v>
      </c>
      <c r="AU1975">
        <v>34</v>
      </c>
      <c r="AV1975">
        <v>3</v>
      </c>
      <c r="BA1975">
        <v>287</v>
      </c>
      <c r="BB1975">
        <v>295</v>
      </c>
      <c r="BD1975" t="s">
        <v>30017</v>
      </c>
      <c r="BK1975" t="s">
        <v>30018</v>
      </c>
      <c r="BW1975" t="s">
        <v>13429</v>
      </c>
      <c r="BX1975" t="s">
        <v>13985</v>
      </c>
      <c r="BY1975" t="s">
        <v>13985</v>
      </c>
      <c r="BZ1975" t="s">
        <v>13985</v>
      </c>
    </row>
    <row r="1976" spans="1:78" hidden="1">
      <c r="A1976" t="s">
        <v>13850</v>
      </c>
      <c r="B1976" t="s">
        <v>67</v>
      </c>
      <c r="C1976" t="s">
        <v>20264</v>
      </c>
      <c r="G1976" t="s">
        <v>20265</v>
      </c>
      <c r="J1976" t="s">
        <v>20266</v>
      </c>
      <c r="K1976" t="s">
        <v>20267</v>
      </c>
      <c r="W1976" t="s">
        <v>20268</v>
      </c>
      <c r="AA1976" t="s">
        <v>20269</v>
      </c>
      <c r="AB1976" t="s">
        <v>20270</v>
      </c>
      <c r="AN1976" t="s">
        <v>20271</v>
      </c>
      <c r="AO1976" t="s">
        <v>20272</v>
      </c>
      <c r="AS1976" t="s">
        <v>884</v>
      </c>
      <c r="AT1976">
        <v>2014</v>
      </c>
      <c r="AU1976">
        <v>113</v>
      </c>
      <c r="AV1976">
        <v>2</v>
      </c>
      <c r="BA1976">
        <v>545</v>
      </c>
      <c r="BB1976">
        <v>554</v>
      </c>
      <c r="BD1976" t="s">
        <v>20273</v>
      </c>
      <c r="BK1976" t="s">
        <v>20274</v>
      </c>
      <c r="BL1976">
        <v>24271151</v>
      </c>
      <c r="BW1976" t="s">
        <v>13429</v>
      </c>
      <c r="BX1976" t="s">
        <v>13985</v>
      </c>
      <c r="BY1976" t="s">
        <v>13985</v>
      </c>
      <c r="BZ1976" t="s">
        <v>13985</v>
      </c>
    </row>
    <row r="1977" spans="1:78" hidden="1">
      <c r="A1977" t="s">
        <v>13850</v>
      </c>
      <c r="B1977" t="s">
        <v>67</v>
      </c>
      <c r="C1977" t="s">
        <v>28980</v>
      </c>
      <c r="G1977" t="s">
        <v>28980</v>
      </c>
      <c r="J1977" t="s">
        <v>28981</v>
      </c>
      <c r="K1977" t="s">
        <v>28982</v>
      </c>
      <c r="W1977" t="s">
        <v>28983</v>
      </c>
      <c r="AN1977" t="s">
        <v>28984</v>
      </c>
      <c r="AS1977" t="s">
        <v>297</v>
      </c>
      <c r="AT1977">
        <v>1999</v>
      </c>
      <c r="AV1977">
        <v>521</v>
      </c>
      <c r="BA1977" t="s">
        <v>34</v>
      </c>
      <c r="BB1977" t="s">
        <v>28985</v>
      </c>
      <c r="BK1977" t="s">
        <v>28986</v>
      </c>
      <c r="BW1977" t="s">
        <v>13429</v>
      </c>
      <c r="BX1977" t="s">
        <v>13985</v>
      </c>
      <c r="BY1977" t="s">
        <v>13985</v>
      </c>
      <c r="BZ1977" t="s">
        <v>13985</v>
      </c>
    </row>
    <row r="1978" spans="1:78" hidden="1">
      <c r="A1978" t="s">
        <v>13784</v>
      </c>
      <c r="B1978" t="s">
        <v>67</v>
      </c>
      <c r="C1978" t="s">
        <v>31960</v>
      </c>
      <c r="J1978" t="s">
        <v>31962</v>
      </c>
      <c r="K1978" t="s">
        <v>31964</v>
      </c>
      <c r="AG1978">
        <v>1</v>
      </c>
      <c r="AH1978">
        <v>1</v>
      </c>
      <c r="AN1978" t="s">
        <v>31966</v>
      </c>
      <c r="AT1978">
        <v>2014</v>
      </c>
      <c r="AV1978">
        <v>2</v>
      </c>
      <c r="BA1978">
        <v>30</v>
      </c>
      <c r="BB1978">
        <v>39</v>
      </c>
      <c r="BK1978" t="s">
        <v>31967</v>
      </c>
      <c r="BT1978" t="s">
        <v>31961</v>
      </c>
      <c r="BU1978" t="s">
        <v>31963</v>
      </c>
      <c r="BV1978" t="s">
        <v>31965</v>
      </c>
      <c r="BW1978" t="s">
        <v>13429</v>
      </c>
    </row>
    <row r="1979" spans="1:78" hidden="1">
      <c r="A1979" t="s">
        <v>13850</v>
      </c>
      <c r="B1979" t="s">
        <v>67</v>
      </c>
      <c r="C1979" t="s">
        <v>22900</v>
      </c>
      <c r="G1979" t="s">
        <v>22901</v>
      </c>
      <c r="J1979" t="s">
        <v>22902</v>
      </c>
      <c r="K1979" t="s">
        <v>280</v>
      </c>
      <c r="W1979" t="s">
        <v>22903</v>
      </c>
      <c r="AA1979" t="s">
        <v>22904</v>
      </c>
      <c r="AB1979" t="s">
        <v>22905</v>
      </c>
      <c r="AN1979" t="s">
        <v>284</v>
      </c>
      <c r="AS1979" s="1">
        <v>42401</v>
      </c>
      <c r="AT1979">
        <v>2011</v>
      </c>
      <c r="AU1979">
        <v>6</v>
      </c>
      <c r="AV1979">
        <v>2</v>
      </c>
      <c r="BC1979" t="s">
        <v>22906</v>
      </c>
      <c r="BD1979" t="s">
        <v>22907</v>
      </c>
      <c r="BK1979" t="s">
        <v>22908</v>
      </c>
      <c r="BL1979">
        <v>21358823</v>
      </c>
      <c r="BW1979" t="s">
        <v>13429</v>
      </c>
      <c r="BX1979" t="s">
        <v>13985</v>
      </c>
      <c r="BY1979" t="s">
        <v>13985</v>
      </c>
      <c r="BZ1979" t="s">
        <v>13985</v>
      </c>
    </row>
    <row r="1980" spans="1:78" hidden="1">
      <c r="A1980" t="s">
        <v>13850</v>
      </c>
      <c r="B1980" t="s">
        <v>67</v>
      </c>
      <c r="C1980" t="s">
        <v>20414</v>
      </c>
      <c r="G1980" t="s">
        <v>20415</v>
      </c>
      <c r="J1980" t="s">
        <v>20416</v>
      </c>
      <c r="K1980" t="s">
        <v>20333</v>
      </c>
      <c r="W1980" t="s">
        <v>20417</v>
      </c>
      <c r="AA1980" t="s">
        <v>20418</v>
      </c>
      <c r="AB1980" t="s">
        <v>20419</v>
      </c>
      <c r="AN1980" t="s">
        <v>20337</v>
      </c>
      <c r="AO1980" t="s">
        <v>20338</v>
      </c>
      <c r="AT1980">
        <v>2014</v>
      </c>
      <c r="AU1980">
        <v>14</v>
      </c>
      <c r="AV1980">
        <v>24</v>
      </c>
      <c r="BA1980">
        <v>13739</v>
      </c>
      <c r="BB1980">
        <v>13753</v>
      </c>
      <c r="BD1980" t="s">
        <v>20420</v>
      </c>
      <c r="BK1980" t="s">
        <v>20421</v>
      </c>
      <c r="BW1980" t="s">
        <v>13429</v>
      </c>
    </row>
    <row r="1981" spans="1:78" hidden="1">
      <c r="A1981" t="s">
        <v>13850</v>
      </c>
      <c r="B1981" t="s">
        <v>67</v>
      </c>
      <c r="C1981" t="s">
        <v>26284</v>
      </c>
      <c r="G1981" t="s">
        <v>26284</v>
      </c>
      <c r="J1981" t="s">
        <v>26285</v>
      </c>
      <c r="K1981" t="s">
        <v>19867</v>
      </c>
      <c r="W1981" t="s">
        <v>26286</v>
      </c>
      <c r="AB1981" t="s">
        <v>9102</v>
      </c>
      <c r="AN1981" t="s">
        <v>19869</v>
      </c>
      <c r="AO1981" t="s">
        <v>19870</v>
      </c>
      <c r="AS1981" t="s">
        <v>1017</v>
      </c>
      <c r="AT1981">
        <v>2006</v>
      </c>
      <c r="AU1981">
        <v>52</v>
      </c>
      <c r="AV1981">
        <v>1</v>
      </c>
      <c r="BA1981">
        <v>45</v>
      </c>
      <c r="BB1981">
        <v>51</v>
      </c>
      <c r="BD1981" t="s">
        <v>26287</v>
      </c>
      <c r="BK1981" t="s">
        <v>26288</v>
      </c>
      <c r="BW1981" t="s">
        <v>13428</v>
      </c>
      <c r="BX1981" t="s">
        <v>13985</v>
      </c>
      <c r="BY1981" t="s">
        <v>13429</v>
      </c>
      <c r="BZ1981" t="s">
        <v>13985</v>
      </c>
    </row>
    <row r="1982" spans="1:78" hidden="1">
      <c r="A1982" t="s">
        <v>13850</v>
      </c>
      <c r="B1982" t="s">
        <v>67</v>
      </c>
      <c r="C1982" t="s">
        <v>21679</v>
      </c>
      <c r="G1982" t="s">
        <v>21680</v>
      </c>
      <c r="J1982" t="s">
        <v>21681</v>
      </c>
      <c r="K1982" t="s">
        <v>4545</v>
      </c>
      <c r="W1982" t="s">
        <v>21682</v>
      </c>
      <c r="AN1982" t="s">
        <v>4548</v>
      </c>
      <c r="AO1982" t="s">
        <v>4549</v>
      </c>
      <c r="AS1982" t="s">
        <v>472</v>
      </c>
      <c r="AT1982">
        <v>2012</v>
      </c>
      <c r="AU1982">
        <v>105</v>
      </c>
      <c r="AV1982">
        <v>4</v>
      </c>
      <c r="BA1982">
        <v>582</v>
      </c>
      <c r="BB1982">
        <v>591</v>
      </c>
      <c r="BD1982" t="s">
        <v>21683</v>
      </c>
      <c r="BK1982" t="s">
        <v>21684</v>
      </c>
      <c r="BW1982" t="s">
        <v>13428</v>
      </c>
      <c r="BX1982" t="s">
        <v>13985</v>
      </c>
      <c r="BY1982" t="s">
        <v>13429</v>
      </c>
      <c r="BZ1982" t="s">
        <v>13985</v>
      </c>
    </row>
    <row r="1983" spans="1:78" hidden="1">
      <c r="A1983" t="s">
        <v>13850</v>
      </c>
      <c r="B1983" t="s">
        <v>67</v>
      </c>
      <c r="C1983" t="s">
        <v>23282</v>
      </c>
      <c r="G1983" t="s">
        <v>23283</v>
      </c>
      <c r="J1983" t="s">
        <v>23284</v>
      </c>
      <c r="K1983" t="s">
        <v>3022</v>
      </c>
      <c r="W1983" t="s">
        <v>23285</v>
      </c>
      <c r="AA1983" t="s">
        <v>23286</v>
      </c>
      <c r="AB1983" t="s">
        <v>23287</v>
      </c>
      <c r="AN1983" t="s">
        <v>3024</v>
      </c>
      <c r="AO1983" t="s">
        <v>3025</v>
      </c>
      <c r="AS1983" t="s">
        <v>297</v>
      </c>
      <c r="AT1983">
        <v>2010</v>
      </c>
      <c r="AU1983">
        <v>47</v>
      </c>
      <c r="AV1983">
        <v>5</v>
      </c>
      <c r="BA1983">
        <v>759</v>
      </c>
      <c r="BB1983">
        <v>768</v>
      </c>
      <c r="BD1983" t="s">
        <v>23288</v>
      </c>
      <c r="BK1983" t="s">
        <v>23289</v>
      </c>
      <c r="BL1983">
        <v>20939368</v>
      </c>
      <c r="BW1983" t="s">
        <v>13428</v>
      </c>
      <c r="BX1983" t="s">
        <v>13985</v>
      </c>
      <c r="BY1983" t="s">
        <v>13429</v>
      </c>
      <c r="BZ1983" t="s">
        <v>13985</v>
      </c>
    </row>
    <row r="1984" spans="1:78" hidden="1">
      <c r="A1984" t="s">
        <v>13850</v>
      </c>
      <c r="B1984" t="s">
        <v>67</v>
      </c>
      <c r="C1984" t="s">
        <v>28508</v>
      </c>
      <c r="G1984" t="s">
        <v>28508</v>
      </c>
      <c r="J1984" t="s">
        <v>28509</v>
      </c>
      <c r="K1984" t="s">
        <v>28510</v>
      </c>
      <c r="P1984" t="s">
        <v>28511</v>
      </c>
      <c r="Q1984" t="s">
        <v>28512</v>
      </c>
      <c r="R1984" t="s">
        <v>28513</v>
      </c>
      <c r="S1984" t="s">
        <v>28514</v>
      </c>
      <c r="T1984" t="s">
        <v>28515</v>
      </c>
      <c r="W1984" t="s">
        <v>28516</v>
      </c>
      <c r="AB1984" t="s">
        <v>28517</v>
      </c>
      <c r="AN1984" t="s">
        <v>28518</v>
      </c>
      <c r="AT1984">
        <v>2001</v>
      </c>
      <c r="AU1984">
        <v>104</v>
      </c>
      <c r="AV1984" s="2">
        <v>43558</v>
      </c>
      <c r="BA1984">
        <v>313</v>
      </c>
      <c r="BB1984">
        <v>326</v>
      </c>
      <c r="BD1984" t="s">
        <v>28519</v>
      </c>
      <c r="BK1984" t="s">
        <v>28520</v>
      </c>
      <c r="BL1984">
        <v>16351846</v>
      </c>
      <c r="BW1984" t="s">
        <v>13429</v>
      </c>
      <c r="BX1984" t="s">
        <v>13985</v>
      </c>
      <c r="BY1984" t="s">
        <v>13985</v>
      </c>
      <c r="BZ1984" t="s">
        <v>13985</v>
      </c>
    </row>
    <row r="1985" spans="1:78" hidden="1">
      <c r="A1985" t="s">
        <v>13850</v>
      </c>
      <c r="B1985" t="s">
        <v>67</v>
      </c>
      <c r="C1985" t="s">
        <v>9221</v>
      </c>
      <c r="G1985" t="s">
        <v>9221</v>
      </c>
      <c r="J1985" t="s">
        <v>27216</v>
      </c>
      <c r="K1985" t="s">
        <v>6459</v>
      </c>
      <c r="P1985" t="s">
        <v>7143</v>
      </c>
      <c r="Q1985" t="s">
        <v>27217</v>
      </c>
      <c r="R1985" t="s">
        <v>10193</v>
      </c>
      <c r="S1985" t="s">
        <v>7146</v>
      </c>
      <c r="W1985" t="s">
        <v>27218</v>
      </c>
      <c r="AN1985" t="s">
        <v>6463</v>
      </c>
      <c r="AO1985" t="s">
        <v>6464</v>
      </c>
      <c r="AS1985" t="s">
        <v>730</v>
      </c>
      <c r="AT1985">
        <v>2004</v>
      </c>
      <c r="AU1985">
        <v>44</v>
      </c>
      <c r="AV1985">
        <v>2</v>
      </c>
      <c r="BA1985">
        <v>85</v>
      </c>
      <c r="BB1985">
        <v>94</v>
      </c>
      <c r="BD1985" t="s">
        <v>27219</v>
      </c>
      <c r="BK1985" t="s">
        <v>27220</v>
      </c>
      <c r="BL1985">
        <v>21680489</v>
      </c>
      <c r="BW1985" t="s">
        <v>13428</v>
      </c>
      <c r="BX1985" t="s">
        <v>13985</v>
      </c>
      <c r="BY1985" t="s">
        <v>13429</v>
      </c>
      <c r="BZ1985" t="s">
        <v>13985</v>
      </c>
    </row>
    <row r="1986" spans="1:78" hidden="1">
      <c r="A1986" t="s">
        <v>13850</v>
      </c>
      <c r="B1986" t="s">
        <v>3442</v>
      </c>
      <c r="C1986" t="s">
        <v>23794</v>
      </c>
      <c r="E1986" t="s">
        <v>23795</v>
      </c>
      <c r="G1986" t="s">
        <v>23796</v>
      </c>
      <c r="J1986" t="s">
        <v>23797</v>
      </c>
      <c r="K1986" t="s">
        <v>23798</v>
      </c>
      <c r="P1986" t="s">
        <v>23799</v>
      </c>
      <c r="Q1986" t="s">
        <v>23800</v>
      </c>
      <c r="R1986" t="s">
        <v>23018</v>
      </c>
      <c r="S1986" t="s">
        <v>23801</v>
      </c>
      <c r="W1986" t="s">
        <v>23802</v>
      </c>
      <c r="AP1986" t="s">
        <v>23803</v>
      </c>
      <c r="AT1986">
        <v>2010</v>
      </c>
      <c r="BA1986">
        <v>319</v>
      </c>
      <c r="BB1986">
        <v>326</v>
      </c>
      <c r="BD1986" t="s">
        <v>23804</v>
      </c>
      <c r="BK1986" t="s">
        <v>23805</v>
      </c>
      <c r="BW1986" t="s">
        <v>13429</v>
      </c>
      <c r="BX1986" t="s">
        <v>13985</v>
      </c>
      <c r="BY1986" t="s">
        <v>13985</v>
      </c>
      <c r="BZ1986" t="s">
        <v>13985</v>
      </c>
    </row>
    <row r="1987" spans="1:78" hidden="1">
      <c r="A1987" t="s">
        <v>13850</v>
      </c>
      <c r="B1987" t="s">
        <v>67</v>
      </c>
      <c r="C1987" t="s">
        <v>18702</v>
      </c>
      <c r="G1987" t="s">
        <v>18703</v>
      </c>
      <c r="J1987" t="s">
        <v>18704</v>
      </c>
      <c r="K1987" t="s">
        <v>1546</v>
      </c>
      <c r="W1987" t="s">
        <v>18705</v>
      </c>
      <c r="AN1987" t="s">
        <v>1548</v>
      </c>
      <c r="AO1987" t="s">
        <v>1549</v>
      </c>
      <c r="AS1987" t="s">
        <v>352</v>
      </c>
      <c r="AT1987">
        <v>2015</v>
      </c>
      <c r="AU1987">
        <v>22</v>
      </c>
      <c r="AV1987">
        <v>4</v>
      </c>
      <c r="BA1987">
        <v>578</v>
      </c>
      <c r="BB1987">
        <v>586</v>
      </c>
      <c r="BD1987" t="s">
        <v>18706</v>
      </c>
      <c r="BK1987" t="s">
        <v>18707</v>
      </c>
      <c r="BL1987">
        <v>24802514</v>
      </c>
      <c r="BW1987" t="s">
        <v>13428</v>
      </c>
      <c r="BX1987" t="s">
        <v>13985</v>
      </c>
      <c r="BY1987" t="s">
        <v>13429</v>
      </c>
      <c r="BZ1987" t="s">
        <v>13985</v>
      </c>
    </row>
    <row r="1988" spans="1:78" hidden="1">
      <c r="A1988" t="s">
        <v>13850</v>
      </c>
      <c r="B1988" t="s">
        <v>67</v>
      </c>
      <c r="C1988" t="s">
        <v>26567</v>
      </c>
      <c r="G1988" t="s">
        <v>26567</v>
      </c>
      <c r="J1988" t="s">
        <v>26568</v>
      </c>
      <c r="K1988" t="s">
        <v>1057</v>
      </c>
      <c r="W1988" t="s">
        <v>26569</v>
      </c>
      <c r="AA1988" t="s">
        <v>9667</v>
      </c>
      <c r="AB1988" t="s">
        <v>9668</v>
      </c>
      <c r="AN1988" t="s">
        <v>1061</v>
      </c>
      <c r="AS1988" t="s">
        <v>352</v>
      </c>
      <c r="AT1988">
        <v>2005</v>
      </c>
      <c r="AU1988">
        <v>86</v>
      </c>
      <c r="AV1988">
        <v>8</v>
      </c>
      <c r="BA1988">
        <v>2018</v>
      </c>
      <c r="BB1988">
        <v>2031</v>
      </c>
      <c r="BD1988" t="s">
        <v>26570</v>
      </c>
      <c r="BK1988" t="s">
        <v>26571</v>
      </c>
      <c r="BW1988" t="s">
        <v>13428</v>
      </c>
      <c r="BX1988" t="s">
        <v>13985</v>
      </c>
      <c r="BY1988" t="s">
        <v>13429</v>
      </c>
      <c r="BZ1988" t="s">
        <v>13985</v>
      </c>
    </row>
    <row r="1989" spans="1:78" hidden="1">
      <c r="A1989" t="s">
        <v>13850</v>
      </c>
      <c r="B1989" t="s">
        <v>67</v>
      </c>
      <c r="C1989" t="s">
        <v>29848</v>
      </c>
      <c r="G1989" t="s">
        <v>29848</v>
      </c>
      <c r="J1989" t="s">
        <v>30169</v>
      </c>
      <c r="K1989" t="s">
        <v>6536</v>
      </c>
      <c r="W1989" t="s">
        <v>30170</v>
      </c>
      <c r="AN1989" t="s">
        <v>6540</v>
      </c>
      <c r="AS1989" t="s">
        <v>730</v>
      </c>
      <c r="AT1989">
        <v>1996</v>
      </c>
      <c r="AU1989">
        <v>10</v>
      </c>
      <c r="AV1989">
        <v>2</v>
      </c>
      <c r="BA1989">
        <v>185</v>
      </c>
      <c r="BB1989">
        <v>192</v>
      </c>
      <c r="BD1989" t="s">
        <v>30171</v>
      </c>
      <c r="BK1989" t="s">
        <v>30172</v>
      </c>
      <c r="BW1989" t="s">
        <v>13428</v>
      </c>
      <c r="BX1989" t="s">
        <v>13985</v>
      </c>
      <c r="BY1989" t="s">
        <v>13429</v>
      </c>
      <c r="BZ1989" t="s">
        <v>13985</v>
      </c>
    </row>
    <row r="1990" spans="1:78" hidden="1">
      <c r="A1990" t="s">
        <v>13850</v>
      </c>
      <c r="B1990" t="s">
        <v>67</v>
      </c>
      <c r="C1990" t="s">
        <v>14110</v>
      </c>
      <c r="G1990" t="s">
        <v>14111</v>
      </c>
      <c r="J1990" t="s">
        <v>14112</v>
      </c>
      <c r="K1990" t="s">
        <v>3521</v>
      </c>
      <c r="W1990" t="s">
        <v>14113</v>
      </c>
      <c r="AA1990" t="s">
        <v>14114</v>
      </c>
      <c r="AB1990" t="s">
        <v>14115</v>
      </c>
      <c r="AN1990" t="s">
        <v>3524</v>
      </c>
      <c r="AO1990" t="s">
        <v>3525</v>
      </c>
      <c r="AS1990" t="s">
        <v>14116</v>
      </c>
      <c r="AT1990">
        <v>2019</v>
      </c>
      <c r="AU1990">
        <v>16</v>
      </c>
      <c r="AV1990">
        <v>19</v>
      </c>
      <c r="BA1990">
        <v>3777</v>
      </c>
      <c r="BB1990">
        <v>3792</v>
      </c>
      <c r="BD1990" t="s">
        <v>14117</v>
      </c>
      <c r="BK1990" t="s">
        <v>14118</v>
      </c>
      <c r="BW1990" t="s">
        <v>13429</v>
      </c>
    </row>
    <row r="1991" spans="1:78" hidden="1">
      <c r="A1991" t="s">
        <v>13850</v>
      </c>
      <c r="B1991" t="s">
        <v>67</v>
      </c>
      <c r="C1991" t="s">
        <v>27989</v>
      </c>
      <c r="G1991" t="s">
        <v>27989</v>
      </c>
      <c r="J1991" t="s">
        <v>27990</v>
      </c>
      <c r="K1991" t="s">
        <v>10406</v>
      </c>
      <c r="W1991" t="s">
        <v>27991</v>
      </c>
      <c r="AN1991" t="s">
        <v>10408</v>
      </c>
      <c r="AS1991" t="s">
        <v>4229</v>
      </c>
      <c r="AT1991">
        <v>2002</v>
      </c>
      <c r="AU1991">
        <v>292</v>
      </c>
      <c r="AV1991">
        <v>4</v>
      </c>
      <c r="BA1991">
        <v>384</v>
      </c>
      <c r="BB1991">
        <v>392</v>
      </c>
      <c r="BD1991" t="s">
        <v>27992</v>
      </c>
      <c r="BK1991" t="s">
        <v>27993</v>
      </c>
      <c r="BL1991">
        <v>11857472</v>
      </c>
      <c r="BW1991" t="s">
        <v>13429</v>
      </c>
      <c r="BX1991" t="s">
        <v>13985</v>
      </c>
      <c r="BY1991" t="s">
        <v>13985</v>
      </c>
      <c r="BZ1991" t="s">
        <v>13985</v>
      </c>
    </row>
    <row r="1992" spans="1:78" hidden="1">
      <c r="A1992" t="s">
        <v>13850</v>
      </c>
      <c r="B1992" t="s">
        <v>67</v>
      </c>
      <c r="C1992" t="s">
        <v>22797</v>
      </c>
      <c r="G1992" t="s">
        <v>22798</v>
      </c>
      <c r="J1992" t="s">
        <v>22799</v>
      </c>
      <c r="K1992" t="s">
        <v>14477</v>
      </c>
      <c r="W1992" t="s">
        <v>22800</v>
      </c>
      <c r="AA1992" t="s">
        <v>22801</v>
      </c>
      <c r="AN1992" t="s">
        <v>14479</v>
      </c>
      <c r="AO1992" t="s">
        <v>14480</v>
      </c>
      <c r="AS1992" t="s">
        <v>730</v>
      </c>
      <c r="AT1992">
        <v>2011</v>
      </c>
      <c r="AU1992">
        <v>158</v>
      </c>
      <c r="AV1992">
        <v>4</v>
      </c>
      <c r="BA1992">
        <v>477</v>
      </c>
      <c r="BB1992">
        <v>484</v>
      </c>
      <c r="BD1992" t="s">
        <v>22802</v>
      </c>
      <c r="BK1992" t="s">
        <v>22803</v>
      </c>
      <c r="BL1992">
        <v>21147242</v>
      </c>
      <c r="BW1992" t="s">
        <v>13429</v>
      </c>
      <c r="BX1992" t="s">
        <v>13985</v>
      </c>
      <c r="BY1992" t="s">
        <v>13985</v>
      </c>
      <c r="BZ1992" t="s">
        <v>13985</v>
      </c>
    </row>
    <row r="1993" spans="1:78" hidden="1">
      <c r="A1993" t="s">
        <v>13850</v>
      </c>
      <c r="B1993" t="s">
        <v>67</v>
      </c>
      <c r="C1993" t="s">
        <v>23881</v>
      </c>
      <c r="G1993" t="s">
        <v>23882</v>
      </c>
      <c r="J1993" t="s">
        <v>23883</v>
      </c>
      <c r="K1993" t="s">
        <v>569</v>
      </c>
      <c r="W1993" t="s">
        <v>23884</v>
      </c>
      <c r="AA1993" t="s">
        <v>23885</v>
      </c>
      <c r="AB1993" t="s">
        <v>23886</v>
      </c>
      <c r="AN1993" t="s">
        <v>572</v>
      </c>
      <c r="AO1993" t="s">
        <v>573</v>
      </c>
      <c r="AS1993" t="s">
        <v>242</v>
      </c>
      <c r="AT1993">
        <v>2009</v>
      </c>
      <c r="AU1993">
        <v>174</v>
      </c>
      <c r="AV1993">
        <v>4</v>
      </c>
      <c r="BA1993">
        <v>526</v>
      </c>
      <c r="BB1993">
        <v>536</v>
      </c>
      <c r="BD1993" t="s">
        <v>23887</v>
      </c>
      <c r="BK1993" t="s">
        <v>23888</v>
      </c>
      <c r="BL1993">
        <v>19691432</v>
      </c>
      <c r="BW1993" t="s">
        <v>13429</v>
      </c>
      <c r="BX1993" t="s">
        <v>13985</v>
      </c>
      <c r="BY1993" t="s">
        <v>13985</v>
      </c>
      <c r="BZ1993" t="s">
        <v>13985</v>
      </c>
    </row>
    <row r="1994" spans="1:78" hidden="1">
      <c r="A1994" t="s">
        <v>13850</v>
      </c>
      <c r="B1994" t="s">
        <v>67</v>
      </c>
      <c r="C1994" t="s">
        <v>17901</v>
      </c>
      <c r="G1994" t="s">
        <v>17902</v>
      </c>
      <c r="J1994" t="s">
        <v>17903</v>
      </c>
      <c r="K1994" t="s">
        <v>14794</v>
      </c>
      <c r="W1994" t="s">
        <v>17904</v>
      </c>
      <c r="AN1994" t="s">
        <v>14798</v>
      </c>
      <c r="AS1994" t="s">
        <v>10900</v>
      </c>
      <c r="AT1994">
        <v>2016</v>
      </c>
      <c r="AU1994">
        <v>16</v>
      </c>
      <c r="BC1994">
        <v>11</v>
      </c>
      <c r="BD1994" t="s">
        <v>17905</v>
      </c>
      <c r="BK1994" t="s">
        <v>17906</v>
      </c>
      <c r="BL1994">
        <v>27001084</v>
      </c>
      <c r="BW1994" t="s">
        <v>13428</v>
      </c>
      <c r="BX1994" t="s">
        <v>13985</v>
      </c>
      <c r="BY1994" t="s">
        <v>13429</v>
      </c>
      <c r="BZ1994">
        <v>1</v>
      </c>
    </row>
    <row r="1995" spans="1:78" hidden="1">
      <c r="A1995" t="s">
        <v>13850</v>
      </c>
      <c r="B1995" t="s">
        <v>67</v>
      </c>
      <c r="C1995" t="s">
        <v>31258</v>
      </c>
      <c r="G1995" t="s">
        <v>31258</v>
      </c>
      <c r="J1995" t="s">
        <v>31259</v>
      </c>
      <c r="K1995" t="s">
        <v>423</v>
      </c>
      <c r="W1995" t="s">
        <v>31260</v>
      </c>
      <c r="AN1995" t="s">
        <v>426</v>
      </c>
      <c r="AS1995" t="s">
        <v>884</v>
      </c>
      <c r="AT1995">
        <v>1992</v>
      </c>
      <c r="AU1995">
        <v>46</v>
      </c>
      <c r="AV1995">
        <v>1</v>
      </c>
      <c r="BA1995">
        <v>121</v>
      </c>
      <c r="BB1995">
        <v>135</v>
      </c>
      <c r="BD1995" t="s">
        <v>31261</v>
      </c>
      <c r="BK1995" t="s">
        <v>31262</v>
      </c>
      <c r="BL1995">
        <v>28564957</v>
      </c>
      <c r="BW1995" t="s">
        <v>13429</v>
      </c>
      <c r="BX1995" t="s">
        <v>13985</v>
      </c>
      <c r="BY1995" t="s">
        <v>13985</v>
      </c>
      <c r="BZ1995" t="s">
        <v>13985</v>
      </c>
    </row>
    <row r="1996" spans="1:78" hidden="1">
      <c r="A1996" t="s">
        <v>13850</v>
      </c>
      <c r="B1996" t="s">
        <v>67</v>
      </c>
      <c r="C1996" t="s">
        <v>30194</v>
      </c>
      <c r="G1996" t="s">
        <v>30194</v>
      </c>
      <c r="J1996" t="s">
        <v>30195</v>
      </c>
      <c r="K1996" t="s">
        <v>5456</v>
      </c>
      <c r="W1996" t="s">
        <v>30196</v>
      </c>
      <c r="AN1996" t="s">
        <v>5458</v>
      </c>
      <c r="AS1996" t="s">
        <v>1613</v>
      </c>
      <c r="AT1996">
        <v>1996</v>
      </c>
      <c r="AU1996">
        <v>128</v>
      </c>
      <c r="AV1996">
        <v>2</v>
      </c>
      <c r="BA1996">
        <v>187</v>
      </c>
      <c r="BB1996">
        <v>198</v>
      </c>
      <c r="BD1996" t="s">
        <v>30197</v>
      </c>
      <c r="BK1996" t="s">
        <v>30198</v>
      </c>
      <c r="BW1996" t="s">
        <v>13428</v>
      </c>
      <c r="BX1996" t="s">
        <v>13985</v>
      </c>
      <c r="BY1996" t="s">
        <v>13429</v>
      </c>
      <c r="BZ1996" t="s">
        <v>13985</v>
      </c>
    </row>
    <row r="1997" spans="1:78" hidden="1">
      <c r="A1997" t="s">
        <v>13850</v>
      </c>
      <c r="B1997" t="s">
        <v>67</v>
      </c>
      <c r="C1997" t="s">
        <v>27701</v>
      </c>
      <c r="G1997" t="s">
        <v>27701</v>
      </c>
      <c r="J1997" t="s">
        <v>27702</v>
      </c>
      <c r="K1997" t="s">
        <v>14690</v>
      </c>
      <c r="P1997" t="s">
        <v>27703</v>
      </c>
      <c r="Q1997" t="s">
        <v>27704</v>
      </c>
      <c r="R1997" t="s">
        <v>27705</v>
      </c>
      <c r="S1997" t="s">
        <v>27706</v>
      </c>
      <c r="T1997" t="s">
        <v>27707</v>
      </c>
      <c r="W1997" t="s">
        <v>27708</v>
      </c>
      <c r="AN1997" t="s">
        <v>14693</v>
      </c>
      <c r="AT1997">
        <v>2003</v>
      </c>
      <c r="AU1997">
        <v>4</v>
      </c>
      <c r="AV1997">
        <v>4</v>
      </c>
      <c r="BA1997">
        <v>329</v>
      </c>
      <c r="BB1997">
        <v>337</v>
      </c>
      <c r="BD1997" t="s">
        <v>27709</v>
      </c>
      <c r="BK1997" t="s">
        <v>27710</v>
      </c>
      <c r="BW1997" t="s">
        <v>13429</v>
      </c>
      <c r="BX1997" t="s">
        <v>13985</v>
      </c>
      <c r="BY1997" t="s">
        <v>13985</v>
      </c>
      <c r="BZ1997" t="s">
        <v>13985</v>
      </c>
    </row>
    <row r="1998" spans="1:78" hidden="1">
      <c r="A1998" t="s">
        <v>13850</v>
      </c>
      <c r="B1998" t="s">
        <v>67</v>
      </c>
      <c r="C1998" t="s">
        <v>30751</v>
      </c>
      <c r="G1998" t="s">
        <v>30751</v>
      </c>
      <c r="J1998" t="s">
        <v>30752</v>
      </c>
      <c r="K1998" t="s">
        <v>11636</v>
      </c>
      <c r="W1998" t="s">
        <v>30753</v>
      </c>
      <c r="AN1998" t="s">
        <v>1242</v>
      </c>
      <c r="AS1998" t="s">
        <v>629</v>
      </c>
      <c r="AT1998">
        <v>1994</v>
      </c>
      <c r="AU1998">
        <v>72</v>
      </c>
      <c r="AV1998">
        <v>5</v>
      </c>
      <c r="BA1998">
        <v>791</v>
      </c>
      <c r="BB1998">
        <v>794</v>
      </c>
      <c r="BD1998" t="s">
        <v>30754</v>
      </c>
      <c r="BK1998" t="s">
        <v>30755</v>
      </c>
      <c r="BW1998" t="s">
        <v>13428</v>
      </c>
      <c r="BX1998" t="s">
        <v>13985</v>
      </c>
      <c r="BY1998" t="s">
        <v>13429</v>
      </c>
      <c r="BZ1998" t="s">
        <v>13985</v>
      </c>
    </row>
    <row r="1999" spans="1:78" hidden="1">
      <c r="A1999" t="s">
        <v>13850</v>
      </c>
      <c r="B1999" t="s">
        <v>67</v>
      </c>
      <c r="C1999" t="s">
        <v>24391</v>
      </c>
      <c r="G1999" t="s">
        <v>24392</v>
      </c>
      <c r="J1999" t="s">
        <v>24393</v>
      </c>
      <c r="K1999" t="s">
        <v>5456</v>
      </c>
      <c r="W1999" t="s">
        <v>24394</v>
      </c>
      <c r="AB1999" t="s">
        <v>24395</v>
      </c>
      <c r="AN1999" t="s">
        <v>5458</v>
      </c>
      <c r="AO1999" t="s">
        <v>14303</v>
      </c>
      <c r="AS1999" t="s">
        <v>2650</v>
      </c>
      <c r="AT1999">
        <v>2009</v>
      </c>
      <c r="AU1999">
        <v>141</v>
      </c>
      <c r="AV1999">
        <v>1</v>
      </c>
      <c r="BA1999">
        <v>70</v>
      </c>
      <c r="BB1999">
        <v>79</v>
      </c>
      <c r="BD1999" t="s">
        <v>24396</v>
      </c>
      <c r="BK1999" t="s">
        <v>24397</v>
      </c>
      <c r="BW1999" t="s">
        <v>13429</v>
      </c>
      <c r="BX1999" t="s">
        <v>13985</v>
      </c>
      <c r="BY1999" t="s">
        <v>13985</v>
      </c>
      <c r="BZ1999" t="s">
        <v>13985</v>
      </c>
    </row>
    <row r="2000" spans="1:78" hidden="1">
      <c r="A2000" t="s">
        <v>13850</v>
      </c>
      <c r="B2000" t="s">
        <v>67</v>
      </c>
      <c r="C2000" t="s">
        <v>15458</v>
      </c>
      <c r="G2000" t="s">
        <v>15459</v>
      </c>
      <c r="J2000" t="s">
        <v>15460</v>
      </c>
      <c r="K2000" t="s">
        <v>3512</v>
      </c>
      <c r="W2000" t="s">
        <v>15461</v>
      </c>
      <c r="AB2000" t="s">
        <v>15462</v>
      </c>
      <c r="AN2000" t="s">
        <v>3514</v>
      </c>
      <c r="AO2000" t="s">
        <v>3515</v>
      </c>
      <c r="AS2000" t="s">
        <v>472</v>
      </c>
      <c r="AT2000">
        <v>2018</v>
      </c>
      <c r="AU2000">
        <v>9</v>
      </c>
      <c r="AV2000">
        <v>5</v>
      </c>
      <c r="BA2000">
        <v>1264</v>
      </c>
      <c r="BB2000">
        <v>1274</v>
      </c>
      <c r="BD2000" t="s">
        <v>15463</v>
      </c>
      <c r="BK2000" t="s">
        <v>15464</v>
      </c>
      <c r="BL2000">
        <v>29773336</v>
      </c>
      <c r="BW2000" t="s">
        <v>13429</v>
      </c>
      <c r="BX2000" t="s">
        <v>13985</v>
      </c>
      <c r="BY2000" t="s">
        <v>13985</v>
      </c>
      <c r="BZ2000" t="s">
        <v>13985</v>
      </c>
    </row>
    <row r="2001" spans="1:78" hidden="1">
      <c r="A2001" t="s">
        <v>13850</v>
      </c>
      <c r="B2001" t="s">
        <v>67</v>
      </c>
      <c r="C2001" t="s">
        <v>26729</v>
      </c>
      <c r="G2001" t="s">
        <v>26729</v>
      </c>
      <c r="J2001" t="s">
        <v>26730</v>
      </c>
      <c r="K2001" t="s">
        <v>17140</v>
      </c>
      <c r="W2001" t="s">
        <v>26731</v>
      </c>
      <c r="AN2001" t="s">
        <v>17144</v>
      </c>
      <c r="AS2001" t="s">
        <v>815</v>
      </c>
      <c r="AT2001">
        <v>2005</v>
      </c>
      <c r="AU2001">
        <v>27</v>
      </c>
      <c r="AV2001">
        <v>1</v>
      </c>
      <c r="BA2001">
        <v>11</v>
      </c>
      <c r="BB2001">
        <v>19</v>
      </c>
      <c r="BD2001" t="s">
        <v>26732</v>
      </c>
      <c r="BK2001" t="s">
        <v>26733</v>
      </c>
      <c r="BW2001" t="s">
        <v>13429</v>
      </c>
      <c r="BX2001" t="s">
        <v>13985</v>
      </c>
      <c r="BY2001" t="s">
        <v>13985</v>
      </c>
      <c r="BZ2001" t="s">
        <v>13985</v>
      </c>
    </row>
    <row r="2002" spans="1:78" hidden="1">
      <c r="A2002" t="s">
        <v>13850</v>
      </c>
      <c r="B2002" t="s">
        <v>67</v>
      </c>
      <c r="C2002" t="s">
        <v>31535</v>
      </c>
      <c r="G2002" t="s">
        <v>31535</v>
      </c>
      <c r="J2002" t="s">
        <v>31536</v>
      </c>
      <c r="K2002" t="s">
        <v>16081</v>
      </c>
      <c r="W2002" t="s">
        <v>31537</v>
      </c>
      <c r="AN2002" t="s">
        <v>16083</v>
      </c>
      <c r="AS2002" t="s">
        <v>84</v>
      </c>
      <c r="AT2002">
        <v>1990</v>
      </c>
      <c r="AU2002">
        <v>35</v>
      </c>
      <c r="AV2002" s="2">
        <v>43497</v>
      </c>
      <c r="BA2002">
        <v>17</v>
      </c>
      <c r="BB2002">
        <v>26</v>
      </c>
      <c r="BK2002" t="s">
        <v>31538</v>
      </c>
      <c r="BW2002" t="s">
        <v>13428</v>
      </c>
      <c r="BX2002" t="s">
        <v>13985</v>
      </c>
      <c r="BY2002" t="s">
        <v>13429</v>
      </c>
      <c r="BZ2002" t="s">
        <v>13985</v>
      </c>
    </row>
    <row r="2003" spans="1:78" hidden="1">
      <c r="A2003" t="s">
        <v>13850</v>
      </c>
      <c r="B2003" t="s">
        <v>67</v>
      </c>
      <c r="C2003" t="s">
        <v>26521</v>
      </c>
      <c r="G2003" t="s">
        <v>26521</v>
      </c>
      <c r="J2003" t="s">
        <v>26522</v>
      </c>
      <c r="K2003" t="s">
        <v>2998</v>
      </c>
      <c r="W2003" t="s">
        <v>26523</v>
      </c>
      <c r="AA2003" t="s">
        <v>9831</v>
      </c>
      <c r="AB2003" t="s">
        <v>9832</v>
      </c>
      <c r="AN2003" t="s">
        <v>3001</v>
      </c>
      <c r="AS2003" s="1">
        <v>37135</v>
      </c>
      <c r="AT2003">
        <v>2005</v>
      </c>
      <c r="AU2003">
        <v>143</v>
      </c>
      <c r="AV2003">
        <v>2</v>
      </c>
      <c r="BA2003">
        <v>121</v>
      </c>
      <c r="BB2003">
        <v>128</v>
      </c>
      <c r="BD2003" t="s">
        <v>26524</v>
      </c>
      <c r="BK2003" t="s">
        <v>26525</v>
      </c>
      <c r="BL2003">
        <v>16061070</v>
      </c>
      <c r="BW2003" t="s">
        <v>13429</v>
      </c>
      <c r="BX2003" t="s">
        <v>13985</v>
      </c>
      <c r="BY2003" t="s">
        <v>13985</v>
      </c>
      <c r="BZ2003" t="s">
        <v>13985</v>
      </c>
    </row>
    <row r="2004" spans="1:78" hidden="1">
      <c r="A2004" t="s">
        <v>13850</v>
      </c>
      <c r="B2004" t="s">
        <v>67</v>
      </c>
      <c r="C2004" t="s">
        <v>23926</v>
      </c>
      <c r="G2004" t="s">
        <v>23927</v>
      </c>
      <c r="J2004" t="s">
        <v>23928</v>
      </c>
      <c r="K2004" t="s">
        <v>23929</v>
      </c>
      <c r="P2004" t="s">
        <v>23930</v>
      </c>
      <c r="Q2004" t="s">
        <v>23931</v>
      </c>
      <c r="R2004" t="s">
        <v>23932</v>
      </c>
      <c r="S2004" t="s">
        <v>23933</v>
      </c>
      <c r="T2004" t="s">
        <v>23934</v>
      </c>
      <c r="W2004" t="s">
        <v>23935</v>
      </c>
      <c r="AB2004" t="s">
        <v>23936</v>
      </c>
      <c r="AN2004" t="s">
        <v>23937</v>
      </c>
      <c r="AO2004" t="s">
        <v>23938</v>
      </c>
      <c r="AS2004" t="s">
        <v>297</v>
      </c>
      <c r="AT2004">
        <v>2009</v>
      </c>
      <c r="AU2004">
        <v>43</v>
      </c>
      <c r="AV2004">
        <v>3</v>
      </c>
      <c r="BA2004">
        <v>777</v>
      </c>
      <c r="BB2004">
        <v>787</v>
      </c>
      <c r="BD2004" t="s">
        <v>23939</v>
      </c>
      <c r="BK2004" t="s">
        <v>23940</v>
      </c>
      <c r="BW2004" t="s">
        <v>13429</v>
      </c>
      <c r="BX2004" t="s">
        <v>13985</v>
      </c>
      <c r="BY2004" t="s">
        <v>13985</v>
      </c>
      <c r="BZ2004" t="s">
        <v>13985</v>
      </c>
    </row>
    <row r="2005" spans="1:78" hidden="1">
      <c r="A2005" t="s">
        <v>13850</v>
      </c>
      <c r="B2005" t="s">
        <v>67</v>
      </c>
      <c r="C2005" t="s">
        <v>22406</v>
      </c>
      <c r="G2005" t="s">
        <v>22407</v>
      </c>
      <c r="J2005" t="s">
        <v>22408</v>
      </c>
      <c r="K2005" t="s">
        <v>1192</v>
      </c>
      <c r="W2005" t="s">
        <v>22409</v>
      </c>
      <c r="AA2005" t="s">
        <v>22410</v>
      </c>
      <c r="AB2005" t="s">
        <v>22411</v>
      </c>
      <c r="AN2005" t="s">
        <v>1194</v>
      </c>
      <c r="AS2005" t="s">
        <v>242</v>
      </c>
      <c r="AT2005">
        <v>2011</v>
      </c>
      <c r="AU2005">
        <v>17</v>
      </c>
      <c r="AV2005">
        <v>10</v>
      </c>
      <c r="BA2005">
        <v>3102</v>
      </c>
      <c r="BB2005">
        <v>3114</v>
      </c>
      <c r="BD2005" t="s">
        <v>22412</v>
      </c>
      <c r="BK2005" t="s">
        <v>22413</v>
      </c>
      <c r="BW2005" t="s">
        <v>13429</v>
      </c>
      <c r="BX2005" t="s">
        <v>13985</v>
      </c>
      <c r="BY2005" t="s">
        <v>13985</v>
      </c>
      <c r="BZ2005" t="s">
        <v>13985</v>
      </c>
    </row>
    <row r="2006" spans="1:78" hidden="1">
      <c r="A2006" t="s">
        <v>13850</v>
      </c>
      <c r="B2006" t="s">
        <v>67</v>
      </c>
      <c r="C2006" t="s">
        <v>21238</v>
      </c>
      <c r="G2006" t="s">
        <v>21239</v>
      </c>
      <c r="J2006" t="s">
        <v>21240</v>
      </c>
      <c r="K2006" t="s">
        <v>21241</v>
      </c>
      <c r="W2006" t="s">
        <v>21242</v>
      </c>
      <c r="AA2006" t="s">
        <v>21243</v>
      </c>
      <c r="AB2006" t="s">
        <v>21244</v>
      </c>
      <c r="AN2006" t="s">
        <v>21245</v>
      </c>
      <c r="AO2006" t="s">
        <v>21246</v>
      </c>
      <c r="AS2006" t="s">
        <v>1023</v>
      </c>
      <c r="AT2006">
        <v>2013</v>
      </c>
      <c r="AU2006">
        <v>67</v>
      </c>
      <c r="AV2006">
        <v>1</v>
      </c>
      <c r="BA2006">
        <v>105</v>
      </c>
      <c r="BB2006">
        <v>111</v>
      </c>
      <c r="BD2006" t="s">
        <v>21247</v>
      </c>
      <c r="BK2006" t="s">
        <v>21248</v>
      </c>
      <c r="BW2006" t="s">
        <v>13428</v>
      </c>
      <c r="BX2006" t="s">
        <v>13985</v>
      </c>
      <c r="BY2006" t="s">
        <v>13429</v>
      </c>
      <c r="BZ2006">
        <v>1</v>
      </c>
    </row>
    <row r="2007" spans="1:78" hidden="1">
      <c r="A2007" t="s">
        <v>13850</v>
      </c>
      <c r="B2007" t="s">
        <v>67</v>
      </c>
      <c r="C2007" t="s">
        <v>31122</v>
      </c>
      <c r="G2007" t="s">
        <v>31122</v>
      </c>
      <c r="J2007" t="s">
        <v>31123</v>
      </c>
      <c r="K2007" t="s">
        <v>1229</v>
      </c>
      <c r="W2007" t="s">
        <v>31124</v>
      </c>
      <c r="AA2007" t="s">
        <v>31125</v>
      </c>
      <c r="AB2007" t="s">
        <v>31126</v>
      </c>
      <c r="AN2007" t="s">
        <v>1232</v>
      </c>
      <c r="AS2007" t="s">
        <v>154</v>
      </c>
      <c r="AT2007">
        <v>1992</v>
      </c>
      <c r="AU2007">
        <v>12</v>
      </c>
      <c r="AV2007">
        <v>4</v>
      </c>
      <c r="BA2007">
        <v>546</v>
      </c>
      <c r="BB2007">
        <v>560</v>
      </c>
      <c r="BD2007" t="s">
        <v>31127</v>
      </c>
      <c r="BK2007" t="s">
        <v>31128</v>
      </c>
      <c r="BW2007" t="s">
        <v>13429</v>
      </c>
      <c r="BX2007" t="s">
        <v>13985</v>
      </c>
      <c r="BY2007" t="s">
        <v>13985</v>
      </c>
      <c r="BZ2007" t="s">
        <v>13985</v>
      </c>
    </row>
    <row r="2008" spans="1:78" hidden="1">
      <c r="A2008" t="s">
        <v>13850</v>
      </c>
      <c r="B2008" t="s">
        <v>67</v>
      </c>
      <c r="C2008" t="s">
        <v>27748</v>
      </c>
      <c r="G2008" t="s">
        <v>27748</v>
      </c>
      <c r="J2008" t="s">
        <v>27749</v>
      </c>
      <c r="K2008" t="s">
        <v>404</v>
      </c>
      <c r="W2008" t="s">
        <v>27750</v>
      </c>
      <c r="AA2008" t="s">
        <v>27751</v>
      </c>
      <c r="AB2008" t="s">
        <v>27752</v>
      </c>
      <c r="AN2008" t="s">
        <v>407</v>
      </c>
      <c r="AO2008" t="s">
        <v>408</v>
      </c>
      <c r="AT2008">
        <v>2003</v>
      </c>
      <c r="AU2008">
        <v>248</v>
      </c>
      <c r="BA2008">
        <v>187</v>
      </c>
      <c r="BB2008">
        <v>196</v>
      </c>
      <c r="BD2008" t="s">
        <v>27753</v>
      </c>
      <c r="BK2008" t="s">
        <v>27754</v>
      </c>
      <c r="BW2008" t="s">
        <v>13429</v>
      </c>
      <c r="BX2008" t="s">
        <v>13985</v>
      </c>
      <c r="BY2008" t="s">
        <v>13985</v>
      </c>
      <c r="BZ2008" t="s">
        <v>13985</v>
      </c>
    </row>
    <row r="2009" spans="1:78" hidden="1">
      <c r="A2009" t="s">
        <v>13850</v>
      </c>
      <c r="B2009" t="s">
        <v>67</v>
      </c>
      <c r="C2009" t="s">
        <v>24993</v>
      </c>
      <c r="G2009" t="s">
        <v>24994</v>
      </c>
      <c r="J2009" t="s">
        <v>24995</v>
      </c>
      <c r="K2009" t="s">
        <v>5237</v>
      </c>
      <c r="W2009" t="s">
        <v>24996</v>
      </c>
      <c r="AA2009" t="s">
        <v>24997</v>
      </c>
      <c r="AB2009" t="s">
        <v>24998</v>
      </c>
      <c r="AN2009" t="s">
        <v>5241</v>
      </c>
      <c r="AO2009" t="s">
        <v>5242</v>
      </c>
      <c r="AT2009">
        <v>2008</v>
      </c>
      <c r="AU2009">
        <v>75</v>
      </c>
      <c r="AV2009">
        <v>3</v>
      </c>
      <c r="BA2009">
        <v>263</v>
      </c>
      <c r="BB2009">
        <v>270</v>
      </c>
      <c r="BD2009" t="s">
        <v>24999</v>
      </c>
      <c r="BK2009" t="s">
        <v>25000</v>
      </c>
      <c r="BW2009" t="s">
        <v>13429</v>
      </c>
      <c r="BX2009" t="s">
        <v>13985</v>
      </c>
      <c r="BY2009" t="s">
        <v>13985</v>
      </c>
      <c r="BZ2009" t="s">
        <v>13985</v>
      </c>
    </row>
    <row r="2010" spans="1:78" hidden="1">
      <c r="A2010" t="s">
        <v>13850</v>
      </c>
      <c r="B2010" t="s">
        <v>67</v>
      </c>
      <c r="C2010" t="s">
        <v>17255</v>
      </c>
      <c r="G2010" t="s">
        <v>17256</v>
      </c>
      <c r="J2010" t="s">
        <v>17257</v>
      </c>
      <c r="K2010" t="s">
        <v>1239</v>
      </c>
      <c r="W2010" t="s">
        <v>17258</v>
      </c>
      <c r="AA2010" t="s">
        <v>17259</v>
      </c>
      <c r="AB2010" t="s">
        <v>17260</v>
      </c>
      <c r="AN2010" t="s">
        <v>1242</v>
      </c>
      <c r="AO2010" t="s">
        <v>1243</v>
      </c>
      <c r="AS2010" t="s">
        <v>1023</v>
      </c>
      <c r="AT2010">
        <v>2017</v>
      </c>
      <c r="AU2010">
        <v>95</v>
      </c>
      <c r="AV2010">
        <v>1</v>
      </c>
      <c r="BA2010">
        <v>7</v>
      </c>
      <c r="BB2010">
        <v>14</v>
      </c>
      <c r="BD2010" t="s">
        <v>17261</v>
      </c>
      <c r="BK2010" t="s">
        <v>17262</v>
      </c>
      <c r="BW2010" t="s">
        <v>13429</v>
      </c>
      <c r="BX2010" t="s">
        <v>13985</v>
      </c>
      <c r="BY2010" t="s">
        <v>13985</v>
      </c>
      <c r="BZ2010" t="s">
        <v>13985</v>
      </c>
    </row>
    <row r="2011" spans="1:78" hidden="1">
      <c r="A2011" t="s">
        <v>13850</v>
      </c>
      <c r="B2011" t="s">
        <v>67</v>
      </c>
      <c r="C2011" t="s">
        <v>23254</v>
      </c>
      <c r="G2011" t="s">
        <v>23255</v>
      </c>
      <c r="J2011" t="s">
        <v>23256</v>
      </c>
      <c r="K2011" t="s">
        <v>550</v>
      </c>
      <c r="W2011" t="s">
        <v>23257</v>
      </c>
      <c r="AN2011" t="s">
        <v>553</v>
      </c>
      <c r="AS2011" t="s">
        <v>297</v>
      </c>
      <c r="AT2011">
        <v>2010</v>
      </c>
      <c r="AU2011">
        <v>13</v>
      </c>
      <c r="AV2011">
        <v>3</v>
      </c>
      <c r="BA2011">
        <v>273</v>
      </c>
      <c r="BB2011">
        <v>279</v>
      </c>
      <c r="BD2011" t="s">
        <v>23258</v>
      </c>
      <c r="BK2011" t="s">
        <v>23259</v>
      </c>
      <c r="BW2011" t="s">
        <v>13428</v>
      </c>
      <c r="BX2011" t="s">
        <v>13985</v>
      </c>
      <c r="BY2011" t="s">
        <v>13429</v>
      </c>
      <c r="BZ2011">
        <v>1</v>
      </c>
    </row>
    <row r="2012" spans="1:78" hidden="1">
      <c r="A2012" t="s">
        <v>13850</v>
      </c>
      <c r="B2012" t="s">
        <v>67</v>
      </c>
      <c r="C2012" t="s">
        <v>17794</v>
      </c>
      <c r="G2012" t="s">
        <v>17795</v>
      </c>
      <c r="J2012" t="s">
        <v>17796</v>
      </c>
      <c r="K2012" t="s">
        <v>831</v>
      </c>
      <c r="W2012" t="s">
        <v>17797</v>
      </c>
      <c r="AN2012" t="s">
        <v>835</v>
      </c>
      <c r="AS2012" t="s">
        <v>521</v>
      </c>
      <c r="AT2012">
        <v>2016</v>
      </c>
      <c r="AU2012">
        <v>6</v>
      </c>
      <c r="AV2012">
        <v>11</v>
      </c>
      <c r="BA2012">
        <v>3476</v>
      </c>
      <c r="BB2012">
        <v>3485</v>
      </c>
      <c r="BD2012" t="s">
        <v>17798</v>
      </c>
      <c r="BK2012" t="s">
        <v>17799</v>
      </c>
      <c r="BL2012">
        <v>27127610</v>
      </c>
      <c r="BW2012" t="s">
        <v>13429</v>
      </c>
      <c r="BX2012" t="s">
        <v>13985</v>
      </c>
      <c r="BY2012" t="s">
        <v>13985</v>
      </c>
      <c r="BZ2012" t="s">
        <v>13985</v>
      </c>
    </row>
    <row r="2013" spans="1:78" hidden="1">
      <c r="A2013" t="s">
        <v>13850</v>
      </c>
      <c r="B2013" t="s">
        <v>67</v>
      </c>
      <c r="C2013" t="s">
        <v>27824</v>
      </c>
      <c r="G2013" t="s">
        <v>27824</v>
      </c>
      <c r="J2013" t="s">
        <v>27825</v>
      </c>
      <c r="K2013" t="s">
        <v>27826</v>
      </c>
      <c r="W2013" t="s">
        <v>27827</v>
      </c>
      <c r="AA2013" t="s">
        <v>27828</v>
      </c>
      <c r="AB2013" t="s">
        <v>27829</v>
      </c>
      <c r="AN2013" t="s">
        <v>27830</v>
      </c>
      <c r="AO2013" t="s">
        <v>27831</v>
      </c>
      <c r="AS2013" t="s">
        <v>297</v>
      </c>
      <c r="AT2013">
        <v>2002</v>
      </c>
      <c r="AU2013">
        <v>60</v>
      </c>
      <c r="AV2013" s="2">
        <v>43526</v>
      </c>
      <c r="BA2013">
        <v>151</v>
      </c>
      <c r="BB2013">
        <v>171</v>
      </c>
      <c r="BC2013" t="s">
        <v>27832</v>
      </c>
      <c r="BD2013" t="s">
        <v>27833</v>
      </c>
      <c r="BK2013" t="s">
        <v>27834</v>
      </c>
      <c r="BL2013">
        <v>12270589</v>
      </c>
      <c r="BW2013" t="s">
        <v>13429</v>
      </c>
      <c r="BX2013" t="s">
        <v>13985</v>
      </c>
      <c r="BY2013" t="s">
        <v>13985</v>
      </c>
      <c r="BZ2013" t="s">
        <v>13985</v>
      </c>
    </row>
    <row r="2014" spans="1:78" hidden="1">
      <c r="A2014" t="s">
        <v>13850</v>
      </c>
      <c r="B2014" t="s">
        <v>67</v>
      </c>
      <c r="C2014" t="s">
        <v>30199</v>
      </c>
      <c r="G2014" t="s">
        <v>30199</v>
      </c>
      <c r="J2014" t="s">
        <v>30200</v>
      </c>
      <c r="K2014" t="s">
        <v>18664</v>
      </c>
      <c r="W2014" t="s">
        <v>30201</v>
      </c>
      <c r="AN2014" t="s">
        <v>18666</v>
      </c>
      <c r="AS2014" t="s">
        <v>815</v>
      </c>
      <c r="AT2014">
        <v>1996</v>
      </c>
      <c r="AU2014">
        <v>69</v>
      </c>
      <c r="AW2014">
        <v>2</v>
      </c>
      <c r="BA2014">
        <v>223</v>
      </c>
      <c r="BB2014">
        <v>235</v>
      </c>
      <c r="BD2014" t="s">
        <v>30202</v>
      </c>
      <c r="BK2014" t="s">
        <v>30203</v>
      </c>
      <c r="BW2014" t="s">
        <v>13428</v>
      </c>
      <c r="BX2014" t="s">
        <v>13985</v>
      </c>
      <c r="BY2014" t="s">
        <v>13429</v>
      </c>
      <c r="BZ2014">
        <v>1</v>
      </c>
    </row>
    <row r="2015" spans="1:78" hidden="1">
      <c r="A2015" t="s">
        <v>13850</v>
      </c>
      <c r="B2015" t="s">
        <v>67</v>
      </c>
      <c r="C2015" t="s">
        <v>31572</v>
      </c>
      <c r="G2015" t="s">
        <v>31572</v>
      </c>
      <c r="J2015" t="s">
        <v>31573</v>
      </c>
      <c r="K2015" t="s">
        <v>31574</v>
      </c>
      <c r="AN2015" t="s">
        <v>31575</v>
      </c>
      <c r="AS2015" t="s">
        <v>84</v>
      </c>
      <c r="AT2015">
        <v>1988</v>
      </c>
      <c r="AU2015">
        <v>14</v>
      </c>
      <c r="AV2015" s="2">
        <v>43526</v>
      </c>
      <c r="BA2015">
        <v>131</v>
      </c>
      <c r="BB2015">
        <v>151</v>
      </c>
      <c r="BD2015" t="s">
        <v>31576</v>
      </c>
      <c r="BK2015" t="s">
        <v>31577</v>
      </c>
      <c r="BW2015" t="s">
        <v>13428</v>
      </c>
      <c r="BX2015" t="s">
        <v>13985</v>
      </c>
      <c r="BY2015" t="s">
        <v>13429</v>
      </c>
      <c r="BZ2015" t="s">
        <v>13985</v>
      </c>
    </row>
    <row r="2016" spans="1:78" hidden="1">
      <c r="A2016" t="s">
        <v>13850</v>
      </c>
      <c r="B2016" t="s">
        <v>67</v>
      </c>
      <c r="C2016" t="s">
        <v>22186</v>
      </c>
      <c r="G2016" t="s">
        <v>22187</v>
      </c>
      <c r="J2016" t="s">
        <v>22188</v>
      </c>
      <c r="K2016" t="s">
        <v>404</v>
      </c>
      <c r="W2016" t="s">
        <v>22189</v>
      </c>
      <c r="AN2016" t="s">
        <v>407</v>
      </c>
      <c r="AO2016" t="s">
        <v>408</v>
      </c>
      <c r="AT2016">
        <v>2012</v>
      </c>
      <c r="AU2016">
        <v>471</v>
      </c>
      <c r="BA2016">
        <v>165</v>
      </c>
      <c r="BB2016" t="s">
        <v>22190</v>
      </c>
      <c r="BD2016" t="s">
        <v>22191</v>
      </c>
      <c r="BK2016" t="s">
        <v>22192</v>
      </c>
      <c r="BW2016" t="s">
        <v>13429</v>
      </c>
      <c r="BX2016" t="s">
        <v>13985</v>
      </c>
      <c r="BY2016" t="s">
        <v>13985</v>
      </c>
      <c r="BZ2016" t="s">
        <v>13985</v>
      </c>
    </row>
    <row r="2017" spans="1:78" hidden="1">
      <c r="A2017" t="s">
        <v>13850</v>
      </c>
      <c r="B2017" t="s">
        <v>67</v>
      </c>
      <c r="C2017" t="s">
        <v>18383</v>
      </c>
      <c r="G2017" t="s">
        <v>18384</v>
      </c>
      <c r="J2017" t="s">
        <v>18385</v>
      </c>
      <c r="K2017" t="s">
        <v>280</v>
      </c>
      <c r="W2017" t="s">
        <v>18386</v>
      </c>
      <c r="AB2017" t="s">
        <v>18387</v>
      </c>
      <c r="AN2017" t="s">
        <v>284</v>
      </c>
      <c r="AS2017" t="s">
        <v>18388</v>
      </c>
      <c r="AT2017">
        <v>2015</v>
      </c>
      <c r="AU2017">
        <v>10</v>
      </c>
      <c r="AV2017">
        <v>12</v>
      </c>
      <c r="BC2017" t="s">
        <v>18389</v>
      </c>
      <c r="BD2017" t="s">
        <v>18390</v>
      </c>
      <c r="BK2017" t="s">
        <v>18391</v>
      </c>
      <c r="BL2017">
        <v>26683460</v>
      </c>
      <c r="BW2017" t="s">
        <v>13429</v>
      </c>
      <c r="BX2017" t="s">
        <v>13985</v>
      </c>
      <c r="BY2017" t="s">
        <v>13985</v>
      </c>
      <c r="BZ2017" t="s">
        <v>13985</v>
      </c>
    </row>
    <row r="2018" spans="1:78" hidden="1">
      <c r="A2018" t="s">
        <v>13850</v>
      </c>
      <c r="B2018" t="s">
        <v>67</v>
      </c>
      <c r="C2018" t="s">
        <v>28564</v>
      </c>
      <c r="G2018" t="s">
        <v>28564</v>
      </c>
      <c r="J2018" t="s">
        <v>28565</v>
      </c>
      <c r="K2018" t="s">
        <v>8571</v>
      </c>
      <c r="W2018" t="s">
        <v>28566</v>
      </c>
      <c r="AA2018" t="s">
        <v>28567</v>
      </c>
      <c r="AB2018" t="s">
        <v>28568</v>
      </c>
      <c r="AN2018" t="s">
        <v>8573</v>
      </c>
      <c r="AS2018" t="s">
        <v>307</v>
      </c>
      <c r="AT2018">
        <v>2000</v>
      </c>
      <c r="AU2018">
        <v>73</v>
      </c>
      <c r="AV2018">
        <v>5</v>
      </c>
      <c r="BA2018">
        <v>613</v>
      </c>
      <c r="BB2018">
        <v>620</v>
      </c>
      <c r="BD2018" t="s">
        <v>28569</v>
      </c>
      <c r="BK2018" t="s">
        <v>28570</v>
      </c>
      <c r="BL2018">
        <v>11073797</v>
      </c>
      <c r="BW2018" t="s">
        <v>13429</v>
      </c>
      <c r="BX2018" t="s">
        <v>13985</v>
      </c>
      <c r="BY2018" t="s">
        <v>13985</v>
      </c>
      <c r="BZ2018" t="s">
        <v>13985</v>
      </c>
    </row>
    <row r="2019" spans="1:78" hidden="1">
      <c r="A2019" t="s">
        <v>13850</v>
      </c>
      <c r="B2019" t="s">
        <v>67</v>
      </c>
      <c r="C2019" t="s">
        <v>20472</v>
      </c>
      <c r="G2019" t="s">
        <v>20473</v>
      </c>
      <c r="J2019" t="s">
        <v>20474</v>
      </c>
      <c r="K2019" t="s">
        <v>20467</v>
      </c>
      <c r="W2019" t="s">
        <v>20475</v>
      </c>
      <c r="AA2019" t="s">
        <v>19043</v>
      </c>
      <c r="AB2019" t="s">
        <v>20476</v>
      </c>
      <c r="AN2019" t="s">
        <v>20469</v>
      </c>
      <c r="AO2019" t="s">
        <v>20470</v>
      </c>
      <c r="AS2019" t="s">
        <v>84</v>
      </c>
      <c r="AT2019">
        <v>2013</v>
      </c>
      <c r="AU2019">
        <v>62</v>
      </c>
      <c r="AV2019">
        <v>4</v>
      </c>
      <c r="BA2019">
        <v>311</v>
      </c>
      <c r="BB2019">
        <v>318</v>
      </c>
      <c r="BK2019" t="s">
        <v>20477</v>
      </c>
      <c r="BW2019" t="s">
        <v>13429</v>
      </c>
      <c r="BX2019" t="s">
        <v>13985</v>
      </c>
      <c r="BY2019" t="s">
        <v>13985</v>
      </c>
      <c r="BZ2019" t="s">
        <v>13985</v>
      </c>
    </row>
    <row r="2020" spans="1:78" hidden="1">
      <c r="A2020" t="s">
        <v>13850</v>
      </c>
      <c r="B2020" t="s">
        <v>67</v>
      </c>
      <c r="C2020" t="s">
        <v>28521</v>
      </c>
      <c r="G2020" t="s">
        <v>28521</v>
      </c>
      <c r="J2020" t="s">
        <v>28522</v>
      </c>
      <c r="K2020" t="s">
        <v>19831</v>
      </c>
      <c r="W2020" t="s">
        <v>28523</v>
      </c>
      <c r="AA2020" t="s">
        <v>28524</v>
      </c>
      <c r="AB2020" t="s">
        <v>28525</v>
      </c>
      <c r="AN2020" t="s">
        <v>19835</v>
      </c>
      <c r="AO2020" t="s">
        <v>19836</v>
      </c>
      <c r="AS2020" t="s">
        <v>84</v>
      </c>
      <c r="AT2020">
        <v>2000</v>
      </c>
      <c r="AU2020">
        <v>51</v>
      </c>
      <c r="AV2020">
        <v>3</v>
      </c>
      <c r="BA2020">
        <v>303</v>
      </c>
      <c r="BB2020">
        <v>321</v>
      </c>
      <c r="BD2020" t="s">
        <v>28526</v>
      </c>
      <c r="BK2020" t="s">
        <v>28527</v>
      </c>
      <c r="BW2020" t="s">
        <v>13429</v>
      </c>
      <c r="BX2020" t="s">
        <v>13985</v>
      </c>
      <c r="BY2020" t="s">
        <v>13985</v>
      </c>
      <c r="BZ2020" t="s">
        <v>13985</v>
      </c>
    </row>
    <row r="2021" spans="1:78" hidden="1">
      <c r="A2021" t="s">
        <v>13850</v>
      </c>
      <c r="B2021" t="s">
        <v>67</v>
      </c>
      <c r="C2021" t="s">
        <v>18584</v>
      </c>
      <c r="G2021" t="s">
        <v>18585</v>
      </c>
      <c r="J2021" t="s">
        <v>18586</v>
      </c>
      <c r="K2021" t="s">
        <v>1442</v>
      </c>
      <c r="W2021" t="s">
        <v>18587</v>
      </c>
      <c r="AN2021" t="s">
        <v>1446</v>
      </c>
      <c r="AO2021" t="s">
        <v>1447</v>
      </c>
      <c r="AS2021" t="s">
        <v>297</v>
      </c>
      <c r="AT2021">
        <v>2015</v>
      </c>
      <c r="AU2021">
        <v>28</v>
      </c>
      <c r="AV2021">
        <v>9</v>
      </c>
      <c r="BA2021">
        <v>1691</v>
      </c>
      <c r="BB2021">
        <v>1704</v>
      </c>
      <c r="BD2021" t="s">
        <v>18588</v>
      </c>
      <c r="BK2021" t="s">
        <v>18589</v>
      </c>
      <c r="BL2021">
        <v>26174167</v>
      </c>
      <c r="BW2021" t="s">
        <v>13428</v>
      </c>
      <c r="BX2021" t="s">
        <v>13985</v>
      </c>
      <c r="BY2021" t="s">
        <v>13429</v>
      </c>
      <c r="BZ2021" t="s">
        <v>13985</v>
      </c>
    </row>
    <row r="2022" spans="1:78" hidden="1">
      <c r="A2022" t="s">
        <v>13850</v>
      </c>
      <c r="B2022" t="s">
        <v>67</v>
      </c>
      <c r="C2022" t="s">
        <v>27650</v>
      </c>
      <c r="G2022" t="s">
        <v>27650</v>
      </c>
      <c r="J2022" t="s">
        <v>27651</v>
      </c>
      <c r="K2022" t="s">
        <v>12619</v>
      </c>
      <c r="W2022" t="s">
        <v>27652</v>
      </c>
      <c r="AA2022" t="s">
        <v>27653</v>
      </c>
      <c r="AB2022" t="s">
        <v>27654</v>
      </c>
      <c r="AN2022" t="s">
        <v>12623</v>
      </c>
      <c r="AS2022" t="s">
        <v>815</v>
      </c>
      <c r="AT2022">
        <v>2003</v>
      </c>
      <c r="AU2022">
        <v>37</v>
      </c>
      <c r="AV2022">
        <v>1</v>
      </c>
      <c r="BA2022">
        <v>155</v>
      </c>
      <c r="BB2022">
        <v>160</v>
      </c>
      <c r="BD2022" t="s">
        <v>27655</v>
      </c>
      <c r="BK2022" t="s">
        <v>27656</v>
      </c>
      <c r="BW2022" t="s">
        <v>13429</v>
      </c>
      <c r="BX2022" t="s">
        <v>13985</v>
      </c>
      <c r="BY2022" t="s">
        <v>13985</v>
      </c>
      <c r="BZ2022" t="s">
        <v>13985</v>
      </c>
    </row>
    <row r="2023" spans="1:78" hidden="1">
      <c r="A2023" t="s">
        <v>13850</v>
      </c>
      <c r="B2023" t="s">
        <v>67</v>
      </c>
      <c r="C2023" t="s">
        <v>22268</v>
      </c>
      <c r="G2023" t="s">
        <v>22269</v>
      </c>
      <c r="J2023" t="s">
        <v>22270</v>
      </c>
      <c r="K2023" t="s">
        <v>809</v>
      </c>
      <c r="W2023" t="s">
        <v>22271</v>
      </c>
      <c r="AB2023" t="s">
        <v>22272</v>
      </c>
      <c r="AN2023" t="s">
        <v>813</v>
      </c>
      <c r="AS2023" t="s">
        <v>84</v>
      </c>
      <c r="AT2023">
        <v>2011</v>
      </c>
      <c r="AU2023">
        <v>84</v>
      </c>
      <c r="AV2023">
        <v>4</v>
      </c>
      <c r="BA2023">
        <v>409</v>
      </c>
      <c r="BB2023">
        <v>418</v>
      </c>
      <c r="BD2023" t="s">
        <v>22273</v>
      </c>
      <c r="BK2023" t="s">
        <v>22274</v>
      </c>
      <c r="BW2023" t="s">
        <v>13429</v>
      </c>
      <c r="BX2023" t="s">
        <v>13985</v>
      </c>
      <c r="BY2023" t="s">
        <v>13985</v>
      </c>
      <c r="BZ2023" t="s">
        <v>13985</v>
      </c>
    </row>
    <row r="2024" spans="1:78" hidden="1">
      <c r="A2024" t="s">
        <v>13850</v>
      </c>
      <c r="B2024" t="s">
        <v>67</v>
      </c>
      <c r="C2024" t="s">
        <v>18815</v>
      </c>
      <c r="G2024" t="s">
        <v>18816</v>
      </c>
      <c r="J2024" t="s">
        <v>18817</v>
      </c>
      <c r="K2024" t="s">
        <v>10488</v>
      </c>
      <c r="W2024" t="s">
        <v>18818</v>
      </c>
      <c r="AA2024" t="s">
        <v>18819</v>
      </c>
      <c r="AB2024" t="s">
        <v>18820</v>
      </c>
      <c r="AN2024" t="s">
        <v>10490</v>
      </c>
      <c r="AO2024" t="s">
        <v>11085</v>
      </c>
      <c r="AS2024" t="s">
        <v>472</v>
      </c>
      <c r="AT2024">
        <v>2015</v>
      </c>
      <c r="AU2024">
        <v>66</v>
      </c>
      <c r="AV2024">
        <v>3</v>
      </c>
      <c r="BA2024">
        <v>415</v>
      </c>
      <c r="BB2024">
        <v>426</v>
      </c>
      <c r="BD2024" t="s">
        <v>18821</v>
      </c>
      <c r="BK2024" t="s">
        <v>18822</v>
      </c>
      <c r="BL2024">
        <v>25910991</v>
      </c>
      <c r="BW2024" t="s">
        <v>13428</v>
      </c>
      <c r="BX2024" t="s">
        <v>13985</v>
      </c>
      <c r="BY2024" t="s">
        <v>13429</v>
      </c>
      <c r="BZ2024" t="s">
        <v>13985</v>
      </c>
    </row>
    <row r="2025" spans="1:78" hidden="1">
      <c r="A2025" t="s">
        <v>13850</v>
      </c>
      <c r="B2025" t="s">
        <v>67</v>
      </c>
      <c r="C2025" t="s">
        <v>23146</v>
      </c>
      <c r="G2025" t="s">
        <v>23147</v>
      </c>
      <c r="J2025" t="s">
        <v>23148</v>
      </c>
      <c r="K2025" t="s">
        <v>19087</v>
      </c>
      <c r="W2025" t="s">
        <v>23149</v>
      </c>
      <c r="AN2025" t="s">
        <v>19089</v>
      </c>
      <c r="AS2025" t="s">
        <v>84</v>
      </c>
      <c r="AT2025">
        <v>2010</v>
      </c>
      <c r="AU2025">
        <v>66</v>
      </c>
      <c r="AV2025">
        <v>4</v>
      </c>
      <c r="BA2025">
        <v>464</v>
      </c>
      <c r="BB2025">
        <v>475</v>
      </c>
      <c r="BD2025" t="s">
        <v>23150</v>
      </c>
      <c r="BK2025" t="s">
        <v>23151</v>
      </c>
      <c r="BW2025" t="s">
        <v>13429</v>
      </c>
      <c r="BX2025" t="s">
        <v>13985</v>
      </c>
      <c r="BY2025" t="s">
        <v>13985</v>
      </c>
      <c r="BZ2025" t="s">
        <v>13985</v>
      </c>
    </row>
    <row r="2026" spans="1:78" hidden="1">
      <c r="A2026" t="s">
        <v>13850</v>
      </c>
      <c r="B2026" t="s">
        <v>67</v>
      </c>
      <c r="C2026" t="s">
        <v>29865</v>
      </c>
      <c r="G2026" t="s">
        <v>29865</v>
      </c>
      <c r="J2026" t="s">
        <v>29866</v>
      </c>
      <c r="K2026" t="s">
        <v>3981</v>
      </c>
      <c r="W2026" t="s">
        <v>29867</v>
      </c>
      <c r="AB2026" t="s">
        <v>15462</v>
      </c>
      <c r="AN2026" t="s">
        <v>3983</v>
      </c>
      <c r="AS2026" t="s">
        <v>884</v>
      </c>
      <c r="AT2026">
        <v>1997</v>
      </c>
      <c r="AU2026">
        <v>87</v>
      </c>
      <c r="AV2026">
        <v>1</v>
      </c>
      <c r="BA2026">
        <v>55</v>
      </c>
      <c r="BB2026">
        <v>59</v>
      </c>
      <c r="BD2026" t="s">
        <v>29868</v>
      </c>
      <c r="BK2026" t="s">
        <v>29869</v>
      </c>
      <c r="BW2026" t="s">
        <v>13428</v>
      </c>
      <c r="BX2026" t="s">
        <v>13985</v>
      </c>
      <c r="BY2026" t="s">
        <v>13429</v>
      </c>
      <c r="BZ2026" t="s">
        <v>13985</v>
      </c>
    </row>
    <row r="2027" spans="1:78" hidden="1">
      <c r="A2027" t="s">
        <v>13850</v>
      </c>
      <c r="B2027" t="s">
        <v>67</v>
      </c>
      <c r="C2027" t="s">
        <v>29842</v>
      </c>
      <c r="G2027" t="s">
        <v>29842</v>
      </c>
      <c r="J2027" t="s">
        <v>29843</v>
      </c>
      <c r="K2027" t="s">
        <v>10220</v>
      </c>
      <c r="W2027" t="s">
        <v>29844</v>
      </c>
      <c r="AB2027" t="s">
        <v>29845</v>
      </c>
      <c r="AN2027" t="s">
        <v>10224</v>
      </c>
      <c r="AS2027" t="s">
        <v>815</v>
      </c>
      <c r="AT2027">
        <v>1997</v>
      </c>
      <c r="AU2027">
        <v>16</v>
      </c>
      <c r="AV2027">
        <v>2</v>
      </c>
      <c r="BA2027">
        <v>139</v>
      </c>
      <c r="BB2027">
        <v>155</v>
      </c>
      <c r="BD2027" t="s">
        <v>29846</v>
      </c>
      <c r="BK2027" t="s">
        <v>29847</v>
      </c>
      <c r="BW2027" t="s">
        <v>13429</v>
      </c>
      <c r="BX2027" t="s">
        <v>13985</v>
      </c>
      <c r="BY2027" t="s">
        <v>13985</v>
      </c>
      <c r="BZ2027" t="s">
        <v>13985</v>
      </c>
    </row>
    <row r="2028" spans="1:78" hidden="1">
      <c r="A2028" t="s">
        <v>13850</v>
      </c>
      <c r="B2028" t="s">
        <v>67</v>
      </c>
      <c r="C2028" t="s">
        <v>16410</v>
      </c>
      <c r="G2028" t="s">
        <v>16411</v>
      </c>
      <c r="J2028" t="s">
        <v>16412</v>
      </c>
      <c r="K2028" t="s">
        <v>16413</v>
      </c>
      <c r="P2028" t="s">
        <v>16414</v>
      </c>
      <c r="Q2028" t="s">
        <v>16415</v>
      </c>
      <c r="R2028" t="s">
        <v>16416</v>
      </c>
      <c r="S2028" t="s">
        <v>16417</v>
      </c>
      <c r="W2028" t="s">
        <v>16418</v>
      </c>
      <c r="AA2028" t="s">
        <v>16419</v>
      </c>
      <c r="AB2028" t="s">
        <v>16420</v>
      </c>
      <c r="AN2028" t="s">
        <v>16421</v>
      </c>
      <c r="AS2028" t="s">
        <v>242</v>
      </c>
      <c r="AT2028">
        <v>2017</v>
      </c>
      <c r="AU2028">
        <v>173</v>
      </c>
      <c r="AY2028" t="s">
        <v>49</v>
      </c>
      <c r="BA2028">
        <v>5</v>
      </c>
      <c r="BB2028">
        <v>12</v>
      </c>
      <c r="BD2028" t="s">
        <v>16422</v>
      </c>
      <c r="BK2028" t="s">
        <v>16423</v>
      </c>
      <c r="BL2028">
        <v>28088363</v>
      </c>
      <c r="BW2028" t="s">
        <v>13429</v>
      </c>
      <c r="BX2028" t="s">
        <v>13985</v>
      </c>
      <c r="BY2028" t="s">
        <v>13985</v>
      </c>
      <c r="BZ2028" t="s">
        <v>13985</v>
      </c>
    </row>
    <row r="2029" spans="1:78" hidden="1">
      <c r="A2029" t="s">
        <v>13850</v>
      </c>
      <c r="B2029" t="s">
        <v>67</v>
      </c>
      <c r="C2029" t="s">
        <v>21866</v>
      </c>
      <c r="G2029" t="s">
        <v>21867</v>
      </c>
      <c r="J2029" t="s">
        <v>21868</v>
      </c>
      <c r="K2029" t="s">
        <v>453</v>
      </c>
      <c r="W2029" t="s">
        <v>21869</v>
      </c>
      <c r="AA2029" t="s">
        <v>21870</v>
      </c>
      <c r="AB2029" t="s">
        <v>21871</v>
      </c>
      <c r="AN2029" t="s">
        <v>455</v>
      </c>
      <c r="AS2029" t="s">
        <v>730</v>
      </c>
      <c r="AT2029">
        <v>2012</v>
      </c>
      <c r="AU2029">
        <v>37</v>
      </c>
      <c r="AV2029">
        <v>2</v>
      </c>
      <c r="BA2029">
        <v>155</v>
      </c>
      <c r="BB2029">
        <v>159</v>
      </c>
      <c r="BD2029" t="s">
        <v>21872</v>
      </c>
      <c r="BK2029" t="s">
        <v>21873</v>
      </c>
      <c r="BW2029" t="s">
        <v>13429</v>
      </c>
      <c r="BX2029" t="s">
        <v>13985</v>
      </c>
      <c r="BY2029" t="s">
        <v>13985</v>
      </c>
      <c r="BZ2029" t="s">
        <v>13985</v>
      </c>
    </row>
    <row r="2030" spans="1:78" hidden="1">
      <c r="A2030" t="s">
        <v>13850</v>
      </c>
      <c r="B2030" t="s">
        <v>67</v>
      </c>
      <c r="C2030" t="s">
        <v>25707</v>
      </c>
      <c r="G2030" t="s">
        <v>25708</v>
      </c>
      <c r="J2030" t="s">
        <v>25709</v>
      </c>
      <c r="K2030" t="s">
        <v>7929</v>
      </c>
      <c r="W2030" t="s">
        <v>25710</v>
      </c>
      <c r="AN2030" t="s">
        <v>7933</v>
      </c>
      <c r="AT2030">
        <v>2007</v>
      </c>
      <c r="AU2030">
        <v>72</v>
      </c>
      <c r="AV2030">
        <v>6</v>
      </c>
      <c r="BA2030">
        <v>342</v>
      </c>
      <c r="BB2030">
        <v>353</v>
      </c>
      <c r="BD2030" t="s">
        <v>25711</v>
      </c>
      <c r="BK2030" t="s">
        <v>25712</v>
      </c>
      <c r="BW2030" t="s">
        <v>13429</v>
      </c>
      <c r="BX2030" t="s">
        <v>13985</v>
      </c>
      <c r="BY2030" t="s">
        <v>13985</v>
      </c>
      <c r="BZ2030" t="s">
        <v>13985</v>
      </c>
    </row>
    <row r="2031" spans="1:78" hidden="1">
      <c r="A2031" t="s">
        <v>13850</v>
      </c>
      <c r="B2031" t="s">
        <v>67</v>
      </c>
      <c r="C2031" t="s">
        <v>23991</v>
      </c>
      <c r="G2031" t="s">
        <v>23992</v>
      </c>
      <c r="J2031" t="s">
        <v>23993</v>
      </c>
      <c r="K2031" t="s">
        <v>17961</v>
      </c>
      <c r="W2031" t="s">
        <v>23994</v>
      </c>
      <c r="AA2031" t="s">
        <v>23995</v>
      </c>
      <c r="AB2031" t="s">
        <v>23996</v>
      </c>
      <c r="AN2031" t="s">
        <v>17965</v>
      </c>
      <c r="AS2031" s="1">
        <v>40756</v>
      </c>
      <c r="AT2031">
        <v>2009</v>
      </c>
      <c r="AU2031">
        <v>45</v>
      </c>
      <c r="BC2031" t="s">
        <v>23997</v>
      </c>
      <c r="BD2031" t="s">
        <v>23998</v>
      </c>
      <c r="BK2031" t="s">
        <v>23999</v>
      </c>
      <c r="BW2031" t="s">
        <v>13429</v>
      </c>
      <c r="BX2031" t="s">
        <v>13985</v>
      </c>
      <c r="BY2031" t="s">
        <v>13985</v>
      </c>
      <c r="BZ2031" t="s">
        <v>13985</v>
      </c>
    </row>
    <row r="2032" spans="1:78" hidden="1">
      <c r="A2032" t="s">
        <v>13850</v>
      </c>
      <c r="B2032" t="s">
        <v>67</v>
      </c>
      <c r="C2032" t="s">
        <v>17662</v>
      </c>
      <c r="G2032" t="s">
        <v>17663</v>
      </c>
      <c r="J2032" t="s">
        <v>20575</v>
      </c>
      <c r="K2032" t="s">
        <v>423</v>
      </c>
      <c r="W2032" t="s">
        <v>20576</v>
      </c>
      <c r="AA2032" t="s">
        <v>17666</v>
      </c>
      <c r="AB2032" t="s">
        <v>17667</v>
      </c>
      <c r="AN2032" t="s">
        <v>426</v>
      </c>
      <c r="AO2032" t="s">
        <v>427</v>
      </c>
      <c r="AS2032" t="s">
        <v>154</v>
      </c>
      <c r="AT2032">
        <v>2013</v>
      </c>
      <c r="AU2032">
        <v>67</v>
      </c>
      <c r="AV2032">
        <v>11</v>
      </c>
      <c r="BA2032">
        <v>3145</v>
      </c>
      <c r="BB2032">
        <v>3160</v>
      </c>
      <c r="BD2032" t="s">
        <v>20577</v>
      </c>
      <c r="BK2032" t="s">
        <v>20578</v>
      </c>
      <c r="BL2032">
        <v>24151999</v>
      </c>
      <c r="BW2032" t="s">
        <v>13428</v>
      </c>
      <c r="BX2032" t="s">
        <v>13985</v>
      </c>
      <c r="BY2032" t="s">
        <v>13429</v>
      </c>
      <c r="BZ2032" t="s">
        <v>13985</v>
      </c>
    </row>
    <row r="2033" spans="1:78" hidden="1">
      <c r="A2033" t="s">
        <v>13850</v>
      </c>
      <c r="B2033" t="s">
        <v>67</v>
      </c>
      <c r="C2033" t="s">
        <v>31076</v>
      </c>
      <c r="G2033" t="s">
        <v>31076</v>
      </c>
      <c r="J2033" t="s">
        <v>31077</v>
      </c>
      <c r="K2033" t="s">
        <v>13281</v>
      </c>
      <c r="W2033" t="s">
        <v>31078</v>
      </c>
      <c r="AN2033" t="s">
        <v>2224</v>
      </c>
      <c r="AS2033" t="s">
        <v>1023</v>
      </c>
      <c r="AT2033">
        <v>1993</v>
      </c>
      <c r="AU2033">
        <v>171</v>
      </c>
      <c r="AV2033">
        <v>6</v>
      </c>
      <c r="BA2033">
        <v>713</v>
      </c>
      <c r="BB2033">
        <v>724</v>
      </c>
      <c r="BD2033" t="s">
        <v>31079</v>
      </c>
      <c r="BK2033" t="s">
        <v>31080</v>
      </c>
      <c r="BW2033" t="s">
        <v>13428</v>
      </c>
      <c r="BX2033" t="s">
        <v>13985</v>
      </c>
      <c r="BY2033" t="s">
        <v>13429</v>
      </c>
      <c r="BZ2033" t="s">
        <v>13985</v>
      </c>
    </row>
    <row r="2034" spans="1:78" hidden="1">
      <c r="A2034" t="s">
        <v>13850</v>
      </c>
      <c r="B2034" t="s">
        <v>67</v>
      </c>
      <c r="C2034" t="s">
        <v>14915</v>
      </c>
      <c r="G2034" t="s">
        <v>14916</v>
      </c>
      <c r="J2034" t="s">
        <v>14917</v>
      </c>
      <c r="K2034" t="s">
        <v>8571</v>
      </c>
      <c r="W2034" t="s">
        <v>14918</v>
      </c>
      <c r="AN2034" t="s">
        <v>8573</v>
      </c>
      <c r="AO2034" t="s">
        <v>8574</v>
      </c>
      <c r="AS2034" t="s">
        <v>2650</v>
      </c>
      <c r="AT2034">
        <v>2019</v>
      </c>
      <c r="AU2034">
        <v>92</v>
      </c>
      <c r="AV2034">
        <v>1</v>
      </c>
      <c r="BA2034">
        <v>24</v>
      </c>
      <c r="BB2034">
        <v>36</v>
      </c>
      <c r="BD2034" t="s">
        <v>14919</v>
      </c>
      <c r="BK2034" t="s">
        <v>14920</v>
      </c>
      <c r="BL2034">
        <v>30452332</v>
      </c>
      <c r="BW2034" t="s">
        <v>13429</v>
      </c>
      <c r="BX2034" t="s">
        <v>13985</v>
      </c>
      <c r="BY2034" t="s">
        <v>13985</v>
      </c>
      <c r="BZ2034" t="s">
        <v>13985</v>
      </c>
    </row>
    <row r="2035" spans="1:78" hidden="1">
      <c r="A2035" t="s">
        <v>13850</v>
      </c>
      <c r="B2035" t="s">
        <v>67</v>
      </c>
      <c r="C2035" t="s">
        <v>25900</v>
      </c>
      <c r="G2035" t="s">
        <v>25901</v>
      </c>
      <c r="J2035" t="s">
        <v>25902</v>
      </c>
      <c r="K2035" t="s">
        <v>841</v>
      </c>
      <c r="W2035" t="s">
        <v>25903</v>
      </c>
      <c r="AA2035" t="s">
        <v>25904</v>
      </c>
      <c r="AB2035" t="s">
        <v>25905</v>
      </c>
      <c r="AN2035" t="s">
        <v>843</v>
      </c>
      <c r="AS2035" t="s">
        <v>242</v>
      </c>
      <c r="AT2035">
        <v>2006</v>
      </c>
      <c r="AU2035">
        <v>41</v>
      </c>
      <c r="AV2035">
        <v>3</v>
      </c>
      <c r="BA2035">
        <v>279</v>
      </c>
      <c r="BB2035">
        <v>283</v>
      </c>
      <c r="BD2035" t="s">
        <v>25906</v>
      </c>
      <c r="BK2035" t="s">
        <v>25907</v>
      </c>
      <c r="BL2035">
        <v>16948790</v>
      </c>
      <c r="BW2035" t="s">
        <v>13429</v>
      </c>
      <c r="BX2035" t="s">
        <v>13985</v>
      </c>
      <c r="BY2035" t="s">
        <v>13985</v>
      </c>
      <c r="BZ2035" t="s">
        <v>13985</v>
      </c>
    </row>
    <row r="2036" spans="1:78" hidden="1">
      <c r="A2036" t="s">
        <v>13850</v>
      </c>
      <c r="B2036" t="s">
        <v>67</v>
      </c>
      <c r="C2036" t="s">
        <v>30637</v>
      </c>
      <c r="G2036" t="s">
        <v>30637</v>
      </c>
      <c r="J2036" t="s">
        <v>30638</v>
      </c>
      <c r="K2036" t="s">
        <v>30639</v>
      </c>
      <c r="W2036" t="s">
        <v>30640</v>
      </c>
      <c r="AB2036" t="s">
        <v>30641</v>
      </c>
      <c r="AN2036" t="s">
        <v>30642</v>
      </c>
      <c r="AS2036" t="s">
        <v>1023</v>
      </c>
      <c r="AT2036">
        <v>1995</v>
      </c>
      <c r="AU2036">
        <v>30</v>
      </c>
      <c r="AV2036">
        <v>1</v>
      </c>
      <c r="BA2036">
        <v>18</v>
      </c>
      <c r="BB2036">
        <v>22</v>
      </c>
      <c r="BK2036" t="s">
        <v>30643</v>
      </c>
      <c r="BW2036" t="s">
        <v>13429</v>
      </c>
      <c r="BX2036" t="s">
        <v>13985</v>
      </c>
      <c r="BY2036" t="s">
        <v>13985</v>
      </c>
      <c r="BZ2036" t="s">
        <v>13985</v>
      </c>
    </row>
    <row r="2037" spans="1:78" hidden="1">
      <c r="A2037" t="s">
        <v>13850</v>
      </c>
      <c r="B2037" t="s">
        <v>67</v>
      </c>
      <c r="C2037" t="s">
        <v>22634</v>
      </c>
      <c r="G2037" t="s">
        <v>22635</v>
      </c>
      <c r="J2037" t="s">
        <v>22636</v>
      </c>
      <c r="K2037" t="s">
        <v>13990</v>
      </c>
      <c r="W2037" t="s">
        <v>22637</v>
      </c>
      <c r="AA2037" t="s">
        <v>22638</v>
      </c>
      <c r="AB2037" t="s">
        <v>22639</v>
      </c>
      <c r="AN2037" t="s">
        <v>13992</v>
      </c>
      <c r="AS2037" t="s">
        <v>472</v>
      </c>
      <c r="AT2037">
        <v>2011</v>
      </c>
      <c r="AU2037">
        <v>13</v>
      </c>
      <c r="AV2037">
        <v>7</v>
      </c>
      <c r="BA2037">
        <v>1599</v>
      </c>
      <c r="BB2037">
        <v>1614</v>
      </c>
      <c r="BD2037" t="s">
        <v>22640</v>
      </c>
      <c r="BK2037" t="s">
        <v>22641</v>
      </c>
      <c r="BW2037" t="s">
        <v>13429</v>
      </c>
      <c r="BX2037" t="s">
        <v>13985</v>
      </c>
      <c r="BY2037" t="s">
        <v>13985</v>
      </c>
      <c r="BZ2037" t="s">
        <v>13985</v>
      </c>
    </row>
    <row r="2038" spans="1:78" hidden="1">
      <c r="A2038" t="s">
        <v>13850</v>
      </c>
      <c r="B2038" t="s">
        <v>67</v>
      </c>
      <c r="C2038" t="s">
        <v>21009</v>
      </c>
      <c r="G2038" t="s">
        <v>21010</v>
      </c>
      <c r="J2038" t="s">
        <v>21011</v>
      </c>
      <c r="K2038" t="s">
        <v>20204</v>
      </c>
      <c r="W2038" t="s">
        <v>21012</v>
      </c>
      <c r="AN2038" t="s">
        <v>20206</v>
      </c>
      <c r="AS2038" t="s">
        <v>11436</v>
      </c>
      <c r="AT2038">
        <v>2013</v>
      </c>
      <c r="AU2038">
        <v>101</v>
      </c>
      <c r="AV2038">
        <v>1</v>
      </c>
      <c r="BA2038">
        <v>33</v>
      </c>
      <c r="BB2038">
        <v>38</v>
      </c>
      <c r="BD2038" t="s">
        <v>21013</v>
      </c>
      <c r="BK2038" t="s">
        <v>21014</v>
      </c>
      <c r="BW2038" t="s">
        <v>13429</v>
      </c>
      <c r="BX2038" t="s">
        <v>13985</v>
      </c>
      <c r="BY2038" t="s">
        <v>13985</v>
      </c>
      <c r="BZ2038" t="s">
        <v>13985</v>
      </c>
    </row>
    <row r="2039" spans="1:78" hidden="1">
      <c r="A2039" t="s">
        <v>13850</v>
      </c>
      <c r="B2039" t="s">
        <v>67</v>
      </c>
      <c r="C2039" t="s">
        <v>16595</v>
      </c>
      <c r="G2039" t="s">
        <v>16596</v>
      </c>
      <c r="J2039" t="s">
        <v>16597</v>
      </c>
      <c r="K2039" t="s">
        <v>14047</v>
      </c>
      <c r="W2039" t="s">
        <v>16598</v>
      </c>
      <c r="AN2039" t="s">
        <v>14049</v>
      </c>
      <c r="AO2039" t="s">
        <v>14050</v>
      </c>
      <c r="AS2039" t="s">
        <v>472</v>
      </c>
      <c r="AT2039">
        <v>2017</v>
      </c>
      <c r="AU2039">
        <v>70</v>
      </c>
      <c r="AV2039">
        <v>4</v>
      </c>
      <c r="BA2039">
        <v>477</v>
      </c>
      <c r="BB2039">
        <v>483</v>
      </c>
      <c r="BD2039" t="s">
        <v>16599</v>
      </c>
      <c r="BK2039" t="s">
        <v>16600</v>
      </c>
      <c r="BW2039" t="s">
        <v>13429</v>
      </c>
      <c r="BX2039" t="s">
        <v>13985</v>
      </c>
      <c r="BY2039" t="s">
        <v>13985</v>
      </c>
      <c r="BZ2039" t="s">
        <v>13985</v>
      </c>
    </row>
    <row r="2040" spans="1:78" hidden="1">
      <c r="A2040" t="s">
        <v>13850</v>
      </c>
      <c r="B2040" t="s">
        <v>67</v>
      </c>
      <c r="C2040" t="s">
        <v>15576</v>
      </c>
      <c r="G2040" t="s">
        <v>15577</v>
      </c>
      <c r="J2040" t="s">
        <v>15578</v>
      </c>
      <c r="K2040" t="s">
        <v>15579</v>
      </c>
      <c r="W2040" t="s">
        <v>15580</v>
      </c>
      <c r="AA2040" t="s">
        <v>15581</v>
      </c>
      <c r="AN2040" t="s">
        <v>15582</v>
      </c>
      <c r="AO2040" t="s">
        <v>15583</v>
      </c>
      <c r="AS2040" t="s">
        <v>521</v>
      </c>
      <c r="AT2040">
        <v>2018</v>
      </c>
      <c r="AU2040">
        <v>58</v>
      </c>
      <c r="AV2040">
        <v>3</v>
      </c>
      <c r="BA2040">
        <v>229</v>
      </c>
      <c r="BB2040">
        <v>238</v>
      </c>
      <c r="BD2040" t="s">
        <v>15584</v>
      </c>
      <c r="BK2040" t="s">
        <v>15585</v>
      </c>
      <c r="BW2040" t="s">
        <v>13429</v>
      </c>
      <c r="BX2040" t="s">
        <v>13985</v>
      </c>
      <c r="BY2040" t="s">
        <v>13985</v>
      </c>
      <c r="BZ2040" t="s">
        <v>13985</v>
      </c>
    </row>
    <row r="2041" spans="1:78" hidden="1">
      <c r="A2041" t="s">
        <v>13850</v>
      </c>
      <c r="B2041" t="s">
        <v>67</v>
      </c>
      <c r="C2041" t="s">
        <v>14982</v>
      </c>
      <c r="G2041" t="s">
        <v>14983</v>
      </c>
      <c r="J2041" t="s">
        <v>14984</v>
      </c>
      <c r="K2041" t="s">
        <v>14975</v>
      </c>
      <c r="W2041" t="s">
        <v>14985</v>
      </c>
      <c r="AA2041" t="s">
        <v>14986</v>
      </c>
      <c r="AB2041" t="s">
        <v>14987</v>
      </c>
      <c r="AN2041" t="s">
        <v>14978</v>
      </c>
      <c r="AS2041" t="s">
        <v>84</v>
      </c>
      <c r="AT2041">
        <v>2018</v>
      </c>
      <c r="AU2041">
        <v>10</v>
      </c>
      <c r="AV2041">
        <v>6</v>
      </c>
      <c r="BC2041" t="s">
        <v>14988</v>
      </c>
      <c r="BD2041" t="s">
        <v>14989</v>
      </c>
      <c r="BK2041" t="s">
        <v>14990</v>
      </c>
      <c r="BL2041">
        <v>30595833</v>
      </c>
      <c r="BW2041" t="s">
        <v>13429</v>
      </c>
    </row>
    <row r="2042" spans="1:78" hidden="1">
      <c r="A2042" t="s">
        <v>13850</v>
      </c>
      <c r="B2042" t="s">
        <v>67</v>
      </c>
      <c r="C2042" t="s">
        <v>29826</v>
      </c>
      <c r="G2042" t="s">
        <v>29826</v>
      </c>
      <c r="J2042" t="s">
        <v>29827</v>
      </c>
      <c r="K2042" t="s">
        <v>3361</v>
      </c>
      <c r="W2042" t="s">
        <v>29828</v>
      </c>
      <c r="AA2042" t="s">
        <v>29829</v>
      </c>
      <c r="AB2042" t="s">
        <v>29830</v>
      </c>
      <c r="AN2042" t="s">
        <v>3363</v>
      </c>
      <c r="AS2042" t="s">
        <v>730</v>
      </c>
      <c r="AT2042">
        <v>1997</v>
      </c>
      <c r="AU2042">
        <v>78</v>
      </c>
      <c r="AV2042">
        <v>3</v>
      </c>
      <c r="BA2042">
        <v>420</v>
      </c>
      <c r="BB2042">
        <v>428</v>
      </c>
      <c r="BD2042" t="s">
        <v>29831</v>
      </c>
      <c r="BK2042" t="s">
        <v>29832</v>
      </c>
      <c r="BW2042" t="s">
        <v>13429</v>
      </c>
      <c r="BX2042" t="s">
        <v>13985</v>
      </c>
      <c r="BY2042" t="s">
        <v>13985</v>
      </c>
      <c r="BZ2042" t="s">
        <v>13985</v>
      </c>
    </row>
    <row r="2043" spans="1:78" hidden="1">
      <c r="A2043" t="s">
        <v>13850</v>
      </c>
      <c r="B2043" t="s">
        <v>67</v>
      </c>
      <c r="C2043" t="s">
        <v>17931</v>
      </c>
      <c r="G2043" t="s">
        <v>17932</v>
      </c>
      <c r="J2043" t="s">
        <v>17933</v>
      </c>
      <c r="K2043" t="s">
        <v>14047</v>
      </c>
      <c r="W2043" t="s">
        <v>17934</v>
      </c>
      <c r="AN2043" t="s">
        <v>14049</v>
      </c>
      <c r="AO2043" t="s">
        <v>14050</v>
      </c>
      <c r="AS2043" t="s">
        <v>815</v>
      </c>
      <c r="AT2043">
        <v>2016</v>
      </c>
      <c r="AU2043">
        <v>69</v>
      </c>
      <c r="AV2043">
        <v>2</v>
      </c>
      <c r="BA2043">
        <v>117</v>
      </c>
      <c r="BB2043">
        <v>122</v>
      </c>
      <c r="BD2043" t="s">
        <v>17935</v>
      </c>
      <c r="BK2043" t="s">
        <v>17936</v>
      </c>
      <c r="BW2043" t="s">
        <v>13429</v>
      </c>
      <c r="BX2043" t="s">
        <v>13985</v>
      </c>
      <c r="BY2043" t="s">
        <v>13985</v>
      </c>
      <c r="BZ2043" t="s">
        <v>13985</v>
      </c>
    </row>
    <row r="2044" spans="1:78" hidden="1">
      <c r="A2044" t="s">
        <v>13850</v>
      </c>
      <c r="B2044" t="s">
        <v>67</v>
      </c>
      <c r="C2044" t="s">
        <v>15273</v>
      </c>
      <c r="G2044" t="s">
        <v>15274</v>
      </c>
      <c r="J2044" t="s">
        <v>15275</v>
      </c>
      <c r="K2044" t="s">
        <v>605</v>
      </c>
      <c r="W2044" t="s">
        <v>15276</v>
      </c>
      <c r="AN2044" t="s">
        <v>609</v>
      </c>
      <c r="AS2044" s="1">
        <v>46966</v>
      </c>
      <c r="AT2044">
        <v>2018</v>
      </c>
      <c r="AU2044">
        <v>115</v>
      </c>
      <c r="AV2044">
        <v>35</v>
      </c>
      <c r="BA2044" t="s">
        <v>15277</v>
      </c>
      <c r="BB2044" t="s">
        <v>15278</v>
      </c>
      <c r="BD2044" t="s">
        <v>15279</v>
      </c>
      <c r="BK2044" t="s">
        <v>15280</v>
      </c>
      <c r="BL2044">
        <v>30104383</v>
      </c>
      <c r="BW2044" t="s">
        <v>13429</v>
      </c>
      <c r="BX2044" t="s">
        <v>13985</v>
      </c>
      <c r="BY2044" t="s">
        <v>13985</v>
      </c>
      <c r="BZ2044" t="s">
        <v>13985</v>
      </c>
    </row>
    <row r="2045" spans="1:78" hidden="1">
      <c r="A2045" t="s">
        <v>13850</v>
      </c>
      <c r="B2045" t="s">
        <v>67</v>
      </c>
      <c r="C2045" t="s">
        <v>15344</v>
      </c>
      <c r="G2045" t="s">
        <v>15345</v>
      </c>
      <c r="J2045" t="s">
        <v>15346</v>
      </c>
      <c r="K2045" t="s">
        <v>6052</v>
      </c>
      <c r="W2045" t="s">
        <v>15347</v>
      </c>
      <c r="AN2045" t="s">
        <v>6055</v>
      </c>
      <c r="AS2045" t="s">
        <v>352</v>
      </c>
      <c r="AT2045">
        <v>2018</v>
      </c>
      <c r="AU2045">
        <v>76</v>
      </c>
      <c r="BA2045">
        <v>156</v>
      </c>
      <c r="BB2045">
        <v>164</v>
      </c>
      <c r="BD2045" t="s">
        <v>15348</v>
      </c>
      <c r="BK2045" t="s">
        <v>15349</v>
      </c>
      <c r="BL2045">
        <v>30143290</v>
      </c>
      <c r="BW2045" t="s">
        <v>13429</v>
      </c>
      <c r="BX2045" t="s">
        <v>13985</v>
      </c>
      <c r="BY2045" t="s">
        <v>13985</v>
      </c>
      <c r="BZ2045" t="s">
        <v>13985</v>
      </c>
    </row>
    <row r="2046" spans="1:78" hidden="1">
      <c r="A2046" t="s">
        <v>13850</v>
      </c>
      <c r="B2046" t="s">
        <v>67</v>
      </c>
      <c r="C2046" t="s">
        <v>29752</v>
      </c>
      <c r="G2046" t="s">
        <v>29752</v>
      </c>
      <c r="J2046" t="s">
        <v>29753</v>
      </c>
      <c r="K2046" t="s">
        <v>20127</v>
      </c>
      <c r="W2046" t="s">
        <v>29754</v>
      </c>
      <c r="AA2046" t="s">
        <v>29755</v>
      </c>
      <c r="AB2046" t="s">
        <v>29756</v>
      </c>
      <c r="AN2046" t="s">
        <v>20131</v>
      </c>
      <c r="AS2046" t="s">
        <v>472</v>
      </c>
      <c r="AT2046">
        <v>1997</v>
      </c>
      <c r="AU2046">
        <v>36</v>
      </c>
      <c r="AV2046">
        <v>3</v>
      </c>
      <c r="BA2046">
        <v>487</v>
      </c>
      <c r="BB2046">
        <v>497</v>
      </c>
      <c r="BD2046" t="s">
        <v>29757</v>
      </c>
      <c r="BK2046" t="s">
        <v>29758</v>
      </c>
      <c r="BW2046" t="s">
        <v>13429</v>
      </c>
      <c r="BX2046" t="s">
        <v>13985</v>
      </c>
      <c r="BY2046" t="s">
        <v>13985</v>
      </c>
      <c r="BZ2046" t="s">
        <v>13985</v>
      </c>
    </row>
    <row r="2047" spans="1:78" hidden="1">
      <c r="A2047" t="s">
        <v>13850</v>
      </c>
      <c r="B2047" t="s">
        <v>67</v>
      </c>
      <c r="C2047" t="s">
        <v>26110</v>
      </c>
      <c r="G2047" t="s">
        <v>26110</v>
      </c>
      <c r="J2047" t="s">
        <v>26111</v>
      </c>
      <c r="K2047" t="s">
        <v>16467</v>
      </c>
      <c r="W2047" t="s">
        <v>26112</v>
      </c>
      <c r="AA2047" t="s">
        <v>26113</v>
      </c>
      <c r="AB2047" t="s">
        <v>26114</v>
      </c>
      <c r="AN2047" t="s">
        <v>16471</v>
      </c>
      <c r="AS2047" t="s">
        <v>730</v>
      </c>
      <c r="AT2047">
        <v>2006</v>
      </c>
      <c r="AU2047">
        <v>129</v>
      </c>
      <c r="AV2047">
        <v>1</v>
      </c>
      <c r="BA2047">
        <v>24</v>
      </c>
      <c r="BB2047">
        <v>30</v>
      </c>
      <c r="BD2047" t="s">
        <v>26115</v>
      </c>
      <c r="BK2047" t="s">
        <v>26116</v>
      </c>
      <c r="BW2047" t="s">
        <v>13429</v>
      </c>
      <c r="BX2047" t="s">
        <v>13985</v>
      </c>
      <c r="BY2047" t="s">
        <v>13985</v>
      </c>
      <c r="BZ2047" t="s">
        <v>13985</v>
      </c>
    </row>
    <row r="2048" spans="1:78" hidden="1">
      <c r="A2048" t="s">
        <v>13850</v>
      </c>
      <c r="B2048" t="s">
        <v>67</v>
      </c>
      <c r="C2048" t="s">
        <v>25617</v>
      </c>
      <c r="G2048" t="s">
        <v>25618</v>
      </c>
      <c r="J2048" t="s">
        <v>25619</v>
      </c>
      <c r="K2048" t="s">
        <v>8183</v>
      </c>
      <c r="W2048" t="s">
        <v>25620</v>
      </c>
      <c r="AN2048" t="s">
        <v>8186</v>
      </c>
      <c r="AS2048" t="s">
        <v>884</v>
      </c>
      <c r="AT2048">
        <v>2007</v>
      </c>
      <c r="AU2048">
        <v>9</v>
      </c>
      <c r="AV2048">
        <v>2</v>
      </c>
      <c r="BA2048">
        <v>325</v>
      </c>
      <c r="BB2048">
        <v>340</v>
      </c>
      <c r="BK2048" t="s">
        <v>25621</v>
      </c>
      <c r="BW2048" t="s">
        <v>13429</v>
      </c>
      <c r="BX2048" t="s">
        <v>13985</v>
      </c>
      <c r="BY2048" t="s">
        <v>13985</v>
      </c>
      <c r="BZ2048" t="s">
        <v>13985</v>
      </c>
    </row>
    <row r="2049" spans="1:78" hidden="1">
      <c r="A2049" t="s">
        <v>13850</v>
      </c>
      <c r="B2049" t="s">
        <v>67</v>
      </c>
      <c r="C2049" t="s">
        <v>14541</v>
      </c>
      <c r="G2049" t="s">
        <v>14542</v>
      </c>
      <c r="J2049" t="s">
        <v>14543</v>
      </c>
      <c r="K2049" t="s">
        <v>10305</v>
      </c>
      <c r="W2049" t="s">
        <v>14544</v>
      </c>
      <c r="AA2049" t="s">
        <v>14545</v>
      </c>
      <c r="AB2049" t="s">
        <v>14546</v>
      </c>
      <c r="AN2049" t="s">
        <v>10307</v>
      </c>
      <c r="AO2049" t="s">
        <v>14547</v>
      </c>
      <c r="AS2049" t="s">
        <v>629</v>
      </c>
      <c r="AT2049">
        <v>2019</v>
      </c>
      <c r="AU2049">
        <v>107</v>
      </c>
      <c r="AV2049">
        <v>3</v>
      </c>
      <c r="BA2049">
        <v>1093</v>
      </c>
      <c r="BB2049">
        <v>1105</v>
      </c>
      <c r="BD2049" t="s">
        <v>14548</v>
      </c>
      <c r="BK2049" t="s">
        <v>14549</v>
      </c>
      <c r="BW2049" t="s">
        <v>13429</v>
      </c>
    </row>
    <row r="2050" spans="1:78" hidden="1">
      <c r="A2050" t="s">
        <v>13850</v>
      </c>
      <c r="B2050" t="s">
        <v>67</v>
      </c>
      <c r="C2050" t="s">
        <v>29464</v>
      </c>
      <c r="G2050" t="s">
        <v>29464</v>
      </c>
      <c r="J2050" t="s">
        <v>29465</v>
      </c>
      <c r="K2050" t="s">
        <v>423</v>
      </c>
      <c r="W2050" t="s">
        <v>29466</v>
      </c>
      <c r="AA2050" t="s">
        <v>29467</v>
      </c>
      <c r="AB2050" t="s">
        <v>29468</v>
      </c>
      <c r="AN2050" t="s">
        <v>426</v>
      </c>
      <c r="AS2050" t="s">
        <v>730</v>
      </c>
      <c r="AT2050">
        <v>1998</v>
      </c>
      <c r="AU2050">
        <v>52</v>
      </c>
      <c r="AV2050">
        <v>2</v>
      </c>
      <c r="BA2050">
        <v>344</v>
      </c>
      <c r="BB2050">
        <v>354</v>
      </c>
      <c r="BD2050" t="s">
        <v>29469</v>
      </c>
      <c r="BK2050" t="s">
        <v>29470</v>
      </c>
      <c r="BL2050">
        <v>28568325</v>
      </c>
      <c r="BW2050" t="s">
        <v>13429</v>
      </c>
      <c r="BX2050" t="s">
        <v>13985</v>
      </c>
      <c r="BY2050" t="s">
        <v>13985</v>
      </c>
      <c r="BZ2050" t="s">
        <v>13985</v>
      </c>
    </row>
    <row r="2051" spans="1:78" hidden="1">
      <c r="A2051" t="s">
        <v>13850</v>
      </c>
      <c r="B2051" t="s">
        <v>67</v>
      </c>
      <c r="C2051" t="s">
        <v>25058</v>
      </c>
      <c r="G2051" t="s">
        <v>25059</v>
      </c>
      <c r="J2051" t="s">
        <v>25060</v>
      </c>
      <c r="K2051" t="s">
        <v>25061</v>
      </c>
      <c r="W2051" t="s">
        <v>25062</v>
      </c>
      <c r="AA2051" t="s">
        <v>25063</v>
      </c>
      <c r="AN2051" t="s">
        <v>25064</v>
      </c>
      <c r="AO2051" t="s">
        <v>25065</v>
      </c>
      <c r="AS2051" t="s">
        <v>1017</v>
      </c>
      <c r="AT2051">
        <v>2008</v>
      </c>
      <c r="AU2051">
        <v>52</v>
      </c>
      <c r="AV2051">
        <v>1</v>
      </c>
      <c r="BA2051">
        <v>50</v>
      </c>
      <c r="BB2051">
        <v>56</v>
      </c>
      <c r="BD2051" t="s">
        <v>25066</v>
      </c>
      <c r="BK2051" t="s">
        <v>25067</v>
      </c>
      <c r="BW2051" t="s">
        <v>13429</v>
      </c>
      <c r="BX2051" t="s">
        <v>13985</v>
      </c>
      <c r="BY2051" t="s">
        <v>13985</v>
      </c>
      <c r="BZ2051" t="s">
        <v>13985</v>
      </c>
    </row>
    <row r="2052" spans="1:78" hidden="1">
      <c r="A2052" t="s">
        <v>13477</v>
      </c>
      <c r="B2052" t="s">
        <v>67</v>
      </c>
      <c r="C2052" t="s">
        <v>32161</v>
      </c>
      <c r="J2052" t="s">
        <v>25060</v>
      </c>
      <c r="K2052" t="s">
        <v>32163</v>
      </c>
      <c r="AA2052" t="s">
        <v>25063</v>
      </c>
      <c r="AN2052" t="s">
        <v>25065</v>
      </c>
      <c r="AT2052">
        <v>2008</v>
      </c>
      <c r="AU2052">
        <v>52</v>
      </c>
      <c r="AV2052">
        <v>1</v>
      </c>
      <c r="BA2052">
        <v>50</v>
      </c>
      <c r="BB2052">
        <v>56</v>
      </c>
      <c r="BD2052" t="s">
        <v>25066</v>
      </c>
      <c r="BK2052" t="s">
        <v>32164</v>
      </c>
      <c r="BM2052" t="s">
        <v>13483</v>
      </c>
      <c r="BQ2052" t="s">
        <v>32162</v>
      </c>
      <c r="BW2052" t="s">
        <v>13429</v>
      </c>
      <c r="BX2052" t="s">
        <v>13985</v>
      </c>
      <c r="BY2052" t="s">
        <v>13985</v>
      </c>
      <c r="BZ2052" t="s">
        <v>13985</v>
      </c>
    </row>
    <row r="2053" spans="1:78" hidden="1">
      <c r="A2053" t="s">
        <v>13850</v>
      </c>
      <c r="B2053" t="s">
        <v>67</v>
      </c>
      <c r="C2053" t="s">
        <v>29398</v>
      </c>
      <c r="G2053" t="s">
        <v>29398</v>
      </c>
      <c r="J2053" t="s">
        <v>29399</v>
      </c>
      <c r="K2053" t="s">
        <v>6536</v>
      </c>
      <c r="W2053" t="s">
        <v>29400</v>
      </c>
      <c r="AA2053" t="s">
        <v>29401</v>
      </c>
      <c r="AB2053" t="s">
        <v>29402</v>
      </c>
      <c r="AN2053" t="s">
        <v>6540</v>
      </c>
      <c r="AS2053" t="s">
        <v>521</v>
      </c>
      <c r="AT2053">
        <v>1998</v>
      </c>
      <c r="AU2053">
        <v>12</v>
      </c>
      <c r="AV2053">
        <v>3</v>
      </c>
      <c r="BA2053">
        <v>480</v>
      </c>
      <c r="BB2053">
        <v>485</v>
      </c>
      <c r="BD2053" t="s">
        <v>29403</v>
      </c>
      <c r="BK2053" t="s">
        <v>29404</v>
      </c>
      <c r="BW2053" t="s">
        <v>13429</v>
      </c>
      <c r="BX2053" t="s">
        <v>13985</v>
      </c>
      <c r="BY2053" t="s">
        <v>13985</v>
      </c>
      <c r="BZ2053" t="s">
        <v>13985</v>
      </c>
    </row>
    <row r="2054" spans="1:78" hidden="1">
      <c r="A2054" t="s">
        <v>13850</v>
      </c>
      <c r="B2054" t="s">
        <v>67</v>
      </c>
      <c r="C2054" t="s">
        <v>16140</v>
      </c>
      <c r="G2054" t="s">
        <v>16141</v>
      </c>
      <c r="J2054" t="s">
        <v>16142</v>
      </c>
      <c r="K2054" t="s">
        <v>1385</v>
      </c>
      <c r="W2054" t="s">
        <v>16143</v>
      </c>
      <c r="AA2054" t="s">
        <v>16144</v>
      </c>
      <c r="AN2054" t="s">
        <v>1388</v>
      </c>
      <c r="AO2054" t="s">
        <v>1389</v>
      </c>
      <c r="AS2054" t="s">
        <v>1023</v>
      </c>
      <c r="AT2054">
        <v>2018</v>
      </c>
      <c r="AU2054">
        <v>123</v>
      </c>
      <c r="AV2054">
        <v>1</v>
      </c>
      <c r="BA2054">
        <v>135</v>
      </c>
      <c r="BB2054">
        <v>143</v>
      </c>
      <c r="BD2054" t="s">
        <v>16145</v>
      </c>
      <c r="BK2054" t="s">
        <v>16146</v>
      </c>
      <c r="BW2054" t="s">
        <v>13429</v>
      </c>
      <c r="BX2054" t="s">
        <v>13985</v>
      </c>
      <c r="BY2054" t="s">
        <v>13985</v>
      </c>
      <c r="BZ2054" t="s">
        <v>13985</v>
      </c>
    </row>
    <row r="2055" spans="1:78" hidden="1">
      <c r="A2055" t="s">
        <v>13850</v>
      </c>
      <c r="B2055" t="s">
        <v>67</v>
      </c>
      <c r="C2055" t="s">
        <v>21021</v>
      </c>
      <c r="G2055" t="s">
        <v>21022</v>
      </c>
      <c r="J2055" t="s">
        <v>21023</v>
      </c>
      <c r="K2055" t="s">
        <v>21024</v>
      </c>
      <c r="W2055" t="s">
        <v>21025</v>
      </c>
      <c r="AA2055" t="s">
        <v>21026</v>
      </c>
      <c r="AB2055" t="s">
        <v>21027</v>
      </c>
      <c r="AN2055" t="s">
        <v>21028</v>
      </c>
      <c r="AS2055" t="s">
        <v>815</v>
      </c>
      <c r="AT2055">
        <v>2013</v>
      </c>
      <c r="AU2055">
        <v>21</v>
      </c>
      <c r="AV2055">
        <v>2</v>
      </c>
      <c r="BA2055">
        <v>186</v>
      </c>
      <c r="BB2055">
        <v>192</v>
      </c>
      <c r="BD2055" t="s">
        <v>21029</v>
      </c>
      <c r="BK2055" t="s">
        <v>21030</v>
      </c>
      <c r="BW2055" t="s">
        <v>13429</v>
      </c>
      <c r="BX2055" t="s">
        <v>13985</v>
      </c>
      <c r="BY2055" t="s">
        <v>13985</v>
      </c>
      <c r="BZ2055" t="s">
        <v>13985</v>
      </c>
    </row>
    <row r="2056" spans="1:78" hidden="1">
      <c r="A2056" t="s">
        <v>13850</v>
      </c>
      <c r="B2056" t="s">
        <v>67</v>
      </c>
      <c r="C2056" t="s">
        <v>18300</v>
      </c>
      <c r="G2056" t="s">
        <v>18301</v>
      </c>
      <c r="J2056" t="s">
        <v>18302</v>
      </c>
      <c r="K2056" t="s">
        <v>831</v>
      </c>
      <c r="W2056" t="s">
        <v>18303</v>
      </c>
      <c r="AN2056" t="s">
        <v>835</v>
      </c>
      <c r="AS2056" t="s">
        <v>1023</v>
      </c>
      <c r="AT2056">
        <v>2016</v>
      </c>
      <c r="AU2056">
        <v>6</v>
      </c>
      <c r="AV2056">
        <v>1</v>
      </c>
      <c r="BA2056">
        <v>256</v>
      </c>
      <c r="BB2056">
        <v>266</v>
      </c>
      <c r="BD2056" t="s">
        <v>18304</v>
      </c>
      <c r="BK2056" t="s">
        <v>18305</v>
      </c>
      <c r="BL2056">
        <v>26811790</v>
      </c>
      <c r="BW2056" t="s">
        <v>13429</v>
      </c>
      <c r="BX2056" t="s">
        <v>13985</v>
      </c>
      <c r="BY2056" t="s">
        <v>13985</v>
      </c>
      <c r="BZ2056" t="s">
        <v>13985</v>
      </c>
    </row>
    <row r="2057" spans="1:78" hidden="1">
      <c r="A2057" t="s">
        <v>13850</v>
      </c>
      <c r="B2057" t="s">
        <v>67</v>
      </c>
      <c r="C2057" t="s">
        <v>29615</v>
      </c>
      <c r="G2057" t="s">
        <v>29615</v>
      </c>
      <c r="J2057" t="s">
        <v>29616</v>
      </c>
      <c r="K2057" t="s">
        <v>27059</v>
      </c>
      <c r="W2057" t="s">
        <v>29617</v>
      </c>
      <c r="AN2057" t="s">
        <v>27061</v>
      </c>
      <c r="AS2057" t="s">
        <v>1023</v>
      </c>
      <c r="AT2057">
        <v>1998</v>
      </c>
      <c r="AU2057">
        <v>51</v>
      </c>
      <c r="AV2057">
        <v>1</v>
      </c>
      <c r="BA2057">
        <v>55</v>
      </c>
      <c r="BB2057">
        <v>62</v>
      </c>
      <c r="BD2057" t="s">
        <v>29618</v>
      </c>
      <c r="BK2057" t="s">
        <v>29619</v>
      </c>
      <c r="BW2057" t="s">
        <v>13429</v>
      </c>
      <c r="BX2057" t="s">
        <v>13985</v>
      </c>
      <c r="BY2057" t="s">
        <v>13985</v>
      </c>
      <c r="BZ2057" t="s">
        <v>13985</v>
      </c>
    </row>
    <row r="2058" spans="1:78" hidden="1">
      <c r="A2058" t="s">
        <v>13850</v>
      </c>
      <c r="B2058" t="s">
        <v>67</v>
      </c>
      <c r="C2058" t="s">
        <v>26813</v>
      </c>
      <c r="G2058" t="s">
        <v>26813</v>
      </c>
      <c r="J2058" t="s">
        <v>26814</v>
      </c>
      <c r="K2058" t="s">
        <v>19267</v>
      </c>
      <c r="W2058" t="s">
        <v>26815</v>
      </c>
      <c r="AN2058" t="s">
        <v>19271</v>
      </c>
      <c r="AO2058" t="s">
        <v>19272</v>
      </c>
      <c r="AT2058">
        <v>2005</v>
      </c>
      <c r="AU2058">
        <v>53</v>
      </c>
      <c r="AV2058">
        <v>3</v>
      </c>
      <c r="BA2058">
        <v>225</v>
      </c>
      <c r="BB2058">
        <v>230</v>
      </c>
      <c r="BD2058" t="s">
        <v>26816</v>
      </c>
      <c r="BK2058" t="s">
        <v>26817</v>
      </c>
      <c r="BW2058" t="s">
        <v>13429</v>
      </c>
      <c r="BX2058" t="s">
        <v>13985</v>
      </c>
      <c r="BY2058" t="s">
        <v>13985</v>
      </c>
      <c r="BZ2058" t="s">
        <v>13985</v>
      </c>
    </row>
    <row r="2059" spans="1:78" hidden="1">
      <c r="A2059" t="s">
        <v>13477</v>
      </c>
      <c r="B2059" t="s">
        <v>67</v>
      </c>
      <c r="C2059" t="s">
        <v>32060</v>
      </c>
      <c r="J2059" t="s">
        <v>32061</v>
      </c>
      <c r="K2059" t="s">
        <v>32063</v>
      </c>
      <c r="AN2059" t="s">
        <v>32064</v>
      </c>
      <c r="AS2059">
        <v>6</v>
      </c>
      <c r="AT2059">
        <v>2017</v>
      </c>
      <c r="AU2059">
        <v>27</v>
      </c>
      <c r="AV2059">
        <v>2</v>
      </c>
      <c r="BA2059">
        <v>697</v>
      </c>
      <c r="BB2059">
        <v>705</v>
      </c>
      <c r="BD2059" t="s">
        <v>32065</v>
      </c>
      <c r="BK2059" t="s">
        <v>32066</v>
      </c>
      <c r="BM2059" t="s">
        <v>13483</v>
      </c>
      <c r="BQ2059" t="s">
        <v>32062</v>
      </c>
      <c r="BW2059" t="s">
        <v>13429</v>
      </c>
    </row>
    <row r="2060" spans="1:78" hidden="1">
      <c r="A2060" t="s">
        <v>13850</v>
      </c>
      <c r="B2060" t="s">
        <v>3442</v>
      </c>
      <c r="C2060" t="s">
        <v>29624</v>
      </c>
      <c r="E2060" t="s">
        <v>29625</v>
      </c>
      <c r="G2060" t="s">
        <v>29624</v>
      </c>
      <c r="J2060" t="s">
        <v>29626</v>
      </c>
      <c r="K2060" t="s">
        <v>29627</v>
      </c>
      <c r="L2060" t="s">
        <v>29628</v>
      </c>
      <c r="P2060" t="s">
        <v>29629</v>
      </c>
      <c r="Q2060" t="s">
        <v>29630</v>
      </c>
      <c r="R2060" t="s">
        <v>29631</v>
      </c>
      <c r="S2060" t="s">
        <v>29632</v>
      </c>
      <c r="W2060" t="s">
        <v>29633</v>
      </c>
      <c r="AP2060" t="s">
        <v>29634</v>
      </c>
      <c r="AT2060">
        <v>1998</v>
      </c>
      <c r="AU2060">
        <v>10</v>
      </c>
      <c r="BA2060">
        <v>275</v>
      </c>
      <c r="BB2060">
        <v>279</v>
      </c>
      <c r="BK2060" t="s">
        <v>29635</v>
      </c>
      <c r="BW2060" t="s">
        <v>13429</v>
      </c>
      <c r="BX2060" t="s">
        <v>13985</v>
      </c>
      <c r="BY2060" t="s">
        <v>13985</v>
      </c>
      <c r="BZ2060" t="s">
        <v>13985</v>
      </c>
    </row>
    <row r="2061" spans="1:78" hidden="1">
      <c r="A2061" t="s">
        <v>13850</v>
      </c>
      <c r="B2061" t="s">
        <v>67</v>
      </c>
      <c r="C2061" t="s">
        <v>27615</v>
      </c>
      <c r="G2061" t="s">
        <v>27615</v>
      </c>
      <c r="J2061" t="s">
        <v>27616</v>
      </c>
      <c r="K2061" t="s">
        <v>21652</v>
      </c>
      <c r="W2061" t="s">
        <v>27617</v>
      </c>
      <c r="AN2061" t="s">
        <v>21655</v>
      </c>
      <c r="AS2061" t="s">
        <v>1488</v>
      </c>
      <c r="AT2061">
        <v>2003</v>
      </c>
      <c r="AU2061">
        <v>24</v>
      </c>
      <c r="AV2061">
        <v>3</v>
      </c>
      <c r="BA2061">
        <v>191</v>
      </c>
      <c r="BB2061">
        <v>200</v>
      </c>
      <c r="BK2061" t="s">
        <v>27618</v>
      </c>
      <c r="BL2061">
        <v>12908029</v>
      </c>
      <c r="BW2061" t="s">
        <v>13429</v>
      </c>
      <c r="BX2061" t="s">
        <v>13985</v>
      </c>
      <c r="BY2061" t="s">
        <v>13985</v>
      </c>
      <c r="BZ2061" t="s">
        <v>13985</v>
      </c>
    </row>
    <row r="2062" spans="1:78" hidden="1">
      <c r="A2062" t="s">
        <v>13850</v>
      </c>
      <c r="B2062" t="s">
        <v>67</v>
      </c>
      <c r="C2062" t="s">
        <v>30850</v>
      </c>
      <c r="G2062" t="s">
        <v>30850</v>
      </c>
      <c r="J2062" t="s">
        <v>30851</v>
      </c>
      <c r="K2062" t="s">
        <v>8410</v>
      </c>
      <c r="W2062" t="s">
        <v>30852</v>
      </c>
      <c r="AN2062" t="s">
        <v>8412</v>
      </c>
      <c r="AT2062">
        <v>1994</v>
      </c>
      <c r="AU2062">
        <v>34</v>
      </c>
      <c r="AV2062">
        <v>3</v>
      </c>
      <c r="BA2062">
        <v>355</v>
      </c>
      <c r="BB2062">
        <v>365</v>
      </c>
      <c r="BD2062" t="s">
        <v>30853</v>
      </c>
      <c r="BK2062" t="s">
        <v>30854</v>
      </c>
      <c r="BW2062" t="s">
        <v>13429</v>
      </c>
      <c r="BX2062" t="s">
        <v>13985</v>
      </c>
      <c r="BY2062" t="s">
        <v>13985</v>
      </c>
      <c r="BZ2062" t="s">
        <v>13985</v>
      </c>
    </row>
    <row r="2063" spans="1:78" hidden="1">
      <c r="A2063" t="s">
        <v>13850</v>
      </c>
      <c r="B2063" t="s">
        <v>67</v>
      </c>
      <c r="C2063" t="s">
        <v>25028</v>
      </c>
      <c r="G2063" t="s">
        <v>25029</v>
      </c>
      <c r="J2063" t="s">
        <v>25030</v>
      </c>
      <c r="K2063" t="s">
        <v>821</v>
      </c>
      <c r="W2063" t="s">
        <v>25031</v>
      </c>
      <c r="AA2063" t="s">
        <v>25032</v>
      </c>
      <c r="AB2063" t="s">
        <v>25033</v>
      </c>
      <c r="AN2063" t="s">
        <v>824</v>
      </c>
      <c r="AO2063" t="s">
        <v>825</v>
      </c>
      <c r="AS2063" t="s">
        <v>1023</v>
      </c>
      <c r="AT2063">
        <v>2008</v>
      </c>
      <c r="AU2063">
        <v>17</v>
      </c>
      <c r="AV2063">
        <v>2</v>
      </c>
      <c r="BA2063">
        <v>666</v>
      </c>
      <c r="BB2063">
        <v>677</v>
      </c>
      <c r="BD2063" t="s">
        <v>25034</v>
      </c>
      <c r="BK2063" t="s">
        <v>25035</v>
      </c>
      <c r="BL2063">
        <v>18179437</v>
      </c>
      <c r="BW2063" t="s">
        <v>13429</v>
      </c>
      <c r="BX2063" t="s">
        <v>13985</v>
      </c>
      <c r="BY2063" t="s">
        <v>13985</v>
      </c>
      <c r="BZ2063" t="s">
        <v>13985</v>
      </c>
    </row>
    <row r="2064" spans="1:78" hidden="1">
      <c r="A2064" t="s">
        <v>13850</v>
      </c>
      <c r="B2064" t="s">
        <v>67</v>
      </c>
      <c r="C2064" t="s">
        <v>25129</v>
      </c>
      <c r="G2064" t="s">
        <v>25130</v>
      </c>
      <c r="J2064" t="s">
        <v>25131</v>
      </c>
      <c r="K2064" t="s">
        <v>21024</v>
      </c>
      <c r="W2064" t="s">
        <v>25132</v>
      </c>
      <c r="AN2064" t="s">
        <v>21028</v>
      </c>
      <c r="AS2064" t="s">
        <v>84</v>
      </c>
      <c r="AT2064">
        <v>2007</v>
      </c>
      <c r="AU2064">
        <v>15</v>
      </c>
      <c r="AV2064">
        <v>4</v>
      </c>
      <c r="BA2064">
        <v>662</v>
      </c>
      <c r="BB2064">
        <v>669</v>
      </c>
      <c r="BD2064" t="s">
        <v>25133</v>
      </c>
      <c r="BK2064" t="s">
        <v>25134</v>
      </c>
      <c r="BW2064" t="s">
        <v>13429</v>
      </c>
      <c r="BX2064" t="s">
        <v>13985</v>
      </c>
      <c r="BY2064" t="s">
        <v>13985</v>
      </c>
      <c r="BZ2064" t="s">
        <v>13985</v>
      </c>
    </row>
    <row r="2065" spans="1:78" hidden="1">
      <c r="A2065" t="s">
        <v>13850</v>
      </c>
      <c r="B2065" t="s">
        <v>67</v>
      </c>
      <c r="C2065" t="s">
        <v>23983</v>
      </c>
      <c r="G2065" t="s">
        <v>23984</v>
      </c>
      <c r="J2065" t="s">
        <v>23985</v>
      </c>
      <c r="K2065" t="s">
        <v>21704</v>
      </c>
      <c r="W2065" t="s">
        <v>23986</v>
      </c>
      <c r="AA2065" t="s">
        <v>23987</v>
      </c>
      <c r="AB2065" t="s">
        <v>23988</v>
      </c>
      <c r="AN2065" t="s">
        <v>21708</v>
      </c>
      <c r="AS2065" s="1">
        <v>40756</v>
      </c>
      <c r="AT2065">
        <v>2009</v>
      </c>
      <c r="AU2065">
        <v>7</v>
      </c>
      <c r="BC2065">
        <v>49</v>
      </c>
      <c r="BD2065" t="s">
        <v>23989</v>
      </c>
      <c r="BK2065" t="s">
        <v>23990</v>
      </c>
      <c r="BL2065">
        <v>19671128</v>
      </c>
      <c r="BW2065" t="s">
        <v>13429</v>
      </c>
      <c r="BX2065" t="s">
        <v>13985</v>
      </c>
      <c r="BY2065" t="s">
        <v>13985</v>
      </c>
      <c r="BZ2065" t="s">
        <v>13985</v>
      </c>
    </row>
    <row r="2066" spans="1:78" hidden="1">
      <c r="A2066" t="s">
        <v>13850</v>
      </c>
      <c r="B2066" t="s">
        <v>67</v>
      </c>
      <c r="C2066" t="s">
        <v>30524</v>
      </c>
      <c r="G2066" t="s">
        <v>30524</v>
      </c>
      <c r="J2066" t="s">
        <v>30525</v>
      </c>
      <c r="K2066" t="s">
        <v>26435</v>
      </c>
      <c r="W2066" t="s">
        <v>30526</v>
      </c>
      <c r="AN2066" t="s">
        <v>26438</v>
      </c>
      <c r="AS2066" t="s">
        <v>815</v>
      </c>
      <c r="AT2066">
        <v>1995</v>
      </c>
      <c r="AU2066">
        <v>14</v>
      </c>
      <c r="AV2066">
        <v>1</v>
      </c>
      <c r="BA2066">
        <v>131</v>
      </c>
      <c r="BB2066">
        <v>146</v>
      </c>
      <c r="BD2066" t="s">
        <v>30527</v>
      </c>
      <c r="BK2066" t="s">
        <v>30528</v>
      </c>
      <c r="BW2066" t="s">
        <v>13429</v>
      </c>
      <c r="BX2066" t="s">
        <v>13985</v>
      </c>
      <c r="BY2066" t="s">
        <v>13985</v>
      </c>
      <c r="BZ2066" t="s">
        <v>13985</v>
      </c>
    </row>
    <row r="2067" spans="1:78" hidden="1">
      <c r="A2067" t="s">
        <v>13850</v>
      </c>
      <c r="B2067" t="s">
        <v>67</v>
      </c>
      <c r="C2067" t="s">
        <v>30381</v>
      </c>
      <c r="G2067" t="s">
        <v>30381</v>
      </c>
      <c r="J2067" t="s">
        <v>30382</v>
      </c>
      <c r="K2067" t="s">
        <v>667</v>
      </c>
      <c r="W2067" t="s">
        <v>30383</v>
      </c>
      <c r="AB2067" t="s">
        <v>30384</v>
      </c>
      <c r="AN2067" t="s">
        <v>670</v>
      </c>
      <c r="AS2067" t="s">
        <v>352</v>
      </c>
      <c r="AT2067">
        <v>1995</v>
      </c>
      <c r="AU2067">
        <v>30</v>
      </c>
      <c r="AV2067">
        <v>3</v>
      </c>
      <c r="BA2067">
        <v>498</v>
      </c>
      <c r="BB2067">
        <v>499</v>
      </c>
      <c r="BK2067" t="s">
        <v>30385</v>
      </c>
      <c r="BW2067" t="s">
        <v>13428</v>
      </c>
      <c r="BX2067" t="s">
        <v>13985</v>
      </c>
      <c r="BY2067" t="s">
        <v>13429</v>
      </c>
      <c r="BZ2067">
        <v>1</v>
      </c>
    </row>
    <row r="2068" spans="1:78" hidden="1">
      <c r="A2068" t="s">
        <v>13850</v>
      </c>
      <c r="B2068" t="s">
        <v>67</v>
      </c>
      <c r="C2068" t="s">
        <v>18361</v>
      </c>
      <c r="G2068" t="s">
        <v>18362</v>
      </c>
      <c r="J2068" t="s">
        <v>18363</v>
      </c>
      <c r="K2068" t="s">
        <v>15600</v>
      </c>
      <c r="W2068" t="s">
        <v>18364</v>
      </c>
      <c r="AB2068" t="s">
        <v>18365</v>
      </c>
      <c r="AN2068" t="s">
        <v>15603</v>
      </c>
      <c r="AS2068" t="s">
        <v>1023</v>
      </c>
      <c r="AT2068">
        <v>2016</v>
      </c>
      <c r="AU2068">
        <v>85</v>
      </c>
      <c r="BA2068">
        <v>1226</v>
      </c>
      <c r="BB2068">
        <v>1236</v>
      </c>
      <c r="BD2068" t="s">
        <v>18366</v>
      </c>
      <c r="BK2068" t="s">
        <v>18367</v>
      </c>
      <c r="BW2068" t="s">
        <v>13429</v>
      </c>
      <c r="BX2068" t="s">
        <v>13985</v>
      </c>
      <c r="BY2068" t="s">
        <v>13985</v>
      </c>
      <c r="BZ2068" t="s">
        <v>13985</v>
      </c>
    </row>
    <row r="2069" spans="1:78" hidden="1">
      <c r="A2069" t="s">
        <v>13850</v>
      </c>
      <c r="B2069" t="s">
        <v>67</v>
      </c>
      <c r="C2069" t="s">
        <v>22083</v>
      </c>
      <c r="G2069" t="s">
        <v>22084</v>
      </c>
      <c r="J2069" t="s">
        <v>22085</v>
      </c>
      <c r="K2069" t="s">
        <v>21296</v>
      </c>
      <c r="W2069" t="s">
        <v>22086</v>
      </c>
      <c r="AN2069" t="s">
        <v>21299</v>
      </c>
      <c r="AT2069">
        <v>2012</v>
      </c>
      <c r="BC2069">
        <v>743926</v>
      </c>
      <c r="BD2069" t="s">
        <v>22087</v>
      </c>
      <c r="BK2069" t="s">
        <v>22088</v>
      </c>
      <c r="BL2069">
        <v>22649321</v>
      </c>
      <c r="BW2069" t="s">
        <v>13429</v>
      </c>
      <c r="BX2069" t="s">
        <v>13985</v>
      </c>
      <c r="BY2069" t="s">
        <v>13985</v>
      </c>
      <c r="BZ2069" t="s">
        <v>13985</v>
      </c>
    </row>
    <row r="2070" spans="1:78" hidden="1">
      <c r="A2070" t="s">
        <v>13850</v>
      </c>
      <c r="B2070" t="s">
        <v>1762</v>
      </c>
      <c r="C2070" t="s">
        <v>22949</v>
      </c>
      <c r="F2070" t="s">
        <v>22950</v>
      </c>
      <c r="G2070" t="s">
        <v>22951</v>
      </c>
      <c r="J2070" t="s">
        <v>22952</v>
      </c>
      <c r="K2070" t="s">
        <v>22953</v>
      </c>
      <c r="L2070" t="s">
        <v>21285</v>
      </c>
      <c r="P2070" t="s">
        <v>22954</v>
      </c>
      <c r="Q2070" t="s">
        <v>22955</v>
      </c>
      <c r="R2070" t="s">
        <v>22956</v>
      </c>
      <c r="T2070" t="s">
        <v>22950</v>
      </c>
      <c r="W2070" t="s">
        <v>22957</v>
      </c>
      <c r="AN2070" t="s">
        <v>21291</v>
      </c>
      <c r="AT2070">
        <v>2011</v>
      </c>
      <c r="AU2070">
        <v>5</v>
      </c>
      <c r="AV2070">
        <v>2</v>
      </c>
      <c r="BA2070">
        <v>21</v>
      </c>
      <c r="BB2070">
        <v>25</v>
      </c>
      <c r="BK2070" t="s">
        <v>22958</v>
      </c>
      <c r="BW2070" t="s">
        <v>13429</v>
      </c>
      <c r="BX2070" t="s">
        <v>13985</v>
      </c>
      <c r="BY2070" t="s">
        <v>13985</v>
      </c>
      <c r="BZ2070" t="s">
        <v>13985</v>
      </c>
    </row>
    <row r="2071" spans="1:78" hidden="1">
      <c r="A2071" t="s">
        <v>13477</v>
      </c>
      <c r="B2071" t="s">
        <v>67</v>
      </c>
      <c r="C2071" t="s">
        <v>32078</v>
      </c>
      <c r="J2071" t="s">
        <v>32080</v>
      </c>
      <c r="K2071" t="s">
        <v>32056</v>
      </c>
      <c r="AN2071" t="s">
        <v>32057</v>
      </c>
      <c r="AS2071">
        <v>4</v>
      </c>
      <c r="AT2071">
        <v>2016</v>
      </c>
      <c r="AU2071">
        <v>65</v>
      </c>
      <c r="AV2071">
        <v>2</v>
      </c>
      <c r="BA2071">
        <v>204</v>
      </c>
      <c r="BB2071">
        <v>210</v>
      </c>
      <c r="BD2071" t="s">
        <v>32081</v>
      </c>
      <c r="BK2071" t="s">
        <v>32082</v>
      </c>
      <c r="BM2071" t="s">
        <v>13483</v>
      </c>
      <c r="BQ2071" t="s">
        <v>32079</v>
      </c>
      <c r="BW2071" t="s">
        <v>13429</v>
      </c>
    </row>
    <row r="2072" spans="1:78" hidden="1">
      <c r="A2072" t="s">
        <v>13850</v>
      </c>
      <c r="B2072" t="s">
        <v>67</v>
      </c>
      <c r="C2072" t="s">
        <v>31363</v>
      </c>
      <c r="G2072" t="s">
        <v>31363</v>
      </c>
      <c r="J2072" t="s">
        <v>31364</v>
      </c>
      <c r="K2072" t="s">
        <v>21400</v>
      </c>
      <c r="W2072" t="s">
        <v>31365</v>
      </c>
      <c r="AN2072" t="s">
        <v>21402</v>
      </c>
      <c r="AS2072" t="s">
        <v>242</v>
      </c>
      <c r="AT2072">
        <v>1991</v>
      </c>
      <c r="AU2072">
        <v>73</v>
      </c>
      <c r="AV2072">
        <v>4</v>
      </c>
      <c r="BA2072">
        <v>793</v>
      </c>
      <c r="BB2072">
        <v>796</v>
      </c>
      <c r="BD2072" t="s">
        <v>31366</v>
      </c>
      <c r="BK2072" t="s">
        <v>31367</v>
      </c>
      <c r="BL2072">
        <v>1909703</v>
      </c>
      <c r="BW2072" t="s">
        <v>13429</v>
      </c>
      <c r="BX2072" t="s">
        <v>13985</v>
      </c>
      <c r="BY2072" t="s">
        <v>13985</v>
      </c>
      <c r="BZ2072" t="s">
        <v>13985</v>
      </c>
    </row>
    <row r="2073" spans="1:78" hidden="1">
      <c r="A2073" t="s">
        <v>13850</v>
      </c>
      <c r="B2073" t="s">
        <v>67</v>
      </c>
      <c r="C2073" t="s">
        <v>29069</v>
      </c>
      <c r="G2073" t="s">
        <v>29069</v>
      </c>
      <c r="J2073" t="s">
        <v>29070</v>
      </c>
      <c r="K2073" t="s">
        <v>2998</v>
      </c>
      <c r="W2073" t="s">
        <v>29071</v>
      </c>
      <c r="AN2073" t="s">
        <v>3001</v>
      </c>
      <c r="AO2073" t="s">
        <v>3002</v>
      </c>
      <c r="AS2073" t="s">
        <v>629</v>
      </c>
      <c r="AT2073">
        <v>1999</v>
      </c>
      <c r="AU2073">
        <v>114</v>
      </c>
      <c r="AV2073">
        <v>2</v>
      </c>
      <c r="BA2073">
        <v>269</v>
      </c>
      <c r="BB2073">
        <v>278</v>
      </c>
      <c r="BD2073" t="s">
        <v>29072</v>
      </c>
      <c r="BK2073" t="s">
        <v>29073</v>
      </c>
      <c r="BL2073">
        <v>10208775</v>
      </c>
      <c r="BW2073" t="s">
        <v>13429</v>
      </c>
      <c r="BX2073" t="s">
        <v>13985</v>
      </c>
      <c r="BY2073" t="s">
        <v>13985</v>
      </c>
      <c r="BZ2073" t="s">
        <v>13985</v>
      </c>
    </row>
    <row r="2074" spans="1:78" hidden="1">
      <c r="A2074" t="s">
        <v>13850</v>
      </c>
      <c r="B2074" t="s">
        <v>67</v>
      </c>
      <c r="C2074" t="s">
        <v>30955</v>
      </c>
      <c r="G2074" t="s">
        <v>30955</v>
      </c>
      <c r="J2074" t="s">
        <v>30956</v>
      </c>
      <c r="K2074" t="s">
        <v>1442</v>
      </c>
      <c r="W2074" t="s">
        <v>30957</v>
      </c>
      <c r="AA2074" t="s">
        <v>30958</v>
      </c>
      <c r="AB2074" t="s">
        <v>30959</v>
      </c>
      <c r="AN2074" t="s">
        <v>1446</v>
      </c>
      <c r="AS2074" t="s">
        <v>297</v>
      </c>
      <c r="AT2074">
        <v>1993</v>
      </c>
      <c r="AU2074">
        <v>6</v>
      </c>
      <c r="AV2074">
        <v>4</v>
      </c>
      <c r="BA2074">
        <v>559</v>
      </c>
      <c r="BB2074">
        <v>575</v>
      </c>
      <c r="BD2074" t="s">
        <v>30960</v>
      </c>
      <c r="BK2074" t="s">
        <v>30961</v>
      </c>
      <c r="BW2074" t="s">
        <v>13429</v>
      </c>
      <c r="BX2074" t="s">
        <v>13985</v>
      </c>
      <c r="BY2074" t="s">
        <v>13985</v>
      </c>
      <c r="BZ2074" t="s">
        <v>13985</v>
      </c>
    </row>
    <row r="2075" spans="1:78" hidden="1">
      <c r="A2075" t="s">
        <v>13850</v>
      </c>
      <c r="B2075" t="s">
        <v>67</v>
      </c>
      <c r="C2075" t="s">
        <v>22517</v>
      </c>
      <c r="G2075" t="s">
        <v>22518</v>
      </c>
      <c r="J2075" t="s">
        <v>22519</v>
      </c>
      <c r="K2075" t="s">
        <v>2565</v>
      </c>
      <c r="W2075" t="s">
        <v>22520</v>
      </c>
      <c r="AB2075" t="s">
        <v>22521</v>
      </c>
      <c r="AN2075" t="s">
        <v>22522</v>
      </c>
      <c r="AS2075" t="s">
        <v>297</v>
      </c>
      <c r="AT2075">
        <v>2011</v>
      </c>
      <c r="AU2075">
        <v>7</v>
      </c>
      <c r="AV2075">
        <v>9</v>
      </c>
      <c r="BC2075" t="s">
        <v>22523</v>
      </c>
      <c r="BD2075" t="s">
        <v>22524</v>
      </c>
      <c r="BK2075" t="s">
        <v>22525</v>
      </c>
      <c r="BL2075">
        <v>21931567</v>
      </c>
      <c r="BW2075" t="s">
        <v>13429</v>
      </c>
      <c r="BX2075" t="s">
        <v>13985</v>
      </c>
      <c r="BY2075" t="s">
        <v>13985</v>
      </c>
      <c r="BZ2075" t="s">
        <v>13985</v>
      </c>
    </row>
    <row r="2076" spans="1:78" hidden="1">
      <c r="A2076" t="s">
        <v>13850</v>
      </c>
      <c r="B2076" t="s">
        <v>67</v>
      </c>
      <c r="C2076" t="s">
        <v>19795</v>
      </c>
      <c r="G2076" t="s">
        <v>19796</v>
      </c>
      <c r="J2076" t="s">
        <v>19797</v>
      </c>
      <c r="K2076" t="s">
        <v>1442</v>
      </c>
      <c r="W2076" t="s">
        <v>19798</v>
      </c>
      <c r="AB2076" t="s">
        <v>19799</v>
      </c>
      <c r="AN2076" t="s">
        <v>1446</v>
      </c>
      <c r="AO2076" t="s">
        <v>1447</v>
      </c>
      <c r="AS2076" t="s">
        <v>352</v>
      </c>
      <c r="AT2076">
        <v>2014</v>
      </c>
      <c r="AU2076">
        <v>27</v>
      </c>
      <c r="AV2076">
        <v>8</v>
      </c>
      <c r="BA2076">
        <v>1650</v>
      </c>
      <c r="BB2076">
        <v>1661</v>
      </c>
      <c r="BD2076" t="s">
        <v>19800</v>
      </c>
      <c r="BK2076" t="s">
        <v>19801</v>
      </c>
      <c r="BL2076">
        <v>24836646</v>
      </c>
      <c r="BW2076" t="s">
        <v>13428</v>
      </c>
      <c r="BX2076" t="s">
        <v>13985</v>
      </c>
      <c r="BY2076" t="s">
        <v>13429</v>
      </c>
      <c r="BZ2076" t="s">
        <v>13985</v>
      </c>
    </row>
    <row r="2077" spans="1:78" hidden="1">
      <c r="A2077" t="s">
        <v>13850</v>
      </c>
      <c r="B2077" t="s">
        <v>67</v>
      </c>
      <c r="C2077" t="s">
        <v>31138</v>
      </c>
      <c r="G2077" t="s">
        <v>31138</v>
      </c>
      <c r="J2077" t="s">
        <v>31139</v>
      </c>
      <c r="K2077" t="s">
        <v>423</v>
      </c>
      <c r="W2077" t="s">
        <v>31140</v>
      </c>
      <c r="AN2077" t="s">
        <v>426</v>
      </c>
      <c r="AO2077" t="s">
        <v>427</v>
      </c>
      <c r="AS2077" t="s">
        <v>242</v>
      </c>
      <c r="AT2077">
        <v>1992</v>
      </c>
      <c r="AU2077">
        <v>46</v>
      </c>
      <c r="AV2077">
        <v>5</v>
      </c>
      <c r="BA2077">
        <v>1496</v>
      </c>
      <c r="BB2077">
        <v>1510</v>
      </c>
      <c r="BD2077" t="s">
        <v>31141</v>
      </c>
      <c r="BK2077" t="s">
        <v>31142</v>
      </c>
      <c r="BL2077">
        <v>28568978</v>
      </c>
      <c r="BW2077" t="s">
        <v>13428</v>
      </c>
      <c r="BX2077">
        <v>3</v>
      </c>
      <c r="BY2077" t="s">
        <v>13429</v>
      </c>
      <c r="BZ2077" t="s">
        <v>13985</v>
      </c>
    </row>
    <row r="2078" spans="1:78" hidden="1">
      <c r="A2078" t="s">
        <v>13850</v>
      </c>
      <c r="B2078" t="s">
        <v>67</v>
      </c>
      <c r="C2078" t="s">
        <v>24408</v>
      </c>
      <c r="G2078" t="s">
        <v>24409</v>
      </c>
      <c r="J2078" t="s">
        <v>24410</v>
      </c>
      <c r="K2078" t="s">
        <v>3484</v>
      </c>
      <c r="W2078" t="s">
        <v>24411</v>
      </c>
      <c r="AO2078" t="s">
        <v>3488</v>
      </c>
      <c r="AT2078">
        <v>2009</v>
      </c>
      <c r="AU2078">
        <v>106</v>
      </c>
      <c r="AV2078">
        <v>1</v>
      </c>
      <c r="BA2078">
        <v>37</v>
      </c>
      <c r="BB2078">
        <v>41</v>
      </c>
      <c r="BD2078" t="s">
        <v>24412</v>
      </c>
      <c r="BK2078" t="s">
        <v>24413</v>
      </c>
      <c r="BW2078" t="s">
        <v>13428</v>
      </c>
      <c r="BX2078" t="s">
        <v>13985</v>
      </c>
      <c r="BY2078" t="s">
        <v>13429</v>
      </c>
      <c r="BZ2078" t="s">
        <v>13985</v>
      </c>
    </row>
    <row r="2079" spans="1:78" hidden="1">
      <c r="A2079" t="s">
        <v>13850</v>
      </c>
      <c r="B2079" t="s">
        <v>67</v>
      </c>
      <c r="C2079" t="s">
        <v>25430</v>
      </c>
      <c r="G2079" t="s">
        <v>25431</v>
      </c>
      <c r="J2079" t="s">
        <v>25432</v>
      </c>
      <c r="K2079" t="s">
        <v>7305</v>
      </c>
      <c r="W2079" t="s">
        <v>25433</v>
      </c>
      <c r="AB2079" t="s">
        <v>25434</v>
      </c>
      <c r="AN2079" t="s">
        <v>7309</v>
      </c>
      <c r="AO2079" t="s">
        <v>13127</v>
      </c>
      <c r="AS2079" t="s">
        <v>521</v>
      </c>
      <c r="AT2079">
        <v>2007</v>
      </c>
      <c r="AU2079">
        <v>52</v>
      </c>
      <c r="AV2079">
        <v>6</v>
      </c>
      <c r="BA2079">
        <v>1033</v>
      </c>
      <c r="BB2079">
        <v>1042</v>
      </c>
      <c r="BD2079" t="s">
        <v>25435</v>
      </c>
      <c r="BK2079" t="s">
        <v>25436</v>
      </c>
      <c r="BW2079" t="s">
        <v>13429</v>
      </c>
      <c r="BX2079" t="s">
        <v>13985</v>
      </c>
      <c r="BY2079" t="s">
        <v>13985</v>
      </c>
      <c r="BZ2079" t="s">
        <v>13985</v>
      </c>
    </row>
    <row r="2080" spans="1:78" hidden="1">
      <c r="A2080" t="s">
        <v>13850</v>
      </c>
      <c r="B2080" t="s">
        <v>67</v>
      </c>
      <c r="C2080" t="s">
        <v>30331</v>
      </c>
      <c r="G2080" t="s">
        <v>30331</v>
      </c>
      <c r="J2080" t="s">
        <v>30332</v>
      </c>
      <c r="K2080" t="s">
        <v>188</v>
      </c>
      <c r="W2080" t="s">
        <v>30333</v>
      </c>
      <c r="AN2080" t="s">
        <v>191</v>
      </c>
      <c r="AS2080" t="s">
        <v>84</v>
      </c>
      <c r="AT2080">
        <v>1995</v>
      </c>
      <c r="AU2080">
        <v>104</v>
      </c>
      <c r="AV2080">
        <v>4</v>
      </c>
      <c r="BA2080">
        <v>501</v>
      </c>
      <c r="BB2080">
        <v>507</v>
      </c>
      <c r="BD2080" t="s">
        <v>30334</v>
      </c>
      <c r="BK2080" t="s">
        <v>30335</v>
      </c>
      <c r="BL2080">
        <v>28307666</v>
      </c>
      <c r="BW2080" t="s">
        <v>13429</v>
      </c>
      <c r="BX2080" t="s">
        <v>13985</v>
      </c>
      <c r="BY2080" t="s">
        <v>13985</v>
      </c>
      <c r="BZ2080" t="s">
        <v>13985</v>
      </c>
    </row>
    <row r="2081" spans="1:78" hidden="1">
      <c r="A2081" t="s">
        <v>13850</v>
      </c>
      <c r="B2081" t="s">
        <v>67</v>
      </c>
      <c r="C2081" t="s">
        <v>29636</v>
      </c>
      <c r="G2081" t="s">
        <v>29636</v>
      </c>
      <c r="J2081" t="s">
        <v>29637</v>
      </c>
      <c r="K2081" t="s">
        <v>18220</v>
      </c>
      <c r="W2081" t="s">
        <v>29638</v>
      </c>
      <c r="AN2081" t="s">
        <v>18224</v>
      </c>
      <c r="AT2081">
        <v>1998</v>
      </c>
      <c r="AU2081">
        <v>25</v>
      </c>
      <c r="AV2081">
        <v>3</v>
      </c>
      <c r="BA2081">
        <v>219</v>
      </c>
      <c r="BB2081">
        <v>232</v>
      </c>
      <c r="BD2081" t="s">
        <v>29639</v>
      </c>
      <c r="BK2081" t="s">
        <v>29640</v>
      </c>
      <c r="BW2081" t="s">
        <v>13429</v>
      </c>
      <c r="BX2081" t="s">
        <v>13985</v>
      </c>
      <c r="BY2081" t="s">
        <v>13985</v>
      </c>
      <c r="BZ2081" t="s">
        <v>13985</v>
      </c>
    </row>
    <row r="2082" spans="1:78" hidden="1">
      <c r="A2082" t="s">
        <v>13784</v>
      </c>
      <c r="B2082" t="s">
        <v>67</v>
      </c>
      <c r="C2082" t="s">
        <v>32009</v>
      </c>
      <c r="J2082" t="s">
        <v>32011</v>
      </c>
      <c r="K2082" t="s">
        <v>32013</v>
      </c>
      <c r="AG2082">
        <v>1</v>
      </c>
      <c r="AH2082">
        <v>1</v>
      </c>
      <c r="AN2082" t="s">
        <v>32015</v>
      </c>
      <c r="AT2082">
        <v>2009</v>
      </c>
      <c r="AU2082">
        <v>2</v>
      </c>
      <c r="AV2082">
        <v>1</v>
      </c>
      <c r="BA2082">
        <v>54</v>
      </c>
      <c r="BB2082">
        <v>79</v>
      </c>
      <c r="BK2082" t="s">
        <v>32016</v>
      </c>
      <c r="BT2082" t="s">
        <v>32010</v>
      </c>
      <c r="BU2082" t="s">
        <v>32012</v>
      </c>
      <c r="BV2082" t="s">
        <v>32014</v>
      </c>
      <c r="BW2082" t="s">
        <v>13429</v>
      </c>
    </row>
    <row r="2083" spans="1:78" hidden="1">
      <c r="A2083" t="s">
        <v>13850</v>
      </c>
      <c r="B2083" t="s">
        <v>67</v>
      </c>
      <c r="C2083" t="s">
        <v>29427</v>
      </c>
      <c r="G2083" t="s">
        <v>29427</v>
      </c>
      <c r="J2083" t="s">
        <v>29428</v>
      </c>
      <c r="K2083" t="s">
        <v>23861</v>
      </c>
      <c r="W2083" t="s">
        <v>29429</v>
      </c>
      <c r="AN2083" t="s">
        <v>23863</v>
      </c>
      <c r="AS2083" t="s">
        <v>629</v>
      </c>
      <c r="AT2083">
        <v>1998</v>
      </c>
      <c r="AU2083">
        <v>58</v>
      </c>
      <c r="AV2083">
        <v>5</v>
      </c>
      <c r="BA2083">
        <v>587</v>
      </c>
      <c r="BB2083">
        <v>588</v>
      </c>
      <c r="BD2083" t="s">
        <v>29430</v>
      </c>
      <c r="BK2083" t="s">
        <v>29431</v>
      </c>
      <c r="BL2083">
        <v>9598445</v>
      </c>
      <c r="BW2083" t="s">
        <v>13428</v>
      </c>
      <c r="BX2083" t="s">
        <v>13985</v>
      </c>
      <c r="BY2083" t="s">
        <v>13429</v>
      </c>
      <c r="BZ2083" t="s">
        <v>13985</v>
      </c>
    </row>
    <row r="2084" spans="1:78" hidden="1">
      <c r="A2084" t="s">
        <v>13850</v>
      </c>
      <c r="B2084" t="s">
        <v>67</v>
      </c>
      <c r="C2084" t="s">
        <v>24487</v>
      </c>
      <c r="G2084" t="s">
        <v>24488</v>
      </c>
      <c r="J2084" t="s">
        <v>24489</v>
      </c>
      <c r="K2084" t="s">
        <v>404</v>
      </c>
      <c r="W2084" t="s">
        <v>24490</v>
      </c>
      <c r="AA2084" t="s">
        <v>24491</v>
      </c>
      <c r="AN2084" t="s">
        <v>407</v>
      </c>
      <c r="AO2084" t="s">
        <v>408</v>
      </c>
      <c r="AT2084">
        <v>2009</v>
      </c>
      <c r="AU2084">
        <v>393</v>
      </c>
      <c r="BA2084">
        <v>189</v>
      </c>
      <c r="BB2084">
        <v>198</v>
      </c>
      <c r="BD2084" t="s">
        <v>24492</v>
      </c>
      <c r="BK2084" t="s">
        <v>24493</v>
      </c>
      <c r="BW2084" t="s">
        <v>13429</v>
      </c>
      <c r="BX2084" t="s">
        <v>13985</v>
      </c>
      <c r="BY2084" t="s">
        <v>13985</v>
      </c>
      <c r="BZ2084" t="s">
        <v>13985</v>
      </c>
    </row>
    <row r="2085" spans="1:78" hidden="1">
      <c r="A2085" t="s">
        <v>13850</v>
      </c>
      <c r="B2085" t="s">
        <v>67</v>
      </c>
      <c r="C2085" t="s">
        <v>19441</v>
      </c>
      <c r="G2085" t="s">
        <v>19442</v>
      </c>
      <c r="J2085" t="s">
        <v>19443</v>
      </c>
      <c r="K2085" t="s">
        <v>6441</v>
      </c>
      <c r="W2085" t="s">
        <v>19444</v>
      </c>
      <c r="AB2085" t="s">
        <v>19445</v>
      </c>
      <c r="AN2085" t="s">
        <v>6445</v>
      </c>
      <c r="AO2085" t="s">
        <v>19446</v>
      </c>
      <c r="AS2085" t="s">
        <v>18388</v>
      </c>
      <c r="AT2085">
        <v>2014</v>
      </c>
      <c r="AU2085">
        <v>516</v>
      </c>
      <c r="AV2085">
        <v>7531</v>
      </c>
      <c r="BA2085">
        <v>387</v>
      </c>
      <c r="BB2085" t="s">
        <v>115</v>
      </c>
      <c r="BD2085" t="s">
        <v>19447</v>
      </c>
      <c r="BK2085" t="s">
        <v>19448</v>
      </c>
      <c r="BL2085">
        <v>25470038</v>
      </c>
      <c r="BW2085" t="s">
        <v>13429</v>
      </c>
      <c r="BX2085" t="s">
        <v>13985</v>
      </c>
      <c r="BY2085" t="s">
        <v>13985</v>
      </c>
      <c r="BZ2085" t="s">
        <v>13985</v>
      </c>
    </row>
    <row r="2086" spans="1:78" hidden="1">
      <c r="A2086" t="s">
        <v>13850</v>
      </c>
      <c r="B2086" t="s">
        <v>67</v>
      </c>
      <c r="C2086" t="s">
        <v>15008</v>
      </c>
      <c r="G2086" t="s">
        <v>15009</v>
      </c>
      <c r="J2086" t="s">
        <v>15010</v>
      </c>
      <c r="K2086" t="s">
        <v>831</v>
      </c>
      <c r="W2086" t="s">
        <v>15011</v>
      </c>
      <c r="AA2086" t="s">
        <v>15012</v>
      </c>
      <c r="AB2086" t="s">
        <v>15013</v>
      </c>
      <c r="AN2086" t="s">
        <v>835</v>
      </c>
      <c r="AS2086" t="s">
        <v>84</v>
      </c>
      <c r="AT2086">
        <v>2018</v>
      </c>
      <c r="AU2086">
        <v>8</v>
      </c>
      <c r="AV2086">
        <v>24</v>
      </c>
      <c r="BA2086">
        <v>12443</v>
      </c>
      <c r="BB2086">
        <v>12455</v>
      </c>
      <c r="BD2086" t="s">
        <v>15014</v>
      </c>
      <c r="BK2086" t="s">
        <v>15015</v>
      </c>
      <c r="BL2086">
        <v>30619557</v>
      </c>
      <c r="BW2086" t="s">
        <v>13429</v>
      </c>
    </row>
    <row r="2087" spans="1:78" hidden="1">
      <c r="A2087" t="s">
        <v>13850</v>
      </c>
      <c r="B2087" t="s">
        <v>67</v>
      </c>
      <c r="C2087" t="s">
        <v>19686</v>
      </c>
      <c r="G2087" t="s">
        <v>19687</v>
      </c>
      <c r="J2087" t="s">
        <v>19688</v>
      </c>
      <c r="K2087" t="s">
        <v>550</v>
      </c>
      <c r="W2087" t="s">
        <v>19689</v>
      </c>
      <c r="AN2087" t="s">
        <v>553</v>
      </c>
      <c r="AO2087" t="s">
        <v>554</v>
      </c>
      <c r="AS2087" t="s">
        <v>242</v>
      </c>
      <c r="AT2087">
        <v>2014</v>
      </c>
      <c r="AU2087">
        <v>17</v>
      </c>
      <c r="AV2087">
        <v>4</v>
      </c>
      <c r="BA2087">
        <v>396</v>
      </c>
      <c r="BB2087">
        <v>399</v>
      </c>
      <c r="BD2087" t="s">
        <v>19690</v>
      </c>
      <c r="BK2087" t="s">
        <v>19691</v>
      </c>
      <c r="BW2087" t="s">
        <v>13428</v>
      </c>
      <c r="BX2087">
        <v>2</v>
      </c>
      <c r="BY2087" t="s">
        <v>13429</v>
      </c>
      <c r="BZ2087" t="s">
        <v>13985</v>
      </c>
    </row>
    <row r="2088" spans="1:78" hidden="1">
      <c r="A2088" t="s">
        <v>13850</v>
      </c>
      <c r="B2088" t="s">
        <v>67</v>
      </c>
      <c r="C2088" t="s">
        <v>30529</v>
      </c>
      <c r="G2088" t="s">
        <v>30529</v>
      </c>
      <c r="J2088" t="s">
        <v>30530</v>
      </c>
      <c r="K2088" t="s">
        <v>560</v>
      </c>
      <c r="W2088" t="s">
        <v>30531</v>
      </c>
      <c r="AN2088" t="s">
        <v>562</v>
      </c>
      <c r="AS2088" t="s">
        <v>815</v>
      </c>
      <c r="AT2088">
        <v>1995</v>
      </c>
      <c r="AU2088">
        <v>90</v>
      </c>
      <c r="AV2088" s="2">
        <v>43558</v>
      </c>
      <c r="BA2088">
        <v>407</v>
      </c>
      <c r="BB2088">
        <v>414</v>
      </c>
      <c r="BD2088" t="s">
        <v>30532</v>
      </c>
      <c r="BK2088" t="s">
        <v>30533</v>
      </c>
      <c r="BL2088">
        <v>24173931</v>
      </c>
      <c r="BW2088" t="s">
        <v>13429</v>
      </c>
      <c r="BX2088" t="s">
        <v>13985</v>
      </c>
      <c r="BY2088" t="s">
        <v>13985</v>
      </c>
      <c r="BZ2088" t="s">
        <v>13985</v>
      </c>
    </row>
    <row r="2089" spans="1:78" hidden="1">
      <c r="A2089" t="s">
        <v>13850</v>
      </c>
      <c r="B2089" t="s">
        <v>67</v>
      </c>
      <c r="C2089" t="s">
        <v>26366</v>
      </c>
      <c r="G2089" t="s">
        <v>26366</v>
      </c>
      <c r="J2089" t="s">
        <v>26367</v>
      </c>
      <c r="K2089" t="s">
        <v>15076</v>
      </c>
      <c r="W2089" t="s">
        <v>26368</v>
      </c>
      <c r="AA2089" t="s">
        <v>26369</v>
      </c>
      <c r="AB2089" t="s">
        <v>26370</v>
      </c>
      <c r="AN2089" t="s">
        <v>15079</v>
      </c>
      <c r="AS2089" t="s">
        <v>1023</v>
      </c>
      <c r="AT2089">
        <v>2006</v>
      </c>
      <c r="AU2089">
        <v>40</v>
      </c>
      <c r="AV2089">
        <v>2</v>
      </c>
      <c r="BA2089">
        <v>231</v>
      </c>
      <c r="BB2089">
        <v>240</v>
      </c>
      <c r="BD2089" t="s">
        <v>26371</v>
      </c>
      <c r="BK2089" t="s">
        <v>26372</v>
      </c>
      <c r="BL2089">
        <v>16343587</v>
      </c>
      <c r="BW2089" t="s">
        <v>13429</v>
      </c>
      <c r="BX2089" t="s">
        <v>13985</v>
      </c>
      <c r="BY2089" t="s">
        <v>13985</v>
      </c>
      <c r="BZ2089" t="s">
        <v>13985</v>
      </c>
    </row>
    <row r="2090" spans="1:78" hidden="1">
      <c r="A2090" t="s">
        <v>13850</v>
      </c>
      <c r="B2090" t="s">
        <v>67</v>
      </c>
      <c r="C2090" t="s">
        <v>30121</v>
      </c>
      <c r="G2090" t="s">
        <v>30121</v>
      </c>
      <c r="J2090" t="s">
        <v>30122</v>
      </c>
      <c r="K2090" t="s">
        <v>4858</v>
      </c>
      <c r="W2090" t="s">
        <v>30123</v>
      </c>
      <c r="AB2090" t="s">
        <v>30124</v>
      </c>
      <c r="AN2090" t="s">
        <v>4862</v>
      </c>
      <c r="AS2090" t="s">
        <v>521</v>
      </c>
      <c r="AT2090">
        <v>1996</v>
      </c>
      <c r="AU2090">
        <v>143</v>
      </c>
      <c r="AV2090">
        <v>2</v>
      </c>
      <c r="BA2090">
        <v>961</v>
      </c>
      <c r="BB2090">
        <v>972</v>
      </c>
      <c r="BK2090" t="s">
        <v>30125</v>
      </c>
      <c r="BL2090">
        <v>8725242</v>
      </c>
      <c r="BW2090" t="s">
        <v>13429</v>
      </c>
      <c r="BX2090" t="s">
        <v>13985</v>
      </c>
      <c r="BY2090" t="s">
        <v>13985</v>
      </c>
      <c r="BZ2090" t="s">
        <v>13985</v>
      </c>
    </row>
    <row r="2091" spans="1:78" hidden="1">
      <c r="A2091" t="s">
        <v>13850</v>
      </c>
      <c r="B2091" t="s">
        <v>67</v>
      </c>
      <c r="C2091" t="s">
        <v>29142</v>
      </c>
      <c r="G2091" t="s">
        <v>29142</v>
      </c>
      <c r="J2091" t="s">
        <v>29143</v>
      </c>
      <c r="K2091" t="s">
        <v>3484</v>
      </c>
      <c r="W2091" t="s">
        <v>29144</v>
      </c>
      <c r="AA2091" t="s">
        <v>27249</v>
      </c>
      <c r="AB2091" t="s">
        <v>27250</v>
      </c>
      <c r="AN2091" t="s">
        <v>9979</v>
      </c>
      <c r="AT2091">
        <v>1999</v>
      </c>
      <c r="AU2091">
        <v>96</v>
      </c>
      <c r="AV2091">
        <v>2</v>
      </c>
      <c r="BA2091">
        <v>117</v>
      </c>
      <c r="BB2091">
        <v>124</v>
      </c>
      <c r="BK2091" t="s">
        <v>29145</v>
      </c>
      <c r="BW2091" t="s">
        <v>13429</v>
      </c>
      <c r="BX2091" t="s">
        <v>13985</v>
      </c>
      <c r="BY2091" t="s">
        <v>13985</v>
      </c>
      <c r="BZ2091" t="s">
        <v>13985</v>
      </c>
    </row>
    <row r="2092" spans="1:78" hidden="1">
      <c r="A2092" t="s">
        <v>13850</v>
      </c>
      <c r="B2092" t="s">
        <v>67</v>
      </c>
      <c r="C2092" t="s">
        <v>14875</v>
      </c>
      <c r="G2092" t="s">
        <v>14876</v>
      </c>
      <c r="J2092" t="s">
        <v>14877</v>
      </c>
      <c r="K2092" t="s">
        <v>14128</v>
      </c>
      <c r="W2092" t="s">
        <v>14878</v>
      </c>
      <c r="AN2092" t="s">
        <v>14132</v>
      </c>
      <c r="AS2092" t="s">
        <v>1023</v>
      </c>
      <c r="AT2092">
        <v>2019</v>
      </c>
      <c r="AU2092">
        <v>10</v>
      </c>
      <c r="AV2092">
        <v>1</v>
      </c>
      <c r="BC2092" t="s">
        <v>14879</v>
      </c>
      <c r="BD2092" t="s">
        <v>14880</v>
      </c>
      <c r="BK2092" t="s">
        <v>14881</v>
      </c>
      <c r="BW2092" t="s">
        <v>13428</v>
      </c>
      <c r="BY2092" t="s">
        <v>13429</v>
      </c>
    </row>
    <row r="2093" spans="1:78" hidden="1">
      <c r="A2093" t="s">
        <v>13850</v>
      </c>
      <c r="B2093" t="s">
        <v>67</v>
      </c>
      <c r="C2093" t="s">
        <v>26207</v>
      </c>
      <c r="G2093" t="s">
        <v>26207</v>
      </c>
      <c r="J2093" t="s">
        <v>26208</v>
      </c>
      <c r="K2093" t="s">
        <v>6536</v>
      </c>
      <c r="W2093" t="s">
        <v>26209</v>
      </c>
      <c r="AA2093" t="s">
        <v>26210</v>
      </c>
      <c r="AB2093" t="s">
        <v>26211</v>
      </c>
      <c r="AN2093" t="s">
        <v>6540</v>
      </c>
      <c r="AO2093" t="s">
        <v>7529</v>
      </c>
      <c r="AS2093" t="s">
        <v>884</v>
      </c>
      <c r="AT2093">
        <v>2006</v>
      </c>
      <c r="AU2093">
        <v>20</v>
      </c>
      <c r="AV2093">
        <v>1</v>
      </c>
      <c r="BA2093">
        <v>83</v>
      </c>
      <c r="BB2093">
        <v>96</v>
      </c>
      <c r="BD2093" t="s">
        <v>26212</v>
      </c>
      <c r="BK2093" t="s">
        <v>26213</v>
      </c>
      <c r="BW2093" t="s">
        <v>13429</v>
      </c>
      <c r="BX2093" t="s">
        <v>13985</v>
      </c>
      <c r="BY2093" t="s">
        <v>13985</v>
      </c>
      <c r="BZ2093" t="s">
        <v>13985</v>
      </c>
    </row>
    <row r="2094" spans="1:78" hidden="1">
      <c r="A2094" t="s">
        <v>13850</v>
      </c>
      <c r="B2094" t="s">
        <v>67</v>
      </c>
      <c r="C2094" t="s">
        <v>27434</v>
      </c>
      <c r="G2094" t="s">
        <v>27434</v>
      </c>
      <c r="J2094" t="s">
        <v>27435</v>
      </c>
      <c r="K2094" t="s">
        <v>1697</v>
      </c>
      <c r="P2094" t="s">
        <v>27436</v>
      </c>
      <c r="Q2094" t="s">
        <v>27437</v>
      </c>
      <c r="R2094" t="s">
        <v>11492</v>
      </c>
      <c r="W2094" t="s">
        <v>27438</v>
      </c>
      <c r="AA2094" t="s">
        <v>27439</v>
      </c>
      <c r="AB2094" t="s">
        <v>27440</v>
      </c>
      <c r="AN2094" t="s">
        <v>1700</v>
      </c>
      <c r="AO2094" t="s">
        <v>1701</v>
      </c>
      <c r="AS2094" s="1">
        <v>40483</v>
      </c>
      <c r="AT2094">
        <v>2003</v>
      </c>
      <c r="AU2094">
        <v>227</v>
      </c>
      <c r="AV2094" s="2">
        <v>43556</v>
      </c>
      <c r="BA2094">
        <v>333</v>
      </c>
      <c r="BB2094">
        <v>356</v>
      </c>
      <c r="BD2094" t="s">
        <v>27441</v>
      </c>
      <c r="BK2094" t="s">
        <v>27442</v>
      </c>
      <c r="BW2094" t="s">
        <v>13429</v>
      </c>
      <c r="BX2094" t="s">
        <v>13985</v>
      </c>
      <c r="BY2094" t="s">
        <v>13985</v>
      </c>
      <c r="BZ2094" t="s">
        <v>13985</v>
      </c>
    </row>
    <row r="2095" spans="1:78" hidden="1">
      <c r="A2095" t="s">
        <v>13850</v>
      </c>
      <c r="B2095" t="s">
        <v>67</v>
      </c>
      <c r="C2095" t="s">
        <v>30116</v>
      </c>
      <c r="G2095" t="s">
        <v>30116</v>
      </c>
      <c r="J2095" t="s">
        <v>30117</v>
      </c>
      <c r="K2095" t="s">
        <v>18664</v>
      </c>
      <c r="W2095" t="s">
        <v>30118</v>
      </c>
      <c r="AN2095" t="s">
        <v>18666</v>
      </c>
      <c r="AO2095" t="s">
        <v>18667</v>
      </c>
      <c r="AS2095" t="s">
        <v>521</v>
      </c>
      <c r="AT2095">
        <v>1996</v>
      </c>
      <c r="AU2095">
        <v>69</v>
      </c>
      <c r="AW2095">
        <v>4</v>
      </c>
      <c r="BA2095">
        <v>455</v>
      </c>
      <c r="BB2095">
        <v>475</v>
      </c>
      <c r="BD2095" t="s">
        <v>30119</v>
      </c>
      <c r="BK2095" t="s">
        <v>30120</v>
      </c>
      <c r="BW2095" t="s">
        <v>13429</v>
      </c>
      <c r="BX2095" t="s">
        <v>13985</v>
      </c>
      <c r="BY2095" t="s">
        <v>13985</v>
      </c>
      <c r="BZ2095" t="s">
        <v>13985</v>
      </c>
    </row>
    <row r="2096" spans="1:78" hidden="1">
      <c r="A2096" t="s">
        <v>13850</v>
      </c>
      <c r="B2096" t="s">
        <v>67</v>
      </c>
      <c r="C2096" t="s">
        <v>30981</v>
      </c>
      <c r="G2096" t="s">
        <v>30981</v>
      </c>
      <c r="J2096" t="s">
        <v>30982</v>
      </c>
      <c r="K2096" t="s">
        <v>8620</v>
      </c>
      <c r="P2096" t="s">
        <v>12707</v>
      </c>
      <c r="Q2096" t="s">
        <v>12708</v>
      </c>
      <c r="R2096" t="s">
        <v>12709</v>
      </c>
      <c r="T2096" t="s">
        <v>12710</v>
      </c>
      <c r="W2096" t="s">
        <v>30983</v>
      </c>
      <c r="AA2096" t="s">
        <v>30059</v>
      </c>
      <c r="AN2096" t="s">
        <v>8626</v>
      </c>
      <c r="AS2096" t="s">
        <v>472</v>
      </c>
      <c r="AT2096">
        <v>1993</v>
      </c>
      <c r="AU2096">
        <v>53</v>
      </c>
      <c r="AV2096">
        <v>1</v>
      </c>
      <c r="BA2096">
        <v>204</v>
      </c>
      <c r="BB2096">
        <v>215</v>
      </c>
      <c r="BK2096" t="s">
        <v>30984</v>
      </c>
      <c r="BW2096" t="s">
        <v>13428</v>
      </c>
      <c r="BX2096" t="s">
        <v>13985</v>
      </c>
      <c r="BY2096" t="s">
        <v>13429</v>
      </c>
      <c r="BZ2096" t="s">
        <v>13985</v>
      </c>
    </row>
    <row r="2097" spans="1:78" hidden="1">
      <c r="A2097" t="s">
        <v>13784</v>
      </c>
      <c r="B2097" t="s">
        <v>67</v>
      </c>
      <c r="C2097" t="s">
        <v>31855</v>
      </c>
      <c r="J2097" t="s">
        <v>31857</v>
      </c>
      <c r="K2097" t="s">
        <v>31859</v>
      </c>
      <c r="AG2097">
        <v>0</v>
      </c>
      <c r="AH2097">
        <v>0</v>
      </c>
      <c r="AN2097" t="s">
        <v>31861</v>
      </c>
      <c r="AT2097">
        <v>2018</v>
      </c>
      <c r="AU2097">
        <v>123</v>
      </c>
      <c r="AV2097">
        <v>3</v>
      </c>
      <c r="BA2097">
        <v>41</v>
      </c>
      <c r="BB2097">
        <v>53</v>
      </c>
      <c r="BK2097" t="s">
        <v>31862</v>
      </c>
      <c r="BT2097" t="s">
        <v>31856</v>
      </c>
      <c r="BU2097" t="s">
        <v>31858</v>
      </c>
      <c r="BV2097" t="s">
        <v>31860</v>
      </c>
      <c r="BW2097" t="s">
        <v>13429</v>
      </c>
    </row>
    <row r="2098" spans="1:78" hidden="1">
      <c r="A2098" t="s">
        <v>13850</v>
      </c>
      <c r="B2098" t="s">
        <v>3442</v>
      </c>
      <c r="C2098" t="s">
        <v>29569</v>
      </c>
      <c r="E2098" t="s">
        <v>29570</v>
      </c>
      <c r="G2098" t="s">
        <v>29569</v>
      </c>
      <c r="J2098" t="s">
        <v>29571</v>
      </c>
      <c r="K2098" t="s">
        <v>29572</v>
      </c>
      <c r="P2098" t="s">
        <v>29573</v>
      </c>
      <c r="Q2098" t="s">
        <v>29574</v>
      </c>
      <c r="R2098" t="s">
        <v>29575</v>
      </c>
      <c r="S2098" t="s">
        <v>29576</v>
      </c>
      <c r="W2098" t="s">
        <v>29577</v>
      </c>
      <c r="AP2098" t="s">
        <v>29578</v>
      </c>
      <c r="AT2098">
        <v>1998</v>
      </c>
      <c r="BA2098">
        <v>1245</v>
      </c>
      <c r="BB2098">
        <v>1250</v>
      </c>
      <c r="BK2098" t="s">
        <v>29579</v>
      </c>
      <c r="BW2098" t="s">
        <v>13429</v>
      </c>
      <c r="BX2098" t="s">
        <v>13985</v>
      </c>
      <c r="BY2098" t="s">
        <v>13985</v>
      </c>
      <c r="BZ2098" t="s">
        <v>13985</v>
      </c>
    </row>
    <row r="2099" spans="1:78" hidden="1">
      <c r="A2099" t="s">
        <v>13850</v>
      </c>
      <c r="B2099" t="s">
        <v>67</v>
      </c>
      <c r="C2099" t="s">
        <v>21449</v>
      </c>
      <c r="G2099" t="s">
        <v>21450</v>
      </c>
      <c r="J2099" t="s">
        <v>21451</v>
      </c>
      <c r="K2099" t="s">
        <v>831</v>
      </c>
      <c r="W2099" t="s">
        <v>21452</v>
      </c>
      <c r="AN2099" t="s">
        <v>835</v>
      </c>
      <c r="AS2099" t="s">
        <v>154</v>
      </c>
      <c r="AT2099">
        <v>2012</v>
      </c>
      <c r="AU2099">
        <v>2</v>
      </c>
      <c r="AV2099">
        <v>11</v>
      </c>
      <c r="BA2099">
        <v>2659</v>
      </c>
      <c r="BB2099">
        <v>2668</v>
      </c>
      <c r="BD2099" t="s">
        <v>21453</v>
      </c>
      <c r="BK2099" t="s">
        <v>21454</v>
      </c>
      <c r="BL2099">
        <v>23170203</v>
      </c>
      <c r="BW2099" t="s">
        <v>13429</v>
      </c>
      <c r="BX2099" t="s">
        <v>13985</v>
      </c>
      <c r="BY2099" t="s">
        <v>13985</v>
      </c>
      <c r="BZ2099" t="s">
        <v>13985</v>
      </c>
    </row>
    <row r="2100" spans="1:78" hidden="1">
      <c r="A2100" t="s">
        <v>13850</v>
      </c>
      <c r="B2100" t="s">
        <v>67</v>
      </c>
      <c r="C2100" t="s">
        <v>17878</v>
      </c>
      <c r="G2100" t="s">
        <v>17879</v>
      </c>
      <c r="J2100" t="s">
        <v>17880</v>
      </c>
      <c r="K2100" t="s">
        <v>14178</v>
      </c>
      <c r="W2100" t="s">
        <v>17881</v>
      </c>
      <c r="AA2100" t="s">
        <v>17882</v>
      </c>
      <c r="AB2100" t="s">
        <v>17883</v>
      </c>
      <c r="AN2100" t="s">
        <v>14182</v>
      </c>
      <c r="AO2100" t="s">
        <v>14183</v>
      </c>
      <c r="AS2100" t="s">
        <v>730</v>
      </c>
      <c r="AT2100">
        <v>2016</v>
      </c>
      <c r="AU2100">
        <v>7</v>
      </c>
      <c r="AV2100">
        <v>4</v>
      </c>
      <c r="BA2100">
        <v>483</v>
      </c>
      <c r="BB2100">
        <v>492</v>
      </c>
      <c r="BD2100" t="s">
        <v>17884</v>
      </c>
      <c r="BK2100" t="s">
        <v>17885</v>
      </c>
      <c r="BW2100" t="s">
        <v>13429</v>
      </c>
      <c r="BX2100" t="s">
        <v>13985</v>
      </c>
      <c r="BY2100" t="s">
        <v>13985</v>
      </c>
      <c r="BZ2100" t="s">
        <v>13985</v>
      </c>
    </row>
    <row r="2101" spans="1:78" hidden="1">
      <c r="A2101" t="s">
        <v>13850</v>
      </c>
      <c r="B2101" t="s">
        <v>67</v>
      </c>
      <c r="C2101" t="s">
        <v>28245</v>
      </c>
      <c r="G2101" t="s">
        <v>28245</v>
      </c>
      <c r="J2101" t="s">
        <v>28246</v>
      </c>
      <c r="K2101" t="s">
        <v>28247</v>
      </c>
      <c r="W2101" t="s">
        <v>28248</v>
      </c>
      <c r="AN2101" t="s">
        <v>28249</v>
      </c>
      <c r="AS2101" t="s">
        <v>297</v>
      </c>
      <c r="AT2101">
        <v>2001</v>
      </c>
      <c r="AU2101">
        <v>11</v>
      </c>
      <c r="AV2101">
        <v>3</v>
      </c>
      <c r="BA2101">
        <v>213</v>
      </c>
      <c r="BB2101">
        <v>222</v>
      </c>
      <c r="BK2101" t="s">
        <v>28250</v>
      </c>
      <c r="BW2101" t="s">
        <v>13429</v>
      </c>
      <c r="BX2101" t="s">
        <v>13985</v>
      </c>
      <c r="BY2101" t="s">
        <v>13985</v>
      </c>
      <c r="BZ2101" t="s">
        <v>13985</v>
      </c>
    </row>
    <row r="2102" spans="1:78" hidden="1">
      <c r="A2102" t="s">
        <v>13850</v>
      </c>
      <c r="B2102" t="s">
        <v>67</v>
      </c>
      <c r="C2102" t="s">
        <v>16975</v>
      </c>
      <c r="G2102" t="s">
        <v>16976</v>
      </c>
      <c r="J2102" t="s">
        <v>16977</v>
      </c>
      <c r="K2102" t="s">
        <v>280</v>
      </c>
      <c r="W2102" t="s">
        <v>16978</v>
      </c>
      <c r="AN2102" t="s">
        <v>284</v>
      </c>
      <c r="AS2102" s="1">
        <v>39479</v>
      </c>
      <c r="AT2102">
        <v>2017</v>
      </c>
      <c r="AU2102">
        <v>12</v>
      </c>
      <c r="AV2102">
        <v>2</v>
      </c>
      <c r="BC2102" t="s">
        <v>16979</v>
      </c>
      <c r="BD2102" t="s">
        <v>16980</v>
      </c>
      <c r="BK2102" t="s">
        <v>16981</v>
      </c>
      <c r="BL2102">
        <v>28178279</v>
      </c>
      <c r="BW2102" t="s">
        <v>13429</v>
      </c>
      <c r="BX2102" t="s">
        <v>13985</v>
      </c>
      <c r="BY2102" t="s">
        <v>13985</v>
      </c>
      <c r="BZ2102" t="s">
        <v>13985</v>
      </c>
    </row>
    <row r="2103" spans="1:78" hidden="1">
      <c r="A2103" t="s">
        <v>13850</v>
      </c>
      <c r="B2103" t="s">
        <v>67</v>
      </c>
      <c r="C2103" t="s">
        <v>15966</v>
      </c>
      <c r="G2103" t="s">
        <v>15967</v>
      </c>
      <c r="J2103" t="s">
        <v>15968</v>
      </c>
      <c r="K2103" t="s">
        <v>1332</v>
      </c>
      <c r="W2103" t="s">
        <v>15969</v>
      </c>
      <c r="AB2103" t="s">
        <v>15970</v>
      </c>
      <c r="AN2103" t="s">
        <v>1334</v>
      </c>
      <c r="AO2103" t="s">
        <v>1335</v>
      </c>
      <c r="AS2103" t="s">
        <v>884</v>
      </c>
      <c r="AT2103">
        <v>2018</v>
      </c>
      <c r="AU2103">
        <v>62</v>
      </c>
      <c r="AV2103">
        <v>2</v>
      </c>
      <c r="BA2103">
        <v>273</v>
      </c>
      <c r="BB2103">
        <v>285</v>
      </c>
      <c r="BD2103" t="s">
        <v>15971</v>
      </c>
      <c r="BK2103" t="s">
        <v>15972</v>
      </c>
      <c r="BL2103">
        <v>28965255</v>
      </c>
      <c r="BW2103" t="s">
        <v>13429</v>
      </c>
      <c r="BX2103" t="s">
        <v>13985</v>
      </c>
      <c r="BY2103" t="s">
        <v>13985</v>
      </c>
      <c r="BZ2103" t="s">
        <v>13985</v>
      </c>
    </row>
    <row r="2104" spans="1:78" hidden="1">
      <c r="A2104" t="s">
        <v>13850</v>
      </c>
      <c r="B2104" t="s">
        <v>3442</v>
      </c>
      <c r="C2104" t="s">
        <v>29196</v>
      </c>
      <c r="E2104" t="s">
        <v>29197</v>
      </c>
      <c r="G2104" t="s">
        <v>29196</v>
      </c>
      <c r="J2104" t="s">
        <v>29198</v>
      </c>
      <c r="K2104" t="s">
        <v>29199</v>
      </c>
      <c r="P2104" t="s">
        <v>29200</v>
      </c>
      <c r="Q2104" t="s">
        <v>29201</v>
      </c>
      <c r="R2104" t="s">
        <v>29202</v>
      </c>
      <c r="S2104" t="s">
        <v>29203</v>
      </c>
      <c r="W2104" t="s">
        <v>29204</v>
      </c>
      <c r="AP2104" t="s">
        <v>29205</v>
      </c>
      <c r="AT2104">
        <v>1999</v>
      </c>
      <c r="BA2104">
        <v>139</v>
      </c>
      <c r="BB2104">
        <v>157</v>
      </c>
      <c r="BK2104" t="s">
        <v>29206</v>
      </c>
      <c r="BW2104" t="s">
        <v>13429</v>
      </c>
      <c r="BX2104" t="s">
        <v>13985</v>
      </c>
      <c r="BY2104" t="s">
        <v>13985</v>
      </c>
      <c r="BZ2104" t="s">
        <v>13985</v>
      </c>
    </row>
    <row r="2105" spans="1:78" hidden="1">
      <c r="A2105" t="s">
        <v>13850</v>
      </c>
      <c r="B2105" t="s">
        <v>67</v>
      </c>
      <c r="C2105" t="s">
        <v>29163</v>
      </c>
      <c r="G2105" t="s">
        <v>29163</v>
      </c>
      <c r="J2105" t="s">
        <v>29164</v>
      </c>
      <c r="K2105" t="s">
        <v>22737</v>
      </c>
      <c r="W2105" t="s">
        <v>29165</v>
      </c>
      <c r="AN2105" t="s">
        <v>22739</v>
      </c>
      <c r="AT2105">
        <v>1999</v>
      </c>
      <c r="AU2105">
        <v>46</v>
      </c>
      <c r="AV2105">
        <v>1</v>
      </c>
      <c r="BA2105">
        <v>84</v>
      </c>
      <c r="BB2105">
        <v>91</v>
      </c>
      <c r="BD2105" t="s">
        <v>29166</v>
      </c>
      <c r="BK2105" t="s">
        <v>29167</v>
      </c>
      <c r="BW2105" t="s">
        <v>13428</v>
      </c>
      <c r="BX2105" t="s">
        <v>13985</v>
      </c>
      <c r="BY2105" t="s">
        <v>13429</v>
      </c>
      <c r="BZ2105" t="s">
        <v>13985</v>
      </c>
    </row>
    <row r="2106" spans="1:78" hidden="1">
      <c r="A2106" t="s">
        <v>13850</v>
      </c>
      <c r="B2106" t="s">
        <v>67</v>
      </c>
      <c r="C2106" t="s">
        <v>23381</v>
      </c>
      <c r="G2106" t="s">
        <v>23382</v>
      </c>
      <c r="J2106" t="s">
        <v>23383</v>
      </c>
      <c r="K2106" t="s">
        <v>23384</v>
      </c>
      <c r="W2106" t="s">
        <v>23385</v>
      </c>
      <c r="AA2106" t="s">
        <v>23386</v>
      </c>
      <c r="AB2106" t="s">
        <v>23387</v>
      </c>
      <c r="AN2106" t="s">
        <v>23388</v>
      </c>
      <c r="AS2106" s="1">
        <v>44378</v>
      </c>
      <c r="AT2106">
        <v>2010</v>
      </c>
      <c r="AU2106">
        <v>9</v>
      </c>
      <c r="BC2106">
        <v>41</v>
      </c>
      <c r="BD2106" t="s">
        <v>23389</v>
      </c>
      <c r="BK2106" t="s">
        <v>23390</v>
      </c>
      <c r="BL2106">
        <v>20663144</v>
      </c>
      <c r="BW2106" t="s">
        <v>13429</v>
      </c>
      <c r="BX2106" t="s">
        <v>13985</v>
      </c>
      <c r="BY2106" t="s">
        <v>13985</v>
      </c>
      <c r="BZ2106" t="s">
        <v>13985</v>
      </c>
    </row>
    <row r="2107" spans="1:78" hidden="1">
      <c r="A2107" t="s">
        <v>13850</v>
      </c>
      <c r="B2107" t="s">
        <v>67</v>
      </c>
      <c r="C2107" t="s">
        <v>29265</v>
      </c>
      <c r="G2107" t="s">
        <v>29265</v>
      </c>
      <c r="J2107" t="s">
        <v>29266</v>
      </c>
      <c r="K2107" t="s">
        <v>236</v>
      </c>
      <c r="W2107" t="s">
        <v>29267</v>
      </c>
      <c r="AN2107" t="s">
        <v>240</v>
      </c>
      <c r="AS2107" t="s">
        <v>154</v>
      </c>
      <c r="AT2107">
        <v>1998</v>
      </c>
      <c r="AU2107">
        <v>201</v>
      </c>
      <c r="AV2107">
        <v>22</v>
      </c>
      <c r="BA2107">
        <v>3105</v>
      </c>
      <c r="BB2107">
        <v>3112</v>
      </c>
      <c r="BK2107" t="s">
        <v>29268</v>
      </c>
      <c r="BL2107">
        <v>9787130</v>
      </c>
      <c r="BW2107" t="s">
        <v>13429</v>
      </c>
      <c r="BX2107" t="s">
        <v>13985</v>
      </c>
      <c r="BY2107" t="s">
        <v>13985</v>
      </c>
      <c r="BZ2107" t="s">
        <v>13985</v>
      </c>
    </row>
    <row r="2108" spans="1:78" hidden="1">
      <c r="A2108" t="s">
        <v>13850</v>
      </c>
      <c r="B2108" t="s">
        <v>67</v>
      </c>
      <c r="C2108" t="s">
        <v>28041</v>
      </c>
      <c r="G2108" t="s">
        <v>28041</v>
      </c>
      <c r="J2108" t="s">
        <v>28042</v>
      </c>
      <c r="K2108" t="s">
        <v>28043</v>
      </c>
      <c r="W2108" t="s">
        <v>28044</v>
      </c>
      <c r="AA2108" t="s">
        <v>28045</v>
      </c>
      <c r="AN2108" t="s">
        <v>28046</v>
      </c>
      <c r="AS2108" t="s">
        <v>1017</v>
      </c>
      <c r="AT2108">
        <v>2002</v>
      </c>
      <c r="AU2108">
        <v>16</v>
      </c>
      <c r="AV2108">
        <v>1</v>
      </c>
      <c r="BA2108">
        <v>83</v>
      </c>
      <c r="BB2108">
        <v>95</v>
      </c>
      <c r="BD2108" t="s">
        <v>28047</v>
      </c>
      <c r="BK2108" t="s">
        <v>28048</v>
      </c>
      <c r="BW2108" t="s">
        <v>13429</v>
      </c>
      <c r="BX2108" t="s">
        <v>13985</v>
      </c>
      <c r="BY2108" t="s">
        <v>13985</v>
      </c>
      <c r="BZ2108" t="s">
        <v>13985</v>
      </c>
    </row>
    <row r="2109" spans="1:78" hidden="1">
      <c r="A2109" t="s">
        <v>13850</v>
      </c>
      <c r="B2109" t="s">
        <v>67</v>
      </c>
      <c r="C2109" t="s">
        <v>15104</v>
      </c>
      <c r="G2109" t="s">
        <v>15105</v>
      </c>
      <c r="J2109" t="s">
        <v>15106</v>
      </c>
      <c r="K2109" t="s">
        <v>2609</v>
      </c>
      <c r="W2109" t="s">
        <v>15107</v>
      </c>
      <c r="AA2109" t="s">
        <v>15108</v>
      </c>
      <c r="AB2109" t="s">
        <v>15109</v>
      </c>
      <c r="AN2109" t="s">
        <v>2612</v>
      </c>
      <c r="AO2109" t="s">
        <v>2613</v>
      </c>
      <c r="AS2109" t="s">
        <v>154</v>
      </c>
      <c r="AT2109">
        <v>2018</v>
      </c>
      <c r="AU2109">
        <v>155</v>
      </c>
      <c r="BA2109">
        <v>688</v>
      </c>
      <c r="BB2109">
        <v>694</v>
      </c>
      <c r="BD2109" t="s">
        <v>15110</v>
      </c>
      <c r="BK2109" t="s">
        <v>15111</v>
      </c>
      <c r="BW2109" t="s">
        <v>13429</v>
      </c>
      <c r="BX2109" t="s">
        <v>13985</v>
      </c>
      <c r="BY2109" t="s">
        <v>13985</v>
      </c>
      <c r="BZ2109" t="s">
        <v>13985</v>
      </c>
    </row>
    <row r="2110" spans="1:78" hidden="1">
      <c r="A2110" t="s">
        <v>13850</v>
      </c>
      <c r="B2110" t="s">
        <v>67</v>
      </c>
      <c r="C2110" t="s">
        <v>14451</v>
      </c>
      <c r="G2110" t="s">
        <v>14452</v>
      </c>
      <c r="J2110" t="s">
        <v>14453</v>
      </c>
      <c r="K2110" t="s">
        <v>13292</v>
      </c>
      <c r="W2110" t="s">
        <v>14454</v>
      </c>
      <c r="AN2110" t="s">
        <v>13293</v>
      </c>
      <c r="AO2110" t="s">
        <v>14455</v>
      </c>
      <c r="AS2110" t="s">
        <v>521</v>
      </c>
      <c r="AT2110">
        <v>2019</v>
      </c>
      <c r="AU2110">
        <v>107</v>
      </c>
      <c r="AV2110">
        <v>2</v>
      </c>
      <c r="BA2110">
        <v>332</v>
      </c>
      <c r="BB2110">
        <v>340</v>
      </c>
      <c r="BD2110" t="s">
        <v>14456</v>
      </c>
      <c r="BK2110" t="s">
        <v>14457</v>
      </c>
      <c r="BW2110" t="s">
        <v>13429</v>
      </c>
    </row>
    <row r="2111" spans="1:78" hidden="1">
      <c r="A2111" t="s">
        <v>13784</v>
      </c>
      <c r="B2111" t="s">
        <v>67</v>
      </c>
      <c r="C2111" t="s">
        <v>31869</v>
      </c>
      <c r="J2111" t="s">
        <v>31871</v>
      </c>
      <c r="K2111" t="s">
        <v>31873</v>
      </c>
      <c r="AG2111">
        <v>1</v>
      </c>
      <c r="AH2111">
        <v>2</v>
      </c>
      <c r="AN2111" t="s">
        <v>31875</v>
      </c>
      <c r="AT2111">
        <v>2017</v>
      </c>
      <c r="AU2111">
        <v>16</v>
      </c>
      <c r="AV2111">
        <v>2</v>
      </c>
      <c r="BA2111">
        <v>141</v>
      </c>
      <c r="BB2111">
        <v>150</v>
      </c>
      <c r="BK2111" t="s">
        <v>31876</v>
      </c>
      <c r="BT2111" t="s">
        <v>31870</v>
      </c>
      <c r="BU2111" t="s">
        <v>31872</v>
      </c>
      <c r="BV2111" t="s">
        <v>31874</v>
      </c>
      <c r="BW2111" t="s">
        <v>13429</v>
      </c>
    </row>
    <row r="2112" spans="1:78" hidden="1">
      <c r="A2112" t="s">
        <v>13850</v>
      </c>
      <c r="B2112" t="s">
        <v>67</v>
      </c>
      <c r="C2112" t="s">
        <v>29833</v>
      </c>
      <c r="G2112" t="s">
        <v>29833</v>
      </c>
      <c r="J2112" t="s">
        <v>29834</v>
      </c>
      <c r="K2112" t="s">
        <v>6490</v>
      </c>
      <c r="W2112" t="s">
        <v>29835</v>
      </c>
      <c r="AN2112" t="s">
        <v>6492</v>
      </c>
      <c r="AS2112" t="s">
        <v>1575</v>
      </c>
      <c r="AT2112">
        <v>1997</v>
      </c>
      <c r="AU2112">
        <v>347</v>
      </c>
      <c r="BA2112">
        <v>197</v>
      </c>
      <c r="BB2112">
        <v>207</v>
      </c>
      <c r="BD2112" t="s">
        <v>29836</v>
      </c>
      <c r="BK2112" t="s">
        <v>29837</v>
      </c>
      <c r="BW2112" t="s">
        <v>13429</v>
      </c>
      <c r="BX2112" t="s">
        <v>13985</v>
      </c>
      <c r="BY2112" t="s">
        <v>13985</v>
      </c>
      <c r="BZ2112" t="s">
        <v>13985</v>
      </c>
    </row>
    <row r="2113" spans="1:78" hidden="1">
      <c r="A2113" t="s">
        <v>13850</v>
      </c>
      <c r="B2113" t="s">
        <v>67</v>
      </c>
      <c r="C2113" t="s">
        <v>16430</v>
      </c>
      <c r="G2113" t="s">
        <v>16431</v>
      </c>
      <c r="J2113" t="s">
        <v>16432</v>
      </c>
      <c r="K2113" t="s">
        <v>16433</v>
      </c>
      <c r="W2113" t="s">
        <v>16434</v>
      </c>
      <c r="AN2113" t="s">
        <v>16435</v>
      </c>
      <c r="AO2113" t="s">
        <v>16436</v>
      </c>
      <c r="AS2113" t="s">
        <v>3761</v>
      </c>
      <c r="AT2113">
        <v>2017</v>
      </c>
      <c r="AU2113">
        <v>52</v>
      </c>
      <c r="AV2113">
        <v>4</v>
      </c>
      <c r="BA2113">
        <v>297</v>
      </c>
      <c r="BB2113">
        <v>299</v>
      </c>
      <c r="BD2113" t="s">
        <v>16437</v>
      </c>
      <c r="BK2113" t="s">
        <v>16438</v>
      </c>
      <c r="BW2113" t="s">
        <v>13429</v>
      </c>
      <c r="BX2113" t="s">
        <v>13985</v>
      </c>
      <c r="BY2113" t="s">
        <v>13985</v>
      </c>
      <c r="BZ2113" t="s">
        <v>13985</v>
      </c>
    </row>
    <row r="2114" spans="1:78" hidden="1">
      <c r="A2114" t="s">
        <v>13784</v>
      </c>
      <c r="B2114" t="s">
        <v>67</v>
      </c>
      <c r="C2114" t="s">
        <v>31877</v>
      </c>
      <c r="J2114" t="s">
        <v>31879</v>
      </c>
      <c r="K2114" t="s">
        <v>31881</v>
      </c>
      <c r="AG2114">
        <v>1</v>
      </c>
      <c r="AH2114">
        <v>1</v>
      </c>
      <c r="AN2114" t="s">
        <v>31883</v>
      </c>
      <c r="AT2114">
        <v>2017</v>
      </c>
      <c r="AU2114">
        <v>10</v>
      </c>
      <c r="AV2114">
        <v>2</v>
      </c>
      <c r="BA2114">
        <v>95</v>
      </c>
      <c r="BB2114">
        <v>106</v>
      </c>
      <c r="BK2114" t="s">
        <v>31884</v>
      </c>
      <c r="BT2114" t="s">
        <v>31878</v>
      </c>
      <c r="BU2114" t="s">
        <v>31880</v>
      </c>
      <c r="BV2114" t="s">
        <v>31882</v>
      </c>
      <c r="BW2114" t="s">
        <v>13428</v>
      </c>
      <c r="BY2114" t="s">
        <v>13429</v>
      </c>
    </row>
    <row r="2115" spans="1:78" hidden="1">
      <c r="A2115" t="s">
        <v>13850</v>
      </c>
      <c r="B2115" t="s">
        <v>67</v>
      </c>
      <c r="C2115" t="s">
        <v>27869</v>
      </c>
      <c r="G2115" t="s">
        <v>27869</v>
      </c>
      <c r="J2115" t="s">
        <v>27870</v>
      </c>
      <c r="K2115" t="s">
        <v>6490</v>
      </c>
      <c r="W2115" t="s">
        <v>27871</v>
      </c>
      <c r="AA2115" t="s">
        <v>27872</v>
      </c>
      <c r="AB2115" t="s">
        <v>27873</v>
      </c>
      <c r="AN2115" t="s">
        <v>6492</v>
      </c>
      <c r="AS2115" t="s">
        <v>352</v>
      </c>
      <c r="AT2115">
        <v>2002</v>
      </c>
      <c r="AU2115">
        <v>481</v>
      </c>
      <c r="AV2115" s="2">
        <v>43525</v>
      </c>
      <c r="BA2115">
        <v>157</v>
      </c>
      <c r="BB2115">
        <v>164</v>
      </c>
      <c r="BD2115" t="s">
        <v>27874</v>
      </c>
      <c r="BK2115" t="s">
        <v>27875</v>
      </c>
      <c r="BW2115" t="s">
        <v>13428</v>
      </c>
      <c r="BX2115" t="s">
        <v>13985</v>
      </c>
      <c r="BY2115" t="s">
        <v>13429</v>
      </c>
      <c r="BZ2115" t="s">
        <v>13985</v>
      </c>
    </row>
    <row r="2116" spans="1:78" hidden="1">
      <c r="A2116" t="s">
        <v>13850</v>
      </c>
      <c r="B2116" t="s">
        <v>67</v>
      </c>
      <c r="C2116" t="s">
        <v>24212</v>
      </c>
      <c r="G2116" t="s">
        <v>24213</v>
      </c>
      <c r="J2116" t="s">
        <v>24214</v>
      </c>
      <c r="K2116" t="s">
        <v>625</v>
      </c>
      <c r="W2116" t="s">
        <v>24215</v>
      </c>
      <c r="AA2116" t="s">
        <v>5725</v>
      </c>
      <c r="AB2116" t="s">
        <v>5726</v>
      </c>
      <c r="AN2116" t="s">
        <v>627</v>
      </c>
      <c r="AO2116" t="s">
        <v>628</v>
      </c>
      <c r="AS2116" t="s">
        <v>815</v>
      </c>
      <c r="AT2116">
        <v>2009</v>
      </c>
      <c r="AU2116">
        <v>130</v>
      </c>
      <c r="AV2116">
        <v>3</v>
      </c>
      <c r="BA2116">
        <v>249</v>
      </c>
      <c r="BB2116">
        <v>258</v>
      </c>
      <c r="BD2116" t="s">
        <v>24216</v>
      </c>
      <c r="BK2116" t="s">
        <v>24217</v>
      </c>
      <c r="BW2116" t="s">
        <v>13429</v>
      </c>
      <c r="BX2116" t="s">
        <v>13985</v>
      </c>
      <c r="BY2116" t="s">
        <v>13985</v>
      </c>
      <c r="BZ2116" t="s">
        <v>13985</v>
      </c>
    </row>
    <row r="2117" spans="1:78" hidden="1">
      <c r="A2117" t="s">
        <v>13850</v>
      </c>
      <c r="B2117" t="s">
        <v>1762</v>
      </c>
      <c r="C2117" t="s">
        <v>20348</v>
      </c>
      <c r="E2117" t="s">
        <v>20349</v>
      </c>
      <c r="G2117" t="s">
        <v>20350</v>
      </c>
      <c r="J2117" t="s">
        <v>20351</v>
      </c>
      <c r="K2117" t="s">
        <v>20352</v>
      </c>
      <c r="L2117" t="s">
        <v>2706</v>
      </c>
      <c r="P2117" t="s">
        <v>20353</v>
      </c>
      <c r="Q2117" t="s">
        <v>20354</v>
      </c>
      <c r="R2117" t="s">
        <v>20355</v>
      </c>
      <c r="S2117" t="s">
        <v>20356</v>
      </c>
      <c r="T2117" t="s">
        <v>2710</v>
      </c>
      <c r="W2117" t="s">
        <v>20357</v>
      </c>
      <c r="AN2117" t="s">
        <v>2712</v>
      </c>
      <c r="AP2117" t="s">
        <v>20358</v>
      </c>
      <c r="AT2117">
        <v>2014</v>
      </c>
      <c r="AU2117">
        <v>444</v>
      </c>
      <c r="BA2117">
        <v>134</v>
      </c>
      <c r="BB2117" t="s">
        <v>115</v>
      </c>
      <c r="BD2117" t="s">
        <v>20359</v>
      </c>
      <c r="BK2117" t="s">
        <v>20360</v>
      </c>
      <c r="BW2117" t="s">
        <v>13429</v>
      </c>
      <c r="BX2117" t="s">
        <v>13985</v>
      </c>
      <c r="BY2117" t="s">
        <v>13985</v>
      </c>
      <c r="BZ2117" t="s">
        <v>13985</v>
      </c>
    </row>
    <row r="2118" spans="1:78" hidden="1">
      <c r="A2118" t="s">
        <v>13850</v>
      </c>
      <c r="B2118" t="s">
        <v>67</v>
      </c>
      <c r="C2118" t="s">
        <v>14602</v>
      </c>
      <c r="G2118" t="s">
        <v>14603</v>
      </c>
      <c r="J2118" t="s">
        <v>14604</v>
      </c>
      <c r="K2118" t="s">
        <v>4848</v>
      </c>
      <c r="W2118" t="s">
        <v>14605</v>
      </c>
      <c r="AN2118" t="s">
        <v>4851</v>
      </c>
      <c r="AO2118" t="s">
        <v>4852</v>
      </c>
      <c r="AS2118" s="1">
        <v>36982</v>
      </c>
      <c r="AT2118">
        <v>2019</v>
      </c>
      <c r="AU2118">
        <v>275</v>
      </c>
      <c r="BA2118">
        <v>123</v>
      </c>
      <c r="BB2118">
        <v>131</v>
      </c>
      <c r="BD2118" t="s">
        <v>14606</v>
      </c>
      <c r="BK2118" t="s">
        <v>14607</v>
      </c>
      <c r="BW2118" t="s">
        <v>13429</v>
      </c>
    </row>
    <row r="2119" spans="1:78" hidden="1">
      <c r="A2119" t="s">
        <v>13850</v>
      </c>
      <c r="B2119" t="s">
        <v>67</v>
      </c>
      <c r="C2119" t="s">
        <v>14002</v>
      </c>
      <c r="G2119" t="s">
        <v>14003</v>
      </c>
      <c r="J2119" t="s">
        <v>14004</v>
      </c>
      <c r="K2119" t="s">
        <v>14005</v>
      </c>
      <c r="W2119" t="s">
        <v>14006</v>
      </c>
      <c r="AN2119" t="s">
        <v>14007</v>
      </c>
      <c r="AS2119" s="1">
        <v>44866</v>
      </c>
      <c r="AT2119">
        <v>2019</v>
      </c>
      <c r="AU2119">
        <v>4</v>
      </c>
      <c r="AV2119">
        <v>1</v>
      </c>
      <c r="BC2119" t="s">
        <v>14008</v>
      </c>
      <c r="BD2119" t="s">
        <v>14009</v>
      </c>
      <c r="BK2119" t="s">
        <v>14010</v>
      </c>
      <c r="BW2119" t="s">
        <v>13429</v>
      </c>
    </row>
    <row r="2120" spans="1:78" hidden="1">
      <c r="A2120" t="s">
        <v>13850</v>
      </c>
      <c r="B2120" t="s">
        <v>67</v>
      </c>
      <c r="C2120" t="s">
        <v>22693</v>
      </c>
      <c r="G2120" t="s">
        <v>22694</v>
      </c>
      <c r="J2120" t="s">
        <v>22695</v>
      </c>
      <c r="K2120" t="s">
        <v>280</v>
      </c>
      <c r="W2120" t="s">
        <v>22696</v>
      </c>
      <c r="AA2120" t="s">
        <v>22697</v>
      </c>
      <c r="AN2120" t="s">
        <v>284</v>
      </c>
      <c r="AS2120" t="s">
        <v>1469</v>
      </c>
      <c r="AT2120">
        <v>2011</v>
      </c>
      <c r="AU2120">
        <v>6</v>
      </c>
      <c r="AV2120">
        <v>5</v>
      </c>
      <c r="BC2120" t="s">
        <v>22698</v>
      </c>
      <c r="BD2120" t="s">
        <v>22699</v>
      </c>
      <c r="BK2120" t="s">
        <v>22700</v>
      </c>
      <c r="BL2120">
        <v>21603569</v>
      </c>
      <c r="BW2120" t="s">
        <v>13429</v>
      </c>
      <c r="BX2120" t="s">
        <v>13985</v>
      </c>
      <c r="BY2120" t="s">
        <v>13985</v>
      </c>
      <c r="BZ2120" t="s">
        <v>13985</v>
      </c>
    </row>
    <row r="2121" spans="1:78" hidden="1">
      <c r="A2121" t="s">
        <v>13850</v>
      </c>
      <c r="B2121" t="s">
        <v>67</v>
      </c>
      <c r="C2121" t="s">
        <v>26478</v>
      </c>
      <c r="G2121" t="s">
        <v>26478</v>
      </c>
      <c r="J2121" t="s">
        <v>26479</v>
      </c>
      <c r="K2121" t="s">
        <v>11636</v>
      </c>
      <c r="W2121" t="s">
        <v>26480</v>
      </c>
      <c r="AN2121" t="s">
        <v>1242</v>
      </c>
      <c r="AS2121" t="s">
        <v>154</v>
      </c>
      <c r="AT2121">
        <v>2005</v>
      </c>
      <c r="AU2121">
        <v>83</v>
      </c>
      <c r="AV2121">
        <v>11</v>
      </c>
      <c r="BA2121">
        <v>1431</v>
      </c>
      <c r="BB2121">
        <v>1437</v>
      </c>
      <c r="BD2121" t="s">
        <v>26481</v>
      </c>
      <c r="BK2121" t="s">
        <v>26482</v>
      </c>
      <c r="BW2121" t="s">
        <v>13429</v>
      </c>
      <c r="BX2121" t="s">
        <v>13985</v>
      </c>
      <c r="BY2121" t="s">
        <v>13985</v>
      </c>
      <c r="BZ2121" t="s">
        <v>13985</v>
      </c>
    </row>
    <row r="2122" spans="1:78" hidden="1">
      <c r="A2122" t="s">
        <v>13850</v>
      </c>
      <c r="B2122" t="s">
        <v>67</v>
      </c>
      <c r="C2122" t="s">
        <v>19960</v>
      </c>
      <c r="G2122" t="s">
        <v>19961</v>
      </c>
      <c r="J2122" t="s">
        <v>19962</v>
      </c>
      <c r="K2122" t="s">
        <v>71</v>
      </c>
      <c r="W2122" t="s">
        <v>19963</v>
      </c>
      <c r="AA2122" t="s">
        <v>19964</v>
      </c>
      <c r="AB2122" t="s">
        <v>19965</v>
      </c>
      <c r="AN2122" t="s">
        <v>73</v>
      </c>
      <c r="AO2122" t="s">
        <v>74</v>
      </c>
      <c r="AS2122" t="s">
        <v>521</v>
      </c>
      <c r="AT2122">
        <v>2014</v>
      </c>
      <c r="AU2122">
        <v>33</v>
      </c>
      <c r="AV2122">
        <v>2</v>
      </c>
      <c r="BA2122">
        <v>577</v>
      </c>
      <c r="BB2122">
        <v>592</v>
      </c>
      <c r="BD2122" t="s">
        <v>19966</v>
      </c>
      <c r="BK2122" t="s">
        <v>19967</v>
      </c>
      <c r="BW2122" t="s">
        <v>13429</v>
      </c>
      <c r="BX2122" t="s">
        <v>13985</v>
      </c>
      <c r="BY2122" t="s">
        <v>13985</v>
      </c>
      <c r="BZ2122" t="s">
        <v>13985</v>
      </c>
    </row>
    <row r="2123" spans="1:78" hidden="1">
      <c r="A2123" t="s">
        <v>13850</v>
      </c>
      <c r="B2123" t="s">
        <v>67</v>
      </c>
      <c r="C2123" t="s">
        <v>25108</v>
      </c>
      <c r="G2123" t="s">
        <v>25108</v>
      </c>
      <c r="J2123" t="s">
        <v>28282</v>
      </c>
      <c r="K2123" t="s">
        <v>11205</v>
      </c>
      <c r="W2123" t="s">
        <v>28283</v>
      </c>
      <c r="AA2123" t="s">
        <v>25112</v>
      </c>
      <c r="AN2123" t="s">
        <v>11207</v>
      </c>
      <c r="AS2123" t="s">
        <v>352</v>
      </c>
      <c r="AT2123">
        <v>2001</v>
      </c>
      <c r="AU2123">
        <v>28</v>
      </c>
      <c r="AV2123">
        <v>8</v>
      </c>
      <c r="BA2123">
        <v>955</v>
      </c>
      <c r="BB2123">
        <v>966</v>
      </c>
      <c r="BD2123" t="s">
        <v>28284</v>
      </c>
      <c r="BK2123" t="s">
        <v>28285</v>
      </c>
      <c r="BW2123" t="s">
        <v>13429</v>
      </c>
      <c r="BX2123" t="s">
        <v>13985</v>
      </c>
      <c r="BY2123" t="s">
        <v>13985</v>
      </c>
      <c r="BZ2123" t="s">
        <v>13985</v>
      </c>
    </row>
    <row r="2124" spans="1:78" hidden="1">
      <c r="A2124" t="s">
        <v>13850</v>
      </c>
      <c r="B2124" t="s">
        <v>67</v>
      </c>
      <c r="C2124" t="s">
        <v>20786</v>
      </c>
      <c r="G2124" t="s">
        <v>20787</v>
      </c>
      <c r="J2124" t="s">
        <v>20788</v>
      </c>
      <c r="K2124" t="s">
        <v>433</v>
      </c>
      <c r="W2124" t="s">
        <v>20789</v>
      </c>
      <c r="AA2124" t="s">
        <v>20790</v>
      </c>
      <c r="AB2124" t="s">
        <v>20791</v>
      </c>
      <c r="AN2124" t="s">
        <v>435</v>
      </c>
      <c r="AO2124" t="s">
        <v>436</v>
      </c>
      <c r="AS2124" t="s">
        <v>472</v>
      </c>
      <c r="AT2124">
        <v>2013</v>
      </c>
      <c r="AU2124">
        <v>290</v>
      </c>
      <c r="AV2124">
        <v>3</v>
      </c>
      <c r="BA2124">
        <v>208</v>
      </c>
      <c r="BB2124">
        <v>214</v>
      </c>
      <c r="BD2124" t="s">
        <v>20792</v>
      </c>
      <c r="BK2124" t="s">
        <v>20793</v>
      </c>
      <c r="BW2124" t="s">
        <v>13429</v>
      </c>
      <c r="BX2124" t="s">
        <v>13985</v>
      </c>
      <c r="BY2124" t="s">
        <v>13985</v>
      </c>
      <c r="BZ2124" t="s">
        <v>13985</v>
      </c>
    </row>
    <row r="2125" spans="1:78" hidden="1">
      <c r="A2125" t="s">
        <v>13850</v>
      </c>
      <c r="B2125" t="s">
        <v>67</v>
      </c>
      <c r="C2125" t="s">
        <v>16270</v>
      </c>
      <c r="G2125" t="s">
        <v>16271</v>
      </c>
      <c r="J2125" t="s">
        <v>16272</v>
      </c>
      <c r="K2125" t="s">
        <v>16273</v>
      </c>
      <c r="W2125" t="s">
        <v>16274</v>
      </c>
      <c r="AA2125" t="s">
        <v>16275</v>
      </c>
      <c r="AB2125" t="s">
        <v>16276</v>
      </c>
      <c r="AN2125" t="s">
        <v>16277</v>
      </c>
      <c r="AO2125" t="s">
        <v>16278</v>
      </c>
      <c r="AS2125" t="s">
        <v>84</v>
      </c>
      <c r="AT2125">
        <v>2017</v>
      </c>
      <c r="AU2125">
        <v>26</v>
      </c>
      <c r="AV2125">
        <v>10</v>
      </c>
      <c r="BA2125">
        <v>1358</v>
      </c>
      <c r="BB2125">
        <v>1365</v>
      </c>
      <c r="BD2125" t="s">
        <v>16279</v>
      </c>
      <c r="BK2125" t="s">
        <v>16280</v>
      </c>
      <c r="BW2125" t="s">
        <v>13429</v>
      </c>
      <c r="BX2125" t="s">
        <v>13985</v>
      </c>
      <c r="BY2125" t="s">
        <v>13985</v>
      </c>
      <c r="BZ2125" t="s">
        <v>13985</v>
      </c>
    </row>
    <row r="2126" spans="1:78" hidden="1">
      <c r="A2126" t="s">
        <v>13850</v>
      </c>
      <c r="B2126" t="s">
        <v>67</v>
      </c>
      <c r="C2126" t="s">
        <v>22840</v>
      </c>
      <c r="G2126" t="s">
        <v>22841</v>
      </c>
      <c r="J2126" t="s">
        <v>22842</v>
      </c>
      <c r="K2126" t="s">
        <v>13292</v>
      </c>
      <c r="W2126" t="s">
        <v>22843</v>
      </c>
      <c r="AB2126" t="s">
        <v>22844</v>
      </c>
      <c r="AN2126" t="s">
        <v>13293</v>
      </c>
      <c r="AO2126" t="s">
        <v>14455</v>
      </c>
      <c r="AS2126" t="s">
        <v>21002</v>
      </c>
      <c r="AT2126">
        <v>2011</v>
      </c>
      <c r="AV2126">
        <v>1</v>
      </c>
      <c r="BA2126">
        <v>29</v>
      </c>
      <c r="BB2126">
        <v>37</v>
      </c>
      <c r="BD2126" t="s">
        <v>22845</v>
      </c>
      <c r="BK2126" t="s">
        <v>22846</v>
      </c>
      <c r="BW2126" t="s">
        <v>13429</v>
      </c>
      <c r="BX2126" t="s">
        <v>13985</v>
      </c>
      <c r="BY2126" t="s">
        <v>13985</v>
      </c>
      <c r="BZ2126" t="s">
        <v>13985</v>
      </c>
    </row>
    <row r="2127" spans="1:78" hidden="1">
      <c r="A2127" t="s">
        <v>13850</v>
      </c>
      <c r="B2127" t="s">
        <v>67</v>
      </c>
      <c r="C2127" t="s">
        <v>21314</v>
      </c>
      <c r="G2127" t="s">
        <v>21315</v>
      </c>
      <c r="J2127" t="s">
        <v>21316</v>
      </c>
      <c r="K2127" t="s">
        <v>12619</v>
      </c>
      <c r="W2127" t="s">
        <v>21317</v>
      </c>
      <c r="AN2127" t="s">
        <v>12623</v>
      </c>
      <c r="AO2127" t="s">
        <v>18645</v>
      </c>
      <c r="AS2127" t="s">
        <v>84</v>
      </c>
      <c r="AT2127">
        <v>2012</v>
      </c>
      <c r="AU2127">
        <v>46</v>
      </c>
      <c r="AV2127">
        <v>4</v>
      </c>
      <c r="BA2127">
        <v>539</v>
      </c>
      <c r="BB2127">
        <v>548</v>
      </c>
      <c r="BD2127" t="s">
        <v>21318</v>
      </c>
      <c r="BK2127" t="s">
        <v>21319</v>
      </c>
      <c r="BW2127" t="s">
        <v>13429</v>
      </c>
      <c r="BX2127" t="s">
        <v>13985</v>
      </c>
      <c r="BY2127" t="s">
        <v>13985</v>
      </c>
      <c r="BZ2127" t="s">
        <v>13985</v>
      </c>
    </row>
    <row r="2128" spans="1:78" hidden="1">
      <c r="A2128" t="s">
        <v>13850</v>
      </c>
      <c r="B2128" t="s">
        <v>67</v>
      </c>
      <c r="C2128" t="s">
        <v>22893</v>
      </c>
      <c r="G2128" t="s">
        <v>22894</v>
      </c>
      <c r="J2128" t="s">
        <v>22895</v>
      </c>
      <c r="K2128" t="s">
        <v>7817</v>
      </c>
      <c r="W2128" t="s">
        <v>22896</v>
      </c>
      <c r="AB2128" t="s">
        <v>22897</v>
      </c>
      <c r="AN2128" t="s">
        <v>7819</v>
      </c>
      <c r="AS2128" s="1">
        <v>42401</v>
      </c>
      <c r="AT2128">
        <v>2011</v>
      </c>
      <c r="AU2128">
        <v>92</v>
      </c>
      <c r="AV2128">
        <v>1</v>
      </c>
      <c r="BA2128">
        <v>101</v>
      </c>
      <c r="BB2128">
        <v>110</v>
      </c>
      <c r="BD2128" t="s">
        <v>22898</v>
      </c>
      <c r="BK2128" t="s">
        <v>22899</v>
      </c>
      <c r="BW2128" t="s">
        <v>13429</v>
      </c>
      <c r="BX2128" t="s">
        <v>13985</v>
      </c>
      <c r="BY2128" t="s">
        <v>13985</v>
      </c>
      <c r="BZ2128" t="s">
        <v>13985</v>
      </c>
    </row>
    <row r="2129" spans="1:78" hidden="1">
      <c r="A2129" t="s">
        <v>13850</v>
      </c>
      <c r="B2129" t="s">
        <v>67</v>
      </c>
      <c r="C2129" t="s">
        <v>19084</v>
      </c>
      <c r="G2129" t="s">
        <v>19085</v>
      </c>
      <c r="J2129" t="s">
        <v>19086</v>
      </c>
      <c r="K2129" t="s">
        <v>19087</v>
      </c>
      <c r="W2129" t="s">
        <v>19088</v>
      </c>
      <c r="AN2129" t="s">
        <v>19089</v>
      </c>
      <c r="AO2129" t="s">
        <v>19090</v>
      </c>
      <c r="AS2129" t="s">
        <v>815</v>
      </c>
      <c r="AT2129">
        <v>2015</v>
      </c>
      <c r="AU2129">
        <v>71</v>
      </c>
      <c r="AV2129">
        <v>1</v>
      </c>
      <c r="BA2129">
        <v>19</v>
      </c>
      <c r="BB2129">
        <v>25</v>
      </c>
      <c r="BD2129" t="s">
        <v>19091</v>
      </c>
      <c r="BK2129" t="s">
        <v>19092</v>
      </c>
      <c r="BW2129" t="s">
        <v>13429</v>
      </c>
      <c r="BX2129" t="s">
        <v>13985</v>
      </c>
      <c r="BY2129" t="s">
        <v>13985</v>
      </c>
      <c r="BZ2129" t="s">
        <v>13985</v>
      </c>
    </row>
    <row r="2130" spans="1:78" hidden="1">
      <c r="A2130" t="s">
        <v>13850</v>
      </c>
      <c r="B2130" t="s">
        <v>67</v>
      </c>
      <c r="C2130" t="s">
        <v>20929</v>
      </c>
      <c r="G2130" t="s">
        <v>20930</v>
      </c>
      <c r="J2130" t="s">
        <v>20931</v>
      </c>
      <c r="K2130" t="s">
        <v>16284</v>
      </c>
      <c r="W2130" t="s">
        <v>20932</v>
      </c>
      <c r="AN2130" t="s">
        <v>16286</v>
      </c>
      <c r="AO2130" t="s">
        <v>16287</v>
      </c>
      <c r="AS2130" t="s">
        <v>730</v>
      </c>
      <c r="AT2130">
        <v>2013</v>
      </c>
      <c r="AU2130">
        <v>8</v>
      </c>
      <c r="AV2130">
        <v>1</v>
      </c>
      <c r="BA2130">
        <v>240</v>
      </c>
      <c r="BB2130">
        <v>250</v>
      </c>
      <c r="BK2130" t="s">
        <v>20933</v>
      </c>
      <c r="BW2130" t="s">
        <v>13429</v>
      </c>
      <c r="BX2130" t="s">
        <v>13985</v>
      </c>
      <c r="BY2130" t="s">
        <v>13985</v>
      </c>
      <c r="BZ2130" t="s">
        <v>13985</v>
      </c>
    </row>
    <row r="2131" spans="1:78" hidden="1">
      <c r="A2131" t="s">
        <v>13850</v>
      </c>
      <c r="B2131" t="s">
        <v>67</v>
      </c>
      <c r="C2131" t="s">
        <v>25998</v>
      </c>
      <c r="G2131" t="s">
        <v>25999</v>
      </c>
      <c r="J2131" t="s">
        <v>26000</v>
      </c>
      <c r="K2131" t="s">
        <v>11205</v>
      </c>
      <c r="W2131" t="s">
        <v>26001</v>
      </c>
      <c r="AA2131" t="s">
        <v>24890</v>
      </c>
      <c r="AB2131" t="s">
        <v>24891</v>
      </c>
      <c r="AN2131" t="s">
        <v>11207</v>
      </c>
      <c r="AS2131" t="s">
        <v>472</v>
      </c>
      <c r="AT2131">
        <v>2006</v>
      </c>
      <c r="AU2131">
        <v>33</v>
      </c>
      <c r="AV2131">
        <v>7</v>
      </c>
      <c r="BA2131">
        <v>1305</v>
      </c>
      <c r="BB2131">
        <v>1313</v>
      </c>
      <c r="BD2131" t="s">
        <v>26002</v>
      </c>
      <c r="BK2131" t="s">
        <v>26003</v>
      </c>
      <c r="BW2131" t="s">
        <v>13429</v>
      </c>
      <c r="BX2131" t="s">
        <v>13985</v>
      </c>
      <c r="BY2131" t="s">
        <v>13985</v>
      </c>
      <c r="BZ2131" t="s">
        <v>13985</v>
      </c>
    </row>
    <row r="2132" spans="1:78" hidden="1">
      <c r="A2132" t="s">
        <v>13850</v>
      </c>
      <c r="B2132" t="s">
        <v>67</v>
      </c>
      <c r="C2132" t="s">
        <v>16295</v>
      </c>
      <c r="G2132" t="s">
        <v>16296</v>
      </c>
      <c r="J2132" t="s">
        <v>16297</v>
      </c>
      <c r="K2132" t="s">
        <v>16298</v>
      </c>
      <c r="W2132" t="s">
        <v>16299</v>
      </c>
      <c r="AN2132" t="s">
        <v>16300</v>
      </c>
      <c r="AO2132" t="s">
        <v>16301</v>
      </c>
      <c r="AS2132" t="s">
        <v>84</v>
      </c>
      <c r="AT2132">
        <v>2017</v>
      </c>
      <c r="AU2132">
        <v>58</v>
      </c>
      <c r="AV2132">
        <v>4</v>
      </c>
      <c r="BA2132">
        <v>571</v>
      </c>
      <c r="BB2132">
        <v>584</v>
      </c>
      <c r="BD2132" t="s">
        <v>16302</v>
      </c>
      <c r="BK2132" t="s">
        <v>16303</v>
      </c>
      <c r="BW2132" t="s">
        <v>13429</v>
      </c>
      <c r="BX2132" t="s">
        <v>13985</v>
      </c>
      <c r="BY2132" t="s">
        <v>13985</v>
      </c>
      <c r="BZ2132" t="s">
        <v>13985</v>
      </c>
    </row>
    <row r="2133" spans="1:78" hidden="1">
      <c r="A2133" t="s">
        <v>13850</v>
      </c>
      <c r="B2133" t="s">
        <v>67</v>
      </c>
      <c r="C2133" t="s">
        <v>18306</v>
      </c>
      <c r="G2133" t="s">
        <v>18307</v>
      </c>
      <c r="J2133" t="s">
        <v>18308</v>
      </c>
      <c r="K2133" t="s">
        <v>18309</v>
      </c>
      <c r="W2133" t="s">
        <v>18310</v>
      </c>
      <c r="AA2133" t="s">
        <v>10961</v>
      </c>
      <c r="AB2133" t="s">
        <v>18311</v>
      </c>
      <c r="AO2133" t="s">
        <v>18312</v>
      </c>
      <c r="AT2133">
        <v>2016</v>
      </c>
      <c r="AU2133">
        <v>3</v>
      </c>
      <c r="BC2133" t="s">
        <v>18313</v>
      </c>
      <c r="BD2133" t="s">
        <v>18314</v>
      </c>
      <c r="BK2133" t="s">
        <v>18315</v>
      </c>
      <c r="BW2133" t="s">
        <v>13429</v>
      </c>
    </row>
    <row r="2134" spans="1:78" hidden="1">
      <c r="A2134" t="s">
        <v>13850</v>
      </c>
      <c r="B2134" t="s">
        <v>67</v>
      </c>
      <c r="C2134" t="s">
        <v>24588</v>
      </c>
      <c r="G2134" t="s">
        <v>24589</v>
      </c>
      <c r="J2134" t="s">
        <v>24590</v>
      </c>
      <c r="K2134" t="s">
        <v>17195</v>
      </c>
      <c r="W2134" t="s">
        <v>24591</v>
      </c>
      <c r="AN2134" t="s">
        <v>17199</v>
      </c>
      <c r="AO2134" t="s">
        <v>17200</v>
      </c>
      <c r="AS2134" t="s">
        <v>84</v>
      </c>
      <c r="AT2134">
        <v>2008</v>
      </c>
      <c r="AU2134">
        <v>14</v>
      </c>
      <c r="AV2134">
        <v>4</v>
      </c>
      <c r="BA2134">
        <v>457</v>
      </c>
      <c r="BB2134">
        <v>466</v>
      </c>
      <c r="BD2134" t="s">
        <v>24592</v>
      </c>
      <c r="BK2134" t="s">
        <v>24593</v>
      </c>
      <c r="BW2134" t="s">
        <v>13429</v>
      </c>
      <c r="BX2134" t="s">
        <v>13985</v>
      </c>
      <c r="BY2134" t="s">
        <v>13985</v>
      </c>
      <c r="BZ2134" t="s">
        <v>13985</v>
      </c>
    </row>
    <row r="2135" spans="1:78" hidden="1">
      <c r="A2135" t="s">
        <v>13850</v>
      </c>
      <c r="B2135" t="s">
        <v>67</v>
      </c>
      <c r="C2135" t="s">
        <v>19920</v>
      </c>
      <c r="G2135" t="s">
        <v>19921</v>
      </c>
      <c r="J2135" t="s">
        <v>19922</v>
      </c>
      <c r="K2135" t="s">
        <v>7817</v>
      </c>
      <c r="W2135" t="s">
        <v>19923</v>
      </c>
      <c r="AA2135" t="s">
        <v>19924</v>
      </c>
      <c r="AB2135" t="s">
        <v>19925</v>
      </c>
      <c r="AN2135" t="s">
        <v>7819</v>
      </c>
      <c r="AO2135" t="s">
        <v>7820</v>
      </c>
      <c r="AS2135" s="1">
        <v>46174</v>
      </c>
      <c r="AT2135">
        <v>2014</v>
      </c>
      <c r="AU2135">
        <v>95</v>
      </c>
      <c r="AV2135">
        <v>3</v>
      </c>
      <c r="BA2135">
        <v>534</v>
      </c>
      <c r="BB2135">
        <v>542</v>
      </c>
      <c r="BD2135" t="s">
        <v>19926</v>
      </c>
      <c r="BK2135" t="s">
        <v>19927</v>
      </c>
      <c r="BW2135" t="s">
        <v>13429</v>
      </c>
      <c r="BX2135" t="s">
        <v>13985</v>
      </c>
      <c r="BY2135" t="s">
        <v>13985</v>
      </c>
      <c r="BZ2135" t="s">
        <v>13985</v>
      </c>
    </row>
    <row r="2136" spans="1:78" hidden="1">
      <c r="A2136" t="s">
        <v>13850</v>
      </c>
      <c r="B2136" t="s">
        <v>67</v>
      </c>
      <c r="C2136" t="s">
        <v>20330</v>
      </c>
      <c r="G2136" t="s">
        <v>20331</v>
      </c>
      <c r="J2136" t="s">
        <v>20332</v>
      </c>
      <c r="K2136" t="s">
        <v>20333</v>
      </c>
      <c r="W2136" t="s">
        <v>20334</v>
      </c>
      <c r="AA2136" t="s">
        <v>20335</v>
      </c>
      <c r="AB2136" t="s">
        <v>20336</v>
      </c>
      <c r="AN2136" t="s">
        <v>20337</v>
      </c>
      <c r="AO2136" t="s">
        <v>20338</v>
      </c>
      <c r="AT2136">
        <v>2014</v>
      </c>
      <c r="AU2136">
        <v>14</v>
      </c>
      <c r="AV2136">
        <v>16</v>
      </c>
      <c r="BA2136">
        <v>8461</v>
      </c>
      <c r="BB2136">
        <v>8482</v>
      </c>
      <c r="BD2136" t="s">
        <v>20339</v>
      </c>
      <c r="BK2136" t="s">
        <v>20340</v>
      </c>
      <c r="BW2136" t="s">
        <v>13429</v>
      </c>
    </row>
    <row r="2137" spans="1:78" hidden="1">
      <c r="A2137" t="s">
        <v>13850</v>
      </c>
      <c r="B2137" t="s">
        <v>67</v>
      </c>
      <c r="C2137" t="s">
        <v>20560</v>
      </c>
      <c r="G2137" t="s">
        <v>20561</v>
      </c>
      <c r="J2137" t="s">
        <v>20562</v>
      </c>
      <c r="K2137" t="s">
        <v>1239</v>
      </c>
      <c r="W2137" t="s">
        <v>20563</v>
      </c>
      <c r="AN2137" t="s">
        <v>1242</v>
      </c>
      <c r="AO2137" t="s">
        <v>1243</v>
      </c>
      <c r="AS2137" t="s">
        <v>154</v>
      </c>
      <c r="AT2137">
        <v>2013</v>
      </c>
      <c r="AU2137">
        <v>91</v>
      </c>
      <c r="AV2137">
        <v>11</v>
      </c>
      <c r="BA2137">
        <v>795</v>
      </c>
      <c r="BB2137">
        <v>801</v>
      </c>
      <c r="BD2137" t="s">
        <v>20564</v>
      </c>
      <c r="BK2137" t="s">
        <v>20565</v>
      </c>
      <c r="BW2137" t="s">
        <v>13429</v>
      </c>
      <c r="BX2137" t="s">
        <v>13985</v>
      </c>
      <c r="BY2137" t="s">
        <v>13985</v>
      </c>
      <c r="BZ2137" t="s">
        <v>13985</v>
      </c>
    </row>
    <row r="2138" spans="1:78" hidden="1">
      <c r="A2138" t="s">
        <v>13850</v>
      </c>
      <c r="B2138" t="s">
        <v>67</v>
      </c>
      <c r="C2138" t="s">
        <v>30700</v>
      </c>
      <c r="G2138" t="s">
        <v>30700</v>
      </c>
      <c r="J2138" t="s">
        <v>30701</v>
      </c>
      <c r="K2138" t="s">
        <v>30702</v>
      </c>
      <c r="W2138" t="s">
        <v>30703</v>
      </c>
      <c r="AA2138" t="s">
        <v>15908</v>
      </c>
      <c r="AB2138" t="s">
        <v>30704</v>
      </c>
      <c r="AN2138" t="s">
        <v>30705</v>
      </c>
      <c r="AS2138" s="1">
        <v>46235</v>
      </c>
      <c r="AT2138">
        <v>1994</v>
      </c>
      <c r="AU2138">
        <v>33</v>
      </c>
      <c r="AW2138">
        <v>3</v>
      </c>
      <c r="BA2138">
        <v>193</v>
      </c>
      <c r="BB2138">
        <v>198</v>
      </c>
      <c r="BK2138" t="s">
        <v>30706</v>
      </c>
      <c r="BW2138" t="s">
        <v>13429</v>
      </c>
      <c r="BX2138" t="s">
        <v>13985</v>
      </c>
      <c r="BY2138" t="s">
        <v>13985</v>
      </c>
      <c r="BZ2138" t="s">
        <v>13985</v>
      </c>
    </row>
    <row r="2139" spans="1:78" hidden="1">
      <c r="A2139" t="s">
        <v>13850</v>
      </c>
      <c r="B2139" t="s">
        <v>67</v>
      </c>
      <c r="C2139" t="s">
        <v>29554</v>
      </c>
      <c r="G2139" t="s">
        <v>29554</v>
      </c>
      <c r="J2139" t="s">
        <v>29555</v>
      </c>
      <c r="K2139" t="s">
        <v>29556</v>
      </c>
      <c r="W2139" t="s">
        <v>29557</v>
      </c>
      <c r="AN2139" t="s">
        <v>29558</v>
      </c>
      <c r="AT2139">
        <v>1998</v>
      </c>
      <c r="AU2139">
        <v>123</v>
      </c>
      <c r="AV2139">
        <v>1</v>
      </c>
      <c r="BA2139">
        <v>53</v>
      </c>
      <c r="BB2139">
        <v>60</v>
      </c>
      <c r="BK2139" t="s">
        <v>29559</v>
      </c>
      <c r="BW2139" t="s">
        <v>13429</v>
      </c>
      <c r="BX2139" t="s">
        <v>13985</v>
      </c>
      <c r="BY2139" t="s">
        <v>13985</v>
      </c>
      <c r="BZ2139" t="s">
        <v>13985</v>
      </c>
    </row>
    <row r="2140" spans="1:78" hidden="1">
      <c r="A2140" t="s">
        <v>13850</v>
      </c>
      <c r="B2140" t="s">
        <v>67</v>
      </c>
      <c r="C2140" t="s">
        <v>16902</v>
      </c>
      <c r="G2140" t="s">
        <v>16903</v>
      </c>
      <c r="J2140" t="s">
        <v>16904</v>
      </c>
      <c r="K2140" t="s">
        <v>16284</v>
      </c>
      <c r="W2140" t="s">
        <v>16905</v>
      </c>
      <c r="AN2140" t="s">
        <v>16286</v>
      </c>
      <c r="AO2140" t="s">
        <v>16287</v>
      </c>
      <c r="AS2140" t="s">
        <v>730</v>
      </c>
      <c r="AT2140">
        <v>2017</v>
      </c>
      <c r="AU2140">
        <v>12</v>
      </c>
      <c r="AV2140">
        <v>1</v>
      </c>
      <c r="BA2140">
        <v>252</v>
      </c>
      <c r="BB2140">
        <v>271</v>
      </c>
      <c r="BK2140" t="s">
        <v>16906</v>
      </c>
      <c r="BW2140" t="s">
        <v>13429</v>
      </c>
      <c r="BX2140" t="s">
        <v>13985</v>
      </c>
      <c r="BY2140" t="s">
        <v>13985</v>
      </c>
      <c r="BZ2140" t="s">
        <v>13985</v>
      </c>
    </row>
    <row r="2141" spans="1:78" hidden="1">
      <c r="A2141" t="s">
        <v>13850</v>
      </c>
      <c r="B2141" t="s">
        <v>67</v>
      </c>
      <c r="C2141" t="s">
        <v>24312</v>
      </c>
      <c r="G2141" t="s">
        <v>24313</v>
      </c>
      <c r="J2141" t="s">
        <v>24314</v>
      </c>
      <c r="K2141" t="s">
        <v>1192</v>
      </c>
      <c r="W2141" t="s">
        <v>24315</v>
      </c>
      <c r="AN2141" t="s">
        <v>1194</v>
      </c>
      <c r="AS2141" t="s">
        <v>884</v>
      </c>
      <c r="AT2141">
        <v>2009</v>
      </c>
      <c r="AU2141">
        <v>15</v>
      </c>
      <c r="AV2141">
        <v>2</v>
      </c>
      <c r="BA2141">
        <v>486</v>
      </c>
      <c r="BB2141">
        <v>499</v>
      </c>
      <c r="BD2141" t="s">
        <v>24316</v>
      </c>
      <c r="BK2141" t="s">
        <v>24317</v>
      </c>
      <c r="BW2141" t="s">
        <v>13429</v>
      </c>
      <c r="BX2141" t="s">
        <v>13985</v>
      </c>
      <c r="BY2141" t="s">
        <v>13985</v>
      </c>
      <c r="BZ2141" t="s">
        <v>13985</v>
      </c>
    </row>
    <row r="2142" spans="1:78" hidden="1">
      <c r="A2142" t="s">
        <v>13850</v>
      </c>
      <c r="B2142" t="s">
        <v>67</v>
      </c>
      <c r="C2142" t="s">
        <v>26073</v>
      </c>
      <c r="G2142" t="s">
        <v>26073</v>
      </c>
      <c r="J2142" t="s">
        <v>26074</v>
      </c>
      <c r="K2142" t="s">
        <v>1332</v>
      </c>
      <c r="W2142" t="s">
        <v>26075</v>
      </c>
      <c r="AN2142" t="s">
        <v>1334</v>
      </c>
      <c r="AO2142" t="s">
        <v>1335</v>
      </c>
      <c r="AS2142" t="s">
        <v>629</v>
      </c>
      <c r="AT2142">
        <v>2006</v>
      </c>
      <c r="AU2142">
        <v>50</v>
      </c>
      <c r="AV2142">
        <v>5</v>
      </c>
      <c r="BA2142">
        <v>312</v>
      </c>
      <c r="BB2142">
        <v>322</v>
      </c>
      <c r="BD2142" t="s">
        <v>26076</v>
      </c>
      <c r="BK2142" t="s">
        <v>26077</v>
      </c>
      <c r="BL2142">
        <v>16506032</v>
      </c>
      <c r="BW2142" t="s">
        <v>13429</v>
      </c>
      <c r="BX2142" t="s">
        <v>13985</v>
      </c>
      <c r="BY2142" t="s">
        <v>13985</v>
      </c>
      <c r="BZ2142" t="s">
        <v>13985</v>
      </c>
    </row>
    <row r="2143" spans="1:78" hidden="1">
      <c r="A2143" t="s">
        <v>13850</v>
      </c>
      <c r="B2143" t="s">
        <v>67</v>
      </c>
      <c r="C2143" t="s">
        <v>23955</v>
      </c>
      <c r="G2143" t="s">
        <v>23956</v>
      </c>
      <c r="J2143" t="s">
        <v>23957</v>
      </c>
      <c r="K2143" t="s">
        <v>821</v>
      </c>
      <c r="W2143" t="s">
        <v>23958</v>
      </c>
      <c r="AA2143" t="s">
        <v>22439</v>
      </c>
      <c r="AB2143" t="s">
        <v>22440</v>
      </c>
      <c r="AN2143" t="s">
        <v>824</v>
      </c>
      <c r="AO2143" t="s">
        <v>825</v>
      </c>
      <c r="AS2143" t="s">
        <v>297</v>
      </c>
      <c r="AT2143">
        <v>2009</v>
      </c>
      <c r="AU2143">
        <v>18</v>
      </c>
      <c r="AV2143">
        <v>17</v>
      </c>
      <c r="BA2143">
        <v>3581</v>
      </c>
      <c r="BB2143">
        <v>3592</v>
      </c>
      <c r="BD2143" t="s">
        <v>23959</v>
      </c>
      <c r="BK2143" t="s">
        <v>23960</v>
      </c>
      <c r="BL2143">
        <v>19674309</v>
      </c>
      <c r="BW2143" t="s">
        <v>13429</v>
      </c>
      <c r="BX2143" t="s">
        <v>13985</v>
      </c>
      <c r="BY2143" t="s">
        <v>13985</v>
      </c>
      <c r="BZ2143" t="s">
        <v>13985</v>
      </c>
    </row>
    <row r="2144" spans="1:78" hidden="1">
      <c r="A2144" t="s">
        <v>13850</v>
      </c>
      <c r="B2144" t="s">
        <v>67</v>
      </c>
      <c r="C2144" t="s">
        <v>30465</v>
      </c>
      <c r="G2144" t="s">
        <v>30465</v>
      </c>
      <c r="J2144" t="s">
        <v>30466</v>
      </c>
      <c r="K2144" t="s">
        <v>30467</v>
      </c>
      <c r="W2144" t="s">
        <v>30468</v>
      </c>
      <c r="AN2144" t="s">
        <v>30469</v>
      </c>
      <c r="AS2144" t="s">
        <v>20060</v>
      </c>
      <c r="AT2144">
        <v>1995</v>
      </c>
      <c r="AU2144">
        <v>42</v>
      </c>
      <c r="AV2144">
        <v>1</v>
      </c>
      <c r="BA2144">
        <v>53</v>
      </c>
      <c r="BB2144">
        <v>59</v>
      </c>
      <c r="BK2144" t="s">
        <v>30470</v>
      </c>
      <c r="BW2144" t="s">
        <v>13429</v>
      </c>
      <c r="BX2144" t="s">
        <v>13985</v>
      </c>
      <c r="BY2144" t="s">
        <v>13985</v>
      </c>
      <c r="BZ2144" t="s">
        <v>13985</v>
      </c>
    </row>
    <row r="2145" spans="1:78" hidden="1">
      <c r="A2145" t="s">
        <v>13850</v>
      </c>
      <c r="B2145" t="s">
        <v>67</v>
      </c>
      <c r="C2145" t="s">
        <v>18432</v>
      </c>
      <c r="G2145" t="s">
        <v>18433</v>
      </c>
      <c r="J2145" t="s">
        <v>18434</v>
      </c>
      <c r="K2145" t="s">
        <v>18435</v>
      </c>
      <c r="W2145" t="s">
        <v>18436</v>
      </c>
      <c r="AN2145" t="s">
        <v>18437</v>
      </c>
      <c r="AS2145" t="s">
        <v>84</v>
      </c>
      <c r="AT2145">
        <v>2015</v>
      </c>
      <c r="AU2145">
        <v>137</v>
      </c>
      <c r="BA2145">
        <v>1</v>
      </c>
      <c r="BB2145">
        <v>6</v>
      </c>
      <c r="BK2145" t="s">
        <v>18438</v>
      </c>
      <c r="BW2145" t="s">
        <v>13429</v>
      </c>
      <c r="BX2145" t="s">
        <v>13985</v>
      </c>
      <c r="BY2145" t="s">
        <v>13985</v>
      </c>
      <c r="BZ2145" t="s">
        <v>13985</v>
      </c>
    </row>
    <row r="2146" spans="1:78" hidden="1">
      <c r="A2146" t="s">
        <v>13850</v>
      </c>
      <c r="B2146" t="s">
        <v>67</v>
      </c>
      <c r="C2146" t="s">
        <v>28888</v>
      </c>
      <c r="G2146" t="s">
        <v>28888</v>
      </c>
      <c r="J2146" t="s">
        <v>28889</v>
      </c>
      <c r="K2146" t="s">
        <v>4637</v>
      </c>
      <c r="W2146" t="s">
        <v>28890</v>
      </c>
      <c r="AA2146" t="s">
        <v>28891</v>
      </c>
      <c r="AB2146" t="s">
        <v>28892</v>
      </c>
      <c r="AN2146" t="s">
        <v>4639</v>
      </c>
      <c r="AS2146" t="s">
        <v>84</v>
      </c>
      <c r="AT2146">
        <v>1999</v>
      </c>
      <c r="AU2146">
        <v>56</v>
      </c>
      <c r="AV2146">
        <v>4</v>
      </c>
      <c r="BA2146">
        <v>375</v>
      </c>
      <c r="BB2146">
        <v>387</v>
      </c>
      <c r="BD2146" t="s">
        <v>28893</v>
      </c>
      <c r="BK2146" t="s">
        <v>28894</v>
      </c>
      <c r="BW2146" t="s">
        <v>13429</v>
      </c>
      <c r="BX2146" t="s">
        <v>13985</v>
      </c>
      <c r="BY2146" t="s">
        <v>13985</v>
      </c>
      <c r="BZ2146" t="s">
        <v>13985</v>
      </c>
    </row>
    <row r="2147" spans="1:78" hidden="1">
      <c r="A2147" t="s">
        <v>13850</v>
      </c>
      <c r="B2147" t="s">
        <v>67</v>
      </c>
      <c r="C2147" t="s">
        <v>20392</v>
      </c>
      <c r="G2147" t="s">
        <v>20393</v>
      </c>
      <c r="J2147" t="s">
        <v>20394</v>
      </c>
      <c r="K2147" t="s">
        <v>4239</v>
      </c>
      <c r="W2147" t="s">
        <v>20395</v>
      </c>
      <c r="AA2147" t="s">
        <v>20396</v>
      </c>
      <c r="AB2147" t="s">
        <v>20397</v>
      </c>
      <c r="AN2147" t="s">
        <v>4242</v>
      </c>
      <c r="AO2147" t="s">
        <v>4243</v>
      </c>
      <c r="AS2147" t="s">
        <v>1023</v>
      </c>
      <c r="AT2147">
        <v>2014</v>
      </c>
      <c r="AU2147">
        <v>28</v>
      </c>
      <c r="AV2147">
        <v>1</v>
      </c>
      <c r="BA2147">
        <v>131</v>
      </c>
      <c r="BB2147">
        <v>140</v>
      </c>
      <c r="BD2147" t="s">
        <v>20398</v>
      </c>
      <c r="BK2147" t="s">
        <v>20399</v>
      </c>
      <c r="BW2147" t="s">
        <v>13429</v>
      </c>
      <c r="BX2147" t="s">
        <v>13985</v>
      </c>
      <c r="BY2147" t="s">
        <v>13985</v>
      </c>
      <c r="BZ2147" t="s">
        <v>13985</v>
      </c>
    </row>
    <row r="2148" spans="1:78" hidden="1">
      <c r="A2148" t="s">
        <v>13850</v>
      </c>
      <c r="B2148" t="s">
        <v>67</v>
      </c>
      <c r="C2148" t="s">
        <v>23589</v>
      </c>
      <c r="G2148" t="s">
        <v>23590</v>
      </c>
      <c r="J2148" t="s">
        <v>23591</v>
      </c>
      <c r="K2148" t="s">
        <v>20219</v>
      </c>
      <c r="W2148" t="s">
        <v>23592</v>
      </c>
      <c r="AB2148" t="s">
        <v>23593</v>
      </c>
      <c r="AN2148" t="s">
        <v>20223</v>
      </c>
      <c r="AS2148" s="1">
        <v>40210</v>
      </c>
      <c r="AT2148">
        <v>2010</v>
      </c>
      <c r="AU2148">
        <v>21</v>
      </c>
      <c r="AV2148">
        <v>1</v>
      </c>
      <c r="BA2148">
        <v>177</v>
      </c>
      <c r="BB2148">
        <v>189</v>
      </c>
      <c r="BD2148" t="s">
        <v>23594</v>
      </c>
      <c r="BK2148" t="s">
        <v>23595</v>
      </c>
      <c r="BW2148" t="s">
        <v>13429</v>
      </c>
      <c r="BX2148" t="s">
        <v>13985</v>
      </c>
      <c r="BY2148" t="s">
        <v>13985</v>
      </c>
      <c r="BZ2148" t="s">
        <v>13985</v>
      </c>
    </row>
    <row r="2149" spans="1:78" hidden="1">
      <c r="A2149" t="s">
        <v>13850</v>
      </c>
      <c r="B2149" t="s">
        <v>67</v>
      </c>
      <c r="C2149" t="s">
        <v>27792</v>
      </c>
      <c r="G2149" t="s">
        <v>27792</v>
      </c>
      <c r="J2149" t="s">
        <v>27793</v>
      </c>
      <c r="K2149" t="s">
        <v>7305</v>
      </c>
      <c r="W2149" t="s">
        <v>27794</v>
      </c>
      <c r="AA2149" t="s">
        <v>27795</v>
      </c>
      <c r="AB2149" t="s">
        <v>27796</v>
      </c>
      <c r="AN2149" t="s">
        <v>7309</v>
      </c>
      <c r="AS2149" t="s">
        <v>154</v>
      </c>
      <c r="AT2149">
        <v>2002</v>
      </c>
      <c r="AU2149">
        <v>47</v>
      </c>
      <c r="AV2149">
        <v>11</v>
      </c>
      <c r="BA2149">
        <v>2163</v>
      </c>
      <c r="BB2149">
        <v>2173</v>
      </c>
      <c r="BD2149" t="s">
        <v>27797</v>
      </c>
      <c r="BK2149" t="s">
        <v>27798</v>
      </c>
      <c r="BW2149" t="s">
        <v>13429</v>
      </c>
      <c r="BX2149" t="s">
        <v>13985</v>
      </c>
      <c r="BY2149" t="s">
        <v>13985</v>
      </c>
      <c r="BZ2149" t="s">
        <v>13985</v>
      </c>
    </row>
    <row r="2150" spans="1:78" hidden="1">
      <c r="A2150" t="s">
        <v>13850</v>
      </c>
      <c r="B2150" t="s">
        <v>67</v>
      </c>
      <c r="C2150" t="s">
        <v>28824</v>
      </c>
      <c r="G2150" t="s">
        <v>28824</v>
      </c>
      <c r="J2150" t="s">
        <v>28825</v>
      </c>
      <c r="K2150" t="s">
        <v>10488</v>
      </c>
      <c r="P2150" t="s">
        <v>28826</v>
      </c>
      <c r="Q2150" t="s">
        <v>28827</v>
      </c>
      <c r="R2150" t="s">
        <v>28828</v>
      </c>
      <c r="S2150" t="s">
        <v>28829</v>
      </c>
      <c r="W2150" t="s">
        <v>28830</v>
      </c>
      <c r="AN2150" t="s">
        <v>10490</v>
      </c>
      <c r="AT2150">
        <v>2000</v>
      </c>
      <c r="AU2150">
        <v>24</v>
      </c>
      <c r="AV2150" s="2">
        <v>43621</v>
      </c>
      <c r="BA2150">
        <v>319</v>
      </c>
      <c r="BB2150">
        <v>335</v>
      </c>
      <c r="BD2150" t="s">
        <v>28831</v>
      </c>
      <c r="BK2150" t="s">
        <v>28832</v>
      </c>
      <c r="BL2150">
        <v>11156159</v>
      </c>
      <c r="BW2150" t="s">
        <v>13428</v>
      </c>
      <c r="BX2150" t="s">
        <v>13985</v>
      </c>
      <c r="BY2150" t="s">
        <v>13429</v>
      </c>
      <c r="BZ2150" t="s">
        <v>13985</v>
      </c>
    </row>
    <row r="2151" spans="1:78" hidden="1">
      <c r="A2151" t="s">
        <v>13850</v>
      </c>
      <c r="B2151" t="s">
        <v>67</v>
      </c>
      <c r="C2151" t="s">
        <v>23726</v>
      </c>
      <c r="G2151" t="s">
        <v>23727</v>
      </c>
      <c r="J2151" t="s">
        <v>23728</v>
      </c>
      <c r="K2151" t="s">
        <v>23729</v>
      </c>
      <c r="W2151" t="s">
        <v>23730</v>
      </c>
      <c r="AA2151" t="s">
        <v>23731</v>
      </c>
      <c r="AB2151" t="s">
        <v>23732</v>
      </c>
      <c r="AN2151" t="s">
        <v>23733</v>
      </c>
      <c r="AO2151" t="s">
        <v>23734</v>
      </c>
      <c r="AT2151">
        <v>2010</v>
      </c>
      <c r="AU2151">
        <v>74</v>
      </c>
      <c r="AV2151">
        <v>6</v>
      </c>
      <c r="BA2151">
        <v>444</v>
      </c>
      <c r="BB2151">
        <v>448</v>
      </c>
      <c r="BD2151" t="s">
        <v>23735</v>
      </c>
      <c r="BK2151" t="s">
        <v>23736</v>
      </c>
      <c r="BL2151">
        <v>21041995</v>
      </c>
      <c r="BW2151" t="s">
        <v>13429</v>
      </c>
      <c r="BX2151" t="s">
        <v>13985</v>
      </c>
      <c r="BY2151" t="s">
        <v>13985</v>
      </c>
      <c r="BZ2151" t="s">
        <v>13985</v>
      </c>
    </row>
    <row r="2152" spans="1:78" hidden="1">
      <c r="A2152" t="s">
        <v>13850</v>
      </c>
      <c r="B2152" t="s">
        <v>67</v>
      </c>
      <c r="C2152" t="s">
        <v>23500</v>
      </c>
      <c r="G2152" t="s">
        <v>23501</v>
      </c>
      <c r="J2152" t="s">
        <v>23502</v>
      </c>
      <c r="K2152" t="s">
        <v>5456</v>
      </c>
      <c r="W2152" t="s">
        <v>23503</v>
      </c>
      <c r="AN2152" t="s">
        <v>5458</v>
      </c>
      <c r="AO2152" t="s">
        <v>14303</v>
      </c>
      <c r="AS2152" t="s">
        <v>1488</v>
      </c>
      <c r="AT2152">
        <v>2010</v>
      </c>
      <c r="AU2152">
        <v>142</v>
      </c>
      <c r="AV2152">
        <v>3</v>
      </c>
      <c r="BA2152">
        <v>234</v>
      </c>
      <c r="BB2152">
        <v>249</v>
      </c>
      <c r="BD2152" t="s">
        <v>23504</v>
      </c>
      <c r="BK2152" t="s">
        <v>23505</v>
      </c>
      <c r="BW2152" t="s">
        <v>13429</v>
      </c>
      <c r="BX2152" t="s">
        <v>13985</v>
      </c>
      <c r="BY2152" t="s">
        <v>13985</v>
      </c>
      <c r="BZ2152" t="s">
        <v>13985</v>
      </c>
    </row>
    <row r="2153" spans="1:78" hidden="1">
      <c r="A2153" t="s">
        <v>13850</v>
      </c>
      <c r="B2153" t="s">
        <v>67</v>
      </c>
      <c r="C2153" t="s">
        <v>28540</v>
      </c>
      <c r="G2153" t="s">
        <v>28540</v>
      </c>
      <c r="J2153" t="s">
        <v>28541</v>
      </c>
      <c r="K2153" t="s">
        <v>348</v>
      </c>
      <c r="W2153" t="s">
        <v>28542</v>
      </c>
      <c r="AN2153" t="s">
        <v>350</v>
      </c>
      <c r="AS2153" t="s">
        <v>84</v>
      </c>
      <c r="AT2153">
        <v>2000</v>
      </c>
      <c r="AU2153">
        <v>29</v>
      </c>
      <c r="AV2153">
        <v>6</v>
      </c>
      <c r="BA2153">
        <v>1188</v>
      </c>
      <c r="BB2153">
        <v>1198</v>
      </c>
      <c r="BD2153" t="s">
        <v>28543</v>
      </c>
      <c r="BK2153" t="s">
        <v>28544</v>
      </c>
      <c r="BW2153" t="s">
        <v>13429</v>
      </c>
      <c r="BX2153" t="s">
        <v>13985</v>
      </c>
      <c r="BY2153" t="s">
        <v>13985</v>
      </c>
      <c r="BZ2153" t="s">
        <v>13985</v>
      </c>
    </row>
    <row r="2154" spans="1:78" hidden="1">
      <c r="A2154" t="s">
        <v>13850</v>
      </c>
      <c r="B2154" t="s">
        <v>67</v>
      </c>
      <c r="C2154" t="s">
        <v>31543</v>
      </c>
      <c r="G2154" t="s">
        <v>31543</v>
      </c>
      <c r="J2154" t="s">
        <v>31544</v>
      </c>
      <c r="K2154" t="s">
        <v>31545</v>
      </c>
      <c r="P2154" t="s">
        <v>31546</v>
      </c>
      <c r="Q2154" t="s">
        <v>31547</v>
      </c>
      <c r="R2154" t="s">
        <v>31548</v>
      </c>
      <c r="W2154" t="s">
        <v>31549</v>
      </c>
      <c r="AN2154" t="s">
        <v>31550</v>
      </c>
      <c r="AT2154">
        <v>1990</v>
      </c>
      <c r="AU2154">
        <v>25</v>
      </c>
      <c r="AV2154" s="2">
        <v>43556</v>
      </c>
      <c r="BA2154">
        <v>143</v>
      </c>
      <c r="BB2154">
        <v>152</v>
      </c>
      <c r="BK2154" t="s">
        <v>31551</v>
      </c>
      <c r="BW2154" t="s">
        <v>13429</v>
      </c>
      <c r="BX2154" t="s">
        <v>13985</v>
      </c>
      <c r="BY2154" t="s">
        <v>13985</v>
      </c>
      <c r="BZ2154" t="s">
        <v>13985</v>
      </c>
    </row>
    <row r="2155" spans="1:78" hidden="1">
      <c r="A2155" t="s">
        <v>13850</v>
      </c>
      <c r="B2155" t="s">
        <v>67</v>
      </c>
      <c r="C2155" t="s">
        <v>18655</v>
      </c>
      <c r="G2155" t="s">
        <v>18656</v>
      </c>
      <c r="J2155" t="s">
        <v>18657</v>
      </c>
      <c r="K2155" t="s">
        <v>773</v>
      </c>
      <c r="W2155" t="s">
        <v>18658</v>
      </c>
      <c r="AN2155" t="s">
        <v>777</v>
      </c>
      <c r="AO2155" t="s">
        <v>778</v>
      </c>
      <c r="AS2155" t="s">
        <v>297</v>
      </c>
      <c r="AT2155">
        <v>2015</v>
      </c>
      <c r="AU2155">
        <v>38</v>
      </c>
      <c r="AV2155">
        <v>9</v>
      </c>
      <c r="BA2155">
        <v>1503</v>
      </c>
      <c r="BB2155">
        <v>1513</v>
      </c>
      <c r="BD2155" t="s">
        <v>18659</v>
      </c>
      <c r="BK2155" t="s">
        <v>18660</v>
      </c>
      <c r="BW2155" t="s">
        <v>13429</v>
      </c>
      <c r="BX2155" t="s">
        <v>13985</v>
      </c>
      <c r="BY2155" t="s">
        <v>13985</v>
      </c>
      <c r="BZ2155" t="s">
        <v>13985</v>
      </c>
    </row>
    <row r="2156" spans="1:78" hidden="1">
      <c r="A2156" t="s">
        <v>13850</v>
      </c>
      <c r="B2156" t="s">
        <v>67</v>
      </c>
      <c r="C2156" t="s">
        <v>25318</v>
      </c>
      <c r="G2156" t="s">
        <v>25319</v>
      </c>
      <c r="J2156" t="s">
        <v>25320</v>
      </c>
      <c r="K2156" t="s">
        <v>1192</v>
      </c>
      <c r="W2156" t="s">
        <v>25321</v>
      </c>
      <c r="AN2156" t="s">
        <v>1194</v>
      </c>
      <c r="AO2156" t="s">
        <v>1195</v>
      </c>
      <c r="AS2156" t="s">
        <v>352</v>
      </c>
      <c r="AT2156">
        <v>2007</v>
      </c>
      <c r="AU2156">
        <v>13</v>
      </c>
      <c r="AV2156">
        <v>8</v>
      </c>
      <c r="BA2156">
        <v>1630</v>
      </c>
      <c r="BB2156">
        <v>1643</v>
      </c>
      <c r="BD2156" t="s">
        <v>25322</v>
      </c>
      <c r="BK2156" t="s">
        <v>25323</v>
      </c>
      <c r="BW2156" t="s">
        <v>13429</v>
      </c>
      <c r="BX2156" t="s">
        <v>13985</v>
      </c>
      <c r="BY2156" t="s">
        <v>13985</v>
      </c>
      <c r="BZ2156" t="s">
        <v>13985</v>
      </c>
    </row>
    <row r="2157" spans="1:78" hidden="1">
      <c r="A2157" t="s">
        <v>13850</v>
      </c>
      <c r="B2157" t="s">
        <v>67</v>
      </c>
      <c r="C2157" t="s">
        <v>19141</v>
      </c>
      <c r="G2157" t="s">
        <v>19142</v>
      </c>
      <c r="J2157" t="s">
        <v>19143</v>
      </c>
      <c r="K2157" t="s">
        <v>625</v>
      </c>
      <c r="W2157" t="s">
        <v>19144</v>
      </c>
      <c r="AA2157" t="s">
        <v>19145</v>
      </c>
      <c r="AB2157" t="s">
        <v>19146</v>
      </c>
      <c r="AN2157" t="s">
        <v>627</v>
      </c>
      <c r="AO2157" t="s">
        <v>628</v>
      </c>
      <c r="AS2157" t="s">
        <v>815</v>
      </c>
      <c r="AT2157">
        <v>2015</v>
      </c>
      <c r="AU2157">
        <v>154</v>
      </c>
      <c r="AV2157">
        <v>3</v>
      </c>
      <c r="BA2157">
        <v>228</v>
      </c>
      <c r="BB2157">
        <v>241</v>
      </c>
      <c r="BD2157" t="s">
        <v>19147</v>
      </c>
      <c r="BK2157" t="s">
        <v>19148</v>
      </c>
      <c r="BW2157" t="s">
        <v>13428</v>
      </c>
      <c r="BX2157">
        <v>2</v>
      </c>
      <c r="BY2157" t="s">
        <v>13429</v>
      </c>
      <c r="BZ2157" t="s">
        <v>13985</v>
      </c>
    </row>
    <row r="2158" spans="1:78" hidden="1">
      <c r="A2158" t="s">
        <v>13850</v>
      </c>
      <c r="B2158" t="s">
        <v>67</v>
      </c>
      <c r="C2158" t="s">
        <v>21123</v>
      </c>
      <c r="G2158" t="s">
        <v>21124</v>
      </c>
      <c r="J2158" t="s">
        <v>21125</v>
      </c>
      <c r="K2158" t="s">
        <v>14461</v>
      </c>
      <c r="W2158" t="s">
        <v>21126</v>
      </c>
      <c r="AA2158" t="s">
        <v>21127</v>
      </c>
      <c r="AB2158" t="s">
        <v>21128</v>
      </c>
      <c r="AN2158" t="s">
        <v>14464</v>
      </c>
      <c r="AO2158" t="s">
        <v>14465</v>
      </c>
      <c r="AS2158" t="s">
        <v>884</v>
      </c>
      <c r="AT2158">
        <v>2013</v>
      </c>
      <c r="AU2158">
        <v>83</v>
      </c>
      <c r="BA2158">
        <v>82</v>
      </c>
      <c r="BB2158">
        <v>94</v>
      </c>
      <c r="BD2158" t="s">
        <v>21129</v>
      </c>
      <c r="BK2158" t="s">
        <v>21130</v>
      </c>
      <c r="BL2158">
        <v>22971424</v>
      </c>
      <c r="BW2158" t="s">
        <v>13429</v>
      </c>
      <c r="BX2158" t="s">
        <v>13985</v>
      </c>
      <c r="BY2158" t="s">
        <v>13985</v>
      </c>
      <c r="BZ2158" t="s">
        <v>13985</v>
      </c>
    </row>
    <row r="2159" spans="1:78" hidden="1">
      <c r="A2159" t="s">
        <v>13850</v>
      </c>
      <c r="B2159" t="s">
        <v>67</v>
      </c>
      <c r="C2159" t="s">
        <v>13013</v>
      </c>
      <c r="G2159" t="s">
        <v>13013</v>
      </c>
      <c r="J2159" t="s">
        <v>30668</v>
      </c>
      <c r="K2159" t="s">
        <v>14461</v>
      </c>
      <c r="W2159" t="s">
        <v>30669</v>
      </c>
      <c r="AA2159" t="s">
        <v>13017</v>
      </c>
      <c r="AN2159" t="s">
        <v>14464</v>
      </c>
      <c r="AS2159" t="s">
        <v>84</v>
      </c>
      <c r="AT2159">
        <v>1994</v>
      </c>
      <c r="AU2159">
        <v>46</v>
      </c>
      <c r="AV2159">
        <v>3</v>
      </c>
      <c r="BA2159">
        <v>319</v>
      </c>
      <c r="BB2159">
        <v>343</v>
      </c>
      <c r="BD2159" t="s">
        <v>30670</v>
      </c>
      <c r="BK2159" t="s">
        <v>30671</v>
      </c>
      <c r="BW2159" t="s">
        <v>13429</v>
      </c>
      <c r="BX2159" t="s">
        <v>13985</v>
      </c>
      <c r="BY2159" t="s">
        <v>13985</v>
      </c>
      <c r="BZ2159" t="s">
        <v>13985</v>
      </c>
    </row>
    <row r="2160" spans="1:78" hidden="1">
      <c r="A2160" t="s">
        <v>13850</v>
      </c>
      <c r="B2160" t="s">
        <v>67</v>
      </c>
      <c r="C2160" t="s">
        <v>18868</v>
      </c>
      <c r="G2160" t="s">
        <v>18869</v>
      </c>
      <c r="J2160" t="s">
        <v>18870</v>
      </c>
      <c r="K2160" t="s">
        <v>18871</v>
      </c>
      <c r="W2160" t="s">
        <v>18872</v>
      </c>
      <c r="AN2160" t="s">
        <v>18873</v>
      </c>
      <c r="AO2160" t="s">
        <v>18874</v>
      </c>
      <c r="AS2160" t="s">
        <v>521</v>
      </c>
      <c r="AT2160">
        <v>2015</v>
      </c>
      <c r="AU2160">
        <v>45</v>
      </c>
      <c r="AV2160">
        <v>3</v>
      </c>
      <c r="BA2160">
        <v>203</v>
      </c>
      <c r="BB2160">
        <v>214</v>
      </c>
      <c r="BD2160" t="s">
        <v>18875</v>
      </c>
      <c r="BK2160" t="s">
        <v>18876</v>
      </c>
      <c r="BW2160" t="s">
        <v>13429</v>
      </c>
      <c r="BX2160" t="s">
        <v>13985</v>
      </c>
      <c r="BY2160" t="s">
        <v>13985</v>
      </c>
      <c r="BZ2160" t="s">
        <v>13985</v>
      </c>
    </row>
    <row r="2161" spans="1:78" hidden="1">
      <c r="A2161" t="s">
        <v>13850</v>
      </c>
      <c r="B2161" t="s">
        <v>67</v>
      </c>
      <c r="C2161" t="s">
        <v>20724</v>
      </c>
      <c r="G2161" t="s">
        <v>20725</v>
      </c>
      <c r="J2161" t="s">
        <v>20726</v>
      </c>
      <c r="K2161" t="s">
        <v>3654</v>
      </c>
      <c r="W2161" t="s">
        <v>20727</v>
      </c>
      <c r="AN2161" t="s">
        <v>3658</v>
      </c>
      <c r="AO2161" t="s">
        <v>3659</v>
      </c>
      <c r="AS2161" t="s">
        <v>352</v>
      </c>
      <c r="AT2161">
        <v>2013</v>
      </c>
      <c r="AU2161">
        <v>183</v>
      </c>
      <c r="AV2161">
        <v>6</v>
      </c>
      <c r="BA2161">
        <v>859</v>
      </c>
      <c r="BB2161">
        <v>866</v>
      </c>
      <c r="BD2161" t="s">
        <v>20728</v>
      </c>
      <c r="BK2161" t="s">
        <v>20729</v>
      </c>
      <c r="BL2161">
        <v>23539327</v>
      </c>
      <c r="BW2161" t="s">
        <v>13429</v>
      </c>
      <c r="BX2161" t="s">
        <v>13985</v>
      </c>
      <c r="BY2161" t="s">
        <v>13985</v>
      </c>
      <c r="BZ2161" t="s">
        <v>13985</v>
      </c>
    </row>
    <row r="2162" spans="1:78" hidden="1">
      <c r="A2162" t="s">
        <v>13850</v>
      </c>
      <c r="B2162" t="s">
        <v>67</v>
      </c>
      <c r="C2162" t="s">
        <v>18489</v>
      </c>
      <c r="G2162" t="s">
        <v>18490</v>
      </c>
      <c r="J2162" t="s">
        <v>18491</v>
      </c>
      <c r="K2162" t="s">
        <v>6490</v>
      </c>
      <c r="W2162" t="s">
        <v>18492</v>
      </c>
      <c r="AA2162" t="s">
        <v>18493</v>
      </c>
      <c r="AB2162" t="s">
        <v>18494</v>
      </c>
      <c r="AN2162" t="s">
        <v>6492</v>
      </c>
      <c r="AO2162" t="s">
        <v>6493</v>
      </c>
      <c r="AS2162" t="s">
        <v>154</v>
      </c>
      <c r="AT2162">
        <v>2015</v>
      </c>
      <c r="AU2162">
        <v>760</v>
      </c>
      <c r="AV2162">
        <v>1</v>
      </c>
      <c r="BA2162">
        <v>239</v>
      </c>
      <c r="BB2162">
        <v>253</v>
      </c>
      <c r="BD2162" t="s">
        <v>18495</v>
      </c>
      <c r="BK2162" t="s">
        <v>18496</v>
      </c>
      <c r="BW2162" t="s">
        <v>13429</v>
      </c>
      <c r="BX2162" t="s">
        <v>13985</v>
      </c>
      <c r="BY2162" t="s">
        <v>13985</v>
      </c>
      <c r="BZ2162" t="s">
        <v>13985</v>
      </c>
    </row>
    <row r="2163" spans="1:78" hidden="1">
      <c r="A2163" t="s">
        <v>13850</v>
      </c>
      <c r="B2163" t="s">
        <v>67</v>
      </c>
      <c r="C2163" t="s">
        <v>28225</v>
      </c>
      <c r="G2163" t="s">
        <v>28225</v>
      </c>
      <c r="J2163" t="s">
        <v>28226</v>
      </c>
      <c r="K2163" t="s">
        <v>9446</v>
      </c>
      <c r="W2163" t="s">
        <v>28227</v>
      </c>
      <c r="AN2163" t="s">
        <v>9448</v>
      </c>
      <c r="AS2163" t="s">
        <v>297</v>
      </c>
      <c r="AT2163">
        <v>2001</v>
      </c>
      <c r="AU2163">
        <v>11</v>
      </c>
      <c r="AV2163">
        <v>5</v>
      </c>
      <c r="BA2163">
        <v>637</v>
      </c>
      <c r="BB2163">
        <v>647</v>
      </c>
      <c r="BD2163" t="s">
        <v>28228</v>
      </c>
      <c r="BK2163" t="s">
        <v>28229</v>
      </c>
      <c r="BW2163" t="s">
        <v>13429</v>
      </c>
      <c r="BX2163" t="s">
        <v>13985</v>
      </c>
      <c r="BY2163" t="s">
        <v>13985</v>
      </c>
      <c r="BZ2163" t="s">
        <v>13985</v>
      </c>
    </row>
    <row r="2164" spans="1:78" hidden="1">
      <c r="A2164" t="s">
        <v>13850</v>
      </c>
      <c r="B2164" t="s">
        <v>67</v>
      </c>
      <c r="C2164" t="s">
        <v>16747</v>
      </c>
      <c r="G2164" t="s">
        <v>16748</v>
      </c>
      <c r="J2164" t="s">
        <v>16749</v>
      </c>
      <c r="K2164" t="s">
        <v>280</v>
      </c>
      <c r="W2164" t="s">
        <v>16750</v>
      </c>
      <c r="AA2164" t="s">
        <v>16751</v>
      </c>
      <c r="AB2164" t="s">
        <v>16752</v>
      </c>
      <c r="AN2164" t="s">
        <v>284</v>
      </c>
      <c r="AS2164" t="s">
        <v>5465</v>
      </c>
      <c r="AT2164">
        <v>2017</v>
      </c>
      <c r="AU2164">
        <v>12</v>
      </c>
      <c r="AV2164">
        <v>5</v>
      </c>
      <c r="BC2164" t="s">
        <v>16753</v>
      </c>
      <c r="BD2164" t="s">
        <v>16754</v>
      </c>
      <c r="BK2164" t="s">
        <v>16755</v>
      </c>
      <c r="BL2164">
        <v>28531217</v>
      </c>
      <c r="BW2164" t="s">
        <v>13429</v>
      </c>
      <c r="BX2164" t="s">
        <v>13985</v>
      </c>
      <c r="BY2164" t="s">
        <v>13985</v>
      </c>
      <c r="BZ2164" t="s">
        <v>13985</v>
      </c>
    </row>
    <row r="2165" spans="1:78" hidden="1">
      <c r="A2165" t="s">
        <v>13850</v>
      </c>
      <c r="B2165" t="s">
        <v>67</v>
      </c>
      <c r="C2165" t="s">
        <v>20647</v>
      </c>
      <c r="G2165" t="s">
        <v>20648</v>
      </c>
      <c r="J2165" t="s">
        <v>20649</v>
      </c>
      <c r="K2165" t="s">
        <v>14477</v>
      </c>
      <c r="W2165" t="s">
        <v>20650</v>
      </c>
      <c r="AN2165" t="s">
        <v>14479</v>
      </c>
      <c r="AO2165" t="s">
        <v>14480</v>
      </c>
      <c r="AS2165" t="s">
        <v>242</v>
      </c>
      <c r="AT2165">
        <v>2013</v>
      </c>
      <c r="AU2165">
        <v>166</v>
      </c>
      <c r="AV2165">
        <v>2</v>
      </c>
      <c r="BA2165">
        <v>375</v>
      </c>
      <c r="BB2165">
        <v>384</v>
      </c>
      <c r="BD2165" t="s">
        <v>20651</v>
      </c>
      <c r="BK2165" t="s">
        <v>20652</v>
      </c>
      <c r="BL2165">
        <v>23856158</v>
      </c>
      <c r="BW2165" t="s">
        <v>13429</v>
      </c>
      <c r="BX2165" t="s">
        <v>13985</v>
      </c>
      <c r="BY2165" t="s">
        <v>13985</v>
      </c>
      <c r="BZ2165" t="s">
        <v>13985</v>
      </c>
    </row>
    <row r="2166" spans="1:78" hidden="1">
      <c r="A2166" t="s">
        <v>13850</v>
      </c>
      <c r="B2166" t="s">
        <v>67</v>
      </c>
      <c r="C2166" t="s">
        <v>16348</v>
      </c>
      <c r="G2166" t="s">
        <v>16396</v>
      </c>
      <c r="J2166" t="s">
        <v>16397</v>
      </c>
      <c r="K2166" t="s">
        <v>7817</v>
      </c>
      <c r="W2166" t="s">
        <v>16398</v>
      </c>
      <c r="AA2166" t="s">
        <v>16352</v>
      </c>
      <c r="AB2166" t="s">
        <v>16353</v>
      </c>
      <c r="AN2166" t="s">
        <v>7819</v>
      </c>
      <c r="AO2166" t="s">
        <v>7820</v>
      </c>
      <c r="AS2166" t="s">
        <v>16399</v>
      </c>
      <c r="AT2166">
        <v>2017</v>
      </c>
      <c r="AU2166">
        <v>98</v>
      </c>
      <c r="AV2166">
        <v>5</v>
      </c>
      <c r="BA2166">
        <v>1249</v>
      </c>
      <c r="BB2166">
        <v>1255</v>
      </c>
      <c r="BD2166" t="s">
        <v>16400</v>
      </c>
      <c r="BK2166" t="s">
        <v>16401</v>
      </c>
      <c r="BW2166" t="s">
        <v>13429</v>
      </c>
      <c r="BX2166" t="s">
        <v>13985</v>
      </c>
      <c r="BY2166" t="s">
        <v>13985</v>
      </c>
      <c r="BZ2166" t="s">
        <v>13985</v>
      </c>
    </row>
    <row r="2167" spans="1:78" hidden="1">
      <c r="A2167" t="s">
        <v>13850</v>
      </c>
      <c r="B2167" t="s">
        <v>67</v>
      </c>
      <c r="C2167" t="s">
        <v>31594</v>
      </c>
      <c r="G2167" t="s">
        <v>31595</v>
      </c>
      <c r="J2167" t="s">
        <v>31596</v>
      </c>
      <c r="K2167" t="s">
        <v>4239</v>
      </c>
      <c r="W2167" t="s">
        <v>31597</v>
      </c>
      <c r="AN2167" t="s">
        <v>4242</v>
      </c>
      <c r="AS2167" t="s">
        <v>242</v>
      </c>
      <c r="AT2167">
        <v>1987</v>
      </c>
      <c r="AU2167">
        <v>1</v>
      </c>
      <c r="AV2167">
        <v>4</v>
      </c>
      <c r="BA2167">
        <v>348</v>
      </c>
      <c r="BB2167">
        <v>362</v>
      </c>
      <c r="BD2167" t="s">
        <v>31598</v>
      </c>
      <c r="BK2167" t="s">
        <v>31599</v>
      </c>
      <c r="BW2167" t="s">
        <v>13429</v>
      </c>
      <c r="BX2167" t="s">
        <v>13985</v>
      </c>
      <c r="BY2167" t="s">
        <v>13985</v>
      </c>
      <c r="BZ2167" t="s">
        <v>13985</v>
      </c>
    </row>
    <row r="2168" spans="1:78" hidden="1">
      <c r="A2168" t="s">
        <v>13850</v>
      </c>
      <c r="B2168" t="s">
        <v>67</v>
      </c>
      <c r="C2168" t="s">
        <v>19975</v>
      </c>
      <c r="G2168" t="s">
        <v>19976</v>
      </c>
      <c r="J2168" t="s">
        <v>19977</v>
      </c>
      <c r="K2168" t="s">
        <v>19978</v>
      </c>
      <c r="W2168" t="s">
        <v>19979</v>
      </c>
      <c r="AA2168" t="s">
        <v>19980</v>
      </c>
      <c r="AB2168" t="s">
        <v>19981</v>
      </c>
      <c r="AN2168" t="s">
        <v>19982</v>
      </c>
      <c r="AO2168" t="s">
        <v>19983</v>
      </c>
      <c r="AS2168" t="s">
        <v>521</v>
      </c>
      <c r="AT2168">
        <v>2014</v>
      </c>
      <c r="AU2168">
        <v>68</v>
      </c>
      <c r="AV2168">
        <v>6</v>
      </c>
      <c r="BA2168">
        <v>404</v>
      </c>
      <c r="BB2168">
        <v>409</v>
      </c>
      <c r="BD2168" t="s">
        <v>19984</v>
      </c>
      <c r="BK2168" t="s">
        <v>19985</v>
      </c>
      <c r="BL2168">
        <v>24612477</v>
      </c>
      <c r="BW2168" t="s">
        <v>13429</v>
      </c>
      <c r="BX2168" t="s">
        <v>13985</v>
      </c>
      <c r="BY2168" t="s">
        <v>13985</v>
      </c>
      <c r="BZ2168" t="s">
        <v>13985</v>
      </c>
    </row>
    <row r="2169" spans="1:78" hidden="1">
      <c r="A2169" t="s">
        <v>13850</v>
      </c>
      <c r="B2169" t="s">
        <v>67</v>
      </c>
      <c r="C2169" t="s">
        <v>20566</v>
      </c>
      <c r="G2169" t="s">
        <v>20567</v>
      </c>
      <c r="J2169" t="s">
        <v>20568</v>
      </c>
      <c r="K2169" t="s">
        <v>20569</v>
      </c>
      <c r="W2169" t="s">
        <v>20570</v>
      </c>
      <c r="AN2169" t="s">
        <v>20571</v>
      </c>
      <c r="AO2169" t="s">
        <v>20572</v>
      </c>
      <c r="AS2169" t="s">
        <v>154</v>
      </c>
      <c r="AT2169">
        <v>2013</v>
      </c>
      <c r="AU2169">
        <v>1830</v>
      </c>
      <c r="AV2169">
        <v>11</v>
      </c>
      <c r="BA2169">
        <v>5036</v>
      </c>
      <c r="BB2169">
        <v>5048</v>
      </c>
      <c r="BD2169" t="s">
        <v>20573</v>
      </c>
      <c r="BK2169" t="s">
        <v>20574</v>
      </c>
      <c r="BL2169">
        <v>23850474</v>
      </c>
      <c r="BW2169" t="s">
        <v>13429</v>
      </c>
      <c r="BX2169" t="s">
        <v>13985</v>
      </c>
      <c r="BY2169" t="s">
        <v>13985</v>
      </c>
      <c r="BZ2169" t="s">
        <v>13985</v>
      </c>
    </row>
    <row r="2170" spans="1:78" hidden="1">
      <c r="A2170" t="s">
        <v>13850</v>
      </c>
      <c r="B2170" t="s">
        <v>67</v>
      </c>
      <c r="C2170" t="s">
        <v>19574</v>
      </c>
      <c r="G2170" t="s">
        <v>19575</v>
      </c>
      <c r="J2170" t="s">
        <v>19576</v>
      </c>
      <c r="K2170" t="s">
        <v>19577</v>
      </c>
      <c r="W2170" t="s">
        <v>19578</v>
      </c>
      <c r="AA2170" t="s">
        <v>19579</v>
      </c>
      <c r="AB2170" t="s">
        <v>19580</v>
      </c>
      <c r="AN2170" t="s">
        <v>19581</v>
      </c>
      <c r="AO2170" t="s">
        <v>19582</v>
      </c>
      <c r="AS2170" t="s">
        <v>84</v>
      </c>
      <c r="AT2170">
        <v>2014</v>
      </c>
      <c r="AU2170">
        <v>88</v>
      </c>
      <c r="AV2170">
        <v>24</v>
      </c>
      <c r="BA2170">
        <v>14105</v>
      </c>
      <c r="BB2170">
        <v>14115</v>
      </c>
      <c r="BD2170" t="s">
        <v>19583</v>
      </c>
      <c r="BK2170" t="s">
        <v>19584</v>
      </c>
      <c r="BL2170">
        <v>25253350</v>
      </c>
      <c r="BW2170" t="s">
        <v>13429</v>
      </c>
      <c r="BX2170" t="s">
        <v>13985</v>
      </c>
      <c r="BY2170" t="s">
        <v>13985</v>
      </c>
      <c r="BZ2170" t="s">
        <v>13985</v>
      </c>
    </row>
    <row r="2171" spans="1:78" hidden="1">
      <c r="A2171" t="s">
        <v>13850</v>
      </c>
      <c r="B2171" t="s">
        <v>1762</v>
      </c>
      <c r="C2171" t="s">
        <v>28496</v>
      </c>
      <c r="E2171" t="s">
        <v>28497</v>
      </c>
      <c r="G2171" t="s">
        <v>28496</v>
      </c>
      <c r="J2171" t="s">
        <v>28498</v>
      </c>
      <c r="K2171" t="s">
        <v>28499</v>
      </c>
      <c r="L2171" t="s">
        <v>28500</v>
      </c>
      <c r="P2171" t="s">
        <v>28501</v>
      </c>
      <c r="Q2171" t="s">
        <v>28502</v>
      </c>
      <c r="R2171" t="s">
        <v>28503</v>
      </c>
      <c r="S2171" t="s">
        <v>28504</v>
      </c>
      <c r="W2171" t="s">
        <v>28505</v>
      </c>
      <c r="AN2171" t="s">
        <v>10259</v>
      </c>
      <c r="AP2171" t="s">
        <v>28506</v>
      </c>
      <c r="AT2171">
        <v>2001</v>
      </c>
      <c r="AU2171">
        <v>951</v>
      </c>
      <c r="BA2171">
        <v>220</v>
      </c>
      <c r="BB2171">
        <v>234</v>
      </c>
      <c r="BK2171" t="s">
        <v>28507</v>
      </c>
      <c r="BL2171">
        <v>11797779</v>
      </c>
      <c r="BW2171" t="s">
        <v>13429</v>
      </c>
      <c r="BX2171" t="s">
        <v>13985</v>
      </c>
      <c r="BY2171" t="s">
        <v>13985</v>
      </c>
      <c r="BZ2171" t="s">
        <v>13985</v>
      </c>
    </row>
    <row r="2172" spans="1:78" hidden="1">
      <c r="A2172" t="s">
        <v>13850</v>
      </c>
      <c r="B2172" t="s">
        <v>67</v>
      </c>
      <c r="C2172" t="s">
        <v>18977</v>
      </c>
      <c r="G2172" t="s">
        <v>18978</v>
      </c>
      <c r="J2172" t="s">
        <v>18979</v>
      </c>
      <c r="K2172" t="s">
        <v>3410</v>
      </c>
      <c r="W2172" t="s">
        <v>18980</v>
      </c>
      <c r="AA2172" t="s">
        <v>18981</v>
      </c>
      <c r="AB2172" t="s">
        <v>13431</v>
      </c>
      <c r="AN2172" t="s">
        <v>3414</v>
      </c>
      <c r="AS2172" s="1">
        <v>41365</v>
      </c>
      <c r="AT2172">
        <v>2015</v>
      </c>
      <c r="AU2172">
        <v>6</v>
      </c>
      <c r="BC2172">
        <v>113</v>
      </c>
      <c r="BD2172" t="s">
        <v>18982</v>
      </c>
      <c r="BK2172" t="s">
        <v>18983</v>
      </c>
      <c r="BL2172">
        <v>25918505</v>
      </c>
      <c r="BW2172" t="s">
        <v>13429</v>
      </c>
      <c r="BX2172" t="s">
        <v>13985</v>
      </c>
      <c r="BY2172" t="s">
        <v>13985</v>
      </c>
      <c r="BZ2172" t="s">
        <v>13985</v>
      </c>
    </row>
    <row r="2173" spans="1:78" hidden="1">
      <c r="A2173" t="s">
        <v>13850</v>
      </c>
      <c r="B2173" t="s">
        <v>67</v>
      </c>
      <c r="C2173" t="s">
        <v>30133</v>
      </c>
      <c r="G2173" t="s">
        <v>30133</v>
      </c>
      <c r="J2173" t="s">
        <v>30134</v>
      </c>
      <c r="K2173" t="s">
        <v>1645</v>
      </c>
      <c r="W2173" t="s">
        <v>30135</v>
      </c>
      <c r="AN2173" t="s">
        <v>1649</v>
      </c>
      <c r="AO2173" t="s">
        <v>1650</v>
      </c>
      <c r="AS2173" t="s">
        <v>629</v>
      </c>
      <c r="AT2173">
        <v>1996</v>
      </c>
      <c r="AU2173">
        <v>120</v>
      </c>
      <c r="AV2173">
        <v>4</v>
      </c>
      <c r="BA2173">
        <v>225</v>
      </c>
      <c r="BB2173">
        <v>230</v>
      </c>
      <c r="BD2173" t="s">
        <v>30136</v>
      </c>
      <c r="BK2173" t="s">
        <v>30137</v>
      </c>
      <c r="BW2173" t="s">
        <v>13428</v>
      </c>
      <c r="BX2173" t="s">
        <v>13985</v>
      </c>
      <c r="BY2173" t="s">
        <v>13429</v>
      </c>
      <c r="BZ2173" t="s">
        <v>13985</v>
      </c>
    </row>
    <row r="2174" spans="1:78" hidden="1">
      <c r="A2174" t="s">
        <v>13850</v>
      </c>
      <c r="B2174" t="s">
        <v>3442</v>
      </c>
      <c r="C2174" t="s">
        <v>29895</v>
      </c>
      <c r="E2174" t="s">
        <v>29883</v>
      </c>
      <c r="G2174" t="s">
        <v>29895</v>
      </c>
      <c r="J2174" t="s">
        <v>29896</v>
      </c>
      <c r="K2174" t="s">
        <v>29885</v>
      </c>
      <c r="L2174" t="s">
        <v>29886</v>
      </c>
      <c r="P2174" t="s">
        <v>29887</v>
      </c>
      <c r="Q2174" t="s">
        <v>29888</v>
      </c>
      <c r="R2174" t="s">
        <v>29889</v>
      </c>
      <c r="S2174" t="s">
        <v>29890</v>
      </c>
      <c r="T2174" t="s">
        <v>29891</v>
      </c>
      <c r="W2174" t="s">
        <v>29897</v>
      </c>
      <c r="AA2174" t="s">
        <v>29898</v>
      </c>
      <c r="AB2174" t="s">
        <v>29899</v>
      </c>
      <c r="AP2174" t="s">
        <v>29893</v>
      </c>
      <c r="AT2174">
        <v>1997</v>
      </c>
      <c r="AU2174">
        <v>30</v>
      </c>
      <c r="BA2174">
        <v>339</v>
      </c>
      <c r="BB2174">
        <v>347</v>
      </c>
      <c r="BK2174" t="s">
        <v>29900</v>
      </c>
      <c r="BW2174" t="s">
        <v>13429</v>
      </c>
      <c r="BX2174" t="s">
        <v>13985</v>
      </c>
      <c r="BY2174" t="s">
        <v>13985</v>
      </c>
      <c r="BZ2174" t="s">
        <v>13985</v>
      </c>
    </row>
    <row r="2175" spans="1:78" hidden="1">
      <c r="A2175" t="s">
        <v>13850</v>
      </c>
      <c r="B2175" t="s">
        <v>67</v>
      </c>
      <c r="C2175" t="s">
        <v>28816</v>
      </c>
      <c r="G2175" t="s">
        <v>28816</v>
      </c>
      <c r="J2175" t="s">
        <v>28817</v>
      </c>
      <c r="K2175" t="s">
        <v>3484</v>
      </c>
      <c r="P2175" t="s">
        <v>28818</v>
      </c>
      <c r="Q2175" t="s">
        <v>28819</v>
      </c>
      <c r="R2175" t="s">
        <v>28820</v>
      </c>
      <c r="W2175" t="s">
        <v>28821</v>
      </c>
      <c r="AN2175" t="s">
        <v>9979</v>
      </c>
      <c r="AT2175">
        <v>2000</v>
      </c>
      <c r="AU2175">
        <v>97</v>
      </c>
      <c r="AV2175">
        <v>4</v>
      </c>
      <c r="BA2175">
        <v>457</v>
      </c>
      <c r="BB2175">
        <v>461</v>
      </c>
      <c r="BD2175" t="s">
        <v>28822</v>
      </c>
      <c r="BK2175" t="s">
        <v>28823</v>
      </c>
      <c r="BW2175" t="s">
        <v>13429</v>
      </c>
      <c r="BX2175" t="s">
        <v>13985</v>
      </c>
      <c r="BY2175" t="s">
        <v>13985</v>
      </c>
      <c r="BZ2175" t="s">
        <v>13985</v>
      </c>
    </row>
    <row r="2176" spans="1:78" hidden="1">
      <c r="A2176" t="s">
        <v>13850</v>
      </c>
      <c r="B2176" t="s">
        <v>67</v>
      </c>
      <c r="C2176" t="s">
        <v>16070</v>
      </c>
      <c r="G2176" t="s">
        <v>16071</v>
      </c>
      <c r="J2176" t="s">
        <v>16072</v>
      </c>
      <c r="K2176" t="s">
        <v>16073</v>
      </c>
      <c r="W2176" t="s">
        <v>16074</v>
      </c>
      <c r="AN2176" t="s">
        <v>16075</v>
      </c>
      <c r="AO2176" t="s">
        <v>16076</v>
      </c>
      <c r="AT2176">
        <v>2018</v>
      </c>
      <c r="AU2176">
        <v>61</v>
      </c>
      <c r="AV2176">
        <v>1</v>
      </c>
      <c r="BA2176">
        <v>322</v>
      </c>
      <c r="BB2176">
        <v>333</v>
      </c>
      <c r="BK2176" t="s">
        <v>16077</v>
      </c>
      <c r="BW2176" t="s">
        <v>13428</v>
      </c>
      <c r="BX2176" t="s">
        <v>13985</v>
      </c>
      <c r="BY2176" t="s">
        <v>13429</v>
      </c>
      <c r="BZ2176">
        <v>2</v>
      </c>
    </row>
    <row r="2177" spans="1:78" hidden="1">
      <c r="A2177" t="s">
        <v>13850</v>
      </c>
      <c r="B2177" t="s">
        <v>67</v>
      </c>
      <c r="C2177" t="s">
        <v>19306</v>
      </c>
      <c r="G2177" t="s">
        <v>19307</v>
      </c>
      <c r="J2177" t="s">
        <v>19308</v>
      </c>
      <c r="K2177" t="s">
        <v>3435</v>
      </c>
      <c r="W2177" t="s">
        <v>19309</v>
      </c>
      <c r="AN2177" t="s">
        <v>3439</v>
      </c>
      <c r="AO2177" t="s">
        <v>3440</v>
      </c>
      <c r="AT2177">
        <v>2015</v>
      </c>
      <c r="AU2177">
        <v>24</v>
      </c>
      <c r="AV2177" t="s">
        <v>19310</v>
      </c>
      <c r="BA2177">
        <v>2193</v>
      </c>
      <c r="BB2177">
        <v>2202</v>
      </c>
      <c r="BK2177" t="s">
        <v>19311</v>
      </c>
      <c r="BW2177" t="s">
        <v>13429</v>
      </c>
      <c r="BX2177" t="s">
        <v>13985</v>
      </c>
      <c r="BY2177" t="s">
        <v>13985</v>
      </c>
      <c r="BZ2177" t="s">
        <v>13985</v>
      </c>
    </row>
    <row r="2178" spans="1:78" hidden="1">
      <c r="A2178" t="s">
        <v>13850</v>
      </c>
      <c r="B2178" t="s">
        <v>67</v>
      </c>
      <c r="C2178" t="s">
        <v>19936</v>
      </c>
      <c r="G2178" t="s">
        <v>19937</v>
      </c>
      <c r="J2178" t="s">
        <v>19938</v>
      </c>
      <c r="K2178" t="s">
        <v>19939</v>
      </c>
      <c r="W2178" t="s">
        <v>19940</v>
      </c>
      <c r="AB2178" t="s">
        <v>19941</v>
      </c>
      <c r="AN2178" t="s">
        <v>19942</v>
      </c>
      <c r="AO2178" t="s">
        <v>19943</v>
      </c>
      <c r="AS2178" s="1">
        <v>42156</v>
      </c>
      <c r="AT2178">
        <v>2014</v>
      </c>
      <c r="AU2178">
        <v>68</v>
      </c>
      <c r="AV2178">
        <v>1</v>
      </c>
      <c r="BA2178">
        <v>140</v>
      </c>
      <c r="BB2178">
        <v>150</v>
      </c>
      <c r="BD2178" t="s">
        <v>19944</v>
      </c>
      <c r="BK2178" t="s">
        <v>19945</v>
      </c>
      <c r="BL2178">
        <v>24412370</v>
      </c>
      <c r="BW2178" t="s">
        <v>13429</v>
      </c>
      <c r="BX2178" t="s">
        <v>13985</v>
      </c>
      <c r="BY2178" t="s">
        <v>13985</v>
      </c>
      <c r="BZ2178" t="s">
        <v>13985</v>
      </c>
    </row>
    <row r="2179" spans="1:78" hidden="1">
      <c r="A2179" t="s">
        <v>13850</v>
      </c>
      <c r="B2179" t="s">
        <v>67</v>
      </c>
      <c r="C2179" t="s">
        <v>19149</v>
      </c>
      <c r="G2179" t="s">
        <v>19150</v>
      </c>
      <c r="J2179" t="s">
        <v>19151</v>
      </c>
      <c r="K2179" t="s">
        <v>9917</v>
      </c>
      <c r="W2179" t="s">
        <v>19152</v>
      </c>
      <c r="AB2179" t="s">
        <v>19153</v>
      </c>
      <c r="AN2179" t="s">
        <v>9921</v>
      </c>
      <c r="AO2179" t="s">
        <v>14141</v>
      </c>
      <c r="AS2179" t="s">
        <v>815</v>
      </c>
      <c r="AT2179">
        <v>2015</v>
      </c>
      <c r="AU2179">
        <v>30</v>
      </c>
      <c r="AV2179">
        <v>3</v>
      </c>
      <c r="BA2179">
        <v>608</v>
      </c>
      <c r="BB2179">
        <v>615</v>
      </c>
      <c r="BD2179" t="s">
        <v>19154</v>
      </c>
      <c r="BK2179" t="s">
        <v>19155</v>
      </c>
      <c r="BL2179">
        <v>25567618</v>
      </c>
      <c r="BW2179" t="s">
        <v>13429</v>
      </c>
      <c r="BX2179" t="s">
        <v>13985</v>
      </c>
      <c r="BY2179" t="s">
        <v>13985</v>
      </c>
      <c r="BZ2179" t="s">
        <v>13985</v>
      </c>
    </row>
    <row r="2180" spans="1:78" hidden="1">
      <c r="A2180" t="s">
        <v>13850</v>
      </c>
      <c r="B2180" t="s">
        <v>67</v>
      </c>
      <c r="C2180" t="s">
        <v>31670</v>
      </c>
      <c r="G2180" t="s">
        <v>31670</v>
      </c>
      <c r="J2180" t="s">
        <v>31671</v>
      </c>
      <c r="K2180" t="s">
        <v>358</v>
      </c>
      <c r="AN2180" t="s">
        <v>360</v>
      </c>
      <c r="AT2180">
        <v>1977</v>
      </c>
      <c r="AU2180">
        <v>23</v>
      </c>
      <c r="AV2180">
        <v>2</v>
      </c>
      <c r="BA2180">
        <v>231</v>
      </c>
      <c r="BB2180">
        <v>234</v>
      </c>
      <c r="BD2180" t="s">
        <v>31672</v>
      </c>
      <c r="BK2180" t="s">
        <v>31673</v>
      </c>
      <c r="BL2180">
        <v>853236</v>
      </c>
      <c r="BW2180" t="s">
        <v>13429</v>
      </c>
      <c r="BX2180" t="s">
        <v>13985</v>
      </c>
      <c r="BY2180" t="s">
        <v>13985</v>
      </c>
      <c r="BZ2180" t="s">
        <v>13985</v>
      </c>
    </row>
    <row r="2181" spans="1:78" hidden="1">
      <c r="A2181" t="s">
        <v>13850</v>
      </c>
      <c r="B2181" t="s">
        <v>67</v>
      </c>
      <c r="C2181" t="s">
        <v>23536</v>
      </c>
      <c r="G2181" t="s">
        <v>23537</v>
      </c>
      <c r="J2181" t="s">
        <v>23538</v>
      </c>
      <c r="K2181" t="s">
        <v>348</v>
      </c>
      <c r="W2181" t="s">
        <v>23539</v>
      </c>
      <c r="AN2181" t="s">
        <v>350</v>
      </c>
      <c r="AO2181" t="s">
        <v>351</v>
      </c>
      <c r="AS2181" t="s">
        <v>730</v>
      </c>
      <c r="AT2181">
        <v>2010</v>
      </c>
      <c r="AU2181">
        <v>39</v>
      </c>
      <c r="AV2181">
        <v>2</v>
      </c>
      <c r="BA2181">
        <v>449</v>
      </c>
      <c r="BB2181">
        <v>458</v>
      </c>
      <c r="BD2181" t="s">
        <v>23540</v>
      </c>
      <c r="BK2181" t="s">
        <v>23541</v>
      </c>
      <c r="BL2181">
        <v>20388274</v>
      </c>
      <c r="BW2181" t="s">
        <v>13429</v>
      </c>
      <c r="BX2181" t="s">
        <v>13985</v>
      </c>
      <c r="BY2181" t="s">
        <v>13985</v>
      </c>
      <c r="BZ2181" t="s">
        <v>13985</v>
      </c>
    </row>
    <row r="2182" spans="1:78" hidden="1">
      <c r="A2182" t="s">
        <v>13850</v>
      </c>
      <c r="B2182" t="s">
        <v>67</v>
      </c>
      <c r="C2182" t="s">
        <v>29802</v>
      </c>
      <c r="G2182" t="s">
        <v>29802</v>
      </c>
      <c r="J2182" t="s">
        <v>29803</v>
      </c>
      <c r="K2182" t="s">
        <v>348</v>
      </c>
      <c r="W2182" t="s">
        <v>29804</v>
      </c>
      <c r="AB2182" t="s">
        <v>5515</v>
      </c>
      <c r="AN2182" t="s">
        <v>350</v>
      </c>
      <c r="AS2182" t="s">
        <v>730</v>
      </c>
      <c r="AT2182">
        <v>1997</v>
      </c>
      <c r="AU2182">
        <v>26</v>
      </c>
      <c r="AV2182">
        <v>2</v>
      </c>
      <c r="BA2182">
        <v>201</v>
      </c>
      <c r="BB2182">
        <v>206</v>
      </c>
      <c r="BD2182" t="s">
        <v>29805</v>
      </c>
      <c r="BK2182" t="s">
        <v>29806</v>
      </c>
      <c r="BW2182" t="s">
        <v>13429</v>
      </c>
      <c r="BX2182" t="s">
        <v>13985</v>
      </c>
      <c r="BY2182" t="s">
        <v>13985</v>
      </c>
      <c r="BZ2182" t="s">
        <v>13985</v>
      </c>
    </row>
    <row r="2183" spans="1:78" hidden="1">
      <c r="A2183" t="s">
        <v>13850</v>
      </c>
      <c r="B2183" t="s">
        <v>67</v>
      </c>
      <c r="C2183" t="s">
        <v>14608</v>
      </c>
      <c r="G2183" t="s">
        <v>14609</v>
      </c>
      <c r="J2183" t="s">
        <v>14610</v>
      </c>
      <c r="K2183" t="s">
        <v>358</v>
      </c>
      <c r="W2183" t="s">
        <v>14611</v>
      </c>
      <c r="AA2183" t="s">
        <v>14267</v>
      </c>
      <c r="AB2183" t="s">
        <v>9608</v>
      </c>
      <c r="AN2183" t="s">
        <v>360</v>
      </c>
      <c r="AO2183" t="s">
        <v>361</v>
      </c>
      <c r="AS2183" t="s">
        <v>730</v>
      </c>
      <c r="AT2183">
        <v>2019</v>
      </c>
      <c r="AU2183">
        <v>114</v>
      </c>
      <c r="BA2183">
        <v>92</v>
      </c>
      <c r="BB2183">
        <v>99</v>
      </c>
      <c r="BD2183" t="s">
        <v>14612</v>
      </c>
      <c r="BK2183" t="s">
        <v>14613</v>
      </c>
      <c r="BL2183">
        <v>30802445</v>
      </c>
      <c r="BW2183" t="s">
        <v>13428</v>
      </c>
      <c r="BX2183">
        <v>2</v>
      </c>
      <c r="BY2183" t="s">
        <v>13429</v>
      </c>
    </row>
    <row r="2184" spans="1:78" hidden="1">
      <c r="A2184" t="s">
        <v>13850</v>
      </c>
      <c r="B2184" t="s">
        <v>67</v>
      </c>
      <c r="C2184" t="s">
        <v>25788</v>
      </c>
      <c r="G2184" t="s">
        <v>25789</v>
      </c>
      <c r="J2184" t="s">
        <v>25790</v>
      </c>
      <c r="K2184" t="s">
        <v>6052</v>
      </c>
      <c r="W2184" t="s">
        <v>25791</v>
      </c>
      <c r="AA2184" t="s">
        <v>25792</v>
      </c>
      <c r="AB2184" t="s">
        <v>25793</v>
      </c>
      <c r="AN2184" t="s">
        <v>6055</v>
      </c>
      <c r="AS2184" t="s">
        <v>84</v>
      </c>
      <c r="AT2184">
        <v>2006</v>
      </c>
      <c r="AU2184">
        <v>31</v>
      </c>
      <c r="AV2184">
        <v>8</v>
      </c>
      <c r="BA2184">
        <v>594</v>
      </c>
      <c r="BB2184">
        <v>598</v>
      </c>
      <c r="BD2184" t="s">
        <v>25794</v>
      </c>
      <c r="BK2184" t="s">
        <v>25795</v>
      </c>
      <c r="BW2184" t="s">
        <v>13429</v>
      </c>
      <c r="BX2184" t="s">
        <v>13985</v>
      </c>
      <c r="BY2184" t="s">
        <v>13985</v>
      </c>
      <c r="BZ2184" t="s">
        <v>13985</v>
      </c>
    </row>
    <row r="2185" spans="1:78" hidden="1">
      <c r="A2185" t="s">
        <v>13850</v>
      </c>
      <c r="B2185" t="s">
        <v>3442</v>
      </c>
      <c r="C2185" t="s">
        <v>25726</v>
      </c>
      <c r="E2185" t="s">
        <v>25727</v>
      </c>
      <c r="G2185" t="s">
        <v>25728</v>
      </c>
      <c r="J2185" t="s">
        <v>25729</v>
      </c>
      <c r="K2185" t="s">
        <v>25730</v>
      </c>
      <c r="P2185" t="s">
        <v>25731</v>
      </c>
      <c r="Q2185" t="s">
        <v>25732</v>
      </c>
      <c r="R2185" t="s">
        <v>25733</v>
      </c>
      <c r="S2185" t="s">
        <v>25734</v>
      </c>
      <c r="W2185" t="s">
        <v>25735</v>
      </c>
      <c r="AA2185" t="s">
        <v>25736</v>
      </c>
      <c r="AB2185" t="s">
        <v>25737</v>
      </c>
      <c r="AP2185" t="s">
        <v>25738</v>
      </c>
      <c r="AT2185">
        <v>2007</v>
      </c>
      <c r="BA2185">
        <v>1934</v>
      </c>
      <c r="BB2185">
        <v>1939</v>
      </c>
      <c r="BK2185" t="s">
        <v>25739</v>
      </c>
      <c r="BW2185" t="s">
        <v>13429</v>
      </c>
      <c r="BX2185" t="s">
        <v>13985</v>
      </c>
      <c r="BY2185" t="s">
        <v>13985</v>
      </c>
      <c r="BZ2185" t="s">
        <v>13985</v>
      </c>
    </row>
    <row r="2186" spans="1:78" hidden="1">
      <c r="A2186" t="s">
        <v>13850</v>
      </c>
      <c r="B2186" t="s">
        <v>67</v>
      </c>
      <c r="C2186" t="s">
        <v>23003</v>
      </c>
      <c r="G2186" t="s">
        <v>23004</v>
      </c>
      <c r="J2186" t="s">
        <v>23005</v>
      </c>
      <c r="K2186" t="s">
        <v>773</v>
      </c>
      <c r="W2186" t="s">
        <v>23006</v>
      </c>
      <c r="AA2186" t="s">
        <v>23007</v>
      </c>
      <c r="AB2186" t="s">
        <v>23008</v>
      </c>
      <c r="AN2186" t="s">
        <v>777</v>
      </c>
      <c r="AS2186" t="s">
        <v>1023</v>
      </c>
      <c r="AT2186">
        <v>2011</v>
      </c>
      <c r="AU2186">
        <v>34</v>
      </c>
      <c r="AV2186">
        <v>1</v>
      </c>
      <c r="BA2186">
        <v>13</v>
      </c>
      <c r="BB2186">
        <v>22</v>
      </c>
      <c r="BD2186" t="s">
        <v>23009</v>
      </c>
      <c r="BK2186" t="s">
        <v>23010</v>
      </c>
      <c r="BW2186" t="s">
        <v>13429</v>
      </c>
      <c r="BX2186" t="s">
        <v>13985</v>
      </c>
      <c r="BY2186" t="s">
        <v>13985</v>
      </c>
      <c r="BZ2186" t="s">
        <v>13985</v>
      </c>
    </row>
    <row r="2187" spans="1:78" hidden="1">
      <c r="A2187" t="s">
        <v>13850</v>
      </c>
      <c r="B2187" t="s">
        <v>67</v>
      </c>
      <c r="C2187" t="s">
        <v>30614</v>
      </c>
      <c r="G2187" t="s">
        <v>30614</v>
      </c>
      <c r="J2187" t="s">
        <v>30615</v>
      </c>
      <c r="K2187" t="s">
        <v>30616</v>
      </c>
      <c r="W2187" t="s">
        <v>30617</v>
      </c>
      <c r="AA2187" t="s">
        <v>30618</v>
      </c>
      <c r="AB2187" t="s">
        <v>30619</v>
      </c>
      <c r="AN2187" t="s">
        <v>30620</v>
      </c>
      <c r="AT2187">
        <v>1995</v>
      </c>
      <c r="AU2187">
        <v>19</v>
      </c>
      <c r="AV2187">
        <v>1</v>
      </c>
      <c r="BA2187">
        <v>35</v>
      </c>
      <c r="BB2187">
        <v>46</v>
      </c>
      <c r="BK2187" t="s">
        <v>30621</v>
      </c>
      <c r="BW2187" t="s">
        <v>13429</v>
      </c>
      <c r="BX2187" t="s">
        <v>13985</v>
      </c>
      <c r="BY2187" t="s">
        <v>13985</v>
      </c>
      <c r="BZ2187" t="s">
        <v>13985</v>
      </c>
    </row>
    <row r="2188" spans="1:78" hidden="1">
      <c r="A2188" t="s">
        <v>13850</v>
      </c>
      <c r="B2188" t="s">
        <v>67</v>
      </c>
      <c r="C2188" t="s">
        <v>31279</v>
      </c>
      <c r="G2188" t="s">
        <v>31279</v>
      </c>
      <c r="J2188" t="s">
        <v>31280</v>
      </c>
      <c r="K2188" t="s">
        <v>358</v>
      </c>
      <c r="W2188" t="s">
        <v>31281</v>
      </c>
      <c r="AN2188" t="s">
        <v>360</v>
      </c>
      <c r="AO2188" t="s">
        <v>361</v>
      </c>
      <c r="AS2188" t="s">
        <v>884</v>
      </c>
      <c r="AT2188">
        <v>1992</v>
      </c>
      <c r="AU2188">
        <v>38</v>
      </c>
      <c r="AV2188">
        <v>2</v>
      </c>
      <c r="BA2188">
        <v>131</v>
      </c>
      <c r="BB2188">
        <v>137</v>
      </c>
      <c r="BD2188" t="s">
        <v>31282</v>
      </c>
      <c r="BK2188" t="s">
        <v>31283</v>
      </c>
      <c r="BW2188" t="s">
        <v>13429</v>
      </c>
      <c r="BX2188" t="s">
        <v>13985</v>
      </c>
      <c r="BY2188" t="s">
        <v>13985</v>
      </c>
      <c r="BZ2188" t="s">
        <v>13985</v>
      </c>
    </row>
    <row r="2189" spans="1:78" hidden="1">
      <c r="A2189" t="s">
        <v>13850</v>
      </c>
      <c r="B2189" t="s">
        <v>67</v>
      </c>
      <c r="C2189" t="s">
        <v>23970</v>
      </c>
      <c r="G2189" t="s">
        <v>23971</v>
      </c>
      <c r="J2189" t="s">
        <v>23972</v>
      </c>
      <c r="K2189" t="s">
        <v>160</v>
      </c>
      <c r="W2189" t="s">
        <v>23973</v>
      </c>
      <c r="AN2189" t="s">
        <v>162</v>
      </c>
      <c r="AS2189" t="s">
        <v>297</v>
      </c>
      <c r="AT2189">
        <v>2009</v>
      </c>
      <c r="AU2189">
        <v>34</v>
      </c>
      <c r="AV2189">
        <v>3</v>
      </c>
      <c r="BA2189">
        <v>224</v>
      </c>
      <c r="BB2189">
        <v>230</v>
      </c>
      <c r="BD2189" t="s">
        <v>23974</v>
      </c>
      <c r="BK2189" t="s">
        <v>23975</v>
      </c>
      <c r="BW2189" t="s">
        <v>13429</v>
      </c>
      <c r="BX2189" t="s">
        <v>13985</v>
      </c>
      <c r="BY2189" t="s">
        <v>13985</v>
      </c>
      <c r="BZ2189" t="s">
        <v>13985</v>
      </c>
    </row>
    <row r="2190" spans="1:78" hidden="1">
      <c r="A2190" t="s">
        <v>13850</v>
      </c>
      <c r="B2190" t="s">
        <v>67</v>
      </c>
      <c r="C2190" t="s">
        <v>26905</v>
      </c>
      <c r="G2190" t="s">
        <v>26905</v>
      </c>
      <c r="J2190" t="s">
        <v>26906</v>
      </c>
      <c r="K2190" t="s">
        <v>25004</v>
      </c>
      <c r="W2190" t="s">
        <v>26907</v>
      </c>
      <c r="AN2190" t="s">
        <v>25006</v>
      </c>
      <c r="AO2190" t="s">
        <v>25007</v>
      </c>
      <c r="AT2190">
        <v>2005</v>
      </c>
      <c r="AU2190">
        <v>41</v>
      </c>
      <c r="AV2190">
        <v>5</v>
      </c>
      <c r="BA2190">
        <v>556</v>
      </c>
      <c r="BB2190">
        <v>564</v>
      </c>
      <c r="BD2190" t="s">
        <v>26908</v>
      </c>
      <c r="BK2190" t="s">
        <v>26909</v>
      </c>
      <c r="BW2190" t="s">
        <v>13429</v>
      </c>
      <c r="BX2190" t="s">
        <v>13985</v>
      </c>
      <c r="BY2190" t="s">
        <v>13985</v>
      </c>
      <c r="BZ2190" t="s">
        <v>13985</v>
      </c>
    </row>
    <row r="2191" spans="1:78" hidden="1">
      <c r="A2191" t="s">
        <v>13850</v>
      </c>
      <c r="B2191" t="s">
        <v>67</v>
      </c>
      <c r="C2191" t="s">
        <v>17498</v>
      </c>
      <c r="G2191" t="s">
        <v>17499</v>
      </c>
      <c r="J2191" t="s">
        <v>17500</v>
      </c>
      <c r="K2191" t="s">
        <v>5456</v>
      </c>
      <c r="W2191" t="s">
        <v>17501</v>
      </c>
      <c r="AA2191" t="s">
        <v>17502</v>
      </c>
      <c r="AN2191" t="s">
        <v>5458</v>
      </c>
      <c r="AO2191" t="s">
        <v>14303</v>
      </c>
      <c r="AS2191" t="s">
        <v>242</v>
      </c>
      <c r="AT2191">
        <v>2016</v>
      </c>
      <c r="AU2191">
        <v>148</v>
      </c>
      <c r="AV2191">
        <v>5</v>
      </c>
      <c r="BA2191">
        <v>512</v>
      </c>
      <c r="BB2191">
        <v>519</v>
      </c>
      <c r="BD2191" t="s">
        <v>17503</v>
      </c>
      <c r="BK2191" t="s">
        <v>17504</v>
      </c>
      <c r="BW2191" t="s">
        <v>13429</v>
      </c>
      <c r="BX2191" t="s">
        <v>13985</v>
      </c>
      <c r="BY2191" t="s">
        <v>13985</v>
      </c>
      <c r="BZ2191" t="s">
        <v>13985</v>
      </c>
    </row>
    <row r="2192" spans="1:78" hidden="1">
      <c r="A2192" t="s">
        <v>13850</v>
      </c>
      <c r="B2192" t="s">
        <v>67</v>
      </c>
      <c r="C2192" t="s">
        <v>15750</v>
      </c>
      <c r="G2192" t="s">
        <v>15751</v>
      </c>
      <c r="J2192" t="s">
        <v>15752</v>
      </c>
      <c r="K2192" t="s">
        <v>15753</v>
      </c>
      <c r="W2192" t="s">
        <v>15754</v>
      </c>
      <c r="AA2192" t="s">
        <v>15755</v>
      </c>
      <c r="AB2192" t="s">
        <v>15756</v>
      </c>
      <c r="AN2192" t="s">
        <v>15757</v>
      </c>
      <c r="AS2192" t="s">
        <v>730</v>
      </c>
      <c r="AT2192">
        <v>2018</v>
      </c>
      <c r="AU2192">
        <v>6</v>
      </c>
      <c r="AV2192">
        <v>4</v>
      </c>
      <c r="BA2192">
        <v>5214</v>
      </c>
      <c r="BB2192">
        <v>5226</v>
      </c>
      <c r="BD2192" t="s">
        <v>15758</v>
      </c>
      <c r="BK2192" t="s">
        <v>15759</v>
      </c>
      <c r="BW2192" t="s">
        <v>13429</v>
      </c>
      <c r="BX2192" t="s">
        <v>13985</v>
      </c>
      <c r="BY2192" t="s">
        <v>13985</v>
      </c>
      <c r="BZ2192" t="s">
        <v>13985</v>
      </c>
    </row>
    <row r="2193" spans="1:78" hidden="1">
      <c r="A2193" t="s">
        <v>13850</v>
      </c>
      <c r="B2193" t="s">
        <v>67</v>
      </c>
      <c r="C2193" t="s">
        <v>14077</v>
      </c>
      <c r="G2193" t="s">
        <v>14078</v>
      </c>
      <c r="J2193" t="s">
        <v>14079</v>
      </c>
      <c r="K2193" t="s">
        <v>216</v>
      </c>
      <c r="W2193" t="s">
        <v>14080</v>
      </c>
      <c r="AA2193" t="s">
        <v>14081</v>
      </c>
      <c r="AB2193" t="s">
        <v>14082</v>
      </c>
      <c r="AN2193" t="s">
        <v>218</v>
      </c>
      <c r="AS2193" t="s">
        <v>2031</v>
      </c>
      <c r="AT2193">
        <v>2019</v>
      </c>
      <c r="AU2193">
        <v>9</v>
      </c>
      <c r="BC2193">
        <v>15332</v>
      </c>
      <c r="BD2193" t="s">
        <v>14083</v>
      </c>
      <c r="BK2193" t="s">
        <v>14084</v>
      </c>
      <c r="BL2193">
        <v>31653954</v>
      </c>
      <c r="BW2193" t="s">
        <v>13428</v>
      </c>
      <c r="BY2193" t="s">
        <v>13429</v>
      </c>
      <c r="BZ2193">
        <v>1</v>
      </c>
    </row>
    <row r="2194" spans="1:78" hidden="1">
      <c r="A2194" t="s">
        <v>13850</v>
      </c>
      <c r="B2194" t="s">
        <v>67</v>
      </c>
      <c r="C2194" t="s">
        <v>19789</v>
      </c>
      <c r="G2194" t="s">
        <v>19790</v>
      </c>
      <c r="J2194" t="s">
        <v>19791</v>
      </c>
      <c r="K2194" t="s">
        <v>453</v>
      </c>
      <c r="W2194" t="s">
        <v>19792</v>
      </c>
      <c r="AN2194" t="s">
        <v>455</v>
      </c>
      <c r="AO2194" t="s">
        <v>456</v>
      </c>
      <c r="AS2194" t="s">
        <v>352</v>
      </c>
      <c r="AT2194">
        <v>2014</v>
      </c>
      <c r="AU2194">
        <v>39</v>
      </c>
      <c r="AV2194">
        <v>4</v>
      </c>
      <c r="BA2194">
        <v>519</v>
      </c>
      <c r="BB2194">
        <v>526</v>
      </c>
      <c r="BD2194" t="s">
        <v>19793</v>
      </c>
      <c r="BK2194" t="s">
        <v>19794</v>
      </c>
      <c r="BW2194" t="s">
        <v>13429</v>
      </c>
      <c r="BX2194" t="s">
        <v>13985</v>
      </c>
      <c r="BY2194" t="s">
        <v>13985</v>
      </c>
      <c r="BZ2194" t="s">
        <v>13985</v>
      </c>
    </row>
    <row r="2195" spans="1:78" hidden="1">
      <c r="A2195" t="s">
        <v>13850</v>
      </c>
      <c r="B2195" t="s">
        <v>67</v>
      </c>
      <c r="C2195" t="s">
        <v>17564</v>
      </c>
      <c r="G2195" t="s">
        <v>17565</v>
      </c>
      <c r="J2195" t="s">
        <v>17566</v>
      </c>
      <c r="K2195" t="s">
        <v>17567</v>
      </c>
      <c r="W2195" t="s">
        <v>17568</v>
      </c>
      <c r="AA2195" t="s">
        <v>17569</v>
      </c>
      <c r="AB2195" t="s">
        <v>17570</v>
      </c>
      <c r="AN2195" t="s">
        <v>17571</v>
      </c>
      <c r="AO2195" t="s">
        <v>17572</v>
      </c>
      <c r="AS2195" t="s">
        <v>297</v>
      </c>
      <c r="AT2195">
        <v>2016</v>
      </c>
      <c r="AU2195">
        <v>19</v>
      </c>
      <c r="AV2195">
        <v>3</v>
      </c>
      <c r="BA2195">
        <v>651</v>
      </c>
      <c r="BB2195">
        <v>658</v>
      </c>
      <c r="BD2195" t="s">
        <v>17573</v>
      </c>
      <c r="BK2195" t="s">
        <v>17574</v>
      </c>
      <c r="BW2195" t="s">
        <v>13429</v>
      </c>
      <c r="BX2195" t="s">
        <v>13985</v>
      </c>
      <c r="BY2195" t="s">
        <v>13985</v>
      </c>
      <c r="BZ2195" t="s">
        <v>13985</v>
      </c>
    </row>
    <row r="2196" spans="1:78" hidden="1">
      <c r="A2196" t="s">
        <v>13850</v>
      </c>
      <c r="B2196" t="s">
        <v>67</v>
      </c>
      <c r="C2196" t="s">
        <v>26516</v>
      </c>
      <c r="G2196" t="s">
        <v>26516</v>
      </c>
      <c r="J2196" t="s">
        <v>26517</v>
      </c>
      <c r="K2196" t="s">
        <v>7305</v>
      </c>
      <c r="W2196" t="s">
        <v>26518</v>
      </c>
      <c r="AN2196" t="s">
        <v>7309</v>
      </c>
      <c r="AO2196" t="s">
        <v>13127</v>
      </c>
      <c r="AS2196" t="s">
        <v>297</v>
      </c>
      <c r="AT2196">
        <v>2005</v>
      </c>
      <c r="AU2196">
        <v>50</v>
      </c>
      <c r="AV2196">
        <v>9</v>
      </c>
      <c r="BA2196">
        <v>1454</v>
      </c>
      <c r="BB2196">
        <v>1463</v>
      </c>
      <c r="BD2196" t="s">
        <v>26519</v>
      </c>
      <c r="BK2196" t="s">
        <v>26520</v>
      </c>
      <c r="BW2196" t="s">
        <v>13429</v>
      </c>
      <c r="BX2196" t="s">
        <v>13985</v>
      </c>
      <c r="BY2196" t="s">
        <v>13985</v>
      </c>
      <c r="BZ2196" t="s">
        <v>13985</v>
      </c>
    </row>
    <row r="2197" spans="1:78" hidden="1">
      <c r="A2197" t="s">
        <v>13850</v>
      </c>
      <c r="B2197" t="s">
        <v>67</v>
      </c>
      <c r="C2197" t="s">
        <v>31695</v>
      </c>
      <c r="G2197" t="s">
        <v>31695</v>
      </c>
      <c r="J2197" t="s">
        <v>31696</v>
      </c>
      <c r="K2197" t="s">
        <v>4545</v>
      </c>
      <c r="AN2197" t="s">
        <v>4548</v>
      </c>
      <c r="AT2197">
        <v>1972</v>
      </c>
      <c r="AU2197">
        <v>65</v>
      </c>
      <c r="AV2197">
        <v>2</v>
      </c>
      <c r="BA2197">
        <v>450</v>
      </c>
      <c r="BB2197" t="s">
        <v>13394</v>
      </c>
      <c r="BD2197" t="s">
        <v>31697</v>
      </c>
      <c r="BK2197" t="s">
        <v>31698</v>
      </c>
      <c r="BW2197" t="s">
        <v>13428</v>
      </c>
      <c r="BX2197" t="s">
        <v>13985</v>
      </c>
      <c r="BY2197" t="s">
        <v>13429</v>
      </c>
      <c r="BZ2197" t="s">
        <v>13985</v>
      </c>
    </row>
    <row r="2198" spans="1:78" hidden="1">
      <c r="A2198" t="s">
        <v>13850</v>
      </c>
      <c r="B2198" t="s">
        <v>67</v>
      </c>
      <c r="C2198" t="s">
        <v>29695</v>
      </c>
      <c r="G2198" t="s">
        <v>29695</v>
      </c>
      <c r="J2198" t="s">
        <v>29696</v>
      </c>
      <c r="K2198" t="s">
        <v>3756</v>
      </c>
      <c r="W2198" t="s">
        <v>29697</v>
      </c>
      <c r="AN2198" t="s">
        <v>3759</v>
      </c>
      <c r="AS2198" t="s">
        <v>1978</v>
      </c>
      <c r="AT2198">
        <v>1997</v>
      </c>
      <c r="AU2198">
        <v>45</v>
      </c>
      <c r="AV2198">
        <v>6</v>
      </c>
      <c r="BA2198">
        <v>784</v>
      </c>
      <c r="BB2198">
        <v>790</v>
      </c>
      <c r="BD2198" t="s">
        <v>29698</v>
      </c>
      <c r="BK2198" t="s">
        <v>29699</v>
      </c>
      <c r="BW2198" t="s">
        <v>13429</v>
      </c>
      <c r="BX2198" t="s">
        <v>13985</v>
      </c>
      <c r="BY2198" t="s">
        <v>13985</v>
      </c>
      <c r="BZ2198" t="s">
        <v>13985</v>
      </c>
    </row>
    <row r="2199" spans="1:78" hidden="1">
      <c r="A2199" t="s">
        <v>13850</v>
      </c>
      <c r="B2199" t="s">
        <v>67</v>
      </c>
      <c r="C2199" t="s">
        <v>16524</v>
      </c>
      <c r="G2199" t="s">
        <v>16525</v>
      </c>
      <c r="J2199" t="s">
        <v>16526</v>
      </c>
      <c r="K2199" t="s">
        <v>1453</v>
      </c>
      <c r="W2199" t="s">
        <v>16527</v>
      </c>
      <c r="AN2199" t="s">
        <v>1455</v>
      </c>
      <c r="AO2199" t="s">
        <v>1456</v>
      </c>
      <c r="AS2199" t="s">
        <v>352</v>
      </c>
      <c r="AT2199">
        <v>2017</v>
      </c>
      <c r="AU2199">
        <v>110</v>
      </c>
      <c r="AV2199">
        <v>4</v>
      </c>
      <c r="BA2199">
        <v>1518</v>
      </c>
      <c r="BB2199">
        <v>1524</v>
      </c>
      <c r="BD2199" t="s">
        <v>16528</v>
      </c>
      <c r="BK2199" t="s">
        <v>16529</v>
      </c>
      <c r="BL2199">
        <v>28637212</v>
      </c>
      <c r="BW2199" t="s">
        <v>13429</v>
      </c>
      <c r="BX2199" t="s">
        <v>13985</v>
      </c>
      <c r="BY2199" t="s">
        <v>13985</v>
      </c>
      <c r="BZ2199" t="s">
        <v>13985</v>
      </c>
    </row>
    <row r="2200" spans="1:78" hidden="1">
      <c r="A2200" t="s">
        <v>13850</v>
      </c>
      <c r="B2200" t="s">
        <v>67</v>
      </c>
      <c r="C2200" t="s">
        <v>24367</v>
      </c>
      <c r="G2200" t="s">
        <v>24368</v>
      </c>
      <c r="J2200" t="s">
        <v>24369</v>
      </c>
      <c r="K2200" t="s">
        <v>22832</v>
      </c>
      <c r="W2200" t="s">
        <v>24370</v>
      </c>
      <c r="AN2200" t="s">
        <v>22836</v>
      </c>
      <c r="AO2200" t="s">
        <v>22837</v>
      </c>
      <c r="AS2200" s="1">
        <v>10959</v>
      </c>
      <c r="AT2200">
        <v>2009</v>
      </c>
      <c r="AU2200">
        <v>323</v>
      </c>
      <c r="AV2200">
        <v>5914</v>
      </c>
      <c r="BA2200">
        <v>630</v>
      </c>
      <c r="BB2200">
        <v>633</v>
      </c>
      <c r="BD2200" t="s">
        <v>24371</v>
      </c>
      <c r="BK2200" t="s">
        <v>24372</v>
      </c>
      <c r="BL2200">
        <v>19179530</v>
      </c>
      <c r="BW2200" t="s">
        <v>13429</v>
      </c>
      <c r="BX2200" t="s">
        <v>13985</v>
      </c>
      <c r="BY2200" t="s">
        <v>13985</v>
      </c>
      <c r="BZ2200" t="s">
        <v>13985</v>
      </c>
    </row>
    <row r="2201" spans="1:78" hidden="1">
      <c r="A2201" t="s">
        <v>13850</v>
      </c>
      <c r="B2201" t="s">
        <v>67</v>
      </c>
      <c r="C2201" t="s">
        <v>25230</v>
      </c>
      <c r="G2201" t="s">
        <v>25231</v>
      </c>
      <c r="J2201" t="s">
        <v>25232</v>
      </c>
      <c r="K2201" t="s">
        <v>6490</v>
      </c>
      <c r="P2201" t="s">
        <v>25221</v>
      </c>
      <c r="Q2201" t="s">
        <v>25222</v>
      </c>
      <c r="R2201" t="s">
        <v>25223</v>
      </c>
      <c r="S2201" t="s">
        <v>25224</v>
      </c>
      <c r="T2201" t="s">
        <v>25225</v>
      </c>
      <c r="W2201" t="s">
        <v>25233</v>
      </c>
      <c r="AB2201" t="s">
        <v>25234</v>
      </c>
      <c r="AN2201" t="s">
        <v>6492</v>
      </c>
      <c r="AO2201" t="s">
        <v>6493</v>
      </c>
      <c r="AS2201" t="s">
        <v>242</v>
      </c>
      <c r="AT2201">
        <v>2007</v>
      </c>
      <c r="AU2201">
        <v>590</v>
      </c>
      <c r="BA2201">
        <v>55</v>
      </c>
      <c r="BB2201">
        <v>64</v>
      </c>
      <c r="BD2201" t="s">
        <v>25235</v>
      </c>
      <c r="BK2201" t="s">
        <v>25236</v>
      </c>
      <c r="BW2201" t="s">
        <v>13428</v>
      </c>
      <c r="BX2201" t="s">
        <v>13985</v>
      </c>
      <c r="BY2201" t="s">
        <v>13429</v>
      </c>
      <c r="BZ2201" t="s">
        <v>13985</v>
      </c>
    </row>
    <row r="2202" spans="1:78" hidden="1">
      <c r="A2202" t="s">
        <v>13850</v>
      </c>
      <c r="B2202" t="s">
        <v>67</v>
      </c>
      <c r="C2202" t="s">
        <v>29700</v>
      </c>
      <c r="G2202" t="s">
        <v>29700</v>
      </c>
      <c r="J2202" t="s">
        <v>29701</v>
      </c>
      <c r="K2202" t="s">
        <v>4528</v>
      </c>
      <c r="W2202" t="s">
        <v>29702</v>
      </c>
      <c r="AN2202" t="s">
        <v>4530</v>
      </c>
      <c r="AO2202" t="s">
        <v>4531</v>
      </c>
      <c r="AS2202" t="s">
        <v>242</v>
      </c>
      <c r="AT2202">
        <v>1997</v>
      </c>
      <c r="AU2202">
        <v>131</v>
      </c>
      <c r="AV2202">
        <v>2</v>
      </c>
      <c r="BA2202">
        <v>197</v>
      </c>
      <c r="BB2202">
        <v>212</v>
      </c>
      <c r="BD2202" t="s">
        <v>29703</v>
      </c>
      <c r="BK2202" t="s">
        <v>29704</v>
      </c>
      <c r="BW2202" t="s">
        <v>13429</v>
      </c>
      <c r="BX2202" t="s">
        <v>13985</v>
      </c>
      <c r="BY2202" t="s">
        <v>13985</v>
      </c>
      <c r="BZ2202" t="s">
        <v>13985</v>
      </c>
    </row>
    <row r="2203" spans="1:78" hidden="1">
      <c r="A2203" t="s">
        <v>13850</v>
      </c>
      <c r="B2203" t="s">
        <v>67</v>
      </c>
      <c r="C2203" t="s">
        <v>27876</v>
      </c>
      <c r="G2203" t="s">
        <v>27876</v>
      </c>
      <c r="J2203" t="s">
        <v>27877</v>
      </c>
      <c r="K2203" t="s">
        <v>322</v>
      </c>
      <c r="W2203" t="s">
        <v>27878</v>
      </c>
      <c r="AA2203" t="s">
        <v>27879</v>
      </c>
      <c r="AB2203" t="s">
        <v>27880</v>
      </c>
      <c r="AN2203" t="s">
        <v>324</v>
      </c>
      <c r="AS2203" t="s">
        <v>352</v>
      </c>
      <c r="AT2203">
        <v>2002</v>
      </c>
      <c r="AU2203">
        <v>39</v>
      </c>
      <c r="AV2203">
        <v>4</v>
      </c>
      <c r="BA2203">
        <v>629</v>
      </c>
      <c r="BB2203">
        <v>642</v>
      </c>
      <c r="BC2203" t="s">
        <v>27881</v>
      </c>
      <c r="BD2203" t="s">
        <v>27882</v>
      </c>
      <c r="BK2203" t="s">
        <v>27883</v>
      </c>
      <c r="BW2203" t="s">
        <v>13429</v>
      </c>
      <c r="BX2203" t="s">
        <v>13985</v>
      </c>
      <c r="BY2203" t="s">
        <v>13985</v>
      </c>
      <c r="BZ2203" t="s">
        <v>13985</v>
      </c>
    </row>
    <row r="2204" spans="1:78" hidden="1">
      <c r="A2204" t="s">
        <v>13850</v>
      </c>
      <c r="B2204" t="s">
        <v>67</v>
      </c>
      <c r="C2204" t="s">
        <v>20529</v>
      </c>
      <c r="G2204" t="s">
        <v>20530</v>
      </c>
      <c r="J2204" t="s">
        <v>20531</v>
      </c>
      <c r="K2204" t="s">
        <v>4472</v>
      </c>
      <c r="W2204" t="s">
        <v>20532</v>
      </c>
      <c r="AA2204" t="s">
        <v>20533</v>
      </c>
      <c r="AB2204" t="s">
        <v>20534</v>
      </c>
      <c r="AN2204" t="s">
        <v>4476</v>
      </c>
      <c r="AO2204" t="s">
        <v>4477</v>
      </c>
      <c r="AS2204" s="1">
        <v>40483</v>
      </c>
      <c r="AT2204">
        <v>2013</v>
      </c>
      <c r="AU2204">
        <v>269</v>
      </c>
      <c r="BA2204">
        <v>98</v>
      </c>
      <c r="BB2204">
        <v>112</v>
      </c>
      <c r="BD2204" t="s">
        <v>20535</v>
      </c>
      <c r="BK2204" t="s">
        <v>20536</v>
      </c>
      <c r="BW2204" t="s">
        <v>13429</v>
      </c>
      <c r="BX2204" t="s">
        <v>13985</v>
      </c>
      <c r="BY2204" t="s">
        <v>13985</v>
      </c>
      <c r="BZ2204" t="s">
        <v>13985</v>
      </c>
    </row>
    <row r="2205" spans="1:78" hidden="1">
      <c r="A2205" t="s">
        <v>13850</v>
      </c>
      <c r="B2205" t="s">
        <v>67</v>
      </c>
      <c r="C2205" t="s">
        <v>14297</v>
      </c>
      <c r="G2205" t="s">
        <v>14298</v>
      </c>
      <c r="J2205" t="s">
        <v>14299</v>
      </c>
      <c r="K2205" t="s">
        <v>5456</v>
      </c>
      <c r="W2205" t="s">
        <v>14300</v>
      </c>
      <c r="AA2205" t="s">
        <v>14301</v>
      </c>
      <c r="AB2205" t="s">
        <v>14302</v>
      </c>
      <c r="AN2205" t="s">
        <v>5458</v>
      </c>
      <c r="AO2205" t="s">
        <v>14303</v>
      </c>
      <c r="AS2205" t="s">
        <v>352</v>
      </c>
      <c r="AT2205">
        <v>2019</v>
      </c>
      <c r="AU2205">
        <v>151</v>
      </c>
      <c r="AV2205">
        <v>4</v>
      </c>
      <c r="BA2205">
        <v>465</v>
      </c>
      <c r="BB2205">
        <v>474</v>
      </c>
      <c r="BC2205" t="s">
        <v>14304</v>
      </c>
      <c r="BD2205" t="s">
        <v>14305</v>
      </c>
      <c r="BK2205" t="s">
        <v>14306</v>
      </c>
      <c r="BW2205" t="s">
        <v>13428</v>
      </c>
      <c r="BY2205" t="s">
        <v>13429</v>
      </c>
      <c r="BZ2205">
        <v>1</v>
      </c>
    </row>
    <row r="2206" spans="1:78" hidden="1">
      <c r="A2206" t="s">
        <v>13850</v>
      </c>
      <c r="B2206" t="s">
        <v>67</v>
      </c>
      <c r="C2206" t="s">
        <v>19608</v>
      </c>
      <c r="G2206" t="s">
        <v>19609</v>
      </c>
      <c r="J2206" t="s">
        <v>21491</v>
      </c>
      <c r="K2206" t="s">
        <v>258</v>
      </c>
      <c r="W2206" t="s">
        <v>21492</v>
      </c>
      <c r="AB2206" t="s">
        <v>19612</v>
      </c>
      <c r="AN2206" t="s">
        <v>261</v>
      </c>
      <c r="AO2206" t="s">
        <v>262</v>
      </c>
      <c r="AS2206" t="s">
        <v>242</v>
      </c>
      <c r="AT2206">
        <v>2012</v>
      </c>
      <c r="AU2206">
        <v>27</v>
      </c>
      <c r="AV2206">
        <v>5</v>
      </c>
      <c r="BA2206">
        <v>365</v>
      </c>
      <c r="BB2206">
        <v>376</v>
      </c>
      <c r="BD2206" t="s">
        <v>21493</v>
      </c>
      <c r="BK2206" t="s">
        <v>21494</v>
      </c>
      <c r="BL2206">
        <v>23010659</v>
      </c>
      <c r="BW2206" t="s">
        <v>13429</v>
      </c>
      <c r="BX2206" t="s">
        <v>13985</v>
      </c>
      <c r="BY2206" t="s">
        <v>13985</v>
      </c>
      <c r="BZ2206" t="s">
        <v>13985</v>
      </c>
    </row>
    <row r="2207" spans="1:78" hidden="1">
      <c r="A2207" t="s">
        <v>13850</v>
      </c>
      <c r="B2207" t="s">
        <v>67</v>
      </c>
      <c r="C2207" t="s">
        <v>24234</v>
      </c>
      <c r="G2207" t="s">
        <v>24235</v>
      </c>
      <c r="J2207" t="s">
        <v>24236</v>
      </c>
      <c r="K2207" t="s">
        <v>24237</v>
      </c>
      <c r="W2207" t="s">
        <v>24238</v>
      </c>
      <c r="AA2207" t="s">
        <v>24239</v>
      </c>
      <c r="AN2207" t="s">
        <v>24240</v>
      </c>
      <c r="AS2207" t="s">
        <v>11436</v>
      </c>
      <c r="AT2207">
        <v>2009</v>
      </c>
      <c r="AU2207">
        <v>83</v>
      </c>
      <c r="AV2207">
        <v>2</v>
      </c>
      <c r="BA2207">
        <v>117</v>
      </c>
      <c r="BB2207">
        <v>130</v>
      </c>
      <c r="BD2207" t="s">
        <v>24241</v>
      </c>
      <c r="BK2207" t="s">
        <v>24242</v>
      </c>
      <c r="BW2207" t="s">
        <v>13429</v>
      </c>
      <c r="BX2207" t="s">
        <v>13985</v>
      </c>
      <c r="BY2207" t="s">
        <v>13985</v>
      </c>
      <c r="BZ2207" t="s">
        <v>13985</v>
      </c>
    </row>
    <row r="2208" spans="1:78" hidden="1">
      <c r="A2208" t="s">
        <v>13850</v>
      </c>
      <c r="B2208" t="s">
        <v>67</v>
      </c>
      <c r="C2208" t="s">
        <v>19432</v>
      </c>
      <c r="G2208" t="s">
        <v>19433</v>
      </c>
      <c r="J2208" t="s">
        <v>19434</v>
      </c>
      <c r="K2208" t="s">
        <v>280</v>
      </c>
      <c r="W2208" t="s">
        <v>19435</v>
      </c>
      <c r="AA2208" t="s">
        <v>19436</v>
      </c>
      <c r="AB2208" t="s">
        <v>19437</v>
      </c>
      <c r="AN2208" t="s">
        <v>284</v>
      </c>
      <c r="AS2208" t="s">
        <v>18388</v>
      </c>
      <c r="AT2208">
        <v>2014</v>
      </c>
      <c r="AU2208">
        <v>9</v>
      </c>
      <c r="AV2208">
        <v>12</v>
      </c>
      <c r="BC2208" t="s">
        <v>19438</v>
      </c>
      <c r="BD2208" t="s">
        <v>19439</v>
      </c>
      <c r="BK2208" t="s">
        <v>19440</v>
      </c>
      <c r="BL2208">
        <v>25521493</v>
      </c>
      <c r="BW2208" t="s">
        <v>13429</v>
      </c>
      <c r="BX2208" t="s">
        <v>13985</v>
      </c>
      <c r="BY2208" t="s">
        <v>13985</v>
      </c>
      <c r="BZ2208" t="s">
        <v>13985</v>
      </c>
    </row>
    <row r="2209" spans="1:78" hidden="1">
      <c r="A2209" t="s">
        <v>13850</v>
      </c>
      <c r="B2209" t="s">
        <v>67</v>
      </c>
      <c r="C2209" t="s">
        <v>17986</v>
      </c>
      <c r="G2209" t="s">
        <v>17987</v>
      </c>
      <c r="J2209" t="s">
        <v>17988</v>
      </c>
      <c r="K2209" t="s">
        <v>17989</v>
      </c>
      <c r="W2209" t="s">
        <v>17990</v>
      </c>
      <c r="AA2209" t="s">
        <v>17991</v>
      </c>
      <c r="AB2209" t="s">
        <v>17992</v>
      </c>
      <c r="AN2209" t="s">
        <v>17993</v>
      </c>
      <c r="AO2209" t="s">
        <v>17994</v>
      </c>
      <c r="AS2209" t="s">
        <v>884</v>
      </c>
      <c r="AT2209">
        <v>2016</v>
      </c>
      <c r="AU2209">
        <v>75</v>
      </c>
      <c r="AV2209">
        <v>3</v>
      </c>
      <c r="BC2209">
        <v>233</v>
      </c>
      <c r="BD2209" t="s">
        <v>17995</v>
      </c>
      <c r="BK2209" t="s">
        <v>17996</v>
      </c>
      <c r="BW2209" t="s">
        <v>13429</v>
      </c>
      <c r="BX2209" t="s">
        <v>13985</v>
      </c>
      <c r="BY2209" t="s">
        <v>13985</v>
      </c>
      <c r="BZ2209" t="s">
        <v>13985</v>
      </c>
    </row>
    <row r="2210" spans="1:78" hidden="1">
      <c r="A2210" t="s">
        <v>13850</v>
      </c>
      <c r="B2210" t="s">
        <v>67</v>
      </c>
      <c r="C2210" t="s">
        <v>24130</v>
      </c>
      <c r="G2210" t="s">
        <v>24131</v>
      </c>
      <c r="J2210" t="s">
        <v>24132</v>
      </c>
      <c r="K2210" t="s">
        <v>24133</v>
      </c>
      <c r="W2210" t="s">
        <v>24134</v>
      </c>
      <c r="AA2210" t="s">
        <v>24135</v>
      </c>
      <c r="AB2210" t="s">
        <v>24136</v>
      </c>
      <c r="AN2210" t="s">
        <v>24137</v>
      </c>
      <c r="AO2210" t="s">
        <v>24138</v>
      </c>
      <c r="AS2210" t="s">
        <v>629</v>
      </c>
      <c r="AT2210">
        <v>2009</v>
      </c>
      <c r="AU2210">
        <v>23</v>
      </c>
      <c r="AV2210">
        <v>5</v>
      </c>
      <c r="BA2210">
        <v>640</v>
      </c>
      <c r="BB2210">
        <v>648</v>
      </c>
      <c r="BD2210" t="s">
        <v>24139</v>
      </c>
      <c r="BK2210" t="s">
        <v>24140</v>
      </c>
      <c r="BL2210">
        <v>19196833</v>
      </c>
      <c r="BW2210" t="s">
        <v>13429</v>
      </c>
      <c r="BX2210" t="s">
        <v>13985</v>
      </c>
      <c r="BY2210" t="s">
        <v>13985</v>
      </c>
      <c r="BZ2210" t="s">
        <v>13985</v>
      </c>
    </row>
    <row r="2211" spans="1:78" hidden="1">
      <c r="A2211" t="s">
        <v>13850</v>
      </c>
      <c r="B2211" t="s">
        <v>67</v>
      </c>
      <c r="C2211" t="s">
        <v>26818</v>
      </c>
      <c r="G2211" t="s">
        <v>26818</v>
      </c>
      <c r="J2211" t="s">
        <v>26819</v>
      </c>
      <c r="K2211" t="s">
        <v>20703</v>
      </c>
      <c r="W2211" t="s">
        <v>26820</v>
      </c>
      <c r="AN2211" t="s">
        <v>20707</v>
      </c>
      <c r="AT2211">
        <v>2005</v>
      </c>
      <c r="AU2211">
        <v>44</v>
      </c>
      <c r="AW2211">
        <v>2</v>
      </c>
      <c r="BA2211">
        <v>144</v>
      </c>
      <c r="BB2211">
        <v>149</v>
      </c>
      <c r="BD2211" t="s">
        <v>26821</v>
      </c>
      <c r="BK2211" t="s">
        <v>26822</v>
      </c>
      <c r="BW2211" t="s">
        <v>13429</v>
      </c>
      <c r="BX2211" t="s">
        <v>13985</v>
      </c>
      <c r="BY2211" t="s">
        <v>13985</v>
      </c>
      <c r="BZ2211" t="s">
        <v>13985</v>
      </c>
    </row>
    <row r="2212" spans="1:78" hidden="1">
      <c r="A2212" t="s">
        <v>13850</v>
      </c>
      <c r="B2212" t="s">
        <v>67</v>
      </c>
      <c r="C2212" t="s">
        <v>18228</v>
      </c>
      <c r="G2212" t="s">
        <v>18229</v>
      </c>
      <c r="J2212" t="s">
        <v>18230</v>
      </c>
      <c r="K2212" t="s">
        <v>18173</v>
      </c>
      <c r="W2212" t="s">
        <v>18231</v>
      </c>
      <c r="AA2212" t="s">
        <v>18232</v>
      </c>
      <c r="AB2212" t="s">
        <v>18233</v>
      </c>
      <c r="AN2212" t="s">
        <v>18177</v>
      </c>
      <c r="AO2212" t="s">
        <v>18178</v>
      </c>
      <c r="AT2212">
        <v>2016</v>
      </c>
      <c r="AV2212">
        <v>579</v>
      </c>
      <c r="BA2212">
        <v>59</v>
      </c>
      <c r="BB2212">
        <v>81</v>
      </c>
      <c r="BD2212" t="s">
        <v>18234</v>
      </c>
      <c r="BK2212" t="s">
        <v>18235</v>
      </c>
      <c r="BL2212">
        <v>27110201</v>
      </c>
      <c r="BW2212" t="s">
        <v>13429</v>
      </c>
      <c r="BX2212" t="s">
        <v>13985</v>
      </c>
      <c r="BY2212" t="s">
        <v>13985</v>
      </c>
      <c r="BZ2212" t="s">
        <v>13985</v>
      </c>
    </row>
    <row r="2213" spans="1:78" hidden="1">
      <c r="A2213" t="s">
        <v>13850</v>
      </c>
      <c r="B2213" t="s">
        <v>67</v>
      </c>
      <c r="C2213" t="s">
        <v>18888</v>
      </c>
      <c r="G2213" t="s">
        <v>18889</v>
      </c>
      <c r="J2213" t="s">
        <v>18890</v>
      </c>
      <c r="K2213" t="s">
        <v>18891</v>
      </c>
      <c r="W2213" t="s">
        <v>18892</v>
      </c>
      <c r="AA2213" t="s">
        <v>18893</v>
      </c>
      <c r="AB2213" t="s">
        <v>18894</v>
      </c>
      <c r="AN2213" t="s">
        <v>18895</v>
      </c>
      <c r="AO2213" t="s">
        <v>18896</v>
      </c>
      <c r="AS2213" t="s">
        <v>521</v>
      </c>
      <c r="AT2213">
        <v>2015</v>
      </c>
      <c r="AU2213">
        <v>31</v>
      </c>
      <c r="AV2213">
        <v>2</v>
      </c>
      <c r="BA2213">
        <v>219</v>
      </c>
      <c r="BB2213">
        <v>238</v>
      </c>
      <c r="BD2213" t="s">
        <v>18897</v>
      </c>
      <c r="BK2213" t="s">
        <v>18898</v>
      </c>
      <c r="BW2213" t="s">
        <v>13429</v>
      </c>
      <c r="BX2213" t="s">
        <v>13985</v>
      </c>
      <c r="BY2213" t="s">
        <v>13985</v>
      </c>
      <c r="BZ2213" t="s">
        <v>13985</v>
      </c>
    </row>
    <row r="2214" spans="1:78" hidden="1">
      <c r="A2214" t="s">
        <v>13850</v>
      </c>
      <c r="B2214" t="s">
        <v>1762</v>
      </c>
      <c r="C2214" t="s">
        <v>22964</v>
      </c>
      <c r="E2214" t="s">
        <v>22965</v>
      </c>
      <c r="G2214" t="s">
        <v>22966</v>
      </c>
      <c r="J2214" t="s">
        <v>22967</v>
      </c>
      <c r="K2214" t="s">
        <v>22968</v>
      </c>
      <c r="L2214" t="s">
        <v>22969</v>
      </c>
      <c r="P2214" t="s">
        <v>22970</v>
      </c>
      <c r="Q2214" t="s">
        <v>22971</v>
      </c>
      <c r="R2214" t="s">
        <v>22972</v>
      </c>
      <c r="S2214" t="s">
        <v>22973</v>
      </c>
      <c r="W2214" t="s">
        <v>22974</v>
      </c>
      <c r="AN2214" t="s">
        <v>22975</v>
      </c>
      <c r="AP2214" t="s">
        <v>22976</v>
      </c>
      <c r="AT2214">
        <v>2011</v>
      </c>
      <c r="AU2214">
        <v>8152</v>
      </c>
      <c r="BC2214" t="s">
        <v>22977</v>
      </c>
      <c r="BD2214" t="s">
        <v>22978</v>
      </c>
      <c r="BK2214" t="s">
        <v>22979</v>
      </c>
      <c r="BW2214" t="s">
        <v>13429</v>
      </c>
      <c r="BX2214" t="s">
        <v>13985</v>
      </c>
      <c r="BY2214" t="s">
        <v>13985</v>
      </c>
      <c r="BZ2214" t="s">
        <v>13985</v>
      </c>
    </row>
    <row r="2215" spans="1:78" hidden="1">
      <c r="A2215" t="s">
        <v>13850</v>
      </c>
      <c r="B2215" t="s">
        <v>67</v>
      </c>
      <c r="C2215" t="s">
        <v>27941</v>
      </c>
      <c r="G2215" t="s">
        <v>27941</v>
      </c>
      <c r="J2215" t="s">
        <v>27942</v>
      </c>
      <c r="K2215" t="s">
        <v>358</v>
      </c>
      <c r="W2215" t="s">
        <v>27943</v>
      </c>
      <c r="AN2215" t="s">
        <v>360</v>
      </c>
      <c r="AS2215" t="s">
        <v>629</v>
      </c>
      <c r="AT2215">
        <v>2002</v>
      </c>
      <c r="AU2215">
        <v>48</v>
      </c>
      <c r="AV2215">
        <v>5</v>
      </c>
      <c r="BA2215">
        <v>571</v>
      </c>
      <c r="BB2215">
        <v>583</v>
      </c>
      <c r="BC2215" t="s">
        <v>27944</v>
      </c>
      <c r="BD2215" t="s">
        <v>27945</v>
      </c>
      <c r="BK2215" t="s">
        <v>27946</v>
      </c>
      <c r="BL2215">
        <v>12770085</v>
      </c>
      <c r="BW2215" t="s">
        <v>13429</v>
      </c>
      <c r="BX2215" t="s">
        <v>13985</v>
      </c>
      <c r="BY2215" t="s">
        <v>13985</v>
      </c>
      <c r="BZ2215" t="s">
        <v>13985</v>
      </c>
    </row>
    <row r="2216" spans="1:78" hidden="1">
      <c r="A2216" t="s">
        <v>13850</v>
      </c>
      <c r="B2216" t="s">
        <v>67</v>
      </c>
      <c r="C2216" t="s">
        <v>28650</v>
      </c>
      <c r="G2216" t="s">
        <v>28650</v>
      </c>
      <c r="J2216" t="s">
        <v>28651</v>
      </c>
      <c r="K2216" t="s">
        <v>1442</v>
      </c>
      <c r="W2216" t="s">
        <v>28652</v>
      </c>
      <c r="AN2216" t="s">
        <v>1446</v>
      </c>
      <c r="AO2216" t="s">
        <v>1447</v>
      </c>
      <c r="AS2216" t="s">
        <v>629</v>
      </c>
      <c r="AT2216">
        <v>2000</v>
      </c>
      <c r="AU2216">
        <v>13</v>
      </c>
      <c r="AV2216">
        <v>3</v>
      </c>
      <c r="BA2216">
        <v>371</v>
      </c>
      <c r="BB2216">
        <v>382</v>
      </c>
      <c r="BK2216" t="s">
        <v>28653</v>
      </c>
      <c r="BW2216" t="s">
        <v>13429</v>
      </c>
      <c r="BX2216" t="s">
        <v>13985</v>
      </c>
      <c r="BY2216" t="s">
        <v>13985</v>
      </c>
      <c r="BZ2216" t="s">
        <v>13985</v>
      </c>
    </row>
    <row r="2217" spans="1:78" hidden="1">
      <c r="A2217" t="s">
        <v>13850</v>
      </c>
      <c r="B2217" t="s">
        <v>67</v>
      </c>
      <c r="C2217" t="s">
        <v>15167</v>
      </c>
      <c r="G2217" t="s">
        <v>15168</v>
      </c>
      <c r="J2217" t="s">
        <v>15169</v>
      </c>
      <c r="K2217" t="s">
        <v>395</v>
      </c>
      <c r="W2217" t="s">
        <v>15170</v>
      </c>
      <c r="AA2217" t="s">
        <v>15171</v>
      </c>
      <c r="AB2217" t="s">
        <v>15172</v>
      </c>
      <c r="AN2217" t="s">
        <v>397</v>
      </c>
      <c r="AO2217" t="s">
        <v>398</v>
      </c>
      <c r="AS2217" t="s">
        <v>242</v>
      </c>
      <c r="AT2217">
        <v>2018</v>
      </c>
      <c r="AU2217">
        <v>35</v>
      </c>
      <c r="BA2217">
        <v>98</v>
      </c>
      <c r="BB2217">
        <v>107</v>
      </c>
      <c r="BD2217" t="s">
        <v>15173</v>
      </c>
      <c r="BK2217" t="s">
        <v>15174</v>
      </c>
      <c r="BW2217" t="s">
        <v>13429</v>
      </c>
      <c r="BX2217" t="s">
        <v>13985</v>
      </c>
      <c r="BY2217" t="s">
        <v>13985</v>
      </c>
      <c r="BZ2217" t="s">
        <v>13985</v>
      </c>
    </row>
    <row r="2218" spans="1:78" hidden="1">
      <c r="A2218" t="s">
        <v>13850</v>
      </c>
      <c r="B2218" t="s">
        <v>67</v>
      </c>
      <c r="C2218" t="s">
        <v>19056</v>
      </c>
      <c r="G2218" t="s">
        <v>19057</v>
      </c>
      <c r="J2218" t="s">
        <v>19058</v>
      </c>
      <c r="K2218" t="s">
        <v>19059</v>
      </c>
      <c r="W2218" t="s">
        <v>19060</v>
      </c>
      <c r="AN2218" t="s">
        <v>19061</v>
      </c>
      <c r="AO2218" t="s">
        <v>19062</v>
      </c>
      <c r="AS2218" t="s">
        <v>730</v>
      </c>
      <c r="AT2218">
        <v>2015</v>
      </c>
      <c r="AU2218">
        <v>5</v>
      </c>
      <c r="BA2218">
        <v>39</v>
      </c>
      <c r="BB2218">
        <v>46</v>
      </c>
      <c r="BD2218" t="s">
        <v>19063</v>
      </c>
      <c r="BK2218" t="s">
        <v>19064</v>
      </c>
      <c r="BL2218">
        <v>26177848</v>
      </c>
      <c r="BW2218" t="s">
        <v>13429</v>
      </c>
      <c r="BX2218" t="s">
        <v>13985</v>
      </c>
      <c r="BY2218" t="s">
        <v>13985</v>
      </c>
      <c r="BZ2218" t="s">
        <v>13985</v>
      </c>
    </row>
    <row r="2219" spans="1:78" hidden="1">
      <c r="A2219" t="s">
        <v>13850</v>
      </c>
      <c r="B2219" t="s">
        <v>67</v>
      </c>
      <c r="C2219" t="s">
        <v>20603</v>
      </c>
      <c r="G2219" t="s">
        <v>20604</v>
      </c>
      <c r="J2219" t="s">
        <v>20605</v>
      </c>
      <c r="K2219" t="s">
        <v>4239</v>
      </c>
      <c r="W2219" t="s">
        <v>20606</v>
      </c>
      <c r="AB2219" t="s">
        <v>20607</v>
      </c>
      <c r="AN2219" t="s">
        <v>4242</v>
      </c>
      <c r="AO2219" t="s">
        <v>4243</v>
      </c>
      <c r="AS2219" t="s">
        <v>154</v>
      </c>
      <c r="AT2219">
        <v>2013</v>
      </c>
      <c r="AU2219">
        <v>27</v>
      </c>
      <c r="AV2219">
        <v>6</v>
      </c>
      <c r="BA2219">
        <v>1217</v>
      </c>
      <c r="BB2219">
        <v>1233</v>
      </c>
      <c r="BD2219" t="s">
        <v>20608</v>
      </c>
      <c r="BK2219" t="s">
        <v>20609</v>
      </c>
      <c r="BW2219" t="s">
        <v>13429</v>
      </c>
      <c r="BX2219" t="s">
        <v>13985</v>
      </c>
      <c r="BY2219" t="s">
        <v>13985</v>
      </c>
      <c r="BZ2219" t="s">
        <v>13985</v>
      </c>
    </row>
    <row r="2220" spans="1:78" hidden="1">
      <c r="A2220" t="s">
        <v>13850</v>
      </c>
      <c r="B2220" t="s">
        <v>67</v>
      </c>
      <c r="C2220" t="s">
        <v>15418</v>
      </c>
      <c r="G2220" t="s">
        <v>15419</v>
      </c>
      <c r="J2220" t="s">
        <v>15420</v>
      </c>
      <c r="K2220" t="s">
        <v>404</v>
      </c>
      <c r="W2220" t="s">
        <v>15421</v>
      </c>
      <c r="AA2220" t="s">
        <v>15422</v>
      </c>
      <c r="AB2220" t="s">
        <v>15423</v>
      </c>
      <c r="AN2220" t="s">
        <v>407</v>
      </c>
      <c r="AO2220" t="s">
        <v>408</v>
      </c>
      <c r="AS2220" s="1">
        <v>41091</v>
      </c>
      <c r="AT2220">
        <v>2018</v>
      </c>
      <c r="AU2220">
        <v>599</v>
      </c>
      <c r="BA2220">
        <v>209</v>
      </c>
      <c r="BB2220">
        <v>224</v>
      </c>
      <c r="BD2220" t="s">
        <v>15424</v>
      </c>
      <c r="BK2220" t="s">
        <v>15425</v>
      </c>
      <c r="BW2220" t="s">
        <v>13429</v>
      </c>
      <c r="BX2220" t="s">
        <v>13985</v>
      </c>
      <c r="BY2220" t="s">
        <v>13985</v>
      </c>
      <c r="BZ2220" t="s">
        <v>13985</v>
      </c>
    </row>
    <row r="2221" spans="1:78" hidden="1">
      <c r="A2221" t="s">
        <v>13850</v>
      </c>
      <c r="B2221" t="s">
        <v>67</v>
      </c>
      <c r="C2221" t="s">
        <v>30768</v>
      </c>
      <c r="G2221" t="s">
        <v>30768</v>
      </c>
      <c r="J2221" t="s">
        <v>30769</v>
      </c>
      <c r="K2221" t="s">
        <v>348</v>
      </c>
      <c r="W2221" t="s">
        <v>30770</v>
      </c>
      <c r="AN2221" t="s">
        <v>350</v>
      </c>
      <c r="AS2221" t="s">
        <v>730</v>
      </c>
      <c r="AT2221">
        <v>1994</v>
      </c>
      <c r="AU2221">
        <v>23</v>
      </c>
      <c r="AV2221">
        <v>2</v>
      </c>
      <c r="BA2221">
        <v>464</v>
      </c>
      <c r="BB2221">
        <v>471</v>
      </c>
      <c r="BD2221" t="s">
        <v>30771</v>
      </c>
      <c r="BK2221" t="s">
        <v>30772</v>
      </c>
      <c r="BW2221" t="s">
        <v>13428</v>
      </c>
      <c r="BX2221" t="s">
        <v>13985</v>
      </c>
      <c r="BY2221" t="s">
        <v>13429</v>
      </c>
      <c r="BZ2221" t="s">
        <v>13985</v>
      </c>
    </row>
    <row r="2222" spans="1:78" hidden="1">
      <c r="A2222" t="s">
        <v>13850</v>
      </c>
      <c r="B2222" t="s">
        <v>67</v>
      </c>
      <c r="C2222" t="s">
        <v>30051</v>
      </c>
      <c r="G2222" t="s">
        <v>30051</v>
      </c>
      <c r="J2222" t="s">
        <v>30052</v>
      </c>
      <c r="K2222" t="s">
        <v>6052</v>
      </c>
      <c r="W2222" t="s">
        <v>30053</v>
      </c>
      <c r="AN2222" t="s">
        <v>6055</v>
      </c>
      <c r="AS2222" t="s">
        <v>3761</v>
      </c>
      <c r="AT2222">
        <v>1996</v>
      </c>
      <c r="AU2222">
        <v>21</v>
      </c>
      <c r="AV2222" s="2">
        <v>43621</v>
      </c>
      <c r="BA2222">
        <v>389</v>
      </c>
      <c r="BB2222">
        <v>396</v>
      </c>
      <c r="BD2222" t="s">
        <v>30054</v>
      </c>
      <c r="BK2222" t="s">
        <v>30055</v>
      </c>
      <c r="BW2222" t="s">
        <v>13429</v>
      </c>
      <c r="BX2222" t="s">
        <v>13985</v>
      </c>
      <c r="BY2222" t="s">
        <v>13985</v>
      </c>
      <c r="BZ2222" t="s">
        <v>13985</v>
      </c>
    </row>
    <row r="2223" spans="1:78" hidden="1">
      <c r="A2223" t="s">
        <v>13850</v>
      </c>
      <c r="B2223" t="s">
        <v>67</v>
      </c>
      <c r="C2223" t="s">
        <v>29950</v>
      </c>
      <c r="G2223" t="s">
        <v>29950</v>
      </c>
      <c r="J2223" t="s">
        <v>29951</v>
      </c>
      <c r="K2223" t="s">
        <v>404</v>
      </c>
      <c r="W2223" t="s">
        <v>29952</v>
      </c>
      <c r="AN2223" t="s">
        <v>407</v>
      </c>
      <c r="AS2223" t="s">
        <v>1023</v>
      </c>
      <c r="AT2223">
        <v>1997</v>
      </c>
      <c r="AU2223">
        <v>146</v>
      </c>
      <c r="AV2223" s="2">
        <v>43525</v>
      </c>
      <c r="BA2223">
        <v>145</v>
      </c>
      <c r="BB2223">
        <v>153</v>
      </c>
      <c r="BD2223" t="s">
        <v>29953</v>
      </c>
      <c r="BK2223" t="s">
        <v>29954</v>
      </c>
      <c r="BW2223" t="s">
        <v>13429</v>
      </c>
      <c r="BX2223" t="s">
        <v>13985</v>
      </c>
      <c r="BY2223" t="s">
        <v>13985</v>
      </c>
      <c r="BZ2223" t="s">
        <v>13985</v>
      </c>
    </row>
    <row r="2224" spans="1:78" hidden="1">
      <c r="A2224" t="s">
        <v>13850</v>
      </c>
      <c r="B2224" t="s">
        <v>67</v>
      </c>
      <c r="C2224" t="s">
        <v>31289</v>
      </c>
      <c r="G2224" t="s">
        <v>31289</v>
      </c>
      <c r="J2224" t="s">
        <v>31290</v>
      </c>
      <c r="K2224" t="s">
        <v>4545</v>
      </c>
      <c r="W2224" t="s">
        <v>31291</v>
      </c>
      <c r="AN2224" t="s">
        <v>4548</v>
      </c>
      <c r="AS2224" t="s">
        <v>1023</v>
      </c>
      <c r="AT2224">
        <v>1992</v>
      </c>
      <c r="AU2224">
        <v>85</v>
      </c>
      <c r="AV2224">
        <v>1</v>
      </c>
      <c r="BA2224">
        <v>58</v>
      </c>
      <c r="BB2224">
        <v>66</v>
      </c>
      <c r="BD2224" t="s">
        <v>31292</v>
      </c>
      <c r="BK2224" t="s">
        <v>31293</v>
      </c>
      <c r="BW2224" t="s">
        <v>13428</v>
      </c>
      <c r="BX2224" t="s">
        <v>13985</v>
      </c>
      <c r="BY2224" t="s">
        <v>13429</v>
      </c>
      <c r="BZ2224" t="s">
        <v>13985</v>
      </c>
    </row>
    <row r="2225" spans="1:78" hidden="1">
      <c r="A2225" t="s">
        <v>13850</v>
      </c>
      <c r="B2225" t="s">
        <v>67</v>
      </c>
      <c r="C2225" t="s">
        <v>14898</v>
      </c>
      <c r="G2225" t="s">
        <v>14899</v>
      </c>
      <c r="J2225" t="s">
        <v>14900</v>
      </c>
      <c r="K2225" t="s">
        <v>14477</v>
      </c>
      <c r="W2225" t="s">
        <v>14901</v>
      </c>
      <c r="AN2225" t="s">
        <v>14479</v>
      </c>
      <c r="AO2225" t="s">
        <v>14480</v>
      </c>
      <c r="AS2225" t="s">
        <v>1023</v>
      </c>
      <c r="AT2225">
        <v>2019</v>
      </c>
      <c r="AU2225">
        <v>227</v>
      </c>
      <c r="BA2225">
        <v>172</v>
      </c>
      <c r="BB2225">
        <v>178</v>
      </c>
      <c r="BD2225" t="s">
        <v>14902</v>
      </c>
      <c r="BK2225" t="s">
        <v>14903</v>
      </c>
      <c r="BL2225">
        <v>30347246</v>
      </c>
      <c r="BW2225" t="s">
        <v>13429</v>
      </c>
    </row>
    <row r="2226" spans="1:78" hidden="1">
      <c r="A2226" t="s">
        <v>13850</v>
      </c>
      <c r="B2226" t="s">
        <v>67</v>
      </c>
      <c r="C2226" t="s">
        <v>29641</v>
      </c>
      <c r="G2226" t="s">
        <v>29641</v>
      </c>
      <c r="J2226" t="s">
        <v>29642</v>
      </c>
      <c r="K2226" t="s">
        <v>348</v>
      </c>
      <c r="W2226" t="s">
        <v>29643</v>
      </c>
      <c r="AB2226" t="s">
        <v>17707</v>
      </c>
      <c r="AN2226" t="s">
        <v>350</v>
      </c>
      <c r="AS2226" t="s">
        <v>84</v>
      </c>
      <c r="AT2226">
        <v>1997</v>
      </c>
      <c r="AU2226">
        <v>26</v>
      </c>
      <c r="AV2226">
        <v>6</v>
      </c>
      <c r="BA2226">
        <v>1416</v>
      </c>
      <c r="BB2226">
        <v>1423</v>
      </c>
      <c r="BD2226" t="s">
        <v>29644</v>
      </c>
      <c r="BK2226" t="s">
        <v>29645</v>
      </c>
      <c r="BW2226" t="s">
        <v>13429</v>
      </c>
      <c r="BX2226" t="s">
        <v>13985</v>
      </c>
      <c r="BY2226" t="s">
        <v>13985</v>
      </c>
      <c r="BZ2226" t="s">
        <v>13985</v>
      </c>
    </row>
    <row r="2227" spans="1:78" hidden="1">
      <c r="A2227" t="s">
        <v>13850</v>
      </c>
      <c r="B2227" t="s">
        <v>67</v>
      </c>
      <c r="C2227" t="s">
        <v>30496</v>
      </c>
      <c r="G2227" t="s">
        <v>30496</v>
      </c>
      <c r="J2227" t="s">
        <v>30497</v>
      </c>
      <c r="K2227" t="s">
        <v>6536</v>
      </c>
      <c r="W2227" t="s">
        <v>30498</v>
      </c>
      <c r="AN2227" t="s">
        <v>6540</v>
      </c>
      <c r="AS2227" t="s">
        <v>730</v>
      </c>
      <c r="AT2227">
        <v>1995</v>
      </c>
      <c r="AU2227">
        <v>9</v>
      </c>
      <c r="AV2227">
        <v>2</v>
      </c>
      <c r="BA2227">
        <v>340</v>
      </c>
      <c r="BB2227">
        <v>350</v>
      </c>
      <c r="BD2227" t="s">
        <v>30499</v>
      </c>
      <c r="BK2227" t="s">
        <v>30500</v>
      </c>
      <c r="BW2227" t="s">
        <v>13429</v>
      </c>
      <c r="BX2227" t="s">
        <v>13985</v>
      </c>
      <c r="BY2227" t="s">
        <v>13985</v>
      </c>
      <c r="BZ2227" t="s">
        <v>13985</v>
      </c>
    </row>
    <row r="2228" spans="1:78" hidden="1">
      <c r="A2228" t="s">
        <v>13850</v>
      </c>
      <c r="B2228" t="s">
        <v>67</v>
      </c>
      <c r="C2228" t="s">
        <v>22546</v>
      </c>
      <c r="G2228" t="s">
        <v>22547</v>
      </c>
      <c r="J2228" t="s">
        <v>22548</v>
      </c>
      <c r="K2228" t="s">
        <v>17567</v>
      </c>
      <c r="W2228" t="s">
        <v>22549</v>
      </c>
      <c r="AN2228" t="s">
        <v>17571</v>
      </c>
      <c r="AO2228" t="s">
        <v>17572</v>
      </c>
      <c r="AS2228" t="s">
        <v>297</v>
      </c>
      <c r="AT2228">
        <v>2011</v>
      </c>
      <c r="AU2228">
        <v>14</v>
      </c>
      <c r="AV2228">
        <v>3</v>
      </c>
      <c r="BA2228">
        <v>373</v>
      </c>
      <c r="BB2228">
        <v>377</v>
      </c>
      <c r="BD2228" t="s">
        <v>22550</v>
      </c>
      <c r="BK2228" t="s">
        <v>22551</v>
      </c>
      <c r="BW2228" t="s">
        <v>13429</v>
      </c>
      <c r="BX2228" t="s">
        <v>13985</v>
      </c>
      <c r="BY2228" t="s">
        <v>13985</v>
      </c>
      <c r="BZ2228" t="s">
        <v>13985</v>
      </c>
    </row>
    <row r="2229" spans="1:78" hidden="1">
      <c r="A2229" t="s">
        <v>13759</v>
      </c>
      <c r="B2229" t="s">
        <v>67</v>
      </c>
      <c r="C2229" t="s">
        <v>31751</v>
      </c>
      <c r="J2229" t="s">
        <v>22548</v>
      </c>
      <c r="K2229" t="s">
        <v>31731</v>
      </c>
      <c r="AN2229" t="s">
        <v>17571</v>
      </c>
      <c r="AT2229">
        <v>2011</v>
      </c>
      <c r="AU2229">
        <v>14</v>
      </c>
      <c r="AV2229">
        <v>3</v>
      </c>
      <c r="BA2229">
        <v>373</v>
      </c>
      <c r="BB2229">
        <v>377</v>
      </c>
      <c r="BK2229" t="s">
        <v>31752</v>
      </c>
      <c r="BW2229" t="s">
        <v>13429</v>
      </c>
      <c r="BX2229" t="s">
        <v>13985</v>
      </c>
      <c r="BY2229" t="s">
        <v>13985</v>
      </c>
      <c r="BZ2229" t="s">
        <v>13985</v>
      </c>
    </row>
    <row r="2230" spans="1:78" hidden="1">
      <c r="A2230" t="s">
        <v>13850</v>
      </c>
      <c r="B2230" t="s">
        <v>67</v>
      </c>
      <c r="C2230" t="s">
        <v>30456</v>
      </c>
      <c r="G2230" t="s">
        <v>30456</v>
      </c>
      <c r="J2230" t="s">
        <v>30457</v>
      </c>
      <c r="K2230" t="s">
        <v>348</v>
      </c>
      <c r="W2230" t="s">
        <v>30458</v>
      </c>
      <c r="AN2230" t="s">
        <v>350</v>
      </c>
      <c r="AS2230" t="s">
        <v>521</v>
      </c>
      <c r="AT2230">
        <v>1995</v>
      </c>
      <c r="AU2230">
        <v>24</v>
      </c>
      <c r="AV2230">
        <v>3</v>
      </c>
      <c r="BA2230">
        <v>623</v>
      </c>
      <c r="BB2230">
        <v>634</v>
      </c>
      <c r="BD2230" t="s">
        <v>30459</v>
      </c>
      <c r="BK2230" t="s">
        <v>30460</v>
      </c>
      <c r="BW2230" t="s">
        <v>13428</v>
      </c>
      <c r="BX2230" t="s">
        <v>13985</v>
      </c>
      <c r="BY2230" t="s">
        <v>13429</v>
      </c>
      <c r="BZ2230" t="s">
        <v>13985</v>
      </c>
    </row>
    <row r="2231" spans="1:78" hidden="1">
      <c r="A2231" t="s">
        <v>13850</v>
      </c>
      <c r="B2231" t="s">
        <v>67</v>
      </c>
      <c r="C2231" t="s">
        <v>26407</v>
      </c>
      <c r="G2231" t="s">
        <v>26407</v>
      </c>
      <c r="J2231" t="s">
        <v>26408</v>
      </c>
      <c r="K2231" t="s">
        <v>10305</v>
      </c>
      <c r="W2231" t="s">
        <v>26409</v>
      </c>
      <c r="AA2231" t="s">
        <v>26410</v>
      </c>
      <c r="AB2231" t="s">
        <v>26411</v>
      </c>
      <c r="AN2231" t="s">
        <v>10307</v>
      </c>
      <c r="AS2231" t="s">
        <v>84</v>
      </c>
      <c r="AT2231">
        <v>2005</v>
      </c>
      <c r="AU2231">
        <v>93</v>
      </c>
      <c r="AV2231">
        <v>6</v>
      </c>
      <c r="BA2231">
        <v>1185</v>
      </c>
      <c r="BB2231">
        <v>1193</v>
      </c>
      <c r="BD2231" t="s">
        <v>26412</v>
      </c>
      <c r="BK2231" t="s">
        <v>26413</v>
      </c>
      <c r="BW2231" t="s">
        <v>13429</v>
      </c>
      <c r="BX2231" t="s">
        <v>13985</v>
      </c>
      <c r="BY2231" t="s">
        <v>13985</v>
      </c>
      <c r="BZ2231" t="s">
        <v>13985</v>
      </c>
    </row>
    <row r="2232" spans="1:78" hidden="1">
      <c r="A2232" t="s">
        <v>13850</v>
      </c>
      <c r="B2232" t="s">
        <v>67</v>
      </c>
      <c r="C2232" t="s">
        <v>16078</v>
      </c>
      <c r="G2232" t="s">
        <v>16079</v>
      </c>
      <c r="J2232" t="s">
        <v>16080</v>
      </c>
      <c r="K2232" t="s">
        <v>16081</v>
      </c>
      <c r="W2232" t="s">
        <v>16082</v>
      </c>
      <c r="AN2232" t="s">
        <v>16083</v>
      </c>
      <c r="AT2232">
        <v>2018</v>
      </c>
      <c r="AU2232">
        <v>63</v>
      </c>
      <c r="AV2232">
        <v>2</v>
      </c>
      <c r="BA2232">
        <v>303</v>
      </c>
      <c r="BB2232">
        <v>309</v>
      </c>
      <c r="BK2232" t="s">
        <v>16084</v>
      </c>
      <c r="BW2232" t="s">
        <v>13428</v>
      </c>
      <c r="BX2232" t="s">
        <v>13985</v>
      </c>
      <c r="BY2232" t="s">
        <v>13429</v>
      </c>
      <c r="BZ2232" t="s">
        <v>13985</v>
      </c>
    </row>
    <row r="2233" spans="1:78" hidden="1">
      <c r="A2233" t="s">
        <v>13850</v>
      </c>
      <c r="B2233" t="s">
        <v>67</v>
      </c>
      <c r="C2233" t="s">
        <v>24076</v>
      </c>
      <c r="G2233" t="s">
        <v>24077</v>
      </c>
      <c r="J2233" t="s">
        <v>24078</v>
      </c>
      <c r="K2233" t="s">
        <v>5333</v>
      </c>
      <c r="W2233" t="s">
        <v>24079</v>
      </c>
      <c r="AA2233" t="s">
        <v>24080</v>
      </c>
      <c r="AB2233" t="s">
        <v>24081</v>
      </c>
      <c r="AN2233" t="s">
        <v>5335</v>
      </c>
      <c r="AS2233" s="1">
        <v>44713</v>
      </c>
      <c r="AT2233">
        <v>2009</v>
      </c>
      <c r="AU2233">
        <v>276</v>
      </c>
      <c r="AV2233">
        <v>1665</v>
      </c>
      <c r="BA2233">
        <v>2323</v>
      </c>
      <c r="BB2233">
        <v>2331</v>
      </c>
      <c r="BD2233" t="s">
        <v>24082</v>
      </c>
      <c r="BK2233" t="s">
        <v>24083</v>
      </c>
      <c r="BL2233">
        <v>19324731</v>
      </c>
      <c r="BW2233" t="s">
        <v>13429</v>
      </c>
      <c r="BX2233" t="s">
        <v>13985</v>
      </c>
      <c r="BY2233" t="s">
        <v>13985</v>
      </c>
      <c r="BZ2233" t="s">
        <v>13985</v>
      </c>
    </row>
    <row r="2234" spans="1:78" hidden="1">
      <c r="A2234" t="s">
        <v>13850</v>
      </c>
      <c r="B2234" t="s">
        <v>67</v>
      </c>
      <c r="C2234" t="s">
        <v>15614</v>
      </c>
      <c r="G2234" t="s">
        <v>16168</v>
      </c>
      <c r="J2234" t="s">
        <v>16169</v>
      </c>
      <c r="K2234" t="s">
        <v>3380</v>
      </c>
      <c r="W2234" t="s">
        <v>16170</v>
      </c>
      <c r="AN2234" t="s">
        <v>3382</v>
      </c>
      <c r="AO2234" t="s">
        <v>3383</v>
      </c>
      <c r="AS2234" t="s">
        <v>16171</v>
      </c>
      <c r="AT2234">
        <v>2017</v>
      </c>
      <c r="AU2234">
        <v>17</v>
      </c>
      <c r="AV2234">
        <v>6</v>
      </c>
      <c r="BC2234">
        <v>124</v>
      </c>
      <c r="BD2234" t="s">
        <v>16172</v>
      </c>
      <c r="BK2234" t="s">
        <v>16173</v>
      </c>
      <c r="BW2234" t="s">
        <v>13428</v>
      </c>
      <c r="BX2234" t="s">
        <v>13985</v>
      </c>
      <c r="BY2234" t="s">
        <v>13429</v>
      </c>
      <c r="BZ2234" t="s">
        <v>13985</v>
      </c>
    </row>
    <row r="2235" spans="1:78" hidden="1">
      <c r="A2235" t="s">
        <v>13850</v>
      </c>
      <c r="B2235" t="s">
        <v>67</v>
      </c>
      <c r="C2235" t="s">
        <v>30264</v>
      </c>
      <c r="G2235" t="s">
        <v>30264</v>
      </c>
      <c r="J2235" t="s">
        <v>30265</v>
      </c>
      <c r="K2235" t="s">
        <v>13000</v>
      </c>
      <c r="W2235" t="s">
        <v>30266</v>
      </c>
      <c r="AN2235" t="s">
        <v>13002</v>
      </c>
      <c r="AT2235">
        <v>1996</v>
      </c>
      <c r="AU2235">
        <v>21</v>
      </c>
      <c r="AV2235" s="2">
        <v>43497</v>
      </c>
      <c r="BA2235">
        <v>37</v>
      </c>
      <c r="BB2235">
        <v>54</v>
      </c>
      <c r="BK2235" t="s">
        <v>30267</v>
      </c>
      <c r="BW2235" t="s">
        <v>13429</v>
      </c>
      <c r="BX2235" t="s">
        <v>13985</v>
      </c>
      <c r="BY2235" t="s">
        <v>13985</v>
      </c>
      <c r="BZ2235" t="s">
        <v>13985</v>
      </c>
    </row>
    <row r="2236" spans="1:78" hidden="1">
      <c r="A2236" t="s">
        <v>13850</v>
      </c>
      <c r="B2236" t="s">
        <v>67</v>
      </c>
      <c r="C2236" t="s">
        <v>28631</v>
      </c>
      <c r="G2236" t="s">
        <v>28631</v>
      </c>
      <c r="J2236" t="s">
        <v>28632</v>
      </c>
      <c r="K2236" t="s">
        <v>160</v>
      </c>
      <c r="W2236" t="s">
        <v>28633</v>
      </c>
      <c r="AA2236" t="s">
        <v>28634</v>
      </c>
      <c r="AB2236" t="s">
        <v>28635</v>
      </c>
      <c r="AN2236" t="s">
        <v>162</v>
      </c>
      <c r="AS2236" t="s">
        <v>521</v>
      </c>
      <c r="AT2236">
        <v>2000</v>
      </c>
      <c r="AU2236">
        <v>25</v>
      </c>
      <c r="AV2236">
        <v>2</v>
      </c>
      <c r="BA2236">
        <v>191</v>
      </c>
      <c r="BB2236">
        <v>195</v>
      </c>
      <c r="BD2236" t="s">
        <v>28636</v>
      </c>
      <c r="BK2236" t="s">
        <v>28637</v>
      </c>
      <c r="BW2236" t="s">
        <v>13429</v>
      </c>
      <c r="BX2236" t="s">
        <v>13985</v>
      </c>
      <c r="BY2236" t="s">
        <v>13985</v>
      </c>
      <c r="BZ2236" t="s">
        <v>13985</v>
      </c>
    </row>
    <row r="2237" spans="1:78" hidden="1">
      <c r="A2237" t="s">
        <v>13850</v>
      </c>
      <c r="B2237" t="s">
        <v>67</v>
      </c>
      <c r="C2237" t="s">
        <v>28689</v>
      </c>
      <c r="G2237" t="s">
        <v>28689</v>
      </c>
      <c r="J2237" t="s">
        <v>28690</v>
      </c>
      <c r="K2237" t="s">
        <v>19134</v>
      </c>
      <c r="W2237" t="s">
        <v>28691</v>
      </c>
      <c r="AN2237" t="s">
        <v>19137</v>
      </c>
      <c r="AS2237" t="s">
        <v>815</v>
      </c>
      <c r="AT2237">
        <v>2000</v>
      </c>
      <c r="AU2237">
        <v>8</v>
      </c>
      <c r="AV2237">
        <v>1</v>
      </c>
      <c r="BA2237">
        <v>75</v>
      </c>
      <c r="BB2237">
        <v>79</v>
      </c>
      <c r="BK2237" t="s">
        <v>28692</v>
      </c>
      <c r="BW2237" t="s">
        <v>13428</v>
      </c>
      <c r="BX2237">
        <v>2</v>
      </c>
      <c r="BY2237" t="s">
        <v>13429</v>
      </c>
      <c r="BZ2237" t="s">
        <v>13985</v>
      </c>
    </row>
    <row r="2238" spans="1:78" hidden="1">
      <c r="A2238" t="s">
        <v>13850</v>
      </c>
      <c r="B2238" t="s">
        <v>67</v>
      </c>
      <c r="C2238" t="s">
        <v>18242</v>
      </c>
      <c r="G2238" t="s">
        <v>18243</v>
      </c>
      <c r="J2238" t="s">
        <v>18244</v>
      </c>
      <c r="K2238" t="s">
        <v>4545</v>
      </c>
      <c r="W2238" t="s">
        <v>18245</v>
      </c>
      <c r="AA2238" t="s">
        <v>18246</v>
      </c>
      <c r="AB2238" t="s">
        <v>18247</v>
      </c>
      <c r="AN2238" t="s">
        <v>4548</v>
      </c>
      <c r="AO2238" t="s">
        <v>4549</v>
      </c>
      <c r="AS2238" t="s">
        <v>1023</v>
      </c>
      <c r="AT2238">
        <v>2016</v>
      </c>
      <c r="AU2238">
        <v>109</v>
      </c>
      <c r="AV2238">
        <v>1</v>
      </c>
      <c r="BA2238">
        <v>29</v>
      </c>
      <c r="BB2238">
        <v>34</v>
      </c>
      <c r="BD2238" t="s">
        <v>18248</v>
      </c>
      <c r="BK2238" t="s">
        <v>18249</v>
      </c>
      <c r="BW2238" t="s">
        <v>13429</v>
      </c>
      <c r="BX2238" t="s">
        <v>13985</v>
      </c>
      <c r="BY2238" t="s">
        <v>13985</v>
      </c>
      <c r="BZ2238" t="s">
        <v>13985</v>
      </c>
    </row>
    <row r="2239" spans="1:78" hidden="1">
      <c r="A2239" t="s">
        <v>13850</v>
      </c>
      <c r="B2239" t="s">
        <v>67</v>
      </c>
      <c r="C2239" t="s">
        <v>19608</v>
      </c>
      <c r="G2239" t="s">
        <v>19609</v>
      </c>
      <c r="J2239" t="s">
        <v>19610</v>
      </c>
      <c r="K2239" t="s">
        <v>442</v>
      </c>
      <c r="W2239" t="s">
        <v>19611</v>
      </c>
      <c r="AB2239" t="s">
        <v>19612</v>
      </c>
      <c r="AN2239" t="s">
        <v>446</v>
      </c>
      <c r="AO2239" t="s">
        <v>447</v>
      </c>
      <c r="AS2239" t="s">
        <v>154</v>
      </c>
      <c r="AT2239">
        <v>2014</v>
      </c>
      <c r="AU2239">
        <v>31</v>
      </c>
      <c r="AV2239">
        <v>9</v>
      </c>
      <c r="BA2239">
        <v>1008</v>
      </c>
      <c r="BB2239">
        <v>1016</v>
      </c>
      <c r="BD2239" t="s">
        <v>19613</v>
      </c>
      <c r="BK2239" t="s">
        <v>19614</v>
      </c>
      <c r="BL2239">
        <v>25051431</v>
      </c>
      <c r="BW2239" t="s">
        <v>13429</v>
      </c>
      <c r="BX2239" t="s">
        <v>13985</v>
      </c>
      <c r="BY2239" t="s">
        <v>13985</v>
      </c>
      <c r="BZ2239" t="s">
        <v>13985</v>
      </c>
    </row>
    <row r="2240" spans="1:78" hidden="1">
      <c r="A2240" t="s">
        <v>13850</v>
      </c>
      <c r="B2240" t="s">
        <v>67</v>
      </c>
      <c r="C2240" t="s">
        <v>22804</v>
      </c>
      <c r="G2240" t="s">
        <v>22805</v>
      </c>
      <c r="J2240" t="s">
        <v>22806</v>
      </c>
      <c r="K2240" t="s">
        <v>1172</v>
      </c>
      <c r="W2240" t="s">
        <v>22807</v>
      </c>
      <c r="AA2240" t="s">
        <v>22808</v>
      </c>
      <c r="AB2240" t="s">
        <v>22809</v>
      </c>
      <c r="AN2240" t="s">
        <v>1176</v>
      </c>
      <c r="AO2240" t="s">
        <v>1177</v>
      </c>
      <c r="AS2240" t="s">
        <v>730</v>
      </c>
      <c r="AT2240">
        <v>2011</v>
      </c>
      <c r="AU2240">
        <v>34</v>
      </c>
      <c r="AV2240">
        <v>2</v>
      </c>
      <c r="BA2240">
        <v>336</v>
      </c>
      <c r="BB2240">
        <v>344</v>
      </c>
      <c r="BD2240" t="s">
        <v>22810</v>
      </c>
      <c r="BK2240" t="s">
        <v>22811</v>
      </c>
      <c r="BW2240" t="s">
        <v>13429</v>
      </c>
      <c r="BX2240" t="s">
        <v>13985</v>
      </c>
      <c r="BY2240" t="s">
        <v>13985</v>
      </c>
      <c r="BZ2240" t="s">
        <v>13985</v>
      </c>
    </row>
    <row r="2241" spans="1:78" hidden="1">
      <c r="A2241" t="s">
        <v>13850</v>
      </c>
      <c r="B2241" t="s">
        <v>67</v>
      </c>
      <c r="C2241" t="s">
        <v>22351</v>
      </c>
      <c r="G2241" t="s">
        <v>22352</v>
      </c>
      <c r="J2241" t="s">
        <v>22353</v>
      </c>
      <c r="K2241" t="s">
        <v>13990</v>
      </c>
      <c r="W2241" t="s">
        <v>22354</v>
      </c>
      <c r="AB2241" t="s">
        <v>22355</v>
      </c>
      <c r="AN2241" t="s">
        <v>13992</v>
      </c>
      <c r="AO2241" t="s">
        <v>13993</v>
      </c>
      <c r="AS2241" t="s">
        <v>154</v>
      </c>
      <c r="AT2241">
        <v>2011</v>
      </c>
      <c r="AU2241">
        <v>13</v>
      </c>
      <c r="AV2241">
        <v>11</v>
      </c>
      <c r="AY2241" t="s">
        <v>49</v>
      </c>
      <c r="BA2241">
        <v>2513</v>
      </c>
      <c r="BB2241">
        <v>2531</v>
      </c>
      <c r="BD2241" t="s">
        <v>22356</v>
      </c>
      <c r="BK2241" t="s">
        <v>22357</v>
      </c>
      <c r="BW2241" t="s">
        <v>13429</v>
      </c>
      <c r="BX2241" t="s">
        <v>13985</v>
      </c>
      <c r="BY2241" t="s">
        <v>13985</v>
      </c>
      <c r="BZ2241" t="s">
        <v>13985</v>
      </c>
    </row>
    <row r="2242" spans="1:78" hidden="1">
      <c r="A2242" t="s">
        <v>13850</v>
      </c>
      <c r="B2242" t="s">
        <v>3442</v>
      </c>
      <c r="C2242" t="s">
        <v>23664</v>
      </c>
      <c r="E2242" t="s">
        <v>23665</v>
      </c>
      <c r="G2242" t="s">
        <v>23666</v>
      </c>
      <c r="J2242" t="s">
        <v>23667</v>
      </c>
      <c r="K2242" t="s">
        <v>23668</v>
      </c>
      <c r="P2242" t="s">
        <v>23669</v>
      </c>
      <c r="Q2242" t="s">
        <v>23670</v>
      </c>
      <c r="R2242" t="s">
        <v>23671</v>
      </c>
      <c r="W2242" t="s">
        <v>23672</v>
      </c>
      <c r="AP2242" t="s">
        <v>23673</v>
      </c>
      <c r="AT2242">
        <v>2010</v>
      </c>
      <c r="BA2242">
        <v>129</v>
      </c>
      <c r="BB2242">
        <v>147</v>
      </c>
      <c r="BD2242" t="s">
        <v>23674</v>
      </c>
      <c r="BK2242" t="s">
        <v>23675</v>
      </c>
      <c r="BW2242" t="s">
        <v>13429</v>
      </c>
      <c r="BX2242" t="s">
        <v>13985</v>
      </c>
      <c r="BY2242" t="s">
        <v>13985</v>
      </c>
      <c r="BZ2242" t="s">
        <v>13985</v>
      </c>
    </row>
    <row r="2243" spans="1:78" hidden="1">
      <c r="A2243" t="s">
        <v>13850</v>
      </c>
      <c r="B2243" t="s">
        <v>67</v>
      </c>
      <c r="C2243" t="s">
        <v>27165</v>
      </c>
      <c r="G2243" t="s">
        <v>27165</v>
      </c>
      <c r="J2243" t="s">
        <v>27166</v>
      </c>
      <c r="K2243" t="s">
        <v>27167</v>
      </c>
      <c r="P2243" t="s">
        <v>27168</v>
      </c>
      <c r="Q2243" t="s">
        <v>27169</v>
      </c>
      <c r="R2243" t="s">
        <v>27170</v>
      </c>
      <c r="S2243" t="s">
        <v>27171</v>
      </c>
      <c r="W2243" t="s">
        <v>27172</v>
      </c>
      <c r="AA2243" t="s">
        <v>27173</v>
      </c>
      <c r="AB2243" t="s">
        <v>27174</v>
      </c>
      <c r="AN2243" t="s">
        <v>27175</v>
      </c>
      <c r="AS2243" t="s">
        <v>629</v>
      </c>
      <c r="AT2243">
        <v>2004</v>
      </c>
      <c r="AU2243">
        <v>62</v>
      </c>
      <c r="AV2243">
        <v>2</v>
      </c>
      <c r="BA2243">
        <v>187</v>
      </c>
      <c r="BB2243">
        <v>190</v>
      </c>
      <c r="BD2243" t="s">
        <v>27176</v>
      </c>
      <c r="BK2243" t="s">
        <v>27177</v>
      </c>
      <c r="BL2243">
        <v>15039025</v>
      </c>
      <c r="BW2243" t="s">
        <v>13429</v>
      </c>
      <c r="BX2243" t="s">
        <v>13985</v>
      </c>
      <c r="BY2243" t="s">
        <v>13985</v>
      </c>
      <c r="BZ2243" t="s">
        <v>13985</v>
      </c>
    </row>
    <row r="2244" spans="1:78" hidden="1">
      <c r="A2244" t="s">
        <v>13850</v>
      </c>
      <c r="B2244" t="s">
        <v>67</v>
      </c>
      <c r="C2244" t="s">
        <v>26122</v>
      </c>
      <c r="G2244" t="s">
        <v>26122</v>
      </c>
      <c r="J2244" t="s">
        <v>26123</v>
      </c>
      <c r="K2244" t="s">
        <v>348</v>
      </c>
      <c r="W2244" t="s">
        <v>26124</v>
      </c>
      <c r="AN2244" t="s">
        <v>350</v>
      </c>
      <c r="AO2244" t="s">
        <v>351</v>
      </c>
      <c r="AS2244" t="s">
        <v>730</v>
      </c>
      <c r="AT2244">
        <v>2006</v>
      </c>
      <c r="AU2244">
        <v>35</v>
      </c>
      <c r="AV2244">
        <v>2</v>
      </c>
      <c r="BA2244">
        <v>212</v>
      </c>
      <c r="BB2244">
        <v>218</v>
      </c>
      <c r="BD2244" t="s">
        <v>26125</v>
      </c>
      <c r="BK2244" t="s">
        <v>26126</v>
      </c>
      <c r="BW2244" t="s">
        <v>13428</v>
      </c>
      <c r="BX2244" t="s">
        <v>13985</v>
      </c>
      <c r="BY2244" t="s">
        <v>13429</v>
      </c>
      <c r="BZ2244" t="s">
        <v>13985</v>
      </c>
    </row>
    <row r="2245" spans="1:78" hidden="1">
      <c r="A2245" t="s">
        <v>13850</v>
      </c>
      <c r="B2245" t="s">
        <v>67</v>
      </c>
      <c r="C2245" t="s">
        <v>24685</v>
      </c>
      <c r="G2245" t="s">
        <v>24686</v>
      </c>
      <c r="J2245" t="s">
        <v>24687</v>
      </c>
      <c r="K2245" t="s">
        <v>348</v>
      </c>
      <c r="W2245" t="s">
        <v>24688</v>
      </c>
      <c r="AA2245" t="s">
        <v>24689</v>
      </c>
      <c r="AN2245" t="s">
        <v>350</v>
      </c>
      <c r="AO2245" t="s">
        <v>351</v>
      </c>
      <c r="AS2245" t="s">
        <v>352</v>
      </c>
      <c r="AT2245">
        <v>2008</v>
      </c>
      <c r="AU2245">
        <v>37</v>
      </c>
      <c r="AV2245">
        <v>4</v>
      </c>
      <c r="BA2245">
        <v>862</v>
      </c>
      <c r="BB2245">
        <v>870</v>
      </c>
      <c r="BD2245" t="s">
        <v>24690</v>
      </c>
      <c r="BK2245" t="s">
        <v>24691</v>
      </c>
      <c r="BL2245">
        <v>18801250</v>
      </c>
      <c r="BW2245" t="s">
        <v>13428</v>
      </c>
      <c r="BX2245" t="s">
        <v>13985</v>
      </c>
      <c r="BY2245" t="s">
        <v>13429</v>
      </c>
      <c r="BZ2245" t="s">
        <v>13985</v>
      </c>
    </row>
    <row r="2246" spans="1:78" hidden="1">
      <c r="A2246" t="s">
        <v>13850</v>
      </c>
      <c r="B2246" t="s">
        <v>67</v>
      </c>
      <c r="C2246" t="s">
        <v>15474</v>
      </c>
      <c r="G2246" t="s">
        <v>15475</v>
      </c>
      <c r="J2246" t="s">
        <v>15476</v>
      </c>
      <c r="K2246" t="s">
        <v>1645</v>
      </c>
      <c r="W2246" t="s">
        <v>15477</v>
      </c>
      <c r="AN2246" t="s">
        <v>1649</v>
      </c>
      <c r="AO2246" t="s">
        <v>1650</v>
      </c>
      <c r="AS2246" t="s">
        <v>472</v>
      </c>
      <c r="AT2246">
        <v>2018</v>
      </c>
      <c r="AU2246">
        <v>142</v>
      </c>
      <c r="AV2246">
        <v>6</v>
      </c>
      <c r="BA2246">
        <v>589</v>
      </c>
      <c r="BB2246">
        <v>597</v>
      </c>
      <c r="BD2246" t="s">
        <v>15478</v>
      </c>
      <c r="BK2246" t="s">
        <v>15479</v>
      </c>
      <c r="BW2246" t="s">
        <v>13429</v>
      </c>
      <c r="BX2246" t="s">
        <v>13985</v>
      </c>
      <c r="BY2246" t="s">
        <v>13985</v>
      </c>
      <c r="BZ2246" t="s">
        <v>13985</v>
      </c>
    </row>
    <row r="2247" spans="1:78" hidden="1">
      <c r="A2247" t="s">
        <v>13850</v>
      </c>
      <c r="B2247" t="s">
        <v>67</v>
      </c>
      <c r="C2247" t="s">
        <v>16551</v>
      </c>
      <c r="G2247" t="s">
        <v>16552</v>
      </c>
      <c r="J2247" t="s">
        <v>16553</v>
      </c>
      <c r="K2247" t="s">
        <v>2387</v>
      </c>
      <c r="W2247" t="s">
        <v>16554</v>
      </c>
      <c r="AN2247" t="s">
        <v>2389</v>
      </c>
      <c r="AO2247" t="s">
        <v>2390</v>
      </c>
      <c r="AS2247" t="s">
        <v>352</v>
      </c>
      <c r="AT2247">
        <v>2017</v>
      </c>
      <c r="AU2247">
        <v>19</v>
      </c>
      <c r="AV2247">
        <v>3</v>
      </c>
      <c r="BA2247">
        <v>321</v>
      </c>
      <c r="BB2247">
        <v>331</v>
      </c>
      <c r="BD2247" t="s">
        <v>16555</v>
      </c>
      <c r="BK2247" t="s">
        <v>16556</v>
      </c>
      <c r="BW2247" t="s">
        <v>13428</v>
      </c>
      <c r="BX2247" t="s">
        <v>13985</v>
      </c>
      <c r="BY2247" t="s">
        <v>13429</v>
      </c>
      <c r="BZ2247" t="s">
        <v>13985</v>
      </c>
    </row>
    <row r="2248" spans="1:78" hidden="1">
      <c r="A2248" t="s">
        <v>13850</v>
      </c>
      <c r="B2248" t="s">
        <v>67</v>
      </c>
      <c r="C2248" t="s">
        <v>21502</v>
      </c>
      <c r="G2248" t="s">
        <v>21503</v>
      </c>
      <c r="J2248" t="s">
        <v>21504</v>
      </c>
      <c r="K2248" t="s">
        <v>280</v>
      </c>
      <c r="W2248" t="s">
        <v>21505</v>
      </c>
      <c r="AA2248" t="s">
        <v>17480</v>
      </c>
      <c r="AB2248" t="s">
        <v>21506</v>
      </c>
      <c r="AN2248" t="s">
        <v>284</v>
      </c>
      <c r="AS2248" s="1">
        <v>46997</v>
      </c>
      <c r="AT2248">
        <v>2012</v>
      </c>
      <c r="AU2248">
        <v>7</v>
      </c>
      <c r="AV2248">
        <v>9</v>
      </c>
      <c r="BC2248" t="s">
        <v>21507</v>
      </c>
      <c r="BD2248" t="s">
        <v>21508</v>
      </c>
      <c r="BK2248" t="s">
        <v>21509</v>
      </c>
      <c r="BL2248">
        <v>23029462</v>
      </c>
      <c r="BW2248" t="s">
        <v>13429</v>
      </c>
      <c r="BX2248" t="s">
        <v>13985</v>
      </c>
      <c r="BY2248" t="s">
        <v>13985</v>
      </c>
      <c r="BZ2248" t="s">
        <v>13985</v>
      </c>
    </row>
    <row r="2249" spans="1:78" hidden="1">
      <c r="A2249" t="s">
        <v>13850</v>
      </c>
      <c r="B2249" t="s">
        <v>67</v>
      </c>
      <c r="C2249" t="s">
        <v>30720</v>
      </c>
      <c r="G2249" t="s">
        <v>30720</v>
      </c>
      <c r="J2249" t="s">
        <v>30721</v>
      </c>
      <c r="K2249" t="s">
        <v>348</v>
      </c>
      <c r="W2249" t="s">
        <v>30722</v>
      </c>
      <c r="AA2249" t="s">
        <v>30723</v>
      </c>
      <c r="AB2249" t="s">
        <v>30724</v>
      </c>
      <c r="AN2249" t="s">
        <v>350</v>
      </c>
      <c r="AS2249" t="s">
        <v>352</v>
      </c>
      <c r="AT2249">
        <v>1994</v>
      </c>
      <c r="AU2249">
        <v>23</v>
      </c>
      <c r="AV2249">
        <v>4</v>
      </c>
      <c r="BA2249">
        <v>805</v>
      </c>
      <c r="BB2249">
        <v>811</v>
      </c>
      <c r="BD2249" t="s">
        <v>30725</v>
      </c>
      <c r="BK2249" t="s">
        <v>30726</v>
      </c>
      <c r="BW2249" t="s">
        <v>13429</v>
      </c>
      <c r="BX2249" t="s">
        <v>13985</v>
      </c>
      <c r="BY2249" t="s">
        <v>13985</v>
      </c>
      <c r="BZ2249" t="s">
        <v>13985</v>
      </c>
    </row>
    <row r="2250" spans="1:78" hidden="1">
      <c r="A2250" t="s">
        <v>13850</v>
      </c>
      <c r="B2250" t="s">
        <v>67</v>
      </c>
      <c r="C2250" t="s">
        <v>25102</v>
      </c>
      <c r="G2250" t="s">
        <v>25103</v>
      </c>
      <c r="J2250" t="s">
        <v>25104</v>
      </c>
      <c r="K2250" t="s">
        <v>1645</v>
      </c>
      <c r="W2250" t="s">
        <v>25105</v>
      </c>
      <c r="AN2250" t="s">
        <v>1649</v>
      </c>
      <c r="AS2250" t="s">
        <v>84</v>
      </c>
      <c r="AT2250">
        <v>2007</v>
      </c>
      <c r="AU2250">
        <v>131</v>
      </c>
      <c r="AV2250" s="2">
        <v>43747</v>
      </c>
      <c r="BA2250">
        <v>674</v>
      </c>
      <c r="BB2250">
        <v>683</v>
      </c>
      <c r="BD2250" t="s">
        <v>25106</v>
      </c>
      <c r="BK2250" t="s">
        <v>25107</v>
      </c>
      <c r="BW2250" t="s">
        <v>13428</v>
      </c>
      <c r="BX2250" t="s">
        <v>13985</v>
      </c>
      <c r="BY2250" t="s">
        <v>13429</v>
      </c>
      <c r="BZ2250" t="s">
        <v>13985</v>
      </c>
    </row>
    <row r="2251" spans="1:78" hidden="1">
      <c r="A2251" t="s">
        <v>13850</v>
      </c>
      <c r="B2251" t="s">
        <v>67</v>
      </c>
      <c r="C2251" t="s">
        <v>16739</v>
      </c>
      <c r="G2251" t="s">
        <v>16740</v>
      </c>
      <c r="J2251" t="s">
        <v>16741</v>
      </c>
      <c r="K2251" t="s">
        <v>4472</v>
      </c>
      <c r="W2251" t="s">
        <v>16742</v>
      </c>
      <c r="AB2251" t="s">
        <v>16743</v>
      </c>
      <c r="AN2251" t="s">
        <v>4476</v>
      </c>
      <c r="AO2251" t="s">
        <v>4477</v>
      </c>
      <c r="AS2251" t="s">
        <v>16744</v>
      </c>
      <c r="AT2251">
        <v>2017</v>
      </c>
      <c r="AU2251">
        <v>352</v>
      </c>
      <c r="BA2251">
        <v>128</v>
      </c>
      <c r="BB2251">
        <v>138</v>
      </c>
      <c r="BD2251" t="s">
        <v>16745</v>
      </c>
      <c r="BK2251" t="s">
        <v>16746</v>
      </c>
      <c r="BW2251" t="s">
        <v>13429</v>
      </c>
      <c r="BX2251" t="s">
        <v>13985</v>
      </c>
      <c r="BY2251" t="s">
        <v>13985</v>
      </c>
      <c r="BZ2251" t="s">
        <v>13985</v>
      </c>
    </row>
    <row r="2252" spans="1:78" hidden="1">
      <c r="A2252" t="s">
        <v>13850</v>
      </c>
      <c r="B2252" t="s">
        <v>67</v>
      </c>
      <c r="C2252" t="s">
        <v>19707</v>
      </c>
      <c r="G2252" t="s">
        <v>19708</v>
      </c>
      <c r="J2252" t="s">
        <v>19709</v>
      </c>
      <c r="K2252" t="s">
        <v>16273</v>
      </c>
      <c r="W2252" t="s">
        <v>19710</v>
      </c>
      <c r="AA2252" t="s">
        <v>19711</v>
      </c>
      <c r="AB2252" t="s">
        <v>19712</v>
      </c>
      <c r="AN2252" t="s">
        <v>16277</v>
      </c>
      <c r="AO2252" t="s">
        <v>16278</v>
      </c>
      <c r="AS2252" t="s">
        <v>242</v>
      </c>
      <c r="AT2252">
        <v>2014</v>
      </c>
      <c r="AU2252">
        <v>23</v>
      </c>
      <c r="AV2252">
        <v>8</v>
      </c>
      <c r="BA2252">
        <v>1564</v>
      </c>
      <c r="BB2252">
        <v>1573</v>
      </c>
      <c r="BD2252" t="s">
        <v>19713</v>
      </c>
      <c r="BK2252" t="s">
        <v>19714</v>
      </c>
      <c r="BL2252">
        <v>25098775</v>
      </c>
      <c r="BW2252" t="s">
        <v>13429</v>
      </c>
      <c r="BX2252" t="s">
        <v>13985</v>
      </c>
      <c r="BY2252" t="s">
        <v>13985</v>
      </c>
      <c r="BZ2252" t="s">
        <v>13985</v>
      </c>
    </row>
    <row r="2253" spans="1:78" hidden="1">
      <c r="A2253" t="s">
        <v>13850</v>
      </c>
      <c r="B2253" t="s">
        <v>67</v>
      </c>
      <c r="C2253" t="s">
        <v>18599</v>
      </c>
      <c r="G2253" t="s">
        <v>18600</v>
      </c>
      <c r="J2253" t="s">
        <v>18601</v>
      </c>
      <c r="K2253" t="s">
        <v>18602</v>
      </c>
      <c r="W2253" t="s">
        <v>18603</v>
      </c>
      <c r="AA2253" t="s">
        <v>18604</v>
      </c>
      <c r="AB2253" t="s">
        <v>18605</v>
      </c>
      <c r="AN2253" t="s">
        <v>18606</v>
      </c>
      <c r="AO2253" t="s">
        <v>18607</v>
      </c>
      <c r="AS2253" t="s">
        <v>297</v>
      </c>
      <c r="AT2253">
        <v>2015</v>
      </c>
      <c r="AU2253">
        <v>50</v>
      </c>
      <c r="AV2253">
        <v>3</v>
      </c>
      <c r="BA2253">
        <v>275</v>
      </c>
      <c r="BB2253">
        <v>282</v>
      </c>
      <c r="BD2253" t="s">
        <v>18608</v>
      </c>
      <c r="BK2253" t="s">
        <v>18609</v>
      </c>
      <c r="BW2253" t="s">
        <v>13429</v>
      </c>
      <c r="BX2253" t="s">
        <v>13985</v>
      </c>
      <c r="BY2253" t="s">
        <v>13985</v>
      </c>
      <c r="BZ2253" t="s">
        <v>13985</v>
      </c>
    </row>
    <row r="2254" spans="1:78" hidden="1">
      <c r="A2254" t="s">
        <v>13850</v>
      </c>
      <c r="B2254" t="s">
        <v>67</v>
      </c>
      <c r="C2254" t="s">
        <v>30138</v>
      </c>
      <c r="G2254" t="s">
        <v>30138</v>
      </c>
      <c r="J2254" t="s">
        <v>30139</v>
      </c>
      <c r="K2254" t="s">
        <v>20127</v>
      </c>
      <c r="W2254" t="s">
        <v>30140</v>
      </c>
      <c r="AN2254" t="s">
        <v>20131</v>
      </c>
      <c r="AS2254" t="s">
        <v>629</v>
      </c>
      <c r="AT2254">
        <v>1996</v>
      </c>
      <c r="AU2254">
        <v>33</v>
      </c>
      <c r="AV2254">
        <v>1</v>
      </c>
      <c r="BA2254">
        <v>73</v>
      </c>
      <c r="BB2254">
        <v>85</v>
      </c>
      <c r="BD2254" t="s">
        <v>30141</v>
      </c>
      <c r="BK2254" t="s">
        <v>30142</v>
      </c>
      <c r="BW2254" t="s">
        <v>13429</v>
      </c>
      <c r="BX2254" t="s">
        <v>13985</v>
      </c>
      <c r="BY2254" t="s">
        <v>13985</v>
      </c>
      <c r="BZ2254" t="s">
        <v>13985</v>
      </c>
    </row>
    <row r="2255" spans="1:78" hidden="1">
      <c r="A2255" t="s">
        <v>13850</v>
      </c>
      <c r="B2255" t="s">
        <v>67</v>
      </c>
      <c r="C2255" t="s">
        <v>14331</v>
      </c>
      <c r="G2255" t="s">
        <v>14332</v>
      </c>
      <c r="J2255" t="s">
        <v>14333</v>
      </c>
      <c r="K2255" t="s">
        <v>5333</v>
      </c>
      <c r="W2255" t="s">
        <v>14334</v>
      </c>
      <c r="AA2255" t="s">
        <v>13430</v>
      </c>
      <c r="AB2255" t="s">
        <v>14335</v>
      </c>
      <c r="AN2255" t="s">
        <v>5335</v>
      </c>
      <c r="AO2255" t="s">
        <v>5336</v>
      </c>
      <c r="AS2255" s="1">
        <v>45474</v>
      </c>
      <c r="AT2255">
        <v>2019</v>
      </c>
      <c r="AU2255">
        <v>286</v>
      </c>
      <c r="AV2255">
        <v>1907</v>
      </c>
      <c r="BC2255">
        <v>20190929</v>
      </c>
      <c r="BD2255" t="s">
        <v>14336</v>
      </c>
      <c r="BK2255" t="s">
        <v>14337</v>
      </c>
      <c r="BL2255">
        <v>31337313</v>
      </c>
      <c r="BW2255" t="s">
        <v>13429</v>
      </c>
    </row>
    <row r="2256" spans="1:78" hidden="1">
      <c r="A2256" t="s">
        <v>13850</v>
      </c>
      <c r="B2256" t="s">
        <v>67</v>
      </c>
      <c r="C2256" t="s">
        <v>25824</v>
      </c>
      <c r="G2256" t="s">
        <v>25825</v>
      </c>
      <c r="J2256" t="s">
        <v>25826</v>
      </c>
      <c r="K2256" t="s">
        <v>696</v>
      </c>
      <c r="W2256" t="s">
        <v>25827</v>
      </c>
      <c r="AA2256" t="s">
        <v>25828</v>
      </c>
      <c r="AN2256" t="s">
        <v>699</v>
      </c>
      <c r="AS2256" t="s">
        <v>154</v>
      </c>
      <c r="AT2256">
        <v>2006</v>
      </c>
      <c r="AU2256">
        <v>61</v>
      </c>
      <c r="AV2256">
        <v>1</v>
      </c>
      <c r="BA2256">
        <v>99</v>
      </c>
      <c r="BB2256">
        <v>107</v>
      </c>
      <c r="BD2256" t="s">
        <v>25829</v>
      </c>
      <c r="BK2256" t="s">
        <v>25830</v>
      </c>
      <c r="BW2256" t="s">
        <v>13428</v>
      </c>
      <c r="BX2256" t="s">
        <v>13985</v>
      </c>
      <c r="BY2256" t="s">
        <v>13429</v>
      </c>
      <c r="BZ2256" t="s">
        <v>13985</v>
      </c>
    </row>
    <row r="2257" spans="1:78" hidden="1">
      <c r="A2257" t="s">
        <v>13850</v>
      </c>
      <c r="B2257" t="s">
        <v>67</v>
      </c>
      <c r="C2257" t="s">
        <v>27835</v>
      </c>
      <c r="G2257" t="s">
        <v>27835</v>
      </c>
      <c r="J2257" t="s">
        <v>27836</v>
      </c>
      <c r="K2257" t="s">
        <v>23509</v>
      </c>
      <c r="W2257" t="s">
        <v>27837</v>
      </c>
      <c r="AN2257" t="s">
        <v>23511</v>
      </c>
      <c r="AS2257" t="s">
        <v>307</v>
      </c>
      <c r="AT2257">
        <v>2002</v>
      </c>
      <c r="AU2257">
        <v>113</v>
      </c>
      <c r="AV2257">
        <v>4</v>
      </c>
      <c r="BA2257">
        <v>253</v>
      </c>
      <c r="BB2257">
        <v>266</v>
      </c>
      <c r="BK2257" t="s">
        <v>27838</v>
      </c>
      <c r="BW2257" t="s">
        <v>13429</v>
      </c>
      <c r="BX2257" t="s">
        <v>13985</v>
      </c>
      <c r="BY2257" t="s">
        <v>13985</v>
      </c>
      <c r="BZ2257" t="s">
        <v>13985</v>
      </c>
    </row>
    <row r="2258" spans="1:78" hidden="1">
      <c r="A2258" t="s">
        <v>13850</v>
      </c>
      <c r="B2258" t="s">
        <v>67</v>
      </c>
      <c r="C2258" t="s">
        <v>25681</v>
      </c>
      <c r="G2258" t="s">
        <v>25682</v>
      </c>
      <c r="J2258" t="s">
        <v>25683</v>
      </c>
      <c r="K2258" t="s">
        <v>25684</v>
      </c>
      <c r="W2258" t="s">
        <v>25685</v>
      </c>
      <c r="AB2258" t="s">
        <v>25686</v>
      </c>
      <c r="AN2258" t="s">
        <v>25687</v>
      </c>
      <c r="AT2258">
        <v>2007</v>
      </c>
      <c r="AU2258">
        <v>107</v>
      </c>
      <c r="AV2258">
        <v>3</v>
      </c>
      <c r="BA2258">
        <v>203</v>
      </c>
      <c r="BB2258">
        <v>209</v>
      </c>
      <c r="BD2258" t="s">
        <v>25688</v>
      </c>
      <c r="BK2258" t="s">
        <v>25689</v>
      </c>
      <c r="BW2258" t="s">
        <v>13429</v>
      </c>
      <c r="BX2258" t="s">
        <v>13985</v>
      </c>
      <c r="BY2258" t="s">
        <v>13985</v>
      </c>
      <c r="BZ2258" t="s">
        <v>13985</v>
      </c>
    </row>
    <row r="2259" spans="1:78" hidden="1">
      <c r="A2259" t="s">
        <v>13850</v>
      </c>
      <c r="B2259" t="s">
        <v>67</v>
      </c>
      <c r="C2259" t="s">
        <v>25713</v>
      </c>
      <c r="G2259" t="s">
        <v>25714</v>
      </c>
      <c r="J2259" t="s">
        <v>25715</v>
      </c>
      <c r="K2259" t="s">
        <v>404</v>
      </c>
      <c r="W2259" t="s">
        <v>25716</v>
      </c>
      <c r="AN2259" t="s">
        <v>407</v>
      </c>
      <c r="AO2259" t="s">
        <v>408</v>
      </c>
      <c r="AT2259">
        <v>2007</v>
      </c>
      <c r="AU2259">
        <v>348</v>
      </c>
      <c r="BA2259">
        <v>161</v>
      </c>
      <c r="BB2259">
        <v>172</v>
      </c>
      <c r="BD2259" t="s">
        <v>25717</v>
      </c>
      <c r="BK2259" t="s">
        <v>25718</v>
      </c>
      <c r="BW2259" t="s">
        <v>13429</v>
      </c>
      <c r="BX2259" t="s">
        <v>13985</v>
      </c>
      <c r="BY2259" t="s">
        <v>13985</v>
      </c>
      <c r="BZ2259" t="s">
        <v>13985</v>
      </c>
    </row>
    <row r="2260" spans="1:78" hidden="1">
      <c r="A2260" t="s">
        <v>13850</v>
      </c>
      <c r="B2260" t="s">
        <v>67</v>
      </c>
      <c r="C2260" t="s">
        <v>14474</v>
      </c>
      <c r="G2260" t="s">
        <v>14475</v>
      </c>
      <c r="J2260" t="s">
        <v>14476</v>
      </c>
      <c r="K2260" t="s">
        <v>14477</v>
      </c>
      <c r="W2260" t="s">
        <v>14478</v>
      </c>
      <c r="AN2260" t="s">
        <v>14479</v>
      </c>
      <c r="AO2260" t="s">
        <v>14480</v>
      </c>
      <c r="AS2260" t="s">
        <v>521</v>
      </c>
      <c r="AT2260">
        <v>2019</v>
      </c>
      <c r="AU2260">
        <v>232</v>
      </c>
      <c r="BA2260">
        <v>60</v>
      </c>
      <c r="BB2260">
        <v>66</v>
      </c>
      <c r="BD2260" t="s">
        <v>14481</v>
      </c>
      <c r="BK2260" t="s">
        <v>14482</v>
      </c>
      <c r="BL2260">
        <v>30885831</v>
      </c>
      <c r="BW2260" t="s">
        <v>13429</v>
      </c>
    </row>
    <row r="2261" spans="1:78" hidden="1">
      <c r="A2261" t="s">
        <v>13850</v>
      </c>
      <c r="B2261" t="s">
        <v>67</v>
      </c>
      <c r="C2261" t="s">
        <v>27015</v>
      </c>
      <c r="G2261" t="s">
        <v>27015</v>
      </c>
      <c r="J2261" t="s">
        <v>27016</v>
      </c>
      <c r="K2261" t="s">
        <v>667</v>
      </c>
      <c r="W2261" t="s">
        <v>27017</v>
      </c>
      <c r="AA2261" t="s">
        <v>27018</v>
      </c>
      <c r="AN2261" t="s">
        <v>670</v>
      </c>
      <c r="AO2261" t="s">
        <v>671</v>
      </c>
      <c r="AS2261" t="s">
        <v>154</v>
      </c>
      <c r="AT2261">
        <v>2004</v>
      </c>
      <c r="AU2261">
        <v>39</v>
      </c>
      <c r="AV2261">
        <v>4</v>
      </c>
      <c r="BA2261">
        <v>683</v>
      </c>
      <c r="BB2261">
        <v>689</v>
      </c>
      <c r="BD2261" t="s">
        <v>27019</v>
      </c>
      <c r="BK2261" t="s">
        <v>27020</v>
      </c>
      <c r="BW2261" t="s">
        <v>13429</v>
      </c>
      <c r="BX2261" t="s">
        <v>13985</v>
      </c>
      <c r="BY2261" t="s">
        <v>13985</v>
      </c>
      <c r="BZ2261" t="s">
        <v>13985</v>
      </c>
    </row>
    <row r="2262" spans="1:78" hidden="1">
      <c r="A2262" t="s">
        <v>13850</v>
      </c>
      <c r="B2262" t="s">
        <v>67</v>
      </c>
      <c r="C2262" t="s">
        <v>28991</v>
      </c>
      <c r="G2262" t="s">
        <v>28991</v>
      </c>
      <c r="J2262" t="s">
        <v>28992</v>
      </c>
      <c r="K2262" t="s">
        <v>11636</v>
      </c>
      <c r="W2262" t="s">
        <v>28993</v>
      </c>
      <c r="AN2262" t="s">
        <v>1242</v>
      </c>
      <c r="AS2262" t="s">
        <v>352</v>
      </c>
      <c r="AT2262">
        <v>1999</v>
      </c>
      <c r="AU2262">
        <v>77</v>
      </c>
      <c r="AV2262">
        <v>8</v>
      </c>
      <c r="BA2262">
        <v>1240</v>
      </c>
      <c r="BB2262">
        <v>1246</v>
      </c>
      <c r="BD2262" t="s">
        <v>28994</v>
      </c>
      <c r="BK2262" t="s">
        <v>28995</v>
      </c>
      <c r="BW2262" t="s">
        <v>13429</v>
      </c>
      <c r="BX2262" t="s">
        <v>13985</v>
      </c>
      <c r="BY2262" t="s">
        <v>13985</v>
      </c>
      <c r="BZ2262" t="s">
        <v>13985</v>
      </c>
    </row>
    <row r="2263" spans="1:78" hidden="1">
      <c r="A2263" t="s">
        <v>13850</v>
      </c>
      <c r="B2263" t="s">
        <v>1762</v>
      </c>
      <c r="C2263" t="s">
        <v>23676</v>
      </c>
      <c r="E2263" t="s">
        <v>23677</v>
      </c>
      <c r="G2263" t="s">
        <v>23678</v>
      </c>
      <c r="J2263" t="s">
        <v>23679</v>
      </c>
      <c r="K2263" t="s">
        <v>23680</v>
      </c>
      <c r="L2263" t="s">
        <v>23681</v>
      </c>
      <c r="P2263" t="s">
        <v>23682</v>
      </c>
      <c r="Q2263" t="s">
        <v>23683</v>
      </c>
      <c r="R2263" t="s">
        <v>23684</v>
      </c>
      <c r="S2263" t="s">
        <v>23685</v>
      </c>
      <c r="W2263" t="s">
        <v>23686</v>
      </c>
      <c r="AA2263" t="s">
        <v>23687</v>
      </c>
      <c r="AB2263" t="s">
        <v>23688</v>
      </c>
      <c r="AN2263" t="s">
        <v>23689</v>
      </c>
      <c r="AP2263" t="s">
        <v>23690</v>
      </c>
      <c r="AT2263">
        <v>2010</v>
      </c>
      <c r="AU2263">
        <v>75</v>
      </c>
      <c r="BA2263">
        <v>175</v>
      </c>
      <c r="BB2263">
        <v>189</v>
      </c>
      <c r="BD2263" t="s">
        <v>23691</v>
      </c>
      <c r="BK2263" t="s">
        <v>23692</v>
      </c>
      <c r="BW2263" t="s">
        <v>13429</v>
      </c>
      <c r="BX2263" t="s">
        <v>13985</v>
      </c>
      <c r="BY2263" t="s">
        <v>13985</v>
      </c>
      <c r="BZ2263" t="s">
        <v>13985</v>
      </c>
    </row>
    <row r="2264" spans="1:78" hidden="1">
      <c r="A2264" t="s">
        <v>13759</v>
      </c>
      <c r="B2264" t="s">
        <v>67</v>
      </c>
      <c r="C2264" t="s">
        <v>31758</v>
      </c>
      <c r="J2264" t="s">
        <v>31759</v>
      </c>
      <c r="K2264" t="s">
        <v>31755</v>
      </c>
      <c r="AN2264" t="s">
        <v>31756</v>
      </c>
      <c r="AT2264">
        <v>2009</v>
      </c>
      <c r="AU2264">
        <v>18</v>
      </c>
      <c r="AV2264">
        <v>2</v>
      </c>
      <c r="BA2264">
        <v>105</v>
      </c>
      <c r="BB2264">
        <v>112</v>
      </c>
      <c r="BK2264" t="s">
        <v>31760</v>
      </c>
      <c r="BW2264" t="s">
        <v>13429</v>
      </c>
    </row>
    <row r="2265" spans="1:78" hidden="1">
      <c r="A2265" t="s">
        <v>13850</v>
      </c>
      <c r="B2265" t="s">
        <v>67</v>
      </c>
      <c r="C2265" t="s">
        <v>21758</v>
      </c>
      <c r="G2265" t="s">
        <v>21759</v>
      </c>
      <c r="J2265" t="s">
        <v>21760</v>
      </c>
      <c r="K2265" t="s">
        <v>3380</v>
      </c>
      <c r="W2265" t="s">
        <v>21761</v>
      </c>
      <c r="AN2265" t="s">
        <v>3382</v>
      </c>
      <c r="AO2265" t="s">
        <v>3383</v>
      </c>
      <c r="AS2265" t="s">
        <v>21762</v>
      </c>
      <c r="AT2265">
        <v>2012</v>
      </c>
      <c r="AU2265">
        <v>12</v>
      </c>
      <c r="BC2265">
        <v>65</v>
      </c>
      <c r="BK2265" t="s">
        <v>21763</v>
      </c>
      <c r="BL2265">
        <v>22938518</v>
      </c>
      <c r="BW2265" t="s">
        <v>13429</v>
      </c>
      <c r="BX2265" t="s">
        <v>13985</v>
      </c>
      <c r="BY2265" t="s">
        <v>13985</v>
      </c>
      <c r="BZ2265" t="s">
        <v>13985</v>
      </c>
    </row>
    <row r="2266" spans="1:78" hidden="1">
      <c r="A2266" t="s">
        <v>13850</v>
      </c>
      <c r="B2266" t="s">
        <v>67</v>
      </c>
      <c r="C2266" t="s">
        <v>27209</v>
      </c>
      <c r="G2266" t="s">
        <v>27209</v>
      </c>
      <c r="J2266" t="s">
        <v>27210</v>
      </c>
      <c r="K2266" t="s">
        <v>16449</v>
      </c>
      <c r="W2266" t="s">
        <v>27211</v>
      </c>
      <c r="AA2266" t="s">
        <v>27212</v>
      </c>
      <c r="AB2266" t="s">
        <v>27213</v>
      </c>
      <c r="AN2266" t="s">
        <v>16451</v>
      </c>
      <c r="AO2266" t="s">
        <v>16452</v>
      </c>
      <c r="AS2266" t="s">
        <v>730</v>
      </c>
      <c r="AT2266">
        <v>2004</v>
      </c>
      <c r="AU2266">
        <v>13</v>
      </c>
      <c r="AV2266">
        <v>2</v>
      </c>
      <c r="BA2266">
        <v>213</v>
      </c>
      <c r="BB2266">
        <v>217</v>
      </c>
      <c r="BD2266" t="s">
        <v>27214</v>
      </c>
      <c r="BK2266" t="s">
        <v>27215</v>
      </c>
      <c r="BL2266">
        <v>15056369</v>
      </c>
      <c r="BW2266" t="s">
        <v>13429</v>
      </c>
      <c r="BX2266" t="s">
        <v>13985</v>
      </c>
      <c r="BY2266" t="s">
        <v>13985</v>
      </c>
      <c r="BZ2266" t="s">
        <v>13985</v>
      </c>
    </row>
    <row r="2267" spans="1:78" hidden="1">
      <c r="A2267" t="s">
        <v>13850</v>
      </c>
      <c r="B2267" t="s">
        <v>67</v>
      </c>
      <c r="C2267" t="s">
        <v>18670</v>
      </c>
      <c r="G2267" t="s">
        <v>18671</v>
      </c>
      <c r="J2267" t="s">
        <v>18672</v>
      </c>
      <c r="K2267" t="s">
        <v>4762</v>
      </c>
      <c r="W2267" t="s">
        <v>18673</v>
      </c>
      <c r="AA2267" t="s">
        <v>7172</v>
      </c>
      <c r="AB2267" t="s">
        <v>18674</v>
      </c>
      <c r="AN2267" t="s">
        <v>4764</v>
      </c>
      <c r="AO2267" t="s">
        <v>4765</v>
      </c>
      <c r="AS2267" t="s">
        <v>352</v>
      </c>
      <c r="AT2267">
        <v>2015</v>
      </c>
      <c r="AU2267">
        <v>19</v>
      </c>
      <c r="AV2267">
        <v>4</v>
      </c>
      <c r="BA2267">
        <v>691</v>
      </c>
      <c r="BB2267">
        <v>702</v>
      </c>
      <c r="BD2267" t="s">
        <v>18675</v>
      </c>
      <c r="BK2267" t="s">
        <v>18676</v>
      </c>
      <c r="BW2267" t="s">
        <v>13429</v>
      </c>
      <c r="BX2267" t="s">
        <v>13985</v>
      </c>
      <c r="BY2267" t="s">
        <v>13985</v>
      </c>
      <c r="BZ2267" t="s">
        <v>13985</v>
      </c>
    </row>
    <row r="2268" spans="1:78" hidden="1">
      <c r="A2268" t="s">
        <v>13850</v>
      </c>
      <c r="B2268" t="s">
        <v>67</v>
      </c>
      <c r="C2268" t="s">
        <v>27562</v>
      </c>
      <c r="G2268" t="s">
        <v>27562</v>
      </c>
      <c r="J2268" t="s">
        <v>27563</v>
      </c>
      <c r="K2268" t="s">
        <v>13292</v>
      </c>
      <c r="W2268" t="s">
        <v>27564</v>
      </c>
      <c r="AN2268" t="s">
        <v>13293</v>
      </c>
      <c r="AO2268" t="s">
        <v>14455</v>
      </c>
      <c r="AS2268" s="1">
        <v>45078</v>
      </c>
      <c r="AT2268">
        <v>2003</v>
      </c>
      <c r="AV2268">
        <v>2</v>
      </c>
      <c r="BA2268">
        <v>231</v>
      </c>
      <c r="BB2268">
        <v>240</v>
      </c>
      <c r="BD2268" t="s">
        <v>27565</v>
      </c>
      <c r="BK2268" t="s">
        <v>27566</v>
      </c>
      <c r="BW2268" t="s">
        <v>13429</v>
      </c>
      <c r="BX2268" t="s">
        <v>13985</v>
      </c>
      <c r="BY2268" t="s">
        <v>13985</v>
      </c>
      <c r="BZ2268" t="s">
        <v>13985</v>
      </c>
    </row>
    <row r="2269" spans="1:78" hidden="1">
      <c r="A2269" t="s">
        <v>13850</v>
      </c>
      <c r="B2269" t="s">
        <v>67</v>
      </c>
      <c r="C2269" t="s">
        <v>19379</v>
      </c>
      <c r="G2269" t="s">
        <v>19380</v>
      </c>
      <c r="J2269" t="s">
        <v>19381</v>
      </c>
      <c r="K2269" t="s">
        <v>9283</v>
      </c>
      <c r="W2269" t="s">
        <v>19382</v>
      </c>
      <c r="AN2269" t="s">
        <v>9285</v>
      </c>
      <c r="AO2269" t="s">
        <v>19383</v>
      </c>
      <c r="AT2269">
        <v>2015</v>
      </c>
      <c r="AU2269">
        <v>86</v>
      </c>
      <c r="AV2269">
        <v>2</v>
      </c>
      <c r="BA2269">
        <v>110</v>
      </c>
      <c r="BB2269">
        <v>121</v>
      </c>
      <c r="BD2269" t="s">
        <v>19384</v>
      </c>
      <c r="BK2269" t="s">
        <v>19385</v>
      </c>
      <c r="BL2269">
        <v>26346733</v>
      </c>
      <c r="BW2269" t="s">
        <v>13429</v>
      </c>
      <c r="BX2269" t="s">
        <v>13985</v>
      </c>
      <c r="BY2269" t="s">
        <v>13985</v>
      </c>
      <c r="BZ2269" t="s">
        <v>13985</v>
      </c>
    </row>
    <row r="2270" spans="1:78" hidden="1">
      <c r="A2270" t="s">
        <v>13850</v>
      </c>
      <c r="B2270" t="s">
        <v>67</v>
      </c>
      <c r="C2270" t="s">
        <v>19281</v>
      </c>
      <c r="G2270" t="s">
        <v>19282</v>
      </c>
      <c r="J2270" t="s">
        <v>19283</v>
      </c>
      <c r="K2270" t="s">
        <v>19284</v>
      </c>
      <c r="W2270" t="s">
        <v>19285</v>
      </c>
      <c r="AN2270" t="s">
        <v>19286</v>
      </c>
      <c r="AO2270" t="s">
        <v>19287</v>
      </c>
      <c r="AT2270">
        <v>2015</v>
      </c>
      <c r="AU2270">
        <v>63</v>
      </c>
      <c r="AV2270">
        <v>4</v>
      </c>
      <c r="BA2270">
        <v>235</v>
      </c>
      <c r="BB2270">
        <v>240</v>
      </c>
      <c r="BD2270" t="s">
        <v>19288</v>
      </c>
      <c r="BK2270" t="s">
        <v>19289</v>
      </c>
      <c r="BL2270">
        <v>26975137</v>
      </c>
      <c r="BW2270" t="s">
        <v>13429</v>
      </c>
      <c r="BX2270" t="s">
        <v>13985</v>
      </c>
      <c r="BY2270" t="s">
        <v>13985</v>
      </c>
      <c r="BZ2270" t="s">
        <v>13985</v>
      </c>
    </row>
    <row r="2271" spans="1:78" hidden="1">
      <c r="A2271" t="s">
        <v>13850</v>
      </c>
      <c r="B2271" t="s">
        <v>67</v>
      </c>
      <c r="C2271" t="s">
        <v>24243</v>
      </c>
      <c r="G2271" t="s">
        <v>24244</v>
      </c>
      <c r="J2271" t="s">
        <v>24245</v>
      </c>
      <c r="K2271" t="s">
        <v>3361</v>
      </c>
      <c r="W2271" t="s">
        <v>24246</v>
      </c>
      <c r="AA2271" t="s">
        <v>24247</v>
      </c>
      <c r="AB2271" t="s">
        <v>24248</v>
      </c>
      <c r="AN2271" t="s">
        <v>3363</v>
      </c>
      <c r="AS2271" t="s">
        <v>815</v>
      </c>
      <c r="AT2271">
        <v>2009</v>
      </c>
      <c r="AU2271">
        <v>118</v>
      </c>
      <c r="AV2271">
        <v>3</v>
      </c>
      <c r="BA2271">
        <v>363</v>
      </c>
      <c r="BB2271">
        <v>370</v>
      </c>
      <c r="BD2271" t="s">
        <v>24249</v>
      </c>
      <c r="BK2271" t="s">
        <v>24250</v>
      </c>
      <c r="BW2271" t="s">
        <v>13429</v>
      </c>
      <c r="BX2271" t="s">
        <v>13985</v>
      </c>
      <c r="BY2271" t="s">
        <v>13985</v>
      </c>
      <c r="BZ2271" t="s">
        <v>13985</v>
      </c>
    </row>
    <row r="2272" spans="1:78" hidden="1">
      <c r="A2272" t="s">
        <v>13784</v>
      </c>
      <c r="B2272" t="s">
        <v>67</v>
      </c>
      <c r="C2272" t="s">
        <v>31932</v>
      </c>
      <c r="J2272" t="s">
        <v>31934</v>
      </c>
      <c r="K2272" t="s">
        <v>31936</v>
      </c>
      <c r="AG2272">
        <v>0</v>
      </c>
      <c r="AH2272">
        <v>0</v>
      </c>
      <c r="AN2272" t="s">
        <v>31938</v>
      </c>
      <c r="AT2272">
        <v>2014</v>
      </c>
      <c r="AV2272">
        <v>1</v>
      </c>
      <c r="BA2272">
        <v>68</v>
      </c>
      <c r="BB2272">
        <v>73</v>
      </c>
      <c r="BK2272" t="s">
        <v>31939</v>
      </c>
      <c r="BT2272" t="s">
        <v>31933</v>
      </c>
      <c r="BU2272" t="s">
        <v>31935</v>
      </c>
      <c r="BV2272" t="s">
        <v>31937</v>
      </c>
      <c r="BW2272" t="s">
        <v>13429</v>
      </c>
    </row>
    <row r="2273" spans="1:78" hidden="1">
      <c r="A2273" t="s">
        <v>13850</v>
      </c>
      <c r="B2273" t="s">
        <v>1762</v>
      </c>
      <c r="C2273" t="s">
        <v>26252</v>
      </c>
      <c r="E2273" t="s">
        <v>26253</v>
      </c>
      <c r="G2273" t="s">
        <v>26254</v>
      </c>
      <c r="J2273" t="s">
        <v>26255</v>
      </c>
      <c r="K2273" t="s">
        <v>26256</v>
      </c>
      <c r="L2273" t="s">
        <v>26257</v>
      </c>
      <c r="P2273" t="s">
        <v>26258</v>
      </c>
      <c r="Q2273" t="s">
        <v>26259</v>
      </c>
      <c r="R2273" t="s">
        <v>26260</v>
      </c>
      <c r="W2273" t="s">
        <v>26261</v>
      </c>
      <c r="AA2273" t="s">
        <v>26262</v>
      </c>
      <c r="AN2273" t="s">
        <v>26263</v>
      </c>
      <c r="AT2273">
        <v>2006</v>
      </c>
      <c r="AU2273">
        <v>63</v>
      </c>
      <c r="BA2273">
        <v>286</v>
      </c>
      <c r="BB2273" t="s">
        <v>115</v>
      </c>
      <c r="BK2273" t="s">
        <v>26264</v>
      </c>
      <c r="BW2273" t="s">
        <v>13428</v>
      </c>
      <c r="BX2273" t="s">
        <v>13985</v>
      </c>
      <c r="BY2273" t="s">
        <v>13429</v>
      </c>
      <c r="BZ2273" t="s">
        <v>13985</v>
      </c>
    </row>
    <row r="2274" spans="1:78" hidden="1">
      <c r="A2274" t="s">
        <v>13850</v>
      </c>
      <c r="B2274" t="s">
        <v>67</v>
      </c>
      <c r="C2274" t="s">
        <v>22285</v>
      </c>
      <c r="G2274" t="s">
        <v>22286</v>
      </c>
      <c r="J2274" t="s">
        <v>22287</v>
      </c>
      <c r="K2274" t="s">
        <v>773</v>
      </c>
      <c r="W2274" t="s">
        <v>22288</v>
      </c>
      <c r="AN2274" t="s">
        <v>777</v>
      </c>
      <c r="AO2274" t="s">
        <v>778</v>
      </c>
      <c r="AS2274" t="s">
        <v>84</v>
      </c>
      <c r="AT2274">
        <v>2011</v>
      </c>
      <c r="AU2274">
        <v>34</v>
      </c>
      <c r="AV2274">
        <v>12</v>
      </c>
      <c r="BA2274">
        <v>1959</v>
      </c>
      <c r="BB2274">
        <v>1971</v>
      </c>
      <c r="BD2274" t="s">
        <v>22289</v>
      </c>
      <c r="BK2274" t="s">
        <v>22290</v>
      </c>
      <c r="BW2274" t="s">
        <v>13429</v>
      </c>
      <c r="BX2274" t="s">
        <v>13985</v>
      </c>
      <c r="BY2274" t="s">
        <v>13985</v>
      </c>
      <c r="BZ2274" t="s">
        <v>13985</v>
      </c>
    </row>
    <row r="2275" spans="1:78" hidden="1">
      <c r="A2275" t="s">
        <v>13850</v>
      </c>
      <c r="B2275" t="s">
        <v>67</v>
      </c>
      <c r="C2275" t="s">
        <v>15082</v>
      </c>
      <c r="G2275" t="s">
        <v>15083</v>
      </c>
      <c r="J2275" t="s">
        <v>15084</v>
      </c>
      <c r="K2275" t="s">
        <v>4472</v>
      </c>
      <c r="W2275" t="s">
        <v>15085</v>
      </c>
      <c r="AN2275" t="s">
        <v>4476</v>
      </c>
      <c r="AO2275" t="s">
        <v>4477</v>
      </c>
      <c r="AS2275" s="1">
        <v>40483</v>
      </c>
      <c r="AT2275">
        <v>2018</v>
      </c>
      <c r="AU2275">
        <v>387</v>
      </c>
      <c r="BA2275">
        <v>38</v>
      </c>
      <c r="BB2275">
        <v>48</v>
      </c>
      <c r="BD2275" t="s">
        <v>15086</v>
      </c>
      <c r="BK2275" t="s">
        <v>15087</v>
      </c>
      <c r="BW2275" t="s">
        <v>13429</v>
      </c>
    </row>
    <row r="2276" spans="1:78" hidden="1">
      <c r="A2276" t="s">
        <v>13850</v>
      </c>
      <c r="B2276" t="s">
        <v>67</v>
      </c>
      <c r="C2276" t="s">
        <v>17390</v>
      </c>
      <c r="G2276" t="s">
        <v>17391</v>
      </c>
      <c r="J2276" t="s">
        <v>17392</v>
      </c>
      <c r="K2276" t="s">
        <v>216</v>
      </c>
      <c r="W2276" t="s">
        <v>17393</v>
      </c>
      <c r="AB2276" t="s">
        <v>17394</v>
      </c>
      <c r="AN2276" t="s">
        <v>218</v>
      </c>
      <c r="AS2276" s="1">
        <v>40118</v>
      </c>
      <c r="AT2276">
        <v>2016</v>
      </c>
      <c r="AU2276">
        <v>6</v>
      </c>
      <c r="BC2276">
        <v>36704</v>
      </c>
      <c r="BD2276" t="s">
        <v>17395</v>
      </c>
      <c r="BK2276" t="s">
        <v>17396</v>
      </c>
      <c r="BL2276">
        <v>27827412</v>
      </c>
      <c r="BW2276" t="s">
        <v>13429</v>
      </c>
      <c r="BX2276" t="s">
        <v>13985</v>
      </c>
      <c r="BY2276" t="s">
        <v>13985</v>
      </c>
      <c r="BZ2276" t="s">
        <v>13985</v>
      </c>
    </row>
    <row r="2277" spans="1:78" hidden="1">
      <c r="A2277" t="s">
        <v>13850</v>
      </c>
      <c r="B2277" t="s">
        <v>67</v>
      </c>
      <c r="C2277" t="s">
        <v>15267</v>
      </c>
      <c r="G2277" t="s">
        <v>15268</v>
      </c>
      <c r="J2277" t="s">
        <v>15269</v>
      </c>
      <c r="K2277" t="s">
        <v>14477</v>
      </c>
      <c r="W2277" t="s">
        <v>15270</v>
      </c>
      <c r="AN2277" t="s">
        <v>14479</v>
      </c>
      <c r="AO2277" t="s">
        <v>14480</v>
      </c>
      <c r="AS2277" t="s">
        <v>297</v>
      </c>
      <c r="AT2277">
        <v>2018</v>
      </c>
      <c r="AU2277">
        <v>223</v>
      </c>
      <c r="BA2277">
        <v>18</v>
      </c>
      <c r="BB2277">
        <v>22</v>
      </c>
      <c r="BD2277" t="s">
        <v>15271</v>
      </c>
      <c r="BK2277" t="s">
        <v>15272</v>
      </c>
      <c r="BL2277">
        <v>29746908</v>
      </c>
      <c r="BW2277" t="s">
        <v>13429</v>
      </c>
      <c r="BX2277" t="s">
        <v>13985</v>
      </c>
      <c r="BY2277" t="s">
        <v>13985</v>
      </c>
      <c r="BZ2277" t="s">
        <v>13985</v>
      </c>
    </row>
    <row r="2278" spans="1:78" hidden="1">
      <c r="A2278" t="s">
        <v>13850</v>
      </c>
      <c r="B2278" t="s">
        <v>67</v>
      </c>
      <c r="C2278" t="s">
        <v>27326</v>
      </c>
      <c r="G2278" t="s">
        <v>27326</v>
      </c>
      <c r="J2278" t="s">
        <v>27327</v>
      </c>
      <c r="K2278" t="s">
        <v>3484</v>
      </c>
      <c r="W2278" t="s">
        <v>27328</v>
      </c>
      <c r="AN2278" t="s">
        <v>3488</v>
      </c>
      <c r="AT2278">
        <v>2004</v>
      </c>
      <c r="AU2278">
        <v>101</v>
      </c>
      <c r="AV2278">
        <v>1</v>
      </c>
      <c r="BA2278">
        <v>193</v>
      </c>
      <c r="BB2278">
        <v>198</v>
      </c>
      <c r="BD2278" t="s">
        <v>27329</v>
      </c>
      <c r="BK2278" t="s">
        <v>27330</v>
      </c>
      <c r="BW2278" t="s">
        <v>13428</v>
      </c>
      <c r="BX2278" t="s">
        <v>13985</v>
      </c>
      <c r="BY2278" t="s">
        <v>13429</v>
      </c>
      <c r="BZ2278" t="s">
        <v>13985</v>
      </c>
    </row>
    <row r="2279" spans="1:78" hidden="1">
      <c r="A2279" t="s">
        <v>13850</v>
      </c>
      <c r="B2279" t="s">
        <v>67</v>
      </c>
      <c r="C2279" t="s">
        <v>29747</v>
      </c>
      <c r="G2279" t="s">
        <v>29747</v>
      </c>
      <c r="J2279" t="s">
        <v>29748</v>
      </c>
      <c r="K2279" t="s">
        <v>1294</v>
      </c>
      <c r="W2279" t="s">
        <v>29749</v>
      </c>
      <c r="AN2279" t="s">
        <v>1298</v>
      </c>
      <c r="AS2279" t="s">
        <v>472</v>
      </c>
      <c r="AT2279">
        <v>1997</v>
      </c>
      <c r="AU2279">
        <v>77</v>
      </c>
      <c r="AV2279">
        <v>3</v>
      </c>
      <c r="BA2279">
        <v>483</v>
      </c>
      <c r="BB2279">
        <v>491</v>
      </c>
      <c r="BD2279" t="s">
        <v>29750</v>
      </c>
      <c r="BK2279" t="s">
        <v>29751</v>
      </c>
      <c r="BW2279" t="s">
        <v>13429</v>
      </c>
      <c r="BX2279" t="s">
        <v>13985</v>
      </c>
      <c r="BY2279" t="s">
        <v>13985</v>
      </c>
      <c r="BZ2279" t="s">
        <v>13985</v>
      </c>
    </row>
    <row r="2280" spans="1:78" hidden="1">
      <c r="A2280" t="s">
        <v>13850</v>
      </c>
      <c r="B2280" t="s">
        <v>67</v>
      </c>
      <c r="C2280" t="s">
        <v>31474</v>
      </c>
      <c r="G2280" t="s">
        <v>31474</v>
      </c>
      <c r="J2280" t="s">
        <v>31475</v>
      </c>
      <c r="K2280" t="s">
        <v>1294</v>
      </c>
      <c r="W2280" t="s">
        <v>31476</v>
      </c>
      <c r="AN2280" t="s">
        <v>1298</v>
      </c>
      <c r="AS2280" t="s">
        <v>1023</v>
      </c>
      <c r="AT2280">
        <v>1991</v>
      </c>
      <c r="AU2280">
        <v>71</v>
      </c>
      <c r="AV2280">
        <v>1</v>
      </c>
      <c r="BA2280">
        <v>127</v>
      </c>
      <c r="BB2280">
        <v>140</v>
      </c>
      <c r="BD2280" t="s">
        <v>31477</v>
      </c>
      <c r="BK2280" t="s">
        <v>31478</v>
      </c>
      <c r="BW2280" t="s">
        <v>13429</v>
      </c>
      <c r="BX2280" t="s">
        <v>13985</v>
      </c>
      <c r="BY2280" t="s">
        <v>13985</v>
      </c>
      <c r="BZ2280" t="s">
        <v>13985</v>
      </c>
    </row>
    <row r="2281" spans="1:78" hidden="1">
      <c r="A2281" t="s">
        <v>13850</v>
      </c>
      <c r="B2281" t="s">
        <v>67</v>
      </c>
      <c r="C2281" t="s">
        <v>15439</v>
      </c>
      <c r="G2281" t="s">
        <v>15440</v>
      </c>
      <c r="J2281" t="s">
        <v>15441</v>
      </c>
      <c r="K2281" t="s">
        <v>1503</v>
      </c>
      <c r="W2281" t="s">
        <v>15442</v>
      </c>
      <c r="AN2281" t="s">
        <v>1505</v>
      </c>
      <c r="AS2281" t="s">
        <v>472</v>
      </c>
      <c r="AT2281">
        <v>2018</v>
      </c>
      <c r="AU2281">
        <v>97</v>
      </c>
      <c r="AV2281">
        <v>7</v>
      </c>
      <c r="BA2281">
        <v>806</v>
      </c>
      <c r="BB2281">
        <v>811</v>
      </c>
      <c r="BD2281" t="s">
        <v>15443</v>
      </c>
      <c r="BK2281" t="s">
        <v>15444</v>
      </c>
      <c r="BW2281" t="s">
        <v>13428</v>
      </c>
      <c r="BX2281">
        <v>0</v>
      </c>
      <c r="BY2281" t="s">
        <v>13429</v>
      </c>
    </row>
    <row r="2282" spans="1:78" hidden="1">
      <c r="A2282" t="s">
        <v>13784</v>
      </c>
      <c r="B2282" t="s">
        <v>67</v>
      </c>
      <c r="C2282" t="s">
        <v>31850</v>
      </c>
      <c r="J2282" t="s">
        <v>31852</v>
      </c>
      <c r="K2282" t="s">
        <v>13813</v>
      </c>
      <c r="AG2282">
        <v>0</v>
      </c>
      <c r="AH2282">
        <v>0</v>
      </c>
      <c r="AN2282" t="s">
        <v>1505</v>
      </c>
      <c r="AT2282">
        <v>2018</v>
      </c>
      <c r="AU2282">
        <v>97</v>
      </c>
      <c r="AV2282">
        <v>7</v>
      </c>
      <c r="BA2282">
        <v>806</v>
      </c>
      <c r="BB2282">
        <v>811</v>
      </c>
      <c r="BD2282" t="s">
        <v>15443</v>
      </c>
      <c r="BK2282" t="s">
        <v>31854</v>
      </c>
      <c r="BT2282" t="s">
        <v>31851</v>
      </c>
      <c r="BU2282" t="s">
        <v>31853</v>
      </c>
      <c r="BV2282" t="s">
        <v>13817</v>
      </c>
      <c r="BW2282" t="s">
        <v>13428</v>
      </c>
      <c r="BX2282">
        <v>0</v>
      </c>
      <c r="BY2282" t="s">
        <v>13429</v>
      </c>
    </row>
    <row r="2283" spans="1:78" hidden="1">
      <c r="A2283" t="s">
        <v>13850</v>
      </c>
      <c r="B2283" t="s">
        <v>67</v>
      </c>
      <c r="C2283" t="s">
        <v>20515</v>
      </c>
      <c r="G2283" t="s">
        <v>20516</v>
      </c>
      <c r="J2283" t="s">
        <v>20517</v>
      </c>
      <c r="K2283" t="s">
        <v>258</v>
      </c>
      <c r="W2283" t="s">
        <v>20518</v>
      </c>
      <c r="AN2283" t="s">
        <v>261</v>
      </c>
      <c r="AO2283" t="s">
        <v>262</v>
      </c>
      <c r="AS2283" t="s">
        <v>84</v>
      </c>
      <c r="AT2283">
        <v>2013</v>
      </c>
      <c r="AU2283">
        <v>28</v>
      </c>
      <c r="AV2283">
        <v>6</v>
      </c>
      <c r="BA2283">
        <v>390</v>
      </c>
      <c r="BB2283">
        <v>402</v>
      </c>
      <c r="BD2283" t="s">
        <v>20519</v>
      </c>
      <c r="BK2283" t="s">
        <v>20520</v>
      </c>
      <c r="BL2283">
        <v>24336417</v>
      </c>
      <c r="BW2283" t="s">
        <v>13429</v>
      </c>
      <c r="BX2283" t="s">
        <v>13985</v>
      </c>
      <c r="BY2283" t="s">
        <v>13985</v>
      </c>
      <c r="BZ2283" t="s">
        <v>13985</v>
      </c>
    </row>
    <row r="2284" spans="1:78" hidden="1">
      <c r="A2284" t="s">
        <v>13850</v>
      </c>
      <c r="B2284" t="s">
        <v>67</v>
      </c>
      <c r="C2284" t="s">
        <v>28220</v>
      </c>
      <c r="G2284" t="s">
        <v>28220</v>
      </c>
      <c r="J2284" t="s">
        <v>28221</v>
      </c>
      <c r="K2284" t="s">
        <v>178</v>
      </c>
      <c r="W2284" t="s">
        <v>28222</v>
      </c>
      <c r="AN2284" t="s">
        <v>180</v>
      </c>
      <c r="AO2284" t="s">
        <v>181</v>
      </c>
      <c r="AS2284" t="s">
        <v>242</v>
      </c>
      <c r="AT2284">
        <v>2001</v>
      </c>
      <c r="AU2284">
        <v>22</v>
      </c>
      <c r="AV2284">
        <v>2</v>
      </c>
      <c r="BA2284">
        <v>139</v>
      </c>
      <c r="BB2284">
        <v>148</v>
      </c>
      <c r="BD2284" t="s">
        <v>28223</v>
      </c>
      <c r="BK2284" t="s">
        <v>28224</v>
      </c>
      <c r="BW2284" t="s">
        <v>13429</v>
      </c>
      <c r="BX2284" t="s">
        <v>13985</v>
      </c>
      <c r="BY2284" t="s">
        <v>13985</v>
      </c>
      <c r="BZ2284" t="s">
        <v>13985</v>
      </c>
    </row>
    <row r="2285" spans="1:78" hidden="1">
      <c r="A2285" t="s">
        <v>13850</v>
      </c>
      <c r="B2285" t="s">
        <v>67</v>
      </c>
      <c r="C2285" t="s">
        <v>26739</v>
      </c>
      <c r="G2285" t="s">
        <v>26739</v>
      </c>
      <c r="J2285" t="s">
        <v>26740</v>
      </c>
      <c r="K2285" t="s">
        <v>15689</v>
      </c>
      <c r="W2285" t="s">
        <v>26741</v>
      </c>
      <c r="AB2285" t="s">
        <v>26742</v>
      </c>
      <c r="AN2285" t="s">
        <v>15693</v>
      </c>
      <c r="AO2285" t="s">
        <v>15694</v>
      </c>
      <c r="AS2285" t="s">
        <v>815</v>
      </c>
      <c r="AT2285">
        <v>2005</v>
      </c>
      <c r="AU2285">
        <v>8</v>
      </c>
      <c r="AV2285">
        <v>3</v>
      </c>
      <c r="BA2285">
        <v>310</v>
      </c>
      <c r="BB2285">
        <v>318</v>
      </c>
      <c r="BD2285" t="s">
        <v>26743</v>
      </c>
      <c r="BK2285" t="s">
        <v>26744</v>
      </c>
      <c r="BW2285" t="s">
        <v>13429</v>
      </c>
      <c r="BX2285" t="s">
        <v>13985</v>
      </c>
      <c r="BY2285" t="s">
        <v>13985</v>
      </c>
      <c r="BZ2285" t="s">
        <v>13985</v>
      </c>
    </row>
    <row r="2286" spans="1:78" hidden="1">
      <c r="A2286" t="s">
        <v>13850</v>
      </c>
      <c r="B2286" t="s">
        <v>67</v>
      </c>
      <c r="C2286" t="s">
        <v>20934</v>
      </c>
      <c r="G2286" t="s">
        <v>20935</v>
      </c>
      <c r="J2286" t="s">
        <v>20936</v>
      </c>
      <c r="K2286" t="s">
        <v>16063</v>
      </c>
      <c r="W2286" t="s">
        <v>20937</v>
      </c>
      <c r="AA2286" t="s">
        <v>20938</v>
      </c>
      <c r="AB2286" t="s">
        <v>20939</v>
      </c>
      <c r="AN2286" t="s">
        <v>20940</v>
      </c>
      <c r="AO2286" t="s">
        <v>16066</v>
      </c>
      <c r="AS2286" t="s">
        <v>730</v>
      </c>
      <c r="AT2286">
        <v>2013</v>
      </c>
      <c r="AU2286">
        <v>11</v>
      </c>
      <c r="AV2286">
        <v>4</v>
      </c>
      <c r="BC2286" t="s">
        <v>20941</v>
      </c>
      <c r="BD2286" t="s">
        <v>20942</v>
      </c>
      <c r="BK2286" t="s">
        <v>20943</v>
      </c>
      <c r="BL2286">
        <v>23565055</v>
      </c>
      <c r="BW2286" t="s">
        <v>13428</v>
      </c>
      <c r="BY2286" t="s">
        <v>13429</v>
      </c>
    </row>
    <row r="2287" spans="1:78" hidden="1">
      <c r="A2287" t="s">
        <v>13850</v>
      </c>
      <c r="B2287" t="s">
        <v>67</v>
      </c>
      <c r="C2287" t="s">
        <v>29973</v>
      </c>
      <c r="G2287" t="s">
        <v>29973</v>
      </c>
      <c r="J2287" t="s">
        <v>29974</v>
      </c>
      <c r="K2287" t="s">
        <v>9127</v>
      </c>
      <c r="W2287" t="s">
        <v>29975</v>
      </c>
      <c r="AA2287" t="s">
        <v>1891</v>
      </c>
      <c r="AB2287" t="s">
        <v>29976</v>
      </c>
      <c r="AN2287" t="s">
        <v>9131</v>
      </c>
      <c r="AT2287">
        <v>1997</v>
      </c>
      <c r="AU2287">
        <v>37</v>
      </c>
      <c r="AV2287">
        <v>1</v>
      </c>
      <c r="BA2287">
        <v>105</v>
      </c>
      <c r="BB2287">
        <v>112</v>
      </c>
      <c r="BD2287" t="s">
        <v>29977</v>
      </c>
      <c r="BK2287" t="s">
        <v>29978</v>
      </c>
      <c r="BL2287">
        <v>9115589</v>
      </c>
      <c r="BW2287" t="s">
        <v>13429</v>
      </c>
      <c r="BX2287" t="s">
        <v>13985</v>
      </c>
      <c r="BY2287" t="s">
        <v>13985</v>
      </c>
      <c r="BZ2287" t="s">
        <v>13985</v>
      </c>
    </row>
    <row r="2288" spans="1:78" hidden="1">
      <c r="A2288" t="s">
        <v>13850</v>
      </c>
      <c r="B2288" t="s">
        <v>67</v>
      </c>
      <c r="C2288" t="s">
        <v>28009</v>
      </c>
      <c r="G2288" t="s">
        <v>28009</v>
      </c>
      <c r="J2288" t="s">
        <v>28010</v>
      </c>
      <c r="K2288" t="s">
        <v>1829</v>
      </c>
      <c r="W2288" t="s">
        <v>28011</v>
      </c>
      <c r="AA2288" t="s">
        <v>28012</v>
      </c>
      <c r="AB2288" t="s">
        <v>28013</v>
      </c>
      <c r="AN2288" t="s">
        <v>1831</v>
      </c>
      <c r="AS2288" t="s">
        <v>884</v>
      </c>
      <c r="AT2288">
        <v>2002</v>
      </c>
      <c r="AU2288">
        <v>33</v>
      </c>
      <c r="AV2288">
        <v>1</v>
      </c>
      <c r="BA2288">
        <v>113</v>
      </c>
      <c r="BB2288">
        <v>119</v>
      </c>
      <c r="BD2288" t="s">
        <v>28014</v>
      </c>
      <c r="BK2288" t="s">
        <v>28015</v>
      </c>
      <c r="BW2288" t="s">
        <v>13429</v>
      </c>
      <c r="BX2288" t="s">
        <v>13985</v>
      </c>
      <c r="BY2288" t="s">
        <v>13985</v>
      </c>
      <c r="BZ2288" t="s">
        <v>13985</v>
      </c>
    </row>
    <row r="2289" spans="1:78" hidden="1">
      <c r="A2289" t="s">
        <v>13850</v>
      </c>
      <c r="B2289" t="s">
        <v>67</v>
      </c>
      <c r="C2289" t="s">
        <v>25461</v>
      </c>
      <c r="G2289" t="s">
        <v>25462</v>
      </c>
      <c r="J2289" t="s">
        <v>25463</v>
      </c>
      <c r="K2289" t="s">
        <v>20245</v>
      </c>
      <c r="W2289" t="s">
        <v>25464</v>
      </c>
      <c r="AN2289" t="s">
        <v>20247</v>
      </c>
      <c r="AO2289" t="s">
        <v>20248</v>
      </c>
      <c r="AS2289" t="s">
        <v>1469</v>
      </c>
      <c r="AT2289">
        <v>2007</v>
      </c>
      <c r="AV2289">
        <v>3563</v>
      </c>
      <c r="BA2289">
        <v>1</v>
      </c>
      <c r="BB2289">
        <v>14</v>
      </c>
      <c r="BD2289" t="s">
        <v>25465</v>
      </c>
      <c r="BK2289" t="s">
        <v>25466</v>
      </c>
      <c r="BW2289" t="s">
        <v>13429</v>
      </c>
      <c r="BX2289" t="s">
        <v>13985</v>
      </c>
      <c r="BY2289" t="s">
        <v>13985</v>
      </c>
      <c r="BZ2289" t="s">
        <v>13985</v>
      </c>
    </row>
    <row r="2290" spans="1:78" hidden="1">
      <c r="A2290" t="s">
        <v>13850</v>
      </c>
      <c r="B2290" t="s">
        <v>67</v>
      </c>
      <c r="C2290" t="s">
        <v>29660</v>
      </c>
      <c r="G2290" t="s">
        <v>29660</v>
      </c>
      <c r="J2290" t="s">
        <v>29661</v>
      </c>
      <c r="K2290" t="s">
        <v>14949</v>
      </c>
      <c r="P2290" t="s">
        <v>29662</v>
      </c>
      <c r="Q2290">
        <v>1997</v>
      </c>
      <c r="R2290" t="s">
        <v>29663</v>
      </c>
      <c r="S2290" t="s">
        <v>29664</v>
      </c>
      <c r="W2290" t="s">
        <v>29665</v>
      </c>
      <c r="AN2290" t="s">
        <v>14953</v>
      </c>
      <c r="AS2290" t="s">
        <v>84</v>
      </c>
      <c r="AT2290">
        <v>1997</v>
      </c>
      <c r="AU2290">
        <v>42</v>
      </c>
      <c r="AV2290">
        <v>4</v>
      </c>
      <c r="BA2290">
        <v>384</v>
      </c>
      <c r="BB2290">
        <v>399</v>
      </c>
      <c r="BK2290" t="s">
        <v>29666</v>
      </c>
      <c r="BW2290" t="s">
        <v>13429</v>
      </c>
      <c r="BX2290" t="s">
        <v>13985</v>
      </c>
      <c r="BY2290" t="s">
        <v>13985</v>
      </c>
      <c r="BZ2290" t="s">
        <v>13985</v>
      </c>
    </row>
    <row r="2291" spans="1:78" hidden="1">
      <c r="A2291" t="s">
        <v>13850</v>
      </c>
      <c r="B2291" t="s">
        <v>67</v>
      </c>
      <c r="C2291" t="s">
        <v>18040</v>
      </c>
      <c r="G2291" t="s">
        <v>18041</v>
      </c>
      <c r="J2291" t="s">
        <v>18042</v>
      </c>
      <c r="K2291" t="s">
        <v>18043</v>
      </c>
      <c r="W2291" t="s">
        <v>18044</v>
      </c>
      <c r="AA2291" t="s">
        <v>18045</v>
      </c>
      <c r="AB2291" t="s">
        <v>18046</v>
      </c>
      <c r="AN2291" t="s">
        <v>18047</v>
      </c>
      <c r="AO2291" t="s">
        <v>18048</v>
      </c>
      <c r="AS2291" s="1">
        <v>36923</v>
      </c>
      <c r="AT2291">
        <v>2016</v>
      </c>
      <c r="AU2291">
        <v>24</v>
      </c>
      <c r="AV2291">
        <v>2</v>
      </c>
      <c r="BA2291">
        <v>316</v>
      </c>
      <c r="BB2291">
        <v>343</v>
      </c>
      <c r="BD2291" t="s">
        <v>18049</v>
      </c>
      <c r="BK2291" t="s">
        <v>18050</v>
      </c>
      <c r="BW2291" t="s">
        <v>13429</v>
      </c>
      <c r="BX2291" t="s">
        <v>13985</v>
      </c>
      <c r="BY2291" t="s">
        <v>13985</v>
      </c>
      <c r="BZ2291" t="s">
        <v>13985</v>
      </c>
    </row>
    <row r="2292" spans="1:78" hidden="1">
      <c r="A2292" t="s">
        <v>13850</v>
      </c>
      <c r="B2292" t="s">
        <v>67</v>
      </c>
      <c r="C2292" t="s">
        <v>27221</v>
      </c>
      <c r="G2292" t="s">
        <v>27221</v>
      </c>
      <c r="J2292" t="s">
        <v>27222</v>
      </c>
      <c r="K2292" t="s">
        <v>18543</v>
      </c>
      <c r="W2292" t="s">
        <v>27223</v>
      </c>
      <c r="AA2292" t="s">
        <v>27224</v>
      </c>
      <c r="AB2292" t="s">
        <v>27225</v>
      </c>
      <c r="AN2292" t="s">
        <v>18546</v>
      </c>
      <c r="AO2292" t="s">
        <v>18547</v>
      </c>
      <c r="AS2292" t="s">
        <v>730</v>
      </c>
      <c r="AT2292">
        <v>2004</v>
      </c>
      <c r="AU2292">
        <v>41</v>
      </c>
      <c r="AV2292">
        <v>1</v>
      </c>
      <c r="BA2292">
        <v>23</v>
      </c>
      <c r="BB2292">
        <v>46</v>
      </c>
      <c r="BD2292" t="s">
        <v>27226</v>
      </c>
      <c r="BK2292" t="s">
        <v>27227</v>
      </c>
      <c r="BW2292" t="s">
        <v>13429</v>
      </c>
      <c r="BX2292" t="s">
        <v>13985</v>
      </c>
      <c r="BY2292" t="s">
        <v>13985</v>
      </c>
      <c r="BZ2292" t="s">
        <v>13985</v>
      </c>
    </row>
    <row r="2293" spans="1:78" hidden="1">
      <c r="A2293" t="s">
        <v>13850</v>
      </c>
      <c r="B2293" t="s">
        <v>67</v>
      </c>
      <c r="C2293" t="s">
        <v>21320</v>
      </c>
      <c r="G2293" t="s">
        <v>21321</v>
      </c>
      <c r="J2293" t="s">
        <v>21322</v>
      </c>
      <c r="K2293" t="s">
        <v>6305</v>
      </c>
      <c r="W2293" t="s">
        <v>21323</v>
      </c>
      <c r="AN2293" t="s">
        <v>6307</v>
      </c>
      <c r="AO2293" t="s">
        <v>6308</v>
      </c>
      <c r="AS2293" t="s">
        <v>84</v>
      </c>
      <c r="AT2293">
        <v>2012</v>
      </c>
      <c r="AU2293">
        <v>28</v>
      </c>
      <c r="AV2293">
        <v>4</v>
      </c>
      <c r="AX2293" t="s">
        <v>1762</v>
      </c>
      <c r="BA2293">
        <v>137</v>
      </c>
      <c r="BB2293">
        <v>151</v>
      </c>
      <c r="BD2293" t="s">
        <v>21324</v>
      </c>
      <c r="BK2293" t="s">
        <v>21325</v>
      </c>
      <c r="BL2293">
        <v>23401954</v>
      </c>
      <c r="BW2293" t="s">
        <v>13429</v>
      </c>
      <c r="BX2293" t="s">
        <v>13985</v>
      </c>
      <c r="BY2293" t="s">
        <v>13985</v>
      </c>
      <c r="BZ2293" t="s">
        <v>13985</v>
      </c>
    </row>
    <row r="2294" spans="1:78" hidden="1">
      <c r="A2294" t="s">
        <v>13850</v>
      </c>
      <c r="B2294" t="s">
        <v>67</v>
      </c>
      <c r="C2294" t="s">
        <v>18181</v>
      </c>
      <c r="G2294" t="s">
        <v>18182</v>
      </c>
      <c r="J2294" t="s">
        <v>18183</v>
      </c>
      <c r="K2294" t="s">
        <v>18118</v>
      </c>
      <c r="W2294" t="s">
        <v>18184</v>
      </c>
      <c r="AN2294" t="s">
        <v>18120</v>
      </c>
      <c r="AT2294">
        <v>2016</v>
      </c>
      <c r="AU2294">
        <v>66</v>
      </c>
      <c r="AV2294">
        <v>1</v>
      </c>
      <c r="BA2294">
        <v>81</v>
      </c>
      <c r="BB2294">
        <v>95</v>
      </c>
      <c r="BK2294" t="s">
        <v>18185</v>
      </c>
      <c r="BW2294" t="s">
        <v>13429</v>
      </c>
      <c r="BX2294" t="s">
        <v>13985</v>
      </c>
      <c r="BY2294" t="s">
        <v>13985</v>
      </c>
      <c r="BZ2294" t="s">
        <v>13985</v>
      </c>
    </row>
    <row r="2295" spans="1:78" hidden="1">
      <c r="A2295" t="s">
        <v>13850</v>
      </c>
      <c r="B2295" t="s">
        <v>67</v>
      </c>
      <c r="C2295" t="s">
        <v>19655</v>
      </c>
      <c r="G2295" t="s">
        <v>19656</v>
      </c>
      <c r="J2295" t="s">
        <v>19657</v>
      </c>
      <c r="K2295" t="s">
        <v>19658</v>
      </c>
      <c r="W2295" t="s">
        <v>19659</v>
      </c>
      <c r="AB2295" t="s">
        <v>19660</v>
      </c>
      <c r="AN2295" t="s">
        <v>19661</v>
      </c>
      <c r="AO2295" t="s">
        <v>19662</v>
      </c>
      <c r="AS2295" t="s">
        <v>14116</v>
      </c>
      <c r="AT2295">
        <v>2014</v>
      </c>
      <c r="AU2295">
        <v>34</v>
      </c>
      <c r="AV2295">
        <v>4</v>
      </c>
      <c r="BA2295">
        <v>274</v>
      </c>
      <c r="BB2295">
        <v>276</v>
      </c>
      <c r="BD2295" t="s">
        <v>19663</v>
      </c>
      <c r="BK2295" t="s">
        <v>19664</v>
      </c>
      <c r="BW2295" t="s">
        <v>13429</v>
      </c>
      <c r="BX2295" t="s">
        <v>13985</v>
      </c>
      <c r="BY2295" t="s">
        <v>13985</v>
      </c>
      <c r="BZ2295" t="s">
        <v>13985</v>
      </c>
    </row>
    <row r="2296" spans="1:78" hidden="1">
      <c r="A2296" t="s">
        <v>13784</v>
      </c>
      <c r="B2296" t="s">
        <v>67</v>
      </c>
      <c r="C2296" t="s">
        <v>31892</v>
      </c>
      <c r="J2296" t="s">
        <v>31894</v>
      </c>
      <c r="K2296" t="s">
        <v>31896</v>
      </c>
      <c r="AG2296">
        <v>0</v>
      </c>
      <c r="AH2296">
        <v>0</v>
      </c>
      <c r="AN2296" t="s">
        <v>31781</v>
      </c>
      <c r="AT2296">
        <v>2016</v>
      </c>
      <c r="AV2296">
        <v>3</v>
      </c>
      <c r="BA2296">
        <v>107</v>
      </c>
      <c r="BB2296">
        <v>127</v>
      </c>
      <c r="BD2296" t="s">
        <v>31897</v>
      </c>
      <c r="BK2296" t="s">
        <v>31898</v>
      </c>
      <c r="BT2296" t="s">
        <v>31893</v>
      </c>
      <c r="BU2296" t="s">
        <v>31895</v>
      </c>
      <c r="BV2296" t="s">
        <v>31779</v>
      </c>
      <c r="BW2296" t="s">
        <v>13428</v>
      </c>
      <c r="BX2296">
        <v>0</v>
      </c>
      <c r="BY2296" t="s">
        <v>13429</v>
      </c>
    </row>
    <row r="2297" spans="1:78" hidden="1">
      <c r="A2297" t="s">
        <v>13850</v>
      </c>
      <c r="B2297" t="s">
        <v>67</v>
      </c>
      <c r="C2297" t="s">
        <v>17300</v>
      </c>
      <c r="G2297" t="s">
        <v>17301</v>
      </c>
      <c r="J2297" t="s">
        <v>17302</v>
      </c>
      <c r="K2297" t="s">
        <v>14065</v>
      </c>
      <c r="W2297" t="s">
        <v>17303</v>
      </c>
      <c r="AA2297" t="s">
        <v>17304</v>
      </c>
      <c r="AB2297" t="s">
        <v>17305</v>
      </c>
      <c r="AN2297" t="s">
        <v>14067</v>
      </c>
      <c r="AO2297" t="s">
        <v>14068</v>
      </c>
      <c r="AS2297" t="s">
        <v>1023</v>
      </c>
      <c r="AT2297">
        <v>2017</v>
      </c>
      <c r="AU2297">
        <v>98</v>
      </c>
      <c r="BA2297">
        <v>114</v>
      </c>
      <c r="BB2297">
        <v>122</v>
      </c>
      <c r="BD2297" t="s">
        <v>17306</v>
      </c>
      <c r="BK2297" t="s">
        <v>17307</v>
      </c>
      <c r="BW2297" t="s">
        <v>13429</v>
      </c>
      <c r="BX2297" t="s">
        <v>13985</v>
      </c>
      <c r="BY2297" t="s">
        <v>13985</v>
      </c>
      <c r="BZ2297" t="s">
        <v>13985</v>
      </c>
    </row>
    <row r="2298" spans="1:78" hidden="1">
      <c r="A2298" t="s">
        <v>13850</v>
      </c>
      <c r="B2298" t="s">
        <v>67</v>
      </c>
      <c r="C2298" t="s">
        <v>23420</v>
      </c>
      <c r="G2298" t="s">
        <v>23421</v>
      </c>
      <c r="J2298" t="s">
        <v>23422</v>
      </c>
      <c r="K2298" t="s">
        <v>625</v>
      </c>
      <c r="W2298" t="s">
        <v>23423</v>
      </c>
      <c r="AA2298" t="s">
        <v>23424</v>
      </c>
      <c r="AB2298" t="s">
        <v>23425</v>
      </c>
      <c r="AN2298" t="s">
        <v>627</v>
      </c>
      <c r="AS2298" t="s">
        <v>472</v>
      </c>
      <c r="AT2298">
        <v>2010</v>
      </c>
      <c r="AU2298">
        <v>136</v>
      </c>
      <c r="AV2298">
        <v>1</v>
      </c>
      <c r="BA2298">
        <v>31</v>
      </c>
      <c r="BB2298">
        <v>44</v>
      </c>
      <c r="BD2298" t="s">
        <v>23426</v>
      </c>
      <c r="BK2298" t="s">
        <v>23427</v>
      </c>
      <c r="BW2298" t="s">
        <v>13428</v>
      </c>
      <c r="BX2298" t="s">
        <v>13985</v>
      </c>
      <c r="BY2298" t="s">
        <v>13429</v>
      </c>
      <c r="BZ2298" t="s">
        <v>13985</v>
      </c>
    </row>
    <row r="2299" spans="1:78" hidden="1">
      <c r="A2299" t="s">
        <v>13850</v>
      </c>
      <c r="B2299" t="s">
        <v>67</v>
      </c>
      <c r="C2299" t="s">
        <v>26140</v>
      </c>
      <c r="G2299" t="s">
        <v>26140</v>
      </c>
      <c r="J2299" t="s">
        <v>26141</v>
      </c>
      <c r="K2299" t="s">
        <v>22467</v>
      </c>
      <c r="W2299" t="s">
        <v>26142</v>
      </c>
      <c r="AN2299" t="s">
        <v>22471</v>
      </c>
      <c r="AS2299" t="s">
        <v>26143</v>
      </c>
      <c r="AT2299">
        <v>2006</v>
      </c>
      <c r="AU2299">
        <v>17</v>
      </c>
      <c r="AV2299">
        <v>1</v>
      </c>
      <c r="BA2299">
        <v>13</v>
      </c>
      <c r="BB2299">
        <v>20</v>
      </c>
      <c r="BD2299" t="s">
        <v>26144</v>
      </c>
      <c r="BK2299" t="s">
        <v>26145</v>
      </c>
      <c r="BW2299" t="s">
        <v>13429</v>
      </c>
      <c r="BX2299" t="s">
        <v>13985</v>
      </c>
      <c r="BY2299" t="s">
        <v>13985</v>
      </c>
      <c r="BZ2299" t="s">
        <v>13985</v>
      </c>
    </row>
    <row r="2300" spans="1:78" hidden="1">
      <c r="A2300" t="s">
        <v>13850</v>
      </c>
      <c r="B2300" t="s">
        <v>67</v>
      </c>
      <c r="C2300" t="s">
        <v>22147</v>
      </c>
      <c r="G2300" t="s">
        <v>22148</v>
      </c>
      <c r="J2300" t="s">
        <v>22149</v>
      </c>
      <c r="K2300" t="s">
        <v>442</v>
      </c>
      <c r="W2300" t="s">
        <v>22150</v>
      </c>
      <c r="AA2300" t="s">
        <v>22151</v>
      </c>
      <c r="AB2300" t="s">
        <v>22152</v>
      </c>
      <c r="AN2300" t="s">
        <v>446</v>
      </c>
      <c r="AT2300">
        <v>2012</v>
      </c>
      <c r="AU2300">
        <v>29</v>
      </c>
      <c r="AV2300">
        <v>4</v>
      </c>
      <c r="BA2300">
        <v>395</v>
      </c>
      <c r="BB2300">
        <v>407</v>
      </c>
      <c r="BD2300" t="s">
        <v>22153</v>
      </c>
      <c r="BK2300" t="s">
        <v>22154</v>
      </c>
      <c r="BL2300">
        <v>22489637</v>
      </c>
      <c r="BW2300" t="s">
        <v>13429</v>
      </c>
      <c r="BX2300" t="s">
        <v>13985</v>
      </c>
      <c r="BY2300" t="s">
        <v>13985</v>
      </c>
      <c r="BZ2300" t="s">
        <v>13985</v>
      </c>
    </row>
    <row r="2301" spans="1:78" hidden="1">
      <c r="A2301" t="s">
        <v>13784</v>
      </c>
      <c r="B2301" t="s">
        <v>67</v>
      </c>
      <c r="C2301" t="s">
        <v>31911</v>
      </c>
      <c r="J2301" t="s">
        <v>31913</v>
      </c>
      <c r="K2301" t="s">
        <v>31915</v>
      </c>
      <c r="AG2301">
        <v>0</v>
      </c>
      <c r="AH2301">
        <v>0</v>
      </c>
      <c r="AN2301" t="s">
        <v>31918</v>
      </c>
      <c r="AT2301">
        <v>2015</v>
      </c>
      <c r="AU2301">
        <v>5</v>
      </c>
      <c r="AV2301">
        <v>1</v>
      </c>
      <c r="BA2301">
        <v>54</v>
      </c>
      <c r="BB2301">
        <v>65</v>
      </c>
      <c r="BD2301" t="s">
        <v>31917</v>
      </c>
      <c r="BK2301" t="s">
        <v>31919</v>
      </c>
      <c r="BT2301" t="s">
        <v>31912</v>
      </c>
      <c r="BU2301" t="s">
        <v>31914</v>
      </c>
      <c r="BV2301" t="s">
        <v>31916</v>
      </c>
      <c r="BW2301" t="s">
        <v>13428</v>
      </c>
      <c r="BX2301">
        <v>0</v>
      </c>
      <c r="BY2301" t="s">
        <v>13429</v>
      </c>
    </row>
    <row r="2302" spans="1:78" hidden="1">
      <c r="A2302" t="s">
        <v>13850</v>
      </c>
      <c r="B2302" t="s">
        <v>67</v>
      </c>
      <c r="C2302" t="s">
        <v>23554</v>
      </c>
      <c r="G2302" t="s">
        <v>23555</v>
      </c>
      <c r="J2302" t="s">
        <v>23556</v>
      </c>
      <c r="K2302" t="s">
        <v>821</v>
      </c>
      <c r="W2302" t="s">
        <v>23557</v>
      </c>
      <c r="AB2302" t="s">
        <v>23558</v>
      </c>
      <c r="AN2302" t="s">
        <v>824</v>
      </c>
      <c r="AO2302" t="s">
        <v>825</v>
      </c>
      <c r="AS2302" t="s">
        <v>730</v>
      </c>
      <c r="AT2302">
        <v>2010</v>
      </c>
      <c r="AU2302">
        <v>19</v>
      </c>
      <c r="AV2302">
        <v>7</v>
      </c>
      <c r="BA2302">
        <v>1335</v>
      </c>
      <c r="BB2302">
        <v>1351</v>
      </c>
      <c r="BD2302" t="s">
        <v>23559</v>
      </c>
      <c r="BK2302" t="s">
        <v>23560</v>
      </c>
      <c r="BL2302">
        <v>20149097</v>
      </c>
      <c r="BW2302" t="s">
        <v>13429</v>
      </c>
      <c r="BX2302" t="s">
        <v>13985</v>
      </c>
      <c r="BY2302" t="s">
        <v>13985</v>
      </c>
      <c r="BZ2302" t="s">
        <v>13985</v>
      </c>
    </row>
    <row r="2303" spans="1:78" hidden="1">
      <c r="A2303" t="s">
        <v>13850</v>
      </c>
      <c r="B2303" t="s">
        <v>67</v>
      </c>
      <c r="C2303" t="s">
        <v>30376</v>
      </c>
      <c r="G2303" t="s">
        <v>30376</v>
      </c>
      <c r="J2303" t="s">
        <v>30377</v>
      </c>
      <c r="K2303" t="s">
        <v>12619</v>
      </c>
      <c r="W2303" t="s">
        <v>30378</v>
      </c>
      <c r="AN2303" t="s">
        <v>12623</v>
      </c>
      <c r="AS2303" t="s">
        <v>297</v>
      </c>
      <c r="AT2303">
        <v>1995</v>
      </c>
      <c r="AU2303">
        <v>29</v>
      </c>
      <c r="AV2303">
        <v>3</v>
      </c>
      <c r="BA2303">
        <v>391</v>
      </c>
      <c r="BB2303">
        <v>398</v>
      </c>
      <c r="BD2303" t="s">
        <v>30379</v>
      </c>
      <c r="BK2303" t="s">
        <v>30380</v>
      </c>
      <c r="BW2303" t="s">
        <v>13428</v>
      </c>
      <c r="BX2303" t="s">
        <v>13985</v>
      </c>
      <c r="BY2303" t="s">
        <v>13429</v>
      </c>
      <c r="BZ2303" t="s">
        <v>13985</v>
      </c>
    </row>
    <row r="2304" spans="1:78" hidden="1">
      <c r="A2304" t="s">
        <v>13850</v>
      </c>
      <c r="B2304" t="s">
        <v>67</v>
      </c>
      <c r="C2304" t="s">
        <v>31025</v>
      </c>
      <c r="G2304" t="s">
        <v>31025</v>
      </c>
      <c r="J2304" t="s">
        <v>31026</v>
      </c>
      <c r="K2304" t="s">
        <v>4848</v>
      </c>
      <c r="W2304" t="s">
        <v>31027</v>
      </c>
      <c r="AA2304" t="s">
        <v>31028</v>
      </c>
      <c r="AN2304" t="s">
        <v>4851</v>
      </c>
      <c r="AO2304" t="s">
        <v>4852</v>
      </c>
      <c r="AS2304" t="s">
        <v>815</v>
      </c>
      <c r="AT2304">
        <v>1993</v>
      </c>
      <c r="AU2304">
        <v>44</v>
      </c>
      <c r="AV2304" s="2">
        <v>43556</v>
      </c>
      <c r="BA2304">
        <v>39</v>
      </c>
      <c r="BB2304">
        <v>64</v>
      </c>
      <c r="BD2304" t="s">
        <v>31029</v>
      </c>
      <c r="BK2304" t="s">
        <v>31030</v>
      </c>
      <c r="BW2304" t="s">
        <v>13429</v>
      </c>
      <c r="BX2304" t="s">
        <v>13985</v>
      </c>
      <c r="BY2304" t="s">
        <v>13985</v>
      </c>
      <c r="BZ2304" t="s">
        <v>13985</v>
      </c>
    </row>
    <row r="2305" spans="1:78" hidden="1">
      <c r="A2305" t="s">
        <v>13850</v>
      </c>
      <c r="B2305" t="s">
        <v>67</v>
      </c>
      <c r="C2305" t="s">
        <v>23618</v>
      </c>
      <c r="G2305" t="s">
        <v>23619</v>
      </c>
      <c r="J2305" t="s">
        <v>23620</v>
      </c>
      <c r="K2305" t="s">
        <v>23621</v>
      </c>
      <c r="W2305" t="s">
        <v>23622</v>
      </c>
      <c r="AA2305" t="s">
        <v>23623</v>
      </c>
      <c r="AB2305" t="s">
        <v>23624</v>
      </c>
      <c r="AN2305" t="s">
        <v>23625</v>
      </c>
      <c r="AS2305" t="s">
        <v>884</v>
      </c>
      <c r="AT2305">
        <v>2010</v>
      </c>
      <c r="AU2305">
        <v>22</v>
      </c>
      <c r="AV2305">
        <v>1</v>
      </c>
      <c r="BA2305">
        <v>1</v>
      </c>
      <c r="BB2305">
        <v>16</v>
      </c>
      <c r="BD2305" t="s">
        <v>23626</v>
      </c>
      <c r="BK2305" t="s">
        <v>23627</v>
      </c>
      <c r="BW2305" t="s">
        <v>13429</v>
      </c>
      <c r="BX2305" t="s">
        <v>13985</v>
      </c>
      <c r="BY2305" t="s">
        <v>13985</v>
      </c>
      <c r="BZ2305" t="s">
        <v>13985</v>
      </c>
    </row>
    <row r="2306" spans="1:78" hidden="1">
      <c r="A2306" t="s">
        <v>13850</v>
      </c>
      <c r="B2306" t="s">
        <v>67</v>
      </c>
      <c r="C2306" t="s">
        <v>30672</v>
      </c>
      <c r="G2306" t="s">
        <v>30672</v>
      </c>
      <c r="J2306" t="s">
        <v>30673</v>
      </c>
      <c r="K2306" t="s">
        <v>322</v>
      </c>
      <c r="W2306" t="s">
        <v>30674</v>
      </c>
      <c r="AN2306" t="s">
        <v>324</v>
      </c>
      <c r="AS2306" t="s">
        <v>154</v>
      </c>
      <c r="AT2306">
        <v>1994</v>
      </c>
      <c r="AU2306">
        <v>31</v>
      </c>
      <c r="AV2306">
        <v>4</v>
      </c>
      <c r="BA2306">
        <v>623</v>
      </c>
      <c r="BB2306">
        <v>630</v>
      </c>
      <c r="BD2306" t="s">
        <v>30675</v>
      </c>
      <c r="BK2306" t="s">
        <v>30676</v>
      </c>
      <c r="BW2306" t="s">
        <v>13429</v>
      </c>
      <c r="BX2306" t="s">
        <v>13985</v>
      </c>
      <c r="BY2306" t="s">
        <v>13985</v>
      </c>
      <c r="BZ2306" t="s">
        <v>13985</v>
      </c>
    </row>
    <row r="2307" spans="1:78" hidden="1">
      <c r="A2307" t="s">
        <v>13850</v>
      </c>
      <c r="B2307" t="s">
        <v>67</v>
      </c>
      <c r="C2307" t="s">
        <v>18540</v>
      </c>
      <c r="G2307" t="s">
        <v>18541</v>
      </c>
      <c r="J2307" t="s">
        <v>18542</v>
      </c>
      <c r="K2307" t="s">
        <v>18543</v>
      </c>
      <c r="W2307" t="s">
        <v>18544</v>
      </c>
      <c r="AB2307" t="s">
        <v>18545</v>
      </c>
      <c r="AN2307" t="s">
        <v>18546</v>
      </c>
      <c r="AO2307" t="s">
        <v>18547</v>
      </c>
      <c r="AS2307" t="s">
        <v>242</v>
      </c>
      <c r="AT2307">
        <v>2015</v>
      </c>
      <c r="AU2307">
        <v>103</v>
      </c>
      <c r="BA2307">
        <v>85</v>
      </c>
      <c r="BB2307">
        <v>97</v>
      </c>
      <c r="BD2307" t="s">
        <v>18548</v>
      </c>
      <c r="BK2307" t="s">
        <v>18549</v>
      </c>
      <c r="BW2307" t="s">
        <v>13429</v>
      </c>
      <c r="BX2307" t="s">
        <v>13985</v>
      </c>
      <c r="BY2307" t="s">
        <v>13985</v>
      </c>
      <c r="BZ2307" t="s">
        <v>13985</v>
      </c>
    </row>
    <row r="2308" spans="1:78" hidden="1">
      <c r="A2308" t="s">
        <v>13850</v>
      </c>
      <c r="B2308" t="s">
        <v>67</v>
      </c>
      <c r="C2308" t="s">
        <v>20824</v>
      </c>
      <c r="G2308" t="s">
        <v>20825</v>
      </c>
      <c r="J2308" t="s">
        <v>20826</v>
      </c>
      <c r="K2308" t="s">
        <v>10687</v>
      </c>
      <c r="W2308" t="s">
        <v>20827</v>
      </c>
      <c r="AB2308" t="s">
        <v>20828</v>
      </c>
      <c r="AN2308" t="s">
        <v>10689</v>
      </c>
      <c r="AO2308" t="s">
        <v>10690</v>
      </c>
      <c r="AS2308" t="s">
        <v>521</v>
      </c>
      <c r="AT2308">
        <v>2013</v>
      </c>
      <c r="AU2308">
        <v>34</v>
      </c>
      <c r="AV2308">
        <v>3</v>
      </c>
      <c r="BA2308">
        <v>500</v>
      </c>
      <c r="BB2308">
        <v>514</v>
      </c>
      <c r="BD2308" t="s">
        <v>20829</v>
      </c>
      <c r="BK2308" t="s">
        <v>20830</v>
      </c>
      <c r="BW2308" t="s">
        <v>13429</v>
      </c>
      <c r="BX2308" t="s">
        <v>13985</v>
      </c>
      <c r="BY2308" t="s">
        <v>13985</v>
      </c>
      <c r="BZ2308" t="s">
        <v>13985</v>
      </c>
    </row>
    <row r="2309" spans="1:78" hidden="1">
      <c r="A2309" t="s">
        <v>13850</v>
      </c>
      <c r="B2309" t="s">
        <v>67</v>
      </c>
      <c r="C2309" t="s">
        <v>26724</v>
      </c>
      <c r="G2309" t="s">
        <v>26724</v>
      </c>
      <c r="J2309" t="s">
        <v>26725</v>
      </c>
      <c r="K2309" t="s">
        <v>3380</v>
      </c>
      <c r="W2309" t="s">
        <v>26726</v>
      </c>
      <c r="AN2309" t="s">
        <v>3382</v>
      </c>
      <c r="AS2309" t="s">
        <v>15835</v>
      </c>
      <c r="AT2309">
        <v>2005</v>
      </c>
      <c r="AU2309">
        <v>5</v>
      </c>
      <c r="BC2309">
        <v>4</v>
      </c>
      <c r="BD2309" t="s">
        <v>26727</v>
      </c>
      <c r="BK2309" t="s">
        <v>26728</v>
      </c>
      <c r="BL2309">
        <v>16299594</v>
      </c>
      <c r="BW2309" t="s">
        <v>13429</v>
      </c>
      <c r="BX2309" t="s">
        <v>13985</v>
      </c>
      <c r="BY2309" t="s">
        <v>13985</v>
      </c>
      <c r="BZ2309" t="s">
        <v>13985</v>
      </c>
    </row>
    <row r="2310" spans="1:78" hidden="1">
      <c r="A2310" t="s">
        <v>13784</v>
      </c>
      <c r="B2310" t="s">
        <v>67</v>
      </c>
      <c r="C2310" t="s">
        <v>31774</v>
      </c>
      <c r="J2310" t="s">
        <v>31776</v>
      </c>
      <c r="K2310" t="s">
        <v>31778</v>
      </c>
      <c r="AG2310">
        <v>0</v>
      </c>
      <c r="AH2310">
        <v>0</v>
      </c>
      <c r="AN2310" t="s">
        <v>31781</v>
      </c>
      <c r="AT2310">
        <v>2019</v>
      </c>
      <c r="AV2310">
        <v>47</v>
      </c>
      <c r="BA2310">
        <v>22</v>
      </c>
      <c r="BB2310">
        <v>39</v>
      </c>
      <c r="BD2310" t="s">
        <v>31780</v>
      </c>
      <c r="BK2310" t="s">
        <v>31782</v>
      </c>
      <c r="BT2310" t="s">
        <v>31775</v>
      </c>
      <c r="BU2310" t="s">
        <v>31777</v>
      </c>
      <c r="BV2310" t="s">
        <v>31779</v>
      </c>
      <c r="BW2310" t="s">
        <v>13429</v>
      </c>
    </row>
    <row r="2311" spans="1:78" hidden="1">
      <c r="A2311" t="s">
        <v>13850</v>
      </c>
      <c r="B2311" t="s">
        <v>67</v>
      </c>
      <c r="C2311" t="s">
        <v>18906</v>
      </c>
      <c r="G2311" t="s">
        <v>18907</v>
      </c>
      <c r="J2311" t="s">
        <v>18908</v>
      </c>
      <c r="K2311" t="s">
        <v>8965</v>
      </c>
      <c r="W2311" t="s">
        <v>18909</v>
      </c>
      <c r="AO2311" t="s">
        <v>8968</v>
      </c>
      <c r="AS2311" t="s">
        <v>521</v>
      </c>
      <c r="AT2311">
        <v>2015</v>
      </c>
      <c r="AU2311">
        <v>40</v>
      </c>
      <c r="AV2311">
        <v>1</v>
      </c>
      <c r="BA2311">
        <v>164</v>
      </c>
      <c r="BB2311">
        <v>171</v>
      </c>
      <c r="BD2311" t="s">
        <v>18910</v>
      </c>
      <c r="BK2311" t="s">
        <v>18911</v>
      </c>
      <c r="BL2311">
        <v>26047197</v>
      </c>
      <c r="BW2311" t="s">
        <v>13428</v>
      </c>
      <c r="BX2311" t="s">
        <v>13985</v>
      </c>
      <c r="BY2311" t="s">
        <v>13429</v>
      </c>
      <c r="BZ2311" t="s">
        <v>13985</v>
      </c>
    </row>
    <row r="2312" spans="1:78" hidden="1">
      <c r="A2312" t="s">
        <v>13850</v>
      </c>
      <c r="B2312" t="s">
        <v>67</v>
      </c>
      <c r="C2312" t="s">
        <v>15112</v>
      </c>
      <c r="G2312" t="s">
        <v>15113</v>
      </c>
      <c r="J2312" t="s">
        <v>15114</v>
      </c>
      <c r="K2312" t="s">
        <v>280</v>
      </c>
      <c r="W2312" t="s">
        <v>15115</v>
      </c>
      <c r="AN2312" t="s">
        <v>284</v>
      </c>
      <c r="AS2312" s="1">
        <v>37196</v>
      </c>
      <c r="AT2312">
        <v>2018</v>
      </c>
      <c r="AU2312">
        <v>13</v>
      </c>
      <c r="AV2312">
        <v>11</v>
      </c>
      <c r="BC2312" t="s">
        <v>15116</v>
      </c>
      <c r="BD2312" t="s">
        <v>15117</v>
      </c>
      <c r="BK2312" t="s">
        <v>15118</v>
      </c>
      <c r="BL2312">
        <v>30383782</v>
      </c>
      <c r="BW2312" t="s">
        <v>13429</v>
      </c>
      <c r="BX2312" t="s">
        <v>13985</v>
      </c>
      <c r="BY2312" t="s">
        <v>13985</v>
      </c>
      <c r="BZ2312" t="s">
        <v>13985</v>
      </c>
    </row>
    <row r="2313" spans="1:78" hidden="1">
      <c r="A2313" t="s">
        <v>13850</v>
      </c>
      <c r="B2313" t="s">
        <v>67</v>
      </c>
      <c r="C2313" t="s">
        <v>22247</v>
      </c>
      <c r="G2313" t="s">
        <v>22248</v>
      </c>
      <c r="J2313" t="s">
        <v>22249</v>
      </c>
      <c r="K2313" t="s">
        <v>178</v>
      </c>
      <c r="W2313" t="s">
        <v>22250</v>
      </c>
      <c r="AN2313" t="s">
        <v>180</v>
      </c>
      <c r="AS2313" t="s">
        <v>84</v>
      </c>
      <c r="AT2313">
        <v>2011</v>
      </c>
      <c r="AU2313">
        <v>59</v>
      </c>
      <c r="AV2313">
        <v>3</v>
      </c>
      <c r="BA2313">
        <v>373</v>
      </c>
      <c r="BB2313">
        <v>383</v>
      </c>
      <c r="BD2313" t="s">
        <v>22251</v>
      </c>
      <c r="BK2313" t="s">
        <v>22252</v>
      </c>
      <c r="BW2313" t="s">
        <v>13428</v>
      </c>
      <c r="BX2313" t="s">
        <v>13985</v>
      </c>
      <c r="BY2313" t="s">
        <v>13429</v>
      </c>
      <c r="BZ2313" t="s">
        <v>13985</v>
      </c>
    </row>
    <row r="2314" spans="1:78" hidden="1">
      <c r="A2314" t="s">
        <v>13850</v>
      </c>
      <c r="B2314" t="s">
        <v>67</v>
      </c>
      <c r="C2314" t="s">
        <v>23107</v>
      </c>
      <c r="G2314" t="s">
        <v>23108</v>
      </c>
      <c r="J2314" t="s">
        <v>23109</v>
      </c>
      <c r="K2314" t="s">
        <v>23110</v>
      </c>
      <c r="W2314" t="s">
        <v>23111</v>
      </c>
      <c r="AB2314" t="s">
        <v>23112</v>
      </c>
      <c r="AN2314" t="s">
        <v>23113</v>
      </c>
      <c r="AT2314">
        <v>2011</v>
      </c>
      <c r="AU2314">
        <v>13</v>
      </c>
      <c r="AW2314">
        <v>8</v>
      </c>
      <c r="BA2314">
        <v>985</v>
      </c>
      <c r="BB2314">
        <v>993</v>
      </c>
      <c r="BD2314" t="s">
        <v>23114</v>
      </c>
      <c r="BK2314" t="s">
        <v>23115</v>
      </c>
      <c r="BW2314" t="s">
        <v>13429</v>
      </c>
      <c r="BX2314" t="s">
        <v>13985</v>
      </c>
      <c r="BY2314" t="s">
        <v>13985</v>
      </c>
      <c r="BZ2314" t="s">
        <v>13985</v>
      </c>
    </row>
    <row r="2315" spans="1:78" hidden="1">
      <c r="A2315" t="s">
        <v>13850</v>
      </c>
      <c r="B2315" t="s">
        <v>67</v>
      </c>
      <c r="C2315" t="s">
        <v>21422</v>
      </c>
      <c r="G2315" t="s">
        <v>21423</v>
      </c>
      <c r="J2315" t="s">
        <v>21424</v>
      </c>
      <c r="K2315" t="s">
        <v>2387</v>
      </c>
      <c r="W2315" t="s">
        <v>21425</v>
      </c>
      <c r="AN2315" t="s">
        <v>2389</v>
      </c>
      <c r="AS2315" t="s">
        <v>154</v>
      </c>
      <c r="AT2315">
        <v>2012</v>
      </c>
      <c r="AU2315">
        <v>14</v>
      </c>
      <c r="AV2315">
        <v>4</v>
      </c>
      <c r="BA2315">
        <v>348</v>
      </c>
      <c r="BB2315">
        <v>357</v>
      </c>
      <c r="BD2315" t="s">
        <v>21426</v>
      </c>
      <c r="BK2315" t="s">
        <v>21427</v>
      </c>
      <c r="BW2315" t="s">
        <v>13428</v>
      </c>
      <c r="BX2315" t="s">
        <v>13985</v>
      </c>
      <c r="BY2315" t="s">
        <v>13429</v>
      </c>
      <c r="BZ2315" t="s">
        <v>13985</v>
      </c>
    </row>
    <row r="2316" spans="1:78" hidden="1">
      <c r="A2316" t="s">
        <v>13850</v>
      </c>
      <c r="B2316" t="s">
        <v>67</v>
      </c>
      <c r="C2316" t="s">
        <v>14489</v>
      </c>
      <c r="G2316" t="s">
        <v>14490</v>
      </c>
      <c r="J2316" t="s">
        <v>14491</v>
      </c>
      <c r="K2316" t="s">
        <v>3380</v>
      </c>
      <c r="W2316" t="s">
        <v>14492</v>
      </c>
      <c r="AA2316" t="s">
        <v>14493</v>
      </c>
      <c r="AB2316" t="s">
        <v>14494</v>
      </c>
      <c r="AN2316" t="s">
        <v>3382</v>
      </c>
      <c r="AO2316" t="s">
        <v>3383</v>
      </c>
      <c r="AS2316" t="s">
        <v>1469</v>
      </c>
      <c r="AT2316">
        <v>2019</v>
      </c>
      <c r="AU2316">
        <v>19</v>
      </c>
      <c r="AV2316">
        <v>3</v>
      </c>
      <c r="BC2316">
        <v>7</v>
      </c>
      <c r="BD2316" t="s">
        <v>14495</v>
      </c>
      <c r="BK2316" t="s">
        <v>14496</v>
      </c>
      <c r="BL2316">
        <v>31095311</v>
      </c>
      <c r="BW2316" t="s">
        <v>13428</v>
      </c>
      <c r="BY2316" t="s">
        <v>13429</v>
      </c>
      <c r="BZ2316">
        <v>1</v>
      </c>
    </row>
    <row r="2317" spans="1:78" hidden="1">
      <c r="A2317" t="s">
        <v>13850</v>
      </c>
      <c r="B2317" t="s">
        <v>67</v>
      </c>
      <c r="C2317" t="s">
        <v>17355</v>
      </c>
      <c r="G2317" t="s">
        <v>17356</v>
      </c>
      <c r="J2317" t="s">
        <v>17357</v>
      </c>
      <c r="K2317" t="s">
        <v>3981</v>
      </c>
      <c r="W2317" t="s">
        <v>17358</v>
      </c>
      <c r="AA2317" t="s">
        <v>17359</v>
      </c>
      <c r="AB2317" t="s">
        <v>17360</v>
      </c>
      <c r="AN2317" t="s">
        <v>3983</v>
      </c>
      <c r="AO2317" t="s">
        <v>3984</v>
      </c>
      <c r="AS2317" t="s">
        <v>84</v>
      </c>
      <c r="AT2317">
        <v>2016</v>
      </c>
      <c r="AU2317">
        <v>106</v>
      </c>
      <c r="AV2317">
        <v>6</v>
      </c>
      <c r="BA2317">
        <v>818</v>
      </c>
      <c r="BB2317">
        <v>826</v>
      </c>
      <c r="BD2317" t="s">
        <v>17361</v>
      </c>
      <c r="BK2317" t="s">
        <v>17362</v>
      </c>
      <c r="BL2317">
        <v>27650278</v>
      </c>
      <c r="BW2317" t="s">
        <v>13429</v>
      </c>
      <c r="BX2317" t="s">
        <v>13985</v>
      </c>
      <c r="BY2317" t="s">
        <v>13985</v>
      </c>
      <c r="BZ2317" t="s">
        <v>13985</v>
      </c>
    </row>
    <row r="2318" spans="1:78" hidden="1">
      <c r="A2318" t="s">
        <v>13850</v>
      </c>
      <c r="B2318" t="s">
        <v>67</v>
      </c>
      <c r="C2318" t="s">
        <v>30561</v>
      </c>
      <c r="G2318" t="s">
        <v>30561</v>
      </c>
      <c r="J2318" t="s">
        <v>30562</v>
      </c>
      <c r="K2318" t="s">
        <v>11367</v>
      </c>
      <c r="W2318" t="s">
        <v>30563</v>
      </c>
      <c r="AN2318" t="s">
        <v>11369</v>
      </c>
      <c r="AT2318">
        <v>1995</v>
      </c>
      <c r="AU2318">
        <v>16</v>
      </c>
      <c r="AV2318">
        <v>1</v>
      </c>
      <c r="BA2318">
        <v>31</v>
      </c>
      <c r="BB2318">
        <v>54</v>
      </c>
      <c r="BK2318" t="s">
        <v>30564</v>
      </c>
      <c r="BW2318" t="s">
        <v>13429</v>
      </c>
      <c r="BX2318" t="s">
        <v>13985</v>
      </c>
      <c r="BY2318" t="s">
        <v>13985</v>
      </c>
      <c r="BZ2318" t="s">
        <v>13985</v>
      </c>
    </row>
    <row r="2319" spans="1:78" hidden="1">
      <c r="A2319" t="s">
        <v>13850</v>
      </c>
      <c r="B2319" t="s">
        <v>67</v>
      </c>
      <c r="C2319" t="s">
        <v>23604</v>
      </c>
      <c r="G2319" t="s">
        <v>23605</v>
      </c>
      <c r="J2319" t="s">
        <v>23606</v>
      </c>
      <c r="K2319" t="s">
        <v>9626</v>
      </c>
      <c r="W2319" t="s">
        <v>23607</v>
      </c>
      <c r="AN2319" t="s">
        <v>9630</v>
      </c>
      <c r="AO2319" t="s">
        <v>9631</v>
      </c>
      <c r="AS2319" t="s">
        <v>884</v>
      </c>
      <c r="AT2319">
        <v>2010</v>
      </c>
      <c r="AU2319">
        <v>72</v>
      </c>
      <c r="AV2319">
        <v>2</v>
      </c>
      <c r="BA2319">
        <v>104</v>
      </c>
      <c r="BB2319">
        <v>112</v>
      </c>
      <c r="BD2319" t="s">
        <v>23608</v>
      </c>
      <c r="BK2319" t="s">
        <v>23609</v>
      </c>
      <c r="BL2319">
        <v>19851982</v>
      </c>
      <c r="BW2319" t="s">
        <v>13429</v>
      </c>
      <c r="BX2319" t="s">
        <v>13985</v>
      </c>
      <c r="BY2319" t="s">
        <v>13985</v>
      </c>
      <c r="BZ2319" t="s">
        <v>13985</v>
      </c>
    </row>
    <row r="2320" spans="1:78" hidden="1">
      <c r="A2320" t="s">
        <v>13850</v>
      </c>
      <c r="B2320" t="s">
        <v>67</v>
      </c>
      <c r="C2320" t="s">
        <v>14062</v>
      </c>
      <c r="G2320" t="s">
        <v>14063</v>
      </c>
      <c r="J2320" t="s">
        <v>14064</v>
      </c>
      <c r="K2320" t="s">
        <v>14065</v>
      </c>
      <c r="W2320" t="s">
        <v>14066</v>
      </c>
      <c r="AN2320" t="s">
        <v>14067</v>
      </c>
      <c r="AO2320" t="s">
        <v>14068</v>
      </c>
      <c r="AS2320" t="s">
        <v>154</v>
      </c>
      <c r="AT2320">
        <v>2019</v>
      </c>
      <c r="AU2320">
        <v>138</v>
      </c>
      <c r="BA2320">
        <v>248</v>
      </c>
      <c r="BB2320">
        <v>263</v>
      </c>
      <c r="BD2320" t="s">
        <v>14069</v>
      </c>
      <c r="BK2320" t="s">
        <v>14070</v>
      </c>
      <c r="BW2320" t="s">
        <v>13429</v>
      </c>
    </row>
    <row r="2321" spans="1:78" hidden="1">
      <c r="A2321" t="s">
        <v>13850</v>
      </c>
      <c r="B2321" t="s">
        <v>67</v>
      </c>
      <c r="C2321" t="s">
        <v>27183</v>
      </c>
      <c r="G2321" t="s">
        <v>27183</v>
      </c>
      <c r="J2321" t="s">
        <v>27184</v>
      </c>
      <c r="K2321" t="s">
        <v>1229</v>
      </c>
      <c r="W2321" t="s">
        <v>27185</v>
      </c>
      <c r="AN2321" t="s">
        <v>1232</v>
      </c>
      <c r="AS2321" t="s">
        <v>629</v>
      </c>
      <c r="AT2321">
        <v>2004</v>
      </c>
      <c r="AU2321">
        <v>24</v>
      </c>
      <c r="AV2321">
        <v>2</v>
      </c>
      <c r="BA2321">
        <v>225</v>
      </c>
      <c r="BB2321">
        <v>231</v>
      </c>
      <c r="BD2321" t="s">
        <v>27186</v>
      </c>
      <c r="BK2321" t="s">
        <v>27187</v>
      </c>
      <c r="BW2321" t="s">
        <v>13429</v>
      </c>
      <c r="BX2321" t="s">
        <v>13985</v>
      </c>
      <c r="BY2321" t="s">
        <v>13985</v>
      </c>
      <c r="BZ2321" t="s">
        <v>13985</v>
      </c>
    </row>
    <row r="2322" spans="1:78" hidden="1">
      <c r="A2322" t="s">
        <v>13850</v>
      </c>
      <c r="B2322" t="s">
        <v>67</v>
      </c>
      <c r="C2322" t="s">
        <v>24016</v>
      </c>
      <c r="G2322" t="s">
        <v>24017</v>
      </c>
      <c r="J2322" t="s">
        <v>24018</v>
      </c>
      <c r="K2322" t="s">
        <v>24019</v>
      </c>
      <c r="W2322" t="s">
        <v>24020</v>
      </c>
      <c r="AN2322" t="s">
        <v>24021</v>
      </c>
      <c r="AO2322" t="s">
        <v>24022</v>
      </c>
      <c r="AS2322" s="1">
        <v>42186</v>
      </c>
      <c r="AT2322">
        <v>2009</v>
      </c>
      <c r="AU2322">
        <v>39</v>
      </c>
      <c r="AV2322">
        <v>9</v>
      </c>
      <c r="BA2322">
        <v>1003</v>
      </c>
      <c r="BB2322">
        <v>1010</v>
      </c>
      <c r="BD2322" t="s">
        <v>24023</v>
      </c>
      <c r="BK2322" t="s">
        <v>24024</v>
      </c>
      <c r="BL2322">
        <v>19504757</v>
      </c>
      <c r="BW2322" t="s">
        <v>13429</v>
      </c>
      <c r="BX2322" t="s">
        <v>13985</v>
      </c>
      <c r="BY2322" t="s">
        <v>13985</v>
      </c>
      <c r="BZ2322" t="s">
        <v>13985</v>
      </c>
    </row>
    <row r="2323" spans="1:78" hidden="1">
      <c r="A2323" t="s">
        <v>13850</v>
      </c>
      <c r="B2323" t="s">
        <v>67</v>
      </c>
      <c r="C2323" t="s">
        <v>28559</v>
      </c>
      <c r="G2323" t="s">
        <v>28559</v>
      </c>
      <c r="J2323" t="s">
        <v>28560</v>
      </c>
      <c r="K2323" t="s">
        <v>2998</v>
      </c>
      <c r="W2323" t="s">
        <v>28561</v>
      </c>
      <c r="AN2323" t="s">
        <v>3001</v>
      </c>
      <c r="AS2323" t="s">
        <v>242</v>
      </c>
      <c r="AT2323">
        <v>2000</v>
      </c>
      <c r="AU2323">
        <v>120</v>
      </c>
      <c r="AV2323">
        <v>1</v>
      </c>
      <c r="BA2323">
        <v>88</v>
      </c>
      <c r="BB2323">
        <v>98</v>
      </c>
      <c r="BD2323" t="s">
        <v>28562</v>
      </c>
      <c r="BK2323" t="s">
        <v>28563</v>
      </c>
      <c r="BL2323">
        <v>11042014</v>
      </c>
      <c r="BW2323" t="s">
        <v>13429</v>
      </c>
      <c r="BX2323" t="s">
        <v>13985</v>
      </c>
      <c r="BY2323" t="s">
        <v>13985</v>
      </c>
      <c r="BZ2323" t="s">
        <v>13985</v>
      </c>
    </row>
    <row r="2324" spans="1:78" hidden="1">
      <c r="A2324" t="s">
        <v>13850</v>
      </c>
      <c r="B2324" t="s">
        <v>67</v>
      </c>
      <c r="C2324" t="s">
        <v>30727</v>
      </c>
      <c r="G2324" t="s">
        <v>30727</v>
      </c>
      <c r="J2324" t="s">
        <v>30728</v>
      </c>
      <c r="K2324" t="s">
        <v>5389</v>
      </c>
      <c r="W2324" t="s">
        <v>30729</v>
      </c>
      <c r="AN2324" t="s">
        <v>5393</v>
      </c>
      <c r="AS2324" s="1">
        <v>47270</v>
      </c>
      <c r="AT2324">
        <v>1994</v>
      </c>
      <c r="AU2324">
        <v>179</v>
      </c>
      <c r="AV2324">
        <v>2</v>
      </c>
      <c r="BA2324">
        <v>235</v>
      </c>
      <c r="BB2324">
        <v>252</v>
      </c>
      <c r="BD2324" t="s">
        <v>30730</v>
      </c>
      <c r="BK2324" t="s">
        <v>30731</v>
      </c>
      <c r="BW2324" t="s">
        <v>13429</v>
      </c>
      <c r="BX2324" t="s">
        <v>13985</v>
      </c>
      <c r="BY2324" t="s">
        <v>13985</v>
      </c>
      <c r="BZ2324" t="s">
        <v>13985</v>
      </c>
    </row>
    <row r="2325" spans="1:78" hidden="1">
      <c r="A2325" t="s">
        <v>13850</v>
      </c>
      <c r="B2325" t="s">
        <v>67</v>
      </c>
      <c r="C2325" t="s">
        <v>30843</v>
      </c>
      <c r="G2325" t="s">
        <v>30843</v>
      </c>
      <c r="J2325" t="s">
        <v>30844</v>
      </c>
      <c r="K2325" t="s">
        <v>6244</v>
      </c>
      <c r="W2325" t="s">
        <v>30845</v>
      </c>
      <c r="AA2325" t="s">
        <v>30846</v>
      </c>
      <c r="AB2325" t="s">
        <v>30847</v>
      </c>
      <c r="AN2325" t="s">
        <v>6246</v>
      </c>
      <c r="AS2325" t="s">
        <v>1023</v>
      </c>
      <c r="AT2325">
        <v>1994</v>
      </c>
      <c r="AU2325">
        <v>131</v>
      </c>
      <c r="AV2325">
        <v>1</v>
      </c>
      <c r="BA2325">
        <v>65</v>
      </c>
      <c r="BB2325">
        <v>74</v>
      </c>
      <c r="BD2325" t="s">
        <v>30848</v>
      </c>
      <c r="BK2325" t="s">
        <v>30849</v>
      </c>
      <c r="BW2325" t="s">
        <v>13429</v>
      </c>
      <c r="BX2325" t="s">
        <v>13985</v>
      </c>
      <c r="BY2325" t="s">
        <v>13985</v>
      </c>
      <c r="BZ2325" t="s">
        <v>13985</v>
      </c>
    </row>
    <row r="2326" spans="1:78" hidden="1">
      <c r="A2326" t="s">
        <v>13850</v>
      </c>
      <c r="B2326" t="s">
        <v>67</v>
      </c>
      <c r="C2326" t="s">
        <v>20912</v>
      </c>
      <c r="G2326" t="s">
        <v>20913</v>
      </c>
      <c r="J2326" t="s">
        <v>20914</v>
      </c>
      <c r="K2326" t="s">
        <v>20915</v>
      </c>
      <c r="W2326" t="s">
        <v>20916</v>
      </c>
      <c r="AN2326" t="s">
        <v>20917</v>
      </c>
      <c r="AO2326" t="s">
        <v>20918</v>
      </c>
      <c r="AS2326" s="1">
        <v>41000</v>
      </c>
      <c r="AT2326">
        <v>2013</v>
      </c>
      <c r="AU2326">
        <v>50</v>
      </c>
      <c r="AV2326" s="2">
        <v>43497</v>
      </c>
      <c r="BA2326">
        <v>107</v>
      </c>
      <c r="BB2326">
        <v>123</v>
      </c>
      <c r="BD2326" t="s">
        <v>20919</v>
      </c>
      <c r="BK2326" t="s">
        <v>20920</v>
      </c>
      <c r="BW2326" t="s">
        <v>13429</v>
      </c>
      <c r="BX2326" t="s">
        <v>13985</v>
      </c>
      <c r="BY2326" t="s">
        <v>13985</v>
      </c>
      <c r="BZ2326" t="s">
        <v>13985</v>
      </c>
    </row>
    <row r="2327" spans="1:78" hidden="1">
      <c r="A2327" t="s">
        <v>13850</v>
      </c>
      <c r="B2327" t="s">
        <v>67</v>
      </c>
      <c r="C2327" t="s">
        <v>29036</v>
      </c>
      <c r="G2327" t="s">
        <v>29036</v>
      </c>
      <c r="J2327" t="s">
        <v>29037</v>
      </c>
      <c r="K2327" t="s">
        <v>28878</v>
      </c>
      <c r="W2327" t="s">
        <v>29038</v>
      </c>
      <c r="AN2327" t="s">
        <v>14479</v>
      </c>
      <c r="AS2327" t="s">
        <v>521</v>
      </c>
      <c r="AT2327">
        <v>1999</v>
      </c>
      <c r="AU2327">
        <v>123</v>
      </c>
      <c r="AV2327">
        <v>2</v>
      </c>
      <c r="BA2327">
        <v>195</v>
      </c>
      <c r="BB2327">
        <v>202</v>
      </c>
      <c r="BD2327" t="s">
        <v>29039</v>
      </c>
      <c r="BK2327" t="s">
        <v>29040</v>
      </c>
      <c r="BW2327" t="s">
        <v>13429</v>
      </c>
      <c r="BX2327" t="s">
        <v>13985</v>
      </c>
      <c r="BY2327" t="s">
        <v>13985</v>
      </c>
      <c r="BZ2327" t="s">
        <v>13985</v>
      </c>
    </row>
    <row r="2328" spans="1:78" hidden="1">
      <c r="A2328" t="s">
        <v>13850</v>
      </c>
      <c r="B2328" t="s">
        <v>67</v>
      </c>
      <c r="C2328" t="s">
        <v>29870</v>
      </c>
      <c r="G2328" t="s">
        <v>29870</v>
      </c>
      <c r="J2328" t="s">
        <v>29871</v>
      </c>
      <c r="K2328" t="s">
        <v>6536</v>
      </c>
      <c r="W2328" t="s">
        <v>29872</v>
      </c>
      <c r="AB2328" t="s">
        <v>29873</v>
      </c>
      <c r="AN2328" t="s">
        <v>6540</v>
      </c>
      <c r="AS2328" t="s">
        <v>884</v>
      </c>
      <c r="AT2328">
        <v>1997</v>
      </c>
      <c r="AU2328">
        <v>11</v>
      </c>
      <c r="AV2328">
        <v>1</v>
      </c>
      <c r="BA2328">
        <v>4</v>
      </c>
      <c r="BB2328">
        <v>10</v>
      </c>
      <c r="BD2328" t="s">
        <v>29874</v>
      </c>
      <c r="BK2328" t="s">
        <v>29875</v>
      </c>
      <c r="BW2328" t="s">
        <v>13429</v>
      </c>
      <c r="BX2328" t="s">
        <v>13985</v>
      </c>
      <c r="BY2328" t="s">
        <v>13985</v>
      </c>
      <c r="BZ2328" t="s">
        <v>13985</v>
      </c>
    </row>
    <row r="2329" spans="1:78" hidden="1">
      <c r="A2329" t="s">
        <v>13850</v>
      </c>
      <c r="B2329" t="s">
        <v>67</v>
      </c>
      <c r="C2329" t="s">
        <v>22169</v>
      </c>
      <c r="G2329" t="s">
        <v>22170</v>
      </c>
      <c r="J2329" t="s">
        <v>22171</v>
      </c>
      <c r="K2329" t="s">
        <v>3410</v>
      </c>
      <c r="W2329" t="s">
        <v>22172</v>
      </c>
      <c r="AA2329" t="s">
        <v>22173</v>
      </c>
      <c r="AB2329" t="s">
        <v>22174</v>
      </c>
      <c r="AN2329" t="s">
        <v>3414</v>
      </c>
      <c r="AT2329">
        <v>2012</v>
      </c>
      <c r="AU2329">
        <v>3</v>
      </c>
      <c r="BC2329">
        <v>465</v>
      </c>
      <c r="BD2329" t="s">
        <v>22175</v>
      </c>
      <c r="BK2329" t="s">
        <v>22176</v>
      </c>
      <c r="BL2329">
        <v>23248601</v>
      </c>
      <c r="BW2329" t="s">
        <v>13428</v>
      </c>
      <c r="BY2329" t="s">
        <v>13429</v>
      </c>
      <c r="BZ2329">
        <v>2</v>
      </c>
    </row>
    <row r="2330" spans="1:78" hidden="1">
      <c r="A2330" t="s">
        <v>13850</v>
      </c>
      <c r="B2330" t="s">
        <v>67</v>
      </c>
      <c r="C2330" t="s">
        <v>18292</v>
      </c>
      <c r="G2330" t="s">
        <v>18293</v>
      </c>
      <c r="J2330" t="s">
        <v>18294</v>
      </c>
      <c r="K2330" t="s">
        <v>18295</v>
      </c>
      <c r="W2330" t="s">
        <v>18296</v>
      </c>
      <c r="AO2330" t="s">
        <v>18297</v>
      </c>
      <c r="AS2330" t="s">
        <v>1023</v>
      </c>
      <c r="AT2330">
        <v>2016</v>
      </c>
      <c r="AU2330">
        <v>20</v>
      </c>
      <c r="BA2330">
        <v>1</v>
      </c>
      <c r="BB2330">
        <v>22</v>
      </c>
      <c r="BC2330">
        <v>3</v>
      </c>
      <c r="BD2330" t="s">
        <v>18298</v>
      </c>
      <c r="BK2330" t="s">
        <v>18299</v>
      </c>
      <c r="BW2330" t="s">
        <v>13429</v>
      </c>
    </row>
    <row r="2331" spans="1:78" hidden="1">
      <c r="A2331" t="s">
        <v>13850</v>
      </c>
      <c r="B2331" t="s">
        <v>67</v>
      </c>
      <c r="C2331" t="s">
        <v>29646</v>
      </c>
      <c r="G2331" t="s">
        <v>29646</v>
      </c>
      <c r="J2331" t="s">
        <v>29647</v>
      </c>
      <c r="K2331" t="s">
        <v>423</v>
      </c>
      <c r="W2331" t="s">
        <v>29648</v>
      </c>
      <c r="AN2331" t="s">
        <v>426</v>
      </c>
      <c r="AS2331" t="s">
        <v>84</v>
      </c>
      <c r="AT2331">
        <v>1997</v>
      </c>
      <c r="AU2331">
        <v>51</v>
      </c>
      <c r="AV2331">
        <v>6</v>
      </c>
      <c r="BA2331">
        <v>1862</v>
      </c>
      <c r="BB2331">
        <v>1876</v>
      </c>
      <c r="BD2331" t="s">
        <v>29649</v>
      </c>
      <c r="BK2331" t="s">
        <v>29650</v>
      </c>
      <c r="BL2331">
        <v>28565109</v>
      </c>
      <c r="BW2331" t="s">
        <v>13429</v>
      </c>
      <c r="BX2331" t="s">
        <v>13985</v>
      </c>
      <c r="BY2331" t="s">
        <v>13985</v>
      </c>
      <c r="BZ2331" t="s">
        <v>13985</v>
      </c>
    </row>
    <row r="2332" spans="1:78" hidden="1">
      <c r="A2332" t="s">
        <v>13850</v>
      </c>
      <c r="B2332" t="s">
        <v>67</v>
      </c>
      <c r="C2332" t="s">
        <v>14578</v>
      </c>
      <c r="G2332" t="s">
        <v>14579</v>
      </c>
      <c r="J2332" t="s">
        <v>14580</v>
      </c>
      <c r="K2332" t="s">
        <v>178</v>
      </c>
      <c r="W2332" t="s">
        <v>14581</v>
      </c>
      <c r="AN2332" t="s">
        <v>180</v>
      </c>
      <c r="AO2332" t="s">
        <v>181</v>
      </c>
      <c r="AS2332" t="s">
        <v>629</v>
      </c>
      <c r="AT2332">
        <v>2019</v>
      </c>
      <c r="AU2332">
        <v>132</v>
      </c>
      <c r="BA2332">
        <v>1</v>
      </c>
      <c r="BB2332">
        <v>7</v>
      </c>
      <c r="BD2332" t="s">
        <v>14582</v>
      </c>
      <c r="BK2332" t="s">
        <v>14583</v>
      </c>
      <c r="BW2332" t="s">
        <v>13429</v>
      </c>
    </row>
    <row r="2333" spans="1:78" hidden="1">
      <c r="A2333" t="s">
        <v>13850</v>
      </c>
      <c r="B2333" t="s">
        <v>67</v>
      </c>
      <c r="C2333" t="s">
        <v>29969</v>
      </c>
      <c r="G2333" t="s">
        <v>29969</v>
      </c>
      <c r="J2333" t="s">
        <v>29970</v>
      </c>
      <c r="K2333" t="s">
        <v>15122</v>
      </c>
      <c r="W2333" t="s">
        <v>29971</v>
      </c>
      <c r="AN2333" t="s">
        <v>15124</v>
      </c>
      <c r="AT2333">
        <v>1997</v>
      </c>
      <c r="AU2333">
        <v>25</v>
      </c>
      <c r="AV2333">
        <v>4</v>
      </c>
      <c r="BA2333">
        <v>275</v>
      </c>
      <c r="BB2333">
        <v>281</v>
      </c>
      <c r="BK2333" t="s">
        <v>29972</v>
      </c>
      <c r="BW2333" t="s">
        <v>13429</v>
      </c>
      <c r="BX2333" t="s">
        <v>13985</v>
      </c>
      <c r="BY2333" t="s">
        <v>13985</v>
      </c>
      <c r="BZ2333" t="s">
        <v>13985</v>
      </c>
    </row>
    <row r="2334" spans="1:78" hidden="1">
      <c r="A2334" t="s">
        <v>13850</v>
      </c>
      <c r="B2334" t="s">
        <v>67</v>
      </c>
      <c r="C2334" t="s">
        <v>22812</v>
      </c>
      <c r="G2334" t="s">
        <v>22813</v>
      </c>
      <c r="J2334" t="s">
        <v>22814</v>
      </c>
      <c r="K2334" t="s">
        <v>7305</v>
      </c>
      <c r="W2334" t="s">
        <v>22815</v>
      </c>
      <c r="AN2334" t="s">
        <v>7309</v>
      </c>
      <c r="AS2334" t="s">
        <v>730</v>
      </c>
      <c r="AT2334">
        <v>2011</v>
      </c>
      <c r="AU2334">
        <v>56</v>
      </c>
      <c r="AV2334">
        <v>4</v>
      </c>
      <c r="BA2334">
        <v>717</v>
      </c>
      <c r="BB2334">
        <v>734</v>
      </c>
      <c r="BD2334" t="s">
        <v>22816</v>
      </c>
      <c r="BK2334" t="s">
        <v>22817</v>
      </c>
      <c r="BW2334" t="s">
        <v>13429</v>
      </c>
      <c r="BX2334" t="s">
        <v>13985</v>
      </c>
      <c r="BY2334" t="s">
        <v>13985</v>
      </c>
      <c r="BZ2334" t="s">
        <v>13985</v>
      </c>
    </row>
    <row r="2335" spans="1:78" hidden="1">
      <c r="A2335" t="s">
        <v>13850</v>
      </c>
      <c r="B2335" t="s">
        <v>67</v>
      </c>
      <c r="C2335" t="s">
        <v>25169</v>
      </c>
      <c r="G2335" t="s">
        <v>25170</v>
      </c>
      <c r="J2335" t="s">
        <v>25171</v>
      </c>
      <c r="K2335" t="s">
        <v>25172</v>
      </c>
      <c r="W2335" t="s">
        <v>25173</v>
      </c>
      <c r="AA2335" t="s">
        <v>25174</v>
      </c>
      <c r="AB2335" t="s">
        <v>25175</v>
      </c>
      <c r="AN2335" t="s">
        <v>25176</v>
      </c>
      <c r="AS2335" t="s">
        <v>154</v>
      </c>
      <c r="AT2335">
        <v>2007</v>
      </c>
      <c r="AU2335">
        <v>293</v>
      </c>
      <c r="AV2335">
        <v>5</v>
      </c>
      <c r="BA2335" t="s">
        <v>25177</v>
      </c>
      <c r="BB2335" t="s">
        <v>25178</v>
      </c>
      <c r="BD2335" t="s">
        <v>25179</v>
      </c>
      <c r="BK2335" t="s">
        <v>25180</v>
      </c>
      <c r="BL2335">
        <v>17720774</v>
      </c>
      <c r="BW2335" t="s">
        <v>13429</v>
      </c>
      <c r="BX2335" t="s">
        <v>13985</v>
      </c>
      <c r="BY2335" t="s">
        <v>13985</v>
      </c>
      <c r="BZ2335" t="s">
        <v>13985</v>
      </c>
    </row>
    <row r="2336" spans="1:78" hidden="1">
      <c r="A2336" t="s">
        <v>13850</v>
      </c>
      <c r="B2336" t="s">
        <v>67</v>
      </c>
      <c r="C2336" t="s">
        <v>15261</v>
      </c>
      <c r="G2336" t="s">
        <v>15262</v>
      </c>
      <c r="J2336" t="s">
        <v>15263</v>
      </c>
      <c r="K2336" t="s">
        <v>3654</v>
      </c>
      <c r="W2336" t="s">
        <v>15264</v>
      </c>
      <c r="AN2336" t="s">
        <v>3658</v>
      </c>
      <c r="AO2336" t="s">
        <v>3659</v>
      </c>
      <c r="AS2336" t="s">
        <v>297</v>
      </c>
      <c r="AT2336">
        <v>2018</v>
      </c>
      <c r="AU2336">
        <v>188</v>
      </c>
      <c r="AV2336">
        <v>5</v>
      </c>
      <c r="BA2336">
        <v>855</v>
      </c>
      <c r="BB2336">
        <v>862</v>
      </c>
      <c r="BD2336" t="s">
        <v>15265</v>
      </c>
      <c r="BK2336" t="s">
        <v>15266</v>
      </c>
      <c r="BL2336">
        <v>30039298</v>
      </c>
      <c r="BW2336" t="s">
        <v>13429</v>
      </c>
      <c r="BX2336" t="s">
        <v>13985</v>
      </c>
      <c r="BY2336" t="s">
        <v>13985</v>
      </c>
      <c r="BZ2336" t="s">
        <v>13985</v>
      </c>
    </row>
    <row r="2337" spans="1:78" hidden="1">
      <c r="A2337" t="s">
        <v>13850</v>
      </c>
      <c r="B2337" t="s">
        <v>67</v>
      </c>
      <c r="C2337" t="s">
        <v>21658</v>
      </c>
      <c r="G2337" t="s">
        <v>21659</v>
      </c>
      <c r="J2337" t="s">
        <v>21660</v>
      </c>
      <c r="K2337" t="s">
        <v>1442</v>
      </c>
      <c r="W2337" t="s">
        <v>21661</v>
      </c>
      <c r="AA2337" t="s">
        <v>17666</v>
      </c>
      <c r="AB2337" t="s">
        <v>19160</v>
      </c>
      <c r="AN2337" t="s">
        <v>1446</v>
      </c>
      <c r="AO2337" t="s">
        <v>1447</v>
      </c>
      <c r="AS2337" t="s">
        <v>472</v>
      </c>
      <c r="AT2337">
        <v>2012</v>
      </c>
      <c r="AU2337">
        <v>25</v>
      </c>
      <c r="AV2337">
        <v>7</v>
      </c>
      <c r="BA2337">
        <v>1377</v>
      </c>
      <c r="BB2337">
        <v>1388</v>
      </c>
      <c r="BD2337" t="s">
        <v>21662</v>
      </c>
      <c r="BK2337" t="s">
        <v>21663</v>
      </c>
      <c r="BL2337">
        <v>22591181</v>
      </c>
      <c r="BW2337" t="s">
        <v>13428</v>
      </c>
      <c r="BX2337" t="s">
        <v>13985</v>
      </c>
      <c r="BY2337" t="s">
        <v>13429</v>
      </c>
      <c r="BZ2337">
        <v>2</v>
      </c>
    </row>
    <row r="2338" spans="1:78" hidden="1">
      <c r="A2338" t="s">
        <v>13850</v>
      </c>
      <c r="B2338" t="s">
        <v>67</v>
      </c>
      <c r="C2338" t="s">
        <v>22017</v>
      </c>
      <c r="G2338" t="s">
        <v>22018</v>
      </c>
      <c r="J2338" t="s">
        <v>22019</v>
      </c>
      <c r="K2338" t="s">
        <v>5754</v>
      </c>
      <c r="W2338" t="s">
        <v>22020</v>
      </c>
      <c r="AA2338" t="s">
        <v>22021</v>
      </c>
      <c r="AN2338" t="s">
        <v>5758</v>
      </c>
      <c r="AO2338" t="s">
        <v>5759</v>
      </c>
      <c r="AS2338" t="s">
        <v>884</v>
      </c>
      <c r="AT2338">
        <v>2012</v>
      </c>
      <c r="AU2338">
        <v>87</v>
      </c>
      <c r="AV2338">
        <v>1</v>
      </c>
      <c r="BA2338">
        <v>128</v>
      </c>
      <c r="BB2338">
        <v>162</v>
      </c>
      <c r="BD2338" t="s">
        <v>22022</v>
      </c>
      <c r="BK2338" t="s">
        <v>22023</v>
      </c>
      <c r="BL2338">
        <v>21682837</v>
      </c>
      <c r="BW2338" t="s">
        <v>13429</v>
      </c>
      <c r="BX2338" t="s">
        <v>13985</v>
      </c>
      <c r="BY2338" t="s">
        <v>13985</v>
      </c>
      <c r="BZ2338" t="s">
        <v>13985</v>
      </c>
    </row>
    <row r="2339" spans="1:78" hidden="1">
      <c r="A2339" t="s">
        <v>13850</v>
      </c>
      <c r="B2339" t="s">
        <v>67</v>
      </c>
      <c r="C2339" t="s">
        <v>15505</v>
      </c>
      <c r="G2339" t="s">
        <v>15506</v>
      </c>
      <c r="J2339" t="s">
        <v>15507</v>
      </c>
      <c r="K2339" t="s">
        <v>4771</v>
      </c>
      <c r="W2339" t="s">
        <v>15508</v>
      </c>
      <c r="AA2339" t="s">
        <v>15509</v>
      </c>
      <c r="AB2339" t="s">
        <v>15510</v>
      </c>
      <c r="AN2339" t="s">
        <v>4775</v>
      </c>
      <c r="AS2339" s="1">
        <v>38869</v>
      </c>
      <c r="AT2339">
        <v>2018</v>
      </c>
      <c r="AU2339">
        <v>9</v>
      </c>
      <c r="BC2339">
        <v>2199</v>
      </c>
      <c r="BD2339" t="s">
        <v>15511</v>
      </c>
      <c r="BK2339" t="s">
        <v>15512</v>
      </c>
      <c r="BL2339">
        <v>29875360</v>
      </c>
      <c r="BW2339" t="s">
        <v>13429</v>
      </c>
      <c r="BX2339" t="s">
        <v>13985</v>
      </c>
      <c r="BY2339" t="s">
        <v>13985</v>
      </c>
      <c r="BZ2339" t="s">
        <v>13985</v>
      </c>
    </row>
    <row r="2340" spans="1:78" hidden="1">
      <c r="A2340" t="s">
        <v>13850</v>
      </c>
      <c r="B2340" t="s">
        <v>67</v>
      </c>
      <c r="C2340" t="s">
        <v>26342</v>
      </c>
      <c r="G2340" t="s">
        <v>26343</v>
      </c>
      <c r="J2340" t="s">
        <v>26344</v>
      </c>
      <c r="K2340" t="s">
        <v>17187</v>
      </c>
      <c r="P2340" t="s">
        <v>26337</v>
      </c>
      <c r="Q2340" t="s">
        <v>25673</v>
      </c>
      <c r="R2340" t="s">
        <v>26338</v>
      </c>
      <c r="T2340" t="s">
        <v>26339</v>
      </c>
      <c r="W2340" t="s">
        <v>26345</v>
      </c>
      <c r="AA2340" t="s">
        <v>26346</v>
      </c>
      <c r="AB2340" t="s">
        <v>26347</v>
      </c>
      <c r="AN2340" t="s">
        <v>17189</v>
      </c>
      <c r="AT2340">
        <v>2006</v>
      </c>
      <c r="AU2340">
        <v>54</v>
      </c>
      <c r="AV2340">
        <v>4</v>
      </c>
      <c r="BA2340">
        <v>709</v>
      </c>
      <c r="BB2340">
        <v>714</v>
      </c>
      <c r="BK2340" t="s">
        <v>26348</v>
      </c>
      <c r="BW2340" t="s">
        <v>13429</v>
      </c>
      <c r="BX2340" t="s">
        <v>13985</v>
      </c>
      <c r="BY2340" t="s">
        <v>13985</v>
      </c>
      <c r="BZ2340" t="s">
        <v>13985</v>
      </c>
    </row>
    <row r="2341" spans="1:78" hidden="1">
      <c r="A2341" t="s">
        <v>13850</v>
      </c>
      <c r="B2341" t="s">
        <v>67</v>
      </c>
      <c r="C2341" t="s">
        <v>22526</v>
      </c>
      <c r="G2341" t="s">
        <v>22527</v>
      </c>
      <c r="J2341" t="s">
        <v>22528</v>
      </c>
      <c r="K2341" t="s">
        <v>4637</v>
      </c>
      <c r="W2341" t="s">
        <v>22529</v>
      </c>
      <c r="AN2341" t="s">
        <v>4639</v>
      </c>
      <c r="AS2341" t="s">
        <v>297</v>
      </c>
      <c r="AT2341">
        <v>2011</v>
      </c>
      <c r="AU2341">
        <v>92</v>
      </c>
      <c r="AV2341">
        <v>1</v>
      </c>
      <c r="BA2341">
        <v>53</v>
      </c>
      <c r="BB2341">
        <v>63</v>
      </c>
      <c r="BD2341" t="s">
        <v>22530</v>
      </c>
      <c r="BK2341" t="s">
        <v>22531</v>
      </c>
      <c r="BW2341" t="s">
        <v>13429</v>
      </c>
      <c r="BX2341" t="s">
        <v>13985</v>
      </c>
      <c r="BY2341" t="s">
        <v>13985</v>
      </c>
      <c r="BZ2341" t="s">
        <v>13985</v>
      </c>
    </row>
    <row r="2342" spans="1:78" hidden="1">
      <c r="A2342" t="s">
        <v>13850</v>
      </c>
      <c r="B2342" t="s">
        <v>67</v>
      </c>
      <c r="C2342" t="s">
        <v>31284</v>
      </c>
      <c r="G2342" t="s">
        <v>31284</v>
      </c>
      <c r="J2342" t="s">
        <v>31285</v>
      </c>
      <c r="K2342" t="s">
        <v>433</v>
      </c>
      <c r="W2342" t="s">
        <v>31286</v>
      </c>
      <c r="AN2342" t="s">
        <v>435</v>
      </c>
      <c r="AS2342" t="s">
        <v>884</v>
      </c>
      <c r="AT2342">
        <v>1992</v>
      </c>
      <c r="AU2342">
        <v>226</v>
      </c>
      <c r="AW2342">
        <v>2</v>
      </c>
      <c r="BA2342">
        <v>243</v>
      </c>
      <c r="BB2342">
        <v>257</v>
      </c>
      <c r="BD2342" t="s">
        <v>31287</v>
      </c>
      <c r="BK2342" t="s">
        <v>31288</v>
      </c>
      <c r="BW2342" t="s">
        <v>13429</v>
      </c>
      <c r="BX2342" t="s">
        <v>13985</v>
      </c>
      <c r="BY2342" t="s">
        <v>13985</v>
      </c>
      <c r="BZ2342" t="s">
        <v>13985</v>
      </c>
    </row>
    <row r="2343" spans="1:78" hidden="1">
      <c r="A2343" t="s">
        <v>13850</v>
      </c>
      <c r="B2343" t="s">
        <v>67</v>
      </c>
      <c r="C2343" t="s">
        <v>24444</v>
      </c>
      <c r="G2343" t="s">
        <v>24445</v>
      </c>
      <c r="J2343" t="s">
        <v>24446</v>
      </c>
      <c r="K2343" t="s">
        <v>24447</v>
      </c>
      <c r="W2343" t="s">
        <v>24448</v>
      </c>
      <c r="AA2343" t="s">
        <v>24449</v>
      </c>
      <c r="AB2343" t="s">
        <v>24450</v>
      </c>
      <c r="AN2343" t="s">
        <v>24451</v>
      </c>
      <c r="AO2343" t="s">
        <v>24452</v>
      </c>
      <c r="AT2343">
        <v>2009</v>
      </c>
      <c r="AU2343">
        <v>30</v>
      </c>
      <c r="AV2343">
        <v>2</v>
      </c>
      <c r="BA2343">
        <v>199</v>
      </c>
      <c r="BB2343">
        <v>215</v>
      </c>
      <c r="BD2343" t="s">
        <v>24453</v>
      </c>
      <c r="BK2343" t="s">
        <v>24454</v>
      </c>
      <c r="BW2343" t="s">
        <v>13429</v>
      </c>
      <c r="BX2343" t="s">
        <v>13985</v>
      </c>
      <c r="BY2343" t="s">
        <v>13985</v>
      </c>
      <c r="BZ2343" t="s">
        <v>13985</v>
      </c>
    </row>
    <row r="2344" spans="1:78" hidden="1">
      <c r="A2344" t="s">
        <v>13850</v>
      </c>
      <c r="B2344" t="s">
        <v>67</v>
      </c>
      <c r="C2344" t="s">
        <v>19839</v>
      </c>
      <c r="G2344" t="s">
        <v>19840</v>
      </c>
      <c r="J2344" t="s">
        <v>19841</v>
      </c>
      <c r="K2344" t="s">
        <v>453</v>
      </c>
      <c r="W2344" t="s">
        <v>19842</v>
      </c>
      <c r="AA2344" t="s">
        <v>19843</v>
      </c>
      <c r="AB2344" t="s">
        <v>19844</v>
      </c>
      <c r="AN2344" t="s">
        <v>455</v>
      </c>
      <c r="AO2344" t="s">
        <v>456</v>
      </c>
      <c r="AS2344" t="s">
        <v>352</v>
      </c>
      <c r="AT2344">
        <v>2014</v>
      </c>
      <c r="AU2344">
        <v>39</v>
      </c>
      <c r="AV2344">
        <v>4</v>
      </c>
      <c r="BA2344">
        <v>527</v>
      </c>
      <c r="BB2344">
        <v>529</v>
      </c>
      <c r="BD2344" t="s">
        <v>19845</v>
      </c>
      <c r="BK2344" t="s">
        <v>19846</v>
      </c>
      <c r="BW2344" t="s">
        <v>13429</v>
      </c>
      <c r="BX2344" t="s">
        <v>13985</v>
      </c>
      <c r="BY2344" t="s">
        <v>13985</v>
      </c>
      <c r="BZ2344" t="s">
        <v>13985</v>
      </c>
    </row>
    <row r="2345" spans="1:78" hidden="1">
      <c r="A2345" t="s">
        <v>13850</v>
      </c>
      <c r="B2345" t="s">
        <v>67</v>
      </c>
      <c r="C2345" t="s">
        <v>30732</v>
      </c>
      <c r="G2345" t="s">
        <v>30732</v>
      </c>
      <c r="J2345" t="s">
        <v>30733</v>
      </c>
      <c r="K2345" t="s">
        <v>30734</v>
      </c>
      <c r="W2345" t="s">
        <v>30735</v>
      </c>
      <c r="AN2345" t="s">
        <v>30736</v>
      </c>
      <c r="AO2345" t="s">
        <v>30737</v>
      </c>
      <c r="AS2345" t="s">
        <v>521</v>
      </c>
      <c r="AT2345">
        <v>1994</v>
      </c>
      <c r="AU2345">
        <v>35</v>
      </c>
      <c r="AV2345">
        <v>6</v>
      </c>
      <c r="BA2345">
        <v>640</v>
      </c>
      <c r="BB2345">
        <v>654</v>
      </c>
      <c r="BD2345" t="s">
        <v>30738</v>
      </c>
      <c r="BK2345" t="s">
        <v>30739</v>
      </c>
      <c r="BL2345">
        <v>8210220</v>
      </c>
      <c r="BW2345" t="s">
        <v>13429</v>
      </c>
      <c r="BX2345" t="s">
        <v>13985</v>
      </c>
      <c r="BY2345" t="s">
        <v>13985</v>
      </c>
      <c r="BZ2345" t="s">
        <v>13985</v>
      </c>
    </row>
    <row r="2346" spans="1:78" hidden="1">
      <c r="A2346" t="s">
        <v>13850</v>
      </c>
      <c r="B2346" t="s">
        <v>67</v>
      </c>
      <c r="C2346" t="s">
        <v>17035</v>
      </c>
      <c r="G2346" t="s">
        <v>17036</v>
      </c>
      <c r="J2346" t="s">
        <v>17037</v>
      </c>
      <c r="K2346" t="s">
        <v>3380</v>
      </c>
      <c r="W2346" t="s">
        <v>17038</v>
      </c>
      <c r="AB2346" t="s">
        <v>17039</v>
      </c>
      <c r="AN2346" t="s">
        <v>3382</v>
      </c>
      <c r="AO2346" t="s">
        <v>3383</v>
      </c>
      <c r="AS2346" s="1">
        <v>46388</v>
      </c>
      <c r="AT2346">
        <v>2017</v>
      </c>
      <c r="AU2346">
        <v>17</v>
      </c>
      <c r="BC2346">
        <v>5</v>
      </c>
      <c r="BD2346" t="s">
        <v>17040</v>
      </c>
      <c r="BK2346" t="s">
        <v>17041</v>
      </c>
      <c r="BL2346">
        <v>28042107</v>
      </c>
      <c r="BW2346" t="s">
        <v>13429</v>
      </c>
      <c r="BX2346" t="s">
        <v>13985</v>
      </c>
      <c r="BY2346" t="s">
        <v>13985</v>
      </c>
      <c r="BZ2346" t="s">
        <v>13985</v>
      </c>
    </row>
    <row r="2347" spans="1:78" hidden="1">
      <c r="A2347" t="s">
        <v>13850</v>
      </c>
      <c r="B2347" t="s">
        <v>67</v>
      </c>
      <c r="C2347" t="s">
        <v>14313</v>
      </c>
      <c r="G2347" t="s">
        <v>14314</v>
      </c>
      <c r="J2347" t="s">
        <v>14315</v>
      </c>
      <c r="K2347" t="s">
        <v>14316</v>
      </c>
      <c r="W2347" t="s">
        <v>14317</v>
      </c>
      <c r="AN2347" t="s">
        <v>14318</v>
      </c>
      <c r="AO2347" t="s">
        <v>14319</v>
      </c>
      <c r="AS2347" t="s">
        <v>352</v>
      </c>
      <c r="AT2347">
        <v>2019</v>
      </c>
      <c r="AU2347">
        <v>137</v>
      </c>
      <c r="BA2347">
        <v>22</v>
      </c>
      <c r="BB2347">
        <v>32</v>
      </c>
      <c r="BD2347" t="s">
        <v>14320</v>
      </c>
      <c r="BK2347" t="s">
        <v>14321</v>
      </c>
      <c r="BL2347">
        <v>30978393</v>
      </c>
      <c r="BW2347" t="s">
        <v>13429</v>
      </c>
    </row>
    <row r="2348" spans="1:78" hidden="1">
      <c r="A2348" t="s">
        <v>13850</v>
      </c>
      <c r="B2348" t="s">
        <v>67</v>
      </c>
      <c r="C2348" t="s">
        <v>25397</v>
      </c>
      <c r="G2348" t="s">
        <v>25398</v>
      </c>
      <c r="J2348" t="s">
        <v>25399</v>
      </c>
      <c r="K2348" t="s">
        <v>821</v>
      </c>
      <c r="W2348" t="s">
        <v>25400</v>
      </c>
      <c r="AA2348" t="s">
        <v>25401</v>
      </c>
      <c r="AN2348" t="s">
        <v>824</v>
      </c>
      <c r="AS2348" t="s">
        <v>472</v>
      </c>
      <c r="AT2348">
        <v>2007</v>
      </c>
      <c r="AU2348">
        <v>16</v>
      </c>
      <c r="AV2348">
        <v>14</v>
      </c>
      <c r="BA2348">
        <v>2867</v>
      </c>
      <c r="BB2348">
        <v>2878</v>
      </c>
      <c r="BD2348" t="s">
        <v>25402</v>
      </c>
      <c r="BK2348" t="s">
        <v>25403</v>
      </c>
      <c r="BL2348">
        <v>17614903</v>
      </c>
      <c r="BW2348" t="s">
        <v>13429</v>
      </c>
      <c r="BX2348" t="s">
        <v>13985</v>
      </c>
      <c r="BY2348" t="s">
        <v>13985</v>
      </c>
      <c r="BZ2348" t="s">
        <v>13985</v>
      </c>
    </row>
    <row r="2349" spans="1:78" hidden="1">
      <c r="A2349" t="s">
        <v>13850</v>
      </c>
      <c r="B2349" t="s">
        <v>67</v>
      </c>
      <c r="C2349" t="s">
        <v>28059</v>
      </c>
      <c r="G2349" t="s">
        <v>28059</v>
      </c>
      <c r="J2349" t="s">
        <v>28060</v>
      </c>
      <c r="K2349" t="s">
        <v>1385</v>
      </c>
      <c r="W2349" t="s">
        <v>28061</v>
      </c>
      <c r="AA2349" t="s">
        <v>28062</v>
      </c>
      <c r="AB2349" t="s">
        <v>28063</v>
      </c>
      <c r="AN2349" t="s">
        <v>1388</v>
      </c>
      <c r="AS2349" t="s">
        <v>1023</v>
      </c>
      <c r="AT2349">
        <v>2002</v>
      </c>
      <c r="AU2349">
        <v>75</v>
      </c>
      <c r="AV2349">
        <v>1</v>
      </c>
      <c r="BA2349">
        <v>21</v>
      </c>
      <c r="BB2349">
        <v>26</v>
      </c>
      <c r="BD2349" t="s">
        <v>28064</v>
      </c>
      <c r="BK2349" t="s">
        <v>28065</v>
      </c>
      <c r="BW2349" t="s">
        <v>13429</v>
      </c>
      <c r="BX2349" t="s">
        <v>13985</v>
      </c>
      <c r="BY2349" t="s">
        <v>13985</v>
      </c>
      <c r="BZ2349" t="s">
        <v>13985</v>
      </c>
    </row>
    <row r="2350" spans="1:78" hidden="1">
      <c r="A2350" t="s">
        <v>13850</v>
      </c>
      <c r="B2350" t="s">
        <v>67</v>
      </c>
      <c r="C2350" t="s">
        <v>21538</v>
      </c>
      <c r="G2350" t="s">
        <v>21539</v>
      </c>
      <c r="J2350" t="s">
        <v>21540</v>
      </c>
      <c r="K2350" t="s">
        <v>15736</v>
      </c>
      <c r="W2350" t="s">
        <v>21541</v>
      </c>
      <c r="AN2350" t="s">
        <v>15738</v>
      </c>
      <c r="AO2350" t="s">
        <v>15739</v>
      </c>
      <c r="AS2350" t="s">
        <v>297</v>
      </c>
      <c r="AT2350">
        <v>2012</v>
      </c>
      <c r="AU2350">
        <v>62</v>
      </c>
      <c r="AV2350">
        <v>9</v>
      </c>
      <c r="BA2350">
        <v>819</v>
      </c>
      <c r="BB2350">
        <v>823</v>
      </c>
      <c r="BD2350" t="s">
        <v>21542</v>
      </c>
      <c r="BK2350" t="s">
        <v>21543</v>
      </c>
      <c r="BW2350" t="s">
        <v>13429</v>
      </c>
      <c r="BX2350" t="s">
        <v>13985</v>
      </c>
      <c r="BY2350" t="s">
        <v>13985</v>
      </c>
      <c r="BZ2350" t="s">
        <v>13985</v>
      </c>
    </row>
    <row r="2351" spans="1:78" hidden="1">
      <c r="A2351" t="s">
        <v>13850</v>
      </c>
      <c r="B2351" t="s">
        <v>67</v>
      </c>
      <c r="C2351" t="s">
        <v>19847</v>
      </c>
      <c r="G2351" t="s">
        <v>19848</v>
      </c>
      <c r="J2351" t="s">
        <v>19849</v>
      </c>
      <c r="K2351" t="s">
        <v>280</v>
      </c>
      <c r="W2351" t="s">
        <v>19850</v>
      </c>
      <c r="AA2351" t="s">
        <v>19851</v>
      </c>
      <c r="AB2351" t="s">
        <v>19852</v>
      </c>
      <c r="AN2351" t="s">
        <v>284</v>
      </c>
      <c r="AS2351" s="1">
        <v>45474</v>
      </c>
      <c r="AT2351">
        <v>2014</v>
      </c>
      <c r="AU2351">
        <v>9</v>
      </c>
      <c r="AV2351">
        <v>7</v>
      </c>
      <c r="BC2351" t="s">
        <v>19853</v>
      </c>
      <c r="BD2351" t="s">
        <v>19854</v>
      </c>
      <c r="BK2351" t="s">
        <v>19855</v>
      </c>
      <c r="BL2351">
        <v>25058581</v>
      </c>
      <c r="BW2351" t="s">
        <v>13429</v>
      </c>
      <c r="BX2351" t="s">
        <v>13985</v>
      </c>
      <c r="BY2351" t="s">
        <v>13985</v>
      </c>
      <c r="BZ2351" t="s">
        <v>13985</v>
      </c>
    </row>
    <row r="2352" spans="1:78" hidden="1">
      <c r="A2352" t="s">
        <v>13850</v>
      </c>
      <c r="B2352" t="s">
        <v>67</v>
      </c>
      <c r="C2352" t="s">
        <v>27070</v>
      </c>
      <c r="G2352" t="s">
        <v>27070</v>
      </c>
      <c r="J2352" t="s">
        <v>27071</v>
      </c>
      <c r="K2352" t="s">
        <v>4472</v>
      </c>
      <c r="W2352" t="s">
        <v>27072</v>
      </c>
      <c r="AN2352" t="s">
        <v>4476</v>
      </c>
      <c r="AS2352" s="1">
        <v>42217</v>
      </c>
      <c r="AT2352">
        <v>2004</v>
      </c>
      <c r="AU2352">
        <v>176</v>
      </c>
      <c r="AV2352" s="2">
        <v>43497</v>
      </c>
      <c r="BA2352">
        <v>155</v>
      </c>
      <c r="BB2352">
        <v>171</v>
      </c>
      <c r="BD2352" t="s">
        <v>27073</v>
      </c>
      <c r="BK2352" t="s">
        <v>27074</v>
      </c>
      <c r="BW2352" t="s">
        <v>13429</v>
      </c>
      <c r="BX2352" t="s">
        <v>13985</v>
      </c>
      <c r="BY2352" t="s">
        <v>13985</v>
      </c>
      <c r="BZ2352" t="s">
        <v>13985</v>
      </c>
    </row>
    <row r="2353" spans="1:78" hidden="1">
      <c r="A2353" t="s">
        <v>13850</v>
      </c>
      <c r="B2353" t="s">
        <v>67</v>
      </c>
      <c r="C2353" t="s">
        <v>24295</v>
      </c>
      <c r="G2353" t="s">
        <v>24296</v>
      </c>
      <c r="J2353" t="s">
        <v>24297</v>
      </c>
      <c r="K2353" t="s">
        <v>13990</v>
      </c>
      <c r="W2353" t="s">
        <v>24298</v>
      </c>
      <c r="AN2353" t="s">
        <v>13992</v>
      </c>
      <c r="AO2353" t="s">
        <v>13993</v>
      </c>
      <c r="AS2353" t="s">
        <v>884</v>
      </c>
      <c r="AT2353">
        <v>2009</v>
      </c>
      <c r="AU2353">
        <v>11</v>
      </c>
      <c r="AV2353">
        <v>2</v>
      </c>
      <c r="BA2353">
        <v>453</v>
      </c>
      <c r="BB2353">
        <v>465</v>
      </c>
      <c r="BD2353" t="s">
        <v>24299</v>
      </c>
      <c r="BK2353" t="s">
        <v>24300</v>
      </c>
      <c r="BW2353" t="s">
        <v>13429</v>
      </c>
      <c r="BX2353" t="s">
        <v>13985</v>
      </c>
      <c r="BY2353" t="s">
        <v>13985</v>
      </c>
      <c r="BZ2353" t="s">
        <v>13985</v>
      </c>
    </row>
    <row r="2354" spans="1:78" hidden="1">
      <c r="A2354" t="s">
        <v>13850</v>
      </c>
      <c r="B2354" t="s">
        <v>67</v>
      </c>
      <c r="C2354" t="s">
        <v>28708</v>
      </c>
      <c r="G2354" t="s">
        <v>28708</v>
      </c>
      <c r="J2354" t="s">
        <v>28709</v>
      </c>
      <c r="K2354" t="s">
        <v>14949</v>
      </c>
      <c r="W2354" t="s">
        <v>28710</v>
      </c>
      <c r="AB2354" t="s">
        <v>28711</v>
      </c>
      <c r="AN2354" t="s">
        <v>14953</v>
      </c>
      <c r="AO2354" t="s">
        <v>14954</v>
      </c>
      <c r="AS2354" t="s">
        <v>815</v>
      </c>
      <c r="AT2354">
        <v>2000</v>
      </c>
      <c r="AU2354">
        <v>45</v>
      </c>
      <c r="AV2354">
        <v>1</v>
      </c>
      <c r="BA2354">
        <v>15</v>
      </c>
      <c r="BB2354">
        <v>23</v>
      </c>
      <c r="BD2354" t="s">
        <v>28712</v>
      </c>
      <c r="BK2354" t="s">
        <v>28713</v>
      </c>
      <c r="BW2354" t="s">
        <v>13429</v>
      </c>
      <c r="BX2354" t="s">
        <v>13985</v>
      </c>
      <c r="BY2354" t="s">
        <v>13985</v>
      </c>
      <c r="BZ2354" t="s">
        <v>13985</v>
      </c>
    </row>
    <row r="2355" spans="1:78" hidden="1">
      <c r="A2355" t="s">
        <v>13850</v>
      </c>
      <c r="B2355" t="s">
        <v>67</v>
      </c>
      <c r="C2355" t="s">
        <v>31228</v>
      </c>
      <c r="G2355" t="s">
        <v>31228</v>
      </c>
      <c r="J2355" t="s">
        <v>31229</v>
      </c>
      <c r="K2355" t="s">
        <v>25938</v>
      </c>
      <c r="W2355" t="s">
        <v>31230</v>
      </c>
      <c r="AA2355" t="s">
        <v>31231</v>
      </c>
      <c r="AN2355" t="s">
        <v>25940</v>
      </c>
      <c r="AS2355" t="s">
        <v>815</v>
      </c>
      <c r="AT2355">
        <v>1992</v>
      </c>
      <c r="AU2355">
        <v>46</v>
      </c>
      <c r="AV2355">
        <v>1</v>
      </c>
      <c r="BA2355">
        <v>61</v>
      </c>
      <c r="BB2355">
        <v>66</v>
      </c>
      <c r="BK2355" t="s">
        <v>31232</v>
      </c>
      <c r="BW2355" t="s">
        <v>13429</v>
      </c>
      <c r="BX2355" t="s">
        <v>13985</v>
      </c>
      <c r="BY2355" t="s">
        <v>13985</v>
      </c>
      <c r="BZ2355" t="s">
        <v>13985</v>
      </c>
    </row>
    <row r="2356" spans="1:78" hidden="1">
      <c r="A2356" t="s">
        <v>13850</v>
      </c>
      <c r="B2356" t="s">
        <v>67</v>
      </c>
      <c r="C2356" t="s">
        <v>31036</v>
      </c>
      <c r="G2356" t="s">
        <v>31036</v>
      </c>
      <c r="J2356" t="s">
        <v>31037</v>
      </c>
      <c r="K2356" t="s">
        <v>16467</v>
      </c>
      <c r="W2356" t="s">
        <v>31038</v>
      </c>
      <c r="AB2356" t="s">
        <v>31039</v>
      </c>
      <c r="AN2356" t="s">
        <v>16471</v>
      </c>
      <c r="AT2356">
        <v>1993</v>
      </c>
      <c r="AU2356">
        <v>65</v>
      </c>
      <c r="AV2356">
        <v>2</v>
      </c>
      <c r="BA2356">
        <v>165</v>
      </c>
      <c r="BB2356">
        <v>176</v>
      </c>
      <c r="BD2356" t="s">
        <v>31040</v>
      </c>
      <c r="BK2356" t="s">
        <v>31041</v>
      </c>
      <c r="BW2356" t="s">
        <v>13429</v>
      </c>
      <c r="BX2356" t="s">
        <v>13985</v>
      </c>
      <c r="BY2356" t="s">
        <v>13985</v>
      </c>
      <c r="BZ2356" t="s">
        <v>13985</v>
      </c>
    </row>
    <row r="2357" spans="1:78" hidden="1">
      <c r="A2357" t="s">
        <v>13850</v>
      </c>
      <c r="B2357" t="s">
        <v>67</v>
      </c>
      <c r="C2357" t="s">
        <v>16849</v>
      </c>
      <c r="G2357" t="s">
        <v>16850</v>
      </c>
      <c r="J2357" t="s">
        <v>16851</v>
      </c>
      <c r="K2357" t="s">
        <v>4091</v>
      </c>
      <c r="W2357" t="s">
        <v>16852</v>
      </c>
      <c r="AA2357" t="s">
        <v>16853</v>
      </c>
      <c r="AB2357" t="s">
        <v>16854</v>
      </c>
      <c r="AN2357" t="s">
        <v>4095</v>
      </c>
      <c r="AS2357" s="1">
        <v>38808</v>
      </c>
      <c r="AT2357">
        <v>2017</v>
      </c>
      <c r="AU2357">
        <v>5</v>
      </c>
      <c r="BC2357" t="s">
        <v>16855</v>
      </c>
      <c r="BD2357" t="s">
        <v>16856</v>
      </c>
      <c r="BK2357" t="s">
        <v>16857</v>
      </c>
      <c r="BL2357">
        <v>28396828</v>
      </c>
      <c r="BW2357" t="s">
        <v>13428</v>
      </c>
      <c r="BX2357">
        <v>0</v>
      </c>
      <c r="BY2357" t="s">
        <v>13429</v>
      </c>
    </row>
    <row r="2358" spans="1:78" hidden="1">
      <c r="A2358" t="s">
        <v>13850</v>
      </c>
      <c r="B2358" t="s">
        <v>67</v>
      </c>
      <c r="C2358" t="s">
        <v>14053</v>
      </c>
      <c r="G2358" t="s">
        <v>14054</v>
      </c>
      <c r="J2358" t="s">
        <v>14055</v>
      </c>
      <c r="K2358" t="s">
        <v>14056</v>
      </c>
      <c r="W2358" t="s">
        <v>14057</v>
      </c>
      <c r="AN2358" t="s">
        <v>14058</v>
      </c>
      <c r="AO2358" t="s">
        <v>14059</v>
      </c>
      <c r="AS2358" t="s">
        <v>154</v>
      </c>
      <c r="AT2358">
        <v>2019</v>
      </c>
      <c r="AU2358">
        <v>11</v>
      </c>
      <c r="AV2358">
        <v>4</v>
      </c>
      <c r="BA2358">
        <v>1104</v>
      </c>
      <c r="BB2358">
        <v>1132</v>
      </c>
      <c r="BD2358" t="s">
        <v>14060</v>
      </c>
      <c r="BK2358" t="s">
        <v>14061</v>
      </c>
      <c r="BW2358" t="s">
        <v>13429</v>
      </c>
    </row>
    <row r="2359" spans="1:78" hidden="1">
      <c r="A2359" t="s">
        <v>13850</v>
      </c>
      <c r="B2359" t="s">
        <v>67</v>
      </c>
      <c r="C2359" t="s">
        <v>22718</v>
      </c>
      <c r="G2359" t="s">
        <v>22719</v>
      </c>
      <c r="J2359" t="s">
        <v>22720</v>
      </c>
      <c r="K2359" t="s">
        <v>5513</v>
      </c>
      <c r="W2359" t="s">
        <v>22721</v>
      </c>
      <c r="AA2359" t="s">
        <v>22722</v>
      </c>
      <c r="AB2359" t="s">
        <v>22723</v>
      </c>
      <c r="AN2359" t="s">
        <v>5516</v>
      </c>
      <c r="AS2359" t="s">
        <v>629</v>
      </c>
      <c r="AT2359">
        <v>2011</v>
      </c>
      <c r="AU2359">
        <v>28</v>
      </c>
      <c r="AV2359">
        <v>5</v>
      </c>
      <c r="BA2359">
        <v>327</v>
      </c>
      <c r="BB2359">
        <v>331</v>
      </c>
      <c r="BD2359" t="s">
        <v>22724</v>
      </c>
      <c r="BK2359" t="s">
        <v>22725</v>
      </c>
      <c r="BL2359">
        <v>21557655</v>
      </c>
      <c r="BW2359" t="s">
        <v>13429</v>
      </c>
      <c r="BX2359" t="s">
        <v>13985</v>
      </c>
      <c r="BY2359" t="s">
        <v>13985</v>
      </c>
      <c r="BZ2359" t="s">
        <v>13985</v>
      </c>
    </row>
    <row r="2360" spans="1:78" hidden="1">
      <c r="A2360" t="s">
        <v>13850</v>
      </c>
      <c r="B2360" t="s">
        <v>67</v>
      </c>
      <c r="C2360" t="s">
        <v>17835</v>
      </c>
      <c r="G2360" t="s">
        <v>17836</v>
      </c>
      <c r="J2360" t="s">
        <v>17837</v>
      </c>
      <c r="K2360" t="s">
        <v>4110</v>
      </c>
      <c r="W2360" t="s">
        <v>17838</v>
      </c>
      <c r="AA2360" t="s">
        <v>17839</v>
      </c>
      <c r="AB2360" t="s">
        <v>17840</v>
      </c>
      <c r="AN2360" t="s">
        <v>4114</v>
      </c>
      <c r="AS2360" t="s">
        <v>629</v>
      </c>
      <c r="AT2360">
        <v>2016</v>
      </c>
      <c r="AU2360">
        <v>10</v>
      </c>
      <c r="AV2360">
        <v>5</v>
      </c>
      <c r="BC2360" t="s">
        <v>17841</v>
      </c>
      <c r="BD2360" t="s">
        <v>17842</v>
      </c>
      <c r="BK2360" t="s">
        <v>17843</v>
      </c>
      <c r="BL2360">
        <v>27144482</v>
      </c>
      <c r="BW2360" t="s">
        <v>13429</v>
      </c>
      <c r="BX2360" t="s">
        <v>13985</v>
      </c>
      <c r="BY2360" t="s">
        <v>13985</v>
      </c>
      <c r="BZ2360" t="s">
        <v>13985</v>
      </c>
    </row>
    <row r="2361" spans="1:78" hidden="1">
      <c r="A2361" t="s">
        <v>13850</v>
      </c>
      <c r="B2361" t="s">
        <v>67</v>
      </c>
      <c r="C2361" t="s">
        <v>15540</v>
      </c>
      <c r="G2361" t="s">
        <v>15541</v>
      </c>
      <c r="J2361" t="s">
        <v>15542</v>
      </c>
      <c r="K2361" t="s">
        <v>15543</v>
      </c>
      <c r="W2361" t="s">
        <v>15544</v>
      </c>
      <c r="AN2361" t="s">
        <v>15545</v>
      </c>
      <c r="AO2361" t="s">
        <v>15546</v>
      </c>
      <c r="AS2361" t="s">
        <v>521</v>
      </c>
      <c r="AT2361">
        <v>2018</v>
      </c>
      <c r="AV2361">
        <v>431</v>
      </c>
      <c r="BA2361">
        <v>116</v>
      </c>
      <c r="BB2361">
        <v>127</v>
      </c>
      <c r="BD2361" t="s">
        <v>15547</v>
      </c>
      <c r="BK2361" t="s">
        <v>15548</v>
      </c>
      <c r="BW2361" t="s">
        <v>13429</v>
      </c>
      <c r="BX2361" t="s">
        <v>13985</v>
      </c>
      <c r="BY2361" t="s">
        <v>13985</v>
      </c>
      <c r="BZ2361" t="s">
        <v>13985</v>
      </c>
    </row>
    <row r="2362" spans="1:78" hidden="1">
      <c r="A2362" t="s">
        <v>13784</v>
      </c>
      <c r="B2362" t="s">
        <v>67</v>
      </c>
      <c r="C2362" t="s">
        <v>31843</v>
      </c>
      <c r="J2362" t="s">
        <v>31845</v>
      </c>
      <c r="K2362" t="s">
        <v>31847</v>
      </c>
      <c r="AG2362">
        <v>0</v>
      </c>
      <c r="AH2362">
        <v>0</v>
      </c>
      <c r="AN2362" t="s">
        <v>15545</v>
      </c>
      <c r="AT2362">
        <v>2018</v>
      </c>
      <c r="AV2362">
        <v>431</v>
      </c>
      <c r="BA2362">
        <v>116</v>
      </c>
      <c r="BB2362">
        <v>127</v>
      </c>
      <c r="BD2362" t="s">
        <v>15547</v>
      </c>
      <c r="BK2362" t="s">
        <v>31849</v>
      </c>
      <c r="BT2362" t="s">
        <v>31844</v>
      </c>
      <c r="BU2362" t="s">
        <v>31846</v>
      </c>
      <c r="BV2362" t="s">
        <v>31848</v>
      </c>
      <c r="BW2362" t="s">
        <v>13429</v>
      </c>
      <c r="BX2362" t="s">
        <v>13985</v>
      </c>
      <c r="BY2362" t="s">
        <v>13985</v>
      </c>
      <c r="BZ2362" t="s">
        <v>13985</v>
      </c>
    </row>
    <row r="2363" spans="1:78" hidden="1">
      <c r="A2363" t="s">
        <v>13784</v>
      </c>
      <c r="B2363" t="s">
        <v>67</v>
      </c>
      <c r="C2363" t="s">
        <v>31920</v>
      </c>
      <c r="J2363" t="s">
        <v>31922</v>
      </c>
      <c r="K2363" t="s">
        <v>13939</v>
      </c>
      <c r="AG2363">
        <v>0</v>
      </c>
      <c r="AH2363">
        <v>0</v>
      </c>
      <c r="AN2363" t="s">
        <v>13940</v>
      </c>
      <c r="AT2363">
        <v>2015</v>
      </c>
      <c r="AU2363">
        <v>50</v>
      </c>
      <c r="AV2363">
        <v>2</v>
      </c>
      <c r="BA2363">
        <v>137</v>
      </c>
      <c r="BB2363">
        <v>151</v>
      </c>
      <c r="BD2363" t="s">
        <v>31924</v>
      </c>
      <c r="BK2363" t="s">
        <v>31925</v>
      </c>
      <c r="BT2363" t="s">
        <v>31921</v>
      </c>
      <c r="BU2363" t="s">
        <v>31923</v>
      </c>
      <c r="BV2363" t="s">
        <v>13944</v>
      </c>
      <c r="BW2363" t="s">
        <v>13429</v>
      </c>
    </row>
    <row r="2364" spans="1:78" hidden="1">
      <c r="A2364" t="s">
        <v>13850</v>
      </c>
      <c r="B2364" t="s">
        <v>67</v>
      </c>
      <c r="C2364" t="s">
        <v>28133</v>
      </c>
      <c r="G2364" t="s">
        <v>28133</v>
      </c>
      <c r="J2364" t="s">
        <v>28134</v>
      </c>
      <c r="K2364" t="s">
        <v>28135</v>
      </c>
      <c r="W2364" t="s">
        <v>28136</v>
      </c>
      <c r="AN2364" t="s">
        <v>28137</v>
      </c>
      <c r="AT2364">
        <v>2002</v>
      </c>
      <c r="AU2364">
        <v>46</v>
      </c>
      <c r="AV2364">
        <v>5</v>
      </c>
      <c r="BA2364">
        <v>452</v>
      </c>
      <c r="BB2364">
        <v>474</v>
      </c>
      <c r="BD2364" t="s">
        <v>28138</v>
      </c>
      <c r="BK2364" t="s">
        <v>28139</v>
      </c>
      <c r="BW2364" t="s">
        <v>13429</v>
      </c>
      <c r="BX2364" t="s">
        <v>13985</v>
      </c>
      <c r="BY2364" t="s">
        <v>13985</v>
      </c>
      <c r="BZ2364" t="s">
        <v>13985</v>
      </c>
    </row>
    <row r="2365" spans="1:78" hidden="1">
      <c r="A2365" t="s">
        <v>13850</v>
      </c>
      <c r="B2365" t="s">
        <v>67</v>
      </c>
      <c r="C2365" t="s">
        <v>24045</v>
      </c>
      <c r="G2365" t="s">
        <v>24046</v>
      </c>
      <c r="J2365" t="s">
        <v>24047</v>
      </c>
      <c r="K2365" t="s">
        <v>4280</v>
      </c>
      <c r="W2365" t="s">
        <v>24048</v>
      </c>
      <c r="AN2365" t="s">
        <v>4282</v>
      </c>
      <c r="AO2365" t="s">
        <v>4283</v>
      </c>
      <c r="AS2365" t="s">
        <v>472</v>
      </c>
      <c r="AT2365">
        <v>2009</v>
      </c>
      <c r="AU2365">
        <v>35</v>
      </c>
      <c r="AV2365">
        <v>7</v>
      </c>
      <c r="BA2365">
        <v>816</v>
      </c>
      <c r="BB2365">
        <v>823</v>
      </c>
      <c r="BD2365" t="s">
        <v>24049</v>
      </c>
      <c r="BK2365" t="s">
        <v>24050</v>
      </c>
      <c r="BL2365">
        <v>19579046</v>
      </c>
      <c r="BW2365" t="s">
        <v>13429</v>
      </c>
      <c r="BX2365" t="s">
        <v>13985</v>
      </c>
      <c r="BY2365" t="s">
        <v>13985</v>
      </c>
      <c r="BZ2365" t="s">
        <v>13985</v>
      </c>
    </row>
    <row r="2366" spans="1:78" hidden="1">
      <c r="A2366" t="s">
        <v>13850</v>
      </c>
      <c r="B2366" t="s">
        <v>67</v>
      </c>
      <c r="C2366" t="s">
        <v>19486</v>
      </c>
      <c r="G2366" t="s">
        <v>19487</v>
      </c>
      <c r="J2366" t="s">
        <v>19488</v>
      </c>
      <c r="K2366" t="s">
        <v>5389</v>
      </c>
      <c r="W2366" t="s">
        <v>19489</v>
      </c>
      <c r="AA2366" t="s">
        <v>19490</v>
      </c>
      <c r="AB2366" t="s">
        <v>19491</v>
      </c>
      <c r="AN2366" t="s">
        <v>5393</v>
      </c>
      <c r="AO2366" t="s">
        <v>19492</v>
      </c>
      <c r="AS2366" t="s">
        <v>84</v>
      </c>
      <c r="AT2366">
        <v>2014</v>
      </c>
      <c r="AU2366">
        <v>461</v>
      </c>
      <c r="BA2366">
        <v>162</v>
      </c>
      <c r="BB2366">
        <v>172</v>
      </c>
      <c r="BD2366" t="s">
        <v>19493</v>
      </c>
      <c r="BK2366" t="s">
        <v>19494</v>
      </c>
      <c r="BW2366" t="s">
        <v>13429</v>
      </c>
      <c r="BX2366" t="s">
        <v>13985</v>
      </c>
      <c r="BY2366" t="s">
        <v>13985</v>
      </c>
      <c r="BZ2366" t="s">
        <v>13985</v>
      </c>
    </row>
    <row r="2367" spans="1:78" hidden="1">
      <c r="A2367" t="s">
        <v>13850</v>
      </c>
      <c r="B2367" t="s">
        <v>67</v>
      </c>
      <c r="C2367" t="s">
        <v>23777</v>
      </c>
      <c r="G2367" t="s">
        <v>23778</v>
      </c>
      <c r="J2367" t="s">
        <v>23779</v>
      </c>
      <c r="K2367" t="s">
        <v>23780</v>
      </c>
      <c r="W2367" t="s">
        <v>23781</v>
      </c>
      <c r="AA2367" t="s">
        <v>23782</v>
      </c>
      <c r="AN2367" t="s">
        <v>23783</v>
      </c>
      <c r="AO2367" t="s">
        <v>23784</v>
      </c>
      <c r="AS2367" t="s">
        <v>1023</v>
      </c>
      <c r="AT2367">
        <v>2010</v>
      </c>
      <c r="AU2367">
        <v>43</v>
      </c>
      <c r="AV2367">
        <v>1</v>
      </c>
      <c r="BA2367">
        <v>11</v>
      </c>
      <c r="BB2367">
        <v>24</v>
      </c>
      <c r="BD2367" t="s">
        <v>23785</v>
      </c>
      <c r="BK2367" t="s">
        <v>23786</v>
      </c>
      <c r="BW2367" t="s">
        <v>13429</v>
      </c>
      <c r="BX2367" t="s">
        <v>13985</v>
      </c>
      <c r="BY2367" t="s">
        <v>13985</v>
      </c>
      <c r="BZ2367" t="s">
        <v>13985</v>
      </c>
    </row>
    <row r="2368" spans="1:78" hidden="1">
      <c r="A2368" t="s">
        <v>13850</v>
      </c>
      <c r="B2368" t="s">
        <v>67</v>
      </c>
      <c r="C2368" t="s">
        <v>29759</v>
      </c>
      <c r="G2368" t="s">
        <v>29759</v>
      </c>
      <c r="J2368" t="s">
        <v>29760</v>
      </c>
      <c r="K2368" t="s">
        <v>3981</v>
      </c>
      <c r="W2368" t="s">
        <v>29761</v>
      </c>
      <c r="AN2368" t="s">
        <v>3983</v>
      </c>
      <c r="AS2368" t="s">
        <v>521</v>
      </c>
      <c r="AT2368">
        <v>1997</v>
      </c>
      <c r="AU2368">
        <v>87</v>
      </c>
      <c r="AV2368">
        <v>3</v>
      </c>
      <c r="BA2368">
        <v>259</v>
      </c>
      <c r="BB2368">
        <v>264</v>
      </c>
      <c r="BD2368" t="s">
        <v>29762</v>
      </c>
      <c r="BK2368" t="s">
        <v>29763</v>
      </c>
      <c r="BW2368" t="s">
        <v>13429</v>
      </c>
      <c r="BX2368" t="s">
        <v>13985</v>
      </c>
      <c r="BY2368" t="s">
        <v>13985</v>
      </c>
      <c r="BZ2368" t="s">
        <v>13985</v>
      </c>
    </row>
    <row r="2369" spans="1:78" hidden="1">
      <c r="A2369" t="s">
        <v>13850</v>
      </c>
      <c r="B2369" t="s">
        <v>67</v>
      </c>
      <c r="C2369" t="s">
        <v>27379</v>
      </c>
      <c r="G2369" t="s">
        <v>27379</v>
      </c>
      <c r="J2369" t="s">
        <v>27380</v>
      </c>
      <c r="K2369" t="s">
        <v>23110</v>
      </c>
      <c r="W2369" t="s">
        <v>27381</v>
      </c>
      <c r="AA2369" t="s">
        <v>27382</v>
      </c>
      <c r="AB2369" t="s">
        <v>27383</v>
      </c>
      <c r="AN2369" t="s">
        <v>23113</v>
      </c>
      <c r="AT2369">
        <v>2004</v>
      </c>
      <c r="AU2369">
        <v>6</v>
      </c>
      <c r="AW2369">
        <v>6</v>
      </c>
      <c r="BA2369">
        <v>883</v>
      </c>
      <c r="BB2369">
        <v>890</v>
      </c>
      <c r="BD2369" t="s">
        <v>27384</v>
      </c>
      <c r="BK2369" t="s">
        <v>27385</v>
      </c>
      <c r="BW2369" t="s">
        <v>13429</v>
      </c>
      <c r="BX2369" t="s">
        <v>13985</v>
      </c>
      <c r="BY2369" t="s">
        <v>13985</v>
      </c>
      <c r="BZ2369" t="s">
        <v>13985</v>
      </c>
    </row>
    <row r="2370" spans="1:78" hidden="1">
      <c r="A2370" t="s">
        <v>13850</v>
      </c>
      <c r="B2370" t="s">
        <v>67</v>
      </c>
      <c r="C2370" t="s">
        <v>29651</v>
      </c>
      <c r="G2370" t="s">
        <v>29651</v>
      </c>
      <c r="J2370" t="s">
        <v>29652</v>
      </c>
      <c r="K2370" t="s">
        <v>6536</v>
      </c>
      <c r="W2370" t="s">
        <v>29653</v>
      </c>
      <c r="AN2370" t="s">
        <v>6540</v>
      </c>
      <c r="AS2370" t="s">
        <v>84</v>
      </c>
      <c r="AT2370">
        <v>1997</v>
      </c>
      <c r="AU2370">
        <v>11</v>
      </c>
      <c r="AV2370">
        <v>6</v>
      </c>
      <c r="BA2370">
        <v>729</v>
      </c>
      <c r="BB2370">
        <v>734</v>
      </c>
      <c r="BK2370" t="s">
        <v>29654</v>
      </c>
      <c r="BW2370" t="s">
        <v>13429</v>
      </c>
      <c r="BX2370" t="s">
        <v>13985</v>
      </c>
      <c r="BY2370" t="s">
        <v>13985</v>
      </c>
      <c r="BZ2370" t="s">
        <v>13985</v>
      </c>
    </row>
    <row r="2371" spans="1:78" hidden="1">
      <c r="A2371" t="s">
        <v>13850</v>
      </c>
      <c r="B2371" t="s">
        <v>67</v>
      </c>
      <c r="C2371" t="s">
        <v>17864</v>
      </c>
      <c r="G2371" t="s">
        <v>17865</v>
      </c>
      <c r="J2371" t="s">
        <v>17866</v>
      </c>
      <c r="K2371" t="s">
        <v>11205</v>
      </c>
      <c r="W2371" t="s">
        <v>17867</v>
      </c>
      <c r="AA2371" t="s">
        <v>17868</v>
      </c>
      <c r="AB2371" t="s">
        <v>17869</v>
      </c>
      <c r="AN2371" t="s">
        <v>11207</v>
      </c>
      <c r="AO2371" t="s">
        <v>11208</v>
      </c>
      <c r="AS2371" t="s">
        <v>730</v>
      </c>
      <c r="AT2371">
        <v>2016</v>
      </c>
      <c r="AU2371">
        <v>43</v>
      </c>
      <c r="AV2371">
        <v>4</v>
      </c>
      <c r="BA2371">
        <v>809</v>
      </c>
      <c r="BB2371">
        <v>819</v>
      </c>
      <c r="BD2371" t="s">
        <v>17870</v>
      </c>
      <c r="BK2371" t="s">
        <v>17871</v>
      </c>
      <c r="BL2371">
        <v>27478296</v>
      </c>
      <c r="BW2371" t="s">
        <v>13429</v>
      </c>
      <c r="BX2371" t="s">
        <v>13985</v>
      </c>
      <c r="BY2371" t="s">
        <v>13985</v>
      </c>
      <c r="BZ2371" t="s">
        <v>13985</v>
      </c>
    </row>
    <row r="2372" spans="1:78" hidden="1">
      <c r="A2372" t="s">
        <v>13784</v>
      </c>
      <c r="B2372" t="s">
        <v>67</v>
      </c>
      <c r="C2372" t="s">
        <v>31940</v>
      </c>
      <c r="J2372" t="s">
        <v>31942</v>
      </c>
      <c r="K2372" t="s">
        <v>31944</v>
      </c>
      <c r="AG2372">
        <v>3</v>
      </c>
      <c r="AH2372">
        <v>4</v>
      </c>
      <c r="AN2372" t="s">
        <v>31946</v>
      </c>
      <c r="AT2372">
        <v>2014</v>
      </c>
      <c r="AU2372">
        <v>50</v>
      </c>
      <c r="AV2372">
        <v>4</v>
      </c>
      <c r="BA2372">
        <v>534</v>
      </c>
      <c r="BB2372">
        <v>548</v>
      </c>
      <c r="BK2372" t="s">
        <v>31947</v>
      </c>
      <c r="BT2372" t="s">
        <v>31941</v>
      </c>
      <c r="BU2372" t="s">
        <v>31943</v>
      </c>
      <c r="BV2372" t="s">
        <v>31945</v>
      </c>
      <c r="BW2372" t="s">
        <v>13429</v>
      </c>
    </row>
    <row r="2373" spans="1:78" hidden="1">
      <c r="A2373" t="s">
        <v>13850</v>
      </c>
      <c r="B2373" t="s">
        <v>67</v>
      </c>
      <c r="C2373" t="s">
        <v>28096</v>
      </c>
      <c r="G2373" t="s">
        <v>28096</v>
      </c>
      <c r="J2373" t="s">
        <v>29405</v>
      </c>
      <c r="K2373" t="s">
        <v>29320</v>
      </c>
      <c r="W2373" t="s">
        <v>29406</v>
      </c>
      <c r="AN2373" t="s">
        <v>29322</v>
      </c>
      <c r="AS2373" t="s">
        <v>29407</v>
      </c>
      <c r="AT2373">
        <v>1998</v>
      </c>
      <c r="AU2373">
        <v>31</v>
      </c>
      <c r="AV2373">
        <v>2</v>
      </c>
      <c r="BA2373">
        <v>113</v>
      </c>
      <c r="BB2373">
        <v>123</v>
      </c>
      <c r="BK2373" t="s">
        <v>29408</v>
      </c>
      <c r="BW2373" t="s">
        <v>13428</v>
      </c>
      <c r="BX2373" t="s">
        <v>13985</v>
      </c>
      <c r="BY2373" t="s">
        <v>13429</v>
      </c>
      <c r="BZ2373" t="s">
        <v>13985</v>
      </c>
    </row>
    <row r="2374" spans="1:78" hidden="1">
      <c r="A2374" t="s">
        <v>13850</v>
      </c>
      <c r="B2374" t="s">
        <v>67</v>
      </c>
      <c r="C2374" t="s">
        <v>20250</v>
      </c>
      <c r="G2374" t="s">
        <v>20251</v>
      </c>
      <c r="J2374" t="s">
        <v>20252</v>
      </c>
      <c r="K2374" t="s">
        <v>423</v>
      </c>
      <c r="W2374" t="s">
        <v>20253</v>
      </c>
      <c r="AA2374" t="s">
        <v>20254</v>
      </c>
      <c r="AB2374" t="s">
        <v>20255</v>
      </c>
      <c r="AN2374" t="s">
        <v>426</v>
      </c>
      <c r="AO2374" t="s">
        <v>427</v>
      </c>
      <c r="AS2374" t="s">
        <v>884</v>
      </c>
      <c r="AT2374">
        <v>2014</v>
      </c>
      <c r="AU2374">
        <v>68</v>
      </c>
      <c r="AV2374">
        <v>2</v>
      </c>
      <c r="BA2374">
        <v>538</v>
      </c>
      <c r="BB2374">
        <v>548</v>
      </c>
      <c r="BD2374" t="s">
        <v>20256</v>
      </c>
      <c r="BK2374" t="s">
        <v>20257</v>
      </c>
      <c r="BL2374">
        <v>24303812</v>
      </c>
      <c r="BW2374" t="s">
        <v>13429</v>
      </c>
      <c r="BX2374" t="s">
        <v>13985</v>
      </c>
      <c r="BY2374" t="s">
        <v>13985</v>
      </c>
      <c r="BZ2374" t="s">
        <v>13985</v>
      </c>
    </row>
    <row r="2375" spans="1:78" hidden="1">
      <c r="A2375" t="s">
        <v>13850</v>
      </c>
      <c r="B2375" t="s">
        <v>67</v>
      </c>
      <c r="C2375" t="s">
        <v>30386</v>
      </c>
      <c r="G2375" t="s">
        <v>30386</v>
      </c>
      <c r="J2375" t="s">
        <v>30387</v>
      </c>
      <c r="K2375" t="s">
        <v>7677</v>
      </c>
      <c r="W2375" t="s">
        <v>30388</v>
      </c>
      <c r="AN2375" t="s">
        <v>7681</v>
      </c>
      <c r="AS2375" t="s">
        <v>352</v>
      </c>
      <c r="AT2375">
        <v>1995</v>
      </c>
      <c r="AU2375">
        <v>189</v>
      </c>
      <c r="AV2375">
        <v>1</v>
      </c>
      <c r="BA2375">
        <v>42</v>
      </c>
      <c r="BB2375">
        <v>48</v>
      </c>
      <c r="BD2375" t="s">
        <v>30389</v>
      </c>
      <c r="BK2375" t="s">
        <v>30390</v>
      </c>
      <c r="BL2375">
        <v>29281421</v>
      </c>
      <c r="BW2375" t="s">
        <v>13428</v>
      </c>
      <c r="BX2375" t="s">
        <v>13985</v>
      </c>
      <c r="BY2375" t="s">
        <v>13429</v>
      </c>
      <c r="BZ2375" t="s">
        <v>13985</v>
      </c>
    </row>
    <row r="2376" spans="1:78" hidden="1">
      <c r="A2376" t="s">
        <v>13850</v>
      </c>
      <c r="B2376" t="s">
        <v>67</v>
      </c>
      <c r="C2376" t="s">
        <v>17275</v>
      </c>
      <c r="G2376" t="s">
        <v>17276</v>
      </c>
      <c r="J2376" t="s">
        <v>17277</v>
      </c>
      <c r="K2376" t="s">
        <v>3361</v>
      </c>
      <c r="W2376" t="s">
        <v>17278</v>
      </c>
      <c r="AN2376" t="s">
        <v>3363</v>
      </c>
      <c r="AO2376" t="s">
        <v>3364</v>
      </c>
      <c r="AS2376" t="s">
        <v>1023</v>
      </c>
      <c r="AT2376">
        <v>2017</v>
      </c>
      <c r="AU2376">
        <v>126</v>
      </c>
      <c r="AV2376">
        <v>1</v>
      </c>
      <c r="BA2376">
        <v>40</v>
      </c>
      <c r="BB2376">
        <v>51</v>
      </c>
      <c r="BD2376" t="s">
        <v>17279</v>
      </c>
      <c r="BK2376" t="s">
        <v>17280</v>
      </c>
      <c r="BW2376" t="s">
        <v>13428</v>
      </c>
      <c r="BX2376" t="s">
        <v>13985</v>
      </c>
      <c r="BY2376" t="s">
        <v>13429</v>
      </c>
      <c r="BZ2376">
        <v>2</v>
      </c>
    </row>
    <row r="2377" spans="1:78" hidden="1">
      <c r="A2377" t="s">
        <v>13850</v>
      </c>
      <c r="B2377" t="s">
        <v>67</v>
      </c>
      <c r="C2377" t="s">
        <v>28116</v>
      </c>
      <c r="G2377" t="s">
        <v>28116</v>
      </c>
      <c r="J2377" t="s">
        <v>28117</v>
      </c>
      <c r="K2377" t="s">
        <v>1442</v>
      </c>
      <c r="W2377" t="s">
        <v>28118</v>
      </c>
      <c r="AA2377" t="s">
        <v>28119</v>
      </c>
      <c r="AB2377" t="s">
        <v>28120</v>
      </c>
      <c r="AN2377" t="s">
        <v>1446</v>
      </c>
      <c r="AS2377" t="s">
        <v>1023</v>
      </c>
      <c r="AT2377">
        <v>2002</v>
      </c>
      <c r="AU2377">
        <v>15</v>
      </c>
      <c r="AV2377">
        <v>1</v>
      </c>
      <c r="BA2377">
        <v>158</v>
      </c>
      <c r="BB2377">
        <v>171</v>
      </c>
      <c r="BD2377" t="s">
        <v>28121</v>
      </c>
      <c r="BK2377" t="s">
        <v>28122</v>
      </c>
      <c r="BW2377" t="s">
        <v>13429</v>
      </c>
      <c r="BX2377" t="s">
        <v>13985</v>
      </c>
      <c r="BY2377" t="s">
        <v>13985</v>
      </c>
      <c r="BZ2377" t="s">
        <v>13985</v>
      </c>
    </row>
    <row r="2378" spans="1:78" hidden="1">
      <c r="A2378" t="s">
        <v>13850</v>
      </c>
      <c r="B2378" t="s">
        <v>67</v>
      </c>
      <c r="C2378" t="s">
        <v>17778</v>
      </c>
      <c r="G2378" t="s">
        <v>17779</v>
      </c>
      <c r="J2378" t="s">
        <v>17780</v>
      </c>
      <c r="K2378" t="s">
        <v>17781</v>
      </c>
      <c r="W2378" t="s">
        <v>17782</v>
      </c>
      <c r="AN2378" t="s">
        <v>17783</v>
      </c>
      <c r="AO2378" t="s">
        <v>17784</v>
      </c>
      <c r="AS2378" t="s">
        <v>521</v>
      </c>
      <c r="AT2378">
        <v>2016</v>
      </c>
      <c r="AU2378">
        <v>91</v>
      </c>
      <c r="AV2378">
        <v>6</v>
      </c>
      <c r="BA2378">
        <v>778</v>
      </c>
      <c r="BB2378">
        <v>784</v>
      </c>
      <c r="BD2378" t="s">
        <v>17785</v>
      </c>
      <c r="BK2378" t="s">
        <v>17786</v>
      </c>
      <c r="BL2378">
        <v>26934692</v>
      </c>
      <c r="BW2378" t="s">
        <v>13429</v>
      </c>
      <c r="BX2378" t="s">
        <v>13985</v>
      </c>
      <c r="BY2378" t="s">
        <v>13985</v>
      </c>
      <c r="BZ2378" t="s">
        <v>13985</v>
      </c>
    </row>
    <row r="2379" spans="1:78" hidden="1">
      <c r="A2379" t="s">
        <v>13850</v>
      </c>
      <c r="B2379" t="s">
        <v>67</v>
      </c>
      <c r="C2379" t="s">
        <v>30413</v>
      </c>
      <c r="G2379" t="s">
        <v>30413</v>
      </c>
      <c r="J2379" t="s">
        <v>30414</v>
      </c>
      <c r="K2379" t="s">
        <v>1057</v>
      </c>
      <c r="W2379" t="s">
        <v>30415</v>
      </c>
      <c r="AN2379" t="s">
        <v>1061</v>
      </c>
      <c r="AS2379" t="s">
        <v>472</v>
      </c>
      <c r="AT2379">
        <v>1995</v>
      </c>
      <c r="AU2379">
        <v>76</v>
      </c>
      <c r="AV2379">
        <v>5</v>
      </c>
      <c r="BA2379">
        <v>1497</v>
      </c>
      <c r="BB2379">
        <v>1505</v>
      </c>
      <c r="BD2379" t="s">
        <v>30416</v>
      </c>
      <c r="BK2379" t="s">
        <v>30417</v>
      </c>
      <c r="BW2379" t="s">
        <v>13429</v>
      </c>
      <c r="BX2379" t="s">
        <v>13985</v>
      </c>
      <c r="BY2379" t="s">
        <v>13985</v>
      </c>
      <c r="BZ2379" t="s">
        <v>13985</v>
      </c>
    </row>
    <row r="2380" spans="1:78" hidden="1">
      <c r="A2380" t="s">
        <v>13850</v>
      </c>
      <c r="B2380" t="s">
        <v>67</v>
      </c>
      <c r="C2380" t="s">
        <v>20839</v>
      </c>
      <c r="G2380" t="s">
        <v>20840</v>
      </c>
      <c r="J2380" t="s">
        <v>20841</v>
      </c>
      <c r="K2380" t="s">
        <v>423</v>
      </c>
      <c r="W2380" t="s">
        <v>20842</v>
      </c>
      <c r="AA2380" t="s">
        <v>20843</v>
      </c>
      <c r="AB2380" t="s">
        <v>20844</v>
      </c>
      <c r="AN2380" t="s">
        <v>426</v>
      </c>
      <c r="AS2380" t="s">
        <v>521</v>
      </c>
      <c r="AT2380">
        <v>2013</v>
      </c>
      <c r="AU2380">
        <v>67</v>
      </c>
      <c r="AV2380">
        <v>6</v>
      </c>
      <c r="BA2380">
        <v>1676</v>
      </c>
      <c r="BB2380">
        <v>1691</v>
      </c>
      <c r="BD2380" t="s">
        <v>20845</v>
      </c>
      <c r="BK2380" t="s">
        <v>20846</v>
      </c>
      <c r="BL2380">
        <v>23730761</v>
      </c>
      <c r="BW2380" t="s">
        <v>13429</v>
      </c>
      <c r="BX2380" t="s">
        <v>13985</v>
      </c>
      <c r="BY2380" t="s">
        <v>13985</v>
      </c>
      <c r="BZ2380" t="s">
        <v>13985</v>
      </c>
    </row>
    <row r="2381" spans="1:78" hidden="1">
      <c r="A2381" t="s">
        <v>13850</v>
      </c>
      <c r="B2381" t="s">
        <v>67</v>
      </c>
      <c r="C2381" t="s">
        <v>29452</v>
      </c>
      <c r="G2381" t="s">
        <v>29452</v>
      </c>
      <c r="J2381" t="s">
        <v>29453</v>
      </c>
      <c r="K2381" t="s">
        <v>29454</v>
      </c>
      <c r="W2381" t="s">
        <v>29455</v>
      </c>
      <c r="AA2381" t="s">
        <v>1891</v>
      </c>
      <c r="AB2381" t="s">
        <v>1892</v>
      </c>
      <c r="AN2381" t="s">
        <v>29456</v>
      </c>
      <c r="AS2381" t="s">
        <v>730</v>
      </c>
      <c r="AT2381">
        <v>1998</v>
      </c>
      <c r="AU2381">
        <v>274</v>
      </c>
      <c r="AV2381">
        <v>4</v>
      </c>
      <c r="BA2381" t="s">
        <v>29457</v>
      </c>
      <c r="BB2381" t="s">
        <v>29458</v>
      </c>
      <c r="BK2381" t="s">
        <v>29459</v>
      </c>
      <c r="BW2381" t="s">
        <v>13429</v>
      </c>
      <c r="BX2381" t="s">
        <v>13985</v>
      </c>
      <c r="BY2381" t="s">
        <v>13985</v>
      </c>
      <c r="BZ2381" t="s">
        <v>13985</v>
      </c>
    </row>
    <row r="2382" spans="1:78" hidden="1">
      <c r="A2382" t="s">
        <v>13850</v>
      </c>
      <c r="B2382" t="s">
        <v>67</v>
      </c>
      <c r="C2382" t="s">
        <v>22464</v>
      </c>
      <c r="G2382" t="s">
        <v>22465</v>
      </c>
      <c r="J2382" t="s">
        <v>22466</v>
      </c>
      <c r="K2382" t="s">
        <v>22467</v>
      </c>
      <c r="W2382" t="s">
        <v>22468</v>
      </c>
      <c r="AA2382" t="s">
        <v>22469</v>
      </c>
      <c r="AB2382" t="s">
        <v>22470</v>
      </c>
      <c r="AN2382" t="s">
        <v>22471</v>
      </c>
      <c r="AS2382" s="1">
        <v>42614</v>
      </c>
      <c r="AT2382">
        <v>2011</v>
      </c>
      <c r="AU2382">
        <v>22</v>
      </c>
      <c r="AV2382">
        <v>2</v>
      </c>
      <c r="BA2382">
        <v>106</v>
      </c>
      <c r="BB2382">
        <v>112</v>
      </c>
      <c r="BK2382" t="s">
        <v>22472</v>
      </c>
      <c r="BW2382" t="s">
        <v>13428</v>
      </c>
      <c r="BX2382" t="s">
        <v>13985</v>
      </c>
      <c r="BY2382" t="s">
        <v>13429</v>
      </c>
      <c r="BZ2382" t="s">
        <v>13985</v>
      </c>
    </row>
    <row r="2383" spans="1:78" hidden="1">
      <c r="A2383" t="s">
        <v>13850</v>
      </c>
      <c r="B2383" t="s">
        <v>67</v>
      </c>
      <c r="C2383" t="s">
        <v>30039</v>
      </c>
      <c r="G2383" t="s">
        <v>30039</v>
      </c>
      <c r="J2383" t="s">
        <v>30040</v>
      </c>
      <c r="K2383" t="s">
        <v>12691</v>
      </c>
      <c r="W2383" t="s">
        <v>30041</v>
      </c>
      <c r="AN2383" t="s">
        <v>10490</v>
      </c>
      <c r="AS2383" t="s">
        <v>242</v>
      </c>
      <c r="AT2383">
        <v>1996</v>
      </c>
      <c r="AU2383">
        <v>20</v>
      </c>
      <c r="AV2383">
        <v>10</v>
      </c>
      <c r="BA2383">
        <v>545</v>
      </c>
      <c r="BB2383">
        <v>561</v>
      </c>
      <c r="BD2383" t="s">
        <v>30042</v>
      </c>
      <c r="BK2383" t="s">
        <v>30043</v>
      </c>
      <c r="BW2383" t="s">
        <v>13428</v>
      </c>
      <c r="BX2383" t="s">
        <v>13985</v>
      </c>
      <c r="BY2383" t="s">
        <v>13429</v>
      </c>
      <c r="BZ2383" t="s">
        <v>13985</v>
      </c>
    </row>
    <row r="2384" spans="1:78" hidden="1">
      <c r="A2384" t="s">
        <v>13850</v>
      </c>
      <c r="B2384" t="s">
        <v>67</v>
      </c>
      <c r="C2384" t="s">
        <v>20970</v>
      </c>
      <c r="G2384" t="s">
        <v>20971</v>
      </c>
      <c r="J2384" t="s">
        <v>20972</v>
      </c>
      <c r="K2384" t="s">
        <v>10488</v>
      </c>
      <c r="W2384" t="s">
        <v>20973</v>
      </c>
      <c r="AN2384" t="s">
        <v>10490</v>
      </c>
      <c r="AO2384" t="s">
        <v>11085</v>
      </c>
      <c r="AS2384" t="s">
        <v>730</v>
      </c>
      <c r="AT2384">
        <v>2013</v>
      </c>
      <c r="AU2384">
        <v>59</v>
      </c>
      <c r="AV2384">
        <v>4</v>
      </c>
      <c r="BA2384">
        <v>493</v>
      </c>
      <c r="BB2384">
        <v>500</v>
      </c>
      <c r="BD2384" t="s">
        <v>20974</v>
      </c>
      <c r="BK2384" t="s">
        <v>20975</v>
      </c>
      <c r="BL2384">
        <v>23111808</v>
      </c>
      <c r="BW2384" t="s">
        <v>13428</v>
      </c>
      <c r="BX2384" t="s">
        <v>13985</v>
      </c>
      <c r="BY2384" t="s">
        <v>13429</v>
      </c>
      <c r="BZ2384" t="s">
        <v>13985</v>
      </c>
    </row>
    <row r="2385" spans="1:78" hidden="1">
      <c r="A2385" t="s">
        <v>13850</v>
      </c>
      <c r="B2385" t="s">
        <v>67</v>
      </c>
      <c r="C2385" t="s">
        <v>29006</v>
      </c>
      <c r="G2385" t="s">
        <v>29006</v>
      </c>
      <c r="J2385" t="s">
        <v>29007</v>
      </c>
      <c r="K2385" t="s">
        <v>17140</v>
      </c>
      <c r="W2385" t="s">
        <v>29008</v>
      </c>
      <c r="AA2385" t="s">
        <v>29009</v>
      </c>
      <c r="AB2385" t="s">
        <v>29010</v>
      </c>
      <c r="AN2385" t="s">
        <v>17144</v>
      </c>
      <c r="AS2385" t="s">
        <v>472</v>
      </c>
      <c r="AT2385">
        <v>1999</v>
      </c>
      <c r="AU2385">
        <v>21</v>
      </c>
      <c r="AV2385">
        <v>3</v>
      </c>
      <c r="BA2385">
        <v>187</v>
      </c>
      <c r="BB2385">
        <v>196</v>
      </c>
      <c r="BD2385" t="s">
        <v>29011</v>
      </c>
      <c r="BK2385" t="s">
        <v>29012</v>
      </c>
      <c r="BW2385" t="s">
        <v>13429</v>
      </c>
      <c r="BX2385" t="s">
        <v>13985</v>
      </c>
      <c r="BY2385" t="s">
        <v>13985</v>
      </c>
      <c r="BZ2385" t="s">
        <v>13985</v>
      </c>
    </row>
    <row r="2386" spans="1:78" hidden="1">
      <c r="A2386" t="s">
        <v>13850</v>
      </c>
      <c r="B2386" t="s">
        <v>67</v>
      </c>
      <c r="C2386" t="s">
        <v>14026</v>
      </c>
      <c r="G2386" t="s">
        <v>14027</v>
      </c>
      <c r="J2386" t="s">
        <v>14028</v>
      </c>
      <c r="K2386" t="s">
        <v>4762</v>
      </c>
      <c r="W2386" t="s">
        <v>14029</v>
      </c>
      <c r="AN2386" t="s">
        <v>4764</v>
      </c>
      <c r="AO2386" t="s">
        <v>4765</v>
      </c>
      <c r="BD2386" t="s">
        <v>14030</v>
      </c>
      <c r="BF2386" s="1">
        <v>43770</v>
      </c>
      <c r="BK2386" t="s">
        <v>14031</v>
      </c>
      <c r="BW2386" t="s">
        <v>13429</v>
      </c>
    </row>
    <row r="2387" spans="1:78" hidden="1">
      <c r="A2387" t="s">
        <v>13850</v>
      </c>
      <c r="B2387" t="s">
        <v>67</v>
      </c>
      <c r="C2387" t="s">
        <v>24259</v>
      </c>
      <c r="G2387" t="s">
        <v>24260</v>
      </c>
      <c r="J2387" t="s">
        <v>24261</v>
      </c>
      <c r="K2387" t="s">
        <v>24262</v>
      </c>
      <c r="W2387" t="s">
        <v>24263</v>
      </c>
      <c r="AN2387" t="s">
        <v>24264</v>
      </c>
      <c r="AO2387" t="s">
        <v>24265</v>
      </c>
      <c r="AS2387" t="s">
        <v>12296</v>
      </c>
      <c r="AT2387">
        <v>2009</v>
      </c>
      <c r="AU2387">
        <v>135</v>
      </c>
      <c r="AV2387" s="2">
        <v>43497</v>
      </c>
      <c r="BA2387">
        <v>161</v>
      </c>
      <c r="BB2387">
        <v>173</v>
      </c>
      <c r="BD2387" t="s">
        <v>24266</v>
      </c>
      <c r="BK2387" t="s">
        <v>24267</v>
      </c>
      <c r="BW2387" t="s">
        <v>13429</v>
      </c>
      <c r="BX2387" t="s">
        <v>13985</v>
      </c>
      <c r="BY2387" t="s">
        <v>13985</v>
      </c>
      <c r="BZ2387" t="s">
        <v>13985</v>
      </c>
    </row>
    <row r="2388" spans="1:78" hidden="1">
      <c r="A2388" t="s">
        <v>13850</v>
      </c>
      <c r="B2388" t="s">
        <v>67</v>
      </c>
      <c r="C2388" t="s">
        <v>24987</v>
      </c>
      <c r="G2388" t="s">
        <v>24988</v>
      </c>
      <c r="J2388" t="s">
        <v>24989</v>
      </c>
      <c r="K2388" t="s">
        <v>4797</v>
      </c>
      <c r="W2388" t="s">
        <v>24990</v>
      </c>
      <c r="AN2388" t="s">
        <v>4799</v>
      </c>
      <c r="AO2388" t="s">
        <v>4800</v>
      </c>
      <c r="AT2388">
        <v>2008</v>
      </c>
      <c r="AU2388">
        <v>11</v>
      </c>
      <c r="AV2388">
        <v>2</v>
      </c>
      <c r="BA2388">
        <v>209</v>
      </c>
      <c r="BB2388">
        <v>223</v>
      </c>
      <c r="BD2388" t="s">
        <v>24991</v>
      </c>
      <c r="BK2388" t="s">
        <v>24992</v>
      </c>
      <c r="BW2388" t="s">
        <v>13428</v>
      </c>
      <c r="BX2388" t="s">
        <v>13985</v>
      </c>
      <c r="BY2388" t="s">
        <v>13429</v>
      </c>
      <c r="BZ2388">
        <v>1</v>
      </c>
    </row>
    <row r="2389" spans="1:78" hidden="1">
      <c r="A2389" t="s">
        <v>13850</v>
      </c>
      <c r="B2389" t="s">
        <v>67</v>
      </c>
      <c r="C2389" t="s">
        <v>25668</v>
      </c>
      <c r="G2389" t="s">
        <v>25669</v>
      </c>
      <c r="J2389" t="s">
        <v>25670</v>
      </c>
      <c r="K2389" t="s">
        <v>25671</v>
      </c>
      <c r="P2389" t="s">
        <v>25672</v>
      </c>
      <c r="Q2389" t="s">
        <v>25673</v>
      </c>
      <c r="R2389" t="s">
        <v>25674</v>
      </c>
      <c r="S2389" t="s">
        <v>25675</v>
      </c>
      <c r="W2389" t="s">
        <v>25676</v>
      </c>
      <c r="AN2389" t="s">
        <v>25677</v>
      </c>
      <c r="AO2389" t="s">
        <v>25678</v>
      </c>
      <c r="AT2389">
        <v>2007</v>
      </c>
      <c r="AU2389">
        <v>14</v>
      </c>
      <c r="AV2389">
        <v>3</v>
      </c>
      <c r="BA2389">
        <v>275</v>
      </c>
      <c r="BB2389">
        <v>285</v>
      </c>
      <c r="BD2389" t="s">
        <v>25679</v>
      </c>
      <c r="BK2389" t="s">
        <v>25680</v>
      </c>
      <c r="BW2389" t="s">
        <v>13429</v>
      </c>
      <c r="BX2389" t="s">
        <v>13985</v>
      </c>
      <c r="BY2389" t="s">
        <v>13985</v>
      </c>
      <c r="BZ2389" t="s">
        <v>13985</v>
      </c>
    </row>
    <row r="2390" spans="1:78" hidden="1">
      <c r="A2390" t="s">
        <v>13850</v>
      </c>
      <c r="B2390" t="s">
        <v>67</v>
      </c>
      <c r="C2390" t="s">
        <v>24084</v>
      </c>
      <c r="G2390" t="s">
        <v>24085</v>
      </c>
      <c r="J2390" t="s">
        <v>24086</v>
      </c>
      <c r="K2390" t="s">
        <v>1777</v>
      </c>
      <c r="W2390" t="s">
        <v>24087</v>
      </c>
      <c r="AA2390" t="s">
        <v>24088</v>
      </c>
      <c r="AB2390" t="s">
        <v>17143</v>
      </c>
      <c r="AN2390" t="s">
        <v>1781</v>
      </c>
      <c r="AO2390" t="s">
        <v>1782</v>
      </c>
      <c r="AS2390" t="s">
        <v>521</v>
      </c>
      <c r="AT2390">
        <v>2009</v>
      </c>
      <c r="AU2390">
        <v>71</v>
      </c>
      <c r="AV2390">
        <v>2</v>
      </c>
      <c r="BA2390">
        <v>179</v>
      </c>
      <c r="BB2390">
        <v>188</v>
      </c>
      <c r="BD2390" t="s">
        <v>24089</v>
      </c>
      <c r="BK2390" t="s">
        <v>24090</v>
      </c>
      <c r="BW2390" t="s">
        <v>13429</v>
      </c>
      <c r="BX2390" t="s">
        <v>13985</v>
      </c>
      <c r="BY2390" t="s">
        <v>13985</v>
      </c>
      <c r="BZ2390" t="s">
        <v>13985</v>
      </c>
    </row>
    <row r="2391" spans="1:78" hidden="1">
      <c r="A2391" t="s">
        <v>13850</v>
      </c>
      <c r="B2391" t="s">
        <v>67</v>
      </c>
      <c r="C2391" t="s">
        <v>31158</v>
      </c>
      <c r="G2391" t="s">
        <v>31158</v>
      </c>
      <c r="J2391" t="s">
        <v>31159</v>
      </c>
      <c r="K2391" t="s">
        <v>6490</v>
      </c>
      <c r="W2391" t="s">
        <v>31160</v>
      </c>
      <c r="AN2391" t="s">
        <v>6492</v>
      </c>
      <c r="AS2391" s="1">
        <v>40787</v>
      </c>
      <c r="AT2391">
        <v>1992</v>
      </c>
      <c r="AU2391">
        <v>239</v>
      </c>
      <c r="AV2391">
        <v>2</v>
      </c>
      <c r="BA2391">
        <v>65</v>
      </c>
      <c r="BB2391">
        <v>78</v>
      </c>
      <c r="BD2391" t="s">
        <v>31161</v>
      </c>
      <c r="BK2391" t="s">
        <v>31162</v>
      </c>
      <c r="BW2391" t="s">
        <v>13428</v>
      </c>
      <c r="BX2391" t="s">
        <v>13985</v>
      </c>
      <c r="BY2391" t="s">
        <v>13429</v>
      </c>
      <c r="BZ2391">
        <v>1</v>
      </c>
    </row>
    <row r="2392" spans="1:78" hidden="1">
      <c r="A2392" t="s">
        <v>13850</v>
      </c>
      <c r="B2392" t="s">
        <v>67</v>
      </c>
      <c r="C2392" t="s">
        <v>30931</v>
      </c>
      <c r="G2392" t="s">
        <v>30931</v>
      </c>
      <c r="J2392" t="s">
        <v>30932</v>
      </c>
      <c r="K2392" t="s">
        <v>1239</v>
      </c>
      <c r="W2392" t="s">
        <v>30933</v>
      </c>
      <c r="AN2392" t="s">
        <v>1242</v>
      </c>
      <c r="AO2392" t="s">
        <v>1243</v>
      </c>
      <c r="AS2392" t="s">
        <v>242</v>
      </c>
      <c r="AT2392">
        <v>1993</v>
      </c>
      <c r="AU2392">
        <v>71</v>
      </c>
      <c r="AV2392">
        <v>10</v>
      </c>
      <c r="BA2392">
        <v>2136</v>
      </c>
      <c r="BB2392">
        <v>2139</v>
      </c>
      <c r="BD2392" t="s">
        <v>30934</v>
      </c>
      <c r="BK2392" t="s">
        <v>30935</v>
      </c>
      <c r="BW2392" t="s">
        <v>13429</v>
      </c>
      <c r="BX2392" t="s">
        <v>13985</v>
      </c>
      <c r="BY2392" t="s">
        <v>13985</v>
      </c>
      <c r="BZ2392" t="s">
        <v>13985</v>
      </c>
    </row>
    <row r="2393" spans="1:78" hidden="1">
      <c r="A2393" t="s">
        <v>13784</v>
      </c>
      <c r="B2393" t="s">
        <v>67</v>
      </c>
      <c r="C2393" t="s">
        <v>31783</v>
      </c>
      <c r="J2393" t="s">
        <v>31785</v>
      </c>
      <c r="K2393" t="s">
        <v>31787</v>
      </c>
      <c r="AG2393">
        <v>0</v>
      </c>
      <c r="AH2393">
        <v>0</v>
      </c>
      <c r="AN2393" t="s">
        <v>31790</v>
      </c>
      <c r="AT2393">
        <v>2019</v>
      </c>
      <c r="AV2393">
        <v>9</v>
      </c>
      <c r="BA2393">
        <v>37</v>
      </c>
      <c r="BB2393">
        <v>45</v>
      </c>
      <c r="BD2393" t="s">
        <v>31789</v>
      </c>
      <c r="BK2393" t="s">
        <v>31791</v>
      </c>
      <c r="BT2393" t="s">
        <v>31784</v>
      </c>
      <c r="BU2393" t="s">
        <v>31786</v>
      </c>
      <c r="BV2393" t="s">
        <v>31788</v>
      </c>
      <c r="BW2393" t="s">
        <v>13429</v>
      </c>
    </row>
    <row r="2394" spans="1:78" hidden="1">
      <c r="A2394" t="s">
        <v>13850</v>
      </c>
      <c r="B2394" t="s">
        <v>67</v>
      </c>
      <c r="C2394" t="s">
        <v>29372</v>
      </c>
      <c r="G2394" t="s">
        <v>29372</v>
      </c>
      <c r="J2394" t="s">
        <v>29373</v>
      </c>
      <c r="K2394" t="s">
        <v>433</v>
      </c>
      <c r="W2394" t="s">
        <v>29374</v>
      </c>
      <c r="AN2394" t="s">
        <v>435</v>
      </c>
      <c r="AS2394" t="s">
        <v>472</v>
      </c>
      <c r="AT2394">
        <v>1998</v>
      </c>
      <c r="AU2394">
        <v>245</v>
      </c>
      <c r="AW2394">
        <v>3</v>
      </c>
      <c r="BA2394">
        <v>261</v>
      </c>
      <c r="BB2394">
        <v>270</v>
      </c>
      <c r="BD2394" t="s">
        <v>29375</v>
      </c>
      <c r="BK2394" t="s">
        <v>29376</v>
      </c>
      <c r="BW2394" t="s">
        <v>13429</v>
      </c>
      <c r="BX2394" t="s">
        <v>13985</v>
      </c>
      <c r="BY2394" t="s">
        <v>13985</v>
      </c>
      <c r="BZ2394" t="s">
        <v>13985</v>
      </c>
    </row>
    <row r="2395" spans="1:78" hidden="1">
      <c r="A2395" t="s">
        <v>13850</v>
      </c>
      <c r="B2395" t="s">
        <v>67</v>
      </c>
      <c r="C2395" t="s">
        <v>15191</v>
      </c>
      <c r="G2395" t="s">
        <v>15192</v>
      </c>
      <c r="J2395" t="s">
        <v>15193</v>
      </c>
      <c r="K2395" t="s">
        <v>4091</v>
      </c>
      <c r="W2395" t="s">
        <v>15194</v>
      </c>
      <c r="AN2395" t="s">
        <v>4095</v>
      </c>
      <c r="AS2395" s="1">
        <v>43709</v>
      </c>
      <c r="AT2395">
        <v>2018</v>
      </c>
      <c r="AU2395">
        <v>6</v>
      </c>
      <c r="BC2395" t="s">
        <v>15195</v>
      </c>
      <c r="BD2395" t="s">
        <v>15196</v>
      </c>
      <c r="BK2395" t="s">
        <v>15197</v>
      </c>
      <c r="BL2395">
        <v>30258712</v>
      </c>
      <c r="BW2395" t="s">
        <v>13429</v>
      </c>
      <c r="BX2395" t="s">
        <v>13985</v>
      </c>
      <c r="BY2395" t="s">
        <v>13985</v>
      </c>
      <c r="BZ2395" t="s">
        <v>13985</v>
      </c>
    </row>
    <row r="2396" spans="1:78" hidden="1">
      <c r="A2396" t="s">
        <v>13850</v>
      </c>
      <c r="B2396" t="s">
        <v>67</v>
      </c>
      <c r="C2396" t="s">
        <v>18170</v>
      </c>
      <c r="G2396" t="s">
        <v>18171</v>
      </c>
      <c r="J2396" t="s">
        <v>18172</v>
      </c>
      <c r="K2396" t="s">
        <v>18173</v>
      </c>
      <c r="W2396" t="s">
        <v>18174</v>
      </c>
      <c r="AA2396" t="s">
        <v>18175</v>
      </c>
      <c r="AB2396" t="s">
        <v>18176</v>
      </c>
      <c r="AN2396" t="s">
        <v>18177</v>
      </c>
      <c r="AO2396" t="s">
        <v>18178</v>
      </c>
      <c r="AT2396">
        <v>2016</v>
      </c>
      <c r="AV2396">
        <v>604</v>
      </c>
      <c r="BA2396">
        <v>87</v>
      </c>
      <c r="BB2396">
        <v>116</v>
      </c>
      <c r="BD2396" t="s">
        <v>18179</v>
      </c>
      <c r="BK2396" t="s">
        <v>18180</v>
      </c>
      <c r="BL2396">
        <v>27551208</v>
      </c>
      <c r="BW2396" t="s">
        <v>13429</v>
      </c>
      <c r="BX2396" t="s">
        <v>13985</v>
      </c>
      <c r="BY2396" t="s">
        <v>13985</v>
      </c>
      <c r="BZ2396" t="s">
        <v>13985</v>
      </c>
    </row>
    <row r="2397" spans="1:78" hidden="1">
      <c r="A2397" t="s">
        <v>13850</v>
      </c>
      <c r="B2397" t="s">
        <v>67</v>
      </c>
      <c r="C2397" t="s">
        <v>19463</v>
      </c>
      <c r="G2397" t="s">
        <v>19464</v>
      </c>
      <c r="J2397" t="s">
        <v>19465</v>
      </c>
      <c r="K2397" t="s">
        <v>280</v>
      </c>
      <c r="W2397" t="s">
        <v>19466</v>
      </c>
      <c r="AB2397" t="s">
        <v>19467</v>
      </c>
      <c r="AN2397" t="s">
        <v>284</v>
      </c>
      <c r="AS2397" t="s">
        <v>14942</v>
      </c>
      <c r="AT2397">
        <v>2014</v>
      </c>
      <c r="AU2397">
        <v>9</v>
      </c>
      <c r="AV2397">
        <v>12</v>
      </c>
      <c r="BC2397" t="s">
        <v>19468</v>
      </c>
      <c r="BD2397" t="s">
        <v>19469</v>
      </c>
      <c r="BK2397" t="s">
        <v>19470</v>
      </c>
      <c r="BL2397">
        <v>25469632</v>
      </c>
      <c r="BW2397" t="s">
        <v>13429</v>
      </c>
      <c r="BX2397" t="s">
        <v>13985</v>
      </c>
      <c r="BY2397" t="s">
        <v>13985</v>
      </c>
      <c r="BZ2397" t="s">
        <v>13985</v>
      </c>
    </row>
    <row r="2398" spans="1:78" hidden="1">
      <c r="A2398" t="s">
        <v>13850</v>
      </c>
      <c r="B2398" t="s">
        <v>67</v>
      </c>
      <c r="C2398" t="s">
        <v>24039</v>
      </c>
      <c r="G2398" t="s">
        <v>24040</v>
      </c>
      <c r="J2398" t="s">
        <v>24041</v>
      </c>
      <c r="K2398" t="s">
        <v>10737</v>
      </c>
      <c r="W2398" t="s">
        <v>24042</v>
      </c>
      <c r="AN2398" t="s">
        <v>10739</v>
      </c>
      <c r="AS2398" t="s">
        <v>2214</v>
      </c>
      <c r="AT2398">
        <v>2009</v>
      </c>
      <c r="AU2398">
        <v>19</v>
      </c>
      <c r="AV2398">
        <v>3</v>
      </c>
      <c r="BA2398">
        <v>633</v>
      </c>
      <c r="BB2398">
        <v>637</v>
      </c>
      <c r="BD2398" t="s">
        <v>24043</v>
      </c>
      <c r="BK2398" t="s">
        <v>24044</v>
      </c>
      <c r="BW2398" t="s">
        <v>13429</v>
      </c>
      <c r="BX2398" t="s">
        <v>13985</v>
      </c>
      <c r="BY2398" t="s">
        <v>13985</v>
      </c>
      <c r="BZ2398" t="s">
        <v>13985</v>
      </c>
    </row>
    <row r="2399" spans="1:78" hidden="1">
      <c r="A2399" t="s">
        <v>13850</v>
      </c>
      <c r="B2399" t="s">
        <v>67</v>
      </c>
      <c r="C2399" t="s">
        <v>14338</v>
      </c>
      <c r="G2399" t="s">
        <v>14339</v>
      </c>
      <c r="J2399" t="s">
        <v>14340</v>
      </c>
      <c r="K2399" t="s">
        <v>11205</v>
      </c>
      <c r="W2399" t="s">
        <v>14341</v>
      </c>
      <c r="AA2399" t="s">
        <v>14342</v>
      </c>
      <c r="AB2399" t="s">
        <v>14343</v>
      </c>
      <c r="AN2399" t="s">
        <v>11207</v>
      </c>
      <c r="AO2399" t="s">
        <v>11208</v>
      </c>
      <c r="BD2399" t="s">
        <v>14344</v>
      </c>
      <c r="BF2399" s="1">
        <v>43647</v>
      </c>
      <c r="BK2399" t="s">
        <v>14345</v>
      </c>
      <c r="BW2399" t="s">
        <v>13429</v>
      </c>
    </row>
    <row r="2400" spans="1:78" hidden="1">
      <c r="A2400" t="s">
        <v>13850</v>
      </c>
      <c r="B2400" t="s">
        <v>1762</v>
      </c>
      <c r="C2400" t="s">
        <v>29207</v>
      </c>
      <c r="E2400" t="s">
        <v>29208</v>
      </c>
      <c r="G2400" t="s">
        <v>29207</v>
      </c>
      <c r="J2400" t="s">
        <v>29209</v>
      </c>
      <c r="K2400" t="s">
        <v>29210</v>
      </c>
      <c r="L2400" t="s">
        <v>29211</v>
      </c>
      <c r="P2400" t="s">
        <v>29212</v>
      </c>
      <c r="Q2400" t="s">
        <v>29213</v>
      </c>
      <c r="R2400" t="s">
        <v>29214</v>
      </c>
      <c r="S2400" t="s">
        <v>29215</v>
      </c>
      <c r="W2400" t="s">
        <v>29216</v>
      </c>
      <c r="AN2400" t="s">
        <v>29217</v>
      </c>
      <c r="AP2400" t="s">
        <v>29218</v>
      </c>
      <c r="AT2400">
        <v>1999</v>
      </c>
      <c r="AV2400">
        <v>90</v>
      </c>
      <c r="BA2400">
        <v>199</v>
      </c>
      <c r="BB2400">
        <v>210</v>
      </c>
      <c r="BK2400" t="s">
        <v>29219</v>
      </c>
      <c r="BW2400" t="s">
        <v>13429</v>
      </c>
      <c r="BX2400" t="s">
        <v>13985</v>
      </c>
      <c r="BY2400" t="s">
        <v>13985</v>
      </c>
      <c r="BZ2400" t="s">
        <v>13985</v>
      </c>
    </row>
    <row r="2401" spans="1:78" hidden="1">
      <c r="A2401" t="s">
        <v>13850</v>
      </c>
      <c r="B2401" t="s">
        <v>67</v>
      </c>
      <c r="C2401" t="s">
        <v>29113</v>
      </c>
      <c r="G2401" t="s">
        <v>29113</v>
      </c>
      <c r="J2401" t="s">
        <v>29114</v>
      </c>
      <c r="K2401" t="s">
        <v>29115</v>
      </c>
      <c r="W2401" t="s">
        <v>29116</v>
      </c>
      <c r="AN2401" t="s">
        <v>29117</v>
      </c>
      <c r="AS2401" t="s">
        <v>23602</v>
      </c>
      <c r="AT2401">
        <v>1999</v>
      </c>
      <c r="AU2401">
        <v>277</v>
      </c>
      <c r="AV2401" s="2">
        <v>43526</v>
      </c>
      <c r="BA2401">
        <v>217</v>
      </c>
      <c r="BB2401">
        <v>226</v>
      </c>
      <c r="BD2401" t="s">
        <v>29118</v>
      </c>
      <c r="BK2401" t="s">
        <v>29119</v>
      </c>
      <c r="BW2401" t="s">
        <v>13429</v>
      </c>
      <c r="BX2401" t="s">
        <v>13985</v>
      </c>
      <c r="BY2401" t="s">
        <v>13985</v>
      </c>
      <c r="BZ2401" t="s">
        <v>13985</v>
      </c>
    </row>
    <row r="2402" spans="1:78" hidden="1">
      <c r="A2402" t="s">
        <v>13850</v>
      </c>
      <c r="B2402" t="s">
        <v>67</v>
      </c>
      <c r="C2402" t="s">
        <v>25921</v>
      </c>
      <c r="G2402" t="s">
        <v>25922</v>
      </c>
      <c r="J2402" t="s">
        <v>25923</v>
      </c>
      <c r="K2402" t="s">
        <v>25924</v>
      </c>
      <c r="W2402" t="s">
        <v>25925</v>
      </c>
      <c r="AN2402" t="s">
        <v>25926</v>
      </c>
      <c r="AS2402" t="s">
        <v>297</v>
      </c>
      <c r="AT2402">
        <v>2006</v>
      </c>
      <c r="AU2402">
        <v>167</v>
      </c>
      <c r="AV2402" s="2">
        <v>43556</v>
      </c>
      <c r="BA2402">
        <v>183</v>
      </c>
      <c r="BB2402">
        <v>202</v>
      </c>
      <c r="BD2402" t="s">
        <v>25927</v>
      </c>
      <c r="BK2402" t="s">
        <v>25928</v>
      </c>
      <c r="BW2402" t="s">
        <v>13428</v>
      </c>
      <c r="BX2402" t="s">
        <v>13985</v>
      </c>
      <c r="BY2402" t="s">
        <v>13429</v>
      </c>
      <c r="BZ2402" t="s">
        <v>13985</v>
      </c>
    </row>
    <row r="2403" spans="1:78" hidden="1">
      <c r="A2403" t="s">
        <v>13850</v>
      </c>
      <c r="B2403" t="s">
        <v>67</v>
      </c>
      <c r="C2403" t="s">
        <v>14550</v>
      </c>
      <c r="G2403" t="s">
        <v>14551</v>
      </c>
      <c r="J2403" t="s">
        <v>14552</v>
      </c>
      <c r="K2403" t="s">
        <v>14553</v>
      </c>
      <c r="W2403" t="s">
        <v>14554</v>
      </c>
      <c r="AN2403" t="s">
        <v>14555</v>
      </c>
      <c r="AO2403" t="s">
        <v>14556</v>
      </c>
      <c r="AS2403" t="s">
        <v>629</v>
      </c>
      <c r="AT2403">
        <v>2019</v>
      </c>
      <c r="AU2403">
        <v>86</v>
      </c>
      <c r="AV2403">
        <v>5</v>
      </c>
      <c r="BA2403">
        <v>530</v>
      </c>
      <c r="BB2403">
        <v>542</v>
      </c>
      <c r="BD2403" t="s">
        <v>14557</v>
      </c>
      <c r="BK2403" t="s">
        <v>14558</v>
      </c>
      <c r="BL2403">
        <v>30740829</v>
      </c>
      <c r="BW2403" t="s">
        <v>13429</v>
      </c>
    </row>
    <row r="2404" spans="1:78" hidden="1">
      <c r="A2404" t="s">
        <v>13850</v>
      </c>
      <c r="B2404" t="s">
        <v>67</v>
      </c>
      <c r="C2404" t="s">
        <v>15955</v>
      </c>
      <c r="G2404" t="s">
        <v>15956</v>
      </c>
      <c r="J2404" t="s">
        <v>15957</v>
      </c>
      <c r="K2404" t="s">
        <v>15958</v>
      </c>
      <c r="W2404" t="s">
        <v>15959</v>
      </c>
      <c r="AA2404" t="s">
        <v>15960</v>
      </c>
      <c r="AB2404" t="s">
        <v>15961</v>
      </c>
      <c r="AN2404" t="s">
        <v>15962</v>
      </c>
      <c r="AO2404" t="s">
        <v>15963</v>
      </c>
      <c r="AS2404" t="s">
        <v>884</v>
      </c>
      <c r="AT2404">
        <v>2018</v>
      </c>
      <c r="AU2404">
        <v>53</v>
      </c>
      <c r="AV2404">
        <v>1</v>
      </c>
      <c r="BA2404">
        <v>35</v>
      </c>
      <c r="BB2404">
        <v>48</v>
      </c>
      <c r="BD2404" t="s">
        <v>15964</v>
      </c>
      <c r="BK2404" t="s">
        <v>15965</v>
      </c>
      <c r="BL2404">
        <v>28074471</v>
      </c>
      <c r="BW2404" t="s">
        <v>13429</v>
      </c>
      <c r="BX2404" t="s">
        <v>13985</v>
      </c>
      <c r="BY2404" t="s">
        <v>13985</v>
      </c>
      <c r="BZ2404" t="s">
        <v>13985</v>
      </c>
    </row>
    <row r="2405" spans="1:78" hidden="1">
      <c r="A2405" t="s">
        <v>13850</v>
      </c>
      <c r="B2405" t="s">
        <v>67</v>
      </c>
      <c r="C2405" t="s">
        <v>31117</v>
      </c>
      <c r="G2405" t="s">
        <v>31117</v>
      </c>
      <c r="J2405" t="s">
        <v>31118</v>
      </c>
      <c r="K2405" t="s">
        <v>9380</v>
      </c>
      <c r="P2405" t="s">
        <v>12838</v>
      </c>
      <c r="Q2405" t="s">
        <v>12839</v>
      </c>
      <c r="R2405" t="s">
        <v>12840</v>
      </c>
      <c r="S2405" t="s">
        <v>12841</v>
      </c>
      <c r="T2405" t="s">
        <v>12842</v>
      </c>
      <c r="W2405" t="s">
        <v>31119</v>
      </c>
      <c r="AN2405" t="s">
        <v>12844</v>
      </c>
      <c r="AS2405" t="s">
        <v>84</v>
      </c>
      <c r="AT2405">
        <v>1992</v>
      </c>
      <c r="AU2405">
        <v>22</v>
      </c>
      <c r="AV2405" s="2">
        <v>43525</v>
      </c>
      <c r="BA2405">
        <v>239</v>
      </c>
      <c r="BB2405">
        <v>244</v>
      </c>
      <c r="BD2405" t="s">
        <v>31120</v>
      </c>
      <c r="BK2405" t="s">
        <v>31121</v>
      </c>
      <c r="BW2405" t="s">
        <v>13429</v>
      </c>
      <c r="BX2405" t="s">
        <v>13985</v>
      </c>
      <c r="BY2405" t="s">
        <v>13985</v>
      </c>
      <c r="BZ2405" t="s">
        <v>13985</v>
      </c>
    </row>
    <row r="2406" spans="1:78" hidden="1">
      <c r="A2406" t="s">
        <v>13850</v>
      </c>
      <c r="B2406" t="s">
        <v>67</v>
      </c>
      <c r="C2406" t="s">
        <v>20186</v>
      </c>
      <c r="G2406" t="s">
        <v>20187</v>
      </c>
      <c r="J2406" t="s">
        <v>20188</v>
      </c>
      <c r="K2406" t="s">
        <v>1697</v>
      </c>
      <c r="W2406" t="s">
        <v>20189</v>
      </c>
      <c r="AN2406" t="s">
        <v>1700</v>
      </c>
      <c r="AO2406" t="s">
        <v>1701</v>
      </c>
      <c r="AS2406" t="s">
        <v>2508</v>
      </c>
      <c r="AT2406">
        <v>2014</v>
      </c>
      <c r="AU2406">
        <v>424</v>
      </c>
      <c r="BA2406">
        <v>146</v>
      </c>
      <c r="BB2406">
        <v>150</v>
      </c>
      <c r="BD2406" t="s">
        <v>20190</v>
      </c>
      <c r="BK2406" t="s">
        <v>20191</v>
      </c>
      <c r="BW2406" t="s">
        <v>13429</v>
      </c>
      <c r="BX2406" t="s">
        <v>13985</v>
      </c>
      <c r="BY2406" t="s">
        <v>13985</v>
      </c>
      <c r="BZ2406" t="s">
        <v>13985</v>
      </c>
    </row>
    <row r="2407" spans="1:78" hidden="1">
      <c r="A2407" t="s">
        <v>13850</v>
      </c>
      <c r="B2407" t="s">
        <v>67</v>
      </c>
      <c r="C2407" t="s">
        <v>20288</v>
      </c>
      <c r="G2407" t="s">
        <v>20289</v>
      </c>
      <c r="J2407" t="s">
        <v>20290</v>
      </c>
      <c r="K2407" t="s">
        <v>258</v>
      </c>
      <c r="W2407" t="s">
        <v>20291</v>
      </c>
      <c r="AB2407" t="s">
        <v>20292</v>
      </c>
      <c r="AN2407" t="s">
        <v>261</v>
      </c>
      <c r="AO2407" t="s">
        <v>262</v>
      </c>
      <c r="AS2407" t="s">
        <v>884</v>
      </c>
      <c r="AT2407">
        <v>2014</v>
      </c>
      <c r="AU2407">
        <v>29</v>
      </c>
      <c r="AV2407">
        <v>1</v>
      </c>
      <c r="BA2407">
        <v>16</v>
      </c>
      <c r="BB2407">
        <v>27</v>
      </c>
      <c r="BD2407" t="s">
        <v>20293</v>
      </c>
      <c r="BK2407" t="s">
        <v>20294</v>
      </c>
      <c r="BL2407">
        <v>24492879</v>
      </c>
      <c r="BW2407" t="s">
        <v>13429</v>
      </c>
      <c r="BX2407" t="s">
        <v>13985</v>
      </c>
      <c r="BY2407" t="s">
        <v>13985</v>
      </c>
      <c r="BZ2407" t="s">
        <v>13985</v>
      </c>
    </row>
    <row r="2408" spans="1:78" hidden="1">
      <c r="A2408" t="s">
        <v>13850</v>
      </c>
      <c r="B2408" t="s">
        <v>67</v>
      </c>
      <c r="C2408" t="s">
        <v>20311</v>
      </c>
      <c r="G2408" t="s">
        <v>20312</v>
      </c>
      <c r="J2408" t="s">
        <v>20313</v>
      </c>
      <c r="K2408" t="s">
        <v>280</v>
      </c>
      <c r="W2408" t="s">
        <v>20314</v>
      </c>
      <c r="AN2408" t="s">
        <v>284</v>
      </c>
      <c r="AS2408" s="1">
        <v>44197</v>
      </c>
      <c r="AT2408">
        <v>2014</v>
      </c>
      <c r="AU2408">
        <v>9</v>
      </c>
      <c r="AV2408">
        <v>1</v>
      </c>
      <c r="BC2408" t="s">
        <v>20315</v>
      </c>
      <c r="BD2408" t="s">
        <v>20316</v>
      </c>
      <c r="BK2408" t="s">
        <v>20317</v>
      </c>
      <c r="BL2408">
        <v>24465815</v>
      </c>
      <c r="BW2408" t="s">
        <v>13429</v>
      </c>
      <c r="BX2408" t="s">
        <v>13985</v>
      </c>
      <c r="BY2408" t="s">
        <v>13985</v>
      </c>
      <c r="BZ2408" t="s">
        <v>13985</v>
      </c>
    </row>
    <row r="2409" spans="1:78" hidden="1">
      <c r="A2409" t="s">
        <v>13850</v>
      </c>
      <c r="B2409" t="s">
        <v>67</v>
      </c>
      <c r="C2409" t="s">
        <v>27102</v>
      </c>
      <c r="G2409" t="s">
        <v>27102</v>
      </c>
      <c r="J2409" t="s">
        <v>27103</v>
      </c>
      <c r="K2409" t="s">
        <v>4239</v>
      </c>
      <c r="W2409" t="s">
        <v>27104</v>
      </c>
      <c r="AB2409" t="s">
        <v>27105</v>
      </c>
      <c r="AN2409" t="s">
        <v>4242</v>
      </c>
      <c r="AO2409" t="s">
        <v>4243</v>
      </c>
      <c r="AS2409" t="s">
        <v>472</v>
      </c>
      <c r="AT2409">
        <v>2004</v>
      </c>
      <c r="AU2409">
        <v>18</v>
      </c>
      <c r="AV2409">
        <v>4</v>
      </c>
      <c r="BA2409">
        <v>385</v>
      </c>
      <c r="BB2409">
        <v>402</v>
      </c>
      <c r="BD2409" t="s">
        <v>27106</v>
      </c>
      <c r="BK2409" t="s">
        <v>27107</v>
      </c>
      <c r="BW2409" t="s">
        <v>13428</v>
      </c>
      <c r="BX2409" t="s">
        <v>13985</v>
      </c>
      <c r="BY2409" t="s">
        <v>13429</v>
      </c>
      <c r="BZ2409" t="s">
        <v>13985</v>
      </c>
    </row>
    <row r="2410" spans="1:78" hidden="1">
      <c r="A2410" t="s">
        <v>13850</v>
      </c>
      <c r="B2410" t="s">
        <v>67</v>
      </c>
      <c r="C2410" t="s">
        <v>9221</v>
      </c>
      <c r="G2410" t="s">
        <v>9221</v>
      </c>
      <c r="J2410" t="s">
        <v>28087</v>
      </c>
      <c r="K2410" t="s">
        <v>3484</v>
      </c>
      <c r="P2410" t="s">
        <v>10474</v>
      </c>
      <c r="Q2410" t="s">
        <v>10475</v>
      </c>
      <c r="R2410" t="s">
        <v>10476</v>
      </c>
      <c r="T2410" t="s">
        <v>10477</v>
      </c>
      <c r="W2410" t="s">
        <v>28088</v>
      </c>
      <c r="AN2410" t="s">
        <v>3488</v>
      </c>
      <c r="AT2410">
        <v>2002</v>
      </c>
      <c r="AU2410">
        <v>99</v>
      </c>
      <c r="AV2410">
        <v>2</v>
      </c>
      <c r="BA2410">
        <v>127</v>
      </c>
      <c r="BB2410">
        <v>142</v>
      </c>
      <c r="BD2410" t="s">
        <v>28089</v>
      </c>
      <c r="BK2410" t="s">
        <v>28090</v>
      </c>
      <c r="BW2410" t="s">
        <v>13428</v>
      </c>
      <c r="BX2410" t="s">
        <v>13985</v>
      </c>
      <c r="BY2410" t="s">
        <v>13429</v>
      </c>
      <c r="BZ2410" t="s">
        <v>13985</v>
      </c>
    </row>
    <row r="2411" spans="1:78" hidden="1">
      <c r="A2411" t="s">
        <v>13784</v>
      </c>
      <c r="B2411" t="s">
        <v>67</v>
      </c>
      <c r="C2411" t="s">
        <v>31981</v>
      </c>
      <c r="J2411" t="s">
        <v>31983</v>
      </c>
      <c r="K2411" t="s">
        <v>13797</v>
      </c>
      <c r="AA2411" t="s">
        <v>31952</v>
      </c>
      <c r="AB2411" t="s">
        <v>31953</v>
      </c>
      <c r="AG2411">
        <v>0</v>
      </c>
      <c r="AH2411">
        <v>0</v>
      </c>
      <c r="AN2411" t="s">
        <v>13798</v>
      </c>
      <c r="AT2411">
        <v>2013</v>
      </c>
      <c r="AU2411">
        <v>92</v>
      </c>
      <c r="AV2411">
        <v>4</v>
      </c>
      <c r="BA2411">
        <v>703</v>
      </c>
      <c r="BB2411">
        <v>709</v>
      </c>
      <c r="BK2411" t="s">
        <v>31985</v>
      </c>
      <c r="BT2411" t="s">
        <v>31982</v>
      </c>
      <c r="BU2411" t="s">
        <v>31984</v>
      </c>
      <c r="BV2411" t="s">
        <v>13803</v>
      </c>
      <c r="BW2411" t="s">
        <v>13428</v>
      </c>
      <c r="BX2411">
        <v>0</v>
      </c>
      <c r="BY2411" t="s">
        <v>13429</v>
      </c>
    </row>
    <row r="2412" spans="1:78" hidden="1">
      <c r="A2412" t="s">
        <v>13850</v>
      </c>
      <c r="B2412" t="s">
        <v>67</v>
      </c>
      <c r="C2412" t="s">
        <v>27398</v>
      </c>
      <c r="G2412" t="s">
        <v>27398</v>
      </c>
      <c r="J2412" t="s">
        <v>27399</v>
      </c>
      <c r="K2412" t="s">
        <v>24517</v>
      </c>
      <c r="W2412" t="s">
        <v>27400</v>
      </c>
      <c r="AB2412" t="s">
        <v>27401</v>
      </c>
      <c r="AN2412" t="s">
        <v>24519</v>
      </c>
      <c r="AT2412">
        <v>2004</v>
      </c>
      <c r="AU2412">
        <v>59</v>
      </c>
      <c r="AV2412">
        <v>3</v>
      </c>
      <c r="BA2412">
        <v>409</v>
      </c>
      <c r="BB2412">
        <v>424</v>
      </c>
      <c r="BK2412" t="s">
        <v>27402</v>
      </c>
      <c r="BW2412" t="s">
        <v>13429</v>
      </c>
      <c r="BX2412" t="s">
        <v>13985</v>
      </c>
      <c r="BY2412" t="s">
        <v>13985</v>
      </c>
      <c r="BZ2412" t="s">
        <v>13985</v>
      </c>
    </row>
    <row r="2413" spans="1:78" hidden="1">
      <c r="A2413" t="s">
        <v>13850</v>
      </c>
      <c r="B2413" t="s">
        <v>67</v>
      </c>
      <c r="C2413" t="s">
        <v>25010</v>
      </c>
      <c r="G2413" t="s">
        <v>25011</v>
      </c>
      <c r="J2413" t="s">
        <v>25012</v>
      </c>
      <c r="K2413" t="s">
        <v>433</v>
      </c>
      <c r="W2413" t="s">
        <v>25013</v>
      </c>
      <c r="AN2413" t="s">
        <v>435</v>
      </c>
      <c r="AS2413" t="s">
        <v>1023</v>
      </c>
      <c r="AT2413">
        <v>2008</v>
      </c>
      <c r="AU2413">
        <v>274</v>
      </c>
      <c r="AV2413">
        <v>1</v>
      </c>
      <c r="BA2413">
        <v>65</v>
      </c>
      <c r="BB2413">
        <v>76</v>
      </c>
      <c r="BD2413" t="s">
        <v>25014</v>
      </c>
      <c r="BK2413" t="s">
        <v>25015</v>
      </c>
      <c r="BW2413" t="s">
        <v>13429</v>
      </c>
      <c r="BX2413" t="s">
        <v>13985</v>
      </c>
      <c r="BY2413" t="s">
        <v>13985</v>
      </c>
      <c r="BZ2413" t="s">
        <v>13985</v>
      </c>
    </row>
    <row r="2414" spans="1:78" hidden="1">
      <c r="A2414" t="s">
        <v>13850</v>
      </c>
      <c r="B2414" t="s">
        <v>67</v>
      </c>
      <c r="C2414" t="s">
        <v>18424</v>
      </c>
      <c r="G2414" t="s">
        <v>18425</v>
      </c>
      <c r="J2414" t="s">
        <v>18426</v>
      </c>
      <c r="K2414" t="s">
        <v>2329</v>
      </c>
      <c r="W2414" t="s">
        <v>18427</v>
      </c>
      <c r="AA2414" t="s">
        <v>18428</v>
      </c>
      <c r="AB2414" t="s">
        <v>18429</v>
      </c>
      <c r="AN2414" t="s">
        <v>2331</v>
      </c>
      <c r="AO2414" t="s">
        <v>2332</v>
      </c>
      <c r="AS2414" t="s">
        <v>84</v>
      </c>
      <c r="AT2414">
        <v>2015</v>
      </c>
      <c r="AU2414">
        <v>134</v>
      </c>
      <c r="AV2414">
        <v>4</v>
      </c>
      <c r="BA2414">
        <v>303</v>
      </c>
      <c r="BB2414">
        <v>317</v>
      </c>
      <c r="BD2414" t="s">
        <v>18430</v>
      </c>
      <c r="BK2414" t="s">
        <v>18431</v>
      </c>
      <c r="BW2414" t="s">
        <v>13428</v>
      </c>
      <c r="BX2414" t="s">
        <v>13985</v>
      </c>
      <c r="BY2414" t="s">
        <v>13429</v>
      </c>
      <c r="BZ2414" t="s">
        <v>13985</v>
      </c>
    </row>
    <row r="2415" spans="1:78" hidden="1">
      <c r="A2415" t="s">
        <v>13477</v>
      </c>
      <c r="B2415" t="s">
        <v>67</v>
      </c>
      <c r="C2415" t="s">
        <v>32087</v>
      </c>
      <c r="J2415" t="s">
        <v>32088</v>
      </c>
      <c r="K2415" t="s">
        <v>32089</v>
      </c>
      <c r="AN2415" t="s">
        <v>32090</v>
      </c>
      <c r="AT2415">
        <v>2016</v>
      </c>
      <c r="AU2415">
        <v>46</v>
      </c>
      <c r="AV2415">
        <v>3</v>
      </c>
      <c r="BA2415">
        <v>269</v>
      </c>
      <c r="BB2415">
        <v>277</v>
      </c>
      <c r="BD2415" t="s">
        <v>32091</v>
      </c>
      <c r="BK2415" t="s">
        <v>32092</v>
      </c>
      <c r="BM2415" t="s">
        <v>13483</v>
      </c>
      <c r="BW2415" t="s">
        <v>13429</v>
      </c>
    </row>
    <row r="2416" spans="1:78" hidden="1">
      <c r="A2416" t="s">
        <v>13850</v>
      </c>
      <c r="B2416" t="s">
        <v>67</v>
      </c>
      <c r="C2416" t="s">
        <v>17220</v>
      </c>
      <c r="G2416" t="s">
        <v>17221</v>
      </c>
      <c r="J2416" t="s">
        <v>17222</v>
      </c>
      <c r="K2416" t="s">
        <v>17223</v>
      </c>
      <c r="W2416" t="s">
        <v>17224</v>
      </c>
      <c r="AA2416" t="s">
        <v>17225</v>
      </c>
      <c r="AB2416" t="s">
        <v>17226</v>
      </c>
      <c r="AN2416" t="s">
        <v>17227</v>
      </c>
      <c r="AT2416">
        <v>2017</v>
      </c>
      <c r="AU2416">
        <v>22</v>
      </c>
      <c r="AV2416">
        <v>3</v>
      </c>
      <c r="BA2416">
        <v>1015</v>
      </c>
      <c r="BB2416">
        <v>1026</v>
      </c>
      <c r="BD2416" t="s">
        <v>17228</v>
      </c>
      <c r="BK2416" t="s">
        <v>17229</v>
      </c>
      <c r="BW2416" t="s">
        <v>13429</v>
      </c>
      <c r="BX2416" t="s">
        <v>13985</v>
      </c>
      <c r="BY2416" t="s">
        <v>13985</v>
      </c>
      <c r="BZ2416" t="s">
        <v>13985</v>
      </c>
    </row>
    <row r="2417" spans="1:78" hidden="1">
      <c r="A2417" t="s">
        <v>13850</v>
      </c>
      <c r="B2417" t="s">
        <v>67</v>
      </c>
      <c r="C2417" t="s">
        <v>28316</v>
      </c>
      <c r="G2417" t="s">
        <v>28316</v>
      </c>
      <c r="J2417" t="s">
        <v>28317</v>
      </c>
      <c r="K2417" t="s">
        <v>15579</v>
      </c>
      <c r="W2417" t="s">
        <v>28318</v>
      </c>
      <c r="AA2417" t="s">
        <v>28319</v>
      </c>
      <c r="AB2417" t="s">
        <v>28320</v>
      </c>
      <c r="AN2417" t="s">
        <v>15582</v>
      </c>
      <c r="AS2417" t="s">
        <v>521</v>
      </c>
      <c r="AT2417">
        <v>2001</v>
      </c>
      <c r="AU2417">
        <v>41</v>
      </c>
      <c r="AV2417">
        <v>3</v>
      </c>
      <c r="BA2417">
        <v>275</v>
      </c>
      <c r="BB2417">
        <v>286</v>
      </c>
      <c r="BD2417" t="s">
        <v>28321</v>
      </c>
      <c r="BK2417" t="s">
        <v>28322</v>
      </c>
      <c r="BW2417" t="s">
        <v>13429</v>
      </c>
      <c r="BX2417" t="s">
        <v>13985</v>
      </c>
      <c r="BY2417" t="s">
        <v>13985</v>
      </c>
      <c r="BZ2417" t="s">
        <v>13985</v>
      </c>
    </row>
    <row r="2418" spans="1:78" hidden="1">
      <c r="A2418" t="s">
        <v>13850</v>
      </c>
      <c r="B2418" t="s">
        <v>1762</v>
      </c>
      <c r="C2418" t="s">
        <v>29531</v>
      </c>
      <c r="E2418" t="s">
        <v>11486</v>
      </c>
      <c r="G2418" t="s">
        <v>29531</v>
      </c>
      <c r="J2418" t="s">
        <v>29532</v>
      </c>
      <c r="K2418" t="s">
        <v>11488</v>
      </c>
      <c r="L2418" t="s">
        <v>11489</v>
      </c>
      <c r="P2418" t="s">
        <v>11490</v>
      </c>
      <c r="Q2418" t="s">
        <v>11491</v>
      </c>
      <c r="R2418" t="s">
        <v>11492</v>
      </c>
      <c r="S2418" t="s">
        <v>11493</v>
      </c>
      <c r="W2418" t="s">
        <v>29533</v>
      </c>
      <c r="AN2418" t="s">
        <v>11497</v>
      </c>
      <c r="AP2418" t="s">
        <v>11498</v>
      </c>
      <c r="AT2418">
        <v>1998</v>
      </c>
      <c r="AU2418">
        <v>52</v>
      </c>
      <c r="BA2418">
        <v>109</v>
      </c>
      <c r="BB2418">
        <v>124</v>
      </c>
      <c r="BK2418" t="s">
        <v>29534</v>
      </c>
      <c r="BW2418" t="s">
        <v>13428</v>
      </c>
      <c r="BX2418" t="s">
        <v>13985</v>
      </c>
      <c r="BY2418" t="s">
        <v>13429</v>
      </c>
      <c r="BZ2418" t="s">
        <v>13985</v>
      </c>
    </row>
    <row r="2419" spans="1:78" hidden="1">
      <c r="A2419" t="s">
        <v>13850</v>
      </c>
      <c r="B2419" t="s">
        <v>67</v>
      </c>
      <c r="C2419" t="s">
        <v>19680</v>
      </c>
      <c r="G2419" t="s">
        <v>19681</v>
      </c>
      <c r="J2419" t="s">
        <v>19682</v>
      </c>
      <c r="K2419" t="s">
        <v>453</v>
      </c>
      <c r="W2419" t="s">
        <v>19683</v>
      </c>
      <c r="AN2419" t="s">
        <v>455</v>
      </c>
      <c r="AO2419" t="s">
        <v>456</v>
      </c>
      <c r="AS2419" t="s">
        <v>242</v>
      </c>
      <c r="AT2419">
        <v>2014</v>
      </c>
      <c r="AU2419">
        <v>39</v>
      </c>
      <c r="AV2419">
        <v>5</v>
      </c>
      <c r="BA2419">
        <v>620</v>
      </c>
      <c r="BB2419">
        <v>626</v>
      </c>
      <c r="BD2419" t="s">
        <v>19684</v>
      </c>
      <c r="BK2419" t="s">
        <v>19685</v>
      </c>
      <c r="BW2419" t="s">
        <v>13429</v>
      </c>
      <c r="BX2419" t="s">
        <v>13985</v>
      </c>
      <c r="BY2419" t="s">
        <v>13985</v>
      </c>
      <c r="BZ2419" t="s">
        <v>13985</v>
      </c>
    </row>
    <row r="2420" spans="1:78" hidden="1">
      <c r="A2420" t="s">
        <v>13850</v>
      </c>
      <c r="B2420" t="s">
        <v>67</v>
      </c>
      <c r="C2420" t="s">
        <v>22049</v>
      </c>
      <c r="G2420" t="s">
        <v>22050</v>
      </c>
      <c r="J2420" t="s">
        <v>22051</v>
      </c>
      <c r="K2420" t="s">
        <v>14325</v>
      </c>
      <c r="W2420" t="s">
        <v>22052</v>
      </c>
      <c r="AB2420" t="s">
        <v>22053</v>
      </c>
      <c r="AN2420" t="s">
        <v>14327</v>
      </c>
      <c r="AT2420">
        <v>2012</v>
      </c>
      <c r="AU2420">
        <v>8</v>
      </c>
      <c r="AV2420">
        <v>3</v>
      </c>
      <c r="BA2420">
        <v>18</v>
      </c>
      <c r="BB2420">
        <v>31</v>
      </c>
      <c r="BD2420" t="s">
        <v>22054</v>
      </c>
      <c r="BK2420" t="s">
        <v>22055</v>
      </c>
      <c r="BW2420" t="s">
        <v>13429</v>
      </c>
      <c r="BX2420" t="s">
        <v>13985</v>
      </c>
      <c r="BY2420" t="s">
        <v>13985</v>
      </c>
      <c r="BZ2420" t="s">
        <v>13985</v>
      </c>
    </row>
    <row r="2421" spans="1:78" hidden="1">
      <c r="A2421" t="s">
        <v>13850</v>
      </c>
      <c r="B2421" t="s">
        <v>67</v>
      </c>
      <c r="C2421" t="s">
        <v>21613</v>
      </c>
      <c r="G2421" t="s">
        <v>21614</v>
      </c>
      <c r="J2421" t="s">
        <v>21615</v>
      </c>
      <c r="K2421" t="s">
        <v>1442</v>
      </c>
      <c r="W2421" t="s">
        <v>21616</v>
      </c>
      <c r="AN2421" t="s">
        <v>1446</v>
      </c>
      <c r="AS2421" t="s">
        <v>352</v>
      </c>
      <c r="AT2421">
        <v>2012</v>
      </c>
      <c r="AU2421">
        <v>25</v>
      </c>
      <c r="AV2421">
        <v>8</v>
      </c>
      <c r="BA2421">
        <v>1676</v>
      </c>
      <c r="BB2421">
        <v>1685</v>
      </c>
      <c r="BD2421" t="s">
        <v>21617</v>
      </c>
      <c r="BK2421" t="s">
        <v>21618</v>
      </c>
      <c r="BL2421">
        <v>22694151</v>
      </c>
      <c r="BW2421" t="s">
        <v>13429</v>
      </c>
      <c r="BX2421" t="s">
        <v>13985</v>
      </c>
      <c r="BY2421" t="s">
        <v>13985</v>
      </c>
      <c r="BZ2421" t="s">
        <v>13985</v>
      </c>
    </row>
    <row r="2422" spans="1:78" hidden="1">
      <c r="A2422" t="s">
        <v>13850</v>
      </c>
      <c r="B2422" t="s">
        <v>67</v>
      </c>
      <c r="C2422" t="s">
        <v>6580</v>
      </c>
      <c r="G2422" t="s">
        <v>6581</v>
      </c>
      <c r="J2422" t="s">
        <v>21645</v>
      </c>
      <c r="K2422" t="s">
        <v>3361</v>
      </c>
      <c r="W2422" t="s">
        <v>21646</v>
      </c>
      <c r="AN2422" t="s">
        <v>3363</v>
      </c>
      <c r="AS2422" t="s">
        <v>352</v>
      </c>
      <c r="AT2422">
        <v>2012</v>
      </c>
      <c r="AU2422">
        <v>121</v>
      </c>
      <c r="AV2422">
        <v>8</v>
      </c>
      <c r="BA2422">
        <v>1231</v>
      </c>
      <c r="BB2422">
        <v>1238</v>
      </c>
      <c r="BD2422" t="s">
        <v>21647</v>
      </c>
      <c r="BK2422" t="s">
        <v>21648</v>
      </c>
      <c r="BW2422" t="s">
        <v>13429</v>
      </c>
      <c r="BX2422" t="s">
        <v>13985</v>
      </c>
      <c r="BY2422" t="s">
        <v>13985</v>
      </c>
      <c r="BZ2422" t="s">
        <v>13985</v>
      </c>
    </row>
    <row r="2423" spans="1:78" hidden="1">
      <c r="A2423" t="s">
        <v>13850</v>
      </c>
      <c r="B2423" t="s">
        <v>67</v>
      </c>
      <c r="C2423" t="s">
        <v>16036</v>
      </c>
      <c r="G2423" t="s">
        <v>16037</v>
      </c>
      <c r="J2423" t="s">
        <v>16038</v>
      </c>
      <c r="K2423" t="s">
        <v>1192</v>
      </c>
      <c r="W2423" t="s">
        <v>16039</v>
      </c>
      <c r="AA2423" t="s">
        <v>16040</v>
      </c>
      <c r="AB2423" t="s">
        <v>16041</v>
      </c>
      <c r="AN2423" t="s">
        <v>1194</v>
      </c>
      <c r="AO2423" t="s">
        <v>1195</v>
      </c>
      <c r="AS2423" t="s">
        <v>1023</v>
      </c>
      <c r="AT2423">
        <v>2018</v>
      </c>
      <c r="AU2423">
        <v>24</v>
      </c>
      <c r="AV2423">
        <v>1</v>
      </c>
      <c r="BA2423">
        <v>235</v>
      </c>
      <c r="BB2423">
        <v>248</v>
      </c>
      <c r="BD2423" t="s">
        <v>16042</v>
      </c>
      <c r="BK2423" t="s">
        <v>16043</v>
      </c>
      <c r="BL2423">
        <v>28722275</v>
      </c>
      <c r="BW2423" t="s">
        <v>13429</v>
      </c>
      <c r="BX2423" t="s">
        <v>13985</v>
      </c>
      <c r="BY2423" t="s">
        <v>13985</v>
      </c>
      <c r="BZ2423" t="s">
        <v>13985</v>
      </c>
    </row>
    <row r="2424" spans="1:78" hidden="1">
      <c r="A2424" t="s">
        <v>13850</v>
      </c>
      <c r="B2424" t="s">
        <v>67</v>
      </c>
      <c r="C2424" t="s">
        <v>30153</v>
      </c>
      <c r="G2424" t="s">
        <v>30153</v>
      </c>
      <c r="J2424" t="s">
        <v>30154</v>
      </c>
      <c r="K2424" t="s">
        <v>13265</v>
      </c>
      <c r="W2424" t="s">
        <v>30155</v>
      </c>
      <c r="AA2424" t="s">
        <v>30156</v>
      </c>
      <c r="AN2424" t="s">
        <v>13267</v>
      </c>
      <c r="AS2424" t="s">
        <v>1488</v>
      </c>
      <c r="AT2424">
        <v>1996</v>
      </c>
      <c r="AU2424">
        <v>57</v>
      </c>
      <c r="AV2424">
        <v>3</v>
      </c>
      <c r="BA2424">
        <v>360</v>
      </c>
      <c r="BB2424">
        <v>367</v>
      </c>
      <c r="BK2424" t="s">
        <v>30157</v>
      </c>
      <c r="BW2424" t="s">
        <v>13429</v>
      </c>
      <c r="BX2424" t="s">
        <v>13985</v>
      </c>
      <c r="BY2424" t="s">
        <v>13985</v>
      </c>
      <c r="BZ2424" t="s">
        <v>13985</v>
      </c>
    </row>
    <row r="2425" spans="1:78" hidden="1">
      <c r="A2425" t="s">
        <v>13850</v>
      </c>
      <c r="B2425" t="s">
        <v>67</v>
      </c>
      <c r="C2425" t="s">
        <v>15799</v>
      </c>
      <c r="G2425" t="s">
        <v>15800</v>
      </c>
      <c r="J2425" t="s">
        <v>15801</v>
      </c>
      <c r="K2425" t="s">
        <v>2407</v>
      </c>
      <c r="W2425" t="s">
        <v>15802</v>
      </c>
      <c r="AB2425" t="s">
        <v>15803</v>
      </c>
      <c r="AN2425" t="s">
        <v>2411</v>
      </c>
      <c r="AO2425" t="s">
        <v>2412</v>
      </c>
      <c r="AS2425" t="s">
        <v>730</v>
      </c>
      <c r="AT2425">
        <v>2018</v>
      </c>
      <c r="AU2425">
        <v>43</v>
      </c>
      <c r="AV2425">
        <v>2</v>
      </c>
      <c r="BA2425">
        <v>128</v>
      </c>
      <c r="BB2425">
        <v>138</v>
      </c>
      <c r="BD2425" t="s">
        <v>15804</v>
      </c>
      <c r="BK2425" t="s">
        <v>15805</v>
      </c>
      <c r="BW2425" t="s">
        <v>13429</v>
      </c>
      <c r="BX2425" t="s">
        <v>13985</v>
      </c>
      <c r="BY2425" t="s">
        <v>13985</v>
      </c>
      <c r="BZ2425" t="s">
        <v>13985</v>
      </c>
    </row>
    <row r="2426" spans="1:78" hidden="1">
      <c r="A2426" t="s">
        <v>13850</v>
      </c>
      <c r="B2426" t="s">
        <v>67</v>
      </c>
      <c r="C2426" t="s">
        <v>20897</v>
      </c>
      <c r="G2426" t="s">
        <v>20898</v>
      </c>
      <c r="J2426" t="s">
        <v>20899</v>
      </c>
      <c r="K2426" t="s">
        <v>4280</v>
      </c>
      <c r="W2426" t="s">
        <v>20900</v>
      </c>
      <c r="AA2426" t="s">
        <v>20901</v>
      </c>
      <c r="AB2426" t="s">
        <v>20902</v>
      </c>
      <c r="AN2426" t="s">
        <v>4282</v>
      </c>
      <c r="AS2426" t="s">
        <v>629</v>
      </c>
      <c r="AT2426">
        <v>2013</v>
      </c>
      <c r="AU2426">
        <v>39</v>
      </c>
      <c r="AV2426">
        <v>5</v>
      </c>
      <c r="BA2426">
        <v>591</v>
      </c>
      <c r="BB2426">
        <v>601</v>
      </c>
      <c r="BD2426" t="s">
        <v>20903</v>
      </c>
      <c r="BK2426" t="s">
        <v>20904</v>
      </c>
      <c r="BL2426">
        <v>23620127</v>
      </c>
      <c r="BW2426" t="s">
        <v>13429</v>
      </c>
      <c r="BX2426" t="s">
        <v>13985</v>
      </c>
      <c r="BY2426" t="s">
        <v>13985</v>
      </c>
      <c r="BZ2426" t="s">
        <v>13985</v>
      </c>
    </row>
    <row r="2427" spans="1:78" hidden="1">
      <c r="A2427" t="s">
        <v>13850</v>
      </c>
      <c r="B2427" t="s">
        <v>67</v>
      </c>
      <c r="C2427" t="s">
        <v>17169</v>
      </c>
      <c r="G2427" t="s">
        <v>17170</v>
      </c>
      <c r="J2427" t="s">
        <v>17171</v>
      </c>
      <c r="K2427" t="s">
        <v>12525</v>
      </c>
      <c r="W2427" t="s">
        <v>17172</v>
      </c>
      <c r="AB2427" t="s">
        <v>17173</v>
      </c>
      <c r="AN2427" t="s">
        <v>12528</v>
      </c>
      <c r="AO2427" t="s">
        <v>14742</v>
      </c>
      <c r="AT2427">
        <v>2017</v>
      </c>
      <c r="AU2427">
        <v>51</v>
      </c>
      <c r="AV2427" t="s">
        <v>17174</v>
      </c>
      <c r="BA2427">
        <v>2271</v>
      </c>
      <c r="BB2427">
        <v>2281</v>
      </c>
      <c r="BD2427" t="s">
        <v>17175</v>
      </c>
      <c r="BK2427" t="s">
        <v>17176</v>
      </c>
      <c r="BW2427" t="s">
        <v>13429</v>
      </c>
      <c r="BX2427" t="s">
        <v>13985</v>
      </c>
      <c r="BY2427" t="s">
        <v>13985</v>
      </c>
      <c r="BZ2427" t="s">
        <v>13985</v>
      </c>
    </row>
    <row r="2428" spans="1:78" hidden="1">
      <c r="A2428" t="s">
        <v>13850</v>
      </c>
      <c r="B2428" t="s">
        <v>67</v>
      </c>
      <c r="C2428" t="s">
        <v>26598</v>
      </c>
      <c r="G2428" t="s">
        <v>26598</v>
      </c>
      <c r="J2428" t="s">
        <v>26599</v>
      </c>
      <c r="K2428" t="s">
        <v>1645</v>
      </c>
      <c r="W2428" t="s">
        <v>26600</v>
      </c>
      <c r="AB2428" t="s">
        <v>26601</v>
      </c>
      <c r="AN2428" t="s">
        <v>1649</v>
      </c>
      <c r="AO2428" t="s">
        <v>1650</v>
      </c>
      <c r="AS2428" t="s">
        <v>472</v>
      </c>
      <c r="AT2428">
        <v>2005</v>
      </c>
      <c r="AU2428">
        <v>129</v>
      </c>
      <c r="AV2428">
        <v>6</v>
      </c>
      <c r="BA2428">
        <v>342</v>
      </c>
      <c r="BB2428">
        <v>346</v>
      </c>
      <c r="BD2428" t="s">
        <v>26602</v>
      </c>
      <c r="BK2428" t="s">
        <v>26603</v>
      </c>
      <c r="BW2428" t="s">
        <v>13428</v>
      </c>
      <c r="BX2428" t="s">
        <v>13985</v>
      </c>
      <c r="BY2428" t="s">
        <v>13429</v>
      </c>
      <c r="BZ2428">
        <v>1</v>
      </c>
    </row>
    <row r="2429" spans="1:78" hidden="1">
      <c r="A2429" t="s">
        <v>13850</v>
      </c>
      <c r="B2429" t="s">
        <v>67</v>
      </c>
      <c r="C2429" t="s">
        <v>20173</v>
      </c>
      <c r="G2429" t="s">
        <v>20174</v>
      </c>
      <c r="J2429" t="s">
        <v>20175</v>
      </c>
      <c r="K2429" t="s">
        <v>1192</v>
      </c>
      <c r="W2429" t="s">
        <v>20176</v>
      </c>
      <c r="AB2429" t="s">
        <v>17297</v>
      </c>
      <c r="AN2429" t="s">
        <v>1194</v>
      </c>
      <c r="AO2429" t="s">
        <v>1195</v>
      </c>
      <c r="AS2429" t="s">
        <v>730</v>
      </c>
      <c r="AT2429">
        <v>2014</v>
      </c>
      <c r="AU2429">
        <v>20</v>
      </c>
      <c r="AV2429">
        <v>4</v>
      </c>
      <c r="BA2429">
        <v>1136</v>
      </c>
      <c r="BB2429">
        <v>1145</v>
      </c>
      <c r="BD2429" t="s">
        <v>20177</v>
      </c>
      <c r="BK2429" t="s">
        <v>20178</v>
      </c>
      <c r="BL2429">
        <v>24115181</v>
      </c>
      <c r="BW2429" t="s">
        <v>13429</v>
      </c>
    </row>
    <row r="2430" spans="1:78" hidden="1">
      <c r="A2430" t="s">
        <v>13850</v>
      </c>
      <c r="B2430" t="s">
        <v>67</v>
      </c>
      <c r="C2430" t="s">
        <v>26584</v>
      </c>
      <c r="G2430" t="s">
        <v>26585</v>
      </c>
      <c r="J2430" t="s">
        <v>26586</v>
      </c>
      <c r="K2430" t="s">
        <v>3981</v>
      </c>
      <c r="W2430" t="s">
        <v>26587</v>
      </c>
      <c r="AA2430" t="s">
        <v>26588</v>
      </c>
      <c r="AB2430" t="s">
        <v>26589</v>
      </c>
      <c r="AN2430" t="s">
        <v>3983</v>
      </c>
      <c r="AO2430" t="s">
        <v>3984</v>
      </c>
      <c r="AS2430" t="s">
        <v>472</v>
      </c>
      <c r="AT2430">
        <v>2005</v>
      </c>
      <c r="AU2430">
        <v>95</v>
      </c>
      <c r="AV2430">
        <v>4</v>
      </c>
      <c r="BA2430">
        <v>299</v>
      </c>
      <c r="BB2430">
        <v>307</v>
      </c>
      <c r="BD2430" t="s">
        <v>26590</v>
      </c>
      <c r="BK2430" t="s">
        <v>26591</v>
      </c>
      <c r="BL2430">
        <v>16048677</v>
      </c>
      <c r="BW2430" t="s">
        <v>13429</v>
      </c>
      <c r="BX2430" t="s">
        <v>13985</v>
      </c>
      <c r="BY2430" t="s">
        <v>13985</v>
      </c>
      <c r="BZ2430" t="s">
        <v>13985</v>
      </c>
    </row>
    <row r="2431" spans="1:78" hidden="1">
      <c r="A2431" t="s">
        <v>13850</v>
      </c>
      <c r="B2431" t="s">
        <v>67</v>
      </c>
      <c r="C2431" t="s">
        <v>21576</v>
      </c>
      <c r="G2431" t="s">
        <v>21577</v>
      </c>
      <c r="J2431" t="s">
        <v>21578</v>
      </c>
      <c r="K2431" t="s">
        <v>605</v>
      </c>
      <c r="W2431" t="s">
        <v>21579</v>
      </c>
      <c r="AA2431" t="s">
        <v>21580</v>
      </c>
      <c r="AN2431" t="s">
        <v>609</v>
      </c>
      <c r="AS2431" s="1">
        <v>39295</v>
      </c>
      <c r="AT2431">
        <v>2012</v>
      </c>
      <c r="AU2431">
        <v>109</v>
      </c>
      <c r="AV2431">
        <v>32</v>
      </c>
      <c r="BA2431">
        <v>13010</v>
      </c>
      <c r="BB2431">
        <v>13015</v>
      </c>
      <c r="BD2431" t="s">
        <v>21581</v>
      </c>
      <c r="BK2431" t="s">
        <v>21582</v>
      </c>
      <c r="BL2431">
        <v>22826238</v>
      </c>
      <c r="BW2431" t="s">
        <v>13429</v>
      </c>
      <c r="BX2431" t="s">
        <v>13985</v>
      </c>
      <c r="BY2431" t="s">
        <v>13985</v>
      </c>
      <c r="BZ2431" t="s">
        <v>13985</v>
      </c>
    </row>
    <row r="2432" spans="1:78" hidden="1">
      <c r="A2432" t="s">
        <v>13850</v>
      </c>
      <c r="B2432" t="s">
        <v>67</v>
      </c>
      <c r="C2432" t="s">
        <v>21210</v>
      </c>
      <c r="G2432" t="s">
        <v>21211</v>
      </c>
      <c r="J2432" t="s">
        <v>21212</v>
      </c>
      <c r="K2432" t="s">
        <v>21213</v>
      </c>
      <c r="W2432" t="s">
        <v>21214</v>
      </c>
      <c r="AA2432" t="s">
        <v>21215</v>
      </c>
      <c r="AB2432" t="s">
        <v>21216</v>
      </c>
      <c r="AN2432" t="s">
        <v>21217</v>
      </c>
      <c r="AO2432" t="s">
        <v>21218</v>
      </c>
      <c r="AT2432">
        <v>2013</v>
      </c>
      <c r="AU2432">
        <v>59</v>
      </c>
      <c r="AV2432">
        <v>3</v>
      </c>
      <c r="BA2432">
        <v>360</v>
      </c>
      <c r="BB2432">
        <v>370</v>
      </c>
      <c r="BD2432" t="s">
        <v>21219</v>
      </c>
      <c r="BK2432" t="s">
        <v>21220</v>
      </c>
      <c r="BW2432" t="s">
        <v>13429</v>
      </c>
      <c r="BX2432" t="s">
        <v>13985</v>
      </c>
      <c r="BY2432" t="s">
        <v>13985</v>
      </c>
      <c r="BZ2432" t="s">
        <v>13985</v>
      </c>
    </row>
    <row r="2433" spans="1:78" hidden="1">
      <c r="A2433" t="s">
        <v>13850</v>
      </c>
      <c r="B2433" t="s">
        <v>67</v>
      </c>
      <c r="C2433" t="s">
        <v>30308</v>
      </c>
      <c r="G2433" t="s">
        <v>30308</v>
      </c>
      <c r="J2433" t="s">
        <v>30309</v>
      </c>
      <c r="K2433" t="s">
        <v>30310</v>
      </c>
      <c r="W2433" t="s">
        <v>30311</v>
      </c>
      <c r="AA2433" t="s">
        <v>30312</v>
      </c>
      <c r="AN2433" t="s">
        <v>30313</v>
      </c>
      <c r="AS2433" t="s">
        <v>84</v>
      </c>
      <c r="AT2433">
        <v>1995</v>
      </c>
      <c r="AU2433">
        <v>20</v>
      </c>
      <c r="AV2433">
        <v>4</v>
      </c>
      <c r="BA2433">
        <v>548</v>
      </c>
      <c r="BB2433">
        <v>555</v>
      </c>
      <c r="BD2433" t="s">
        <v>30314</v>
      </c>
      <c r="BK2433" t="s">
        <v>30315</v>
      </c>
      <c r="BW2433" t="s">
        <v>13429</v>
      </c>
      <c r="BX2433" t="s">
        <v>13985</v>
      </c>
      <c r="BY2433" t="s">
        <v>13985</v>
      </c>
      <c r="BZ2433" t="s">
        <v>13985</v>
      </c>
    </row>
    <row r="2434" spans="1:78" hidden="1">
      <c r="A2434" t="s">
        <v>13850</v>
      </c>
      <c r="B2434" t="s">
        <v>67</v>
      </c>
      <c r="C2434" t="s">
        <v>25848</v>
      </c>
      <c r="G2434" t="s">
        <v>25849</v>
      </c>
      <c r="J2434" t="s">
        <v>25850</v>
      </c>
      <c r="K2434" t="s">
        <v>3380</v>
      </c>
      <c r="W2434" t="s">
        <v>25851</v>
      </c>
      <c r="AB2434" t="s">
        <v>25852</v>
      </c>
      <c r="AN2434" t="s">
        <v>3382</v>
      </c>
      <c r="AS2434" t="s">
        <v>25853</v>
      </c>
      <c r="AT2434">
        <v>2006</v>
      </c>
      <c r="AU2434">
        <v>6</v>
      </c>
      <c r="BC2434">
        <v>32</v>
      </c>
      <c r="BK2434" t="s">
        <v>25854</v>
      </c>
      <c r="BL2434">
        <v>19537980</v>
      </c>
      <c r="BW2434" t="s">
        <v>13429</v>
      </c>
      <c r="BX2434" t="s">
        <v>13985</v>
      </c>
      <c r="BY2434" t="s">
        <v>13985</v>
      </c>
      <c r="BZ2434" t="s">
        <v>13985</v>
      </c>
    </row>
    <row r="2435" spans="1:78" hidden="1">
      <c r="A2435" t="s">
        <v>13850</v>
      </c>
      <c r="B2435" t="s">
        <v>67</v>
      </c>
      <c r="C2435" t="s">
        <v>24428</v>
      </c>
      <c r="G2435" t="s">
        <v>24429</v>
      </c>
      <c r="J2435" t="s">
        <v>24430</v>
      </c>
      <c r="K2435" t="s">
        <v>24431</v>
      </c>
      <c r="W2435" t="s">
        <v>24432</v>
      </c>
      <c r="AN2435" t="s">
        <v>24433</v>
      </c>
      <c r="AO2435" t="s">
        <v>24434</v>
      </c>
      <c r="AT2435">
        <v>2009</v>
      </c>
      <c r="AU2435">
        <v>23</v>
      </c>
      <c r="BA2435">
        <v>45</v>
      </c>
      <c r="BB2435">
        <v>73</v>
      </c>
      <c r="BD2435" t="s">
        <v>24435</v>
      </c>
      <c r="BK2435" t="s">
        <v>24436</v>
      </c>
      <c r="BW2435" t="s">
        <v>13429</v>
      </c>
      <c r="BX2435" t="s">
        <v>13985</v>
      </c>
      <c r="BY2435" t="s">
        <v>13985</v>
      </c>
      <c r="BZ2435" t="s">
        <v>13985</v>
      </c>
    </row>
    <row r="2436" spans="1:78" hidden="1">
      <c r="A2436" t="s">
        <v>13850</v>
      </c>
      <c r="B2436" t="s">
        <v>67</v>
      </c>
      <c r="C2436" t="s">
        <v>22818</v>
      </c>
      <c r="G2436" t="s">
        <v>22819</v>
      </c>
      <c r="J2436" t="s">
        <v>22820</v>
      </c>
      <c r="K2436" t="s">
        <v>10687</v>
      </c>
      <c r="P2436" t="s">
        <v>22821</v>
      </c>
      <c r="Q2436" t="s">
        <v>22822</v>
      </c>
      <c r="R2436" t="s">
        <v>22823</v>
      </c>
      <c r="S2436" t="s">
        <v>22824</v>
      </c>
      <c r="T2436" t="s">
        <v>22825</v>
      </c>
      <c r="W2436" t="s">
        <v>22826</v>
      </c>
      <c r="AN2436" t="s">
        <v>10689</v>
      </c>
      <c r="AO2436" t="s">
        <v>10690</v>
      </c>
      <c r="AS2436" t="s">
        <v>730</v>
      </c>
      <c r="AT2436">
        <v>2011</v>
      </c>
      <c r="AU2436">
        <v>32</v>
      </c>
      <c r="AV2436">
        <v>2</v>
      </c>
      <c r="BA2436">
        <v>308</v>
      </c>
      <c r="BB2436">
        <v>328</v>
      </c>
      <c r="BD2436" t="s">
        <v>22827</v>
      </c>
      <c r="BK2436" t="s">
        <v>22828</v>
      </c>
      <c r="BW2436" t="s">
        <v>13429</v>
      </c>
      <c r="BX2436" t="s">
        <v>13985</v>
      </c>
      <c r="BY2436" t="s">
        <v>13985</v>
      </c>
      <c r="BZ2436" t="s">
        <v>13985</v>
      </c>
    </row>
    <row r="2437" spans="1:78" hidden="1">
      <c r="A2437" t="s">
        <v>13850</v>
      </c>
      <c r="B2437" t="s">
        <v>67</v>
      </c>
      <c r="C2437" t="s">
        <v>19457</v>
      </c>
      <c r="G2437" t="s">
        <v>19458</v>
      </c>
      <c r="J2437" t="s">
        <v>19459</v>
      </c>
      <c r="K2437" t="s">
        <v>2027</v>
      </c>
      <c r="W2437" t="s">
        <v>19460</v>
      </c>
      <c r="AN2437" t="s">
        <v>2029</v>
      </c>
      <c r="AO2437" t="s">
        <v>2030</v>
      </c>
      <c r="AS2437" t="s">
        <v>19461</v>
      </c>
      <c r="AT2437">
        <v>2014</v>
      </c>
      <c r="AU2437">
        <v>3891</v>
      </c>
      <c r="AV2437">
        <v>1</v>
      </c>
      <c r="BA2437">
        <v>1</v>
      </c>
      <c r="BB2437">
        <v>74</v>
      </c>
      <c r="BK2437" t="s">
        <v>19462</v>
      </c>
      <c r="BL2437">
        <v>25544373</v>
      </c>
      <c r="BW2437" t="s">
        <v>13429</v>
      </c>
      <c r="BX2437" t="s">
        <v>13985</v>
      </c>
      <c r="BY2437" t="s">
        <v>13985</v>
      </c>
      <c r="BZ2437" t="s">
        <v>13985</v>
      </c>
    </row>
    <row r="2438" spans="1:78" hidden="1">
      <c r="A2438" t="s">
        <v>13850</v>
      </c>
      <c r="B2438" t="s">
        <v>67</v>
      </c>
      <c r="C2438" t="s">
        <v>18920</v>
      </c>
      <c r="G2438" t="s">
        <v>18921</v>
      </c>
      <c r="J2438" t="s">
        <v>18922</v>
      </c>
      <c r="K2438" t="s">
        <v>280</v>
      </c>
      <c r="W2438" t="s">
        <v>18923</v>
      </c>
      <c r="AA2438" t="s">
        <v>17401</v>
      </c>
      <c r="AB2438" t="s">
        <v>18924</v>
      </c>
      <c r="AN2438" t="s">
        <v>284</v>
      </c>
      <c r="AS2438" t="s">
        <v>4006</v>
      </c>
      <c r="AT2438">
        <v>2015</v>
      </c>
      <c r="AU2438">
        <v>10</v>
      </c>
      <c r="AV2438">
        <v>5</v>
      </c>
      <c r="BC2438" t="s">
        <v>18925</v>
      </c>
      <c r="BD2438" t="s">
        <v>18926</v>
      </c>
      <c r="BK2438" t="s">
        <v>18927</v>
      </c>
      <c r="BL2438">
        <v>25962160</v>
      </c>
      <c r="BW2438" t="s">
        <v>13429</v>
      </c>
      <c r="BX2438" t="s">
        <v>13985</v>
      </c>
      <c r="BY2438" t="s">
        <v>13985</v>
      </c>
      <c r="BZ2438" t="s">
        <v>13985</v>
      </c>
    </row>
    <row r="2439" spans="1:78" hidden="1">
      <c r="A2439" t="s">
        <v>13850</v>
      </c>
      <c r="B2439" t="s">
        <v>67</v>
      </c>
      <c r="C2439" t="s">
        <v>14946</v>
      </c>
      <c r="G2439" t="s">
        <v>14947</v>
      </c>
      <c r="J2439" t="s">
        <v>14948</v>
      </c>
      <c r="K2439" t="s">
        <v>14949</v>
      </c>
      <c r="W2439" t="s">
        <v>14950</v>
      </c>
      <c r="AA2439" t="s">
        <v>14951</v>
      </c>
      <c r="AB2439" t="s">
        <v>14952</v>
      </c>
      <c r="AN2439" t="s">
        <v>14953</v>
      </c>
      <c r="AO2439" t="s">
        <v>14954</v>
      </c>
      <c r="AS2439" t="s">
        <v>84</v>
      </c>
      <c r="AT2439">
        <v>2018</v>
      </c>
      <c r="AU2439">
        <v>63</v>
      </c>
      <c r="AV2439">
        <v>4</v>
      </c>
      <c r="BA2439">
        <v>216</v>
      </c>
      <c r="BB2439">
        <v>219</v>
      </c>
      <c r="BD2439" t="s">
        <v>14955</v>
      </c>
      <c r="BK2439" t="s">
        <v>14956</v>
      </c>
      <c r="BW2439" t="s">
        <v>13429</v>
      </c>
    </row>
    <row r="2440" spans="1:78" hidden="1">
      <c r="A2440" t="s">
        <v>13850</v>
      </c>
      <c r="B2440" t="s">
        <v>67</v>
      </c>
      <c r="C2440" t="s">
        <v>27779</v>
      </c>
      <c r="G2440" t="s">
        <v>27779</v>
      </c>
      <c r="J2440" t="s">
        <v>27780</v>
      </c>
      <c r="K2440" t="s">
        <v>3361</v>
      </c>
      <c r="W2440" t="s">
        <v>27781</v>
      </c>
      <c r="AA2440" t="s">
        <v>27782</v>
      </c>
      <c r="AB2440" t="s">
        <v>27783</v>
      </c>
      <c r="AN2440" t="s">
        <v>3363</v>
      </c>
      <c r="AS2440" t="s">
        <v>84</v>
      </c>
      <c r="AT2440">
        <v>2002</v>
      </c>
      <c r="AU2440">
        <v>99</v>
      </c>
      <c r="AV2440">
        <v>3</v>
      </c>
      <c r="BA2440">
        <v>499</v>
      </c>
      <c r="BB2440">
        <v>510</v>
      </c>
      <c r="BD2440" t="s">
        <v>27784</v>
      </c>
      <c r="BK2440" t="s">
        <v>27785</v>
      </c>
      <c r="BW2440" t="s">
        <v>13429</v>
      </c>
      <c r="BX2440" t="s">
        <v>13985</v>
      </c>
      <c r="BY2440" t="s">
        <v>13985</v>
      </c>
      <c r="BZ2440" t="s">
        <v>13985</v>
      </c>
    </row>
    <row r="2441" spans="1:78" hidden="1">
      <c r="A2441" t="s">
        <v>13850</v>
      </c>
      <c r="B2441" t="s">
        <v>67</v>
      </c>
      <c r="C2441" t="s">
        <v>29989</v>
      </c>
      <c r="G2441" t="s">
        <v>29989</v>
      </c>
      <c r="J2441" t="s">
        <v>29990</v>
      </c>
      <c r="K2441" t="s">
        <v>7048</v>
      </c>
      <c r="W2441" t="s">
        <v>29991</v>
      </c>
      <c r="AN2441" t="s">
        <v>3658</v>
      </c>
      <c r="AS2441" t="s">
        <v>84</v>
      </c>
      <c r="AT2441">
        <v>1996</v>
      </c>
      <c r="AU2441">
        <v>166</v>
      </c>
      <c r="AV2441">
        <v>8</v>
      </c>
      <c r="BA2441">
        <v>517</v>
      </c>
      <c r="BB2441">
        <v>524</v>
      </c>
      <c r="BD2441" t="s">
        <v>29992</v>
      </c>
      <c r="BK2441" t="s">
        <v>29993</v>
      </c>
      <c r="BL2441">
        <v>8981761</v>
      </c>
      <c r="BW2441" t="s">
        <v>13429</v>
      </c>
      <c r="BX2441" t="s">
        <v>13985</v>
      </c>
      <c r="BY2441" t="s">
        <v>13985</v>
      </c>
      <c r="BZ2441" t="s">
        <v>13985</v>
      </c>
    </row>
    <row r="2442" spans="1:78" hidden="1">
      <c r="A2442" t="s">
        <v>13850</v>
      </c>
      <c r="B2442" t="s">
        <v>67</v>
      </c>
      <c r="C2442" t="s">
        <v>29298</v>
      </c>
      <c r="G2442" t="s">
        <v>29298</v>
      </c>
      <c r="J2442" t="s">
        <v>29299</v>
      </c>
      <c r="K2442" t="s">
        <v>25004</v>
      </c>
      <c r="W2442" t="s">
        <v>29300</v>
      </c>
      <c r="AA2442" t="s">
        <v>23632</v>
      </c>
      <c r="AN2442" t="s">
        <v>25006</v>
      </c>
      <c r="AS2442" t="s">
        <v>242</v>
      </c>
      <c r="AT2442">
        <v>1998</v>
      </c>
      <c r="AU2442">
        <v>34</v>
      </c>
      <c r="AV2442">
        <v>4</v>
      </c>
      <c r="BA2442">
        <v>385</v>
      </c>
      <c r="BB2442">
        <v>394</v>
      </c>
      <c r="BD2442" t="s">
        <v>29301</v>
      </c>
      <c r="BK2442" t="s">
        <v>29302</v>
      </c>
      <c r="BW2442" t="s">
        <v>13429</v>
      </c>
      <c r="BX2442" t="s">
        <v>13985</v>
      </c>
      <c r="BY2442" t="s">
        <v>13985</v>
      </c>
      <c r="BZ2442" t="s">
        <v>13985</v>
      </c>
    </row>
    <row r="2443" spans="1:78" hidden="1">
      <c r="A2443" t="s">
        <v>13850</v>
      </c>
      <c r="B2443" t="s">
        <v>67</v>
      </c>
      <c r="C2443" t="s">
        <v>27478</v>
      </c>
      <c r="G2443" t="s">
        <v>27478</v>
      </c>
      <c r="J2443" t="s">
        <v>27479</v>
      </c>
      <c r="K2443" t="s">
        <v>27480</v>
      </c>
      <c r="W2443" t="s">
        <v>27481</v>
      </c>
      <c r="AN2443" t="s">
        <v>27482</v>
      </c>
      <c r="AS2443" t="s">
        <v>242</v>
      </c>
      <c r="AT2443">
        <v>2003</v>
      </c>
      <c r="AU2443">
        <v>241</v>
      </c>
      <c r="AV2443" s="2">
        <v>43497</v>
      </c>
      <c r="BA2443">
        <v>89</v>
      </c>
      <c r="BB2443">
        <v>102</v>
      </c>
      <c r="BD2443" t="s">
        <v>27483</v>
      </c>
      <c r="BK2443" t="s">
        <v>27484</v>
      </c>
      <c r="BW2443" t="s">
        <v>13429</v>
      </c>
      <c r="BX2443" t="s">
        <v>13985</v>
      </c>
      <c r="BY2443" t="s">
        <v>13985</v>
      </c>
      <c r="BZ2443" t="s">
        <v>13985</v>
      </c>
    </row>
    <row r="2444" spans="1:78" hidden="1">
      <c r="A2444" t="s">
        <v>13850</v>
      </c>
      <c r="B2444" t="s">
        <v>67</v>
      </c>
      <c r="C2444" t="s">
        <v>27277</v>
      </c>
      <c r="G2444" t="s">
        <v>27277</v>
      </c>
      <c r="J2444" t="s">
        <v>27278</v>
      </c>
      <c r="K2444" t="s">
        <v>1385</v>
      </c>
      <c r="W2444" t="s">
        <v>27279</v>
      </c>
      <c r="AN2444" t="s">
        <v>1388</v>
      </c>
      <c r="AS2444" t="s">
        <v>884</v>
      </c>
      <c r="AT2444">
        <v>2004</v>
      </c>
      <c r="AU2444">
        <v>81</v>
      </c>
      <c r="AV2444">
        <v>2</v>
      </c>
      <c r="BA2444">
        <v>275</v>
      </c>
      <c r="BB2444">
        <v>299</v>
      </c>
      <c r="BD2444" t="s">
        <v>27280</v>
      </c>
      <c r="BK2444" t="s">
        <v>27281</v>
      </c>
      <c r="BW2444" t="s">
        <v>13429</v>
      </c>
      <c r="BX2444" t="s">
        <v>13985</v>
      </c>
      <c r="BY2444" t="s">
        <v>13985</v>
      </c>
      <c r="BZ2444" t="s">
        <v>13985</v>
      </c>
    </row>
    <row r="2445" spans="1:78" hidden="1">
      <c r="A2445" t="s">
        <v>13850</v>
      </c>
      <c r="B2445" t="s">
        <v>67</v>
      </c>
      <c r="C2445" t="s">
        <v>21067</v>
      </c>
      <c r="G2445" t="s">
        <v>21068</v>
      </c>
      <c r="J2445" t="s">
        <v>21069</v>
      </c>
      <c r="K2445" t="s">
        <v>15600</v>
      </c>
      <c r="W2445" t="s">
        <v>21070</v>
      </c>
      <c r="AN2445" t="s">
        <v>15603</v>
      </c>
      <c r="AS2445" t="s">
        <v>815</v>
      </c>
      <c r="AT2445">
        <v>2013</v>
      </c>
      <c r="AU2445">
        <v>51</v>
      </c>
      <c r="BA2445">
        <v>465</v>
      </c>
      <c r="BB2445">
        <v>473</v>
      </c>
      <c r="BD2445" t="s">
        <v>21071</v>
      </c>
      <c r="BK2445" t="s">
        <v>21072</v>
      </c>
      <c r="BW2445" t="s">
        <v>13429</v>
      </c>
      <c r="BX2445" t="s">
        <v>13985</v>
      </c>
      <c r="BY2445" t="s">
        <v>13985</v>
      </c>
      <c r="BZ2445" t="s">
        <v>13985</v>
      </c>
    </row>
    <row r="2446" spans="1:78" hidden="1">
      <c r="A2446" t="s">
        <v>13850</v>
      </c>
      <c r="B2446" t="s">
        <v>67</v>
      </c>
      <c r="C2446" t="s">
        <v>30691</v>
      </c>
      <c r="G2446" t="s">
        <v>30691</v>
      </c>
      <c r="J2446" t="s">
        <v>30692</v>
      </c>
      <c r="K2446" t="s">
        <v>1503</v>
      </c>
      <c r="W2446" t="s">
        <v>30693</v>
      </c>
      <c r="AN2446" t="s">
        <v>1505</v>
      </c>
      <c r="AS2446" t="s">
        <v>297</v>
      </c>
      <c r="AT2446">
        <v>1994</v>
      </c>
      <c r="AU2446">
        <v>73</v>
      </c>
      <c r="AV2446">
        <v>9</v>
      </c>
      <c r="BA2446">
        <v>43</v>
      </c>
      <c r="BB2446">
        <v>53</v>
      </c>
      <c r="BK2446" t="s">
        <v>30694</v>
      </c>
      <c r="BW2446" t="s">
        <v>13429</v>
      </c>
      <c r="BX2446" t="s">
        <v>13985</v>
      </c>
      <c r="BY2446" t="s">
        <v>13985</v>
      </c>
      <c r="BZ2446" t="s">
        <v>13985</v>
      </c>
    </row>
    <row r="2447" spans="1:78" hidden="1">
      <c r="A2447" t="s">
        <v>13850</v>
      </c>
      <c r="B2447" t="s">
        <v>67</v>
      </c>
      <c r="C2447" t="s">
        <v>14660</v>
      </c>
      <c r="G2447" t="s">
        <v>14661</v>
      </c>
      <c r="J2447" t="s">
        <v>14662</v>
      </c>
      <c r="K2447" t="s">
        <v>14663</v>
      </c>
      <c r="W2447" t="s">
        <v>14664</v>
      </c>
      <c r="AB2447" t="s">
        <v>14665</v>
      </c>
      <c r="AN2447" t="s">
        <v>14666</v>
      </c>
      <c r="AO2447" t="s">
        <v>14667</v>
      </c>
      <c r="AS2447" t="s">
        <v>815</v>
      </c>
      <c r="AT2447">
        <v>2019</v>
      </c>
      <c r="AU2447">
        <v>16</v>
      </c>
      <c r="AV2447">
        <v>152</v>
      </c>
      <c r="BC2447">
        <v>20180761</v>
      </c>
      <c r="BD2447" t="s">
        <v>14668</v>
      </c>
      <c r="BK2447" t="s">
        <v>14669</v>
      </c>
      <c r="BL2447">
        <v>30862279</v>
      </c>
      <c r="BW2447" t="s">
        <v>13429</v>
      </c>
    </row>
    <row r="2448" spans="1:78" hidden="1">
      <c r="A2448" t="s">
        <v>13850</v>
      </c>
      <c r="B2448" t="s">
        <v>67</v>
      </c>
      <c r="C2448" t="s">
        <v>21844</v>
      </c>
      <c r="G2448" t="s">
        <v>21845</v>
      </c>
      <c r="J2448" t="s">
        <v>21846</v>
      </c>
      <c r="K2448" t="s">
        <v>4472</v>
      </c>
      <c r="W2448" t="s">
        <v>21847</v>
      </c>
      <c r="AA2448" t="s">
        <v>21848</v>
      </c>
      <c r="AB2448" t="s">
        <v>21849</v>
      </c>
      <c r="AN2448" t="s">
        <v>4476</v>
      </c>
      <c r="AO2448" t="s">
        <v>4477</v>
      </c>
      <c r="AS2448" s="1">
        <v>45383</v>
      </c>
      <c r="AT2448">
        <v>2012</v>
      </c>
      <c r="AU2448">
        <v>231</v>
      </c>
      <c r="BA2448">
        <v>80</v>
      </c>
      <c r="BB2448">
        <v>86</v>
      </c>
      <c r="BD2448" t="s">
        <v>21850</v>
      </c>
      <c r="BK2448" t="s">
        <v>21851</v>
      </c>
      <c r="BW2448" t="s">
        <v>13429</v>
      </c>
      <c r="BX2448" t="s">
        <v>13985</v>
      </c>
      <c r="BY2448" t="s">
        <v>13985</v>
      </c>
      <c r="BZ2448" t="s">
        <v>13985</v>
      </c>
    </row>
    <row r="2449" spans="1:78" hidden="1">
      <c r="A2449" t="s">
        <v>13850</v>
      </c>
      <c r="B2449" t="s">
        <v>67</v>
      </c>
      <c r="C2449" t="s">
        <v>22909</v>
      </c>
      <c r="G2449" t="s">
        <v>22910</v>
      </c>
      <c r="J2449" t="s">
        <v>22911</v>
      </c>
      <c r="K2449" t="s">
        <v>16670</v>
      </c>
      <c r="W2449" t="s">
        <v>22912</v>
      </c>
      <c r="AN2449" t="s">
        <v>16674</v>
      </c>
      <c r="AO2449" t="s">
        <v>16675</v>
      </c>
      <c r="AS2449" t="s">
        <v>884</v>
      </c>
      <c r="AT2449">
        <v>2011</v>
      </c>
      <c r="AU2449">
        <v>56</v>
      </c>
      <c r="AV2449">
        <v>1</v>
      </c>
      <c r="BA2449">
        <v>19</v>
      </c>
      <c r="BB2449">
        <v>33</v>
      </c>
      <c r="BD2449" t="s">
        <v>22913</v>
      </c>
      <c r="BK2449" t="s">
        <v>22914</v>
      </c>
      <c r="BW2449" t="s">
        <v>13429</v>
      </c>
      <c r="BX2449" t="s">
        <v>13985</v>
      </c>
      <c r="BY2449" t="s">
        <v>13985</v>
      </c>
      <c r="BZ2449" t="s">
        <v>13985</v>
      </c>
    </row>
    <row r="2450" spans="1:78" hidden="1">
      <c r="A2450" t="s">
        <v>13850</v>
      </c>
      <c r="B2450" t="s">
        <v>67</v>
      </c>
      <c r="C2450" t="s">
        <v>21583</v>
      </c>
      <c r="G2450" t="s">
        <v>21584</v>
      </c>
      <c r="J2450" t="s">
        <v>21585</v>
      </c>
      <c r="K2450" t="s">
        <v>348</v>
      </c>
      <c r="W2450" t="s">
        <v>21586</v>
      </c>
      <c r="AA2450" t="s">
        <v>21587</v>
      </c>
      <c r="AB2450" t="s">
        <v>21588</v>
      </c>
      <c r="AN2450" t="s">
        <v>350</v>
      </c>
      <c r="AS2450" t="s">
        <v>352</v>
      </c>
      <c r="AT2450">
        <v>2012</v>
      </c>
      <c r="AU2450">
        <v>41</v>
      </c>
      <c r="AV2450">
        <v>4</v>
      </c>
      <c r="BA2450">
        <v>989</v>
      </c>
      <c r="BB2450">
        <v>996</v>
      </c>
      <c r="BD2450" t="s">
        <v>21589</v>
      </c>
      <c r="BK2450" t="s">
        <v>21590</v>
      </c>
      <c r="BW2450" t="s">
        <v>13428</v>
      </c>
      <c r="BX2450" t="s">
        <v>13985</v>
      </c>
      <c r="BY2450" t="s">
        <v>13429</v>
      </c>
      <c r="BZ2450" t="s">
        <v>13985</v>
      </c>
    </row>
    <row r="2451" spans="1:78" hidden="1">
      <c r="A2451" t="s">
        <v>13850</v>
      </c>
      <c r="B2451" t="s">
        <v>67</v>
      </c>
      <c r="C2451" t="s">
        <v>20143</v>
      </c>
      <c r="G2451" t="s">
        <v>20144</v>
      </c>
      <c r="J2451" t="s">
        <v>20145</v>
      </c>
      <c r="K2451" t="s">
        <v>16670</v>
      </c>
      <c r="W2451" t="s">
        <v>20146</v>
      </c>
      <c r="AN2451" t="s">
        <v>16674</v>
      </c>
      <c r="AO2451" t="s">
        <v>16675</v>
      </c>
      <c r="AS2451" t="s">
        <v>730</v>
      </c>
      <c r="AT2451">
        <v>2014</v>
      </c>
      <c r="AU2451">
        <v>59</v>
      </c>
      <c r="AV2451">
        <v>2</v>
      </c>
      <c r="BA2451">
        <v>205</v>
      </c>
      <c r="BB2451">
        <v>217</v>
      </c>
      <c r="BD2451" t="s">
        <v>20147</v>
      </c>
      <c r="BK2451" t="s">
        <v>20148</v>
      </c>
      <c r="BW2451" t="s">
        <v>13429</v>
      </c>
      <c r="BX2451" t="s">
        <v>13985</v>
      </c>
      <c r="BY2451" t="s">
        <v>13985</v>
      </c>
      <c r="BZ2451" t="s">
        <v>13985</v>
      </c>
    </row>
    <row r="2452" spans="1:78" hidden="1">
      <c r="A2452" t="s">
        <v>13850</v>
      </c>
      <c r="B2452" t="s">
        <v>67</v>
      </c>
      <c r="C2452" t="s">
        <v>22432</v>
      </c>
      <c r="G2452" t="s">
        <v>22433</v>
      </c>
      <c r="J2452" t="s">
        <v>22434</v>
      </c>
      <c r="K2452" t="s">
        <v>14477</v>
      </c>
      <c r="P2452" t="s">
        <v>22435</v>
      </c>
      <c r="Q2452" t="s">
        <v>22436</v>
      </c>
      <c r="R2452" t="s">
        <v>22437</v>
      </c>
      <c r="W2452" t="s">
        <v>22438</v>
      </c>
      <c r="AA2452" t="s">
        <v>22439</v>
      </c>
      <c r="AB2452" t="s">
        <v>22440</v>
      </c>
      <c r="AN2452" t="s">
        <v>14479</v>
      </c>
      <c r="AO2452" t="s">
        <v>14480</v>
      </c>
      <c r="AS2452" t="s">
        <v>242</v>
      </c>
      <c r="AT2452">
        <v>2011</v>
      </c>
      <c r="AU2452">
        <v>160</v>
      </c>
      <c r="AV2452">
        <v>2</v>
      </c>
      <c r="BA2452">
        <v>252</v>
      </c>
      <c r="BB2452">
        <v>259</v>
      </c>
      <c r="BD2452" t="s">
        <v>22441</v>
      </c>
      <c r="BK2452" t="s">
        <v>22442</v>
      </c>
      <c r="BL2452">
        <v>21736950</v>
      </c>
      <c r="BW2452" t="s">
        <v>13429</v>
      </c>
    </row>
    <row r="2453" spans="1:78" hidden="1">
      <c r="A2453" t="s">
        <v>13850</v>
      </c>
      <c r="B2453" t="s">
        <v>67</v>
      </c>
      <c r="C2453" t="s">
        <v>26768</v>
      </c>
      <c r="G2453" t="s">
        <v>26768</v>
      </c>
      <c r="J2453" t="s">
        <v>26769</v>
      </c>
      <c r="K2453" t="s">
        <v>160</v>
      </c>
      <c r="W2453" t="s">
        <v>26770</v>
      </c>
      <c r="AA2453" t="s">
        <v>26771</v>
      </c>
      <c r="AN2453" t="s">
        <v>162</v>
      </c>
      <c r="AO2453" t="s">
        <v>163</v>
      </c>
      <c r="AS2453" t="s">
        <v>815</v>
      </c>
      <c r="AT2453">
        <v>2005</v>
      </c>
      <c r="AU2453">
        <v>30</v>
      </c>
      <c r="AV2453">
        <v>1</v>
      </c>
      <c r="BA2453">
        <v>48</v>
      </c>
      <c r="BB2453">
        <v>53</v>
      </c>
      <c r="BD2453" t="s">
        <v>26772</v>
      </c>
      <c r="BK2453" t="s">
        <v>26773</v>
      </c>
      <c r="BW2453" t="s">
        <v>13429</v>
      </c>
      <c r="BX2453" t="s">
        <v>13985</v>
      </c>
      <c r="BY2453" t="s">
        <v>13985</v>
      </c>
      <c r="BZ2453" t="s">
        <v>13985</v>
      </c>
    </row>
    <row r="2454" spans="1:78" hidden="1">
      <c r="A2454" t="s">
        <v>13850</v>
      </c>
      <c r="B2454" t="s">
        <v>67</v>
      </c>
      <c r="C2454" t="s">
        <v>15426</v>
      </c>
      <c r="G2454" t="s">
        <v>15427</v>
      </c>
      <c r="J2454" t="s">
        <v>15428</v>
      </c>
      <c r="K2454" t="s">
        <v>3380</v>
      </c>
      <c r="W2454" t="s">
        <v>15429</v>
      </c>
      <c r="AB2454" t="s">
        <v>15430</v>
      </c>
      <c r="AN2454" t="s">
        <v>3382</v>
      </c>
      <c r="AO2454" t="s">
        <v>3383</v>
      </c>
      <c r="AS2454" s="1">
        <v>41091</v>
      </c>
      <c r="AT2454">
        <v>2018</v>
      </c>
      <c r="AU2454">
        <v>18</v>
      </c>
      <c r="AV2454">
        <v>4</v>
      </c>
      <c r="BC2454">
        <v>4</v>
      </c>
      <c r="BD2454" t="s">
        <v>15431</v>
      </c>
      <c r="BK2454" t="s">
        <v>15432</v>
      </c>
      <c r="BL2454">
        <v>30010926</v>
      </c>
      <c r="BW2454" t="s">
        <v>13428</v>
      </c>
      <c r="BX2454" t="s">
        <v>13985</v>
      </c>
      <c r="BY2454" t="s">
        <v>13429</v>
      </c>
      <c r="BZ2454">
        <v>1</v>
      </c>
    </row>
    <row r="2455" spans="1:78" hidden="1">
      <c r="A2455" t="s">
        <v>13850</v>
      </c>
      <c r="B2455" t="s">
        <v>67</v>
      </c>
      <c r="C2455" t="s">
        <v>19560</v>
      </c>
      <c r="G2455" t="s">
        <v>19561</v>
      </c>
      <c r="J2455" t="s">
        <v>19562</v>
      </c>
      <c r="K2455" t="s">
        <v>5389</v>
      </c>
      <c r="W2455" t="s">
        <v>19563</v>
      </c>
      <c r="AB2455" t="s">
        <v>19564</v>
      </c>
      <c r="AN2455" t="s">
        <v>5393</v>
      </c>
      <c r="AO2455" t="s">
        <v>19492</v>
      </c>
      <c r="AS2455" t="s">
        <v>84</v>
      </c>
      <c r="AT2455">
        <v>2014</v>
      </c>
      <c r="AU2455">
        <v>461</v>
      </c>
      <c r="BA2455">
        <v>250</v>
      </c>
      <c r="BB2455">
        <v>256</v>
      </c>
      <c r="BD2455" t="s">
        <v>19565</v>
      </c>
      <c r="BK2455" t="s">
        <v>19566</v>
      </c>
      <c r="BW2455" t="s">
        <v>13429</v>
      </c>
      <c r="BX2455" t="s">
        <v>13985</v>
      </c>
      <c r="BY2455" t="s">
        <v>13985</v>
      </c>
      <c r="BZ2455" t="s">
        <v>13985</v>
      </c>
    </row>
    <row r="2456" spans="1:78" hidden="1">
      <c r="A2456" t="s">
        <v>13850</v>
      </c>
      <c r="B2456" t="s">
        <v>67</v>
      </c>
      <c r="C2456" t="s">
        <v>24398</v>
      </c>
      <c r="G2456" t="s">
        <v>24399</v>
      </c>
      <c r="J2456" t="s">
        <v>24400</v>
      </c>
      <c r="K2456" t="s">
        <v>24401</v>
      </c>
      <c r="W2456" t="s">
        <v>24402</v>
      </c>
      <c r="AA2456" t="s">
        <v>24403</v>
      </c>
      <c r="AN2456" t="s">
        <v>24404</v>
      </c>
      <c r="AO2456" t="s">
        <v>24405</v>
      </c>
      <c r="AT2456">
        <v>2009</v>
      </c>
      <c r="AU2456">
        <v>39</v>
      </c>
      <c r="AV2456">
        <v>8</v>
      </c>
      <c r="BA2456">
        <v>2278</v>
      </c>
      <c r="BB2456">
        <v>2284</v>
      </c>
      <c r="BD2456" t="s">
        <v>24406</v>
      </c>
      <c r="BK2456" t="s">
        <v>24407</v>
      </c>
      <c r="BW2456" t="s">
        <v>13429</v>
      </c>
      <c r="BX2456" t="s">
        <v>13985</v>
      </c>
      <c r="BY2456" t="s">
        <v>13985</v>
      </c>
      <c r="BZ2456" t="s">
        <v>13985</v>
      </c>
    </row>
    <row r="2457" spans="1:78" hidden="1">
      <c r="A2457" t="s">
        <v>13477</v>
      </c>
      <c r="B2457" t="s">
        <v>67</v>
      </c>
      <c r="C2457" t="s">
        <v>32144</v>
      </c>
      <c r="J2457" t="s">
        <v>24400</v>
      </c>
      <c r="K2457" t="s">
        <v>32146</v>
      </c>
      <c r="AA2457" t="s">
        <v>32147</v>
      </c>
      <c r="AN2457" t="s">
        <v>24405</v>
      </c>
      <c r="AS2457">
        <v>11</v>
      </c>
      <c r="AT2457">
        <v>2009</v>
      </c>
      <c r="AU2457">
        <v>39</v>
      </c>
      <c r="AV2457">
        <v>8</v>
      </c>
      <c r="BA2457">
        <v>2278</v>
      </c>
      <c r="BB2457">
        <v>2284</v>
      </c>
      <c r="BK2457" t="s">
        <v>32148</v>
      </c>
      <c r="BM2457" t="s">
        <v>13483</v>
      </c>
      <c r="BQ2457" t="s">
        <v>32145</v>
      </c>
      <c r="BW2457" t="s">
        <v>13429</v>
      </c>
      <c r="BX2457" t="s">
        <v>13985</v>
      </c>
      <c r="BY2457" t="s">
        <v>13985</v>
      </c>
      <c r="BZ2457" t="s">
        <v>13985</v>
      </c>
    </row>
    <row r="2458" spans="1:78" hidden="1">
      <c r="A2458" t="s">
        <v>13850</v>
      </c>
      <c r="B2458" t="s">
        <v>67</v>
      </c>
      <c r="C2458" t="s">
        <v>31450</v>
      </c>
      <c r="G2458" t="s">
        <v>31450</v>
      </c>
      <c r="J2458" t="s">
        <v>31451</v>
      </c>
      <c r="K2458" t="s">
        <v>12659</v>
      </c>
      <c r="W2458" t="s">
        <v>31452</v>
      </c>
      <c r="AN2458" t="s">
        <v>1649</v>
      </c>
      <c r="AS2458" t="s">
        <v>730</v>
      </c>
      <c r="AT2458">
        <v>1991</v>
      </c>
      <c r="AU2458">
        <v>111</v>
      </c>
      <c r="AV2458">
        <v>4</v>
      </c>
      <c r="BA2458">
        <v>391</v>
      </c>
      <c r="BB2458">
        <v>396</v>
      </c>
      <c r="BD2458" t="s">
        <v>31453</v>
      </c>
      <c r="BK2458" t="s">
        <v>31454</v>
      </c>
      <c r="BW2458" t="s">
        <v>13429</v>
      </c>
      <c r="BX2458" t="s">
        <v>13985</v>
      </c>
      <c r="BY2458" t="s">
        <v>13985</v>
      </c>
      <c r="BZ2458" t="s">
        <v>13985</v>
      </c>
    </row>
    <row r="2459" spans="1:78" hidden="1">
      <c r="A2459" t="s">
        <v>13850</v>
      </c>
      <c r="B2459" t="s">
        <v>67</v>
      </c>
      <c r="C2459" t="s">
        <v>29984</v>
      </c>
      <c r="G2459" t="s">
        <v>29984</v>
      </c>
      <c r="J2459" t="s">
        <v>29985</v>
      </c>
      <c r="K2459" t="s">
        <v>12659</v>
      </c>
      <c r="W2459" t="s">
        <v>29986</v>
      </c>
      <c r="AA2459" t="s">
        <v>28475</v>
      </c>
      <c r="AB2459" t="s">
        <v>28476</v>
      </c>
      <c r="AN2459" t="s">
        <v>1649</v>
      </c>
      <c r="AS2459" t="s">
        <v>84</v>
      </c>
      <c r="AT2459">
        <v>1996</v>
      </c>
      <c r="AU2459">
        <v>120</v>
      </c>
      <c r="AV2459">
        <v>10</v>
      </c>
      <c r="BA2459">
        <v>631</v>
      </c>
      <c r="BB2459">
        <v>637</v>
      </c>
      <c r="BD2459" t="s">
        <v>29987</v>
      </c>
      <c r="BK2459" t="s">
        <v>29988</v>
      </c>
      <c r="BW2459" t="s">
        <v>13429</v>
      </c>
      <c r="BX2459" t="s">
        <v>13985</v>
      </c>
      <c r="BY2459" t="s">
        <v>13985</v>
      </c>
      <c r="BZ2459" t="s">
        <v>13985</v>
      </c>
    </row>
    <row r="2460" spans="1:78" hidden="1">
      <c r="A2460" t="s">
        <v>13850</v>
      </c>
      <c r="B2460" t="s">
        <v>67</v>
      </c>
      <c r="C2460" t="s">
        <v>24753</v>
      </c>
      <c r="G2460" t="s">
        <v>24754</v>
      </c>
      <c r="J2460" t="s">
        <v>24755</v>
      </c>
      <c r="K2460" t="s">
        <v>169</v>
      </c>
      <c r="W2460" t="s">
        <v>24756</v>
      </c>
      <c r="AA2460" t="s">
        <v>24757</v>
      </c>
      <c r="AB2460" t="s">
        <v>24758</v>
      </c>
      <c r="AN2460" t="s">
        <v>171</v>
      </c>
      <c r="AO2460" t="s">
        <v>172</v>
      </c>
      <c r="AS2460" t="s">
        <v>1479</v>
      </c>
      <c r="AT2460">
        <v>2008</v>
      </c>
      <c r="AU2460">
        <v>255</v>
      </c>
      <c r="AV2460" s="2">
        <v>43716</v>
      </c>
      <c r="BA2460">
        <v>3515</v>
      </c>
      <c r="BB2460">
        <v>3523</v>
      </c>
      <c r="BD2460" t="s">
        <v>24759</v>
      </c>
      <c r="BK2460" t="s">
        <v>24760</v>
      </c>
      <c r="BW2460" t="s">
        <v>13429</v>
      </c>
      <c r="BX2460" t="s">
        <v>13985</v>
      </c>
      <c r="BY2460" t="s">
        <v>13985</v>
      </c>
      <c r="BZ2460" t="s">
        <v>13985</v>
      </c>
    </row>
    <row r="2461" spans="1:78" hidden="1">
      <c r="A2461" t="s">
        <v>13850</v>
      </c>
      <c r="B2461" t="s">
        <v>67</v>
      </c>
      <c r="C2461" t="s">
        <v>27331</v>
      </c>
      <c r="G2461" t="s">
        <v>27331</v>
      </c>
      <c r="J2461" t="s">
        <v>27332</v>
      </c>
      <c r="K2461" t="s">
        <v>25004</v>
      </c>
      <c r="W2461" t="s">
        <v>27333</v>
      </c>
      <c r="AA2461" t="s">
        <v>27334</v>
      </c>
      <c r="AB2461" t="s">
        <v>27335</v>
      </c>
      <c r="AN2461" t="s">
        <v>25006</v>
      </c>
      <c r="AO2461" t="s">
        <v>25007</v>
      </c>
      <c r="AT2461">
        <v>2004</v>
      </c>
      <c r="AU2461">
        <v>40</v>
      </c>
      <c r="AV2461">
        <v>5</v>
      </c>
      <c r="BA2461">
        <v>565</v>
      </c>
      <c r="BB2461">
        <v>574</v>
      </c>
      <c r="BD2461" t="s">
        <v>27336</v>
      </c>
      <c r="BK2461" t="s">
        <v>27337</v>
      </c>
      <c r="BW2461" t="s">
        <v>13429</v>
      </c>
      <c r="BX2461" t="s">
        <v>13985</v>
      </c>
      <c r="BY2461" t="s">
        <v>13985</v>
      </c>
      <c r="BZ2461" t="s">
        <v>13985</v>
      </c>
    </row>
    <row r="2462" spans="1:78" hidden="1">
      <c r="A2462" t="s">
        <v>13850</v>
      </c>
      <c r="B2462" t="s">
        <v>67</v>
      </c>
      <c r="C2462" t="s">
        <v>20956</v>
      </c>
      <c r="G2462" t="s">
        <v>20957</v>
      </c>
      <c r="J2462" t="s">
        <v>20958</v>
      </c>
      <c r="K2462" t="s">
        <v>6052</v>
      </c>
      <c r="W2462" t="s">
        <v>20959</v>
      </c>
      <c r="AA2462" t="s">
        <v>20960</v>
      </c>
      <c r="AB2462" t="s">
        <v>20961</v>
      </c>
      <c r="AN2462" t="s">
        <v>6055</v>
      </c>
      <c r="AS2462" t="s">
        <v>730</v>
      </c>
      <c r="AT2462">
        <v>2013</v>
      </c>
      <c r="AU2462">
        <v>38</v>
      </c>
      <c r="AV2462">
        <v>3</v>
      </c>
      <c r="BA2462">
        <v>143</v>
      </c>
      <c r="BB2462">
        <v>147</v>
      </c>
      <c r="BD2462" t="s">
        <v>20962</v>
      </c>
      <c r="BK2462" t="s">
        <v>20963</v>
      </c>
      <c r="BW2462" t="s">
        <v>13429</v>
      </c>
      <c r="BX2462" t="s">
        <v>13985</v>
      </c>
      <c r="BY2462" t="s">
        <v>13985</v>
      </c>
      <c r="BZ2462" t="s">
        <v>13985</v>
      </c>
    </row>
    <row r="2463" spans="1:78" hidden="1">
      <c r="A2463" t="s">
        <v>13850</v>
      </c>
      <c r="B2463" t="s">
        <v>67</v>
      </c>
      <c r="C2463" t="s">
        <v>23949</v>
      </c>
      <c r="G2463" t="s">
        <v>23950</v>
      </c>
      <c r="J2463" t="s">
        <v>23951</v>
      </c>
      <c r="K2463" t="s">
        <v>5389</v>
      </c>
      <c r="W2463" t="s">
        <v>23952</v>
      </c>
      <c r="AN2463" t="s">
        <v>5393</v>
      </c>
      <c r="AO2463" t="s">
        <v>19492</v>
      </c>
      <c r="AS2463" s="1">
        <v>37135</v>
      </c>
      <c r="AT2463">
        <v>2009</v>
      </c>
      <c r="AU2463">
        <v>377</v>
      </c>
      <c r="AV2463">
        <v>2</v>
      </c>
      <c r="BA2463">
        <v>113</v>
      </c>
      <c r="BB2463">
        <v>119</v>
      </c>
      <c r="BD2463" t="s">
        <v>23953</v>
      </c>
      <c r="BK2463" t="s">
        <v>23954</v>
      </c>
      <c r="BW2463" t="s">
        <v>13429</v>
      </c>
      <c r="BX2463" t="s">
        <v>13985</v>
      </c>
      <c r="BY2463" t="s">
        <v>13985</v>
      </c>
      <c r="BZ2463" t="s">
        <v>13985</v>
      </c>
    </row>
    <row r="2464" spans="1:78" hidden="1">
      <c r="A2464" t="s">
        <v>13850</v>
      </c>
      <c r="B2464" t="s">
        <v>67</v>
      </c>
      <c r="C2464" t="s">
        <v>14957</v>
      </c>
      <c r="G2464" t="s">
        <v>14958</v>
      </c>
      <c r="J2464" t="s">
        <v>14959</v>
      </c>
      <c r="K2464" t="s">
        <v>348</v>
      </c>
      <c r="W2464" t="s">
        <v>14960</v>
      </c>
      <c r="AB2464" t="s">
        <v>14961</v>
      </c>
      <c r="AN2464" t="s">
        <v>350</v>
      </c>
      <c r="AO2464" t="s">
        <v>351</v>
      </c>
      <c r="AS2464" t="s">
        <v>84</v>
      </c>
      <c r="AT2464">
        <v>2018</v>
      </c>
      <c r="AU2464">
        <v>47</v>
      </c>
      <c r="AV2464">
        <v>6</v>
      </c>
      <c r="BA2464">
        <v>1623</v>
      </c>
      <c r="BB2464">
        <v>1631</v>
      </c>
      <c r="BD2464" t="s">
        <v>14962</v>
      </c>
      <c r="BK2464" t="s">
        <v>14963</v>
      </c>
      <c r="BL2464">
        <v>30272116</v>
      </c>
      <c r="BW2464" t="s">
        <v>13428</v>
      </c>
      <c r="BX2464">
        <v>0</v>
      </c>
      <c r="BY2464" t="s">
        <v>13429</v>
      </c>
    </row>
    <row r="2465" spans="1:78" hidden="1">
      <c r="A2465" t="s">
        <v>13850</v>
      </c>
      <c r="B2465" t="s">
        <v>67</v>
      </c>
      <c r="C2465" t="s">
        <v>23529</v>
      </c>
      <c r="G2465" t="s">
        <v>23530</v>
      </c>
      <c r="J2465" t="s">
        <v>23531</v>
      </c>
      <c r="K2465" t="s">
        <v>3981</v>
      </c>
      <c r="W2465" t="s">
        <v>23532</v>
      </c>
      <c r="AB2465" t="s">
        <v>23533</v>
      </c>
      <c r="AN2465" t="s">
        <v>3983</v>
      </c>
      <c r="AO2465" t="s">
        <v>3984</v>
      </c>
      <c r="AS2465" t="s">
        <v>730</v>
      </c>
      <c r="AT2465">
        <v>2010</v>
      </c>
      <c r="AU2465">
        <v>100</v>
      </c>
      <c r="AV2465">
        <v>2</v>
      </c>
      <c r="BA2465">
        <v>159</v>
      </c>
      <c r="BB2465">
        <v>166</v>
      </c>
      <c r="BD2465" t="s">
        <v>23534</v>
      </c>
      <c r="BK2465" t="s">
        <v>23535</v>
      </c>
      <c r="BL2465">
        <v>19419590</v>
      </c>
      <c r="BW2465" t="s">
        <v>13429</v>
      </c>
      <c r="BX2465" t="s">
        <v>13985</v>
      </c>
      <c r="BY2465" t="s">
        <v>13985</v>
      </c>
      <c r="BZ2465" t="s">
        <v>13985</v>
      </c>
    </row>
    <row r="2466" spans="1:78" hidden="1">
      <c r="A2466" t="s">
        <v>13850</v>
      </c>
      <c r="B2466" t="s">
        <v>67</v>
      </c>
      <c r="C2466" t="s">
        <v>17872</v>
      </c>
      <c r="G2466" t="s">
        <v>17873</v>
      </c>
      <c r="J2466" t="s">
        <v>17874</v>
      </c>
      <c r="K2466" t="s">
        <v>1453</v>
      </c>
      <c r="W2466" t="s">
        <v>17875</v>
      </c>
      <c r="AN2466" t="s">
        <v>1455</v>
      </c>
      <c r="AO2466" t="s">
        <v>1456</v>
      </c>
      <c r="AS2466" t="s">
        <v>730</v>
      </c>
      <c r="AT2466">
        <v>2016</v>
      </c>
      <c r="AU2466">
        <v>109</v>
      </c>
      <c r="AV2466">
        <v>2</v>
      </c>
      <c r="BA2466">
        <v>746</v>
      </c>
      <c r="BB2466">
        <v>752</v>
      </c>
      <c r="BD2466" t="s">
        <v>17876</v>
      </c>
      <c r="BK2466" t="s">
        <v>17877</v>
      </c>
      <c r="BL2466">
        <v>26880397</v>
      </c>
      <c r="BW2466" t="s">
        <v>13429</v>
      </c>
      <c r="BX2466" t="s">
        <v>13985</v>
      </c>
      <c r="BY2466" t="s">
        <v>13985</v>
      </c>
      <c r="BZ2466" t="s">
        <v>13985</v>
      </c>
    </row>
    <row r="2467" spans="1:78" hidden="1">
      <c r="A2467" t="s">
        <v>13850</v>
      </c>
      <c r="B2467" t="s">
        <v>67</v>
      </c>
      <c r="C2467" t="s">
        <v>21888</v>
      </c>
      <c r="G2467" t="s">
        <v>21889</v>
      </c>
      <c r="J2467" t="s">
        <v>21890</v>
      </c>
      <c r="K2467" t="s">
        <v>280</v>
      </c>
      <c r="W2467" t="s">
        <v>21891</v>
      </c>
      <c r="AA2467" t="s">
        <v>21892</v>
      </c>
      <c r="AB2467" t="s">
        <v>21893</v>
      </c>
      <c r="AN2467" t="s">
        <v>284</v>
      </c>
      <c r="AS2467" t="s">
        <v>9907</v>
      </c>
      <c r="AT2467">
        <v>2012</v>
      </c>
      <c r="AU2467">
        <v>7</v>
      </c>
      <c r="AV2467">
        <v>3</v>
      </c>
      <c r="BC2467" t="s">
        <v>21894</v>
      </c>
      <c r="BD2467" t="s">
        <v>21895</v>
      </c>
      <c r="BK2467" t="s">
        <v>21896</v>
      </c>
      <c r="BL2467">
        <v>22479634</v>
      </c>
      <c r="BW2467" t="s">
        <v>13429</v>
      </c>
      <c r="BX2467" t="s">
        <v>13985</v>
      </c>
      <c r="BY2467" t="s">
        <v>13985</v>
      </c>
      <c r="BZ2467" t="s">
        <v>13985</v>
      </c>
    </row>
    <row r="2468" spans="1:78" hidden="1">
      <c r="A2468" t="s">
        <v>13850</v>
      </c>
      <c r="B2468" t="s">
        <v>67</v>
      </c>
      <c r="C2468" t="s">
        <v>23343</v>
      </c>
      <c r="G2468" t="s">
        <v>23344</v>
      </c>
      <c r="J2468" t="s">
        <v>23345</v>
      </c>
      <c r="K2468" t="s">
        <v>236</v>
      </c>
      <c r="W2468" t="s">
        <v>23346</v>
      </c>
      <c r="AA2468" t="s">
        <v>23347</v>
      </c>
      <c r="AB2468" t="s">
        <v>23348</v>
      </c>
      <c r="AN2468" t="s">
        <v>240</v>
      </c>
      <c r="AO2468" t="s">
        <v>241</v>
      </c>
      <c r="AS2468" s="1">
        <v>37104</v>
      </c>
      <c r="AT2468">
        <v>2010</v>
      </c>
      <c r="AU2468">
        <v>213</v>
      </c>
      <c r="AV2468">
        <v>15</v>
      </c>
      <c r="BA2468">
        <v>2557</v>
      </c>
      <c r="BB2468">
        <v>2564</v>
      </c>
      <c r="BD2468" t="s">
        <v>23349</v>
      </c>
      <c r="BK2468" t="s">
        <v>23350</v>
      </c>
      <c r="BL2468">
        <v>20639416</v>
      </c>
      <c r="BW2468" t="s">
        <v>13429</v>
      </c>
    </row>
    <row r="2469" spans="1:78" hidden="1">
      <c r="A2469" t="s">
        <v>13850</v>
      </c>
      <c r="B2469" t="s">
        <v>67</v>
      </c>
      <c r="C2469" t="s">
        <v>25264</v>
      </c>
      <c r="G2469" t="s">
        <v>25265</v>
      </c>
      <c r="J2469" t="s">
        <v>25266</v>
      </c>
      <c r="K2469" t="s">
        <v>625</v>
      </c>
      <c r="W2469" t="s">
        <v>25267</v>
      </c>
      <c r="AA2469" t="s">
        <v>5953</v>
      </c>
      <c r="AB2469" t="s">
        <v>5954</v>
      </c>
      <c r="AN2469" t="s">
        <v>627</v>
      </c>
      <c r="AO2469" t="s">
        <v>628</v>
      </c>
      <c r="AS2469" t="s">
        <v>297</v>
      </c>
      <c r="AT2469">
        <v>2007</v>
      </c>
      <c r="AU2469">
        <v>124</v>
      </c>
      <c r="AV2469">
        <v>3</v>
      </c>
      <c r="BA2469">
        <v>299</v>
      </c>
      <c r="BB2469">
        <v>304</v>
      </c>
      <c r="BD2469" t="s">
        <v>25268</v>
      </c>
      <c r="BK2469" t="s">
        <v>25269</v>
      </c>
      <c r="BW2469" t="s">
        <v>13428</v>
      </c>
      <c r="BX2469" t="s">
        <v>13985</v>
      </c>
      <c r="BY2469" t="s">
        <v>13429</v>
      </c>
      <c r="BZ2469" t="s">
        <v>13985</v>
      </c>
    </row>
    <row r="2470" spans="1:78" hidden="1">
      <c r="A2470" t="s">
        <v>13850</v>
      </c>
      <c r="B2470" t="s">
        <v>67</v>
      </c>
      <c r="C2470" t="s">
        <v>15388</v>
      </c>
      <c r="G2470" t="s">
        <v>15389</v>
      </c>
      <c r="J2470" t="s">
        <v>15390</v>
      </c>
      <c r="K2470" t="s">
        <v>14407</v>
      </c>
      <c r="W2470" t="s">
        <v>15391</v>
      </c>
      <c r="AB2470" t="s">
        <v>15392</v>
      </c>
      <c r="AN2470" t="s">
        <v>14411</v>
      </c>
      <c r="AO2470" t="s">
        <v>14412</v>
      </c>
      <c r="AS2470" t="s">
        <v>352</v>
      </c>
      <c r="AT2470">
        <v>2018</v>
      </c>
      <c r="AU2470">
        <v>12</v>
      </c>
      <c r="AV2470">
        <v>8</v>
      </c>
      <c r="BA2470">
        <v>1895</v>
      </c>
      <c r="BB2470">
        <v>1906</v>
      </c>
      <c r="BD2470" t="s">
        <v>15393</v>
      </c>
      <c r="BK2470" t="s">
        <v>15394</v>
      </c>
      <c r="BL2470">
        <v>29599524</v>
      </c>
      <c r="BW2470" t="s">
        <v>13429</v>
      </c>
      <c r="BX2470" t="s">
        <v>13985</v>
      </c>
      <c r="BY2470" t="s">
        <v>13985</v>
      </c>
      <c r="BZ2470" t="s">
        <v>13985</v>
      </c>
    </row>
    <row r="2471" spans="1:78" hidden="1">
      <c r="A2471" t="s">
        <v>13850</v>
      </c>
      <c r="B2471" t="s">
        <v>67</v>
      </c>
      <c r="C2471" t="s">
        <v>18963</v>
      </c>
      <c r="G2471" t="s">
        <v>18964</v>
      </c>
      <c r="J2471" t="s">
        <v>18965</v>
      </c>
      <c r="K2471" t="s">
        <v>3654</v>
      </c>
      <c r="W2471" t="s">
        <v>18966</v>
      </c>
      <c r="AB2471" t="s">
        <v>18967</v>
      </c>
      <c r="AN2471" t="s">
        <v>3658</v>
      </c>
      <c r="AO2471" t="s">
        <v>3659</v>
      </c>
      <c r="AS2471" t="s">
        <v>629</v>
      </c>
      <c r="AT2471">
        <v>2015</v>
      </c>
      <c r="AU2471">
        <v>185</v>
      </c>
      <c r="AV2471">
        <v>4</v>
      </c>
      <c r="BA2471">
        <v>447</v>
      </c>
      <c r="BB2471">
        <v>461</v>
      </c>
      <c r="BD2471" t="s">
        <v>18968</v>
      </c>
      <c r="BK2471" t="s">
        <v>18969</v>
      </c>
      <c r="BL2471">
        <v>25648622</v>
      </c>
      <c r="BW2471" t="s">
        <v>13429</v>
      </c>
      <c r="BX2471" t="s">
        <v>13985</v>
      </c>
      <c r="BY2471" t="s">
        <v>13985</v>
      </c>
      <c r="BZ2471" t="s">
        <v>13985</v>
      </c>
    </row>
    <row r="2472" spans="1:78" hidden="1">
      <c r="A2472" t="s">
        <v>13850</v>
      </c>
      <c r="B2472" t="s">
        <v>67</v>
      </c>
      <c r="C2472" t="s">
        <v>21272</v>
      </c>
      <c r="G2472" t="s">
        <v>21273</v>
      </c>
      <c r="J2472" t="s">
        <v>21274</v>
      </c>
      <c r="K2472" t="s">
        <v>7929</v>
      </c>
      <c r="W2472" t="s">
        <v>21275</v>
      </c>
      <c r="AA2472" t="s">
        <v>21276</v>
      </c>
      <c r="AB2472" t="s">
        <v>21277</v>
      </c>
      <c r="AN2472" t="s">
        <v>7933</v>
      </c>
      <c r="AO2472" t="s">
        <v>7934</v>
      </c>
      <c r="AT2472">
        <v>2013</v>
      </c>
      <c r="AU2472">
        <v>78</v>
      </c>
      <c r="AV2472">
        <v>5</v>
      </c>
      <c r="BA2472">
        <v>365</v>
      </c>
      <c r="BB2472">
        <v>368</v>
      </c>
      <c r="BD2472" t="s">
        <v>21278</v>
      </c>
      <c r="BK2472" t="s">
        <v>21279</v>
      </c>
      <c r="BW2472" t="s">
        <v>13429</v>
      </c>
      <c r="BX2472" t="s">
        <v>13985</v>
      </c>
      <c r="BY2472" t="s">
        <v>13985</v>
      </c>
      <c r="BZ2472" t="s">
        <v>13985</v>
      </c>
    </row>
    <row r="2473" spans="1:78" hidden="1">
      <c r="A2473" t="s">
        <v>13850</v>
      </c>
      <c r="B2473" t="s">
        <v>67</v>
      </c>
      <c r="C2473" t="s">
        <v>30101</v>
      </c>
      <c r="G2473" t="s">
        <v>30101</v>
      </c>
      <c r="J2473" t="s">
        <v>30102</v>
      </c>
      <c r="K2473" t="s">
        <v>433</v>
      </c>
      <c r="W2473" t="s">
        <v>30103</v>
      </c>
      <c r="AA2473" t="s">
        <v>9393</v>
      </c>
      <c r="AB2473" t="s">
        <v>9394</v>
      </c>
      <c r="AN2473" t="s">
        <v>435</v>
      </c>
      <c r="AS2473" t="s">
        <v>472</v>
      </c>
      <c r="AT2473">
        <v>1996</v>
      </c>
      <c r="AU2473">
        <v>239</v>
      </c>
      <c r="AW2473">
        <v>3</v>
      </c>
      <c r="BA2473">
        <v>583</v>
      </c>
      <c r="BB2473">
        <v>590</v>
      </c>
      <c r="BD2473" t="s">
        <v>30104</v>
      </c>
      <c r="BK2473" t="s">
        <v>30105</v>
      </c>
      <c r="BW2473" t="s">
        <v>13429</v>
      </c>
      <c r="BX2473" t="s">
        <v>13985</v>
      </c>
      <c r="BY2473" t="s">
        <v>13985</v>
      </c>
      <c r="BZ2473" t="s">
        <v>13985</v>
      </c>
    </row>
    <row r="2474" spans="1:78" hidden="1">
      <c r="A2474" t="s">
        <v>13850</v>
      </c>
      <c r="B2474" t="s">
        <v>67</v>
      </c>
      <c r="C2474" t="s">
        <v>26127</v>
      </c>
      <c r="G2474" t="s">
        <v>26127</v>
      </c>
      <c r="J2474" t="s">
        <v>26128</v>
      </c>
      <c r="K2474" t="s">
        <v>7817</v>
      </c>
      <c r="W2474" t="s">
        <v>26129</v>
      </c>
      <c r="AN2474" t="s">
        <v>7819</v>
      </c>
      <c r="AS2474" t="s">
        <v>730</v>
      </c>
      <c r="AT2474">
        <v>2006</v>
      </c>
      <c r="AU2474">
        <v>87</v>
      </c>
      <c r="AV2474">
        <v>2</v>
      </c>
      <c r="BA2474">
        <v>318</v>
      </c>
      <c r="BB2474">
        <v>323</v>
      </c>
      <c r="BD2474" t="s">
        <v>26130</v>
      </c>
      <c r="BK2474" t="s">
        <v>26131</v>
      </c>
      <c r="BW2474" t="s">
        <v>13429</v>
      </c>
      <c r="BX2474" t="s">
        <v>13985</v>
      </c>
      <c r="BY2474" t="s">
        <v>13985</v>
      </c>
      <c r="BZ2474" t="s">
        <v>13985</v>
      </c>
    </row>
    <row r="2475" spans="1:78" hidden="1">
      <c r="A2475" t="s">
        <v>13850</v>
      </c>
      <c r="B2475" t="s">
        <v>67</v>
      </c>
      <c r="C2475" t="s">
        <v>22131</v>
      </c>
      <c r="G2475" t="s">
        <v>22132</v>
      </c>
      <c r="J2475" t="s">
        <v>22133</v>
      </c>
      <c r="K2475" t="s">
        <v>13990</v>
      </c>
      <c r="W2475" t="s">
        <v>22134</v>
      </c>
      <c r="AB2475" t="s">
        <v>22135</v>
      </c>
      <c r="AN2475" t="s">
        <v>13992</v>
      </c>
      <c r="AO2475" t="s">
        <v>13993</v>
      </c>
      <c r="AS2475" t="s">
        <v>1023</v>
      </c>
      <c r="AT2475">
        <v>2012</v>
      </c>
      <c r="AU2475">
        <v>14</v>
      </c>
      <c r="AV2475">
        <v>1</v>
      </c>
      <c r="BA2475">
        <v>15</v>
      </c>
      <c r="BB2475">
        <v>20</v>
      </c>
      <c r="BD2475" t="s">
        <v>22136</v>
      </c>
      <c r="BK2475" t="s">
        <v>22137</v>
      </c>
      <c r="BW2475" t="s">
        <v>13429</v>
      </c>
      <c r="BX2475" t="s">
        <v>13985</v>
      </c>
      <c r="BY2475" t="s">
        <v>13985</v>
      </c>
      <c r="BZ2475" t="s">
        <v>13985</v>
      </c>
    </row>
    <row r="2476" spans="1:78" hidden="1">
      <c r="A2476" t="s">
        <v>13850</v>
      </c>
      <c r="B2476" t="s">
        <v>67</v>
      </c>
      <c r="C2476" t="s">
        <v>24437</v>
      </c>
      <c r="G2476" t="s">
        <v>24438</v>
      </c>
      <c r="J2476" t="s">
        <v>24439</v>
      </c>
      <c r="K2476" t="s">
        <v>3041</v>
      </c>
      <c r="W2476" t="s">
        <v>24440</v>
      </c>
      <c r="AB2476" t="s">
        <v>24441</v>
      </c>
      <c r="AN2476" t="s">
        <v>3044</v>
      </c>
      <c r="AO2476" t="s">
        <v>3045</v>
      </c>
      <c r="AS2476" t="s">
        <v>1023</v>
      </c>
      <c r="AT2476">
        <v>2009</v>
      </c>
      <c r="AU2476">
        <v>55</v>
      </c>
      <c r="AV2476">
        <v>1</v>
      </c>
      <c r="BA2476">
        <v>217</v>
      </c>
      <c r="BB2476">
        <v>227</v>
      </c>
      <c r="BD2476" t="s">
        <v>24442</v>
      </c>
      <c r="BK2476" t="s">
        <v>24443</v>
      </c>
      <c r="BL2476">
        <v>19013173</v>
      </c>
      <c r="BW2476" t="s">
        <v>13429</v>
      </c>
      <c r="BX2476" t="s">
        <v>13985</v>
      </c>
      <c r="BY2476" t="s">
        <v>13985</v>
      </c>
      <c r="BZ2476" t="s">
        <v>13985</v>
      </c>
    </row>
    <row r="2477" spans="1:78" hidden="1">
      <c r="A2477" t="s">
        <v>13850</v>
      </c>
      <c r="B2477" t="s">
        <v>67</v>
      </c>
      <c r="C2477" t="s">
        <v>31309</v>
      </c>
      <c r="G2477" t="s">
        <v>31309</v>
      </c>
      <c r="J2477" t="s">
        <v>31310</v>
      </c>
      <c r="K2477" t="s">
        <v>31311</v>
      </c>
      <c r="W2477" t="s">
        <v>31312</v>
      </c>
      <c r="AN2477" t="s">
        <v>31313</v>
      </c>
      <c r="AT2477">
        <v>1992</v>
      </c>
      <c r="AU2477">
        <v>35</v>
      </c>
      <c r="AV2477">
        <v>3</v>
      </c>
      <c r="BA2477">
        <v>255</v>
      </c>
      <c r="BB2477">
        <v>264</v>
      </c>
      <c r="BD2477" t="s">
        <v>31314</v>
      </c>
      <c r="BK2477" t="s">
        <v>31315</v>
      </c>
      <c r="BW2477" t="s">
        <v>13429</v>
      </c>
      <c r="BX2477" t="s">
        <v>13985</v>
      </c>
      <c r="BY2477" t="s">
        <v>13985</v>
      </c>
      <c r="BZ2477" t="s">
        <v>13985</v>
      </c>
    </row>
    <row r="2478" spans="1:78" hidden="1">
      <c r="A2478" t="s">
        <v>13850</v>
      </c>
      <c r="B2478" t="s">
        <v>67</v>
      </c>
      <c r="C2478" t="s">
        <v>22155</v>
      </c>
      <c r="G2478" t="s">
        <v>22156</v>
      </c>
      <c r="J2478" t="s">
        <v>22157</v>
      </c>
      <c r="K2478" t="s">
        <v>14907</v>
      </c>
      <c r="W2478" t="s">
        <v>22158</v>
      </c>
      <c r="AA2478" t="s">
        <v>22159</v>
      </c>
      <c r="AB2478" t="s">
        <v>22160</v>
      </c>
      <c r="AN2478" t="s">
        <v>14911</v>
      </c>
      <c r="AO2478" t="s">
        <v>14912</v>
      </c>
      <c r="AS2478" t="s">
        <v>1023</v>
      </c>
      <c r="AT2478">
        <v>2012</v>
      </c>
      <c r="AU2478">
        <v>31</v>
      </c>
      <c r="AV2478">
        <v>1</v>
      </c>
      <c r="BA2478">
        <v>58</v>
      </c>
      <c r="BB2478">
        <v>66</v>
      </c>
      <c r="BD2478" t="s">
        <v>22161</v>
      </c>
      <c r="BK2478" t="s">
        <v>22162</v>
      </c>
      <c r="BW2478" t="s">
        <v>13429</v>
      </c>
      <c r="BX2478" t="s">
        <v>13985</v>
      </c>
      <c r="BY2478" t="s">
        <v>13985</v>
      </c>
      <c r="BZ2478" t="s">
        <v>13985</v>
      </c>
    </row>
    <row r="2479" spans="1:78" hidden="1">
      <c r="A2479" t="s">
        <v>13850</v>
      </c>
      <c r="B2479" t="s">
        <v>67</v>
      </c>
      <c r="C2479" t="s">
        <v>19802</v>
      </c>
      <c r="G2479" t="s">
        <v>19803</v>
      </c>
      <c r="J2479" t="s">
        <v>19804</v>
      </c>
      <c r="K2479" t="s">
        <v>18880</v>
      </c>
      <c r="W2479" t="s">
        <v>19805</v>
      </c>
      <c r="AN2479" t="s">
        <v>18884</v>
      </c>
      <c r="AO2479" t="s">
        <v>18885</v>
      </c>
      <c r="AS2479" t="s">
        <v>352</v>
      </c>
      <c r="AT2479">
        <v>2014</v>
      </c>
      <c r="AU2479">
        <v>10</v>
      </c>
      <c r="AV2479">
        <v>4</v>
      </c>
      <c r="BA2479">
        <v>911</v>
      </c>
      <c r="BB2479">
        <v>922</v>
      </c>
      <c r="BD2479" t="s">
        <v>19806</v>
      </c>
      <c r="BK2479" t="s">
        <v>19807</v>
      </c>
      <c r="BW2479" t="s">
        <v>13429</v>
      </c>
      <c r="BX2479" t="s">
        <v>13985</v>
      </c>
      <c r="BY2479" t="s">
        <v>13985</v>
      </c>
      <c r="BZ2479" t="s">
        <v>13985</v>
      </c>
    </row>
    <row r="2480" spans="1:78" hidden="1">
      <c r="A2480" t="s">
        <v>13850</v>
      </c>
      <c r="B2480" t="s">
        <v>67</v>
      </c>
      <c r="C2480" t="s">
        <v>30056</v>
      </c>
      <c r="G2480" t="s">
        <v>30056</v>
      </c>
      <c r="J2480" t="s">
        <v>30057</v>
      </c>
      <c r="K2480" t="s">
        <v>404</v>
      </c>
      <c r="W2480" t="s">
        <v>30058</v>
      </c>
      <c r="AA2480" t="s">
        <v>30059</v>
      </c>
      <c r="AN2480" t="s">
        <v>407</v>
      </c>
      <c r="AS2480" t="s">
        <v>242</v>
      </c>
      <c r="AT2480">
        <v>1996</v>
      </c>
      <c r="AU2480">
        <v>142</v>
      </c>
      <c r="AV2480" s="2">
        <v>43525</v>
      </c>
      <c r="BA2480">
        <v>99</v>
      </c>
      <c r="BB2480">
        <v>109</v>
      </c>
      <c r="BD2480" t="s">
        <v>30060</v>
      </c>
      <c r="BK2480" t="s">
        <v>30061</v>
      </c>
      <c r="BW2480" t="s">
        <v>13429</v>
      </c>
      <c r="BX2480" t="s">
        <v>13985</v>
      </c>
      <c r="BY2480" t="s">
        <v>13985</v>
      </c>
      <c r="BZ2480" t="s">
        <v>13985</v>
      </c>
    </row>
    <row r="2481" spans="1:78" hidden="1">
      <c r="A2481" t="s">
        <v>13850</v>
      </c>
      <c r="B2481" t="s">
        <v>67</v>
      </c>
      <c r="C2481" t="s">
        <v>16501</v>
      </c>
      <c r="G2481" t="s">
        <v>16502</v>
      </c>
      <c r="J2481" t="s">
        <v>16503</v>
      </c>
      <c r="K2481" t="s">
        <v>160</v>
      </c>
      <c r="W2481" t="s">
        <v>16504</v>
      </c>
      <c r="AA2481" t="s">
        <v>16505</v>
      </c>
      <c r="AB2481" t="s">
        <v>16506</v>
      </c>
      <c r="AN2481" t="s">
        <v>162</v>
      </c>
      <c r="AO2481" t="s">
        <v>163</v>
      </c>
      <c r="AS2481" t="s">
        <v>297</v>
      </c>
      <c r="AT2481">
        <v>2017</v>
      </c>
      <c r="AU2481">
        <v>42</v>
      </c>
      <c r="AV2481">
        <v>3</v>
      </c>
      <c r="BA2481">
        <v>232</v>
      </c>
      <c r="BB2481">
        <v>238</v>
      </c>
      <c r="BD2481" t="s">
        <v>16507</v>
      </c>
      <c r="BK2481" t="s">
        <v>16508</v>
      </c>
      <c r="BW2481" t="s">
        <v>13428</v>
      </c>
      <c r="BX2481" t="s">
        <v>13985</v>
      </c>
      <c r="BY2481" t="s">
        <v>13429</v>
      </c>
      <c r="BZ2481" t="s">
        <v>13985</v>
      </c>
    </row>
    <row r="2482" spans="1:78" hidden="1">
      <c r="A2482" t="s">
        <v>13850</v>
      </c>
      <c r="B2482" t="s">
        <v>67</v>
      </c>
      <c r="C2482" t="s">
        <v>18648</v>
      </c>
      <c r="G2482" t="s">
        <v>18649</v>
      </c>
      <c r="J2482" t="s">
        <v>18650</v>
      </c>
      <c r="K2482" t="s">
        <v>773</v>
      </c>
      <c r="W2482" t="s">
        <v>18651</v>
      </c>
      <c r="AB2482" t="s">
        <v>18652</v>
      </c>
      <c r="AN2482" t="s">
        <v>777</v>
      </c>
      <c r="AO2482" t="s">
        <v>778</v>
      </c>
      <c r="AS2482" t="s">
        <v>297</v>
      </c>
      <c r="AT2482">
        <v>2015</v>
      </c>
      <c r="AU2482">
        <v>38</v>
      </c>
      <c r="AV2482">
        <v>9</v>
      </c>
      <c r="BA2482">
        <v>1453</v>
      </c>
      <c r="BB2482">
        <v>1459</v>
      </c>
      <c r="BD2482" t="s">
        <v>18653</v>
      </c>
      <c r="BK2482" t="s">
        <v>18654</v>
      </c>
      <c r="BW2482" t="s">
        <v>13429</v>
      </c>
      <c r="BX2482" t="s">
        <v>13985</v>
      </c>
      <c r="BY2482" t="s">
        <v>13985</v>
      </c>
      <c r="BZ2482" t="s">
        <v>13985</v>
      </c>
    </row>
    <row r="2483" spans="1:78" hidden="1">
      <c r="A2483" t="s">
        <v>13850</v>
      </c>
      <c r="B2483" t="s">
        <v>67</v>
      </c>
      <c r="C2483" t="s">
        <v>28128</v>
      </c>
      <c r="G2483" t="s">
        <v>28128</v>
      </c>
      <c r="J2483" t="s">
        <v>28129</v>
      </c>
      <c r="K2483" t="s">
        <v>404</v>
      </c>
      <c r="W2483" t="s">
        <v>28130</v>
      </c>
      <c r="AN2483" t="s">
        <v>407</v>
      </c>
      <c r="AT2483">
        <v>2002</v>
      </c>
      <c r="AU2483">
        <v>227</v>
      </c>
      <c r="BA2483">
        <v>241</v>
      </c>
      <c r="BB2483">
        <v>251</v>
      </c>
      <c r="BD2483" t="s">
        <v>28131</v>
      </c>
      <c r="BK2483" t="s">
        <v>28132</v>
      </c>
      <c r="BW2483" t="s">
        <v>13429</v>
      </c>
      <c r="BX2483" t="s">
        <v>13985</v>
      </c>
      <c r="BY2483" t="s">
        <v>13985</v>
      </c>
      <c r="BZ2483" t="s">
        <v>13985</v>
      </c>
    </row>
    <row r="2484" spans="1:78" hidden="1">
      <c r="A2484" t="s">
        <v>13850</v>
      </c>
      <c r="B2484" t="s">
        <v>67</v>
      </c>
      <c r="C2484" t="s">
        <v>24809</v>
      </c>
      <c r="G2484" t="s">
        <v>24810</v>
      </c>
      <c r="J2484" t="s">
        <v>24811</v>
      </c>
      <c r="K2484" t="s">
        <v>1503</v>
      </c>
      <c r="W2484" t="s">
        <v>24812</v>
      </c>
      <c r="AN2484" t="s">
        <v>1505</v>
      </c>
      <c r="AS2484" t="s">
        <v>730</v>
      </c>
      <c r="AT2484">
        <v>2008</v>
      </c>
      <c r="AU2484">
        <v>87</v>
      </c>
      <c r="AV2484">
        <v>4</v>
      </c>
      <c r="BA2484">
        <v>476</v>
      </c>
      <c r="BB2484">
        <v>493</v>
      </c>
      <c r="BK2484" t="s">
        <v>24813</v>
      </c>
      <c r="BW2484" t="s">
        <v>13429</v>
      </c>
      <c r="BX2484" t="s">
        <v>13985</v>
      </c>
      <c r="BY2484" t="s">
        <v>13985</v>
      </c>
      <c r="BZ2484" t="s">
        <v>13985</v>
      </c>
    </row>
    <row r="2485" spans="1:78" hidden="1">
      <c r="A2485" t="s">
        <v>13850</v>
      </c>
      <c r="B2485" t="s">
        <v>67</v>
      </c>
      <c r="C2485" t="s">
        <v>22004</v>
      </c>
      <c r="G2485" t="s">
        <v>22005</v>
      </c>
      <c r="J2485" t="s">
        <v>22006</v>
      </c>
      <c r="K2485" t="s">
        <v>625</v>
      </c>
      <c r="W2485" t="s">
        <v>22007</v>
      </c>
      <c r="AB2485" t="s">
        <v>22008</v>
      </c>
      <c r="AN2485" t="s">
        <v>627</v>
      </c>
      <c r="AO2485" t="s">
        <v>628</v>
      </c>
      <c r="AS2485" t="s">
        <v>884</v>
      </c>
      <c r="AT2485">
        <v>2012</v>
      </c>
      <c r="AU2485">
        <v>142</v>
      </c>
      <c r="AV2485">
        <v>2</v>
      </c>
      <c r="BA2485">
        <v>145</v>
      </c>
      <c r="BB2485">
        <v>152</v>
      </c>
      <c r="BD2485" t="s">
        <v>22009</v>
      </c>
      <c r="BK2485" t="s">
        <v>22010</v>
      </c>
      <c r="BW2485" t="s">
        <v>13429</v>
      </c>
      <c r="BX2485" t="s">
        <v>13985</v>
      </c>
      <c r="BY2485" t="s">
        <v>13985</v>
      </c>
      <c r="BZ2485" t="s">
        <v>13985</v>
      </c>
    </row>
    <row r="2486" spans="1:78" hidden="1">
      <c r="A2486" t="s">
        <v>13850</v>
      </c>
      <c r="B2486" t="s">
        <v>67</v>
      </c>
      <c r="C2486" t="s">
        <v>15204</v>
      </c>
      <c r="G2486" t="s">
        <v>15205</v>
      </c>
      <c r="J2486" t="s">
        <v>15206</v>
      </c>
      <c r="K2486" t="s">
        <v>4472</v>
      </c>
      <c r="P2486" t="s">
        <v>15207</v>
      </c>
      <c r="Q2486" t="s">
        <v>15208</v>
      </c>
      <c r="R2486" t="s">
        <v>15209</v>
      </c>
      <c r="S2486" t="s">
        <v>15210</v>
      </c>
      <c r="W2486" t="s">
        <v>15211</v>
      </c>
      <c r="AA2486" t="s">
        <v>15212</v>
      </c>
      <c r="AB2486" t="s">
        <v>15213</v>
      </c>
      <c r="AN2486" t="s">
        <v>4476</v>
      </c>
      <c r="AO2486" t="s">
        <v>4477</v>
      </c>
      <c r="AS2486" s="1">
        <v>40422</v>
      </c>
      <c r="AT2486">
        <v>2018</v>
      </c>
      <c r="AU2486">
        <v>383</v>
      </c>
      <c r="BA2486">
        <v>10</v>
      </c>
      <c r="BB2486">
        <v>22</v>
      </c>
      <c r="BD2486" t="s">
        <v>15214</v>
      </c>
      <c r="BK2486" t="s">
        <v>15215</v>
      </c>
      <c r="BW2486" t="s">
        <v>13429</v>
      </c>
      <c r="BX2486" t="s">
        <v>13985</v>
      </c>
      <c r="BY2486" t="s">
        <v>13985</v>
      </c>
      <c r="BZ2486" t="s">
        <v>13985</v>
      </c>
    </row>
    <row r="2487" spans="1:78" hidden="1">
      <c r="A2487" t="s">
        <v>13850</v>
      </c>
      <c r="B2487" t="s">
        <v>67</v>
      </c>
      <c r="C2487" t="s">
        <v>6340</v>
      </c>
      <c r="G2487" t="s">
        <v>6341</v>
      </c>
      <c r="J2487" t="s">
        <v>23722</v>
      </c>
      <c r="K2487" t="s">
        <v>1192</v>
      </c>
      <c r="W2487" t="s">
        <v>23723</v>
      </c>
      <c r="AA2487" t="s">
        <v>5725</v>
      </c>
      <c r="AB2487" t="s">
        <v>5726</v>
      </c>
      <c r="AN2487" t="s">
        <v>1194</v>
      </c>
      <c r="AO2487" t="s">
        <v>1195</v>
      </c>
      <c r="AS2487" t="s">
        <v>1023</v>
      </c>
      <c r="AT2487">
        <v>2010</v>
      </c>
      <c r="AU2487">
        <v>16</v>
      </c>
      <c r="AV2487">
        <v>1</v>
      </c>
      <c r="BA2487">
        <v>73</v>
      </c>
      <c r="BB2487">
        <v>87</v>
      </c>
      <c r="BD2487" t="s">
        <v>23724</v>
      </c>
      <c r="BK2487" t="s">
        <v>23725</v>
      </c>
      <c r="BW2487" t="s">
        <v>13429</v>
      </c>
      <c r="BX2487" t="s">
        <v>13985</v>
      </c>
      <c r="BY2487" t="s">
        <v>13985</v>
      </c>
      <c r="BZ2487" t="s">
        <v>13985</v>
      </c>
    </row>
    <row r="2488" spans="1:78" hidden="1">
      <c r="A2488" t="s">
        <v>13850</v>
      </c>
      <c r="B2488" t="s">
        <v>67</v>
      </c>
      <c r="C2488" t="s">
        <v>22989</v>
      </c>
      <c r="G2488" t="s">
        <v>22990</v>
      </c>
      <c r="J2488" t="s">
        <v>22991</v>
      </c>
      <c r="K2488" t="s">
        <v>7929</v>
      </c>
      <c r="W2488" t="s">
        <v>22992</v>
      </c>
      <c r="AN2488" t="s">
        <v>7933</v>
      </c>
      <c r="AO2488" t="s">
        <v>7934</v>
      </c>
      <c r="AT2488">
        <v>2011</v>
      </c>
      <c r="AU2488">
        <v>76</v>
      </c>
      <c r="AV2488">
        <v>3</v>
      </c>
      <c r="BA2488">
        <v>295</v>
      </c>
      <c r="BB2488">
        <v>301</v>
      </c>
      <c r="BD2488" t="s">
        <v>22993</v>
      </c>
      <c r="BK2488" t="s">
        <v>22994</v>
      </c>
      <c r="BW2488" t="s">
        <v>13429</v>
      </c>
      <c r="BX2488" t="s">
        <v>13985</v>
      </c>
      <c r="BY2488" t="s">
        <v>13985</v>
      </c>
      <c r="BZ2488" t="s">
        <v>13985</v>
      </c>
    </row>
    <row r="2489" spans="1:78" hidden="1">
      <c r="A2489" t="s">
        <v>13850</v>
      </c>
      <c r="B2489" t="s">
        <v>67</v>
      </c>
      <c r="C2489" t="s">
        <v>27032</v>
      </c>
      <c r="G2489" t="s">
        <v>27032</v>
      </c>
      <c r="J2489" t="s">
        <v>27033</v>
      </c>
      <c r="K2489" t="s">
        <v>8571</v>
      </c>
      <c r="P2489" t="s">
        <v>27034</v>
      </c>
      <c r="Q2489" t="s">
        <v>27035</v>
      </c>
      <c r="R2489" t="s">
        <v>27036</v>
      </c>
      <c r="W2489" t="s">
        <v>27037</v>
      </c>
      <c r="AN2489" t="s">
        <v>8573</v>
      </c>
      <c r="AO2489" t="s">
        <v>8574</v>
      </c>
      <c r="AS2489" t="s">
        <v>1978</v>
      </c>
      <c r="AT2489">
        <v>2004</v>
      </c>
      <c r="AU2489">
        <v>77</v>
      </c>
      <c r="AV2489">
        <v>6</v>
      </c>
      <c r="BA2489">
        <v>942</v>
      </c>
      <c r="BB2489">
        <v>949</v>
      </c>
      <c r="BD2489" t="s">
        <v>27038</v>
      </c>
      <c r="BK2489" t="s">
        <v>27039</v>
      </c>
      <c r="BL2489">
        <v>15674768</v>
      </c>
      <c r="BW2489" t="s">
        <v>13429</v>
      </c>
      <c r="BX2489" t="s">
        <v>13985</v>
      </c>
      <c r="BY2489" t="s">
        <v>13985</v>
      </c>
      <c r="BZ2489" t="s">
        <v>13985</v>
      </c>
    </row>
    <row r="2490" spans="1:78" hidden="1">
      <c r="A2490" t="s">
        <v>13850</v>
      </c>
      <c r="B2490" t="s">
        <v>67</v>
      </c>
      <c r="C2490" t="s">
        <v>16610</v>
      </c>
      <c r="G2490" t="s">
        <v>16611</v>
      </c>
      <c r="J2490" t="s">
        <v>16612</v>
      </c>
      <c r="K2490" t="s">
        <v>8571</v>
      </c>
      <c r="W2490" t="s">
        <v>16613</v>
      </c>
      <c r="AA2490" t="s">
        <v>16614</v>
      </c>
      <c r="AB2490" t="s">
        <v>16615</v>
      </c>
      <c r="AN2490" t="s">
        <v>8573</v>
      </c>
      <c r="AO2490" t="s">
        <v>8574</v>
      </c>
      <c r="AS2490" t="s">
        <v>2269</v>
      </c>
      <c r="AT2490">
        <v>2017</v>
      </c>
      <c r="AU2490">
        <v>90</v>
      </c>
      <c r="AV2490">
        <v>4</v>
      </c>
      <c r="BA2490">
        <v>445</v>
      </c>
      <c r="BB2490">
        <v>452</v>
      </c>
      <c r="BD2490" t="s">
        <v>16616</v>
      </c>
      <c r="BK2490" t="s">
        <v>16617</v>
      </c>
      <c r="BL2490">
        <v>28402233</v>
      </c>
      <c r="BW2490" t="s">
        <v>13429</v>
      </c>
      <c r="BX2490" t="s">
        <v>13985</v>
      </c>
      <c r="BY2490" t="s">
        <v>13985</v>
      </c>
      <c r="BZ2490" t="s">
        <v>13985</v>
      </c>
    </row>
    <row r="2491" spans="1:78" hidden="1">
      <c r="A2491" t="s">
        <v>13850</v>
      </c>
      <c r="B2491" t="s">
        <v>67</v>
      </c>
      <c r="C2491" t="s">
        <v>24692</v>
      </c>
      <c r="G2491" t="s">
        <v>24693</v>
      </c>
      <c r="J2491" t="s">
        <v>24694</v>
      </c>
      <c r="K2491" t="s">
        <v>7817</v>
      </c>
      <c r="W2491" t="s">
        <v>24695</v>
      </c>
      <c r="AA2491" t="s">
        <v>24696</v>
      </c>
      <c r="AB2491" t="s">
        <v>16353</v>
      </c>
      <c r="AN2491" t="s">
        <v>7819</v>
      </c>
      <c r="AO2491" t="s">
        <v>7820</v>
      </c>
      <c r="AS2491" t="s">
        <v>352</v>
      </c>
      <c r="AT2491">
        <v>2008</v>
      </c>
      <c r="AU2491">
        <v>89</v>
      </c>
      <c r="AV2491">
        <v>4</v>
      </c>
      <c r="BA2491">
        <v>933</v>
      </c>
      <c r="BB2491">
        <v>941</v>
      </c>
      <c r="BD2491" t="s">
        <v>24697</v>
      </c>
      <c r="BK2491" t="s">
        <v>24698</v>
      </c>
      <c r="BW2491" t="s">
        <v>13429</v>
      </c>
      <c r="BX2491" t="s">
        <v>13985</v>
      </c>
      <c r="BY2491" t="s">
        <v>13985</v>
      </c>
      <c r="BZ2491" t="s">
        <v>13985</v>
      </c>
    </row>
    <row r="2492" spans="1:78" hidden="1">
      <c r="A2492" t="s">
        <v>13850</v>
      </c>
      <c r="B2492" t="s">
        <v>67</v>
      </c>
      <c r="C2492" t="s">
        <v>28698</v>
      </c>
      <c r="G2492" t="s">
        <v>28698</v>
      </c>
      <c r="J2492" t="s">
        <v>28699</v>
      </c>
      <c r="K2492" t="s">
        <v>3654</v>
      </c>
      <c r="W2492" t="s">
        <v>28700</v>
      </c>
      <c r="AA2492" t="s">
        <v>28567</v>
      </c>
      <c r="AB2492" t="s">
        <v>28568</v>
      </c>
      <c r="AN2492" t="s">
        <v>3658</v>
      </c>
      <c r="AO2492" t="s">
        <v>3659</v>
      </c>
      <c r="AS2492" t="s">
        <v>815</v>
      </c>
      <c r="AT2492">
        <v>2000</v>
      </c>
      <c r="AU2492">
        <v>170</v>
      </c>
      <c r="AV2492">
        <v>2</v>
      </c>
      <c r="BA2492">
        <v>153</v>
      </c>
      <c r="BB2492">
        <v>162</v>
      </c>
      <c r="BD2492" t="s">
        <v>28701</v>
      </c>
      <c r="BK2492" t="s">
        <v>28702</v>
      </c>
      <c r="BL2492">
        <v>10791575</v>
      </c>
      <c r="BW2492" t="s">
        <v>13429</v>
      </c>
      <c r="BX2492" t="s">
        <v>13985</v>
      </c>
      <c r="BY2492" t="s">
        <v>13985</v>
      </c>
      <c r="BZ2492" t="s">
        <v>13985</v>
      </c>
    </row>
    <row r="2493" spans="1:78" hidden="1">
      <c r="A2493" t="s">
        <v>13850</v>
      </c>
      <c r="B2493" t="s">
        <v>1762</v>
      </c>
      <c r="C2493" t="s">
        <v>20318</v>
      </c>
      <c r="E2493" t="s">
        <v>20319</v>
      </c>
      <c r="G2493" t="s">
        <v>20320</v>
      </c>
      <c r="J2493" t="s">
        <v>20321</v>
      </c>
      <c r="K2493" t="s">
        <v>20322</v>
      </c>
      <c r="L2493" t="s">
        <v>3422</v>
      </c>
      <c r="P2493" t="s">
        <v>20323</v>
      </c>
      <c r="Q2493" t="s">
        <v>20324</v>
      </c>
      <c r="R2493" t="s">
        <v>9345</v>
      </c>
      <c r="S2493" t="s">
        <v>3426</v>
      </c>
      <c r="W2493" t="s">
        <v>20325</v>
      </c>
      <c r="AA2493" t="s">
        <v>20326</v>
      </c>
      <c r="AB2493" t="s">
        <v>20327</v>
      </c>
      <c r="AN2493" t="s">
        <v>3428</v>
      </c>
      <c r="AO2493" t="s">
        <v>6169</v>
      </c>
      <c r="AP2493" t="s">
        <v>20328</v>
      </c>
      <c r="AT2493">
        <v>2014</v>
      </c>
      <c r="AU2493">
        <v>1043</v>
      </c>
      <c r="BA2493">
        <v>105</v>
      </c>
      <c r="BB2493">
        <v>111</v>
      </c>
      <c r="BK2493" t="s">
        <v>20329</v>
      </c>
      <c r="BW2493" t="s">
        <v>13429</v>
      </c>
      <c r="BX2493" t="s">
        <v>13985</v>
      </c>
      <c r="BY2493" t="s">
        <v>13985</v>
      </c>
      <c r="BZ2493" t="s">
        <v>13985</v>
      </c>
    </row>
    <row r="2494" spans="1:78" hidden="1">
      <c r="A2494" t="s">
        <v>13850</v>
      </c>
      <c r="B2494" t="s">
        <v>3442</v>
      </c>
      <c r="C2494" t="s">
        <v>28851</v>
      </c>
      <c r="F2494" t="s">
        <v>28852</v>
      </c>
      <c r="G2494" t="s">
        <v>28851</v>
      </c>
      <c r="J2494" t="s">
        <v>28853</v>
      </c>
      <c r="K2494" t="s">
        <v>28854</v>
      </c>
      <c r="L2494" t="s">
        <v>28489</v>
      </c>
      <c r="P2494" t="s">
        <v>28855</v>
      </c>
      <c r="Q2494" t="s">
        <v>28856</v>
      </c>
      <c r="R2494" t="s">
        <v>28857</v>
      </c>
      <c r="T2494" t="s">
        <v>28858</v>
      </c>
      <c r="W2494" t="s">
        <v>28859</v>
      </c>
      <c r="AT2494">
        <v>2000</v>
      </c>
      <c r="AV2494">
        <v>21</v>
      </c>
      <c r="BA2494">
        <v>302</v>
      </c>
      <c r="BB2494">
        <v>305</v>
      </c>
      <c r="BK2494" t="s">
        <v>28860</v>
      </c>
      <c r="BW2494" t="s">
        <v>13429</v>
      </c>
      <c r="BX2494" t="s">
        <v>13985</v>
      </c>
      <c r="BY2494" t="s">
        <v>13985</v>
      </c>
      <c r="BZ2494" t="s">
        <v>13985</v>
      </c>
    </row>
    <row r="2495" spans="1:78" hidden="1">
      <c r="A2495" t="s">
        <v>13850</v>
      </c>
      <c r="B2495" t="s">
        <v>67</v>
      </c>
      <c r="C2495" t="s">
        <v>27590</v>
      </c>
      <c r="G2495" t="s">
        <v>27590</v>
      </c>
      <c r="J2495" t="s">
        <v>27591</v>
      </c>
      <c r="K2495" t="s">
        <v>27592</v>
      </c>
      <c r="W2495" t="s">
        <v>27593</v>
      </c>
      <c r="AN2495" t="s">
        <v>27594</v>
      </c>
      <c r="AS2495" t="s">
        <v>27595</v>
      </c>
      <c r="AT2495">
        <v>2003</v>
      </c>
      <c r="AU2495">
        <v>24</v>
      </c>
      <c r="AV2495" s="2">
        <v>43558</v>
      </c>
      <c r="BA2495">
        <v>259</v>
      </c>
      <c r="BB2495">
        <v>262</v>
      </c>
      <c r="BC2495" t="s">
        <v>27596</v>
      </c>
      <c r="BK2495" t="s">
        <v>27597</v>
      </c>
      <c r="BL2495">
        <v>14523367</v>
      </c>
      <c r="BW2495" t="s">
        <v>13429</v>
      </c>
      <c r="BX2495" t="s">
        <v>13985</v>
      </c>
      <c r="BY2495" t="s">
        <v>13985</v>
      </c>
      <c r="BZ2495" t="s">
        <v>13985</v>
      </c>
    </row>
    <row r="2496" spans="1:78" hidden="1">
      <c r="A2496" t="s">
        <v>13850</v>
      </c>
      <c r="B2496" t="s">
        <v>67</v>
      </c>
      <c r="C2496" t="s">
        <v>17097</v>
      </c>
      <c r="G2496" t="s">
        <v>17098</v>
      </c>
      <c r="J2496" t="s">
        <v>17099</v>
      </c>
      <c r="K2496" t="s">
        <v>17100</v>
      </c>
      <c r="W2496" t="s">
        <v>17101</v>
      </c>
      <c r="AA2496" t="s">
        <v>17102</v>
      </c>
      <c r="AB2496" t="s">
        <v>17103</v>
      </c>
      <c r="AN2496" t="s">
        <v>17104</v>
      </c>
      <c r="AO2496" t="s">
        <v>17105</v>
      </c>
      <c r="AS2496" t="s">
        <v>1023</v>
      </c>
      <c r="AT2496">
        <v>2017</v>
      </c>
      <c r="AU2496">
        <v>188</v>
      </c>
      <c r="BA2496">
        <v>9</v>
      </c>
      <c r="BB2496">
        <v>25</v>
      </c>
      <c r="BD2496" t="s">
        <v>17106</v>
      </c>
      <c r="BK2496" t="s">
        <v>17107</v>
      </c>
      <c r="BW2496" t="s">
        <v>13429</v>
      </c>
      <c r="BX2496" t="s">
        <v>13985</v>
      </c>
      <c r="BY2496" t="s">
        <v>13985</v>
      </c>
      <c r="BZ2496" t="s">
        <v>13985</v>
      </c>
    </row>
    <row r="2497" spans="1:78" hidden="1">
      <c r="A2497" t="s">
        <v>13850</v>
      </c>
      <c r="B2497" t="s">
        <v>67</v>
      </c>
      <c r="C2497" t="s">
        <v>19362</v>
      </c>
      <c r="G2497" t="s">
        <v>19363</v>
      </c>
      <c r="J2497" t="s">
        <v>19364</v>
      </c>
      <c r="K2497" t="s">
        <v>14975</v>
      </c>
      <c r="W2497" t="s">
        <v>19365</v>
      </c>
      <c r="AA2497" t="s">
        <v>19366</v>
      </c>
      <c r="AB2497" t="s">
        <v>19367</v>
      </c>
      <c r="AN2497" t="s">
        <v>14978</v>
      </c>
      <c r="AT2497">
        <v>2015</v>
      </c>
      <c r="AU2497">
        <v>7</v>
      </c>
      <c r="AY2497" t="s">
        <v>49</v>
      </c>
      <c r="BC2497" t="s">
        <v>19368</v>
      </c>
      <c r="BD2497" t="s">
        <v>19369</v>
      </c>
      <c r="BK2497" t="s">
        <v>19370</v>
      </c>
      <c r="BL2497">
        <v>26068940</v>
      </c>
      <c r="BW2497" t="s">
        <v>13429</v>
      </c>
    </row>
    <row r="2498" spans="1:78" hidden="1">
      <c r="A2498" t="s">
        <v>13850</v>
      </c>
      <c r="B2498" t="s">
        <v>67</v>
      </c>
      <c r="C2498" t="s">
        <v>30911</v>
      </c>
      <c r="G2498" t="s">
        <v>30911</v>
      </c>
      <c r="J2498" t="s">
        <v>30912</v>
      </c>
      <c r="K2498" t="s">
        <v>6441</v>
      </c>
      <c r="W2498" t="s">
        <v>30913</v>
      </c>
      <c r="AN2498" t="s">
        <v>6445</v>
      </c>
      <c r="AS2498" s="1">
        <v>40848</v>
      </c>
      <c r="AT2498">
        <v>1993</v>
      </c>
      <c r="AU2498">
        <v>366</v>
      </c>
      <c r="AV2498">
        <v>6451</v>
      </c>
      <c r="BA2498">
        <v>150</v>
      </c>
      <c r="BB2498">
        <v>152</v>
      </c>
      <c r="BD2498" t="s">
        <v>30914</v>
      </c>
      <c r="BK2498" t="s">
        <v>30915</v>
      </c>
      <c r="BW2498" t="s">
        <v>13429</v>
      </c>
      <c r="BX2498" t="s">
        <v>13985</v>
      </c>
      <c r="BY2498" t="s">
        <v>13985</v>
      </c>
      <c r="BZ2498" t="s">
        <v>13985</v>
      </c>
    </row>
    <row r="2499" spans="1:78" hidden="1">
      <c r="A2499" t="s">
        <v>13850</v>
      </c>
      <c r="B2499" t="s">
        <v>67</v>
      </c>
      <c r="C2499" t="s">
        <v>15022</v>
      </c>
      <c r="G2499" t="s">
        <v>15023</v>
      </c>
      <c r="J2499" t="s">
        <v>15024</v>
      </c>
      <c r="K2499" t="s">
        <v>4239</v>
      </c>
      <c r="W2499" t="s">
        <v>15025</v>
      </c>
      <c r="AA2499" t="s">
        <v>15026</v>
      </c>
      <c r="AB2499" t="s">
        <v>15027</v>
      </c>
      <c r="AN2499" t="s">
        <v>4242</v>
      </c>
      <c r="AO2499" t="s">
        <v>4243</v>
      </c>
      <c r="AS2499" t="s">
        <v>84</v>
      </c>
      <c r="AT2499">
        <v>2018</v>
      </c>
      <c r="AU2499">
        <v>32</v>
      </c>
      <c r="AV2499">
        <v>6</v>
      </c>
      <c r="BA2499">
        <v>623</v>
      </c>
      <c r="BB2499">
        <v>641</v>
      </c>
      <c r="BD2499" t="s">
        <v>15028</v>
      </c>
      <c r="BK2499" t="s">
        <v>15029</v>
      </c>
      <c r="BW2499" t="s">
        <v>13428</v>
      </c>
      <c r="BX2499">
        <v>0</v>
      </c>
      <c r="BY2499" t="s">
        <v>13429</v>
      </c>
    </row>
    <row r="2500" spans="1:78" hidden="1">
      <c r="A2500" t="s">
        <v>13850</v>
      </c>
      <c r="B2500" t="s">
        <v>67</v>
      </c>
      <c r="C2500" t="s">
        <v>15760</v>
      </c>
      <c r="G2500" t="s">
        <v>15761</v>
      </c>
      <c r="J2500" t="s">
        <v>15762</v>
      </c>
      <c r="K2500" t="s">
        <v>6536</v>
      </c>
      <c r="W2500" t="s">
        <v>15763</v>
      </c>
      <c r="AN2500" t="s">
        <v>6540</v>
      </c>
      <c r="AO2500" t="s">
        <v>7529</v>
      </c>
      <c r="AS2500" t="s">
        <v>730</v>
      </c>
      <c r="AT2500">
        <v>2018</v>
      </c>
      <c r="AU2500">
        <v>32</v>
      </c>
      <c r="AV2500">
        <v>4</v>
      </c>
      <c r="BA2500">
        <v>916</v>
      </c>
      <c r="BB2500">
        <v>925</v>
      </c>
      <c r="BD2500" t="s">
        <v>15764</v>
      </c>
      <c r="BK2500" t="s">
        <v>15765</v>
      </c>
      <c r="BW2500" t="s">
        <v>13429</v>
      </c>
      <c r="BX2500" t="s">
        <v>13985</v>
      </c>
      <c r="BY2500" t="s">
        <v>13985</v>
      </c>
      <c r="BZ2500" t="s">
        <v>13985</v>
      </c>
    </row>
    <row r="2501" spans="1:78" hidden="1">
      <c r="A2501" t="s">
        <v>13850</v>
      </c>
      <c r="B2501" t="s">
        <v>67</v>
      </c>
      <c r="C2501" t="s">
        <v>30715</v>
      </c>
      <c r="G2501" t="s">
        <v>30715</v>
      </c>
      <c r="J2501" t="s">
        <v>30716</v>
      </c>
      <c r="K2501" t="s">
        <v>625</v>
      </c>
      <c r="W2501" t="s">
        <v>30717</v>
      </c>
      <c r="AN2501" t="s">
        <v>627</v>
      </c>
      <c r="AS2501" t="s">
        <v>352</v>
      </c>
      <c r="AT2501">
        <v>1994</v>
      </c>
      <c r="AU2501">
        <v>72</v>
      </c>
      <c r="AV2501">
        <v>2</v>
      </c>
      <c r="BA2501">
        <v>173</v>
      </c>
      <c r="BB2501">
        <v>180</v>
      </c>
      <c r="BD2501" t="s">
        <v>30718</v>
      </c>
      <c r="BK2501" t="s">
        <v>30719</v>
      </c>
      <c r="BW2501" t="s">
        <v>13429</v>
      </c>
      <c r="BX2501" t="s">
        <v>13985</v>
      </c>
      <c r="BY2501" t="s">
        <v>13985</v>
      </c>
      <c r="BZ2501" t="s">
        <v>13985</v>
      </c>
    </row>
    <row r="2502" spans="1:78" hidden="1">
      <c r="A2502" t="s">
        <v>13850</v>
      </c>
      <c r="B2502" t="s">
        <v>67</v>
      </c>
      <c r="C2502" t="s">
        <v>20587</v>
      </c>
      <c r="G2502" t="s">
        <v>20588</v>
      </c>
      <c r="J2502" t="s">
        <v>20589</v>
      </c>
      <c r="K2502" t="s">
        <v>14690</v>
      </c>
      <c r="W2502" t="s">
        <v>20590</v>
      </c>
      <c r="AA2502" t="s">
        <v>20591</v>
      </c>
      <c r="AB2502" t="s">
        <v>20592</v>
      </c>
      <c r="AN2502" t="s">
        <v>14693</v>
      </c>
      <c r="AO2502" t="s">
        <v>14694</v>
      </c>
      <c r="AS2502" t="s">
        <v>154</v>
      </c>
      <c r="AT2502">
        <v>2013</v>
      </c>
      <c r="AU2502">
        <v>14</v>
      </c>
      <c r="AV2502">
        <v>7</v>
      </c>
      <c r="BA2502">
        <v>547</v>
      </c>
      <c r="BB2502">
        <v>554</v>
      </c>
      <c r="BD2502" t="s">
        <v>20593</v>
      </c>
      <c r="BK2502" t="s">
        <v>20594</v>
      </c>
      <c r="BW2502" t="s">
        <v>13429</v>
      </c>
      <c r="BX2502" t="s">
        <v>13985</v>
      </c>
      <c r="BY2502" t="s">
        <v>13985</v>
      </c>
      <c r="BZ2502" t="s">
        <v>13985</v>
      </c>
    </row>
    <row r="2503" spans="1:78" hidden="1">
      <c r="A2503" t="s">
        <v>13850</v>
      </c>
      <c r="B2503" t="s">
        <v>67</v>
      </c>
      <c r="C2503" t="s">
        <v>15298</v>
      </c>
      <c r="G2503" t="s">
        <v>15299</v>
      </c>
      <c r="J2503" t="s">
        <v>15300</v>
      </c>
      <c r="K2503" t="s">
        <v>404</v>
      </c>
      <c r="W2503" t="s">
        <v>15301</v>
      </c>
      <c r="AN2503" t="s">
        <v>407</v>
      </c>
      <c r="AO2503" t="s">
        <v>408</v>
      </c>
      <c r="AS2503" s="1">
        <v>40026</v>
      </c>
      <c r="AT2503">
        <v>2018</v>
      </c>
      <c r="AU2503">
        <v>601</v>
      </c>
      <c r="BA2503">
        <v>109</v>
      </c>
      <c r="BB2503">
        <v>126</v>
      </c>
      <c r="BD2503" t="s">
        <v>15302</v>
      </c>
      <c r="BK2503" t="s">
        <v>15303</v>
      </c>
      <c r="BW2503" t="s">
        <v>13429</v>
      </c>
      <c r="BX2503" t="s">
        <v>13985</v>
      </c>
      <c r="BY2503" t="s">
        <v>13985</v>
      </c>
      <c r="BZ2503" t="s">
        <v>13985</v>
      </c>
    </row>
    <row r="2504" spans="1:78" hidden="1">
      <c r="A2504" t="s">
        <v>13850</v>
      </c>
      <c r="B2504" t="s">
        <v>67</v>
      </c>
      <c r="C2504" t="s">
        <v>15395</v>
      </c>
      <c r="G2504" t="s">
        <v>15396</v>
      </c>
      <c r="J2504" t="s">
        <v>15397</v>
      </c>
      <c r="K2504" t="s">
        <v>15398</v>
      </c>
      <c r="W2504" t="s">
        <v>15399</v>
      </c>
      <c r="AN2504" t="s">
        <v>15400</v>
      </c>
      <c r="AO2504" t="s">
        <v>15401</v>
      </c>
      <c r="AS2504" t="s">
        <v>352</v>
      </c>
      <c r="AT2504">
        <v>2018</v>
      </c>
      <c r="AU2504">
        <v>18</v>
      </c>
      <c r="AV2504">
        <v>6</v>
      </c>
      <c r="AY2504" t="s">
        <v>49</v>
      </c>
      <c r="BA2504">
        <v>1645</v>
      </c>
      <c r="BB2504">
        <v>1654</v>
      </c>
      <c r="BD2504" t="s">
        <v>15402</v>
      </c>
      <c r="BK2504" t="s">
        <v>15403</v>
      </c>
      <c r="BW2504" t="s">
        <v>13429</v>
      </c>
      <c r="BX2504" t="s">
        <v>13985</v>
      </c>
      <c r="BY2504" t="s">
        <v>13985</v>
      </c>
      <c r="BZ2504" t="s">
        <v>13985</v>
      </c>
    </row>
    <row r="2505" spans="1:78" hidden="1">
      <c r="A2505" t="s">
        <v>13850</v>
      </c>
      <c r="B2505" t="s">
        <v>67</v>
      </c>
      <c r="C2505" t="s">
        <v>21664</v>
      </c>
      <c r="G2505" t="s">
        <v>21665</v>
      </c>
      <c r="J2505" t="s">
        <v>21666</v>
      </c>
      <c r="K2505" t="s">
        <v>358</v>
      </c>
      <c r="W2505" t="s">
        <v>21667</v>
      </c>
      <c r="AB2505" t="s">
        <v>21668</v>
      </c>
      <c r="AN2505" t="s">
        <v>360</v>
      </c>
      <c r="AO2505" t="s">
        <v>361</v>
      </c>
      <c r="AS2505" t="s">
        <v>472</v>
      </c>
      <c r="AT2505">
        <v>2012</v>
      </c>
      <c r="AU2505">
        <v>58</v>
      </c>
      <c r="AV2505">
        <v>7</v>
      </c>
      <c r="BA2505">
        <v>966</v>
      </c>
      <c r="BB2505">
        <v>973</v>
      </c>
      <c r="BD2505" t="s">
        <v>21669</v>
      </c>
      <c r="BK2505" t="s">
        <v>21670</v>
      </c>
      <c r="BL2505">
        <v>22579567</v>
      </c>
      <c r="BW2505" t="s">
        <v>13429</v>
      </c>
      <c r="BX2505" t="s">
        <v>13985</v>
      </c>
      <c r="BY2505" t="s">
        <v>13985</v>
      </c>
      <c r="BZ2505" t="s">
        <v>13985</v>
      </c>
    </row>
    <row r="2506" spans="1:78" hidden="1">
      <c r="A2506" t="s">
        <v>13850</v>
      </c>
      <c r="B2506" t="s">
        <v>67</v>
      </c>
      <c r="C2506" t="s">
        <v>18845</v>
      </c>
      <c r="G2506" t="s">
        <v>18846</v>
      </c>
      <c r="J2506" t="s">
        <v>18847</v>
      </c>
      <c r="K2506" t="s">
        <v>216</v>
      </c>
      <c r="W2506" t="s">
        <v>18848</v>
      </c>
      <c r="AB2506" t="s">
        <v>18849</v>
      </c>
      <c r="AN2506" t="s">
        <v>218</v>
      </c>
      <c r="AS2506" s="1">
        <v>43617</v>
      </c>
      <c r="AT2506">
        <v>2015</v>
      </c>
      <c r="AU2506">
        <v>5</v>
      </c>
      <c r="BC2506">
        <v>11402</v>
      </c>
      <c r="BD2506" t="s">
        <v>18850</v>
      </c>
      <c r="BK2506" t="s">
        <v>18851</v>
      </c>
      <c r="BL2506">
        <v>26091374</v>
      </c>
      <c r="BW2506" t="s">
        <v>13429</v>
      </c>
      <c r="BX2506" t="s">
        <v>13985</v>
      </c>
      <c r="BY2506" t="s">
        <v>13985</v>
      </c>
      <c r="BZ2506" t="s">
        <v>13985</v>
      </c>
    </row>
    <row r="2507" spans="1:78" hidden="1">
      <c r="A2507" t="s">
        <v>13850</v>
      </c>
      <c r="B2507" t="s">
        <v>67</v>
      </c>
      <c r="C2507" t="s">
        <v>22561</v>
      </c>
      <c r="G2507" t="s">
        <v>22562</v>
      </c>
      <c r="J2507" t="s">
        <v>22563</v>
      </c>
      <c r="K2507" t="s">
        <v>605</v>
      </c>
      <c r="W2507" t="s">
        <v>22564</v>
      </c>
      <c r="AN2507" t="s">
        <v>609</v>
      </c>
      <c r="AS2507" s="1">
        <v>45139</v>
      </c>
      <c r="AT2507">
        <v>2011</v>
      </c>
      <c r="AU2507">
        <v>108</v>
      </c>
      <c r="AV2507">
        <v>34</v>
      </c>
      <c r="BA2507">
        <v>14005</v>
      </c>
      <c r="BB2507">
        <v>14010</v>
      </c>
      <c r="BD2507" t="s">
        <v>22565</v>
      </c>
      <c r="BK2507" t="s">
        <v>22566</v>
      </c>
      <c r="BL2507">
        <v>21825150</v>
      </c>
      <c r="BW2507" t="s">
        <v>13429</v>
      </c>
      <c r="BX2507" t="s">
        <v>13985</v>
      </c>
      <c r="BY2507" t="s">
        <v>13985</v>
      </c>
      <c r="BZ2507" t="s">
        <v>13985</v>
      </c>
    </row>
    <row r="2508" spans="1:78" hidden="1">
      <c r="A2508" t="s">
        <v>13850</v>
      </c>
      <c r="B2508" t="s">
        <v>67</v>
      </c>
      <c r="C2508" t="s">
        <v>21138</v>
      </c>
      <c r="G2508" t="s">
        <v>21139</v>
      </c>
      <c r="J2508" t="s">
        <v>21140</v>
      </c>
      <c r="K2508" t="s">
        <v>280</v>
      </c>
      <c r="W2508" t="s">
        <v>21141</v>
      </c>
      <c r="AA2508" t="s">
        <v>21142</v>
      </c>
      <c r="AB2508" t="s">
        <v>21143</v>
      </c>
      <c r="AN2508" t="s">
        <v>284</v>
      </c>
      <c r="AS2508" s="1">
        <v>45292</v>
      </c>
      <c r="AT2508">
        <v>2013</v>
      </c>
      <c r="AU2508">
        <v>8</v>
      </c>
      <c r="AV2508">
        <v>1</v>
      </c>
      <c r="BC2508" t="s">
        <v>21144</v>
      </c>
      <c r="BD2508" t="s">
        <v>21145</v>
      </c>
      <c r="BK2508" t="s">
        <v>21146</v>
      </c>
      <c r="BL2508">
        <v>23359816</v>
      </c>
      <c r="BW2508" t="s">
        <v>13429</v>
      </c>
      <c r="BX2508" t="s">
        <v>13985</v>
      </c>
      <c r="BY2508" t="s">
        <v>13985</v>
      </c>
      <c r="BZ2508" t="s">
        <v>13985</v>
      </c>
    </row>
    <row r="2509" spans="1:78" hidden="1">
      <c r="A2509" t="s">
        <v>13759</v>
      </c>
      <c r="B2509" t="s">
        <v>67</v>
      </c>
      <c r="C2509" t="s">
        <v>31771</v>
      </c>
      <c r="J2509" t="s">
        <v>31772</v>
      </c>
      <c r="K2509" t="s">
        <v>31731</v>
      </c>
      <c r="AN2509" t="s">
        <v>17571</v>
      </c>
      <c r="AT2509">
        <v>2002</v>
      </c>
      <c r="AU2509">
        <v>5</v>
      </c>
      <c r="AV2509">
        <v>1</v>
      </c>
      <c r="BA2509">
        <v>35</v>
      </c>
      <c r="BB2509">
        <v>42</v>
      </c>
      <c r="BK2509" t="s">
        <v>31773</v>
      </c>
      <c r="BW2509" t="s">
        <v>13429</v>
      </c>
    </row>
    <row r="2510" spans="1:78" hidden="1">
      <c r="A2510" t="s">
        <v>13850</v>
      </c>
      <c r="B2510" t="s">
        <v>67</v>
      </c>
      <c r="C2510" t="s">
        <v>23298</v>
      </c>
      <c r="G2510" t="s">
        <v>23299</v>
      </c>
      <c r="J2510" t="s">
        <v>23300</v>
      </c>
      <c r="K2510" t="s">
        <v>14949</v>
      </c>
      <c r="W2510" t="s">
        <v>23301</v>
      </c>
      <c r="AN2510" t="s">
        <v>14953</v>
      </c>
      <c r="AO2510" t="s">
        <v>14954</v>
      </c>
      <c r="AS2510" t="s">
        <v>297</v>
      </c>
      <c r="AT2510">
        <v>2010</v>
      </c>
      <c r="AU2510">
        <v>55</v>
      </c>
      <c r="AV2510">
        <v>3</v>
      </c>
      <c r="BA2510">
        <v>331</v>
      </c>
      <c r="BB2510">
        <v>339</v>
      </c>
      <c r="BD2510" t="s">
        <v>23302</v>
      </c>
      <c r="BK2510" t="s">
        <v>23303</v>
      </c>
      <c r="BW2510" t="s">
        <v>13429</v>
      </c>
      <c r="BX2510" t="s">
        <v>13985</v>
      </c>
      <c r="BY2510" t="s">
        <v>13985</v>
      </c>
      <c r="BZ2510" t="s">
        <v>13985</v>
      </c>
    </row>
    <row r="2511" spans="1:78" hidden="1">
      <c r="A2511" t="s">
        <v>13850</v>
      </c>
      <c r="B2511" t="s">
        <v>67</v>
      </c>
      <c r="C2511" t="s">
        <v>23941</v>
      </c>
      <c r="G2511" t="s">
        <v>23942</v>
      </c>
      <c r="J2511" t="s">
        <v>23943</v>
      </c>
      <c r="K2511" t="s">
        <v>11205</v>
      </c>
      <c r="W2511" t="s">
        <v>23944</v>
      </c>
      <c r="AA2511" t="s">
        <v>23945</v>
      </c>
      <c r="AB2511" t="s">
        <v>23946</v>
      </c>
      <c r="AN2511" t="s">
        <v>11207</v>
      </c>
      <c r="AS2511" t="s">
        <v>297</v>
      </c>
      <c r="AT2511">
        <v>2009</v>
      </c>
      <c r="AU2511">
        <v>36</v>
      </c>
      <c r="AV2511">
        <v>9</v>
      </c>
      <c r="BA2511">
        <v>1698</v>
      </c>
      <c r="BB2511">
        <v>1711</v>
      </c>
      <c r="BD2511" t="s">
        <v>23947</v>
      </c>
      <c r="BK2511" t="s">
        <v>23948</v>
      </c>
      <c r="BW2511" t="s">
        <v>13429</v>
      </c>
      <c r="BX2511" t="s">
        <v>13985</v>
      </c>
      <c r="BY2511" t="s">
        <v>13985</v>
      </c>
      <c r="BZ2511" t="s">
        <v>13985</v>
      </c>
    </row>
    <row r="2512" spans="1:78" hidden="1">
      <c r="A2512" t="s">
        <v>13850</v>
      </c>
      <c r="B2512" t="s">
        <v>67</v>
      </c>
      <c r="C2512" t="s">
        <v>14404</v>
      </c>
      <c r="G2512" t="s">
        <v>14405</v>
      </c>
      <c r="J2512" t="s">
        <v>14406</v>
      </c>
      <c r="K2512" t="s">
        <v>14407</v>
      </c>
      <c r="W2512" t="s">
        <v>14408</v>
      </c>
      <c r="AA2512" t="s">
        <v>14409</v>
      </c>
      <c r="AB2512" t="s">
        <v>14410</v>
      </c>
      <c r="AN2512" t="s">
        <v>14411</v>
      </c>
      <c r="AO2512" t="s">
        <v>14412</v>
      </c>
      <c r="AS2512" t="s">
        <v>472</v>
      </c>
      <c r="AT2512">
        <v>2019</v>
      </c>
      <c r="AU2512">
        <v>13</v>
      </c>
      <c r="AV2512">
        <v>7</v>
      </c>
      <c r="BA2512">
        <v>1801</v>
      </c>
      <c r="BB2512">
        <v>1813</v>
      </c>
      <c r="BD2512" t="s">
        <v>14413</v>
      </c>
      <c r="BK2512" t="s">
        <v>14414</v>
      </c>
      <c r="BW2512" t="s">
        <v>13429</v>
      </c>
    </row>
    <row r="2513" spans="1:78" hidden="1">
      <c r="A2513" t="s">
        <v>13850</v>
      </c>
      <c r="B2513" t="s">
        <v>67</v>
      </c>
      <c r="C2513" t="s">
        <v>26916</v>
      </c>
      <c r="G2513" t="s">
        <v>26916</v>
      </c>
      <c r="J2513" t="s">
        <v>26917</v>
      </c>
      <c r="K2513" t="s">
        <v>685</v>
      </c>
      <c r="W2513" t="s">
        <v>26918</v>
      </c>
      <c r="AB2513" t="s">
        <v>26919</v>
      </c>
      <c r="AN2513" t="s">
        <v>689</v>
      </c>
      <c r="AS2513" t="s">
        <v>1023</v>
      </c>
      <c r="AT2513">
        <v>2005</v>
      </c>
      <c r="AU2513">
        <v>50</v>
      </c>
      <c r="AV2513">
        <v>1</v>
      </c>
      <c r="BA2513">
        <v>346</v>
      </c>
      <c r="BB2513">
        <v>353</v>
      </c>
      <c r="BD2513" t="s">
        <v>26920</v>
      </c>
      <c r="BK2513" t="s">
        <v>26921</v>
      </c>
      <c r="BW2513" t="s">
        <v>13429</v>
      </c>
      <c r="BX2513" t="s">
        <v>13985</v>
      </c>
      <c r="BY2513" t="s">
        <v>13985</v>
      </c>
      <c r="BZ2513" t="s">
        <v>13985</v>
      </c>
    </row>
    <row r="2514" spans="1:78" hidden="1">
      <c r="A2514" t="s">
        <v>13850</v>
      </c>
      <c r="B2514" t="s">
        <v>1762</v>
      </c>
      <c r="C2514" t="s">
        <v>30574</v>
      </c>
      <c r="E2514" t="s">
        <v>30575</v>
      </c>
      <c r="G2514" t="s">
        <v>30574</v>
      </c>
      <c r="J2514" t="s">
        <v>30576</v>
      </c>
      <c r="K2514" t="s">
        <v>30577</v>
      </c>
      <c r="L2514" t="s">
        <v>30578</v>
      </c>
      <c r="P2514" t="s">
        <v>30579</v>
      </c>
      <c r="Q2514" t="s">
        <v>30580</v>
      </c>
      <c r="R2514" t="s">
        <v>30581</v>
      </c>
      <c r="S2514" t="s">
        <v>30582</v>
      </c>
      <c r="T2514" t="s">
        <v>30583</v>
      </c>
      <c r="W2514" t="s">
        <v>30584</v>
      </c>
      <c r="AN2514" t="s">
        <v>30585</v>
      </c>
      <c r="AP2514" t="s">
        <v>30586</v>
      </c>
      <c r="AT2514">
        <v>1995</v>
      </c>
      <c r="AU2514">
        <v>70</v>
      </c>
      <c r="AV2514">
        <v>2</v>
      </c>
      <c r="BA2514">
        <v>257</v>
      </c>
      <c r="BB2514">
        <v>268</v>
      </c>
      <c r="BK2514" t="s">
        <v>30587</v>
      </c>
      <c r="BW2514" t="s">
        <v>13429</v>
      </c>
      <c r="BX2514" t="s">
        <v>13985</v>
      </c>
      <c r="BY2514" t="s">
        <v>13985</v>
      </c>
      <c r="BZ2514" t="s">
        <v>13985</v>
      </c>
    </row>
    <row r="2515" spans="1:78" hidden="1">
      <c r="A2515" t="s">
        <v>13850</v>
      </c>
      <c r="B2515" t="s">
        <v>67</v>
      </c>
      <c r="C2515" t="s">
        <v>30204</v>
      </c>
      <c r="G2515" t="s">
        <v>30204</v>
      </c>
      <c r="J2515" t="s">
        <v>30205</v>
      </c>
      <c r="K2515" t="s">
        <v>6490</v>
      </c>
      <c r="P2515" t="s">
        <v>30206</v>
      </c>
      <c r="Q2515" t="s">
        <v>30207</v>
      </c>
      <c r="R2515" t="s">
        <v>30208</v>
      </c>
      <c r="S2515" t="s">
        <v>30209</v>
      </c>
      <c r="W2515" t="s">
        <v>30210</v>
      </c>
      <c r="AA2515" t="s">
        <v>30211</v>
      </c>
      <c r="AB2515" t="s">
        <v>30212</v>
      </c>
      <c r="AN2515" t="s">
        <v>6492</v>
      </c>
      <c r="AS2515" t="s">
        <v>4229</v>
      </c>
      <c r="AT2515">
        <v>1996</v>
      </c>
      <c r="AU2515">
        <v>320</v>
      </c>
      <c r="AV2515" s="2">
        <v>43525</v>
      </c>
      <c r="BA2515">
        <v>15</v>
      </c>
      <c r="BB2515">
        <v>26</v>
      </c>
      <c r="BD2515" t="s">
        <v>30213</v>
      </c>
      <c r="BK2515" t="s">
        <v>30214</v>
      </c>
      <c r="BW2515" t="s">
        <v>13429</v>
      </c>
      <c r="BX2515" t="s">
        <v>13985</v>
      </c>
      <c r="BY2515" t="s">
        <v>13985</v>
      </c>
      <c r="BZ2515" t="s">
        <v>13985</v>
      </c>
    </row>
    <row r="2516" spans="1:78" hidden="1">
      <c r="A2516" t="s">
        <v>13850</v>
      </c>
      <c r="B2516" t="s">
        <v>67</v>
      </c>
      <c r="C2516" t="s">
        <v>23484</v>
      </c>
      <c r="G2516" t="s">
        <v>23485</v>
      </c>
      <c r="J2516" t="s">
        <v>23486</v>
      </c>
      <c r="K2516" t="s">
        <v>236</v>
      </c>
      <c r="W2516" t="s">
        <v>23487</v>
      </c>
      <c r="AA2516" t="s">
        <v>23488</v>
      </c>
      <c r="AB2516" t="s">
        <v>23489</v>
      </c>
      <c r="AN2516" t="s">
        <v>240</v>
      </c>
      <c r="AO2516" t="s">
        <v>241</v>
      </c>
      <c r="AS2516" t="s">
        <v>1479</v>
      </c>
      <c r="AT2516">
        <v>2010</v>
      </c>
      <c r="AU2516">
        <v>213</v>
      </c>
      <c r="AV2516">
        <v>10</v>
      </c>
      <c r="BA2516">
        <v>1788</v>
      </c>
      <c r="BB2516">
        <v>1795</v>
      </c>
      <c r="BD2516" t="s">
        <v>23490</v>
      </c>
      <c r="BK2516" t="s">
        <v>23491</v>
      </c>
      <c r="BL2516">
        <v>20435830</v>
      </c>
      <c r="BW2516" t="s">
        <v>13429</v>
      </c>
      <c r="BX2516" t="s">
        <v>13985</v>
      </c>
      <c r="BY2516" t="s">
        <v>13985</v>
      </c>
      <c r="BZ2516" t="s">
        <v>13985</v>
      </c>
    </row>
    <row r="2517" spans="1:78" hidden="1">
      <c r="A2517" t="s">
        <v>13850</v>
      </c>
      <c r="B2517" t="s">
        <v>67</v>
      </c>
      <c r="C2517" t="s">
        <v>26227</v>
      </c>
      <c r="G2517" t="s">
        <v>26228</v>
      </c>
      <c r="J2517" t="s">
        <v>26229</v>
      </c>
      <c r="K2517" t="s">
        <v>19258</v>
      </c>
      <c r="W2517" t="s">
        <v>26230</v>
      </c>
      <c r="AN2517" t="s">
        <v>19260</v>
      </c>
      <c r="AT2517">
        <v>2006</v>
      </c>
      <c r="AU2517">
        <v>8</v>
      </c>
      <c r="AV2517">
        <v>1</v>
      </c>
      <c r="BA2517">
        <v>197</v>
      </c>
      <c r="BB2517">
        <v>212</v>
      </c>
      <c r="BD2517" t="s">
        <v>26231</v>
      </c>
      <c r="BK2517" t="s">
        <v>26232</v>
      </c>
      <c r="BW2517" t="s">
        <v>13429</v>
      </c>
      <c r="BX2517" t="s">
        <v>13985</v>
      </c>
      <c r="BY2517" t="s">
        <v>13985</v>
      </c>
      <c r="BZ2517" t="s">
        <v>13985</v>
      </c>
    </row>
    <row r="2518" spans="1:78" hidden="1">
      <c r="A2518" t="s">
        <v>13850</v>
      </c>
      <c r="B2518" t="s">
        <v>67</v>
      </c>
      <c r="C2518" t="s">
        <v>29274</v>
      </c>
      <c r="G2518" t="s">
        <v>29274</v>
      </c>
      <c r="J2518" t="s">
        <v>29275</v>
      </c>
      <c r="K2518" t="s">
        <v>4390</v>
      </c>
      <c r="W2518" t="s">
        <v>29276</v>
      </c>
      <c r="AA2518" t="s">
        <v>29277</v>
      </c>
      <c r="AB2518" t="s">
        <v>29278</v>
      </c>
      <c r="AN2518" t="s">
        <v>4394</v>
      </c>
      <c r="AS2518" t="s">
        <v>154</v>
      </c>
      <c r="AT2518">
        <v>1998</v>
      </c>
      <c r="AU2518">
        <v>139</v>
      </c>
      <c r="AV2518">
        <v>1</v>
      </c>
      <c r="BA2518">
        <v>25</v>
      </c>
      <c r="BB2518">
        <v>34</v>
      </c>
      <c r="BD2518" t="s">
        <v>29279</v>
      </c>
      <c r="BK2518" t="s">
        <v>29280</v>
      </c>
      <c r="BW2518" t="s">
        <v>13429</v>
      </c>
      <c r="BX2518" t="s">
        <v>13985</v>
      </c>
      <c r="BY2518" t="s">
        <v>13985</v>
      </c>
      <c r="BZ2518" t="s">
        <v>13985</v>
      </c>
    </row>
    <row r="2519" spans="1:78" hidden="1">
      <c r="A2519" t="s">
        <v>13850</v>
      </c>
      <c r="B2519" t="s">
        <v>1762</v>
      </c>
      <c r="C2519" t="s">
        <v>29901</v>
      </c>
      <c r="E2519" t="s">
        <v>29883</v>
      </c>
      <c r="G2519" t="s">
        <v>29901</v>
      </c>
      <c r="J2519" t="s">
        <v>29902</v>
      </c>
      <c r="K2519" t="s">
        <v>29885</v>
      </c>
      <c r="L2519" t="s">
        <v>29886</v>
      </c>
      <c r="P2519" t="s">
        <v>29887</v>
      </c>
      <c r="Q2519" t="s">
        <v>29903</v>
      </c>
      <c r="R2519" t="s">
        <v>29889</v>
      </c>
      <c r="S2519" t="s">
        <v>29890</v>
      </c>
      <c r="T2519" t="s">
        <v>29891</v>
      </c>
      <c r="W2519" t="s">
        <v>29904</v>
      </c>
      <c r="AN2519" t="s">
        <v>29905</v>
      </c>
      <c r="AP2519" t="s">
        <v>29893</v>
      </c>
      <c r="AT2519">
        <v>1997</v>
      </c>
      <c r="AU2519">
        <v>30</v>
      </c>
      <c r="BA2519" t="s">
        <v>29906</v>
      </c>
      <c r="BB2519" t="s">
        <v>29907</v>
      </c>
      <c r="BK2519" t="s">
        <v>29908</v>
      </c>
      <c r="BW2519" t="s">
        <v>13428</v>
      </c>
      <c r="BX2519" t="s">
        <v>13985</v>
      </c>
      <c r="BY2519" t="s">
        <v>13429</v>
      </c>
      <c r="BZ2519" t="s">
        <v>13985</v>
      </c>
    </row>
    <row r="2520" spans="1:78" hidden="1">
      <c r="A2520" t="s">
        <v>13850</v>
      </c>
      <c r="B2520" t="s">
        <v>67</v>
      </c>
      <c r="C2520" t="s">
        <v>23448</v>
      </c>
      <c r="G2520" t="s">
        <v>23449</v>
      </c>
      <c r="J2520" t="s">
        <v>23450</v>
      </c>
      <c r="K2520" t="s">
        <v>9008</v>
      </c>
      <c r="W2520" t="s">
        <v>23451</v>
      </c>
      <c r="AN2520" t="s">
        <v>9012</v>
      </c>
      <c r="AS2520" t="s">
        <v>472</v>
      </c>
      <c r="AT2520">
        <v>2010</v>
      </c>
      <c r="AU2520">
        <v>140</v>
      </c>
      <c r="AV2520">
        <v>1</v>
      </c>
      <c r="BA2520">
        <v>183</v>
      </c>
      <c r="BB2520">
        <v>193</v>
      </c>
      <c r="BD2520" t="s">
        <v>23452</v>
      </c>
      <c r="BK2520" t="s">
        <v>23453</v>
      </c>
      <c r="BL2520">
        <v>20406954</v>
      </c>
      <c r="BW2520" t="s">
        <v>13429</v>
      </c>
      <c r="BX2520" t="s">
        <v>13985</v>
      </c>
      <c r="BY2520" t="s">
        <v>13985</v>
      </c>
      <c r="BZ2520" t="s">
        <v>13985</v>
      </c>
    </row>
    <row r="2521" spans="1:78" hidden="1">
      <c r="A2521" t="s">
        <v>13850</v>
      </c>
      <c r="B2521" t="s">
        <v>67</v>
      </c>
      <c r="C2521" t="s">
        <v>16536</v>
      </c>
      <c r="G2521" t="s">
        <v>16537</v>
      </c>
      <c r="J2521" t="s">
        <v>16538</v>
      </c>
      <c r="K2521" t="s">
        <v>236</v>
      </c>
      <c r="W2521" t="s">
        <v>16539</v>
      </c>
      <c r="AB2521" t="s">
        <v>16540</v>
      </c>
      <c r="AN2521" t="s">
        <v>240</v>
      </c>
      <c r="AO2521" t="s">
        <v>241</v>
      </c>
      <c r="AS2521" s="1">
        <v>37104</v>
      </c>
      <c r="AT2521">
        <v>2017</v>
      </c>
      <c r="AU2521">
        <v>220</v>
      </c>
      <c r="AV2521">
        <v>15</v>
      </c>
      <c r="BA2521">
        <v>2726</v>
      </c>
      <c r="BB2521">
        <v>2732</v>
      </c>
      <c r="BD2521" t="s">
        <v>16541</v>
      </c>
      <c r="BK2521" t="s">
        <v>16542</v>
      </c>
      <c r="BL2521">
        <v>28768748</v>
      </c>
      <c r="BW2521" t="s">
        <v>13429</v>
      </c>
      <c r="BX2521" t="s">
        <v>13985</v>
      </c>
      <c r="BY2521" t="s">
        <v>13985</v>
      </c>
      <c r="BZ2521" t="s">
        <v>13985</v>
      </c>
    </row>
    <row r="2522" spans="1:78" hidden="1">
      <c r="A2522" t="s">
        <v>13850</v>
      </c>
      <c r="B2522" t="s">
        <v>67</v>
      </c>
      <c r="C2522" t="s">
        <v>28209</v>
      </c>
      <c r="G2522" t="s">
        <v>28209</v>
      </c>
      <c r="J2522" t="s">
        <v>28210</v>
      </c>
      <c r="K2522" t="s">
        <v>17328</v>
      </c>
      <c r="W2522" t="s">
        <v>28211</v>
      </c>
      <c r="AA2522" t="s">
        <v>7714</v>
      </c>
      <c r="AB2522" t="s">
        <v>27269</v>
      </c>
      <c r="AN2522" t="s">
        <v>17330</v>
      </c>
      <c r="AS2522" t="s">
        <v>28212</v>
      </c>
      <c r="AT2522">
        <v>2001</v>
      </c>
      <c r="AU2522">
        <v>278</v>
      </c>
      <c r="AV2522" s="2">
        <v>43497</v>
      </c>
      <c r="BA2522">
        <v>177</v>
      </c>
      <c r="BB2522">
        <v>184</v>
      </c>
      <c r="BD2522" t="s">
        <v>28213</v>
      </c>
      <c r="BK2522" t="s">
        <v>28214</v>
      </c>
      <c r="BL2522">
        <v>11707335</v>
      </c>
      <c r="BW2522" t="s">
        <v>13429</v>
      </c>
      <c r="BX2522" t="s">
        <v>13985</v>
      </c>
      <c r="BY2522" t="s">
        <v>13985</v>
      </c>
      <c r="BZ2522" t="s">
        <v>13985</v>
      </c>
    </row>
    <row r="2523" spans="1:78" hidden="1">
      <c r="A2523" t="s">
        <v>13850</v>
      </c>
      <c r="B2523" t="s">
        <v>67</v>
      </c>
      <c r="C2523" t="s">
        <v>14201</v>
      </c>
      <c r="G2523" t="s">
        <v>14202</v>
      </c>
      <c r="J2523" t="s">
        <v>14203</v>
      </c>
      <c r="K2523" t="s">
        <v>216</v>
      </c>
      <c r="W2523" t="s">
        <v>14204</v>
      </c>
      <c r="AA2523" t="s">
        <v>14205</v>
      </c>
      <c r="AB2523" t="s">
        <v>14206</v>
      </c>
      <c r="AN2523" t="s">
        <v>218</v>
      </c>
      <c r="AS2523" s="1">
        <v>38231</v>
      </c>
      <c r="AT2523">
        <v>2019</v>
      </c>
      <c r="AU2523">
        <v>9</v>
      </c>
      <c r="BC2523">
        <v>12772</v>
      </c>
      <c r="BD2523" t="s">
        <v>14207</v>
      </c>
      <c r="BK2523" t="s">
        <v>14208</v>
      </c>
      <c r="BL2523">
        <v>31484972</v>
      </c>
      <c r="BW2523" t="s">
        <v>13429</v>
      </c>
    </row>
    <row r="2524" spans="1:78" hidden="1">
      <c r="A2524" t="s">
        <v>13850</v>
      </c>
      <c r="B2524" t="s">
        <v>67</v>
      </c>
      <c r="C2524" t="s">
        <v>22669</v>
      </c>
      <c r="G2524" t="s">
        <v>22670</v>
      </c>
      <c r="J2524" t="s">
        <v>22671</v>
      </c>
      <c r="K2524" t="s">
        <v>13990</v>
      </c>
      <c r="W2524" t="s">
        <v>22672</v>
      </c>
      <c r="AA2524" t="s">
        <v>22673</v>
      </c>
      <c r="AB2524" t="s">
        <v>22674</v>
      </c>
      <c r="AN2524" t="s">
        <v>13992</v>
      </c>
      <c r="AO2524" t="s">
        <v>13993</v>
      </c>
      <c r="AS2524" t="s">
        <v>521</v>
      </c>
      <c r="AT2524">
        <v>2011</v>
      </c>
      <c r="AU2524">
        <v>13</v>
      </c>
      <c r="AV2524">
        <v>6</v>
      </c>
      <c r="BA2524">
        <v>1325</v>
      </c>
      <c r="BB2524">
        <v>1340</v>
      </c>
      <c r="BD2524" t="s">
        <v>22675</v>
      </c>
      <c r="BK2524" t="s">
        <v>22676</v>
      </c>
      <c r="BW2524" t="s">
        <v>13429</v>
      </c>
      <c r="BX2524" t="s">
        <v>13985</v>
      </c>
      <c r="BY2524" t="s">
        <v>13985</v>
      </c>
      <c r="BZ2524" t="s">
        <v>13985</v>
      </c>
    </row>
    <row r="2525" spans="1:78" hidden="1">
      <c r="A2525" t="s">
        <v>13850</v>
      </c>
      <c r="B2525" t="s">
        <v>67</v>
      </c>
      <c r="C2525" t="s">
        <v>28774</v>
      </c>
      <c r="G2525" t="s">
        <v>28774</v>
      </c>
      <c r="J2525" t="s">
        <v>28775</v>
      </c>
      <c r="K2525" t="s">
        <v>28776</v>
      </c>
      <c r="W2525" t="s">
        <v>28777</v>
      </c>
      <c r="AA2525" t="s">
        <v>28778</v>
      </c>
      <c r="AB2525" t="s">
        <v>28779</v>
      </c>
      <c r="AN2525" t="s">
        <v>28780</v>
      </c>
      <c r="AT2525">
        <v>2000</v>
      </c>
      <c r="AU2525">
        <v>46</v>
      </c>
      <c r="AV2525">
        <v>2</v>
      </c>
      <c r="BA2525">
        <v>115</v>
      </c>
      <c r="BB2525">
        <v>146</v>
      </c>
      <c r="BK2525" t="s">
        <v>28781</v>
      </c>
      <c r="BW2525" t="s">
        <v>13429</v>
      </c>
      <c r="BX2525" t="s">
        <v>13985</v>
      </c>
      <c r="BY2525" t="s">
        <v>13985</v>
      </c>
      <c r="BZ2525" t="s">
        <v>13985</v>
      </c>
    </row>
    <row r="2526" spans="1:78" hidden="1">
      <c r="A2526" t="s">
        <v>13850</v>
      </c>
      <c r="B2526" t="s">
        <v>67</v>
      </c>
      <c r="C2526" t="s">
        <v>25776</v>
      </c>
      <c r="G2526" t="s">
        <v>25777</v>
      </c>
      <c r="J2526" t="s">
        <v>25778</v>
      </c>
      <c r="K2526" t="s">
        <v>19087</v>
      </c>
      <c r="W2526" t="s">
        <v>25779</v>
      </c>
      <c r="AN2526" t="s">
        <v>19089</v>
      </c>
      <c r="AS2526" t="s">
        <v>84</v>
      </c>
      <c r="AT2526">
        <v>2006</v>
      </c>
      <c r="AU2526">
        <v>62</v>
      </c>
      <c r="AV2526">
        <v>4</v>
      </c>
      <c r="BA2526">
        <v>389</v>
      </c>
      <c r="BB2526">
        <v>398</v>
      </c>
      <c r="BD2526" t="s">
        <v>25780</v>
      </c>
      <c r="BK2526" t="s">
        <v>25781</v>
      </c>
      <c r="BW2526" t="s">
        <v>13429</v>
      </c>
      <c r="BX2526" t="s">
        <v>13985</v>
      </c>
      <c r="BY2526" t="s">
        <v>13985</v>
      </c>
      <c r="BZ2526" t="s">
        <v>13985</v>
      </c>
    </row>
    <row r="2527" spans="1:78" hidden="1">
      <c r="A2527" t="s">
        <v>13850</v>
      </c>
      <c r="B2527" t="s">
        <v>67</v>
      </c>
      <c r="C2527" t="s">
        <v>19478</v>
      </c>
      <c r="G2527" t="s">
        <v>19479</v>
      </c>
      <c r="J2527" t="s">
        <v>19480</v>
      </c>
      <c r="K2527" t="s">
        <v>14128</v>
      </c>
      <c r="W2527" t="s">
        <v>19481</v>
      </c>
      <c r="AA2527" t="s">
        <v>19482</v>
      </c>
      <c r="AB2527" t="s">
        <v>19483</v>
      </c>
      <c r="AN2527" t="s">
        <v>14132</v>
      </c>
      <c r="AS2527" t="s">
        <v>84</v>
      </c>
      <c r="AT2527">
        <v>2014</v>
      </c>
      <c r="AU2527">
        <v>5</v>
      </c>
      <c r="AV2527">
        <v>12</v>
      </c>
      <c r="BC2527">
        <v>156</v>
      </c>
      <c r="BD2527" t="s">
        <v>19484</v>
      </c>
      <c r="BK2527" t="s">
        <v>19485</v>
      </c>
      <c r="BW2527" t="s">
        <v>13429</v>
      </c>
      <c r="BX2527" t="s">
        <v>13985</v>
      </c>
      <c r="BY2527" t="s">
        <v>13985</v>
      </c>
      <c r="BZ2527" t="s">
        <v>13985</v>
      </c>
    </row>
    <row r="2528" spans="1:78" hidden="1">
      <c r="A2528" t="s">
        <v>13850</v>
      </c>
      <c r="B2528" t="s">
        <v>67</v>
      </c>
      <c r="C2528" t="s">
        <v>26433</v>
      </c>
      <c r="G2528" t="s">
        <v>26433</v>
      </c>
      <c r="J2528" t="s">
        <v>26434</v>
      </c>
      <c r="K2528" t="s">
        <v>26435</v>
      </c>
      <c r="W2528" t="s">
        <v>26436</v>
      </c>
      <c r="AB2528" t="s">
        <v>26437</v>
      </c>
      <c r="AN2528" t="s">
        <v>26438</v>
      </c>
      <c r="AS2528" t="s">
        <v>84</v>
      </c>
      <c r="AT2528">
        <v>2005</v>
      </c>
      <c r="AU2528">
        <v>24</v>
      </c>
      <c r="AV2528">
        <v>4</v>
      </c>
      <c r="BA2528">
        <v>740</v>
      </c>
      <c r="BB2528">
        <v>752</v>
      </c>
      <c r="BD2528" t="s">
        <v>26439</v>
      </c>
      <c r="BK2528" t="s">
        <v>26440</v>
      </c>
      <c r="BW2528" t="s">
        <v>13429</v>
      </c>
      <c r="BX2528" t="s">
        <v>13985</v>
      </c>
      <c r="BY2528" t="s">
        <v>13985</v>
      </c>
      <c r="BZ2528" t="s">
        <v>13985</v>
      </c>
    </row>
    <row r="2529" spans="1:78" hidden="1">
      <c r="A2529" t="s">
        <v>13784</v>
      </c>
      <c r="B2529" t="s">
        <v>67</v>
      </c>
      <c r="C2529" t="s">
        <v>31827</v>
      </c>
      <c r="J2529" t="s">
        <v>31829</v>
      </c>
      <c r="K2529" t="s">
        <v>31831</v>
      </c>
      <c r="AG2529">
        <v>0</v>
      </c>
      <c r="AH2529">
        <v>0</v>
      </c>
      <c r="AN2529" t="s">
        <v>31833</v>
      </c>
      <c r="AT2529">
        <v>2018</v>
      </c>
      <c r="AV2529">
        <v>3</v>
      </c>
      <c r="BA2529">
        <v>23</v>
      </c>
      <c r="BB2529">
        <v>29</v>
      </c>
      <c r="BK2529" t="s">
        <v>31834</v>
      </c>
      <c r="BT2529" t="s">
        <v>31828</v>
      </c>
      <c r="BU2529" t="s">
        <v>31830</v>
      </c>
      <c r="BV2529" t="s">
        <v>31832</v>
      </c>
      <c r="BW2529" t="s">
        <v>13429</v>
      </c>
    </row>
    <row r="2530" spans="1:78" hidden="1">
      <c r="A2530" t="s">
        <v>13850</v>
      </c>
      <c r="B2530" t="s">
        <v>67</v>
      </c>
      <c r="C2530" t="s">
        <v>26910</v>
      </c>
      <c r="G2530" t="s">
        <v>26910</v>
      </c>
      <c r="J2530" t="s">
        <v>26911</v>
      </c>
      <c r="K2530" t="s">
        <v>11621</v>
      </c>
      <c r="W2530" t="s">
        <v>26912</v>
      </c>
      <c r="AB2530" t="s">
        <v>26913</v>
      </c>
      <c r="AN2530" t="s">
        <v>11623</v>
      </c>
      <c r="AS2530" t="s">
        <v>1023</v>
      </c>
      <c r="AT2530">
        <v>2005</v>
      </c>
      <c r="AU2530">
        <v>69</v>
      </c>
      <c r="AV2530">
        <v>1</v>
      </c>
      <c r="BA2530">
        <v>33</v>
      </c>
      <c r="BB2530">
        <v>44</v>
      </c>
      <c r="BD2530" t="s">
        <v>26914</v>
      </c>
      <c r="BK2530" t="s">
        <v>26915</v>
      </c>
      <c r="BW2530" t="s">
        <v>13429</v>
      </c>
      <c r="BX2530" t="s">
        <v>13985</v>
      </c>
      <c r="BY2530" t="s">
        <v>13985</v>
      </c>
      <c r="BZ2530" t="s">
        <v>13985</v>
      </c>
    </row>
    <row r="2531" spans="1:78" hidden="1">
      <c r="A2531" t="s">
        <v>13850</v>
      </c>
      <c r="B2531" t="s">
        <v>67</v>
      </c>
      <c r="C2531" t="s">
        <v>15152</v>
      </c>
      <c r="G2531" t="s">
        <v>15153</v>
      </c>
      <c r="J2531" t="s">
        <v>15154</v>
      </c>
      <c r="K2531" t="s">
        <v>15155</v>
      </c>
      <c r="W2531" t="s">
        <v>15156</v>
      </c>
      <c r="AN2531" t="s">
        <v>15157</v>
      </c>
      <c r="AS2531" t="s">
        <v>242</v>
      </c>
      <c r="AT2531">
        <v>2018</v>
      </c>
      <c r="AU2531">
        <v>16</v>
      </c>
      <c r="BC2531" t="s">
        <v>15158</v>
      </c>
      <c r="BD2531" t="s">
        <v>15159</v>
      </c>
      <c r="BK2531" t="s">
        <v>15160</v>
      </c>
      <c r="BW2531" t="s">
        <v>13429</v>
      </c>
    </row>
    <row r="2532" spans="1:78" hidden="1">
      <c r="A2532" t="s">
        <v>13850</v>
      </c>
      <c r="B2532" t="s">
        <v>67</v>
      </c>
      <c r="C2532" t="s">
        <v>20301</v>
      </c>
      <c r="G2532" t="s">
        <v>20302</v>
      </c>
      <c r="J2532" t="s">
        <v>20303</v>
      </c>
      <c r="K2532" t="s">
        <v>20304</v>
      </c>
      <c r="W2532" t="s">
        <v>20305</v>
      </c>
      <c r="AB2532" t="s">
        <v>20306</v>
      </c>
      <c r="AN2532" t="s">
        <v>20307</v>
      </c>
      <c r="AO2532" t="s">
        <v>20308</v>
      </c>
      <c r="AS2532" s="1">
        <v>11324</v>
      </c>
      <c r="AT2532">
        <v>2014</v>
      </c>
      <c r="AU2532">
        <v>51</v>
      </c>
      <c r="BA2532">
        <v>62</v>
      </c>
      <c r="BB2532">
        <v>74</v>
      </c>
      <c r="BD2532" t="s">
        <v>20309</v>
      </c>
      <c r="BK2532" t="s">
        <v>20310</v>
      </c>
      <c r="BW2532" t="s">
        <v>13429</v>
      </c>
      <c r="BX2532" t="s">
        <v>13985</v>
      </c>
      <c r="BY2532" t="s">
        <v>13985</v>
      </c>
      <c r="BZ2532" t="s">
        <v>13985</v>
      </c>
    </row>
    <row r="2533" spans="1:78" hidden="1">
      <c r="A2533" t="s">
        <v>13850</v>
      </c>
      <c r="B2533" t="s">
        <v>67</v>
      </c>
      <c r="C2533" t="s">
        <v>20367</v>
      </c>
      <c r="G2533" t="s">
        <v>20368</v>
      </c>
      <c r="J2533" t="s">
        <v>20369</v>
      </c>
      <c r="K2533" t="s">
        <v>20370</v>
      </c>
      <c r="W2533" t="s">
        <v>20371</v>
      </c>
      <c r="AA2533" t="s">
        <v>20372</v>
      </c>
      <c r="AB2533" t="s">
        <v>20373</v>
      </c>
      <c r="AN2533" t="s">
        <v>20374</v>
      </c>
      <c r="AO2533" t="s">
        <v>20375</v>
      </c>
      <c r="AS2533" t="s">
        <v>1023</v>
      </c>
      <c r="AT2533">
        <v>2014</v>
      </c>
      <c r="AU2533">
        <v>13</v>
      </c>
      <c r="AV2533">
        <v>1</v>
      </c>
      <c r="BA2533">
        <v>1</v>
      </c>
      <c r="BB2533">
        <v>18</v>
      </c>
      <c r="BD2533" t="s">
        <v>20376</v>
      </c>
      <c r="BK2533" t="s">
        <v>20377</v>
      </c>
      <c r="BW2533" t="s">
        <v>13429</v>
      </c>
      <c r="BX2533" t="s">
        <v>13985</v>
      </c>
      <c r="BY2533" t="s">
        <v>13985</v>
      </c>
      <c r="BZ2533" t="s">
        <v>13985</v>
      </c>
    </row>
    <row r="2534" spans="1:78" hidden="1">
      <c r="A2534" t="s">
        <v>13850</v>
      </c>
      <c r="B2534" t="s">
        <v>67</v>
      </c>
      <c r="C2534" t="s">
        <v>22618</v>
      </c>
      <c r="G2534" t="s">
        <v>22619</v>
      </c>
      <c r="J2534" t="s">
        <v>22620</v>
      </c>
      <c r="K2534" t="s">
        <v>1385</v>
      </c>
      <c r="W2534" t="s">
        <v>22621</v>
      </c>
      <c r="AA2534" t="s">
        <v>22622</v>
      </c>
      <c r="AB2534" t="s">
        <v>22623</v>
      </c>
      <c r="AN2534" t="s">
        <v>1388</v>
      </c>
      <c r="AO2534" t="s">
        <v>1389</v>
      </c>
      <c r="AS2534" t="s">
        <v>472</v>
      </c>
      <c r="AT2534">
        <v>2011</v>
      </c>
      <c r="AU2534">
        <v>103</v>
      </c>
      <c r="AV2534">
        <v>3</v>
      </c>
      <c r="BA2534">
        <v>681</v>
      </c>
      <c r="BB2534">
        <v>695</v>
      </c>
      <c r="BD2534" t="s">
        <v>22624</v>
      </c>
      <c r="BK2534" t="s">
        <v>22625</v>
      </c>
      <c r="BW2534" t="s">
        <v>13429</v>
      </c>
      <c r="BX2534" t="s">
        <v>13985</v>
      </c>
      <c r="BY2534" t="s">
        <v>13985</v>
      </c>
      <c r="BZ2534" t="s">
        <v>13985</v>
      </c>
    </row>
    <row r="2535" spans="1:78" hidden="1">
      <c r="A2535" t="s">
        <v>13850</v>
      </c>
      <c r="B2535" t="s">
        <v>67</v>
      </c>
      <c r="C2535" t="s">
        <v>18526</v>
      </c>
      <c r="G2535" t="s">
        <v>18527</v>
      </c>
      <c r="J2535" t="s">
        <v>18528</v>
      </c>
      <c r="K2535" t="s">
        <v>14178</v>
      </c>
      <c r="W2535" t="s">
        <v>18529</v>
      </c>
      <c r="AA2535" t="s">
        <v>18530</v>
      </c>
      <c r="AB2535" t="s">
        <v>18531</v>
      </c>
      <c r="AN2535" t="s">
        <v>14182</v>
      </c>
      <c r="AO2535" t="s">
        <v>14183</v>
      </c>
      <c r="AS2535" t="s">
        <v>242</v>
      </c>
      <c r="AT2535">
        <v>2015</v>
      </c>
      <c r="AU2535">
        <v>6</v>
      </c>
      <c r="AV2535">
        <v>10</v>
      </c>
      <c r="BA2535">
        <v>1137</v>
      </c>
      <c r="BB2535">
        <v>1149</v>
      </c>
      <c r="BD2535" t="s">
        <v>18532</v>
      </c>
      <c r="BK2535" t="s">
        <v>18533</v>
      </c>
      <c r="BW2535" t="s">
        <v>13429</v>
      </c>
      <c r="BX2535" t="s">
        <v>13985</v>
      </c>
      <c r="BY2535" t="s">
        <v>13985</v>
      </c>
      <c r="BZ2535" t="s">
        <v>13985</v>
      </c>
    </row>
    <row r="2536" spans="1:78" hidden="1">
      <c r="A2536" t="s">
        <v>13850</v>
      </c>
      <c r="B2536" t="s">
        <v>67</v>
      </c>
      <c r="C2536" t="s">
        <v>30882</v>
      </c>
      <c r="G2536" t="s">
        <v>30882</v>
      </c>
      <c r="J2536" t="s">
        <v>30883</v>
      </c>
      <c r="K2536" t="s">
        <v>3022</v>
      </c>
      <c r="W2536" t="s">
        <v>30884</v>
      </c>
      <c r="AA2536" t="s">
        <v>30885</v>
      </c>
      <c r="AB2536" t="s">
        <v>30886</v>
      </c>
      <c r="AN2536" t="s">
        <v>3024</v>
      </c>
      <c r="AS2536" t="s">
        <v>1023</v>
      </c>
      <c r="AT2536">
        <v>1994</v>
      </c>
      <c r="AU2536">
        <v>31</v>
      </c>
      <c r="AV2536">
        <v>1</v>
      </c>
      <c r="BA2536">
        <v>49</v>
      </c>
      <c r="BB2536">
        <v>56</v>
      </c>
      <c r="BD2536" t="s">
        <v>30887</v>
      </c>
      <c r="BK2536" t="s">
        <v>30888</v>
      </c>
      <c r="BL2536">
        <v>8158629</v>
      </c>
      <c r="BW2536" t="s">
        <v>13429</v>
      </c>
      <c r="BX2536" t="s">
        <v>13985</v>
      </c>
      <c r="BY2536" t="s">
        <v>13985</v>
      </c>
      <c r="BZ2536" t="s">
        <v>13985</v>
      </c>
    </row>
    <row r="2537" spans="1:78" hidden="1">
      <c r="A2537" t="s">
        <v>13850</v>
      </c>
      <c r="B2537" t="s">
        <v>67</v>
      </c>
      <c r="C2537" t="s">
        <v>28170</v>
      </c>
      <c r="G2537" t="s">
        <v>28170</v>
      </c>
      <c r="J2537" t="s">
        <v>28171</v>
      </c>
      <c r="K2537" t="s">
        <v>453</v>
      </c>
      <c r="W2537" t="s">
        <v>28172</v>
      </c>
      <c r="AA2537" t="s">
        <v>28173</v>
      </c>
      <c r="AB2537" t="s">
        <v>28174</v>
      </c>
      <c r="AN2537" t="s">
        <v>455</v>
      </c>
      <c r="AS2537" t="s">
        <v>84</v>
      </c>
      <c r="AT2537">
        <v>2001</v>
      </c>
      <c r="AU2537">
        <v>26</v>
      </c>
      <c r="AV2537">
        <v>6</v>
      </c>
      <c r="BA2537">
        <v>609</v>
      </c>
      <c r="BB2537">
        <v>616</v>
      </c>
      <c r="BD2537" t="s">
        <v>28175</v>
      </c>
      <c r="BK2537" t="s">
        <v>28176</v>
      </c>
      <c r="BW2537" t="s">
        <v>13428</v>
      </c>
      <c r="BX2537" t="s">
        <v>13985</v>
      </c>
      <c r="BY2537" t="s">
        <v>13429</v>
      </c>
      <c r="BZ2537" t="s">
        <v>13985</v>
      </c>
    </row>
    <row r="2538" spans="1:78" hidden="1">
      <c r="A2538" t="s">
        <v>13850</v>
      </c>
      <c r="B2538" t="s">
        <v>67</v>
      </c>
      <c r="C2538" t="s">
        <v>26117</v>
      </c>
      <c r="G2538" t="s">
        <v>26117</v>
      </c>
      <c r="J2538" t="s">
        <v>26118</v>
      </c>
      <c r="K2538" t="s">
        <v>453</v>
      </c>
      <c r="W2538" t="s">
        <v>26119</v>
      </c>
      <c r="AN2538" t="s">
        <v>455</v>
      </c>
      <c r="AS2538" t="s">
        <v>730</v>
      </c>
      <c r="AT2538">
        <v>2006</v>
      </c>
      <c r="AU2538">
        <v>31</v>
      </c>
      <c r="AV2538">
        <v>2</v>
      </c>
      <c r="BA2538">
        <v>123</v>
      </c>
      <c r="BB2538">
        <v>130</v>
      </c>
      <c r="BD2538" t="s">
        <v>26120</v>
      </c>
      <c r="BK2538" t="s">
        <v>26121</v>
      </c>
      <c r="BW2538" t="s">
        <v>13429</v>
      </c>
      <c r="BX2538" t="s">
        <v>13985</v>
      </c>
      <c r="BY2538" t="s">
        <v>13985</v>
      </c>
      <c r="BZ2538" t="s">
        <v>13985</v>
      </c>
    </row>
    <row r="2539" spans="1:78" hidden="1">
      <c r="A2539" t="s">
        <v>13850</v>
      </c>
      <c r="B2539" t="s">
        <v>67</v>
      </c>
      <c r="C2539" t="s">
        <v>23848</v>
      </c>
      <c r="G2539" t="s">
        <v>23849</v>
      </c>
      <c r="J2539" t="s">
        <v>23850</v>
      </c>
      <c r="K2539" t="s">
        <v>23851</v>
      </c>
      <c r="W2539" t="s">
        <v>23852</v>
      </c>
      <c r="AA2539" t="s">
        <v>23853</v>
      </c>
      <c r="AB2539" t="s">
        <v>23854</v>
      </c>
      <c r="AN2539" t="s">
        <v>23855</v>
      </c>
      <c r="AS2539" t="s">
        <v>84</v>
      </c>
      <c r="AT2539">
        <v>2009</v>
      </c>
      <c r="AU2539">
        <v>111</v>
      </c>
      <c r="AV2539">
        <v>4</v>
      </c>
      <c r="BA2539">
        <v>495</v>
      </c>
      <c r="BB2539">
        <v>504</v>
      </c>
      <c r="BK2539" t="s">
        <v>23856</v>
      </c>
      <c r="BW2539" t="s">
        <v>13429</v>
      </c>
      <c r="BX2539" t="s">
        <v>13985</v>
      </c>
      <c r="BY2539" t="s">
        <v>13985</v>
      </c>
      <c r="BZ2539" t="s">
        <v>13985</v>
      </c>
    </row>
    <row r="2540" spans="1:78" hidden="1">
      <c r="A2540" t="s">
        <v>13850</v>
      </c>
      <c r="B2540" t="s">
        <v>67</v>
      </c>
      <c r="C2540" t="s">
        <v>21782</v>
      </c>
      <c r="G2540" t="s">
        <v>21783</v>
      </c>
      <c r="J2540" t="s">
        <v>21784</v>
      </c>
      <c r="K2540" t="s">
        <v>280</v>
      </c>
      <c r="W2540" t="s">
        <v>21785</v>
      </c>
      <c r="AN2540" t="s">
        <v>284</v>
      </c>
      <c r="AS2540" t="s">
        <v>21786</v>
      </c>
      <c r="AT2540">
        <v>2012</v>
      </c>
      <c r="AU2540">
        <v>7</v>
      </c>
      <c r="AV2540">
        <v>5</v>
      </c>
      <c r="BC2540" t="s">
        <v>21787</v>
      </c>
      <c r="BD2540" t="s">
        <v>21788</v>
      </c>
      <c r="BK2540" t="s">
        <v>21789</v>
      </c>
      <c r="BL2540">
        <v>22570704</v>
      </c>
      <c r="BW2540" t="s">
        <v>13429</v>
      </c>
      <c r="BX2540" t="s">
        <v>13985</v>
      </c>
      <c r="BY2540" t="s">
        <v>13985</v>
      </c>
      <c r="BZ2540" t="s">
        <v>13985</v>
      </c>
    </row>
    <row r="2541" spans="1:78" hidden="1">
      <c r="A2541" t="s">
        <v>13850</v>
      </c>
      <c r="B2541" t="s">
        <v>67</v>
      </c>
      <c r="C2541" t="s">
        <v>26994</v>
      </c>
      <c r="G2541" t="s">
        <v>26994</v>
      </c>
      <c r="J2541" t="s">
        <v>26995</v>
      </c>
      <c r="K2541" t="s">
        <v>8965</v>
      </c>
      <c r="W2541" t="s">
        <v>26996</v>
      </c>
      <c r="AA2541" t="s">
        <v>26997</v>
      </c>
      <c r="AB2541" t="s">
        <v>26998</v>
      </c>
      <c r="AN2541" t="s">
        <v>13440</v>
      </c>
      <c r="AS2541" t="s">
        <v>84</v>
      </c>
      <c r="AT2541">
        <v>2004</v>
      </c>
      <c r="AU2541">
        <v>29</v>
      </c>
      <c r="AV2541">
        <v>2</v>
      </c>
      <c r="BA2541">
        <v>347</v>
      </c>
      <c r="BB2541">
        <v>354</v>
      </c>
      <c r="BK2541" t="s">
        <v>26999</v>
      </c>
      <c r="BL2541">
        <v>15707294</v>
      </c>
      <c r="BW2541" t="s">
        <v>13429</v>
      </c>
      <c r="BX2541" t="s">
        <v>13985</v>
      </c>
      <c r="BY2541" t="s">
        <v>13985</v>
      </c>
      <c r="BZ2541" t="s">
        <v>13985</v>
      </c>
    </row>
    <row r="2542" spans="1:78" hidden="1">
      <c r="A2542" t="s">
        <v>13850</v>
      </c>
      <c r="B2542" t="s">
        <v>67</v>
      </c>
      <c r="C2542" t="s">
        <v>27619</v>
      </c>
      <c r="G2542" t="s">
        <v>27619</v>
      </c>
      <c r="J2542" t="s">
        <v>27620</v>
      </c>
      <c r="K2542" t="s">
        <v>433</v>
      </c>
      <c r="W2542" t="s">
        <v>27621</v>
      </c>
      <c r="AN2542" t="s">
        <v>435</v>
      </c>
      <c r="AS2542" t="s">
        <v>629</v>
      </c>
      <c r="AT2542">
        <v>2003</v>
      </c>
      <c r="AU2542">
        <v>260</v>
      </c>
      <c r="AW2542">
        <v>1</v>
      </c>
      <c r="BA2542">
        <v>65</v>
      </c>
      <c r="BB2542">
        <v>71</v>
      </c>
      <c r="BD2542" t="s">
        <v>27622</v>
      </c>
      <c r="BK2542" t="s">
        <v>27623</v>
      </c>
      <c r="BW2542" t="s">
        <v>13429</v>
      </c>
      <c r="BX2542" t="s">
        <v>13985</v>
      </c>
      <c r="BY2542" t="s">
        <v>13985</v>
      </c>
      <c r="BZ2542" t="s">
        <v>13985</v>
      </c>
    </row>
    <row r="2543" spans="1:78" ht="16.8" hidden="1" customHeight="1">
      <c r="A2543" t="s">
        <v>13850</v>
      </c>
      <c r="B2543" t="s">
        <v>67</v>
      </c>
      <c r="C2543" t="s">
        <v>29921</v>
      </c>
      <c r="G2543" t="s">
        <v>29921</v>
      </c>
      <c r="J2543" t="s">
        <v>29922</v>
      </c>
      <c r="K2543" t="s">
        <v>625</v>
      </c>
      <c r="W2543" t="s">
        <v>29923</v>
      </c>
      <c r="AN2543" t="s">
        <v>627</v>
      </c>
      <c r="AS2543" t="s">
        <v>1023</v>
      </c>
      <c r="AT2543">
        <v>1997</v>
      </c>
      <c r="AU2543">
        <v>82</v>
      </c>
      <c r="AV2543">
        <v>1</v>
      </c>
      <c r="BA2543">
        <v>25</v>
      </c>
      <c r="BB2543">
        <v>35</v>
      </c>
      <c r="BD2543" t="s">
        <v>29924</v>
      </c>
      <c r="BK2543" t="s">
        <v>29925</v>
      </c>
      <c r="BW2543" t="s">
        <v>13429</v>
      </c>
      <c r="BX2543" t="s">
        <v>13985</v>
      </c>
      <c r="BY2543" t="s">
        <v>13985</v>
      </c>
      <c r="BZ2543" t="s">
        <v>13985</v>
      </c>
    </row>
    <row r="2544" spans="1:78" hidden="1">
      <c r="A2544" t="s">
        <v>13850</v>
      </c>
      <c r="B2544" t="s">
        <v>67</v>
      </c>
      <c r="C2544" t="s">
        <v>30505</v>
      </c>
      <c r="G2544" t="s">
        <v>30505</v>
      </c>
      <c r="J2544" t="s">
        <v>30506</v>
      </c>
      <c r="K2544" t="s">
        <v>625</v>
      </c>
      <c r="W2544" t="s">
        <v>30507</v>
      </c>
      <c r="AN2544" t="s">
        <v>627</v>
      </c>
      <c r="AS2544" t="s">
        <v>815</v>
      </c>
      <c r="AT2544">
        <v>1995</v>
      </c>
      <c r="AU2544">
        <v>74</v>
      </c>
      <c r="AV2544">
        <v>3</v>
      </c>
      <c r="BA2544">
        <v>259</v>
      </c>
      <c r="BB2544">
        <v>265</v>
      </c>
      <c r="BD2544" t="s">
        <v>30508</v>
      </c>
      <c r="BK2544" t="s">
        <v>30509</v>
      </c>
      <c r="BW2544" t="s">
        <v>13428</v>
      </c>
      <c r="BX2544" t="s">
        <v>13985</v>
      </c>
      <c r="BY2544" t="s">
        <v>13429</v>
      </c>
      <c r="BZ2544" t="s">
        <v>13985</v>
      </c>
    </row>
    <row r="2545" spans="1:78" hidden="1">
      <c r="A2545" t="s">
        <v>13850</v>
      </c>
      <c r="B2545" t="s">
        <v>67</v>
      </c>
      <c r="C2545" t="s">
        <v>28388</v>
      </c>
      <c r="G2545" t="s">
        <v>28388</v>
      </c>
      <c r="J2545" t="s">
        <v>28389</v>
      </c>
      <c r="K2545" t="s">
        <v>4545</v>
      </c>
      <c r="W2545" t="s">
        <v>28390</v>
      </c>
      <c r="AB2545" t="s">
        <v>28391</v>
      </c>
      <c r="AN2545" t="s">
        <v>4548</v>
      </c>
      <c r="AS2545" t="s">
        <v>1023</v>
      </c>
      <c r="AT2545">
        <v>2001</v>
      </c>
      <c r="AU2545">
        <v>94</v>
      </c>
      <c r="AV2545">
        <v>1</v>
      </c>
      <c r="BA2545">
        <v>116</v>
      </c>
      <c r="BB2545">
        <v>122</v>
      </c>
      <c r="BD2545" t="s">
        <v>28392</v>
      </c>
      <c r="BK2545" t="s">
        <v>28393</v>
      </c>
      <c r="BW2545" t="s">
        <v>13428</v>
      </c>
      <c r="BX2545" t="s">
        <v>13985</v>
      </c>
      <c r="BY2545" t="s">
        <v>13429</v>
      </c>
      <c r="BZ2545">
        <v>2</v>
      </c>
    </row>
    <row r="2546" spans="1:78" hidden="1">
      <c r="A2546" t="s">
        <v>13850</v>
      </c>
      <c r="B2546" t="s">
        <v>67</v>
      </c>
      <c r="C2546" t="s">
        <v>19163</v>
      </c>
      <c r="G2546" t="s">
        <v>19164</v>
      </c>
      <c r="J2546" t="s">
        <v>19165</v>
      </c>
      <c r="K2546" t="s">
        <v>5333</v>
      </c>
      <c r="W2546" t="s">
        <v>19166</v>
      </c>
      <c r="AA2546" t="s">
        <v>19167</v>
      </c>
      <c r="AB2546" t="s">
        <v>19168</v>
      </c>
      <c r="AN2546" t="s">
        <v>5335</v>
      </c>
      <c r="AO2546" t="s">
        <v>8025</v>
      </c>
      <c r="AS2546" s="1">
        <v>39114</v>
      </c>
      <c r="AT2546">
        <v>2015</v>
      </c>
      <c r="AU2546">
        <v>282</v>
      </c>
      <c r="AV2546">
        <v>1800</v>
      </c>
      <c r="BC2546">
        <v>20142688</v>
      </c>
      <c r="BD2546" t="s">
        <v>19169</v>
      </c>
      <c r="BK2546" t="s">
        <v>19170</v>
      </c>
      <c r="BL2546">
        <v>25520361</v>
      </c>
      <c r="BW2546" t="s">
        <v>13429</v>
      </c>
      <c r="BX2546" t="s">
        <v>13985</v>
      </c>
      <c r="BY2546" t="s">
        <v>13985</v>
      </c>
      <c r="BZ2546" t="s">
        <v>13985</v>
      </c>
    </row>
    <row r="2547" spans="1:78" hidden="1">
      <c r="A2547" t="s">
        <v>13850</v>
      </c>
      <c r="B2547" t="s">
        <v>67</v>
      </c>
      <c r="C2547" t="s">
        <v>28185</v>
      </c>
      <c r="G2547" t="s">
        <v>28185</v>
      </c>
      <c r="J2547" t="s">
        <v>28186</v>
      </c>
      <c r="K2547" t="s">
        <v>12619</v>
      </c>
      <c r="W2547" t="s">
        <v>28187</v>
      </c>
      <c r="AN2547" t="s">
        <v>12623</v>
      </c>
      <c r="AS2547" t="s">
        <v>84</v>
      </c>
      <c r="AT2547">
        <v>2001</v>
      </c>
      <c r="AU2547">
        <v>35</v>
      </c>
      <c r="AV2547">
        <v>4</v>
      </c>
      <c r="BA2547">
        <v>583</v>
      </c>
      <c r="BB2547">
        <v>589</v>
      </c>
      <c r="BD2547" t="s">
        <v>28188</v>
      </c>
      <c r="BK2547" t="s">
        <v>28189</v>
      </c>
      <c r="BW2547" t="s">
        <v>13429</v>
      </c>
      <c r="BX2547" t="s">
        <v>13985</v>
      </c>
      <c r="BY2547" t="s">
        <v>13985</v>
      </c>
      <c r="BZ2547" t="s">
        <v>13985</v>
      </c>
    </row>
    <row r="2548" spans="1:78" hidden="1">
      <c r="A2548" t="s">
        <v>13850</v>
      </c>
      <c r="B2548" t="s">
        <v>67</v>
      </c>
      <c r="C2548" t="s">
        <v>24105</v>
      </c>
      <c r="G2548" t="s">
        <v>24106</v>
      </c>
      <c r="J2548" t="s">
        <v>24107</v>
      </c>
      <c r="K2548" t="s">
        <v>2633</v>
      </c>
      <c r="W2548" t="s">
        <v>24108</v>
      </c>
      <c r="AN2548" t="s">
        <v>2635</v>
      </c>
      <c r="AS2548" t="s">
        <v>521</v>
      </c>
      <c r="AT2548">
        <v>2009</v>
      </c>
      <c r="AU2548">
        <v>14</v>
      </c>
      <c r="AV2548">
        <v>3</v>
      </c>
      <c r="BA2548">
        <v>167</v>
      </c>
      <c r="BB2548">
        <v>177</v>
      </c>
      <c r="BD2548" t="s">
        <v>24109</v>
      </c>
      <c r="BK2548" t="s">
        <v>24110</v>
      </c>
      <c r="BW2548" t="s">
        <v>13429</v>
      </c>
      <c r="BX2548" t="s">
        <v>13985</v>
      </c>
      <c r="BY2548" t="s">
        <v>13985</v>
      </c>
      <c r="BZ2548" t="s">
        <v>13985</v>
      </c>
    </row>
    <row r="2549" spans="1:78" hidden="1">
      <c r="A2549" t="s">
        <v>13850</v>
      </c>
      <c r="B2549" t="s">
        <v>67</v>
      </c>
      <c r="C2549" t="s">
        <v>24025</v>
      </c>
      <c r="G2549" t="s">
        <v>24026</v>
      </c>
      <c r="J2549" t="s">
        <v>24027</v>
      </c>
      <c r="K2549" t="s">
        <v>2344</v>
      </c>
      <c r="W2549" t="s">
        <v>24028</v>
      </c>
      <c r="AN2549" t="s">
        <v>2348</v>
      </c>
      <c r="AS2549" s="1">
        <v>42186</v>
      </c>
      <c r="AT2549">
        <v>2009</v>
      </c>
      <c r="AU2549">
        <v>72</v>
      </c>
      <c r="AV2549">
        <v>2</v>
      </c>
      <c r="BA2549">
        <v>190</v>
      </c>
      <c r="BB2549">
        <v>197</v>
      </c>
      <c r="BD2549" t="s">
        <v>24029</v>
      </c>
      <c r="BK2549" t="s">
        <v>24030</v>
      </c>
      <c r="BL2549">
        <v>19344943</v>
      </c>
      <c r="BW2549" t="s">
        <v>13429</v>
      </c>
      <c r="BX2549" t="s">
        <v>13985</v>
      </c>
      <c r="BY2549" t="s">
        <v>13985</v>
      </c>
      <c r="BZ2549" t="s">
        <v>13985</v>
      </c>
    </row>
    <row r="2550" spans="1:78" hidden="1">
      <c r="A2550" t="s">
        <v>13850</v>
      </c>
      <c r="B2550" t="s">
        <v>67</v>
      </c>
      <c r="C2550" t="s">
        <v>28583</v>
      </c>
      <c r="G2550" t="s">
        <v>28583</v>
      </c>
      <c r="J2550" t="s">
        <v>28584</v>
      </c>
      <c r="K2550" t="s">
        <v>5797</v>
      </c>
      <c r="W2550" t="s">
        <v>28585</v>
      </c>
      <c r="AA2550" t="s">
        <v>28586</v>
      </c>
      <c r="AB2550" t="s">
        <v>28587</v>
      </c>
      <c r="AN2550" t="s">
        <v>5800</v>
      </c>
      <c r="AS2550" t="s">
        <v>352</v>
      </c>
      <c r="AT2550">
        <v>2000</v>
      </c>
      <c r="AU2550">
        <v>137</v>
      </c>
      <c r="AV2550">
        <v>1</v>
      </c>
      <c r="BA2550">
        <v>149</v>
      </c>
      <c r="BB2550">
        <v>159</v>
      </c>
      <c r="BD2550" t="s">
        <v>28588</v>
      </c>
      <c r="BK2550" t="s">
        <v>28589</v>
      </c>
      <c r="BW2550" t="s">
        <v>13429</v>
      </c>
      <c r="BX2550" t="s">
        <v>13985</v>
      </c>
      <c r="BY2550" t="s">
        <v>13985</v>
      </c>
      <c r="BZ2550" t="s">
        <v>13985</v>
      </c>
    </row>
    <row r="2551" spans="1:78" hidden="1">
      <c r="A2551" t="s">
        <v>13850</v>
      </c>
      <c r="B2551" t="s">
        <v>67</v>
      </c>
      <c r="C2551" t="s">
        <v>22473</v>
      </c>
      <c r="G2551" t="s">
        <v>22474</v>
      </c>
      <c r="J2551" t="s">
        <v>22475</v>
      </c>
      <c r="K2551" t="s">
        <v>5333</v>
      </c>
      <c r="W2551" t="s">
        <v>22476</v>
      </c>
      <c r="AN2551" t="s">
        <v>5335</v>
      </c>
      <c r="AS2551" s="1">
        <v>39326</v>
      </c>
      <c r="AT2551">
        <v>2011</v>
      </c>
      <c r="AU2551">
        <v>278</v>
      </c>
      <c r="AV2551">
        <v>1718</v>
      </c>
      <c r="BA2551">
        <v>2662</v>
      </c>
      <c r="BB2551">
        <v>2667</v>
      </c>
      <c r="BD2551" t="s">
        <v>22477</v>
      </c>
      <c r="BK2551" t="s">
        <v>22478</v>
      </c>
      <c r="BL2551">
        <v>21288947</v>
      </c>
      <c r="BW2551" t="s">
        <v>13429</v>
      </c>
      <c r="BX2551" t="s">
        <v>13985</v>
      </c>
      <c r="BY2551" t="s">
        <v>13985</v>
      </c>
      <c r="BZ2551" t="s">
        <v>13985</v>
      </c>
    </row>
    <row r="2552" spans="1:78" hidden="1">
      <c r="A2552" t="s">
        <v>13850</v>
      </c>
      <c r="B2552" t="s">
        <v>67</v>
      </c>
      <c r="C2552" t="s">
        <v>21982</v>
      </c>
      <c r="G2552" t="s">
        <v>21983</v>
      </c>
      <c r="J2552" t="s">
        <v>21984</v>
      </c>
      <c r="K2552" t="s">
        <v>280</v>
      </c>
      <c r="W2552" t="s">
        <v>21985</v>
      </c>
      <c r="AA2552" t="s">
        <v>3009</v>
      </c>
      <c r="AB2552" t="s">
        <v>21986</v>
      </c>
      <c r="AN2552" t="s">
        <v>284</v>
      </c>
      <c r="AS2552" s="1">
        <v>37288</v>
      </c>
      <c r="AT2552">
        <v>2012</v>
      </c>
      <c r="AU2552">
        <v>7</v>
      </c>
      <c r="AV2552">
        <v>2</v>
      </c>
      <c r="BC2552" t="s">
        <v>21987</v>
      </c>
      <c r="BD2552" t="s">
        <v>21988</v>
      </c>
      <c r="BK2552" t="s">
        <v>21989</v>
      </c>
      <c r="BL2552">
        <v>22319631</v>
      </c>
      <c r="BW2552" t="s">
        <v>13429</v>
      </c>
      <c r="BX2552" t="s">
        <v>13985</v>
      </c>
      <c r="BY2552" t="s">
        <v>13985</v>
      </c>
      <c r="BZ2552" t="s">
        <v>13985</v>
      </c>
    </row>
    <row r="2553" spans="1:78" hidden="1">
      <c r="A2553" t="s">
        <v>13850</v>
      </c>
      <c r="B2553" t="s">
        <v>67</v>
      </c>
      <c r="C2553" t="s">
        <v>22769</v>
      </c>
      <c r="G2553" t="s">
        <v>22770</v>
      </c>
      <c r="J2553" t="s">
        <v>22771</v>
      </c>
      <c r="K2553" t="s">
        <v>2249</v>
      </c>
      <c r="W2553" t="s">
        <v>22772</v>
      </c>
      <c r="AN2553" t="s">
        <v>2252</v>
      </c>
      <c r="AO2553" t="s">
        <v>2253</v>
      </c>
      <c r="AS2553" t="s">
        <v>730</v>
      </c>
      <c r="AT2553">
        <v>2011</v>
      </c>
      <c r="AU2553">
        <v>128</v>
      </c>
      <c r="AV2553">
        <v>2</v>
      </c>
      <c r="BA2553">
        <v>374</v>
      </c>
      <c r="BB2553">
        <v>381</v>
      </c>
      <c r="BD2553" t="s">
        <v>22773</v>
      </c>
      <c r="BK2553" t="s">
        <v>22774</v>
      </c>
      <c r="BW2553" t="s">
        <v>13429</v>
      </c>
      <c r="BX2553" t="s">
        <v>13985</v>
      </c>
      <c r="BY2553" t="s">
        <v>13985</v>
      </c>
      <c r="BZ2553" t="s">
        <v>13985</v>
      </c>
    </row>
    <row r="2554" spans="1:78" hidden="1">
      <c r="A2554" t="s">
        <v>13850</v>
      </c>
      <c r="B2554" t="s">
        <v>67</v>
      </c>
      <c r="C2554" t="s">
        <v>30633</v>
      </c>
      <c r="G2554" t="s">
        <v>30633</v>
      </c>
      <c r="J2554" t="s">
        <v>30634</v>
      </c>
      <c r="K2554" t="s">
        <v>7403</v>
      </c>
      <c r="W2554" t="s">
        <v>30635</v>
      </c>
      <c r="AN2554" t="s">
        <v>7405</v>
      </c>
      <c r="AT2554">
        <v>1995</v>
      </c>
      <c r="AU2554">
        <v>44</v>
      </c>
      <c r="AV2554" s="2">
        <v>43621</v>
      </c>
      <c r="BA2554">
        <v>343</v>
      </c>
      <c r="BB2554">
        <v>346</v>
      </c>
      <c r="BK2554" t="s">
        <v>30636</v>
      </c>
      <c r="BW2554" t="s">
        <v>13429</v>
      </c>
      <c r="BX2554" t="s">
        <v>13985</v>
      </c>
      <c r="BY2554" t="s">
        <v>13985</v>
      </c>
      <c r="BZ2554" t="s">
        <v>13985</v>
      </c>
    </row>
    <row r="2555" spans="1:78" hidden="1">
      <c r="A2555" t="s">
        <v>13850</v>
      </c>
      <c r="B2555" t="s">
        <v>67</v>
      </c>
      <c r="C2555" t="s">
        <v>31626</v>
      </c>
      <c r="G2555" t="s">
        <v>31626</v>
      </c>
      <c r="J2555" t="s">
        <v>31627</v>
      </c>
      <c r="K2555" t="s">
        <v>7677</v>
      </c>
      <c r="AN2555" t="s">
        <v>7681</v>
      </c>
      <c r="AT2555">
        <v>1984</v>
      </c>
      <c r="AU2555">
        <v>166</v>
      </c>
      <c r="AV2555">
        <v>1</v>
      </c>
      <c r="BA2555">
        <v>127</v>
      </c>
      <c r="BB2555">
        <v>139</v>
      </c>
      <c r="BD2555" t="s">
        <v>31628</v>
      </c>
      <c r="BK2555" t="s">
        <v>31629</v>
      </c>
      <c r="BW2555" t="s">
        <v>13428</v>
      </c>
      <c r="BX2555" t="s">
        <v>13985</v>
      </c>
      <c r="BY2555" t="s">
        <v>13429</v>
      </c>
      <c r="BZ2555" t="s">
        <v>13985</v>
      </c>
    </row>
    <row r="2556" spans="1:78" hidden="1">
      <c r="A2556" t="s">
        <v>13850</v>
      </c>
      <c r="B2556" t="s">
        <v>67</v>
      </c>
      <c r="C2556" t="s">
        <v>28106</v>
      </c>
      <c r="G2556" t="s">
        <v>28106</v>
      </c>
      <c r="J2556" t="s">
        <v>28107</v>
      </c>
      <c r="K2556" t="s">
        <v>10488</v>
      </c>
      <c r="W2556" t="s">
        <v>28108</v>
      </c>
      <c r="AN2556" t="s">
        <v>10490</v>
      </c>
      <c r="AT2556">
        <v>2002</v>
      </c>
      <c r="AU2556">
        <v>27</v>
      </c>
      <c r="AV2556" s="2">
        <v>43497</v>
      </c>
      <c r="BA2556">
        <v>1</v>
      </c>
      <c r="BB2556">
        <v>10</v>
      </c>
      <c r="BD2556" t="s">
        <v>28109</v>
      </c>
      <c r="BK2556" t="s">
        <v>28110</v>
      </c>
      <c r="BL2556">
        <v>12593508</v>
      </c>
      <c r="BW2556" t="s">
        <v>13429</v>
      </c>
      <c r="BX2556" t="s">
        <v>13985</v>
      </c>
      <c r="BY2556" t="s">
        <v>13985</v>
      </c>
      <c r="BZ2556" t="s">
        <v>13985</v>
      </c>
    </row>
    <row r="2557" spans="1:78" hidden="1">
      <c r="A2557" t="s">
        <v>13850</v>
      </c>
      <c r="B2557" t="s">
        <v>67</v>
      </c>
      <c r="C2557" t="s">
        <v>19504</v>
      </c>
      <c r="G2557" t="s">
        <v>19505</v>
      </c>
      <c r="J2557" t="s">
        <v>19506</v>
      </c>
      <c r="K2557" t="s">
        <v>1442</v>
      </c>
      <c r="W2557" t="s">
        <v>19507</v>
      </c>
      <c r="AA2557" t="s">
        <v>19508</v>
      </c>
      <c r="AB2557" t="s">
        <v>19509</v>
      </c>
      <c r="AN2557" t="s">
        <v>1446</v>
      </c>
      <c r="AO2557" t="s">
        <v>1447</v>
      </c>
      <c r="AS2557" t="s">
        <v>84</v>
      </c>
      <c r="AT2557">
        <v>2014</v>
      </c>
      <c r="AU2557">
        <v>27</v>
      </c>
      <c r="AV2557">
        <v>12</v>
      </c>
      <c r="BA2557">
        <v>2644</v>
      </c>
      <c r="BB2557">
        <v>2653</v>
      </c>
      <c r="BD2557" t="s">
        <v>19510</v>
      </c>
      <c r="BK2557" t="s">
        <v>19511</v>
      </c>
      <c r="BL2557">
        <v>25345727</v>
      </c>
      <c r="BW2557" t="s">
        <v>13429</v>
      </c>
      <c r="BX2557" t="s">
        <v>13985</v>
      </c>
      <c r="BY2557" t="s">
        <v>13985</v>
      </c>
      <c r="BZ2557" t="s">
        <v>13985</v>
      </c>
    </row>
    <row r="2558" spans="1:78" hidden="1">
      <c r="A2558" t="s">
        <v>13850</v>
      </c>
      <c r="B2558" t="s">
        <v>67</v>
      </c>
      <c r="C2558" t="s">
        <v>17656</v>
      </c>
      <c r="G2558" t="s">
        <v>17657</v>
      </c>
      <c r="J2558" t="s">
        <v>17658</v>
      </c>
      <c r="K2558" t="s">
        <v>831</v>
      </c>
      <c r="W2558" t="s">
        <v>17659</v>
      </c>
      <c r="AN2558" t="s">
        <v>835</v>
      </c>
      <c r="AS2558" t="s">
        <v>352</v>
      </c>
      <c r="AT2558">
        <v>2016</v>
      </c>
      <c r="AU2558">
        <v>6</v>
      </c>
      <c r="AV2558">
        <v>15</v>
      </c>
      <c r="BA2558">
        <v>5129</v>
      </c>
      <c r="BB2558">
        <v>5143</v>
      </c>
      <c r="BD2558" t="s">
        <v>17660</v>
      </c>
      <c r="BK2558" t="s">
        <v>17661</v>
      </c>
      <c r="BL2558">
        <v>27551371</v>
      </c>
      <c r="BW2558" t="s">
        <v>13428</v>
      </c>
      <c r="BX2558" t="s">
        <v>13985</v>
      </c>
      <c r="BY2558" t="s">
        <v>13429</v>
      </c>
      <c r="BZ2558" t="s">
        <v>13985</v>
      </c>
    </row>
    <row r="2559" spans="1:78" hidden="1">
      <c r="A2559" t="s">
        <v>13850</v>
      </c>
      <c r="B2559" t="s">
        <v>67</v>
      </c>
      <c r="C2559" t="s">
        <v>29783</v>
      </c>
      <c r="G2559" t="s">
        <v>29783</v>
      </c>
      <c r="J2559" t="s">
        <v>29784</v>
      </c>
      <c r="K2559" t="s">
        <v>667</v>
      </c>
      <c r="W2559" t="s">
        <v>29785</v>
      </c>
      <c r="AN2559" t="s">
        <v>670</v>
      </c>
      <c r="AS2559" t="s">
        <v>629</v>
      </c>
      <c r="AT2559">
        <v>1997</v>
      </c>
      <c r="AU2559">
        <v>32</v>
      </c>
      <c r="AV2559">
        <v>2</v>
      </c>
      <c r="BA2559">
        <v>395</v>
      </c>
      <c r="BB2559">
        <v>401</v>
      </c>
      <c r="BD2559" t="s">
        <v>29786</v>
      </c>
      <c r="BK2559" t="s">
        <v>29787</v>
      </c>
      <c r="BW2559" t="s">
        <v>13428</v>
      </c>
      <c r="BX2559" t="s">
        <v>13985</v>
      </c>
      <c r="BY2559" t="s">
        <v>13429</v>
      </c>
      <c r="BZ2559" t="s">
        <v>13985</v>
      </c>
    </row>
    <row r="2560" spans="1:78" hidden="1">
      <c r="A2560" t="s">
        <v>13850</v>
      </c>
      <c r="B2560" t="s">
        <v>67</v>
      </c>
      <c r="C2560" t="s">
        <v>19105</v>
      </c>
      <c r="G2560" t="s">
        <v>19106</v>
      </c>
      <c r="J2560" t="s">
        <v>19107</v>
      </c>
      <c r="K2560" t="s">
        <v>10305</v>
      </c>
      <c r="W2560" t="s">
        <v>19108</v>
      </c>
      <c r="AA2560" t="s">
        <v>19109</v>
      </c>
      <c r="AB2560" t="s">
        <v>19110</v>
      </c>
      <c r="AN2560" t="s">
        <v>10307</v>
      </c>
      <c r="AO2560" t="s">
        <v>14547</v>
      </c>
      <c r="AS2560" t="s">
        <v>815</v>
      </c>
      <c r="AT2560">
        <v>2015</v>
      </c>
      <c r="AU2560">
        <v>103</v>
      </c>
      <c r="AV2560">
        <v>2</v>
      </c>
      <c r="BA2560">
        <v>431</v>
      </c>
      <c r="BB2560">
        <v>440</v>
      </c>
      <c r="BD2560" t="s">
        <v>19111</v>
      </c>
      <c r="BK2560" t="s">
        <v>19112</v>
      </c>
      <c r="BW2560" t="s">
        <v>13429</v>
      </c>
      <c r="BX2560" t="s">
        <v>13985</v>
      </c>
      <c r="BY2560" t="s">
        <v>13985</v>
      </c>
      <c r="BZ2560" t="s">
        <v>13985</v>
      </c>
    </row>
    <row r="2561" spans="1:78" hidden="1">
      <c r="A2561" t="s">
        <v>13850</v>
      </c>
      <c r="B2561" t="s">
        <v>67</v>
      </c>
      <c r="C2561" t="s">
        <v>25455</v>
      </c>
      <c r="G2561" t="s">
        <v>25456</v>
      </c>
      <c r="J2561" t="s">
        <v>25457</v>
      </c>
      <c r="K2561" t="s">
        <v>14949</v>
      </c>
      <c r="W2561" t="s">
        <v>25458</v>
      </c>
      <c r="AN2561" t="s">
        <v>14953</v>
      </c>
      <c r="AO2561" t="s">
        <v>14954</v>
      </c>
      <c r="AS2561" t="s">
        <v>521</v>
      </c>
      <c r="AT2561">
        <v>2007</v>
      </c>
      <c r="AU2561">
        <v>52</v>
      </c>
      <c r="AV2561">
        <v>2</v>
      </c>
      <c r="BA2561">
        <v>209</v>
      </c>
      <c r="BB2561">
        <v>218</v>
      </c>
      <c r="BD2561" t="s">
        <v>25459</v>
      </c>
      <c r="BK2561" t="s">
        <v>25460</v>
      </c>
      <c r="BW2561" t="s">
        <v>13428</v>
      </c>
      <c r="BX2561" t="s">
        <v>13985</v>
      </c>
      <c r="BY2561" t="s">
        <v>13429</v>
      </c>
      <c r="BZ2561" t="s">
        <v>13985</v>
      </c>
    </row>
    <row r="2562" spans="1:78" hidden="1">
      <c r="A2562" t="s">
        <v>13850</v>
      </c>
      <c r="B2562" t="s">
        <v>67</v>
      </c>
      <c r="C2562" t="s">
        <v>24117</v>
      </c>
      <c r="G2562" t="s">
        <v>24118</v>
      </c>
      <c r="J2562" t="s">
        <v>24119</v>
      </c>
      <c r="K2562" t="s">
        <v>24054</v>
      </c>
      <c r="W2562" t="s">
        <v>24120</v>
      </c>
      <c r="AA2562" t="s">
        <v>24121</v>
      </c>
      <c r="AB2562" t="s">
        <v>13443</v>
      </c>
      <c r="AN2562" t="s">
        <v>2040</v>
      </c>
      <c r="AS2562" t="s">
        <v>521</v>
      </c>
      <c r="AT2562">
        <v>2009</v>
      </c>
      <c r="AU2562">
        <v>96</v>
      </c>
      <c r="AV2562">
        <v>6</v>
      </c>
      <c r="BA2562">
        <v>679</v>
      </c>
      <c r="BB2562">
        <v>683</v>
      </c>
      <c r="BD2562" t="s">
        <v>24122</v>
      </c>
      <c r="BK2562" t="s">
        <v>24123</v>
      </c>
      <c r="BL2562">
        <v>19238345</v>
      </c>
      <c r="BW2562" t="s">
        <v>13429</v>
      </c>
      <c r="BX2562" t="s">
        <v>13985</v>
      </c>
      <c r="BY2562" t="s">
        <v>13985</v>
      </c>
      <c r="BZ2562" t="s">
        <v>13985</v>
      </c>
    </row>
    <row r="2563" spans="1:78" hidden="1">
      <c r="A2563" t="s">
        <v>13850</v>
      </c>
      <c r="B2563" t="s">
        <v>67</v>
      </c>
      <c r="C2563" t="s">
        <v>27496</v>
      </c>
      <c r="G2563" t="s">
        <v>27496</v>
      </c>
      <c r="J2563" t="s">
        <v>27497</v>
      </c>
      <c r="K2563" t="s">
        <v>27498</v>
      </c>
      <c r="W2563" t="s">
        <v>27499</v>
      </c>
      <c r="AN2563" t="s">
        <v>27500</v>
      </c>
      <c r="AS2563" t="s">
        <v>297</v>
      </c>
      <c r="AT2563">
        <v>2003</v>
      </c>
      <c r="AU2563">
        <v>103</v>
      </c>
      <c r="AV2563">
        <v>4</v>
      </c>
      <c r="BA2563">
        <v>73</v>
      </c>
      <c r="BB2563">
        <v>78</v>
      </c>
      <c r="BK2563" t="s">
        <v>27501</v>
      </c>
      <c r="BW2563" t="s">
        <v>13429</v>
      </c>
      <c r="BX2563" t="s">
        <v>13985</v>
      </c>
      <c r="BY2563" t="s">
        <v>13985</v>
      </c>
      <c r="BZ2563" t="s">
        <v>13985</v>
      </c>
    </row>
    <row r="2564" spans="1:78" hidden="1">
      <c r="A2564" t="s">
        <v>13850</v>
      </c>
      <c r="B2564" t="s">
        <v>67</v>
      </c>
      <c r="C2564" t="s">
        <v>23327</v>
      </c>
      <c r="G2564" t="s">
        <v>23328</v>
      </c>
      <c r="J2564" t="s">
        <v>23329</v>
      </c>
      <c r="K2564" t="s">
        <v>280</v>
      </c>
      <c r="W2564" t="s">
        <v>23330</v>
      </c>
      <c r="AB2564" t="s">
        <v>23331</v>
      </c>
      <c r="AN2564" t="s">
        <v>284</v>
      </c>
      <c r="AS2564" s="1">
        <v>40391</v>
      </c>
      <c r="AT2564">
        <v>2010</v>
      </c>
      <c r="AU2564">
        <v>5</v>
      </c>
      <c r="AV2564">
        <v>8</v>
      </c>
      <c r="BC2564" t="s">
        <v>23332</v>
      </c>
      <c r="BD2564" t="s">
        <v>23333</v>
      </c>
      <c r="BK2564" t="s">
        <v>23334</v>
      </c>
      <c r="BL2564">
        <v>20706585</v>
      </c>
      <c r="BW2564" t="s">
        <v>13429</v>
      </c>
      <c r="BX2564" t="s">
        <v>13985</v>
      </c>
      <c r="BY2564" t="s">
        <v>13985</v>
      </c>
      <c r="BZ2564" t="s">
        <v>13985</v>
      </c>
    </row>
    <row r="2565" spans="1:78" hidden="1">
      <c r="A2565" t="s">
        <v>13850</v>
      </c>
      <c r="B2565" t="s">
        <v>1762</v>
      </c>
      <c r="C2565" t="s">
        <v>14816</v>
      </c>
      <c r="F2565" t="s">
        <v>14817</v>
      </c>
      <c r="G2565" t="s">
        <v>14818</v>
      </c>
      <c r="J2565" t="s">
        <v>14819</v>
      </c>
      <c r="K2565" t="s">
        <v>14820</v>
      </c>
      <c r="L2565" t="s">
        <v>14821</v>
      </c>
      <c r="P2565" t="s">
        <v>14822</v>
      </c>
      <c r="Q2565" t="s">
        <v>14823</v>
      </c>
      <c r="R2565" t="s">
        <v>14824</v>
      </c>
      <c r="W2565" t="s">
        <v>14825</v>
      </c>
      <c r="AN2565" t="s">
        <v>14826</v>
      </c>
      <c r="AO2565" t="s">
        <v>14827</v>
      </c>
      <c r="AT2565">
        <v>2019</v>
      </c>
      <c r="AU2565">
        <v>1175</v>
      </c>
      <c r="BC2565">
        <v>12186</v>
      </c>
      <c r="BD2565" t="s">
        <v>14828</v>
      </c>
      <c r="BK2565" t="s">
        <v>14829</v>
      </c>
      <c r="BW2565" t="s">
        <v>13429</v>
      </c>
    </row>
    <row r="2566" spans="1:78" hidden="1">
      <c r="A2566" t="s">
        <v>13477</v>
      </c>
      <c r="B2566" t="s">
        <v>67</v>
      </c>
      <c r="C2566" t="s">
        <v>32183</v>
      </c>
      <c r="J2566" t="s">
        <v>32185</v>
      </c>
      <c r="K2566" t="s">
        <v>32137</v>
      </c>
      <c r="AN2566" t="s">
        <v>32138</v>
      </c>
      <c r="AS2566">
        <v>12</v>
      </c>
      <c r="AT2566">
        <v>2005</v>
      </c>
      <c r="AU2566">
        <v>64</v>
      </c>
      <c r="AV2566">
        <v>3</v>
      </c>
      <c r="BA2566">
        <v>68</v>
      </c>
      <c r="BB2566">
        <v>71</v>
      </c>
      <c r="BK2566" t="s">
        <v>32186</v>
      </c>
      <c r="BM2566" t="s">
        <v>13483</v>
      </c>
      <c r="BQ2566" t="s">
        <v>32184</v>
      </c>
      <c r="BW2566" t="s">
        <v>13428</v>
      </c>
      <c r="BX2566">
        <v>0</v>
      </c>
      <c r="BY2566" t="s">
        <v>13429</v>
      </c>
    </row>
    <row r="2567" spans="1:78" hidden="1">
      <c r="A2567" t="s">
        <v>13850</v>
      </c>
      <c r="B2567" t="s">
        <v>67</v>
      </c>
      <c r="C2567" t="s">
        <v>27711</v>
      </c>
      <c r="G2567" t="s">
        <v>27711</v>
      </c>
      <c r="J2567" t="s">
        <v>28083</v>
      </c>
      <c r="K2567" t="s">
        <v>3484</v>
      </c>
      <c r="W2567" t="s">
        <v>28084</v>
      </c>
      <c r="AA2567" t="s">
        <v>27714</v>
      </c>
      <c r="AN2567" t="s">
        <v>9979</v>
      </c>
      <c r="AT2567">
        <v>2002</v>
      </c>
      <c r="AU2567">
        <v>99</v>
      </c>
      <c r="AV2567">
        <v>1</v>
      </c>
      <c r="BA2567">
        <v>11</v>
      </c>
      <c r="BB2567">
        <v>18</v>
      </c>
      <c r="BD2567" t="s">
        <v>28085</v>
      </c>
      <c r="BK2567" t="s">
        <v>28086</v>
      </c>
      <c r="BW2567" t="s">
        <v>13428</v>
      </c>
      <c r="BX2567" t="s">
        <v>13985</v>
      </c>
      <c r="BY2567" t="s">
        <v>13429</v>
      </c>
      <c r="BZ2567" t="s">
        <v>13985</v>
      </c>
    </row>
    <row r="2568" spans="1:78" hidden="1">
      <c r="A2568" t="s">
        <v>13850</v>
      </c>
      <c r="B2568" t="s">
        <v>67</v>
      </c>
      <c r="C2568" t="s">
        <v>24830</v>
      </c>
      <c r="G2568" t="s">
        <v>24831</v>
      </c>
      <c r="J2568" t="s">
        <v>24832</v>
      </c>
      <c r="K2568" t="s">
        <v>1192</v>
      </c>
      <c r="W2568" t="s">
        <v>24833</v>
      </c>
      <c r="AA2568" t="s">
        <v>7307</v>
      </c>
      <c r="AB2568" t="s">
        <v>7308</v>
      </c>
      <c r="AN2568" t="s">
        <v>1194</v>
      </c>
      <c r="AO2568" t="s">
        <v>1195</v>
      </c>
      <c r="AS2568" t="s">
        <v>815</v>
      </c>
      <c r="AT2568">
        <v>2008</v>
      </c>
      <c r="AU2568">
        <v>14</v>
      </c>
      <c r="AV2568">
        <v>3</v>
      </c>
      <c r="BA2568">
        <v>470</v>
      </c>
      <c r="BB2568">
        <v>482</v>
      </c>
      <c r="BD2568" t="s">
        <v>24834</v>
      </c>
      <c r="BK2568" t="s">
        <v>24835</v>
      </c>
      <c r="BW2568" t="s">
        <v>13428</v>
      </c>
      <c r="BX2568" t="s">
        <v>13985</v>
      </c>
      <c r="BY2568" t="s">
        <v>13429</v>
      </c>
      <c r="BZ2568" t="s">
        <v>13985</v>
      </c>
    </row>
    <row r="2569" spans="1:78" hidden="1">
      <c r="A2569" t="s">
        <v>13850</v>
      </c>
      <c r="B2569" t="s">
        <v>67</v>
      </c>
      <c r="C2569" t="s">
        <v>24886</v>
      </c>
      <c r="G2569" t="s">
        <v>24887</v>
      </c>
      <c r="J2569" t="s">
        <v>24888</v>
      </c>
      <c r="K2569" t="s">
        <v>19116</v>
      </c>
      <c r="W2569" t="s">
        <v>24889</v>
      </c>
      <c r="AA2569" t="s">
        <v>24890</v>
      </c>
      <c r="AB2569" t="s">
        <v>24891</v>
      </c>
      <c r="AN2569" t="s">
        <v>19119</v>
      </c>
      <c r="AS2569" t="s">
        <v>884</v>
      </c>
      <c r="AT2569">
        <v>2008</v>
      </c>
      <c r="AU2569">
        <v>269</v>
      </c>
      <c r="AV2569">
        <v>2</v>
      </c>
      <c r="BA2569">
        <v>233</v>
      </c>
      <c r="BB2569">
        <v>239</v>
      </c>
      <c r="BD2569" t="s">
        <v>24892</v>
      </c>
      <c r="BK2569" t="s">
        <v>24893</v>
      </c>
      <c r="BL2569">
        <v>17957710</v>
      </c>
      <c r="BW2569" t="s">
        <v>13429</v>
      </c>
      <c r="BX2569" t="s">
        <v>13985</v>
      </c>
      <c r="BY2569" t="s">
        <v>13985</v>
      </c>
      <c r="BZ2569" t="s">
        <v>13985</v>
      </c>
    </row>
    <row r="2570" spans="1:78" hidden="1">
      <c r="A2570" t="s">
        <v>13850</v>
      </c>
      <c r="B2570" t="s">
        <v>67</v>
      </c>
      <c r="C2570" t="s">
        <v>16839</v>
      </c>
      <c r="G2570" t="s">
        <v>16840</v>
      </c>
      <c r="J2570" t="s">
        <v>16841</v>
      </c>
      <c r="K2570" t="s">
        <v>16842</v>
      </c>
      <c r="W2570" t="s">
        <v>16843</v>
      </c>
      <c r="AA2570" t="s">
        <v>16844</v>
      </c>
      <c r="AB2570" t="s">
        <v>16845</v>
      </c>
      <c r="AN2570" t="s">
        <v>16846</v>
      </c>
      <c r="AS2570" s="1">
        <v>40269</v>
      </c>
      <c r="AT2570">
        <v>2017</v>
      </c>
      <c r="AU2570">
        <v>11</v>
      </c>
      <c r="BC2570">
        <v>60</v>
      </c>
      <c r="BD2570" t="s">
        <v>16847</v>
      </c>
      <c r="BK2570" t="s">
        <v>16848</v>
      </c>
      <c r="BL2570">
        <v>28443005</v>
      </c>
      <c r="BW2570" t="s">
        <v>13429</v>
      </c>
      <c r="BX2570" t="s">
        <v>13985</v>
      </c>
      <c r="BY2570" t="s">
        <v>13985</v>
      </c>
      <c r="BZ2570" t="s">
        <v>13985</v>
      </c>
    </row>
    <row r="2571" spans="1:78" hidden="1">
      <c r="A2571" t="s">
        <v>13850</v>
      </c>
      <c r="B2571" t="s">
        <v>67</v>
      </c>
      <c r="C2571" t="s">
        <v>28996</v>
      </c>
      <c r="G2571" t="s">
        <v>28996</v>
      </c>
      <c r="J2571" t="s">
        <v>28997</v>
      </c>
      <c r="K2571" t="s">
        <v>13281</v>
      </c>
      <c r="W2571" t="s">
        <v>28998</v>
      </c>
      <c r="AN2571" t="s">
        <v>2224</v>
      </c>
      <c r="AS2571" t="s">
        <v>352</v>
      </c>
      <c r="AT2571">
        <v>1999</v>
      </c>
      <c r="AU2571">
        <v>185</v>
      </c>
      <c r="AV2571">
        <v>2</v>
      </c>
      <c r="BA2571">
        <v>187</v>
      </c>
      <c r="BB2571">
        <v>197</v>
      </c>
      <c r="BD2571" t="s">
        <v>28999</v>
      </c>
      <c r="BK2571" t="s">
        <v>29000</v>
      </c>
      <c r="BW2571" t="s">
        <v>13429</v>
      </c>
      <c r="BX2571" t="s">
        <v>13985</v>
      </c>
      <c r="BY2571" t="s">
        <v>13985</v>
      </c>
      <c r="BZ2571" t="s">
        <v>13985</v>
      </c>
    </row>
    <row r="2572" spans="1:78" hidden="1">
      <c r="A2572" t="s">
        <v>13850</v>
      </c>
      <c r="B2572" t="s">
        <v>67</v>
      </c>
      <c r="C2572" t="s">
        <v>26244</v>
      </c>
      <c r="G2572" t="s">
        <v>26245</v>
      </c>
      <c r="J2572" t="s">
        <v>26246</v>
      </c>
      <c r="K2572" t="s">
        <v>3521</v>
      </c>
      <c r="W2572" t="s">
        <v>26247</v>
      </c>
      <c r="AA2572" t="s">
        <v>26248</v>
      </c>
      <c r="AB2572" t="s">
        <v>26249</v>
      </c>
      <c r="AN2572" t="s">
        <v>3524</v>
      </c>
      <c r="AO2572" t="s">
        <v>3525</v>
      </c>
      <c r="AT2572">
        <v>2006</v>
      </c>
      <c r="AU2572">
        <v>3</v>
      </c>
      <c r="AV2572">
        <v>4</v>
      </c>
      <c r="BA2572">
        <v>421</v>
      </c>
      <c r="BB2572">
        <v>437</v>
      </c>
      <c r="BD2572" t="s">
        <v>26250</v>
      </c>
      <c r="BK2572" t="s">
        <v>26251</v>
      </c>
      <c r="BW2572" t="s">
        <v>13429</v>
      </c>
      <c r="BX2572" t="s">
        <v>13985</v>
      </c>
      <c r="BY2572" t="s">
        <v>13985</v>
      </c>
      <c r="BZ2572" t="s">
        <v>13985</v>
      </c>
    </row>
    <row r="2573" spans="1:78" hidden="1">
      <c r="A2573" t="s">
        <v>13850</v>
      </c>
      <c r="B2573" t="s">
        <v>67</v>
      </c>
      <c r="C2573" t="s">
        <v>17958</v>
      </c>
      <c r="G2573" t="s">
        <v>17959</v>
      </c>
      <c r="J2573" t="s">
        <v>17960</v>
      </c>
      <c r="K2573" t="s">
        <v>17961</v>
      </c>
      <c r="W2573" t="s">
        <v>17962</v>
      </c>
      <c r="AA2573" t="s">
        <v>17963</v>
      </c>
      <c r="AB2573" t="s">
        <v>17964</v>
      </c>
      <c r="AN2573" t="s">
        <v>17965</v>
      </c>
      <c r="AO2573" t="s">
        <v>17966</v>
      </c>
      <c r="AS2573" t="s">
        <v>815</v>
      </c>
      <c r="AT2573">
        <v>2016</v>
      </c>
      <c r="AU2573">
        <v>52</v>
      </c>
      <c r="AV2573">
        <v>3</v>
      </c>
      <c r="BA2573">
        <v>1673</v>
      </c>
      <c r="BB2573">
        <v>1695</v>
      </c>
      <c r="BD2573" t="s">
        <v>17967</v>
      </c>
      <c r="BK2573" t="s">
        <v>17968</v>
      </c>
      <c r="BW2573" t="s">
        <v>13429</v>
      </c>
      <c r="BX2573" t="s">
        <v>13985</v>
      </c>
      <c r="BY2573" t="s">
        <v>13985</v>
      </c>
      <c r="BZ2573" t="s">
        <v>13985</v>
      </c>
    </row>
    <row r="2574" spans="1:78" hidden="1">
      <c r="A2574" t="s">
        <v>13850</v>
      </c>
      <c r="B2574" t="s">
        <v>67</v>
      </c>
      <c r="C2574" t="s">
        <v>15637</v>
      </c>
      <c r="G2574" t="s">
        <v>15638</v>
      </c>
      <c r="J2574" t="s">
        <v>15639</v>
      </c>
      <c r="K2574" t="s">
        <v>14128</v>
      </c>
      <c r="W2574" t="s">
        <v>15640</v>
      </c>
      <c r="AN2574" t="s">
        <v>14132</v>
      </c>
      <c r="AS2574" t="s">
        <v>629</v>
      </c>
      <c r="AT2574">
        <v>2018</v>
      </c>
      <c r="AU2574">
        <v>9</v>
      </c>
      <c r="AV2574">
        <v>5</v>
      </c>
      <c r="BC2574" t="s">
        <v>15641</v>
      </c>
      <c r="BD2574" t="s">
        <v>15642</v>
      </c>
      <c r="BK2574" t="s">
        <v>15643</v>
      </c>
      <c r="BW2574" t="s">
        <v>13429</v>
      </c>
      <c r="BX2574" t="s">
        <v>13985</v>
      </c>
      <c r="BY2574" t="s">
        <v>13985</v>
      </c>
      <c r="BZ2574" t="s">
        <v>13985</v>
      </c>
    </row>
    <row r="2575" spans="1:78" hidden="1">
      <c r="A2575" t="s">
        <v>13850</v>
      </c>
      <c r="B2575" t="s">
        <v>67</v>
      </c>
      <c r="C2575" t="s">
        <v>20070</v>
      </c>
      <c r="G2575" t="s">
        <v>20071</v>
      </c>
      <c r="J2575" t="s">
        <v>20072</v>
      </c>
      <c r="K2575" t="s">
        <v>6052</v>
      </c>
      <c r="W2575" t="s">
        <v>20073</v>
      </c>
      <c r="AN2575" t="s">
        <v>6055</v>
      </c>
      <c r="AS2575" t="s">
        <v>629</v>
      </c>
      <c r="AT2575">
        <v>2014</v>
      </c>
      <c r="AU2575">
        <v>42</v>
      </c>
      <c r="BA2575">
        <v>46</v>
      </c>
      <c r="BB2575">
        <v>51</v>
      </c>
      <c r="BD2575" t="s">
        <v>20074</v>
      </c>
      <c r="BK2575" t="s">
        <v>20075</v>
      </c>
      <c r="BL2575">
        <v>24802148</v>
      </c>
      <c r="BW2575" t="s">
        <v>13429</v>
      </c>
      <c r="BX2575" t="s">
        <v>13985</v>
      </c>
      <c r="BY2575" t="s">
        <v>13985</v>
      </c>
      <c r="BZ2575" t="s">
        <v>13985</v>
      </c>
    </row>
    <row r="2576" spans="1:78" hidden="1">
      <c r="A2576" t="s">
        <v>13850</v>
      </c>
      <c r="B2576" t="s">
        <v>67</v>
      </c>
      <c r="C2576" t="s">
        <v>29158</v>
      </c>
      <c r="G2576" t="s">
        <v>29158</v>
      </c>
      <c r="J2576" t="s">
        <v>29159</v>
      </c>
      <c r="K2576" t="s">
        <v>90</v>
      </c>
      <c r="W2576" t="s">
        <v>29160</v>
      </c>
      <c r="AN2576" t="s">
        <v>9787</v>
      </c>
      <c r="AS2576" t="s">
        <v>1023</v>
      </c>
      <c r="AT2576">
        <v>1999</v>
      </c>
      <c r="AU2576">
        <v>8</v>
      </c>
      <c r="AV2576">
        <v>1</v>
      </c>
      <c r="BA2576">
        <v>47</v>
      </c>
      <c r="BB2576">
        <v>54</v>
      </c>
      <c r="BD2576" t="s">
        <v>29161</v>
      </c>
      <c r="BK2576" t="s">
        <v>29162</v>
      </c>
      <c r="BW2576" t="s">
        <v>13429</v>
      </c>
      <c r="BX2576" t="s">
        <v>13985</v>
      </c>
      <c r="BY2576" t="s">
        <v>13985</v>
      </c>
      <c r="BZ2576" t="s">
        <v>13985</v>
      </c>
    </row>
    <row r="2577" spans="1:78" hidden="1">
      <c r="A2577" t="s">
        <v>13850</v>
      </c>
      <c r="B2577" t="s">
        <v>67</v>
      </c>
      <c r="C2577" t="s">
        <v>19425</v>
      </c>
      <c r="G2577" t="s">
        <v>19426</v>
      </c>
      <c r="J2577" t="s">
        <v>19427</v>
      </c>
      <c r="K2577" t="s">
        <v>14047</v>
      </c>
      <c r="W2577" t="s">
        <v>19428</v>
      </c>
      <c r="AB2577" t="s">
        <v>19429</v>
      </c>
      <c r="AN2577" t="s">
        <v>14049</v>
      </c>
      <c r="AO2577" t="s">
        <v>14050</v>
      </c>
      <c r="AS2577" t="s">
        <v>1023</v>
      </c>
      <c r="AT2577">
        <v>2015</v>
      </c>
      <c r="AU2577">
        <v>68</v>
      </c>
      <c r="AV2577">
        <v>1</v>
      </c>
      <c r="BA2577">
        <v>29</v>
      </c>
      <c r="BB2577">
        <v>39</v>
      </c>
      <c r="BD2577" t="s">
        <v>19430</v>
      </c>
      <c r="BK2577" t="s">
        <v>19431</v>
      </c>
      <c r="BW2577" t="s">
        <v>13429</v>
      </c>
      <c r="BX2577" t="s">
        <v>13985</v>
      </c>
      <c r="BY2577" t="s">
        <v>13985</v>
      </c>
      <c r="BZ2577" t="s">
        <v>13985</v>
      </c>
    </row>
    <row r="2578" spans="1:78" hidden="1">
      <c r="A2578" t="s">
        <v>13850</v>
      </c>
      <c r="B2578" t="s">
        <v>67</v>
      </c>
      <c r="C2578" t="s">
        <v>17192</v>
      </c>
      <c r="G2578" t="s">
        <v>17193</v>
      </c>
      <c r="J2578" t="s">
        <v>17194</v>
      </c>
      <c r="K2578" t="s">
        <v>17195</v>
      </c>
      <c r="W2578" t="s">
        <v>17196</v>
      </c>
      <c r="AA2578" t="s">
        <v>17197</v>
      </c>
      <c r="AB2578" t="s">
        <v>17198</v>
      </c>
      <c r="AN2578" t="s">
        <v>17199</v>
      </c>
      <c r="AO2578" t="s">
        <v>17200</v>
      </c>
      <c r="AT2578">
        <v>2017</v>
      </c>
      <c r="BC2578" t="s">
        <v>17201</v>
      </c>
      <c r="BD2578" t="s">
        <v>17202</v>
      </c>
      <c r="BK2578" t="s">
        <v>17203</v>
      </c>
      <c r="BW2578" t="s">
        <v>13429</v>
      </c>
      <c r="BX2578" t="s">
        <v>13985</v>
      </c>
      <c r="BY2578" t="s">
        <v>13985</v>
      </c>
      <c r="BZ2578" t="s">
        <v>13985</v>
      </c>
    </row>
    <row r="2579" spans="1:78" hidden="1">
      <c r="A2579" t="s">
        <v>13850</v>
      </c>
      <c r="B2579" t="s">
        <v>67</v>
      </c>
      <c r="C2579" t="s">
        <v>16728</v>
      </c>
      <c r="G2579" t="s">
        <v>16729</v>
      </c>
      <c r="I2579" t="s">
        <v>16730</v>
      </c>
      <c r="J2579" t="s">
        <v>16731</v>
      </c>
      <c r="K2579" t="s">
        <v>16732</v>
      </c>
      <c r="W2579" t="s">
        <v>16733</v>
      </c>
      <c r="AA2579" t="s">
        <v>16734</v>
      </c>
      <c r="AB2579" t="s">
        <v>16735</v>
      </c>
      <c r="AO2579" t="s">
        <v>16736</v>
      </c>
      <c r="AS2579" t="s">
        <v>2363</v>
      </c>
      <c r="AT2579">
        <v>2017</v>
      </c>
      <c r="AU2579">
        <v>14</v>
      </c>
      <c r="BC2579">
        <v>74</v>
      </c>
      <c r="BD2579" t="s">
        <v>16737</v>
      </c>
      <c r="BK2579" t="s">
        <v>16738</v>
      </c>
      <c r="BL2579">
        <v>28558747</v>
      </c>
      <c r="BW2579" t="s">
        <v>13429</v>
      </c>
      <c r="BX2579" t="s">
        <v>13985</v>
      </c>
      <c r="BY2579" t="s">
        <v>13985</v>
      </c>
      <c r="BZ2579" t="s">
        <v>13985</v>
      </c>
    </row>
    <row r="2580" spans="1:78" hidden="1">
      <c r="A2580" t="s">
        <v>13850</v>
      </c>
      <c r="B2580" t="s">
        <v>67</v>
      </c>
      <c r="C2580" t="s">
        <v>16708</v>
      </c>
      <c r="G2580" t="s">
        <v>16709</v>
      </c>
      <c r="J2580" t="s">
        <v>16710</v>
      </c>
      <c r="K2580" t="s">
        <v>280</v>
      </c>
      <c r="W2580" t="s">
        <v>16711</v>
      </c>
      <c r="AA2580" t="s">
        <v>16712</v>
      </c>
      <c r="AB2580" t="s">
        <v>16713</v>
      </c>
      <c r="AN2580" t="s">
        <v>284</v>
      </c>
      <c r="AS2580" t="s">
        <v>15611</v>
      </c>
      <c r="AT2580">
        <v>2017</v>
      </c>
      <c r="AU2580">
        <v>12</v>
      </c>
      <c r="AV2580">
        <v>5</v>
      </c>
      <c r="BC2580" t="s">
        <v>16714</v>
      </c>
      <c r="BD2580" t="s">
        <v>16715</v>
      </c>
      <c r="BK2580" t="s">
        <v>16716</v>
      </c>
      <c r="BL2580">
        <v>28562613</v>
      </c>
      <c r="BW2580" t="s">
        <v>13429</v>
      </c>
      <c r="BX2580" t="s">
        <v>13985</v>
      </c>
      <c r="BY2580" t="s">
        <v>13985</v>
      </c>
      <c r="BZ2580" t="s">
        <v>13985</v>
      </c>
    </row>
    <row r="2581" spans="1:78" hidden="1">
      <c r="A2581" t="s">
        <v>13850</v>
      </c>
      <c r="B2581" t="s">
        <v>67</v>
      </c>
      <c r="C2581" t="s">
        <v>25390</v>
      </c>
      <c r="G2581" t="s">
        <v>25391</v>
      </c>
      <c r="J2581" t="s">
        <v>25392</v>
      </c>
      <c r="K2581" t="s">
        <v>12729</v>
      </c>
      <c r="W2581" t="s">
        <v>25393</v>
      </c>
      <c r="AB2581" t="s">
        <v>25394</v>
      </c>
      <c r="AN2581" t="s">
        <v>12731</v>
      </c>
      <c r="AS2581" t="s">
        <v>472</v>
      </c>
      <c r="AT2581">
        <v>2007</v>
      </c>
      <c r="AU2581">
        <v>23</v>
      </c>
      <c r="AV2581">
        <v>3</v>
      </c>
      <c r="BA2581">
        <v>508</v>
      </c>
      <c r="BB2581">
        <v>523</v>
      </c>
      <c r="BD2581" t="s">
        <v>25395</v>
      </c>
      <c r="BK2581" t="s">
        <v>25396</v>
      </c>
      <c r="BW2581" t="s">
        <v>13429</v>
      </c>
      <c r="BX2581" t="s">
        <v>13985</v>
      </c>
      <c r="BY2581" t="s">
        <v>13985</v>
      </c>
      <c r="BZ2581" t="s">
        <v>13985</v>
      </c>
    </row>
    <row r="2582" spans="1:78" hidden="1">
      <c r="A2582" t="s">
        <v>13850</v>
      </c>
      <c r="B2582" t="s">
        <v>3442</v>
      </c>
      <c r="C2582" t="s">
        <v>30286</v>
      </c>
      <c r="E2582" t="s">
        <v>12103</v>
      </c>
      <c r="G2582" t="s">
        <v>30286</v>
      </c>
      <c r="J2582" t="s">
        <v>30287</v>
      </c>
      <c r="K2582" t="s">
        <v>12105</v>
      </c>
      <c r="P2582" t="s">
        <v>12106</v>
      </c>
      <c r="Q2582" t="s">
        <v>12107</v>
      </c>
      <c r="R2582" t="s">
        <v>12108</v>
      </c>
      <c r="S2582" t="s">
        <v>12109</v>
      </c>
      <c r="W2582" t="s">
        <v>30288</v>
      </c>
      <c r="AP2582" t="s">
        <v>12111</v>
      </c>
      <c r="AT2582">
        <v>1996</v>
      </c>
      <c r="BA2582">
        <v>87</v>
      </c>
      <c r="BB2582">
        <v>101</v>
      </c>
      <c r="BK2582" t="s">
        <v>30289</v>
      </c>
      <c r="BW2582" t="s">
        <v>13429</v>
      </c>
      <c r="BX2582" t="s">
        <v>13985</v>
      </c>
      <c r="BY2582" t="s">
        <v>13985</v>
      </c>
      <c r="BZ2582" t="s">
        <v>13985</v>
      </c>
    </row>
    <row r="2583" spans="1:78" hidden="1">
      <c r="A2583" t="s">
        <v>13850</v>
      </c>
      <c r="B2583" t="s">
        <v>3442</v>
      </c>
      <c r="C2583" t="s">
        <v>26976</v>
      </c>
      <c r="E2583" t="s">
        <v>26977</v>
      </c>
      <c r="G2583" t="s">
        <v>26976</v>
      </c>
      <c r="J2583" t="s">
        <v>26978</v>
      </c>
      <c r="K2583" t="s">
        <v>26979</v>
      </c>
      <c r="P2583" t="s">
        <v>26980</v>
      </c>
      <c r="Q2583">
        <v>2003</v>
      </c>
      <c r="R2583" t="s">
        <v>26981</v>
      </c>
      <c r="AP2583" t="s">
        <v>26982</v>
      </c>
      <c r="AT2583">
        <v>2005</v>
      </c>
      <c r="BA2583">
        <v>189</v>
      </c>
      <c r="BB2583">
        <v>220</v>
      </c>
      <c r="BD2583" t="s">
        <v>26983</v>
      </c>
      <c r="BK2583" t="s">
        <v>26984</v>
      </c>
      <c r="BW2583" t="s">
        <v>13429</v>
      </c>
      <c r="BX2583" t="s">
        <v>13985</v>
      </c>
      <c r="BY2583" t="s">
        <v>13985</v>
      </c>
      <c r="BZ2583" t="s">
        <v>13985</v>
      </c>
    </row>
    <row r="2584" spans="1:78" hidden="1">
      <c r="A2584" t="s">
        <v>13850</v>
      </c>
      <c r="B2584" t="s">
        <v>67</v>
      </c>
      <c r="C2584" t="s">
        <v>19952</v>
      </c>
      <c r="G2584" t="s">
        <v>19953</v>
      </c>
      <c r="J2584" t="s">
        <v>19954</v>
      </c>
      <c r="K2584" t="s">
        <v>773</v>
      </c>
      <c r="W2584" t="s">
        <v>19955</v>
      </c>
      <c r="AA2584" t="s">
        <v>19956</v>
      </c>
      <c r="AB2584" t="s">
        <v>19957</v>
      </c>
      <c r="AN2584" t="s">
        <v>777</v>
      </c>
      <c r="AO2584" t="s">
        <v>778</v>
      </c>
      <c r="AS2584" t="s">
        <v>521</v>
      </c>
      <c r="AT2584">
        <v>2014</v>
      </c>
      <c r="AU2584">
        <v>37</v>
      </c>
      <c r="AV2584">
        <v>6</v>
      </c>
      <c r="BA2584">
        <v>753</v>
      </c>
      <c r="BB2584">
        <v>761</v>
      </c>
      <c r="BD2584" t="s">
        <v>19958</v>
      </c>
      <c r="BK2584" t="s">
        <v>19959</v>
      </c>
      <c r="BW2584" t="s">
        <v>13429</v>
      </c>
      <c r="BX2584" t="s">
        <v>13985</v>
      </c>
      <c r="BY2584" t="s">
        <v>13985</v>
      </c>
      <c r="BZ2584" t="s">
        <v>13985</v>
      </c>
    </row>
    <row r="2585" spans="1:78" hidden="1">
      <c r="A2585" t="s">
        <v>13850</v>
      </c>
      <c r="B2585" t="s">
        <v>1762</v>
      </c>
      <c r="C2585" t="s">
        <v>18274</v>
      </c>
      <c r="E2585" t="s">
        <v>5158</v>
      </c>
      <c r="G2585" t="s">
        <v>18275</v>
      </c>
      <c r="J2585" t="s">
        <v>18276</v>
      </c>
      <c r="K2585" t="s">
        <v>18277</v>
      </c>
      <c r="L2585" t="s">
        <v>5162</v>
      </c>
      <c r="W2585" t="s">
        <v>18278</v>
      </c>
      <c r="AA2585" t="s">
        <v>18279</v>
      </c>
      <c r="AB2585" t="s">
        <v>18280</v>
      </c>
      <c r="AN2585" t="s">
        <v>5164</v>
      </c>
      <c r="AP2585" t="s">
        <v>18281</v>
      </c>
      <c r="AT2585">
        <v>2016</v>
      </c>
      <c r="AU2585">
        <v>61</v>
      </c>
      <c r="BA2585">
        <v>433</v>
      </c>
      <c r="BB2585">
        <v>451</v>
      </c>
      <c r="BD2585" t="s">
        <v>18282</v>
      </c>
      <c r="BK2585" t="s">
        <v>18283</v>
      </c>
      <c r="BL2585">
        <v>26667379</v>
      </c>
      <c r="BW2585" t="s">
        <v>13429</v>
      </c>
      <c r="BX2585" t="s">
        <v>13985</v>
      </c>
      <c r="BY2585" t="s">
        <v>13985</v>
      </c>
      <c r="BZ2585" t="s">
        <v>13985</v>
      </c>
    </row>
    <row r="2586" spans="1:78" hidden="1">
      <c r="A2586" t="s">
        <v>13850</v>
      </c>
      <c r="B2586" t="s">
        <v>67</v>
      </c>
      <c r="C2586" t="s">
        <v>27085</v>
      </c>
      <c r="G2586" t="s">
        <v>27085</v>
      </c>
      <c r="J2586" t="s">
        <v>27086</v>
      </c>
      <c r="K2586" t="s">
        <v>339</v>
      </c>
      <c r="W2586" t="s">
        <v>27087</v>
      </c>
      <c r="AA2586" t="s">
        <v>27088</v>
      </c>
      <c r="AB2586" t="s">
        <v>27089</v>
      </c>
      <c r="AN2586" t="s">
        <v>341</v>
      </c>
      <c r="AS2586" t="s">
        <v>352</v>
      </c>
      <c r="AT2586">
        <v>2004</v>
      </c>
      <c r="AU2586">
        <v>39</v>
      </c>
      <c r="AV2586">
        <v>2</v>
      </c>
      <c r="BA2586">
        <v>127</v>
      </c>
      <c r="BB2586">
        <v>132</v>
      </c>
      <c r="BD2586" t="s">
        <v>27090</v>
      </c>
      <c r="BK2586" t="s">
        <v>27091</v>
      </c>
      <c r="BW2586" t="s">
        <v>13429</v>
      </c>
      <c r="BX2586" t="s">
        <v>13985</v>
      </c>
      <c r="BY2586" t="s">
        <v>13985</v>
      </c>
      <c r="BZ2586" t="s">
        <v>13985</v>
      </c>
    </row>
    <row r="2587" spans="1:78" hidden="1">
      <c r="A2587" t="s">
        <v>13850</v>
      </c>
      <c r="B2587" t="s">
        <v>67</v>
      </c>
      <c r="C2587" t="s">
        <v>24289</v>
      </c>
      <c r="G2587" t="s">
        <v>24290</v>
      </c>
      <c r="J2587" t="s">
        <v>24291</v>
      </c>
      <c r="K2587" t="s">
        <v>13990</v>
      </c>
      <c r="W2587" t="s">
        <v>24292</v>
      </c>
      <c r="AN2587" t="s">
        <v>13992</v>
      </c>
      <c r="AS2587" t="s">
        <v>884</v>
      </c>
      <c r="AT2587">
        <v>2009</v>
      </c>
      <c r="AU2587">
        <v>11</v>
      </c>
      <c r="AV2587">
        <v>2</v>
      </c>
      <c r="BA2587">
        <v>241</v>
      </c>
      <c r="BB2587">
        <v>252</v>
      </c>
      <c r="BD2587" t="s">
        <v>24293</v>
      </c>
      <c r="BK2587" t="s">
        <v>24294</v>
      </c>
      <c r="BW2587" t="s">
        <v>13429</v>
      </c>
      <c r="BX2587" t="s">
        <v>13985</v>
      </c>
      <c r="BY2587" t="s">
        <v>13985</v>
      </c>
      <c r="BZ2587" t="s">
        <v>13985</v>
      </c>
    </row>
    <row r="2588" spans="1:78" hidden="1">
      <c r="A2588" t="s">
        <v>13850</v>
      </c>
      <c r="B2588" t="s">
        <v>67</v>
      </c>
      <c r="C2588" t="s">
        <v>14938</v>
      </c>
      <c r="G2588" t="s">
        <v>14939</v>
      </c>
      <c r="J2588" t="s">
        <v>14940</v>
      </c>
      <c r="K2588" t="s">
        <v>4091</v>
      </c>
      <c r="W2588" t="s">
        <v>14941</v>
      </c>
      <c r="AN2588" t="s">
        <v>4095</v>
      </c>
      <c r="AS2588" t="s">
        <v>14942</v>
      </c>
      <c r="AT2588">
        <v>2018</v>
      </c>
      <c r="AU2588">
        <v>6</v>
      </c>
      <c r="BC2588" t="s">
        <v>14943</v>
      </c>
      <c r="BD2588" t="s">
        <v>14944</v>
      </c>
      <c r="BK2588" t="s">
        <v>14945</v>
      </c>
      <c r="BL2588">
        <v>30533307</v>
      </c>
      <c r="BW2588" t="s">
        <v>13429</v>
      </c>
    </row>
    <row r="2589" spans="1:78" hidden="1">
      <c r="A2589" t="s">
        <v>13850</v>
      </c>
      <c r="B2589" t="s">
        <v>67</v>
      </c>
      <c r="C2589" t="s">
        <v>14360</v>
      </c>
      <c r="G2589" t="s">
        <v>14361</v>
      </c>
      <c r="J2589" t="s">
        <v>14362</v>
      </c>
      <c r="K2589" t="s">
        <v>14363</v>
      </c>
      <c r="W2589" t="s">
        <v>14364</v>
      </c>
      <c r="AA2589" t="s">
        <v>14365</v>
      </c>
      <c r="AB2589" t="s">
        <v>14366</v>
      </c>
      <c r="AN2589" t="s">
        <v>14367</v>
      </c>
      <c r="AO2589" t="s">
        <v>14368</v>
      </c>
      <c r="AS2589" t="s">
        <v>472</v>
      </c>
      <c r="AT2589">
        <v>2019</v>
      </c>
      <c r="AU2589">
        <v>12</v>
      </c>
      <c r="AV2589">
        <v>4</v>
      </c>
      <c r="BA2589">
        <v>268</v>
      </c>
      <c r="BB2589">
        <v>277</v>
      </c>
      <c r="BD2589" t="s">
        <v>14369</v>
      </c>
      <c r="BK2589" t="s">
        <v>14370</v>
      </c>
      <c r="BW2589" t="s">
        <v>13429</v>
      </c>
    </row>
    <row r="2590" spans="1:78" hidden="1">
      <c r="A2590" t="s">
        <v>13850</v>
      </c>
      <c r="B2590" t="s">
        <v>67</v>
      </c>
      <c r="C2590" t="s">
        <v>22163</v>
      </c>
      <c r="G2590" t="s">
        <v>22164</v>
      </c>
      <c r="J2590" t="s">
        <v>22165</v>
      </c>
      <c r="K2590" t="s">
        <v>3806</v>
      </c>
      <c r="W2590" t="s">
        <v>22166</v>
      </c>
      <c r="AN2590" t="s">
        <v>3808</v>
      </c>
      <c r="AO2590" t="s">
        <v>3809</v>
      </c>
      <c r="AS2590" t="s">
        <v>1023</v>
      </c>
      <c r="AT2590">
        <v>2012</v>
      </c>
      <c r="AU2590">
        <v>22</v>
      </c>
      <c r="AV2590">
        <v>1</v>
      </c>
      <c r="BA2590">
        <v>142</v>
      </c>
      <c r="BB2590">
        <v>153</v>
      </c>
      <c r="BD2590" t="s">
        <v>22167</v>
      </c>
      <c r="BK2590" t="s">
        <v>22168</v>
      </c>
      <c r="BL2590">
        <v>22471080</v>
      </c>
      <c r="BW2590" t="s">
        <v>13429</v>
      </c>
      <c r="BX2590" t="s">
        <v>13985</v>
      </c>
      <c r="BY2590" t="s">
        <v>13985</v>
      </c>
      <c r="BZ2590" t="s">
        <v>13985</v>
      </c>
    </row>
    <row r="2591" spans="1:78" hidden="1">
      <c r="A2591" t="s">
        <v>13850</v>
      </c>
      <c r="B2591" t="s">
        <v>67</v>
      </c>
      <c r="C2591" t="s">
        <v>15480</v>
      </c>
      <c r="G2591" t="s">
        <v>15481</v>
      </c>
      <c r="J2591" t="s">
        <v>15482</v>
      </c>
      <c r="K2591" t="s">
        <v>15483</v>
      </c>
      <c r="W2591" t="s">
        <v>15484</v>
      </c>
      <c r="AA2591" t="s">
        <v>15485</v>
      </c>
      <c r="AB2591" t="s">
        <v>15486</v>
      </c>
      <c r="AN2591" t="s">
        <v>15487</v>
      </c>
      <c r="AS2591" s="1">
        <v>43252</v>
      </c>
      <c r="AT2591">
        <v>2018</v>
      </c>
      <c r="AU2591">
        <v>14</v>
      </c>
      <c r="BC2591" t="s">
        <v>15488</v>
      </c>
      <c r="BD2591" t="s">
        <v>15489</v>
      </c>
      <c r="BK2591" t="s">
        <v>15490</v>
      </c>
      <c r="BL2591">
        <v>29914485</v>
      </c>
      <c r="BW2591" t="s">
        <v>13429</v>
      </c>
      <c r="BX2591" t="s">
        <v>13985</v>
      </c>
      <c r="BY2591" t="s">
        <v>13985</v>
      </c>
      <c r="BZ2591" t="s">
        <v>13985</v>
      </c>
    </row>
    <row r="2592" spans="1:78" hidden="1">
      <c r="A2592" t="s">
        <v>13850</v>
      </c>
      <c r="B2592" t="s">
        <v>67</v>
      </c>
      <c r="C2592" t="s">
        <v>18059</v>
      </c>
      <c r="G2592" t="s">
        <v>18060</v>
      </c>
      <c r="J2592" t="s">
        <v>18061</v>
      </c>
      <c r="K2592" t="s">
        <v>216</v>
      </c>
      <c r="W2592" t="s">
        <v>18062</v>
      </c>
      <c r="AA2592" t="s">
        <v>18063</v>
      </c>
      <c r="AB2592" t="s">
        <v>18064</v>
      </c>
      <c r="AN2592" t="s">
        <v>218</v>
      </c>
      <c r="AS2592" s="1">
        <v>47119</v>
      </c>
      <c r="AT2592">
        <v>2016</v>
      </c>
      <c r="AU2592">
        <v>6</v>
      </c>
      <c r="BC2592">
        <v>19829</v>
      </c>
      <c r="BD2592" t="s">
        <v>18065</v>
      </c>
      <c r="BK2592" t="s">
        <v>18066</v>
      </c>
      <c r="BL2592">
        <v>26821755</v>
      </c>
      <c r="BW2592" t="s">
        <v>13429</v>
      </c>
      <c r="BX2592" t="s">
        <v>13985</v>
      </c>
      <c r="BY2592" t="s">
        <v>13985</v>
      </c>
      <c r="BZ2592" t="s">
        <v>13985</v>
      </c>
    </row>
    <row r="2593" spans="1:78" hidden="1">
      <c r="A2593" t="s">
        <v>13850</v>
      </c>
      <c r="B2593" t="s">
        <v>67</v>
      </c>
      <c r="C2593" t="s">
        <v>21529</v>
      </c>
      <c r="G2593" t="s">
        <v>21530</v>
      </c>
      <c r="J2593" t="s">
        <v>21531</v>
      </c>
      <c r="K2593" t="s">
        <v>4110</v>
      </c>
      <c r="W2593" t="s">
        <v>21532</v>
      </c>
      <c r="AA2593" t="s">
        <v>21533</v>
      </c>
      <c r="AB2593" t="s">
        <v>21534</v>
      </c>
      <c r="AN2593" t="s">
        <v>4114</v>
      </c>
      <c r="AS2593" t="s">
        <v>297</v>
      </c>
      <c r="AT2593">
        <v>2012</v>
      </c>
      <c r="AU2593">
        <v>6</v>
      </c>
      <c r="AV2593">
        <v>9</v>
      </c>
      <c r="BC2593" t="s">
        <v>21535</v>
      </c>
      <c r="BD2593" t="s">
        <v>21536</v>
      </c>
      <c r="BK2593" t="s">
        <v>21537</v>
      </c>
      <c r="BL2593">
        <v>22970335</v>
      </c>
      <c r="BW2593" t="s">
        <v>13429</v>
      </c>
      <c r="BX2593" t="s">
        <v>13985</v>
      </c>
      <c r="BY2593" t="s">
        <v>13985</v>
      </c>
      <c r="BZ2593" t="s">
        <v>13985</v>
      </c>
    </row>
    <row r="2594" spans="1:78" hidden="1">
      <c r="A2594" t="s">
        <v>13850</v>
      </c>
      <c r="B2594" t="s">
        <v>67</v>
      </c>
      <c r="C2594" t="s">
        <v>30244</v>
      </c>
      <c r="G2594" t="s">
        <v>30244</v>
      </c>
      <c r="J2594" t="s">
        <v>30245</v>
      </c>
      <c r="K2594" t="s">
        <v>3062</v>
      </c>
      <c r="W2594" t="s">
        <v>30246</v>
      </c>
      <c r="AN2594" t="s">
        <v>3066</v>
      </c>
      <c r="AS2594" t="s">
        <v>884</v>
      </c>
      <c r="AT2594">
        <v>1996</v>
      </c>
      <c r="AU2594">
        <v>76</v>
      </c>
      <c r="AW2594">
        <v>2</v>
      </c>
      <c r="BA2594">
        <v>192</v>
      </c>
      <c r="BB2594">
        <v>197</v>
      </c>
      <c r="BD2594" t="s">
        <v>30247</v>
      </c>
      <c r="BK2594" t="s">
        <v>30248</v>
      </c>
      <c r="BW2594" t="s">
        <v>13429</v>
      </c>
      <c r="BX2594" t="s">
        <v>13985</v>
      </c>
      <c r="BY2594" t="s">
        <v>13985</v>
      </c>
      <c r="BZ2594" t="s">
        <v>13985</v>
      </c>
    </row>
    <row r="2595" spans="1:78" hidden="1">
      <c r="A2595" t="s">
        <v>13850</v>
      </c>
      <c r="B2595" t="s">
        <v>67</v>
      </c>
      <c r="C2595" t="s">
        <v>31204</v>
      </c>
      <c r="G2595" t="s">
        <v>31204</v>
      </c>
      <c r="J2595" t="s">
        <v>31205</v>
      </c>
      <c r="K2595" t="s">
        <v>29962</v>
      </c>
      <c r="W2595" t="s">
        <v>31206</v>
      </c>
      <c r="AA2595" t="s">
        <v>12121</v>
      </c>
      <c r="AB2595" t="s">
        <v>31207</v>
      </c>
      <c r="AN2595" t="s">
        <v>29966</v>
      </c>
      <c r="AS2595" t="s">
        <v>1488</v>
      </c>
      <c r="AT2595">
        <v>1992</v>
      </c>
      <c r="AU2595">
        <v>65</v>
      </c>
      <c r="AV2595">
        <v>3</v>
      </c>
      <c r="BA2595">
        <v>554</v>
      </c>
      <c r="BB2595">
        <v>567</v>
      </c>
      <c r="BD2595" t="s">
        <v>31208</v>
      </c>
      <c r="BK2595" t="s">
        <v>31209</v>
      </c>
      <c r="BW2595" t="s">
        <v>13429</v>
      </c>
      <c r="BX2595" t="s">
        <v>13985</v>
      </c>
      <c r="BY2595" t="s">
        <v>13985</v>
      </c>
      <c r="BZ2595" t="s">
        <v>13985</v>
      </c>
    </row>
    <row r="2596" spans="1:78" hidden="1">
      <c r="A2596" t="s">
        <v>13850</v>
      </c>
      <c r="B2596" t="s">
        <v>67</v>
      </c>
      <c r="C2596" t="s">
        <v>15533</v>
      </c>
      <c r="G2596" t="s">
        <v>15534</v>
      </c>
      <c r="J2596" t="s">
        <v>15535</v>
      </c>
      <c r="K2596" t="s">
        <v>14407</v>
      </c>
      <c r="W2596" t="s">
        <v>15536</v>
      </c>
      <c r="AB2596" t="s">
        <v>15537</v>
      </c>
      <c r="AN2596" t="s">
        <v>14411</v>
      </c>
      <c r="AO2596" t="s">
        <v>14412</v>
      </c>
      <c r="AS2596" t="s">
        <v>521</v>
      </c>
      <c r="AT2596">
        <v>2018</v>
      </c>
      <c r="AU2596">
        <v>12</v>
      </c>
      <c r="AV2596">
        <v>6</v>
      </c>
      <c r="BA2596">
        <v>1404</v>
      </c>
      <c r="BB2596">
        <v>1413</v>
      </c>
      <c r="BD2596" t="s">
        <v>15538</v>
      </c>
      <c r="BK2596" t="s">
        <v>15539</v>
      </c>
      <c r="BL2596">
        <v>29662146</v>
      </c>
      <c r="BW2596" t="s">
        <v>13429</v>
      </c>
      <c r="BX2596" t="s">
        <v>13985</v>
      </c>
      <c r="BY2596" t="s">
        <v>13985</v>
      </c>
      <c r="BZ2596" t="s">
        <v>13985</v>
      </c>
    </row>
    <row r="2597" spans="1:78" hidden="1">
      <c r="A2597" t="s">
        <v>13850</v>
      </c>
      <c r="B2597" t="s">
        <v>67</v>
      </c>
      <c r="C2597" t="s">
        <v>26296</v>
      </c>
      <c r="G2597" t="s">
        <v>26296</v>
      </c>
      <c r="J2597" t="s">
        <v>26297</v>
      </c>
      <c r="K2597" t="s">
        <v>1442</v>
      </c>
      <c r="W2597" t="s">
        <v>26298</v>
      </c>
      <c r="AB2597" t="s">
        <v>26299</v>
      </c>
      <c r="AN2597" t="s">
        <v>1446</v>
      </c>
      <c r="AO2597" t="s">
        <v>1447</v>
      </c>
      <c r="AS2597" t="s">
        <v>1023</v>
      </c>
      <c r="AT2597">
        <v>2006</v>
      </c>
      <c r="AU2597">
        <v>19</v>
      </c>
      <c r="AV2597">
        <v>1</v>
      </c>
      <c r="BA2597">
        <v>267</v>
      </c>
      <c r="BB2597">
        <v>276</v>
      </c>
      <c r="BD2597" t="s">
        <v>26300</v>
      </c>
      <c r="BK2597" t="s">
        <v>26301</v>
      </c>
      <c r="BL2597">
        <v>16405597</v>
      </c>
      <c r="BW2597" t="s">
        <v>13429</v>
      </c>
    </row>
    <row r="2598" spans="1:78" hidden="1">
      <c r="A2598" t="s">
        <v>13850</v>
      </c>
      <c r="B2598" t="s">
        <v>67</v>
      </c>
      <c r="C2598" t="s">
        <v>24963</v>
      </c>
      <c r="G2598" t="s">
        <v>24964</v>
      </c>
      <c r="J2598" t="s">
        <v>24965</v>
      </c>
      <c r="K2598" t="s">
        <v>3484</v>
      </c>
      <c r="W2598" t="s">
        <v>24966</v>
      </c>
      <c r="AO2598" t="s">
        <v>3488</v>
      </c>
      <c r="AT2598">
        <v>2008</v>
      </c>
      <c r="AU2598">
        <v>105</v>
      </c>
      <c r="AV2598">
        <v>1</v>
      </c>
      <c r="BA2598">
        <v>1</v>
      </c>
      <c r="BB2598">
        <v>12</v>
      </c>
      <c r="BD2598" t="s">
        <v>24967</v>
      </c>
      <c r="BK2598" t="s">
        <v>24968</v>
      </c>
      <c r="BW2598" t="s">
        <v>13429</v>
      </c>
      <c r="BX2598" t="s">
        <v>13985</v>
      </c>
      <c r="BY2598" t="s">
        <v>13985</v>
      </c>
      <c r="BZ2598" t="s">
        <v>13985</v>
      </c>
    </row>
    <row r="2599" spans="1:78" hidden="1">
      <c r="A2599" t="s">
        <v>13850</v>
      </c>
      <c r="B2599" t="s">
        <v>67</v>
      </c>
      <c r="C2599" t="s">
        <v>15404</v>
      </c>
      <c r="G2599" t="s">
        <v>15405</v>
      </c>
      <c r="J2599" t="s">
        <v>15406</v>
      </c>
      <c r="K2599" t="s">
        <v>4771</v>
      </c>
      <c r="W2599" t="s">
        <v>15407</v>
      </c>
      <c r="AA2599" t="s">
        <v>15408</v>
      </c>
      <c r="AB2599" t="s">
        <v>15409</v>
      </c>
      <c r="AN2599" t="s">
        <v>4775</v>
      </c>
      <c r="AS2599" s="1">
        <v>45839</v>
      </c>
      <c r="AT2599">
        <v>2018</v>
      </c>
      <c r="AU2599">
        <v>9</v>
      </c>
      <c r="BC2599">
        <v>2919</v>
      </c>
      <c r="BD2599" t="s">
        <v>15410</v>
      </c>
      <c r="BK2599" t="s">
        <v>15411</v>
      </c>
      <c r="BL2599">
        <v>30046034</v>
      </c>
      <c r="BW2599" t="s">
        <v>13429</v>
      </c>
      <c r="BX2599" t="s">
        <v>13985</v>
      </c>
      <c r="BY2599" t="s">
        <v>13985</v>
      </c>
      <c r="BZ2599" t="s">
        <v>13985</v>
      </c>
    </row>
    <row r="2600" spans="1:78" hidden="1">
      <c r="A2600" t="s">
        <v>13850</v>
      </c>
      <c r="B2600" t="s">
        <v>67</v>
      </c>
      <c r="C2600" t="s">
        <v>17459</v>
      </c>
      <c r="G2600" t="s">
        <v>17460</v>
      </c>
      <c r="J2600" t="s">
        <v>17461</v>
      </c>
      <c r="K2600" t="s">
        <v>1192</v>
      </c>
      <c r="W2600" t="s">
        <v>17462</v>
      </c>
      <c r="AN2600" t="s">
        <v>1194</v>
      </c>
      <c r="AO2600" t="s">
        <v>1195</v>
      </c>
      <c r="AS2600" t="s">
        <v>154</v>
      </c>
      <c r="AT2600">
        <v>2016</v>
      </c>
      <c r="AU2600">
        <v>22</v>
      </c>
      <c r="AV2600">
        <v>11</v>
      </c>
      <c r="BA2600">
        <v>3712</v>
      </c>
      <c r="BB2600">
        <v>3723</v>
      </c>
      <c r="BD2600" t="s">
        <v>17463</v>
      </c>
      <c r="BK2600" t="s">
        <v>17464</v>
      </c>
      <c r="BL2600">
        <v>27104650</v>
      </c>
      <c r="BW2600" t="s">
        <v>13429</v>
      </c>
      <c r="BX2600" t="s">
        <v>13985</v>
      </c>
      <c r="BY2600" t="s">
        <v>13985</v>
      </c>
      <c r="BZ2600" t="s">
        <v>13985</v>
      </c>
    </row>
    <row r="2601" spans="1:78" hidden="1">
      <c r="A2601" t="s">
        <v>13850</v>
      </c>
      <c r="B2601" t="s">
        <v>67</v>
      </c>
      <c r="C2601" t="s">
        <v>28380</v>
      </c>
      <c r="G2601" t="s">
        <v>28380</v>
      </c>
      <c r="J2601" t="s">
        <v>28381</v>
      </c>
      <c r="K2601" t="s">
        <v>19258</v>
      </c>
      <c r="W2601" t="s">
        <v>28382</v>
      </c>
      <c r="AN2601" t="s">
        <v>19260</v>
      </c>
      <c r="AT2601">
        <v>2001</v>
      </c>
      <c r="AU2601">
        <v>3</v>
      </c>
      <c r="AV2601">
        <v>2</v>
      </c>
      <c r="BA2601">
        <v>179</v>
      </c>
      <c r="BB2601">
        <v>195</v>
      </c>
      <c r="BK2601" t="s">
        <v>28383</v>
      </c>
      <c r="BW2601" t="s">
        <v>13429</v>
      </c>
      <c r="BX2601" t="s">
        <v>13985</v>
      </c>
      <c r="BY2601" t="s">
        <v>13985</v>
      </c>
      <c r="BZ2601" t="s">
        <v>13985</v>
      </c>
    </row>
    <row r="2602" spans="1:78" hidden="1">
      <c r="A2602" t="s">
        <v>13850</v>
      </c>
      <c r="B2602" t="s">
        <v>67</v>
      </c>
      <c r="C2602" t="s">
        <v>29001</v>
      </c>
      <c r="G2602" t="s">
        <v>29001</v>
      </c>
      <c r="J2602" t="s">
        <v>29002</v>
      </c>
      <c r="K2602" t="s">
        <v>433</v>
      </c>
      <c r="W2602" t="s">
        <v>29003</v>
      </c>
      <c r="AB2602" t="s">
        <v>29004</v>
      </c>
      <c r="AN2602" t="s">
        <v>435</v>
      </c>
      <c r="AO2602" t="s">
        <v>436</v>
      </c>
      <c r="AS2602" t="s">
        <v>352</v>
      </c>
      <c r="AT2602">
        <v>1999</v>
      </c>
      <c r="AU2602">
        <v>248</v>
      </c>
      <c r="AW2602">
        <v>4</v>
      </c>
      <c r="BA2602">
        <v>419</v>
      </c>
      <c r="BB2602">
        <v>427</v>
      </c>
      <c r="BK2602" t="s">
        <v>29005</v>
      </c>
      <c r="BW2602" t="s">
        <v>13429</v>
      </c>
      <c r="BX2602" t="s">
        <v>13985</v>
      </c>
      <c r="BY2602" t="s">
        <v>13985</v>
      </c>
      <c r="BZ2602" t="s">
        <v>13985</v>
      </c>
    </row>
    <row r="2603" spans="1:78" hidden="1">
      <c r="A2603" t="s">
        <v>13850</v>
      </c>
      <c r="B2603" t="s">
        <v>67</v>
      </c>
      <c r="C2603" t="s">
        <v>16348</v>
      </c>
      <c r="G2603" t="s">
        <v>16349</v>
      </c>
      <c r="J2603" t="s">
        <v>16350</v>
      </c>
      <c r="K2603" t="s">
        <v>433</v>
      </c>
      <c r="W2603" t="s">
        <v>16351</v>
      </c>
      <c r="AA2603" t="s">
        <v>16352</v>
      </c>
      <c r="AB2603" t="s">
        <v>16353</v>
      </c>
      <c r="AN2603" t="s">
        <v>435</v>
      </c>
      <c r="AO2603" t="s">
        <v>436</v>
      </c>
      <c r="AS2603" t="s">
        <v>154</v>
      </c>
      <c r="AT2603">
        <v>2017</v>
      </c>
      <c r="AU2603">
        <v>303</v>
      </c>
      <c r="AV2603">
        <v>3</v>
      </c>
      <c r="BD2603" t="s">
        <v>16354</v>
      </c>
      <c r="BK2603" t="s">
        <v>16355</v>
      </c>
      <c r="BW2603" t="s">
        <v>13429</v>
      </c>
      <c r="BX2603" t="s">
        <v>13985</v>
      </c>
      <c r="BY2603" t="s">
        <v>13985</v>
      </c>
      <c r="BZ2603" t="s">
        <v>13985</v>
      </c>
    </row>
    <row r="2604" spans="1:78" hidden="1">
      <c r="A2604" t="s">
        <v>13850</v>
      </c>
      <c r="B2604" t="s">
        <v>67</v>
      </c>
      <c r="C2604" t="s">
        <v>20579</v>
      </c>
      <c r="G2604" t="s">
        <v>20580</v>
      </c>
      <c r="J2604" t="s">
        <v>20581</v>
      </c>
      <c r="K2604" t="s">
        <v>773</v>
      </c>
      <c r="W2604" t="s">
        <v>20582</v>
      </c>
      <c r="AA2604" t="s">
        <v>20583</v>
      </c>
      <c r="AB2604" t="s">
        <v>20584</v>
      </c>
      <c r="AN2604" t="s">
        <v>777</v>
      </c>
      <c r="AO2604" t="s">
        <v>778</v>
      </c>
      <c r="AS2604" t="s">
        <v>154</v>
      </c>
      <c r="AT2604">
        <v>2013</v>
      </c>
      <c r="AU2604">
        <v>36</v>
      </c>
      <c r="AV2604">
        <v>11</v>
      </c>
      <c r="BA2604">
        <v>1601</v>
      </c>
      <c r="BB2604">
        <v>1608</v>
      </c>
      <c r="BD2604" t="s">
        <v>20585</v>
      </c>
      <c r="BK2604" t="s">
        <v>20586</v>
      </c>
      <c r="BW2604" t="s">
        <v>13429</v>
      </c>
      <c r="BX2604" t="s">
        <v>13985</v>
      </c>
      <c r="BY2604" t="s">
        <v>13985</v>
      </c>
      <c r="BZ2604" t="s">
        <v>13985</v>
      </c>
    </row>
    <row r="2605" spans="1:78" hidden="1">
      <c r="A2605" t="s">
        <v>13850</v>
      </c>
      <c r="B2605" t="s">
        <v>67</v>
      </c>
      <c r="C2605" t="s">
        <v>31153</v>
      </c>
      <c r="G2605" t="s">
        <v>31153</v>
      </c>
      <c r="J2605" t="s">
        <v>31154</v>
      </c>
      <c r="K2605" t="s">
        <v>13136</v>
      </c>
      <c r="W2605" t="s">
        <v>31155</v>
      </c>
      <c r="AN2605" t="s">
        <v>13138</v>
      </c>
      <c r="AS2605" t="s">
        <v>3761</v>
      </c>
      <c r="AT2605">
        <v>1992</v>
      </c>
      <c r="AU2605">
        <v>23</v>
      </c>
      <c r="AV2605">
        <v>4</v>
      </c>
      <c r="BA2605">
        <v>499</v>
      </c>
      <c r="BB2605">
        <v>503</v>
      </c>
      <c r="BD2605" t="s">
        <v>31156</v>
      </c>
      <c r="BK2605" t="s">
        <v>31157</v>
      </c>
      <c r="BW2605" t="s">
        <v>13429</v>
      </c>
      <c r="BX2605" t="s">
        <v>13985</v>
      </c>
      <c r="BY2605" t="s">
        <v>13985</v>
      </c>
      <c r="BZ2605" t="s">
        <v>13985</v>
      </c>
    </row>
    <row r="2606" spans="1:78" hidden="1">
      <c r="A2606" t="s">
        <v>13850</v>
      </c>
      <c r="B2606" t="s">
        <v>67</v>
      </c>
      <c r="C2606" t="s">
        <v>30514</v>
      </c>
      <c r="G2606" t="s">
        <v>30514</v>
      </c>
      <c r="J2606" t="s">
        <v>30515</v>
      </c>
      <c r="K2606" t="s">
        <v>3582</v>
      </c>
      <c r="W2606" t="s">
        <v>30516</v>
      </c>
      <c r="AB2606" t="s">
        <v>30517</v>
      </c>
      <c r="AN2606" t="s">
        <v>3586</v>
      </c>
      <c r="AS2606" t="s">
        <v>815</v>
      </c>
      <c r="AT2606">
        <v>1995</v>
      </c>
      <c r="AU2606">
        <v>26</v>
      </c>
      <c r="AV2606">
        <v>1</v>
      </c>
      <c r="BA2606">
        <v>25</v>
      </c>
      <c r="BB2606">
        <v>32</v>
      </c>
      <c r="BD2606" t="s">
        <v>30518</v>
      </c>
      <c r="BK2606" t="s">
        <v>30519</v>
      </c>
      <c r="BW2606" t="s">
        <v>13429</v>
      </c>
      <c r="BX2606" t="s">
        <v>13985</v>
      </c>
      <c r="BY2606" t="s">
        <v>13985</v>
      </c>
      <c r="BZ2606" t="s">
        <v>13985</v>
      </c>
    </row>
    <row r="2607" spans="1:78" hidden="1">
      <c r="A2607" t="s">
        <v>13850</v>
      </c>
      <c r="B2607" t="s">
        <v>67</v>
      </c>
      <c r="C2607" t="s">
        <v>23186</v>
      </c>
      <c r="G2607" t="s">
        <v>23187</v>
      </c>
      <c r="J2607" t="s">
        <v>23188</v>
      </c>
      <c r="K2607" t="s">
        <v>2387</v>
      </c>
      <c r="W2607" t="s">
        <v>23189</v>
      </c>
      <c r="AA2607" t="s">
        <v>23190</v>
      </c>
      <c r="AB2607" t="s">
        <v>23191</v>
      </c>
      <c r="AN2607" t="s">
        <v>2389</v>
      </c>
      <c r="AS2607" t="s">
        <v>154</v>
      </c>
      <c r="AT2607">
        <v>2010</v>
      </c>
      <c r="AU2607">
        <v>12</v>
      </c>
      <c r="AV2607">
        <v>4</v>
      </c>
      <c r="BA2607">
        <v>381</v>
      </c>
      <c r="BB2607">
        <v>388</v>
      </c>
      <c r="BD2607" t="s">
        <v>23192</v>
      </c>
      <c r="BK2607" t="s">
        <v>23193</v>
      </c>
      <c r="BW2607" t="s">
        <v>13429</v>
      </c>
      <c r="BX2607" t="s">
        <v>13985</v>
      </c>
      <c r="BY2607" t="s">
        <v>13985</v>
      </c>
      <c r="BZ2607" t="s">
        <v>13985</v>
      </c>
    </row>
    <row r="2608" spans="1:78" hidden="1">
      <c r="A2608" t="s">
        <v>13850</v>
      </c>
      <c r="B2608" t="s">
        <v>67</v>
      </c>
      <c r="C2608" t="s">
        <v>16788</v>
      </c>
      <c r="G2608" t="s">
        <v>16789</v>
      </c>
      <c r="J2608" t="s">
        <v>16790</v>
      </c>
      <c r="K2608" t="s">
        <v>433</v>
      </c>
      <c r="W2608" t="s">
        <v>16791</v>
      </c>
      <c r="AA2608" t="s">
        <v>16792</v>
      </c>
      <c r="AB2608" t="s">
        <v>16793</v>
      </c>
      <c r="AN2608" t="s">
        <v>435</v>
      </c>
      <c r="AO2608" t="s">
        <v>436</v>
      </c>
      <c r="AS2608" t="s">
        <v>629</v>
      </c>
      <c r="AT2608">
        <v>2017</v>
      </c>
      <c r="AU2608">
        <v>302</v>
      </c>
      <c r="AV2608">
        <v>1</v>
      </c>
      <c r="BA2608">
        <v>8</v>
      </c>
      <c r="BB2608">
        <v>14</v>
      </c>
      <c r="BD2608" t="s">
        <v>16794</v>
      </c>
      <c r="BK2608" t="s">
        <v>16795</v>
      </c>
      <c r="BW2608" t="s">
        <v>13429</v>
      </c>
      <c r="BX2608" t="s">
        <v>13985</v>
      </c>
      <c r="BY2608" t="s">
        <v>13985</v>
      </c>
      <c r="BZ2608" t="s">
        <v>13985</v>
      </c>
    </row>
    <row r="2609" spans="1:78" hidden="1">
      <c r="A2609" t="s">
        <v>13850</v>
      </c>
      <c r="B2609" t="s">
        <v>67</v>
      </c>
      <c r="C2609" t="s">
        <v>15872</v>
      </c>
      <c r="G2609" t="s">
        <v>15873</v>
      </c>
      <c r="J2609" t="s">
        <v>15874</v>
      </c>
      <c r="K2609" t="s">
        <v>14220</v>
      </c>
      <c r="W2609" t="s">
        <v>15875</v>
      </c>
      <c r="AN2609" t="s">
        <v>14222</v>
      </c>
      <c r="AS2609" t="s">
        <v>815</v>
      </c>
      <c r="AT2609">
        <v>2018</v>
      </c>
      <c r="AU2609">
        <v>7</v>
      </c>
      <c r="AV2609">
        <v>1</v>
      </c>
      <c r="BA2609">
        <v>43</v>
      </c>
      <c r="BB2609">
        <v>50</v>
      </c>
      <c r="BD2609" t="s">
        <v>15876</v>
      </c>
      <c r="BK2609" t="s">
        <v>15877</v>
      </c>
      <c r="BW2609" t="s">
        <v>13429</v>
      </c>
      <c r="BX2609" t="s">
        <v>13985</v>
      </c>
      <c r="BY2609" t="s">
        <v>13985</v>
      </c>
      <c r="BZ2609" t="s">
        <v>13985</v>
      </c>
    </row>
    <row r="2610" spans="1:78" hidden="1">
      <c r="A2610" t="s">
        <v>13850</v>
      </c>
      <c r="B2610" t="s">
        <v>67</v>
      </c>
      <c r="C2610" t="s">
        <v>14729</v>
      </c>
      <c r="G2610" t="s">
        <v>14730</v>
      </c>
      <c r="J2610" t="s">
        <v>14731</v>
      </c>
      <c r="K2610" t="s">
        <v>4091</v>
      </c>
      <c r="W2610" t="s">
        <v>14732</v>
      </c>
      <c r="AA2610" t="s">
        <v>14733</v>
      </c>
      <c r="AB2610" t="s">
        <v>14734</v>
      </c>
      <c r="AN2610" t="s">
        <v>4095</v>
      </c>
      <c r="AS2610" s="1">
        <v>46784</v>
      </c>
      <c r="AT2610">
        <v>2019</v>
      </c>
      <c r="AU2610">
        <v>7</v>
      </c>
      <c r="BC2610" t="s">
        <v>14735</v>
      </c>
      <c r="BD2610" t="s">
        <v>14736</v>
      </c>
      <c r="BK2610" t="s">
        <v>14737</v>
      </c>
      <c r="BL2610">
        <v>30842907</v>
      </c>
      <c r="BW2610" t="s">
        <v>13428</v>
      </c>
      <c r="BX2610">
        <v>0</v>
      </c>
      <c r="BY2610" t="s">
        <v>13429</v>
      </c>
    </row>
    <row r="2611" spans="1:78" hidden="1">
      <c r="A2611" t="s">
        <v>13850</v>
      </c>
      <c r="B2611" t="s">
        <v>67</v>
      </c>
      <c r="C2611" t="s">
        <v>19049</v>
      </c>
      <c r="G2611" t="s">
        <v>19050</v>
      </c>
      <c r="J2611" t="s">
        <v>19051</v>
      </c>
      <c r="K2611" t="s">
        <v>4762</v>
      </c>
      <c r="W2611" t="s">
        <v>19052</v>
      </c>
      <c r="AB2611" t="s">
        <v>19053</v>
      </c>
      <c r="AN2611" t="s">
        <v>4764</v>
      </c>
      <c r="AO2611" t="s">
        <v>4765</v>
      </c>
      <c r="AS2611" t="s">
        <v>730</v>
      </c>
      <c r="AT2611">
        <v>2015</v>
      </c>
      <c r="AU2611">
        <v>19</v>
      </c>
      <c r="AV2611">
        <v>2</v>
      </c>
      <c r="AY2611" t="s">
        <v>49</v>
      </c>
      <c r="BA2611">
        <v>359</v>
      </c>
      <c r="BB2611">
        <v>375</v>
      </c>
      <c r="BD2611" t="s">
        <v>19054</v>
      </c>
      <c r="BK2611" t="s">
        <v>19055</v>
      </c>
      <c r="BW2611" t="s">
        <v>13429</v>
      </c>
      <c r="BX2611" t="s">
        <v>13985</v>
      </c>
      <c r="BY2611" t="s">
        <v>13985</v>
      </c>
      <c r="BZ2611" t="s">
        <v>13985</v>
      </c>
    </row>
    <row r="2612" spans="1:78" hidden="1">
      <c r="A2612" t="s">
        <v>13850</v>
      </c>
      <c r="B2612" t="s">
        <v>67</v>
      </c>
      <c r="C2612" t="s">
        <v>21554</v>
      </c>
      <c r="G2612" t="s">
        <v>21555</v>
      </c>
      <c r="J2612" t="s">
        <v>21556</v>
      </c>
      <c r="K2612" t="s">
        <v>1645</v>
      </c>
      <c r="W2612" t="s">
        <v>21557</v>
      </c>
      <c r="AN2612" t="s">
        <v>1649</v>
      </c>
      <c r="AS2612" t="s">
        <v>297</v>
      </c>
      <c r="AT2612">
        <v>2012</v>
      </c>
      <c r="AU2612">
        <v>136</v>
      </c>
      <c r="AV2612">
        <v>8</v>
      </c>
      <c r="BA2612">
        <v>605</v>
      </c>
      <c r="BB2612">
        <v>613</v>
      </c>
      <c r="BD2612" t="s">
        <v>21558</v>
      </c>
      <c r="BK2612" t="s">
        <v>21559</v>
      </c>
      <c r="BW2612" t="s">
        <v>13429</v>
      </c>
      <c r="BX2612" t="s">
        <v>13985</v>
      </c>
      <c r="BY2612" t="s">
        <v>13985</v>
      </c>
      <c r="BZ2612" t="s">
        <v>13985</v>
      </c>
    </row>
    <row r="2613" spans="1:78" hidden="1">
      <c r="A2613" t="s">
        <v>13850</v>
      </c>
      <c r="B2613" t="s">
        <v>67</v>
      </c>
      <c r="C2613" t="s">
        <v>24731</v>
      </c>
      <c r="G2613" t="s">
        <v>24732</v>
      </c>
      <c r="J2613" t="s">
        <v>24733</v>
      </c>
      <c r="K2613" t="s">
        <v>19087</v>
      </c>
      <c r="W2613" t="s">
        <v>24734</v>
      </c>
      <c r="AN2613" t="s">
        <v>19089</v>
      </c>
      <c r="AS2613" t="s">
        <v>521</v>
      </c>
      <c r="AT2613">
        <v>2008</v>
      </c>
      <c r="AU2613">
        <v>64</v>
      </c>
      <c r="AV2613">
        <v>2</v>
      </c>
      <c r="BA2613">
        <v>189</v>
      </c>
      <c r="BB2613">
        <v>199</v>
      </c>
      <c r="BD2613" t="s">
        <v>24735</v>
      </c>
      <c r="BK2613" t="s">
        <v>24736</v>
      </c>
      <c r="BW2613" t="s">
        <v>13429</v>
      </c>
      <c r="BX2613" t="s">
        <v>13985</v>
      </c>
      <c r="BY2613" t="s">
        <v>13985</v>
      </c>
      <c r="BZ2613" t="s">
        <v>13985</v>
      </c>
    </row>
    <row r="2614" spans="1:78" hidden="1">
      <c r="A2614" t="s">
        <v>13850</v>
      </c>
      <c r="B2614" t="s">
        <v>67</v>
      </c>
      <c r="C2614" t="s">
        <v>29013</v>
      </c>
      <c r="G2614" t="s">
        <v>29013</v>
      </c>
      <c r="J2614" t="s">
        <v>29014</v>
      </c>
      <c r="K2614" t="s">
        <v>1057</v>
      </c>
      <c r="W2614" t="s">
        <v>29015</v>
      </c>
      <c r="AA2614" t="s">
        <v>29016</v>
      </c>
      <c r="AN2614" t="s">
        <v>1061</v>
      </c>
      <c r="AS2614" t="s">
        <v>472</v>
      </c>
      <c r="AT2614">
        <v>1999</v>
      </c>
      <c r="AU2614">
        <v>80</v>
      </c>
      <c r="AV2614">
        <v>5</v>
      </c>
      <c r="BA2614">
        <v>1666</v>
      </c>
      <c r="BB2614">
        <v>1677</v>
      </c>
      <c r="BD2614" t="s">
        <v>29017</v>
      </c>
      <c r="BK2614" t="s">
        <v>29018</v>
      </c>
      <c r="BW2614" t="s">
        <v>13428</v>
      </c>
      <c r="BX2614" t="s">
        <v>13985</v>
      </c>
      <c r="BY2614" t="s">
        <v>13429</v>
      </c>
      <c r="BZ2614" t="s">
        <v>13985</v>
      </c>
    </row>
    <row r="2615" spans="1:78" hidden="1">
      <c r="A2615" t="s">
        <v>13850</v>
      </c>
      <c r="B2615" t="s">
        <v>67</v>
      </c>
      <c r="C2615" t="s">
        <v>27092</v>
      </c>
      <c r="G2615" t="s">
        <v>27092</v>
      </c>
      <c r="J2615" t="s">
        <v>27093</v>
      </c>
      <c r="K2615" t="s">
        <v>27094</v>
      </c>
      <c r="W2615" t="s">
        <v>27095</v>
      </c>
      <c r="AA2615" t="s">
        <v>27096</v>
      </c>
      <c r="AB2615" t="s">
        <v>27097</v>
      </c>
      <c r="AN2615" t="s">
        <v>27098</v>
      </c>
      <c r="AO2615" t="s">
        <v>27099</v>
      </c>
      <c r="AS2615" t="s">
        <v>472</v>
      </c>
      <c r="AT2615">
        <v>2004</v>
      </c>
      <c r="AU2615">
        <v>49</v>
      </c>
      <c r="AV2615">
        <v>1</v>
      </c>
      <c r="BA2615">
        <v>10</v>
      </c>
      <c r="BB2615">
        <v>12</v>
      </c>
      <c r="BD2615" t="s">
        <v>27100</v>
      </c>
      <c r="BK2615" t="s">
        <v>27101</v>
      </c>
      <c r="BL2615">
        <v>15297923</v>
      </c>
      <c r="BW2615" t="s">
        <v>13429</v>
      </c>
      <c r="BX2615" t="s">
        <v>13985</v>
      </c>
      <c r="BY2615" t="s">
        <v>13985</v>
      </c>
      <c r="BZ2615" t="s">
        <v>13985</v>
      </c>
    </row>
    <row r="2616" spans="1:78" hidden="1">
      <c r="A2616" t="s">
        <v>13850</v>
      </c>
      <c r="B2616" t="s">
        <v>67</v>
      </c>
      <c r="C2616" t="s">
        <v>27657</v>
      </c>
      <c r="G2616" t="s">
        <v>27657</v>
      </c>
      <c r="J2616" t="s">
        <v>27658</v>
      </c>
      <c r="K2616" t="s">
        <v>27059</v>
      </c>
      <c r="W2616" t="s">
        <v>27659</v>
      </c>
      <c r="AN2616" t="s">
        <v>27061</v>
      </c>
      <c r="AS2616" t="s">
        <v>815</v>
      </c>
      <c r="AT2616">
        <v>2003</v>
      </c>
      <c r="AU2616">
        <v>56</v>
      </c>
      <c r="AV2616">
        <v>2</v>
      </c>
      <c r="BA2616">
        <v>159</v>
      </c>
      <c r="BB2616">
        <v>166</v>
      </c>
      <c r="BD2616" t="s">
        <v>27660</v>
      </c>
      <c r="BK2616" t="s">
        <v>27661</v>
      </c>
      <c r="BW2616" t="s">
        <v>13429</v>
      </c>
      <c r="BX2616" t="s">
        <v>13985</v>
      </c>
      <c r="BY2616" t="s">
        <v>13985</v>
      </c>
      <c r="BZ2616" t="s">
        <v>13985</v>
      </c>
    </row>
    <row r="2617" spans="1:78" hidden="1">
      <c r="A2617" t="s">
        <v>13850</v>
      </c>
      <c r="B2617" t="s">
        <v>67</v>
      </c>
      <c r="C2617" t="s">
        <v>17230</v>
      </c>
      <c r="G2617" t="s">
        <v>17231</v>
      </c>
      <c r="J2617" t="s">
        <v>17232</v>
      </c>
      <c r="K2617" t="s">
        <v>17233</v>
      </c>
      <c r="W2617" t="s">
        <v>17234</v>
      </c>
      <c r="AN2617" t="s">
        <v>17235</v>
      </c>
      <c r="AO2617" t="s">
        <v>17236</v>
      </c>
      <c r="AT2617">
        <v>2017</v>
      </c>
      <c r="AU2617">
        <v>41</v>
      </c>
      <c r="AV2617">
        <v>3</v>
      </c>
      <c r="BA2617">
        <v>530</v>
      </c>
      <c r="BB2617" t="s">
        <v>115</v>
      </c>
      <c r="BD2617" t="s">
        <v>17237</v>
      </c>
      <c r="BK2617" t="s">
        <v>17238</v>
      </c>
      <c r="BW2617" t="s">
        <v>13429</v>
      </c>
      <c r="BX2617" t="s">
        <v>13985</v>
      </c>
      <c r="BY2617" t="s">
        <v>13985</v>
      </c>
      <c r="BZ2617" t="s">
        <v>13985</v>
      </c>
    </row>
    <row r="2618" spans="1:78" hidden="1">
      <c r="A2618" t="s">
        <v>13850</v>
      </c>
      <c r="B2618" t="s">
        <v>67</v>
      </c>
      <c r="C2618" t="s">
        <v>29137</v>
      </c>
      <c r="G2618" t="s">
        <v>29137</v>
      </c>
      <c r="J2618" t="s">
        <v>29138</v>
      </c>
      <c r="K2618" t="s">
        <v>15689</v>
      </c>
      <c r="W2618" t="s">
        <v>29139</v>
      </c>
      <c r="AN2618" t="s">
        <v>15693</v>
      </c>
      <c r="AS2618" t="s">
        <v>1023</v>
      </c>
      <c r="AT2618">
        <v>1999</v>
      </c>
      <c r="AU2618">
        <v>2</v>
      </c>
      <c r="AV2618">
        <v>1</v>
      </c>
      <c r="BA2618">
        <v>14</v>
      </c>
      <c r="BB2618">
        <v>18</v>
      </c>
      <c r="BD2618" t="s">
        <v>29140</v>
      </c>
      <c r="BK2618" t="s">
        <v>29141</v>
      </c>
      <c r="BW2618" t="s">
        <v>13429</v>
      </c>
      <c r="BX2618" t="s">
        <v>13985</v>
      </c>
      <c r="BY2618" t="s">
        <v>13985</v>
      </c>
      <c r="BZ2618" t="s">
        <v>13985</v>
      </c>
    </row>
  </sheetData>
  <autoFilter ref="BW1:BZ2618" xr:uid="{A530E57B-D061-49AA-A640-9DBCD6645E93}">
    <filterColumn colId="0">
      <filters>
        <filter val="p"/>
      </filters>
    </filterColumn>
    <filterColumn colId="1">
      <filters blank="1">
        <filter val="4"/>
        <filter val="5"/>
        <filter val="6"/>
        <filter val="7"/>
        <filter val="8"/>
      </filters>
    </filterColumn>
    <filterColumn colId="2">
      <filters>
        <filter val="y"/>
        <filter val="y(?)"/>
      </filters>
    </filterColumn>
    <filterColumn colId="3">
      <filters blank="1">
        <filter val="10"/>
        <filter val="11"/>
        <filter val="13"/>
        <filter val="15"/>
        <filter val="3"/>
        <filter val="5"/>
        <filter val="6"/>
        <filter val="9"/>
      </filters>
    </filterColumn>
  </autoFilter>
  <sortState xmlns:xlrd2="http://schemas.microsoft.com/office/spreadsheetml/2017/richdata2" ref="A2:BZ2618">
    <sortCondition ref="J2:J261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87C6C-9717-42CB-8F80-DB10CE3F111A}">
  <dimension ref="A1:CD74"/>
  <sheetViews>
    <sheetView topLeftCell="BJ56" workbookViewId="0">
      <selection activeCell="CB74" sqref="CB74"/>
    </sheetView>
  </sheetViews>
  <sheetFormatPr defaultRowHeight="14.4"/>
  <sheetData>
    <row r="1" spans="1:82">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13416</v>
      </c>
      <c r="BX1" t="s">
        <v>13417</v>
      </c>
      <c r="BY1" t="s">
        <v>13418</v>
      </c>
      <c r="BZ1" t="s">
        <v>13419</v>
      </c>
      <c r="CA1" t="s">
        <v>13420</v>
      </c>
      <c r="CB1" t="s">
        <v>13421</v>
      </c>
      <c r="CC1" t="s">
        <v>13422</v>
      </c>
      <c r="CD1" t="s">
        <v>13423</v>
      </c>
    </row>
    <row r="2" spans="1:82">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t="s">
        <v>13424</v>
      </c>
      <c r="BX2" t="s">
        <v>13426</v>
      </c>
      <c r="BY2" t="s">
        <v>13985</v>
      </c>
      <c r="BZ2" t="s">
        <v>13427</v>
      </c>
      <c r="CA2">
        <v>6</v>
      </c>
      <c r="CB2">
        <v>4</v>
      </c>
      <c r="CC2" t="s">
        <v>13432</v>
      </c>
      <c r="CD2" t="s">
        <v>13433</v>
      </c>
    </row>
    <row r="3" spans="1:82">
      <c r="A3" t="s">
        <v>13850</v>
      </c>
      <c r="B3" t="s">
        <v>67</v>
      </c>
      <c r="C3" t="s">
        <v>5504</v>
      </c>
      <c r="G3" t="s">
        <v>5505</v>
      </c>
      <c r="J3" t="s">
        <v>5506</v>
      </c>
      <c r="K3" t="s">
        <v>1442</v>
      </c>
      <c r="W3" t="s">
        <v>5507</v>
      </c>
      <c r="AN3" t="s">
        <v>1446</v>
      </c>
      <c r="AO3" t="s">
        <v>1447</v>
      </c>
      <c r="AS3" t="s">
        <v>730</v>
      </c>
      <c r="AT3">
        <v>2013</v>
      </c>
      <c r="AU3">
        <v>26</v>
      </c>
      <c r="AV3">
        <v>4</v>
      </c>
      <c r="BA3">
        <v>705</v>
      </c>
      <c r="BB3">
        <v>718</v>
      </c>
      <c r="BD3" t="s">
        <v>5508</v>
      </c>
      <c r="BK3" t="s">
        <v>5509</v>
      </c>
      <c r="BL3">
        <v>23496837</v>
      </c>
      <c r="BW3" t="s">
        <v>13424</v>
      </c>
      <c r="BX3" t="s">
        <v>13426</v>
      </c>
      <c r="BY3" t="s">
        <v>13985</v>
      </c>
      <c r="BZ3" t="s">
        <v>13427</v>
      </c>
      <c r="CA3">
        <v>7</v>
      </c>
      <c r="CB3">
        <v>8</v>
      </c>
      <c r="CC3" t="s">
        <v>13985</v>
      </c>
      <c r="CD3" t="s">
        <v>13433</v>
      </c>
    </row>
    <row r="4" spans="1:82">
      <c r="A4" t="s">
        <v>13850</v>
      </c>
      <c r="B4" t="s">
        <v>67</v>
      </c>
      <c r="C4" t="s">
        <v>11942</v>
      </c>
      <c r="G4" t="s">
        <v>11942</v>
      </c>
      <c r="J4" t="s">
        <v>11943</v>
      </c>
      <c r="K4" t="s">
        <v>6536</v>
      </c>
      <c r="W4" t="s">
        <v>11944</v>
      </c>
      <c r="AN4" t="s">
        <v>6540</v>
      </c>
      <c r="AS4" t="s">
        <v>521</v>
      </c>
      <c r="AT4">
        <v>1996</v>
      </c>
      <c r="AU4">
        <v>10</v>
      </c>
      <c r="AV4">
        <v>3</v>
      </c>
      <c r="BA4">
        <v>384</v>
      </c>
      <c r="BB4">
        <v>389</v>
      </c>
      <c r="BD4" t="s">
        <v>11945</v>
      </c>
      <c r="BK4" t="s">
        <v>11946</v>
      </c>
      <c r="BW4" t="s">
        <v>13424</v>
      </c>
      <c r="BX4" t="s">
        <v>13426</v>
      </c>
      <c r="BY4" t="s">
        <v>13985</v>
      </c>
      <c r="BZ4" t="s">
        <v>13427</v>
      </c>
      <c r="CA4">
        <v>7</v>
      </c>
      <c r="CB4">
        <v>5</v>
      </c>
      <c r="CC4" t="s">
        <v>13985</v>
      </c>
      <c r="CD4" t="s">
        <v>13433</v>
      </c>
    </row>
    <row r="5" spans="1:82">
      <c r="A5" t="s">
        <v>13850</v>
      </c>
      <c r="B5" t="s">
        <v>67</v>
      </c>
      <c r="C5" t="s">
        <v>10035</v>
      </c>
      <c r="G5" t="s">
        <v>10035</v>
      </c>
      <c r="J5" t="s">
        <v>10089</v>
      </c>
      <c r="K5" t="s">
        <v>569</v>
      </c>
      <c r="W5" t="s">
        <v>10090</v>
      </c>
      <c r="AN5" t="s">
        <v>572</v>
      </c>
      <c r="AO5" t="s">
        <v>573</v>
      </c>
      <c r="AS5" t="s">
        <v>629</v>
      </c>
      <c r="AT5">
        <v>2003</v>
      </c>
      <c r="AU5">
        <v>161</v>
      </c>
      <c r="AV5">
        <v>5</v>
      </c>
      <c r="BA5">
        <v>735</v>
      </c>
      <c r="BB5">
        <v>748</v>
      </c>
      <c r="BD5" t="s">
        <v>10091</v>
      </c>
      <c r="BK5" t="s">
        <v>10092</v>
      </c>
      <c r="BL5">
        <v>12858281</v>
      </c>
      <c r="BW5" t="s">
        <v>13424</v>
      </c>
      <c r="BX5" t="s">
        <v>13426</v>
      </c>
      <c r="BY5" t="s">
        <v>13985</v>
      </c>
      <c r="BZ5" t="s">
        <v>13427</v>
      </c>
      <c r="CA5">
        <v>14</v>
      </c>
      <c r="CB5">
        <v>23</v>
      </c>
      <c r="CC5" t="s">
        <v>13442</v>
      </c>
      <c r="CD5" t="s">
        <v>13433</v>
      </c>
    </row>
    <row r="6" spans="1:82">
      <c r="A6" t="s">
        <v>13850</v>
      </c>
      <c r="B6" t="s">
        <v>67</v>
      </c>
      <c r="C6" t="s">
        <v>12523</v>
      </c>
      <c r="G6" t="s">
        <v>12523</v>
      </c>
      <c r="J6" t="s">
        <v>12524</v>
      </c>
      <c r="K6" t="s">
        <v>12525</v>
      </c>
      <c r="W6" t="s">
        <v>12526</v>
      </c>
      <c r="AB6" t="s">
        <v>12527</v>
      </c>
      <c r="AN6" t="s">
        <v>12528</v>
      </c>
      <c r="AS6" t="s">
        <v>1613</v>
      </c>
      <c r="AT6">
        <v>1994</v>
      </c>
      <c r="AU6">
        <v>28</v>
      </c>
      <c r="AV6">
        <v>2</v>
      </c>
      <c r="BA6">
        <v>401</v>
      </c>
      <c r="BB6">
        <v>409</v>
      </c>
      <c r="BD6" t="s">
        <v>12529</v>
      </c>
      <c r="BK6" t="s">
        <v>12530</v>
      </c>
      <c r="BW6" t="s">
        <v>13424</v>
      </c>
      <c r="BX6" t="s">
        <v>13426</v>
      </c>
      <c r="BY6" t="s">
        <v>13985</v>
      </c>
      <c r="BZ6" t="s">
        <v>13427</v>
      </c>
      <c r="CA6">
        <v>6</v>
      </c>
      <c r="CB6">
        <v>4</v>
      </c>
      <c r="CC6" t="s">
        <v>13985</v>
      </c>
      <c r="CD6" t="s">
        <v>13433</v>
      </c>
    </row>
    <row r="7" spans="1:82">
      <c r="A7" t="s">
        <v>13850</v>
      </c>
      <c r="B7" t="s">
        <v>67</v>
      </c>
      <c r="C7" t="s">
        <v>2384</v>
      </c>
      <c r="G7" t="s">
        <v>2385</v>
      </c>
      <c r="J7" t="s">
        <v>2386</v>
      </c>
      <c r="K7" t="s">
        <v>2387</v>
      </c>
      <c r="W7" t="s">
        <v>2388</v>
      </c>
      <c r="AN7" t="s">
        <v>2389</v>
      </c>
      <c r="AO7" t="s">
        <v>2390</v>
      </c>
      <c r="AS7" t="s">
        <v>629</v>
      </c>
      <c r="AT7">
        <v>2017</v>
      </c>
      <c r="AU7">
        <v>19</v>
      </c>
      <c r="AV7">
        <v>2</v>
      </c>
      <c r="BA7">
        <v>146</v>
      </c>
      <c r="BB7">
        <v>153</v>
      </c>
      <c r="BD7" t="s">
        <v>2391</v>
      </c>
      <c r="BK7" t="s">
        <v>2392</v>
      </c>
      <c r="BW7" t="s">
        <v>13424</v>
      </c>
      <c r="BX7" t="s">
        <v>13426</v>
      </c>
      <c r="BY7" t="s">
        <v>13985</v>
      </c>
      <c r="BZ7" t="s">
        <v>13427</v>
      </c>
      <c r="CA7">
        <v>4</v>
      </c>
      <c r="CB7">
        <v>5</v>
      </c>
      <c r="CC7" t="s">
        <v>13985</v>
      </c>
      <c r="CD7" t="s">
        <v>13433</v>
      </c>
    </row>
    <row r="8" spans="1:82">
      <c r="A8" t="s">
        <v>13850</v>
      </c>
      <c r="B8" t="s">
        <v>67</v>
      </c>
      <c r="C8" t="s">
        <v>539</v>
      </c>
      <c r="G8" t="s">
        <v>540</v>
      </c>
      <c r="J8" t="s">
        <v>541</v>
      </c>
      <c r="K8" t="s">
        <v>258</v>
      </c>
      <c r="W8" t="s">
        <v>542</v>
      </c>
      <c r="AA8" t="s">
        <v>543</v>
      </c>
      <c r="AB8" t="s">
        <v>544</v>
      </c>
      <c r="AN8" t="s">
        <v>261</v>
      </c>
      <c r="AO8" t="s">
        <v>262</v>
      </c>
      <c r="AS8" t="s">
        <v>521</v>
      </c>
      <c r="AT8">
        <v>2019</v>
      </c>
      <c r="AU8">
        <v>34</v>
      </c>
      <c r="AV8">
        <v>3</v>
      </c>
      <c r="BA8">
        <v>293</v>
      </c>
      <c r="BB8">
        <v>306</v>
      </c>
      <c r="BD8" t="s">
        <v>545</v>
      </c>
      <c r="BK8" t="s">
        <v>546</v>
      </c>
      <c r="BL8">
        <v>30966851</v>
      </c>
      <c r="BW8" t="s">
        <v>13424</v>
      </c>
      <c r="BX8" t="s">
        <v>13426</v>
      </c>
      <c r="BZ8" t="s">
        <v>13427</v>
      </c>
      <c r="CA8">
        <v>4</v>
      </c>
      <c r="CB8">
        <v>5</v>
      </c>
      <c r="CC8" t="s">
        <v>13986</v>
      </c>
      <c r="CD8" t="s">
        <v>13433</v>
      </c>
    </row>
    <row r="9" spans="1:82">
      <c r="A9" t="s">
        <v>13850</v>
      </c>
      <c r="B9" t="s">
        <v>67</v>
      </c>
      <c r="C9" t="s">
        <v>13332</v>
      </c>
      <c r="G9" t="s">
        <v>13332</v>
      </c>
      <c r="J9" t="s">
        <v>13333</v>
      </c>
      <c r="K9" t="s">
        <v>3022</v>
      </c>
      <c r="AN9" t="s">
        <v>3024</v>
      </c>
      <c r="AT9">
        <v>1983</v>
      </c>
      <c r="AU9">
        <v>20</v>
      </c>
      <c r="AV9">
        <v>6</v>
      </c>
      <c r="BA9">
        <v>601</v>
      </c>
      <c r="BB9">
        <v>607</v>
      </c>
      <c r="BD9" t="s">
        <v>13334</v>
      </c>
      <c r="BK9" t="s">
        <v>13335</v>
      </c>
      <c r="BL9">
        <v>6644756</v>
      </c>
      <c r="BW9" t="s">
        <v>13424</v>
      </c>
      <c r="BX9" t="s">
        <v>13426</v>
      </c>
      <c r="BY9" t="s">
        <v>13985</v>
      </c>
      <c r="BZ9" t="s">
        <v>13427</v>
      </c>
      <c r="CA9">
        <v>8</v>
      </c>
      <c r="CB9">
        <v>10</v>
      </c>
      <c r="CC9" t="s">
        <v>13985</v>
      </c>
      <c r="CD9" t="s">
        <v>13433</v>
      </c>
    </row>
    <row r="10" spans="1:82">
      <c r="A10" t="s">
        <v>13850</v>
      </c>
      <c r="B10" t="s">
        <v>67</v>
      </c>
      <c r="C10" t="s">
        <v>5890</v>
      </c>
      <c r="G10" t="s">
        <v>5891</v>
      </c>
      <c r="J10" t="s">
        <v>5892</v>
      </c>
      <c r="K10" t="s">
        <v>3550</v>
      </c>
      <c r="W10" t="s">
        <v>5893</v>
      </c>
      <c r="AN10" t="s">
        <v>3554</v>
      </c>
      <c r="AS10" t="s">
        <v>472</v>
      </c>
      <c r="AT10">
        <v>2012</v>
      </c>
      <c r="AU10">
        <v>5</v>
      </c>
      <c r="AV10">
        <v>5</v>
      </c>
      <c r="AY10" t="s">
        <v>49</v>
      </c>
      <c r="BA10">
        <v>511</v>
      </c>
      <c r="BB10">
        <v>523</v>
      </c>
      <c r="BD10" t="s">
        <v>5894</v>
      </c>
      <c r="BK10" t="s">
        <v>5895</v>
      </c>
      <c r="BL10">
        <v>22949926</v>
      </c>
      <c r="BW10" t="s">
        <v>13424</v>
      </c>
      <c r="BX10" t="s">
        <v>13426</v>
      </c>
      <c r="BY10" t="s">
        <v>13985</v>
      </c>
      <c r="BZ10" t="s">
        <v>13427</v>
      </c>
      <c r="CA10">
        <v>4</v>
      </c>
      <c r="CB10">
        <v>6</v>
      </c>
      <c r="CC10" t="s">
        <v>13444</v>
      </c>
      <c r="CD10" t="s">
        <v>13433</v>
      </c>
    </row>
    <row r="11" spans="1:82">
      <c r="A11" t="s">
        <v>13850</v>
      </c>
      <c r="B11" t="s">
        <v>67</v>
      </c>
      <c r="C11" t="s">
        <v>13377</v>
      </c>
      <c r="G11" t="s">
        <v>13377</v>
      </c>
      <c r="J11" t="s">
        <v>13378</v>
      </c>
      <c r="K11" t="s">
        <v>12089</v>
      </c>
      <c r="AN11" t="s">
        <v>12091</v>
      </c>
      <c r="AT11">
        <v>1977</v>
      </c>
      <c r="AU11">
        <v>86</v>
      </c>
      <c r="AV11">
        <v>1</v>
      </c>
      <c r="BA11">
        <v>129</v>
      </c>
      <c r="BB11">
        <v>141</v>
      </c>
      <c r="BK11" t="s">
        <v>13379</v>
      </c>
      <c r="BW11" t="s">
        <v>13424</v>
      </c>
      <c r="BX11" t="s">
        <v>13426</v>
      </c>
      <c r="BY11" t="s">
        <v>13985</v>
      </c>
      <c r="BZ11" t="s">
        <v>13427</v>
      </c>
      <c r="CA11">
        <v>8</v>
      </c>
      <c r="CB11">
        <v>14</v>
      </c>
      <c r="CC11" t="s">
        <v>13985</v>
      </c>
      <c r="CD11" t="s">
        <v>13433</v>
      </c>
    </row>
    <row r="12" spans="1:82">
      <c r="A12" t="s">
        <v>13850</v>
      </c>
      <c r="B12" t="s">
        <v>67</v>
      </c>
      <c r="C12" t="s">
        <v>12642</v>
      </c>
      <c r="G12" t="s">
        <v>12642</v>
      </c>
      <c r="J12" t="s">
        <v>12643</v>
      </c>
      <c r="K12" t="s">
        <v>1442</v>
      </c>
      <c r="W12" t="s">
        <v>12644</v>
      </c>
      <c r="AN12" t="s">
        <v>1446</v>
      </c>
      <c r="AS12" t="s">
        <v>154</v>
      </c>
      <c r="AT12">
        <v>1993</v>
      </c>
      <c r="AU12">
        <v>6</v>
      </c>
      <c r="AV12">
        <v>5</v>
      </c>
      <c r="BA12">
        <v>707</v>
      </c>
      <c r="BB12">
        <v>723</v>
      </c>
      <c r="BD12" t="s">
        <v>12645</v>
      </c>
      <c r="BK12" t="s">
        <v>12646</v>
      </c>
      <c r="BW12" t="s">
        <v>13424</v>
      </c>
      <c r="BX12" t="s">
        <v>13426</v>
      </c>
      <c r="BY12" t="s">
        <v>13985</v>
      </c>
      <c r="BZ12" t="s">
        <v>13427</v>
      </c>
      <c r="CA12">
        <v>6</v>
      </c>
      <c r="CB12">
        <v>11</v>
      </c>
      <c r="CC12" t="s">
        <v>13442</v>
      </c>
      <c r="CD12" t="s">
        <v>13433</v>
      </c>
    </row>
    <row r="13" spans="1:82">
      <c r="A13" t="s">
        <v>13850</v>
      </c>
      <c r="B13" t="s">
        <v>67</v>
      </c>
      <c r="C13" t="s">
        <v>12913</v>
      </c>
      <c r="G13" t="s">
        <v>12913</v>
      </c>
      <c r="J13" t="s">
        <v>12914</v>
      </c>
      <c r="K13" t="s">
        <v>4545</v>
      </c>
      <c r="W13" t="s">
        <v>12915</v>
      </c>
      <c r="AN13" t="s">
        <v>4548</v>
      </c>
      <c r="AS13" t="s">
        <v>472</v>
      </c>
      <c r="AT13">
        <v>1992</v>
      </c>
      <c r="AU13">
        <v>85</v>
      </c>
      <c r="AV13">
        <v>4</v>
      </c>
      <c r="BA13">
        <v>445</v>
      </c>
      <c r="BB13">
        <v>451</v>
      </c>
      <c r="BD13" t="s">
        <v>12916</v>
      </c>
      <c r="BK13" t="s">
        <v>12917</v>
      </c>
      <c r="BW13" t="s">
        <v>13424</v>
      </c>
      <c r="BX13" t="s">
        <v>13426</v>
      </c>
      <c r="BY13" t="s">
        <v>13985</v>
      </c>
      <c r="BZ13" t="s">
        <v>13427</v>
      </c>
      <c r="CA13">
        <v>6</v>
      </c>
      <c r="CB13" t="s">
        <v>13985</v>
      </c>
      <c r="CC13" t="s">
        <v>13442</v>
      </c>
      <c r="CD13" t="s">
        <v>13433</v>
      </c>
    </row>
    <row r="14" spans="1:82">
      <c r="A14" t="s">
        <v>13850</v>
      </c>
      <c r="B14" t="s">
        <v>67</v>
      </c>
      <c r="C14" t="s">
        <v>10665</v>
      </c>
      <c r="G14" t="s">
        <v>10665</v>
      </c>
      <c r="J14" t="s">
        <v>10666</v>
      </c>
      <c r="K14" t="s">
        <v>625</v>
      </c>
      <c r="W14" t="s">
        <v>10667</v>
      </c>
      <c r="AN14" t="s">
        <v>627</v>
      </c>
      <c r="AS14" t="s">
        <v>815</v>
      </c>
      <c r="AT14">
        <v>2001</v>
      </c>
      <c r="AU14">
        <v>98</v>
      </c>
      <c r="AV14">
        <v>3</v>
      </c>
      <c r="BA14">
        <v>303</v>
      </c>
      <c r="BB14">
        <v>316</v>
      </c>
      <c r="BD14" t="s">
        <v>10668</v>
      </c>
      <c r="BK14" t="s">
        <v>10669</v>
      </c>
      <c r="BW14" t="s">
        <v>13424</v>
      </c>
      <c r="BX14" t="s">
        <v>13426</v>
      </c>
      <c r="BY14" t="s">
        <v>13985</v>
      </c>
      <c r="BZ14" t="s">
        <v>13427</v>
      </c>
      <c r="CA14">
        <v>5</v>
      </c>
      <c r="CB14">
        <v>7</v>
      </c>
      <c r="CC14" t="s">
        <v>13985</v>
      </c>
      <c r="CD14" t="s">
        <v>13433</v>
      </c>
    </row>
    <row r="15" spans="1:82">
      <c r="A15" t="s">
        <v>13850</v>
      </c>
      <c r="B15" t="s">
        <v>67</v>
      </c>
      <c r="C15" t="s">
        <v>8535</v>
      </c>
      <c r="G15" t="s">
        <v>8535</v>
      </c>
      <c r="J15" t="s">
        <v>11669</v>
      </c>
      <c r="K15" t="s">
        <v>188</v>
      </c>
      <c r="W15" t="s">
        <v>11670</v>
      </c>
      <c r="AN15" t="s">
        <v>191</v>
      </c>
      <c r="AS15" t="s">
        <v>472</v>
      </c>
      <c r="AT15">
        <v>1997</v>
      </c>
      <c r="AU15">
        <v>111</v>
      </c>
      <c r="AV15">
        <v>2</v>
      </c>
      <c r="BA15">
        <v>160</v>
      </c>
      <c r="BB15">
        <v>165</v>
      </c>
      <c r="BD15" t="s">
        <v>11671</v>
      </c>
      <c r="BK15" t="s">
        <v>11672</v>
      </c>
      <c r="BL15">
        <v>28307989</v>
      </c>
      <c r="BW15" t="s">
        <v>13424</v>
      </c>
      <c r="BX15" t="s">
        <v>13426</v>
      </c>
      <c r="BY15" t="s">
        <v>13985</v>
      </c>
      <c r="BZ15" t="s">
        <v>13427</v>
      </c>
      <c r="CA15">
        <v>12</v>
      </c>
      <c r="CB15">
        <v>5</v>
      </c>
      <c r="CC15" t="s">
        <v>13985</v>
      </c>
      <c r="CD15" t="s">
        <v>13433</v>
      </c>
    </row>
    <row r="16" spans="1:82">
      <c r="A16" t="s">
        <v>13850</v>
      </c>
      <c r="B16" t="s">
        <v>67</v>
      </c>
      <c r="C16" t="s">
        <v>9134</v>
      </c>
      <c r="G16" t="s">
        <v>9135</v>
      </c>
      <c r="J16" t="s">
        <v>9136</v>
      </c>
      <c r="K16" t="s">
        <v>1645</v>
      </c>
      <c r="W16" t="s">
        <v>9137</v>
      </c>
      <c r="AN16" t="s">
        <v>1649</v>
      </c>
      <c r="AO16" t="s">
        <v>1650</v>
      </c>
      <c r="AS16" t="s">
        <v>521</v>
      </c>
      <c r="AT16">
        <v>2006</v>
      </c>
      <c r="AU16">
        <v>130</v>
      </c>
      <c r="AV16">
        <v>5</v>
      </c>
      <c r="BA16">
        <v>329</v>
      </c>
      <c r="BB16">
        <v>335</v>
      </c>
      <c r="BD16" t="s">
        <v>9138</v>
      </c>
      <c r="BK16" t="s">
        <v>9139</v>
      </c>
      <c r="BW16" t="s">
        <v>13424</v>
      </c>
      <c r="BX16" t="s">
        <v>13426</v>
      </c>
      <c r="BY16" t="s">
        <v>13985</v>
      </c>
      <c r="BZ16" t="s">
        <v>13427</v>
      </c>
      <c r="CA16">
        <v>33</v>
      </c>
      <c r="CB16">
        <v>5</v>
      </c>
      <c r="CC16" t="s">
        <v>13985</v>
      </c>
      <c r="CD16" t="s">
        <v>13433</v>
      </c>
    </row>
    <row r="17" spans="1:82">
      <c r="A17" t="s">
        <v>13850</v>
      </c>
      <c r="B17" t="s">
        <v>67</v>
      </c>
      <c r="C17" t="s">
        <v>5121</v>
      </c>
      <c r="G17" t="s">
        <v>5122</v>
      </c>
      <c r="J17" t="s">
        <v>5123</v>
      </c>
      <c r="K17" t="s">
        <v>5124</v>
      </c>
      <c r="W17" t="s">
        <v>5125</v>
      </c>
      <c r="AN17" t="s">
        <v>5126</v>
      </c>
      <c r="AO17" t="s">
        <v>5127</v>
      </c>
      <c r="AT17">
        <v>2014</v>
      </c>
      <c r="AU17">
        <v>58</v>
      </c>
      <c r="AV17">
        <v>1</v>
      </c>
      <c r="BA17">
        <v>47</v>
      </c>
      <c r="BB17">
        <v>54</v>
      </c>
      <c r="BD17" t="s">
        <v>5128</v>
      </c>
      <c r="BK17" t="s">
        <v>5129</v>
      </c>
      <c r="BW17" t="s">
        <v>13424</v>
      </c>
      <c r="BX17" t="s">
        <v>13426</v>
      </c>
      <c r="BY17" t="s">
        <v>13985</v>
      </c>
      <c r="BZ17" t="s">
        <v>13427</v>
      </c>
      <c r="CA17">
        <v>3</v>
      </c>
      <c r="CB17">
        <v>6</v>
      </c>
      <c r="CC17" t="s">
        <v>13985</v>
      </c>
      <c r="CD17" t="s">
        <v>13446</v>
      </c>
    </row>
    <row r="18" spans="1:82">
      <c r="A18" t="s">
        <v>13850</v>
      </c>
      <c r="B18" t="s">
        <v>67</v>
      </c>
      <c r="C18" t="s">
        <v>5314</v>
      </c>
      <c r="G18" t="s">
        <v>5315</v>
      </c>
      <c r="J18" t="s">
        <v>5316</v>
      </c>
      <c r="K18" t="s">
        <v>358</v>
      </c>
      <c r="W18" t="s">
        <v>5317</v>
      </c>
      <c r="AN18" t="s">
        <v>360</v>
      </c>
      <c r="AS18" t="s">
        <v>297</v>
      </c>
      <c r="AT18">
        <v>2013</v>
      </c>
      <c r="AU18">
        <v>59</v>
      </c>
      <c r="AV18">
        <v>9</v>
      </c>
      <c r="BA18">
        <v>855</v>
      </c>
      <c r="BB18">
        <v>862</v>
      </c>
      <c r="BD18" t="s">
        <v>5318</v>
      </c>
      <c r="BK18" t="s">
        <v>5319</v>
      </c>
      <c r="BL18">
        <v>23792065</v>
      </c>
      <c r="BW18" t="s">
        <v>13424</v>
      </c>
      <c r="BX18" t="s">
        <v>13426</v>
      </c>
      <c r="BY18" t="s">
        <v>13985</v>
      </c>
      <c r="BZ18" t="s">
        <v>13427</v>
      </c>
      <c r="CA18">
        <v>5</v>
      </c>
      <c r="CB18">
        <v>6</v>
      </c>
      <c r="CC18" t="s">
        <v>13985</v>
      </c>
      <c r="CD18" t="s">
        <v>13433</v>
      </c>
    </row>
    <row r="19" spans="1:82">
      <c r="A19" t="s">
        <v>13850</v>
      </c>
      <c r="B19" t="s">
        <v>67</v>
      </c>
      <c r="C19" t="s">
        <v>6968</v>
      </c>
      <c r="G19" t="s">
        <v>6969</v>
      </c>
      <c r="J19" t="s">
        <v>6970</v>
      </c>
      <c r="K19" t="s">
        <v>348</v>
      </c>
      <c r="W19" t="s">
        <v>6971</v>
      </c>
      <c r="AB19" t="s">
        <v>6972</v>
      </c>
      <c r="AN19" t="s">
        <v>350</v>
      </c>
      <c r="AS19" t="s">
        <v>84</v>
      </c>
      <c r="AT19">
        <v>2010</v>
      </c>
      <c r="AU19">
        <v>39</v>
      </c>
      <c r="AV19">
        <v>6</v>
      </c>
      <c r="BA19">
        <v>1751</v>
      </c>
      <c r="BB19">
        <v>1755</v>
      </c>
      <c r="BD19" t="s">
        <v>6973</v>
      </c>
      <c r="BK19" t="s">
        <v>6974</v>
      </c>
      <c r="BL19">
        <v>22182539</v>
      </c>
      <c r="BW19" t="s">
        <v>13424</v>
      </c>
      <c r="BX19" t="s">
        <v>13426</v>
      </c>
      <c r="BY19" t="s">
        <v>13985</v>
      </c>
      <c r="BZ19" t="s">
        <v>13427</v>
      </c>
      <c r="CA19">
        <v>6</v>
      </c>
      <c r="CB19">
        <v>8</v>
      </c>
      <c r="CC19" t="s">
        <v>13985</v>
      </c>
      <c r="CD19" t="s">
        <v>13433</v>
      </c>
    </row>
    <row r="20" spans="1:82">
      <c r="A20" t="s">
        <v>13850</v>
      </c>
      <c r="B20" t="s">
        <v>67</v>
      </c>
      <c r="C20" t="s">
        <v>5949</v>
      </c>
      <c r="G20" t="s">
        <v>5950</v>
      </c>
      <c r="J20" t="s">
        <v>5951</v>
      </c>
      <c r="K20" t="s">
        <v>1546</v>
      </c>
      <c r="W20" t="s">
        <v>5952</v>
      </c>
      <c r="AA20" t="s">
        <v>5953</v>
      </c>
      <c r="AB20" t="s">
        <v>5954</v>
      </c>
      <c r="AN20" t="s">
        <v>1548</v>
      </c>
      <c r="AO20" t="s">
        <v>1549</v>
      </c>
      <c r="AS20" t="s">
        <v>521</v>
      </c>
      <c r="AT20">
        <v>2012</v>
      </c>
      <c r="AU20">
        <v>19</v>
      </c>
      <c r="AV20">
        <v>3</v>
      </c>
      <c r="BA20">
        <v>295</v>
      </c>
      <c r="BB20">
        <v>302</v>
      </c>
      <c r="BD20" t="s">
        <v>5955</v>
      </c>
      <c r="BK20" t="s">
        <v>5956</v>
      </c>
      <c r="BW20" t="s">
        <v>13424</v>
      </c>
      <c r="BX20" t="s">
        <v>13426</v>
      </c>
      <c r="BY20" t="s">
        <v>13985</v>
      </c>
      <c r="BZ20" t="s">
        <v>13427</v>
      </c>
      <c r="CA20">
        <v>6</v>
      </c>
      <c r="CB20">
        <v>9</v>
      </c>
      <c r="CC20" t="s">
        <v>13985</v>
      </c>
      <c r="CD20" t="s">
        <v>13433</v>
      </c>
    </row>
    <row r="21" spans="1:82">
      <c r="A21" t="s">
        <v>13850</v>
      </c>
      <c r="B21" t="s">
        <v>67</v>
      </c>
      <c r="C21" t="s">
        <v>9581</v>
      </c>
      <c r="G21" t="s">
        <v>9581</v>
      </c>
      <c r="J21" t="s">
        <v>9582</v>
      </c>
      <c r="K21" t="s">
        <v>667</v>
      </c>
      <c r="W21" t="s">
        <v>9583</v>
      </c>
      <c r="AN21" t="s">
        <v>670</v>
      </c>
      <c r="AS21" t="s">
        <v>629</v>
      </c>
      <c r="AT21">
        <v>2005</v>
      </c>
      <c r="AU21">
        <v>40</v>
      </c>
      <c r="AV21">
        <v>2</v>
      </c>
      <c r="BA21">
        <v>347</v>
      </c>
      <c r="BB21">
        <v>350</v>
      </c>
      <c r="BD21" t="s">
        <v>9584</v>
      </c>
      <c r="BK21" t="s">
        <v>9585</v>
      </c>
      <c r="BW21" t="s">
        <v>13424</v>
      </c>
      <c r="BX21" t="s">
        <v>13426</v>
      </c>
      <c r="BY21" t="s">
        <v>13985</v>
      </c>
      <c r="BZ21" t="s">
        <v>13427</v>
      </c>
      <c r="CA21">
        <v>6</v>
      </c>
      <c r="CB21">
        <v>5</v>
      </c>
      <c r="CC21" t="s">
        <v>13985</v>
      </c>
      <c r="CD21" t="s">
        <v>13433</v>
      </c>
    </row>
    <row r="22" spans="1:82">
      <c r="A22" t="s">
        <v>13850</v>
      </c>
      <c r="B22" t="s">
        <v>67</v>
      </c>
      <c r="C22" t="s">
        <v>8432</v>
      </c>
      <c r="G22" t="s">
        <v>8433</v>
      </c>
      <c r="J22" t="s">
        <v>8434</v>
      </c>
      <c r="K22" t="s">
        <v>5124</v>
      </c>
      <c r="W22" t="s">
        <v>8435</v>
      </c>
      <c r="AN22" t="s">
        <v>5126</v>
      </c>
      <c r="AT22">
        <v>2008</v>
      </c>
      <c r="AU22">
        <v>52</v>
      </c>
      <c r="AV22">
        <v>4</v>
      </c>
      <c r="BA22">
        <v>201</v>
      </c>
      <c r="BB22">
        <v>206</v>
      </c>
      <c r="BD22" t="s">
        <v>8436</v>
      </c>
      <c r="BK22" t="s">
        <v>8437</v>
      </c>
      <c r="BW22" t="s">
        <v>13424</v>
      </c>
      <c r="BX22" t="s">
        <v>13426</v>
      </c>
      <c r="BY22" t="s">
        <v>13985</v>
      </c>
      <c r="BZ22" t="s">
        <v>13427</v>
      </c>
      <c r="CA22">
        <v>7</v>
      </c>
      <c r="CB22">
        <v>5</v>
      </c>
      <c r="CC22" t="s">
        <v>13985</v>
      </c>
      <c r="CD22" t="s">
        <v>13446</v>
      </c>
    </row>
    <row r="23" spans="1:82">
      <c r="A23" t="s">
        <v>13850</v>
      </c>
      <c r="B23" t="s">
        <v>67</v>
      </c>
      <c r="C23" t="s">
        <v>13373</v>
      </c>
      <c r="G23" t="s">
        <v>13373</v>
      </c>
      <c r="J23" t="s">
        <v>13374</v>
      </c>
      <c r="K23" t="s">
        <v>4545</v>
      </c>
      <c r="AN23" t="s">
        <v>4548</v>
      </c>
      <c r="AT23">
        <v>1978</v>
      </c>
      <c r="AU23">
        <v>71</v>
      </c>
      <c r="AV23">
        <v>4</v>
      </c>
      <c r="BA23">
        <v>487</v>
      </c>
      <c r="BB23">
        <v>490</v>
      </c>
      <c r="BD23" t="s">
        <v>13375</v>
      </c>
      <c r="BK23" t="s">
        <v>13376</v>
      </c>
      <c r="BW23" t="s">
        <v>13424</v>
      </c>
      <c r="BX23" t="s">
        <v>13426</v>
      </c>
      <c r="BY23" t="s">
        <v>13985</v>
      </c>
      <c r="BZ23" t="s">
        <v>13427</v>
      </c>
      <c r="CA23">
        <v>5</v>
      </c>
      <c r="CB23">
        <v>6</v>
      </c>
      <c r="CC23" t="s">
        <v>13442</v>
      </c>
      <c r="CD23" t="s">
        <v>13433</v>
      </c>
    </row>
    <row r="24" spans="1:82">
      <c r="A24" t="s">
        <v>13850</v>
      </c>
      <c r="B24" t="s">
        <v>67</v>
      </c>
      <c r="C24" t="s">
        <v>3377</v>
      </c>
      <c r="G24" t="s">
        <v>3378</v>
      </c>
      <c r="J24" t="s">
        <v>3379</v>
      </c>
      <c r="K24" t="s">
        <v>3380</v>
      </c>
      <c r="W24" t="s">
        <v>3381</v>
      </c>
      <c r="AN24" t="s">
        <v>3382</v>
      </c>
      <c r="AO24" t="s">
        <v>3383</v>
      </c>
      <c r="AS24" s="1">
        <v>37288</v>
      </c>
      <c r="AT24">
        <v>2016</v>
      </c>
      <c r="AU24">
        <v>16</v>
      </c>
      <c r="BD24" t="s">
        <v>3384</v>
      </c>
      <c r="BK24" t="s">
        <v>3385</v>
      </c>
      <c r="BL24">
        <v>26839318</v>
      </c>
      <c r="BW24" t="s">
        <v>13424</v>
      </c>
      <c r="BX24" t="s">
        <v>13426</v>
      </c>
      <c r="BY24" t="s">
        <v>13985</v>
      </c>
      <c r="BZ24" t="s">
        <v>13427</v>
      </c>
      <c r="CA24">
        <v>3</v>
      </c>
      <c r="CB24">
        <v>6</v>
      </c>
      <c r="CC24" t="s">
        <v>13985</v>
      </c>
      <c r="CD24" t="s">
        <v>13433</v>
      </c>
    </row>
    <row r="25" spans="1:82">
      <c r="A25" t="s">
        <v>13850</v>
      </c>
      <c r="B25" t="s">
        <v>67</v>
      </c>
      <c r="C25" t="s">
        <v>11840</v>
      </c>
      <c r="G25" t="s">
        <v>11840</v>
      </c>
      <c r="J25" t="s">
        <v>11841</v>
      </c>
      <c r="K25" t="s">
        <v>667</v>
      </c>
      <c r="W25" t="s">
        <v>11842</v>
      </c>
      <c r="AA25" t="s">
        <v>10048</v>
      </c>
      <c r="AB25" t="s">
        <v>10049</v>
      </c>
      <c r="AN25" t="s">
        <v>670</v>
      </c>
      <c r="AS25" t="s">
        <v>154</v>
      </c>
      <c r="AT25">
        <v>1996</v>
      </c>
      <c r="AU25">
        <v>31</v>
      </c>
      <c r="AV25">
        <v>4</v>
      </c>
      <c r="BA25">
        <v>495</v>
      </c>
      <c r="BB25">
        <v>504</v>
      </c>
      <c r="BD25" t="s">
        <v>11843</v>
      </c>
      <c r="BK25" t="s">
        <v>11844</v>
      </c>
      <c r="BW25" t="s">
        <v>13424</v>
      </c>
      <c r="BX25" t="s">
        <v>13426</v>
      </c>
      <c r="BY25" t="s">
        <v>13985</v>
      </c>
      <c r="BZ25" t="s">
        <v>13427</v>
      </c>
      <c r="CA25">
        <v>6</v>
      </c>
      <c r="CB25">
        <v>6</v>
      </c>
      <c r="CC25" t="s">
        <v>13985</v>
      </c>
      <c r="CD25" t="s">
        <v>13433</v>
      </c>
    </row>
    <row r="26" spans="1:82">
      <c r="A26" t="s">
        <v>13850</v>
      </c>
      <c r="B26" t="s">
        <v>67</v>
      </c>
      <c r="C26" t="s">
        <v>2497</v>
      </c>
      <c r="G26" t="s">
        <v>2498</v>
      </c>
      <c r="J26" t="s">
        <v>2499</v>
      </c>
      <c r="K26" t="s">
        <v>358</v>
      </c>
      <c r="W26" t="s">
        <v>2500</v>
      </c>
      <c r="AA26" t="s">
        <v>1665</v>
      </c>
      <c r="AB26" t="s">
        <v>2501</v>
      </c>
      <c r="AN26" t="s">
        <v>360</v>
      </c>
      <c r="AO26" t="s">
        <v>361</v>
      </c>
      <c r="AS26" t="s">
        <v>730</v>
      </c>
      <c r="AT26">
        <v>2017</v>
      </c>
      <c r="AU26">
        <v>98</v>
      </c>
      <c r="BA26">
        <v>238</v>
      </c>
      <c r="BB26">
        <v>244</v>
      </c>
      <c r="BD26" t="s">
        <v>2502</v>
      </c>
      <c r="BK26" t="s">
        <v>2503</v>
      </c>
      <c r="BL26">
        <v>28131702</v>
      </c>
      <c r="BW26" t="s">
        <v>13424</v>
      </c>
      <c r="BX26" t="s">
        <v>13426</v>
      </c>
      <c r="BY26" t="s">
        <v>13985</v>
      </c>
      <c r="BZ26" t="s">
        <v>13427</v>
      </c>
      <c r="CA26">
        <v>6</v>
      </c>
      <c r="CB26">
        <v>6</v>
      </c>
      <c r="CC26" t="s">
        <v>13985</v>
      </c>
      <c r="CD26" t="s">
        <v>13433</v>
      </c>
    </row>
    <row r="27" spans="1:82">
      <c r="A27" t="s">
        <v>13850</v>
      </c>
      <c r="B27" t="s">
        <v>67</v>
      </c>
      <c r="C27" t="s">
        <v>12695</v>
      </c>
      <c r="G27" t="s">
        <v>12695</v>
      </c>
      <c r="J27" t="s">
        <v>13280</v>
      </c>
      <c r="K27" t="s">
        <v>13281</v>
      </c>
      <c r="AN27" t="s">
        <v>2224</v>
      </c>
      <c r="AT27">
        <v>1986</v>
      </c>
      <c r="AU27">
        <v>159</v>
      </c>
      <c r="AV27">
        <v>1</v>
      </c>
      <c r="BA27">
        <v>123</v>
      </c>
      <c r="BB27">
        <v>142</v>
      </c>
      <c r="BD27" t="s">
        <v>13282</v>
      </c>
      <c r="BK27" t="s">
        <v>13283</v>
      </c>
      <c r="BW27" t="s">
        <v>13424</v>
      </c>
      <c r="BX27" t="s">
        <v>13426</v>
      </c>
      <c r="BY27" t="s">
        <v>13985</v>
      </c>
      <c r="BZ27" t="s">
        <v>13427</v>
      </c>
      <c r="CA27">
        <v>18</v>
      </c>
      <c r="CB27">
        <v>9</v>
      </c>
      <c r="CC27" t="s">
        <v>13985</v>
      </c>
      <c r="CD27" t="s">
        <v>13433</v>
      </c>
    </row>
    <row r="28" spans="1:82">
      <c r="A28" t="s">
        <v>13850</v>
      </c>
      <c r="B28" t="s">
        <v>67</v>
      </c>
      <c r="C28" t="s">
        <v>13236</v>
      </c>
      <c r="G28" t="s">
        <v>13236</v>
      </c>
      <c r="J28" t="s">
        <v>13237</v>
      </c>
      <c r="K28" t="s">
        <v>258</v>
      </c>
      <c r="AN28" t="s">
        <v>261</v>
      </c>
      <c r="AS28" t="s">
        <v>11436</v>
      </c>
      <c r="AT28">
        <v>1990</v>
      </c>
      <c r="AU28">
        <v>5</v>
      </c>
      <c r="AV28">
        <v>1</v>
      </c>
      <c r="BA28">
        <v>47</v>
      </c>
      <c r="BB28">
        <v>57</v>
      </c>
      <c r="BD28" t="s">
        <v>13238</v>
      </c>
      <c r="BK28" t="s">
        <v>13239</v>
      </c>
      <c r="BL28">
        <v>2133119</v>
      </c>
      <c r="BW28" t="s">
        <v>13424</v>
      </c>
      <c r="BX28" t="s">
        <v>13426</v>
      </c>
      <c r="BY28" t="s">
        <v>13985</v>
      </c>
      <c r="BZ28" t="s">
        <v>13427</v>
      </c>
      <c r="CA28">
        <v>10</v>
      </c>
      <c r="CB28">
        <v>9</v>
      </c>
      <c r="CC28" t="s">
        <v>13985</v>
      </c>
      <c r="CD28" t="s">
        <v>13433</v>
      </c>
    </row>
    <row r="29" spans="1:82">
      <c r="A29" t="s">
        <v>13850</v>
      </c>
      <c r="B29" t="s">
        <v>67</v>
      </c>
      <c r="C29" t="s">
        <v>8499</v>
      </c>
      <c r="G29" t="s">
        <v>8499</v>
      </c>
      <c r="J29" t="s">
        <v>10119</v>
      </c>
      <c r="K29" t="s">
        <v>625</v>
      </c>
      <c r="W29" t="s">
        <v>10120</v>
      </c>
      <c r="AB29" t="s">
        <v>8503</v>
      </c>
      <c r="AN29" t="s">
        <v>627</v>
      </c>
      <c r="AS29" t="s">
        <v>730</v>
      </c>
      <c r="AT29">
        <v>2003</v>
      </c>
      <c r="AU29">
        <v>107</v>
      </c>
      <c r="AV29">
        <v>1</v>
      </c>
      <c r="BA29">
        <v>11</v>
      </c>
      <c r="BB29">
        <v>18</v>
      </c>
      <c r="BD29" t="s">
        <v>10121</v>
      </c>
      <c r="BK29" t="s">
        <v>10122</v>
      </c>
      <c r="BW29" t="s">
        <v>13424</v>
      </c>
      <c r="BX29" t="s">
        <v>13426</v>
      </c>
      <c r="BY29" t="s">
        <v>13985</v>
      </c>
      <c r="BZ29" t="s">
        <v>13427</v>
      </c>
      <c r="CA29">
        <v>3</v>
      </c>
      <c r="CB29">
        <v>5</v>
      </c>
      <c r="CC29" t="s">
        <v>13985</v>
      </c>
      <c r="CD29" t="s">
        <v>13433</v>
      </c>
    </row>
    <row r="30" spans="1:82">
      <c r="A30" t="s">
        <v>13850</v>
      </c>
      <c r="B30" t="s">
        <v>67</v>
      </c>
      <c r="C30" t="s">
        <v>12087</v>
      </c>
      <c r="G30" t="s">
        <v>12087</v>
      </c>
      <c r="J30" t="s">
        <v>12088</v>
      </c>
      <c r="K30" t="s">
        <v>12089</v>
      </c>
      <c r="W30" t="s">
        <v>12090</v>
      </c>
      <c r="AN30" t="s">
        <v>12091</v>
      </c>
      <c r="AT30">
        <v>1996</v>
      </c>
      <c r="AU30">
        <v>124</v>
      </c>
      <c r="AV30">
        <v>2</v>
      </c>
      <c r="BA30">
        <v>151</v>
      </c>
      <c r="BB30">
        <v>163</v>
      </c>
      <c r="BD30" t="s">
        <v>12092</v>
      </c>
      <c r="BK30" t="s">
        <v>12093</v>
      </c>
      <c r="BW30" t="s">
        <v>13424</v>
      </c>
      <c r="BX30" t="s">
        <v>13426</v>
      </c>
      <c r="BY30" t="s">
        <v>13985</v>
      </c>
      <c r="BZ30" t="s">
        <v>13427</v>
      </c>
      <c r="CA30">
        <v>8</v>
      </c>
      <c r="CB30">
        <v>8</v>
      </c>
      <c r="CC30" t="s">
        <v>13448</v>
      </c>
      <c r="CD30" t="s">
        <v>13433</v>
      </c>
    </row>
    <row r="31" spans="1:82">
      <c r="A31" t="s">
        <v>13850</v>
      </c>
      <c r="B31" t="s">
        <v>67</v>
      </c>
      <c r="C31" t="s">
        <v>13356</v>
      </c>
      <c r="G31" t="s">
        <v>13356</v>
      </c>
      <c r="J31" t="s">
        <v>13357</v>
      </c>
      <c r="K31" t="s">
        <v>423</v>
      </c>
      <c r="AN31" t="s">
        <v>426</v>
      </c>
      <c r="AT31">
        <v>1981</v>
      </c>
      <c r="AU31">
        <v>35</v>
      </c>
      <c r="AV31">
        <v>1</v>
      </c>
      <c r="BA31">
        <v>158</v>
      </c>
      <c r="BB31">
        <v>167</v>
      </c>
      <c r="BD31" t="s">
        <v>13358</v>
      </c>
      <c r="BK31" t="s">
        <v>13359</v>
      </c>
      <c r="BL31">
        <v>28563451</v>
      </c>
      <c r="BW31" t="s">
        <v>13424</v>
      </c>
      <c r="BX31" t="s">
        <v>13426</v>
      </c>
      <c r="BY31" t="s">
        <v>13985</v>
      </c>
      <c r="BZ31" t="s">
        <v>13427</v>
      </c>
      <c r="CA31" t="s">
        <v>13449</v>
      </c>
      <c r="CB31">
        <v>12</v>
      </c>
      <c r="CC31" t="s">
        <v>13450</v>
      </c>
      <c r="CD31" t="s">
        <v>13433</v>
      </c>
    </row>
    <row r="32" spans="1:82">
      <c r="A32" t="s">
        <v>13850</v>
      </c>
      <c r="B32" t="s">
        <v>67</v>
      </c>
      <c r="C32" t="s">
        <v>10917</v>
      </c>
      <c r="G32" t="s">
        <v>10917</v>
      </c>
      <c r="J32" t="s">
        <v>10918</v>
      </c>
      <c r="K32" t="s">
        <v>667</v>
      </c>
      <c r="W32" t="s">
        <v>10919</v>
      </c>
      <c r="AN32" t="s">
        <v>670</v>
      </c>
      <c r="AS32" t="s">
        <v>884</v>
      </c>
      <c r="AT32">
        <v>2000</v>
      </c>
      <c r="AU32">
        <v>35</v>
      </c>
      <c r="AV32">
        <v>1</v>
      </c>
      <c r="BA32">
        <v>101</v>
      </c>
      <c r="BB32">
        <v>105</v>
      </c>
      <c r="BD32" t="s">
        <v>10920</v>
      </c>
      <c r="BK32" t="s">
        <v>10921</v>
      </c>
      <c r="BW32" t="s">
        <v>13424</v>
      </c>
      <c r="BX32" t="s">
        <v>13426</v>
      </c>
      <c r="BY32" t="s">
        <v>13985</v>
      </c>
      <c r="BZ32" t="s">
        <v>13427</v>
      </c>
      <c r="CA32">
        <v>8</v>
      </c>
      <c r="CB32">
        <v>8</v>
      </c>
      <c r="CC32" t="s">
        <v>13985</v>
      </c>
      <c r="CD32" t="s">
        <v>13433</v>
      </c>
    </row>
    <row r="33" spans="1:82">
      <c r="A33" t="s">
        <v>13850</v>
      </c>
      <c r="B33" t="s">
        <v>67</v>
      </c>
      <c r="C33" t="s">
        <v>6748</v>
      </c>
      <c r="G33" t="s">
        <v>6749</v>
      </c>
      <c r="J33" t="s">
        <v>6750</v>
      </c>
      <c r="K33" t="s">
        <v>667</v>
      </c>
      <c r="W33" t="s">
        <v>6751</v>
      </c>
      <c r="AN33" t="s">
        <v>670</v>
      </c>
      <c r="AS33" t="s">
        <v>884</v>
      </c>
      <c r="AT33">
        <v>2011</v>
      </c>
      <c r="AU33">
        <v>46</v>
      </c>
      <c r="AV33">
        <v>1</v>
      </c>
      <c r="BA33">
        <v>111</v>
      </c>
      <c r="BB33">
        <v>116</v>
      </c>
      <c r="BD33" t="s">
        <v>6752</v>
      </c>
      <c r="BK33" t="s">
        <v>6753</v>
      </c>
      <c r="BW33" t="s">
        <v>13424</v>
      </c>
      <c r="BX33" t="s">
        <v>13426</v>
      </c>
      <c r="BY33" t="s">
        <v>13985</v>
      </c>
      <c r="BZ33" t="s">
        <v>13427</v>
      </c>
      <c r="CA33">
        <v>5</v>
      </c>
      <c r="CB33">
        <v>4</v>
      </c>
      <c r="CC33" t="s">
        <v>13985</v>
      </c>
      <c r="CD33" t="s">
        <v>13433</v>
      </c>
    </row>
    <row r="34" spans="1:82">
      <c r="A34" t="s">
        <v>13850</v>
      </c>
      <c r="B34" t="s">
        <v>67</v>
      </c>
      <c r="C34" t="s">
        <v>11391</v>
      </c>
      <c r="G34" t="s">
        <v>11391</v>
      </c>
      <c r="J34" t="s">
        <v>11392</v>
      </c>
      <c r="K34" t="s">
        <v>667</v>
      </c>
      <c r="W34" t="s">
        <v>11393</v>
      </c>
      <c r="AN34" t="s">
        <v>670</v>
      </c>
      <c r="AS34" t="s">
        <v>629</v>
      </c>
      <c r="AT34">
        <v>1998</v>
      </c>
      <c r="AU34">
        <v>33</v>
      </c>
      <c r="AV34">
        <v>2</v>
      </c>
      <c r="BA34">
        <v>281</v>
      </c>
      <c r="BB34">
        <v>288</v>
      </c>
      <c r="BD34" t="s">
        <v>11394</v>
      </c>
      <c r="BK34" t="s">
        <v>11395</v>
      </c>
      <c r="BW34" t="s">
        <v>13424</v>
      </c>
      <c r="BX34" t="s">
        <v>13426</v>
      </c>
      <c r="BY34" t="s">
        <v>13985</v>
      </c>
      <c r="BZ34" t="s">
        <v>13427</v>
      </c>
      <c r="CA34">
        <v>4</v>
      </c>
      <c r="CB34">
        <v>6</v>
      </c>
      <c r="CC34" t="s">
        <v>13451</v>
      </c>
      <c r="CD34" t="s">
        <v>13433</v>
      </c>
    </row>
    <row r="35" spans="1:82">
      <c r="A35" t="s">
        <v>13850</v>
      </c>
      <c r="B35" t="s">
        <v>67</v>
      </c>
      <c r="C35" t="s">
        <v>13100</v>
      </c>
      <c r="G35" t="s">
        <v>13100</v>
      </c>
      <c r="J35" t="s">
        <v>13101</v>
      </c>
      <c r="K35" t="s">
        <v>667</v>
      </c>
      <c r="W35" t="s">
        <v>13102</v>
      </c>
      <c r="AN35" t="s">
        <v>670</v>
      </c>
      <c r="AS35" t="s">
        <v>352</v>
      </c>
      <c r="AT35">
        <v>1991</v>
      </c>
      <c r="AU35">
        <v>26</v>
      </c>
      <c r="AV35">
        <v>3</v>
      </c>
      <c r="BA35">
        <v>357</v>
      </c>
      <c r="BB35">
        <v>363</v>
      </c>
      <c r="BD35" t="s">
        <v>13103</v>
      </c>
      <c r="BK35" t="s">
        <v>13104</v>
      </c>
      <c r="BW35" t="s">
        <v>13424</v>
      </c>
      <c r="BX35" t="s">
        <v>13426</v>
      </c>
      <c r="BY35" t="s">
        <v>13985</v>
      </c>
      <c r="BZ35" t="s">
        <v>13427</v>
      </c>
      <c r="CA35">
        <v>6</v>
      </c>
      <c r="CB35">
        <v>5</v>
      </c>
      <c r="CC35" t="s">
        <v>13452</v>
      </c>
      <c r="CD35" t="s">
        <v>13433</v>
      </c>
    </row>
    <row r="36" spans="1:82">
      <c r="A36" t="s">
        <v>13850</v>
      </c>
      <c r="B36" t="s">
        <v>67</v>
      </c>
      <c r="C36" t="s">
        <v>12868</v>
      </c>
      <c r="G36" t="s">
        <v>12868</v>
      </c>
      <c r="J36" t="s">
        <v>12869</v>
      </c>
      <c r="K36" t="s">
        <v>12870</v>
      </c>
      <c r="W36" t="s">
        <v>12871</v>
      </c>
      <c r="AN36" t="s">
        <v>12872</v>
      </c>
      <c r="AS36" t="s">
        <v>242</v>
      </c>
      <c r="AT36">
        <v>1992</v>
      </c>
      <c r="AU36">
        <v>26</v>
      </c>
      <c r="AV36">
        <v>2</v>
      </c>
      <c r="BA36">
        <v>124</v>
      </c>
      <c r="BB36">
        <v>129</v>
      </c>
      <c r="BK36" t="s">
        <v>12873</v>
      </c>
      <c r="BW36" t="s">
        <v>13424</v>
      </c>
      <c r="BX36" t="s">
        <v>13426</v>
      </c>
      <c r="BY36" t="s">
        <v>13985</v>
      </c>
      <c r="BZ36" t="s">
        <v>13427</v>
      </c>
      <c r="CA36">
        <v>8</v>
      </c>
      <c r="CB36">
        <v>11</v>
      </c>
      <c r="CC36" t="s">
        <v>13453</v>
      </c>
      <c r="CD36" t="s">
        <v>13433</v>
      </c>
    </row>
    <row r="37" spans="1:82">
      <c r="A37" t="s">
        <v>13850</v>
      </c>
      <c r="B37" t="s">
        <v>67</v>
      </c>
      <c r="C37" t="s">
        <v>13387</v>
      </c>
      <c r="G37" t="s">
        <v>13387</v>
      </c>
      <c r="J37" t="s">
        <v>13388</v>
      </c>
      <c r="K37" t="s">
        <v>6441</v>
      </c>
      <c r="AN37" t="s">
        <v>6445</v>
      </c>
      <c r="AT37">
        <v>1976</v>
      </c>
      <c r="AU37">
        <v>262</v>
      </c>
      <c r="AV37">
        <v>5567</v>
      </c>
      <c r="BA37">
        <v>384</v>
      </c>
      <c r="BB37">
        <v>386</v>
      </c>
      <c r="BD37" t="s">
        <v>13389</v>
      </c>
      <c r="BK37" t="s">
        <v>13390</v>
      </c>
      <c r="BL37">
        <v>8725</v>
      </c>
      <c r="BW37" t="s">
        <v>13424</v>
      </c>
      <c r="BX37" t="s">
        <v>13426</v>
      </c>
      <c r="BY37" t="s">
        <v>13985</v>
      </c>
      <c r="BZ37" t="s">
        <v>13427</v>
      </c>
      <c r="CA37">
        <v>22</v>
      </c>
      <c r="CB37">
        <v>16</v>
      </c>
      <c r="CC37" t="s">
        <v>13442</v>
      </c>
      <c r="CD37" t="s">
        <v>13433</v>
      </c>
    </row>
    <row r="38" spans="1:82">
      <c r="A38" t="s">
        <v>13850</v>
      </c>
      <c r="B38" t="s">
        <v>67</v>
      </c>
      <c r="C38" t="s">
        <v>11835</v>
      </c>
      <c r="G38" t="s">
        <v>11835</v>
      </c>
      <c r="J38" t="s">
        <v>11836</v>
      </c>
      <c r="K38" t="s">
        <v>160</v>
      </c>
      <c r="W38" t="s">
        <v>11837</v>
      </c>
      <c r="AN38" t="s">
        <v>162</v>
      </c>
      <c r="AO38" t="s">
        <v>163</v>
      </c>
      <c r="AS38" t="s">
        <v>84</v>
      </c>
      <c r="AT38">
        <v>1996</v>
      </c>
      <c r="AU38">
        <v>21</v>
      </c>
      <c r="AV38">
        <v>4</v>
      </c>
      <c r="BA38">
        <v>297</v>
      </c>
      <c r="BB38">
        <v>303</v>
      </c>
      <c r="BD38" t="s">
        <v>11838</v>
      </c>
      <c r="BK38" t="s">
        <v>11839</v>
      </c>
      <c r="BW38" t="s">
        <v>13424</v>
      </c>
      <c r="BX38" t="s">
        <v>13426</v>
      </c>
      <c r="BY38" t="s">
        <v>13985</v>
      </c>
      <c r="BZ38" t="s">
        <v>13427</v>
      </c>
      <c r="CA38">
        <v>3</v>
      </c>
      <c r="CB38">
        <v>11</v>
      </c>
      <c r="CC38" t="s">
        <v>13985</v>
      </c>
      <c r="CD38" t="s">
        <v>13433</v>
      </c>
    </row>
    <row r="39" spans="1:82">
      <c r="A39" t="s">
        <v>13850</v>
      </c>
      <c r="B39" t="s">
        <v>67</v>
      </c>
      <c r="C39" t="s">
        <v>3779</v>
      </c>
      <c r="G39" t="s">
        <v>3780</v>
      </c>
      <c r="J39" t="s">
        <v>4238</v>
      </c>
      <c r="K39" t="s">
        <v>4239</v>
      </c>
      <c r="W39" t="s">
        <v>4240</v>
      </c>
      <c r="AA39" t="s">
        <v>3009</v>
      </c>
      <c r="AB39" t="s">
        <v>4241</v>
      </c>
      <c r="AN39" t="s">
        <v>4242</v>
      </c>
      <c r="AO39" t="s">
        <v>4243</v>
      </c>
      <c r="AS39" t="s">
        <v>815</v>
      </c>
      <c r="AT39">
        <v>2015</v>
      </c>
      <c r="AU39">
        <v>29</v>
      </c>
      <c r="AV39">
        <v>2</v>
      </c>
      <c r="BA39">
        <v>269</v>
      </c>
      <c r="BB39">
        <v>282</v>
      </c>
      <c r="BD39" t="s">
        <v>4244</v>
      </c>
      <c r="BK39" t="s">
        <v>4245</v>
      </c>
      <c r="BW39" t="s">
        <v>13424</v>
      </c>
      <c r="BX39" t="s">
        <v>13426</v>
      </c>
      <c r="BY39" t="s">
        <v>13985</v>
      </c>
      <c r="BZ39" t="s">
        <v>13427</v>
      </c>
      <c r="CA39">
        <v>5</v>
      </c>
      <c r="CB39">
        <v>6</v>
      </c>
      <c r="CC39" t="s">
        <v>13456</v>
      </c>
      <c r="CD39" t="s">
        <v>13433</v>
      </c>
    </row>
    <row r="40" spans="1:82">
      <c r="A40" t="s">
        <v>13850</v>
      </c>
      <c r="B40" t="s">
        <v>67</v>
      </c>
      <c r="C40" t="s">
        <v>1054</v>
      </c>
      <c r="G40" t="s">
        <v>1055</v>
      </c>
      <c r="J40" t="s">
        <v>1056</v>
      </c>
      <c r="K40" t="s">
        <v>1057</v>
      </c>
      <c r="W40" t="s">
        <v>1058</v>
      </c>
      <c r="AA40" t="s">
        <v>1059</v>
      </c>
      <c r="AB40" t="s">
        <v>1060</v>
      </c>
      <c r="AN40" t="s">
        <v>1061</v>
      </c>
      <c r="AO40" t="s">
        <v>1062</v>
      </c>
      <c r="AS40" t="s">
        <v>1023</v>
      </c>
      <c r="AT40">
        <v>2019</v>
      </c>
      <c r="AU40">
        <v>100</v>
      </c>
      <c r="AV40">
        <v>1</v>
      </c>
      <c r="BC40" t="s">
        <v>1063</v>
      </c>
      <c r="BD40" t="s">
        <v>1064</v>
      </c>
      <c r="BK40" t="s">
        <v>1065</v>
      </c>
      <c r="BL40">
        <v>30375642</v>
      </c>
      <c r="BW40" t="s">
        <v>13424</v>
      </c>
      <c r="BX40" t="s">
        <v>13426</v>
      </c>
      <c r="BZ40" t="s">
        <v>13427</v>
      </c>
      <c r="CA40">
        <v>7</v>
      </c>
      <c r="CB40">
        <v>4</v>
      </c>
      <c r="CC40" t="s">
        <v>13986</v>
      </c>
      <c r="CD40" t="s">
        <v>13433</v>
      </c>
    </row>
    <row r="41" spans="1:82">
      <c r="A41" t="s">
        <v>13850</v>
      </c>
      <c r="B41" t="s">
        <v>67</v>
      </c>
      <c r="C41" t="s">
        <v>12951</v>
      </c>
      <c r="G41" t="s">
        <v>12951</v>
      </c>
      <c r="J41" t="s">
        <v>12952</v>
      </c>
      <c r="K41" t="s">
        <v>188</v>
      </c>
      <c r="W41" t="s">
        <v>12953</v>
      </c>
      <c r="AN41" t="s">
        <v>191</v>
      </c>
      <c r="AS41" t="s">
        <v>629</v>
      </c>
      <c r="AT41">
        <v>1992</v>
      </c>
      <c r="AU41">
        <v>90</v>
      </c>
      <c r="AV41">
        <v>2</v>
      </c>
      <c r="BA41">
        <v>270</v>
      </c>
      <c r="BB41">
        <v>275</v>
      </c>
      <c r="BD41" t="s">
        <v>12954</v>
      </c>
      <c r="BK41" t="s">
        <v>12955</v>
      </c>
      <c r="BL41">
        <v>28313723</v>
      </c>
      <c r="BW41" t="s">
        <v>13424</v>
      </c>
      <c r="BX41" t="s">
        <v>13426</v>
      </c>
      <c r="BY41" t="s">
        <v>13985</v>
      </c>
      <c r="BZ41" t="s">
        <v>13427</v>
      </c>
      <c r="CA41">
        <v>5</v>
      </c>
      <c r="CB41">
        <v>6</v>
      </c>
      <c r="CC41" t="s">
        <v>13985</v>
      </c>
      <c r="CD41" t="s">
        <v>13433</v>
      </c>
    </row>
    <row r="42" spans="1:82">
      <c r="A42" t="s">
        <v>13850</v>
      </c>
      <c r="B42" t="s">
        <v>67</v>
      </c>
      <c r="C42" t="s">
        <v>7598</v>
      </c>
      <c r="G42" t="s">
        <v>7599</v>
      </c>
      <c r="J42" t="s">
        <v>7600</v>
      </c>
      <c r="K42" t="s">
        <v>667</v>
      </c>
      <c r="W42" t="s">
        <v>7601</v>
      </c>
      <c r="AN42" t="s">
        <v>670</v>
      </c>
      <c r="AS42" t="s">
        <v>352</v>
      </c>
      <c r="AT42">
        <v>2009</v>
      </c>
      <c r="AU42">
        <v>44</v>
      </c>
      <c r="AV42">
        <v>3</v>
      </c>
      <c r="BA42">
        <v>357</v>
      </c>
      <c r="BB42">
        <v>362</v>
      </c>
      <c r="BD42" t="s">
        <v>7602</v>
      </c>
      <c r="BK42" t="s">
        <v>7603</v>
      </c>
      <c r="BW42" t="s">
        <v>13424</v>
      </c>
      <c r="BX42" t="s">
        <v>13426</v>
      </c>
      <c r="BY42" t="s">
        <v>13985</v>
      </c>
      <c r="BZ42" t="s">
        <v>13427</v>
      </c>
      <c r="CA42">
        <v>3</v>
      </c>
      <c r="CB42">
        <v>5</v>
      </c>
      <c r="CC42" t="s">
        <v>13985</v>
      </c>
      <c r="CD42" t="s">
        <v>13433</v>
      </c>
    </row>
    <row r="43" spans="1:82">
      <c r="A43" t="s">
        <v>13850</v>
      </c>
      <c r="B43" t="s">
        <v>67</v>
      </c>
      <c r="C43" t="s">
        <v>5357</v>
      </c>
      <c r="G43" t="s">
        <v>5358</v>
      </c>
      <c r="J43" t="s">
        <v>5359</v>
      </c>
      <c r="K43" t="s">
        <v>358</v>
      </c>
      <c r="W43" t="s">
        <v>5360</v>
      </c>
      <c r="AB43" t="s">
        <v>5361</v>
      </c>
      <c r="AN43" t="s">
        <v>360</v>
      </c>
      <c r="AS43" t="s">
        <v>352</v>
      </c>
      <c r="AT43">
        <v>2013</v>
      </c>
      <c r="AU43">
        <v>59</v>
      </c>
      <c r="AV43">
        <v>8</v>
      </c>
      <c r="BA43">
        <v>745</v>
      </c>
      <c r="BB43">
        <v>751</v>
      </c>
      <c r="BD43" t="s">
        <v>5362</v>
      </c>
      <c r="BK43" t="s">
        <v>5363</v>
      </c>
      <c r="BL43">
        <v>23702203</v>
      </c>
      <c r="BW43" t="s">
        <v>13424</v>
      </c>
      <c r="BX43" t="s">
        <v>13426</v>
      </c>
      <c r="BY43" t="s">
        <v>13985</v>
      </c>
      <c r="BZ43" t="s">
        <v>13427</v>
      </c>
      <c r="CA43">
        <v>7</v>
      </c>
      <c r="CB43">
        <v>7</v>
      </c>
      <c r="CC43" t="s">
        <v>13460</v>
      </c>
      <c r="CD43" t="s">
        <v>13433</v>
      </c>
    </row>
    <row r="44" spans="1:82">
      <c r="A44" t="s">
        <v>13850</v>
      </c>
      <c r="B44" t="s">
        <v>67</v>
      </c>
      <c r="C44" t="s">
        <v>13277</v>
      </c>
      <c r="G44" t="s">
        <v>13277</v>
      </c>
      <c r="J44" t="s">
        <v>13278</v>
      </c>
      <c r="K44" t="s">
        <v>5124</v>
      </c>
      <c r="AN44" t="s">
        <v>5126</v>
      </c>
      <c r="AS44" t="s">
        <v>352</v>
      </c>
      <c r="AT44">
        <v>1986</v>
      </c>
      <c r="AU44">
        <v>30</v>
      </c>
      <c r="AV44">
        <v>3</v>
      </c>
      <c r="BA44">
        <v>173</v>
      </c>
      <c r="BB44">
        <v>178</v>
      </c>
      <c r="BK44" t="s">
        <v>13279</v>
      </c>
      <c r="BW44" t="s">
        <v>13424</v>
      </c>
      <c r="BX44" t="s">
        <v>13426</v>
      </c>
      <c r="BY44" t="s">
        <v>13985</v>
      </c>
      <c r="BZ44" t="s">
        <v>13427</v>
      </c>
      <c r="CA44">
        <v>5</v>
      </c>
      <c r="CB44">
        <v>6</v>
      </c>
      <c r="CC44" t="s">
        <v>13461</v>
      </c>
      <c r="CD44" t="s">
        <v>13446</v>
      </c>
    </row>
    <row r="45" spans="1:82">
      <c r="A45" t="s">
        <v>13850</v>
      </c>
      <c r="B45" t="s">
        <v>67</v>
      </c>
      <c r="C45" t="s">
        <v>1124</v>
      </c>
      <c r="G45" t="s">
        <v>1125</v>
      </c>
      <c r="J45" t="s">
        <v>1126</v>
      </c>
      <c r="K45" t="s">
        <v>348</v>
      </c>
      <c r="W45" t="s">
        <v>1127</v>
      </c>
      <c r="AN45" t="s">
        <v>350</v>
      </c>
      <c r="AO45" t="s">
        <v>351</v>
      </c>
      <c r="AS45" t="s">
        <v>84</v>
      </c>
      <c r="AT45">
        <v>2018</v>
      </c>
      <c r="AU45">
        <v>47</v>
      </c>
      <c r="AV45">
        <v>6</v>
      </c>
      <c r="BA45">
        <v>1596</v>
      </c>
      <c r="BB45">
        <v>1600</v>
      </c>
      <c r="BD45" t="s">
        <v>1128</v>
      </c>
      <c r="BK45" t="s">
        <v>1129</v>
      </c>
      <c r="BL45">
        <v>30165434</v>
      </c>
      <c r="BW45" t="s">
        <v>13424</v>
      </c>
      <c r="BX45" t="s">
        <v>13426</v>
      </c>
      <c r="BZ45" t="s">
        <v>13427</v>
      </c>
      <c r="CA45">
        <v>3</v>
      </c>
      <c r="CB45">
        <v>4</v>
      </c>
      <c r="CC45" t="s">
        <v>13986</v>
      </c>
      <c r="CD45" t="s">
        <v>13433</v>
      </c>
    </row>
    <row r="46" spans="1:82">
      <c r="A46" t="s">
        <v>13850</v>
      </c>
      <c r="B46" t="s">
        <v>67</v>
      </c>
      <c r="C46" t="s">
        <v>6340</v>
      </c>
      <c r="G46" t="s">
        <v>6341</v>
      </c>
      <c r="J46" t="s">
        <v>6342</v>
      </c>
      <c r="K46" t="s">
        <v>160</v>
      </c>
      <c r="W46" t="s">
        <v>6343</v>
      </c>
      <c r="AA46" t="s">
        <v>5725</v>
      </c>
      <c r="AB46" t="s">
        <v>5726</v>
      </c>
      <c r="AN46" t="s">
        <v>162</v>
      </c>
      <c r="AO46" t="s">
        <v>163</v>
      </c>
      <c r="AS46" t="s">
        <v>84</v>
      </c>
      <c r="AT46">
        <v>2011</v>
      </c>
      <c r="AU46">
        <v>36</v>
      </c>
      <c r="AV46">
        <v>4</v>
      </c>
      <c r="BA46">
        <v>379</v>
      </c>
      <c r="BB46">
        <v>384</v>
      </c>
      <c r="BD46" t="s">
        <v>6344</v>
      </c>
      <c r="BK46" t="s">
        <v>6345</v>
      </c>
      <c r="BW46" t="s">
        <v>13424</v>
      </c>
      <c r="BX46" t="s">
        <v>13426</v>
      </c>
      <c r="BY46" t="s">
        <v>13985</v>
      </c>
      <c r="BZ46" t="s">
        <v>13427</v>
      </c>
      <c r="CA46">
        <v>5</v>
      </c>
      <c r="CB46">
        <v>7</v>
      </c>
      <c r="CC46" t="s">
        <v>13985</v>
      </c>
      <c r="CD46" t="s">
        <v>13433</v>
      </c>
    </row>
    <row r="47" spans="1:82">
      <c r="A47" t="s">
        <v>13850</v>
      </c>
      <c r="B47" t="s">
        <v>67</v>
      </c>
      <c r="C47" t="s">
        <v>13404</v>
      </c>
      <c r="G47" t="s">
        <v>13404</v>
      </c>
      <c r="J47" t="s">
        <v>13405</v>
      </c>
      <c r="K47" t="s">
        <v>358</v>
      </c>
      <c r="AN47" t="s">
        <v>360</v>
      </c>
      <c r="AO47" t="s">
        <v>361</v>
      </c>
      <c r="AT47">
        <v>1967</v>
      </c>
      <c r="AU47">
        <v>13</v>
      </c>
      <c r="AV47">
        <v>4</v>
      </c>
      <c r="BA47">
        <v>553</v>
      </c>
      <c r="BB47" t="s">
        <v>115</v>
      </c>
      <c r="BD47" t="s">
        <v>13406</v>
      </c>
      <c r="BK47" t="s">
        <v>13407</v>
      </c>
      <c r="BW47" t="s">
        <v>13424</v>
      </c>
      <c r="BX47" t="s">
        <v>13426</v>
      </c>
      <c r="BY47" t="s">
        <v>13985</v>
      </c>
      <c r="BZ47" t="s">
        <v>13427</v>
      </c>
      <c r="CA47">
        <v>5</v>
      </c>
      <c r="CB47">
        <v>6</v>
      </c>
      <c r="CC47" t="s">
        <v>13985</v>
      </c>
      <c r="CD47" t="s">
        <v>13433</v>
      </c>
    </row>
    <row r="48" spans="1:82">
      <c r="A48" t="s">
        <v>13850</v>
      </c>
      <c r="B48" t="s">
        <v>67</v>
      </c>
      <c r="C48" t="s">
        <v>10816</v>
      </c>
      <c r="G48" t="s">
        <v>10816</v>
      </c>
      <c r="J48" t="s">
        <v>10817</v>
      </c>
      <c r="K48" t="s">
        <v>667</v>
      </c>
      <c r="W48" t="s">
        <v>10818</v>
      </c>
      <c r="AN48" t="s">
        <v>670</v>
      </c>
      <c r="AS48" t="s">
        <v>352</v>
      </c>
      <c r="AT48">
        <v>2000</v>
      </c>
      <c r="AU48">
        <v>35</v>
      </c>
      <c r="AV48">
        <v>3</v>
      </c>
      <c r="BA48">
        <v>357</v>
      </c>
      <c r="BB48">
        <v>360</v>
      </c>
      <c r="BD48" t="s">
        <v>10819</v>
      </c>
      <c r="BK48" t="s">
        <v>10820</v>
      </c>
      <c r="BW48" t="s">
        <v>13424</v>
      </c>
      <c r="BX48" t="s">
        <v>13426</v>
      </c>
      <c r="BY48" t="s">
        <v>13985</v>
      </c>
      <c r="BZ48" t="s">
        <v>13427</v>
      </c>
      <c r="CA48">
        <v>3</v>
      </c>
      <c r="CB48">
        <v>6</v>
      </c>
      <c r="CC48" t="s">
        <v>13462</v>
      </c>
      <c r="CD48" t="s">
        <v>13433</v>
      </c>
    </row>
    <row r="49" spans="1:82">
      <c r="A49" t="s">
        <v>13850</v>
      </c>
      <c r="B49" t="s">
        <v>67</v>
      </c>
      <c r="C49" t="s">
        <v>6088</v>
      </c>
      <c r="G49" t="s">
        <v>6089</v>
      </c>
      <c r="J49" t="s">
        <v>6090</v>
      </c>
      <c r="K49" t="s">
        <v>569</v>
      </c>
      <c r="W49" t="s">
        <v>6091</v>
      </c>
      <c r="AN49" t="s">
        <v>572</v>
      </c>
      <c r="AS49" t="s">
        <v>730</v>
      </c>
      <c r="AT49">
        <v>2012</v>
      </c>
      <c r="AU49">
        <v>179</v>
      </c>
      <c r="AV49">
        <v>4</v>
      </c>
      <c r="BA49">
        <v>490</v>
      </c>
      <c r="BB49">
        <v>500</v>
      </c>
      <c r="BD49" t="s">
        <v>6092</v>
      </c>
      <c r="BK49" t="s">
        <v>6093</v>
      </c>
      <c r="BL49">
        <v>22437178</v>
      </c>
      <c r="BW49" t="s">
        <v>13429</v>
      </c>
      <c r="BX49" t="s">
        <v>13985</v>
      </c>
      <c r="BY49" t="s">
        <v>13985</v>
      </c>
      <c r="BZ49" t="s">
        <v>13427</v>
      </c>
      <c r="CA49">
        <v>21</v>
      </c>
      <c r="CB49">
        <v>12</v>
      </c>
      <c r="CC49" t="s">
        <v>13985</v>
      </c>
      <c r="CD49" t="s">
        <v>13433</v>
      </c>
    </row>
    <row r="50" spans="1:82">
      <c r="A50" t="s">
        <v>13850</v>
      </c>
      <c r="B50" t="s">
        <v>67</v>
      </c>
      <c r="C50" t="s">
        <v>6580</v>
      </c>
      <c r="G50" t="s">
        <v>6581</v>
      </c>
      <c r="J50" t="s">
        <v>6582</v>
      </c>
      <c r="K50" t="s">
        <v>625</v>
      </c>
      <c r="W50" t="s">
        <v>6583</v>
      </c>
      <c r="AN50" t="s">
        <v>627</v>
      </c>
      <c r="AS50" t="s">
        <v>472</v>
      </c>
      <c r="AT50">
        <v>2011</v>
      </c>
      <c r="AU50">
        <v>140</v>
      </c>
      <c r="AV50">
        <v>1</v>
      </c>
      <c r="BA50">
        <v>69</v>
      </c>
      <c r="BB50">
        <v>76</v>
      </c>
      <c r="BD50" t="s">
        <v>6584</v>
      </c>
      <c r="BK50" t="s">
        <v>6585</v>
      </c>
      <c r="BW50" t="s">
        <v>13424</v>
      </c>
      <c r="BX50" t="s">
        <v>13426</v>
      </c>
      <c r="BY50" t="s">
        <v>13985</v>
      </c>
      <c r="BZ50" t="s">
        <v>13427</v>
      </c>
      <c r="CA50">
        <v>3</v>
      </c>
      <c r="CB50">
        <v>4</v>
      </c>
      <c r="CC50" t="s">
        <v>13462</v>
      </c>
      <c r="CD50" t="s">
        <v>13433</v>
      </c>
    </row>
    <row r="51" spans="1:82">
      <c r="A51" t="s">
        <v>13850</v>
      </c>
      <c r="B51" t="s">
        <v>67</v>
      </c>
      <c r="C51" t="s">
        <v>12418</v>
      </c>
      <c r="G51" t="s">
        <v>12418</v>
      </c>
      <c r="J51" t="s">
        <v>12419</v>
      </c>
      <c r="K51" t="s">
        <v>667</v>
      </c>
      <c r="W51" t="s">
        <v>12420</v>
      </c>
      <c r="AN51" t="s">
        <v>670</v>
      </c>
      <c r="AO51" t="s">
        <v>671</v>
      </c>
      <c r="AS51" t="s">
        <v>154</v>
      </c>
      <c r="AT51">
        <v>1994</v>
      </c>
      <c r="AU51">
        <v>29</v>
      </c>
      <c r="AV51">
        <v>4</v>
      </c>
      <c r="BA51">
        <v>499</v>
      </c>
      <c r="BB51">
        <v>505</v>
      </c>
      <c r="BD51" t="s">
        <v>12421</v>
      </c>
      <c r="BK51" t="s">
        <v>12422</v>
      </c>
      <c r="BW51" t="s">
        <v>13424</v>
      </c>
      <c r="BX51" t="s">
        <v>13426</v>
      </c>
      <c r="BY51" t="s">
        <v>13985</v>
      </c>
      <c r="BZ51" t="s">
        <v>13427</v>
      </c>
      <c r="CA51">
        <v>3</v>
      </c>
      <c r="CB51">
        <v>12</v>
      </c>
      <c r="CC51" t="s">
        <v>13985</v>
      </c>
      <c r="CD51" t="s">
        <v>13433</v>
      </c>
    </row>
    <row r="52" spans="1:82">
      <c r="A52" t="s">
        <v>13850</v>
      </c>
      <c r="B52" t="s">
        <v>67</v>
      </c>
      <c r="C52" t="s">
        <v>1263</v>
      </c>
      <c r="G52" t="s">
        <v>1264</v>
      </c>
      <c r="J52" t="s">
        <v>1265</v>
      </c>
      <c r="K52" t="s">
        <v>348</v>
      </c>
      <c r="W52" t="s">
        <v>1266</v>
      </c>
      <c r="AN52" t="s">
        <v>350</v>
      </c>
      <c r="AO52" t="s">
        <v>351</v>
      </c>
      <c r="AS52" t="s">
        <v>242</v>
      </c>
      <c r="AT52">
        <v>2018</v>
      </c>
      <c r="AU52">
        <v>47</v>
      </c>
      <c r="AV52">
        <v>5</v>
      </c>
      <c r="BA52">
        <v>1337</v>
      </c>
      <c r="BB52">
        <v>1343</v>
      </c>
      <c r="BD52" t="s">
        <v>1267</v>
      </c>
      <c r="BK52" t="s">
        <v>1268</v>
      </c>
      <c r="BL52">
        <v>30099500</v>
      </c>
      <c r="BW52" t="s">
        <v>13424</v>
      </c>
      <c r="BX52" t="s">
        <v>13426</v>
      </c>
      <c r="BY52" t="s">
        <v>13985</v>
      </c>
      <c r="BZ52" t="s">
        <v>13427</v>
      </c>
      <c r="CA52">
        <v>3</v>
      </c>
      <c r="CB52">
        <v>4</v>
      </c>
      <c r="CC52" t="s">
        <v>13462</v>
      </c>
      <c r="CD52" t="s">
        <v>13433</v>
      </c>
    </row>
    <row r="53" spans="1:82">
      <c r="A53" t="s">
        <v>13850</v>
      </c>
      <c r="B53" t="s">
        <v>67</v>
      </c>
      <c r="C53" t="s">
        <v>11755</v>
      </c>
      <c r="G53" t="s">
        <v>11755</v>
      </c>
      <c r="J53" t="s">
        <v>11756</v>
      </c>
      <c r="K53" t="s">
        <v>188</v>
      </c>
      <c r="W53" t="s">
        <v>11757</v>
      </c>
      <c r="AN53" t="s">
        <v>191</v>
      </c>
      <c r="AS53" t="s">
        <v>815</v>
      </c>
      <c r="AT53">
        <v>1997</v>
      </c>
      <c r="AU53">
        <v>110</v>
      </c>
      <c r="AV53">
        <v>1</v>
      </c>
      <c r="BA53">
        <v>32</v>
      </c>
      <c r="BB53">
        <v>39</v>
      </c>
      <c r="BD53" t="s">
        <v>11758</v>
      </c>
      <c r="BK53" t="s">
        <v>11759</v>
      </c>
      <c r="BL53">
        <v>28307466</v>
      </c>
      <c r="BW53" t="s">
        <v>13424</v>
      </c>
      <c r="BX53" t="s">
        <v>13426</v>
      </c>
      <c r="BY53" t="s">
        <v>13985</v>
      </c>
      <c r="BZ53" t="s">
        <v>13427</v>
      </c>
      <c r="CA53">
        <v>6</v>
      </c>
      <c r="CB53">
        <v>20</v>
      </c>
      <c r="CC53" t="s">
        <v>13442</v>
      </c>
      <c r="CD53" t="s">
        <v>13433</v>
      </c>
    </row>
    <row r="54" spans="1:82">
      <c r="A54" t="s">
        <v>13850</v>
      </c>
      <c r="B54" t="s">
        <v>67</v>
      </c>
      <c r="C54" t="s">
        <v>13298</v>
      </c>
      <c r="G54" t="s">
        <v>13298</v>
      </c>
      <c r="J54" t="s">
        <v>13299</v>
      </c>
      <c r="K54" t="s">
        <v>5124</v>
      </c>
      <c r="AN54" t="s">
        <v>5126</v>
      </c>
      <c r="AT54">
        <v>1985</v>
      </c>
      <c r="AU54">
        <v>29</v>
      </c>
      <c r="AV54">
        <v>3</v>
      </c>
      <c r="BA54">
        <v>198</v>
      </c>
      <c r="BB54">
        <v>202</v>
      </c>
      <c r="BK54" t="s">
        <v>13300</v>
      </c>
      <c r="BW54" t="s">
        <v>13424</v>
      </c>
      <c r="BX54" t="s">
        <v>13426</v>
      </c>
      <c r="BY54" t="s">
        <v>13985</v>
      </c>
      <c r="BZ54" t="s">
        <v>13427</v>
      </c>
      <c r="CA54">
        <v>5</v>
      </c>
      <c r="CB54">
        <v>4</v>
      </c>
      <c r="CC54" t="s">
        <v>13985</v>
      </c>
      <c r="CD54" t="s">
        <v>13446</v>
      </c>
    </row>
    <row r="55" spans="1:82">
      <c r="A55" t="s">
        <v>13850</v>
      </c>
      <c r="B55" t="s">
        <v>67</v>
      </c>
      <c r="C55" t="s">
        <v>12642</v>
      </c>
      <c r="G55" t="s">
        <v>12642</v>
      </c>
      <c r="J55" t="s">
        <v>12667</v>
      </c>
      <c r="K55" t="s">
        <v>569</v>
      </c>
      <c r="W55" t="s">
        <v>12668</v>
      </c>
      <c r="AN55" t="s">
        <v>572</v>
      </c>
      <c r="AS55" t="s">
        <v>297</v>
      </c>
      <c r="AT55">
        <v>1993</v>
      </c>
      <c r="AU55">
        <v>142</v>
      </c>
      <c r="AV55">
        <v>3</v>
      </c>
      <c r="BA55">
        <v>457</v>
      </c>
      <c r="BB55">
        <v>473</v>
      </c>
      <c r="BD55" t="s">
        <v>12669</v>
      </c>
      <c r="BK55" t="s">
        <v>12670</v>
      </c>
      <c r="BL55">
        <v>19425986</v>
      </c>
      <c r="BW55" t="s">
        <v>13424</v>
      </c>
      <c r="BX55" t="s">
        <v>13426</v>
      </c>
      <c r="BY55" t="s">
        <v>13985</v>
      </c>
      <c r="BZ55" t="s">
        <v>13427</v>
      </c>
      <c r="CA55">
        <v>6</v>
      </c>
      <c r="CB55" t="s">
        <v>13468</v>
      </c>
      <c r="CC55" t="s">
        <v>13442</v>
      </c>
      <c r="CD55" t="s">
        <v>13433</v>
      </c>
    </row>
    <row r="56" spans="1:82">
      <c r="A56" t="s">
        <v>13850</v>
      </c>
      <c r="B56" t="s">
        <v>67</v>
      </c>
      <c r="C56" t="s">
        <v>12759</v>
      </c>
      <c r="G56" t="s">
        <v>12759</v>
      </c>
      <c r="J56" t="s">
        <v>12760</v>
      </c>
      <c r="K56" t="s">
        <v>1385</v>
      </c>
      <c r="AN56" t="s">
        <v>1388</v>
      </c>
      <c r="AO56" t="s">
        <v>1389</v>
      </c>
      <c r="AS56" t="s">
        <v>730</v>
      </c>
      <c r="AT56">
        <v>1993</v>
      </c>
      <c r="AU56">
        <v>48</v>
      </c>
      <c r="AV56">
        <v>4</v>
      </c>
      <c r="BA56">
        <v>335</v>
      </c>
      <c r="BB56">
        <v>341</v>
      </c>
      <c r="BK56" t="s">
        <v>12761</v>
      </c>
      <c r="BW56" t="s">
        <v>13424</v>
      </c>
      <c r="BX56" t="s">
        <v>13426</v>
      </c>
      <c r="BY56" t="s">
        <v>13985</v>
      </c>
      <c r="BZ56" t="s">
        <v>13427</v>
      </c>
      <c r="CA56">
        <v>32</v>
      </c>
      <c r="CB56">
        <v>7</v>
      </c>
      <c r="CC56" t="s">
        <v>13469</v>
      </c>
      <c r="CD56" t="s">
        <v>13433</v>
      </c>
    </row>
    <row r="57" spans="1:82">
      <c r="A57" t="s">
        <v>13850</v>
      </c>
      <c r="B57" t="s">
        <v>67</v>
      </c>
      <c r="C57" t="s">
        <v>1543</v>
      </c>
      <c r="G57" t="s">
        <v>1544</v>
      </c>
      <c r="J57" t="s">
        <v>1545</v>
      </c>
      <c r="K57" t="s">
        <v>1546</v>
      </c>
      <c r="W57" t="s">
        <v>1547</v>
      </c>
      <c r="AN57" t="s">
        <v>1548</v>
      </c>
      <c r="AO57" t="s">
        <v>1549</v>
      </c>
      <c r="AS57" t="s">
        <v>730</v>
      </c>
      <c r="AT57">
        <v>2018</v>
      </c>
      <c r="AU57">
        <v>25</v>
      </c>
      <c r="AV57">
        <v>2</v>
      </c>
      <c r="BA57">
        <v>328</v>
      </c>
      <c r="BB57">
        <v>336</v>
      </c>
      <c r="BD57" t="s">
        <v>1550</v>
      </c>
      <c r="BK57" t="s">
        <v>1551</v>
      </c>
      <c r="BL57">
        <v>27900827</v>
      </c>
      <c r="BW57" t="s">
        <v>13424</v>
      </c>
      <c r="BX57" t="s">
        <v>13426</v>
      </c>
      <c r="BY57" t="s">
        <v>13985</v>
      </c>
      <c r="BZ57" t="s">
        <v>13427</v>
      </c>
      <c r="CA57">
        <v>3</v>
      </c>
      <c r="CB57">
        <v>10</v>
      </c>
      <c r="CC57" t="s">
        <v>13985</v>
      </c>
      <c r="CD57" t="s">
        <v>13433</v>
      </c>
    </row>
    <row r="58" spans="1:82">
      <c r="A58" t="s">
        <v>13850</v>
      </c>
      <c r="B58" t="s">
        <v>67</v>
      </c>
      <c r="C58" t="s">
        <v>12603</v>
      </c>
      <c r="G58" t="s">
        <v>12603</v>
      </c>
      <c r="J58" t="s">
        <v>12604</v>
      </c>
      <c r="K58" t="s">
        <v>258</v>
      </c>
      <c r="W58" t="s">
        <v>12605</v>
      </c>
      <c r="AN58" t="s">
        <v>261</v>
      </c>
      <c r="AS58" t="s">
        <v>12369</v>
      </c>
      <c r="AT58">
        <v>1993</v>
      </c>
      <c r="AU58">
        <v>8</v>
      </c>
      <c r="AV58">
        <v>4</v>
      </c>
      <c r="BA58">
        <v>265</v>
      </c>
      <c r="BB58">
        <v>282</v>
      </c>
      <c r="BD58" t="s">
        <v>12606</v>
      </c>
      <c r="BK58" t="s">
        <v>12607</v>
      </c>
      <c r="BL58">
        <v>8032087</v>
      </c>
      <c r="BW58" t="s">
        <v>13424</v>
      </c>
      <c r="BX58" t="s">
        <v>13426</v>
      </c>
      <c r="BY58" t="s">
        <v>13985</v>
      </c>
      <c r="BZ58" t="s">
        <v>13427</v>
      </c>
      <c r="CA58">
        <v>8</v>
      </c>
      <c r="CB58">
        <v>15</v>
      </c>
      <c r="CC58" t="s">
        <v>13985</v>
      </c>
      <c r="CD58" t="s">
        <v>13433</v>
      </c>
    </row>
    <row r="59" spans="1:82">
      <c r="A59" t="s">
        <v>13850</v>
      </c>
      <c r="B59" t="s">
        <v>67</v>
      </c>
      <c r="C59" t="s">
        <v>11075</v>
      </c>
      <c r="G59" t="s">
        <v>11075</v>
      </c>
      <c r="J59" t="s">
        <v>11076</v>
      </c>
      <c r="K59" t="s">
        <v>348</v>
      </c>
      <c r="W59" t="s">
        <v>11077</v>
      </c>
      <c r="AA59" t="s">
        <v>10048</v>
      </c>
      <c r="AB59" t="s">
        <v>10049</v>
      </c>
      <c r="AN59" t="s">
        <v>350</v>
      </c>
      <c r="AS59" t="s">
        <v>352</v>
      </c>
      <c r="AT59">
        <v>1999</v>
      </c>
      <c r="AU59">
        <v>28</v>
      </c>
      <c r="AV59">
        <v>4</v>
      </c>
      <c r="BA59">
        <v>690</v>
      </c>
      <c r="BB59">
        <v>695</v>
      </c>
      <c r="BD59" t="s">
        <v>11078</v>
      </c>
      <c r="BK59" t="s">
        <v>11079</v>
      </c>
      <c r="BW59" t="s">
        <v>13424</v>
      </c>
      <c r="BX59" t="s">
        <v>13426</v>
      </c>
      <c r="BY59" t="s">
        <v>13985</v>
      </c>
      <c r="BZ59" t="s">
        <v>13427</v>
      </c>
      <c r="CA59">
        <v>11</v>
      </c>
      <c r="CB59">
        <v>4</v>
      </c>
      <c r="CC59" t="s">
        <v>13985</v>
      </c>
      <c r="CD59" t="s">
        <v>13433</v>
      </c>
    </row>
    <row r="60" spans="1:82">
      <c r="A60" t="s">
        <v>13850</v>
      </c>
      <c r="B60" t="s">
        <v>67</v>
      </c>
      <c r="C60" t="s">
        <v>12874</v>
      </c>
      <c r="G60" t="s">
        <v>12874</v>
      </c>
      <c r="J60" t="s">
        <v>12875</v>
      </c>
      <c r="K60" t="s">
        <v>358</v>
      </c>
      <c r="W60" t="s">
        <v>12876</v>
      </c>
      <c r="AN60" t="s">
        <v>360</v>
      </c>
      <c r="AS60" t="s">
        <v>242</v>
      </c>
      <c r="AT60">
        <v>1992</v>
      </c>
      <c r="AU60">
        <v>38</v>
      </c>
      <c r="AV60">
        <v>10</v>
      </c>
      <c r="BA60">
        <v>803</v>
      </c>
      <c r="BB60">
        <v>811</v>
      </c>
      <c r="BD60" t="s">
        <v>12877</v>
      </c>
      <c r="BK60" t="s">
        <v>12878</v>
      </c>
      <c r="BW60" t="s">
        <v>13424</v>
      </c>
      <c r="BX60" t="s">
        <v>13426</v>
      </c>
      <c r="BY60" t="s">
        <v>13985</v>
      </c>
      <c r="BZ60" t="s">
        <v>13427</v>
      </c>
      <c r="CA60">
        <v>7</v>
      </c>
      <c r="CB60">
        <v>12</v>
      </c>
      <c r="CC60" t="s">
        <v>13985</v>
      </c>
      <c r="CD60" t="s">
        <v>13433</v>
      </c>
    </row>
    <row r="61" spans="1:82">
      <c r="A61" t="s">
        <v>13850</v>
      </c>
      <c r="B61" t="s">
        <v>67</v>
      </c>
      <c r="C61" t="s">
        <v>4056</v>
      </c>
      <c r="G61" t="s">
        <v>4057</v>
      </c>
      <c r="J61" t="s">
        <v>4058</v>
      </c>
      <c r="K61" t="s">
        <v>1645</v>
      </c>
      <c r="W61" t="s">
        <v>4059</v>
      </c>
      <c r="AA61" t="s">
        <v>3486</v>
      </c>
      <c r="AB61" t="s">
        <v>3487</v>
      </c>
      <c r="AN61" t="s">
        <v>1649</v>
      </c>
      <c r="AO61" t="s">
        <v>1650</v>
      </c>
      <c r="AS61" t="s">
        <v>629</v>
      </c>
      <c r="AT61">
        <v>2015</v>
      </c>
      <c r="AU61">
        <v>139</v>
      </c>
      <c r="AV61">
        <v>4</v>
      </c>
      <c r="BA61">
        <v>241</v>
      </c>
      <c r="BB61">
        <v>249</v>
      </c>
      <c r="BD61" t="s">
        <v>4060</v>
      </c>
      <c r="BK61" t="s">
        <v>4061</v>
      </c>
      <c r="BW61" t="s">
        <v>13424</v>
      </c>
      <c r="BX61" t="s">
        <v>13426</v>
      </c>
      <c r="BY61" t="s">
        <v>13985</v>
      </c>
      <c r="BZ61" t="s">
        <v>13427</v>
      </c>
      <c r="CA61">
        <v>4</v>
      </c>
      <c r="CB61">
        <v>5</v>
      </c>
      <c r="CC61" t="s">
        <v>13985</v>
      </c>
      <c r="CD61" t="s">
        <v>13433</v>
      </c>
    </row>
    <row r="62" spans="1:82">
      <c r="A62" t="s">
        <v>13850</v>
      </c>
      <c r="B62" t="s">
        <v>67</v>
      </c>
      <c r="C62" t="s">
        <v>31645</v>
      </c>
      <c r="G62" t="s">
        <v>31645</v>
      </c>
      <c r="J62" t="s">
        <v>31646</v>
      </c>
      <c r="K62" t="s">
        <v>5124</v>
      </c>
      <c r="AN62" t="s">
        <v>5126</v>
      </c>
      <c r="AT62">
        <v>1981</v>
      </c>
      <c r="AU62">
        <v>25</v>
      </c>
      <c r="AV62">
        <v>2</v>
      </c>
      <c r="BA62">
        <v>113</v>
      </c>
      <c r="BB62">
        <v>118</v>
      </c>
      <c r="BK62" t="s">
        <v>31647</v>
      </c>
      <c r="CA62">
        <v>6</v>
      </c>
      <c r="CB62">
        <v>6</v>
      </c>
      <c r="CD62" t="s">
        <v>13446</v>
      </c>
    </row>
    <row r="63" spans="1:82">
      <c r="A63" t="s">
        <v>13850</v>
      </c>
      <c r="B63" t="s">
        <v>67</v>
      </c>
      <c r="C63" t="s">
        <v>19156</v>
      </c>
      <c r="G63" t="s">
        <v>19157</v>
      </c>
      <c r="J63" t="s">
        <v>19158</v>
      </c>
      <c r="K63" t="s">
        <v>3339</v>
      </c>
      <c r="W63" t="s">
        <v>19159</v>
      </c>
      <c r="AA63" t="s">
        <v>17666</v>
      </c>
      <c r="AB63" t="s">
        <v>19160</v>
      </c>
      <c r="AN63" t="s">
        <v>3343</v>
      </c>
      <c r="AO63" t="s">
        <v>3344</v>
      </c>
      <c r="AS63" t="s">
        <v>815</v>
      </c>
      <c r="AT63">
        <v>2015</v>
      </c>
      <c r="AU63">
        <v>84</v>
      </c>
      <c r="AV63">
        <v>2</v>
      </c>
      <c r="BA63">
        <v>464</v>
      </c>
      <c r="BB63">
        <v>472</v>
      </c>
      <c r="BD63" t="s">
        <v>19161</v>
      </c>
      <c r="BK63" t="s">
        <v>19162</v>
      </c>
      <c r="BL63">
        <v>25267557</v>
      </c>
      <c r="CA63">
        <v>5</v>
      </c>
      <c r="CB63">
        <v>4</v>
      </c>
      <c r="CD63" t="s">
        <v>13433</v>
      </c>
    </row>
    <row r="64" spans="1:82">
      <c r="A64" t="s">
        <v>13850</v>
      </c>
      <c r="B64" t="s">
        <v>67</v>
      </c>
      <c r="C64" t="s">
        <v>31608</v>
      </c>
      <c r="G64" t="s">
        <v>31608</v>
      </c>
      <c r="J64" t="s">
        <v>31609</v>
      </c>
      <c r="K64" t="s">
        <v>423</v>
      </c>
      <c r="AN64" t="s">
        <v>426</v>
      </c>
      <c r="AS64" t="s">
        <v>815</v>
      </c>
      <c r="AT64">
        <v>1986</v>
      </c>
      <c r="AU64">
        <v>40</v>
      </c>
      <c r="AV64">
        <v>2</v>
      </c>
      <c r="BA64">
        <v>418</v>
      </c>
      <c r="BB64">
        <v>421</v>
      </c>
      <c r="BD64" t="s">
        <v>31610</v>
      </c>
      <c r="BK64" t="s">
        <v>31611</v>
      </c>
      <c r="BL64">
        <v>28556044</v>
      </c>
      <c r="CA64">
        <v>13</v>
      </c>
      <c r="CB64">
        <v>7</v>
      </c>
      <c r="CD64" t="s">
        <v>13433</v>
      </c>
    </row>
    <row r="65" spans="1:82">
      <c r="A65" t="s">
        <v>13850</v>
      </c>
      <c r="B65" t="s">
        <v>67</v>
      </c>
      <c r="C65" t="s">
        <v>31666</v>
      </c>
      <c r="G65" t="s">
        <v>31666</v>
      </c>
      <c r="J65" t="s">
        <v>31667</v>
      </c>
      <c r="K65" t="s">
        <v>160</v>
      </c>
      <c r="AN65" t="s">
        <v>162</v>
      </c>
      <c r="AT65">
        <v>1978</v>
      </c>
      <c r="AU65">
        <v>3</v>
      </c>
      <c r="AV65">
        <v>3</v>
      </c>
      <c r="BA65">
        <v>197</v>
      </c>
      <c r="BB65">
        <v>206</v>
      </c>
      <c r="BD65" t="s">
        <v>31668</v>
      </c>
      <c r="BK65" t="s">
        <v>31669</v>
      </c>
      <c r="CA65">
        <v>15</v>
      </c>
      <c r="CB65">
        <v>5</v>
      </c>
      <c r="CD65" t="s">
        <v>13433</v>
      </c>
    </row>
    <row r="66" spans="1:82">
      <c r="A66" t="s">
        <v>13850</v>
      </c>
      <c r="B66" t="s">
        <v>67</v>
      </c>
      <c r="C66" t="s">
        <v>24414</v>
      </c>
      <c r="G66" t="s">
        <v>24415</v>
      </c>
      <c r="J66" t="s">
        <v>24416</v>
      </c>
      <c r="K66" t="s">
        <v>3484</v>
      </c>
      <c r="W66" t="s">
        <v>24417</v>
      </c>
      <c r="AO66" t="s">
        <v>3488</v>
      </c>
      <c r="AT66">
        <v>2009</v>
      </c>
      <c r="AU66">
        <v>106</v>
      </c>
      <c r="AV66">
        <v>2</v>
      </c>
      <c r="BA66">
        <v>171</v>
      </c>
      <c r="BB66">
        <v>178</v>
      </c>
      <c r="BD66" t="s">
        <v>24418</v>
      </c>
      <c r="BK66" t="s">
        <v>24419</v>
      </c>
      <c r="CA66">
        <v>9</v>
      </c>
      <c r="CB66">
        <v>5</v>
      </c>
      <c r="CD66" t="s">
        <v>13433</v>
      </c>
    </row>
    <row r="67" spans="1:82">
      <c r="A67" t="s">
        <v>13850</v>
      </c>
      <c r="B67" t="s">
        <v>67</v>
      </c>
      <c r="C67" t="s">
        <v>25770</v>
      </c>
      <c r="G67" t="s">
        <v>25771</v>
      </c>
      <c r="J67" t="s">
        <v>25772</v>
      </c>
      <c r="K67" t="s">
        <v>625</v>
      </c>
      <c r="W67" t="s">
        <v>25773</v>
      </c>
      <c r="AN67" t="s">
        <v>627</v>
      </c>
      <c r="AS67" t="s">
        <v>84</v>
      </c>
      <c r="AT67">
        <v>2006</v>
      </c>
      <c r="AU67">
        <v>121</v>
      </c>
      <c r="AV67">
        <v>3</v>
      </c>
      <c r="BA67">
        <v>253</v>
      </c>
      <c r="BB67">
        <v>260</v>
      </c>
      <c r="BD67" t="s">
        <v>25774</v>
      </c>
      <c r="BK67" t="s">
        <v>25775</v>
      </c>
      <c r="CA67">
        <v>3</v>
      </c>
      <c r="CB67">
        <v>4</v>
      </c>
      <c r="CD67" t="s">
        <v>13433</v>
      </c>
    </row>
    <row r="68" spans="1:82">
      <c r="A68" t="s">
        <v>13850</v>
      </c>
      <c r="B68" t="s">
        <v>67</v>
      </c>
      <c r="C68" t="s">
        <v>31604</v>
      </c>
      <c r="G68" t="s">
        <v>31604</v>
      </c>
      <c r="J68" t="s">
        <v>31605</v>
      </c>
      <c r="K68" t="s">
        <v>358</v>
      </c>
      <c r="AN68" t="s">
        <v>360</v>
      </c>
      <c r="AT68">
        <v>1987</v>
      </c>
      <c r="AU68">
        <v>33</v>
      </c>
      <c r="AV68">
        <v>9</v>
      </c>
      <c r="BA68">
        <v>627</v>
      </c>
      <c r="BB68">
        <v>633</v>
      </c>
      <c r="BD68" t="s">
        <v>31606</v>
      </c>
      <c r="BK68" t="s">
        <v>31607</v>
      </c>
      <c r="CA68">
        <v>10</v>
      </c>
      <c r="CB68">
        <v>6</v>
      </c>
      <c r="CD68" t="s">
        <v>13433</v>
      </c>
    </row>
    <row r="69" spans="1:82">
      <c r="A69" t="s">
        <v>13850</v>
      </c>
      <c r="B69" t="s">
        <v>67</v>
      </c>
      <c r="C69" t="s">
        <v>31618</v>
      </c>
      <c r="G69" t="s">
        <v>31618</v>
      </c>
      <c r="J69" t="s">
        <v>31619</v>
      </c>
      <c r="K69" t="s">
        <v>2220</v>
      </c>
      <c r="AN69" t="s">
        <v>2224</v>
      </c>
      <c r="AO69" t="s">
        <v>2225</v>
      </c>
      <c r="AT69">
        <v>1985</v>
      </c>
      <c r="AU69">
        <v>156</v>
      </c>
      <c r="AV69">
        <v>5</v>
      </c>
      <c r="BA69">
        <v>653</v>
      </c>
      <c r="BB69">
        <v>658</v>
      </c>
      <c r="BD69" t="s">
        <v>31620</v>
      </c>
      <c r="BK69" t="s">
        <v>31621</v>
      </c>
      <c r="CA69">
        <v>3</v>
      </c>
      <c r="CB69">
        <v>6</v>
      </c>
      <c r="CD69" t="s">
        <v>13433</v>
      </c>
    </row>
    <row r="70" spans="1:82">
      <c r="A70" t="s">
        <v>13850</v>
      </c>
      <c r="B70" t="s">
        <v>67</v>
      </c>
      <c r="C70" t="s">
        <v>31568</v>
      </c>
      <c r="G70" t="s">
        <v>31568</v>
      </c>
      <c r="J70" t="s">
        <v>31569</v>
      </c>
      <c r="K70" t="s">
        <v>160</v>
      </c>
      <c r="AN70" t="s">
        <v>162</v>
      </c>
      <c r="AS70" t="s">
        <v>297</v>
      </c>
      <c r="AT70">
        <v>1989</v>
      </c>
      <c r="AU70">
        <v>14</v>
      </c>
      <c r="AV70">
        <v>3</v>
      </c>
      <c r="BA70">
        <v>291</v>
      </c>
      <c r="BB70">
        <v>298</v>
      </c>
      <c r="BD70" t="s">
        <v>31570</v>
      </c>
      <c r="BK70" t="s">
        <v>31571</v>
      </c>
      <c r="CA70">
        <v>11</v>
      </c>
      <c r="CB70">
        <v>7</v>
      </c>
      <c r="CD70" t="s">
        <v>13433</v>
      </c>
    </row>
    <row r="71" spans="1:82">
      <c r="A71" t="s">
        <v>13850</v>
      </c>
      <c r="B71" t="s">
        <v>67</v>
      </c>
      <c r="C71" t="s">
        <v>31630</v>
      </c>
      <c r="G71" t="s">
        <v>31630</v>
      </c>
      <c r="J71" t="s">
        <v>31631</v>
      </c>
      <c r="K71" t="s">
        <v>160</v>
      </c>
      <c r="AN71" t="s">
        <v>162</v>
      </c>
      <c r="AT71">
        <v>1984</v>
      </c>
      <c r="AU71">
        <v>9</v>
      </c>
      <c r="AV71">
        <v>4</v>
      </c>
      <c r="BA71">
        <v>425</v>
      </c>
      <c r="BB71">
        <v>431</v>
      </c>
      <c r="BD71" t="s">
        <v>31632</v>
      </c>
      <c r="BK71" t="s">
        <v>31633</v>
      </c>
      <c r="CA71">
        <v>13</v>
      </c>
      <c r="CB71">
        <v>8</v>
      </c>
      <c r="CD71" t="s">
        <v>13433</v>
      </c>
    </row>
    <row r="72" spans="1:82">
      <c r="A72" t="s">
        <v>13850</v>
      </c>
      <c r="B72" t="s">
        <v>67</v>
      </c>
      <c r="C72" t="s">
        <v>8499</v>
      </c>
      <c r="G72" t="s">
        <v>8499</v>
      </c>
      <c r="J72" t="s">
        <v>27646</v>
      </c>
      <c r="K72" t="s">
        <v>625</v>
      </c>
      <c r="W72" t="s">
        <v>27647</v>
      </c>
      <c r="AB72" t="s">
        <v>8503</v>
      </c>
      <c r="AN72" t="s">
        <v>627</v>
      </c>
      <c r="AS72" t="s">
        <v>815</v>
      </c>
      <c r="AT72">
        <v>2003</v>
      </c>
      <c r="AU72">
        <v>106</v>
      </c>
      <c r="AV72">
        <v>3</v>
      </c>
      <c r="BA72">
        <v>177</v>
      </c>
      <c r="BB72">
        <v>185</v>
      </c>
      <c r="BD72" t="s">
        <v>27648</v>
      </c>
      <c r="BK72" t="s">
        <v>27649</v>
      </c>
      <c r="CA72">
        <v>3</v>
      </c>
      <c r="CB72">
        <v>7</v>
      </c>
      <c r="CD72" t="s">
        <v>13433</v>
      </c>
    </row>
    <row r="73" spans="1:82">
      <c r="A73" t="s">
        <v>13850</v>
      </c>
      <c r="B73" t="s">
        <v>67</v>
      </c>
      <c r="C73" t="s">
        <v>12263</v>
      </c>
      <c r="G73" t="s">
        <v>12263</v>
      </c>
      <c r="J73" t="s">
        <v>31587</v>
      </c>
      <c r="K73" t="s">
        <v>188</v>
      </c>
      <c r="AN73" t="s">
        <v>191</v>
      </c>
      <c r="AT73">
        <v>1988</v>
      </c>
      <c r="AU73">
        <v>77</v>
      </c>
      <c r="AV73">
        <v>4</v>
      </c>
      <c r="BA73">
        <v>557</v>
      </c>
      <c r="BB73">
        <v>564</v>
      </c>
      <c r="BD73" t="s">
        <v>31588</v>
      </c>
      <c r="BK73" t="s">
        <v>31589</v>
      </c>
      <c r="BL73">
        <v>28311278</v>
      </c>
      <c r="CA73">
        <v>5</v>
      </c>
      <c r="CB73">
        <v>8</v>
      </c>
      <c r="CD73" t="s">
        <v>13433</v>
      </c>
    </row>
    <row r="74" spans="1:82">
      <c r="A74" t="s">
        <v>13850</v>
      </c>
      <c r="B74" t="s">
        <v>67</v>
      </c>
      <c r="C74" t="s">
        <v>31662</v>
      </c>
      <c r="G74" t="s">
        <v>31662</v>
      </c>
      <c r="J74" t="s">
        <v>31663</v>
      </c>
      <c r="K74" t="s">
        <v>358</v>
      </c>
      <c r="AN74" t="s">
        <v>360</v>
      </c>
      <c r="AT74">
        <v>1978</v>
      </c>
      <c r="AU74">
        <v>24</v>
      </c>
      <c r="AV74">
        <v>5</v>
      </c>
      <c r="BA74">
        <v>449</v>
      </c>
      <c r="BB74">
        <v>455</v>
      </c>
      <c r="BD74" t="s">
        <v>31664</v>
      </c>
      <c r="BK74" t="s">
        <v>31665</v>
      </c>
      <c r="CA74">
        <v>3</v>
      </c>
      <c r="CB74">
        <v>7</v>
      </c>
      <c r="CD74" t="s">
        <v>13433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05A12-4F41-44AA-9059-8E38084947A6}">
  <sheetPr filterMode="1"/>
  <dimension ref="A1:CB1032"/>
  <sheetViews>
    <sheetView topLeftCell="BH1" workbookViewId="0">
      <selection activeCell="CD1" sqref="CD1"/>
    </sheetView>
  </sheetViews>
  <sheetFormatPr defaultRowHeight="14.4"/>
  <cols>
    <col min="4" max="9" width="8.88671875" customWidth="1"/>
    <col min="10" max="10" width="102.88671875" customWidth="1"/>
    <col min="12" max="14" width="8.88671875" customWidth="1"/>
    <col min="16" max="45" width="8.88671875" customWidth="1"/>
    <col min="47" max="55" width="8.88671875" customWidth="1"/>
    <col min="57" max="75" width="8.88671875" customWidth="1"/>
  </cols>
  <sheetData>
    <row r="1" spans="1:80">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36340</v>
      </c>
      <c r="BX1" t="s">
        <v>32218</v>
      </c>
      <c r="BY1" t="s">
        <v>13420</v>
      </c>
      <c r="BZ1" t="s">
        <v>13421</v>
      </c>
      <c r="CA1" t="s">
        <v>13422</v>
      </c>
      <c r="CB1" t="s">
        <v>13423</v>
      </c>
    </row>
    <row r="2" spans="1:80" hidden="1">
      <c r="A2" t="s">
        <v>13850</v>
      </c>
      <c r="B2" t="s">
        <v>67</v>
      </c>
      <c r="C2" t="s">
        <v>36088</v>
      </c>
      <c r="G2" t="s">
        <v>36088</v>
      </c>
      <c r="J2" t="s">
        <v>36089</v>
      </c>
      <c r="K2" t="s">
        <v>358</v>
      </c>
      <c r="O2" t="s">
        <v>32224</v>
      </c>
      <c r="AG2">
        <v>9</v>
      </c>
      <c r="AH2">
        <v>9</v>
      </c>
      <c r="AN2" t="s">
        <v>360</v>
      </c>
      <c r="AO2" t="s">
        <v>361</v>
      </c>
      <c r="AT2">
        <v>1986</v>
      </c>
      <c r="AU2">
        <v>32</v>
      </c>
      <c r="AV2">
        <v>6</v>
      </c>
      <c r="BA2">
        <v>557</v>
      </c>
      <c r="BB2">
        <v>560</v>
      </c>
      <c r="BD2" t="s">
        <v>36090</v>
      </c>
      <c r="BG2">
        <v>4</v>
      </c>
      <c r="BK2" t="s">
        <v>36091</v>
      </c>
      <c r="BW2">
        <v>0</v>
      </c>
      <c r="BX2" t="s">
        <v>13433</v>
      </c>
      <c r="BY2">
        <v>1</v>
      </c>
      <c r="BZ2" t="s">
        <v>13985</v>
      </c>
      <c r="CA2" t="s">
        <v>13985</v>
      </c>
      <c r="CB2" t="s">
        <v>13985</v>
      </c>
    </row>
    <row r="3" spans="1:80" hidden="1">
      <c r="A3" t="s">
        <v>13850</v>
      </c>
      <c r="B3" t="s">
        <v>67</v>
      </c>
      <c r="C3" t="s">
        <v>33281</v>
      </c>
      <c r="G3" t="s">
        <v>33282</v>
      </c>
      <c r="J3" t="s">
        <v>33283</v>
      </c>
      <c r="K3" t="s">
        <v>1535</v>
      </c>
      <c r="O3" t="s">
        <v>32224</v>
      </c>
      <c r="W3" t="s">
        <v>33284</v>
      </c>
      <c r="AA3" t="s">
        <v>18779</v>
      </c>
      <c r="AB3" t="s">
        <v>18780</v>
      </c>
      <c r="AG3">
        <v>8</v>
      </c>
      <c r="AH3">
        <v>8</v>
      </c>
      <c r="AN3" t="s">
        <v>1539</v>
      </c>
      <c r="AO3" t="s">
        <v>1540</v>
      </c>
      <c r="AS3" t="s">
        <v>1023</v>
      </c>
      <c r="AT3">
        <v>2016</v>
      </c>
      <c r="AU3">
        <v>103</v>
      </c>
      <c r="AV3">
        <v>1</v>
      </c>
      <c r="BA3">
        <v>47</v>
      </c>
      <c r="BB3">
        <v>59</v>
      </c>
      <c r="BD3" t="s">
        <v>33285</v>
      </c>
      <c r="BG3">
        <v>13</v>
      </c>
      <c r="BK3" t="s">
        <v>33286</v>
      </c>
      <c r="BL3">
        <v>26744481</v>
      </c>
      <c r="BW3">
        <v>0</v>
      </c>
      <c r="BX3" t="s">
        <v>13429</v>
      </c>
      <c r="BY3" t="s">
        <v>13985</v>
      </c>
      <c r="BZ3" t="s">
        <v>13985</v>
      </c>
      <c r="CA3" t="s">
        <v>13985</v>
      </c>
      <c r="CB3" t="s">
        <v>13985</v>
      </c>
    </row>
    <row r="4" spans="1:80" hidden="1">
      <c r="A4" t="s">
        <v>13850</v>
      </c>
      <c r="B4" t="s">
        <v>67</v>
      </c>
      <c r="C4" t="s">
        <v>196</v>
      </c>
      <c r="G4" t="s">
        <v>197</v>
      </c>
      <c r="J4" t="s">
        <v>33019</v>
      </c>
      <c r="K4" t="s">
        <v>821</v>
      </c>
      <c r="O4" t="s">
        <v>32224</v>
      </c>
      <c r="W4" t="s">
        <v>33020</v>
      </c>
      <c r="AB4" t="s">
        <v>33021</v>
      </c>
      <c r="AG4">
        <v>8</v>
      </c>
      <c r="AH4">
        <v>8</v>
      </c>
      <c r="AN4" t="s">
        <v>824</v>
      </c>
      <c r="AO4" t="s">
        <v>825</v>
      </c>
      <c r="AS4" t="s">
        <v>730</v>
      </c>
      <c r="AT4">
        <v>2017</v>
      </c>
      <c r="AU4">
        <v>26</v>
      </c>
      <c r="AV4">
        <v>8</v>
      </c>
      <c r="BA4">
        <v>2331</v>
      </c>
      <c r="BB4">
        <v>2347</v>
      </c>
      <c r="BD4" t="s">
        <v>33022</v>
      </c>
      <c r="BG4">
        <v>17</v>
      </c>
      <c r="BK4" t="s">
        <v>33023</v>
      </c>
      <c r="BL4">
        <v>28141898</v>
      </c>
      <c r="BW4">
        <v>0</v>
      </c>
      <c r="BX4" t="s">
        <v>13429</v>
      </c>
      <c r="BY4" t="s">
        <v>13985</v>
      </c>
      <c r="BZ4" t="s">
        <v>13985</v>
      </c>
      <c r="CA4" t="s">
        <v>13985</v>
      </c>
      <c r="CB4" t="s">
        <v>13985</v>
      </c>
    </row>
    <row r="5" spans="1:80" hidden="1">
      <c r="A5" t="s">
        <v>13850</v>
      </c>
      <c r="B5" t="s">
        <v>67</v>
      </c>
      <c r="C5" t="s">
        <v>21717</v>
      </c>
      <c r="G5" t="s">
        <v>21718</v>
      </c>
      <c r="J5" t="s">
        <v>21719</v>
      </c>
      <c r="K5" t="s">
        <v>348</v>
      </c>
      <c r="O5" t="s">
        <v>32224</v>
      </c>
      <c r="W5" t="s">
        <v>21720</v>
      </c>
      <c r="AG5">
        <v>5</v>
      </c>
      <c r="AH5">
        <v>7</v>
      </c>
      <c r="AN5" t="s">
        <v>350</v>
      </c>
      <c r="AS5" t="s">
        <v>521</v>
      </c>
      <c r="AT5">
        <v>2012</v>
      </c>
      <c r="AU5">
        <v>41</v>
      </c>
      <c r="AV5">
        <v>3</v>
      </c>
      <c r="BA5">
        <v>448</v>
      </c>
      <c r="BB5">
        <v>454</v>
      </c>
      <c r="BD5" t="s">
        <v>21721</v>
      </c>
      <c r="BG5">
        <v>7</v>
      </c>
      <c r="BK5" t="s">
        <v>21722</v>
      </c>
      <c r="BL5">
        <v>22732601</v>
      </c>
      <c r="BW5">
        <v>1</v>
      </c>
      <c r="BY5" t="s">
        <v>13985</v>
      </c>
      <c r="BZ5" t="s">
        <v>13985</v>
      </c>
      <c r="CA5" t="s">
        <v>13985</v>
      </c>
      <c r="CB5" t="s">
        <v>13985</v>
      </c>
    </row>
    <row r="6" spans="1:80" hidden="1">
      <c r="A6" t="s">
        <v>13850</v>
      </c>
      <c r="B6" t="s">
        <v>67</v>
      </c>
      <c r="C6" t="s">
        <v>34185</v>
      </c>
      <c r="G6" t="s">
        <v>34186</v>
      </c>
      <c r="J6" t="s">
        <v>34187</v>
      </c>
      <c r="K6" t="s">
        <v>16449</v>
      </c>
      <c r="O6" t="s">
        <v>32224</v>
      </c>
      <c r="W6" t="s">
        <v>34188</v>
      </c>
      <c r="AA6" t="s">
        <v>34189</v>
      </c>
      <c r="AB6" t="s">
        <v>19006</v>
      </c>
      <c r="AG6">
        <v>13</v>
      </c>
      <c r="AH6">
        <v>13</v>
      </c>
      <c r="AN6" t="s">
        <v>16451</v>
      </c>
      <c r="AO6" t="s">
        <v>16452</v>
      </c>
      <c r="AS6" t="s">
        <v>884</v>
      </c>
      <c r="AT6">
        <v>2012</v>
      </c>
      <c r="AU6">
        <v>21</v>
      </c>
      <c r="AV6">
        <v>1</v>
      </c>
      <c r="BA6">
        <v>31</v>
      </c>
      <c r="BB6">
        <v>39</v>
      </c>
      <c r="BD6" t="s">
        <v>34190</v>
      </c>
      <c r="BG6">
        <v>9</v>
      </c>
      <c r="BK6" t="s">
        <v>34191</v>
      </c>
      <c r="BL6">
        <v>21955087</v>
      </c>
      <c r="BW6">
        <v>0</v>
      </c>
      <c r="BX6" t="s">
        <v>13429</v>
      </c>
      <c r="BY6" t="s">
        <v>13985</v>
      </c>
      <c r="BZ6" t="s">
        <v>13985</v>
      </c>
      <c r="CA6" t="s">
        <v>13985</v>
      </c>
      <c r="CB6" t="s">
        <v>13985</v>
      </c>
    </row>
    <row r="7" spans="1:80" hidden="1">
      <c r="A7" t="s">
        <v>13850</v>
      </c>
      <c r="B7" t="s">
        <v>67</v>
      </c>
      <c r="C7" t="s">
        <v>33930</v>
      </c>
      <c r="G7" t="s">
        <v>33931</v>
      </c>
      <c r="J7" t="s">
        <v>33932</v>
      </c>
      <c r="K7" t="s">
        <v>667</v>
      </c>
      <c r="O7" t="s">
        <v>32224</v>
      </c>
      <c r="W7" t="s">
        <v>33933</v>
      </c>
      <c r="AB7" t="s">
        <v>4138</v>
      </c>
      <c r="AG7">
        <v>7</v>
      </c>
      <c r="AH7">
        <v>10</v>
      </c>
      <c r="AN7" t="s">
        <v>670</v>
      </c>
      <c r="AO7" t="s">
        <v>671</v>
      </c>
      <c r="AS7" t="s">
        <v>629</v>
      </c>
      <c r="AT7">
        <v>2013</v>
      </c>
      <c r="AU7">
        <v>48</v>
      </c>
      <c r="AV7">
        <v>2</v>
      </c>
      <c r="BA7">
        <v>147</v>
      </c>
      <c r="BB7">
        <v>153</v>
      </c>
      <c r="BD7" t="s">
        <v>33934</v>
      </c>
      <c r="BG7">
        <v>7</v>
      </c>
      <c r="BK7" t="s">
        <v>33935</v>
      </c>
      <c r="BW7">
        <v>0</v>
      </c>
      <c r="BX7" t="s">
        <v>13433</v>
      </c>
      <c r="BY7">
        <v>2</v>
      </c>
      <c r="BZ7" t="s">
        <v>13985</v>
      </c>
      <c r="CA7" t="s">
        <v>13985</v>
      </c>
      <c r="CB7" t="s">
        <v>13985</v>
      </c>
    </row>
    <row r="8" spans="1:80" hidden="1">
      <c r="A8" t="s">
        <v>13850</v>
      </c>
      <c r="B8" t="s">
        <v>67</v>
      </c>
      <c r="C8" t="s">
        <v>35883</v>
      </c>
      <c r="G8" t="s">
        <v>35883</v>
      </c>
      <c r="J8" t="s">
        <v>35884</v>
      </c>
      <c r="K8" t="s">
        <v>2377</v>
      </c>
      <c r="O8" t="s">
        <v>32224</v>
      </c>
      <c r="AG8">
        <v>11</v>
      </c>
      <c r="AH8">
        <v>11</v>
      </c>
      <c r="AN8" t="s">
        <v>2380</v>
      </c>
      <c r="AS8" t="s">
        <v>6434</v>
      </c>
      <c r="AT8">
        <v>1991</v>
      </c>
      <c r="AU8">
        <v>152</v>
      </c>
      <c r="AV8">
        <v>3</v>
      </c>
      <c r="BA8">
        <v>299</v>
      </c>
      <c r="BB8">
        <v>317</v>
      </c>
      <c r="BG8">
        <v>19</v>
      </c>
      <c r="BK8" t="s">
        <v>35885</v>
      </c>
      <c r="BW8">
        <v>0</v>
      </c>
      <c r="BX8" t="s">
        <v>13429</v>
      </c>
      <c r="BY8" t="s">
        <v>13985</v>
      </c>
      <c r="BZ8" t="s">
        <v>13985</v>
      </c>
      <c r="CA8" t="s">
        <v>13985</v>
      </c>
      <c r="CB8" t="s">
        <v>13985</v>
      </c>
    </row>
    <row r="9" spans="1:80" hidden="1">
      <c r="A9" t="s">
        <v>13850</v>
      </c>
      <c r="B9" t="s">
        <v>67</v>
      </c>
      <c r="C9" t="s">
        <v>35864</v>
      </c>
      <c r="G9" t="s">
        <v>35864</v>
      </c>
      <c r="J9" t="s">
        <v>35865</v>
      </c>
      <c r="K9" t="s">
        <v>35866</v>
      </c>
      <c r="O9" t="s">
        <v>32224</v>
      </c>
      <c r="W9" t="s">
        <v>35867</v>
      </c>
      <c r="AG9">
        <v>8</v>
      </c>
      <c r="AH9">
        <v>9</v>
      </c>
      <c r="AN9" t="s">
        <v>35868</v>
      </c>
      <c r="AS9" t="s">
        <v>297</v>
      </c>
      <c r="AT9">
        <v>1992</v>
      </c>
      <c r="AU9">
        <v>67</v>
      </c>
      <c r="AV9">
        <v>5</v>
      </c>
      <c r="BA9">
        <v>451</v>
      </c>
      <c r="BB9">
        <v>459</v>
      </c>
      <c r="BD9" t="s">
        <v>35869</v>
      </c>
      <c r="BG9">
        <v>9</v>
      </c>
      <c r="BK9" t="s">
        <v>35870</v>
      </c>
      <c r="BL9">
        <v>1391117</v>
      </c>
      <c r="BW9">
        <v>0</v>
      </c>
      <c r="BX9" t="s">
        <v>13429</v>
      </c>
      <c r="BY9" t="s">
        <v>13985</v>
      </c>
      <c r="BZ9" t="s">
        <v>13985</v>
      </c>
      <c r="CA9" t="s">
        <v>13985</v>
      </c>
      <c r="CB9" t="s">
        <v>13985</v>
      </c>
    </row>
    <row r="10" spans="1:80" hidden="1">
      <c r="A10" t="s">
        <v>13850</v>
      </c>
      <c r="B10" t="s">
        <v>67</v>
      </c>
      <c r="C10" t="s">
        <v>19002</v>
      </c>
      <c r="G10" t="s">
        <v>19003</v>
      </c>
      <c r="J10" t="s">
        <v>19004</v>
      </c>
      <c r="K10" t="s">
        <v>6536</v>
      </c>
      <c r="O10" t="s">
        <v>32224</v>
      </c>
      <c r="W10" t="s">
        <v>19005</v>
      </c>
      <c r="AB10" t="s">
        <v>19006</v>
      </c>
      <c r="AG10">
        <v>11</v>
      </c>
      <c r="AH10">
        <v>12</v>
      </c>
      <c r="AN10" t="s">
        <v>6540</v>
      </c>
      <c r="AO10" t="s">
        <v>7529</v>
      </c>
      <c r="AS10" t="s">
        <v>730</v>
      </c>
      <c r="AT10">
        <v>2015</v>
      </c>
      <c r="AU10">
        <v>29</v>
      </c>
      <c r="AV10">
        <v>4</v>
      </c>
      <c r="BA10">
        <v>549</v>
      </c>
      <c r="BB10">
        <v>561</v>
      </c>
      <c r="BD10" t="s">
        <v>19007</v>
      </c>
      <c r="BG10">
        <v>13</v>
      </c>
      <c r="BK10" t="s">
        <v>19008</v>
      </c>
      <c r="BW10">
        <v>1</v>
      </c>
      <c r="BY10" t="s">
        <v>13985</v>
      </c>
      <c r="BZ10" t="s">
        <v>13985</v>
      </c>
      <c r="CA10" t="s">
        <v>13985</v>
      </c>
      <c r="CB10" t="s">
        <v>13985</v>
      </c>
    </row>
    <row r="11" spans="1:80" hidden="1">
      <c r="A11" t="s">
        <v>13850</v>
      </c>
      <c r="B11" t="s">
        <v>67</v>
      </c>
      <c r="C11" t="s">
        <v>14608</v>
      </c>
      <c r="G11" t="s">
        <v>14609</v>
      </c>
      <c r="J11" t="s">
        <v>32553</v>
      </c>
      <c r="K11" t="s">
        <v>15589</v>
      </c>
      <c r="O11" t="s">
        <v>32224</v>
      </c>
      <c r="W11" t="s">
        <v>32554</v>
      </c>
      <c r="AA11" t="s">
        <v>32555</v>
      </c>
      <c r="AB11" t="s">
        <v>32556</v>
      </c>
      <c r="AG11">
        <v>3</v>
      </c>
      <c r="AH11">
        <v>3</v>
      </c>
      <c r="AN11" t="s">
        <v>15593</v>
      </c>
      <c r="AO11" t="s">
        <v>15594</v>
      </c>
      <c r="AS11" t="s">
        <v>154</v>
      </c>
      <c r="AT11">
        <v>2018</v>
      </c>
      <c r="AU11">
        <v>74</v>
      </c>
      <c r="AV11">
        <v>11</v>
      </c>
      <c r="BA11">
        <v>2618</v>
      </c>
      <c r="BB11">
        <v>2625</v>
      </c>
      <c r="BD11" t="s">
        <v>32557</v>
      </c>
      <c r="BG11">
        <v>8</v>
      </c>
      <c r="BK11" t="s">
        <v>32558</v>
      </c>
      <c r="BL11">
        <v>29704294</v>
      </c>
      <c r="BW11">
        <v>0</v>
      </c>
      <c r="BX11" t="s">
        <v>13433</v>
      </c>
      <c r="BY11">
        <v>1</v>
      </c>
      <c r="BZ11" t="s">
        <v>13985</v>
      </c>
      <c r="CA11" t="s">
        <v>13985</v>
      </c>
      <c r="CB11" t="s">
        <v>13985</v>
      </c>
    </row>
    <row r="12" spans="1:80" hidden="1">
      <c r="A12" t="s">
        <v>13850</v>
      </c>
      <c r="B12" t="s">
        <v>67</v>
      </c>
      <c r="C12" t="s">
        <v>36006</v>
      </c>
      <c r="G12" t="s">
        <v>36006</v>
      </c>
      <c r="J12" t="s">
        <v>36007</v>
      </c>
      <c r="K12" t="s">
        <v>2377</v>
      </c>
      <c r="O12" t="s">
        <v>32224</v>
      </c>
      <c r="AG12">
        <v>75</v>
      </c>
      <c r="AH12">
        <v>77</v>
      </c>
      <c r="AN12" t="s">
        <v>2380</v>
      </c>
      <c r="AS12" s="1">
        <v>39326</v>
      </c>
      <c r="AT12">
        <v>1987</v>
      </c>
      <c r="AU12">
        <v>128</v>
      </c>
      <c r="AV12">
        <v>1</v>
      </c>
      <c r="BA12">
        <v>47</v>
      </c>
      <c r="BB12">
        <v>59</v>
      </c>
      <c r="BD12" t="s">
        <v>36008</v>
      </c>
      <c r="BG12">
        <v>13</v>
      </c>
      <c r="BK12" t="s">
        <v>36009</v>
      </c>
      <c r="BW12">
        <v>0</v>
      </c>
      <c r="BX12" t="s">
        <v>13429</v>
      </c>
      <c r="BY12" t="s">
        <v>13985</v>
      </c>
      <c r="BZ12" t="s">
        <v>13985</v>
      </c>
      <c r="CA12" t="s">
        <v>13985</v>
      </c>
      <c r="CB12" t="s">
        <v>13985</v>
      </c>
    </row>
    <row r="13" spans="1:80" hidden="1">
      <c r="A13" t="s">
        <v>13850</v>
      </c>
      <c r="B13" t="s">
        <v>67</v>
      </c>
      <c r="C13" t="s">
        <v>35985</v>
      </c>
      <c r="G13" t="s">
        <v>35985</v>
      </c>
      <c r="J13" t="s">
        <v>36010</v>
      </c>
      <c r="K13" t="s">
        <v>2377</v>
      </c>
      <c r="O13" t="s">
        <v>32224</v>
      </c>
      <c r="AG13">
        <v>45</v>
      </c>
      <c r="AH13">
        <v>46</v>
      </c>
      <c r="AN13" t="s">
        <v>2380</v>
      </c>
      <c r="AS13" s="1">
        <v>39326</v>
      </c>
      <c r="AT13">
        <v>1987</v>
      </c>
      <c r="AU13">
        <v>128</v>
      </c>
      <c r="AV13">
        <v>1</v>
      </c>
      <c r="BA13">
        <v>61</v>
      </c>
      <c r="BB13">
        <v>71</v>
      </c>
      <c r="BD13" t="s">
        <v>36011</v>
      </c>
      <c r="BG13">
        <v>11</v>
      </c>
      <c r="BK13" t="s">
        <v>36012</v>
      </c>
      <c r="BW13">
        <v>0</v>
      </c>
      <c r="BX13" t="s">
        <v>13429</v>
      </c>
      <c r="BY13" t="s">
        <v>13985</v>
      </c>
      <c r="BZ13" t="s">
        <v>13985</v>
      </c>
      <c r="CA13" t="s">
        <v>13985</v>
      </c>
      <c r="CB13" t="s">
        <v>13985</v>
      </c>
    </row>
    <row r="14" spans="1:80" hidden="1">
      <c r="A14" t="s">
        <v>13850</v>
      </c>
      <c r="B14" t="s">
        <v>67</v>
      </c>
      <c r="C14" t="s">
        <v>35985</v>
      </c>
      <c r="G14" t="s">
        <v>35985</v>
      </c>
      <c r="J14" t="s">
        <v>36013</v>
      </c>
      <c r="K14" t="s">
        <v>2377</v>
      </c>
      <c r="O14" t="s">
        <v>32224</v>
      </c>
      <c r="AG14">
        <v>47</v>
      </c>
      <c r="AH14">
        <v>48</v>
      </c>
      <c r="AN14" t="s">
        <v>2380</v>
      </c>
      <c r="AO14" t="s">
        <v>2381</v>
      </c>
      <c r="AS14" s="1">
        <v>39326</v>
      </c>
      <c r="AT14">
        <v>1987</v>
      </c>
      <c r="AU14">
        <v>128</v>
      </c>
      <c r="AV14">
        <v>1</v>
      </c>
      <c r="BA14">
        <v>73</v>
      </c>
      <c r="BB14">
        <v>85</v>
      </c>
      <c r="BD14" t="s">
        <v>36014</v>
      </c>
      <c r="BG14">
        <v>13</v>
      </c>
      <c r="BK14" t="s">
        <v>36015</v>
      </c>
      <c r="BW14">
        <v>0</v>
      </c>
      <c r="BX14" t="s">
        <v>13429</v>
      </c>
      <c r="BY14" t="s">
        <v>13985</v>
      </c>
      <c r="BZ14" t="s">
        <v>13985</v>
      </c>
      <c r="CA14" t="s">
        <v>13985</v>
      </c>
      <c r="CB14" t="s">
        <v>13985</v>
      </c>
    </row>
    <row r="15" spans="1:80" hidden="1">
      <c r="A15" t="s">
        <v>13850</v>
      </c>
      <c r="B15" t="s">
        <v>67</v>
      </c>
      <c r="C15" t="s">
        <v>32976</v>
      </c>
      <c r="G15" t="s">
        <v>32977</v>
      </c>
      <c r="J15" t="s">
        <v>32978</v>
      </c>
      <c r="K15" t="s">
        <v>8965</v>
      </c>
      <c r="O15" t="s">
        <v>32224</v>
      </c>
      <c r="W15" t="s">
        <v>32979</v>
      </c>
      <c r="AG15">
        <v>4</v>
      </c>
      <c r="AH15">
        <v>4</v>
      </c>
      <c r="AO15" t="s">
        <v>8968</v>
      </c>
      <c r="AS15" t="s">
        <v>521</v>
      </c>
      <c r="AT15">
        <v>2017</v>
      </c>
      <c r="AU15">
        <v>42</v>
      </c>
      <c r="AV15">
        <v>1</v>
      </c>
      <c r="BA15">
        <v>3</v>
      </c>
      <c r="BB15">
        <v>12</v>
      </c>
      <c r="BD15" t="s">
        <v>32980</v>
      </c>
      <c r="BG15">
        <v>10</v>
      </c>
      <c r="BK15" t="s">
        <v>32981</v>
      </c>
      <c r="BL15">
        <v>28504449</v>
      </c>
      <c r="BW15">
        <v>0</v>
      </c>
      <c r="BX15" t="s">
        <v>13429</v>
      </c>
      <c r="BY15" t="s">
        <v>13985</v>
      </c>
      <c r="BZ15" t="s">
        <v>13985</v>
      </c>
      <c r="CA15" t="s">
        <v>13985</v>
      </c>
      <c r="CB15" t="s">
        <v>13985</v>
      </c>
    </row>
    <row r="16" spans="1:80" hidden="1">
      <c r="A16" t="s">
        <v>13850</v>
      </c>
      <c r="B16" t="s">
        <v>67</v>
      </c>
      <c r="C16" t="s">
        <v>36020</v>
      </c>
      <c r="G16" t="s">
        <v>36020</v>
      </c>
      <c r="J16" t="s">
        <v>36142</v>
      </c>
      <c r="K16" t="s">
        <v>358</v>
      </c>
      <c r="O16" t="s">
        <v>32224</v>
      </c>
      <c r="AG16">
        <v>58</v>
      </c>
      <c r="AH16">
        <v>64</v>
      </c>
      <c r="AN16" t="s">
        <v>360</v>
      </c>
      <c r="AT16">
        <v>1983</v>
      </c>
      <c r="AU16">
        <v>29</v>
      </c>
      <c r="AV16">
        <v>5</v>
      </c>
      <c r="BA16">
        <v>399</v>
      </c>
      <c r="BB16">
        <v>405</v>
      </c>
      <c r="BD16" t="s">
        <v>36143</v>
      </c>
      <c r="BG16">
        <v>7</v>
      </c>
      <c r="BK16" t="s">
        <v>36144</v>
      </c>
      <c r="BW16">
        <v>0</v>
      </c>
      <c r="BX16" t="s">
        <v>13433</v>
      </c>
      <c r="BY16">
        <v>1</v>
      </c>
      <c r="BZ16" t="s">
        <v>13985</v>
      </c>
      <c r="CA16" t="s">
        <v>13985</v>
      </c>
      <c r="CB16" t="s">
        <v>13985</v>
      </c>
    </row>
    <row r="17" spans="1:80" hidden="1">
      <c r="A17" t="s">
        <v>13850</v>
      </c>
      <c r="B17" t="s">
        <v>67</v>
      </c>
      <c r="C17" t="s">
        <v>35594</v>
      </c>
      <c r="G17" t="s">
        <v>35594</v>
      </c>
      <c r="J17" t="s">
        <v>35595</v>
      </c>
      <c r="K17" t="s">
        <v>2377</v>
      </c>
      <c r="O17" t="s">
        <v>32224</v>
      </c>
      <c r="W17" t="s">
        <v>35596</v>
      </c>
      <c r="AG17">
        <v>22</v>
      </c>
      <c r="AH17">
        <v>22</v>
      </c>
      <c r="AN17" t="s">
        <v>2380</v>
      </c>
      <c r="AS17" s="1">
        <v>44440</v>
      </c>
      <c r="AT17">
        <v>1998</v>
      </c>
      <c r="AU17">
        <v>194</v>
      </c>
      <c r="AV17">
        <v>2</v>
      </c>
      <c r="BA17">
        <v>299</v>
      </c>
      <c r="BB17">
        <v>311</v>
      </c>
      <c r="BD17" t="s">
        <v>35597</v>
      </c>
      <c r="BG17">
        <v>13</v>
      </c>
      <c r="BK17" t="s">
        <v>35598</v>
      </c>
      <c r="BL17">
        <v>9778441</v>
      </c>
      <c r="BW17">
        <v>0</v>
      </c>
      <c r="BX17" t="s">
        <v>13429</v>
      </c>
      <c r="BY17" t="s">
        <v>13985</v>
      </c>
      <c r="BZ17" t="s">
        <v>13985</v>
      </c>
      <c r="CA17" t="s">
        <v>13985</v>
      </c>
      <c r="CB17" t="s">
        <v>13985</v>
      </c>
    </row>
    <row r="18" spans="1:80" hidden="1">
      <c r="A18" t="s">
        <v>13850</v>
      </c>
      <c r="B18" t="s">
        <v>67</v>
      </c>
      <c r="C18" t="s">
        <v>36036</v>
      </c>
      <c r="G18" t="s">
        <v>36036</v>
      </c>
      <c r="J18" t="s">
        <v>36096</v>
      </c>
      <c r="K18" t="s">
        <v>358</v>
      </c>
      <c r="O18" t="s">
        <v>32224</v>
      </c>
      <c r="AG18">
        <v>22</v>
      </c>
      <c r="AH18">
        <v>22</v>
      </c>
      <c r="AN18" t="s">
        <v>360</v>
      </c>
      <c r="AO18" t="s">
        <v>361</v>
      </c>
      <c r="AT18">
        <v>1986</v>
      </c>
      <c r="AU18">
        <v>32</v>
      </c>
      <c r="AV18">
        <v>7</v>
      </c>
      <c r="BA18">
        <v>605</v>
      </c>
      <c r="BB18">
        <v>614</v>
      </c>
      <c r="BG18">
        <v>10</v>
      </c>
      <c r="BK18" t="s">
        <v>36097</v>
      </c>
      <c r="BW18">
        <v>0</v>
      </c>
      <c r="BX18" t="s">
        <v>13429</v>
      </c>
      <c r="BY18" t="s">
        <v>13985</v>
      </c>
      <c r="BZ18" t="s">
        <v>13985</v>
      </c>
      <c r="CA18" t="s">
        <v>13985</v>
      </c>
      <c r="CB18" t="s">
        <v>13985</v>
      </c>
    </row>
    <row r="19" spans="1:80" hidden="1">
      <c r="A19" t="s">
        <v>13850</v>
      </c>
      <c r="B19" t="s">
        <v>67</v>
      </c>
      <c r="C19" t="s">
        <v>4620</v>
      </c>
      <c r="G19" t="s">
        <v>4621</v>
      </c>
      <c r="J19" t="s">
        <v>4622</v>
      </c>
      <c r="K19" t="s">
        <v>3981</v>
      </c>
      <c r="O19" t="s">
        <v>32224</v>
      </c>
      <c r="W19" t="s">
        <v>4623</v>
      </c>
      <c r="AG19">
        <v>7</v>
      </c>
      <c r="AH19">
        <v>7</v>
      </c>
      <c r="AN19" t="s">
        <v>3983</v>
      </c>
      <c r="AO19" t="s">
        <v>3984</v>
      </c>
      <c r="AS19" t="s">
        <v>242</v>
      </c>
      <c r="AT19">
        <v>2014</v>
      </c>
      <c r="AU19">
        <v>104</v>
      </c>
      <c r="AV19">
        <v>5</v>
      </c>
      <c r="BA19">
        <v>586</v>
      </c>
      <c r="BB19">
        <v>591</v>
      </c>
      <c r="BD19" t="s">
        <v>4624</v>
      </c>
      <c r="BG19">
        <v>6</v>
      </c>
      <c r="BK19" t="s">
        <v>4625</v>
      </c>
      <c r="BL19">
        <v>24818998</v>
      </c>
      <c r="BW19">
        <v>1</v>
      </c>
      <c r="BY19" t="s">
        <v>13985</v>
      </c>
      <c r="BZ19" t="s">
        <v>13985</v>
      </c>
      <c r="CA19" t="s">
        <v>13985</v>
      </c>
      <c r="CB19" t="s">
        <v>13985</v>
      </c>
    </row>
    <row r="20" spans="1:80" hidden="1">
      <c r="A20" t="s">
        <v>13850</v>
      </c>
      <c r="B20" t="s">
        <v>67</v>
      </c>
      <c r="C20" t="s">
        <v>32964</v>
      </c>
      <c r="G20" t="s">
        <v>32965</v>
      </c>
      <c r="J20" t="s">
        <v>34449</v>
      </c>
      <c r="K20" t="s">
        <v>20703</v>
      </c>
      <c r="O20" t="s">
        <v>32291</v>
      </c>
      <c r="W20" t="s">
        <v>34450</v>
      </c>
      <c r="AA20" t="s">
        <v>23639</v>
      </c>
      <c r="AB20" t="s">
        <v>18280</v>
      </c>
      <c r="AG20">
        <v>20</v>
      </c>
      <c r="AH20">
        <v>20</v>
      </c>
      <c r="AN20" t="s">
        <v>20707</v>
      </c>
      <c r="AO20" t="s">
        <v>20708</v>
      </c>
      <c r="AT20">
        <v>2010</v>
      </c>
      <c r="AU20">
        <v>49</v>
      </c>
      <c r="AW20">
        <v>2</v>
      </c>
      <c r="BA20">
        <v>93</v>
      </c>
      <c r="BB20">
        <v>103</v>
      </c>
      <c r="BD20" t="s">
        <v>34451</v>
      </c>
      <c r="BG20">
        <v>11</v>
      </c>
      <c r="BK20" t="s">
        <v>34452</v>
      </c>
      <c r="BW20">
        <v>0</v>
      </c>
      <c r="BX20" t="s">
        <v>13429</v>
      </c>
      <c r="BY20" t="s">
        <v>13985</v>
      </c>
      <c r="BZ20" t="s">
        <v>13985</v>
      </c>
      <c r="CA20" t="s">
        <v>13985</v>
      </c>
      <c r="CB20" t="s">
        <v>13985</v>
      </c>
    </row>
    <row r="21" spans="1:80" hidden="1">
      <c r="A21" t="s">
        <v>13850</v>
      </c>
      <c r="B21" t="s">
        <v>67</v>
      </c>
      <c r="C21" t="s">
        <v>12173</v>
      </c>
      <c r="G21" t="s">
        <v>12173</v>
      </c>
      <c r="J21" t="s">
        <v>12174</v>
      </c>
      <c r="K21" t="s">
        <v>160</v>
      </c>
      <c r="O21" t="s">
        <v>32224</v>
      </c>
      <c r="W21" t="s">
        <v>12175</v>
      </c>
      <c r="AG21">
        <v>16</v>
      </c>
      <c r="AH21">
        <v>16</v>
      </c>
      <c r="AN21" t="s">
        <v>162</v>
      </c>
      <c r="AS21" t="s">
        <v>297</v>
      </c>
      <c r="AT21">
        <v>1995</v>
      </c>
      <c r="AU21">
        <v>20</v>
      </c>
      <c r="AV21">
        <v>3</v>
      </c>
      <c r="BA21">
        <v>253</v>
      </c>
      <c r="BB21">
        <v>256</v>
      </c>
      <c r="BD21" t="s">
        <v>12176</v>
      </c>
      <c r="BG21">
        <v>4</v>
      </c>
      <c r="BK21" t="s">
        <v>12177</v>
      </c>
      <c r="BW21">
        <v>1</v>
      </c>
      <c r="BY21" t="s">
        <v>13985</v>
      </c>
      <c r="BZ21" t="s">
        <v>13985</v>
      </c>
      <c r="CA21" t="s">
        <v>13985</v>
      </c>
      <c r="CB21" t="s">
        <v>13985</v>
      </c>
    </row>
    <row r="22" spans="1:80" hidden="1">
      <c r="A22" t="s">
        <v>13850</v>
      </c>
      <c r="B22" t="s">
        <v>67</v>
      </c>
      <c r="C22" t="s">
        <v>32956</v>
      </c>
      <c r="G22" t="s">
        <v>32957</v>
      </c>
      <c r="J22" t="s">
        <v>32958</v>
      </c>
      <c r="K22" t="s">
        <v>90</v>
      </c>
      <c r="O22" t="s">
        <v>32224</v>
      </c>
      <c r="W22" t="s">
        <v>32959</v>
      </c>
      <c r="AA22" t="s">
        <v>32960</v>
      </c>
      <c r="AB22" t="s">
        <v>32961</v>
      </c>
      <c r="AG22">
        <v>22</v>
      </c>
      <c r="AH22">
        <v>22</v>
      </c>
      <c r="AN22" t="s">
        <v>93</v>
      </c>
      <c r="AO22" t="s">
        <v>94</v>
      </c>
      <c r="AS22" t="s">
        <v>521</v>
      </c>
      <c r="AT22">
        <v>2017</v>
      </c>
      <c r="AU22">
        <v>26</v>
      </c>
      <c r="AV22">
        <v>6</v>
      </c>
      <c r="BA22">
        <v>679</v>
      </c>
      <c r="BB22">
        <v>689</v>
      </c>
      <c r="BD22" t="s">
        <v>32962</v>
      </c>
      <c r="BG22">
        <v>11</v>
      </c>
      <c r="BK22" t="s">
        <v>32963</v>
      </c>
      <c r="BW22">
        <v>0</v>
      </c>
      <c r="BX22" t="s">
        <v>13429</v>
      </c>
      <c r="BY22" t="s">
        <v>13985</v>
      </c>
      <c r="BZ22" t="s">
        <v>13985</v>
      </c>
      <c r="CA22" t="s">
        <v>13985</v>
      </c>
      <c r="CB22" t="s">
        <v>13985</v>
      </c>
    </row>
    <row r="23" spans="1:80" hidden="1">
      <c r="A23" t="s">
        <v>13850</v>
      </c>
      <c r="B23" t="s">
        <v>67</v>
      </c>
      <c r="C23" t="s">
        <v>31600</v>
      </c>
      <c r="G23" t="s">
        <v>31600</v>
      </c>
      <c r="J23" t="s">
        <v>31601</v>
      </c>
      <c r="K23" t="s">
        <v>6244</v>
      </c>
      <c r="O23" t="s">
        <v>32224</v>
      </c>
      <c r="AG23">
        <v>18</v>
      </c>
      <c r="AH23">
        <v>18</v>
      </c>
      <c r="AN23" t="s">
        <v>6246</v>
      </c>
      <c r="AS23" t="s">
        <v>472</v>
      </c>
      <c r="AT23">
        <v>1987</v>
      </c>
      <c r="AU23">
        <v>118</v>
      </c>
      <c r="AV23">
        <v>1</v>
      </c>
      <c r="BA23">
        <v>162</v>
      </c>
      <c r="BB23">
        <v>168</v>
      </c>
      <c r="BD23" t="s">
        <v>31602</v>
      </c>
      <c r="BG23">
        <v>7</v>
      </c>
      <c r="BK23" t="s">
        <v>31603</v>
      </c>
      <c r="BW23">
        <v>1</v>
      </c>
      <c r="BY23" t="s">
        <v>13985</v>
      </c>
      <c r="BZ23" t="s">
        <v>13985</v>
      </c>
      <c r="CA23" t="s">
        <v>13985</v>
      </c>
      <c r="CB23" t="s">
        <v>13985</v>
      </c>
    </row>
    <row r="24" spans="1:80" hidden="1">
      <c r="A24" t="s">
        <v>13850</v>
      </c>
      <c r="B24" t="s">
        <v>67</v>
      </c>
      <c r="C24" t="s">
        <v>34320</v>
      </c>
      <c r="G24" t="s">
        <v>34321</v>
      </c>
      <c r="J24" t="s">
        <v>34322</v>
      </c>
      <c r="K24" t="s">
        <v>236</v>
      </c>
      <c r="O24" t="s">
        <v>32224</v>
      </c>
      <c r="W24" t="s">
        <v>34323</v>
      </c>
      <c r="AG24">
        <v>8</v>
      </c>
      <c r="AH24">
        <v>8</v>
      </c>
      <c r="AN24" t="s">
        <v>240</v>
      </c>
      <c r="AO24" t="s">
        <v>241</v>
      </c>
      <c r="AS24" t="s">
        <v>884</v>
      </c>
      <c r="AT24">
        <v>2011</v>
      </c>
      <c r="AU24">
        <v>214</v>
      </c>
      <c r="AV24">
        <v>3</v>
      </c>
      <c r="BA24">
        <v>501</v>
      </c>
      <c r="BB24">
        <v>508</v>
      </c>
      <c r="BD24" t="s">
        <v>34324</v>
      </c>
      <c r="BG24">
        <v>8</v>
      </c>
      <c r="BK24" t="s">
        <v>34325</v>
      </c>
      <c r="BL24">
        <v>21228209</v>
      </c>
      <c r="BM24" t="s">
        <v>34326</v>
      </c>
      <c r="BW24">
        <v>0</v>
      </c>
      <c r="BX24" t="s">
        <v>13429</v>
      </c>
      <c r="BY24" t="s">
        <v>13985</v>
      </c>
      <c r="BZ24" t="s">
        <v>13985</v>
      </c>
      <c r="CA24" t="s">
        <v>13985</v>
      </c>
      <c r="CB24" t="s">
        <v>13985</v>
      </c>
    </row>
    <row r="25" spans="1:80" hidden="1">
      <c r="A25" t="s">
        <v>13850</v>
      </c>
      <c r="B25" t="s">
        <v>67</v>
      </c>
      <c r="C25" t="s">
        <v>8535</v>
      </c>
      <c r="G25" t="s">
        <v>8535</v>
      </c>
      <c r="J25" t="s">
        <v>35697</v>
      </c>
      <c r="K25" t="s">
        <v>667</v>
      </c>
      <c r="O25" t="s">
        <v>32224</v>
      </c>
      <c r="W25" t="s">
        <v>35698</v>
      </c>
      <c r="AG25">
        <v>13</v>
      </c>
      <c r="AH25">
        <v>17</v>
      </c>
      <c r="AN25" t="s">
        <v>670</v>
      </c>
      <c r="AS25" t="s">
        <v>629</v>
      </c>
      <c r="AT25">
        <v>1996</v>
      </c>
      <c r="AU25">
        <v>31</v>
      </c>
      <c r="AV25">
        <v>2</v>
      </c>
      <c r="BA25">
        <v>217</v>
      </c>
      <c r="BB25">
        <v>223</v>
      </c>
      <c r="BD25" t="s">
        <v>35699</v>
      </c>
      <c r="BG25">
        <v>7</v>
      </c>
      <c r="BK25" t="s">
        <v>35700</v>
      </c>
      <c r="BM25" t="s">
        <v>32286</v>
      </c>
      <c r="BW25">
        <v>0</v>
      </c>
      <c r="BX25" t="s">
        <v>13433</v>
      </c>
      <c r="BY25">
        <v>2</v>
      </c>
      <c r="BZ25" t="s">
        <v>13985</v>
      </c>
      <c r="CA25" t="s">
        <v>13985</v>
      </c>
      <c r="CB25" t="s">
        <v>13985</v>
      </c>
    </row>
    <row r="26" spans="1:80" hidden="1">
      <c r="A26" t="s">
        <v>13850</v>
      </c>
      <c r="B26" t="s">
        <v>67</v>
      </c>
      <c r="C26" t="s">
        <v>32778</v>
      </c>
      <c r="G26" t="s">
        <v>32779</v>
      </c>
      <c r="J26" t="s">
        <v>32780</v>
      </c>
      <c r="K26" t="s">
        <v>216</v>
      </c>
      <c r="O26" t="s">
        <v>32224</v>
      </c>
      <c r="W26" t="s">
        <v>32781</v>
      </c>
      <c r="AA26" t="s">
        <v>32782</v>
      </c>
      <c r="AB26" t="s">
        <v>32783</v>
      </c>
      <c r="AG26">
        <v>31</v>
      </c>
      <c r="AH26">
        <v>32</v>
      </c>
      <c r="AN26" t="s">
        <v>218</v>
      </c>
      <c r="AS26" s="1">
        <v>11324</v>
      </c>
      <c r="AT26">
        <v>2018</v>
      </c>
      <c r="AU26">
        <v>8</v>
      </c>
      <c r="BC26">
        <v>1931</v>
      </c>
      <c r="BD26" t="s">
        <v>32784</v>
      </c>
      <c r="BG26">
        <v>18</v>
      </c>
      <c r="BK26" t="s">
        <v>32785</v>
      </c>
      <c r="BL26">
        <v>29386578</v>
      </c>
      <c r="BM26" t="s">
        <v>32263</v>
      </c>
      <c r="BW26">
        <v>0</v>
      </c>
      <c r="BX26" t="s">
        <v>13429</v>
      </c>
      <c r="BY26" t="s">
        <v>13985</v>
      </c>
      <c r="BZ26" t="s">
        <v>13985</v>
      </c>
      <c r="CA26" t="s">
        <v>13985</v>
      </c>
      <c r="CB26" t="s">
        <v>13985</v>
      </c>
    </row>
    <row r="27" spans="1:80" hidden="1">
      <c r="A27" t="s">
        <v>13850</v>
      </c>
      <c r="B27" t="s">
        <v>67</v>
      </c>
      <c r="C27" t="s">
        <v>2100</v>
      </c>
      <c r="G27" t="s">
        <v>2101</v>
      </c>
      <c r="J27" t="s">
        <v>2102</v>
      </c>
      <c r="K27" t="s">
        <v>160</v>
      </c>
      <c r="O27" t="s">
        <v>32291</v>
      </c>
      <c r="W27" t="s">
        <v>2103</v>
      </c>
      <c r="AG27">
        <v>4</v>
      </c>
      <c r="AH27">
        <v>4</v>
      </c>
      <c r="AN27" t="s">
        <v>162</v>
      </c>
      <c r="AO27" t="s">
        <v>163</v>
      </c>
      <c r="AS27" t="s">
        <v>297</v>
      </c>
      <c r="AT27">
        <v>2017</v>
      </c>
      <c r="AU27">
        <v>42</v>
      </c>
      <c r="AV27">
        <v>3</v>
      </c>
      <c r="BA27">
        <v>211</v>
      </c>
      <c r="BB27">
        <v>224</v>
      </c>
      <c r="BD27" t="s">
        <v>2104</v>
      </c>
      <c r="BG27">
        <v>14</v>
      </c>
      <c r="BK27" t="s">
        <v>2105</v>
      </c>
      <c r="BW27">
        <v>1</v>
      </c>
      <c r="BY27" t="s">
        <v>13985</v>
      </c>
      <c r="BZ27" t="s">
        <v>13985</v>
      </c>
      <c r="CA27" t="s">
        <v>13985</v>
      </c>
      <c r="CB27" t="s">
        <v>13985</v>
      </c>
    </row>
    <row r="28" spans="1:80" hidden="1">
      <c r="A28" t="s">
        <v>13850</v>
      </c>
      <c r="B28" t="s">
        <v>67</v>
      </c>
      <c r="C28" t="s">
        <v>34878</v>
      </c>
      <c r="G28" t="s">
        <v>34879</v>
      </c>
      <c r="J28" t="s">
        <v>34880</v>
      </c>
      <c r="K28" t="s">
        <v>358</v>
      </c>
      <c r="O28" t="s">
        <v>32224</v>
      </c>
      <c r="W28" t="s">
        <v>34881</v>
      </c>
      <c r="AA28" t="s">
        <v>7714</v>
      </c>
      <c r="AB28" t="s">
        <v>27269</v>
      </c>
      <c r="AG28">
        <v>37</v>
      </c>
      <c r="AH28">
        <v>39</v>
      </c>
      <c r="AN28" t="s">
        <v>360</v>
      </c>
      <c r="AO28" t="s">
        <v>361</v>
      </c>
      <c r="AS28" t="s">
        <v>1978</v>
      </c>
      <c r="AT28">
        <v>2006</v>
      </c>
      <c r="AU28">
        <v>52</v>
      </c>
      <c r="AV28" s="2">
        <v>43810</v>
      </c>
      <c r="BA28">
        <v>1213</v>
      </c>
      <c r="BB28">
        <v>1218</v>
      </c>
      <c r="BD28" t="s">
        <v>34882</v>
      </c>
      <c r="BG28">
        <v>6</v>
      </c>
      <c r="BK28" t="s">
        <v>34883</v>
      </c>
      <c r="BL28">
        <v>17054977</v>
      </c>
      <c r="BW28">
        <v>0</v>
      </c>
      <c r="BX28" t="s">
        <v>13429</v>
      </c>
      <c r="BY28" t="s">
        <v>13985</v>
      </c>
      <c r="BZ28" t="s">
        <v>13985</v>
      </c>
      <c r="CA28" t="s">
        <v>13985</v>
      </c>
      <c r="CB28" t="s">
        <v>13985</v>
      </c>
    </row>
    <row r="29" spans="1:80" hidden="1">
      <c r="A29" t="s">
        <v>13850</v>
      </c>
      <c r="B29" t="s">
        <v>67</v>
      </c>
      <c r="C29" t="s">
        <v>2856</v>
      </c>
      <c r="G29" t="s">
        <v>2857</v>
      </c>
      <c r="J29" t="s">
        <v>2858</v>
      </c>
      <c r="K29" t="s">
        <v>2425</v>
      </c>
      <c r="O29" t="s">
        <v>32224</v>
      </c>
      <c r="W29" t="s">
        <v>2859</v>
      </c>
      <c r="AA29" t="s">
        <v>2860</v>
      </c>
      <c r="AB29" t="s">
        <v>2861</v>
      </c>
      <c r="AG29">
        <v>9</v>
      </c>
      <c r="AH29">
        <v>9</v>
      </c>
      <c r="AN29" t="s">
        <v>2429</v>
      </c>
      <c r="AO29" t="s">
        <v>2430</v>
      </c>
      <c r="AS29" t="s">
        <v>84</v>
      </c>
      <c r="AT29">
        <v>2016</v>
      </c>
      <c r="AU29">
        <v>33</v>
      </c>
      <c r="AV29">
        <v>12</v>
      </c>
      <c r="BA29">
        <v>3194</v>
      </c>
      <c r="BB29">
        <v>3204</v>
      </c>
      <c r="BD29" t="s">
        <v>2862</v>
      </c>
      <c r="BG29">
        <v>11</v>
      </c>
      <c r="BK29" t="s">
        <v>2863</v>
      </c>
      <c r="BL29">
        <v>27660296</v>
      </c>
      <c r="BM29" t="s">
        <v>32286</v>
      </c>
      <c r="BW29">
        <v>1</v>
      </c>
      <c r="BY29" t="s">
        <v>13985</v>
      </c>
      <c r="BZ29" t="s">
        <v>13985</v>
      </c>
      <c r="CA29" t="s">
        <v>13985</v>
      </c>
      <c r="CB29" t="s">
        <v>13985</v>
      </c>
    </row>
    <row r="30" spans="1:80" hidden="1">
      <c r="A30" t="s">
        <v>13850</v>
      </c>
      <c r="B30" t="s">
        <v>67</v>
      </c>
      <c r="C30" t="s">
        <v>32510</v>
      </c>
      <c r="G30" t="s">
        <v>32511</v>
      </c>
      <c r="J30" t="s">
        <v>32512</v>
      </c>
      <c r="K30" t="s">
        <v>10265</v>
      </c>
      <c r="O30" t="s">
        <v>32224</v>
      </c>
      <c r="W30" t="s">
        <v>32513</v>
      </c>
      <c r="AA30" t="s">
        <v>32514</v>
      </c>
      <c r="AG30">
        <v>0</v>
      </c>
      <c r="AH30">
        <v>0</v>
      </c>
      <c r="AN30" t="s">
        <v>10267</v>
      </c>
      <c r="AO30" t="s">
        <v>32515</v>
      </c>
      <c r="AS30" t="s">
        <v>1023</v>
      </c>
      <c r="AT30">
        <v>2019</v>
      </c>
      <c r="AU30">
        <v>61</v>
      </c>
      <c r="AV30">
        <v>1</v>
      </c>
      <c r="BA30">
        <v>35</v>
      </c>
      <c r="BB30">
        <v>44</v>
      </c>
      <c r="BD30" t="s">
        <v>32516</v>
      </c>
      <c r="BG30">
        <v>10</v>
      </c>
      <c r="BK30" t="s">
        <v>32517</v>
      </c>
      <c r="BM30" t="s">
        <v>32286</v>
      </c>
      <c r="BW30">
        <v>0</v>
      </c>
      <c r="BX30" t="s">
        <v>13433</v>
      </c>
      <c r="CB30" t="s">
        <v>13429</v>
      </c>
    </row>
    <row r="31" spans="1:80" hidden="1">
      <c r="A31" t="s">
        <v>13850</v>
      </c>
      <c r="B31" t="s">
        <v>67</v>
      </c>
      <c r="C31" t="s">
        <v>32502</v>
      </c>
      <c r="G31" t="s">
        <v>32503</v>
      </c>
      <c r="J31" t="s">
        <v>32504</v>
      </c>
      <c r="K31" t="s">
        <v>14385</v>
      </c>
      <c r="O31" t="s">
        <v>32224</v>
      </c>
      <c r="W31" t="s">
        <v>32505</v>
      </c>
      <c r="AG31">
        <v>0</v>
      </c>
      <c r="AH31">
        <v>0</v>
      </c>
      <c r="AN31" t="s">
        <v>14387</v>
      </c>
      <c r="AS31" t="s">
        <v>1023</v>
      </c>
      <c r="AT31">
        <v>2019</v>
      </c>
      <c r="AV31">
        <v>143</v>
      </c>
      <c r="BC31" t="s">
        <v>32506</v>
      </c>
      <c r="BD31" t="s">
        <v>32507</v>
      </c>
      <c r="BG31">
        <v>10</v>
      </c>
      <c r="BK31" t="s">
        <v>32508</v>
      </c>
      <c r="BL31">
        <v>30688298</v>
      </c>
      <c r="BM31" t="s">
        <v>32286</v>
      </c>
      <c r="BW31">
        <v>0</v>
      </c>
      <c r="BX31" t="s">
        <v>13429</v>
      </c>
    </row>
    <row r="32" spans="1:80" hidden="1">
      <c r="A32" t="s">
        <v>13850</v>
      </c>
      <c r="B32" t="s">
        <v>67</v>
      </c>
      <c r="C32" t="s">
        <v>33864</v>
      </c>
      <c r="G32" t="s">
        <v>33865</v>
      </c>
      <c r="J32" t="s">
        <v>33866</v>
      </c>
      <c r="K32" t="s">
        <v>90</v>
      </c>
      <c r="O32" t="s">
        <v>32224</v>
      </c>
      <c r="W32" t="s">
        <v>33867</v>
      </c>
      <c r="AA32" t="s">
        <v>33868</v>
      </c>
      <c r="AB32" t="s">
        <v>33869</v>
      </c>
      <c r="AG32">
        <v>60</v>
      </c>
      <c r="AH32">
        <v>62</v>
      </c>
      <c r="AN32" t="s">
        <v>93</v>
      </c>
      <c r="AO32" t="s">
        <v>94</v>
      </c>
      <c r="AS32" t="s">
        <v>352</v>
      </c>
      <c r="AT32">
        <v>2013</v>
      </c>
      <c r="AU32">
        <v>22</v>
      </c>
      <c r="AV32">
        <v>8</v>
      </c>
      <c r="BA32">
        <v>942</v>
      </c>
      <c r="BB32">
        <v>951</v>
      </c>
      <c r="BD32" t="s">
        <v>33870</v>
      </c>
      <c r="BG32">
        <v>10</v>
      </c>
      <c r="BK32" t="s">
        <v>33871</v>
      </c>
      <c r="BW32">
        <v>0</v>
      </c>
      <c r="BX32" t="s">
        <v>13429</v>
      </c>
      <c r="BY32" t="s">
        <v>13985</v>
      </c>
      <c r="BZ32" t="s">
        <v>13985</v>
      </c>
      <c r="CA32" t="s">
        <v>13985</v>
      </c>
      <c r="CB32" t="s">
        <v>13985</v>
      </c>
    </row>
    <row r="33" spans="1:80" hidden="1">
      <c r="A33" t="s">
        <v>13850</v>
      </c>
      <c r="B33" t="s">
        <v>67</v>
      </c>
      <c r="C33" t="s">
        <v>34196</v>
      </c>
      <c r="G33" t="s">
        <v>34197</v>
      </c>
      <c r="J33" t="s">
        <v>34198</v>
      </c>
      <c r="K33" t="s">
        <v>1332</v>
      </c>
      <c r="O33" t="s">
        <v>33881</v>
      </c>
      <c r="P33" t="s">
        <v>6386</v>
      </c>
      <c r="Q33" t="s">
        <v>6387</v>
      </c>
      <c r="R33" t="s">
        <v>6388</v>
      </c>
      <c r="T33" t="s">
        <v>6389</v>
      </c>
      <c r="W33" t="s">
        <v>34199</v>
      </c>
      <c r="AG33">
        <v>65</v>
      </c>
      <c r="AH33">
        <v>65</v>
      </c>
      <c r="AN33" t="s">
        <v>1334</v>
      </c>
      <c r="AO33" t="s">
        <v>1335</v>
      </c>
      <c r="AS33" t="s">
        <v>154</v>
      </c>
      <c r="AT33">
        <v>2011</v>
      </c>
      <c r="AU33">
        <v>55</v>
      </c>
      <c r="AV33">
        <v>6</v>
      </c>
      <c r="BA33">
        <v>805</v>
      </c>
      <c r="BB33">
        <v>817</v>
      </c>
      <c r="BD33" t="s">
        <v>34200</v>
      </c>
      <c r="BG33">
        <v>13</v>
      </c>
      <c r="BK33" t="s">
        <v>34201</v>
      </c>
      <c r="BL33">
        <v>21509461</v>
      </c>
      <c r="BW33">
        <v>0</v>
      </c>
      <c r="BX33" t="s">
        <v>13429</v>
      </c>
      <c r="BY33" t="s">
        <v>13985</v>
      </c>
      <c r="BZ33" t="s">
        <v>13985</v>
      </c>
      <c r="CA33" t="s">
        <v>13985</v>
      </c>
      <c r="CB33" t="s">
        <v>13985</v>
      </c>
    </row>
    <row r="34" spans="1:80" hidden="1">
      <c r="A34" t="s">
        <v>13850</v>
      </c>
      <c r="B34" t="s">
        <v>67</v>
      </c>
      <c r="C34" t="s">
        <v>34208</v>
      </c>
      <c r="G34" t="s">
        <v>34209</v>
      </c>
      <c r="J34" t="s">
        <v>34210</v>
      </c>
      <c r="K34" t="s">
        <v>34211</v>
      </c>
      <c r="O34" t="s">
        <v>32291</v>
      </c>
      <c r="W34" t="s">
        <v>34212</v>
      </c>
      <c r="AG34">
        <v>11</v>
      </c>
      <c r="AH34">
        <v>14</v>
      </c>
      <c r="AN34" t="s">
        <v>34213</v>
      </c>
      <c r="AO34" t="s">
        <v>34214</v>
      </c>
      <c r="AS34" t="s">
        <v>28243</v>
      </c>
      <c r="AT34">
        <v>2011</v>
      </c>
      <c r="AU34">
        <v>47</v>
      </c>
      <c r="AV34" s="2">
        <v>43558</v>
      </c>
      <c r="BA34">
        <v>303</v>
      </c>
      <c r="BB34">
        <v>329</v>
      </c>
      <c r="BD34" t="s">
        <v>34215</v>
      </c>
      <c r="BG34">
        <v>27</v>
      </c>
      <c r="BK34" t="s">
        <v>34216</v>
      </c>
      <c r="BW34">
        <v>0</v>
      </c>
      <c r="BX34" t="s">
        <v>13429</v>
      </c>
      <c r="BY34" t="s">
        <v>13985</v>
      </c>
      <c r="BZ34" t="s">
        <v>13985</v>
      </c>
      <c r="CA34" t="s">
        <v>13985</v>
      </c>
      <c r="CB34" t="s">
        <v>13985</v>
      </c>
    </row>
    <row r="35" spans="1:80" hidden="1">
      <c r="A35" t="s">
        <v>13850</v>
      </c>
      <c r="B35" t="s">
        <v>67</v>
      </c>
      <c r="C35" t="s">
        <v>34755</v>
      </c>
      <c r="G35" t="s">
        <v>34756</v>
      </c>
      <c r="J35" t="s">
        <v>34757</v>
      </c>
      <c r="K35" t="s">
        <v>14907</v>
      </c>
      <c r="O35" t="s">
        <v>32291</v>
      </c>
      <c r="W35" t="s">
        <v>34758</v>
      </c>
      <c r="AG35">
        <v>25</v>
      </c>
      <c r="AH35">
        <v>30</v>
      </c>
      <c r="AN35" t="s">
        <v>14911</v>
      </c>
      <c r="AS35" t="s">
        <v>352</v>
      </c>
      <c r="AT35">
        <v>2007</v>
      </c>
      <c r="AU35">
        <v>26</v>
      </c>
      <c r="AV35">
        <v>8</v>
      </c>
      <c r="BA35">
        <v>1089</v>
      </c>
      <c r="BB35">
        <v>1098</v>
      </c>
      <c r="BD35" t="s">
        <v>34759</v>
      </c>
      <c r="BG35">
        <v>10</v>
      </c>
      <c r="BK35" t="s">
        <v>34760</v>
      </c>
      <c r="BW35">
        <v>0</v>
      </c>
      <c r="BX35" t="s">
        <v>13429</v>
      </c>
      <c r="BY35" t="s">
        <v>13985</v>
      </c>
      <c r="BZ35" t="s">
        <v>13985</v>
      </c>
      <c r="CA35" t="s">
        <v>13985</v>
      </c>
      <c r="CB35" t="s">
        <v>13985</v>
      </c>
    </row>
    <row r="36" spans="1:80" hidden="1">
      <c r="A36" t="s">
        <v>13850</v>
      </c>
      <c r="B36" t="s">
        <v>67</v>
      </c>
      <c r="C36" t="s">
        <v>31386</v>
      </c>
      <c r="G36" t="s">
        <v>31386</v>
      </c>
      <c r="J36" t="s">
        <v>31387</v>
      </c>
      <c r="K36" t="s">
        <v>31388</v>
      </c>
      <c r="O36" t="s">
        <v>32224</v>
      </c>
      <c r="W36" t="s">
        <v>31389</v>
      </c>
      <c r="AB36" t="s">
        <v>31390</v>
      </c>
      <c r="AG36">
        <v>3</v>
      </c>
      <c r="AH36">
        <v>6</v>
      </c>
      <c r="AN36" t="s">
        <v>31391</v>
      </c>
      <c r="AS36" t="s">
        <v>297</v>
      </c>
      <c r="AT36">
        <v>1991</v>
      </c>
      <c r="AU36">
        <v>29</v>
      </c>
      <c r="AV36">
        <v>3</v>
      </c>
      <c r="BA36">
        <v>176</v>
      </c>
      <c r="BB36">
        <v>200</v>
      </c>
      <c r="BG36">
        <v>25</v>
      </c>
      <c r="BK36" t="s">
        <v>31392</v>
      </c>
      <c r="BW36">
        <v>1</v>
      </c>
      <c r="BY36" t="s">
        <v>13985</v>
      </c>
      <c r="BZ36" t="s">
        <v>13985</v>
      </c>
      <c r="CA36" t="s">
        <v>13985</v>
      </c>
      <c r="CB36" t="s">
        <v>13985</v>
      </c>
    </row>
    <row r="37" spans="1:80" hidden="1">
      <c r="A37" t="s">
        <v>13850</v>
      </c>
      <c r="B37" t="s">
        <v>67</v>
      </c>
      <c r="C37" t="s">
        <v>32669</v>
      </c>
      <c r="G37" t="s">
        <v>32670</v>
      </c>
      <c r="J37" t="s">
        <v>32671</v>
      </c>
      <c r="K37" t="s">
        <v>258</v>
      </c>
      <c r="O37" t="s">
        <v>32224</v>
      </c>
      <c r="W37" t="s">
        <v>32672</v>
      </c>
      <c r="AB37" t="s">
        <v>32673</v>
      </c>
      <c r="AG37">
        <v>3</v>
      </c>
      <c r="AH37">
        <v>3</v>
      </c>
      <c r="AN37" t="s">
        <v>261</v>
      </c>
      <c r="AO37" t="s">
        <v>262</v>
      </c>
      <c r="AS37" t="s">
        <v>730</v>
      </c>
      <c r="AT37">
        <v>2018</v>
      </c>
      <c r="AU37">
        <v>33</v>
      </c>
      <c r="AV37">
        <v>2</v>
      </c>
      <c r="BA37">
        <v>117</v>
      </c>
      <c r="BB37">
        <v>125</v>
      </c>
      <c r="BD37" t="s">
        <v>32674</v>
      </c>
      <c r="BG37">
        <v>9</v>
      </c>
      <c r="BK37" t="s">
        <v>32675</v>
      </c>
      <c r="BL37">
        <v>29415605</v>
      </c>
      <c r="BW37">
        <v>0</v>
      </c>
      <c r="BX37" t="s">
        <v>13433</v>
      </c>
      <c r="BY37" t="s">
        <v>13985</v>
      </c>
      <c r="BZ37" t="s">
        <v>13985</v>
      </c>
      <c r="CA37" t="s">
        <v>13985</v>
      </c>
      <c r="CB37" t="s">
        <v>13429</v>
      </c>
    </row>
    <row r="38" spans="1:80" hidden="1">
      <c r="A38" t="s">
        <v>13850</v>
      </c>
      <c r="B38" t="s">
        <v>67</v>
      </c>
      <c r="C38" t="s">
        <v>32834</v>
      </c>
      <c r="G38" t="s">
        <v>32835</v>
      </c>
      <c r="J38" t="s">
        <v>32836</v>
      </c>
      <c r="K38" t="s">
        <v>32837</v>
      </c>
      <c r="O38" t="s">
        <v>32224</v>
      </c>
      <c r="W38" t="s">
        <v>32838</v>
      </c>
      <c r="AG38">
        <v>2</v>
      </c>
      <c r="AH38">
        <v>2</v>
      </c>
      <c r="AN38" t="s">
        <v>32839</v>
      </c>
      <c r="AO38" t="s">
        <v>32840</v>
      </c>
      <c r="AS38" t="s">
        <v>242</v>
      </c>
      <c r="AT38">
        <v>2017</v>
      </c>
      <c r="AU38">
        <v>292</v>
      </c>
      <c r="BA38">
        <v>57</v>
      </c>
      <c r="BB38">
        <v>66</v>
      </c>
      <c r="BD38" t="s">
        <v>32841</v>
      </c>
      <c r="BG38">
        <v>10</v>
      </c>
      <c r="BK38" t="s">
        <v>32842</v>
      </c>
      <c r="BL38">
        <v>28735086</v>
      </c>
      <c r="BW38">
        <v>0</v>
      </c>
      <c r="BX38" t="s">
        <v>13429</v>
      </c>
      <c r="BY38" t="s">
        <v>13985</v>
      </c>
      <c r="BZ38" t="s">
        <v>13985</v>
      </c>
      <c r="CA38" t="s">
        <v>13985</v>
      </c>
      <c r="CB38" t="s">
        <v>13985</v>
      </c>
    </row>
    <row r="39" spans="1:80" hidden="1">
      <c r="A39" t="s">
        <v>13850</v>
      </c>
      <c r="B39" t="s">
        <v>67</v>
      </c>
      <c r="C39" t="s">
        <v>34510</v>
      </c>
      <c r="G39" t="s">
        <v>34725</v>
      </c>
      <c r="J39" t="s">
        <v>34726</v>
      </c>
      <c r="K39" t="s">
        <v>667</v>
      </c>
      <c r="O39" t="s">
        <v>32224</v>
      </c>
      <c r="W39" t="s">
        <v>34727</v>
      </c>
      <c r="AG39">
        <v>7</v>
      </c>
      <c r="AH39">
        <v>8</v>
      </c>
      <c r="AN39" t="s">
        <v>670</v>
      </c>
      <c r="AO39" t="s">
        <v>671</v>
      </c>
      <c r="AS39" t="s">
        <v>154</v>
      </c>
      <c r="AT39">
        <v>2007</v>
      </c>
      <c r="AU39">
        <v>42</v>
      </c>
      <c r="AV39">
        <v>4</v>
      </c>
      <c r="BA39">
        <v>573</v>
      </c>
      <c r="BB39">
        <v>577</v>
      </c>
      <c r="BD39" t="s">
        <v>34728</v>
      </c>
      <c r="BG39">
        <v>5</v>
      </c>
      <c r="BK39" t="s">
        <v>34729</v>
      </c>
      <c r="BM39" t="s">
        <v>32286</v>
      </c>
      <c r="BW39">
        <v>0</v>
      </c>
      <c r="BX39" t="s">
        <v>13429</v>
      </c>
      <c r="BY39" t="s">
        <v>13985</v>
      </c>
      <c r="BZ39" t="s">
        <v>13985</v>
      </c>
      <c r="CA39" t="s">
        <v>13985</v>
      </c>
      <c r="CB39" t="s">
        <v>13985</v>
      </c>
    </row>
    <row r="40" spans="1:80" hidden="1">
      <c r="A40" t="s">
        <v>13850</v>
      </c>
      <c r="B40" t="s">
        <v>67</v>
      </c>
      <c r="C40" t="s">
        <v>35609</v>
      </c>
      <c r="G40" t="s">
        <v>35609</v>
      </c>
      <c r="J40" t="s">
        <v>35610</v>
      </c>
      <c r="K40" t="s">
        <v>667</v>
      </c>
      <c r="O40" t="s">
        <v>32224</v>
      </c>
      <c r="W40" t="s">
        <v>35611</v>
      </c>
      <c r="AG40">
        <v>91</v>
      </c>
      <c r="AH40">
        <v>106</v>
      </c>
      <c r="AN40" t="s">
        <v>670</v>
      </c>
      <c r="AS40" t="s">
        <v>629</v>
      </c>
      <c r="AT40">
        <v>1998</v>
      </c>
      <c r="AU40">
        <v>33</v>
      </c>
      <c r="AV40">
        <v>2</v>
      </c>
      <c r="BA40">
        <v>289</v>
      </c>
      <c r="BB40">
        <v>298</v>
      </c>
      <c r="BD40" t="s">
        <v>35612</v>
      </c>
      <c r="BG40">
        <v>10</v>
      </c>
      <c r="BK40" t="s">
        <v>35613</v>
      </c>
      <c r="BM40" t="s">
        <v>32286</v>
      </c>
      <c r="BW40">
        <v>0</v>
      </c>
      <c r="BX40" t="s">
        <v>13429</v>
      </c>
      <c r="BY40" t="s">
        <v>13985</v>
      </c>
      <c r="BZ40" t="s">
        <v>13985</v>
      </c>
      <c r="CA40" t="s">
        <v>13985</v>
      </c>
      <c r="CB40" t="s">
        <v>13985</v>
      </c>
    </row>
    <row r="41" spans="1:80" hidden="1">
      <c r="A41" t="s">
        <v>13850</v>
      </c>
      <c r="B41" t="s">
        <v>67</v>
      </c>
      <c r="C41" t="s">
        <v>32613</v>
      </c>
      <c r="G41" t="s">
        <v>32614</v>
      </c>
      <c r="J41" t="s">
        <v>32615</v>
      </c>
      <c r="K41" t="s">
        <v>16670</v>
      </c>
      <c r="O41" t="s">
        <v>32291</v>
      </c>
      <c r="W41" t="s">
        <v>32616</v>
      </c>
      <c r="AG41">
        <v>5</v>
      </c>
      <c r="AH41">
        <v>5</v>
      </c>
      <c r="AN41" t="s">
        <v>16674</v>
      </c>
      <c r="AO41" t="s">
        <v>16675</v>
      </c>
      <c r="AS41" t="s">
        <v>521</v>
      </c>
      <c r="AT41">
        <v>2018</v>
      </c>
      <c r="AU41">
        <v>63</v>
      </c>
      <c r="AV41">
        <v>3</v>
      </c>
      <c r="AY41" t="s">
        <v>49</v>
      </c>
      <c r="BA41">
        <v>361</v>
      </c>
      <c r="BB41">
        <v>376</v>
      </c>
      <c r="BD41" t="s">
        <v>32617</v>
      </c>
      <c r="BG41">
        <v>16</v>
      </c>
      <c r="BK41" t="s">
        <v>32618</v>
      </c>
      <c r="BW41">
        <v>0</v>
      </c>
      <c r="BX41" t="s">
        <v>13429</v>
      </c>
      <c r="BY41" t="s">
        <v>13985</v>
      </c>
      <c r="BZ41" t="s">
        <v>13985</v>
      </c>
      <c r="CA41" t="s">
        <v>13985</v>
      </c>
      <c r="CB41" t="s">
        <v>13985</v>
      </c>
    </row>
    <row r="42" spans="1:80" hidden="1">
      <c r="A42" t="s">
        <v>13850</v>
      </c>
      <c r="B42" t="s">
        <v>67</v>
      </c>
      <c r="C42" t="s">
        <v>32913</v>
      </c>
      <c r="G42" t="s">
        <v>32914</v>
      </c>
      <c r="J42" t="s">
        <v>32915</v>
      </c>
      <c r="K42" t="s">
        <v>821</v>
      </c>
      <c r="O42" t="s">
        <v>32224</v>
      </c>
      <c r="W42" t="s">
        <v>32916</v>
      </c>
      <c r="AA42" t="s">
        <v>1968</v>
      </c>
      <c r="AG42">
        <v>10</v>
      </c>
      <c r="AH42">
        <v>10</v>
      </c>
      <c r="AN42" t="s">
        <v>824</v>
      </c>
      <c r="AO42" t="s">
        <v>825</v>
      </c>
      <c r="AS42" t="s">
        <v>352</v>
      </c>
      <c r="AT42">
        <v>2017</v>
      </c>
      <c r="AU42">
        <v>26</v>
      </c>
      <c r="AV42">
        <v>15</v>
      </c>
      <c r="BA42">
        <v>3926</v>
      </c>
      <c r="BB42">
        <v>3942</v>
      </c>
      <c r="BD42" t="s">
        <v>32917</v>
      </c>
      <c r="BG42">
        <v>17</v>
      </c>
      <c r="BK42" t="s">
        <v>32918</v>
      </c>
      <c r="BL42">
        <v>28500772</v>
      </c>
      <c r="BW42">
        <v>0</v>
      </c>
      <c r="BX42" t="s">
        <v>13429</v>
      </c>
      <c r="BY42" t="s">
        <v>13985</v>
      </c>
      <c r="BZ42" t="s">
        <v>13985</v>
      </c>
      <c r="CA42" t="s">
        <v>13985</v>
      </c>
      <c r="CB42" t="s">
        <v>13985</v>
      </c>
    </row>
    <row r="43" spans="1:80" hidden="1">
      <c r="A43" t="s">
        <v>13850</v>
      </c>
      <c r="B43" t="s">
        <v>67</v>
      </c>
      <c r="C43" t="s">
        <v>34904</v>
      </c>
      <c r="G43" t="s">
        <v>34905</v>
      </c>
      <c r="J43" t="s">
        <v>34906</v>
      </c>
      <c r="K43" t="s">
        <v>358</v>
      </c>
      <c r="O43" t="s">
        <v>32224</v>
      </c>
      <c r="W43" t="s">
        <v>34907</v>
      </c>
      <c r="AB43" t="s">
        <v>25079</v>
      </c>
      <c r="AG43">
        <v>19</v>
      </c>
      <c r="AH43">
        <v>23</v>
      </c>
      <c r="AN43" t="s">
        <v>360</v>
      </c>
      <c r="AO43" t="s">
        <v>361</v>
      </c>
      <c r="AS43" t="s">
        <v>242</v>
      </c>
      <c r="AT43">
        <v>2006</v>
      </c>
      <c r="AU43">
        <v>52</v>
      </c>
      <c r="AV43">
        <v>10</v>
      </c>
      <c r="BA43">
        <v>1012</v>
      </c>
      <c r="BB43">
        <v>1020</v>
      </c>
      <c r="BD43" t="s">
        <v>34908</v>
      </c>
      <c r="BG43">
        <v>9</v>
      </c>
      <c r="BK43" t="s">
        <v>34909</v>
      </c>
      <c r="BL43">
        <v>16979652</v>
      </c>
      <c r="BW43">
        <v>0</v>
      </c>
      <c r="BX43" t="s">
        <v>13429</v>
      </c>
      <c r="BY43" t="s">
        <v>13985</v>
      </c>
      <c r="BZ43" t="s">
        <v>13985</v>
      </c>
      <c r="CA43" t="s">
        <v>13985</v>
      </c>
      <c r="CB43" t="s">
        <v>13985</v>
      </c>
    </row>
    <row r="44" spans="1:80" hidden="1">
      <c r="A44" t="s">
        <v>13850</v>
      </c>
      <c r="B44" t="s">
        <v>67</v>
      </c>
      <c r="C44" t="s">
        <v>33606</v>
      </c>
      <c r="G44" t="s">
        <v>33607</v>
      </c>
      <c r="J44" t="s">
        <v>33608</v>
      </c>
      <c r="K44" t="s">
        <v>3022</v>
      </c>
      <c r="O44" t="s">
        <v>32224</v>
      </c>
      <c r="W44" t="s">
        <v>33609</v>
      </c>
      <c r="AA44" t="s">
        <v>33610</v>
      </c>
      <c r="AB44" t="s">
        <v>33611</v>
      </c>
      <c r="AG44">
        <v>13</v>
      </c>
      <c r="AH44">
        <v>13</v>
      </c>
      <c r="AN44" t="s">
        <v>3024</v>
      </c>
      <c r="AO44" t="s">
        <v>3025</v>
      </c>
      <c r="AS44" t="s">
        <v>297</v>
      </c>
      <c r="AT44">
        <v>2014</v>
      </c>
      <c r="AU44">
        <v>51</v>
      </c>
      <c r="AV44">
        <v>5</v>
      </c>
      <c r="BA44">
        <v>948</v>
      </c>
      <c r="BB44">
        <v>957</v>
      </c>
      <c r="BD44" t="s">
        <v>33612</v>
      </c>
      <c r="BG44">
        <v>10</v>
      </c>
      <c r="BK44" t="s">
        <v>33613</v>
      </c>
      <c r="BL44">
        <v>25276922</v>
      </c>
      <c r="BW44">
        <v>0</v>
      </c>
      <c r="BX44" t="s">
        <v>13433</v>
      </c>
      <c r="BY44" t="s">
        <v>13985</v>
      </c>
      <c r="BZ44">
        <v>0</v>
      </c>
      <c r="CA44" t="s">
        <v>13985</v>
      </c>
      <c r="CB44" t="s">
        <v>13985</v>
      </c>
    </row>
    <row r="45" spans="1:80" hidden="1">
      <c r="A45" t="s">
        <v>13850</v>
      </c>
      <c r="B45" t="s">
        <v>67</v>
      </c>
      <c r="C45" t="s">
        <v>33003</v>
      </c>
      <c r="G45" t="s">
        <v>33004</v>
      </c>
      <c r="J45" t="s">
        <v>33005</v>
      </c>
      <c r="K45" t="s">
        <v>17427</v>
      </c>
      <c r="O45" t="s">
        <v>32224</v>
      </c>
      <c r="W45" t="s">
        <v>33006</v>
      </c>
      <c r="AB45" t="s">
        <v>33007</v>
      </c>
      <c r="AG45">
        <v>0</v>
      </c>
      <c r="AH45">
        <v>0</v>
      </c>
      <c r="AN45" t="s">
        <v>17429</v>
      </c>
      <c r="AO45" t="s">
        <v>17430</v>
      </c>
      <c r="AS45" t="s">
        <v>629</v>
      </c>
      <c r="AT45">
        <v>2017</v>
      </c>
      <c r="AU45">
        <v>47</v>
      </c>
      <c r="AV45">
        <v>3</v>
      </c>
      <c r="BA45">
        <v>160</v>
      </c>
      <c r="BB45">
        <v>166</v>
      </c>
      <c r="BD45" t="s">
        <v>33008</v>
      </c>
      <c r="BG45">
        <v>7</v>
      </c>
      <c r="BK45" t="s">
        <v>33009</v>
      </c>
      <c r="BW45">
        <v>0</v>
      </c>
      <c r="BX45" t="s">
        <v>13429</v>
      </c>
      <c r="BY45" t="s">
        <v>13985</v>
      </c>
      <c r="BZ45" t="s">
        <v>13985</v>
      </c>
      <c r="CA45" t="s">
        <v>13985</v>
      </c>
      <c r="CB45" t="s">
        <v>13985</v>
      </c>
    </row>
    <row r="46" spans="1:80" hidden="1">
      <c r="A46" t="s">
        <v>13850</v>
      </c>
      <c r="B46" t="s">
        <v>67</v>
      </c>
      <c r="C46" t="s">
        <v>33944</v>
      </c>
      <c r="G46" t="s">
        <v>33945</v>
      </c>
      <c r="J46" t="s">
        <v>33946</v>
      </c>
      <c r="K46" t="s">
        <v>280</v>
      </c>
      <c r="O46" t="s">
        <v>32224</v>
      </c>
      <c r="W46" t="s">
        <v>33947</v>
      </c>
      <c r="AA46" t="s">
        <v>33948</v>
      </c>
      <c r="AB46" t="s">
        <v>33949</v>
      </c>
      <c r="AG46">
        <v>14</v>
      </c>
      <c r="AH46">
        <v>14</v>
      </c>
      <c r="AN46" t="s">
        <v>284</v>
      </c>
      <c r="AS46" s="1">
        <v>37347</v>
      </c>
      <c r="AT46">
        <v>2013</v>
      </c>
      <c r="AU46">
        <v>8</v>
      </c>
      <c r="AV46">
        <v>4</v>
      </c>
      <c r="BC46" t="s">
        <v>33950</v>
      </c>
      <c r="BD46" t="s">
        <v>33951</v>
      </c>
      <c r="BG46">
        <v>9</v>
      </c>
      <c r="BK46" t="s">
        <v>33952</v>
      </c>
      <c r="BL46">
        <v>23637750</v>
      </c>
      <c r="BM46" t="s">
        <v>32263</v>
      </c>
      <c r="BW46">
        <v>0</v>
      </c>
      <c r="BX46" t="s">
        <v>13429</v>
      </c>
      <c r="BY46" t="s">
        <v>13985</v>
      </c>
      <c r="BZ46" t="s">
        <v>13985</v>
      </c>
      <c r="CA46" t="s">
        <v>13985</v>
      </c>
      <c r="CB46" t="s">
        <v>13985</v>
      </c>
    </row>
    <row r="47" spans="1:80" hidden="1">
      <c r="A47" t="s">
        <v>13850</v>
      </c>
      <c r="B47" t="s">
        <v>67</v>
      </c>
      <c r="C47" t="s">
        <v>36028</v>
      </c>
      <c r="G47" t="s">
        <v>36028</v>
      </c>
      <c r="J47" t="s">
        <v>36029</v>
      </c>
      <c r="K47" t="s">
        <v>6244</v>
      </c>
      <c r="O47" t="s">
        <v>32224</v>
      </c>
      <c r="AG47">
        <v>0</v>
      </c>
      <c r="AH47">
        <v>0</v>
      </c>
      <c r="AN47" t="s">
        <v>6246</v>
      </c>
      <c r="AS47" t="s">
        <v>730</v>
      </c>
      <c r="AT47">
        <v>1987</v>
      </c>
      <c r="AU47">
        <v>117</v>
      </c>
      <c r="AV47">
        <v>2</v>
      </c>
      <c r="BA47">
        <v>346</v>
      </c>
      <c r="BB47">
        <v>352</v>
      </c>
      <c r="BD47" t="s">
        <v>36030</v>
      </c>
      <c r="BG47">
        <v>7</v>
      </c>
      <c r="BK47" t="s">
        <v>36031</v>
      </c>
      <c r="BW47">
        <v>0</v>
      </c>
      <c r="BX47" t="s">
        <v>13433</v>
      </c>
      <c r="BY47">
        <v>1</v>
      </c>
      <c r="BZ47" t="s">
        <v>13985</v>
      </c>
      <c r="CA47" t="s">
        <v>13985</v>
      </c>
      <c r="CB47" t="s">
        <v>13985</v>
      </c>
    </row>
    <row r="48" spans="1:80" hidden="1">
      <c r="A48" t="s">
        <v>13850</v>
      </c>
      <c r="B48" t="s">
        <v>67</v>
      </c>
      <c r="C48" t="s">
        <v>34044</v>
      </c>
      <c r="G48" t="s">
        <v>34045</v>
      </c>
      <c r="J48" t="s">
        <v>34046</v>
      </c>
      <c r="K48" t="s">
        <v>3484</v>
      </c>
      <c r="O48" t="s">
        <v>32224</v>
      </c>
      <c r="W48" t="s">
        <v>34047</v>
      </c>
      <c r="AG48">
        <v>14</v>
      </c>
      <c r="AH48">
        <v>14</v>
      </c>
      <c r="AO48" t="s">
        <v>3488</v>
      </c>
      <c r="AS48" t="s">
        <v>20628</v>
      </c>
      <c r="AT48">
        <v>2012</v>
      </c>
      <c r="AU48">
        <v>109</v>
      </c>
      <c r="AV48">
        <v>4</v>
      </c>
      <c r="BA48">
        <v>517</v>
      </c>
      <c r="BB48">
        <v>526</v>
      </c>
      <c r="BD48" t="s">
        <v>34048</v>
      </c>
      <c r="BG48">
        <v>10</v>
      </c>
      <c r="BK48" t="s">
        <v>34049</v>
      </c>
      <c r="BM48" t="s">
        <v>32249</v>
      </c>
      <c r="BW48">
        <v>0</v>
      </c>
      <c r="BX48" t="s">
        <v>13429</v>
      </c>
      <c r="BY48" t="s">
        <v>13985</v>
      </c>
      <c r="BZ48" t="s">
        <v>13985</v>
      </c>
      <c r="CA48" t="s">
        <v>13985</v>
      </c>
      <c r="CB48" t="s">
        <v>13985</v>
      </c>
    </row>
    <row r="49" spans="1:80" hidden="1">
      <c r="A49" t="s">
        <v>13850</v>
      </c>
      <c r="B49" t="s">
        <v>67</v>
      </c>
      <c r="C49" t="s">
        <v>34202</v>
      </c>
      <c r="G49" t="s">
        <v>34203</v>
      </c>
      <c r="J49" t="s">
        <v>34204</v>
      </c>
      <c r="K49" t="s">
        <v>3361</v>
      </c>
      <c r="O49" t="s">
        <v>32224</v>
      </c>
      <c r="W49" t="s">
        <v>34205</v>
      </c>
      <c r="AG49">
        <v>12</v>
      </c>
      <c r="AH49">
        <v>13</v>
      </c>
      <c r="AN49" t="s">
        <v>3363</v>
      </c>
      <c r="AS49" t="s">
        <v>242</v>
      </c>
      <c r="AT49">
        <v>2011</v>
      </c>
      <c r="AU49">
        <v>120</v>
      </c>
      <c r="AV49">
        <v>10</v>
      </c>
      <c r="BA49">
        <v>1509</v>
      </c>
      <c r="BB49">
        <v>1518</v>
      </c>
      <c r="BD49" t="s">
        <v>34206</v>
      </c>
      <c r="BG49">
        <v>10</v>
      </c>
      <c r="BK49" t="s">
        <v>34207</v>
      </c>
      <c r="BW49">
        <v>0</v>
      </c>
      <c r="BX49" t="s">
        <v>13429</v>
      </c>
      <c r="BY49" t="s">
        <v>13985</v>
      </c>
      <c r="BZ49" t="s">
        <v>13985</v>
      </c>
      <c r="CA49" t="s">
        <v>13985</v>
      </c>
      <c r="CB49" t="s">
        <v>13985</v>
      </c>
    </row>
    <row r="50" spans="1:80" hidden="1">
      <c r="A50" t="s">
        <v>13850</v>
      </c>
      <c r="B50" t="s">
        <v>67</v>
      </c>
      <c r="C50" t="s">
        <v>33181</v>
      </c>
      <c r="G50" t="s">
        <v>33182</v>
      </c>
      <c r="J50" t="s">
        <v>33183</v>
      </c>
      <c r="K50" t="s">
        <v>809</v>
      </c>
      <c r="O50" t="s">
        <v>32291</v>
      </c>
      <c r="W50" t="s">
        <v>33184</v>
      </c>
      <c r="AG50">
        <v>10</v>
      </c>
      <c r="AH50">
        <v>10</v>
      </c>
      <c r="AN50" t="s">
        <v>813</v>
      </c>
      <c r="AO50" t="s">
        <v>814</v>
      </c>
      <c r="AS50" t="s">
        <v>472</v>
      </c>
      <c r="AT50">
        <v>2016</v>
      </c>
      <c r="AU50">
        <v>89</v>
      </c>
      <c r="AV50">
        <v>3</v>
      </c>
      <c r="AY50" t="s">
        <v>49</v>
      </c>
      <c r="BA50">
        <v>631</v>
      </c>
      <c r="BB50">
        <v>641</v>
      </c>
      <c r="BD50" t="s">
        <v>33185</v>
      </c>
      <c r="BG50">
        <v>11</v>
      </c>
      <c r="BK50" t="s">
        <v>33186</v>
      </c>
      <c r="BW50">
        <v>0</v>
      </c>
      <c r="BX50" t="s">
        <v>13429</v>
      </c>
      <c r="BY50" t="s">
        <v>13985</v>
      </c>
      <c r="BZ50" t="s">
        <v>13985</v>
      </c>
      <c r="CA50" t="s">
        <v>13985</v>
      </c>
      <c r="CB50" t="s">
        <v>13985</v>
      </c>
    </row>
    <row r="51" spans="1:80" hidden="1">
      <c r="A51" t="s">
        <v>13850</v>
      </c>
      <c r="B51" t="s">
        <v>67</v>
      </c>
      <c r="C51" t="s">
        <v>12459</v>
      </c>
      <c r="G51" t="s">
        <v>12459</v>
      </c>
      <c r="J51" t="s">
        <v>12460</v>
      </c>
      <c r="K51" t="s">
        <v>358</v>
      </c>
      <c r="O51" t="s">
        <v>32224</v>
      </c>
      <c r="W51" t="s">
        <v>12461</v>
      </c>
      <c r="AG51">
        <v>10</v>
      </c>
      <c r="AH51">
        <v>11</v>
      </c>
      <c r="AN51" t="s">
        <v>360</v>
      </c>
      <c r="AS51" t="s">
        <v>352</v>
      </c>
      <c r="AT51">
        <v>1994</v>
      </c>
      <c r="AU51">
        <v>40</v>
      </c>
      <c r="AV51">
        <v>8</v>
      </c>
      <c r="BA51">
        <v>701</v>
      </c>
      <c r="BB51">
        <v>707</v>
      </c>
      <c r="BD51" t="s">
        <v>12462</v>
      </c>
      <c r="BG51">
        <v>7</v>
      </c>
      <c r="BK51" t="s">
        <v>12463</v>
      </c>
      <c r="BM51" t="s">
        <v>32468</v>
      </c>
      <c r="BW51">
        <v>1</v>
      </c>
      <c r="BY51" t="s">
        <v>13985</v>
      </c>
      <c r="BZ51" t="s">
        <v>13985</v>
      </c>
      <c r="CA51" t="s">
        <v>13985</v>
      </c>
      <c r="CB51" t="s">
        <v>13985</v>
      </c>
    </row>
    <row r="52" spans="1:80" hidden="1">
      <c r="A52" t="s">
        <v>13850</v>
      </c>
      <c r="B52" t="s">
        <v>67</v>
      </c>
      <c r="C52" t="s">
        <v>32747</v>
      </c>
      <c r="G52" t="s">
        <v>32748</v>
      </c>
      <c r="J52" t="s">
        <v>32749</v>
      </c>
      <c r="K52" t="s">
        <v>1385</v>
      </c>
      <c r="O52" t="s">
        <v>32224</v>
      </c>
      <c r="W52" t="s">
        <v>32750</v>
      </c>
      <c r="AA52" t="s">
        <v>32751</v>
      </c>
      <c r="AB52" t="s">
        <v>32752</v>
      </c>
      <c r="AG52">
        <v>3</v>
      </c>
      <c r="AH52">
        <v>3</v>
      </c>
      <c r="AN52" t="s">
        <v>1388</v>
      </c>
      <c r="AO52" t="s">
        <v>1389</v>
      </c>
      <c r="AS52" t="s">
        <v>884</v>
      </c>
      <c r="AT52">
        <v>2018</v>
      </c>
      <c r="AU52">
        <v>123</v>
      </c>
      <c r="AV52">
        <v>2</v>
      </c>
      <c r="BA52">
        <v>279</v>
      </c>
      <c r="BB52">
        <v>289</v>
      </c>
      <c r="BD52" t="s">
        <v>32753</v>
      </c>
      <c r="BG52">
        <v>11</v>
      </c>
      <c r="BK52" t="s">
        <v>32754</v>
      </c>
      <c r="BW52">
        <v>0</v>
      </c>
      <c r="BX52" t="s">
        <v>13433</v>
      </c>
      <c r="BY52">
        <v>1</v>
      </c>
      <c r="BZ52" t="s">
        <v>13985</v>
      </c>
      <c r="CA52" t="s">
        <v>13985</v>
      </c>
      <c r="CB52" t="s">
        <v>13985</v>
      </c>
    </row>
    <row r="53" spans="1:80" hidden="1">
      <c r="A53" t="s">
        <v>13850</v>
      </c>
      <c r="B53" t="s">
        <v>67</v>
      </c>
      <c r="C53" t="s">
        <v>35213</v>
      </c>
      <c r="G53" t="s">
        <v>35213</v>
      </c>
      <c r="J53" t="s">
        <v>35214</v>
      </c>
      <c r="K53" t="s">
        <v>6052</v>
      </c>
      <c r="O53" t="s">
        <v>32291</v>
      </c>
      <c r="W53" t="s">
        <v>35215</v>
      </c>
      <c r="AA53" t="s">
        <v>35216</v>
      </c>
      <c r="AB53" t="s">
        <v>35217</v>
      </c>
      <c r="AG53">
        <v>655</v>
      </c>
      <c r="AH53">
        <v>704</v>
      </c>
      <c r="AN53" t="s">
        <v>6055</v>
      </c>
      <c r="AS53" t="s">
        <v>730</v>
      </c>
      <c r="AT53">
        <v>2003</v>
      </c>
      <c r="AU53">
        <v>28</v>
      </c>
      <c r="AV53">
        <v>3</v>
      </c>
      <c r="BA53">
        <v>175</v>
      </c>
      <c r="BB53">
        <v>216</v>
      </c>
      <c r="BD53" t="s">
        <v>35218</v>
      </c>
      <c r="BG53">
        <v>42</v>
      </c>
      <c r="BK53" t="s">
        <v>35219</v>
      </c>
      <c r="BW53">
        <v>0</v>
      </c>
      <c r="BX53" t="s">
        <v>13429</v>
      </c>
      <c r="BY53" t="s">
        <v>13985</v>
      </c>
      <c r="BZ53" t="s">
        <v>13985</v>
      </c>
      <c r="CA53" t="s">
        <v>13985</v>
      </c>
      <c r="CB53" t="s">
        <v>13985</v>
      </c>
    </row>
    <row r="54" spans="1:80" hidden="1">
      <c r="A54" t="s">
        <v>13850</v>
      </c>
      <c r="B54" t="s">
        <v>67</v>
      </c>
      <c r="C54" t="s">
        <v>6467</v>
      </c>
      <c r="G54" t="s">
        <v>6468</v>
      </c>
      <c r="J54" t="s">
        <v>6469</v>
      </c>
      <c r="K54" t="s">
        <v>831</v>
      </c>
      <c r="O54" t="s">
        <v>32224</v>
      </c>
      <c r="W54" t="s">
        <v>6470</v>
      </c>
      <c r="AB54" t="s">
        <v>6471</v>
      </c>
      <c r="AG54">
        <v>32</v>
      </c>
      <c r="AH54">
        <v>32</v>
      </c>
      <c r="AN54" t="s">
        <v>835</v>
      </c>
      <c r="AS54" t="s">
        <v>242</v>
      </c>
      <c r="AT54">
        <v>2011</v>
      </c>
      <c r="AU54">
        <v>1</v>
      </c>
      <c r="AV54">
        <v>2</v>
      </c>
      <c r="BA54">
        <v>160</v>
      </c>
      <c r="BB54">
        <v>168</v>
      </c>
      <c r="BD54" t="s">
        <v>6472</v>
      </c>
      <c r="BG54">
        <v>9</v>
      </c>
      <c r="BK54" t="s">
        <v>6473</v>
      </c>
      <c r="BL54">
        <v>22393492</v>
      </c>
      <c r="BM54" t="s">
        <v>32263</v>
      </c>
      <c r="BW54">
        <v>1</v>
      </c>
      <c r="BY54" t="s">
        <v>13985</v>
      </c>
      <c r="BZ54" t="s">
        <v>13985</v>
      </c>
      <c r="CA54" t="s">
        <v>13985</v>
      </c>
      <c r="CB54" t="s">
        <v>13985</v>
      </c>
    </row>
    <row r="55" spans="1:80" hidden="1">
      <c r="A55" t="s">
        <v>13850</v>
      </c>
      <c r="B55" t="s">
        <v>67</v>
      </c>
      <c r="C55" t="s">
        <v>32426</v>
      </c>
      <c r="G55" t="s">
        <v>32427</v>
      </c>
      <c r="J55" t="s">
        <v>32428</v>
      </c>
      <c r="K55" t="s">
        <v>1966</v>
      </c>
      <c r="O55" t="s">
        <v>32291</v>
      </c>
      <c r="W55" t="s">
        <v>32429</v>
      </c>
      <c r="AG55">
        <v>12</v>
      </c>
      <c r="AH55">
        <v>12</v>
      </c>
      <c r="AN55" t="s">
        <v>1969</v>
      </c>
      <c r="AO55" t="s">
        <v>1970</v>
      </c>
      <c r="AS55" t="s">
        <v>20198</v>
      </c>
      <c r="AT55">
        <v>2019</v>
      </c>
      <c r="AU55">
        <v>374</v>
      </c>
      <c r="AV55">
        <v>1768</v>
      </c>
      <c r="BC55">
        <v>20180176</v>
      </c>
      <c r="BD55" t="s">
        <v>32430</v>
      </c>
      <c r="BG55">
        <v>10</v>
      </c>
      <c r="BK55" t="s">
        <v>32431</v>
      </c>
      <c r="BL55">
        <v>30966963</v>
      </c>
      <c r="BW55">
        <v>0</v>
      </c>
      <c r="BX55" t="s">
        <v>13429</v>
      </c>
    </row>
    <row r="56" spans="1:80" hidden="1">
      <c r="A56" t="s">
        <v>13850</v>
      </c>
      <c r="B56" t="s">
        <v>67</v>
      </c>
      <c r="C56" t="s">
        <v>9806</v>
      </c>
      <c r="G56" t="s">
        <v>9806</v>
      </c>
      <c r="J56" t="s">
        <v>9807</v>
      </c>
      <c r="K56" t="s">
        <v>423</v>
      </c>
      <c r="O56" t="s">
        <v>32224</v>
      </c>
      <c r="W56" t="s">
        <v>9808</v>
      </c>
      <c r="AG56">
        <v>99</v>
      </c>
      <c r="AH56">
        <v>105</v>
      </c>
      <c r="AN56" t="s">
        <v>426</v>
      </c>
      <c r="AO56" t="s">
        <v>427</v>
      </c>
      <c r="AS56" t="s">
        <v>352</v>
      </c>
      <c r="AT56">
        <v>2004</v>
      </c>
      <c r="AU56">
        <v>58</v>
      </c>
      <c r="AV56">
        <v>8</v>
      </c>
      <c r="BA56">
        <v>1748</v>
      </c>
      <c r="BB56">
        <v>1762</v>
      </c>
      <c r="BG56">
        <v>15</v>
      </c>
      <c r="BK56" t="s">
        <v>9809</v>
      </c>
      <c r="BL56">
        <v>15446427</v>
      </c>
      <c r="BW56">
        <v>1</v>
      </c>
      <c r="BY56" t="s">
        <v>13985</v>
      </c>
      <c r="BZ56" t="s">
        <v>13985</v>
      </c>
      <c r="CA56" t="s">
        <v>13985</v>
      </c>
      <c r="CB56" t="s">
        <v>13985</v>
      </c>
    </row>
    <row r="57" spans="1:80" hidden="1">
      <c r="A57" t="s">
        <v>13850</v>
      </c>
      <c r="B57" t="s">
        <v>67</v>
      </c>
      <c r="C57" t="s">
        <v>355</v>
      </c>
      <c r="G57" t="s">
        <v>356</v>
      </c>
      <c r="J57" t="s">
        <v>357</v>
      </c>
      <c r="K57" t="s">
        <v>358</v>
      </c>
      <c r="O57" t="s">
        <v>32224</v>
      </c>
      <c r="W57" t="s">
        <v>359</v>
      </c>
      <c r="AG57">
        <v>0</v>
      </c>
      <c r="AH57">
        <v>0</v>
      </c>
      <c r="AN57" t="s">
        <v>360</v>
      </c>
      <c r="AO57" t="s">
        <v>361</v>
      </c>
      <c r="AS57" t="s">
        <v>362</v>
      </c>
      <c r="AT57">
        <v>2019</v>
      </c>
      <c r="AU57">
        <v>117</v>
      </c>
      <c r="BC57">
        <v>103887</v>
      </c>
      <c r="BD57" t="s">
        <v>363</v>
      </c>
      <c r="BG57">
        <v>7</v>
      </c>
      <c r="BK57" t="s">
        <v>364</v>
      </c>
      <c r="BL57">
        <v>31125550</v>
      </c>
      <c r="BW57">
        <v>1</v>
      </c>
    </row>
    <row r="58" spans="1:80" hidden="1">
      <c r="A58" t="s">
        <v>13850</v>
      </c>
      <c r="B58" t="s">
        <v>67</v>
      </c>
      <c r="C58" t="s">
        <v>8265</v>
      </c>
      <c r="G58" t="s">
        <v>8266</v>
      </c>
      <c r="J58" t="s">
        <v>8267</v>
      </c>
      <c r="K58" t="s">
        <v>3339</v>
      </c>
      <c r="O58" t="s">
        <v>32224</v>
      </c>
      <c r="W58" t="s">
        <v>8268</v>
      </c>
      <c r="AB58" t="s">
        <v>8269</v>
      </c>
      <c r="AG58">
        <v>19</v>
      </c>
      <c r="AH58">
        <v>24</v>
      </c>
      <c r="AN58" t="s">
        <v>3343</v>
      </c>
      <c r="AO58" t="s">
        <v>3344</v>
      </c>
      <c r="AS58" t="s">
        <v>629</v>
      </c>
      <c r="AT58">
        <v>2008</v>
      </c>
      <c r="AU58">
        <v>77</v>
      </c>
      <c r="AV58">
        <v>3</v>
      </c>
      <c r="BA58">
        <v>585</v>
      </c>
      <c r="BB58">
        <v>596</v>
      </c>
      <c r="BD58" t="s">
        <v>8270</v>
      </c>
      <c r="BG58">
        <v>12</v>
      </c>
      <c r="BK58" t="s">
        <v>8271</v>
      </c>
      <c r="BL58">
        <v>18266693</v>
      </c>
      <c r="BW58">
        <v>1</v>
      </c>
      <c r="BY58" t="s">
        <v>13985</v>
      </c>
      <c r="BZ58" t="s">
        <v>13985</v>
      </c>
      <c r="CA58" t="s">
        <v>13985</v>
      </c>
      <c r="CB58" t="s">
        <v>13985</v>
      </c>
    </row>
    <row r="59" spans="1:80" hidden="1">
      <c r="A59" t="s">
        <v>13850</v>
      </c>
      <c r="B59" t="s">
        <v>67</v>
      </c>
      <c r="C59" t="s">
        <v>10859</v>
      </c>
      <c r="G59" t="s">
        <v>10859</v>
      </c>
      <c r="J59" t="s">
        <v>10860</v>
      </c>
      <c r="K59" t="s">
        <v>1057</v>
      </c>
      <c r="O59" t="s">
        <v>32224</v>
      </c>
      <c r="W59" t="s">
        <v>10861</v>
      </c>
      <c r="AG59">
        <v>32</v>
      </c>
      <c r="AH59">
        <v>35</v>
      </c>
      <c r="AN59" t="s">
        <v>1061</v>
      </c>
      <c r="AS59" t="s">
        <v>629</v>
      </c>
      <c r="AT59">
        <v>2000</v>
      </c>
      <c r="AU59">
        <v>81</v>
      </c>
      <c r="AV59">
        <v>5</v>
      </c>
      <c r="BA59">
        <v>1262</v>
      </c>
      <c r="BB59">
        <v>1272</v>
      </c>
      <c r="BG59">
        <v>11</v>
      </c>
      <c r="BK59" t="s">
        <v>10862</v>
      </c>
      <c r="BW59">
        <v>1</v>
      </c>
      <c r="BY59" t="s">
        <v>13985</v>
      </c>
      <c r="BZ59" t="s">
        <v>13985</v>
      </c>
      <c r="CA59" t="s">
        <v>13985</v>
      </c>
      <c r="CB59" t="s">
        <v>13985</v>
      </c>
    </row>
    <row r="60" spans="1:80">
      <c r="A60" t="s">
        <v>13850</v>
      </c>
      <c r="B60" t="s">
        <v>67</v>
      </c>
      <c r="C60" t="s">
        <v>31630</v>
      </c>
      <c r="G60" t="s">
        <v>31630</v>
      </c>
      <c r="J60" t="s">
        <v>35979</v>
      </c>
      <c r="K60" t="s">
        <v>423</v>
      </c>
      <c r="O60" t="s">
        <v>32224</v>
      </c>
      <c r="AG60">
        <v>92</v>
      </c>
      <c r="AH60">
        <v>97</v>
      </c>
      <c r="AN60" t="s">
        <v>426</v>
      </c>
      <c r="AS60" t="s">
        <v>154</v>
      </c>
      <c r="AT60">
        <v>1988</v>
      </c>
      <c r="AU60">
        <v>42</v>
      </c>
      <c r="AV60">
        <v>6</v>
      </c>
      <c r="BA60">
        <v>1288</v>
      </c>
      <c r="BB60">
        <v>1297</v>
      </c>
      <c r="BD60" t="s">
        <v>35980</v>
      </c>
      <c r="BG60">
        <v>10</v>
      </c>
      <c r="BK60" t="s">
        <v>35981</v>
      </c>
      <c r="BL60">
        <v>28581072</v>
      </c>
      <c r="BW60">
        <v>0</v>
      </c>
      <c r="BX60" t="s">
        <v>13433</v>
      </c>
      <c r="BY60">
        <v>16</v>
      </c>
      <c r="BZ60">
        <v>5</v>
      </c>
      <c r="CA60" t="s">
        <v>36341</v>
      </c>
      <c r="CB60" t="s">
        <v>13433</v>
      </c>
    </row>
    <row r="61" spans="1:80" hidden="1">
      <c r="A61" t="s">
        <v>13850</v>
      </c>
      <c r="B61" t="s">
        <v>67</v>
      </c>
      <c r="C61" t="s">
        <v>36153</v>
      </c>
      <c r="G61" t="s">
        <v>36153</v>
      </c>
      <c r="J61" t="s">
        <v>36154</v>
      </c>
      <c r="K61" t="s">
        <v>453</v>
      </c>
      <c r="O61" t="s">
        <v>32224</v>
      </c>
      <c r="AG61">
        <v>24</v>
      </c>
      <c r="AH61">
        <v>25</v>
      </c>
      <c r="AN61" t="s">
        <v>455</v>
      </c>
      <c r="AT61">
        <v>1982</v>
      </c>
      <c r="AU61">
        <v>7</v>
      </c>
      <c r="AV61">
        <v>3</v>
      </c>
      <c r="BA61">
        <v>239</v>
      </c>
      <c r="BB61">
        <v>247</v>
      </c>
      <c r="BD61" t="s">
        <v>36155</v>
      </c>
      <c r="BG61">
        <v>9</v>
      </c>
      <c r="BK61" t="s">
        <v>36156</v>
      </c>
      <c r="BW61">
        <v>0</v>
      </c>
      <c r="BX61" t="s">
        <v>13429</v>
      </c>
      <c r="BY61" t="s">
        <v>13985</v>
      </c>
      <c r="BZ61" t="s">
        <v>13985</v>
      </c>
      <c r="CA61" t="s">
        <v>13985</v>
      </c>
      <c r="CB61" t="s">
        <v>13985</v>
      </c>
    </row>
    <row r="62" spans="1:80" hidden="1">
      <c r="A62" t="s">
        <v>13850</v>
      </c>
      <c r="B62" t="s">
        <v>67</v>
      </c>
      <c r="C62" t="s">
        <v>32873</v>
      </c>
      <c r="G62" t="s">
        <v>32874</v>
      </c>
      <c r="J62" t="s">
        <v>32875</v>
      </c>
      <c r="K62" t="s">
        <v>1385</v>
      </c>
      <c r="O62" t="s">
        <v>32224</v>
      </c>
      <c r="W62" t="s">
        <v>32876</v>
      </c>
      <c r="AB62" t="s">
        <v>32877</v>
      </c>
      <c r="AG62">
        <v>3</v>
      </c>
      <c r="AH62">
        <v>3</v>
      </c>
      <c r="AN62" t="s">
        <v>1388</v>
      </c>
      <c r="AO62" t="s">
        <v>1389</v>
      </c>
      <c r="AS62" t="s">
        <v>297</v>
      </c>
      <c r="AT62">
        <v>2017</v>
      </c>
      <c r="AU62">
        <v>122</v>
      </c>
      <c r="AV62">
        <v>1</v>
      </c>
      <c r="BA62">
        <v>46</v>
      </c>
      <c r="BB62">
        <v>57</v>
      </c>
      <c r="BD62" t="s">
        <v>32878</v>
      </c>
      <c r="BG62">
        <v>12</v>
      </c>
      <c r="BK62" t="s">
        <v>32879</v>
      </c>
      <c r="BW62">
        <v>0</v>
      </c>
      <c r="BX62" t="s">
        <v>13429</v>
      </c>
      <c r="BY62" t="s">
        <v>13985</v>
      </c>
      <c r="BZ62" t="s">
        <v>13985</v>
      </c>
      <c r="CA62" t="s">
        <v>13985</v>
      </c>
      <c r="CB62" t="s">
        <v>13985</v>
      </c>
    </row>
    <row r="63" spans="1:80" hidden="1">
      <c r="A63" t="s">
        <v>13850</v>
      </c>
      <c r="B63" t="s">
        <v>67</v>
      </c>
      <c r="C63" t="s">
        <v>566</v>
      </c>
      <c r="G63" t="s">
        <v>567</v>
      </c>
      <c r="J63" t="s">
        <v>568</v>
      </c>
      <c r="K63" t="s">
        <v>569</v>
      </c>
      <c r="O63" t="s">
        <v>32224</v>
      </c>
      <c r="W63" t="s">
        <v>570</v>
      </c>
      <c r="AB63" t="s">
        <v>571</v>
      </c>
      <c r="AG63">
        <v>0</v>
      </c>
      <c r="AH63">
        <v>0</v>
      </c>
      <c r="AN63" t="s">
        <v>572</v>
      </c>
      <c r="AO63" t="s">
        <v>573</v>
      </c>
      <c r="AS63" s="1">
        <v>37043</v>
      </c>
      <c r="AT63">
        <v>2019</v>
      </c>
      <c r="AU63">
        <v>193</v>
      </c>
      <c r="AV63">
        <v>6</v>
      </c>
      <c r="BA63">
        <v>881</v>
      </c>
      <c r="BB63">
        <v>896</v>
      </c>
      <c r="BD63" t="s">
        <v>574</v>
      </c>
      <c r="BG63">
        <v>16</v>
      </c>
      <c r="BK63" t="s">
        <v>575</v>
      </c>
      <c r="BL63">
        <v>31094595</v>
      </c>
      <c r="BW63">
        <v>1</v>
      </c>
    </row>
    <row r="64" spans="1:80" hidden="1">
      <c r="A64" t="s">
        <v>13850</v>
      </c>
      <c r="B64" t="s">
        <v>67</v>
      </c>
      <c r="C64" t="s">
        <v>29611</v>
      </c>
      <c r="G64" t="s">
        <v>34628</v>
      </c>
      <c r="J64" t="s">
        <v>34629</v>
      </c>
      <c r="K64" t="s">
        <v>15736</v>
      </c>
      <c r="O64" t="s">
        <v>32224</v>
      </c>
      <c r="W64" t="s">
        <v>34630</v>
      </c>
      <c r="AA64" t="s">
        <v>17666</v>
      </c>
      <c r="AB64" t="s">
        <v>19160</v>
      </c>
      <c r="AG64">
        <v>62</v>
      </c>
      <c r="AH64">
        <v>63</v>
      </c>
      <c r="AN64" t="s">
        <v>15738</v>
      </c>
      <c r="AS64" t="s">
        <v>815</v>
      </c>
      <c r="AT64">
        <v>2008</v>
      </c>
      <c r="AU64">
        <v>58</v>
      </c>
      <c r="AV64">
        <v>3</v>
      </c>
      <c r="BA64">
        <v>222</v>
      </c>
      <c r="BB64">
        <v>230</v>
      </c>
      <c r="BD64" t="s">
        <v>34631</v>
      </c>
      <c r="BG64">
        <v>9</v>
      </c>
      <c r="BK64" t="s">
        <v>34632</v>
      </c>
      <c r="BM64" t="s">
        <v>32286</v>
      </c>
      <c r="BW64">
        <v>0</v>
      </c>
      <c r="BX64" t="s">
        <v>13429</v>
      </c>
      <c r="BY64" t="s">
        <v>13985</v>
      </c>
      <c r="BZ64" t="s">
        <v>13985</v>
      </c>
      <c r="CA64" t="s">
        <v>13985</v>
      </c>
      <c r="CB64" t="s">
        <v>13985</v>
      </c>
    </row>
    <row r="65" spans="1:80" hidden="1">
      <c r="A65" t="s">
        <v>13850</v>
      </c>
      <c r="B65" t="s">
        <v>67</v>
      </c>
      <c r="C65" t="s">
        <v>5504</v>
      </c>
      <c r="G65" t="s">
        <v>5505</v>
      </c>
      <c r="J65" t="s">
        <v>5506</v>
      </c>
      <c r="K65" t="s">
        <v>1442</v>
      </c>
      <c r="O65" t="s">
        <v>32224</v>
      </c>
      <c r="W65" t="s">
        <v>5507</v>
      </c>
      <c r="AG65">
        <v>29</v>
      </c>
      <c r="AH65">
        <v>31</v>
      </c>
      <c r="AN65" t="s">
        <v>1446</v>
      </c>
      <c r="AO65" t="s">
        <v>1447</v>
      </c>
      <c r="AS65" t="s">
        <v>730</v>
      </c>
      <c r="AT65">
        <v>2013</v>
      </c>
      <c r="AU65">
        <v>26</v>
      </c>
      <c r="AV65">
        <v>4</v>
      </c>
      <c r="BA65">
        <v>705</v>
      </c>
      <c r="BB65">
        <v>718</v>
      </c>
      <c r="BD65" t="s">
        <v>5508</v>
      </c>
      <c r="BG65">
        <v>14</v>
      </c>
      <c r="BK65" t="s">
        <v>5509</v>
      </c>
      <c r="BL65">
        <v>23496837</v>
      </c>
      <c r="BW65">
        <v>1</v>
      </c>
      <c r="BY65" t="s">
        <v>13985</v>
      </c>
      <c r="BZ65" t="s">
        <v>13985</v>
      </c>
      <c r="CA65" t="s">
        <v>13985</v>
      </c>
      <c r="CB65" t="s">
        <v>13985</v>
      </c>
    </row>
    <row r="66" spans="1:80" hidden="1">
      <c r="A66" t="s">
        <v>13784</v>
      </c>
      <c r="B66" t="s">
        <v>67</v>
      </c>
      <c r="C66" t="s">
        <v>36287</v>
      </c>
      <c r="J66" t="s">
        <v>36289</v>
      </c>
      <c r="K66" t="s">
        <v>13797</v>
      </c>
      <c r="W66" t="s">
        <v>36291</v>
      </c>
      <c r="AA66" t="s">
        <v>36292</v>
      </c>
      <c r="AB66" t="s">
        <v>36293</v>
      </c>
      <c r="AG66">
        <v>4</v>
      </c>
      <c r="AH66">
        <v>7</v>
      </c>
      <c r="AN66" t="s">
        <v>13798</v>
      </c>
      <c r="AT66">
        <v>2011</v>
      </c>
      <c r="AU66">
        <v>90</v>
      </c>
      <c r="AV66">
        <v>4</v>
      </c>
      <c r="BA66">
        <v>775</v>
      </c>
      <c r="BB66">
        <v>790</v>
      </c>
      <c r="BK66" t="s">
        <v>36294</v>
      </c>
      <c r="BT66" t="s">
        <v>36288</v>
      </c>
      <c r="BU66" t="s">
        <v>36290</v>
      </c>
      <c r="BV66" t="s">
        <v>13803</v>
      </c>
      <c r="BW66">
        <v>0</v>
      </c>
      <c r="BX66" t="s">
        <v>13433</v>
      </c>
      <c r="BY66">
        <v>2</v>
      </c>
      <c r="CB66" t="s">
        <v>13429</v>
      </c>
    </row>
    <row r="67" spans="1:80" hidden="1">
      <c r="A67" t="s">
        <v>13850</v>
      </c>
      <c r="B67" t="s">
        <v>67</v>
      </c>
      <c r="C67" t="s">
        <v>35735</v>
      </c>
      <c r="G67" t="s">
        <v>35735</v>
      </c>
      <c r="J67" t="s">
        <v>35736</v>
      </c>
      <c r="K67" t="s">
        <v>3361</v>
      </c>
      <c r="O67" t="s">
        <v>32291</v>
      </c>
      <c r="W67" t="s">
        <v>35737</v>
      </c>
      <c r="AA67" t="s">
        <v>35555</v>
      </c>
      <c r="AB67" t="s">
        <v>35556</v>
      </c>
      <c r="AG67">
        <v>347</v>
      </c>
      <c r="AH67">
        <v>363</v>
      </c>
      <c r="AN67" t="s">
        <v>3363</v>
      </c>
      <c r="AO67" t="s">
        <v>3364</v>
      </c>
      <c r="AS67" t="s">
        <v>242</v>
      </c>
      <c r="AT67">
        <v>1995</v>
      </c>
      <c r="AU67">
        <v>74</v>
      </c>
      <c r="AV67">
        <v>1</v>
      </c>
      <c r="BA67">
        <v>3</v>
      </c>
      <c r="BB67">
        <v>17</v>
      </c>
      <c r="BD67" t="s">
        <v>35738</v>
      </c>
      <c r="BG67">
        <v>15</v>
      </c>
      <c r="BK67" t="s">
        <v>35739</v>
      </c>
      <c r="BW67">
        <v>0</v>
      </c>
      <c r="BX67" t="s">
        <v>13429</v>
      </c>
      <c r="BY67" t="s">
        <v>13985</v>
      </c>
      <c r="BZ67" t="s">
        <v>13985</v>
      </c>
      <c r="CA67" t="s">
        <v>13985</v>
      </c>
      <c r="CB67" t="s">
        <v>13985</v>
      </c>
    </row>
    <row r="68" spans="1:80" hidden="1">
      <c r="A68" t="s">
        <v>13850</v>
      </c>
      <c r="B68" t="s">
        <v>67</v>
      </c>
      <c r="C68" t="s">
        <v>35229</v>
      </c>
      <c r="G68" t="s">
        <v>35229</v>
      </c>
      <c r="J68" t="s">
        <v>35230</v>
      </c>
      <c r="K68" t="s">
        <v>442</v>
      </c>
      <c r="O68" t="s">
        <v>32291</v>
      </c>
      <c r="W68" t="s">
        <v>35231</v>
      </c>
      <c r="AG68">
        <v>104</v>
      </c>
      <c r="AH68">
        <v>108</v>
      </c>
      <c r="AN68" t="s">
        <v>446</v>
      </c>
      <c r="AO68" t="s">
        <v>447</v>
      </c>
      <c r="AT68">
        <v>2003</v>
      </c>
      <c r="AU68">
        <v>20</v>
      </c>
      <c r="AV68">
        <v>6</v>
      </c>
      <c r="BA68">
        <v>901</v>
      </c>
      <c r="BB68">
        <v>919</v>
      </c>
      <c r="BD68" t="s">
        <v>35232</v>
      </c>
      <c r="BG68">
        <v>19</v>
      </c>
      <c r="BK68" t="s">
        <v>35233</v>
      </c>
      <c r="BL68">
        <v>14680135</v>
      </c>
      <c r="BW68">
        <v>0</v>
      </c>
      <c r="BX68" t="s">
        <v>13429</v>
      </c>
      <c r="BY68" t="s">
        <v>13985</v>
      </c>
      <c r="BZ68" t="s">
        <v>13985</v>
      </c>
      <c r="CA68" t="s">
        <v>13985</v>
      </c>
      <c r="CB68" t="s">
        <v>13985</v>
      </c>
    </row>
    <row r="69" spans="1:80" hidden="1">
      <c r="A69" t="s">
        <v>13850</v>
      </c>
      <c r="B69" t="s">
        <v>67</v>
      </c>
      <c r="C69" t="s">
        <v>34747</v>
      </c>
      <c r="G69" t="s">
        <v>34748</v>
      </c>
      <c r="J69" t="s">
        <v>34749</v>
      </c>
      <c r="K69" t="s">
        <v>1442</v>
      </c>
      <c r="O69" t="s">
        <v>32224</v>
      </c>
      <c r="W69" t="s">
        <v>34750</v>
      </c>
      <c r="AA69" t="s">
        <v>34751</v>
      </c>
      <c r="AB69" t="s">
        <v>34752</v>
      </c>
      <c r="AG69">
        <v>17</v>
      </c>
      <c r="AH69">
        <v>17</v>
      </c>
      <c r="AN69" t="s">
        <v>1446</v>
      </c>
      <c r="AS69" t="s">
        <v>297</v>
      </c>
      <c r="AT69">
        <v>2007</v>
      </c>
      <c r="AU69">
        <v>20</v>
      </c>
      <c r="AV69">
        <v>5</v>
      </c>
      <c r="BA69">
        <v>1998</v>
      </c>
      <c r="BB69">
        <v>2004</v>
      </c>
      <c r="BD69" t="s">
        <v>34753</v>
      </c>
      <c r="BG69">
        <v>7</v>
      </c>
      <c r="BK69" t="s">
        <v>34754</v>
      </c>
      <c r="BL69">
        <v>17714316</v>
      </c>
      <c r="BW69">
        <v>0</v>
      </c>
      <c r="BX69" t="s">
        <v>13429</v>
      </c>
    </row>
    <row r="70" spans="1:80" hidden="1">
      <c r="A70" t="s">
        <v>13850</v>
      </c>
      <c r="B70" t="s">
        <v>67</v>
      </c>
      <c r="C70" t="s">
        <v>34918</v>
      </c>
      <c r="G70" t="s">
        <v>34919</v>
      </c>
      <c r="J70" t="s">
        <v>34920</v>
      </c>
      <c r="K70" t="s">
        <v>8183</v>
      </c>
      <c r="O70" t="s">
        <v>32224</v>
      </c>
      <c r="W70" t="s">
        <v>34921</v>
      </c>
      <c r="AG70">
        <v>10</v>
      </c>
      <c r="AH70">
        <v>10</v>
      </c>
      <c r="AN70" t="s">
        <v>8186</v>
      </c>
      <c r="AO70" t="s">
        <v>10683</v>
      </c>
      <c r="AS70" t="s">
        <v>472</v>
      </c>
      <c r="AT70">
        <v>2006</v>
      </c>
      <c r="AU70">
        <v>8</v>
      </c>
      <c r="AV70">
        <v>5</v>
      </c>
      <c r="BA70">
        <v>803</v>
      </c>
      <c r="BB70">
        <v>811</v>
      </c>
      <c r="BG70">
        <v>9</v>
      </c>
      <c r="BK70" t="s">
        <v>34922</v>
      </c>
      <c r="BW70">
        <v>0</v>
      </c>
      <c r="BX70" t="s">
        <v>13429</v>
      </c>
      <c r="BY70" t="s">
        <v>13985</v>
      </c>
      <c r="BZ70" t="s">
        <v>13985</v>
      </c>
      <c r="CA70" t="s">
        <v>13985</v>
      </c>
      <c r="CB70" t="s">
        <v>13985</v>
      </c>
    </row>
    <row r="71" spans="1:80" hidden="1">
      <c r="A71" t="s">
        <v>13850</v>
      </c>
      <c r="B71" t="s">
        <v>67</v>
      </c>
      <c r="C71" t="s">
        <v>36273</v>
      </c>
      <c r="G71" t="s">
        <v>36273</v>
      </c>
      <c r="J71" t="s">
        <v>36274</v>
      </c>
      <c r="K71" t="s">
        <v>358</v>
      </c>
      <c r="O71" t="s">
        <v>32224</v>
      </c>
      <c r="AG71">
        <v>13</v>
      </c>
      <c r="AH71">
        <v>14</v>
      </c>
      <c r="AN71" t="s">
        <v>360</v>
      </c>
      <c r="AO71" t="s">
        <v>361</v>
      </c>
      <c r="AT71">
        <v>1971</v>
      </c>
      <c r="AU71">
        <v>17</v>
      </c>
      <c r="AV71">
        <v>7</v>
      </c>
      <c r="BA71">
        <v>1211</v>
      </c>
      <c r="BB71" t="s">
        <v>115</v>
      </c>
      <c r="BD71" t="s">
        <v>36275</v>
      </c>
      <c r="BG71">
        <v>1</v>
      </c>
      <c r="BK71" t="s">
        <v>36276</v>
      </c>
      <c r="BW71">
        <v>0</v>
      </c>
      <c r="BX71" t="s">
        <v>13433</v>
      </c>
      <c r="BY71">
        <v>1</v>
      </c>
      <c r="BZ71" t="s">
        <v>13985</v>
      </c>
      <c r="CA71" t="s">
        <v>13985</v>
      </c>
      <c r="CB71" t="s">
        <v>13985</v>
      </c>
    </row>
    <row r="72" spans="1:80" hidden="1">
      <c r="A72" t="s">
        <v>13850</v>
      </c>
      <c r="B72" t="s">
        <v>67</v>
      </c>
      <c r="C72" t="s">
        <v>35827</v>
      </c>
      <c r="G72" t="s">
        <v>35827</v>
      </c>
      <c r="J72" t="s">
        <v>35828</v>
      </c>
      <c r="K72" t="s">
        <v>3022</v>
      </c>
      <c r="O72" t="s">
        <v>35751</v>
      </c>
      <c r="W72" t="s">
        <v>35829</v>
      </c>
      <c r="AG72">
        <v>6</v>
      </c>
      <c r="AH72">
        <v>6</v>
      </c>
      <c r="AN72" t="s">
        <v>3024</v>
      </c>
      <c r="AS72" t="s">
        <v>472</v>
      </c>
      <c r="AT72">
        <v>1993</v>
      </c>
      <c r="AU72">
        <v>30</v>
      </c>
      <c r="AV72">
        <v>4</v>
      </c>
      <c r="BA72">
        <v>816</v>
      </c>
      <c r="BB72">
        <v>819</v>
      </c>
      <c r="BD72" t="s">
        <v>35830</v>
      </c>
      <c r="BG72">
        <v>4</v>
      </c>
      <c r="BK72" t="s">
        <v>35831</v>
      </c>
      <c r="BL72">
        <v>8360910</v>
      </c>
      <c r="BW72">
        <v>0</v>
      </c>
      <c r="BX72" t="s">
        <v>13429</v>
      </c>
      <c r="BY72" t="s">
        <v>13985</v>
      </c>
      <c r="BZ72" t="s">
        <v>13985</v>
      </c>
      <c r="CA72" t="s">
        <v>13985</v>
      </c>
      <c r="CB72" t="s">
        <v>13985</v>
      </c>
    </row>
    <row r="73" spans="1:80" hidden="1">
      <c r="A73" t="s">
        <v>13850</v>
      </c>
      <c r="B73" t="s">
        <v>67</v>
      </c>
      <c r="C73" t="s">
        <v>36032</v>
      </c>
      <c r="G73" t="s">
        <v>36032</v>
      </c>
      <c r="J73" t="s">
        <v>36033</v>
      </c>
      <c r="K73" t="s">
        <v>11799</v>
      </c>
      <c r="O73" t="s">
        <v>32291</v>
      </c>
      <c r="AG73">
        <v>49</v>
      </c>
      <c r="AH73">
        <v>51</v>
      </c>
      <c r="AN73" t="s">
        <v>5164</v>
      </c>
      <c r="AO73" t="s">
        <v>11801</v>
      </c>
      <c r="AT73">
        <v>1987</v>
      </c>
      <c r="AU73">
        <v>32</v>
      </c>
      <c r="BA73">
        <v>479</v>
      </c>
      <c r="BB73">
        <v>505</v>
      </c>
      <c r="BD73" t="s">
        <v>36034</v>
      </c>
      <c r="BG73">
        <v>27</v>
      </c>
      <c r="BK73" t="s">
        <v>36035</v>
      </c>
      <c r="BL73">
        <v>2880554</v>
      </c>
      <c r="BW73">
        <v>0</v>
      </c>
      <c r="BX73" t="s">
        <v>13429</v>
      </c>
      <c r="BY73" t="s">
        <v>13985</v>
      </c>
      <c r="BZ73" t="s">
        <v>13985</v>
      </c>
      <c r="CA73" t="s">
        <v>13985</v>
      </c>
      <c r="CB73" t="s">
        <v>13985</v>
      </c>
    </row>
    <row r="74" spans="1:80" hidden="1">
      <c r="A74" t="s">
        <v>13850</v>
      </c>
      <c r="B74" t="s">
        <v>67</v>
      </c>
      <c r="C74" t="s">
        <v>12518</v>
      </c>
      <c r="G74" t="s">
        <v>12518</v>
      </c>
      <c r="J74" t="s">
        <v>12519</v>
      </c>
      <c r="K74" t="s">
        <v>3022</v>
      </c>
      <c r="O74" t="s">
        <v>32224</v>
      </c>
      <c r="W74" t="s">
        <v>12520</v>
      </c>
      <c r="AG74">
        <v>35</v>
      </c>
      <c r="AH74">
        <v>37</v>
      </c>
      <c r="AN74" t="s">
        <v>3024</v>
      </c>
      <c r="AS74" t="s">
        <v>815</v>
      </c>
      <c r="AT74">
        <v>1994</v>
      </c>
      <c r="AU74">
        <v>31</v>
      </c>
      <c r="AV74">
        <v>2</v>
      </c>
      <c r="BA74">
        <v>278</v>
      </c>
      <c r="BB74">
        <v>286</v>
      </c>
      <c r="BD74" t="s">
        <v>12521</v>
      </c>
      <c r="BG74">
        <v>9</v>
      </c>
      <c r="BK74" t="s">
        <v>12522</v>
      </c>
      <c r="BL74">
        <v>8189418</v>
      </c>
      <c r="BW74">
        <v>1</v>
      </c>
      <c r="BY74" t="s">
        <v>13985</v>
      </c>
      <c r="BZ74" t="s">
        <v>13985</v>
      </c>
      <c r="CA74" t="s">
        <v>13985</v>
      </c>
      <c r="CB74" t="s">
        <v>13985</v>
      </c>
    </row>
    <row r="75" spans="1:80" hidden="1">
      <c r="A75" t="s">
        <v>13850</v>
      </c>
      <c r="B75" t="s">
        <v>67</v>
      </c>
      <c r="C75" t="s">
        <v>30520</v>
      </c>
      <c r="G75" t="s">
        <v>30520</v>
      </c>
      <c r="J75" t="s">
        <v>35747</v>
      </c>
      <c r="K75" t="s">
        <v>3022</v>
      </c>
      <c r="O75" t="s">
        <v>32224</v>
      </c>
      <c r="W75" t="s">
        <v>35748</v>
      </c>
      <c r="AG75">
        <v>50</v>
      </c>
      <c r="AH75">
        <v>55</v>
      </c>
      <c r="AN75" t="s">
        <v>3024</v>
      </c>
      <c r="AS75" t="s">
        <v>297</v>
      </c>
      <c r="AT75">
        <v>1995</v>
      </c>
      <c r="AU75">
        <v>32</v>
      </c>
      <c r="AV75">
        <v>5</v>
      </c>
      <c r="BA75">
        <v>599</v>
      </c>
      <c r="BB75">
        <v>604</v>
      </c>
      <c r="BD75" t="s">
        <v>35749</v>
      </c>
      <c r="BG75">
        <v>6</v>
      </c>
      <c r="BK75" t="s">
        <v>35750</v>
      </c>
      <c r="BL75">
        <v>7473614</v>
      </c>
      <c r="BW75">
        <v>0</v>
      </c>
      <c r="BX75" t="s">
        <v>13429</v>
      </c>
      <c r="BY75" t="s">
        <v>13985</v>
      </c>
      <c r="BZ75" t="s">
        <v>13985</v>
      </c>
      <c r="CA75" t="s">
        <v>13985</v>
      </c>
      <c r="CB75" t="s">
        <v>13985</v>
      </c>
    </row>
    <row r="76" spans="1:80" hidden="1">
      <c r="A76" t="s">
        <v>13850</v>
      </c>
      <c r="B76" t="s">
        <v>67</v>
      </c>
      <c r="C76" t="s">
        <v>35904</v>
      </c>
      <c r="G76" t="s">
        <v>35904</v>
      </c>
      <c r="J76" t="s">
        <v>35905</v>
      </c>
      <c r="K76" t="s">
        <v>11799</v>
      </c>
      <c r="O76" t="s">
        <v>32291</v>
      </c>
      <c r="AG76">
        <v>98</v>
      </c>
      <c r="AH76">
        <v>104</v>
      </c>
      <c r="AN76" t="s">
        <v>5164</v>
      </c>
      <c r="AT76">
        <v>1991</v>
      </c>
      <c r="AU76">
        <v>36</v>
      </c>
      <c r="BA76">
        <v>459</v>
      </c>
      <c r="BB76">
        <v>484</v>
      </c>
      <c r="BD76" t="s">
        <v>35906</v>
      </c>
      <c r="BG76">
        <v>26</v>
      </c>
      <c r="BK76" t="s">
        <v>35907</v>
      </c>
      <c r="BL76">
        <v>2006869</v>
      </c>
      <c r="BW76">
        <v>0</v>
      </c>
      <c r="BX76" t="s">
        <v>13429</v>
      </c>
      <c r="BY76" t="s">
        <v>13985</v>
      </c>
      <c r="BZ76" t="s">
        <v>13985</v>
      </c>
      <c r="CA76" t="s">
        <v>13985</v>
      </c>
      <c r="CB76" t="s">
        <v>13985</v>
      </c>
    </row>
    <row r="77" spans="1:80" hidden="1">
      <c r="A77" t="s">
        <v>13850</v>
      </c>
      <c r="B77" t="s">
        <v>67</v>
      </c>
      <c r="C77" t="s">
        <v>450</v>
      </c>
      <c r="G77" t="s">
        <v>451</v>
      </c>
      <c r="J77" t="s">
        <v>452</v>
      </c>
      <c r="K77" t="s">
        <v>453</v>
      </c>
      <c r="O77" t="s">
        <v>32248</v>
      </c>
      <c r="W77" t="s">
        <v>454</v>
      </c>
      <c r="AG77">
        <v>1</v>
      </c>
      <c r="AH77">
        <v>1</v>
      </c>
      <c r="AN77" t="s">
        <v>455</v>
      </c>
      <c r="AO77" t="s">
        <v>456</v>
      </c>
      <c r="BD77" t="s">
        <v>457</v>
      </c>
      <c r="BF77" s="1">
        <v>43647</v>
      </c>
      <c r="BG77">
        <v>11</v>
      </c>
      <c r="BK77" t="s">
        <v>458</v>
      </c>
      <c r="BW77">
        <v>1</v>
      </c>
    </row>
    <row r="78" spans="1:80" hidden="1">
      <c r="A78" t="s">
        <v>13850</v>
      </c>
      <c r="B78" t="s">
        <v>67</v>
      </c>
      <c r="C78" t="s">
        <v>30336</v>
      </c>
      <c r="G78" t="s">
        <v>30336</v>
      </c>
      <c r="J78" t="s">
        <v>30337</v>
      </c>
      <c r="K78" t="s">
        <v>667</v>
      </c>
      <c r="O78" t="s">
        <v>32224</v>
      </c>
      <c r="W78" t="s">
        <v>30338</v>
      </c>
      <c r="AG78">
        <v>16</v>
      </c>
      <c r="AH78">
        <v>17</v>
      </c>
      <c r="AN78" t="s">
        <v>670</v>
      </c>
      <c r="AS78" t="s">
        <v>154</v>
      </c>
      <c r="AT78">
        <v>1995</v>
      </c>
      <c r="AU78">
        <v>30</v>
      </c>
      <c r="AV78">
        <v>4</v>
      </c>
      <c r="BA78">
        <v>567</v>
      </c>
      <c r="BB78">
        <v>579</v>
      </c>
      <c r="BD78" t="s">
        <v>30339</v>
      </c>
      <c r="BG78">
        <v>13</v>
      </c>
      <c r="BK78" t="s">
        <v>30340</v>
      </c>
      <c r="BM78" t="s">
        <v>32286</v>
      </c>
      <c r="BW78">
        <v>1</v>
      </c>
      <c r="BY78" t="s">
        <v>13985</v>
      </c>
      <c r="BZ78" t="s">
        <v>13985</v>
      </c>
      <c r="CA78" t="s">
        <v>13985</v>
      </c>
      <c r="CB78" t="s">
        <v>13985</v>
      </c>
    </row>
    <row r="79" spans="1:80" hidden="1">
      <c r="A79" t="s">
        <v>13850</v>
      </c>
      <c r="B79" t="s">
        <v>67</v>
      </c>
      <c r="C79" t="s">
        <v>35152</v>
      </c>
      <c r="G79" t="s">
        <v>35152</v>
      </c>
      <c r="J79" t="s">
        <v>35153</v>
      </c>
      <c r="K79" t="s">
        <v>1172</v>
      </c>
      <c r="O79" t="s">
        <v>32224</v>
      </c>
      <c r="W79" t="s">
        <v>35154</v>
      </c>
      <c r="AA79" t="s">
        <v>35155</v>
      </c>
      <c r="AB79" t="s">
        <v>35156</v>
      </c>
      <c r="AG79">
        <v>118</v>
      </c>
      <c r="AH79">
        <v>134</v>
      </c>
      <c r="AN79" t="s">
        <v>1176</v>
      </c>
      <c r="AO79" t="s">
        <v>1177</v>
      </c>
      <c r="AS79" t="s">
        <v>352</v>
      </c>
      <c r="AT79">
        <v>2003</v>
      </c>
      <c r="AU79">
        <v>26</v>
      </c>
      <c r="AV79">
        <v>4</v>
      </c>
      <c r="BA79">
        <v>445</v>
      </c>
      <c r="BB79">
        <v>455</v>
      </c>
      <c r="BD79" t="s">
        <v>35157</v>
      </c>
      <c r="BG79">
        <v>11</v>
      </c>
      <c r="BK79" t="s">
        <v>35158</v>
      </c>
      <c r="BW79">
        <v>0</v>
      </c>
      <c r="BX79" t="s">
        <v>13429</v>
      </c>
      <c r="BY79" t="s">
        <v>13985</v>
      </c>
      <c r="BZ79" t="s">
        <v>13985</v>
      </c>
      <c r="CA79" t="s">
        <v>13985</v>
      </c>
      <c r="CB79" t="s">
        <v>13985</v>
      </c>
    </row>
    <row r="80" spans="1:80" hidden="1">
      <c r="A80" t="s">
        <v>13850</v>
      </c>
      <c r="B80" t="s">
        <v>67</v>
      </c>
      <c r="C80" t="s">
        <v>29509</v>
      </c>
      <c r="G80" t="s">
        <v>29509</v>
      </c>
      <c r="J80" t="s">
        <v>29510</v>
      </c>
      <c r="K80" t="s">
        <v>453</v>
      </c>
      <c r="O80" t="s">
        <v>32224</v>
      </c>
      <c r="W80" t="s">
        <v>29511</v>
      </c>
      <c r="AG80">
        <v>24</v>
      </c>
      <c r="AH80">
        <v>25</v>
      </c>
      <c r="AN80" t="s">
        <v>455</v>
      </c>
      <c r="AO80" t="s">
        <v>456</v>
      </c>
      <c r="AS80" t="s">
        <v>884</v>
      </c>
      <c r="AT80">
        <v>1998</v>
      </c>
      <c r="AU80">
        <v>23</v>
      </c>
      <c r="AV80">
        <v>1</v>
      </c>
      <c r="BA80">
        <v>1</v>
      </c>
      <c r="BB80">
        <v>8</v>
      </c>
      <c r="BD80" t="s">
        <v>29512</v>
      </c>
      <c r="BG80">
        <v>8</v>
      </c>
      <c r="BK80" t="s">
        <v>29513</v>
      </c>
      <c r="BW80">
        <v>1</v>
      </c>
      <c r="BY80" t="s">
        <v>13985</v>
      </c>
      <c r="BZ80" t="s">
        <v>13985</v>
      </c>
      <c r="CA80" t="s">
        <v>13985</v>
      </c>
      <c r="CB80" t="s">
        <v>13985</v>
      </c>
    </row>
    <row r="81" spans="1:80" hidden="1">
      <c r="A81" t="s">
        <v>13850</v>
      </c>
      <c r="B81" t="s">
        <v>67</v>
      </c>
      <c r="C81" t="s">
        <v>33361</v>
      </c>
      <c r="G81" t="s">
        <v>33362</v>
      </c>
      <c r="J81" t="s">
        <v>33363</v>
      </c>
      <c r="K81" t="s">
        <v>12525</v>
      </c>
      <c r="O81" t="s">
        <v>32224</v>
      </c>
      <c r="W81" t="s">
        <v>33364</v>
      </c>
      <c r="AG81">
        <v>2</v>
      </c>
      <c r="AH81">
        <v>2</v>
      </c>
      <c r="AN81" t="s">
        <v>12528</v>
      </c>
      <c r="AO81" t="s">
        <v>14742</v>
      </c>
      <c r="AS81" s="1">
        <v>46204</v>
      </c>
      <c r="AT81">
        <v>2015</v>
      </c>
      <c r="AU81">
        <v>49</v>
      </c>
      <c r="AV81" t="s">
        <v>33365</v>
      </c>
      <c r="BA81">
        <v>1627</v>
      </c>
      <c r="BB81">
        <v>1639</v>
      </c>
      <c r="BD81" t="s">
        <v>33366</v>
      </c>
      <c r="BG81">
        <v>13</v>
      </c>
      <c r="BK81" t="s">
        <v>33367</v>
      </c>
      <c r="BW81">
        <v>0</v>
      </c>
      <c r="BX81" t="s">
        <v>13429</v>
      </c>
      <c r="BY81" t="s">
        <v>13985</v>
      </c>
      <c r="BZ81" t="s">
        <v>13985</v>
      </c>
      <c r="CA81" t="s">
        <v>13985</v>
      </c>
      <c r="CB81" t="s">
        <v>13985</v>
      </c>
    </row>
    <row r="82" spans="1:80" hidden="1">
      <c r="A82" t="s">
        <v>13850</v>
      </c>
      <c r="B82" t="s">
        <v>67</v>
      </c>
      <c r="C82" t="s">
        <v>35043</v>
      </c>
      <c r="G82" t="s">
        <v>35043</v>
      </c>
      <c r="J82" t="s">
        <v>35044</v>
      </c>
      <c r="K82" t="s">
        <v>442</v>
      </c>
      <c r="O82" t="s">
        <v>32224</v>
      </c>
      <c r="W82" t="s">
        <v>35045</v>
      </c>
      <c r="AG82">
        <v>9</v>
      </c>
      <c r="AH82">
        <v>9</v>
      </c>
      <c r="AN82" t="s">
        <v>446</v>
      </c>
      <c r="AO82" t="s">
        <v>447</v>
      </c>
      <c r="AT82">
        <v>2005</v>
      </c>
      <c r="AU82">
        <v>22</v>
      </c>
      <c r="AV82">
        <v>1</v>
      </c>
      <c r="BA82">
        <v>45</v>
      </c>
      <c r="BB82">
        <v>57</v>
      </c>
      <c r="BD82" t="s">
        <v>35046</v>
      </c>
      <c r="BG82">
        <v>13</v>
      </c>
      <c r="BK82" t="s">
        <v>35047</v>
      </c>
      <c r="BL82">
        <v>15865320</v>
      </c>
      <c r="BW82">
        <v>0</v>
      </c>
      <c r="BX82" t="s">
        <v>13429</v>
      </c>
      <c r="BY82" t="s">
        <v>13985</v>
      </c>
      <c r="BZ82" t="s">
        <v>13985</v>
      </c>
      <c r="CA82" t="s">
        <v>13985</v>
      </c>
      <c r="CB82" t="s">
        <v>13985</v>
      </c>
    </row>
    <row r="83" spans="1:80" hidden="1">
      <c r="A83" t="s">
        <v>13850</v>
      </c>
      <c r="B83" t="s">
        <v>67</v>
      </c>
      <c r="C83" t="s">
        <v>32411</v>
      </c>
      <c r="G83" t="s">
        <v>32412</v>
      </c>
      <c r="J83" t="s">
        <v>32413</v>
      </c>
      <c r="K83" t="s">
        <v>348</v>
      </c>
      <c r="O83" t="s">
        <v>32224</v>
      </c>
      <c r="W83" t="s">
        <v>32414</v>
      </c>
      <c r="AA83" t="s">
        <v>32415</v>
      </c>
      <c r="AB83" t="s">
        <v>26852</v>
      </c>
      <c r="AG83">
        <v>0</v>
      </c>
      <c r="AH83">
        <v>0</v>
      </c>
      <c r="AN83" t="s">
        <v>350</v>
      </c>
      <c r="AO83" t="s">
        <v>351</v>
      </c>
      <c r="AS83" t="s">
        <v>730</v>
      </c>
      <c r="AT83">
        <v>2019</v>
      </c>
      <c r="AU83">
        <v>48</v>
      </c>
      <c r="AV83">
        <v>2</v>
      </c>
      <c r="BA83">
        <v>426</v>
      </c>
      <c r="BB83">
        <v>433</v>
      </c>
      <c r="BD83" t="s">
        <v>32416</v>
      </c>
      <c r="BG83">
        <v>8</v>
      </c>
      <c r="BK83" t="s">
        <v>32417</v>
      </c>
      <c r="BL83">
        <v>30753370</v>
      </c>
      <c r="BW83">
        <v>0</v>
      </c>
      <c r="BX83" t="s">
        <v>13429</v>
      </c>
    </row>
    <row r="84" spans="1:80" hidden="1">
      <c r="A84" t="s">
        <v>13850</v>
      </c>
      <c r="B84" t="s">
        <v>67</v>
      </c>
      <c r="C84" t="s">
        <v>29838</v>
      </c>
      <c r="G84" t="s">
        <v>29838</v>
      </c>
      <c r="J84" t="s">
        <v>29839</v>
      </c>
      <c r="K84" t="s">
        <v>1057</v>
      </c>
      <c r="O84" t="s">
        <v>32224</v>
      </c>
      <c r="W84" t="s">
        <v>29840</v>
      </c>
      <c r="AG84">
        <v>32</v>
      </c>
      <c r="AH84">
        <v>33</v>
      </c>
      <c r="AN84" t="s">
        <v>1061</v>
      </c>
      <c r="AO84" t="s">
        <v>1062</v>
      </c>
      <c r="AS84" t="s">
        <v>815</v>
      </c>
      <c r="AT84">
        <v>1997</v>
      </c>
      <c r="AU84">
        <v>78</v>
      </c>
      <c r="AV84">
        <v>2</v>
      </c>
      <c r="BA84">
        <v>442</v>
      </c>
      <c r="BB84">
        <v>451</v>
      </c>
      <c r="BG84">
        <v>10</v>
      </c>
      <c r="BK84" t="s">
        <v>29841</v>
      </c>
      <c r="BW84">
        <v>1</v>
      </c>
      <c r="BY84" t="s">
        <v>13985</v>
      </c>
      <c r="BZ84" t="s">
        <v>13985</v>
      </c>
      <c r="CA84" t="s">
        <v>13985</v>
      </c>
      <c r="CB84" t="s">
        <v>13985</v>
      </c>
    </row>
    <row r="85" spans="1:80" hidden="1">
      <c r="A85" t="s">
        <v>13850</v>
      </c>
      <c r="B85" t="s">
        <v>67</v>
      </c>
      <c r="C85" t="s">
        <v>33546</v>
      </c>
      <c r="G85" t="s">
        <v>33547</v>
      </c>
      <c r="J85" t="s">
        <v>33548</v>
      </c>
      <c r="K85" t="s">
        <v>14385</v>
      </c>
      <c r="O85" t="s">
        <v>32224</v>
      </c>
      <c r="W85" t="s">
        <v>33549</v>
      </c>
      <c r="AA85" t="s">
        <v>4112</v>
      </c>
      <c r="AB85" t="s">
        <v>4113</v>
      </c>
      <c r="AG85">
        <v>3</v>
      </c>
      <c r="AH85">
        <v>4</v>
      </c>
      <c r="AN85" t="s">
        <v>14387</v>
      </c>
      <c r="AS85" t="s">
        <v>154</v>
      </c>
      <c r="AT85">
        <v>2014</v>
      </c>
      <c r="AV85">
        <v>93</v>
      </c>
      <c r="BC85" t="s">
        <v>33550</v>
      </c>
      <c r="BD85" t="s">
        <v>33551</v>
      </c>
      <c r="BG85">
        <v>13</v>
      </c>
      <c r="BK85" t="s">
        <v>33552</v>
      </c>
      <c r="BL85">
        <v>25490084</v>
      </c>
      <c r="BM85" t="s">
        <v>32468</v>
      </c>
      <c r="BW85">
        <v>0</v>
      </c>
      <c r="BX85" t="s">
        <v>13429</v>
      </c>
      <c r="BY85" t="s">
        <v>13985</v>
      </c>
      <c r="BZ85" t="s">
        <v>13985</v>
      </c>
      <c r="CA85" t="s">
        <v>13985</v>
      </c>
      <c r="CB85" t="s">
        <v>13985</v>
      </c>
    </row>
    <row r="86" spans="1:80" hidden="1">
      <c r="A86" t="s">
        <v>13850</v>
      </c>
      <c r="B86" t="s">
        <v>67</v>
      </c>
      <c r="C86" t="s">
        <v>34233</v>
      </c>
      <c r="G86" t="s">
        <v>34234</v>
      </c>
      <c r="J86" t="s">
        <v>34235</v>
      </c>
      <c r="K86" t="s">
        <v>667</v>
      </c>
      <c r="O86" t="s">
        <v>32224</v>
      </c>
      <c r="W86" t="s">
        <v>34236</v>
      </c>
      <c r="AA86" t="s">
        <v>34237</v>
      </c>
      <c r="AB86" t="s">
        <v>34238</v>
      </c>
      <c r="AG86">
        <v>4</v>
      </c>
      <c r="AH86">
        <v>5</v>
      </c>
      <c r="AN86" t="s">
        <v>670</v>
      </c>
      <c r="AS86" t="s">
        <v>352</v>
      </c>
      <c r="AT86">
        <v>2011</v>
      </c>
      <c r="AU86">
        <v>46</v>
      </c>
      <c r="AV86">
        <v>3</v>
      </c>
      <c r="BA86">
        <v>449</v>
      </c>
      <c r="BB86">
        <v>454</v>
      </c>
      <c r="BD86" t="s">
        <v>34239</v>
      </c>
      <c r="BG86">
        <v>6</v>
      </c>
      <c r="BK86" t="s">
        <v>34240</v>
      </c>
      <c r="BW86">
        <v>0</v>
      </c>
      <c r="BX86" t="s">
        <v>13429</v>
      </c>
      <c r="BY86" t="s">
        <v>13985</v>
      </c>
      <c r="BZ86" t="s">
        <v>13985</v>
      </c>
      <c r="CA86" t="s">
        <v>13985</v>
      </c>
      <c r="CB86" t="s">
        <v>13985</v>
      </c>
    </row>
    <row r="87" spans="1:80" hidden="1">
      <c r="A87" t="s">
        <v>13850</v>
      </c>
      <c r="B87" t="s">
        <v>67</v>
      </c>
      <c r="C87" t="s">
        <v>35966</v>
      </c>
      <c r="G87" t="s">
        <v>35966</v>
      </c>
      <c r="J87" t="s">
        <v>36043</v>
      </c>
      <c r="K87" t="s">
        <v>358</v>
      </c>
      <c r="O87" t="s">
        <v>32224</v>
      </c>
      <c r="AG87">
        <v>16</v>
      </c>
      <c r="AH87">
        <v>16</v>
      </c>
      <c r="AN87" t="s">
        <v>360</v>
      </c>
      <c r="AT87">
        <v>1987</v>
      </c>
      <c r="AU87">
        <v>33</v>
      </c>
      <c r="AV87">
        <v>11</v>
      </c>
      <c r="BA87">
        <v>831</v>
      </c>
      <c r="BB87">
        <v>841</v>
      </c>
      <c r="BD87" t="s">
        <v>36044</v>
      </c>
      <c r="BG87">
        <v>11</v>
      </c>
      <c r="BK87" t="s">
        <v>36045</v>
      </c>
      <c r="BW87">
        <v>0</v>
      </c>
      <c r="BX87" t="s">
        <v>13429</v>
      </c>
      <c r="BY87" t="s">
        <v>13985</v>
      </c>
      <c r="BZ87" t="s">
        <v>13985</v>
      </c>
      <c r="CA87" t="s">
        <v>13985</v>
      </c>
      <c r="CB87" t="s">
        <v>13985</v>
      </c>
    </row>
    <row r="88" spans="1:80" hidden="1">
      <c r="A88" t="s">
        <v>13850</v>
      </c>
      <c r="B88" t="s">
        <v>67</v>
      </c>
      <c r="C88" t="s">
        <v>34006</v>
      </c>
      <c r="G88" t="s">
        <v>34007</v>
      </c>
      <c r="J88" t="s">
        <v>34008</v>
      </c>
      <c r="K88" t="s">
        <v>3022</v>
      </c>
      <c r="O88" t="s">
        <v>32224</v>
      </c>
      <c r="W88" t="s">
        <v>34009</v>
      </c>
      <c r="AA88" t="s">
        <v>34010</v>
      </c>
      <c r="AB88" t="s">
        <v>34011</v>
      </c>
      <c r="AG88">
        <v>11</v>
      </c>
      <c r="AH88">
        <v>11</v>
      </c>
      <c r="AN88" t="s">
        <v>3024</v>
      </c>
      <c r="AO88" t="s">
        <v>3025</v>
      </c>
      <c r="AS88" t="s">
        <v>154</v>
      </c>
      <c r="AT88">
        <v>2012</v>
      </c>
      <c r="AU88">
        <v>49</v>
      </c>
      <c r="AV88">
        <v>6</v>
      </c>
      <c r="BA88">
        <v>1233</v>
      </c>
      <c r="BB88">
        <v>1243</v>
      </c>
      <c r="BD88" t="s">
        <v>34012</v>
      </c>
      <c r="BG88">
        <v>11</v>
      </c>
      <c r="BK88" t="s">
        <v>34013</v>
      </c>
      <c r="BL88">
        <v>23270150</v>
      </c>
      <c r="BM88" t="s">
        <v>32286</v>
      </c>
      <c r="BW88">
        <v>0</v>
      </c>
      <c r="BX88" t="s">
        <v>13429</v>
      </c>
      <c r="BY88" t="s">
        <v>13985</v>
      </c>
      <c r="BZ88" t="s">
        <v>13985</v>
      </c>
      <c r="CA88" t="s">
        <v>13985</v>
      </c>
      <c r="CB88" t="s">
        <v>13985</v>
      </c>
    </row>
    <row r="89" spans="1:80" hidden="1">
      <c r="A89" t="s">
        <v>13850</v>
      </c>
      <c r="B89" t="s">
        <v>67</v>
      </c>
      <c r="C89" t="s">
        <v>33202</v>
      </c>
      <c r="G89" t="s">
        <v>33203</v>
      </c>
      <c r="J89" t="s">
        <v>33204</v>
      </c>
      <c r="K89" t="s">
        <v>33205</v>
      </c>
      <c r="O89" t="s">
        <v>32224</v>
      </c>
      <c r="W89" t="s">
        <v>33206</v>
      </c>
      <c r="AG89">
        <v>1</v>
      </c>
      <c r="AH89">
        <v>1</v>
      </c>
      <c r="AN89" t="s">
        <v>33207</v>
      </c>
      <c r="AS89" t="s">
        <v>521</v>
      </c>
      <c r="AT89">
        <v>2016</v>
      </c>
      <c r="AU89">
        <v>44</v>
      </c>
      <c r="AV89">
        <v>174</v>
      </c>
      <c r="BA89">
        <v>211</v>
      </c>
      <c r="BB89">
        <v>236</v>
      </c>
      <c r="BG89">
        <v>26</v>
      </c>
      <c r="BK89" t="s">
        <v>33208</v>
      </c>
      <c r="BW89">
        <v>0</v>
      </c>
      <c r="BX89" t="s">
        <v>13429</v>
      </c>
      <c r="BY89" t="s">
        <v>13985</v>
      </c>
      <c r="BZ89" t="s">
        <v>13985</v>
      </c>
      <c r="CA89" t="s">
        <v>13985</v>
      </c>
      <c r="CB89" t="s">
        <v>13985</v>
      </c>
    </row>
    <row r="90" spans="1:80" hidden="1">
      <c r="A90" t="s">
        <v>13850</v>
      </c>
      <c r="B90" t="s">
        <v>67</v>
      </c>
      <c r="C90" t="s">
        <v>36064</v>
      </c>
      <c r="G90" t="s">
        <v>36064</v>
      </c>
      <c r="J90" t="s">
        <v>36065</v>
      </c>
      <c r="K90" t="s">
        <v>667</v>
      </c>
      <c r="O90" t="s">
        <v>32224</v>
      </c>
      <c r="AG90">
        <v>12</v>
      </c>
      <c r="AH90">
        <v>14</v>
      </c>
      <c r="AN90" t="s">
        <v>670</v>
      </c>
      <c r="AS90" t="s">
        <v>352</v>
      </c>
      <c r="AT90">
        <v>1986</v>
      </c>
      <c r="AU90">
        <v>21</v>
      </c>
      <c r="AV90">
        <v>3</v>
      </c>
      <c r="BA90">
        <v>454</v>
      </c>
      <c r="BB90">
        <v>460</v>
      </c>
      <c r="BD90" t="s">
        <v>36066</v>
      </c>
      <c r="BG90">
        <v>7</v>
      </c>
      <c r="BK90" t="s">
        <v>36067</v>
      </c>
      <c r="BM90" t="s">
        <v>32286</v>
      </c>
      <c r="BW90">
        <v>0</v>
      </c>
      <c r="BX90" t="s">
        <v>13433</v>
      </c>
      <c r="BY90">
        <v>1</v>
      </c>
      <c r="BZ90" t="s">
        <v>13985</v>
      </c>
      <c r="CA90" t="s">
        <v>13985</v>
      </c>
      <c r="CB90" t="s">
        <v>13985</v>
      </c>
    </row>
    <row r="91" spans="1:80" hidden="1">
      <c r="A91" t="s">
        <v>13850</v>
      </c>
      <c r="B91" t="s">
        <v>67</v>
      </c>
      <c r="C91" t="s">
        <v>34653</v>
      </c>
      <c r="G91" t="s">
        <v>34654</v>
      </c>
      <c r="J91" t="s">
        <v>34655</v>
      </c>
      <c r="K91" t="s">
        <v>11799</v>
      </c>
      <c r="L91" t="s">
        <v>5162</v>
      </c>
      <c r="O91" t="s">
        <v>33050</v>
      </c>
      <c r="W91" t="s">
        <v>34656</v>
      </c>
      <c r="AA91" t="s">
        <v>34657</v>
      </c>
      <c r="AB91" t="s">
        <v>34658</v>
      </c>
      <c r="AG91">
        <v>104</v>
      </c>
      <c r="AH91">
        <v>116</v>
      </c>
      <c r="AN91" t="s">
        <v>5164</v>
      </c>
      <c r="AO91" t="s">
        <v>11801</v>
      </c>
      <c r="AT91">
        <v>2008</v>
      </c>
      <c r="AU91">
        <v>53</v>
      </c>
      <c r="BA91">
        <v>103</v>
      </c>
      <c r="BB91">
        <v>120</v>
      </c>
      <c r="BD91" t="s">
        <v>34659</v>
      </c>
      <c r="BG91">
        <v>18</v>
      </c>
      <c r="BK91" t="s">
        <v>34660</v>
      </c>
      <c r="BL91">
        <v>17685848</v>
      </c>
      <c r="BW91">
        <v>0</v>
      </c>
      <c r="BX91" t="s">
        <v>13429</v>
      </c>
      <c r="BY91" t="s">
        <v>13985</v>
      </c>
      <c r="BZ91" t="s">
        <v>13985</v>
      </c>
      <c r="CA91" t="s">
        <v>13985</v>
      </c>
      <c r="CB91" t="s">
        <v>13985</v>
      </c>
    </row>
    <row r="92" spans="1:80" hidden="1">
      <c r="A92" t="s">
        <v>13850</v>
      </c>
      <c r="B92" t="s">
        <v>67</v>
      </c>
      <c r="C92" t="s">
        <v>22220</v>
      </c>
      <c r="G92" t="s">
        <v>22221</v>
      </c>
      <c r="J92" t="s">
        <v>22222</v>
      </c>
      <c r="K92" t="s">
        <v>5226</v>
      </c>
      <c r="O92" t="s">
        <v>32224</v>
      </c>
      <c r="W92" t="s">
        <v>22223</v>
      </c>
      <c r="AG92">
        <v>17</v>
      </c>
      <c r="AH92">
        <v>20</v>
      </c>
      <c r="AN92" t="s">
        <v>5230</v>
      </c>
      <c r="AS92" t="s">
        <v>84</v>
      </c>
      <c r="AT92">
        <v>2011</v>
      </c>
      <c r="AU92">
        <v>94</v>
      </c>
      <c r="AV92">
        <v>4</v>
      </c>
      <c r="BA92">
        <v>1036</v>
      </c>
      <c r="BB92">
        <v>1041</v>
      </c>
      <c r="BD92" t="s">
        <v>22224</v>
      </c>
      <c r="BG92">
        <v>6</v>
      </c>
      <c r="BK92" t="s">
        <v>22225</v>
      </c>
      <c r="BM92" t="s">
        <v>32247</v>
      </c>
      <c r="BW92">
        <v>1</v>
      </c>
      <c r="BY92" t="s">
        <v>13985</v>
      </c>
      <c r="BZ92" t="s">
        <v>13985</v>
      </c>
      <c r="CA92" t="s">
        <v>13985</v>
      </c>
      <c r="CB92" t="s">
        <v>13985</v>
      </c>
    </row>
    <row r="93" spans="1:80" hidden="1">
      <c r="A93" t="s">
        <v>13850</v>
      </c>
      <c r="B93" t="s">
        <v>67</v>
      </c>
      <c r="C93" t="s">
        <v>33055</v>
      </c>
      <c r="G93" t="s">
        <v>33056</v>
      </c>
      <c r="J93" t="s">
        <v>33057</v>
      </c>
      <c r="K93" t="s">
        <v>188</v>
      </c>
      <c r="O93" t="s">
        <v>32224</v>
      </c>
      <c r="W93" t="s">
        <v>33058</v>
      </c>
      <c r="AB93" t="s">
        <v>33059</v>
      </c>
      <c r="AG93">
        <v>11</v>
      </c>
      <c r="AH93">
        <v>11</v>
      </c>
      <c r="AN93" t="s">
        <v>191</v>
      </c>
      <c r="AO93" t="s">
        <v>192</v>
      </c>
      <c r="AT93">
        <v>2017</v>
      </c>
      <c r="AU93">
        <v>183</v>
      </c>
      <c r="AV93">
        <v>3</v>
      </c>
      <c r="BA93">
        <v>619</v>
      </c>
      <c r="BB93">
        <v>629</v>
      </c>
      <c r="BD93" t="s">
        <v>33060</v>
      </c>
      <c r="BG93">
        <v>11</v>
      </c>
      <c r="BK93" t="s">
        <v>33061</v>
      </c>
      <c r="BL93">
        <v>27868159</v>
      </c>
      <c r="BW93">
        <v>0</v>
      </c>
      <c r="BX93" t="s">
        <v>13433</v>
      </c>
      <c r="BY93">
        <v>1</v>
      </c>
      <c r="BZ93" t="s">
        <v>13985</v>
      </c>
      <c r="CA93" t="s">
        <v>13985</v>
      </c>
      <c r="CB93" t="s">
        <v>13985</v>
      </c>
    </row>
    <row r="94" spans="1:80" hidden="1">
      <c r="A94" t="s">
        <v>13850</v>
      </c>
      <c r="B94" t="s">
        <v>67</v>
      </c>
      <c r="C94" t="s">
        <v>36046</v>
      </c>
      <c r="G94" t="s">
        <v>36046</v>
      </c>
      <c r="J94" t="s">
        <v>36047</v>
      </c>
      <c r="K94" t="s">
        <v>188</v>
      </c>
      <c r="O94" t="s">
        <v>32224</v>
      </c>
      <c r="AG94">
        <v>49</v>
      </c>
      <c r="AH94">
        <v>53</v>
      </c>
      <c r="AN94" t="s">
        <v>191</v>
      </c>
      <c r="AT94">
        <v>1987</v>
      </c>
      <c r="AU94">
        <v>72</v>
      </c>
      <c r="AV94">
        <v>2</v>
      </c>
      <c r="BA94">
        <v>170</v>
      </c>
      <c r="BB94">
        <v>177</v>
      </c>
      <c r="BD94" t="s">
        <v>36048</v>
      </c>
      <c r="BG94">
        <v>8</v>
      </c>
      <c r="BK94" t="s">
        <v>36049</v>
      </c>
      <c r="BL94">
        <v>28311535</v>
      </c>
      <c r="BW94">
        <v>0</v>
      </c>
      <c r="BX94" t="s">
        <v>13429</v>
      </c>
      <c r="BY94" t="s">
        <v>13985</v>
      </c>
      <c r="BZ94" t="s">
        <v>13985</v>
      </c>
      <c r="CA94" t="s">
        <v>13985</v>
      </c>
      <c r="CB94" t="s">
        <v>13985</v>
      </c>
    </row>
    <row r="95" spans="1:80" hidden="1">
      <c r="A95" t="s">
        <v>13850</v>
      </c>
      <c r="B95" t="s">
        <v>67</v>
      </c>
      <c r="C95" t="s">
        <v>35071</v>
      </c>
      <c r="G95" t="s">
        <v>35071</v>
      </c>
      <c r="J95" t="s">
        <v>35072</v>
      </c>
      <c r="K95" t="s">
        <v>35073</v>
      </c>
      <c r="O95" t="s">
        <v>32224</v>
      </c>
      <c r="W95" t="s">
        <v>35074</v>
      </c>
      <c r="AG95">
        <v>41</v>
      </c>
      <c r="AH95">
        <v>44</v>
      </c>
      <c r="AN95" t="s">
        <v>35075</v>
      </c>
      <c r="AO95" t="s">
        <v>35076</v>
      </c>
      <c r="AT95">
        <v>2005</v>
      </c>
      <c r="AU95">
        <v>5</v>
      </c>
      <c r="AV95">
        <v>4</v>
      </c>
      <c r="BA95">
        <v>297</v>
      </c>
      <c r="BB95">
        <v>307</v>
      </c>
      <c r="BD95" t="s">
        <v>35077</v>
      </c>
      <c r="BG95">
        <v>11</v>
      </c>
      <c r="BK95" t="s">
        <v>35078</v>
      </c>
      <c r="BW95">
        <v>0</v>
      </c>
      <c r="BX95" t="s">
        <v>13429</v>
      </c>
      <c r="BY95" t="s">
        <v>13985</v>
      </c>
      <c r="BZ95" t="s">
        <v>13985</v>
      </c>
      <c r="CA95" t="s">
        <v>13985</v>
      </c>
      <c r="CB95" t="s">
        <v>13985</v>
      </c>
    </row>
    <row r="96" spans="1:80" hidden="1">
      <c r="A96" t="s">
        <v>13850</v>
      </c>
      <c r="B96" t="s">
        <v>67</v>
      </c>
      <c r="C96" t="s">
        <v>33721</v>
      </c>
      <c r="G96" t="s">
        <v>33722</v>
      </c>
      <c r="J96" t="s">
        <v>33723</v>
      </c>
      <c r="K96" t="s">
        <v>6052</v>
      </c>
      <c r="O96" t="s">
        <v>32224</v>
      </c>
      <c r="W96" t="s">
        <v>33724</v>
      </c>
      <c r="AG96">
        <v>3</v>
      </c>
      <c r="AH96">
        <v>5</v>
      </c>
      <c r="AN96" t="s">
        <v>6055</v>
      </c>
      <c r="AS96" t="s">
        <v>884</v>
      </c>
      <c r="AT96">
        <v>2014</v>
      </c>
      <c r="AU96">
        <v>40</v>
      </c>
      <c r="BA96">
        <v>1</v>
      </c>
      <c r="BB96">
        <v>8</v>
      </c>
      <c r="BD96" t="s">
        <v>33725</v>
      </c>
      <c r="BG96">
        <v>8</v>
      </c>
      <c r="BK96" t="s">
        <v>33726</v>
      </c>
      <c r="BL96">
        <v>24556254</v>
      </c>
      <c r="BW96">
        <v>0</v>
      </c>
      <c r="BX96" t="s">
        <v>13429</v>
      </c>
      <c r="BY96" t="s">
        <v>13985</v>
      </c>
      <c r="BZ96" t="s">
        <v>13985</v>
      </c>
      <c r="CA96" t="s">
        <v>13985</v>
      </c>
      <c r="CB96" t="s">
        <v>13985</v>
      </c>
    </row>
    <row r="97" spans="1:80" hidden="1">
      <c r="A97" t="s">
        <v>13850</v>
      </c>
      <c r="B97" t="s">
        <v>67</v>
      </c>
      <c r="C97" t="s">
        <v>33782</v>
      </c>
      <c r="G97" t="s">
        <v>33783</v>
      </c>
      <c r="J97" t="s">
        <v>33784</v>
      </c>
      <c r="K97" t="s">
        <v>15589</v>
      </c>
      <c r="O97" t="s">
        <v>32224</v>
      </c>
      <c r="W97" t="s">
        <v>33785</v>
      </c>
      <c r="AA97" t="s">
        <v>33786</v>
      </c>
      <c r="AB97" t="s">
        <v>33787</v>
      </c>
      <c r="AG97">
        <v>78</v>
      </c>
      <c r="AH97">
        <v>79</v>
      </c>
      <c r="AN97" t="s">
        <v>15593</v>
      </c>
      <c r="AO97" t="s">
        <v>15594</v>
      </c>
      <c r="AS97" t="s">
        <v>84</v>
      </c>
      <c r="AT97">
        <v>2013</v>
      </c>
      <c r="AU97">
        <v>69</v>
      </c>
      <c r="AV97">
        <v>12</v>
      </c>
      <c r="BA97">
        <v>1351</v>
      </c>
      <c r="BB97">
        <v>1361</v>
      </c>
      <c r="BD97" t="s">
        <v>33788</v>
      </c>
      <c r="BG97">
        <v>11</v>
      </c>
      <c r="BK97" t="s">
        <v>33789</v>
      </c>
      <c r="BL97">
        <v>23649950</v>
      </c>
      <c r="BW97">
        <v>0</v>
      </c>
      <c r="BX97" t="s">
        <v>13429</v>
      </c>
      <c r="BY97" t="s">
        <v>13985</v>
      </c>
      <c r="BZ97" t="s">
        <v>13985</v>
      </c>
      <c r="CA97" t="s">
        <v>13985</v>
      </c>
      <c r="CB97" t="s">
        <v>13985</v>
      </c>
    </row>
    <row r="98" spans="1:80" hidden="1">
      <c r="A98" t="s">
        <v>13850</v>
      </c>
      <c r="B98" t="s">
        <v>67</v>
      </c>
      <c r="C98" t="s">
        <v>34677</v>
      </c>
      <c r="G98" t="s">
        <v>34678</v>
      </c>
      <c r="J98" t="s">
        <v>34679</v>
      </c>
      <c r="K98" t="s">
        <v>3484</v>
      </c>
      <c r="O98" t="s">
        <v>32224</v>
      </c>
      <c r="W98" t="s">
        <v>34680</v>
      </c>
      <c r="AA98" t="s">
        <v>5614</v>
      </c>
      <c r="AB98" t="s">
        <v>5615</v>
      </c>
      <c r="AG98">
        <v>8</v>
      </c>
      <c r="AH98">
        <v>10</v>
      </c>
      <c r="AO98" t="s">
        <v>3488</v>
      </c>
      <c r="AT98">
        <v>2008</v>
      </c>
      <c r="AU98">
        <v>105</v>
      </c>
      <c r="AV98">
        <v>1</v>
      </c>
      <c r="BA98">
        <v>81</v>
      </c>
      <c r="BB98">
        <v>85</v>
      </c>
      <c r="BD98" t="s">
        <v>34681</v>
      </c>
      <c r="BG98">
        <v>5</v>
      </c>
      <c r="BK98" t="s">
        <v>34682</v>
      </c>
      <c r="BM98" t="s">
        <v>32249</v>
      </c>
      <c r="BW98">
        <v>0</v>
      </c>
      <c r="BX98" t="s">
        <v>13429</v>
      </c>
      <c r="BY98" t="s">
        <v>13985</v>
      </c>
      <c r="BZ98" t="s">
        <v>13985</v>
      </c>
      <c r="CA98" t="s">
        <v>13985</v>
      </c>
      <c r="CB98" t="s">
        <v>13985</v>
      </c>
    </row>
    <row r="99" spans="1:80" hidden="1">
      <c r="A99" t="s">
        <v>13850</v>
      </c>
      <c r="B99" t="s">
        <v>67</v>
      </c>
      <c r="C99" t="s">
        <v>34488</v>
      </c>
      <c r="G99" t="s">
        <v>34489</v>
      </c>
      <c r="J99" t="s">
        <v>34490</v>
      </c>
      <c r="K99" t="s">
        <v>358</v>
      </c>
      <c r="O99" t="s">
        <v>32224</v>
      </c>
      <c r="W99" t="s">
        <v>34491</v>
      </c>
      <c r="AG99">
        <v>3</v>
      </c>
      <c r="AH99">
        <v>5</v>
      </c>
      <c r="AN99" t="s">
        <v>360</v>
      </c>
      <c r="AS99" t="s">
        <v>297</v>
      </c>
      <c r="AT99">
        <v>2009</v>
      </c>
      <c r="AU99">
        <v>55</v>
      </c>
      <c r="AV99">
        <v>9</v>
      </c>
      <c r="BA99">
        <v>818</v>
      </c>
      <c r="BB99">
        <v>824</v>
      </c>
      <c r="BD99" t="s">
        <v>34492</v>
      </c>
      <c r="BG99">
        <v>7</v>
      </c>
      <c r="BK99" t="s">
        <v>34493</v>
      </c>
      <c r="BL99">
        <v>19482029</v>
      </c>
      <c r="BW99">
        <v>0</v>
      </c>
      <c r="BX99" t="s">
        <v>13433</v>
      </c>
      <c r="BY99">
        <v>1</v>
      </c>
      <c r="BZ99" t="s">
        <v>13985</v>
      </c>
      <c r="CA99" t="s">
        <v>13985</v>
      </c>
      <c r="CB99" t="s">
        <v>13985</v>
      </c>
    </row>
    <row r="100" spans="1:80" hidden="1">
      <c r="A100" t="s">
        <v>13850</v>
      </c>
      <c r="B100" t="s">
        <v>67</v>
      </c>
      <c r="C100" t="s">
        <v>32338</v>
      </c>
      <c r="G100" t="s">
        <v>32339</v>
      </c>
      <c r="J100" t="s">
        <v>32340</v>
      </c>
      <c r="K100" t="s">
        <v>3550</v>
      </c>
      <c r="O100" t="s">
        <v>32224</v>
      </c>
      <c r="W100" t="s">
        <v>32341</v>
      </c>
      <c r="AG100">
        <v>5</v>
      </c>
      <c r="AH100">
        <v>5</v>
      </c>
      <c r="AN100" t="s">
        <v>3554</v>
      </c>
      <c r="AS100" t="s">
        <v>352</v>
      </c>
      <c r="AT100">
        <v>2019</v>
      </c>
      <c r="AU100">
        <v>12</v>
      </c>
      <c r="AV100">
        <v>7</v>
      </c>
      <c r="AY100" t="s">
        <v>49</v>
      </c>
      <c r="BA100">
        <v>1344</v>
      </c>
      <c r="BB100">
        <v>1359</v>
      </c>
      <c r="BD100" t="s">
        <v>32342</v>
      </c>
      <c r="BG100">
        <v>16</v>
      </c>
      <c r="BK100" t="s">
        <v>32343</v>
      </c>
      <c r="BL100">
        <v>31417619</v>
      </c>
      <c r="BM100" t="s">
        <v>32263</v>
      </c>
      <c r="BW100">
        <v>0</v>
      </c>
      <c r="BX100" t="s">
        <v>13429</v>
      </c>
    </row>
    <row r="101" spans="1:80" hidden="1">
      <c r="A101" t="s">
        <v>13850</v>
      </c>
      <c r="B101" t="s">
        <v>67</v>
      </c>
      <c r="C101" t="s">
        <v>17650</v>
      </c>
      <c r="G101" t="s">
        <v>17651</v>
      </c>
      <c r="J101" t="s">
        <v>17652</v>
      </c>
      <c r="K101" t="s">
        <v>5456</v>
      </c>
      <c r="O101" t="s">
        <v>32224</v>
      </c>
      <c r="W101" t="s">
        <v>17653</v>
      </c>
      <c r="AG101">
        <v>2</v>
      </c>
      <c r="AH101">
        <v>2</v>
      </c>
      <c r="AN101" t="s">
        <v>5458</v>
      </c>
      <c r="AO101" t="s">
        <v>14303</v>
      </c>
      <c r="AS101" t="s">
        <v>352</v>
      </c>
      <c r="AT101">
        <v>2016</v>
      </c>
      <c r="AU101">
        <v>148</v>
      </c>
      <c r="AV101">
        <v>4</v>
      </c>
      <c r="BA101">
        <v>482</v>
      </c>
      <c r="BB101">
        <v>492</v>
      </c>
      <c r="BD101" t="s">
        <v>17654</v>
      </c>
      <c r="BG101">
        <v>11</v>
      </c>
      <c r="BK101" t="s">
        <v>17655</v>
      </c>
      <c r="BW101">
        <v>1</v>
      </c>
    </row>
    <row r="102" spans="1:80" hidden="1">
      <c r="A102" t="s">
        <v>13850</v>
      </c>
      <c r="B102" t="s">
        <v>67</v>
      </c>
      <c r="C102" t="s">
        <v>87</v>
      </c>
      <c r="G102" t="s">
        <v>88</v>
      </c>
      <c r="J102" t="s">
        <v>89</v>
      </c>
      <c r="K102" t="s">
        <v>90</v>
      </c>
      <c r="O102" t="s">
        <v>32248</v>
      </c>
      <c r="W102" t="s">
        <v>91</v>
      </c>
      <c r="AB102" t="s">
        <v>92</v>
      </c>
      <c r="AG102">
        <v>0</v>
      </c>
      <c r="AH102">
        <v>0</v>
      </c>
      <c r="AN102" t="s">
        <v>93</v>
      </c>
      <c r="AO102" t="s">
        <v>94</v>
      </c>
      <c r="BD102" t="s">
        <v>95</v>
      </c>
      <c r="BF102" s="1">
        <v>43770</v>
      </c>
      <c r="BG102">
        <v>16</v>
      </c>
      <c r="BK102" t="s">
        <v>96</v>
      </c>
      <c r="BW102">
        <v>1</v>
      </c>
    </row>
    <row r="103" spans="1:80" hidden="1">
      <c r="A103" t="s">
        <v>13850</v>
      </c>
      <c r="B103" t="s">
        <v>67</v>
      </c>
      <c r="C103" t="s">
        <v>35540</v>
      </c>
      <c r="G103" t="s">
        <v>35540</v>
      </c>
      <c r="J103" t="s">
        <v>35541</v>
      </c>
      <c r="K103" t="s">
        <v>348</v>
      </c>
      <c r="O103" t="s">
        <v>32224</v>
      </c>
      <c r="W103" t="s">
        <v>35542</v>
      </c>
      <c r="AG103">
        <v>14</v>
      </c>
      <c r="AH103">
        <v>15</v>
      </c>
      <c r="AN103" t="s">
        <v>350</v>
      </c>
      <c r="AS103" t="s">
        <v>521</v>
      </c>
      <c r="AT103">
        <v>1999</v>
      </c>
      <c r="AU103">
        <v>28</v>
      </c>
      <c r="AV103">
        <v>3</v>
      </c>
      <c r="BA103">
        <v>445</v>
      </c>
      <c r="BB103">
        <v>455</v>
      </c>
      <c r="BD103" t="s">
        <v>35543</v>
      </c>
      <c r="BG103">
        <v>11</v>
      </c>
      <c r="BK103" t="s">
        <v>35544</v>
      </c>
      <c r="BW103">
        <v>0</v>
      </c>
      <c r="BX103" t="s">
        <v>13429</v>
      </c>
      <c r="BY103" t="s">
        <v>13985</v>
      </c>
      <c r="BZ103" t="s">
        <v>13985</v>
      </c>
      <c r="CA103" t="s">
        <v>13985</v>
      </c>
      <c r="CB103" t="s">
        <v>13985</v>
      </c>
    </row>
    <row r="104" spans="1:80" hidden="1">
      <c r="A104" t="s">
        <v>13850</v>
      </c>
      <c r="B104" t="s">
        <v>67</v>
      </c>
      <c r="C104" t="s">
        <v>6294</v>
      </c>
      <c r="G104" t="s">
        <v>6295</v>
      </c>
      <c r="J104" t="s">
        <v>6296</v>
      </c>
      <c r="K104" t="s">
        <v>280</v>
      </c>
      <c r="O104" t="s">
        <v>32224</v>
      </c>
      <c r="W104" t="s">
        <v>6297</v>
      </c>
      <c r="AG104">
        <v>28</v>
      </c>
      <c r="AH104">
        <v>30</v>
      </c>
      <c r="AN104" t="s">
        <v>284</v>
      </c>
      <c r="AS104" t="s">
        <v>6298</v>
      </c>
      <c r="AT104">
        <v>2011</v>
      </c>
      <c r="AU104">
        <v>6</v>
      </c>
      <c r="AV104">
        <v>12</v>
      </c>
      <c r="BC104" t="s">
        <v>6299</v>
      </c>
      <c r="BD104" t="s">
        <v>6300</v>
      </c>
      <c r="BG104">
        <v>9</v>
      </c>
      <c r="BK104" t="s">
        <v>6301</v>
      </c>
      <c r="BL104">
        <v>22164210</v>
      </c>
      <c r="BM104" t="s">
        <v>32263</v>
      </c>
      <c r="BW104">
        <v>1</v>
      </c>
      <c r="BY104" t="s">
        <v>13985</v>
      </c>
      <c r="BZ104" t="s">
        <v>13985</v>
      </c>
      <c r="CA104" t="s">
        <v>13985</v>
      </c>
      <c r="CB104" t="s">
        <v>13985</v>
      </c>
    </row>
    <row r="105" spans="1:80" hidden="1">
      <c r="A105" t="s">
        <v>13850</v>
      </c>
      <c r="B105" t="s">
        <v>67</v>
      </c>
      <c r="C105" t="s">
        <v>31263</v>
      </c>
      <c r="G105" t="s">
        <v>31263</v>
      </c>
      <c r="J105" t="s">
        <v>31264</v>
      </c>
      <c r="K105" t="s">
        <v>423</v>
      </c>
      <c r="O105" t="s">
        <v>32224</v>
      </c>
      <c r="W105" t="s">
        <v>31265</v>
      </c>
      <c r="AG105">
        <v>22</v>
      </c>
      <c r="AH105">
        <v>22</v>
      </c>
      <c r="AN105" t="s">
        <v>426</v>
      </c>
      <c r="AO105" t="s">
        <v>427</v>
      </c>
      <c r="AS105" t="s">
        <v>884</v>
      </c>
      <c r="AT105">
        <v>1992</v>
      </c>
      <c r="AU105">
        <v>46</v>
      </c>
      <c r="AV105">
        <v>1</v>
      </c>
      <c r="BA105">
        <v>245</v>
      </c>
      <c r="BB105">
        <v>257</v>
      </c>
      <c r="BD105" t="s">
        <v>31266</v>
      </c>
      <c r="BG105">
        <v>13</v>
      </c>
      <c r="BK105" t="s">
        <v>31267</v>
      </c>
      <c r="BL105">
        <v>28564964</v>
      </c>
      <c r="BW105">
        <v>1</v>
      </c>
      <c r="BY105" t="s">
        <v>13985</v>
      </c>
      <c r="BZ105" t="s">
        <v>13985</v>
      </c>
      <c r="CA105" t="s">
        <v>13985</v>
      </c>
      <c r="CB105" t="s">
        <v>13985</v>
      </c>
    </row>
    <row r="106" spans="1:80" hidden="1">
      <c r="A106" t="s">
        <v>13850</v>
      </c>
      <c r="B106" t="s">
        <v>67</v>
      </c>
      <c r="C106" t="s">
        <v>10075</v>
      </c>
      <c r="G106" t="s">
        <v>10075</v>
      </c>
      <c r="J106" t="s">
        <v>10076</v>
      </c>
      <c r="K106" t="s">
        <v>4545</v>
      </c>
      <c r="O106" t="s">
        <v>32224</v>
      </c>
      <c r="W106" t="s">
        <v>10077</v>
      </c>
      <c r="AG106">
        <v>76</v>
      </c>
      <c r="AH106">
        <v>78</v>
      </c>
      <c r="AN106" t="s">
        <v>4548</v>
      </c>
      <c r="AS106" t="s">
        <v>472</v>
      </c>
      <c r="AT106">
        <v>2003</v>
      </c>
      <c r="AU106">
        <v>96</v>
      </c>
      <c r="AV106">
        <v>4</v>
      </c>
      <c r="BA106">
        <v>512</v>
      </c>
      <c r="BB106">
        <v>518</v>
      </c>
      <c r="BD106" t="s">
        <v>10078</v>
      </c>
      <c r="BG106">
        <v>7</v>
      </c>
      <c r="BK106" t="s">
        <v>10079</v>
      </c>
      <c r="BM106" t="s">
        <v>32286</v>
      </c>
      <c r="BW106">
        <v>1</v>
      </c>
      <c r="BY106" t="s">
        <v>13985</v>
      </c>
      <c r="BZ106" t="s">
        <v>13985</v>
      </c>
      <c r="CA106" t="s">
        <v>13985</v>
      </c>
      <c r="CB106" t="s">
        <v>13985</v>
      </c>
    </row>
    <row r="107" spans="1:80" hidden="1">
      <c r="A107" t="s">
        <v>13850</v>
      </c>
      <c r="B107" t="s">
        <v>67</v>
      </c>
      <c r="C107" t="s">
        <v>34787</v>
      </c>
      <c r="G107" t="s">
        <v>34788</v>
      </c>
      <c r="J107" t="s">
        <v>34789</v>
      </c>
      <c r="K107" t="s">
        <v>667</v>
      </c>
      <c r="O107" t="s">
        <v>32224</v>
      </c>
      <c r="W107" t="s">
        <v>34790</v>
      </c>
      <c r="AG107">
        <v>4</v>
      </c>
      <c r="AH107">
        <v>6</v>
      </c>
      <c r="AN107" t="s">
        <v>670</v>
      </c>
      <c r="AO107" t="s">
        <v>671</v>
      </c>
      <c r="AS107" t="s">
        <v>629</v>
      </c>
      <c r="AT107">
        <v>2007</v>
      </c>
      <c r="AU107">
        <v>42</v>
      </c>
      <c r="AV107">
        <v>2</v>
      </c>
      <c r="BA107">
        <v>291</v>
      </c>
      <c r="BB107">
        <v>296</v>
      </c>
      <c r="BD107" t="s">
        <v>34791</v>
      </c>
      <c r="BG107">
        <v>6</v>
      </c>
      <c r="BK107" t="s">
        <v>34792</v>
      </c>
      <c r="BM107" t="s">
        <v>32286</v>
      </c>
      <c r="BW107">
        <v>0</v>
      </c>
      <c r="BX107" t="s">
        <v>13429</v>
      </c>
      <c r="BY107" t="s">
        <v>13985</v>
      </c>
      <c r="BZ107" t="s">
        <v>13985</v>
      </c>
      <c r="CA107" t="s">
        <v>13985</v>
      </c>
      <c r="CB107" t="s">
        <v>13985</v>
      </c>
    </row>
    <row r="108" spans="1:80" hidden="1">
      <c r="A108" t="s">
        <v>13850</v>
      </c>
      <c r="B108" t="s">
        <v>67</v>
      </c>
      <c r="C108" t="s">
        <v>34418</v>
      </c>
      <c r="G108" t="s">
        <v>34418</v>
      </c>
      <c r="J108" t="s">
        <v>34979</v>
      </c>
      <c r="K108" t="s">
        <v>2539</v>
      </c>
      <c r="O108" t="s">
        <v>32291</v>
      </c>
      <c r="W108" t="s">
        <v>34980</v>
      </c>
      <c r="AG108">
        <v>8</v>
      </c>
      <c r="AH108">
        <v>9</v>
      </c>
      <c r="AN108" t="s">
        <v>2542</v>
      </c>
      <c r="AO108" t="s">
        <v>2543</v>
      </c>
      <c r="AS108" t="s">
        <v>352</v>
      </c>
      <c r="AT108">
        <v>2005</v>
      </c>
      <c r="AU108">
        <v>84</v>
      </c>
      <c r="AV108">
        <v>2</v>
      </c>
      <c r="BA108">
        <v>195</v>
      </c>
      <c r="BB108">
        <v>216</v>
      </c>
      <c r="BD108" t="s">
        <v>34981</v>
      </c>
      <c r="BG108">
        <v>22</v>
      </c>
      <c r="BK108" t="s">
        <v>34982</v>
      </c>
      <c r="BL108">
        <v>16131720</v>
      </c>
      <c r="BW108">
        <v>0</v>
      </c>
      <c r="BX108" t="s">
        <v>13429</v>
      </c>
      <c r="BY108" t="s">
        <v>13985</v>
      </c>
      <c r="BZ108" t="s">
        <v>13985</v>
      </c>
      <c r="CA108" t="s">
        <v>13985</v>
      </c>
      <c r="CB108" t="s">
        <v>13985</v>
      </c>
    </row>
    <row r="109" spans="1:80" hidden="1">
      <c r="A109" t="s">
        <v>13850</v>
      </c>
      <c r="B109" t="s">
        <v>67</v>
      </c>
      <c r="C109" t="s">
        <v>34085</v>
      </c>
      <c r="G109" t="s">
        <v>34086</v>
      </c>
      <c r="J109" t="s">
        <v>34087</v>
      </c>
      <c r="K109" t="s">
        <v>14477</v>
      </c>
      <c r="O109" t="s">
        <v>32224</v>
      </c>
      <c r="W109" t="s">
        <v>34088</v>
      </c>
      <c r="AA109" t="s">
        <v>34089</v>
      </c>
      <c r="AB109" t="s">
        <v>34090</v>
      </c>
      <c r="AG109">
        <v>9</v>
      </c>
      <c r="AH109">
        <v>12</v>
      </c>
      <c r="AN109" t="s">
        <v>14479</v>
      </c>
      <c r="AO109" t="s">
        <v>14480</v>
      </c>
      <c r="AS109" t="s">
        <v>352</v>
      </c>
      <c r="AT109">
        <v>2012</v>
      </c>
      <c r="AU109">
        <v>162</v>
      </c>
      <c r="AV109">
        <v>4</v>
      </c>
      <c r="BA109">
        <v>391</v>
      </c>
      <c r="BB109">
        <v>396</v>
      </c>
      <c r="BD109" t="s">
        <v>34091</v>
      </c>
      <c r="BG109">
        <v>6</v>
      </c>
      <c r="BK109" t="s">
        <v>34092</v>
      </c>
      <c r="BL109">
        <v>22561660</v>
      </c>
      <c r="BW109">
        <v>0</v>
      </c>
      <c r="BX109" t="s">
        <v>13429</v>
      </c>
      <c r="BY109" t="s">
        <v>13985</v>
      </c>
      <c r="BZ109" t="s">
        <v>13985</v>
      </c>
      <c r="CA109" t="s">
        <v>13985</v>
      </c>
      <c r="CB109" t="s">
        <v>13985</v>
      </c>
    </row>
    <row r="110" spans="1:80" hidden="1">
      <c r="A110" t="s">
        <v>13850</v>
      </c>
      <c r="B110" t="s">
        <v>67</v>
      </c>
      <c r="C110" t="s">
        <v>33711</v>
      </c>
      <c r="G110" t="s">
        <v>33712</v>
      </c>
      <c r="J110" t="s">
        <v>33713</v>
      </c>
      <c r="K110" t="s">
        <v>33714</v>
      </c>
      <c r="O110" t="s">
        <v>32224</v>
      </c>
      <c r="W110" t="s">
        <v>33715</v>
      </c>
      <c r="AA110" t="s">
        <v>33716</v>
      </c>
      <c r="AB110" t="s">
        <v>33717</v>
      </c>
      <c r="AG110">
        <v>0</v>
      </c>
      <c r="AH110">
        <v>0</v>
      </c>
      <c r="AN110" t="s">
        <v>33718</v>
      </c>
      <c r="AO110" t="s">
        <v>13734</v>
      </c>
      <c r="AS110" t="s">
        <v>884</v>
      </c>
      <c r="AT110">
        <v>2014</v>
      </c>
      <c r="AU110">
        <v>74</v>
      </c>
      <c r="AV110">
        <v>1</v>
      </c>
      <c r="BA110">
        <v>205</v>
      </c>
      <c r="BB110">
        <v>211</v>
      </c>
      <c r="BD110" t="s">
        <v>33719</v>
      </c>
      <c r="BG110">
        <v>7</v>
      </c>
      <c r="BK110" t="s">
        <v>33720</v>
      </c>
      <c r="BL110">
        <v>25055103</v>
      </c>
      <c r="BM110" t="s">
        <v>32263</v>
      </c>
      <c r="BW110">
        <v>0</v>
      </c>
      <c r="BX110" t="s">
        <v>13429</v>
      </c>
      <c r="BY110" t="s">
        <v>13985</v>
      </c>
      <c r="BZ110" t="s">
        <v>13985</v>
      </c>
      <c r="CA110" t="s">
        <v>13985</v>
      </c>
      <c r="CB110" t="s">
        <v>13985</v>
      </c>
    </row>
    <row r="111" spans="1:80" hidden="1">
      <c r="A111" t="s">
        <v>13477</v>
      </c>
      <c r="B111" t="s">
        <v>67</v>
      </c>
      <c r="C111" t="s">
        <v>33711</v>
      </c>
      <c r="J111" t="s">
        <v>36322</v>
      </c>
      <c r="K111" t="s">
        <v>13733</v>
      </c>
      <c r="O111" t="s">
        <v>36316</v>
      </c>
      <c r="W111" t="s">
        <v>36324</v>
      </c>
      <c r="AA111" t="s">
        <v>36325</v>
      </c>
      <c r="AB111" t="s">
        <v>33717</v>
      </c>
      <c r="AN111" t="s">
        <v>13734</v>
      </c>
      <c r="AS111">
        <v>2</v>
      </c>
      <c r="AT111">
        <v>2014</v>
      </c>
      <c r="AU111">
        <v>74</v>
      </c>
      <c r="AV111">
        <v>1</v>
      </c>
      <c r="BA111">
        <v>205</v>
      </c>
      <c r="BB111">
        <v>211</v>
      </c>
      <c r="BD111" t="s">
        <v>33719</v>
      </c>
      <c r="BK111" t="s">
        <v>36326</v>
      </c>
      <c r="BM111" t="s">
        <v>13483</v>
      </c>
      <c r="BQ111" t="s">
        <v>36323</v>
      </c>
      <c r="BW111">
        <v>0</v>
      </c>
      <c r="BX111" t="s">
        <v>13433</v>
      </c>
      <c r="BZ111">
        <v>0</v>
      </c>
      <c r="CB111" t="s">
        <v>13429</v>
      </c>
    </row>
    <row r="112" spans="1:80" hidden="1">
      <c r="A112" t="s">
        <v>13850</v>
      </c>
      <c r="B112" t="s">
        <v>67</v>
      </c>
      <c r="C112" t="s">
        <v>32475</v>
      </c>
      <c r="G112" t="s">
        <v>32476</v>
      </c>
      <c r="J112" t="s">
        <v>32477</v>
      </c>
      <c r="K112" t="s">
        <v>5124</v>
      </c>
      <c r="O112" t="s">
        <v>32291</v>
      </c>
      <c r="W112" t="s">
        <v>32478</v>
      </c>
      <c r="AG112">
        <v>0</v>
      </c>
      <c r="AH112">
        <v>0</v>
      </c>
      <c r="AN112" t="s">
        <v>5126</v>
      </c>
      <c r="AO112" t="s">
        <v>5127</v>
      </c>
      <c r="AT112">
        <v>2019</v>
      </c>
      <c r="AU112">
        <v>63</v>
      </c>
      <c r="AV112">
        <v>3</v>
      </c>
      <c r="BA112">
        <v>79</v>
      </c>
      <c r="BB112">
        <v>95</v>
      </c>
      <c r="BD112" t="s">
        <v>32479</v>
      </c>
      <c r="BG112">
        <v>17</v>
      </c>
      <c r="BK112" t="s">
        <v>32480</v>
      </c>
      <c r="BM112" t="s">
        <v>32286</v>
      </c>
      <c r="BW112">
        <v>0</v>
      </c>
      <c r="BX112" t="s">
        <v>13429</v>
      </c>
    </row>
    <row r="113" spans="1:80" hidden="1">
      <c r="A113" t="s">
        <v>13850</v>
      </c>
      <c r="B113" t="s">
        <v>67</v>
      </c>
      <c r="C113" t="s">
        <v>33517</v>
      </c>
      <c r="G113" t="s">
        <v>33518</v>
      </c>
      <c r="J113" t="s">
        <v>33519</v>
      </c>
      <c r="K113" t="s">
        <v>1426</v>
      </c>
      <c r="O113" t="s">
        <v>32291</v>
      </c>
      <c r="W113" t="s">
        <v>33520</v>
      </c>
      <c r="AA113" t="s">
        <v>33521</v>
      </c>
      <c r="AG113">
        <v>42</v>
      </c>
      <c r="AH113">
        <v>45</v>
      </c>
      <c r="AN113" t="s">
        <v>1428</v>
      </c>
      <c r="AO113" t="s">
        <v>1429</v>
      </c>
      <c r="AS113" t="s">
        <v>1023</v>
      </c>
      <c r="AT113">
        <v>2015</v>
      </c>
      <c r="AU113">
        <v>205</v>
      </c>
      <c r="AV113">
        <v>2</v>
      </c>
      <c r="BA113">
        <v>490</v>
      </c>
      <c r="BB113">
        <v>502</v>
      </c>
      <c r="BD113" t="s">
        <v>33522</v>
      </c>
      <c r="BG113">
        <v>13</v>
      </c>
      <c r="BK113" t="s">
        <v>33523</v>
      </c>
      <c r="BL113">
        <v>25303317</v>
      </c>
      <c r="BW113">
        <v>0</v>
      </c>
      <c r="BX113" t="s">
        <v>13429</v>
      </c>
      <c r="BY113" t="s">
        <v>13985</v>
      </c>
      <c r="BZ113" t="s">
        <v>13985</v>
      </c>
      <c r="CA113" t="s">
        <v>13985</v>
      </c>
      <c r="CB113" t="s">
        <v>13985</v>
      </c>
    </row>
    <row r="114" spans="1:80" hidden="1">
      <c r="A114" t="s">
        <v>13850</v>
      </c>
      <c r="B114" t="s">
        <v>67</v>
      </c>
      <c r="C114" t="s">
        <v>36277</v>
      </c>
      <c r="G114" t="s">
        <v>36277</v>
      </c>
      <c r="J114" t="s">
        <v>36278</v>
      </c>
      <c r="K114" t="s">
        <v>11799</v>
      </c>
      <c r="O114" t="s">
        <v>32291</v>
      </c>
      <c r="AG114">
        <v>180</v>
      </c>
      <c r="AH114">
        <v>183</v>
      </c>
      <c r="AN114" t="s">
        <v>5164</v>
      </c>
      <c r="AO114" t="s">
        <v>11801</v>
      </c>
      <c r="AT114">
        <v>1970</v>
      </c>
      <c r="AU114">
        <v>15</v>
      </c>
      <c r="BA114">
        <v>201</v>
      </c>
      <c r="BB114" t="s">
        <v>115</v>
      </c>
      <c r="BD114" t="s">
        <v>36279</v>
      </c>
      <c r="BG114">
        <v>1</v>
      </c>
      <c r="BK114" t="s">
        <v>36280</v>
      </c>
      <c r="BW114">
        <v>0</v>
      </c>
      <c r="BX114" t="s">
        <v>13429</v>
      </c>
      <c r="BY114" t="s">
        <v>13985</v>
      </c>
      <c r="BZ114" t="s">
        <v>13985</v>
      </c>
      <c r="CA114" t="s">
        <v>13985</v>
      </c>
      <c r="CB114" t="s">
        <v>13985</v>
      </c>
    </row>
    <row r="115" spans="1:80" hidden="1">
      <c r="A115" t="s">
        <v>13850</v>
      </c>
      <c r="B115" t="s">
        <v>67</v>
      </c>
      <c r="C115" t="s">
        <v>33062</v>
      </c>
      <c r="G115" t="s">
        <v>33063</v>
      </c>
      <c r="J115" t="s">
        <v>33064</v>
      </c>
      <c r="K115" t="s">
        <v>15832</v>
      </c>
      <c r="O115" t="s">
        <v>32224</v>
      </c>
      <c r="W115" t="s">
        <v>33065</v>
      </c>
      <c r="AG115">
        <v>2</v>
      </c>
      <c r="AH115">
        <v>2</v>
      </c>
      <c r="AN115" t="s">
        <v>15834</v>
      </c>
      <c r="AS115" t="s">
        <v>1023</v>
      </c>
      <c r="AT115">
        <v>2017</v>
      </c>
      <c r="AU115">
        <v>8</v>
      </c>
      <c r="AV115">
        <v>1</v>
      </c>
      <c r="BC115" t="s">
        <v>1783</v>
      </c>
      <c r="BD115" t="s">
        <v>33066</v>
      </c>
      <c r="BG115">
        <v>6</v>
      </c>
      <c r="BK115" t="s">
        <v>33067</v>
      </c>
      <c r="BM115" t="s">
        <v>32247</v>
      </c>
      <c r="BW115">
        <v>0</v>
      </c>
      <c r="BX115" t="s">
        <v>13433</v>
      </c>
      <c r="BY115">
        <v>0</v>
      </c>
      <c r="BZ115" t="s">
        <v>13985</v>
      </c>
      <c r="CA115" t="s">
        <v>13985</v>
      </c>
      <c r="CB115" t="s">
        <v>13429</v>
      </c>
    </row>
    <row r="116" spans="1:80" hidden="1">
      <c r="A116" t="s">
        <v>13850</v>
      </c>
      <c r="B116" t="s">
        <v>67</v>
      </c>
      <c r="C116" t="s">
        <v>35966</v>
      </c>
      <c r="G116" t="s">
        <v>35966</v>
      </c>
      <c r="J116" t="s">
        <v>35967</v>
      </c>
      <c r="K116" t="s">
        <v>160</v>
      </c>
      <c r="O116" t="s">
        <v>32224</v>
      </c>
      <c r="AG116">
        <v>7</v>
      </c>
      <c r="AH116">
        <v>7</v>
      </c>
      <c r="AN116" t="s">
        <v>162</v>
      </c>
      <c r="AO116" t="s">
        <v>163</v>
      </c>
      <c r="AS116" t="s">
        <v>815</v>
      </c>
      <c r="AT116">
        <v>1989</v>
      </c>
      <c r="AU116">
        <v>14</v>
      </c>
      <c r="AV116">
        <v>1</v>
      </c>
      <c r="BA116">
        <v>107</v>
      </c>
      <c r="BB116">
        <v>113</v>
      </c>
      <c r="BD116" t="s">
        <v>35968</v>
      </c>
      <c r="BG116">
        <v>7</v>
      </c>
      <c r="BK116" t="s">
        <v>35969</v>
      </c>
      <c r="BW116">
        <v>0</v>
      </c>
      <c r="BX116" t="s">
        <v>13433</v>
      </c>
      <c r="BY116" t="s">
        <v>13985</v>
      </c>
      <c r="BZ116">
        <v>0</v>
      </c>
      <c r="CA116" t="s">
        <v>13985</v>
      </c>
      <c r="CB116" t="s">
        <v>13985</v>
      </c>
    </row>
    <row r="117" spans="1:80" hidden="1">
      <c r="A117" t="s">
        <v>13850</v>
      </c>
      <c r="B117" t="s">
        <v>67</v>
      </c>
      <c r="C117" t="s">
        <v>33894</v>
      </c>
      <c r="G117" t="s">
        <v>33895</v>
      </c>
      <c r="J117" t="s">
        <v>33896</v>
      </c>
      <c r="K117" t="s">
        <v>348</v>
      </c>
      <c r="O117" t="s">
        <v>32224</v>
      </c>
      <c r="W117" t="s">
        <v>33897</v>
      </c>
      <c r="AG117">
        <v>2</v>
      </c>
      <c r="AH117">
        <v>3</v>
      </c>
      <c r="AN117" t="s">
        <v>350</v>
      </c>
      <c r="AS117" t="s">
        <v>521</v>
      </c>
      <c r="AT117">
        <v>2013</v>
      </c>
      <c r="AU117">
        <v>42</v>
      </c>
      <c r="AV117">
        <v>3</v>
      </c>
      <c r="BA117">
        <v>558</v>
      </c>
      <c r="BB117">
        <v>563</v>
      </c>
      <c r="BD117" t="s">
        <v>33898</v>
      </c>
      <c r="BG117">
        <v>6</v>
      </c>
      <c r="BK117" t="s">
        <v>33899</v>
      </c>
      <c r="BL117">
        <v>23726065</v>
      </c>
      <c r="BW117">
        <v>0</v>
      </c>
      <c r="BX117" t="s">
        <v>13429</v>
      </c>
      <c r="BY117" t="s">
        <v>13985</v>
      </c>
      <c r="BZ117" t="s">
        <v>13985</v>
      </c>
      <c r="CA117" t="s">
        <v>13985</v>
      </c>
      <c r="CB117" t="s">
        <v>13985</v>
      </c>
    </row>
    <row r="118" spans="1:80" hidden="1">
      <c r="A118" t="s">
        <v>13850</v>
      </c>
      <c r="B118" t="s">
        <v>67</v>
      </c>
      <c r="C118" t="s">
        <v>17944</v>
      </c>
      <c r="G118" t="s">
        <v>17945</v>
      </c>
      <c r="J118" t="s">
        <v>17946</v>
      </c>
      <c r="K118" t="s">
        <v>3361</v>
      </c>
      <c r="O118" t="s">
        <v>32224</v>
      </c>
      <c r="W118" t="s">
        <v>17947</v>
      </c>
      <c r="AA118" t="s">
        <v>1059</v>
      </c>
      <c r="AB118" t="s">
        <v>1060</v>
      </c>
      <c r="AG118">
        <v>9</v>
      </c>
      <c r="AH118">
        <v>10</v>
      </c>
      <c r="AN118" t="s">
        <v>3363</v>
      </c>
      <c r="AO118" t="s">
        <v>3364</v>
      </c>
      <c r="AS118" t="s">
        <v>815</v>
      </c>
      <c r="AT118">
        <v>2016</v>
      </c>
      <c r="AU118">
        <v>125</v>
      </c>
      <c r="AV118">
        <v>3</v>
      </c>
      <c r="BA118">
        <v>386</v>
      </c>
      <c r="BB118">
        <v>394</v>
      </c>
      <c r="BD118" t="s">
        <v>17948</v>
      </c>
      <c r="BG118">
        <v>9</v>
      </c>
      <c r="BK118" t="s">
        <v>17949</v>
      </c>
      <c r="BW118">
        <v>1</v>
      </c>
      <c r="BY118" t="s">
        <v>13985</v>
      </c>
      <c r="BZ118" t="s">
        <v>13985</v>
      </c>
      <c r="CA118" t="s">
        <v>13985</v>
      </c>
      <c r="CB118" t="s">
        <v>13985</v>
      </c>
    </row>
    <row r="119" spans="1:80" hidden="1">
      <c r="A119" t="s">
        <v>13850</v>
      </c>
      <c r="B119" t="s">
        <v>67</v>
      </c>
      <c r="C119" t="s">
        <v>33216</v>
      </c>
      <c r="G119" t="s">
        <v>33217</v>
      </c>
      <c r="J119" t="s">
        <v>33218</v>
      </c>
      <c r="K119" t="s">
        <v>33219</v>
      </c>
      <c r="O119" t="s">
        <v>32224</v>
      </c>
      <c r="W119" t="s">
        <v>33220</v>
      </c>
      <c r="AA119" t="s">
        <v>33221</v>
      </c>
      <c r="AB119" t="s">
        <v>33222</v>
      </c>
      <c r="AG119">
        <v>14</v>
      </c>
      <c r="AH119">
        <v>14</v>
      </c>
      <c r="AN119" t="s">
        <v>33223</v>
      </c>
      <c r="AO119" t="s">
        <v>33224</v>
      </c>
      <c r="AS119" t="s">
        <v>629</v>
      </c>
      <c r="AT119">
        <v>2016</v>
      </c>
      <c r="AU119">
        <v>65</v>
      </c>
      <c r="AV119">
        <v>3</v>
      </c>
      <c r="BA119">
        <v>417</v>
      </c>
      <c r="BB119">
        <v>431</v>
      </c>
      <c r="BD119" t="s">
        <v>33225</v>
      </c>
      <c r="BG119">
        <v>15</v>
      </c>
      <c r="BK119" t="s">
        <v>33226</v>
      </c>
      <c r="BL119">
        <v>26911152</v>
      </c>
      <c r="BM119" t="s">
        <v>32286</v>
      </c>
      <c r="BW119">
        <v>0</v>
      </c>
      <c r="BX119" t="s">
        <v>13429</v>
      </c>
      <c r="BY119" t="s">
        <v>13985</v>
      </c>
      <c r="BZ119" t="s">
        <v>13985</v>
      </c>
      <c r="CA119" t="s">
        <v>13985</v>
      </c>
      <c r="CB119" t="s">
        <v>13985</v>
      </c>
    </row>
    <row r="120" spans="1:80" hidden="1">
      <c r="A120" t="s">
        <v>13850</v>
      </c>
      <c r="B120" t="s">
        <v>67</v>
      </c>
      <c r="C120" t="s">
        <v>35139</v>
      </c>
      <c r="G120" t="s">
        <v>35139</v>
      </c>
      <c r="J120" t="s">
        <v>35140</v>
      </c>
      <c r="K120" t="s">
        <v>625</v>
      </c>
      <c r="O120" t="s">
        <v>32224</v>
      </c>
      <c r="W120" t="s">
        <v>35141</v>
      </c>
      <c r="AG120">
        <v>8</v>
      </c>
      <c r="AH120">
        <v>10</v>
      </c>
      <c r="AN120" t="s">
        <v>627</v>
      </c>
      <c r="AS120" t="s">
        <v>1023</v>
      </c>
      <c r="AT120">
        <v>2004</v>
      </c>
      <c r="AU120">
        <v>110</v>
      </c>
      <c r="AV120">
        <v>1</v>
      </c>
      <c r="BA120">
        <v>73</v>
      </c>
      <c r="BB120">
        <v>77</v>
      </c>
      <c r="BD120" t="s">
        <v>35142</v>
      </c>
      <c r="BG120">
        <v>5</v>
      </c>
      <c r="BK120" t="s">
        <v>35143</v>
      </c>
      <c r="BW120">
        <v>0</v>
      </c>
      <c r="BX120" t="s">
        <v>13429</v>
      </c>
      <c r="BY120" t="s">
        <v>13985</v>
      </c>
      <c r="BZ120" t="s">
        <v>13985</v>
      </c>
      <c r="CA120" t="s">
        <v>13985</v>
      </c>
      <c r="CB120" t="s">
        <v>13985</v>
      </c>
    </row>
    <row r="121" spans="1:80" hidden="1">
      <c r="A121" t="s">
        <v>13850</v>
      </c>
      <c r="B121" t="s">
        <v>67</v>
      </c>
      <c r="C121" t="s">
        <v>32303</v>
      </c>
      <c r="G121" t="s">
        <v>32304</v>
      </c>
      <c r="J121" t="s">
        <v>32305</v>
      </c>
      <c r="K121" t="s">
        <v>1453</v>
      </c>
      <c r="O121" t="s">
        <v>32224</v>
      </c>
      <c r="W121" t="s">
        <v>32306</v>
      </c>
      <c r="AG121">
        <v>0</v>
      </c>
      <c r="AH121">
        <v>0</v>
      </c>
      <c r="AN121" t="s">
        <v>1455</v>
      </c>
      <c r="AO121" t="s">
        <v>1456</v>
      </c>
      <c r="AS121" t="s">
        <v>242</v>
      </c>
      <c r="AT121">
        <v>2019</v>
      </c>
      <c r="AU121">
        <v>112</v>
      </c>
      <c r="AV121">
        <v>5</v>
      </c>
      <c r="BA121">
        <v>2316</v>
      </c>
      <c r="BB121">
        <v>2323</v>
      </c>
      <c r="BD121" t="s">
        <v>32307</v>
      </c>
      <c r="BG121">
        <v>8</v>
      </c>
      <c r="BK121" t="s">
        <v>32308</v>
      </c>
      <c r="BL121">
        <v>31081887</v>
      </c>
      <c r="BW121">
        <v>0</v>
      </c>
      <c r="BX121" t="s">
        <v>13429</v>
      </c>
    </row>
    <row r="122" spans="1:80" hidden="1">
      <c r="A122" t="s">
        <v>13850</v>
      </c>
      <c r="B122" t="s">
        <v>67</v>
      </c>
      <c r="C122" t="s">
        <v>33031</v>
      </c>
      <c r="G122" t="s">
        <v>33032</v>
      </c>
      <c r="J122" t="s">
        <v>33033</v>
      </c>
      <c r="K122" t="s">
        <v>16389</v>
      </c>
      <c r="O122" t="s">
        <v>32224</v>
      </c>
      <c r="W122" t="s">
        <v>33034</v>
      </c>
      <c r="AG122">
        <v>5</v>
      </c>
      <c r="AH122">
        <v>5</v>
      </c>
      <c r="AN122" t="s">
        <v>16392</v>
      </c>
      <c r="AS122" t="s">
        <v>1575</v>
      </c>
      <c r="AT122">
        <v>2017</v>
      </c>
      <c r="AU122">
        <v>5</v>
      </c>
      <c r="BC122" t="s">
        <v>33035</v>
      </c>
      <c r="BD122" t="s">
        <v>33036</v>
      </c>
      <c r="BG122">
        <v>13</v>
      </c>
      <c r="BK122" t="s">
        <v>33037</v>
      </c>
      <c r="BL122">
        <v>28852513</v>
      </c>
      <c r="BM122" t="s">
        <v>32263</v>
      </c>
      <c r="BW122">
        <v>0</v>
      </c>
      <c r="BX122" t="s">
        <v>13429</v>
      </c>
      <c r="BY122" t="s">
        <v>13985</v>
      </c>
      <c r="BZ122" t="s">
        <v>13985</v>
      </c>
      <c r="CA122" t="s">
        <v>13985</v>
      </c>
      <c r="CB122" t="s">
        <v>13985</v>
      </c>
    </row>
    <row r="123" spans="1:80" hidden="1">
      <c r="A123" t="s">
        <v>13850</v>
      </c>
      <c r="B123" t="s">
        <v>67</v>
      </c>
      <c r="C123" t="s">
        <v>33476</v>
      </c>
      <c r="G123" t="s">
        <v>33477</v>
      </c>
      <c r="J123" t="s">
        <v>33478</v>
      </c>
      <c r="K123" t="s">
        <v>1645</v>
      </c>
      <c r="O123" t="s">
        <v>32224</v>
      </c>
      <c r="W123" t="s">
        <v>33479</v>
      </c>
      <c r="AG123">
        <v>31</v>
      </c>
      <c r="AH123">
        <v>33</v>
      </c>
      <c r="AN123" t="s">
        <v>1649</v>
      </c>
      <c r="AO123" t="s">
        <v>1650</v>
      </c>
      <c r="AS123" t="s">
        <v>884</v>
      </c>
      <c r="AT123">
        <v>2015</v>
      </c>
      <c r="AU123">
        <v>139</v>
      </c>
      <c r="AV123" s="2">
        <v>43497</v>
      </c>
      <c r="BA123">
        <v>105</v>
      </c>
      <c r="BB123">
        <v>113</v>
      </c>
      <c r="BD123" t="s">
        <v>33480</v>
      </c>
      <c r="BG123">
        <v>9</v>
      </c>
      <c r="BK123" t="s">
        <v>33481</v>
      </c>
      <c r="BW123">
        <v>0</v>
      </c>
      <c r="BX123" t="s">
        <v>13429</v>
      </c>
      <c r="BY123" t="s">
        <v>13985</v>
      </c>
      <c r="BZ123" t="s">
        <v>13985</v>
      </c>
      <c r="CA123" t="s">
        <v>13985</v>
      </c>
      <c r="CB123" t="s">
        <v>13985</v>
      </c>
    </row>
    <row r="124" spans="1:80" hidden="1">
      <c r="A124" t="s">
        <v>13850</v>
      </c>
      <c r="B124" t="s">
        <v>67</v>
      </c>
      <c r="C124" t="s">
        <v>10045</v>
      </c>
      <c r="G124" t="s">
        <v>10045</v>
      </c>
      <c r="J124" t="s">
        <v>10046</v>
      </c>
      <c r="K124" t="s">
        <v>358</v>
      </c>
      <c r="O124" t="s">
        <v>32224</v>
      </c>
      <c r="W124" t="s">
        <v>10047</v>
      </c>
      <c r="AA124" t="s">
        <v>10048</v>
      </c>
      <c r="AB124" t="s">
        <v>10049</v>
      </c>
      <c r="AG124">
        <v>24</v>
      </c>
      <c r="AH124">
        <v>25</v>
      </c>
      <c r="AN124" t="s">
        <v>360</v>
      </c>
      <c r="AO124" t="s">
        <v>361</v>
      </c>
      <c r="AS124" t="s">
        <v>242</v>
      </c>
      <c r="AT124">
        <v>2003</v>
      </c>
      <c r="AU124">
        <v>49</v>
      </c>
      <c r="AV124">
        <v>10</v>
      </c>
      <c r="BA124">
        <v>975</v>
      </c>
      <c r="BB124">
        <v>981</v>
      </c>
      <c r="BD124" t="s">
        <v>10050</v>
      </c>
      <c r="BG124">
        <v>7</v>
      </c>
      <c r="BK124" t="s">
        <v>10051</v>
      </c>
      <c r="BL124">
        <v>14511830</v>
      </c>
      <c r="BW124">
        <v>1</v>
      </c>
      <c r="BY124" t="s">
        <v>13985</v>
      </c>
      <c r="BZ124" t="s">
        <v>13985</v>
      </c>
      <c r="CA124" t="s">
        <v>13985</v>
      </c>
      <c r="CB124" t="s">
        <v>13985</v>
      </c>
    </row>
    <row r="125" spans="1:80" hidden="1">
      <c r="A125" t="s">
        <v>13850</v>
      </c>
      <c r="B125" t="s">
        <v>67</v>
      </c>
      <c r="C125" t="s">
        <v>11942</v>
      </c>
      <c r="G125" t="s">
        <v>11942</v>
      </c>
      <c r="J125" t="s">
        <v>11943</v>
      </c>
      <c r="K125" t="s">
        <v>6536</v>
      </c>
      <c r="O125" t="s">
        <v>32224</v>
      </c>
      <c r="W125" t="s">
        <v>11944</v>
      </c>
      <c r="AG125">
        <v>39</v>
      </c>
      <c r="AH125">
        <v>42</v>
      </c>
      <c r="AN125" t="s">
        <v>6540</v>
      </c>
      <c r="AS125" t="s">
        <v>521</v>
      </c>
      <c r="AT125">
        <v>1996</v>
      </c>
      <c r="AU125">
        <v>10</v>
      </c>
      <c r="AV125">
        <v>3</v>
      </c>
      <c r="BA125">
        <v>384</v>
      </c>
      <c r="BB125">
        <v>389</v>
      </c>
      <c r="BD125" t="s">
        <v>11945</v>
      </c>
      <c r="BG125">
        <v>6</v>
      </c>
      <c r="BK125" t="s">
        <v>11946</v>
      </c>
      <c r="BW125">
        <v>1</v>
      </c>
      <c r="BY125" t="s">
        <v>13985</v>
      </c>
      <c r="BZ125" t="s">
        <v>13985</v>
      </c>
      <c r="CA125" t="s">
        <v>13985</v>
      </c>
      <c r="CB125" t="s">
        <v>13985</v>
      </c>
    </row>
    <row r="126" spans="1:80" hidden="1">
      <c r="A126" t="s">
        <v>13850</v>
      </c>
      <c r="B126" t="s">
        <v>67</v>
      </c>
      <c r="C126" t="s">
        <v>34241</v>
      </c>
      <c r="G126" t="s">
        <v>34242</v>
      </c>
      <c r="J126" t="s">
        <v>34243</v>
      </c>
      <c r="K126" t="s">
        <v>667</v>
      </c>
      <c r="O126" t="s">
        <v>32224</v>
      </c>
      <c r="W126" t="s">
        <v>34244</v>
      </c>
      <c r="AA126" t="s">
        <v>34054</v>
      </c>
      <c r="AB126" t="s">
        <v>34055</v>
      </c>
      <c r="AG126">
        <v>4</v>
      </c>
      <c r="AH126">
        <v>5</v>
      </c>
      <c r="AN126" t="s">
        <v>670</v>
      </c>
      <c r="AS126" t="s">
        <v>352</v>
      </c>
      <c r="AT126">
        <v>2011</v>
      </c>
      <c r="AU126">
        <v>46</v>
      </c>
      <c r="AV126">
        <v>3</v>
      </c>
      <c r="BA126">
        <v>319</v>
      </c>
      <c r="BB126">
        <v>325</v>
      </c>
      <c r="BD126" t="s">
        <v>34245</v>
      </c>
      <c r="BG126">
        <v>7</v>
      </c>
      <c r="BK126" t="s">
        <v>34246</v>
      </c>
      <c r="BW126">
        <v>0</v>
      </c>
      <c r="BX126" t="s">
        <v>13433</v>
      </c>
      <c r="BY126">
        <v>1</v>
      </c>
      <c r="BZ126" t="s">
        <v>13985</v>
      </c>
      <c r="CA126" t="s">
        <v>13985</v>
      </c>
      <c r="CB126" t="s">
        <v>13985</v>
      </c>
    </row>
    <row r="127" spans="1:80" hidden="1">
      <c r="A127" t="s">
        <v>13850</v>
      </c>
      <c r="B127" t="s">
        <v>67</v>
      </c>
      <c r="C127" t="s">
        <v>36230</v>
      </c>
      <c r="G127" t="s">
        <v>36230</v>
      </c>
      <c r="J127" t="s">
        <v>36231</v>
      </c>
      <c r="K127" t="s">
        <v>36232</v>
      </c>
      <c r="O127" t="s">
        <v>32291</v>
      </c>
      <c r="AG127">
        <v>0</v>
      </c>
      <c r="AH127">
        <v>0</v>
      </c>
      <c r="AN127" t="s">
        <v>36233</v>
      </c>
      <c r="AT127">
        <v>1979</v>
      </c>
      <c r="AV127">
        <v>108</v>
      </c>
      <c r="BA127">
        <v>548</v>
      </c>
      <c r="BB127">
        <v>566</v>
      </c>
      <c r="BG127">
        <v>19</v>
      </c>
      <c r="BK127" t="s">
        <v>36234</v>
      </c>
      <c r="BW127">
        <v>0</v>
      </c>
      <c r="BX127" t="s">
        <v>13429</v>
      </c>
      <c r="BY127" t="s">
        <v>13985</v>
      </c>
      <c r="BZ127" t="s">
        <v>13985</v>
      </c>
      <c r="CA127" t="s">
        <v>13985</v>
      </c>
      <c r="CB127" t="s">
        <v>13985</v>
      </c>
    </row>
    <row r="128" spans="1:80" hidden="1">
      <c r="A128" t="s">
        <v>13850</v>
      </c>
      <c r="B128" t="s">
        <v>67</v>
      </c>
      <c r="C128" t="s">
        <v>36119</v>
      </c>
      <c r="G128" t="s">
        <v>36119</v>
      </c>
      <c r="J128" t="s">
        <v>36120</v>
      </c>
      <c r="K128" t="s">
        <v>358</v>
      </c>
      <c r="O128" t="s">
        <v>32224</v>
      </c>
      <c r="AG128">
        <v>9</v>
      </c>
      <c r="AH128">
        <v>10</v>
      </c>
      <c r="AN128" t="s">
        <v>360</v>
      </c>
      <c r="AT128">
        <v>1984</v>
      </c>
      <c r="AU128">
        <v>30</v>
      </c>
      <c r="AV128">
        <v>10</v>
      </c>
      <c r="BA128">
        <v>787</v>
      </c>
      <c r="BB128" t="s">
        <v>13394</v>
      </c>
      <c r="BD128" t="s">
        <v>36121</v>
      </c>
      <c r="BG128">
        <v>0</v>
      </c>
      <c r="BK128" t="s">
        <v>36122</v>
      </c>
      <c r="BW128">
        <v>0</v>
      </c>
      <c r="BX128" t="s">
        <v>13433</v>
      </c>
      <c r="BY128">
        <v>2</v>
      </c>
      <c r="BZ128" t="s">
        <v>13985</v>
      </c>
      <c r="CA128" t="s">
        <v>13985</v>
      </c>
      <c r="CB128" t="s">
        <v>13985</v>
      </c>
    </row>
    <row r="129" spans="1:80" hidden="1">
      <c r="A129" t="s">
        <v>13850</v>
      </c>
      <c r="B129" t="s">
        <v>67</v>
      </c>
      <c r="C129" t="s">
        <v>34071</v>
      </c>
      <c r="G129" t="s">
        <v>34072</v>
      </c>
      <c r="J129" t="s">
        <v>34073</v>
      </c>
      <c r="K129" t="s">
        <v>3981</v>
      </c>
      <c r="O129" t="s">
        <v>32224</v>
      </c>
      <c r="W129" t="s">
        <v>34074</v>
      </c>
      <c r="AG129">
        <v>2</v>
      </c>
      <c r="AH129">
        <v>3</v>
      </c>
      <c r="AN129" t="s">
        <v>3983</v>
      </c>
      <c r="AS129" t="s">
        <v>352</v>
      </c>
      <c r="AT129">
        <v>2012</v>
      </c>
      <c r="AU129">
        <v>102</v>
      </c>
      <c r="AV129">
        <v>4</v>
      </c>
      <c r="BA129">
        <v>477</v>
      </c>
      <c r="BB129">
        <v>488</v>
      </c>
      <c r="BD129" t="s">
        <v>34075</v>
      </c>
      <c r="BG129">
        <v>12</v>
      </c>
      <c r="BK129" t="s">
        <v>34076</v>
      </c>
      <c r="BL129">
        <v>22314051</v>
      </c>
      <c r="BW129">
        <v>0</v>
      </c>
      <c r="BX129" t="s">
        <v>13429</v>
      </c>
      <c r="BY129" t="s">
        <v>13985</v>
      </c>
      <c r="BZ129" t="s">
        <v>13985</v>
      </c>
      <c r="CA129" t="s">
        <v>13985</v>
      </c>
      <c r="CB129" t="s">
        <v>13985</v>
      </c>
    </row>
    <row r="130" spans="1:80" hidden="1">
      <c r="A130" t="s">
        <v>13850</v>
      </c>
      <c r="B130" t="s">
        <v>67</v>
      </c>
      <c r="C130" t="s">
        <v>12695</v>
      </c>
      <c r="G130" t="s">
        <v>12695</v>
      </c>
      <c r="J130" t="s">
        <v>35823</v>
      </c>
      <c r="K130" t="s">
        <v>18475</v>
      </c>
      <c r="O130" t="s">
        <v>32224</v>
      </c>
      <c r="W130" t="s">
        <v>35824</v>
      </c>
      <c r="AG130">
        <v>18</v>
      </c>
      <c r="AH130">
        <v>18</v>
      </c>
      <c r="AN130" t="s">
        <v>18477</v>
      </c>
      <c r="AS130" t="s">
        <v>472</v>
      </c>
      <c r="AT130">
        <v>1993</v>
      </c>
      <c r="AU130">
        <v>23</v>
      </c>
      <c r="AV130">
        <v>4</v>
      </c>
      <c r="BA130">
        <v>359</v>
      </c>
      <c r="BB130">
        <v>367</v>
      </c>
      <c r="BD130" t="s">
        <v>35825</v>
      </c>
      <c r="BG130">
        <v>9</v>
      </c>
      <c r="BK130" t="s">
        <v>35826</v>
      </c>
      <c r="BL130">
        <v>7993394</v>
      </c>
      <c r="BW130">
        <v>0</v>
      </c>
      <c r="BX130" t="s">
        <v>13429</v>
      </c>
      <c r="BY130" t="s">
        <v>13985</v>
      </c>
      <c r="BZ130" t="s">
        <v>13985</v>
      </c>
      <c r="CA130" t="s">
        <v>13985</v>
      </c>
      <c r="CB130" t="s">
        <v>13985</v>
      </c>
    </row>
    <row r="131" spans="1:80" hidden="1">
      <c r="A131" t="s">
        <v>13850</v>
      </c>
      <c r="B131" t="s">
        <v>67</v>
      </c>
      <c r="C131" t="s">
        <v>34516</v>
      </c>
      <c r="G131" t="s">
        <v>34517</v>
      </c>
      <c r="J131" t="s">
        <v>34518</v>
      </c>
      <c r="K131" t="s">
        <v>14020</v>
      </c>
      <c r="O131" t="s">
        <v>32224</v>
      </c>
      <c r="W131" t="s">
        <v>34519</v>
      </c>
      <c r="AG131">
        <v>1</v>
      </c>
      <c r="AH131">
        <v>1</v>
      </c>
      <c r="AN131" t="s">
        <v>14022</v>
      </c>
      <c r="AS131" t="s">
        <v>815</v>
      </c>
      <c r="AT131">
        <v>2009</v>
      </c>
      <c r="AU131">
        <v>9</v>
      </c>
      <c r="AV131">
        <v>2</v>
      </c>
      <c r="BA131">
        <v>645</v>
      </c>
      <c r="BB131">
        <v>647</v>
      </c>
      <c r="BD131" t="s">
        <v>34520</v>
      </c>
      <c r="BG131">
        <v>3</v>
      </c>
      <c r="BK131" t="s">
        <v>34521</v>
      </c>
      <c r="BL131">
        <v>21564716</v>
      </c>
      <c r="BW131">
        <v>0</v>
      </c>
      <c r="BX131" t="s">
        <v>13429</v>
      </c>
      <c r="BY131" t="s">
        <v>13985</v>
      </c>
      <c r="BZ131" t="s">
        <v>13985</v>
      </c>
      <c r="CA131" t="s">
        <v>13985</v>
      </c>
      <c r="CB131" t="s">
        <v>13985</v>
      </c>
    </row>
    <row r="132" spans="1:80" hidden="1">
      <c r="A132" t="s">
        <v>13850</v>
      </c>
      <c r="B132" t="s">
        <v>67</v>
      </c>
      <c r="C132" t="s">
        <v>118</v>
      </c>
      <c r="G132" t="s">
        <v>119</v>
      </c>
      <c r="J132" t="s">
        <v>120</v>
      </c>
      <c r="K132" t="s">
        <v>109</v>
      </c>
      <c r="O132" t="s">
        <v>32250</v>
      </c>
      <c r="W132" t="s">
        <v>121</v>
      </c>
      <c r="AG132">
        <v>0</v>
      </c>
      <c r="AH132">
        <v>0</v>
      </c>
      <c r="AN132" t="s">
        <v>113</v>
      </c>
      <c r="AO132" t="s">
        <v>114</v>
      </c>
      <c r="AS132" s="1">
        <v>43405</v>
      </c>
      <c r="AT132">
        <v>2019</v>
      </c>
      <c r="AU132">
        <v>29</v>
      </c>
      <c r="AV132">
        <v>22</v>
      </c>
      <c r="BA132" t="s">
        <v>122</v>
      </c>
      <c r="BB132" t="s">
        <v>123</v>
      </c>
      <c r="BD132" t="s">
        <v>124</v>
      </c>
      <c r="BG132">
        <v>4</v>
      </c>
      <c r="BK132" t="s">
        <v>125</v>
      </c>
      <c r="BL132">
        <v>31743671</v>
      </c>
      <c r="BW132">
        <v>1</v>
      </c>
    </row>
    <row r="133" spans="1:80" hidden="1">
      <c r="A133" t="s">
        <v>13850</v>
      </c>
      <c r="B133" t="s">
        <v>67</v>
      </c>
      <c r="C133" t="s">
        <v>34782</v>
      </c>
      <c r="G133" t="s">
        <v>34783</v>
      </c>
      <c r="J133" t="s">
        <v>34784</v>
      </c>
      <c r="K133" t="s">
        <v>2027</v>
      </c>
      <c r="O133" t="s">
        <v>32291</v>
      </c>
      <c r="W133" t="s">
        <v>34785</v>
      </c>
      <c r="AG133">
        <v>6</v>
      </c>
      <c r="AH133">
        <v>7</v>
      </c>
      <c r="AN133" t="s">
        <v>2029</v>
      </c>
      <c r="AO133" t="s">
        <v>2030</v>
      </c>
      <c r="AS133" t="s">
        <v>15611</v>
      </c>
      <c r="AT133">
        <v>2007</v>
      </c>
      <c r="AV133">
        <v>1486</v>
      </c>
      <c r="BA133">
        <v>1</v>
      </c>
      <c r="BB133">
        <v>84</v>
      </c>
      <c r="BG133">
        <v>84</v>
      </c>
      <c r="BK133" t="s">
        <v>34786</v>
      </c>
      <c r="BW133">
        <v>0</v>
      </c>
      <c r="BX133" t="s">
        <v>13429</v>
      </c>
      <c r="BY133" t="s">
        <v>13985</v>
      </c>
      <c r="BZ133" t="s">
        <v>13985</v>
      </c>
      <c r="CA133" t="s">
        <v>13985</v>
      </c>
      <c r="CB133" t="s">
        <v>13985</v>
      </c>
    </row>
    <row r="134" spans="1:80" hidden="1">
      <c r="A134" t="s">
        <v>13850</v>
      </c>
      <c r="B134" t="s">
        <v>67</v>
      </c>
      <c r="C134" t="s">
        <v>3214</v>
      </c>
      <c r="G134" t="s">
        <v>3215</v>
      </c>
      <c r="J134" t="s">
        <v>3216</v>
      </c>
      <c r="K134" t="s">
        <v>358</v>
      </c>
      <c r="O134" t="s">
        <v>32224</v>
      </c>
      <c r="W134" t="s">
        <v>3217</v>
      </c>
      <c r="AG134">
        <v>8</v>
      </c>
      <c r="AH134">
        <v>8</v>
      </c>
      <c r="AN134" t="s">
        <v>360</v>
      </c>
      <c r="AO134" t="s">
        <v>361</v>
      </c>
      <c r="AS134" t="s">
        <v>521</v>
      </c>
      <c r="AT134">
        <v>2016</v>
      </c>
      <c r="AU134">
        <v>89</v>
      </c>
      <c r="BA134">
        <v>9</v>
      </c>
      <c r="BB134">
        <v>18</v>
      </c>
      <c r="BD134" t="s">
        <v>3218</v>
      </c>
      <c r="BG134">
        <v>10</v>
      </c>
      <c r="BK134" t="s">
        <v>3219</v>
      </c>
      <c r="BL134">
        <v>26993661</v>
      </c>
      <c r="BM134" t="s">
        <v>32597</v>
      </c>
      <c r="BW134">
        <v>1</v>
      </c>
      <c r="BY134" t="s">
        <v>13985</v>
      </c>
      <c r="BZ134" t="s">
        <v>13985</v>
      </c>
      <c r="CA134" t="s">
        <v>13985</v>
      </c>
      <c r="CB134" t="s">
        <v>13985</v>
      </c>
    </row>
    <row r="135" spans="1:80" hidden="1">
      <c r="A135" t="s">
        <v>13850</v>
      </c>
      <c r="B135" t="s">
        <v>67</v>
      </c>
      <c r="C135" t="s">
        <v>10035</v>
      </c>
      <c r="G135" t="s">
        <v>10035</v>
      </c>
      <c r="J135" t="s">
        <v>10089</v>
      </c>
      <c r="K135" t="s">
        <v>569</v>
      </c>
      <c r="O135" t="s">
        <v>32224</v>
      </c>
      <c r="W135" t="s">
        <v>10090</v>
      </c>
      <c r="AG135">
        <v>49</v>
      </c>
      <c r="AH135">
        <v>53</v>
      </c>
      <c r="AN135" t="s">
        <v>572</v>
      </c>
      <c r="AO135" t="s">
        <v>573</v>
      </c>
      <c r="AS135" t="s">
        <v>629</v>
      </c>
      <c r="AT135">
        <v>2003</v>
      </c>
      <c r="AU135">
        <v>161</v>
      </c>
      <c r="AV135">
        <v>5</v>
      </c>
      <c r="BA135">
        <v>735</v>
      </c>
      <c r="BB135">
        <v>748</v>
      </c>
      <c r="BD135" t="s">
        <v>10091</v>
      </c>
      <c r="BG135">
        <v>14</v>
      </c>
      <c r="BK135" t="s">
        <v>10092</v>
      </c>
      <c r="BL135">
        <v>12858281</v>
      </c>
      <c r="BW135">
        <v>1</v>
      </c>
      <c r="BY135" t="s">
        <v>13985</v>
      </c>
      <c r="BZ135" t="s">
        <v>13985</v>
      </c>
      <c r="CA135" t="s">
        <v>13985</v>
      </c>
      <c r="CB135" t="s">
        <v>13985</v>
      </c>
    </row>
    <row r="136" spans="1:80" hidden="1">
      <c r="A136" t="s">
        <v>13850</v>
      </c>
      <c r="B136" t="s">
        <v>67</v>
      </c>
      <c r="C136" t="s">
        <v>34932</v>
      </c>
      <c r="G136" t="s">
        <v>34932</v>
      </c>
      <c r="J136" t="s">
        <v>34933</v>
      </c>
      <c r="K136" t="s">
        <v>569</v>
      </c>
      <c r="O136" t="s">
        <v>32224</v>
      </c>
      <c r="W136" t="s">
        <v>34934</v>
      </c>
      <c r="AG136">
        <v>23</v>
      </c>
      <c r="AH136">
        <v>23</v>
      </c>
      <c r="AN136" t="s">
        <v>572</v>
      </c>
      <c r="AO136" t="s">
        <v>573</v>
      </c>
      <c r="AS136" t="s">
        <v>730</v>
      </c>
      <c r="AT136">
        <v>2006</v>
      </c>
      <c r="AU136">
        <v>167</v>
      </c>
      <c r="AV136">
        <v>4</v>
      </c>
      <c r="BA136">
        <v>601</v>
      </c>
      <c r="BB136">
        <v>605</v>
      </c>
      <c r="BD136" t="s">
        <v>34935</v>
      </c>
      <c r="BG136">
        <v>5</v>
      </c>
      <c r="BK136" t="s">
        <v>34936</v>
      </c>
      <c r="BL136">
        <v>16671002</v>
      </c>
      <c r="BW136">
        <v>0</v>
      </c>
      <c r="BX136" t="s">
        <v>13433</v>
      </c>
      <c r="BY136" t="s">
        <v>13985</v>
      </c>
      <c r="BZ136" t="s">
        <v>13985</v>
      </c>
      <c r="CA136" t="s">
        <v>36342</v>
      </c>
      <c r="CB136" t="s">
        <v>13429</v>
      </c>
    </row>
    <row r="137" spans="1:80" hidden="1">
      <c r="A137" t="s">
        <v>13850</v>
      </c>
      <c r="B137" t="s">
        <v>67</v>
      </c>
      <c r="C137" t="s">
        <v>7451</v>
      </c>
      <c r="G137" t="s">
        <v>7452</v>
      </c>
      <c r="J137" t="s">
        <v>7453</v>
      </c>
      <c r="K137" t="s">
        <v>160</v>
      </c>
      <c r="O137" t="s">
        <v>32224</v>
      </c>
      <c r="W137" t="s">
        <v>7454</v>
      </c>
      <c r="AG137">
        <v>13</v>
      </c>
      <c r="AH137">
        <v>14</v>
      </c>
      <c r="AN137" t="s">
        <v>162</v>
      </c>
      <c r="AS137" t="s">
        <v>84</v>
      </c>
      <c r="AT137">
        <v>2009</v>
      </c>
      <c r="AU137">
        <v>34</v>
      </c>
      <c r="AV137">
        <v>4</v>
      </c>
      <c r="BA137">
        <v>301</v>
      </c>
      <c r="BB137">
        <v>308</v>
      </c>
      <c r="BD137" t="s">
        <v>7455</v>
      </c>
      <c r="BG137">
        <v>8</v>
      </c>
      <c r="BK137" t="s">
        <v>7456</v>
      </c>
      <c r="BW137">
        <v>1</v>
      </c>
      <c r="BY137" t="s">
        <v>13985</v>
      </c>
      <c r="BZ137" t="s">
        <v>13985</v>
      </c>
      <c r="CA137" t="s">
        <v>13985</v>
      </c>
      <c r="CB137" t="s">
        <v>13985</v>
      </c>
    </row>
    <row r="138" spans="1:80" hidden="1">
      <c r="A138" t="s">
        <v>13850</v>
      </c>
      <c r="B138" t="s">
        <v>67</v>
      </c>
      <c r="C138" t="s">
        <v>35175</v>
      </c>
      <c r="G138" t="s">
        <v>35175</v>
      </c>
      <c r="J138" t="s">
        <v>35176</v>
      </c>
      <c r="K138" t="s">
        <v>19867</v>
      </c>
      <c r="O138" t="s">
        <v>32291</v>
      </c>
      <c r="W138" t="s">
        <v>35177</v>
      </c>
      <c r="AG138">
        <v>11</v>
      </c>
      <c r="AH138">
        <v>13</v>
      </c>
      <c r="AN138" t="s">
        <v>19869</v>
      </c>
      <c r="AO138" t="s">
        <v>19870</v>
      </c>
      <c r="AS138" t="s">
        <v>2214</v>
      </c>
      <c r="AT138">
        <v>2003</v>
      </c>
      <c r="AU138">
        <v>49</v>
      </c>
      <c r="AV138">
        <v>3</v>
      </c>
      <c r="BA138">
        <v>205</v>
      </c>
      <c r="BB138">
        <v>214</v>
      </c>
      <c r="BD138" t="s">
        <v>35178</v>
      </c>
      <c r="BG138">
        <v>10</v>
      </c>
      <c r="BK138" t="s">
        <v>35179</v>
      </c>
      <c r="BW138">
        <v>0</v>
      </c>
      <c r="BX138" t="s">
        <v>13429</v>
      </c>
      <c r="BY138" t="s">
        <v>13985</v>
      </c>
      <c r="BZ138" t="s">
        <v>13985</v>
      </c>
      <c r="CA138" t="s">
        <v>13985</v>
      </c>
      <c r="CB138" t="s">
        <v>13985</v>
      </c>
    </row>
    <row r="139" spans="1:80" hidden="1">
      <c r="A139" t="s">
        <v>13850</v>
      </c>
      <c r="B139" t="s">
        <v>67</v>
      </c>
      <c r="C139" t="s">
        <v>32221</v>
      </c>
      <c r="G139" t="s">
        <v>32222</v>
      </c>
      <c r="J139" t="s">
        <v>32223</v>
      </c>
      <c r="K139" t="s">
        <v>1192</v>
      </c>
      <c r="O139" t="s">
        <v>32224</v>
      </c>
      <c r="W139" t="s">
        <v>32225</v>
      </c>
      <c r="AA139" t="s">
        <v>30542</v>
      </c>
      <c r="AB139" t="s">
        <v>32226</v>
      </c>
      <c r="AG139">
        <v>1</v>
      </c>
      <c r="AH139">
        <v>1</v>
      </c>
      <c r="AN139" t="s">
        <v>1194</v>
      </c>
      <c r="AO139" t="s">
        <v>1195</v>
      </c>
      <c r="AS139" t="s">
        <v>84</v>
      </c>
      <c r="AT139">
        <v>2019</v>
      </c>
      <c r="AU139">
        <v>25</v>
      </c>
      <c r="AV139">
        <v>12</v>
      </c>
      <c r="BA139">
        <v>4048</v>
      </c>
      <c r="BB139">
        <v>4063</v>
      </c>
      <c r="BD139" t="s">
        <v>32227</v>
      </c>
      <c r="BG139">
        <v>16</v>
      </c>
      <c r="BK139" t="s">
        <v>32228</v>
      </c>
      <c r="BL139">
        <v>31310430</v>
      </c>
      <c r="BW139">
        <v>0</v>
      </c>
      <c r="BX139" t="s">
        <v>13433</v>
      </c>
      <c r="CB139" t="s">
        <v>13429</v>
      </c>
    </row>
    <row r="140" spans="1:80" hidden="1">
      <c r="A140" t="s">
        <v>13850</v>
      </c>
      <c r="B140" t="s">
        <v>1762</v>
      </c>
      <c r="C140" t="s">
        <v>34333</v>
      </c>
      <c r="E140" t="s">
        <v>34334</v>
      </c>
      <c r="G140" t="s">
        <v>34335</v>
      </c>
      <c r="J140" t="s">
        <v>34336</v>
      </c>
      <c r="K140" t="s">
        <v>34337</v>
      </c>
      <c r="L140" t="s">
        <v>5162</v>
      </c>
      <c r="O140" t="s">
        <v>33050</v>
      </c>
      <c r="W140" t="s">
        <v>34338</v>
      </c>
      <c r="AA140" t="s">
        <v>34339</v>
      </c>
      <c r="AB140" t="s">
        <v>34340</v>
      </c>
      <c r="AG140">
        <v>163</v>
      </c>
      <c r="AH140">
        <v>169</v>
      </c>
      <c r="AN140" t="s">
        <v>5164</v>
      </c>
      <c r="AP140" t="s">
        <v>34341</v>
      </c>
      <c r="AT140">
        <v>2011</v>
      </c>
      <c r="AU140">
        <v>56</v>
      </c>
      <c r="BA140">
        <v>143</v>
      </c>
      <c r="BB140">
        <v>159</v>
      </c>
      <c r="BD140" t="s">
        <v>34342</v>
      </c>
      <c r="BG140">
        <v>17</v>
      </c>
      <c r="BK140" t="s">
        <v>34343</v>
      </c>
      <c r="BL140">
        <v>20809802</v>
      </c>
      <c r="BW140">
        <v>0</v>
      </c>
      <c r="BX140" t="s">
        <v>13429</v>
      </c>
      <c r="BY140" t="s">
        <v>13985</v>
      </c>
      <c r="BZ140" t="s">
        <v>13985</v>
      </c>
      <c r="CA140" t="s">
        <v>13985</v>
      </c>
      <c r="CB140" t="s">
        <v>13985</v>
      </c>
    </row>
    <row r="141" spans="1:80" hidden="1">
      <c r="A141" t="s">
        <v>13850</v>
      </c>
      <c r="B141" t="s">
        <v>67</v>
      </c>
      <c r="C141" t="s">
        <v>33299</v>
      </c>
      <c r="G141" t="s">
        <v>33300</v>
      </c>
      <c r="J141" t="s">
        <v>33301</v>
      </c>
      <c r="K141" t="s">
        <v>33302</v>
      </c>
      <c r="O141" t="s">
        <v>32224</v>
      </c>
      <c r="W141" t="s">
        <v>33303</v>
      </c>
      <c r="AG141">
        <v>0</v>
      </c>
      <c r="AH141">
        <v>0</v>
      </c>
      <c r="AN141" t="s">
        <v>33304</v>
      </c>
      <c r="AS141" t="s">
        <v>84</v>
      </c>
      <c r="AT141">
        <v>2015</v>
      </c>
      <c r="AU141">
        <v>1</v>
      </c>
      <c r="AV141">
        <v>4</v>
      </c>
      <c r="BA141">
        <v>217</v>
      </c>
      <c r="BB141">
        <v>223</v>
      </c>
      <c r="BD141" t="s">
        <v>33305</v>
      </c>
      <c r="BG141">
        <v>7</v>
      </c>
      <c r="BK141" t="s">
        <v>33306</v>
      </c>
      <c r="BM141" t="s">
        <v>32286</v>
      </c>
      <c r="BW141">
        <v>0</v>
      </c>
      <c r="BX141" t="s">
        <v>13429</v>
      </c>
    </row>
    <row r="142" spans="1:80" hidden="1">
      <c r="A142" t="s">
        <v>13850</v>
      </c>
      <c r="B142" t="s">
        <v>67</v>
      </c>
      <c r="C142" t="s">
        <v>6058</v>
      </c>
      <c r="G142" t="s">
        <v>6059</v>
      </c>
      <c r="J142" t="s">
        <v>6060</v>
      </c>
      <c r="K142" t="s">
        <v>2875</v>
      </c>
      <c r="O142" t="s">
        <v>32224</v>
      </c>
      <c r="W142" t="s">
        <v>6061</v>
      </c>
      <c r="AA142" t="s">
        <v>6062</v>
      </c>
      <c r="AB142" t="s">
        <v>6063</v>
      </c>
      <c r="AG142">
        <v>69</v>
      </c>
      <c r="AH142">
        <v>69</v>
      </c>
      <c r="AN142" t="s">
        <v>2879</v>
      </c>
      <c r="AS142" t="s">
        <v>730</v>
      </c>
      <c r="AT142">
        <v>2012</v>
      </c>
      <c r="AU142">
        <v>2</v>
      </c>
      <c r="AV142">
        <v>4</v>
      </c>
      <c r="BA142">
        <v>239</v>
      </c>
      <c r="BB142">
        <v>242</v>
      </c>
      <c r="BD142" t="s">
        <v>6064</v>
      </c>
      <c r="BG142">
        <v>4</v>
      </c>
      <c r="BK142" t="s">
        <v>6065</v>
      </c>
      <c r="BW142">
        <v>1</v>
      </c>
      <c r="BY142" t="s">
        <v>13985</v>
      </c>
      <c r="BZ142" t="s">
        <v>13985</v>
      </c>
      <c r="CA142" t="s">
        <v>13985</v>
      </c>
      <c r="CB142" t="s">
        <v>13985</v>
      </c>
    </row>
    <row r="143" spans="1:80" hidden="1">
      <c r="A143" t="s">
        <v>13850</v>
      </c>
      <c r="B143" t="s">
        <v>67</v>
      </c>
      <c r="C143" t="s">
        <v>32264</v>
      </c>
      <c r="G143" t="s">
        <v>32265</v>
      </c>
      <c r="J143" t="s">
        <v>32266</v>
      </c>
      <c r="K143" t="s">
        <v>4771</v>
      </c>
      <c r="O143" t="s">
        <v>32224</v>
      </c>
      <c r="W143" t="s">
        <v>32267</v>
      </c>
      <c r="AA143" t="s">
        <v>32268</v>
      </c>
      <c r="AB143" t="s">
        <v>32269</v>
      </c>
      <c r="AG143">
        <v>0</v>
      </c>
      <c r="AH143">
        <v>0</v>
      </c>
      <c r="AN143" t="s">
        <v>4775</v>
      </c>
      <c r="AS143" t="s">
        <v>10803</v>
      </c>
      <c r="AT143">
        <v>2019</v>
      </c>
      <c r="AU143">
        <v>10</v>
      </c>
      <c r="BC143">
        <v>4455</v>
      </c>
      <c r="BD143" t="s">
        <v>32270</v>
      </c>
      <c r="BG143">
        <v>10</v>
      </c>
      <c r="BK143" t="s">
        <v>32271</v>
      </c>
      <c r="BL143">
        <v>31649267</v>
      </c>
      <c r="BM143" t="s">
        <v>32272</v>
      </c>
      <c r="BW143">
        <v>0</v>
      </c>
      <c r="BX143" t="s">
        <v>13433</v>
      </c>
      <c r="CB143" t="s">
        <v>13429</v>
      </c>
    </row>
    <row r="144" spans="1:80" hidden="1">
      <c r="A144" t="s">
        <v>13850</v>
      </c>
      <c r="B144" t="s">
        <v>67</v>
      </c>
      <c r="C144" t="s">
        <v>32696</v>
      </c>
      <c r="G144" t="s">
        <v>32697</v>
      </c>
      <c r="J144" t="s">
        <v>32698</v>
      </c>
      <c r="K144" t="s">
        <v>605</v>
      </c>
      <c r="O144" t="s">
        <v>32224</v>
      </c>
      <c r="W144" t="s">
        <v>32699</v>
      </c>
      <c r="AA144" t="s">
        <v>32700</v>
      </c>
      <c r="AB144" t="s">
        <v>32701</v>
      </c>
      <c r="AG144">
        <v>16</v>
      </c>
      <c r="AH144">
        <v>16</v>
      </c>
      <c r="AN144" t="s">
        <v>609</v>
      </c>
      <c r="AS144" t="s">
        <v>32702</v>
      </c>
      <c r="AT144">
        <v>2018</v>
      </c>
      <c r="AU144">
        <v>115</v>
      </c>
      <c r="AV144">
        <v>10</v>
      </c>
      <c r="BA144" t="s">
        <v>32703</v>
      </c>
      <c r="BB144" t="s">
        <v>32704</v>
      </c>
      <c r="BD144" t="s">
        <v>32705</v>
      </c>
      <c r="BG144">
        <v>8</v>
      </c>
      <c r="BK144" t="s">
        <v>32706</v>
      </c>
      <c r="BL144">
        <v>29463695</v>
      </c>
      <c r="BM144" t="s">
        <v>32707</v>
      </c>
      <c r="BW144">
        <v>0</v>
      </c>
      <c r="BX144" t="s">
        <v>13429</v>
      </c>
      <c r="BY144" t="s">
        <v>13985</v>
      </c>
      <c r="BZ144" t="s">
        <v>13985</v>
      </c>
      <c r="CA144" t="s">
        <v>13985</v>
      </c>
      <c r="CB144" t="s">
        <v>13985</v>
      </c>
    </row>
    <row r="145" spans="1:80" hidden="1">
      <c r="A145" t="s">
        <v>13850</v>
      </c>
      <c r="B145" t="s">
        <v>67</v>
      </c>
      <c r="C145" t="s">
        <v>12523</v>
      </c>
      <c r="G145" t="s">
        <v>12523</v>
      </c>
      <c r="J145" t="s">
        <v>12524</v>
      </c>
      <c r="K145" t="s">
        <v>12525</v>
      </c>
      <c r="O145" t="s">
        <v>32224</v>
      </c>
      <c r="W145" t="s">
        <v>12526</v>
      </c>
      <c r="AB145" t="s">
        <v>12527</v>
      </c>
      <c r="AG145">
        <v>46</v>
      </c>
      <c r="AH145">
        <v>49</v>
      </c>
      <c r="AN145" t="s">
        <v>12528</v>
      </c>
      <c r="AS145" t="s">
        <v>1613</v>
      </c>
      <c r="AT145">
        <v>1994</v>
      </c>
      <c r="AU145">
        <v>28</v>
      </c>
      <c r="AV145">
        <v>2</v>
      </c>
      <c r="BA145">
        <v>401</v>
      </c>
      <c r="BB145">
        <v>409</v>
      </c>
      <c r="BD145" t="s">
        <v>12529</v>
      </c>
      <c r="BG145">
        <v>9</v>
      </c>
      <c r="BK145" t="s">
        <v>12530</v>
      </c>
      <c r="BW145">
        <v>1</v>
      </c>
      <c r="BY145" t="s">
        <v>13985</v>
      </c>
      <c r="BZ145" t="s">
        <v>13985</v>
      </c>
      <c r="CA145" t="s">
        <v>13985</v>
      </c>
      <c r="CB145" t="s">
        <v>13985</v>
      </c>
    </row>
    <row r="146" spans="1:80" hidden="1">
      <c r="A146" t="s">
        <v>13850</v>
      </c>
      <c r="B146" t="s">
        <v>67</v>
      </c>
      <c r="C146" t="s">
        <v>34590</v>
      </c>
      <c r="G146" t="s">
        <v>34591</v>
      </c>
      <c r="J146" t="s">
        <v>34592</v>
      </c>
      <c r="K146" t="s">
        <v>34593</v>
      </c>
      <c r="O146" t="s">
        <v>32224</v>
      </c>
      <c r="W146" t="s">
        <v>34594</v>
      </c>
      <c r="AB146" t="s">
        <v>34595</v>
      </c>
      <c r="AG146">
        <v>59</v>
      </c>
      <c r="AH146">
        <v>62</v>
      </c>
      <c r="AN146" t="s">
        <v>34596</v>
      </c>
      <c r="AO146" t="s">
        <v>34597</v>
      </c>
      <c r="AS146" t="s">
        <v>1488</v>
      </c>
      <c r="AT146">
        <v>2008</v>
      </c>
      <c r="AU146">
        <v>2</v>
      </c>
      <c r="AV146">
        <v>3</v>
      </c>
      <c r="BA146">
        <v>111</v>
      </c>
      <c r="BB146">
        <v>117</v>
      </c>
      <c r="BD146" t="s">
        <v>34598</v>
      </c>
      <c r="BG146">
        <v>7</v>
      </c>
      <c r="BK146" t="s">
        <v>34599</v>
      </c>
      <c r="BL146">
        <v>18719406</v>
      </c>
      <c r="BM146" t="s">
        <v>32286</v>
      </c>
      <c r="BW146">
        <v>0</v>
      </c>
      <c r="BX146" t="s">
        <v>13429</v>
      </c>
      <c r="BY146" t="s">
        <v>13985</v>
      </c>
      <c r="BZ146" t="s">
        <v>13985</v>
      </c>
      <c r="CA146" t="s">
        <v>13985</v>
      </c>
      <c r="CB146" t="s">
        <v>13985</v>
      </c>
    </row>
    <row r="147" spans="1:80" hidden="1">
      <c r="A147" t="s">
        <v>13850</v>
      </c>
      <c r="B147" t="s">
        <v>67</v>
      </c>
      <c r="C147" t="s">
        <v>34411</v>
      </c>
      <c r="G147" t="s">
        <v>34412</v>
      </c>
      <c r="J147" t="s">
        <v>34413</v>
      </c>
      <c r="K147" t="s">
        <v>5333</v>
      </c>
      <c r="O147" t="s">
        <v>32224</v>
      </c>
      <c r="W147" t="s">
        <v>34414</v>
      </c>
      <c r="AB147" t="s">
        <v>34415</v>
      </c>
      <c r="AG147">
        <v>153</v>
      </c>
      <c r="AH147">
        <v>157</v>
      </c>
      <c r="AN147" t="s">
        <v>5335</v>
      </c>
      <c r="AS147" s="1">
        <v>44652</v>
      </c>
      <c r="AT147">
        <v>2010</v>
      </c>
      <c r="AU147">
        <v>277</v>
      </c>
      <c r="AV147">
        <v>1685</v>
      </c>
      <c r="BA147">
        <v>1281</v>
      </c>
      <c r="BB147">
        <v>1287</v>
      </c>
      <c r="BD147" t="s">
        <v>34416</v>
      </c>
      <c r="BG147">
        <v>7</v>
      </c>
      <c r="BK147" t="s">
        <v>34417</v>
      </c>
      <c r="BL147">
        <v>20031988</v>
      </c>
      <c r="BM147" t="s">
        <v>32707</v>
      </c>
      <c r="BW147">
        <v>0</v>
      </c>
      <c r="BX147" t="s">
        <v>13429</v>
      </c>
      <c r="BY147" t="s">
        <v>13985</v>
      </c>
      <c r="BZ147" t="s">
        <v>13985</v>
      </c>
      <c r="CA147" t="s">
        <v>13985</v>
      </c>
      <c r="CB147" t="s">
        <v>13985</v>
      </c>
    </row>
    <row r="148" spans="1:80" hidden="1">
      <c r="A148" t="s">
        <v>13850</v>
      </c>
      <c r="B148" t="s">
        <v>67</v>
      </c>
      <c r="C148" t="s">
        <v>34639</v>
      </c>
      <c r="G148" t="s">
        <v>34640</v>
      </c>
      <c r="J148" t="s">
        <v>34641</v>
      </c>
      <c r="K148" t="s">
        <v>34505</v>
      </c>
      <c r="O148" t="s">
        <v>32291</v>
      </c>
      <c r="W148" t="s">
        <v>34642</v>
      </c>
      <c r="AA148" t="s">
        <v>1665</v>
      </c>
      <c r="AB148" t="s">
        <v>34643</v>
      </c>
      <c r="AG148">
        <v>80</v>
      </c>
      <c r="AH148">
        <v>81</v>
      </c>
      <c r="AN148" t="s">
        <v>34507</v>
      </c>
      <c r="AO148" t="s">
        <v>34644</v>
      </c>
      <c r="AS148" t="s">
        <v>815</v>
      </c>
      <c r="AT148">
        <v>2008</v>
      </c>
      <c r="AU148">
        <v>24</v>
      </c>
      <c r="AV148">
        <v>3</v>
      </c>
      <c r="BA148">
        <v>124</v>
      </c>
      <c r="BB148">
        <v>132</v>
      </c>
      <c r="BD148" t="s">
        <v>34645</v>
      </c>
      <c r="BG148">
        <v>9</v>
      </c>
      <c r="BK148" t="s">
        <v>34646</v>
      </c>
      <c r="BL148">
        <v>18243399</v>
      </c>
      <c r="BW148">
        <v>0</v>
      </c>
      <c r="BX148" t="s">
        <v>13429</v>
      </c>
    </row>
    <row r="149" spans="1:80" hidden="1">
      <c r="A149" t="s">
        <v>13850</v>
      </c>
      <c r="B149" t="s">
        <v>67</v>
      </c>
      <c r="C149" t="s">
        <v>29146</v>
      </c>
      <c r="G149" t="s">
        <v>29146</v>
      </c>
      <c r="J149" t="s">
        <v>29147</v>
      </c>
      <c r="K149" t="s">
        <v>3484</v>
      </c>
      <c r="O149" t="s">
        <v>32224</v>
      </c>
      <c r="W149" t="s">
        <v>29148</v>
      </c>
      <c r="AA149" t="s">
        <v>29149</v>
      </c>
      <c r="AB149" t="s">
        <v>29150</v>
      </c>
      <c r="AG149">
        <v>17</v>
      </c>
      <c r="AH149">
        <v>18</v>
      </c>
      <c r="AN149" t="s">
        <v>9979</v>
      </c>
      <c r="AT149">
        <v>1999</v>
      </c>
      <c r="AU149">
        <v>96</v>
      </c>
      <c r="AV149">
        <v>2</v>
      </c>
      <c r="BA149">
        <v>125</v>
      </c>
      <c r="BB149">
        <v>134</v>
      </c>
      <c r="BG149">
        <v>10</v>
      </c>
      <c r="BK149" t="s">
        <v>29151</v>
      </c>
      <c r="BW149">
        <v>1</v>
      </c>
      <c r="BY149" t="s">
        <v>13985</v>
      </c>
      <c r="BZ149" t="s">
        <v>13985</v>
      </c>
      <c r="CA149" t="s">
        <v>13985</v>
      </c>
      <c r="CB149" t="s">
        <v>13985</v>
      </c>
    </row>
    <row r="150" spans="1:80" hidden="1">
      <c r="A150" t="s">
        <v>13850</v>
      </c>
      <c r="B150" t="s">
        <v>67</v>
      </c>
      <c r="C150" t="s">
        <v>33596</v>
      </c>
      <c r="G150" t="s">
        <v>33597</v>
      </c>
      <c r="J150" t="s">
        <v>33598</v>
      </c>
      <c r="K150" t="s">
        <v>33599</v>
      </c>
      <c r="O150" t="s">
        <v>32224</v>
      </c>
      <c r="W150" t="s">
        <v>33600</v>
      </c>
      <c r="AA150" t="s">
        <v>10048</v>
      </c>
      <c r="AB150" t="s">
        <v>33601</v>
      </c>
      <c r="AG150">
        <v>7</v>
      </c>
      <c r="AH150">
        <v>7</v>
      </c>
      <c r="AN150" t="s">
        <v>33602</v>
      </c>
      <c r="AS150" s="1">
        <v>43344</v>
      </c>
      <c r="AT150">
        <v>2014</v>
      </c>
      <c r="AU150">
        <v>3</v>
      </c>
      <c r="BC150">
        <v>539</v>
      </c>
      <c r="BD150" t="s">
        <v>33603</v>
      </c>
      <c r="BG150">
        <v>10</v>
      </c>
      <c r="BK150" t="s">
        <v>33604</v>
      </c>
      <c r="BL150">
        <v>25279330</v>
      </c>
      <c r="BM150" t="s">
        <v>33605</v>
      </c>
      <c r="BW150">
        <v>0</v>
      </c>
      <c r="BX150" t="s">
        <v>13429</v>
      </c>
      <c r="BY150" t="s">
        <v>13985</v>
      </c>
      <c r="BZ150" t="s">
        <v>13985</v>
      </c>
      <c r="CA150" t="s">
        <v>13985</v>
      </c>
      <c r="CB150" t="s">
        <v>13985</v>
      </c>
    </row>
    <row r="151" spans="1:80" hidden="1">
      <c r="A151" t="s">
        <v>13850</v>
      </c>
      <c r="B151" t="s">
        <v>67</v>
      </c>
      <c r="C151" t="s">
        <v>35106</v>
      </c>
      <c r="G151" t="s">
        <v>35106</v>
      </c>
      <c r="J151" t="s">
        <v>35107</v>
      </c>
      <c r="K151" t="s">
        <v>3361</v>
      </c>
      <c r="O151" t="s">
        <v>32224</v>
      </c>
      <c r="W151" t="s">
        <v>35108</v>
      </c>
      <c r="AG151">
        <v>39</v>
      </c>
      <c r="AH151">
        <v>40</v>
      </c>
      <c r="AN151" t="s">
        <v>3363</v>
      </c>
      <c r="AS151" t="s">
        <v>297</v>
      </c>
      <c r="AT151">
        <v>2004</v>
      </c>
      <c r="AU151">
        <v>106</v>
      </c>
      <c r="AV151">
        <v>3</v>
      </c>
      <c r="BA151">
        <v>469</v>
      </c>
      <c r="BB151">
        <v>478</v>
      </c>
      <c r="BG151">
        <v>10</v>
      </c>
      <c r="BK151" t="s">
        <v>35109</v>
      </c>
      <c r="BW151">
        <v>0</v>
      </c>
      <c r="BX151" t="s">
        <v>13429</v>
      </c>
      <c r="BY151" t="s">
        <v>13985</v>
      </c>
      <c r="BZ151" t="s">
        <v>13985</v>
      </c>
      <c r="CA151" t="s">
        <v>13985</v>
      </c>
      <c r="CB151" t="s">
        <v>13985</v>
      </c>
    </row>
    <row r="152" spans="1:80" hidden="1">
      <c r="A152" t="s">
        <v>13850</v>
      </c>
      <c r="B152" t="s">
        <v>67</v>
      </c>
      <c r="C152" t="s">
        <v>12951</v>
      </c>
      <c r="G152" t="s">
        <v>12951</v>
      </c>
      <c r="J152" t="s">
        <v>35912</v>
      </c>
      <c r="K152" t="s">
        <v>188</v>
      </c>
      <c r="O152" t="s">
        <v>32224</v>
      </c>
      <c r="W152" t="s">
        <v>35913</v>
      </c>
      <c r="AG152">
        <v>13</v>
      </c>
      <c r="AH152">
        <v>15</v>
      </c>
      <c r="AN152" t="s">
        <v>191</v>
      </c>
      <c r="AT152">
        <v>1991</v>
      </c>
      <c r="AU152">
        <v>87</v>
      </c>
      <c r="AV152">
        <v>1</v>
      </c>
      <c r="BA152">
        <v>146</v>
      </c>
      <c r="BB152">
        <v>151</v>
      </c>
      <c r="BD152" t="s">
        <v>35914</v>
      </c>
      <c r="BG152">
        <v>6</v>
      </c>
      <c r="BK152" t="s">
        <v>35915</v>
      </c>
      <c r="BL152">
        <v>28313364</v>
      </c>
      <c r="BW152">
        <v>0</v>
      </c>
      <c r="BX152" t="s">
        <v>13433</v>
      </c>
      <c r="BY152">
        <v>2</v>
      </c>
      <c r="BZ152" t="s">
        <v>13985</v>
      </c>
      <c r="CA152" t="s">
        <v>13985</v>
      </c>
      <c r="CB152" t="s">
        <v>13985</v>
      </c>
    </row>
    <row r="153" spans="1:80" hidden="1">
      <c r="A153" t="s">
        <v>13850</v>
      </c>
      <c r="B153" t="s">
        <v>67</v>
      </c>
      <c r="C153" t="s">
        <v>35500</v>
      </c>
      <c r="G153" t="s">
        <v>35500</v>
      </c>
      <c r="J153" t="s">
        <v>35501</v>
      </c>
      <c r="K153" t="s">
        <v>19194</v>
      </c>
      <c r="O153" t="s">
        <v>35289</v>
      </c>
      <c r="AG153">
        <v>2</v>
      </c>
      <c r="AH153">
        <v>2</v>
      </c>
      <c r="AN153" t="s">
        <v>19197</v>
      </c>
      <c r="AS153" t="s">
        <v>730</v>
      </c>
      <c r="AT153">
        <v>2000</v>
      </c>
      <c r="AU153">
        <v>15</v>
      </c>
      <c r="AV153">
        <v>4</v>
      </c>
      <c r="BA153">
        <v>161</v>
      </c>
      <c r="BB153">
        <v>162</v>
      </c>
      <c r="BD153" t="s">
        <v>35502</v>
      </c>
      <c r="BG153">
        <v>2</v>
      </c>
      <c r="BK153" t="s">
        <v>35503</v>
      </c>
      <c r="BL153">
        <v>10717686</v>
      </c>
      <c r="BW153">
        <v>0</v>
      </c>
      <c r="BX153" t="s">
        <v>13429</v>
      </c>
      <c r="BY153" t="s">
        <v>13985</v>
      </c>
      <c r="BZ153" t="s">
        <v>13985</v>
      </c>
      <c r="CA153" t="s">
        <v>13985</v>
      </c>
      <c r="CB153" t="s">
        <v>13985</v>
      </c>
    </row>
    <row r="154" spans="1:80" hidden="1">
      <c r="A154" t="s">
        <v>13850</v>
      </c>
      <c r="B154" t="s">
        <v>67</v>
      </c>
      <c r="C154" t="s">
        <v>420</v>
      </c>
      <c r="G154" t="s">
        <v>421</v>
      </c>
      <c r="J154" t="s">
        <v>422</v>
      </c>
      <c r="K154" t="s">
        <v>423</v>
      </c>
      <c r="O154" t="s">
        <v>32224</v>
      </c>
      <c r="W154" t="s">
        <v>424</v>
      </c>
      <c r="AB154" t="s">
        <v>425</v>
      </c>
      <c r="AG154">
        <v>1</v>
      </c>
      <c r="AH154">
        <v>1</v>
      </c>
      <c r="AN154" t="s">
        <v>426</v>
      </c>
      <c r="AO154" t="s">
        <v>427</v>
      </c>
      <c r="AS154" t="s">
        <v>297</v>
      </c>
      <c r="AT154">
        <v>2019</v>
      </c>
      <c r="AU154">
        <v>73</v>
      </c>
      <c r="AV154">
        <v>9</v>
      </c>
      <c r="BA154">
        <v>1793</v>
      </c>
      <c r="BB154">
        <v>1808</v>
      </c>
      <c r="BD154" t="s">
        <v>428</v>
      </c>
      <c r="BF154" s="1">
        <v>43647</v>
      </c>
      <c r="BG154">
        <v>16</v>
      </c>
      <c r="BK154" t="s">
        <v>429</v>
      </c>
      <c r="BL154">
        <v>31313825</v>
      </c>
      <c r="BW154">
        <v>1</v>
      </c>
    </row>
    <row r="155" spans="1:80" hidden="1">
      <c r="A155" t="s">
        <v>13850</v>
      </c>
      <c r="B155" t="s">
        <v>67</v>
      </c>
      <c r="C155" t="s">
        <v>35849</v>
      </c>
      <c r="G155" t="s">
        <v>35849</v>
      </c>
      <c r="J155" t="s">
        <v>35850</v>
      </c>
      <c r="K155" t="s">
        <v>21767</v>
      </c>
      <c r="O155" t="s">
        <v>32224</v>
      </c>
      <c r="W155" t="s">
        <v>35851</v>
      </c>
      <c r="AG155">
        <v>67</v>
      </c>
      <c r="AH155">
        <v>67</v>
      </c>
      <c r="AN155" t="s">
        <v>35852</v>
      </c>
      <c r="AS155" s="1">
        <v>45658</v>
      </c>
      <c r="AT155">
        <v>1993</v>
      </c>
      <c r="AU155">
        <v>268</v>
      </c>
      <c r="AV155">
        <v>3</v>
      </c>
      <c r="BA155">
        <v>1830</v>
      </c>
      <c r="BB155">
        <v>1834</v>
      </c>
      <c r="BG155">
        <v>5</v>
      </c>
      <c r="BK155" t="s">
        <v>35853</v>
      </c>
      <c r="BL155">
        <v>8420958</v>
      </c>
      <c r="BW155">
        <v>0</v>
      </c>
      <c r="BX155" t="s">
        <v>13429</v>
      </c>
      <c r="BY155" t="s">
        <v>13985</v>
      </c>
      <c r="BZ155" t="s">
        <v>13985</v>
      </c>
      <c r="CA155" t="s">
        <v>13985</v>
      </c>
      <c r="CB155" t="s">
        <v>13985</v>
      </c>
    </row>
    <row r="156" spans="1:80" hidden="1">
      <c r="A156" t="s">
        <v>13850</v>
      </c>
      <c r="B156" t="s">
        <v>67</v>
      </c>
      <c r="C156" t="s">
        <v>27080</v>
      </c>
      <c r="G156" t="s">
        <v>27080</v>
      </c>
      <c r="J156" t="s">
        <v>27081</v>
      </c>
      <c r="K156" t="s">
        <v>188</v>
      </c>
      <c r="O156" t="s">
        <v>32224</v>
      </c>
      <c r="W156" t="s">
        <v>27082</v>
      </c>
      <c r="AG156">
        <v>156</v>
      </c>
      <c r="AH156">
        <v>162</v>
      </c>
      <c r="AN156" t="s">
        <v>191</v>
      </c>
      <c r="AS156" t="s">
        <v>352</v>
      </c>
      <c r="AT156">
        <v>2004</v>
      </c>
      <c r="AU156">
        <v>140</v>
      </c>
      <c r="AV156">
        <v>3</v>
      </c>
      <c r="BA156">
        <v>442</v>
      </c>
      <c r="BB156">
        <v>449</v>
      </c>
      <c r="BD156" t="s">
        <v>27083</v>
      </c>
      <c r="BG156">
        <v>8</v>
      </c>
      <c r="BK156" t="s">
        <v>27084</v>
      </c>
      <c r="BL156">
        <v>15221433</v>
      </c>
      <c r="BW156">
        <v>1</v>
      </c>
      <c r="BY156" t="s">
        <v>13985</v>
      </c>
      <c r="BZ156" t="s">
        <v>13985</v>
      </c>
      <c r="CA156" t="s">
        <v>13985</v>
      </c>
      <c r="CB156" t="s">
        <v>13985</v>
      </c>
    </row>
    <row r="157" spans="1:80" hidden="1">
      <c r="A157" t="s">
        <v>13850</v>
      </c>
      <c r="B157" t="s">
        <v>67</v>
      </c>
      <c r="C157" t="s">
        <v>34572</v>
      </c>
      <c r="G157" t="s">
        <v>34573</v>
      </c>
      <c r="J157" t="s">
        <v>34574</v>
      </c>
      <c r="K157" t="s">
        <v>160</v>
      </c>
      <c r="O157" t="s">
        <v>32224</v>
      </c>
      <c r="W157" t="s">
        <v>34575</v>
      </c>
      <c r="AG157">
        <v>1</v>
      </c>
      <c r="AH157">
        <v>1</v>
      </c>
      <c r="AN157" t="s">
        <v>162</v>
      </c>
      <c r="AS157" t="s">
        <v>297</v>
      </c>
      <c r="AT157">
        <v>2008</v>
      </c>
      <c r="AU157">
        <v>33</v>
      </c>
      <c r="AV157">
        <v>3</v>
      </c>
      <c r="BA157">
        <v>251</v>
      </c>
      <c r="BB157">
        <v>256</v>
      </c>
      <c r="BD157" t="s">
        <v>34576</v>
      </c>
      <c r="BG157">
        <v>6</v>
      </c>
      <c r="BK157" t="s">
        <v>34577</v>
      </c>
      <c r="BW157">
        <v>0</v>
      </c>
      <c r="BX157" t="s">
        <v>13429</v>
      </c>
      <c r="BY157" t="s">
        <v>13985</v>
      </c>
      <c r="BZ157" t="s">
        <v>13985</v>
      </c>
      <c r="CA157" t="s">
        <v>13985</v>
      </c>
      <c r="CB157" t="s">
        <v>13985</v>
      </c>
    </row>
    <row r="158" spans="1:80" hidden="1">
      <c r="A158" t="s">
        <v>13850</v>
      </c>
      <c r="B158" t="s">
        <v>67</v>
      </c>
      <c r="C158" t="s">
        <v>35924</v>
      </c>
      <c r="G158" t="s">
        <v>35924</v>
      </c>
      <c r="J158" t="s">
        <v>35925</v>
      </c>
      <c r="K158" t="s">
        <v>11636</v>
      </c>
      <c r="O158" t="s">
        <v>32224</v>
      </c>
      <c r="AG158">
        <v>11</v>
      </c>
      <c r="AH158">
        <v>11</v>
      </c>
      <c r="AN158" t="s">
        <v>1242</v>
      </c>
      <c r="AS158" t="s">
        <v>521</v>
      </c>
      <c r="AT158">
        <v>1990</v>
      </c>
      <c r="AU158">
        <v>68</v>
      </c>
      <c r="AV158">
        <v>6</v>
      </c>
      <c r="BA158">
        <v>1307</v>
      </c>
      <c r="BB158">
        <v>1314</v>
      </c>
      <c r="BD158" t="s">
        <v>35926</v>
      </c>
      <c r="BG158">
        <v>8</v>
      </c>
      <c r="BK158" t="s">
        <v>35927</v>
      </c>
      <c r="BW158">
        <v>0</v>
      </c>
      <c r="BX158" t="s">
        <v>13429</v>
      </c>
      <c r="BY158" t="s">
        <v>13985</v>
      </c>
      <c r="BZ158" t="s">
        <v>13985</v>
      </c>
      <c r="CA158" t="s">
        <v>13985</v>
      </c>
      <c r="CB158" t="s">
        <v>13985</v>
      </c>
    </row>
    <row r="159" spans="1:80" hidden="1">
      <c r="A159" t="s">
        <v>13850</v>
      </c>
      <c r="B159" t="s">
        <v>67</v>
      </c>
      <c r="C159" t="s">
        <v>16818</v>
      </c>
      <c r="G159" t="s">
        <v>16819</v>
      </c>
      <c r="J159" t="s">
        <v>16820</v>
      </c>
      <c r="K159" t="s">
        <v>358</v>
      </c>
      <c r="O159" t="s">
        <v>32224</v>
      </c>
      <c r="W159" t="s">
        <v>16821</v>
      </c>
      <c r="AA159" t="s">
        <v>16822</v>
      </c>
      <c r="AB159" t="s">
        <v>16823</v>
      </c>
      <c r="AG159">
        <v>9</v>
      </c>
      <c r="AH159">
        <v>9</v>
      </c>
      <c r="AN159" t="s">
        <v>360</v>
      </c>
      <c r="AO159" t="s">
        <v>361</v>
      </c>
      <c r="AS159" t="s">
        <v>1488</v>
      </c>
      <c r="AT159">
        <v>2017</v>
      </c>
      <c r="AU159">
        <v>99</v>
      </c>
      <c r="BA159">
        <v>113</v>
      </c>
      <c r="BB159">
        <v>121</v>
      </c>
      <c r="BD159" t="s">
        <v>16824</v>
      </c>
      <c r="BG159">
        <v>9</v>
      </c>
      <c r="BK159" t="s">
        <v>16825</v>
      </c>
      <c r="BL159">
        <v>28396211</v>
      </c>
      <c r="BW159">
        <v>1</v>
      </c>
      <c r="BY159" t="s">
        <v>13985</v>
      </c>
      <c r="BZ159" t="s">
        <v>13985</v>
      </c>
      <c r="CA159" t="s">
        <v>13985</v>
      </c>
      <c r="CB159" t="s">
        <v>13985</v>
      </c>
    </row>
    <row r="160" spans="1:80" hidden="1">
      <c r="A160" t="s">
        <v>13850</v>
      </c>
      <c r="B160" t="s">
        <v>67</v>
      </c>
      <c r="C160" t="s">
        <v>32893</v>
      </c>
      <c r="G160" t="s">
        <v>32894</v>
      </c>
      <c r="J160" t="s">
        <v>32895</v>
      </c>
      <c r="K160" t="s">
        <v>160</v>
      </c>
      <c r="O160" t="s">
        <v>32224</v>
      </c>
      <c r="W160" t="s">
        <v>32896</v>
      </c>
      <c r="AG160">
        <v>16</v>
      </c>
      <c r="AH160">
        <v>16</v>
      </c>
      <c r="AN160" t="s">
        <v>162</v>
      </c>
      <c r="AO160" t="s">
        <v>163</v>
      </c>
      <c r="AS160" t="s">
        <v>297</v>
      </c>
      <c r="AT160">
        <v>2017</v>
      </c>
      <c r="AU160">
        <v>42</v>
      </c>
      <c r="AV160">
        <v>3</v>
      </c>
      <c r="BA160">
        <v>246</v>
      </c>
      <c r="BB160">
        <v>256</v>
      </c>
      <c r="BD160" t="s">
        <v>32897</v>
      </c>
      <c r="BG160">
        <v>11</v>
      </c>
      <c r="BK160" t="s">
        <v>32898</v>
      </c>
      <c r="BW160">
        <v>0</v>
      </c>
      <c r="BX160" t="s">
        <v>13429</v>
      </c>
      <c r="BY160" t="s">
        <v>13985</v>
      </c>
      <c r="BZ160" t="s">
        <v>13985</v>
      </c>
      <c r="CA160" t="s">
        <v>13985</v>
      </c>
      <c r="CB160" t="s">
        <v>13985</v>
      </c>
    </row>
    <row r="161" spans="1:80" hidden="1">
      <c r="A161" t="s">
        <v>13850</v>
      </c>
      <c r="B161" t="s">
        <v>67</v>
      </c>
      <c r="C161" t="s">
        <v>35017</v>
      </c>
      <c r="G161" t="s">
        <v>35017</v>
      </c>
      <c r="J161" t="s">
        <v>35018</v>
      </c>
      <c r="K161" t="s">
        <v>160</v>
      </c>
      <c r="O161" t="s">
        <v>32224</v>
      </c>
      <c r="W161" t="s">
        <v>35019</v>
      </c>
      <c r="AG161">
        <v>20</v>
      </c>
      <c r="AH161">
        <v>25</v>
      </c>
      <c r="AN161" t="s">
        <v>162</v>
      </c>
      <c r="AO161" t="s">
        <v>163</v>
      </c>
      <c r="AS161" t="s">
        <v>815</v>
      </c>
      <c r="AT161">
        <v>2005</v>
      </c>
      <c r="AU161">
        <v>30</v>
      </c>
      <c r="AV161">
        <v>1</v>
      </c>
      <c r="BA161">
        <v>36</v>
      </c>
      <c r="BB161">
        <v>41</v>
      </c>
      <c r="BD161" t="s">
        <v>35020</v>
      </c>
      <c r="BG161">
        <v>6</v>
      </c>
      <c r="BK161" t="s">
        <v>35021</v>
      </c>
      <c r="BW161">
        <v>0</v>
      </c>
      <c r="BX161" t="s">
        <v>13429</v>
      </c>
      <c r="BY161" t="s">
        <v>13985</v>
      </c>
      <c r="BZ161" t="s">
        <v>13985</v>
      </c>
      <c r="CA161" t="s">
        <v>13985</v>
      </c>
      <c r="CB161" t="s">
        <v>13985</v>
      </c>
    </row>
    <row r="162" spans="1:80" hidden="1">
      <c r="A162" t="s">
        <v>13850</v>
      </c>
      <c r="B162" t="s">
        <v>67</v>
      </c>
      <c r="C162" t="s">
        <v>32800</v>
      </c>
      <c r="G162" t="s">
        <v>32801</v>
      </c>
      <c r="J162" t="s">
        <v>32802</v>
      </c>
      <c r="K162" t="s">
        <v>17567</v>
      </c>
      <c r="O162" t="s">
        <v>32224</v>
      </c>
      <c r="W162" t="s">
        <v>32803</v>
      </c>
      <c r="AG162">
        <v>0</v>
      </c>
      <c r="AH162">
        <v>1</v>
      </c>
      <c r="AN162" t="s">
        <v>17571</v>
      </c>
      <c r="AO162" t="s">
        <v>17572</v>
      </c>
      <c r="AS162" t="s">
        <v>84</v>
      </c>
      <c r="AT162">
        <v>2017</v>
      </c>
      <c r="AU162">
        <v>20</v>
      </c>
      <c r="AV162">
        <v>4</v>
      </c>
      <c r="BA162">
        <v>1301</v>
      </c>
      <c r="BB162">
        <v>1306</v>
      </c>
      <c r="BD162" t="s">
        <v>32804</v>
      </c>
      <c r="BG162">
        <v>6</v>
      </c>
      <c r="BK162" t="s">
        <v>32805</v>
      </c>
      <c r="BW162">
        <v>0</v>
      </c>
      <c r="BX162" t="s">
        <v>13429</v>
      </c>
      <c r="BY162" t="s">
        <v>13985</v>
      </c>
      <c r="BZ162" t="s">
        <v>13985</v>
      </c>
      <c r="CA162" t="s">
        <v>13985</v>
      </c>
      <c r="CB162" t="s">
        <v>13985</v>
      </c>
    </row>
    <row r="163" spans="1:80" hidden="1">
      <c r="A163" t="s">
        <v>13850</v>
      </c>
      <c r="B163" t="s">
        <v>67</v>
      </c>
      <c r="C163" t="s">
        <v>34859</v>
      </c>
      <c r="G163" t="s">
        <v>34860</v>
      </c>
      <c r="J163" t="s">
        <v>34861</v>
      </c>
      <c r="K163" t="s">
        <v>550</v>
      </c>
      <c r="O163" t="s">
        <v>32224</v>
      </c>
      <c r="W163" t="s">
        <v>34862</v>
      </c>
      <c r="AG163">
        <v>5</v>
      </c>
      <c r="AH163">
        <v>5</v>
      </c>
      <c r="AN163" t="s">
        <v>553</v>
      </c>
      <c r="AO163" t="s">
        <v>554</v>
      </c>
      <c r="AS163" t="s">
        <v>84</v>
      </c>
      <c r="AT163">
        <v>2006</v>
      </c>
      <c r="AU163">
        <v>9</v>
      </c>
      <c r="AV163">
        <v>4</v>
      </c>
      <c r="BA163">
        <v>347</v>
      </c>
      <c r="BB163">
        <v>354</v>
      </c>
      <c r="BD163" t="s">
        <v>34863</v>
      </c>
      <c r="BG163">
        <v>8</v>
      </c>
      <c r="BK163" t="s">
        <v>34864</v>
      </c>
      <c r="BW163">
        <v>0</v>
      </c>
      <c r="BX163" t="s">
        <v>13429</v>
      </c>
      <c r="BY163" t="s">
        <v>13985</v>
      </c>
      <c r="BZ163" t="s">
        <v>13985</v>
      </c>
      <c r="CA163" t="s">
        <v>13985</v>
      </c>
      <c r="CB163" t="s">
        <v>13985</v>
      </c>
    </row>
    <row r="164" spans="1:80" hidden="1">
      <c r="A164" t="s">
        <v>13850</v>
      </c>
      <c r="B164" t="s">
        <v>67</v>
      </c>
      <c r="C164" t="s">
        <v>35066</v>
      </c>
      <c r="G164" t="s">
        <v>35066</v>
      </c>
      <c r="J164" t="s">
        <v>35332</v>
      </c>
      <c r="K164" t="s">
        <v>358</v>
      </c>
      <c r="O164" t="s">
        <v>32224</v>
      </c>
      <c r="W164" t="s">
        <v>35333</v>
      </c>
      <c r="AG164">
        <v>17</v>
      </c>
      <c r="AH164">
        <v>19</v>
      </c>
      <c r="AN164" t="s">
        <v>360</v>
      </c>
      <c r="AS164" t="s">
        <v>1023</v>
      </c>
      <c r="AT164">
        <v>2002</v>
      </c>
      <c r="AU164">
        <v>48</v>
      </c>
      <c r="AV164">
        <v>1</v>
      </c>
      <c r="BA164">
        <v>83</v>
      </c>
      <c r="BB164">
        <v>89</v>
      </c>
      <c r="BD164" t="s">
        <v>35334</v>
      </c>
      <c r="BG164">
        <v>7</v>
      </c>
      <c r="BK164" t="s">
        <v>35335</v>
      </c>
      <c r="BL164">
        <v>12770135</v>
      </c>
      <c r="BW164">
        <v>0</v>
      </c>
      <c r="BX164" t="s">
        <v>13429</v>
      </c>
      <c r="BY164" t="s">
        <v>13985</v>
      </c>
      <c r="BZ164" t="s">
        <v>13985</v>
      </c>
      <c r="CA164" t="s">
        <v>13985</v>
      </c>
      <c r="CB164" t="s">
        <v>13985</v>
      </c>
    </row>
    <row r="165" spans="1:80" hidden="1">
      <c r="A165" t="s">
        <v>13850</v>
      </c>
      <c r="B165" t="s">
        <v>67</v>
      </c>
      <c r="C165" t="s">
        <v>35066</v>
      </c>
      <c r="G165" t="s">
        <v>35066</v>
      </c>
      <c r="J165" t="s">
        <v>35067</v>
      </c>
      <c r="K165" t="s">
        <v>358</v>
      </c>
      <c r="O165" t="s">
        <v>32224</v>
      </c>
      <c r="W165" t="s">
        <v>35068</v>
      </c>
      <c r="AG165">
        <v>14</v>
      </c>
      <c r="AH165">
        <v>14</v>
      </c>
      <c r="AN165" t="s">
        <v>360</v>
      </c>
      <c r="AS165" t="s">
        <v>1023</v>
      </c>
      <c r="AT165">
        <v>2005</v>
      </c>
      <c r="AU165">
        <v>51</v>
      </c>
      <c r="AV165">
        <v>1</v>
      </c>
      <c r="BA165">
        <v>11</v>
      </c>
      <c r="BB165">
        <v>16</v>
      </c>
      <c r="BD165" t="s">
        <v>35069</v>
      </c>
      <c r="BG165">
        <v>6</v>
      </c>
      <c r="BK165" t="s">
        <v>35070</v>
      </c>
      <c r="BL165">
        <v>15686641</v>
      </c>
      <c r="BW165">
        <v>0</v>
      </c>
      <c r="BX165" t="s">
        <v>13429</v>
      </c>
      <c r="BY165" t="s">
        <v>13985</v>
      </c>
      <c r="BZ165" t="s">
        <v>13985</v>
      </c>
      <c r="CA165" t="s">
        <v>13985</v>
      </c>
      <c r="CB165" t="s">
        <v>13985</v>
      </c>
    </row>
    <row r="166" spans="1:80" hidden="1">
      <c r="A166" t="s">
        <v>13850</v>
      </c>
      <c r="B166" t="s">
        <v>67</v>
      </c>
      <c r="C166" t="s">
        <v>34998</v>
      </c>
      <c r="G166" t="s">
        <v>34998</v>
      </c>
      <c r="J166" t="s">
        <v>34999</v>
      </c>
      <c r="K166" t="s">
        <v>667</v>
      </c>
      <c r="O166" t="s">
        <v>32224</v>
      </c>
      <c r="W166" t="s">
        <v>35000</v>
      </c>
      <c r="AG166">
        <v>12</v>
      </c>
      <c r="AH166">
        <v>20</v>
      </c>
      <c r="AN166" t="s">
        <v>670</v>
      </c>
      <c r="AS166" t="s">
        <v>629</v>
      </c>
      <c r="AT166">
        <v>2005</v>
      </c>
      <c r="AU166">
        <v>40</v>
      </c>
      <c r="AV166">
        <v>2</v>
      </c>
      <c r="BA166">
        <v>247</v>
      </c>
      <c r="BB166">
        <v>255</v>
      </c>
      <c r="BD166" t="s">
        <v>35001</v>
      </c>
      <c r="BG166">
        <v>9</v>
      </c>
      <c r="BK166" t="s">
        <v>35002</v>
      </c>
      <c r="BM166" t="s">
        <v>32286</v>
      </c>
      <c r="BW166">
        <v>0</v>
      </c>
      <c r="BX166" t="s">
        <v>13433</v>
      </c>
      <c r="BY166">
        <v>1</v>
      </c>
      <c r="BZ166" t="s">
        <v>13985</v>
      </c>
      <c r="CA166" t="s">
        <v>13985</v>
      </c>
      <c r="CB166" t="s">
        <v>13985</v>
      </c>
    </row>
    <row r="167" spans="1:80" hidden="1">
      <c r="A167" t="s">
        <v>13850</v>
      </c>
      <c r="B167" t="s">
        <v>67</v>
      </c>
      <c r="C167" t="s">
        <v>34711</v>
      </c>
      <c r="G167" t="s">
        <v>34712</v>
      </c>
      <c r="J167" t="s">
        <v>34713</v>
      </c>
      <c r="K167" t="s">
        <v>1645</v>
      </c>
      <c r="O167" t="s">
        <v>32224</v>
      </c>
      <c r="W167" t="s">
        <v>34714</v>
      </c>
      <c r="AG167">
        <v>2</v>
      </c>
      <c r="AH167">
        <v>2</v>
      </c>
      <c r="AN167" t="s">
        <v>1649</v>
      </c>
      <c r="AO167" t="s">
        <v>1650</v>
      </c>
      <c r="AS167" t="s">
        <v>84</v>
      </c>
      <c r="AT167">
        <v>2007</v>
      </c>
      <c r="AU167">
        <v>131</v>
      </c>
      <c r="AV167" s="2">
        <v>43747</v>
      </c>
      <c r="BA167">
        <v>684</v>
      </c>
      <c r="BB167">
        <v>689</v>
      </c>
      <c r="BD167" t="s">
        <v>34715</v>
      </c>
      <c r="BG167">
        <v>6</v>
      </c>
      <c r="BK167" t="s">
        <v>34716</v>
      </c>
      <c r="BW167">
        <v>0</v>
      </c>
      <c r="BX167" t="s">
        <v>13433</v>
      </c>
      <c r="BY167" t="s">
        <v>13985</v>
      </c>
      <c r="BZ167">
        <v>0</v>
      </c>
      <c r="CA167" t="s">
        <v>13985</v>
      </c>
      <c r="CB167" t="s">
        <v>13985</v>
      </c>
    </row>
    <row r="168" spans="1:80" hidden="1">
      <c r="A168" t="s">
        <v>13850</v>
      </c>
      <c r="B168" t="s">
        <v>67</v>
      </c>
      <c r="C168" t="s">
        <v>35530</v>
      </c>
      <c r="G168" t="s">
        <v>35530</v>
      </c>
      <c r="J168" t="s">
        <v>35531</v>
      </c>
      <c r="K168" t="s">
        <v>667</v>
      </c>
      <c r="O168" t="s">
        <v>32224</v>
      </c>
      <c r="W168" t="s">
        <v>35532</v>
      </c>
      <c r="AG168">
        <v>2</v>
      </c>
      <c r="AH168">
        <v>3</v>
      </c>
      <c r="AN168" t="s">
        <v>670</v>
      </c>
      <c r="AS168" t="s">
        <v>352</v>
      </c>
      <c r="AT168">
        <v>1999</v>
      </c>
      <c r="AU168">
        <v>34</v>
      </c>
      <c r="AV168">
        <v>3</v>
      </c>
      <c r="BA168">
        <v>303</v>
      </c>
      <c r="BB168">
        <v>308</v>
      </c>
      <c r="BD168" t="s">
        <v>35533</v>
      </c>
      <c r="BG168">
        <v>6</v>
      </c>
      <c r="BK168" t="s">
        <v>35534</v>
      </c>
      <c r="BM168" t="s">
        <v>32286</v>
      </c>
      <c r="BW168">
        <v>0</v>
      </c>
      <c r="BX168" t="s">
        <v>13429</v>
      </c>
      <c r="BY168" t="s">
        <v>13985</v>
      </c>
      <c r="BZ168" t="s">
        <v>13985</v>
      </c>
      <c r="CA168" t="s">
        <v>13985</v>
      </c>
      <c r="CB168" t="s">
        <v>13985</v>
      </c>
    </row>
    <row r="169" spans="1:80" hidden="1">
      <c r="A169" t="s">
        <v>13850</v>
      </c>
      <c r="B169" t="s">
        <v>67</v>
      </c>
      <c r="C169" t="s">
        <v>33143</v>
      </c>
      <c r="G169" t="s">
        <v>33144</v>
      </c>
      <c r="J169" t="s">
        <v>33145</v>
      </c>
      <c r="K169" t="s">
        <v>32290</v>
      </c>
      <c r="O169" t="s">
        <v>32224</v>
      </c>
      <c r="W169" t="s">
        <v>33146</v>
      </c>
      <c r="AA169" t="s">
        <v>33147</v>
      </c>
      <c r="AB169" t="s">
        <v>33148</v>
      </c>
      <c r="AG169">
        <v>39</v>
      </c>
      <c r="AH169">
        <v>40</v>
      </c>
      <c r="AN169" t="s">
        <v>32293</v>
      </c>
      <c r="AO169" t="s">
        <v>32294</v>
      </c>
      <c r="AS169" t="s">
        <v>242</v>
      </c>
      <c r="AT169">
        <v>2016</v>
      </c>
      <c r="AU169">
        <v>17</v>
      </c>
      <c r="BA169">
        <v>49</v>
      </c>
      <c r="BB169">
        <v>54</v>
      </c>
      <c r="BD169" t="s">
        <v>33149</v>
      </c>
      <c r="BG169">
        <v>6</v>
      </c>
      <c r="BK169" t="s">
        <v>33150</v>
      </c>
      <c r="BL169">
        <v>27720073</v>
      </c>
      <c r="BW169">
        <v>0</v>
      </c>
      <c r="BX169" t="s">
        <v>13429</v>
      </c>
      <c r="BY169" t="s">
        <v>13985</v>
      </c>
      <c r="BZ169" t="s">
        <v>13985</v>
      </c>
      <c r="CA169" t="s">
        <v>13985</v>
      </c>
      <c r="CB169" t="s">
        <v>13985</v>
      </c>
    </row>
    <row r="170" spans="1:80" hidden="1">
      <c r="A170" t="s">
        <v>13850</v>
      </c>
      <c r="B170" t="s">
        <v>67</v>
      </c>
      <c r="C170" t="s">
        <v>34963</v>
      </c>
      <c r="G170" t="s">
        <v>34963</v>
      </c>
      <c r="J170" t="s">
        <v>34964</v>
      </c>
      <c r="K170" t="s">
        <v>358</v>
      </c>
      <c r="O170" t="s">
        <v>32224</v>
      </c>
      <c r="W170" t="s">
        <v>34965</v>
      </c>
      <c r="AA170" t="s">
        <v>23639</v>
      </c>
      <c r="AB170" t="s">
        <v>18280</v>
      </c>
      <c r="AG170">
        <v>125</v>
      </c>
      <c r="AH170">
        <v>135</v>
      </c>
      <c r="AN170" t="s">
        <v>360</v>
      </c>
      <c r="AS170" t="s">
        <v>1023</v>
      </c>
      <c r="AT170">
        <v>2006</v>
      </c>
      <c r="AU170">
        <v>52</v>
      </c>
      <c r="AV170">
        <v>1</v>
      </c>
      <c r="BA170">
        <v>94</v>
      </c>
      <c r="BB170">
        <v>104</v>
      </c>
      <c r="BD170" t="s">
        <v>34966</v>
      </c>
      <c r="BG170">
        <v>11</v>
      </c>
      <c r="BK170" t="s">
        <v>34967</v>
      </c>
      <c r="BL170">
        <v>16257412</v>
      </c>
      <c r="BW170">
        <v>0</v>
      </c>
      <c r="BX170" t="s">
        <v>13429</v>
      </c>
      <c r="BY170" t="s">
        <v>13985</v>
      </c>
      <c r="BZ170" t="s">
        <v>13985</v>
      </c>
      <c r="CA170" t="s">
        <v>13985</v>
      </c>
      <c r="CB170" t="s">
        <v>13985</v>
      </c>
    </row>
    <row r="171" spans="1:80" hidden="1">
      <c r="A171" t="s">
        <v>13850</v>
      </c>
      <c r="B171" t="s">
        <v>67</v>
      </c>
      <c r="C171" t="s">
        <v>34429</v>
      </c>
      <c r="G171" t="s">
        <v>34430</v>
      </c>
      <c r="J171" t="s">
        <v>34504</v>
      </c>
      <c r="K171" t="s">
        <v>34505</v>
      </c>
      <c r="O171" t="s">
        <v>32291</v>
      </c>
      <c r="W171" t="s">
        <v>34506</v>
      </c>
      <c r="AB171" t="s">
        <v>7579</v>
      </c>
      <c r="AG171">
        <v>92</v>
      </c>
      <c r="AH171">
        <v>96</v>
      </c>
      <c r="AN171" t="s">
        <v>34507</v>
      </c>
      <c r="AS171" t="s">
        <v>629</v>
      </c>
      <c r="AT171">
        <v>2009</v>
      </c>
      <c r="AU171">
        <v>25</v>
      </c>
      <c r="AV171">
        <v>5</v>
      </c>
      <c r="BA171">
        <v>217</v>
      </c>
      <c r="BB171">
        <v>225</v>
      </c>
      <c r="BD171" t="s">
        <v>34508</v>
      </c>
      <c r="BG171">
        <v>9</v>
      </c>
      <c r="BK171" t="s">
        <v>34509</v>
      </c>
      <c r="BL171">
        <v>19375812</v>
      </c>
      <c r="BW171">
        <v>0</v>
      </c>
      <c r="BX171" t="s">
        <v>13429</v>
      </c>
    </row>
    <row r="172" spans="1:80" hidden="1">
      <c r="A172" t="s">
        <v>13850</v>
      </c>
      <c r="B172" t="s">
        <v>67</v>
      </c>
      <c r="C172" t="s">
        <v>35079</v>
      </c>
      <c r="G172" t="s">
        <v>35079</v>
      </c>
      <c r="J172" t="s">
        <v>35080</v>
      </c>
      <c r="K172" t="s">
        <v>15689</v>
      </c>
      <c r="O172" t="s">
        <v>32291</v>
      </c>
      <c r="W172" t="s">
        <v>35081</v>
      </c>
      <c r="AA172" t="s">
        <v>35082</v>
      </c>
      <c r="AB172" t="s">
        <v>35083</v>
      </c>
      <c r="AG172">
        <v>1806</v>
      </c>
      <c r="AH172">
        <v>1828</v>
      </c>
      <c r="AN172" t="s">
        <v>15693</v>
      </c>
      <c r="AO172" t="s">
        <v>15694</v>
      </c>
      <c r="AS172" t="s">
        <v>84</v>
      </c>
      <c r="AT172">
        <v>2004</v>
      </c>
      <c r="AU172">
        <v>7</v>
      </c>
      <c r="AV172">
        <v>12</v>
      </c>
      <c r="BA172">
        <v>1225</v>
      </c>
      <c r="BB172">
        <v>1241</v>
      </c>
      <c r="BD172" t="s">
        <v>35084</v>
      </c>
      <c r="BG172">
        <v>17</v>
      </c>
      <c r="BK172" t="s">
        <v>35085</v>
      </c>
      <c r="BW172">
        <v>0</v>
      </c>
      <c r="BX172" t="s">
        <v>13429</v>
      </c>
      <c r="BY172" t="s">
        <v>13985</v>
      </c>
      <c r="BZ172" t="s">
        <v>13985</v>
      </c>
      <c r="CA172" t="s">
        <v>13985</v>
      </c>
      <c r="CB172" t="s">
        <v>13985</v>
      </c>
    </row>
    <row r="173" spans="1:80" hidden="1">
      <c r="A173" t="s">
        <v>13850</v>
      </c>
      <c r="B173" t="s">
        <v>67</v>
      </c>
      <c r="C173" t="s">
        <v>34429</v>
      </c>
      <c r="G173" t="s">
        <v>34430</v>
      </c>
      <c r="J173" t="s">
        <v>34606</v>
      </c>
      <c r="K173" t="s">
        <v>423</v>
      </c>
      <c r="O173" t="s">
        <v>32224</v>
      </c>
      <c r="W173" t="s">
        <v>34607</v>
      </c>
      <c r="AB173" t="s">
        <v>7579</v>
      </c>
      <c r="AG173">
        <v>39</v>
      </c>
      <c r="AH173">
        <v>39</v>
      </c>
      <c r="AN173" t="s">
        <v>426</v>
      </c>
      <c r="AO173" t="s">
        <v>427</v>
      </c>
      <c r="AS173" t="s">
        <v>730</v>
      </c>
      <c r="AT173">
        <v>2008</v>
      </c>
      <c r="AU173">
        <v>62</v>
      </c>
      <c r="AV173">
        <v>4</v>
      </c>
      <c r="BA173">
        <v>979</v>
      </c>
      <c r="BB173">
        <v>983</v>
      </c>
      <c r="BD173" t="s">
        <v>34608</v>
      </c>
      <c r="BG173">
        <v>5</v>
      </c>
      <c r="BK173" t="s">
        <v>34609</v>
      </c>
      <c r="BL173">
        <v>18194469</v>
      </c>
      <c r="BM173" t="s">
        <v>32597</v>
      </c>
      <c r="BW173">
        <v>0</v>
      </c>
      <c r="BX173" t="s">
        <v>13433</v>
      </c>
      <c r="BY173">
        <v>2</v>
      </c>
      <c r="CB173" t="s">
        <v>13429</v>
      </c>
    </row>
    <row r="174" spans="1:80" hidden="1">
      <c r="A174" t="s">
        <v>13850</v>
      </c>
      <c r="B174" t="s">
        <v>67</v>
      </c>
      <c r="C174" t="s">
        <v>32382</v>
      </c>
      <c r="G174" t="s">
        <v>32383</v>
      </c>
      <c r="J174" t="s">
        <v>32384</v>
      </c>
      <c r="K174" t="s">
        <v>442</v>
      </c>
      <c r="O174" t="s">
        <v>32224</v>
      </c>
      <c r="W174" t="s">
        <v>32385</v>
      </c>
      <c r="AG174">
        <v>0</v>
      </c>
      <c r="AH174">
        <v>0</v>
      </c>
      <c r="AN174" t="s">
        <v>446</v>
      </c>
      <c r="AO174" t="s">
        <v>447</v>
      </c>
      <c r="AS174" s="1">
        <v>37773</v>
      </c>
      <c r="AT174">
        <v>2019</v>
      </c>
      <c r="AU174">
        <v>36</v>
      </c>
      <c r="AV174">
        <v>6</v>
      </c>
      <c r="BA174">
        <v>838</v>
      </c>
      <c r="BB174">
        <v>850</v>
      </c>
      <c r="BD174" t="s">
        <v>32386</v>
      </c>
      <c r="BG174">
        <v>13</v>
      </c>
      <c r="BK174" t="s">
        <v>32387</v>
      </c>
      <c r="BL174">
        <v>30950288</v>
      </c>
      <c r="BW174">
        <v>0</v>
      </c>
      <c r="BX174" t="s">
        <v>13429</v>
      </c>
    </row>
    <row r="175" spans="1:80" hidden="1">
      <c r="A175" t="s">
        <v>13850</v>
      </c>
      <c r="B175" t="s">
        <v>67</v>
      </c>
      <c r="C175" t="s">
        <v>32575</v>
      </c>
      <c r="G175" t="s">
        <v>32576</v>
      </c>
      <c r="J175" t="s">
        <v>32577</v>
      </c>
      <c r="K175" t="s">
        <v>160</v>
      </c>
      <c r="O175" t="s">
        <v>32224</v>
      </c>
      <c r="W175" t="s">
        <v>32578</v>
      </c>
      <c r="AG175">
        <v>1</v>
      </c>
      <c r="AH175">
        <v>1</v>
      </c>
      <c r="AN175" t="s">
        <v>162</v>
      </c>
      <c r="AO175" t="s">
        <v>163</v>
      </c>
      <c r="AS175" t="s">
        <v>297</v>
      </c>
      <c r="AT175">
        <v>2018</v>
      </c>
      <c r="AU175">
        <v>43</v>
      </c>
      <c r="AV175">
        <v>3</v>
      </c>
      <c r="BA175">
        <v>196</v>
      </c>
      <c r="BB175">
        <v>206</v>
      </c>
      <c r="BD175" t="s">
        <v>32579</v>
      </c>
      <c r="BG175">
        <v>11</v>
      </c>
      <c r="BK175" t="s">
        <v>32580</v>
      </c>
      <c r="BW175">
        <v>0</v>
      </c>
      <c r="BX175" t="s">
        <v>13429</v>
      </c>
      <c r="BY175" t="s">
        <v>13985</v>
      </c>
      <c r="BZ175" t="s">
        <v>13985</v>
      </c>
      <c r="CA175" t="s">
        <v>13985</v>
      </c>
      <c r="CB175" t="s">
        <v>13985</v>
      </c>
    </row>
    <row r="176" spans="1:80" hidden="1">
      <c r="A176" t="s">
        <v>13850</v>
      </c>
      <c r="B176" t="s">
        <v>67</v>
      </c>
      <c r="C176" t="s">
        <v>5835</v>
      </c>
      <c r="G176" t="s">
        <v>33976</v>
      </c>
      <c r="J176" t="s">
        <v>34350</v>
      </c>
      <c r="K176" t="s">
        <v>358</v>
      </c>
      <c r="O176" t="s">
        <v>32291</v>
      </c>
      <c r="W176" t="s">
        <v>34351</v>
      </c>
      <c r="AG176">
        <v>29</v>
      </c>
      <c r="AH176">
        <v>29</v>
      </c>
      <c r="AN176" t="s">
        <v>360</v>
      </c>
      <c r="AO176" t="s">
        <v>361</v>
      </c>
      <c r="AS176" t="s">
        <v>154</v>
      </c>
      <c r="AT176">
        <v>2010</v>
      </c>
      <c r="AU176">
        <v>56</v>
      </c>
      <c r="AV176">
        <v>11</v>
      </c>
      <c r="BA176">
        <v>1491</v>
      </c>
      <c r="BB176">
        <v>1502</v>
      </c>
      <c r="BD176" t="s">
        <v>34352</v>
      </c>
      <c r="BG176">
        <v>12</v>
      </c>
      <c r="BK176" t="s">
        <v>34353</v>
      </c>
      <c r="BL176">
        <v>20471388</v>
      </c>
      <c r="BW176">
        <v>0</v>
      </c>
      <c r="BX176" t="s">
        <v>13429</v>
      </c>
      <c r="BY176" t="s">
        <v>13985</v>
      </c>
      <c r="BZ176" t="s">
        <v>13985</v>
      </c>
      <c r="CA176" t="s">
        <v>13985</v>
      </c>
      <c r="CB176" t="s">
        <v>13985</v>
      </c>
    </row>
    <row r="177" spans="1:80" hidden="1">
      <c r="A177" t="s">
        <v>13850</v>
      </c>
      <c r="B177" t="s">
        <v>67</v>
      </c>
      <c r="C177" t="s">
        <v>34128</v>
      </c>
      <c r="G177" t="s">
        <v>34129</v>
      </c>
      <c r="J177" t="s">
        <v>34130</v>
      </c>
      <c r="K177" t="s">
        <v>696</v>
      </c>
      <c r="O177" t="s">
        <v>32224</v>
      </c>
      <c r="W177" t="s">
        <v>34131</v>
      </c>
      <c r="AG177">
        <v>19</v>
      </c>
      <c r="AH177">
        <v>19</v>
      </c>
      <c r="AN177" t="s">
        <v>699</v>
      </c>
      <c r="AS177" t="s">
        <v>521</v>
      </c>
      <c r="AT177">
        <v>2012</v>
      </c>
      <c r="AU177">
        <v>66</v>
      </c>
      <c r="AV177">
        <v>6</v>
      </c>
      <c r="BA177">
        <v>845</v>
      </c>
      <c r="BB177">
        <v>853</v>
      </c>
      <c r="BD177" t="s">
        <v>34132</v>
      </c>
      <c r="BG177">
        <v>9</v>
      </c>
      <c r="BK177" t="s">
        <v>34133</v>
      </c>
      <c r="BW177">
        <v>0</v>
      </c>
      <c r="BX177" t="s">
        <v>13429</v>
      </c>
      <c r="BY177" t="s">
        <v>13985</v>
      </c>
      <c r="BZ177" t="s">
        <v>13985</v>
      </c>
      <c r="CA177" t="s">
        <v>13985</v>
      </c>
      <c r="CB177" t="s">
        <v>13985</v>
      </c>
    </row>
    <row r="178" spans="1:80" hidden="1">
      <c r="A178" t="s">
        <v>13850</v>
      </c>
      <c r="B178" t="s">
        <v>67</v>
      </c>
      <c r="C178" t="s">
        <v>34163</v>
      </c>
      <c r="G178" t="s">
        <v>34164</v>
      </c>
      <c r="J178" t="s">
        <v>34165</v>
      </c>
      <c r="K178" t="s">
        <v>280</v>
      </c>
      <c r="O178" t="s">
        <v>32224</v>
      </c>
      <c r="W178" t="s">
        <v>34166</v>
      </c>
      <c r="AA178" t="s">
        <v>34167</v>
      </c>
      <c r="AB178" t="s">
        <v>34168</v>
      </c>
      <c r="AG178">
        <v>22</v>
      </c>
      <c r="AH178">
        <v>22</v>
      </c>
      <c r="AN178" t="s">
        <v>284</v>
      </c>
      <c r="AS178" t="s">
        <v>34169</v>
      </c>
      <c r="AT178">
        <v>2012</v>
      </c>
      <c r="AU178">
        <v>7</v>
      </c>
      <c r="AV178">
        <v>3</v>
      </c>
      <c r="BC178" t="s">
        <v>34170</v>
      </c>
      <c r="BD178" t="s">
        <v>34171</v>
      </c>
      <c r="BG178">
        <v>14</v>
      </c>
      <c r="BK178" t="s">
        <v>34172</v>
      </c>
      <c r="BL178">
        <v>22427799</v>
      </c>
      <c r="BM178" t="s">
        <v>32263</v>
      </c>
      <c r="BW178">
        <v>0</v>
      </c>
      <c r="BX178" t="s">
        <v>13429</v>
      </c>
      <c r="BY178" t="s">
        <v>13985</v>
      </c>
      <c r="BZ178" t="s">
        <v>13985</v>
      </c>
      <c r="CA178" t="s">
        <v>13985</v>
      </c>
      <c r="CB178" t="s">
        <v>13985</v>
      </c>
    </row>
    <row r="179" spans="1:80" hidden="1">
      <c r="A179" t="s">
        <v>13850</v>
      </c>
      <c r="B179" t="s">
        <v>67</v>
      </c>
      <c r="C179" t="s">
        <v>32625</v>
      </c>
      <c r="G179" t="s">
        <v>32626</v>
      </c>
      <c r="J179" t="s">
        <v>32627</v>
      </c>
      <c r="K179" t="s">
        <v>90</v>
      </c>
      <c r="O179" t="s">
        <v>32224</v>
      </c>
      <c r="W179" t="s">
        <v>32628</v>
      </c>
      <c r="AG179">
        <v>4</v>
      </c>
      <c r="AH179">
        <v>4</v>
      </c>
      <c r="AN179" t="s">
        <v>93</v>
      </c>
      <c r="AO179" t="s">
        <v>94</v>
      </c>
      <c r="AS179" t="s">
        <v>521</v>
      </c>
      <c r="AT179">
        <v>2018</v>
      </c>
      <c r="AU179">
        <v>27</v>
      </c>
      <c r="AV179">
        <v>6</v>
      </c>
      <c r="BA179">
        <v>734</v>
      </c>
      <c r="BB179">
        <v>743</v>
      </c>
      <c r="BD179" t="s">
        <v>32629</v>
      </c>
      <c r="BG179">
        <v>10</v>
      </c>
      <c r="BK179" t="s">
        <v>32630</v>
      </c>
      <c r="BW179">
        <v>0</v>
      </c>
      <c r="BX179" t="s">
        <v>13429</v>
      </c>
      <c r="BY179" t="s">
        <v>13985</v>
      </c>
      <c r="BZ179" t="s">
        <v>13985</v>
      </c>
      <c r="CA179" t="s">
        <v>13985</v>
      </c>
      <c r="CB179" t="s">
        <v>13985</v>
      </c>
    </row>
    <row r="180" spans="1:80" hidden="1">
      <c r="A180" t="s">
        <v>13850</v>
      </c>
      <c r="B180" t="s">
        <v>67</v>
      </c>
      <c r="C180" t="s">
        <v>6580</v>
      </c>
      <c r="G180" t="s">
        <v>34143</v>
      </c>
      <c r="J180" t="s">
        <v>34144</v>
      </c>
      <c r="K180" t="s">
        <v>4545</v>
      </c>
      <c r="O180" t="s">
        <v>32224</v>
      </c>
      <c r="W180" t="s">
        <v>34145</v>
      </c>
      <c r="AG180">
        <v>7</v>
      </c>
      <c r="AH180">
        <v>7</v>
      </c>
      <c r="AN180" t="s">
        <v>4548</v>
      </c>
      <c r="AO180" t="s">
        <v>4549</v>
      </c>
      <c r="AS180" t="s">
        <v>629</v>
      </c>
      <c r="AT180">
        <v>2012</v>
      </c>
      <c r="AU180">
        <v>105</v>
      </c>
      <c r="AV180">
        <v>3</v>
      </c>
      <c r="BA180">
        <v>422</v>
      </c>
      <c r="BB180">
        <v>426</v>
      </c>
      <c r="BD180" t="s">
        <v>34146</v>
      </c>
      <c r="BG180">
        <v>5</v>
      </c>
      <c r="BK180" t="s">
        <v>34147</v>
      </c>
      <c r="BW180">
        <v>0</v>
      </c>
      <c r="BX180" t="s">
        <v>13433</v>
      </c>
      <c r="BY180">
        <v>1</v>
      </c>
      <c r="BZ180" t="s">
        <v>13985</v>
      </c>
      <c r="CA180" t="s">
        <v>13985</v>
      </c>
      <c r="CB180" t="s">
        <v>13985</v>
      </c>
    </row>
    <row r="181" spans="1:80" hidden="1">
      <c r="A181" t="s">
        <v>13850</v>
      </c>
      <c r="B181" t="s">
        <v>67</v>
      </c>
      <c r="C181" t="s">
        <v>6580</v>
      </c>
      <c r="G181" t="s">
        <v>6581</v>
      </c>
      <c r="J181" t="s">
        <v>34159</v>
      </c>
      <c r="K181" t="s">
        <v>625</v>
      </c>
      <c r="O181" t="s">
        <v>32224</v>
      </c>
      <c r="W181" t="s">
        <v>34160</v>
      </c>
      <c r="AG181">
        <v>4</v>
      </c>
      <c r="AH181">
        <v>4</v>
      </c>
      <c r="AN181" t="s">
        <v>627</v>
      </c>
      <c r="AS181" t="s">
        <v>730</v>
      </c>
      <c r="AT181">
        <v>2012</v>
      </c>
      <c r="AU181">
        <v>143</v>
      </c>
      <c r="AV181">
        <v>1</v>
      </c>
      <c r="BA181">
        <v>42</v>
      </c>
      <c r="BB181">
        <v>46</v>
      </c>
      <c r="BD181" t="s">
        <v>34161</v>
      </c>
      <c r="BG181">
        <v>5</v>
      </c>
      <c r="BK181" t="s">
        <v>34162</v>
      </c>
      <c r="BW181">
        <v>0</v>
      </c>
      <c r="BX181" t="s">
        <v>13429</v>
      </c>
      <c r="BY181" t="s">
        <v>13985</v>
      </c>
      <c r="BZ181" t="s">
        <v>13985</v>
      </c>
      <c r="CA181" t="s">
        <v>13985</v>
      </c>
      <c r="CB181" t="s">
        <v>13985</v>
      </c>
    </row>
    <row r="182" spans="1:80" hidden="1">
      <c r="A182" t="s">
        <v>13850</v>
      </c>
      <c r="B182" t="s">
        <v>67</v>
      </c>
      <c r="C182" t="s">
        <v>35859</v>
      </c>
      <c r="G182" t="s">
        <v>35859</v>
      </c>
      <c r="J182" t="s">
        <v>35860</v>
      </c>
      <c r="K182" t="s">
        <v>3022</v>
      </c>
      <c r="O182" t="s">
        <v>32224</v>
      </c>
      <c r="W182" t="s">
        <v>35861</v>
      </c>
      <c r="AG182">
        <v>24</v>
      </c>
      <c r="AH182">
        <v>24</v>
      </c>
      <c r="AN182" t="s">
        <v>3024</v>
      </c>
      <c r="AS182" t="s">
        <v>154</v>
      </c>
      <c r="AT182">
        <v>1992</v>
      </c>
      <c r="AU182">
        <v>29</v>
      </c>
      <c r="AV182">
        <v>6</v>
      </c>
      <c r="BA182">
        <v>995</v>
      </c>
      <c r="BB182">
        <v>1005</v>
      </c>
      <c r="BD182" t="s">
        <v>35862</v>
      </c>
      <c r="BG182">
        <v>11</v>
      </c>
      <c r="BK182" t="s">
        <v>35863</v>
      </c>
      <c r="BL182">
        <v>1460642</v>
      </c>
      <c r="BW182">
        <v>0</v>
      </c>
      <c r="BX182" t="s">
        <v>13429</v>
      </c>
      <c r="BY182" t="s">
        <v>13985</v>
      </c>
      <c r="BZ182" t="s">
        <v>13985</v>
      </c>
      <c r="CA182" t="s">
        <v>13985</v>
      </c>
      <c r="CB182" t="s">
        <v>13985</v>
      </c>
    </row>
    <row r="183" spans="1:80" hidden="1">
      <c r="A183" t="s">
        <v>13850</v>
      </c>
      <c r="B183" t="s">
        <v>67</v>
      </c>
      <c r="C183" t="s">
        <v>7168</v>
      </c>
      <c r="G183" t="s">
        <v>7169</v>
      </c>
      <c r="J183" t="s">
        <v>7170</v>
      </c>
      <c r="K183" t="s">
        <v>1442</v>
      </c>
      <c r="O183" t="s">
        <v>32224</v>
      </c>
      <c r="W183" t="s">
        <v>7171</v>
      </c>
      <c r="AA183" t="s">
        <v>7172</v>
      </c>
      <c r="AB183" t="s">
        <v>7173</v>
      </c>
      <c r="AG183">
        <v>15</v>
      </c>
      <c r="AH183">
        <v>16</v>
      </c>
      <c r="AN183" t="s">
        <v>1446</v>
      </c>
      <c r="AS183" t="s">
        <v>521</v>
      </c>
      <c r="AT183">
        <v>2010</v>
      </c>
      <c r="AU183">
        <v>23</v>
      </c>
      <c r="AV183">
        <v>6</v>
      </c>
      <c r="BA183">
        <v>1278</v>
      </c>
      <c r="BB183">
        <v>1285</v>
      </c>
      <c r="BD183" t="s">
        <v>7174</v>
      </c>
      <c r="BG183">
        <v>8</v>
      </c>
      <c r="BK183" t="s">
        <v>7175</v>
      </c>
      <c r="BL183">
        <v>20456566</v>
      </c>
      <c r="BW183">
        <v>1</v>
      </c>
      <c r="BY183" t="s">
        <v>13985</v>
      </c>
      <c r="BZ183" t="s">
        <v>13985</v>
      </c>
      <c r="CA183" t="s">
        <v>13985</v>
      </c>
      <c r="CB183" t="s">
        <v>13985</v>
      </c>
    </row>
    <row r="184" spans="1:80" hidden="1">
      <c r="A184" t="s">
        <v>13850</v>
      </c>
      <c r="B184" t="s">
        <v>67</v>
      </c>
      <c r="C184" t="s">
        <v>16686</v>
      </c>
      <c r="G184" t="s">
        <v>16687</v>
      </c>
      <c r="J184" t="s">
        <v>16688</v>
      </c>
      <c r="K184" t="s">
        <v>16193</v>
      </c>
      <c r="O184" t="s">
        <v>32224</v>
      </c>
      <c r="W184" t="s">
        <v>16689</v>
      </c>
      <c r="AG184">
        <v>2</v>
      </c>
      <c r="AH184">
        <v>2</v>
      </c>
      <c r="AN184" t="s">
        <v>16197</v>
      </c>
      <c r="AO184" t="s">
        <v>16198</v>
      </c>
      <c r="AS184" t="s">
        <v>521</v>
      </c>
      <c r="AT184">
        <v>2017</v>
      </c>
      <c r="AU184">
        <v>13</v>
      </c>
      <c r="AV184">
        <v>1</v>
      </c>
      <c r="BA184">
        <v>12</v>
      </c>
      <c r="BB184">
        <v>17</v>
      </c>
      <c r="BC184" t="s">
        <v>16690</v>
      </c>
      <c r="BG184">
        <v>6</v>
      </c>
      <c r="BK184" t="s">
        <v>16691</v>
      </c>
      <c r="BW184">
        <v>1</v>
      </c>
      <c r="BY184" t="s">
        <v>13985</v>
      </c>
      <c r="BZ184" t="s">
        <v>13985</v>
      </c>
      <c r="CA184" t="s">
        <v>13985</v>
      </c>
      <c r="CB184" t="s">
        <v>13985</v>
      </c>
    </row>
    <row r="185" spans="1:80" hidden="1">
      <c r="A185" t="s">
        <v>13850</v>
      </c>
      <c r="B185" t="s">
        <v>67</v>
      </c>
      <c r="C185" t="s">
        <v>17806</v>
      </c>
      <c r="G185" t="s">
        <v>17807</v>
      </c>
      <c r="J185" t="s">
        <v>17808</v>
      </c>
      <c r="K185" t="s">
        <v>3410</v>
      </c>
      <c r="O185" t="s">
        <v>32224</v>
      </c>
      <c r="W185" t="s">
        <v>17809</v>
      </c>
      <c r="AG185">
        <v>24</v>
      </c>
      <c r="AH185">
        <v>25</v>
      </c>
      <c r="AN185" t="s">
        <v>3414</v>
      </c>
      <c r="AS185" t="s">
        <v>9570</v>
      </c>
      <c r="AT185">
        <v>2016</v>
      </c>
      <c r="AU185">
        <v>7</v>
      </c>
      <c r="BC185">
        <v>165</v>
      </c>
      <c r="BD185" t="s">
        <v>17810</v>
      </c>
      <c r="BG185">
        <v>12</v>
      </c>
      <c r="BK185" t="s">
        <v>17811</v>
      </c>
      <c r="BL185">
        <v>27242539</v>
      </c>
      <c r="BM185" t="s">
        <v>32263</v>
      </c>
      <c r="BW185">
        <v>1</v>
      </c>
      <c r="BY185" t="s">
        <v>13985</v>
      </c>
      <c r="BZ185" t="s">
        <v>13985</v>
      </c>
      <c r="CA185" t="s">
        <v>13985</v>
      </c>
      <c r="CB185" t="s">
        <v>13985</v>
      </c>
    </row>
    <row r="186" spans="1:80" hidden="1">
      <c r="A186" t="s">
        <v>13850</v>
      </c>
      <c r="B186" t="s">
        <v>67</v>
      </c>
      <c r="C186" t="s">
        <v>36105</v>
      </c>
      <c r="G186" t="s">
        <v>36105</v>
      </c>
      <c r="J186" t="s">
        <v>36106</v>
      </c>
      <c r="K186" t="s">
        <v>35805</v>
      </c>
      <c r="O186" t="s">
        <v>32224</v>
      </c>
      <c r="AG186">
        <v>7</v>
      </c>
      <c r="AH186">
        <v>7</v>
      </c>
      <c r="AN186" t="s">
        <v>35807</v>
      </c>
      <c r="AT186">
        <v>1985</v>
      </c>
      <c r="AU186">
        <v>35</v>
      </c>
      <c r="AV186">
        <v>4</v>
      </c>
      <c r="BA186">
        <v>707</v>
      </c>
      <c r="BB186">
        <v>715</v>
      </c>
      <c r="BG186">
        <v>9</v>
      </c>
      <c r="BK186" t="s">
        <v>36107</v>
      </c>
      <c r="BW186">
        <v>0</v>
      </c>
      <c r="BX186" t="s">
        <v>13433</v>
      </c>
      <c r="BY186">
        <v>1</v>
      </c>
      <c r="BZ186" t="s">
        <v>13985</v>
      </c>
      <c r="CA186" t="s">
        <v>13985</v>
      </c>
      <c r="CB186" t="s">
        <v>13985</v>
      </c>
    </row>
    <row r="187" spans="1:80" hidden="1">
      <c r="A187" t="s">
        <v>13850</v>
      </c>
      <c r="B187" t="s">
        <v>67</v>
      </c>
      <c r="C187" t="s">
        <v>33187</v>
      </c>
      <c r="G187" t="s">
        <v>33188</v>
      </c>
      <c r="J187" t="s">
        <v>33189</v>
      </c>
      <c r="K187" t="s">
        <v>809</v>
      </c>
      <c r="O187" t="s">
        <v>32291</v>
      </c>
      <c r="W187" t="s">
        <v>33190</v>
      </c>
      <c r="AA187" t="s">
        <v>16874</v>
      </c>
      <c r="AB187" t="s">
        <v>33191</v>
      </c>
      <c r="AG187">
        <v>97</v>
      </c>
      <c r="AH187">
        <v>99</v>
      </c>
      <c r="AN187" t="s">
        <v>813</v>
      </c>
      <c r="AO187" t="s">
        <v>814</v>
      </c>
      <c r="AS187" t="s">
        <v>472</v>
      </c>
      <c r="AT187">
        <v>2016</v>
      </c>
      <c r="AU187">
        <v>89</v>
      </c>
      <c r="AV187">
        <v>3</v>
      </c>
      <c r="AY187" t="s">
        <v>49</v>
      </c>
      <c r="BA187">
        <v>643</v>
      </c>
      <c r="BB187">
        <v>651</v>
      </c>
      <c r="BD187" t="s">
        <v>33192</v>
      </c>
      <c r="BG187">
        <v>9</v>
      </c>
      <c r="BK187" t="s">
        <v>33193</v>
      </c>
      <c r="BW187">
        <v>0</v>
      </c>
      <c r="BX187" t="s">
        <v>13429</v>
      </c>
      <c r="BY187" t="s">
        <v>13985</v>
      </c>
      <c r="BZ187" t="s">
        <v>13985</v>
      </c>
      <c r="CA187" t="s">
        <v>13985</v>
      </c>
      <c r="CB187" t="s">
        <v>13985</v>
      </c>
    </row>
    <row r="188" spans="1:80" hidden="1">
      <c r="A188" t="s">
        <v>13850</v>
      </c>
      <c r="B188" t="s">
        <v>67</v>
      </c>
      <c r="C188" t="s">
        <v>32605</v>
      </c>
      <c r="G188" t="s">
        <v>32606</v>
      </c>
      <c r="J188" t="s">
        <v>32607</v>
      </c>
      <c r="K188" t="s">
        <v>1133</v>
      </c>
      <c r="O188" t="s">
        <v>32291</v>
      </c>
      <c r="W188" t="s">
        <v>32608</v>
      </c>
      <c r="AA188" t="s">
        <v>32609</v>
      </c>
      <c r="AB188" t="s">
        <v>32610</v>
      </c>
      <c r="AG188">
        <v>6</v>
      </c>
      <c r="AH188">
        <v>6</v>
      </c>
      <c r="AN188" t="s">
        <v>1137</v>
      </c>
      <c r="AS188" t="s">
        <v>521</v>
      </c>
      <c r="AT188">
        <v>2018</v>
      </c>
      <c r="AU188">
        <v>9</v>
      </c>
      <c r="AV188">
        <v>2</v>
      </c>
      <c r="BC188">
        <v>51</v>
      </c>
      <c r="BD188" t="s">
        <v>32611</v>
      </c>
      <c r="BG188">
        <v>39</v>
      </c>
      <c r="BK188" t="s">
        <v>32612</v>
      </c>
      <c r="BL188">
        <v>29751568</v>
      </c>
      <c r="BM188" t="s">
        <v>32263</v>
      </c>
      <c r="BW188">
        <v>0</v>
      </c>
      <c r="BX188" t="s">
        <v>13429</v>
      </c>
      <c r="BY188" t="s">
        <v>13985</v>
      </c>
      <c r="BZ188" t="s">
        <v>13985</v>
      </c>
      <c r="CA188" t="s">
        <v>13985</v>
      </c>
      <c r="CB188" t="s">
        <v>13985</v>
      </c>
    </row>
    <row r="189" spans="1:80" hidden="1">
      <c r="A189" t="s">
        <v>13850</v>
      </c>
      <c r="B189" t="s">
        <v>67</v>
      </c>
      <c r="C189" t="s">
        <v>34398</v>
      </c>
      <c r="G189" t="s">
        <v>34399</v>
      </c>
      <c r="J189" t="s">
        <v>34400</v>
      </c>
      <c r="K189" t="s">
        <v>34401</v>
      </c>
      <c r="O189" t="s">
        <v>32224</v>
      </c>
      <c r="W189" t="s">
        <v>34402</v>
      </c>
      <c r="AG189">
        <v>1</v>
      </c>
      <c r="AH189">
        <v>1</v>
      </c>
      <c r="AN189" t="s">
        <v>34403</v>
      </c>
      <c r="AS189" t="s">
        <v>521</v>
      </c>
      <c r="AT189">
        <v>2010</v>
      </c>
      <c r="AU189">
        <v>75</v>
      </c>
      <c r="AV189">
        <v>2</v>
      </c>
      <c r="BA189">
        <v>149</v>
      </c>
      <c r="BB189">
        <v>155</v>
      </c>
      <c r="BD189" t="s">
        <v>34404</v>
      </c>
      <c r="BG189">
        <v>7</v>
      </c>
      <c r="BK189" t="s">
        <v>34405</v>
      </c>
      <c r="BM189" t="s">
        <v>32286</v>
      </c>
      <c r="BW189">
        <v>0</v>
      </c>
      <c r="BX189" t="s">
        <v>13429</v>
      </c>
      <c r="BY189" t="s">
        <v>13985</v>
      </c>
      <c r="BZ189" t="s">
        <v>13985</v>
      </c>
      <c r="CA189" t="s">
        <v>13985</v>
      </c>
      <c r="CB189" t="s">
        <v>13985</v>
      </c>
    </row>
    <row r="190" spans="1:80" hidden="1">
      <c r="A190" t="s">
        <v>13850</v>
      </c>
      <c r="B190" t="s">
        <v>67</v>
      </c>
      <c r="C190" t="s">
        <v>16517</v>
      </c>
      <c r="G190" t="s">
        <v>16518</v>
      </c>
      <c r="J190" t="s">
        <v>16519</v>
      </c>
      <c r="K190" t="s">
        <v>677</v>
      </c>
      <c r="O190" t="s">
        <v>32224</v>
      </c>
      <c r="W190" t="s">
        <v>16520</v>
      </c>
      <c r="AA190" t="s">
        <v>16521</v>
      </c>
      <c r="AB190" t="s">
        <v>9560</v>
      </c>
      <c r="AG190">
        <v>1</v>
      </c>
      <c r="AH190">
        <v>1</v>
      </c>
      <c r="AN190" t="s">
        <v>679</v>
      </c>
      <c r="AS190" t="s">
        <v>352</v>
      </c>
      <c r="AT190">
        <v>2017</v>
      </c>
      <c r="AU190">
        <v>7</v>
      </c>
      <c r="AV190">
        <v>8</v>
      </c>
      <c r="BA190">
        <v>2637</v>
      </c>
      <c r="BB190">
        <v>2649</v>
      </c>
      <c r="BD190" t="s">
        <v>16522</v>
      </c>
      <c r="BG190">
        <v>13</v>
      </c>
      <c r="BK190" t="s">
        <v>16523</v>
      </c>
      <c r="BL190">
        <v>28620087</v>
      </c>
      <c r="BM190" t="s">
        <v>32263</v>
      </c>
      <c r="BW190">
        <v>1</v>
      </c>
      <c r="BZ190" t="s">
        <v>13985</v>
      </c>
      <c r="CA190" t="s">
        <v>13985</v>
      </c>
      <c r="CB190" t="s">
        <v>13985</v>
      </c>
    </row>
    <row r="191" spans="1:80" hidden="1">
      <c r="A191" t="s">
        <v>13850</v>
      </c>
      <c r="B191" t="s">
        <v>67</v>
      </c>
      <c r="C191" t="s">
        <v>14783</v>
      </c>
      <c r="G191" t="s">
        <v>14784</v>
      </c>
      <c r="J191" t="s">
        <v>14785</v>
      </c>
      <c r="K191" t="s">
        <v>1546</v>
      </c>
      <c r="O191" t="s">
        <v>32224</v>
      </c>
      <c r="W191" t="s">
        <v>14786</v>
      </c>
      <c r="AA191" t="s">
        <v>14787</v>
      </c>
      <c r="AB191" t="s">
        <v>14788</v>
      </c>
      <c r="AG191">
        <v>0</v>
      </c>
      <c r="AH191">
        <v>0</v>
      </c>
      <c r="AN191" t="s">
        <v>1548</v>
      </c>
      <c r="AO191" t="s">
        <v>1549</v>
      </c>
      <c r="AS191" t="s">
        <v>884</v>
      </c>
      <c r="AT191">
        <v>2019</v>
      </c>
      <c r="AU191">
        <v>26</v>
      </c>
      <c r="AV191">
        <v>1</v>
      </c>
      <c r="BA191">
        <v>164</v>
      </c>
      <c r="BB191">
        <v>170</v>
      </c>
      <c r="BD191" t="s">
        <v>14789</v>
      </c>
      <c r="BG191">
        <v>7</v>
      </c>
      <c r="BK191" t="s">
        <v>14790</v>
      </c>
      <c r="BL191">
        <v>28726267</v>
      </c>
      <c r="BM191" t="s">
        <v>32468</v>
      </c>
      <c r="BW191">
        <v>1</v>
      </c>
    </row>
    <row r="192" spans="1:80" hidden="1">
      <c r="A192" t="s">
        <v>13850</v>
      </c>
      <c r="B192" t="s">
        <v>67</v>
      </c>
      <c r="C192" t="s">
        <v>36024</v>
      </c>
      <c r="G192" t="s">
        <v>36024</v>
      </c>
      <c r="J192" t="s">
        <v>36025</v>
      </c>
      <c r="K192" t="s">
        <v>160</v>
      </c>
      <c r="O192" t="s">
        <v>32224</v>
      </c>
      <c r="AG192">
        <v>33</v>
      </c>
      <c r="AH192">
        <v>33</v>
      </c>
      <c r="AN192" t="s">
        <v>162</v>
      </c>
      <c r="AS192" t="s">
        <v>521</v>
      </c>
      <c r="AT192">
        <v>1987</v>
      </c>
      <c r="AU192">
        <v>12</v>
      </c>
      <c r="AV192">
        <v>2</v>
      </c>
      <c r="BA192">
        <v>213</v>
      </c>
      <c r="BB192">
        <v>224</v>
      </c>
      <c r="BD192" t="s">
        <v>36026</v>
      </c>
      <c r="BG192">
        <v>12</v>
      </c>
      <c r="BK192" t="s">
        <v>36027</v>
      </c>
      <c r="BW192">
        <v>0</v>
      </c>
      <c r="BX192" t="s">
        <v>13429</v>
      </c>
      <c r="BY192" t="s">
        <v>13985</v>
      </c>
      <c r="BZ192" t="s">
        <v>13985</v>
      </c>
      <c r="CA192" t="s">
        <v>13985</v>
      </c>
      <c r="CB192" t="s">
        <v>13985</v>
      </c>
    </row>
    <row r="193" spans="1:80" hidden="1">
      <c r="A193" t="s">
        <v>13850</v>
      </c>
      <c r="B193" t="s">
        <v>67</v>
      </c>
      <c r="C193" t="s">
        <v>34288</v>
      </c>
      <c r="G193" t="s">
        <v>34289</v>
      </c>
      <c r="J193" t="s">
        <v>34290</v>
      </c>
      <c r="K193" t="s">
        <v>358</v>
      </c>
      <c r="O193" t="s">
        <v>32291</v>
      </c>
      <c r="W193" t="s">
        <v>34291</v>
      </c>
      <c r="AG193">
        <v>45</v>
      </c>
      <c r="AH193">
        <v>46</v>
      </c>
      <c r="AN193" t="s">
        <v>360</v>
      </c>
      <c r="AS193" t="s">
        <v>629</v>
      </c>
      <c r="AT193">
        <v>2011</v>
      </c>
      <c r="AU193">
        <v>57</v>
      </c>
      <c r="AV193">
        <v>5</v>
      </c>
      <c r="AY193" t="s">
        <v>49</v>
      </c>
      <c r="BA193">
        <v>557</v>
      </c>
      <c r="BB193">
        <v>566</v>
      </c>
      <c r="BD193" t="s">
        <v>34292</v>
      </c>
      <c r="BG193">
        <v>10</v>
      </c>
      <c r="BK193" t="s">
        <v>34293</v>
      </c>
      <c r="BL193">
        <v>21295039</v>
      </c>
      <c r="BW193">
        <v>0</v>
      </c>
      <c r="BX193" t="s">
        <v>13429</v>
      </c>
      <c r="BY193" t="s">
        <v>13985</v>
      </c>
      <c r="BZ193" t="s">
        <v>13985</v>
      </c>
      <c r="CA193" t="s">
        <v>13985</v>
      </c>
      <c r="CB193" t="s">
        <v>13985</v>
      </c>
    </row>
    <row r="194" spans="1:80" hidden="1">
      <c r="A194" t="s">
        <v>13850</v>
      </c>
      <c r="B194" t="s">
        <v>67</v>
      </c>
      <c r="C194" t="s">
        <v>5461</v>
      </c>
      <c r="G194" t="s">
        <v>5462</v>
      </c>
      <c r="J194" t="s">
        <v>5463</v>
      </c>
      <c r="K194" t="s">
        <v>5333</v>
      </c>
      <c r="O194" t="s">
        <v>32224</v>
      </c>
      <c r="W194" t="s">
        <v>5464</v>
      </c>
      <c r="AA194" t="s">
        <v>5449</v>
      </c>
      <c r="AB194" t="s">
        <v>5450</v>
      </c>
      <c r="AG194">
        <v>63</v>
      </c>
      <c r="AH194">
        <v>68</v>
      </c>
      <c r="AN194" t="s">
        <v>5335</v>
      </c>
      <c r="AO194" t="s">
        <v>5336</v>
      </c>
      <c r="AS194" t="s">
        <v>5465</v>
      </c>
      <c r="AT194">
        <v>2013</v>
      </c>
      <c r="AU194">
        <v>280</v>
      </c>
      <c r="AV194">
        <v>1759</v>
      </c>
      <c r="BC194">
        <v>20130143</v>
      </c>
      <c r="BD194" t="s">
        <v>5466</v>
      </c>
      <c r="BG194">
        <v>9</v>
      </c>
      <c r="BK194" t="s">
        <v>5467</v>
      </c>
      <c r="BL194">
        <v>23516243</v>
      </c>
      <c r="BM194" t="s">
        <v>32707</v>
      </c>
      <c r="BW194">
        <v>1</v>
      </c>
      <c r="BY194" t="s">
        <v>13985</v>
      </c>
      <c r="BZ194" t="s">
        <v>13985</v>
      </c>
      <c r="CA194" t="s">
        <v>13985</v>
      </c>
      <c r="CB194" t="s">
        <v>13985</v>
      </c>
    </row>
    <row r="195" spans="1:80" hidden="1">
      <c r="A195" t="s">
        <v>13850</v>
      </c>
      <c r="B195" t="s">
        <v>67</v>
      </c>
      <c r="C195" t="s">
        <v>4442</v>
      </c>
      <c r="G195" t="s">
        <v>4443</v>
      </c>
      <c r="J195" t="s">
        <v>4444</v>
      </c>
      <c r="K195" t="s">
        <v>4445</v>
      </c>
      <c r="O195" t="s">
        <v>32291</v>
      </c>
      <c r="W195" t="s">
        <v>4446</v>
      </c>
      <c r="AA195" t="s">
        <v>4447</v>
      </c>
      <c r="AB195" t="s">
        <v>4448</v>
      </c>
      <c r="AG195">
        <v>33</v>
      </c>
      <c r="AH195">
        <v>36</v>
      </c>
      <c r="AN195" t="s">
        <v>4449</v>
      </c>
      <c r="AO195" t="s">
        <v>4450</v>
      </c>
      <c r="AS195" t="s">
        <v>84</v>
      </c>
      <c r="AT195">
        <v>2014</v>
      </c>
      <c r="AU195">
        <v>22</v>
      </c>
      <c r="AV195">
        <v>4</v>
      </c>
      <c r="BA195">
        <v>323</v>
      </c>
      <c r="BB195">
        <v>330</v>
      </c>
      <c r="BD195" t="s">
        <v>4451</v>
      </c>
      <c r="BG195">
        <v>8</v>
      </c>
      <c r="BK195" t="s">
        <v>4452</v>
      </c>
      <c r="BM195" t="s">
        <v>32286</v>
      </c>
      <c r="BW195">
        <v>1</v>
      </c>
      <c r="BY195" t="s">
        <v>13985</v>
      </c>
      <c r="BZ195" t="s">
        <v>13985</v>
      </c>
      <c r="CA195" t="s">
        <v>13985</v>
      </c>
      <c r="CB195" t="s">
        <v>13985</v>
      </c>
    </row>
    <row r="196" spans="1:80" hidden="1">
      <c r="A196" t="s">
        <v>13850</v>
      </c>
      <c r="B196" t="s">
        <v>67</v>
      </c>
      <c r="C196" t="s">
        <v>33503</v>
      </c>
      <c r="G196" t="s">
        <v>33504</v>
      </c>
      <c r="J196" t="s">
        <v>33505</v>
      </c>
      <c r="K196" t="s">
        <v>3361</v>
      </c>
      <c r="O196" t="s">
        <v>32224</v>
      </c>
      <c r="W196" t="s">
        <v>33506</v>
      </c>
      <c r="AA196" t="s">
        <v>33507</v>
      </c>
      <c r="AB196" t="s">
        <v>33508</v>
      </c>
      <c r="AG196">
        <v>7</v>
      </c>
      <c r="AH196">
        <v>9</v>
      </c>
      <c r="AN196" t="s">
        <v>3363</v>
      </c>
      <c r="AO196" t="s">
        <v>3364</v>
      </c>
      <c r="AS196" t="s">
        <v>1023</v>
      </c>
      <c r="AT196">
        <v>2015</v>
      </c>
      <c r="AU196">
        <v>124</v>
      </c>
      <c r="AV196">
        <v>1</v>
      </c>
      <c r="BA196">
        <v>81</v>
      </c>
      <c r="BB196">
        <v>91</v>
      </c>
      <c r="BD196" t="s">
        <v>33509</v>
      </c>
      <c r="BG196">
        <v>11</v>
      </c>
      <c r="BK196" t="s">
        <v>33510</v>
      </c>
      <c r="BW196">
        <v>0</v>
      </c>
      <c r="BX196" t="s">
        <v>13429</v>
      </c>
      <c r="BY196" t="s">
        <v>13985</v>
      </c>
      <c r="BZ196" t="s">
        <v>13985</v>
      </c>
      <c r="CA196" t="s">
        <v>13985</v>
      </c>
      <c r="CB196" t="s">
        <v>13985</v>
      </c>
    </row>
    <row r="197" spans="1:80" hidden="1">
      <c r="A197" t="s">
        <v>13850</v>
      </c>
      <c r="B197" t="s">
        <v>67</v>
      </c>
      <c r="C197" t="s">
        <v>3912</v>
      </c>
      <c r="G197" t="s">
        <v>3913</v>
      </c>
      <c r="J197" t="s">
        <v>3914</v>
      </c>
      <c r="K197" t="s">
        <v>3022</v>
      </c>
      <c r="O197" t="s">
        <v>32224</v>
      </c>
      <c r="W197" t="s">
        <v>3915</v>
      </c>
      <c r="AA197" t="s">
        <v>3916</v>
      </c>
      <c r="AB197" t="s">
        <v>3917</v>
      </c>
      <c r="AG197">
        <v>14</v>
      </c>
      <c r="AH197">
        <v>14</v>
      </c>
      <c r="AN197" t="s">
        <v>3024</v>
      </c>
      <c r="AO197" t="s">
        <v>3025</v>
      </c>
      <c r="AS197" t="s">
        <v>472</v>
      </c>
      <c r="AT197">
        <v>2015</v>
      </c>
      <c r="AU197">
        <v>52</v>
      </c>
      <c r="AV197">
        <v>4</v>
      </c>
      <c r="BA197">
        <v>705</v>
      </c>
      <c r="BB197">
        <v>712</v>
      </c>
      <c r="BD197" t="s">
        <v>3918</v>
      </c>
      <c r="BG197">
        <v>8</v>
      </c>
      <c r="BK197" t="s">
        <v>3919</v>
      </c>
      <c r="BL197">
        <v>26335478</v>
      </c>
      <c r="BW197">
        <v>1</v>
      </c>
      <c r="BY197" t="s">
        <v>13985</v>
      </c>
      <c r="BZ197" t="s">
        <v>13985</v>
      </c>
      <c r="CA197" t="s">
        <v>13985</v>
      </c>
      <c r="CB197" t="s">
        <v>13985</v>
      </c>
    </row>
    <row r="198" spans="1:80" hidden="1">
      <c r="A198" t="s">
        <v>13850</v>
      </c>
      <c r="B198" t="s">
        <v>67</v>
      </c>
      <c r="C198" t="s">
        <v>7457</v>
      </c>
      <c r="G198" t="s">
        <v>7458</v>
      </c>
      <c r="J198" t="s">
        <v>7459</v>
      </c>
      <c r="K198" t="s">
        <v>160</v>
      </c>
      <c r="O198" t="s">
        <v>32224</v>
      </c>
      <c r="W198" t="s">
        <v>7460</v>
      </c>
      <c r="AG198">
        <v>1</v>
      </c>
      <c r="AH198">
        <v>2</v>
      </c>
      <c r="AN198" t="s">
        <v>162</v>
      </c>
      <c r="AO198" t="s">
        <v>163</v>
      </c>
      <c r="AS198" t="s">
        <v>84</v>
      </c>
      <c r="AT198">
        <v>2009</v>
      </c>
      <c r="AU198">
        <v>34</v>
      </c>
      <c r="AV198">
        <v>4</v>
      </c>
      <c r="BA198">
        <v>333</v>
      </c>
      <c r="BB198">
        <v>337</v>
      </c>
      <c r="BD198" t="s">
        <v>7461</v>
      </c>
      <c r="BG198">
        <v>5</v>
      </c>
      <c r="BK198" t="s">
        <v>7462</v>
      </c>
      <c r="BW198">
        <v>1</v>
      </c>
      <c r="BY198" t="s">
        <v>13985</v>
      </c>
      <c r="BZ198" t="s">
        <v>13985</v>
      </c>
      <c r="CA198" t="s">
        <v>13985</v>
      </c>
      <c r="CB198" t="s">
        <v>13985</v>
      </c>
    </row>
    <row r="199" spans="1:80" hidden="1">
      <c r="A199" t="s">
        <v>13850</v>
      </c>
      <c r="B199" t="s">
        <v>67</v>
      </c>
      <c r="C199" t="s">
        <v>15364</v>
      </c>
      <c r="G199" t="s">
        <v>15365</v>
      </c>
      <c r="J199" t="s">
        <v>15366</v>
      </c>
      <c r="K199" t="s">
        <v>348</v>
      </c>
      <c r="O199" t="s">
        <v>32224</v>
      </c>
      <c r="W199" t="s">
        <v>15367</v>
      </c>
      <c r="AA199" t="s">
        <v>15368</v>
      </c>
      <c r="AB199" t="s">
        <v>15369</v>
      </c>
      <c r="AG199">
        <v>1</v>
      </c>
      <c r="AH199">
        <v>1</v>
      </c>
      <c r="AN199" t="s">
        <v>350</v>
      </c>
      <c r="AO199" t="s">
        <v>351</v>
      </c>
      <c r="AS199" t="s">
        <v>352</v>
      </c>
      <c r="AT199">
        <v>2018</v>
      </c>
      <c r="AU199">
        <v>47</v>
      </c>
      <c r="AV199">
        <v>4</v>
      </c>
      <c r="BA199">
        <v>1005</v>
      </c>
      <c r="BB199">
        <v>1012</v>
      </c>
      <c r="BD199" t="s">
        <v>15370</v>
      </c>
      <c r="BG199">
        <v>8</v>
      </c>
      <c r="BK199" t="s">
        <v>15371</v>
      </c>
      <c r="BL199">
        <v>29767731</v>
      </c>
      <c r="BW199">
        <v>1</v>
      </c>
      <c r="BY199" t="s">
        <v>13985</v>
      </c>
      <c r="BZ199" t="s">
        <v>13985</v>
      </c>
      <c r="CA199" t="s">
        <v>13985</v>
      </c>
      <c r="CB199" t="s">
        <v>13985</v>
      </c>
    </row>
    <row r="200" spans="1:80" hidden="1">
      <c r="A200" t="s">
        <v>13850</v>
      </c>
      <c r="B200" t="s">
        <v>67</v>
      </c>
      <c r="C200" t="s">
        <v>35511</v>
      </c>
      <c r="G200" t="s">
        <v>35511</v>
      </c>
      <c r="J200" t="s">
        <v>35512</v>
      </c>
      <c r="K200" t="s">
        <v>3022</v>
      </c>
      <c r="O200" t="s">
        <v>32224</v>
      </c>
      <c r="W200" t="s">
        <v>35513</v>
      </c>
      <c r="AG200">
        <v>108</v>
      </c>
      <c r="AH200">
        <v>112</v>
      </c>
      <c r="AN200" t="s">
        <v>3024</v>
      </c>
      <c r="AS200" t="s">
        <v>1023</v>
      </c>
      <c r="AT200">
        <v>2000</v>
      </c>
      <c r="AU200">
        <v>37</v>
      </c>
      <c r="AV200">
        <v>1</v>
      </c>
      <c r="BA200">
        <v>40</v>
      </c>
      <c r="BB200">
        <v>52</v>
      </c>
      <c r="BD200" t="s">
        <v>35514</v>
      </c>
      <c r="BG200">
        <v>13</v>
      </c>
      <c r="BK200" t="s">
        <v>35515</v>
      </c>
      <c r="BL200">
        <v>15218906</v>
      </c>
      <c r="BW200">
        <v>0</v>
      </c>
      <c r="BX200" t="s">
        <v>13429</v>
      </c>
      <c r="BY200" t="s">
        <v>13985</v>
      </c>
      <c r="BZ200" t="s">
        <v>13985</v>
      </c>
      <c r="CA200" t="s">
        <v>13985</v>
      </c>
      <c r="CB200" t="s">
        <v>13985</v>
      </c>
    </row>
    <row r="201" spans="1:80" hidden="1">
      <c r="A201" t="s">
        <v>13850</v>
      </c>
      <c r="B201" t="s">
        <v>67</v>
      </c>
      <c r="C201" t="s">
        <v>33668</v>
      </c>
      <c r="G201" t="s">
        <v>33669</v>
      </c>
      <c r="J201" t="s">
        <v>33670</v>
      </c>
      <c r="K201" t="s">
        <v>14020</v>
      </c>
      <c r="O201" t="s">
        <v>32224</v>
      </c>
      <c r="W201" t="s">
        <v>33671</v>
      </c>
      <c r="AA201" t="s">
        <v>33672</v>
      </c>
      <c r="AB201" t="s">
        <v>33673</v>
      </c>
      <c r="AG201">
        <v>21</v>
      </c>
      <c r="AH201">
        <v>21</v>
      </c>
      <c r="AN201" t="s">
        <v>14022</v>
      </c>
      <c r="AO201" t="s">
        <v>14023</v>
      </c>
      <c r="AS201" t="s">
        <v>629</v>
      </c>
      <c r="AT201">
        <v>2014</v>
      </c>
      <c r="AU201">
        <v>14</v>
      </c>
      <c r="AV201">
        <v>3</v>
      </c>
      <c r="BA201">
        <v>578</v>
      </c>
      <c r="BB201">
        <v>587</v>
      </c>
      <c r="BD201" t="s">
        <v>33674</v>
      </c>
      <c r="BG201">
        <v>10</v>
      </c>
      <c r="BK201" t="s">
        <v>33675</v>
      </c>
      <c r="BL201">
        <v>24215457</v>
      </c>
      <c r="BM201" t="s">
        <v>32468</v>
      </c>
      <c r="BW201">
        <v>0</v>
      </c>
      <c r="BX201" t="s">
        <v>13429</v>
      </c>
      <c r="BY201" t="s">
        <v>13985</v>
      </c>
      <c r="BZ201" t="s">
        <v>13985</v>
      </c>
      <c r="CA201" t="s">
        <v>13985</v>
      </c>
      <c r="CB201" t="s">
        <v>13985</v>
      </c>
    </row>
    <row r="202" spans="1:80" hidden="1">
      <c r="A202" t="s">
        <v>13850</v>
      </c>
      <c r="B202" t="s">
        <v>67</v>
      </c>
      <c r="C202" t="s">
        <v>32947</v>
      </c>
      <c r="G202" t="s">
        <v>32948</v>
      </c>
      <c r="J202" t="s">
        <v>32949</v>
      </c>
      <c r="K202" t="s">
        <v>32950</v>
      </c>
      <c r="O202" t="s">
        <v>32224</v>
      </c>
      <c r="W202" t="s">
        <v>32951</v>
      </c>
      <c r="AG202">
        <v>1</v>
      </c>
      <c r="AH202">
        <v>1</v>
      </c>
      <c r="AN202" t="s">
        <v>32952</v>
      </c>
      <c r="AO202" t="s">
        <v>32953</v>
      </c>
      <c r="AS202" t="s">
        <v>521</v>
      </c>
      <c r="AT202">
        <v>2017</v>
      </c>
      <c r="AU202">
        <v>11</v>
      </c>
      <c r="AV202">
        <v>2</v>
      </c>
      <c r="BA202">
        <v>321</v>
      </c>
      <c r="BB202">
        <v>331</v>
      </c>
      <c r="BD202" t="s">
        <v>32954</v>
      </c>
      <c r="BG202">
        <v>11</v>
      </c>
      <c r="BK202" t="s">
        <v>32955</v>
      </c>
      <c r="BW202">
        <v>0</v>
      </c>
      <c r="BX202" t="s">
        <v>13429</v>
      </c>
      <c r="BY202" t="s">
        <v>13985</v>
      </c>
      <c r="BZ202" t="s">
        <v>13985</v>
      </c>
      <c r="CA202" t="s">
        <v>13985</v>
      </c>
      <c r="CB202" t="s">
        <v>13985</v>
      </c>
    </row>
    <row r="203" spans="1:80" hidden="1">
      <c r="A203" t="s">
        <v>13850</v>
      </c>
      <c r="B203" t="s">
        <v>67</v>
      </c>
      <c r="C203" t="s">
        <v>34021</v>
      </c>
      <c r="G203" t="s">
        <v>34022</v>
      </c>
      <c r="J203" t="s">
        <v>34023</v>
      </c>
      <c r="K203" t="s">
        <v>667</v>
      </c>
      <c r="O203" t="s">
        <v>32224</v>
      </c>
      <c r="W203" t="s">
        <v>34024</v>
      </c>
      <c r="AG203">
        <v>5</v>
      </c>
      <c r="AH203">
        <v>6</v>
      </c>
      <c r="AN203" t="s">
        <v>670</v>
      </c>
      <c r="AO203" t="s">
        <v>671</v>
      </c>
      <c r="AS203" t="s">
        <v>154</v>
      </c>
      <c r="AT203">
        <v>2012</v>
      </c>
      <c r="AU203">
        <v>47</v>
      </c>
      <c r="AV203">
        <v>4</v>
      </c>
      <c r="BA203">
        <v>365</v>
      </c>
      <c r="BB203">
        <v>372</v>
      </c>
      <c r="BD203" t="s">
        <v>34025</v>
      </c>
      <c r="BG203">
        <v>8</v>
      </c>
      <c r="BK203" t="s">
        <v>34026</v>
      </c>
      <c r="BW203">
        <v>0</v>
      </c>
      <c r="BX203" t="s">
        <v>13429</v>
      </c>
      <c r="BY203" t="s">
        <v>13985</v>
      </c>
      <c r="BZ203" t="s">
        <v>13985</v>
      </c>
      <c r="CA203" t="s">
        <v>13985</v>
      </c>
      <c r="CB203" t="s">
        <v>13985</v>
      </c>
    </row>
    <row r="204" spans="1:80" hidden="1">
      <c r="A204" t="s">
        <v>13850</v>
      </c>
      <c r="B204" t="s">
        <v>67</v>
      </c>
      <c r="C204" t="s">
        <v>34466</v>
      </c>
      <c r="G204" t="s">
        <v>34467</v>
      </c>
      <c r="J204" t="s">
        <v>34468</v>
      </c>
      <c r="K204" t="s">
        <v>667</v>
      </c>
      <c r="O204" t="s">
        <v>32224</v>
      </c>
      <c r="W204" t="s">
        <v>34469</v>
      </c>
      <c r="AA204" t="s">
        <v>34470</v>
      </c>
      <c r="AB204" t="s">
        <v>34471</v>
      </c>
      <c r="AG204">
        <v>3</v>
      </c>
      <c r="AH204">
        <v>3</v>
      </c>
      <c r="AN204" t="s">
        <v>670</v>
      </c>
      <c r="AS204" t="s">
        <v>154</v>
      </c>
      <c r="AT204">
        <v>2009</v>
      </c>
      <c r="AU204">
        <v>44</v>
      </c>
      <c r="AV204">
        <v>4</v>
      </c>
      <c r="BA204">
        <v>635</v>
      </c>
      <c r="BB204">
        <v>642</v>
      </c>
      <c r="BD204" t="s">
        <v>34472</v>
      </c>
      <c r="BG204">
        <v>8</v>
      </c>
      <c r="BK204" t="s">
        <v>34473</v>
      </c>
      <c r="BM204" t="s">
        <v>32286</v>
      </c>
      <c r="BW204">
        <v>0</v>
      </c>
      <c r="BX204" t="s">
        <v>13429</v>
      </c>
      <c r="BY204" t="s">
        <v>13985</v>
      </c>
      <c r="BZ204" t="s">
        <v>13985</v>
      </c>
      <c r="CA204" t="s">
        <v>13985</v>
      </c>
      <c r="CB204" t="s">
        <v>13985</v>
      </c>
    </row>
    <row r="205" spans="1:80" hidden="1">
      <c r="A205" t="s">
        <v>13850</v>
      </c>
      <c r="B205" t="s">
        <v>67</v>
      </c>
      <c r="C205" t="s">
        <v>32368</v>
      </c>
      <c r="G205" t="s">
        <v>32369</v>
      </c>
      <c r="J205" t="s">
        <v>32370</v>
      </c>
      <c r="K205" t="s">
        <v>236</v>
      </c>
      <c r="O205" t="s">
        <v>32224</v>
      </c>
      <c r="W205" t="s">
        <v>32371</v>
      </c>
      <c r="AB205" t="s">
        <v>32372</v>
      </c>
      <c r="AG205">
        <v>0</v>
      </c>
      <c r="AH205">
        <v>0</v>
      </c>
      <c r="AN205" t="s">
        <v>240</v>
      </c>
      <c r="AO205" t="s">
        <v>241</v>
      </c>
      <c r="AS205" t="s">
        <v>472</v>
      </c>
      <c r="AT205">
        <v>2019</v>
      </c>
      <c r="AU205">
        <v>222</v>
      </c>
      <c r="AV205">
        <v>13</v>
      </c>
      <c r="BC205" t="s">
        <v>32373</v>
      </c>
      <c r="BD205" t="s">
        <v>32374</v>
      </c>
      <c r="BG205">
        <v>11</v>
      </c>
      <c r="BK205" t="s">
        <v>32375</v>
      </c>
      <c r="BL205">
        <v>31138637</v>
      </c>
      <c r="BM205" t="s">
        <v>32286</v>
      </c>
      <c r="BW205">
        <v>0</v>
      </c>
      <c r="BX205" t="s">
        <v>13433</v>
      </c>
      <c r="CB205" t="s">
        <v>13429</v>
      </c>
    </row>
    <row r="206" spans="1:80" hidden="1">
      <c r="A206" t="s">
        <v>13850</v>
      </c>
      <c r="B206" t="s">
        <v>67</v>
      </c>
      <c r="C206" t="s">
        <v>33831</v>
      </c>
      <c r="G206" t="s">
        <v>33832</v>
      </c>
      <c r="J206" t="s">
        <v>33833</v>
      </c>
      <c r="K206" t="s">
        <v>160</v>
      </c>
      <c r="O206" t="s">
        <v>32224</v>
      </c>
      <c r="W206" t="s">
        <v>33834</v>
      </c>
      <c r="AG206">
        <v>3</v>
      </c>
      <c r="AH206">
        <v>3</v>
      </c>
      <c r="AN206" t="s">
        <v>162</v>
      </c>
      <c r="AS206" t="s">
        <v>297</v>
      </c>
      <c r="AT206">
        <v>2013</v>
      </c>
      <c r="AU206">
        <v>38</v>
      </c>
      <c r="AV206">
        <v>3</v>
      </c>
      <c r="BA206">
        <v>211</v>
      </c>
      <c r="BB206">
        <v>218</v>
      </c>
      <c r="BD206" t="s">
        <v>33835</v>
      </c>
      <c r="BG206">
        <v>8</v>
      </c>
      <c r="BK206" t="s">
        <v>33836</v>
      </c>
      <c r="BW206">
        <v>0</v>
      </c>
      <c r="BX206" t="s">
        <v>13433</v>
      </c>
      <c r="BY206" t="s">
        <v>13985</v>
      </c>
      <c r="BZ206">
        <v>2</v>
      </c>
      <c r="CA206" t="s">
        <v>13985</v>
      </c>
      <c r="CB206" t="s">
        <v>13985</v>
      </c>
    </row>
    <row r="207" spans="1:80" hidden="1">
      <c r="A207" t="s">
        <v>13850</v>
      </c>
      <c r="B207" t="s">
        <v>67</v>
      </c>
      <c r="C207" t="s">
        <v>32886</v>
      </c>
      <c r="G207" t="s">
        <v>32887</v>
      </c>
      <c r="J207" t="s">
        <v>32888</v>
      </c>
      <c r="K207" t="s">
        <v>160</v>
      </c>
      <c r="O207" t="s">
        <v>32291</v>
      </c>
      <c r="W207" t="s">
        <v>32889</v>
      </c>
      <c r="AB207" t="s">
        <v>32890</v>
      </c>
      <c r="AG207">
        <v>7</v>
      </c>
      <c r="AH207">
        <v>7</v>
      </c>
      <c r="AN207" t="s">
        <v>162</v>
      </c>
      <c r="AO207" t="s">
        <v>163</v>
      </c>
      <c r="AS207" t="s">
        <v>297</v>
      </c>
      <c r="AT207">
        <v>2017</v>
      </c>
      <c r="AU207">
        <v>42</v>
      </c>
      <c r="AV207">
        <v>3</v>
      </c>
      <c r="BA207">
        <v>200</v>
      </c>
      <c r="BB207">
        <v>210</v>
      </c>
      <c r="BD207" t="s">
        <v>32891</v>
      </c>
      <c r="BG207">
        <v>11</v>
      </c>
      <c r="BK207" t="s">
        <v>32892</v>
      </c>
      <c r="BL207">
        <v>28979060</v>
      </c>
      <c r="BM207" t="s">
        <v>32438</v>
      </c>
      <c r="BW207">
        <v>0</v>
      </c>
      <c r="BX207" t="s">
        <v>13429</v>
      </c>
      <c r="BY207" t="s">
        <v>13985</v>
      </c>
      <c r="BZ207" t="s">
        <v>13985</v>
      </c>
      <c r="CA207" t="s">
        <v>13985</v>
      </c>
      <c r="CB207" t="s">
        <v>13985</v>
      </c>
    </row>
    <row r="208" spans="1:80" hidden="1">
      <c r="A208" t="s">
        <v>13850</v>
      </c>
      <c r="B208" t="s">
        <v>67</v>
      </c>
      <c r="C208" t="s">
        <v>32935</v>
      </c>
      <c r="G208" t="s">
        <v>32936</v>
      </c>
      <c r="J208" t="s">
        <v>32937</v>
      </c>
      <c r="K208" t="s">
        <v>15091</v>
      </c>
      <c r="O208" t="s">
        <v>32291</v>
      </c>
      <c r="W208" t="s">
        <v>32938</v>
      </c>
      <c r="AG208">
        <v>19</v>
      </c>
      <c r="AH208">
        <v>19</v>
      </c>
      <c r="AN208" t="s">
        <v>15095</v>
      </c>
      <c r="AS208" s="1">
        <v>46174</v>
      </c>
      <c r="AT208">
        <v>2017</v>
      </c>
      <c r="AU208">
        <v>10</v>
      </c>
      <c r="BC208">
        <v>310</v>
      </c>
      <c r="BD208" t="s">
        <v>32939</v>
      </c>
      <c r="BG208">
        <v>13</v>
      </c>
      <c r="BK208" t="s">
        <v>32940</v>
      </c>
      <c r="BL208">
        <v>28651558</v>
      </c>
      <c r="BM208" t="s">
        <v>32263</v>
      </c>
      <c r="BW208">
        <v>0</v>
      </c>
      <c r="BX208" t="s">
        <v>13429</v>
      </c>
      <c r="BY208" t="s">
        <v>13985</v>
      </c>
      <c r="BZ208" t="s">
        <v>13985</v>
      </c>
      <c r="CA208" t="s">
        <v>13985</v>
      </c>
      <c r="CB208" t="s">
        <v>13985</v>
      </c>
    </row>
    <row r="209" spans="1:80" hidden="1">
      <c r="A209" t="s">
        <v>13850</v>
      </c>
      <c r="B209" t="s">
        <v>67</v>
      </c>
      <c r="C209" t="s">
        <v>17490</v>
      </c>
      <c r="G209" t="s">
        <v>17491</v>
      </c>
      <c r="J209" t="s">
        <v>17492</v>
      </c>
      <c r="K209" t="s">
        <v>16670</v>
      </c>
      <c r="O209" t="s">
        <v>32224</v>
      </c>
      <c r="W209" t="s">
        <v>17493</v>
      </c>
      <c r="AA209" t="s">
        <v>17494</v>
      </c>
      <c r="AB209" t="s">
        <v>17495</v>
      </c>
      <c r="AG209">
        <v>1</v>
      </c>
      <c r="AH209">
        <v>1</v>
      </c>
      <c r="AN209" t="s">
        <v>16674</v>
      </c>
      <c r="AO209" t="s">
        <v>16675</v>
      </c>
      <c r="AS209" t="s">
        <v>242</v>
      </c>
      <c r="AT209">
        <v>2016</v>
      </c>
      <c r="AU209">
        <v>61</v>
      </c>
      <c r="AV209">
        <v>5</v>
      </c>
      <c r="BA209">
        <v>519</v>
      </c>
      <c r="BB209">
        <v>532</v>
      </c>
      <c r="BD209" t="s">
        <v>17496</v>
      </c>
      <c r="BG209">
        <v>14</v>
      </c>
      <c r="BK209" t="s">
        <v>17497</v>
      </c>
      <c r="BW209">
        <v>1</v>
      </c>
      <c r="BY209" t="s">
        <v>13985</v>
      </c>
      <c r="BZ209" t="s">
        <v>13985</v>
      </c>
      <c r="CA209" t="s">
        <v>13985</v>
      </c>
      <c r="CB209" t="s">
        <v>13985</v>
      </c>
    </row>
    <row r="210" spans="1:80" hidden="1">
      <c r="A210" t="s">
        <v>13850</v>
      </c>
      <c r="B210" t="s">
        <v>67</v>
      </c>
      <c r="C210" t="s">
        <v>11075</v>
      </c>
      <c r="G210" t="s">
        <v>11075</v>
      </c>
      <c r="J210" t="s">
        <v>11615</v>
      </c>
      <c r="K210" t="s">
        <v>625</v>
      </c>
      <c r="O210" t="s">
        <v>32224</v>
      </c>
      <c r="W210" t="s">
        <v>11616</v>
      </c>
      <c r="AA210" t="s">
        <v>10048</v>
      </c>
      <c r="AB210" t="s">
        <v>10049</v>
      </c>
      <c r="AG210">
        <v>6</v>
      </c>
      <c r="AH210">
        <v>6</v>
      </c>
      <c r="AN210" t="s">
        <v>627</v>
      </c>
      <c r="AS210" t="s">
        <v>242</v>
      </c>
      <c r="AT210">
        <v>1997</v>
      </c>
      <c r="AU210">
        <v>85</v>
      </c>
      <c r="AV210">
        <v>1</v>
      </c>
      <c r="BA210">
        <v>11</v>
      </c>
      <c r="BB210">
        <v>15</v>
      </c>
      <c r="BD210" t="s">
        <v>11617</v>
      </c>
      <c r="BG210">
        <v>5</v>
      </c>
      <c r="BK210" t="s">
        <v>11618</v>
      </c>
      <c r="BW210">
        <v>1</v>
      </c>
      <c r="BY210" t="s">
        <v>13985</v>
      </c>
      <c r="BZ210" t="s">
        <v>13985</v>
      </c>
      <c r="CA210" t="s">
        <v>13985</v>
      </c>
      <c r="CB210" t="s">
        <v>13985</v>
      </c>
    </row>
    <row r="211" spans="1:80" hidden="1">
      <c r="A211" t="s">
        <v>13850</v>
      </c>
      <c r="B211" t="s">
        <v>67</v>
      </c>
      <c r="C211" t="s">
        <v>31703</v>
      </c>
      <c r="G211" t="s">
        <v>31703</v>
      </c>
      <c r="J211" t="s">
        <v>31704</v>
      </c>
      <c r="K211" t="s">
        <v>4545</v>
      </c>
      <c r="O211" t="s">
        <v>32224</v>
      </c>
      <c r="AG211">
        <v>14</v>
      </c>
      <c r="AH211">
        <v>14</v>
      </c>
      <c r="AN211" t="s">
        <v>4548</v>
      </c>
      <c r="AT211">
        <v>1969</v>
      </c>
      <c r="AU211">
        <v>62</v>
      </c>
      <c r="AV211">
        <v>6</v>
      </c>
      <c r="BA211">
        <v>1252</v>
      </c>
      <c r="BB211" t="s">
        <v>13394</v>
      </c>
      <c r="BD211" t="s">
        <v>31705</v>
      </c>
      <c r="BG211">
        <v>0</v>
      </c>
      <c r="BK211" t="s">
        <v>31706</v>
      </c>
      <c r="BW211">
        <v>1</v>
      </c>
      <c r="BY211" t="s">
        <v>13985</v>
      </c>
      <c r="BZ211" t="s">
        <v>13985</v>
      </c>
      <c r="CA211" t="s">
        <v>13985</v>
      </c>
      <c r="CB211" t="s">
        <v>13985</v>
      </c>
    </row>
    <row r="212" spans="1:80" hidden="1">
      <c r="A212" t="s">
        <v>13850</v>
      </c>
      <c r="B212" t="s">
        <v>67</v>
      </c>
      <c r="C212" t="s">
        <v>9098</v>
      </c>
      <c r="G212" t="s">
        <v>9099</v>
      </c>
      <c r="J212" t="s">
        <v>9100</v>
      </c>
      <c r="K212" t="s">
        <v>3484</v>
      </c>
      <c r="O212" t="s">
        <v>32224</v>
      </c>
      <c r="W212" t="s">
        <v>9101</v>
      </c>
      <c r="AB212" t="s">
        <v>9102</v>
      </c>
      <c r="AG212">
        <v>5</v>
      </c>
      <c r="AH212">
        <v>7</v>
      </c>
      <c r="AO212" t="s">
        <v>3488</v>
      </c>
      <c r="AS212" s="1">
        <v>37803</v>
      </c>
      <c r="AT212">
        <v>2006</v>
      </c>
      <c r="AU212">
        <v>103</v>
      </c>
      <c r="AV212">
        <v>3</v>
      </c>
      <c r="BA212">
        <v>541</v>
      </c>
      <c r="BB212">
        <v>545</v>
      </c>
      <c r="BD212" t="s">
        <v>9103</v>
      </c>
      <c r="BG212">
        <v>5</v>
      </c>
      <c r="BK212" t="s">
        <v>9104</v>
      </c>
      <c r="BM212" t="s">
        <v>32495</v>
      </c>
      <c r="BW212">
        <v>1</v>
      </c>
      <c r="BY212" t="s">
        <v>13985</v>
      </c>
      <c r="BZ212" t="s">
        <v>13985</v>
      </c>
      <c r="CA212" t="s">
        <v>13985</v>
      </c>
      <c r="CB212" t="s">
        <v>13985</v>
      </c>
    </row>
    <row r="213" spans="1:80" hidden="1">
      <c r="A213" t="s">
        <v>13850</v>
      </c>
      <c r="B213" t="s">
        <v>67</v>
      </c>
      <c r="C213" t="s">
        <v>8717</v>
      </c>
      <c r="G213" t="s">
        <v>8718</v>
      </c>
      <c r="J213" t="s">
        <v>8719</v>
      </c>
      <c r="K213" t="s">
        <v>625</v>
      </c>
      <c r="O213" t="s">
        <v>32224</v>
      </c>
      <c r="W213" t="s">
        <v>8720</v>
      </c>
      <c r="AG213">
        <v>5</v>
      </c>
      <c r="AH213">
        <v>5</v>
      </c>
      <c r="AN213" t="s">
        <v>627</v>
      </c>
      <c r="AS213" t="s">
        <v>521</v>
      </c>
      <c r="AT213">
        <v>2007</v>
      </c>
      <c r="AU213">
        <v>123</v>
      </c>
      <c r="AV213">
        <v>3</v>
      </c>
      <c r="BA213">
        <v>239</v>
      </c>
      <c r="BB213">
        <v>245</v>
      </c>
      <c r="BD213" t="s">
        <v>8721</v>
      </c>
      <c r="BG213">
        <v>7</v>
      </c>
      <c r="BK213" t="s">
        <v>8722</v>
      </c>
      <c r="BW213">
        <v>1</v>
      </c>
      <c r="BY213" t="s">
        <v>13985</v>
      </c>
      <c r="BZ213" t="s">
        <v>13985</v>
      </c>
      <c r="CA213" t="s">
        <v>13985</v>
      </c>
      <c r="CB213" t="s">
        <v>13985</v>
      </c>
    </row>
    <row r="214" spans="1:80" hidden="1">
      <c r="A214" t="s">
        <v>13850</v>
      </c>
      <c r="B214" t="s">
        <v>67</v>
      </c>
      <c r="C214" t="s">
        <v>36221</v>
      </c>
      <c r="G214" t="s">
        <v>36221</v>
      </c>
      <c r="J214" t="s">
        <v>36222</v>
      </c>
      <c r="K214" t="s">
        <v>453</v>
      </c>
      <c r="O214" t="s">
        <v>32224</v>
      </c>
      <c r="AG214">
        <v>22</v>
      </c>
      <c r="AH214">
        <v>24</v>
      </c>
      <c r="AN214" t="s">
        <v>455</v>
      </c>
      <c r="AT214">
        <v>1979</v>
      </c>
      <c r="AU214">
        <v>4</v>
      </c>
      <c r="AV214">
        <v>3</v>
      </c>
      <c r="BA214">
        <v>193</v>
      </c>
      <c r="BB214">
        <v>197</v>
      </c>
      <c r="BD214" t="s">
        <v>36223</v>
      </c>
      <c r="BG214">
        <v>5</v>
      </c>
      <c r="BK214" t="s">
        <v>36224</v>
      </c>
      <c r="BW214">
        <v>0</v>
      </c>
      <c r="BX214" t="s">
        <v>13433</v>
      </c>
      <c r="BY214" t="s">
        <v>13985</v>
      </c>
      <c r="BZ214">
        <v>3</v>
      </c>
      <c r="CA214" t="s">
        <v>13985</v>
      </c>
      <c r="CB214" t="s">
        <v>13985</v>
      </c>
    </row>
    <row r="215" spans="1:80" hidden="1">
      <c r="A215" t="s">
        <v>13850</v>
      </c>
      <c r="B215" t="s">
        <v>67</v>
      </c>
      <c r="C215" t="s">
        <v>36206</v>
      </c>
      <c r="G215" t="s">
        <v>36206</v>
      </c>
      <c r="J215" t="s">
        <v>36207</v>
      </c>
      <c r="K215" t="s">
        <v>188</v>
      </c>
      <c r="O215" t="s">
        <v>32224</v>
      </c>
      <c r="AG215">
        <v>28</v>
      </c>
      <c r="AH215">
        <v>30</v>
      </c>
      <c r="AN215" t="s">
        <v>191</v>
      </c>
      <c r="AT215">
        <v>1980</v>
      </c>
      <c r="AU215">
        <v>45</v>
      </c>
      <c r="AV215">
        <v>1</v>
      </c>
      <c r="BA215">
        <v>32</v>
      </c>
      <c r="BB215">
        <v>34</v>
      </c>
      <c r="BD215" t="s">
        <v>36208</v>
      </c>
      <c r="BG215">
        <v>3</v>
      </c>
      <c r="BK215" t="s">
        <v>36209</v>
      </c>
      <c r="BL215">
        <v>28310933</v>
      </c>
      <c r="BW215">
        <v>0</v>
      </c>
      <c r="BX215" t="s">
        <v>13433</v>
      </c>
      <c r="BY215">
        <v>1</v>
      </c>
      <c r="BZ215" t="s">
        <v>13985</v>
      </c>
      <c r="CA215" t="s">
        <v>13985</v>
      </c>
      <c r="CB215" t="s">
        <v>13985</v>
      </c>
    </row>
    <row r="216" spans="1:80" hidden="1">
      <c r="A216" t="s">
        <v>13850</v>
      </c>
      <c r="B216" t="s">
        <v>67</v>
      </c>
      <c r="C216" t="s">
        <v>36261</v>
      </c>
      <c r="G216" t="s">
        <v>36261</v>
      </c>
      <c r="J216" t="s">
        <v>36262</v>
      </c>
      <c r="K216" t="s">
        <v>4545</v>
      </c>
      <c r="O216" t="s">
        <v>32224</v>
      </c>
      <c r="AG216">
        <v>5</v>
      </c>
      <c r="AH216">
        <v>6</v>
      </c>
      <c r="AN216" t="s">
        <v>4548</v>
      </c>
      <c r="AT216">
        <v>1974</v>
      </c>
      <c r="AU216">
        <v>67</v>
      </c>
      <c r="AV216">
        <v>6</v>
      </c>
      <c r="BA216">
        <v>828</v>
      </c>
      <c r="BB216">
        <v>830</v>
      </c>
      <c r="BD216" t="s">
        <v>36263</v>
      </c>
      <c r="BG216">
        <v>3</v>
      </c>
      <c r="BK216" t="s">
        <v>36264</v>
      </c>
      <c r="BW216">
        <v>0</v>
      </c>
      <c r="BX216" t="s">
        <v>13433</v>
      </c>
      <c r="BY216">
        <v>1</v>
      </c>
      <c r="BZ216" t="s">
        <v>13985</v>
      </c>
      <c r="CA216" t="s">
        <v>13985</v>
      </c>
      <c r="CB216" t="s">
        <v>13985</v>
      </c>
    </row>
    <row r="217" spans="1:80" hidden="1">
      <c r="A217" t="s">
        <v>13850</v>
      </c>
      <c r="B217" t="s">
        <v>67</v>
      </c>
      <c r="C217" t="s">
        <v>32765</v>
      </c>
      <c r="G217" t="s">
        <v>32766</v>
      </c>
      <c r="J217" t="s">
        <v>32767</v>
      </c>
      <c r="K217" t="s">
        <v>358</v>
      </c>
      <c r="O217" t="s">
        <v>32224</v>
      </c>
      <c r="W217" t="s">
        <v>32768</v>
      </c>
      <c r="AB217" t="s">
        <v>32769</v>
      </c>
      <c r="AG217">
        <v>5</v>
      </c>
      <c r="AH217">
        <v>5</v>
      </c>
      <c r="AN217" t="s">
        <v>360</v>
      </c>
      <c r="AO217" t="s">
        <v>361</v>
      </c>
      <c r="AS217" t="s">
        <v>23602</v>
      </c>
      <c r="AT217">
        <v>2018</v>
      </c>
      <c r="AU217">
        <v>105</v>
      </c>
      <c r="BA217">
        <v>46</v>
      </c>
      <c r="BB217">
        <v>53</v>
      </c>
      <c r="BD217" t="s">
        <v>32770</v>
      </c>
      <c r="BG217">
        <v>8</v>
      </c>
      <c r="BK217" t="s">
        <v>32771</v>
      </c>
      <c r="BL217">
        <v>29339232</v>
      </c>
      <c r="BW217">
        <v>0</v>
      </c>
      <c r="BX217" t="s">
        <v>13433</v>
      </c>
      <c r="BY217" t="s">
        <v>13985</v>
      </c>
      <c r="BZ217">
        <v>2</v>
      </c>
      <c r="CA217" t="s">
        <v>13985</v>
      </c>
      <c r="CB217" t="s">
        <v>13985</v>
      </c>
    </row>
    <row r="218" spans="1:80" hidden="1">
      <c r="A218" t="s">
        <v>13850</v>
      </c>
      <c r="B218" t="s">
        <v>67</v>
      </c>
      <c r="C218" t="s">
        <v>35814</v>
      </c>
      <c r="G218" t="s">
        <v>35814</v>
      </c>
      <c r="J218" t="s">
        <v>35815</v>
      </c>
      <c r="K218" t="s">
        <v>3062</v>
      </c>
      <c r="O218" t="s">
        <v>32224</v>
      </c>
      <c r="W218" t="s">
        <v>35816</v>
      </c>
      <c r="AA218" t="s">
        <v>24377</v>
      </c>
      <c r="AB218" t="s">
        <v>24378</v>
      </c>
      <c r="AG218">
        <v>42</v>
      </c>
      <c r="AH218">
        <v>43</v>
      </c>
      <c r="AN218" t="s">
        <v>3066</v>
      </c>
      <c r="AS218" t="s">
        <v>297</v>
      </c>
      <c r="AT218">
        <v>1993</v>
      </c>
      <c r="AU218">
        <v>71</v>
      </c>
      <c r="AW218">
        <v>3</v>
      </c>
      <c r="BA218">
        <v>312</v>
      </c>
      <c r="BB218">
        <v>317</v>
      </c>
      <c r="BD218" t="s">
        <v>35817</v>
      </c>
      <c r="BG218">
        <v>6</v>
      </c>
      <c r="BK218" t="s">
        <v>35818</v>
      </c>
      <c r="BL218">
        <v>8407357</v>
      </c>
      <c r="BM218" t="s">
        <v>32286</v>
      </c>
      <c r="BW218">
        <v>0</v>
      </c>
      <c r="BX218" t="s">
        <v>13429</v>
      </c>
      <c r="BY218" t="s">
        <v>13985</v>
      </c>
      <c r="BZ218" t="s">
        <v>13985</v>
      </c>
      <c r="CA218" t="s">
        <v>13985</v>
      </c>
      <c r="CB218" t="s">
        <v>13985</v>
      </c>
    </row>
    <row r="219" spans="1:80" hidden="1">
      <c r="A219" t="s">
        <v>13850</v>
      </c>
      <c r="B219" t="s">
        <v>67</v>
      </c>
      <c r="C219" t="s">
        <v>35056</v>
      </c>
      <c r="G219" t="s">
        <v>35056</v>
      </c>
      <c r="J219" t="s">
        <v>35057</v>
      </c>
      <c r="K219" t="s">
        <v>10488</v>
      </c>
      <c r="O219" t="s">
        <v>32224</v>
      </c>
      <c r="W219" t="s">
        <v>35058</v>
      </c>
      <c r="AG219">
        <v>7</v>
      </c>
      <c r="AH219">
        <v>9</v>
      </c>
      <c r="AN219" t="s">
        <v>10490</v>
      </c>
      <c r="AO219" t="s">
        <v>11085</v>
      </c>
      <c r="AT219">
        <v>2005</v>
      </c>
      <c r="AU219">
        <v>35</v>
      </c>
      <c r="AV219" s="2">
        <v>43497</v>
      </c>
      <c r="BA219">
        <v>73</v>
      </c>
      <c r="BB219">
        <v>81</v>
      </c>
      <c r="BD219" t="s">
        <v>35059</v>
      </c>
      <c r="BG219">
        <v>9</v>
      </c>
      <c r="BK219" t="s">
        <v>35060</v>
      </c>
      <c r="BL219">
        <v>15777002</v>
      </c>
      <c r="BW219">
        <v>0</v>
      </c>
      <c r="BX219" t="s">
        <v>13429</v>
      </c>
      <c r="BY219" t="s">
        <v>13985</v>
      </c>
      <c r="BZ219" t="s">
        <v>13985</v>
      </c>
      <c r="CA219" t="s">
        <v>13985</v>
      </c>
      <c r="CB219" t="s">
        <v>13985</v>
      </c>
    </row>
    <row r="220" spans="1:80" hidden="1">
      <c r="A220" t="s">
        <v>13850</v>
      </c>
      <c r="B220" t="s">
        <v>67</v>
      </c>
      <c r="C220" t="s">
        <v>35134</v>
      </c>
      <c r="G220" t="s">
        <v>35134</v>
      </c>
      <c r="J220" t="s">
        <v>35135</v>
      </c>
      <c r="K220" t="s">
        <v>358</v>
      </c>
      <c r="O220" t="s">
        <v>32224</v>
      </c>
      <c r="W220" t="s">
        <v>35136</v>
      </c>
      <c r="AB220" t="s">
        <v>4138</v>
      </c>
      <c r="AG220">
        <v>30</v>
      </c>
      <c r="AH220">
        <v>39</v>
      </c>
      <c r="AN220" t="s">
        <v>360</v>
      </c>
      <c r="AO220" t="s">
        <v>361</v>
      </c>
      <c r="AS220" t="s">
        <v>629</v>
      </c>
      <c r="AT220">
        <v>2004</v>
      </c>
      <c r="AU220">
        <v>50</v>
      </c>
      <c r="AV220">
        <v>5</v>
      </c>
      <c r="BA220">
        <v>373</v>
      </c>
      <c r="BB220">
        <v>381</v>
      </c>
      <c r="BD220" t="s">
        <v>35137</v>
      </c>
      <c r="BG220">
        <v>9</v>
      </c>
      <c r="BK220" t="s">
        <v>35138</v>
      </c>
      <c r="BL220">
        <v>15121450</v>
      </c>
      <c r="BW220">
        <v>0</v>
      </c>
      <c r="BX220" t="s">
        <v>13433</v>
      </c>
      <c r="BY220">
        <v>1</v>
      </c>
      <c r="BZ220" t="s">
        <v>13985</v>
      </c>
      <c r="CA220" t="s">
        <v>13985</v>
      </c>
      <c r="CB220" t="s">
        <v>13985</v>
      </c>
    </row>
    <row r="221" spans="1:80" hidden="1">
      <c r="A221" t="s">
        <v>13850</v>
      </c>
      <c r="B221" t="s">
        <v>67</v>
      </c>
      <c r="C221" t="s">
        <v>19156</v>
      </c>
      <c r="G221" t="s">
        <v>19157</v>
      </c>
      <c r="J221" t="s">
        <v>19158</v>
      </c>
      <c r="K221" t="s">
        <v>3339</v>
      </c>
      <c r="O221" t="s">
        <v>32224</v>
      </c>
      <c r="W221" t="s">
        <v>19159</v>
      </c>
      <c r="AA221" t="s">
        <v>17666</v>
      </c>
      <c r="AB221" t="s">
        <v>19160</v>
      </c>
      <c r="AG221">
        <v>14</v>
      </c>
      <c r="AH221">
        <v>15</v>
      </c>
      <c r="AN221" t="s">
        <v>3343</v>
      </c>
      <c r="AO221" t="s">
        <v>3344</v>
      </c>
      <c r="AS221" t="s">
        <v>815</v>
      </c>
      <c r="AT221">
        <v>2015</v>
      </c>
      <c r="AU221">
        <v>84</v>
      </c>
      <c r="AV221">
        <v>2</v>
      </c>
      <c r="BA221">
        <v>464</v>
      </c>
      <c r="BB221">
        <v>472</v>
      </c>
      <c r="BD221" t="s">
        <v>19161</v>
      </c>
      <c r="BG221">
        <v>9</v>
      </c>
      <c r="BK221" t="s">
        <v>19162</v>
      </c>
      <c r="BL221">
        <v>25267557</v>
      </c>
      <c r="BW221">
        <v>1</v>
      </c>
      <c r="BY221" t="s">
        <v>13985</v>
      </c>
      <c r="BZ221" t="s">
        <v>13985</v>
      </c>
      <c r="CA221" t="s">
        <v>13985</v>
      </c>
      <c r="CB221" t="s">
        <v>13985</v>
      </c>
    </row>
    <row r="222" spans="1:80" hidden="1">
      <c r="A222" t="s">
        <v>13850</v>
      </c>
      <c r="B222" t="s">
        <v>67</v>
      </c>
      <c r="C222" t="s">
        <v>6496</v>
      </c>
      <c r="G222" t="s">
        <v>6497</v>
      </c>
      <c r="J222" t="s">
        <v>6498</v>
      </c>
      <c r="K222" t="s">
        <v>1546</v>
      </c>
      <c r="O222" t="s">
        <v>32224</v>
      </c>
      <c r="W222" t="s">
        <v>6499</v>
      </c>
      <c r="AG222">
        <v>12</v>
      </c>
      <c r="AH222">
        <v>12</v>
      </c>
      <c r="AN222" t="s">
        <v>1548</v>
      </c>
      <c r="AO222" t="s">
        <v>1549</v>
      </c>
      <c r="AS222" t="s">
        <v>352</v>
      </c>
      <c r="AT222">
        <v>2011</v>
      </c>
      <c r="AU222">
        <v>18</v>
      </c>
      <c r="AV222">
        <v>4</v>
      </c>
      <c r="BA222">
        <v>443</v>
      </c>
      <c r="BB222">
        <v>450</v>
      </c>
      <c r="BD222" t="s">
        <v>6500</v>
      </c>
      <c r="BG222">
        <v>8</v>
      </c>
      <c r="BK222" t="s">
        <v>6501</v>
      </c>
      <c r="BW222">
        <v>1</v>
      </c>
      <c r="BY222" t="s">
        <v>13985</v>
      </c>
      <c r="BZ222" t="s">
        <v>13985</v>
      </c>
      <c r="CA222" t="s">
        <v>13985</v>
      </c>
      <c r="CB222" t="s">
        <v>13985</v>
      </c>
    </row>
    <row r="223" spans="1:80" hidden="1">
      <c r="A223" t="s">
        <v>13850</v>
      </c>
      <c r="B223" t="s">
        <v>67</v>
      </c>
      <c r="C223" t="s">
        <v>11080</v>
      </c>
      <c r="G223" t="s">
        <v>11080</v>
      </c>
      <c r="J223" t="s">
        <v>11081</v>
      </c>
      <c r="K223" t="s">
        <v>10488</v>
      </c>
      <c r="O223" t="s">
        <v>32224</v>
      </c>
      <c r="W223" t="s">
        <v>11082</v>
      </c>
      <c r="AA223" t="s">
        <v>11083</v>
      </c>
      <c r="AB223" t="s">
        <v>11084</v>
      </c>
      <c r="AG223">
        <v>4</v>
      </c>
      <c r="AH223">
        <v>4</v>
      </c>
      <c r="AN223" t="s">
        <v>10490</v>
      </c>
      <c r="AO223" t="s">
        <v>11085</v>
      </c>
      <c r="AS223" t="s">
        <v>352</v>
      </c>
      <c r="AT223">
        <v>1999</v>
      </c>
      <c r="AU223">
        <v>23</v>
      </c>
      <c r="AV223">
        <v>8</v>
      </c>
      <c r="BA223">
        <v>669</v>
      </c>
      <c r="BB223">
        <v>679</v>
      </c>
      <c r="BD223" t="s">
        <v>11086</v>
      </c>
      <c r="BG223">
        <v>11</v>
      </c>
      <c r="BK223" t="s">
        <v>11087</v>
      </c>
      <c r="BW223">
        <v>1</v>
      </c>
      <c r="BY223" t="s">
        <v>13985</v>
      </c>
      <c r="BZ223" t="s">
        <v>13985</v>
      </c>
      <c r="CA223" t="s">
        <v>13985</v>
      </c>
      <c r="CB223" t="s">
        <v>13985</v>
      </c>
    </row>
    <row r="224" spans="1:80" hidden="1">
      <c r="A224" t="s">
        <v>13850</v>
      </c>
      <c r="B224" t="s">
        <v>67</v>
      </c>
      <c r="C224" t="s">
        <v>4908</v>
      </c>
      <c r="G224" t="s">
        <v>4909</v>
      </c>
      <c r="J224" t="s">
        <v>4910</v>
      </c>
      <c r="K224" t="s">
        <v>280</v>
      </c>
      <c r="O224" t="s">
        <v>32224</v>
      </c>
      <c r="W224" t="s">
        <v>4911</v>
      </c>
      <c r="AG224">
        <v>13</v>
      </c>
      <c r="AH224">
        <v>14</v>
      </c>
      <c r="AN224" t="s">
        <v>284</v>
      </c>
      <c r="AS224" t="s">
        <v>2363</v>
      </c>
      <c r="AT224">
        <v>2014</v>
      </c>
      <c r="AU224">
        <v>9</v>
      </c>
      <c r="AV224">
        <v>5</v>
      </c>
      <c r="BC224" t="s">
        <v>4912</v>
      </c>
      <c r="BD224" t="s">
        <v>4913</v>
      </c>
      <c r="BG224">
        <v>10</v>
      </c>
      <c r="BK224" t="s">
        <v>4914</v>
      </c>
      <c r="BL224">
        <v>24878546</v>
      </c>
      <c r="BM224" t="s">
        <v>32263</v>
      </c>
      <c r="BW224">
        <v>1</v>
      </c>
      <c r="BY224" t="s">
        <v>13985</v>
      </c>
      <c r="BZ224" t="s">
        <v>13985</v>
      </c>
      <c r="CA224" t="s">
        <v>13985</v>
      </c>
      <c r="CB224" t="s">
        <v>13985</v>
      </c>
    </row>
    <row r="225" spans="1:80" hidden="1">
      <c r="A225" t="s">
        <v>13850</v>
      </c>
      <c r="B225" t="s">
        <v>67</v>
      </c>
      <c r="C225" t="s">
        <v>26284</v>
      </c>
      <c r="G225" t="s">
        <v>26284</v>
      </c>
      <c r="J225" t="s">
        <v>35479</v>
      </c>
      <c r="K225" t="s">
        <v>4545</v>
      </c>
      <c r="O225" t="s">
        <v>32224</v>
      </c>
      <c r="W225" t="s">
        <v>35480</v>
      </c>
      <c r="AB225" t="s">
        <v>9102</v>
      </c>
      <c r="AG225">
        <v>23</v>
      </c>
      <c r="AH225">
        <v>31</v>
      </c>
      <c r="AN225" t="s">
        <v>4548</v>
      </c>
      <c r="AS225" t="s">
        <v>629</v>
      </c>
      <c r="AT225">
        <v>2000</v>
      </c>
      <c r="AU225">
        <v>93</v>
      </c>
      <c r="AV225">
        <v>3</v>
      </c>
      <c r="BA225">
        <v>512</v>
      </c>
      <c r="BB225">
        <v>518</v>
      </c>
      <c r="BD225" t="s">
        <v>35481</v>
      </c>
      <c r="BG225">
        <v>7</v>
      </c>
      <c r="BK225" t="s">
        <v>35482</v>
      </c>
      <c r="BW225">
        <v>0</v>
      </c>
      <c r="BX225" t="s">
        <v>13433</v>
      </c>
      <c r="BY225">
        <v>1</v>
      </c>
      <c r="BZ225" t="s">
        <v>13985</v>
      </c>
      <c r="CA225" t="s">
        <v>13985</v>
      </c>
      <c r="CB225" t="s">
        <v>13985</v>
      </c>
    </row>
    <row r="226" spans="1:80" hidden="1">
      <c r="A226" t="s">
        <v>13850</v>
      </c>
      <c r="B226" t="s">
        <v>67</v>
      </c>
      <c r="C226" t="s">
        <v>4672</v>
      </c>
      <c r="G226" t="s">
        <v>4673</v>
      </c>
      <c r="J226" t="s">
        <v>4674</v>
      </c>
      <c r="K226" t="s">
        <v>280</v>
      </c>
      <c r="O226" t="s">
        <v>32224</v>
      </c>
      <c r="W226" t="s">
        <v>4675</v>
      </c>
      <c r="AG226">
        <v>11</v>
      </c>
      <c r="AH226">
        <v>12</v>
      </c>
      <c r="AN226" t="s">
        <v>284</v>
      </c>
      <c r="AS226" s="1">
        <v>38231</v>
      </c>
      <c r="AT226">
        <v>2014</v>
      </c>
      <c r="AU226">
        <v>9</v>
      </c>
      <c r="AV226">
        <v>9</v>
      </c>
      <c r="BC226" t="s">
        <v>4676</v>
      </c>
      <c r="BD226" t="s">
        <v>4677</v>
      </c>
      <c r="BG226">
        <v>8</v>
      </c>
      <c r="BK226" t="s">
        <v>4678</v>
      </c>
      <c r="BL226">
        <v>25188306</v>
      </c>
      <c r="BM226" t="s">
        <v>32263</v>
      </c>
      <c r="BW226">
        <v>1</v>
      </c>
      <c r="BY226" t="s">
        <v>13985</v>
      </c>
      <c r="BZ226" t="s">
        <v>13985</v>
      </c>
      <c r="CA226" t="s">
        <v>13985</v>
      </c>
      <c r="CB226" t="s">
        <v>13985</v>
      </c>
    </row>
    <row r="227" spans="1:80" hidden="1">
      <c r="A227" t="s">
        <v>13850</v>
      </c>
      <c r="B227" t="s">
        <v>67</v>
      </c>
      <c r="C227" t="s">
        <v>33114</v>
      </c>
      <c r="G227" t="s">
        <v>33115</v>
      </c>
      <c r="J227" t="s">
        <v>33116</v>
      </c>
      <c r="K227" t="s">
        <v>160</v>
      </c>
      <c r="O227" t="s">
        <v>32224</v>
      </c>
      <c r="W227" t="s">
        <v>33117</v>
      </c>
      <c r="AA227" t="s">
        <v>33118</v>
      </c>
      <c r="AB227" t="s">
        <v>33119</v>
      </c>
      <c r="AG227">
        <v>7</v>
      </c>
      <c r="AH227">
        <v>7</v>
      </c>
      <c r="AN227" t="s">
        <v>162</v>
      </c>
      <c r="AO227" t="s">
        <v>163</v>
      </c>
      <c r="AS227" t="s">
        <v>84</v>
      </c>
      <c r="AT227">
        <v>2016</v>
      </c>
      <c r="AU227">
        <v>41</v>
      </c>
      <c r="AV227">
        <v>4</v>
      </c>
      <c r="BA227">
        <v>344</v>
      </c>
      <c r="BB227">
        <v>357</v>
      </c>
      <c r="BD227" t="s">
        <v>33120</v>
      </c>
      <c r="BG227">
        <v>14</v>
      </c>
      <c r="BK227" t="s">
        <v>33121</v>
      </c>
      <c r="BW227">
        <v>0</v>
      </c>
      <c r="BX227" t="s">
        <v>13433</v>
      </c>
      <c r="BY227">
        <v>2</v>
      </c>
      <c r="BZ227" t="s">
        <v>13985</v>
      </c>
      <c r="CA227" t="s">
        <v>13985</v>
      </c>
      <c r="CB227" t="s">
        <v>13985</v>
      </c>
    </row>
    <row r="228" spans="1:80" hidden="1">
      <c r="A228" t="s">
        <v>13850</v>
      </c>
      <c r="B228" t="s">
        <v>67</v>
      </c>
      <c r="C228" t="s">
        <v>5702</v>
      </c>
      <c r="G228" t="s">
        <v>5703</v>
      </c>
      <c r="J228" t="s">
        <v>5704</v>
      </c>
      <c r="K228" t="s">
        <v>348</v>
      </c>
      <c r="O228" t="s">
        <v>32224</v>
      </c>
      <c r="W228" t="s">
        <v>5705</v>
      </c>
      <c r="AG228">
        <v>7</v>
      </c>
      <c r="AH228">
        <v>12</v>
      </c>
      <c r="AN228" t="s">
        <v>350</v>
      </c>
      <c r="AS228" t="s">
        <v>84</v>
      </c>
      <c r="AT228">
        <v>2012</v>
      </c>
      <c r="AU228">
        <v>41</v>
      </c>
      <c r="AV228">
        <v>6</v>
      </c>
      <c r="BA228">
        <v>1606</v>
      </c>
      <c r="BB228">
        <v>1611</v>
      </c>
      <c r="BD228" t="s">
        <v>5706</v>
      </c>
      <c r="BG228">
        <v>6</v>
      </c>
      <c r="BK228" t="s">
        <v>5707</v>
      </c>
      <c r="BL228">
        <v>23321109</v>
      </c>
      <c r="BM228" t="s">
        <v>32286</v>
      </c>
      <c r="BW228">
        <v>1</v>
      </c>
      <c r="BY228" t="s">
        <v>13985</v>
      </c>
      <c r="BZ228" t="s">
        <v>13985</v>
      </c>
      <c r="CA228" t="s">
        <v>13985</v>
      </c>
      <c r="CB228" t="s">
        <v>13985</v>
      </c>
    </row>
    <row r="229" spans="1:80" hidden="1">
      <c r="A229" t="s">
        <v>13850</v>
      </c>
      <c r="B229" t="s">
        <v>67</v>
      </c>
      <c r="C229" t="s">
        <v>9444</v>
      </c>
      <c r="G229" t="s">
        <v>9444</v>
      </c>
      <c r="J229" t="s">
        <v>9445</v>
      </c>
      <c r="K229" t="s">
        <v>9446</v>
      </c>
      <c r="O229" t="s">
        <v>32224</v>
      </c>
      <c r="W229" t="s">
        <v>9447</v>
      </c>
      <c r="AG229">
        <v>13</v>
      </c>
      <c r="AH229">
        <v>16</v>
      </c>
      <c r="AN229" t="s">
        <v>9448</v>
      </c>
      <c r="AS229" t="s">
        <v>297</v>
      </c>
      <c r="AT229">
        <v>2005</v>
      </c>
      <c r="AU229">
        <v>15</v>
      </c>
      <c r="AV229">
        <v>6</v>
      </c>
      <c r="BA229">
        <v>571</v>
      </c>
      <c r="BB229">
        <v>583</v>
      </c>
      <c r="BD229" t="s">
        <v>9449</v>
      </c>
      <c r="BG229">
        <v>13</v>
      </c>
      <c r="BK229" t="s">
        <v>9450</v>
      </c>
      <c r="BW229">
        <v>1</v>
      </c>
      <c r="BY229" t="s">
        <v>13985</v>
      </c>
      <c r="BZ229" t="s">
        <v>13985</v>
      </c>
      <c r="CA229" t="s">
        <v>13985</v>
      </c>
      <c r="CB229" t="s">
        <v>13985</v>
      </c>
    </row>
    <row r="230" spans="1:80" hidden="1">
      <c r="A230" t="s">
        <v>13850</v>
      </c>
      <c r="B230" t="s">
        <v>67</v>
      </c>
      <c r="C230" t="s">
        <v>34247</v>
      </c>
      <c r="G230" t="s">
        <v>34248</v>
      </c>
      <c r="J230" t="s">
        <v>34249</v>
      </c>
      <c r="K230" t="s">
        <v>358</v>
      </c>
      <c r="O230" t="s">
        <v>32224</v>
      </c>
      <c r="W230" t="s">
        <v>34250</v>
      </c>
      <c r="AG230">
        <v>11</v>
      </c>
      <c r="AH230">
        <v>13</v>
      </c>
      <c r="AN230" t="s">
        <v>360</v>
      </c>
      <c r="AO230" t="s">
        <v>361</v>
      </c>
      <c r="AS230" t="s">
        <v>472</v>
      </c>
      <c r="AT230">
        <v>2011</v>
      </c>
      <c r="AU230">
        <v>57</v>
      </c>
      <c r="AV230">
        <v>7</v>
      </c>
      <c r="BA230">
        <v>930</v>
      </c>
      <c r="BB230">
        <v>934</v>
      </c>
      <c r="BD230" t="s">
        <v>34251</v>
      </c>
      <c r="BG230">
        <v>5</v>
      </c>
      <c r="BK230" t="s">
        <v>34252</v>
      </c>
      <c r="BL230">
        <v>21507326</v>
      </c>
      <c r="BW230">
        <v>0</v>
      </c>
      <c r="BX230" t="s">
        <v>13429</v>
      </c>
      <c r="BY230" t="s">
        <v>13985</v>
      </c>
      <c r="BZ230" t="s">
        <v>13985</v>
      </c>
      <c r="CA230" t="s">
        <v>13985</v>
      </c>
      <c r="CB230" t="s">
        <v>13985</v>
      </c>
    </row>
    <row r="231" spans="1:80" hidden="1">
      <c r="A231" t="s">
        <v>13850</v>
      </c>
      <c r="B231" t="s">
        <v>67</v>
      </c>
      <c r="C231" t="s">
        <v>32496</v>
      </c>
      <c r="G231" t="s">
        <v>32497</v>
      </c>
      <c r="J231" t="s">
        <v>32498</v>
      </c>
      <c r="K231" t="s">
        <v>625</v>
      </c>
      <c r="O231" t="s">
        <v>32291</v>
      </c>
      <c r="W231" t="s">
        <v>32499</v>
      </c>
      <c r="AB231" t="s">
        <v>1387</v>
      </c>
      <c r="AG231">
        <v>2</v>
      </c>
      <c r="AH231">
        <v>2</v>
      </c>
      <c r="AN231" t="s">
        <v>627</v>
      </c>
      <c r="AO231" t="s">
        <v>628</v>
      </c>
      <c r="AS231" t="s">
        <v>1023</v>
      </c>
      <c r="AT231">
        <v>2019</v>
      </c>
      <c r="AU231">
        <v>167</v>
      </c>
      <c r="AV231">
        <v>1</v>
      </c>
      <c r="AY231" t="s">
        <v>49</v>
      </c>
      <c r="BA231">
        <v>27</v>
      </c>
      <c r="BB231">
        <v>36</v>
      </c>
      <c r="BD231" t="s">
        <v>32500</v>
      </c>
      <c r="BG231">
        <v>10</v>
      </c>
      <c r="BK231" t="s">
        <v>32501</v>
      </c>
      <c r="BM231" t="s">
        <v>32286</v>
      </c>
      <c r="BW231">
        <v>0</v>
      </c>
      <c r="BX231" t="s">
        <v>13429</v>
      </c>
    </row>
    <row r="232" spans="1:80" hidden="1">
      <c r="A232" t="s">
        <v>13850</v>
      </c>
      <c r="B232" t="s">
        <v>67</v>
      </c>
      <c r="C232" t="s">
        <v>26284</v>
      </c>
      <c r="G232" t="s">
        <v>26284</v>
      </c>
      <c r="J232" t="s">
        <v>35130</v>
      </c>
      <c r="K232" t="s">
        <v>348</v>
      </c>
      <c r="O232" t="s">
        <v>32224</v>
      </c>
      <c r="W232" t="s">
        <v>35131</v>
      </c>
      <c r="AB232" t="s">
        <v>9102</v>
      </c>
      <c r="AG232">
        <v>11</v>
      </c>
      <c r="AH232">
        <v>15</v>
      </c>
      <c r="AN232" t="s">
        <v>350</v>
      </c>
      <c r="AO232" t="s">
        <v>351</v>
      </c>
      <c r="AS232" t="s">
        <v>521</v>
      </c>
      <c r="AT232">
        <v>2004</v>
      </c>
      <c r="AU232">
        <v>33</v>
      </c>
      <c r="AV232">
        <v>3</v>
      </c>
      <c r="BA232">
        <v>513</v>
      </c>
      <c r="BB232">
        <v>519</v>
      </c>
      <c r="BD232" t="s">
        <v>35132</v>
      </c>
      <c r="BG232">
        <v>7</v>
      </c>
      <c r="BK232" t="s">
        <v>35133</v>
      </c>
      <c r="BM232" t="s">
        <v>32286</v>
      </c>
      <c r="BW232">
        <v>0</v>
      </c>
      <c r="BX232" t="s">
        <v>13429</v>
      </c>
      <c r="BY232" t="s">
        <v>13985</v>
      </c>
      <c r="BZ232" t="s">
        <v>13985</v>
      </c>
      <c r="CA232" t="s">
        <v>13985</v>
      </c>
      <c r="CB232" t="s">
        <v>13985</v>
      </c>
    </row>
    <row r="233" spans="1:80" hidden="1">
      <c r="A233" t="s">
        <v>13850</v>
      </c>
      <c r="B233" t="s">
        <v>67</v>
      </c>
      <c r="C233" t="s">
        <v>16642</v>
      </c>
      <c r="G233" t="s">
        <v>20400</v>
      </c>
      <c r="J233" t="s">
        <v>20401</v>
      </c>
      <c r="K233" t="s">
        <v>1442</v>
      </c>
      <c r="O233" t="s">
        <v>32224</v>
      </c>
      <c r="W233" t="s">
        <v>20402</v>
      </c>
      <c r="AA233" t="s">
        <v>16646</v>
      </c>
      <c r="AB233" t="s">
        <v>16647</v>
      </c>
      <c r="AG233">
        <v>23</v>
      </c>
      <c r="AH233">
        <v>25</v>
      </c>
      <c r="AN233" t="s">
        <v>1446</v>
      </c>
      <c r="AO233" t="s">
        <v>1447</v>
      </c>
      <c r="AS233" t="s">
        <v>1023</v>
      </c>
      <c r="AT233">
        <v>2014</v>
      </c>
      <c r="AU233">
        <v>27</v>
      </c>
      <c r="AV233">
        <v>1</v>
      </c>
      <c r="BA233">
        <v>43</v>
      </c>
      <c r="BB233">
        <v>54</v>
      </c>
      <c r="BD233" t="s">
        <v>20403</v>
      </c>
      <c r="BG233">
        <v>12</v>
      </c>
      <c r="BK233" t="s">
        <v>20404</v>
      </c>
      <c r="BL233">
        <v>24192292</v>
      </c>
      <c r="BW233">
        <v>1</v>
      </c>
      <c r="BY233" t="s">
        <v>13985</v>
      </c>
      <c r="BZ233" t="s">
        <v>13985</v>
      </c>
      <c r="CA233" t="s">
        <v>13985</v>
      </c>
      <c r="CB233" t="s">
        <v>13985</v>
      </c>
    </row>
    <row r="234" spans="1:80" hidden="1">
      <c r="A234" t="s">
        <v>13850</v>
      </c>
      <c r="B234" t="s">
        <v>67</v>
      </c>
      <c r="C234" t="s">
        <v>20521</v>
      </c>
      <c r="G234" t="s">
        <v>20522</v>
      </c>
      <c r="J234" t="s">
        <v>20523</v>
      </c>
      <c r="K234" t="s">
        <v>216</v>
      </c>
      <c r="O234" t="s">
        <v>32224</v>
      </c>
      <c r="W234" t="s">
        <v>20524</v>
      </c>
      <c r="AA234" t="s">
        <v>20525</v>
      </c>
      <c r="AB234" t="s">
        <v>20526</v>
      </c>
      <c r="AG234">
        <v>13</v>
      </c>
      <c r="AH234">
        <v>17</v>
      </c>
      <c r="AN234" t="s">
        <v>218</v>
      </c>
      <c r="AS234" s="1">
        <v>41944</v>
      </c>
      <c r="AT234">
        <v>2013</v>
      </c>
      <c r="AU234">
        <v>3</v>
      </c>
      <c r="BC234">
        <v>3211</v>
      </c>
      <c r="BD234" t="s">
        <v>20527</v>
      </c>
      <c r="BG234">
        <v>9</v>
      </c>
      <c r="BK234" t="s">
        <v>20528</v>
      </c>
      <c r="BL234">
        <v>24226906</v>
      </c>
      <c r="BM234" t="s">
        <v>32263</v>
      </c>
      <c r="BW234">
        <v>1</v>
      </c>
      <c r="BY234" t="s">
        <v>13985</v>
      </c>
      <c r="BZ234" t="s">
        <v>13985</v>
      </c>
      <c r="CA234" t="s">
        <v>13985</v>
      </c>
      <c r="CB234" t="s">
        <v>13985</v>
      </c>
    </row>
    <row r="235" spans="1:80" hidden="1">
      <c r="A235" t="s">
        <v>13850</v>
      </c>
      <c r="B235" t="s">
        <v>67</v>
      </c>
      <c r="C235" t="s">
        <v>15000</v>
      </c>
      <c r="G235" t="s">
        <v>15001</v>
      </c>
      <c r="J235" t="s">
        <v>15002</v>
      </c>
      <c r="K235" t="s">
        <v>236</v>
      </c>
      <c r="O235" t="s">
        <v>32224</v>
      </c>
      <c r="W235" t="s">
        <v>15003</v>
      </c>
      <c r="AB235" t="s">
        <v>15004</v>
      </c>
      <c r="AG235">
        <v>1</v>
      </c>
      <c r="AH235">
        <v>1</v>
      </c>
      <c r="AN235" t="s">
        <v>240</v>
      </c>
      <c r="AO235" t="s">
        <v>241</v>
      </c>
      <c r="AS235" t="s">
        <v>84</v>
      </c>
      <c r="AT235">
        <v>2018</v>
      </c>
      <c r="AU235">
        <v>221</v>
      </c>
      <c r="AV235">
        <v>24</v>
      </c>
      <c r="BC235" t="s">
        <v>15005</v>
      </c>
      <c r="BD235" t="s">
        <v>15006</v>
      </c>
      <c r="BG235">
        <v>11</v>
      </c>
      <c r="BK235" t="s">
        <v>15007</v>
      </c>
      <c r="BL235">
        <v>30385483</v>
      </c>
      <c r="BM235" t="s">
        <v>32286</v>
      </c>
      <c r="BW235">
        <v>1</v>
      </c>
    </row>
    <row r="236" spans="1:80" hidden="1">
      <c r="A236" t="s">
        <v>13850</v>
      </c>
      <c r="B236" t="s">
        <v>67</v>
      </c>
      <c r="C236" t="s">
        <v>35731</v>
      </c>
      <c r="G236" t="s">
        <v>35731</v>
      </c>
      <c r="J236" t="s">
        <v>35732</v>
      </c>
      <c r="K236" t="s">
        <v>9752</v>
      </c>
      <c r="O236" t="s">
        <v>32224</v>
      </c>
      <c r="W236" t="s">
        <v>35733</v>
      </c>
      <c r="AG236">
        <v>0</v>
      </c>
      <c r="AH236">
        <v>1</v>
      </c>
      <c r="AN236" t="s">
        <v>9754</v>
      </c>
      <c r="AS236" t="s">
        <v>242</v>
      </c>
      <c r="AT236">
        <v>1995</v>
      </c>
      <c r="AU236">
        <v>68</v>
      </c>
      <c r="AV236">
        <v>4</v>
      </c>
      <c r="BA236">
        <v>470</v>
      </c>
      <c r="BB236">
        <v>473</v>
      </c>
      <c r="BG236">
        <v>4</v>
      </c>
      <c r="BK236" t="s">
        <v>35734</v>
      </c>
      <c r="BW236">
        <v>0</v>
      </c>
      <c r="BX236" t="s">
        <v>13429</v>
      </c>
      <c r="BY236" t="s">
        <v>13985</v>
      </c>
      <c r="BZ236" t="s">
        <v>13985</v>
      </c>
      <c r="CA236" t="s">
        <v>13985</v>
      </c>
      <c r="CB236" t="s">
        <v>13985</v>
      </c>
    </row>
    <row r="237" spans="1:80" hidden="1">
      <c r="A237" t="s">
        <v>13850</v>
      </c>
      <c r="B237" t="s">
        <v>67</v>
      </c>
      <c r="C237" t="s">
        <v>34952</v>
      </c>
      <c r="G237" t="s">
        <v>34952</v>
      </c>
      <c r="J237" t="s">
        <v>34953</v>
      </c>
      <c r="K237" t="s">
        <v>5124</v>
      </c>
      <c r="O237" t="s">
        <v>32224</v>
      </c>
      <c r="W237" t="s">
        <v>34954</v>
      </c>
      <c r="AG237">
        <v>2</v>
      </c>
      <c r="AH237">
        <v>4</v>
      </c>
      <c r="AN237" t="s">
        <v>5126</v>
      </c>
      <c r="AO237" t="s">
        <v>5127</v>
      </c>
      <c r="AT237">
        <v>2006</v>
      </c>
      <c r="AU237">
        <v>50</v>
      </c>
      <c r="AV237">
        <v>1</v>
      </c>
      <c r="BA237">
        <v>72</v>
      </c>
      <c r="BB237">
        <v>74</v>
      </c>
      <c r="BD237" t="s">
        <v>34955</v>
      </c>
      <c r="BG237">
        <v>3</v>
      </c>
      <c r="BK237" t="s">
        <v>34956</v>
      </c>
      <c r="BM237" t="s">
        <v>32286</v>
      </c>
      <c r="BW237">
        <v>0</v>
      </c>
      <c r="BX237" t="s">
        <v>13433</v>
      </c>
      <c r="BY237" t="s">
        <v>13985</v>
      </c>
      <c r="BZ237">
        <v>0</v>
      </c>
      <c r="CA237" t="s">
        <v>13985</v>
      </c>
      <c r="CB237" t="s">
        <v>13985</v>
      </c>
    </row>
    <row r="238" spans="1:80" hidden="1">
      <c r="A238" t="s">
        <v>13850</v>
      </c>
      <c r="B238" t="s">
        <v>67</v>
      </c>
      <c r="C238" t="s">
        <v>35206</v>
      </c>
      <c r="G238" t="s">
        <v>35206</v>
      </c>
      <c r="J238" t="s">
        <v>35207</v>
      </c>
      <c r="K238" t="s">
        <v>5797</v>
      </c>
      <c r="O238" t="s">
        <v>32224</v>
      </c>
      <c r="W238" t="s">
        <v>35208</v>
      </c>
      <c r="AA238" t="s">
        <v>35209</v>
      </c>
      <c r="AB238" t="s">
        <v>35210</v>
      </c>
      <c r="AG238">
        <v>13</v>
      </c>
      <c r="AH238">
        <v>15</v>
      </c>
      <c r="AN238" t="s">
        <v>5800</v>
      </c>
      <c r="AS238" t="s">
        <v>629</v>
      </c>
      <c r="AT238">
        <v>2003</v>
      </c>
      <c r="AU238">
        <v>142</v>
      </c>
      <c r="AV238">
        <v>5</v>
      </c>
      <c r="BA238">
        <v>877</v>
      </c>
      <c r="BB238">
        <v>893</v>
      </c>
      <c r="BD238" t="s">
        <v>35211</v>
      </c>
      <c r="BG238">
        <v>17</v>
      </c>
      <c r="BK238" t="s">
        <v>35212</v>
      </c>
      <c r="BW238">
        <v>0</v>
      </c>
      <c r="BX238" t="s">
        <v>13429</v>
      </c>
      <c r="BY238" t="s">
        <v>13985</v>
      </c>
      <c r="BZ238" t="s">
        <v>13985</v>
      </c>
      <c r="CA238" t="s">
        <v>13985</v>
      </c>
      <c r="CB238" t="s">
        <v>13985</v>
      </c>
    </row>
    <row r="239" spans="1:80" hidden="1">
      <c r="A239" t="s">
        <v>13850</v>
      </c>
      <c r="B239" t="s">
        <v>67</v>
      </c>
      <c r="C239" t="s">
        <v>2384</v>
      </c>
      <c r="G239" t="s">
        <v>2385</v>
      </c>
      <c r="J239" t="s">
        <v>2386</v>
      </c>
      <c r="K239" t="s">
        <v>2387</v>
      </c>
      <c r="O239" t="s">
        <v>32224</v>
      </c>
      <c r="W239" t="s">
        <v>2388</v>
      </c>
      <c r="AG239">
        <v>2</v>
      </c>
      <c r="AH239">
        <v>2</v>
      </c>
      <c r="AN239" t="s">
        <v>2389</v>
      </c>
      <c r="AO239" t="s">
        <v>2390</v>
      </c>
      <c r="AS239" t="s">
        <v>629</v>
      </c>
      <c r="AT239">
        <v>2017</v>
      </c>
      <c r="AU239">
        <v>19</v>
      </c>
      <c r="AV239">
        <v>2</v>
      </c>
      <c r="BA239">
        <v>146</v>
      </c>
      <c r="BB239">
        <v>153</v>
      </c>
      <c r="BD239" t="s">
        <v>2391</v>
      </c>
      <c r="BG239">
        <v>8</v>
      </c>
      <c r="BK239" t="s">
        <v>2392</v>
      </c>
      <c r="BW239">
        <v>1</v>
      </c>
      <c r="BY239" t="s">
        <v>13985</v>
      </c>
      <c r="BZ239" t="s">
        <v>13985</v>
      </c>
      <c r="CA239" t="s">
        <v>13985</v>
      </c>
      <c r="CB239" t="s">
        <v>13985</v>
      </c>
    </row>
    <row r="240" spans="1:80" hidden="1">
      <c r="A240" t="s">
        <v>13850</v>
      </c>
      <c r="B240" t="s">
        <v>67</v>
      </c>
      <c r="C240" t="s">
        <v>32330</v>
      </c>
      <c r="G240" t="s">
        <v>32331</v>
      </c>
      <c r="J240" t="s">
        <v>32332</v>
      </c>
      <c r="K240" t="s">
        <v>1133</v>
      </c>
      <c r="O240" t="s">
        <v>32224</v>
      </c>
      <c r="W240" t="s">
        <v>32333</v>
      </c>
      <c r="AA240" t="s">
        <v>32334</v>
      </c>
      <c r="AB240" t="s">
        <v>32335</v>
      </c>
      <c r="AG240">
        <v>0</v>
      </c>
      <c r="AH240">
        <v>0</v>
      </c>
      <c r="AO240" t="s">
        <v>1137</v>
      </c>
      <c r="AS240" t="s">
        <v>352</v>
      </c>
      <c r="AT240">
        <v>2019</v>
      </c>
      <c r="AU240">
        <v>10</v>
      </c>
      <c r="AV240">
        <v>8</v>
      </c>
      <c r="BC240">
        <v>243</v>
      </c>
      <c r="BD240" t="s">
        <v>32336</v>
      </c>
      <c r="BG240">
        <v>11</v>
      </c>
      <c r="BK240" t="s">
        <v>32337</v>
      </c>
      <c r="BL240">
        <v>31390796</v>
      </c>
      <c r="BM240" t="s">
        <v>32263</v>
      </c>
      <c r="BW240">
        <v>0</v>
      </c>
      <c r="BX240" t="s">
        <v>13429</v>
      </c>
    </row>
    <row r="241" spans="1:80" hidden="1">
      <c r="A241" t="s">
        <v>13850</v>
      </c>
      <c r="B241" t="s">
        <v>67</v>
      </c>
      <c r="C241" t="s">
        <v>35202</v>
      </c>
      <c r="G241" t="s">
        <v>35202</v>
      </c>
      <c r="J241" t="s">
        <v>35203</v>
      </c>
      <c r="K241" t="s">
        <v>667</v>
      </c>
      <c r="O241" t="s">
        <v>32224</v>
      </c>
      <c r="W241" t="s">
        <v>35204</v>
      </c>
      <c r="AG241">
        <v>12</v>
      </c>
      <c r="AH241">
        <v>15</v>
      </c>
      <c r="AN241" t="s">
        <v>670</v>
      </c>
      <c r="AS241" t="s">
        <v>629</v>
      </c>
      <c r="AT241">
        <v>2003</v>
      </c>
      <c r="AU241">
        <v>38</v>
      </c>
      <c r="AV241">
        <v>2</v>
      </c>
      <c r="BA241">
        <v>267</v>
      </c>
      <c r="BB241" t="s">
        <v>115</v>
      </c>
      <c r="BG241">
        <v>5</v>
      </c>
      <c r="BK241" t="s">
        <v>35205</v>
      </c>
      <c r="BM241" t="s">
        <v>32286</v>
      </c>
      <c r="BW241">
        <v>0</v>
      </c>
      <c r="BX241" t="s">
        <v>13433</v>
      </c>
      <c r="BY241">
        <v>1</v>
      </c>
      <c r="BZ241" t="s">
        <v>13985</v>
      </c>
      <c r="CA241" t="s">
        <v>13985</v>
      </c>
      <c r="CB241" t="s">
        <v>13985</v>
      </c>
    </row>
    <row r="242" spans="1:80" hidden="1">
      <c r="A242" t="s">
        <v>13850</v>
      </c>
      <c r="B242" t="s">
        <v>67</v>
      </c>
      <c r="C242" t="s">
        <v>34633</v>
      </c>
      <c r="G242" t="s">
        <v>34634</v>
      </c>
      <c r="J242" t="s">
        <v>34635</v>
      </c>
      <c r="K242" t="s">
        <v>160</v>
      </c>
      <c r="O242" t="s">
        <v>32224</v>
      </c>
      <c r="W242" t="s">
        <v>34636</v>
      </c>
      <c r="AG242">
        <v>4</v>
      </c>
      <c r="AH242">
        <v>4</v>
      </c>
      <c r="AN242" t="s">
        <v>162</v>
      </c>
      <c r="AS242" t="s">
        <v>815</v>
      </c>
      <c r="AT242">
        <v>2008</v>
      </c>
      <c r="AU242">
        <v>33</v>
      </c>
      <c r="AV242">
        <v>1</v>
      </c>
      <c r="BA242">
        <v>31</v>
      </c>
      <c r="BB242">
        <v>36</v>
      </c>
      <c r="BD242" t="s">
        <v>34637</v>
      </c>
      <c r="BG242">
        <v>6</v>
      </c>
      <c r="BK242" t="s">
        <v>34638</v>
      </c>
      <c r="BW242">
        <v>0</v>
      </c>
      <c r="BX242" t="s">
        <v>13433</v>
      </c>
      <c r="BY242" t="s">
        <v>13985</v>
      </c>
      <c r="BZ242">
        <v>0</v>
      </c>
      <c r="CA242" t="s">
        <v>13985</v>
      </c>
      <c r="CB242" t="s">
        <v>13985</v>
      </c>
    </row>
    <row r="243" spans="1:80" hidden="1">
      <c r="A243" t="s">
        <v>13850</v>
      </c>
      <c r="B243" t="s">
        <v>67</v>
      </c>
      <c r="C243" t="s">
        <v>11531</v>
      </c>
      <c r="G243" t="s">
        <v>11531</v>
      </c>
      <c r="J243" t="s">
        <v>34994</v>
      </c>
      <c r="K243" t="s">
        <v>550</v>
      </c>
      <c r="O243" t="s">
        <v>32224</v>
      </c>
      <c r="W243" t="s">
        <v>34995</v>
      </c>
      <c r="AG243">
        <v>9</v>
      </c>
      <c r="AH243">
        <v>12</v>
      </c>
      <c r="AN243" t="s">
        <v>553</v>
      </c>
      <c r="AS243" t="s">
        <v>521</v>
      </c>
      <c r="AT243">
        <v>2005</v>
      </c>
      <c r="AU243">
        <v>8</v>
      </c>
      <c r="AV243">
        <v>2</v>
      </c>
      <c r="BA243">
        <v>211</v>
      </c>
      <c r="BB243">
        <v>218</v>
      </c>
      <c r="BD243" t="s">
        <v>34996</v>
      </c>
      <c r="BG243">
        <v>8</v>
      </c>
      <c r="BK243" t="s">
        <v>34997</v>
      </c>
      <c r="BW243">
        <v>0</v>
      </c>
      <c r="BX243" t="s">
        <v>13429</v>
      </c>
      <c r="BY243" t="s">
        <v>13985</v>
      </c>
      <c r="BZ243" t="s">
        <v>13985</v>
      </c>
      <c r="CA243" t="s">
        <v>13985</v>
      </c>
      <c r="CB243" t="s">
        <v>13985</v>
      </c>
    </row>
    <row r="244" spans="1:80" hidden="1">
      <c r="A244" t="s">
        <v>13850</v>
      </c>
      <c r="B244" t="s">
        <v>67</v>
      </c>
      <c r="C244" t="s">
        <v>33405</v>
      </c>
      <c r="G244" t="s">
        <v>33406</v>
      </c>
      <c r="J244" t="s">
        <v>33407</v>
      </c>
      <c r="K244" t="s">
        <v>2200</v>
      </c>
      <c r="O244" t="s">
        <v>32224</v>
      </c>
      <c r="W244" t="s">
        <v>33408</v>
      </c>
      <c r="AA244" t="s">
        <v>33409</v>
      </c>
      <c r="AB244" t="s">
        <v>33410</v>
      </c>
      <c r="AG244">
        <v>14</v>
      </c>
      <c r="AH244">
        <v>14</v>
      </c>
      <c r="AN244" t="s">
        <v>2204</v>
      </c>
      <c r="AS244" t="s">
        <v>33411</v>
      </c>
      <c r="AT244">
        <v>2015</v>
      </c>
      <c r="AU244">
        <v>15</v>
      </c>
      <c r="BC244">
        <v>84</v>
      </c>
      <c r="BD244" t="s">
        <v>33412</v>
      </c>
      <c r="BG244">
        <v>12</v>
      </c>
      <c r="BK244" t="s">
        <v>33413</v>
      </c>
      <c r="BL244">
        <v>25963738</v>
      </c>
      <c r="BM244" t="s">
        <v>32263</v>
      </c>
      <c r="BW244">
        <v>0</v>
      </c>
      <c r="BX244" t="s">
        <v>13429</v>
      </c>
      <c r="BY244" t="s">
        <v>13985</v>
      </c>
      <c r="BZ244" t="s">
        <v>13985</v>
      </c>
      <c r="CA244" t="s">
        <v>13985</v>
      </c>
      <c r="CB244" t="s">
        <v>13985</v>
      </c>
    </row>
    <row r="245" spans="1:80" hidden="1">
      <c r="A245" t="s">
        <v>13850</v>
      </c>
      <c r="B245" t="s">
        <v>67</v>
      </c>
      <c r="C245" t="s">
        <v>32376</v>
      </c>
      <c r="G245" t="s">
        <v>32377</v>
      </c>
      <c r="J245" t="s">
        <v>32378</v>
      </c>
      <c r="K245" t="s">
        <v>358</v>
      </c>
      <c r="O245" t="s">
        <v>32224</v>
      </c>
      <c r="W245" t="s">
        <v>32379</v>
      </c>
      <c r="AG245">
        <v>1</v>
      </c>
      <c r="AH245">
        <v>1</v>
      </c>
      <c r="AN245" t="s">
        <v>360</v>
      </c>
      <c r="AO245" t="s">
        <v>361</v>
      </c>
      <c r="AS245" t="s">
        <v>472</v>
      </c>
      <c r="AT245">
        <v>2019</v>
      </c>
      <c r="AU245">
        <v>116</v>
      </c>
      <c r="BA245">
        <v>77</v>
      </c>
      <c r="BB245">
        <v>89</v>
      </c>
      <c r="BD245" t="s">
        <v>32380</v>
      </c>
      <c r="BG245">
        <v>13</v>
      </c>
      <c r="BK245" t="s">
        <v>32381</v>
      </c>
      <c r="BL245">
        <v>31004669</v>
      </c>
      <c r="BW245">
        <v>0</v>
      </c>
      <c r="BX245" t="s">
        <v>13433</v>
      </c>
      <c r="BY245">
        <v>1</v>
      </c>
      <c r="CB245" t="s">
        <v>13429</v>
      </c>
    </row>
    <row r="246" spans="1:80" hidden="1">
      <c r="A246" t="s">
        <v>13850</v>
      </c>
      <c r="B246" t="s">
        <v>67</v>
      </c>
      <c r="C246" t="s">
        <v>35191</v>
      </c>
      <c r="G246" t="s">
        <v>35191</v>
      </c>
      <c r="J246" t="s">
        <v>35192</v>
      </c>
      <c r="K246" t="s">
        <v>35193</v>
      </c>
      <c r="O246" t="s">
        <v>33881</v>
      </c>
      <c r="P246" t="s">
        <v>35194</v>
      </c>
      <c r="Q246" t="s">
        <v>35195</v>
      </c>
      <c r="R246" t="s">
        <v>35196</v>
      </c>
      <c r="W246" t="s">
        <v>35197</v>
      </c>
      <c r="AB246" t="s">
        <v>35198</v>
      </c>
      <c r="AG246">
        <v>4</v>
      </c>
      <c r="AH246">
        <v>4</v>
      </c>
      <c r="AN246" t="s">
        <v>35199</v>
      </c>
      <c r="AS246" t="s">
        <v>521</v>
      </c>
      <c r="AT246">
        <v>2003</v>
      </c>
      <c r="AU246">
        <v>36</v>
      </c>
      <c r="AW246">
        <v>3</v>
      </c>
      <c r="AY246">
        <v>1</v>
      </c>
      <c r="BA246">
        <v>545</v>
      </c>
      <c r="BB246">
        <v>548</v>
      </c>
      <c r="BD246" t="s">
        <v>35200</v>
      </c>
      <c r="BG246">
        <v>4</v>
      </c>
      <c r="BK246" t="s">
        <v>35201</v>
      </c>
      <c r="BW246">
        <v>0</v>
      </c>
      <c r="BX246" t="s">
        <v>13429</v>
      </c>
      <c r="BY246" t="s">
        <v>13985</v>
      </c>
      <c r="BZ246" t="s">
        <v>13985</v>
      </c>
      <c r="CA246" t="s">
        <v>13985</v>
      </c>
      <c r="CB246" t="s">
        <v>13985</v>
      </c>
    </row>
    <row r="247" spans="1:80" hidden="1">
      <c r="A247" t="s">
        <v>13850</v>
      </c>
      <c r="B247" t="s">
        <v>67</v>
      </c>
      <c r="C247" t="s">
        <v>8037</v>
      </c>
      <c r="G247" t="s">
        <v>8038</v>
      </c>
      <c r="J247" t="s">
        <v>8039</v>
      </c>
      <c r="K247" t="s">
        <v>423</v>
      </c>
      <c r="O247" t="s">
        <v>32224</v>
      </c>
      <c r="W247" t="s">
        <v>8040</v>
      </c>
      <c r="AA247" t="s">
        <v>7586</v>
      </c>
      <c r="AB247" t="s">
        <v>7587</v>
      </c>
      <c r="AG247">
        <v>47</v>
      </c>
      <c r="AH247">
        <v>47</v>
      </c>
      <c r="AN247" t="s">
        <v>426</v>
      </c>
      <c r="AS247" t="s">
        <v>84</v>
      </c>
      <c r="AT247">
        <v>2008</v>
      </c>
      <c r="AU247">
        <v>62</v>
      </c>
      <c r="AV247">
        <v>12</v>
      </c>
      <c r="BA247">
        <v>2971</v>
      </c>
      <c r="BB247">
        <v>2983</v>
      </c>
      <c r="BD247" t="s">
        <v>8041</v>
      </c>
      <c r="BG247">
        <v>13</v>
      </c>
      <c r="BK247" t="s">
        <v>8042</v>
      </c>
      <c r="BL247">
        <v>18752603</v>
      </c>
      <c r="BW247">
        <v>1</v>
      </c>
      <c r="BY247" t="s">
        <v>13985</v>
      </c>
      <c r="BZ247" t="s">
        <v>13985</v>
      </c>
      <c r="CA247" t="s">
        <v>13985</v>
      </c>
      <c r="CB247" t="s">
        <v>13985</v>
      </c>
    </row>
    <row r="248" spans="1:80" hidden="1">
      <c r="A248" t="s">
        <v>13850</v>
      </c>
      <c r="B248" t="s">
        <v>67</v>
      </c>
      <c r="C248" t="s">
        <v>33151</v>
      </c>
      <c r="G248" t="s">
        <v>33152</v>
      </c>
      <c r="J248" t="s">
        <v>33153</v>
      </c>
      <c r="K248" t="s">
        <v>33154</v>
      </c>
      <c r="O248" t="s">
        <v>32224</v>
      </c>
      <c r="W248" t="s">
        <v>33155</v>
      </c>
      <c r="AA248" t="s">
        <v>33156</v>
      </c>
      <c r="AB248" t="s">
        <v>33157</v>
      </c>
      <c r="AG248">
        <v>10</v>
      </c>
      <c r="AH248">
        <v>10</v>
      </c>
      <c r="AN248" t="s">
        <v>33158</v>
      </c>
      <c r="AS248" s="1">
        <v>45170</v>
      </c>
      <c r="AT248">
        <v>2016</v>
      </c>
      <c r="AU248">
        <v>7</v>
      </c>
      <c r="BC248">
        <v>1478</v>
      </c>
      <c r="BD248" t="s">
        <v>33159</v>
      </c>
      <c r="BG248">
        <v>18</v>
      </c>
      <c r="BK248" t="s">
        <v>33160</v>
      </c>
      <c r="BL248">
        <v>27721807</v>
      </c>
      <c r="BM248" t="s">
        <v>32263</v>
      </c>
      <c r="BW248">
        <v>0</v>
      </c>
      <c r="BX248" t="s">
        <v>13429</v>
      </c>
      <c r="BY248" t="s">
        <v>13985</v>
      </c>
      <c r="BZ248" t="s">
        <v>13985</v>
      </c>
      <c r="CA248" t="s">
        <v>13985</v>
      </c>
      <c r="CB248" t="s">
        <v>13985</v>
      </c>
    </row>
    <row r="249" spans="1:80" hidden="1">
      <c r="A249" t="s">
        <v>13850</v>
      </c>
      <c r="B249" t="s">
        <v>67</v>
      </c>
      <c r="C249" t="s">
        <v>1382</v>
      </c>
      <c r="G249" t="s">
        <v>1383</v>
      </c>
      <c r="J249" t="s">
        <v>1384</v>
      </c>
      <c r="K249" t="s">
        <v>1385</v>
      </c>
      <c r="O249" t="s">
        <v>32224</v>
      </c>
      <c r="W249" t="s">
        <v>1386</v>
      </c>
      <c r="AB249" t="s">
        <v>1387</v>
      </c>
      <c r="AG249">
        <v>2</v>
      </c>
      <c r="AH249">
        <v>2</v>
      </c>
      <c r="AN249" t="s">
        <v>1388</v>
      </c>
      <c r="AO249" t="s">
        <v>1389</v>
      </c>
      <c r="AS249" t="s">
        <v>352</v>
      </c>
      <c r="AT249">
        <v>2018</v>
      </c>
      <c r="AU249">
        <v>124</v>
      </c>
      <c r="AV249">
        <v>4</v>
      </c>
      <c r="BA249">
        <v>756</v>
      </c>
      <c r="BB249">
        <v>764</v>
      </c>
      <c r="BD249" t="s">
        <v>1390</v>
      </c>
      <c r="BG249">
        <v>9</v>
      </c>
      <c r="BK249" t="s">
        <v>1391</v>
      </c>
      <c r="BW249">
        <v>1</v>
      </c>
      <c r="BY249" t="s">
        <v>13985</v>
      </c>
      <c r="BZ249" t="s">
        <v>13985</v>
      </c>
      <c r="CA249" t="s">
        <v>13985</v>
      </c>
      <c r="CB249" t="s">
        <v>13985</v>
      </c>
    </row>
    <row r="250" spans="1:80" hidden="1">
      <c r="A250" t="s">
        <v>13850</v>
      </c>
      <c r="B250" t="s">
        <v>67</v>
      </c>
      <c r="C250" t="s">
        <v>31608</v>
      </c>
      <c r="G250" t="s">
        <v>31608</v>
      </c>
      <c r="J250" t="s">
        <v>31609</v>
      </c>
      <c r="K250" t="s">
        <v>423</v>
      </c>
      <c r="O250" t="s">
        <v>35751</v>
      </c>
      <c r="AG250">
        <v>11</v>
      </c>
      <c r="AH250">
        <v>11</v>
      </c>
      <c r="AN250" t="s">
        <v>426</v>
      </c>
      <c r="AS250" t="s">
        <v>815</v>
      </c>
      <c r="AT250">
        <v>1986</v>
      </c>
      <c r="AU250">
        <v>40</v>
      </c>
      <c r="AV250">
        <v>2</v>
      </c>
      <c r="BA250">
        <v>418</v>
      </c>
      <c r="BB250">
        <v>421</v>
      </c>
      <c r="BD250" t="s">
        <v>31610</v>
      </c>
      <c r="BG250">
        <v>4</v>
      </c>
      <c r="BK250" t="s">
        <v>31611</v>
      </c>
      <c r="BL250">
        <v>28556044</v>
      </c>
      <c r="BW250">
        <v>1</v>
      </c>
      <c r="BY250" t="s">
        <v>13985</v>
      </c>
      <c r="BZ250" t="s">
        <v>13985</v>
      </c>
      <c r="CA250" t="s">
        <v>13985</v>
      </c>
      <c r="CB250" t="s">
        <v>13985</v>
      </c>
    </row>
    <row r="251" spans="1:80" hidden="1">
      <c r="A251" t="s">
        <v>13850</v>
      </c>
      <c r="B251" t="s">
        <v>67</v>
      </c>
      <c r="C251" t="s">
        <v>34050</v>
      </c>
      <c r="G251" t="s">
        <v>34051</v>
      </c>
      <c r="J251" t="s">
        <v>34052</v>
      </c>
      <c r="K251" t="s">
        <v>1546</v>
      </c>
      <c r="O251" t="s">
        <v>32291</v>
      </c>
      <c r="W251" t="s">
        <v>34053</v>
      </c>
      <c r="AA251" t="s">
        <v>34054</v>
      </c>
      <c r="AB251" t="s">
        <v>34055</v>
      </c>
      <c r="AG251">
        <v>15</v>
      </c>
      <c r="AH251">
        <v>16</v>
      </c>
      <c r="AN251" t="s">
        <v>1548</v>
      </c>
      <c r="AO251" t="s">
        <v>1549</v>
      </c>
      <c r="AS251" t="s">
        <v>242</v>
      </c>
      <c r="AT251">
        <v>2012</v>
      </c>
      <c r="AU251">
        <v>19</v>
      </c>
      <c r="AV251">
        <v>5</v>
      </c>
      <c r="BA251">
        <v>535</v>
      </c>
      <c r="BB251">
        <v>548</v>
      </c>
      <c r="BD251" t="s">
        <v>34056</v>
      </c>
      <c r="BG251">
        <v>14</v>
      </c>
      <c r="BK251" t="s">
        <v>34057</v>
      </c>
      <c r="BW251">
        <v>0</v>
      </c>
      <c r="BX251" t="s">
        <v>13429</v>
      </c>
      <c r="BY251" t="s">
        <v>13985</v>
      </c>
      <c r="BZ251" t="s">
        <v>13985</v>
      </c>
      <c r="CA251" t="s">
        <v>13985</v>
      </c>
      <c r="CB251" t="s">
        <v>13985</v>
      </c>
    </row>
    <row r="252" spans="1:80" hidden="1">
      <c r="A252" t="s">
        <v>13850</v>
      </c>
      <c r="B252" t="s">
        <v>67</v>
      </c>
      <c r="C252" t="s">
        <v>35110</v>
      </c>
      <c r="G252" t="s">
        <v>35110</v>
      </c>
      <c r="J252" t="s">
        <v>35111</v>
      </c>
      <c r="K252" t="s">
        <v>358</v>
      </c>
      <c r="O252" t="s">
        <v>32224</v>
      </c>
      <c r="W252" t="s">
        <v>35112</v>
      </c>
      <c r="AA252" t="s">
        <v>35113</v>
      </c>
      <c r="AB252" t="s">
        <v>35114</v>
      </c>
      <c r="AG252">
        <v>46</v>
      </c>
      <c r="AH252">
        <v>47</v>
      </c>
      <c r="AN252" t="s">
        <v>360</v>
      </c>
      <c r="AO252" t="s">
        <v>361</v>
      </c>
      <c r="AS252" t="s">
        <v>352</v>
      </c>
      <c r="AT252">
        <v>2004</v>
      </c>
      <c r="AU252">
        <v>50</v>
      </c>
      <c r="AV252">
        <v>8</v>
      </c>
      <c r="BA252">
        <v>695</v>
      </c>
      <c r="BB252">
        <v>700</v>
      </c>
      <c r="BD252" t="s">
        <v>35115</v>
      </c>
      <c r="BG252">
        <v>6</v>
      </c>
      <c r="BK252" t="s">
        <v>35116</v>
      </c>
      <c r="BL252">
        <v>15288203</v>
      </c>
      <c r="BW252">
        <v>0</v>
      </c>
      <c r="BX252" t="s">
        <v>13429</v>
      </c>
      <c r="BY252" t="s">
        <v>13985</v>
      </c>
      <c r="BZ252" t="s">
        <v>13985</v>
      </c>
      <c r="CA252" t="s">
        <v>13985</v>
      </c>
      <c r="CB252" t="s">
        <v>13985</v>
      </c>
    </row>
    <row r="253" spans="1:80" hidden="1">
      <c r="A253" t="s">
        <v>13850</v>
      </c>
      <c r="B253" t="s">
        <v>67</v>
      </c>
      <c r="C253" t="s">
        <v>539</v>
      </c>
      <c r="G253" t="s">
        <v>540</v>
      </c>
      <c r="J253" t="s">
        <v>541</v>
      </c>
      <c r="K253" t="s">
        <v>258</v>
      </c>
      <c r="O253" t="s">
        <v>32224</v>
      </c>
      <c r="W253" t="s">
        <v>542</v>
      </c>
      <c r="AA253" t="s">
        <v>543</v>
      </c>
      <c r="AB253" t="s">
        <v>544</v>
      </c>
      <c r="AG253">
        <v>0</v>
      </c>
      <c r="AH253">
        <v>0</v>
      </c>
      <c r="AN253" t="s">
        <v>261</v>
      </c>
      <c r="AO253" t="s">
        <v>262</v>
      </c>
      <c r="AS253" t="s">
        <v>521</v>
      </c>
      <c r="AT253">
        <v>2019</v>
      </c>
      <c r="AU253">
        <v>34</v>
      </c>
      <c r="AV253">
        <v>3</v>
      </c>
      <c r="BA253">
        <v>293</v>
      </c>
      <c r="BB253">
        <v>306</v>
      </c>
      <c r="BD253" t="s">
        <v>545</v>
      </c>
      <c r="BG253">
        <v>14</v>
      </c>
      <c r="BK253" t="s">
        <v>546</v>
      </c>
      <c r="BL253">
        <v>30966851</v>
      </c>
      <c r="BW253">
        <v>1</v>
      </c>
    </row>
    <row r="254" spans="1:80" hidden="1">
      <c r="A254" t="s">
        <v>13850</v>
      </c>
      <c r="B254" t="s">
        <v>67</v>
      </c>
      <c r="C254" t="s">
        <v>36054</v>
      </c>
      <c r="G254" t="s">
        <v>36054</v>
      </c>
      <c r="J254" t="s">
        <v>36055</v>
      </c>
      <c r="K254" t="s">
        <v>18347</v>
      </c>
      <c r="O254" t="s">
        <v>32224</v>
      </c>
      <c r="AG254">
        <v>24</v>
      </c>
      <c r="AH254">
        <v>24</v>
      </c>
      <c r="AN254" t="s">
        <v>18349</v>
      </c>
      <c r="AS254" t="s">
        <v>154</v>
      </c>
      <c r="AT254">
        <v>1986</v>
      </c>
      <c r="AU254">
        <v>48</v>
      </c>
      <c r="AV254">
        <v>3</v>
      </c>
      <c r="BA254">
        <v>296</v>
      </c>
      <c r="BB254">
        <v>309</v>
      </c>
      <c r="BD254" t="s">
        <v>36056</v>
      </c>
      <c r="BG254">
        <v>14</v>
      </c>
      <c r="BK254" t="s">
        <v>36057</v>
      </c>
      <c r="BL254">
        <v>2878050</v>
      </c>
      <c r="BW254">
        <v>0</v>
      </c>
      <c r="BX254" t="s">
        <v>13429</v>
      </c>
      <c r="BY254" t="s">
        <v>13985</v>
      </c>
      <c r="BZ254" t="s">
        <v>13985</v>
      </c>
      <c r="CA254" t="s">
        <v>13985</v>
      </c>
      <c r="CB254" t="s">
        <v>13985</v>
      </c>
    </row>
    <row r="255" spans="1:80" hidden="1">
      <c r="A255" t="s">
        <v>13850</v>
      </c>
      <c r="B255" t="s">
        <v>67</v>
      </c>
      <c r="C255" t="s">
        <v>36268</v>
      </c>
      <c r="G255" t="s">
        <v>36268</v>
      </c>
      <c r="J255" t="s">
        <v>36269</v>
      </c>
      <c r="K255" t="s">
        <v>36270</v>
      </c>
      <c r="O255" t="s">
        <v>32224</v>
      </c>
      <c r="AG255">
        <v>4</v>
      </c>
      <c r="AH255">
        <v>4</v>
      </c>
      <c r="AN255" t="s">
        <v>36271</v>
      </c>
      <c r="AT255">
        <v>1972</v>
      </c>
      <c r="AU255">
        <v>38</v>
      </c>
      <c r="AV255">
        <v>2</v>
      </c>
      <c r="BA255">
        <v>95</v>
      </c>
      <c r="BB255" t="s">
        <v>13394</v>
      </c>
      <c r="BG255">
        <v>0</v>
      </c>
      <c r="BK255" t="s">
        <v>36272</v>
      </c>
      <c r="BW255">
        <v>0</v>
      </c>
      <c r="BX255" t="s">
        <v>13429</v>
      </c>
      <c r="BY255" t="s">
        <v>13985</v>
      </c>
      <c r="BZ255" t="s">
        <v>13985</v>
      </c>
      <c r="CA255" t="s">
        <v>13985</v>
      </c>
      <c r="CB255" t="s">
        <v>13985</v>
      </c>
    </row>
    <row r="256" spans="1:80" hidden="1">
      <c r="A256" t="s">
        <v>13850</v>
      </c>
      <c r="B256" t="s">
        <v>67</v>
      </c>
      <c r="C256" t="s">
        <v>36058</v>
      </c>
      <c r="G256" t="s">
        <v>36058</v>
      </c>
      <c r="J256" t="s">
        <v>36059</v>
      </c>
      <c r="K256" t="s">
        <v>30310</v>
      </c>
      <c r="O256" t="s">
        <v>32224</v>
      </c>
      <c r="AA256" t="s">
        <v>36060</v>
      </c>
      <c r="AB256" t="s">
        <v>36061</v>
      </c>
      <c r="AG256">
        <v>31</v>
      </c>
      <c r="AH256">
        <v>32</v>
      </c>
      <c r="AN256" t="s">
        <v>30313</v>
      </c>
      <c r="AS256" t="s">
        <v>297</v>
      </c>
      <c r="AT256">
        <v>1986</v>
      </c>
      <c r="AU256">
        <v>11</v>
      </c>
      <c r="AV256">
        <v>3</v>
      </c>
      <c r="BA256">
        <v>269</v>
      </c>
      <c r="BB256">
        <v>278</v>
      </c>
      <c r="BD256" t="s">
        <v>36062</v>
      </c>
      <c r="BG256">
        <v>10</v>
      </c>
      <c r="BK256" t="s">
        <v>36063</v>
      </c>
      <c r="BW256">
        <v>0</v>
      </c>
      <c r="BX256" t="s">
        <v>13429</v>
      </c>
      <c r="BY256" t="s">
        <v>13985</v>
      </c>
      <c r="BZ256" t="s">
        <v>13985</v>
      </c>
      <c r="CA256" t="s">
        <v>13985</v>
      </c>
      <c r="CB256" t="s">
        <v>13985</v>
      </c>
    </row>
    <row r="257" spans="1:80" hidden="1">
      <c r="A257" t="s">
        <v>13850</v>
      </c>
      <c r="B257" t="s">
        <v>67</v>
      </c>
      <c r="C257" t="s">
        <v>34454</v>
      </c>
      <c r="G257" t="s">
        <v>34455</v>
      </c>
      <c r="J257" t="s">
        <v>34456</v>
      </c>
      <c r="K257" t="s">
        <v>3484</v>
      </c>
      <c r="O257" t="s">
        <v>32224</v>
      </c>
      <c r="W257" t="s">
        <v>34457</v>
      </c>
      <c r="AG257">
        <v>33</v>
      </c>
      <c r="AH257">
        <v>37</v>
      </c>
      <c r="AO257" t="s">
        <v>3488</v>
      </c>
      <c r="AT257">
        <v>2010</v>
      </c>
      <c r="AU257">
        <v>107</v>
      </c>
      <c r="AV257">
        <v>4</v>
      </c>
      <c r="BA257">
        <v>535</v>
      </c>
      <c r="BB257">
        <v>540</v>
      </c>
      <c r="BD257" t="s">
        <v>34458</v>
      </c>
      <c r="BG257">
        <v>6</v>
      </c>
      <c r="BK257" t="s">
        <v>34459</v>
      </c>
      <c r="BM257" t="s">
        <v>32249</v>
      </c>
      <c r="BW257">
        <v>0</v>
      </c>
      <c r="BX257" t="s">
        <v>13429</v>
      </c>
      <c r="BY257" t="s">
        <v>13985</v>
      </c>
      <c r="BZ257" t="s">
        <v>13985</v>
      </c>
      <c r="CA257" t="s">
        <v>13985</v>
      </c>
      <c r="CB257" t="s">
        <v>13985</v>
      </c>
    </row>
    <row r="258" spans="1:80" hidden="1">
      <c r="A258" t="s">
        <v>13850</v>
      </c>
      <c r="B258" t="s">
        <v>67</v>
      </c>
      <c r="C258" t="s">
        <v>32559</v>
      </c>
      <c r="G258" t="s">
        <v>32560</v>
      </c>
      <c r="J258" t="s">
        <v>32561</v>
      </c>
      <c r="K258" t="s">
        <v>16894</v>
      </c>
      <c r="O258" t="s">
        <v>32224</v>
      </c>
      <c r="W258" t="s">
        <v>32562</v>
      </c>
      <c r="AA258" t="s">
        <v>32563</v>
      </c>
      <c r="AB258" t="s">
        <v>32335</v>
      </c>
      <c r="AG258">
        <v>0</v>
      </c>
      <c r="AH258">
        <v>0</v>
      </c>
      <c r="AN258" t="s">
        <v>16898</v>
      </c>
      <c r="AO258" t="s">
        <v>16899</v>
      </c>
      <c r="AS258" t="s">
        <v>242</v>
      </c>
      <c r="AT258">
        <v>2018</v>
      </c>
      <c r="AU258">
        <v>25</v>
      </c>
      <c r="AV258">
        <v>29</v>
      </c>
      <c r="AY258" t="s">
        <v>49</v>
      </c>
      <c r="BA258">
        <v>29715</v>
      </c>
      <c r="BB258">
        <v>29724</v>
      </c>
      <c r="BD258" t="s">
        <v>32564</v>
      </c>
      <c r="BG258">
        <v>10</v>
      </c>
      <c r="BK258" t="s">
        <v>32565</v>
      </c>
      <c r="BL258">
        <v>30145755</v>
      </c>
      <c r="BW258">
        <v>0</v>
      </c>
      <c r="BX258" t="s">
        <v>13433</v>
      </c>
      <c r="BY258">
        <v>2</v>
      </c>
      <c r="BZ258" t="s">
        <v>13985</v>
      </c>
      <c r="CA258" t="s">
        <v>13985</v>
      </c>
      <c r="CB258" t="s">
        <v>13985</v>
      </c>
    </row>
    <row r="259" spans="1:80" hidden="1">
      <c r="A259" t="s">
        <v>13850</v>
      </c>
      <c r="B259" t="s">
        <v>67</v>
      </c>
      <c r="C259" t="s">
        <v>24594</v>
      </c>
      <c r="G259" t="s">
        <v>24595</v>
      </c>
      <c r="J259" t="s">
        <v>24596</v>
      </c>
      <c r="K259" t="s">
        <v>1442</v>
      </c>
      <c r="O259" t="s">
        <v>32224</v>
      </c>
      <c r="W259" t="s">
        <v>24597</v>
      </c>
      <c r="AA259" t="s">
        <v>34563</v>
      </c>
      <c r="AB259" t="s">
        <v>23886</v>
      </c>
      <c r="AG259">
        <v>22</v>
      </c>
      <c r="AH259">
        <v>22</v>
      </c>
      <c r="AN259" t="s">
        <v>1446</v>
      </c>
      <c r="AO259" t="s">
        <v>1447</v>
      </c>
      <c r="AS259" t="s">
        <v>154</v>
      </c>
      <c r="AT259">
        <v>2008</v>
      </c>
      <c r="AU259">
        <v>21</v>
      </c>
      <c r="AV259">
        <v>6</v>
      </c>
      <c r="BA259">
        <v>1711</v>
      </c>
      <c r="BB259">
        <v>1723</v>
      </c>
      <c r="BD259" t="s">
        <v>24599</v>
      </c>
      <c r="BG259">
        <v>13</v>
      </c>
      <c r="BK259" t="s">
        <v>24600</v>
      </c>
      <c r="BL259">
        <v>18717750</v>
      </c>
      <c r="BW259">
        <v>1</v>
      </c>
      <c r="BY259" t="s">
        <v>13985</v>
      </c>
      <c r="BZ259" t="s">
        <v>13985</v>
      </c>
      <c r="CA259" t="s">
        <v>13985</v>
      </c>
      <c r="CB259" t="s">
        <v>13985</v>
      </c>
    </row>
    <row r="260" spans="1:80" hidden="1">
      <c r="A260" t="s">
        <v>13850</v>
      </c>
      <c r="B260" t="s">
        <v>67</v>
      </c>
      <c r="C260" t="s">
        <v>32644</v>
      </c>
      <c r="G260" t="s">
        <v>32645</v>
      </c>
      <c r="J260" t="s">
        <v>32646</v>
      </c>
      <c r="K260" t="s">
        <v>358</v>
      </c>
      <c r="O260" t="s">
        <v>32224</v>
      </c>
      <c r="W260" t="s">
        <v>32647</v>
      </c>
      <c r="AG260">
        <v>0</v>
      </c>
      <c r="AH260">
        <v>0</v>
      </c>
      <c r="AN260" t="s">
        <v>360</v>
      </c>
      <c r="AO260" t="s">
        <v>361</v>
      </c>
      <c r="AS260" t="s">
        <v>1488</v>
      </c>
      <c r="AT260">
        <v>2018</v>
      </c>
      <c r="AU260">
        <v>107</v>
      </c>
      <c r="BA260">
        <v>1</v>
      </c>
      <c r="BB260">
        <v>6</v>
      </c>
      <c r="BD260" t="s">
        <v>32648</v>
      </c>
      <c r="BG260">
        <v>6</v>
      </c>
      <c r="BK260" t="s">
        <v>32649</v>
      </c>
      <c r="BL260">
        <v>29408297</v>
      </c>
      <c r="BW260">
        <v>0</v>
      </c>
      <c r="BX260" t="s">
        <v>13429</v>
      </c>
      <c r="BY260" t="s">
        <v>13985</v>
      </c>
      <c r="BZ260" t="s">
        <v>13985</v>
      </c>
      <c r="CA260" t="s">
        <v>13985</v>
      </c>
      <c r="CB260" t="s">
        <v>13985</v>
      </c>
    </row>
    <row r="261" spans="1:80" hidden="1">
      <c r="A261" t="s">
        <v>13850</v>
      </c>
      <c r="B261" t="s">
        <v>67</v>
      </c>
      <c r="C261" t="s">
        <v>34307</v>
      </c>
      <c r="G261" t="s">
        <v>34308</v>
      </c>
      <c r="J261" t="s">
        <v>34309</v>
      </c>
      <c r="K261" t="s">
        <v>24054</v>
      </c>
      <c r="O261" t="s">
        <v>32224</v>
      </c>
      <c r="W261" t="s">
        <v>34310</v>
      </c>
      <c r="AA261" t="s">
        <v>33014</v>
      </c>
      <c r="AB261" t="s">
        <v>34311</v>
      </c>
      <c r="AG261">
        <v>9</v>
      </c>
      <c r="AH261">
        <v>9</v>
      </c>
      <c r="AN261" t="s">
        <v>2040</v>
      </c>
      <c r="AS261" t="s">
        <v>815</v>
      </c>
      <c r="AT261">
        <v>2011</v>
      </c>
      <c r="AU261">
        <v>98</v>
      </c>
      <c r="AV261">
        <v>3</v>
      </c>
      <c r="BA261">
        <v>175</v>
      </c>
      <c r="BB261">
        <v>180</v>
      </c>
      <c r="BD261" t="s">
        <v>34312</v>
      </c>
      <c r="BG261">
        <v>6</v>
      </c>
      <c r="BK261" t="s">
        <v>34313</v>
      </c>
      <c r="BL261">
        <v>21221516</v>
      </c>
      <c r="BM261" t="s">
        <v>32438</v>
      </c>
      <c r="BW261">
        <v>0</v>
      </c>
      <c r="BX261" t="s">
        <v>13429</v>
      </c>
      <c r="BY261" t="s">
        <v>13985</v>
      </c>
      <c r="BZ261" t="s">
        <v>13985</v>
      </c>
      <c r="CA261" t="s">
        <v>13985</v>
      </c>
      <c r="CB261" t="s">
        <v>13985</v>
      </c>
    </row>
    <row r="262" spans="1:80" hidden="1">
      <c r="A262" t="s">
        <v>13850</v>
      </c>
      <c r="B262" t="s">
        <v>67</v>
      </c>
      <c r="C262" t="s">
        <v>34510</v>
      </c>
      <c r="G262" t="s">
        <v>34511</v>
      </c>
      <c r="J262" t="s">
        <v>34512</v>
      </c>
      <c r="K262" t="s">
        <v>625</v>
      </c>
      <c r="O262" t="s">
        <v>32224</v>
      </c>
      <c r="W262" t="s">
        <v>34513</v>
      </c>
      <c r="AB262" t="s">
        <v>14718</v>
      </c>
      <c r="AG262">
        <v>4</v>
      </c>
      <c r="AH262">
        <v>6</v>
      </c>
      <c r="AN262" t="s">
        <v>627</v>
      </c>
      <c r="AS262" t="s">
        <v>815</v>
      </c>
      <c r="AT262">
        <v>2009</v>
      </c>
      <c r="AU262">
        <v>130</v>
      </c>
      <c r="AV262">
        <v>3</v>
      </c>
      <c r="BA262">
        <v>266</v>
      </c>
      <c r="BB262">
        <v>274</v>
      </c>
      <c r="BD262" t="s">
        <v>34514</v>
      </c>
      <c r="BG262">
        <v>9</v>
      </c>
      <c r="BK262" t="s">
        <v>34515</v>
      </c>
      <c r="BW262">
        <v>0</v>
      </c>
      <c r="BX262" t="s">
        <v>13433</v>
      </c>
      <c r="BY262">
        <v>1</v>
      </c>
      <c r="BZ262" t="s">
        <v>13985</v>
      </c>
      <c r="CA262" t="s">
        <v>13985</v>
      </c>
      <c r="CB262" t="s">
        <v>13985</v>
      </c>
    </row>
    <row r="263" spans="1:80" hidden="1">
      <c r="A263" t="s">
        <v>13850</v>
      </c>
      <c r="B263" t="s">
        <v>67</v>
      </c>
      <c r="C263" t="s">
        <v>34033</v>
      </c>
      <c r="G263" t="s">
        <v>34034</v>
      </c>
      <c r="J263" t="s">
        <v>34035</v>
      </c>
      <c r="K263" t="s">
        <v>10942</v>
      </c>
      <c r="O263" t="s">
        <v>32224</v>
      </c>
      <c r="AG263">
        <v>5</v>
      </c>
      <c r="AH263">
        <v>5</v>
      </c>
      <c r="AN263" t="s">
        <v>10944</v>
      </c>
      <c r="AO263" t="s">
        <v>10945</v>
      </c>
      <c r="AS263" t="s">
        <v>154</v>
      </c>
      <c r="AT263">
        <v>2012</v>
      </c>
      <c r="AU263">
        <v>34</v>
      </c>
      <c r="AV263">
        <v>11</v>
      </c>
      <c r="BA263">
        <v>921</v>
      </c>
      <c r="BB263">
        <v>924</v>
      </c>
      <c r="BD263" t="s">
        <v>34036</v>
      </c>
      <c r="BG263">
        <v>4</v>
      </c>
      <c r="BK263" t="s">
        <v>34037</v>
      </c>
      <c r="BL263">
        <v>22933057</v>
      </c>
      <c r="BW263">
        <v>0</v>
      </c>
      <c r="BX263" t="s">
        <v>13429</v>
      </c>
      <c r="BY263" t="s">
        <v>13985</v>
      </c>
      <c r="BZ263" t="s">
        <v>13985</v>
      </c>
      <c r="CA263" t="s">
        <v>13985</v>
      </c>
      <c r="CB263" t="s">
        <v>13985</v>
      </c>
    </row>
    <row r="264" spans="1:80" hidden="1">
      <c r="A264" t="s">
        <v>13850</v>
      </c>
      <c r="B264" t="s">
        <v>67</v>
      </c>
      <c r="C264" t="s">
        <v>23746</v>
      </c>
      <c r="G264" t="s">
        <v>23747</v>
      </c>
      <c r="J264" t="s">
        <v>23748</v>
      </c>
      <c r="K264" t="s">
        <v>7258</v>
      </c>
      <c r="O264" t="s">
        <v>32224</v>
      </c>
      <c r="W264" t="s">
        <v>23749</v>
      </c>
      <c r="AA264" t="s">
        <v>7714</v>
      </c>
      <c r="AB264" t="s">
        <v>23750</v>
      </c>
      <c r="AG264">
        <v>16</v>
      </c>
      <c r="AH264">
        <v>17</v>
      </c>
      <c r="AN264" t="s">
        <v>7261</v>
      </c>
      <c r="AO264" t="s">
        <v>7262</v>
      </c>
      <c r="AS264" t="s">
        <v>2650</v>
      </c>
      <c r="AT264">
        <v>2010</v>
      </c>
      <c r="AU264">
        <v>101</v>
      </c>
      <c r="AV264">
        <v>1</v>
      </c>
      <c r="BA264">
        <v>20</v>
      </c>
      <c r="BB264">
        <v>25</v>
      </c>
      <c r="BD264" t="s">
        <v>23751</v>
      </c>
      <c r="BG264">
        <v>6</v>
      </c>
      <c r="BK264" t="s">
        <v>23752</v>
      </c>
      <c r="BL264">
        <v>19846476</v>
      </c>
      <c r="BM264" t="s">
        <v>32286</v>
      </c>
      <c r="BW264">
        <v>1</v>
      </c>
      <c r="BY264" t="s">
        <v>13985</v>
      </c>
      <c r="BZ264" t="s">
        <v>13985</v>
      </c>
      <c r="CA264" t="s">
        <v>13985</v>
      </c>
      <c r="CB264" t="s">
        <v>13985</v>
      </c>
    </row>
    <row r="265" spans="1:80" hidden="1">
      <c r="A265" t="s">
        <v>13850</v>
      </c>
      <c r="B265" t="s">
        <v>67</v>
      </c>
      <c r="C265" t="s">
        <v>29362</v>
      </c>
      <c r="G265" t="s">
        <v>29362</v>
      </c>
      <c r="J265" t="s">
        <v>35677</v>
      </c>
      <c r="K265" t="s">
        <v>2329</v>
      </c>
      <c r="O265" t="s">
        <v>32291</v>
      </c>
      <c r="W265" t="s">
        <v>35678</v>
      </c>
      <c r="AG265">
        <v>123</v>
      </c>
      <c r="AH265">
        <v>134</v>
      </c>
      <c r="AN265" t="s">
        <v>2331</v>
      </c>
      <c r="AO265" t="s">
        <v>2332</v>
      </c>
      <c r="AT265">
        <v>1997</v>
      </c>
      <c r="AU265">
        <v>116</v>
      </c>
      <c r="AV265">
        <v>4</v>
      </c>
      <c r="BA265">
        <v>371</v>
      </c>
      <c r="BB265">
        <v>383</v>
      </c>
      <c r="BD265" t="s">
        <v>35679</v>
      </c>
      <c r="BG265">
        <v>13</v>
      </c>
      <c r="BK265" t="s">
        <v>35680</v>
      </c>
      <c r="BW265">
        <v>0</v>
      </c>
      <c r="BX265" t="s">
        <v>13429</v>
      </c>
      <c r="BY265" t="s">
        <v>13985</v>
      </c>
      <c r="BZ265" t="s">
        <v>13985</v>
      </c>
      <c r="CA265" t="s">
        <v>13985</v>
      </c>
      <c r="CB265" t="s">
        <v>13985</v>
      </c>
    </row>
    <row r="266" spans="1:80" hidden="1">
      <c r="A266" t="s">
        <v>13850</v>
      </c>
      <c r="B266" t="s">
        <v>67</v>
      </c>
      <c r="C266" t="s">
        <v>35920</v>
      </c>
      <c r="G266" t="s">
        <v>35920</v>
      </c>
      <c r="J266" t="s">
        <v>35921</v>
      </c>
      <c r="K266" t="s">
        <v>348</v>
      </c>
      <c r="O266" t="s">
        <v>32224</v>
      </c>
      <c r="AG266">
        <v>3</v>
      </c>
      <c r="AH266">
        <v>3</v>
      </c>
      <c r="AN266" t="s">
        <v>350</v>
      </c>
      <c r="AS266" t="s">
        <v>352</v>
      </c>
      <c r="AT266">
        <v>1990</v>
      </c>
      <c r="AU266">
        <v>19</v>
      </c>
      <c r="AV266">
        <v>4</v>
      </c>
      <c r="BA266">
        <v>932</v>
      </c>
      <c r="BB266">
        <v>936</v>
      </c>
      <c r="BD266" t="s">
        <v>35922</v>
      </c>
      <c r="BG266">
        <v>5</v>
      </c>
      <c r="BK266" t="s">
        <v>35923</v>
      </c>
      <c r="BW266">
        <v>0</v>
      </c>
      <c r="BX266" t="s">
        <v>13433</v>
      </c>
      <c r="BY266">
        <v>1</v>
      </c>
      <c r="BZ266" t="s">
        <v>13985</v>
      </c>
      <c r="CA266" t="s">
        <v>13985</v>
      </c>
      <c r="CB266" t="s">
        <v>13985</v>
      </c>
    </row>
    <row r="267" spans="1:80" hidden="1">
      <c r="A267" t="s">
        <v>13850</v>
      </c>
      <c r="B267" t="s">
        <v>67</v>
      </c>
      <c r="C267" t="s">
        <v>36084</v>
      </c>
      <c r="G267" t="s">
        <v>36084</v>
      </c>
      <c r="J267" t="s">
        <v>36085</v>
      </c>
      <c r="K267" t="s">
        <v>11799</v>
      </c>
      <c r="O267" t="s">
        <v>32291</v>
      </c>
      <c r="AG267">
        <v>207</v>
      </c>
      <c r="AH267">
        <v>229</v>
      </c>
      <c r="AN267" t="s">
        <v>5164</v>
      </c>
      <c r="AT267">
        <v>1986</v>
      </c>
      <c r="AU267">
        <v>31</v>
      </c>
      <c r="BA267">
        <v>239</v>
      </c>
      <c r="BB267">
        <v>264</v>
      </c>
      <c r="BD267" t="s">
        <v>36086</v>
      </c>
      <c r="BG267">
        <v>26</v>
      </c>
      <c r="BK267" t="s">
        <v>36087</v>
      </c>
      <c r="BL267">
        <v>3510585</v>
      </c>
      <c r="BW267">
        <v>0</v>
      </c>
      <c r="BX267" t="s">
        <v>13429</v>
      </c>
      <c r="BY267" t="s">
        <v>13985</v>
      </c>
      <c r="BZ267" t="s">
        <v>13985</v>
      </c>
      <c r="CA267" t="s">
        <v>13985</v>
      </c>
      <c r="CB267" t="s">
        <v>13985</v>
      </c>
    </row>
    <row r="268" spans="1:80" hidden="1">
      <c r="A268" t="s">
        <v>13850</v>
      </c>
      <c r="B268" t="s">
        <v>67</v>
      </c>
      <c r="C268" t="s">
        <v>3670</v>
      </c>
      <c r="G268" t="s">
        <v>3771</v>
      </c>
      <c r="J268" t="s">
        <v>3772</v>
      </c>
      <c r="K268" t="s">
        <v>280</v>
      </c>
      <c r="O268" t="s">
        <v>32224</v>
      </c>
      <c r="W268" t="s">
        <v>3773</v>
      </c>
      <c r="AA268" t="s">
        <v>3774</v>
      </c>
      <c r="AB268" t="s">
        <v>3775</v>
      </c>
      <c r="AG268">
        <v>5</v>
      </c>
      <c r="AH268">
        <v>5</v>
      </c>
      <c r="AN268" t="s">
        <v>284</v>
      </c>
      <c r="AS268" s="1">
        <v>45170</v>
      </c>
      <c r="AT268">
        <v>2015</v>
      </c>
      <c r="AU268">
        <v>10</v>
      </c>
      <c r="AV268">
        <v>9</v>
      </c>
      <c r="BC268" t="s">
        <v>3776</v>
      </c>
      <c r="BD268" t="s">
        <v>3777</v>
      </c>
      <c r="BG268">
        <v>18</v>
      </c>
      <c r="BK268" t="s">
        <v>3778</v>
      </c>
      <c r="BL268">
        <v>26398836</v>
      </c>
      <c r="BM268" t="s">
        <v>32263</v>
      </c>
      <c r="BW268">
        <v>1</v>
      </c>
      <c r="BY268" t="s">
        <v>13985</v>
      </c>
      <c r="BZ268" t="s">
        <v>13985</v>
      </c>
      <c r="CA268" t="s">
        <v>13985</v>
      </c>
      <c r="CB268" t="s">
        <v>13985</v>
      </c>
    </row>
    <row r="269" spans="1:80" hidden="1">
      <c r="A269" t="s">
        <v>13850</v>
      </c>
      <c r="B269" t="s">
        <v>67</v>
      </c>
      <c r="C269" t="s">
        <v>33252</v>
      </c>
      <c r="G269" t="s">
        <v>33253</v>
      </c>
      <c r="J269" t="s">
        <v>33254</v>
      </c>
      <c r="K269" t="s">
        <v>13990</v>
      </c>
      <c r="O269" t="s">
        <v>32224</v>
      </c>
      <c r="W269" t="s">
        <v>33255</v>
      </c>
      <c r="AA269" t="s">
        <v>33256</v>
      </c>
      <c r="AB269" t="s">
        <v>33257</v>
      </c>
      <c r="AG269">
        <v>12</v>
      </c>
      <c r="AH269">
        <v>13</v>
      </c>
      <c r="AN269" t="s">
        <v>13992</v>
      </c>
      <c r="AO269" t="s">
        <v>13993</v>
      </c>
      <c r="AS269" t="s">
        <v>730</v>
      </c>
      <c r="AT269">
        <v>2016</v>
      </c>
      <c r="AU269">
        <v>18</v>
      </c>
      <c r="AV269">
        <v>4</v>
      </c>
      <c r="BA269">
        <v>1089</v>
      </c>
      <c r="BB269">
        <v>1103</v>
      </c>
      <c r="BD269" t="s">
        <v>33258</v>
      </c>
      <c r="BG269">
        <v>15</v>
      </c>
      <c r="BK269" t="s">
        <v>33259</v>
      </c>
      <c r="BW269">
        <v>0</v>
      </c>
      <c r="BX269" t="s">
        <v>13429</v>
      </c>
      <c r="BY269" t="s">
        <v>13985</v>
      </c>
      <c r="BZ269" t="s">
        <v>13985</v>
      </c>
      <c r="CA269" t="s">
        <v>13985</v>
      </c>
      <c r="CB269" t="s">
        <v>13985</v>
      </c>
    </row>
    <row r="270" spans="1:80" hidden="1">
      <c r="A270" t="s">
        <v>13850</v>
      </c>
      <c r="B270" t="s">
        <v>67</v>
      </c>
      <c r="C270" t="s">
        <v>2883</v>
      </c>
      <c r="G270" t="s">
        <v>2884</v>
      </c>
      <c r="J270" t="s">
        <v>2885</v>
      </c>
      <c r="K270" t="s">
        <v>160</v>
      </c>
      <c r="O270" t="s">
        <v>32224</v>
      </c>
      <c r="W270" t="s">
        <v>2886</v>
      </c>
      <c r="AB270" t="s">
        <v>2887</v>
      </c>
      <c r="AG270">
        <v>5</v>
      </c>
      <c r="AH270">
        <v>5</v>
      </c>
      <c r="AN270" t="s">
        <v>162</v>
      </c>
      <c r="AO270" t="s">
        <v>163</v>
      </c>
      <c r="AS270" t="s">
        <v>84</v>
      </c>
      <c r="AT270">
        <v>2016</v>
      </c>
      <c r="AU270">
        <v>41</v>
      </c>
      <c r="AV270">
        <v>4</v>
      </c>
      <c r="BA270">
        <v>378</v>
      </c>
      <c r="BB270">
        <v>389</v>
      </c>
      <c r="BD270" t="s">
        <v>2888</v>
      </c>
      <c r="BG270">
        <v>12</v>
      </c>
      <c r="BK270" t="s">
        <v>2889</v>
      </c>
      <c r="BL270">
        <v>27867253</v>
      </c>
      <c r="BM270" t="s">
        <v>32361</v>
      </c>
      <c r="BW270">
        <v>1</v>
      </c>
      <c r="BY270" t="s">
        <v>13985</v>
      </c>
      <c r="BZ270" t="s">
        <v>13985</v>
      </c>
      <c r="CA270" t="s">
        <v>13985</v>
      </c>
      <c r="CB270" t="s">
        <v>13985</v>
      </c>
    </row>
    <row r="271" spans="1:80" hidden="1">
      <c r="A271" t="s">
        <v>13850</v>
      </c>
      <c r="B271" t="s">
        <v>67</v>
      </c>
      <c r="C271" t="s">
        <v>35940</v>
      </c>
      <c r="G271" t="s">
        <v>35940</v>
      </c>
      <c r="J271" t="s">
        <v>35941</v>
      </c>
      <c r="K271" t="s">
        <v>358</v>
      </c>
      <c r="O271" t="s">
        <v>32224</v>
      </c>
      <c r="AG271">
        <v>10</v>
      </c>
      <c r="AH271">
        <v>14</v>
      </c>
      <c r="AN271" t="s">
        <v>360</v>
      </c>
      <c r="AT271">
        <v>1990</v>
      </c>
      <c r="AU271">
        <v>36</v>
      </c>
      <c r="AV271">
        <v>8</v>
      </c>
      <c r="BA271">
        <v>585</v>
      </c>
      <c r="BB271">
        <v>591</v>
      </c>
      <c r="BD271" t="s">
        <v>35942</v>
      </c>
      <c r="BG271">
        <v>7</v>
      </c>
      <c r="BK271" t="s">
        <v>35943</v>
      </c>
      <c r="BW271">
        <v>0</v>
      </c>
      <c r="BX271" t="s">
        <v>13433</v>
      </c>
      <c r="BY271">
        <v>1</v>
      </c>
      <c r="BZ271" t="s">
        <v>13985</v>
      </c>
      <c r="CA271" t="s">
        <v>13985</v>
      </c>
      <c r="CB271" t="s">
        <v>13985</v>
      </c>
    </row>
    <row r="272" spans="1:80" hidden="1">
      <c r="A272" t="s">
        <v>13850</v>
      </c>
      <c r="B272" t="s">
        <v>67</v>
      </c>
      <c r="C272" t="s">
        <v>34121</v>
      </c>
      <c r="G272" t="s">
        <v>34122</v>
      </c>
      <c r="J272" t="s">
        <v>34123</v>
      </c>
      <c r="K272" t="s">
        <v>358</v>
      </c>
      <c r="O272" t="s">
        <v>32224</v>
      </c>
      <c r="W272" t="s">
        <v>34124</v>
      </c>
      <c r="AA272" t="s">
        <v>6358</v>
      </c>
      <c r="AB272" t="s">
        <v>34125</v>
      </c>
      <c r="AG272">
        <v>18</v>
      </c>
      <c r="AH272">
        <v>19</v>
      </c>
      <c r="AN272" t="s">
        <v>360</v>
      </c>
      <c r="AS272" t="s">
        <v>472</v>
      </c>
      <c r="AT272">
        <v>2012</v>
      </c>
      <c r="AU272">
        <v>58</v>
      </c>
      <c r="AV272">
        <v>7</v>
      </c>
      <c r="BA272">
        <v>924</v>
      </c>
      <c r="BB272">
        <v>933</v>
      </c>
      <c r="BD272" t="s">
        <v>34126</v>
      </c>
      <c r="BG272">
        <v>10</v>
      </c>
      <c r="BK272" t="s">
        <v>34127</v>
      </c>
      <c r="BL272">
        <v>22546562</v>
      </c>
      <c r="BW272">
        <v>0</v>
      </c>
      <c r="BX272" t="s">
        <v>13429</v>
      </c>
      <c r="BY272" t="s">
        <v>13985</v>
      </c>
      <c r="BZ272" t="s">
        <v>13985</v>
      </c>
      <c r="CA272" t="s">
        <v>13985</v>
      </c>
      <c r="CB272" t="s">
        <v>13985</v>
      </c>
    </row>
    <row r="273" spans="1:80" hidden="1">
      <c r="A273" t="s">
        <v>13850</v>
      </c>
      <c r="B273" t="s">
        <v>67</v>
      </c>
      <c r="C273" t="s">
        <v>36180</v>
      </c>
      <c r="G273" t="s">
        <v>36180</v>
      </c>
      <c r="J273" t="s">
        <v>36181</v>
      </c>
      <c r="K273" t="s">
        <v>236</v>
      </c>
      <c r="O273" t="s">
        <v>32224</v>
      </c>
      <c r="AG273">
        <v>25</v>
      </c>
      <c r="AH273">
        <v>28</v>
      </c>
      <c r="AN273" t="s">
        <v>240</v>
      </c>
      <c r="AT273">
        <v>1981</v>
      </c>
      <c r="AU273">
        <v>91</v>
      </c>
      <c r="AV273" t="s">
        <v>730</v>
      </c>
      <c r="BA273">
        <v>331</v>
      </c>
      <c r="BB273">
        <v>337</v>
      </c>
      <c r="BG273">
        <v>7</v>
      </c>
      <c r="BK273" t="s">
        <v>36182</v>
      </c>
      <c r="BW273">
        <v>0</v>
      </c>
      <c r="BX273" t="s">
        <v>13429</v>
      </c>
      <c r="BY273" t="s">
        <v>13985</v>
      </c>
      <c r="BZ273" t="s">
        <v>13985</v>
      </c>
      <c r="CA273" t="s">
        <v>13985</v>
      </c>
      <c r="CB273" t="s">
        <v>13985</v>
      </c>
    </row>
    <row r="274" spans="1:80" hidden="1">
      <c r="A274" t="s">
        <v>13850</v>
      </c>
      <c r="B274" t="s">
        <v>67</v>
      </c>
      <c r="C274" t="s">
        <v>35117</v>
      </c>
      <c r="G274" t="s">
        <v>35117</v>
      </c>
      <c r="J274" t="s">
        <v>35118</v>
      </c>
      <c r="K274" t="s">
        <v>569</v>
      </c>
      <c r="O274" t="s">
        <v>32224</v>
      </c>
      <c r="W274" t="s">
        <v>35119</v>
      </c>
      <c r="AA274" t="s">
        <v>35120</v>
      </c>
      <c r="AG274">
        <v>39</v>
      </c>
      <c r="AH274">
        <v>40</v>
      </c>
      <c r="AN274" t="s">
        <v>572</v>
      </c>
      <c r="AO274" t="s">
        <v>573</v>
      </c>
      <c r="AS274" t="s">
        <v>521</v>
      </c>
      <c r="AT274">
        <v>2004</v>
      </c>
      <c r="AU274">
        <v>163</v>
      </c>
      <c r="AV274">
        <v>6</v>
      </c>
      <c r="BA274" t="s">
        <v>35121</v>
      </c>
      <c r="BB274" t="s">
        <v>35122</v>
      </c>
      <c r="BD274" t="s">
        <v>35123</v>
      </c>
      <c r="BG274">
        <v>14</v>
      </c>
      <c r="BK274" t="s">
        <v>35124</v>
      </c>
      <c r="BL274">
        <v>15266391</v>
      </c>
      <c r="BW274">
        <v>0</v>
      </c>
      <c r="BX274" t="s">
        <v>13429</v>
      </c>
      <c r="BY274" t="s">
        <v>13985</v>
      </c>
      <c r="BZ274" t="s">
        <v>13985</v>
      </c>
      <c r="CA274" t="s">
        <v>13985</v>
      </c>
      <c r="CB274" t="s">
        <v>13985</v>
      </c>
    </row>
    <row r="275" spans="1:80" hidden="1">
      <c r="A275" t="s">
        <v>13850</v>
      </c>
      <c r="B275" t="s">
        <v>67</v>
      </c>
      <c r="C275" t="s">
        <v>34066</v>
      </c>
      <c r="G275" t="s">
        <v>34067</v>
      </c>
      <c r="J275" t="s">
        <v>34068</v>
      </c>
      <c r="K275" t="s">
        <v>4939</v>
      </c>
      <c r="O275" t="s">
        <v>32224</v>
      </c>
      <c r="W275" t="s">
        <v>34069</v>
      </c>
      <c r="AG275">
        <v>4</v>
      </c>
      <c r="AH275">
        <v>4</v>
      </c>
      <c r="AN275" t="s">
        <v>4941</v>
      </c>
      <c r="AO275" t="s">
        <v>4942</v>
      </c>
      <c r="AS275" t="s">
        <v>297</v>
      </c>
      <c r="AT275">
        <v>2012</v>
      </c>
      <c r="AU275">
        <v>50</v>
      </c>
      <c r="AV275">
        <v>9</v>
      </c>
      <c r="BA275">
        <v>660</v>
      </c>
      <c r="BB275">
        <v>664</v>
      </c>
      <c r="BG275">
        <v>5</v>
      </c>
      <c r="BK275" t="s">
        <v>34070</v>
      </c>
      <c r="BL275">
        <v>23140025</v>
      </c>
      <c r="BW275">
        <v>0</v>
      </c>
      <c r="BX275" t="s">
        <v>13429</v>
      </c>
      <c r="BY275" t="s">
        <v>13985</v>
      </c>
      <c r="BZ275" t="s">
        <v>13985</v>
      </c>
      <c r="CA275" t="s">
        <v>13985</v>
      </c>
      <c r="CB275" t="s">
        <v>13985</v>
      </c>
    </row>
    <row r="276" spans="1:80" hidden="1">
      <c r="A276" t="s">
        <v>13850</v>
      </c>
      <c r="B276" t="s">
        <v>67</v>
      </c>
      <c r="C276" t="s">
        <v>33804</v>
      </c>
      <c r="G276" t="s">
        <v>33805</v>
      </c>
      <c r="J276" t="s">
        <v>33806</v>
      </c>
      <c r="K276" t="s">
        <v>33807</v>
      </c>
      <c r="O276" t="s">
        <v>32291</v>
      </c>
      <c r="W276" t="s">
        <v>33808</v>
      </c>
      <c r="AA276" t="s">
        <v>10543</v>
      </c>
      <c r="AB276" t="s">
        <v>33809</v>
      </c>
      <c r="AG276">
        <v>431</v>
      </c>
      <c r="AH276">
        <v>437</v>
      </c>
      <c r="AN276" t="s">
        <v>33810</v>
      </c>
      <c r="AO276" t="s">
        <v>33811</v>
      </c>
      <c r="AS276" t="s">
        <v>154</v>
      </c>
      <c r="AT276">
        <v>2013</v>
      </c>
      <c r="AU276">
        <v>14</v>
      </c>
      <c r="AV276">
        <v>11</v>
      </c>
      <c r="BA276">
        <v>807</v>
      </c>
      <c r="BB276">
        <v>820</v>
      </c>
      <c r="BD276" t="s">
        <v>33812</v>
      </c>
      <c r="BG276">
        <v>14</v>
      </c>
      <c r="BK276" t="s">
        <v>33813</v>
      </c>
      <c r="BL276">
        <v>24136507</v>
      </c>
      <c r="BW276">
        <v>0</v>
      </c>
      <c r="BX276" t="s">
        <v>13429</v>
      </c>
      <c r="BY276" t="s">
        <v>13985</v>
      </c>
      <c r="BZ276" t="s">
        <v>13985</v>
      </c>
      <c r="CA276" t="s">
        <v>13985</v>
      </c>
      <c r="CB276" t="s">
        <v>13985</v>
      </c>
    </row>
    <row r="277" spans="1:80" hidden="1">
      <c r="A277" t="s">
        <v>13850</v>
      </c>
      <c r="B277" t="s">
        <v>67</v>
      </c>
      <c r="C277" t="s">
        <v>33496</v>
      </c>
      <c r="G277" t="s">
        <v>33497</v>
      </c>
      <c r="J277" t="s">
        <v>33498</v>
      </c>
      <c r="K277" t="s">
        <v>13990</v>
      </c>
      <c r="O277" t="s">
        <v>32224</v>
      </c>
      <c r="W277" t="s">
        <v>33499</v>
      </c>
      <c r="AA277" t="s">
        <v>33426</v>
      </c>
      <c r="AB277" t="s">
        <v>33500</v>
      </c>
      <c r="AG277">
        <v>7</v>
      </c>
      <c r="AH277">
        <v>7</v>
      </c>
      <c r="AN277" t="s">
        <v>13992</v>
      </c>
      <c r="AO277" t="s">
        <v>13993</v>
      </c>
      <c r="AS277" t="s">
        <v>1023</v>
      </c>
      <c r="AT277">
        <v>2015</v>
      </c>
      <c r="AU277">
        <v>17</v>
      </c>
      <c r="AV277">
        <v>1</v>
      </c>
      <c r="BA277">
        <v>123</v>
      </c>
      <c r="BB277">
        <v>132</v>
      </c>
      <c r="BD277" t="s">
        <v>33501</v>
      </c>
      <c r="BG277">
        <v>10</v>
      </c>
      <c r="BK277" t="s">
        <v>33502</v>
      </c>
      <c r="BW277">
        <v>0</v>
      </c>
      <c r="BX277" t="s">
        <v>13429</v>
      </c>
      <c r="BY277" t="s">
        <v>13985</v>
      </c>
      <c r="BZ277" t="s">
        <v>13985</v>
      </c>
      <c r="CA277" t="s">
        <v>13985</v>
      </c>
      <c r="CB277" t="s">
        <v>13985</v>
      </c>
    </row>
    <row r="278" spans="1:80" hidden="1">
      <c r="A278" t="s">
        <v>13850</v>
      </c>
      <c r="B278" t="s">
        <v>67</v>
      </c>
      <c r="C278" t="s">
        <v>36199</v>
      </c>
      <c r="G278" t="s">
        <v>36199</v>
      </c>
      <c r="J278" t="s">
        <v>36200</v>
      </c>
      <c r="K278" t="s">
        <v>3339</v>
      </c>
      <c r="O278" t="s">
        <v>32224</v>
      </c>
      <c r="AG278">
        <v>58</v>
      </c>
      <c r="AH278">
        <v>58</v>
      </c>
      <c r="AN278" t="s">
        <v>3343</v>
      </c>
      <c r="AT278">
        <v>1980</v>
      </c>
      <c r="AU278">
        <v>49</v>
      </c>
      <c r="AV278">
        <v>3</v>
      </c>
      <c r="BA278">
        <v>775</v>
      </c>
      <c r="BB278">
        <v>792</v>
      </c>
      <c r="BD278" t="s">
        <v>36201</v>
      </c>
      <c r="BG278">
        <v>18</v>
      </c>
      <c r="BK278" t="s">
        <v>36202</v>
      </c>
      <c r="BW278">
        <v>0</v>
      </c>
      <c r="BX278" t="s">
        <v>13429</v>
      </c>
      <c r="BY278" t="s">
        <v>13985</v>
      </c>
      <c r="BZ278" t="s">
        <v>13985</v>
      </c>
      <c r="CA278" t="s">
        <v>13985</v>
      </c>
      <c r="CB278" t="s">
        <v>13985</v>
      </c>
    </row>
    <row r="279" spans="1:80" hidden="1">
      <c r="A279" t="s">
        <v>13850</v>
      </c>
      <c r="B279" t="s">
        <v>67</v>
      </c>
      <c r="C279" t="s">
        <v>19495</v>
      </c>
      <c r="G279" t="s">
        <v>19496</v>
      </c>
      <c r="J279" t="s">
        <v>19497</v>
      </c>
      <c r="K279" t="s">
        <v>19498</v>
      </c>
      <c r="O279" t="s">
        <v>32224</v>
      </c>
      <c r="W279" t="s">
        <v>19499</v>
      </c>
      <c r="AB279" t="s">
        <v>19445</v>
      </c>
      <c r="AG279">
        <v>19</v>
      </c>
      <c r="AH279">
        <v>19</v>
      </c>
      <c r="AN279" t="s">
        <v>19500</v>
      </c>
      <c r="AO279" t="s">
        <v>19501</v>
      </c>
      <c r="AS279" t="s">
        <v>84</v>
      </c>
      <c r="AT279">
        <v>2014</v>
      </c>
      <c r="AU279">
        <v>28</v>
      </c>
      <c r="BA279">
        <v>648</v>
      </c>
      <c r="BB279">
        <v>661</v>
      </c>
      <c r="BD279" t="s">
        <v>19502</v>
      </c>
      <c r="BG279">
        <v>14</v>
      </c>
      <c r="BK279" t="s">
        <v>19503</v>
      </c>
      <c r="BL279">
        <v>24933461</v>
      </c>
      <c r="BM279" t="s">
        <v>32597</v>
      </c>
      <c r="BW279">
        <v>1</v>
      </c>
      <c r="BY279" t="s">
        <v>13985</v>
      </c>
      <c r="BZ279" t="s">
        <v>13985</v>
      </c>
      <c r="CA279" t="s">
        <v>13985</v>
      </c>
      <c r="CB279" t="s">
        <v>13985</v>
      </c>
    </row>
    <row r="280" spans="1:80" hidden="1">
      <c r="A280" t="s">
        <v>13850</v>
      </c>
      <c r="B280" t="s">
        <v>67</v>
      </c>
      <c r="C280" t="s">
        <v>34890</v>
      </c>
      <c r="G280" t="s">
        <v>34891</v>
      </c>
      <c r="J280" t="s">
        <v>34892</v>
      </c>
      <c r="K280" t="s">
        <v>348</v>
      </c>
      <c r="O280" t="s">
        <v>32224</v>
      </c>
      <c r="W280" t="s">
        <v>34893</v>
      </c>
      <c r="AA280" t="s">
        <v>34894</v>
      </c>
      <c r="AB280" t="s">
        <v>34895</v>
      </c>
      <c r="AG280">
        <v>13</v>
      </c>
      <c r="AH280">
        <v>15</v>
      </c>
      <c r="AN280" t="s">
        <v>350</v>
      </c>
      <c r="AS280" t="s">
        <v>242</v>
      </c>
      <c r="AT280">
        <v>2006</v>
      </c>
      <c r="AU280">
        <v>35</v>
      </c>
      <c r="AV280">
        <v>5</v>
      </c>
      <c r="BA280">
        <v>1216</v>
      </c>
      <c r="BB280">
        <v>1221</v>
      </c>
      <c r="BD280" t="s">
        <v>34896</v>
      </c>
      <c r="BG280">
        <v>6</v>
      </c>
      <c r="BK280" t="s">
        <v>34897</v>
      </c>
      <c r="BW280">
        <v>0</v>
      </c>
      <c r="BX280" t="s">
        <v>13429</v>
      </c>
      <c r="BY280" t="s">
        <v>13985</v>
      </c>
      <c r="BZ280" t="s">
        <v>13985</v>
      </c>
      <c r="CA280" t="s">
        <v>13985</v>
      </c>
      <c r="CB280" t="s">
        <v>13985</v>
      </c>
    </row>
    <row r="281" spans="1:80" hidden="1">
      <c r="A281" t="s">
        <v>13850</v>
      </c>
      <c r="B281" t="s">
        <v>67</v>
      </c>
      <c r="C281" t="s">
        <v>36077</v>
      </c>
      <c r="G281" t="s">
        <v>36077</v>
      </c>
      <c r="J281" t="s">
        <v>36078</v>
      </c>
      <c r="K281" t="s">
        <v>5513</v>
      </c>
      <c r="O281" t="s">
        <v>32224</v>
      </c>
      <c r="AG281">
        <v>1</v>
      </c>
      <c r="AH281">
        <v>1</v>
      </c>
      <c r="AN281" t="s">
        <v>5516</v>
      </c>
      <c r="AS281" t="s">
        <v>352</v>
      </c>
      <c r="AT281">
        <v>1986</v>
      </c>
      <c r="AU281">
        <v>3</v>
      </c>
      <c r="AV281">
        <v>4</v>
      </c>
      <c r="BA281">
        <v>691</v>
      </c>
      <c r="BB281">
        <v>697</v>
      </c>
      <c r="BG281">
        <v>7</v>
      </c>
      <c r="BK281" t="s">
        <v>36079</v>
      </c>
      <c r="BW281">
        <v>0</v>
      </c>
      <c r="BX281" t="s">
        <v>13429</v>
      </c>
      <c r="BY281" t="s">
        <v>13985</v>
      </c>
      <c r="BZ281" t="s">
        <v>13985</v>
      </c>
      <c r="CA281" t="s">
        <v>13985</v>
      </c>
      <c r="CB281" t="s">
        <v>13985</v>
      </c>
    </row>
    <row r="282" spans="1:80" hidden="1">
      <c r="A282" t="s">
        <v>13850</v>
      </c>
      <c r="B282" t="s">
        <v>67</v>
      </c>
      <c r="C282" t="s">
        <v>33685</v>
      </c>
      <c r="G282" t="s">
        <v>33686</v>
      </c>
      <c r="J282" t="s">
        <v>33687</v>
      </c>
      <c r="K282" t="s">
        <v>1829</v>
      </c>
      <c r="O282" t="s">
        <v>32224</v>
      </c>
      <c r="W282" t="s">
        <v>33688</v>
      </c>
      <c r="AG282">
        <v>2</v>
      </c>
      <c r="AH282">
        <v>3</v>
      </c>
      <c r="AN282" t="s">
        <v>1831</v>
      </c>
      <c r="AO282" t="s">
        <v>1832</v>
      </c>
      <c r="AS282" t="s">
        <v>4211</v>
      </c>
      <c r="AT282">
        <v>2014</v>
      </c>
      <c r="AU282">
        <v>45</v>
      </c>
      <c r="AV282">
        <v>2</v>
      </c>
      <c r="BA282">
        <v>219</v>
      </c>
      <c r="BB282">
        <v>227</v>
      </c>
      <c r="BD282" t="s">
        <v>33689</v>
      </c>
      <c r="BG282">
        <v>9</v>
      </c>
      <c r="BK282" t="s">
        <v>33690</v>
      </c>
      <c r="BW282">
        <v>0</v>
      </c>
      <c r="BX282" t="s">
        <v>13429</v>
      </c>
      <c r="BY282" t="s">
        <v>13985</v>
      </c>
      <c r="BZ282" t="s">
        <v>13985</v>
      </c>
      <c r="CA282" t="s">
        <v>13985</v>
      </c>
      <c r="CB282" t="s">
        <v>13985</v>
      </c>
    </row>
    <row r="283" spans="1:80" hidden="1">
      <c r="A283" t="s">
        <v>13850</v>
      </c>
      <c r="B283" t="s">
        <v>67</v>
      </c>
      <c r="C283" t="s">
        <v>35525</v>
      </c>
      <c r="G283" t="s">
        <v>35525</v>
      </c>
      <c r="J283" t="s">
        <v>35526</v>
      </c>
      <c r="K283" t="s">
        <v>1829</v>
      </c>
      <c r="O283" t="s">
        <v>32224</v>
      </c>
      <c r="W283" t="s">
        <v>35527</v>
      </c>
      <c r="AB283" t="s">
        <v>19612</v>
      </c>
      <c r="AG283">
        <v>13</v>
      </c>
      <c r="AH283">
        <v>14</v>
      </c>
      <c r="AN283" t="s">
        <v>1831</v>
      </c>
      <c r="AO283" t="s">
        <v>1832</v>
      </c>
      <c r="AS283" t="s">
        <v>242</v>
      </c>
      <c r="AT283">
        <v>1999</v>
      </c>
      <c r="AU283">
        <v>30</v>
      </c>
      <c r="AV283">
        <v>4</v>
      </c>
      <c r="BA283">
        <v>424</v>
      </c>
      <c r="BB283">
        <v>433</v>
      </c>
      <c r="BD283" t="s">
        <v>35528</v>
      </c>
      <c r="BG283">
        <v>10</v>
      </c>
      <c r="BK283" t="s">
        <v>35529</v>
      </c>
      <c r="BW283">
        <v>0</v>
      </c>
      <c r="BX283" t="s">
        <v>13429</v>
      </c>
      <c r="BY283" t="s">
        <v>13985</v>
      </c>
      <c r="BZ283" t="s">
        <v>13985</v>
      </c>
      <c r="CA283" t="s">
        <v>13985</v>
      </c>
      <c r="CB283" t="s">
        <v>13985</v>
      </c>
    </row>
    <row r="284" spans="1:80" hidden="1">
      <c r="A284" t="s">
        <v>13850</v>
      </c>
      <c r="B284" t="s">
        <v>67</v>
      </c>
      <c r="C284" t="s">
        <v>13348</v>
      </c>
      <c r="G284" t="s">
        <v>13348</v>
      </c>
      <c r="J284" t="s">
        <v>13349</v>
      </c>
      <c r="K284" t="s">
        <v>3031</v>
      </c>
      <c r="O284" t="s">
        <v>32224</v>
      </c>
      <c r="AG284">
        <v>81</v>
      </c>
      <c r="AH284">
        <v>82</v>
      </c>
      <c r="AN284" t="s">
        <v>3034</v>
      </c>
      <c r="AT284">
        <v>1981</v>
      </c>
      <c r="AU284">
        <v>25</v>
      </c>
      <c r="AV284">
        <v>3</v>
      </c>
      <c r="BA284">
        <v>475</v>
      </c>
      <c r="BB284">
        <v>480</v>
      </c>
      <c r="BD284" t="s">
        <v>13350</v>
      </c>
      <c r="BG284">
        <v>6</v>
      </c>
      <c r="BK284" t="s">
        <v>13351</v>
      </c>
      <c r="BL284">
        <v>7306637</v>
      </c>
      <c r="BM284" t="s">
        <v>32286</v>
      </c>
      <c r="BW284">
        <v>1</v>
      </c>
      <c r="BY284" t="s">
        <v>13985</v>
      </c>
      <c r="BZ284" t="s">
        <v>13985</v>
      </c>
      <c r="CA284" t="s">
        <v>13985</v>
      </c>
      <c r="CB284" t="s">
        <v>13985</v>
      </c>
    </row>
    <row r="285" spans="1:80" hidden="1">
      <c r="A285" t="s">
        <v>13850</v>
      </c>
      <c r="B285" t="s">
        <v>67</v>
      </c>
      <c r="C285" t="s">
        <v>34529</v>
      </c>
      <c r="G285" t="s">
        <v>34530</v>
      </c>
      <c r="J285" t="s">
        <v>34531</v>
      </c>
      <c r="K285" t="s">
        <v>4545</v>
      </c>
      <c r="O285" t="s">
        <v>32224</v>
      </c>
      <c r="W285" t="s">
        <v>34532</v>
      </c>
      <c r="AG285">
        <v>9</v>
      </c>
      <c r="AH285">
        <v>11</v>
      </c>
      <c r="AN285" t="s">
        <v>4548</v>
      </c>
      <c r="AS285" t="s">
        <v>1023</v>
      </c>
      <c r="AT285">
        <v>2009</v>
      </c>
      <c r="AU285">
        <v>102</v>
      </c>
      <c r="AV285">
        <v>1</v>
      </c>
      <c r="BA285">
        <v>76</v>
      </c>
      <c r="BB285">
        <v>84</v>
      </c>
      <c r="BD285" t="s">
        <v>34533</v>
      </c>
      <c r="BG285">
        <v>9</v>
      </c>
      <c r="BK285" t="s">
        <v>34534</v>
      </c>
      <c r="BM285" t="s">
        <v>32286</v>
      </c>
      <c r="BW285">
        <v>0</v>
      </c>
      <c r="BX285" t="s">
        <v>13429</v>
      </c>
      <c r="BY285" t="s">
        <v>13985</v>
      </c>
      <c r="BZ285" t="s">
        <v>13985</v>
      </c>
      <c r="CA285" t="s">
        <v>13985</v>
      </c>
      <c r="CB285" t="s">
        <v>13985</v>
      </c>
    </row>
    <row r="286" spans="1:80" hidden="1">
      <c r="A286" t="s">
        <v>13850</v>
      </c>
      <c r="B286" t="s">
        <v>67</v>
      </c>
      <c r="C286" t="s">
        <v>35618</v>
      </c>
      <c r="G286" t="s">
        <v>35618</v>
      </c>
      <c r="J286" t="s">
        <v>35619</v>
      </c>
      <c r="K286" t="s">
        <v>23861</v>
      </c>
      <c r="O286" t="s">
        <v>32224</v>
      </c>
      <c r="W286" t="s">
        <v>35620</v>
      </c>
      <c r="AG286">
        <v>25</v>
      </c>
      <c r="AH286">
        <v>27</v>
      </c>
      <c r="AN286" t="s">
        <v>23863</v>
      </c>
      <c r="AO286" t="s">
        <v>23864</v>
      </c>
      <c r="AS286" t="s">
        <v>884</v>
      </c>
      <c r="AT286">
        <v>1998</v>
      </c>
      <c r="AU286">
        <v>58</v>
      </c>
      <c r="AV286">
        <v>2</v>
      </c>
      <c r="BA286">
        <v>168</v>
      </c>
      <c r="BB286">
        <v>175</v>
      </c>
      <c r="BD286" t="s">
        <v>35621</v>
      </c>
      <c r="BG286">
        <v>8</v>
      </c>
      <c r="BK286" t="s">
        <v>35622</v>
      </c>
      <c r="BL286">
        <v>9502600</v>
      </c>
      <c r="BM286" t="s">
        <v>32812</v>
      </c>
      <c r="BW286">
        <v>0</v>
      </c>
      <c r="BX286" t="s">
        <v>13429</v>
      </c>
      <c r="BY286" t="s">
        <v>13985</v>
      </c>
      <c r="BZ286" t="s">
        <v>13985</v>
      </c>
      <c r="CA286" t="s">
        <v>13985</v>
      </c>
      <c r="CB286" t="s">
        <v>13985</v>
      </c>
    </row>
    <row r="287" spans="1:80" hidden="1">
      <c r="A287" t="s">
        <v>13850</v>
      </c>
      <c r="B287" t="s">
        <v>67</v>
      </c>
      <c r="C287" t="s">
        <v>25650</v>
      </c>
      <c r="G287" t="s">
        <v>25651</v>
      </c>
      <c r="J287" t="s">
        <v>25652</v>
      </c>
      <c r="K287" t="s">
        <v>442</v>
      </c>
      <c r="O287" t="s">
        <v>32224</v>
      </c>
      <c r="W287" t="s">
        <v>25653</v>
      </c>
      <c r="AG287">
        <v>7</v>
      </c>
      <c r="AH287">
        <v>7</v>
      </c>
      <c r="AN287" t="s">
        <v>446</v>
      </c>
      <c r="AT287">
        <v>2007</v>
      </c>
      <c r="AU287">
        <v>24</v>
      </c>
      <c r="AV287">
        <v>1</v>
      </c>
      <c r="BA287">
        <v>21</v>
      </c>
      <c r="BB287">
        <v>30</v>
      </c>
      <c r="BD287" t="s">
        <v>25654</v>
      </c>
      <c r="BG287">
        <v>10</v>
      </c>
      <c r="BK287" t="s">
        <v>25655</v>
      </c>
      <c r="BL287">
        <v>17364577</v>
      </c>
      <c r="BW287">
        <v>1</v>
      </c>
      <c r="BY287" t="s">
        <v>13985</v>
      </c>
      <c r="BZ287" t="s">
        <v>13985</v>
      </c>
      <c r="CA287" t="s">
        <v>13985</v>
      </c>
      <c r="CB287" t="s">
        <v>13985</v>
      </c>
    </row>
    <row r="288" spans="1:80" hidden="1">
      <c r="A288" t="s">
        <v>13850</v>
      </c>
      <c r="B288" t="s">
        <v>67</v>
      </c>
      <c r="C288" t="s">
        <v>20258</v>
      </c>
      <c r="G288" t="s">
        <v>20259</v>
      </c>
      <c r="J288" t="s">
        <v>20260</v>
      </c>
      <c r="K288" t="s">
        <v>3981</v>
      </c>
      <c r="O288" t="s">
        <v>32224</v>
      </c>
      <c r="W288" t="s">
        <v>20261</v>
      </c>
      <c r="AG288">
        <v>12</v>
      </c>
      <c r="AH288">
        <v>14</v>
      </c>
      <c r="AN288" t="s">
        <v>3983</v>
      </c>
      <c r="AO288" t="s">
        <v>3984</v>
      </c>
      <c r="AS288" t="s">
        <v>884</v>
      </c>
      <c r="AT288">
        <v>2014</v>
      </c>
      <c r="AU288">
        <v>104</v>
      </c>
      <c r="AV288">
        <v>1</v>
      </c>
      <c r="BA288">
        <v>12</v>
      </c>
      <c r="BB288">
        <v>18</v>
      </c>
      <c r="BD288" t="s">
        <v>20262</v>
      </c>
      <c r="BG288">
        <v>7</v>
      </c>
      <c r="BK288" t="s">
        <v>20263</v>
      </c>
      <c r="BL288">
        <v>23651539</v>
      </c>
      <c r="BW288">
        <v>1</v>
      </c>
      <c r="BY288" t="s">
        <v>13985</v>
      </c>
      <c r="BZ288" t="s">
        <v>13985</v>
      </c>
      <c r="CA288" t="s">
        <v>13985</v>
      </c>
      <c r="CB288" t="s">
        <v>13985</v>
      </c>
    </row>
    <row r="289" spans="1:80">
      <c r="A289" t="s">
        <v>13850</v>
      </c>
      <c r="B289" t="s">
        <v>67</v>
      </c>
      <c r="C289" t="s">
        <v>36072</v>
      </c>
      <c r="G289" t="s">
        <v>36072</v>
      </c>
      <c r="J289" t="s">
        <v>36073</v>
      </c>
      <c r="K289" t="s">
        <v>625</v>
      </c>
      <c r="O289" t="s">
        <v>32224</v>
      </c>
      <c r="AB289" t="s">
        <v>36074</v>
      </c>
      <c r="AG289">
        <v>25</v>
      </c>
      <c r="AH289">
        <v>29</v>
      </c>
      <c r="AN289" t="s">
        <v>627</v>
      </c>
      <c r="AS289" t="s">
        <v>352</v>
      </c>
      <c r="AT289">
        <v>1986</v>
      </c>
      <c r="AU289">
        <v>41</v>
      </c>
      <c r="AV289">
        <v>3</v>
      </c>
      <c r="BA289">
        <v>237</v>
      </c>
      <c r="BB289">
        <v>242</v>
      </c>
      <c r="BD289" t="s">
        <v>36075</v>
      </c>
      <c r="BG289">
        <v>6</v>
      </c>
      <c r="BK289" t="s">
        <v>36076</v>
      </c>
      <c r="BW289">
        <v>0</v>
      </c>
      <c r="BX289" t="s">
        <v>13433</v>
      </c>
      <c r="BY289">
        <v>3</v>
      </c>
      <c r="BZ289">
        <v>8</v>
      </c>
      <c r="CA289" t="s">
        <v>13985</v>
      </c>
      <c r="CB289" t="s">
        <v>13433</v>
      </c>
    </row>
    <row r="290" spans="1:80" hidden="1">
      <c r="A290" t="s">
        <v>13850</v>
      </c>
      <c r="B290" t="s">
        <v>67</v>
      </c>
      <c r="C290" t="s">
        <v>33511</v>
      </c>
      <c r="G290" t="s">
        <v>33512</v>
      </c>
      <c r="J290" t="s">
        <v>33513</v>
      </c>
      <c r="K290" t="s">
        <v>3484</v>
      </c>
      <c r="O290" t="s">
        <v>32224</v>
      </c>
      <c r="W290" t="s">
        <v>33514</v>
      </c>
      <c r="AG290">
        <v>3</v>
      </c>
      <c r="AH290">
        <v>12</v>
      </c>
      <c r="AO290" t="s">
        <v>3488</v>
      </c>
      <c r="AT290">
        <v>2015</v>
      </c>
      <c r="AU290">
        <v>112</v>
      </c>
      <c r="AV290">
        <v>4</v>
      </c>
      <c r="BA290">
        <v>642</v>
      </c>
      <c r="BB290">
        <v>647</v>
      </c>
      <c r="BD290" t="s">
        <v>33515</v>
      </c>
      <c r="BG290">
        <v>6</v>
      </c>
      <c r="BK290" t="s">
        <v>33516</v>
      </c>
      <c r="BM290" t="s">
        <v>32249</v>
      </c>
      <c r="BW290">
        <v>0</v>
      </c>
      <c r="BX290" t="s">
        <v>13429</v>
      </c>
      <c r="BY290" t="s">
        <v>13985</v>
      </c>
      <c r="BZ290" t="s">
        <v>13985</v>
      </c>
      <c r="CA290" t="s">
        <v>13985</v>
      </c>
      <c r="CB290" t="s">
        <v>13985</v>
      </c>
    </row>
    <row r="291" spans="1:80" hidden="1">
      <c r="A291" t="s">
        <v>13850</v>
      </c>
      <c r="B291" t="s">
        <v>67</v>
      </c>
      <c r="C291" t="s">
        <v>9092</v>
      </c>
      <c r="G291" t="s">
        <v>9093</v>
      </c>
      <c r="J291" t="s">
        <v>9094</v>
      </c>
      <c r="K291" t="s">
        <v>3484</v>
      </c>
      <c r="O291" t="s">
        <v>32224</v>
      </c>
      <c r="W291" t="s">
        <v>9095</v>
      </c>
      <c r="AG291">
        <v>12</v>
      </c>
      <c r="AH291">
        <v>16</v>
      </c>
      <c r="AO291" t="s">
        <v>3488</v>
      </c>
      <c r="AS291" s="1">
        <v>37803</v>
      </c>
      <c r="AT291">
        <v>2006</v>
      </c>
      <c r="AU291">
        <v>103</v>
      </c>
      <c r="AV291">
        <v>3</v>
      </c>
      <c r="BA291">
        <v>537</v>
      </c>
      <c r="BB291">
        <v>540</v>
      </c>
      <c r="BD291" t="s">
        <v>9096</v>
      </c>
      <c r="BG291">
        <v>4</v>
      </c>
      <c r="BK291" t="s">
        <v>9097</v>
      </c>
      <c r="BM291" t="s">
        <v>32249</v>
      </c>
      <c r="BW291">
        <v>1</v>
      </c>
      <c r="BY291" t="s">
        <v>13985</v>
      </c>
      <c r="BZ291" t="s">
        <v>13985</v>
      </c>
      <c r="CA291" t="s">
        <v>13985</v>
      </c>
      <c r="CB291" t="s">
        <v>13985</v>
      </c>
    </row>
    <row r="292" spans="1:80" hidden="1">
      <c r="A292" t="s">
        <v>13850</v>
      </c>
      <c r="B292" t="s">
        <v>67</v>
      </c>
      <c r="C292" t="s">
        <v>35832</v>
      </c>
      <c r="G292" t="s">
        <v>35832</v>
      </c>
      <c r="J292" t="s">
        <v>35833</v>
      </c>
      <c r="K292" t="s">
        <v>4280</v>
      </c>
      <c r="O292" t="s">
        <v>32224</v>
      </c>
      <c r="W292" t="s">
        <v>35834</v>
      </c>
      <c r="AG292">
        <v>16</v>
      </c>
      <c r="AH292">
        <v>17</v>
      </c>
      <c r="AN292" t="s">
        <v>4282</v>
      </c>
      <c r="AS292" t="s">
        <v>521</v>
      </c>
      <c r="AT292">
        <v>1993</v>
      </c>
      <c r="AU292">
        <v>19</v>
      </c>
      <c r="AV292">
        <v>6</v>
      </c>
      <c r="BA292">
        <v>1119</v>
      </c>
      <c r="BB292">
        <v>1127</v>
      </c>
      <c r="BD292" t="s">
        <v>35835</v>
      </c>
      <c r="BG292">
        <v>9</v>
      </c>
      <c r="BK292" t="s">
        <v>35836</v>
      </c>
      <c r="BL292">
        <v>24249130</v>
      </c>
      <c r="BW292">
        <v>0</v>
      </c>
      <c r="BX292" t="s">
        <v>13429</v>
      </c>
      <c r="BY292" t="s">
        <v>13985</v>
      </c>
      <c r="BZ292" t="s">
        <v>13985</v>
      </c>
      <c r="CA292" t="s">
        <v>13985</v>
      </c>
      <c r="CB292" t="s">
        <v>13985</v>
      </c>
    </row>
    <row r="293" spans="1:80" hidden="1">
      <c r="A293" t="s">
        <v>13850</v>
      </c>
      <c r="B293" t="s">
        <v>67</v>
      </c>
      <c r="C293" t="s">
        <v>35371</v>
      </c>
      <c r="G293" t="s">
        <v>35371</v>
      </c>
      <c r="J293" t="s">
        <v>35372</v>
      </c>
      <c r="K293" t="s">
        <v>667</v>
      </c>
      <c r="O293" t="s">
        <v>32224</v>
      </c>
      <c r="W293" t="s">
        <v>35373</v>
      </c>
      <c r="AG293">
        <v>14</v>
      </c>
      <c r="AH293">
        <v>19</v>
      </c>
      <c r="AN293" t="s">
        <v>670</v>
      </c>
      <c r="AS293" t="s">
        <v>154</v>
      </c>
      <c r="AT293">
        <v>2001</v>
      </c>
      <c r="AU293">
        <v>36</v>
      </c>
      <c r="AV293">
        <v>4</v>
      </c>
      <c r="BA293">
        <v>483</v>
      </c>
      <c r="BB293">
        <v>488</v>
      </c>
      <c r="BG293">
        <v>6</v>
      </c>
      <c r="BK293" t="s">
        <v>35374</v>
      </c>
      <c r="BM293" t="s">
        <v>32286</v>
      </c>
      <c r="BW293">
        <v>0</v>
      </c>
      <c r="BX293" t="s">
        <v>13429</v>
      </c>
      <c r="BY293" t="s">
        <v>13985</v>
      </c>
      <c r="BZ293" t="s">
        <v>13985</v>
      </c>
      <c r="CA293" t="s">
        <v>13985</v>
      </c>
      <c r="CB293" t="s">
        <v>13985</v>
      </c>
    </row>
    <row r="294" spans="1:80" hidden="1">
      <c r="A294" t="s">
        <v>13850</v>
      </c>
      <c r="B294" t="s">
        <v>67</v>
      </c>
      <c r="C294" t="s">
        <v>12183</v>
      </c>
      <c r="G294" t="s">
        <v>12183</v>
      </c>
      <c r="J294" t="s">
        <v>12184</v>
      </c>
      <c r="K294" t="s">
        <v>667</v>
      </c>
      <c r="O294" t="s">
        <v>35751</v>
      </c>
      <c r="W294" t="s">
        <v>12185</v>
      </c>
      <c r="AG294">
        <v>10</v>
      </c>
      <c r="AH294">
        <v>11</v>
      </c>
      <c r="AN294" t="s">
        <v>670</v>
      </c>
      <c r="AS294" t="s">
        <v>352</v>
      </c>
      <c r="AT294">
        <v>1995</v>
      </c>
      <c r="AU294">
        <v>30</v>
      </c>
      <c r="AV294">
        <v>3</v>
      </c>
      <c r="BA294">
        <v>490</v>
      </c>
      <c r="BB294">
        <v>492</v>
      </c>
      <c r="BD294" t="s">
        <v>12186</v>
      </c>
      <c r="BG294">
        <v>3</v>
      </c>
      <c r="BK294" t="s">
        <v>12187</v>
      </c>
      <c r="BM294" t="s">
        <v>32286</v>
      </c>
      <c r="BW294">
        <v>1</v>
      </c>
      <c r="BY294" t="s">
        <v>13985</v>
      </c>
      <c r="BZ294" t="s">
        <v>13985</v>
      </c>
      <c r="CA294" t="s">
        <v>13985</v>
      </c>
      <c r="CB294" t="s">
        <v>13985</v>
      </c>
    </row>
    <row r="295" spans="1:80" hidden="1">
      <c r="A295" t="s">
        <v>13850</v>
      </c>
      <c r="B295" t="s">
        <v>67</v>
      </c>
      <c r="C295" t="s">
        <v>35717</v>
      </c>
      <c r="G295" t="s">
        <v>35717</v>
      </c>
      <c r="J295" t="s">
        <v>35718</v>
      </c>
      <c r="K295" t="s">
        <v>160</v>
      </c>
      <c r="O295" t="s">
        <v>32224</v>
      </c>
      <c r="W295" t="s">
        <v>35719</v>
      </c>
      <c r="AG295">
        <v>19</v>
      </c>
      <c r="AH295">
        <v>20</v>
      </c>
      <c r="AN295" t="s">
        <v>162</v>
      </c>
      <c r="AS295" t="s">
        <v>84</v>
      </c>
      <c r="AT295">
        <v>1995</v>
      </c>
      <c r="AU295">
        <v>20</v>
      </c>
      <c r="AV295">
        <v>4</v>
      </c>
      <c r="BA295">
        <v>303</v>
      </c>
      <c r="BB295">
        <v>308</v>
      </c>
      <c r="BD295" t="s">
        <v>35720</v>
      </c>
      <c r="BG295">
        <v>6</v>
      </c>
      <c r="BK295" t="s">
        <v>35721</v>
      </c>
      <c r="BW295">
        <v>0</v>
      </c>
      <c r="BX295" t="s">
        <v>13429</v>
      </c>
      <c r="BY295" t="s">
        <v>13985</v>
      </c>
      <c r="BZ295" t="s">
        <v>13985</v>
      </c>
      <c r="CA295" t="s">
        <v>13985</v>
      </c>
      <c r="CB295" t="s">
        <v>13985</v>
      </c>
    </row>
    <row r="296" spans="1:80" hidden="1">
      <c r="A296" t="s">
        <v>13850</v>
      </c>
      <c r="B296" t="s">
        <v>67</v>
      </c>
      <c r="C296" t="s">
        <v>33958</v>
      </c>
      <c r="G296" t="s">
        <v>33959</v>
      </c>
      <c r="J296" t="s">
        <v>33960</v>
      </c>
      <c r="K296" t="s">
        <v>358</v>
      </c>
      <c r="O296" t="s">
        <v>32224</v>
      </c>
      <c r="W296" t="s">
        <v>33961</v>
      </c>
      <c r="AB296" t="s">
        <v>33394</v>
      </c>
      <c r="AG296">
        <v>17</v>
      </c>
      <c r="AH296">
        <v>17</v>
      </c>
      <c r="AN296" t="s">
        <v>360</v>
      </c>
      <c r="AO296" t="s">
        <v>361</v>
      </c>
      <c r="AS296" t="s">
        <v>730</v>
      </c>
      <c r="AT296">
        <v>2013</v>
      </c>
      <c r="AU296">
        <v>59</v>
      </c>
      <c r="AV296">
        <v>4</v>
      </c>
      <c r="BA296">
        <v>450</v>
      </c>
      <c r="BB296">
        <v>457</v>
      </c>
      <c r="BD296" t="s">
        <v>33962</v>
      </c>
      <c r="BG296">
        <v>8</v>
      </c>
      <c r="BK296" t="s">
        <v>33963</v>
      </c>
      <c r="BL296">
        <v>23428942</v>
      </c>
      <c r="BW296">
        <v>0</v>
      </c>
      <c r="BX296" t="s">
        <v>13429</v>
      </c>
      <c r="BY296" t="s">
        <v>13985</v>
      </c>
      <c r="BZ296" t="s">
        <v>13985</v>
      </c>
      <c r="CA296" t="s">
        <v>13985</v>
      </c>
      <c r="CB296" t="s">
        <v>13985</v>
      </c>
    </row>
    <row r="297" spans="1:80" hidden="1">
      <c r="A297" t="s">
        <v>13850</v>
      </c>
      <c r="B297" t="s">
        <v>67</v>
      </c>
      <c r="C297" t="s">
        <v>34957</v>
      </c>
      <c r="G297" t="s">
        <v>34958</v>
      </c>
      <c r="J297" t="s">
        <v>34959</v>
      </c>
      <c r="K297" t="s">
        <v>5124</v>
      </c>
      <c r="O297" t="s">
        <v>32224</v>
      </c>
      <c r="W297" t="s">
        <v>34960</v>
      </c>
      <c r="AG297">
        <v>0</v>
      </c>
      <c r="AH297">
        <v>1</v>
      </c>
      <c r="AN297" t="s">
        <v>5126</v>
      </c>
      <c r="AT297">
        <v>2006</v>
      </c>
      <c r="AU297">
        <v>50</v>
      </c>
      <c r="AV297">
        <v>3</v>
      </c>
      <c r="BA297">
        <v>241</v>
      </c>
      <c r="BB297">
        <v>246</v>
      </c>
      <c r="BD297" t="s">
        <v>34961</v>
      </c>
      <c r="BG297">
        <v>6</v>
      </c>
      <c r="BK297" t="s">
        <v>34962</v>
      </c>
      <c r="BM297" t="s">
        <v>32286</v>
      </c>
      <c r="BW297">
        <v>0</v>
      </c>
      <c r="BX297" t="s">
        <v>13429</v>
      </c>
      <c r="BY297" t="s">
        <v>13985</v>
      </c>
      <c r="BZ297" t="s">
        <v>13985</v>
      </c>
      <c r="CA297" t="s">
        <v>13985</v>
      </c>
      <c r="CB297" t="s">
        <v>13985</v>
      </c>
    </row>
    <row r="298" spans="1:80" hidden="1">
      <c r="A298" t="s">
        <v>13850</v>
      </c>
      <c r="B298" t="s">
        <v>67</v>
      </c>
      <c r="C298" t="s">
        <v>10854</v>
      </c>
      <c r="G298" t="s">
        <v>10854</v>
      </c>
      <c r="J298" t="s">
        <v>10855</v>
      </c>
      <c r="K298" t="s">
        <v>625</v>
      </c>
      <c r="O298" t="s">
        <v>32224</v>
      </c>
      <c r="W298" t="s">
        <v>10856</v>
      </c>
      <c r="AG298">
        <v>16</v>
      </c>
      <c r="AH298">
        <v>18</v>
      </c>
      <c r="AN298" t="s">
        <v>627</v>
      </c>
      <c r="AO298" t="s">
        <v>628</v>
      </c>
      <c r="AS298" t="s">
        <v>472</v>
      </c>
      <c r="AT298">
        <v>2000</v>
      </c>
      <c r="AU298">
        <v>96</v>
      </c>
      <c r="AV298">
        <v>1</v>
      </c>
      <c r="BA298">
        <v>27</v>
      </c>
      <c r="BB298">
        <v>32</v>
      </c>
      <c r="BD298" t="s">
        <v>10857</v>
      </c>
      <c r="BG298">
        <v>6</v>
      </c>
      <c r="BK298" t="s">
        <v>10858</v>
      </c>
      <c r="BW298">
        <v>1</v>
      </c>
      <c r="BY298" t="s">
        <v>13985</v>
      </c>
      <c r="BZ298" t="s">
        <v>13985</v>
      </c>
      <c r="CA298" t="s">
        <v>13985</v>
      </c>
      <c r="CB298" t="s">
        <v>13985</v>
      </c>
    </row>
    <row r="299" spans="1:80" hidden="1">
      <c r="A299" t="s">
        <v>13850</v>
      </c>
      <c r="B299" t="s">
        <v>67</v>
      </c>
      <c r="C299" t="s">
        <v>32518</v>
      </c>
      <c r="G299" t="s">
        <v>32519</v>
      </c>
      <c r="J299" t="s">
        <v>32520</v>
      </c>
      <c r="K299" t="s">
        <v>27757</v>
      </c>
      <c r="O299" t="s">
        <v>32224</v>
      </c>
      <c r="W299" t="s">
        <v>32521</v>
      </c>
      <c r="AA299" t="s">
        <v>32522</v>
      </c>
      <c r="AB299" t="s">
        <v>32523</v>
      </c>
      <c r="AG299">
        <v>1</v>
      </c>
      <c r="AH299">
        <v>1</v>
      </c>
      <c r="AN299" t="s">
        <v>27762</v>
      </c>
      <c r="AO299" t="s">
        <v>27763</v>
      </c>
      <c r="AS299" t="s">
        <v>1023</v>
      </c>
      <c r="AT299">
        <v>2019</v>
      </c>
      <c r="AU299">
        <v>215</v>
      </c>
      <c r="BA299">
        <v>47</v>
      </c>
      <c r="BB299">
        <v>55</v>
      </c>
      <c r="BD299" t="s">
        <v>32524</v>
      </c>
      <c r="BG299">
        <v>9</v>
      </c>
      <c r="BK299" t="s">
        <v>32525</v>
      </c>
      <c r="BL299">
        <v>30316832</v>
      </c>
      <c r="BW299">
        <v>0</v>
      </c>
      <c r="BX299" t="s">
        <v>13429</v>
      </c>
    </row>
    <row r="300" spans="1:80" hidden="1">
      <c r="A300" t="s">
        <v>13850</v>
      </c>
      <c r="B300" t="s">
        <v>67</v>
      </c>
      <c r="C300" t="s">
        <v>21495</v>
      </c>
      <c r="G300" t="s">
        <v>21496</v>
      </c>
      <c r="J300" t="s">
        <v>21497</v>
      </c>
      <c r="K300" t="s">
        <v>6052</v>
      </c>
      <c r="O300" t="s">
        <v>32224</v>
      </c>
      <c r="W300" t="s">
        <v>21498</v>
      </c>
      <c r="AA300" t="s">
        <v>21159</v>
      </c>
      <c r="AB300" t="s">
        <v>34065</v>
      </c>
      <c r="AG300">
        <v>14</v>
      </c>
      <c r="AH300">
        <v>15</v>
      </c>
      <c r="AN300" t="s">
        <v>6055</v>
      </c>
      <c r="AS300" t="s">
        <v>242</v>
      </c>
      <c r="AT300">
        <v>2012</v>
      </c>
      <c r="AU300">
        <v>37</v>
      </c>
      <c r="AV300">
        <v>6</v>
      </c>
      <c r="BA300">
        <v>419</v>
      </c>
      <c r="BB300">
        <v>423</v>
      </c>
      <c r="BD300" t="s">
        <v>21500</v>
      </c>
      <c r="BG300">
        <v>5</v>
      </c>
      <c r="BK300" t="s">
        <v>21501</v>
      </c>
      <c r="BW300">
        <v>1</v>
      </c>
      <c r="BY300" t="s">
        <v>13985</v>
      </c>
      <c r="BZ300" t="s">
        <v>13985</v>
      </c>
      <c r="CA300" t="s">
        <v>13985</v>
      </c>
      <c r="CB300" t="s">
        <v>13985</v>
      </c>
    </row>
    <row r="301" spans="1:80" hidden="1">
      <c r="A301" t="s">
        <v>13850</v>
      </c>
      <c r="B301" t="s">
        <v>67</v>
      </c>
      <c r="C301" t="s">
        <v>6094</v>
      </c>
      <c r="G301" t="s">
        <v>6095</v>
      </c>
      <c r="J301" t="s">
        <v>6096</v>
      </c>
      <c r="K301" t="s">
        <v>3981</v>
      </c>
      <c r="O301" t="s">
        <v>32224</v>
      </c>
      <c r="W301" t="s">
        <v>6097</v>
      </c>
      <c r="AG301">
        <v>9</v>
      </c>
      <c r="AH301">
        <v>10</v>
      </c>
      <c r="AN301" t="s">
        <v>3983</v>
      </c>
      <c r="AS301" t="s">
        <v>730</v>
      </c>
      <c r="AT301">
        <v>2012</v>
      </c>
      <c r="AU301">
        <v>102</v>
      </c>
      <c r="AV301">
        <v>2</v>
      </c>
      <c r="BA301">
        <v>139</v>
      </c>
      <c r="BB301">
        <v>147</v>
      </c>
      <c r="BD301" t="s">
        <v>6098</v>
      </c>
      <c r="BG301">
        <v>9</v>
      </c>
      <c r="BK301" t="s">
        <v>6099</v>
      </c>
      <c r="BL301">
        <v>21892980</v>
      </c>
      <c r="BW301">
        <v>1</v>
      </c>
      <c r="BY301" t="s">
        <v>13985</v>
      </c>
      <c r="BZ301" t="s">
        <v>13985</v>
      </c>
      <c r="CA301" t="s">
        <v>13985</v>
      </c>
      <c r="CB301" t="s">
        <v>13985</v>
      </c>
    </row>
    <row r="302" spans="1:80" hidden="1">
      <c r="A302" t="s">
        <v>13850</v>
      </c>
      <c r="B302" t="s">
        <v>67</v>
      </c>
      <c r="C302" t="s">
        <v>9489</v>
      </c>
      <c r="G302" t="s">
        <v>9489</v>
      </c>
      <c r="J302" t="s">
        <v>9490</v>
      </c>
      <c r="K302" t="s">
        <v>667</v>
      </c>
      <c r="O302" t="s">
        <v>32224</v>
      </c>
      <c r="W302" t="s">
        <v>9491</v>
      </c>
      <c r="AG302">
        <v>10</v>
      </c>
      <c r="AH302">
        <v>14</v>
      </c>
      <c r="AN302" t="s">
        <v>670</v>
      </c>
      <c r="AS302" t="s">
        <v>352</v>
      </c>
      <c r="AT302">
        <v>2005</v>
      </c>
      <c r="AU302">
        <v>40</v>
      </c>
      <c r="AV302">
        <v>3</v>
      </c>
      <c r="BA302">
        <v>475</v>
      </c>
      <c r="BB302">
        <v>482</v>
      </c>
      <c r="BD302" t="s">
        <v>9492</v>
      </c>
      <c r="BG302">
        <v>8</v>
      </c>
      <c r="BK302" t="s">
        <v>9493</v>
      </c>
      <c r="BM302" t="s">
        <v>32286</v>
      </c>
      <c r="BW302">
        <v>1</v>
      </c>
      <c r="BY302" t="s">
        <v>13985</v>
      </c>
      <c r="BZ302" t="s">
        <v>13985</v>
      </c>
      <c r="CA302" t="s">
        <v>13985</v>
      </c>
      <c r="CB302" t="s">
        <v>13985</v>
      </c>
    </row>
    <row r="303" spans="1:80" hidden="1">
      <c r="A303" t="s">
        <v>13850</v>
      </c>
      <c r="B303" t="s">
        <v>67</v>
      </c>
      <c r="C303" t="s">
        <v>33646</v>
      </c>
      <c r="G303" t="s">
        <v>33647</v>
      </c>
      <c r="J303" t="s">
        <v>33648</v>
      </c>
      <c r="K303" t="s">
        <v>10488</v>
      </c>
      <c r="O303" t="s">
        <v>32224</v>
      </c>
      <c r="W303" t="s">
        <v>33649</v>
      </c>
      <c r="AG303">
        <v>9</v>
      </c>
      <c r="AH303">
        <v>15</v>
      </c>
      <c r="AN303" t="s">
        <v>10490</v>
      </c>
      <c r="AO303" t="s">
        <v>11085</v>
      </c>
      <c r="AS303" t="s">
        <v>521</v>
      </c>
      <c r="AT303">
        <v>2014</v>
      </c>
      <c r="AU303">
        <v>63</v>
      </c>
      <c r="AV303">
        <v>2</v>
      </c>
      <c r="BA303">
        <v>267</v>
      </c>
      <c r="BB303">
        <v>284</v>
      </c>
      <c r="BD303" t="s">
        <v>33650</v>
      </c>
      <c r="BG303">
        <v>18</v>
      </c>
      <c r="BK303" t="s">
        <v>33651</v>
      </c>
      <c r="BL303">
        <v>24595882</v>
      </c>
      <c r="BW303">
        <v>0</v>
      </c>
      <c r="BX303" t="s">
        <v>13429</v>
      </c>
      <c r="BY303" t="s">
        <v>13985</v>
      </c>
      <c r="BZ303" t="s">
        <v>13985</v>
      </c>
      <c r="CA303" t="s">
        <v>13985</v>
      </c>
      <c r="CB303" t="s">
        <v>13985</v>
      </c>
    </row>
    <row r="304" spans="1:80" hidden="1">
      <c r="A304" t="s">
        <v>13850</v>
      </c>
      <c r="B304" t="s">
        <v>67</v>
      </c>
      <c r="C304" t="s">
        <v>34871</v>
      </c>
      <c r="G304" t="s">
        <v>34872</v>
      </c>
      <c r="J304" t="s">
        <v>34873</v>
      </c>
      <c r="K304" t="s">
        <v>625</v>
      </c>
      <c r="O304" t="s">
        <v>32224</v>
      </c>
      <c r="W304" t="s">
        <v>34874</v>
      </c>
      <c r="AA304" t="s">
        <v>34875</v>
      </c>
      <c r="AB304" t="s">
        <v>14718</v>
      </c>
      <c r="AG304">
        <v>8</v>
      </c>
      <c r="AH304">
        <v>8</v>
      </c>
      <c r="AN304" t="s">
        <v>627</v>
      </c>
      <c r="AS304" t="s">
        <v>154</v>
      </c>
      <c r="AT304">
        <v>2006</v>
      </c>
      <c r="AU304">
        <v>121</v>
      </c>
      <c r="AV304">
        <v>2</v>
      </c>
      <c r="BA304">
        <v>177</v>
      </c>
      <c r="BB304">
        <v>184</v>
      </c>
      <c r="BD304" t="s">
        <v>34876</v>
      </c>
      <c r="BG304">
        <v>8</v>
      </c>
      <c r="BK304" t="s">
        <v>34877</v>
      </c>
      <c r="BW304">
        <v>0</v>
      </c>
      <c r="BX304" t="s">
        <v>13429</v>
      </c>
      <c r="BY304" t="s">
        <v>13985</v>
      </c>
      <c r="BZ304" t="s">
        <v>13985</v>
      </c>
      <c r="CA304" t="s">
        <v>13985</v>
      </c>
      <c r="CB304" t="s">
        <v>13985</v>
      </c>
    </row>
    <row r="305" spans="1:80" hidden="1">
      <c r="A305" t="s">
        <v>13850</v>
      </c>
      <c r="B305" t="s">
        <v>67</v>
      </c>
      <c r="C305" t="s">
        <v>7350</v>
      </c>
      <c r="G305" t="s">
        <v>7351</v>
      </c>
      <c r="J305" t="s">
        <v>7352</v>
      </c>
      <c r="K305" t="s">
        <v>6829</v>
      </c>
      <c r="O305" t="s">
        <v>32224</v>
      </c>
      <c r="W305" t="s">
        <v>7353</v>
      </c>
      <c r="AG305">
        <v>31</v>
      </c>
      <c r="AH305">
        <v>31</v>
      </c>
      <c r="AN305" t="s">
        <v>6831</v>
      </c>
      <c r="AO305" t="s">
        <v>7354</v>
      </c>
      <c r="AT305">
        <v>2010</v>
      </c>
      <c r="AU305">
        <v>43</v>
      </c>
      <c r="AV305" s="2">
        <v>43497</v>
      </c>
      <c r="BA305">
        <v>115</v>
      </c>
      <c r="BB305">
        <v>125</v>
      </c>
      <c r="BD305" t="s">
        <v>7355</v>
      </c>
      <c r="BG305">
        <v>11</v>
      </c>
      <c r="BK305" t="s">
        <v>7356</v>
      </c>
      <c r="BM305" t="s">
        <v>34453</v>
      </c>
      <c r="BW305">
        <v>1</v>
      </c>
      <c r="BY305" t="s">
        <v>13985</v>
      </c>
      <c r="BZ305" t="s">
        <v>13985</v>
      </c>
      <c r="CA305" t="s">
        <v>13985</v>
      </c>
      <c r="CB305" t="s">
        <v>13985</v>
      </c>
    </row>
    <row r="306" spans="1:80" hidden="1">
      <c r="A306" t="s">
        <v>13850</v>
      </c>
      <c r="B306" t="s">
        <v>67</v>
      </c>
      <c r="C306" t="s">
        <v>11075</v>
      </c>
      <c r="G306" t="s">
        <v>11075</v>
      </c>
      <c r="J306" t="s">
        <v>35663</v>
      </c>
      <c r="K306" t="s">
        <v>160</v>
      </c>
      <c r="O306" t="s">
        <v>32224</v>
      </c>
      <c r="W306" t="s">
        <v>35664</v>
      </c>
      <c r="AA306" t="s">
        <v>10048</v>
      </c>
      <c r="AB306" t="s">
        <v>10049</v>
      </c>
      <c r="AG306">
        <v>18</v>
      </c>
      <c r="AH306">
        <v>19</v>
      </c>
      <c r="AN306" t="s">
        <v>162</v>
      </c>
      <c r="AS306" t="s">
        <v>521</v>
      </c>
      <c r="AT306">
        <v>1997</v>
      </c>
      <c r="AU306">
        <v>22</v>
      </c>
      <c r="AV306">
        <v>2</v>
      </c>
      <c r="BA306">
        <v>170</v>
      </c>
      <c r="BB306">
        <v>174</v>
      </c>
      <c r="BD306" t="s">
        <v>35665</v>
      </c>
      <c r="BG306">
        <v>5</v>
      </c>
      <c r="BK306" t="s">
        <v>35666</v>
      </c>
      <c r="BW306">
        <v>0</v>
      </c>
      <c r="BX306" t="s">
        <v>13429</v>
      </c>
      <c r="BY306" t="s">
        <v>13985</v>
      </c>
      <c r="BZ306" t="s">
        <v>13985</v>
      </c>
      <c r="CA306" t="s">
        <v>13985</v>
      </c>
      <c r="CB306" t="s">
        <v>13985</v>
      </c>
    </row>
    <row r="307" spans="1:80" hidden="1">
      <c r="A307" t="s">
        <v>13850</v>
      </c>
      <c r="B307" t="s">
        <v>67</v>
      </c>
      <c r="C307" t="s">
        <v>33575</v>
      </c>
      <c r="G307" t="s">
        <v>33576</v>
      </c>
      <c r="J307" t="s">
        <v>33577</v>
      </c>
      <c r="K307" t="s">
        <v>1546</v>
      </c>
      <c r="O307" t="s">
        <v>32224</v>
      </c>
      <c r="W307" t="s">
        <v>33578</v>
      </c>
      <c r="AG307">
        <v>6</v>
      </c>
      <c r="AH307">
        <v>6</v>
      </c>
      <c r="AN307" t="s">
        <v>1548</v>
      </c>
      <c r="AO307" t="s">
        <v>1549</v>
      </c>
      <c r="AS307" t="s">
        <v>242</v>
      </c>
      <c r="AT307">
        <v>2014</v>
      </c>
      <c r="AU307">
        <v>21</v>
      </c>
      <c r="AV307">
        <v>5</v>
      </c>
      <c r="BA307">
        <v>556</v>
      </c>
      <c r="BB307">
        <v>563</v>
      </c>
      <c r="BD307" t="s">
        <v>33579</v>
      </c>
      <c r="BG307">
        <v>8</v>
      </c>
      <c r="BK307" t="s">
        <v>33580</v>
      </c>
      <c r="BL307">
        <v>23956155</v>
      </c>
      <c r="BW307">
        <v>0</v>
      </c>
      <c r="BX307" t="s">
        <v>13433</v>
      </c>
      <c r="BY307">
        <v>1</v>
      </c>
      <c r="BZ307" t="s">
        <v>13985</v>
      </c>
      <c r="CA307" t="s">
        <v>13985</v>
      </c>
      <c r="CB307" t="s">
        <v>13985</v>
      </c>
    </row>
    <row r="308" spans="1:80" hidden="1">
      <c r="A308" t="s">
        <v>13850</v>
      </c>
      <c r="B308" t="s">
        <v>67</v>
      </c>
      <c r="C308" t="s">
        <v>35356</v>
      </c>
      <c r="G308" t="s">
        <v>35356</v>
      </c>
      <c r="J308" t="s">
        <v>35357</v>
      </c>
      <c r="K308" t="s">
        <v>160</v>
      </c>
      <c r="O308" t="s">
        <v>32224</v>
      </c>
      <c r="W308" t="s">
        <v>35358</v>
      </c>
      <c r="AG308">
        <v>28</v>
      </c>
      <c r="AH308">
        <v>33</v>
      </c>
      <c r="AN308" t="s">
        <v>162</v>
      </c>
      <c r="AO308" t="s">
        <v>163</v>
      </c>
      <c r="AS308" t="s">
        <v>84</v>
      </c>
      <c r="AT308">
        <v>2001</v>
      </c>
      <c r="AU308">
        <v>26</v>
      </c>
      <c r="AV308">
        <v>4</v>
      </c>
      <c r="BA308">
        <v>329</v>
      </c>
      <c r="BB308">
        <v>340</v>
      </c>
      <c r="BD308" t="s">
        <v>35359</v>
      </c>
      <c r="BG308">
        <v>12</v>
      </c>
      <c r="BK308" t="s">
        <v>35360</v>
      </c>
      <c r="BW308">
        <v>0</v>
      </c>
      <c r="BX308" t="s">
        <v>13433</v>
      </c>
      <c r="BY308">
        <v>1</v>
      </c>
      <c r="BZ308" t="s">
        <v>13985</v>
      </c>
      <c r="CA308" t="s">
        <v>13985</v>
      </c>
      <c r="CB308" t="s">
        <v>13985</v>
      </c>
    </row>
    <row r="309" spans="1:80" hidden="1">
      <c r="A309" t="s">
        <v>13850</v>
      </c>
      <c r="B309" t="s">
        <v>67</v>
      </c>
      <c r="C309" t="s">
        <v>33355</v>
      </c>
      <c r="G309" t="s">
        <v>33356</v>
      </c>
      <c r="J309" t="s">
        <v>33357</v>
      </c>
      <c r="K309" t="s">
        <v>4762</v>
      </c>
      <c r="O309" t="s">
        <v>32224</v>
      </c>
      <c r="W309" t="s">
        <v>33358</v>
      </c>
      <c r="AG309">
        <v>4</v>
      </c>
      <c r="AH309">
        <v>4</v>
      </c>
      <c r="AN309" t="s">
        <v>4764</v>
      </c>
      <c r="AO309" t="s">
        <v>4765</v>
      </c>
      <c r="AS309" t="s">
        <v>352</v>
      </c>
      <c r="AT309">
        <v>2015</v>
      </c>
      <c r="AU309">
        <v>19</v>
      </c>
      <c r="AV309">
        <v>4</v>
      </c>
      <c r="BA309">
        <v>639</v>
      </c>
      <c r="BB309">
        <v>645</v>
      </c>
      <c r="BD309" t="s">
        <v>33359</v>
      </c>
      <c r="BG309">
        <v>7</v>
      </c>
      <c r="BK309" t="s">
        <v>33360</v>
      </c>
      <c r="BW309">
        <v>0</v>
      </c>
      <c r="BX309" t="s">
        <v>13433</v>
      </c>
      <c r="BY309">
        <v>1</v>
      </c>
      <c r="BZ309" t="s">
        <v>13985</v>
      </c>
      <c r="CA309" t="s">
        <v>13985</v>
      </c>
      <c r="CB309" t="s">
        <v>13985</v>
      </c>
    </row>
    <row r="310" spans="1:80" hidden="1">
      <c r="A310" t="s">
        <v>13850</v>
      </c>
      <c r="B310" t="s">
        <v>67</v>
      </c>
      <c r="C310" t="s">
        <v>828</v>
      </c>
      <c r="G310" t="s">
        <v>829</v>
      </c>
      <c r="J310" t="s">
        <v>830</v>
      </c>
      <c r="K310" t="s">
        <v>831</v>
      </c>
      <c r="O310" t="s">
        <v>32224</v>
      </c>
      <c r="W310" t="s">
        <v>832</v>
      </c>
      <c r="AA310" t="s">
        <v>833</v>
      </c>
      <c r="AB310" t="s">
        <v>834</v>
      </c>
      <c r="AG310">
        <v>1</v>
      </c>
      <c r="AH310">
        <v>1</v>
      </c>
      <c r="AN310" t="s">
        <v>835</v>
      </c>
      <c r="AS310" t="s">
        <v>815</v>
      </c>
      <c r="AT310">
        <v>2019</v>
      </c>
      <c r="AU310">
        <v>9</v>
      </c>
      <c r="AV310">
        <v>5</v>
      </c>
      <c r="BA310">
        <v>2743</v>
      </c>
      <c r="BB310">
        <v>2754</v>
      </c>
      <c r="BD310" t="s">
        <v>836</v>
      </c>
      <c r="BG310">
        <v>12</v>
      </c>
      <c r="BK310" t="s">
        <v>837</v>
      </c>
      <c r="BL310">
        <v>30891213</v>
      </c>
      <c r="BM310" t="s">
        <v>32263</v>
      </c>
      <c r="BW310">
        <v>1</v>
      </c>
    </row>
    <row r="311" spans="1:80" hidden="1">
      <c r="A311" t="s">
        <v>13850</v>
      </c>
      <c r="B311" t="s">
        <v>67</v>
      </c>
      <c r="C311" t="s">
        <v>2838</v>
      </c>
      <c r="G311" t="s">
        <v>2839</v>
      </c>
      <c r="J311" t="s">
        <v>2840</v>
      </c>
      <c r="K311" t="s">
        <v>2841</v>
      </c>
      <c r="O311" t="s">
        <v>32224</v>
      </c>
      <c r="W311" t="s">
        <v>2842</v>
      </c>
      <c r="AB311" t="s">
        <v>2843</v>
      </c>
      <c r="AG311">
        <v>2</v>
      </c>
      <c r="AH311">
        <v>2</v>
      </c>
      <c r="AN311" t="s">
        <v>2844</v>
      </c>
      <c r="AO311" t="s">
        <v>2845</v>
      </c>
      <c r="AS311" t="s">
        <v>84</v>
      </c>
      <c r="AT311">
        <v>2016</v>
      </c>
      <c r="AU311">
        <v>36</v>
      </c>
      <c r="AV311">
        <v>4</v>
      </c>
      <c r="BA311">
        <v>177</v>
      </c>
      <c r="BB311">
        <v>187</v>
      </c>
      <c r="BD311" t="s">
        <v>2846</v>
      </c>
      <c r="BG311">
        <v>11</v>
      </c>
      <c r="BK311" t="s">
        <v>2847</v>
      </c>
      <c r="BW311">
        <v>1</v>
      </c>
      <c r="BY311" t="s">
        <v>13985</v>
      </c>
      <c r="BZ311" t="s">
        <v>13985</v>
      </c>
      <c r="CA311" t="s">
        <v>13985</v>
      </c>
      <c r="CB311" t="s">
        <v>13985</v>
      </c>
    </row>
    <row r="312" spans="1:80" hidden="1">
      <c r="A312" t="s">
        <v>13850</v>
      </c>
      <c r="B312" t="s">
        <v>67</v>
      </c>
      <c r="C312" t="s">
        <v>36101</v>
      </c>
      <c r="G312" t="s">
        <v>36101</v>
      </c>
      <c r="J312" t="s">
        <v>36102</v>
      </c>
      <c r="K312" t="s">
        <v>3022</v>
      </c>
      <c r="O312" t="s">
        <v>32224</v>
      </c>
      <c r="AG312">
        <v>8</v>
      </c>
      <c r="AH312">
        <v>8</v>
      </c>
      <c r="AN312" t="s">
        <v>3024</v>
      </c>
      <c r="AT312">
        <v>1985</v>
      </c>
      <c r="AU312">
        <v>22</v>
      </c>
      <c r="AV312">
        <v>4</v>
      </c>
      <c r="BA312">
        <v>392</v>
      </c>
      <c r="BB312">
        <v>397</v>
      </c>
      <c r="BD312" t="s">
        <v>36103</v>
      </c>
      <c r="BG312">
        <v>6</v>
      </c>
      <c r="BK312" t="s">
        <v>36104</v>
      </c>
      <c r="BL312">
        <v>4045935</v>
      </c>
      <c r="BW312">
        <v>0</v>
      </c>
      <c r="BX312" t="s">
        <v>13433</v>
      </c>
      <c r="BY312">
        <v>1</v>
      </c>
      <c r="BZ312" t="s">
        <v>13985</v>
      </c>
      <c r="CA312" t="s">
        <v>13985</v>
      </c>
      <c r="CB312" t="s">
        <v>13985</v>
      </c>
    </row>
    <row r="313" spans="1:80" hidden="1">
      <c r="A313" t="s">
        <v>13850</v>
      </c>
      <c r="B313" t="s">
        <v>67</v>
      </c>
      <c r="C313" t="s">
        <v>34833</v>
      </c>
      <c r="G313" t="s">
        <v>34834</v>
      </c>
      <c r="J313" t="s">
        <v>34835</v>
      </c>
      <c r="K313" t="s">
        <v>442</v>
      </c>
      <c r="O313" t="s">
        <v>32224</v>
      </c>
      <c r="W313" t="s">
        <v>34836</v>
      </c>
      <c r="AG313">
        <v>7</v>
      </c>
      <c r="AH313">
        <v>7</v>
      </c>
      <c r="AN313" t="s">
        <v>446</v>
      </c>
      <c r="AT313">
        <v>2007</v>
      </c>
      <c r="AU313">
        <v>24</v>
      </c>
      <c r="AV313">
        <v>3</v>
      </c>
      <c r="BA313">
        <v>389</v>
      </c>
      <c r="BB313">
        <v>405</v>
      </c>
      <c r="BD313" t="s">
        <v>34837</v>
      </c>
      <c r="BG313">
        <v>17</v>
      </c>
      <c r="BK313" t="s">
        <v>34838</v>
      </c>
      <c r="BL313">
        <v>17612939</v>
      </c>
      <c r="BW313">
        <v>0</v>
      </c>
      <c r="BX313" t="s">
        <v>13429</v>
      </c>
      <c r="BY313" t="s">
        <v>13985</v>
      </c>
      <c r="BZ313" t="s">
        <v>13985</v>
      </c>
      <c r="CA313" t="s">
        <v>13985</v>
      </c>
      <c r="CB313" t="s">
        <v>13985</v>
      </c>
    </row>
    <row r="314" spans="1:80" hidden="1">
      <c r="A314" t="s">
        <v>13850</v>
      </c>
      <c r="B314" t="s">
        <v>67</v>
      </c>
      <c r="C314" t="s">
        <v>34689</v>
      </c>
      <c r="G314" t="s">
        <v>34690</v>
      </c>
      <c r="J314" t="s">
        <v>34691</v>
      </c>
      <c r="K314" t="s">
        <v>5124</v>
      </c>
      <c r="O314" t="s">
        <v>32224</v>
      </c>
      <c r="W314" t="s">
        <v>34692</v>
      </c>
      <c r="AA314" t="s">
        <v>34693</v>
      </c>
      <c r="AB314" t="s">
        <v>34694</v>
      </c>
      <c r="AG314">
        <v>2</v>
      </c>
      <c r="AH314">
        <v>2</v>
      </c>
      <c r="AN314" t="s">
        <v>5126</v>
      </c>
      <c r="AT314">
        <v>2008</v>
      </c>
      <c r="AU314">
        <v>52</v>
      </c>
      <c r="AV314">
        <v>2</v>
      </c>
      <c r="BA314">
        <v>63</v>
      </c>
      <c r="BB314">
        <v>67</v>
      </c>
      <c r="BD314" t="s">
        <v>34695</v>
      </c>
      <c r="BG314">
        <v>5</v>
      </c>
      <c r="BK314" t="s">
        <v>34696</v>
      </c>
      <c r="BM314" t="s">
        <v>32286</v>
      </c>
      <c r="BW314">
        <v>0</v>
      </c>
      <c r="BX314" t="s">
        <v>13429</v>
      </c>
      <c r="BY314" t="s">
        <v>13985</v>
      </c>
      <c r="BZ314" t="s">
        <v>13985</v>
      </c>
      <c r="CA314" t="s">
        <v>13985</v>
      </c>
      <c r="CB314" t="s">
        <v>13985</v>
      </c>
    </row>
    <row r="315" spans="1:80" hidden="1">
      <c r="A315" t="s">
        <v>13850</v>
      </c>
      <c r="B315" t="s">
        <v>67</v>
      </c>
      <c r="C315" t="s">
        <v>11270</v>
      </c>
      <c r="G315" t="s">
        <v>11270</v>
      </c>
      <c r="J315" t="s">
        <v>11271</v>
      </c>
      <c r="K315" t="s">
        <v>423</v>
      </c>
      <c r="O315" t="s">
        <v>32224</v>
      </c>
      <c r="W315" t="s">
        <v>11272</v>
      </c>
      <c r="AG315">
        <v>63</v>
      </c>
      <c r="AH315">
        <v>64</v>
      </c>
      <c r="AN315" t="s">
        <v>426</v>
      </c>
      <c r="AS315" t="s">
        <v>84</v>
      </c>
      <c r="AT315">
        <v>1998</v>
      </c>
      <c r="AU315">
        <v>52</v>
      </c>
      <c r="AV315">
        <v>6</v>
      </c>
      <c r="BA315">
        <v>1697</v>
      </c>
      <c r="BB315">
        <v>1704</v>
      </c>
      <c r="BD315" t="s">
        <v>11273</v>
      </c>
      <c r="BG315">
        <v>8</v>
      </c>
      <c r="BK315" t="s">
        <v>11274</v>
      </c>
      <c r="BL315">
        <v>28565309</v>
      </c>
      <c r="BW315">
        <v>1</v>
      </c>
      <c r="BY315" t="s">
        <v>13985</v>
      </c>
      <c r="BZ315" t="s">
        <v>13985</v>
      </c>
      <c r="CA315" t="s">
        <v>13985</v>
      </c>
      <c r="CB315" t="s">
        <v>13985</v>
      </c>
    </row>
    <row r="316" spans="1:80" hidden="1">
      <c r="A316" t="s">
        <v>13850</v>
      </c>
      <c r="B316" t="s">
        <v>67</v>
      </c>
      <c r="C316" t="s">
        <v>34386</v>
      </c>
      <c r="G316" t="s">
        <v>34387</v>
      </c>
      <c r="J316" t="s">
        <v>34388</v>
      </c>
      <c r="K316" t="s">
        <v>625</v>
      </c>
      <c r="O316" t="s">
        <v>32224</v>
      </c>
      <c r="W316" t="s">
        <v>34389</v>
      </c>
      <c r="AG316">
        <v>8</v>
      </c>
      <c r="AH316">
        <v>8</v>
      </c>
      <c r="AN316" t="s">
        <v>627</v>
      </c>
      <c r="AS316" t="s">
        <v>352</v>
      </c>
      <c r="AT316">
        <v>2010</v>
      </c>
      <c r="AU316">
        <v>136</v>
      </c>
      <c r="AV316">
        <v>2</v>
      </c>
      <c r="BA316">
        <v>199</v>
      </c>
      <c r="BB316">
        <v>205</v>
      </c>
      <c r="BD316" t="s">
        <v>34390</v>
      </c>
      <c r="BG316">
        <v>7</v>
      </c>
      <c r="BK316" t="s">
        <v>34391</v>
      </c>
      <c r="BW316">
        <v>0</v>
      </c>
      <c r="BX316" t="s">
        <v>13429</v>
      </c>
      <c r="BY316" t="s">
        <v>13985</v>
      </c>
      <c r="BZ316" t="s">
        <v>13985</v>
      </c>
      <c r="CA316" t="s">
        <v>13985</v>
      </c>
      <c r="CB316" t="s">
        <v>13985</v>
      </c>
    </row>
    <row r="317" spans="1:80" hidden="1">
      <c r="A317" t="s">
        <v>13850</v>
      </c>
      <c r="B317" t="s">
        <v>67</v>
      </c>
      <c r="C317" t="s">
        <v>34742</v>
      </c>
      <c r="G317" t="s">
        <v>34743</v>
      </c>
      <c r="J317" t="s">
        <v>34744</v>
      </c>
      <c r="K317" t="s">
        <v>3380</v>
      </c>
      <c r="O317" t="s">
        <v>32224</v>
      </c>
      <c r="W317" t="s">
        <v>34745</v>
      </c>
      <c r="AG317">
        <v>3</v>
      </c>
      <c r="AH317">
        <v>3</v>
      </c>
      <c r="AN317" t="s">
        <v>3382</v>
      </c>
      <c r="AS317" s="1">
        <v>43344</v>
      </c>
      <c r="AT317">
        <v>2007</v>
      </c>
      <c r="AU317">
        <v>7</v>
      </c>
      <c r="BC317">
        <v>49</v>
      </c>
      <c r="BG317">
        <v>12</v>
      </c>
      <c r="BK317" t="s">
        <v>34746</v>
      </c>
      <c r="BM317" t="s">
        <v>32247</v>
      </c>
      <c r="BW317">
        <v>0</v>
      </c>
      <c r="BX317" t="s">
        <v>13429</v>
      </c>
      <c r="BY317" t="s">
        <v>13985</v>
      </c>
      <c r="BZ317" t="s">
        <v>13985</v>
      </c>
      <c r="CA317" t="s">
        <v>13985</v>
      </c>
      <c r="CB317" t="s">
        <v>13985</v>
      </c>
    </row>
    <row r="318" spans="1:80" hidden="1">
      <c r="A318" t="s">
        <v>13850</v>
      </c>
      <c r="B318" t="s">
        <v>67</v>
      </c>
      <c r="C318" t="s">
        <v>33130</v>
      </c>
      <c r="G318" t="s">
        <v>33131</v>
      </c>
      <c r="J318" t="s">
        <v>33132</v>
      </c>
      <c r="K318" t="s">
        <v>667</v>
      </c>
      <c r="O318" t="s">
        <v>32224</v>
      </c>
      <c r="W318" t="s">
        <v>33133</v>
      </c>
      <c r="AG318">
        <v>3</v>
      </c>
      <c r="AH318">
        <v>3</v>
      </c>
      <c r="AN318" t="s">
        <v>670</v>
      </c>
      <c r="AO318" t="s">
        <v>671</v>
      </c>
      <c r="AS318" t="s">
        <v>154</v>
      </c>
      <c r="AT318">
        <v>2016</v>
      </c>
      <c r="AU318">
        <v>51</v>
      </c>
      <c r="AV318">
        <v>4</v>
      </c>
      <c r="BA318">
        <v>623</v>
      </c>
      <c r="BB318">
        <v>629</v>
      </c>
      <c r="BD318" t="s">
        <v>33134</v>
      </c>
      <c r="BG318">
        <v>7</v>
      </c>
      <c r="BK318" t="s">
        <v>33135</v>
      </c>
      <c r="BW318">
        <v>0</v>
      </c>
      <c r="BX318" t="s">
        <v>13429</v>
      </c>
      <c r="BY318" t="s">
        <v>13985</v>
      </c>
      <c r="BZ318" t="s">
        <v>13985</v>
      </c>
      <c r="CA318" t="s">
        <v>13985</v>
      </c>
      <c r="CB318" t="s">
        <v>13985</v>
      </c>
    </row>
    <row r="319" spans="1:80" hidden="1">
      <c r="A319" t="s">
        <v>13850</v>
      </c>
      <c r="B319" t="s">
        <v>67</v>
      </c>
      <c r="C319" t="s">
        <v>35667</v>
      </c>
      <c r="G319" t="s">
        <v>35667</v>
      </c>
      <c r="J319" t="s">
        <v>35668</v>
      </c>
      <c r="K319" t="s">
        <v>358</v>
      </c>
      <c r="O319" t="s">
        <v>32224</v>
      </c>
      <c r="W319" t="s">
        <v>35669</v>
      </c>
      <c r="AG319">
        <v>26</v>
      </c>
      <c r="AH319">
        <v>28</v>
      </c>
      <c r="AN319" t="s">
        <v>360</v>
      </c>
      <c r="AS319" t="s">
        <v>815</v>
      </c>
      <c r="AT319">
        <v>1997</v>
      </c>
      <c r="AU319">
        <v>43</v>
      </c>
      <c r="AV319">
        <v>3</v>
      </c>
      <c r="BA319">
        <v>251</v>
      </c>
      <c r="BB319">
        <v>260</v>
      </c>
      <c r="BD319" t="s">
        <v>35670</v>
      </c>
      <c r="BG319">
        <v>10</v>
      </c>
      <c r="BK319" t="s">
        <v>35671</v>
      </c>
      <c r="BL319">
        <v>12769909</v>
      </c>
      <c r="BW319">
        <v>0</v>
      </c>
      <c r="BX319" t="s">
        <v>13429</v>
      </c>
      <c r="BY319" t="s">
        <v>13985</v>
      </c>
      <c r="BZ319" t="s">
        <v>13985</v>
      </c>
      <c r="CA319" t="s">
        <v>13985</v>
      </c>
      <c r="CB319" t="s">
        <v>13985</v>
      </c>
    </row>
    <row r="320" spans="1:80" hidden="1">
      <c r="A320" t="s">
        <v>13850</v>
      </c>
      <c r="B320" t="s">
        <v>67</v>
      </c>
      <c r="C320" t="s">
        <v>33085</v>
      </c>
      <c r="G320" t="s">
        <v>33086</v>
      </c>
      <c r="J320" t="s">
        <v>33087</v>
      </c>
      <c r="K320" t="s">
        <v>1192</v>
      </c>
      <c r="O320" t="s">
        <v>32224</v>
      </c>
      <c r="W320" t="s">
        <v>33088</v>
      </c>
      <c r="AA320" t="s">
        <v>33089</v>
      </c>
      <c r="AB320" t="s">
        <v>33090</v>
      </c>
      <c r="AG320">
        <v>9</v>
      </c>
      <c r="AH320">
        <v>9</v>
      </c>
      <c r="AN320" t="s">
        <v>1194</v>
      </c>
      <c r="AO320" t="s">
        <v>1195</v>
      </c>
      <c r="AS320" t="s">
        <v>1023</v>
      </c>
      <c r="AT320">
        <v>2017</v>
      </c>
      <c r="AU320">
        <v>23</v>
      </c>
      <c r="AV320">
        <v>1</v>
      </c>
      <c r="BA320">
        <v>56</v>
      </c>
      <c r="BB320">
        <v>67</v>
      </c>
      <c r="BD320" t="s">
        <v>33091</v>
      </c>
      <c r="BG320">
        <v>12</v>
      </c>
      <c r="BK320" t="s">
        <v>33092</v>
      </c>
      <c r="BL320">
        <v>27234703</v>
      </c>
      <c r="BW320">
        <v>0</v>
      </c>
      <c r="BX320" t="s">
        <v>13429</v>
      </c>
      <c r="BY320" t="s">
        <v>13985</v>
      </c>
      <c r="BZ320" t="s">
        <v>13985</v>
      </c>
      <c r="CA320" t="s">
        <v>13985</v>
      </c>
      <c r="CB320" t="s">
        <v>13985</v>
      </c>
    </row>
    <row r="321" spans="1:80" hidden="1">
      <c r="A321" t="s">
        <v>13850</v>
      </c>
      <c r="B321" t="s">
        <v>67</v>
      </c>
      <c r="C321" t="s">
        <v>16380</v>
      </c>
      <c r="G321" t="s">
        <v>16381</v>
      </c>
      <c r="J321" t="s">
        <v>16382</v>
      </c>
      <c r="K321" t="s">
        <v>358</v>
      </c>
      <c r="O321" t="s">
        <v>32224</v>
      </c>
      <c r="W321" t="s">
        <v>16383</v>
      </c>
      <c r="AG321">
        <v>2</v>
      </c>
      <c r="AH321">
        <v>3</v>
      </c>
      <c r="AN321" t="s">
        <v>360</v>
      </c>
      <c r="AO321" t="s">
        <v>361</v>
      </c>
      <c r="AS321" t="s">
        <v>1978</v>
      </c>
      <c r="AT321">
        <v>2017</v>
      </c>
      <c r="AU321">
        <v>103</v>
      </c>
      <c r="BA321">
        <v>78</v>
      </c>
      <c r="BB321">
        <v>85</v>
      </c>
      <c r="BD321" t="s">
        <v>16384</v>
      </c>
      <c r="BG321">
        <v>8</v>
      </c>
      <c r="BK321" t="s">
        <v>16385</v>
      </c>
      <c r="BL321">
        <v>28987773</v>
      </c>
      <c r="BW321">
        <v>1</v>
      </c>
      <c r="BY321" t="s">
        <v>13985</v>
      </c>
      <c r="BZ321" t="s">
        <v>13985</v>
      </c>
      <c r="CA321" t="s">
        <v>13985</v>
      </c>
      <c r="CB321" t="s">
        <v>13985</v>
      </c>
    </row>
    <row r="322" spans="1:80" hidden="1">
      <c r="A322" t="s">
        <v>13850</v>
      </c>
      <c r="B322" t="s">
        <v>67</v>
      </c>
      <c r="C322" t="s">
        <v>6094</v>
      </c>
      <c r="G322" t="s">
        <v>6095</v>
      </c>
      <c r="J322" t="s">
        <v>34192</v>
      </c>
      <c r="K322" t="s">
        <v>625</v>
      </c>
      <c r="O322" t="s">
        <v>32224</v>
      </c>
      <c r="W322" t="s">
        <v>34193</v>
      </c>
      <c r="AG322">
        <v>2</v>
      </c>
      <c r="AH322">
        <v>2</v>
      </c>
      <c r="AN322" t="s">
        <v>627</v>
      </c>
      <c r="AO322" t="s">
        <v>628</v>
      </c>
      <c r="AS322" t="s">
        <v>1023</v>
      </c>
      <c r="AT322">
        <v>2012</v>
      </c>
      <c r="AU322">
        <v>142</v>
      </c>
      <c r="AV322">
        <v>1</v>
      </c>
      <c r="BA322">
        <v>60</v>
      </c>
      <c r="BB322">
        <v>70</v>
      </c>
      <c r="BD322" t="s">
        <v>34194</v>
      </c>
      <c r="BG322">
        <v>11</v>
      </c>
      <c r="BK322" t="s">
        <v>34195</v>
      </c>
      <c r="BW322">
        <v>0</v>
      </c>
      <c r="BX322" t="s">
        <v>13429</v>
      </c>
      <c r="BY322" t="s">
        <v>13985</v>
      </c>
      <c r="BZ322" t="s">
        <v>13985</v>
      </c>
      <c r="CA322" t="s">
        <v>13985</v>
      </c>
      <c r="CB322" t="s">
        <v>13985</v>
      </c>
    </row>
    <row r="323" spans="1:80" hidden="1">
      <c r="A323" t="s">
        <v>13850</v>
      </c>
      <c r="B323" t="s">
        <v>67</v>
      </c>
      <c r="C323" t="s">
        <v>32989</v>
      </c>
      <c r="G323" t="s">
        <v>32990</v>
      </c>
      <c r="J323" t="s">
        <v>32991</v>
      </c>
      <c r="K323" t="s">
        <v>3981</v>
      </c>
      <c r="O323" t="s">
        <v>32224</v>
      </c>
      <c r="W323" t="s">
        <v>32992</v>
      </c>
      <c r="AG323">
        <v>4</v>
      </c>
      <c r="AH323">
        <v>4</v>
      </c>
      <c r="AN323" t="s">
        <v>3983</v>
      </c>
      <c r="AO323" t="s">
        <v>3984</v>
      </c>
      <c r="AS323" t="s">
        <v>521</v>
      </c>
      <c r="AT323">
        <v>2017</v>
      </c>
      <c r="AU323">
        <v>107</v>
      </c>
      <c r="AV323">
        <v>3</v>
      </c>
      <c r="BA323">
        <v>294</v>
      </c>
      <c r="BB323">
        <v>302</v>
      </c>
      <c r="BD323" t="s">
        <v>32993</v>
      </c>
      <c r="BG323">
        <v>9</v>
      </c>
      <c r="BK323" t="s">
        <v>32994</v>
      </c>
      <c r="BL323">
        <v>27829469</v>
      </c>
      <c r="BW323">
        <v>0</v>
      </c>
      <c r="BX323" t="s">
        <v>13433</v>
      </c>
      <c r="BY323" t="s">
        <v>13985</v>
      </c>
      <c r="BZ323">
        <v>1</v>
      </c>
      <c r="CA323" t="s">
        <v>13985</v>
      </c>
      <c r="CB323" t="s">
        <v>13985</v>
      </c>
    </row>
    <row r="324" spans="1:80" hidden="1">
      <c r="A324" t="s">
        <v>13850</v>
      </c>
      <c r="B324" t="s">
        <v>67</v>
      </c>
      <c r="C324" t="s">
        <v>36149</v>
      </c>
      <c r="G324" t="s">
        <v>36149</v>
      </c>
      <c r="J324" t="s">
        <v>36150</v>
      </c>
      <c r="K324" t="s">
        <v>3022</v>
      </c>
      <c r="O324" t="s">
        <v>32224</v>
      </c>
      <c r="AG324">
        <v>10</v>
      </c>
      <c r="AH324">
        <v>11</v>
      </c>
      <c r="AN324" t="s">
        <v>3024</v>
      </c>
      <c r="AO324" t="s">
        <v>3025</v>
      </c>
      <c r="AT324">
        <v>1983</v>
      </c>
      <c r="AU324">
        <v>20</v>
      </c>
      <c r="AV324">
        <v>3</v>
      </c>
      <c r="BA324">
        <v>263</v>
      </c>
      <c r="BB324">
        <v>271</v>
      </c>
      <c r="BD324" t="s">
        <v>36151</v>
      </c>
      <c r="BG324">
        <v>9</v>
      </c>
      <c r="BK324" t="s">
        <v>36152</v>
      </c>
      <c r="BL324">
        <v>6876090</v>
      </c>
      <c r="BW324">
        <v>0</v>
      </c>
      <c r="BX324" t="s">
        <v>13429</v>
      </c>
      <c r="BY324" t="s">
        <v>13985</v>
      </c>
      <c r="BZ324" t="s">
        <v>13985</v>
      </c>
      <c r="CA324" t="s">
        <v>13985</v>
      </c>
      <c r="CB324" t="s">
        <v>13985</v>
      </c>
    </row>
    <row r="325" spans="1:80" hidden="1">
      <c r="A325" t="s">
        <v>13850</v>
      </c>
      <c r="B325" t="s">
        <v>67</v>
      </c>
      <c r="C325" t="s">
        <v>13332</v>
      </c>
      <c r="G325" t="s">
        <v>13332</v>
      </c>
      <c r="J325" t="s">
        <v>13333</v>
      </c>
      <c r="K325" t="s">
        <v>3022</v>
      </c>
      <c r="O325" t="s">
        <v>32224</v>
      </c>
      <c r="AG325">
        <v>25</v>
      </c>
      <c r="AH325">
        <v>28</v>
      </c>
      <c r="AN325" t="s">
        <v>3024</v>
      </c>
      <c r="AT325">
        <v>1983</v>
      </c>
      <c r="AU325">
        <v>20</v>
      </c>
      <c r="AV325">
        <v>6</v>
      </c>
      <c r="BA325">
        <v>601</v>
      </c>
      <c r="BB325">
        <v>607</v>
      </c>
      <c r="BD325" t="s">
        <v>13334</v>
      </c>
      <c r="BG325">
        <v>7</v>
      </c>
      <c r="BK325" t="s">
        <v>13335</v>
      </c>
      <c r="BL325">
        <v>6644756</v>
      </c>
      <c r="BW325">
        <v>1</v>
      </c>
      <c r="BY325" t="s">
        <v>13985</v>
      </c>
      <c r="BZ325" t="s">
        <v>13985</v>
      </c>
      <c r="CA325" t="s">
        <v>13985</v>
      </c>
      <c r="CB325" t="s">
        <v>13985</v>
      </c>
    </row>
    <row r="326" spans="1:80" hidden="1">
      <c r="A326" t="s">
        <v>13850</v>
      </c>
      <c r="B326" t="s">
        <v>67</v>
      </c>
      <c r="C326" t="s">
        <v>13332</v>
      </c>
      <c r="G326" t="s">
        <v>13332</v>
      </c>
      <c r="J326" t="s">
        <v>36186</v>
      </c>
      <c r="K326" t="s">
        <v>4545</v>
      </c>
      <c r="O326" t="s">
        <v>32224</v>
      </c>
      <c r="AG326">
        <v>29</v>
      </c>
      <c r="AH326">
        <v>31</v>
      </c>
      <c r="AN326" t="s">
        <v>4548</v>
      </c>
      <c r="AT326">
        <v>1980</v>
      </c>
      <c r="AU326">
        <v>73</v>
      </c>
      <c r="AV326">
        <v>1</v>
      </c>
      <c r="BA326">
        <v>39</v>
      </c>
      <c r="BB326">
        <v>43</v>
      </c>
      <c r="BD326" t="s">
        <v>36187</v>
      </c>
      <c r="BG326">
        <v>5</v>
      </c>
      <c r="BK326" t="s">
        <v>36188</v>
      </c>
      <c r="BM326" t="s">
        <v>32286</v>
      </c>
      <c r="BW326">
        <v>0</v>
      </c>
      <c r="BX326" t="s">
        <v>13433</v>
      </c>
      <c r="BY326">
        <v>1</v>
      </c>
      <c r="BZ326" t="s">
        <v>13985</v>
      </c>
      <c r="CA326" t="s">
        <v>13985</v>
      </c>
      <c r="CB326" t="s">
        <v>13985</v>
      </c>
    </row>
    <row r="327" spans="1:80" hidden="1">
      <c r="A327" t="s">
        <v>13850</v>
      </c>
      <c r="B327" t="s">
        <v>67</v>
      </c>
      <c r="C327" t="s">
        <v>36189</v>
      </c>
      <c r="G327" t="s">
        <v>36189</v>
      </c>
      <c r="J327" t="s">
        <v>36190</v>
      </c>
      <c r="K327" t="s">
        <v>4545</v>
      </c>
      <c r="O327" t="s">
        <v>32224</v>
      </c>
      <c r="AG327">
        <v>9</v>
      </c>
      <c r="AH327">
        <v>11</v>
      </c>
      <c r="AN327" t="s">
        <v>4548</v>
      </c>
      <c r="AT327">
        <v>1980</v>
      </c>
      <c r="AU327">
        <v>73</v>
      </c>
      <c r="AV327">
        <v>4</v>
      </c>
      <c r="BA327">
        <v>357</v>
      </c>
      <c r="BB327">
        <v>359</v>
      </c>
      <c r="BD327" t="s">
        <v>36191</v>
      </c>
      <c r="BG327">
        <v>3</v>
      </c>
      <c r="BK327" t="s">
        <v>36192</v>
      </c>
      <c r="BW327">
        <v>0</v>
      </c>
      <c r="BX327" t="s">
        <v>13433</v>
      </c>
      <c r="BY327" t="s">
        <v>13985</v>
      </c>
      <c r="BZ327">
        <v>2</v>
      </c>
      <c r="CA327" t="s">
        <v>13985</v>
      </c>
      <c r="CB327" t="s">
        <v>13985</v>
      </c>
    </row>
    <row r="328" spans="1:80" hidden="1">
      <c r="A328" t="s">
        <v>13850</v>
      </c>
      <c r="B328" t="s">
        <v>67</v>
      </c>
      <c r="C328" t="s">
        <v>31666</v>
      </c>
      <c r="G328" t="s">
        <v>31666</v>
      </c>
      <c r="J328" t="s">
        <v>31667</v>
      </c>
      <c r="K328" t="s">
        <v>160</v>
      </c>
      <c r="O328" t="s">
        <v>32224</v>
      </c>
      <c r="AG328">
        <v>6</v>
      </c>
      <c r="AH328">
        <v>6</v>
      </c>
      <c r="AN328" t="s">
        <v>162</v>
      </c>
      <c r="AT328">
        <v>1978</v>
      </c>
      <c r="AU328">
        <v>3</v>
      </c>
      <c r="AV328">
        <v>3</v>
      </c>
      <c r="BA328">
        <v>197</v>
      </c>
      <c r="BB328">
        <v>206</v>
      </c>
      <c r="BD328" t="s">
        <v>31668</v>
      </c>
      <c r="BG328">
        <v>10</v>
      </c>
      <c r="BK328" t="s">
        <v>31669</v>
      </c>
      <c r="BW328">
        <v>1</v>
      </c>
      <c r="BY328" t="s">
        <v>13985</v>
      </c>
      <c r="BZ328" t="s">
        <v>13985</v>
      </c>
      <c r="CA328" t="s">
        <v>13985</v>
      </c>
      <c r="CB328" t="s">
        <v>13985</v>
      </c>
    </row>
    <row r="329" spans="1:80" hidden="1">
      <c r="A329" t="s">
        <v>13850</v>
      </c>
      <c r="B329" t="s">
        <v>67</v>
      </c>
      <c r="C329" t="s">
        <v>4511</v>
      </c>
      <c r="G329" t="s">
        <v>4512</v>
      </c>
      <c r="J329" t="s">
        <v>4513</v>
      </c>
      <c r="K329" t="s">
        <v>358</v>
      </c>
      <c r="O329" t="s">
        <v>32224</v>
      </c>
      <c r="W329" t="s">
        <v>4514</v>
      </c>
      <c r="AG329">
        <v>1</v>
      </c>
      <c r="AH329">
        <v>2</v>
      </c>
      <c r="AN329" t="s">
        <v>360</v>
      </c>
      <c r="AO329" t="s">
        <v>361</v>
      </c>
      <c r="AS329" t="s">
        <v>154</v>
      </c>
      <c r="AT329">
        <v>2014</v>
      </c>
      <c r="AU329">
        <v>70</v>
      </c>
      <c r="BA329">
        <v>1</v>
      </c>
      <c r="BB329">
        <v>7</v>
      </c>
      <c r="BD329" t="s">
        <v>4515</v>
      </c>
      <c r="BG329">
        <v>7</v>
      </c>
      <c r="BK329" t="s">
        <v>4516</v>
      </c>
      <c r="BL329">
        <v>25158025</v>
      </c>
      <c r="BM329" t="s">
        <v>32249</v>
      </c>
      <c r="BW329">
        <v>1</v>
      </c>
      <c r="BY329" t="s">
        <v>13985</v>
      </c>
      <c r="BZ329" t="s">
        <v>13985</v>
      </c>
      <c r="CA329" t="s">
        <v>13985</v>
      </c>
      <c r="CB329" t="s">
        <v>13985</v>
      </c>
    </row>
    <row r="330" spans="1:80" hidden="1">
      <c r="A330" t="s">
        <v>13850</v>
      </c>
      <c r="B330" t="s">
        <v>67</v>
      </c>
      <c r="C330" t="s">
        <v>35886</v>
      </c>
      <c r="G330" t="s">
        <v>35886</v>
      </c>
      <c r="J330" t="s">
        <v>35959</v>
      </c>
      <c r="K330" t="s">
        <v>3022</v>
      </c>
      <c r="O330" t="s">
        <v>32224</v>
      </c>
      <c r="AG330">
        <v>22</v>
      </c>
      <c r="AH330">
        <v>22</v>
      </c>
      <c r="AN330" t="s">
        <v>3024</v>
      </c>
      <c r="AS330" t="s">
        <v>629</v>
      </c>
      <c r="AT330">
        <v>1989</v>
      </c>
      <c r="AU330">
        <v>26</v>
      </c>
      <c r="AV330">
        <v>3</v>
      </c>
      <c r="BA330">
        <v>173</v>
      </c>
      <c r="BB330">
        <v>182</v>
      </c>
      <c r="BD330" t="s">
        <v>35960</v>
      </c>
      <c r="BG330">
        <v>10</v>
      </c>
      <c r="BK330" t="s">
        <v>35961</v>
      </c>
      <c r="BL330">
        <v>2724315</v>
      </c>
      <c r="BW330">
        <v>0</v>
      </c>
      <c r="BX330" t="s">
        <v>13429</v>
      </c>
      <c r="BY330" t="s">
        <v>13985</v>
      </c>
      <c r="BZ330" t="s">
        <v>13985</v>
      </c>
      <c r="CA330" t="s">
        <v>13985</v>
      </c>
      <c r="CB330" t="s">
        <v>13985</v>
      </c>
    </row>
    <row r="331" spans="1:80" hidden="1">
      <c r="A331" t="s">
        <v>13850</v>
      </c>
      <c r="B331" t="s">
        <v>67</v>
      </c>
      <c r="C331" t="s">
        <v>35740</v>
      </c>
      <c r="G331" t="s">
        <v>35740</v>
      </c>
      <c r="J331" t="s">
        <v>35741</v>
      </c>
      <c r="K331" t="s">
        <v>4239</v>
      </c>
      <c r="O331" t="s">
        <v>32224</v>
      </c>
      <c r="W331" t="s">
        <v>35742</v>
      </c>
      <c r="AA331" t="s">
        <v>35743</v>
      </c>
      <c r="AB331" t="s">
        <v>35744</v>
      </c>
      <c r="AG331">
        <v>38</v>
      </c>
      <c r="AH331">
        <v>42</v>
      </c>
      <c r="AN331" t="s">
        <v>4242</v>
      </c>
      <c r="AS331" t="s">
        <v>297</v>
      </c>
      <c r="AT331">
        <v>1995</v>
      </c>
      <c r="AU331">
        <v>9</v>
      </c>
      <c r="AV331">
        <v>5</v>
      </c>
      <c r="BA331">
        <v>467</v>
      </c>
      <c r="BB331">
        <v>477</v>
      </c>
      <c r="BD331" t="s">
        <v>35745</v>
      </c>
      <c r="BG331">
        <v>11</v>
      </c>
      <c r="BK331" t="s">
        <v>35746</v>
      </c>
      <c r="BW331">
        <v>0</v>
      </c>
      <c r="BX331" t="s">
        <v>13429</v>
      </c>
      <c r="BY331" t="s">
        <v>13985</v>
      </c>
      <c r="BZ331" t="s">
        <v>13985</v>
      </c>
      <c r="CA331" t="s">
        <v>13985</v>
      </c>
      <c r="CB331" t="s">
        <v>13985</v>
      </c>
    </row>
    <row r="332" spans="1:80" hidden="1">
      <c r="A332" t="s">
        <v>13850</v>
      </c>
      <c r="B332" t="s">
        <v>67</v>
      </c>
      <c r="C332" t="s">
        <v>35097</v>
      </c>
      <c r="G332" t="s">
        <v>35097</v>
      </c>
      <c r="J332" t="s">
        <v>35098</v>
      </c>
      <c r="K332" t="s">
        <v>358</v>
      </c>
      <c r="O332" t="s">
        <v>32224</v>
      </c>
      <c r="W332" t="s">
        <v>35099</v>
      </c>
      <c r="AA332" t="s">
        <v>10048</v>
      </c>
      <c r="AB332" t="s">
        <v>10049</v>
      </c>
      <c r="AG332">
        <v>26</v>
      </c>
      <c r="AH332">
        <v>27</v>
      </c>
      <c r="AN332" t="s">
        <v>360</v>
      </c>
      <c r="AS332" t="s">
        <v>154</v>
      </c>
      <c r="AT332">
        <v>2004</v>
      </c>
      <c r="AU332">
        <v>50</v>
      </c>
      <c r="AV332">
        <v>11</v>
      </c>
      <c r="BA332">
        <v>1075</v>
      </c>
      <c r="BB332">
        <v>1081</v>
      </c>
      <c r="BD332" t="s">
        <v>35100</v>
      </c>
      <c r="BG332">
        <v>7</v>
      </c>
      <c r="BK332" t="s">
        <v>35101</v>
      </c>
      <c r="BL332">
        <v>15607510</v>
      </c>
      <c r="BW332">
        <v>0</v>
      </c>
      <c r="BX332" t="s">
        <v>13429</v>
      </c>
      <c r="BY332" t="s">
        <v>13985</v>
      </c>
      <c r="BZ332" t="s">
        <v>13985</v>
      </c>
      <c r="CA332" t="s">
        <v>13985</v>
      </c>
      <c r="CB332" t="s">
        <v>13985</v>
      </c>
    </row>
    <row r="333" spans="1:80" hidden="1">
      <c r="A333" t="s">
        <v>13850</v>
      </c>
      <c r="B333" t="s">
        <v>67</v>
      </c>
      <c r="C333" t="s">
        <v>22677</v>
      </c>
      <c r="G333" t="s">
        <v>22678</v>
      </c>
      <c r="J333" t="s">
        <v>22679</v>
      </c>
      <c r="K333" t="s">
        <v>6536</v>
      </c>
      <c r="O333" t="s">
        <v>32224</v>
      </c>
      <c r="W333" t="s">
        <v>22680</v>
      </c>
      <c r="AA333" t="s">
        <v>22681</v>
      </c>
      <c r="AB333" t="s">
        <v>22682</v>
      </c>
      <c r="AG333">
        <v>35</v>
      </c>
      <c r="AH333">
        <v>35</v>
      </c>
      <c r="AN333" t="s">
        <v>6540</v>
      </c>
      <c r="AS333" t="s">
        <v>521</v>
      </c>
      <c r="AT333">
        <v>2011</v>
      </c>
      <c r="AU333">
        <v>25</v>
      </c>
      <c r="AV333">
        <v>3</v>
      </c>
      <c r="BA333">
        <v>527</v>
      </c>
      <c r="BB333">
        <v>536</v>
      </c>
      <c r="BD333" t="s">
        <v>22683</v>
      </c>
      <c r="BG333">
        <v>10</v>
      </c>
      <c r="BK333" t="s">
        <v>22684</v>
      </c>
      <c r="BW333">
        <v>1</v>
      </c>
      <c r="BY333" t="s">
        <v>13985</v>
      </c>
      <c r="BZ333" t="s">
        <v>13985</v>
      </c>
      <c r="CA333" t="s">
        <v>13985</v>
      </c>
      <c r="CB333" t="s">
        <v>13985</v>
      </c>
    </row>
    <row r="334" spans="1:80" hidden="1">
      <c r="A334" t="s">
        <v>13850</v>
      </c>
      <c r="B334" t="s">
        <v>67</v>
      </c>
      <c r="C334" t="s">
        <v>31216</v>
      </c>
      <c r="G334" t="s">
        <v>31216</v>
      </c>
      <c r="J334" t="s">
        <v>31217</v>
      </c>
      <c r="K334" t="s">
        <v>7048</v>
      </c>
      <c r="O334" t="s">
        <v>32224</v>
      </c>
      <c r="W334" t="s">
        <v>31218</v>
      </c>
      <c r="AG334">
        <v>56</v>
      </c>
      <c r="AH334">
        <v>58</v>
      </c>
      <c r="AN334" t="s">
        <v>3658</v>
      </c>
      <c r="AS334" t="s">
        <v>730</v>
      </c>
      <c r="AT334">
        <v>1992</v>
      </c>
      <c r="AU334">
        <v>162</v>
      </c>
      <c r="AV334">
        <v>3</v>
      </c>
      <c r="BA334">
        <v>203</v>
      </c>
      <c r="BB334">
        <v>208</v>
      </c>
      <c r="BD334" t="s">
        <v>31219</v>
      </c>
      <c r="BG334">
        <v>6</v>
      </c>
      <c r="BK334" t="s">
        <v>31220</v>
      </c>
      <c r="BL334">
        <v>1613157</v>
      </c>
      <c r="BW334">
        <v>1</v>
      </c>
      <c r="BY334" t="s">
        <v>13985</v>
      </c>
      <c r="BZ334" t="s">
        <v>13985</v>
      </c>
      <c r="CA334" t="s">
        <v>13985</v>
      </c>
      <c r="CB334" t="s">
        <v>13985</v>
      </c>
    </row>
    <row r="335" spans="1:80" hidden="1">
      <c r="A335" t="s">
        <v>13850</v>
      </c>
      <c r="B335" t="s">
        <v>67</v>
      </c>
      <c r="C335" t="s">
        <v>7575</v>
      </c>
      <c r="G335" t="s">
        <v>7576</v>
      </c>
      <c r="J335" t="s">
        <v>7577</v>
      </c>
      <c r="K335" t="s">
        <v>2220</v>
      </c>
      <c r="O335" t="s">
        <v>32224</v>
      </c>
      <c r="W335" t="s">
        <v>7578</v>
      </c>
      <c r="AB335" t="s">
        <v>7579</v>
      </c>
      <c r="AG335">
        <v>28</v>
      </c>
      <c r="AH335">
        <v>29</v>
      </c>
      <c r="AN335" t="s">
        <v>2224</v>
      </c>
      <c r="AS335" t="s">
        <v>297</v>
      </c>
      <c r="AT335">
        <v>2009</v>
      </c>
      <c r="AU335">
        <v>195</v>
      </c>
      <c r="AV335">
        <v>9</v>
      </c>
      <c r="BA335">
        <v>825</v>
      </c>
      <c r="BB335">
        <v>829</v>
      </c>
      <c r="BD335" t="s">
        <v>7580</v>
      </c>
      <c r="BG335">
        <v>5</v>
      </c>
      <c r="BK335" t="s">
        <v>7581</v>
      </c>
      <c r="BL335">
        <v>19669646</v>
      </c>
      <c r="BW335">
        <v>1</v>
      </c>
      <c r="BY335" t="s">
        <v>13985</v>
      </c>
      <c r="BZ335" t="s">
        <v>13985</v>
      </c>
      <c r="CA335" t="s">
        <v>13985</v>
      </c>
      <c r="CB335" t="s">
        <v>13985</v>
      </c>
    </row>
    <row r="336" spans="1:80" hidden="1">
      <c r="A336" t="s">
        <v>13850</v>
      </c>
      <c r="B336" t="s">
        <v>67</v>
      </c>
      <c r="C336" t="s">
        <v>30336</v>
      </c>
      <c r="G336" t="s">
        <v>30336</v>
      </c>
      <c r="J336" t="s">
        <v>31254</v>
      </c>
      <c r="K336" t="s">
        <v>667</v>
      </c>
      <c r="O336" t="s">
        <v>32224</v>
      </c>
      <c r="W336" t="s">
        <v>31255</v>
      </c>
      <c r="AG336">
        <v>31</v>
      </c>
      <c r="AH336">
        <v>31</v>
      </c>
      <c r="AN336" t="s">
        <v>670</v>
      </c>
      <c r="AS336" t="s">
        <v>884</v>
      </c>
      <c r="AT336">
        <v>1992</v>
      </c>
      <c r="AU336">
        <v>27</v>
      </c>
      <c r="AV336">
        <v>1</v>
      </c>
      <c r="BA336">
        <v>141</v>
      </c>
      <c r="BB336">
        <v>150</v>
      </c>
      <c r="BD336" t="s">
        <v>31256</v>
      </c>
      <c r="BG336">
        <v>10</v>
      </c>
      <c r="BK336" t="s">
        <v>31257</v>
      </c>
      <c r="BM336" t="s">
        <v>32286</v>
      </c>
      <c r="BW336">
        <v>1</v>
      </c>
      <c r="BY336" t="s">
        <v>13985</v>
      </c>
      <c r="BZ336" t="s">
        <v>13985</v>
      </c>
      <c r="CA336" t="s">
        <v>13985</v>
      </c>
      <c r="CB336" t="s">
        <v>13985</v>
      </c>
    </row>
    <row r="337" spans="1:80" hidden="1">
      <c r="A337" t="s">
        <v>13850</v>
      </c>
      <c r="B337" t="s">
        <v>67</v>
      </c>
      <c r="C337" t="s">
        <v>34898</v>
      </c>
      <c r="G337" t="s">
        <v>34899</v>
      </c>
      <c r="J337" t="s">
        <v>34900</v>
      </c>
      <c r="K337" t="s">
        <v>423</v>
      </c>
      <c r="O337" t="s">
        <v>32291</v>
      </c>
      <c r="W337" t="s">
        <v>34901</v>
      </c>
      <c r="AB337" t="s">
        <v>7579</v>
      </c>
      <c r="AG337">
        <v>69</v>
      </c>
      <c r="AH337">
        <v>69</v>
      </c>
      <c r="AN337" t="s">
        <v>426</v>
      </c>
      <c r="AO337" t="s">
        <v>427</v>
      </c>
      <c r="AS337" t="s">
        <v>242</v>
      </c>
      <c r="AT337">
        <v>2006</v>
      </c>
      <c r="AU337">
        <v>60</v>
      </c>
      <c r="AV337">
        <v>10</v>
      </c>
      <c r="BA337">
        <v>1981</v>
      </c>
      <c r="BB337">
        <v>1990</v>
      </c>
      <c r="BD337" t="s">
        <v>34902</v>
      </c>
      <c r="BG337">
        <v>10</v>
      </c>
      <c r="BK337" t="s">
        <v>34903</v>
      </c>
      <c r="BL337">
        <v>17133855</v>
      </c>
      <c r="BW337">
        <v>0</v>
      </c>
      <c r="BX337" t="s">
        <v>13429</v>
      </c>
      <c r="BY337" t="s">
        <v>13985</v>
      </c>
      <c r="BZ337" t="s">
        <v>13985</v>
      </c>
      <c r="CA337" t="s">
        <v>13985</v>
      </c>
      <c r="CB337" t="s">
        <v>13985</v>
      </c>
    </row>
    <row r="338" spans="1:80" hidden="1">
      <c r="A338" t="s">
        <v>13850</v>
      </c>
      <c r="B338" t="s">
        <v>67</v>
      </c>
      <c r="C338" t="s">
        <v>33774</v>
      </c>
      <c r="G338" t="s">
        <v>33775</v>
      </c>
      <c r="J338" t="s">
        <v>33776</v>
      </c>
      <c r="K338" t="s">
        <v>1442</v>
      </c>
      <c r="O338" t="s">
        <v>32224</v>
      </c>
      <c r="W338" t="s">
        <v>33777</v>
      </c>
      <c r="AA338" t="s">
        <v>33778</v>
      </c>
      <c r="AB338" t="s">
        <v>33779</v>
      </c>
      <c r="AG338">
        <v>5</v>
      </c>
      <c r="AH338">
        <v>5</v>
      </c>
      <c r="AN338" t="s">
        <v>1446</v>
      </c>
      <c r="AO338" t="s">
        <v>1447</v>
      </c>
      <c r="AS338" t="s">
        <v>84</v>
      </c>
      <c r="AT338">
        <v>2013</v>
      </c>
      <c r="AU338">
        <v>26</v>
      </c>
      <c r="AV338">
        <v>12</v>
      </c>
      <c r="BA338">
        <v>2566</v>
      </c>
      <c r="BB338">
        <v>2580</v>
      </c>
      <c r="BD338" t="s">
        <v>33780</v>
      </c>
      <c r="BG338">
        <v>15</v>
      </c>
      <c r="BK338" t="s">
        <v>33781</v>
      </c>
      <c r="BL338">
        <v>24118120</v>
      </c>
      <c r="BW338">
        <v>0</v>
      </c>
      <c r="BX338" t="s">
        <v>13429</v>
      </c>
      <c r="BY338" t="s">
        <v>13985</v>
      </c>
      <c r="BZ338" t="s">
        <v>13985</v>
      </c>
      <c r="CA338" t="s">
        <v>13985</v>
      </c>
      <c r="CB338" t="s">
        <v>13985</v>
      </c>
    </row>
    <row r="339" spans="1:80" hidden="1">
      <c r="A339" t="s">
        <v>13850</v>
      </c>
      <c r="B339" t="s">
        <v>67</v>
      </c>
      <c r="C339" t="s">
        <v>12642</v>
      </c>
      <c r="G339" t="s">
        <v>12642</v>
      </c>
      <c r="J339" t="s">
        <v>35871</v>
      </c>
      <c r="K339" t="s">
        <v>4858</v>
      </c>
      <c r="O339" t="s">
        <v>32224</v>
      </c>
      <c r="W339" t="s">
        <v>35872</v>
      </c>
      <c r="AG339">
        <v>55</v>
      </c>
      <c r="AH339">
        <v>55</v>
      </c>
      <c r="AN339" t="s">
        <v>4862</v>
      </c>
      <c r="AS339" t="s">
        <v>521</v>
      </c>
      <c r="AT339">
        <v>1992</v>
      </c>
      <c r="AU339">
        <v>131</v>
      </c>
      <c r="AV339">
        <v>2</v>
      </c>
      <c r="BA339">
        <v>389</v>
      </c>
      <c r="BB339">
        <v>396</v>
      </c>
      <c r="BG339">
        <v>8</v>
      </c>
      <c r="BK339" t="s">
        <v>35873</v>
      </c>
      <c r="BL339">
        <v>1353737</v>
      </c>
      <c r="BW339">
        <v>0</v>
      </c>
      <c r="BX339" t="s">
        <v>13433</v>
      </c>
      <c r="BY339" t="s">
        <v>13985</v>
      </c>
      <c r="BZ339" t="s">
        <v>13985</v>
      </c>
      <c r="CA339" t="s">
        <v>13985</v>
      </c>
      <c r="CB339" t="s">
        <v>13429</v>
      </c>
    </row>
    <row r="340" spans="1:80" hidden="1">
      <c r="A340" t="s">
        <v>13850</v>
      </c>
      <c r="B340" t="s">
        <v>67</v>
      </c>
      <c r="C340" t="s">
        <v>35061</v>
      </c>
      <c r="G340" t="s">
        <v>35061</v>
      </c>
      <c r="J340" t="s">
        <v>35062</v>
      </c>
      <c r="K340" t="s">
        <v>4858</v>
      </c>
      <c r="O340" t="s">
        <v>32224</v>
      </c>
      <c r="W340" t="s">
        <v>35063</v>
      </c>
      <c r="AG340">
        <v>22</v>
      </c>
      <c r="AH340">
        <v>22</v>
      </c>
      <c r="AN340" t="s">
        <v>4862</v>
      </c>
      <c r="AO340" t="s">
        <v>4863</v>
      </c>
      <c r="AS340" t="s">
        <v>1023</v>
      </c>
      <c r="AT340">
        <v>2005</v>
      </c>
      <c r="AU340">
        <v>169</v>
      </c>
      <c r="AV340">
        <v>1</v>
      </c>
      <c r="BA340">
        <v>485</v>
      </c>
      <c r="BB340">
        <v>488</v>
      </c>
      <c r="BD340" t="s">
        <v>35064</v>
      </c>
      <c r="BG340">
        <v>4</v>
      </c>
      <c r="BK340" t="s">
        <v>35065</v>
      </c>
      <c r="BL340">
        <v>15466431</v>
      </c>
      <c r="BM340" t="s">
        <v>32707</v>
      </c>
      <c r="BW340">
        <v>0</v>
      </c>
      <c r="BX340" t="s">
        <v>13429</v>
      </c>
      <c r="BY340" t="s">
        <v>13985</v>
      </c>
      <c r="BZ340" t="s">
        <v>13985</v>
      </c>
      <c r="CA340" t="s">
        <v>13985</v>
      </c>
      <c r="CB340" t="s">
        <v>13985</v>
      </c>
    </row>
    <row r="341" spans="1:80" hidden="1">
      <c r="A341" t="s">
        <v>13850</v>
      </c>
      <c r="B341" t="s">
        <v>67</v>
      </c>
      <c r="C341" t="s">
        <v>35463</v>
      </c>
      <c r="G341" t="s">
        <v>35463</v>
      </c>
      <c r="J341" t="s">
        <v>35464</v>
      </c>
      <c r="K341" t="s">
        <v>4472</v>
      </c>
      <c r="O341" t="s">
        <v>33881</v>
      </c>
      <c r="P341" t="s">
        <v>35465</v>
      </c>
      <c r="Q341" t="s">
        <v>35466</v>
      </c>
      <c r="R341" t="s">
        <v>35467</v>
      </c>
      <c r="W341" t="s">
        <v>35468</v>
      </c>
      <c r="AG341">
        <v>33</v>
      </c>
      <c r="AH341">
        <v>33</v>
      </c>
      <c r="AN341" t="s">
        <v>4476</v>
      </c>
      <c r="AS341" s="1">
        <v>45870</v>
      </c>
      <c r="AT341">
        <v>2000</v>
      </c>
      <c r="AU341">
        <v>133</v>
      </c>
      <c r="AV341" s="2">
        <v>43497</v>
      </c>
      <c r="BA341">
        <v>143</v>
      </c>
      <c r="BB341">
        <v>159</v>
      </c>
      <c r="BD341" t="s">
        <v>35469</v>
      </c>
      <c r="BG341">
        <v>17</v>
      </c>
      <c r="BK341" t="s">
        <v>35470</v>
      </c>
      <c r="BW341">
        <v>0</v>
      </c>
      <c r="BX341" t="s">
        <v>13429</v>
      </c>
      <c r="BY341" t="s">
        <v>13985</v>
      </c>
      <c r="BZ341" t="s">
        <v>13985</v>
      </c>
      <c r="CA341" t="s">
        <v>13985</v>
      </c>
      <c r="CB341" t="s">
        <v>13985</v>
      </c>
    </row>
    <row r="342" spans="1:80" hidden="1">
      <c r="A342" t="s">
        <v>13850</v>
      </c>
      <c r="B342" t="s">
        <v>67</v>
      </c>
      <c r="C342" t="s">
        <v>34014</v>
      </c>
      <c r="G342" t="s">
        <v>34015</v>
      </c>
      <c r="J342" t="s">
        <v>34016</v>
      </c>
      <c r="K342" t="s">
        <v>3022</v>
      </c>
      <c r="O342" t="s">
        <v>32224</v>
      </c>
      <c r="W342" t="s">
        <v>34017</v>
      </c>
      <c r="AG342">
        <v>14</v>
      </c>
      <c r="AH342">
        <v>14</v>
      </c>
      <c r="AN342" t="s">
        <v>3024</v>
      </c>
      <c r="AS342" t="s">
        <v>154</v>
      </c>
      <c r="AT342">
        <v>2012</v>
      </c>
      <c r="AU342">
        <v>49</v>
      </c>
      <c r="AV342">
        <v>6</v>
      </c>
      <c r="BA342">
        <v>1307</v>
      </c>
      <c r="BB342">
        <v>1317</v>
      </c>
      <c r="BD342" t="s">
        <v>34018</v>
      </c>
      <c r="BG342">
        <v>11</v>
      </c>
      <c r="BK342" t="s">
        <v>34019</v>
      </c>
      <c r="BL342">
        <v>23270158</v>
      </c>
      <c r="BM342" t="s">
        <v>34020</v>
      </c>
      <c r="BW342">
        <v>0</v>
      </c>
      <c r="BX342" t="s">
        <v>13429</v>
      </c>
      <c r="BY342" t="s">
        <v>13985</v>
      </c>
      <c r="BZ342" t="s">
        <v>13985</v>
      </c>
      <c r="CA342" t="s">
        <v>13985</v>
      </c>
      <c r="CB342" t="s">
        <v>13985</v>
      </c>
    </row>
    <row r="343" spans="1:80" hidden="1">
      <c r="A343" t="s">
        <v>13850</v>
      </c>
      <c r="B343" t="s">
        <v>67</v>
      </c>
      <c r="C343" t="s">
        <v>33210</v>
      </c>
      <c r="G343" t="s">
        <v>33211</v>
      </c>
      <c r="J343" t="s">
        <v>33212</v>
      </c>
      <c r="K343" t="s">
        <v>4848</v>
      </c>
      <c r="O343" t="s">
        <v>32224</v>
      </c>
      <c r="W343" t="s">
        <v>33213</v>
      </c>
      <c r="AG343">
        <v>5</v>
      </c>
      <c r="AH343">
        <v>5</v>
      </c>
      <c r="AN343" t="s">
        <v>4851</v>
      </c>
      <c r="AO343" t="s">
        <v>4852</v>
      </c>
      <c r="AS343" t="s">
        <v>1479</v>
      </c>
      <c r="AT343">
        <v>2016</v>
      </c>
      <c r="AU343">
        <v>224</v>
      </c>
      <c r="BA343">
        <v>39</v>
      </c>
      <c r="BB343">
        <v>49</v>
      </c>
      <c r="BD343" t="s">
        <v>33214</v>
      </c>
      <c r="BG343">
        <v>11</v>
      </c>
      <c r="BK343" t="s">
        <v>33215</v>
      </c>
      <c r="BW343">
        <v>0</v>
      </c>
      <c r="BX343" t="s">
        <v>13429</v>
      </c>
      <c r="BY343" t="s">
        <v>13985</v>
      </c>
      <c r="BZ343" t="s">
        <v>13985</v>
      </c>
      <c r="CA343" t="s">
        <v>13985</v>
      </c>
      <c r="CB343" t="s">
        <v>13985</v>
      </c>
    </row>
    <row r="344" spans="1:80" hidden="1">
      <c r="A344" t="s">
        <v>13850</v>
      </c>
      <c r="B344" t="s">
        <v>67</v>
      </c>
      <c r="C344" t="s">
        <v>19968</v>
      </c>
      <c r="G344" t="s">
        <v>19969</v>
      </c>
      <c r="J344" t="s">
        <v>19970</v>
      </c>
      <c r="K344" t="s">
        <v>1442</v>
      </c>
      <c r="O344" t="s">
        <v>32224</v>
      </c>
      <c r="W344" t="s">
        <v>19971</v>
      </c>
      <c r="AA344" t="s">
        <v>19972</v>
      </c>
      <c r="AB344" t="s">
        <v>9608</v>
      </c>
      <c r="AG344">
        <v>10</v>
      </c>
      <c r="AH344">
        <v>10</v>
      </c>
      <c r="AN344" t="s">
        <v>1446</v>
      </c>
      <c r="AO344" t="s">
        <v>1447</v>
      </c>
      <c r="AS344" t="s">
        <v>521</v>
      </c>
      <c r="AT344">
        <v>2014</v>
      </c>
      <c r="AU344">
        <v>27</v>
      </c>
      <c r="AV344">
        <v>6</v>
      </c>
      <c r="BA344">
        <v>1160</v>
      </c>
      <c r="BB344">
        <v>1171</v>
      </c>
      <c r="BD344" t="s">
        <v>19973</v>
      </c>
      <c r="BG344">
        <v>12</v>
      </c>
      <c r="BK344" t="s">
        <v>19974</v>
      </c>
      <c r="BL344">
        <v>24800647</v>
      </c>
      <c r="BW344">
        <v>1</v>
      </c>
      <c r="BY344" t="s">
        <v>13985</v>
      </c>
      <c r="BZ344" t="s">
        <v>13985</v>
      </c>
      <c r="CA344" t="s">
        <v>13985</v>
      </c>
      <c r="CB344" t="s">
        <v>13985</v>
      </c>
    </row>
    <row r="345" spans="1:80" hidden="1">
      <c r="A345" t="s">
        <v>13850</v>
      </c>
      <c r="B345" t="s">
        <v>67</v>
      </c>
      <c r="C345" t="s">
        <v>35793</v>
      </c>
      <c r="G345" t="s">
        <v>35793</v>
      </c>
      <c r="J345" t="s">
        <v>35794</v>
      </c>
      <c r="K345" t="s">
        <v>1829</v>
      </c>
      <c r="O345" t="s">
        <v>32224</v>
      </c>
      <c r="W345" t="s">
        <v>35795</v>
      </c>
      <c r="AG345">
        <v>3</v>
      </c>
      <c r="AH345">
        <v>3</v>
      </c>
      <c r="AN345" t="s">
        <v>1831</v>
      </c>
      <c r="AO345" t="s">
        <v>1832</v>
      </c>
      <c r="AS345" t="s">
        <v>884</v>
      </c>
      <c r="AT345">
        <v>1994</v>
      </c>
      <c r="AU345">
        <v>25</v>
      </c>
      <c r="AV345">
        <v>1</v>
      </c>
      <c r="BA345">
        <v>106</v>
      </c>
      <c r="BB345">
        <v>118</v>
      </c>
      <c r="BD345" t="s">
        <v>35796</v>
      </c>
      <c r="BG345">
        <v>13</v>
      </c>
      <c r="BK345" t="s">
        <v>35797</v>
      </c>
      <c r="BW345">
        <v>0</v>
      </c>
      <c r="BX345" t="s">
        <v>13429</v>
      </c>
      <c r="BY345" t="s">
        <v>13985</v>
      </c>
      <c r="BZ345" t="s">
        <v>13985</v>
      </c>
      <c r="CA345" t="s">
        <v>13985</v>
      </c>
      <c r="CB345" t="s">
        <v>13985</v>
      </c>
    </row>
    <row r="346" spans="1:80" hidden="1">
      <c r="A346" t="s">
        <v>13850</v>
      </c>
      <c r="B346" t="s">
        <v>67</v>
      </c>
      <c r="C346" t="s">
        <v>33750</v>
      </c>
      <c r="G346" t="s">
        <v>33751</v>
      </c>
      <c r="J346" t="s">
        <v>33752</v>
      </c>
      <c r="K346" t="s">
        <v>16088</v>
      </c>
      <c r="O346" t="s">
        <v>32291</v>
      </c>
      <c r="W346" t="s">
        <v>33753</v>
      </c>
      <c r="AG346">
        <v>54</v>
      </c>
      <c r="AH346">
        <v>55</v>
      </c>
      <c r="AN346" t="s">
        <v>16091</v>
      </c>
      <c r="AO346" t="s">
        <v>16092</v>
      </c>
      <c r="AS346" t="s">
        <v>84</v>
      </c>
      <c r="AT346">
        <v>2013</v>
      </c>
      <c r="AU346">
        <v>53</v>
      </c>
      <c r="AV346">
        <v>4</v>
      </c>
      <c r="BA346">
        <v>383</v>
      </c>
      <c r="BB346">
        <v>415</v>
      </c>
      <c r="BG346">
        <v>33</v>
      </c>
      <c r="BK346" t="s">
        <v>33754</v>
      </c>
      <c r="BW346">
        <v>0</v>
      </c>
      <c r="BX346" t="s">
        <v>13429</v>
      </c>
      <c r="BY346" t="s">
        <v>13985</v>
      </c>
      <c r="BZ346" t="s">
        <v>13985</v>
      </c>
      <c r="CA346" t="s">
        <v>13985</v>
      </c>
      <c r="CB346" t="s">
        <v>13985</v>
      </c>
    </row>
    <row r="347" spans="1:80" hidden="1">
      <c r="A347" t="s">
        <v>13850</v>
      </c>
      <c r="B347" t="s">
        <v>67</v>
      </c>
      <c r="C347" t="s">
        <v>34541</v>
      </c>
      <c r="G347" t="s">
        <v>34542</v>
      </c>
      <c r="J347" t="s">
        <v>34543</v>
      </c>
      <c r="K347" t="s">
        <v>22100</v>
      </c>
      <c r="O347" t="s">
        <v>32224</v>
      </c>
      <c r="W347" t="s">
        <v>34544</v>
      </c>
      <c r="AB347" t="s">
        <v>34545</v>
      </c>
      <c r="AG347">
        <v>35</v>
      </c>
      <c r="AH347">
        <v>37</v>
      </c>
      <c r="AN347" t="s">
        <v>22103</v>
      </c>
      <c r="AO347" t="s">
        <v>22112</v>
      </c>
      <c r="AT347">
        <v>2009</v>
      </c>
      <c r="AU347">
        <v>35</v>
      </c>
      <c r="AV347">
        <v>6</v>
      </c>
      <c r="BA347">
        <v>485</v>
      </c>
      <c r="BB347">
        <v>501</v>
      </c>
      <c r="BC347" t="s">
        <v>34546</v>
      </c>
      <c r="BD347" t="s">
        <v>34547</v>
      </c>
      <c r="BG347">
        <v>17</v>
      </c>
      <c r="BK347" t="s">
        <v>34548</v>
      </c>
      <c r="BW347">
        <v>0</v>
      </c>
      <c r="BX347" t="s">
        <v>13429</v>
      </c>
      <c r="BY347" t="s">
        <v>13985</v>
      </c>
      <c r="BZ347" t="s">
        <v>13985</v>
      </c>
      <c r="CA347" t="s">
        <v>13985</v>
      </c>
      <c r="CB347" t="s">
        <v>13985</v>
      </c>
    </row>
    <row r="348" spans="1:80" hidden="1">
      <c r="A348" t="s">
        <v>13850</v>
      </c>
      <c r="B348" t="s">
        <v>67</v>
      </c>
      <c r="C348" t="s">
        <v>33422</v>
      </c>
      <c r="G348" t="s">
        <v>33423</v>
      </c>
      <c r="J348" t="s">
        <v>33424</v>
      </c>
      <c r="K348" t="s">
        <v>1966</v>
      </c>
      <c r="O348" t="s">
        <v>32224</v>
      </c>
      <c r="W348" t="s">
        <v>33425</v>
      </c>
      <c r="AA348" t="s">
        <v>33426</v>
      </c>
      <c r="AB348" t="s">
        <v>33427</v>
      </c>
      <c r="AG348">
        <v>15</v>
      </c>
      <c r="AH348">
        <v>15</v>
      </c>
      <c r="AN348" t="s">
        <v>1969</v>
      </c>
      <c r="AO348" t="s">
        <v>1970</v>
      </c>
      <c r="AS348" s="1">
        <v>38443</v>
      </c>
      <c r="AT348">
        <v>2015</v>
      </c>
      <c r="AU348">
        <v>370</v>
      </c>
      <c r="AV348">
        <v>1665</v>
      </c>
      <c r="BC348">
        <v>20140136</v>
      </c>
      <c r="BD348" t="s">
        <v>33428</v>
      </c>
      <c r="BG348">
        <v>10</v>
      </c>
      <c r="BK348" t="s">
        <v>33429</v>
      </c>
      <c r="BL348">
        <v>25688024</v>
      </c>
      <c r="BM348" t="s">
        <v>32707</v>
      </c>
      <c r="BW348">
        <v>0</v>
      </c>
      <c r="BX348" t="s">
        <v>13429</v>
      </c>
      <c r="BY348" t="s">
        <v>13985</v>
      </c>
      <c r="BZ348" t="s">
        <v>13985</v>
      </c>
      <c r="CA348" t="s">
        <v>13985</v>
      </c>
      <c r="CB348" t="s">
        <v>13985</v>
      </c>
    </row>
    <row r="349" spans="1:80" hidden="1">
      <c r="A349" t="s">
        <v>13850</v>
      </c>
      <c r="B349" t="s">
        <v>67</v>
      </c>
      <c r="C349" t="s">
        <v>34115</v>
      </c>
      <c r="G349" t="s">
        <v>34116</v>
      </c>
      <c r="J349" t="s">
        <v>34117</v>
      </c>
      <c r="K349" t="s">
        <v>3550</v>
      </c>
      <c r="O349" t="s">
        <v>32250</v>
      </c>
      <c r="AB349" t="s">
        <v>34118</v>
      </c>
      <c r="AG349">
        <v>26</v>
      </c>
      <c r="AH349">
        <v>31</v>
      </c>
      <c r="AN349" t="s">
        <v>3554</v>
      </c>
      <c r="AS349" t="s">
        <v>472</v>
      </c>
      <c r="AT349">
        <v>2012</v>
      </c>
      <c r="AU349">
        <v>5</v>
      </c>
      <c r="AV349">
        <v>5</v>
      </c>
      <c r="AY349" t="s">
        <v>49</v>
      </c>
      <c r="BA349">
        <v>419</v>
      </c>
      <c r="BB349">
        <v>423</v>
      </c>
      <c r="BD349" t="s">
        <v>34119</v>
      </c>
      <c r="BG349">
        <v>5</v>
      </c>
      <c r="BK349" t="s">
        <v>34120</v>
      </c>
      <c r="BL349">
        <v>22949918</v>
      </c>
      <c r="BM349" t="s">
        <v>32263</v>
      </c>
      <c r="BW349">
        <v>0</v>
      </c>
      <c r="BX349" t="s">
        <v>13429</v>
      </c>
      <c r="BY349" t="s">
        <v>13985</v>
      </c>
      <c r="BZ349" t="s">
        <v>13985</v>
      </c>
      <c r="CA349" t="s">
        <v>13985</v>
      </c>
      <c r="CB349" t="s">
        <v>13985</v>
      </c>
    </row>
    <row r="350" spans="1:80" hidden="1">
      <c r="A350" t="s">
        <v>13850</v>
      </c>
      <c r="B350" t="s">
        <v>67</v>
      </c>
      <c r="C350" t="s">
        <v>35159</v>
      </c>
      <c r="G350" t="s">
        <v>35159</v>
      </c>
      <c r="J350" t="s">
        <v>35160</v>
      </c>
      <c r="K350" t="s">
        <v>423</v>
      </c>
      <c r="O350" t="s">
        <v>32224</v>
      </c>
      <c r="W350" t="s">
        <v>35161</v>
      </c>
      <c r="AA350" t="s">
        <v>35162</v>
      </c>
      <c r="AB350" t="s">
        <v>35163</v>
      </c>
      <c r="AG350">
        <v>24</v>
      </c>
      <c r="AH350">
        <v>24</v>
      </c>
      <c r="AN350" t="s">
        <v>426</v>
      </c>
      <c r="AS350" t="s">
        <v>352</v>
      </c>
      <c r="AT350">
        <v>2003</v>
      </c>
      <c r="AU350">
        <v>57</v>
      </c>
      <c r="AV350">
        <v>8</v>
      </c>
      <c r="BA350">
        <v>1846</v>
      </c>
      <c r="BB350">
        <v>1851</v>
      </c>
      <c r="BG350">
        <v>6</v>
      </c>
      <c r="BK350" t="s">
        <v>35164</v>
      </c>
      <c r="BL350">
        <v>14503626</v>
      </c>
      <c r="BW350">
        <v>0</v>
      </c>
      <c r="BX350" t="s">
        <v>13429</v>
      </c>
      <c r="BY350" t="s">
        <v>13985</v>
      </c>
      <c r="BZ350" t="s">
        <v>13985</v>
      </c>
      <c r="CA350" t="s">
        <v>13985</v>
      </c>
      <c r="CB350" t="s">
        <v>13985</v>
      </c>
    </row>
    <row r="351" spans="1:80" hidden="1">
      <c r="A351" t="s">
        <v>13850</v>
      </c>
      <c r="B351" t="s">
        <v>67</v>
      </c>
      <c r="C351" t="s">
        <v>17662</v>
      </c>
      <c r="G351" t="s">
        <v>17663</v>
      </c>
      <c r="J351" t="s">
        <v>17664</v>
      </c>
      <c r="K351" t="s">
        <v>831</v>
      </c>
      <c r="O351" t="s">
        <v>32224</v>
      </c>
      <c r="W351" t="s">
        <v>17665</v>
      </c>
      <c r="AA351" t="s">
        <v>17666</v>
      </c>
      <c r="AB351" t="s">
        <v>17667</v>
      </c>
      <c r="AG351">
        <v>10</v>
      </c>
      <c r="AH351">
        <v>10</v>
      </c>
      <c r="AN351" t="s">
        <v>835</v>
      </c>
      <c r="AS351" t="s">
        <v>352</v>
      </c>
      <c r="AT351">
        <v>2016</v>
      </c>
      <c r="AU351">
        <v>6</v>
      </c>
      <c r="AV351">
        <v>16</v>
      </c>
      <c r="BA351">
        <v>5596</v>
      </c>
      <c r="BB351">
        <v>5613</v>
      </c>
      <c r="BD351" t="s">
        <v>17668</v>
      </c>
      <c r="BG351">
        <v>18</v>
      </c>
      <c r="BK351" t="s">
        <v>17669</v>
      </c>
      <c r="BL351">
        <v>27547340</v>
      </c>
      <c r="BM351" t="s">
        <v>32263</v>
      </c>
      <c r="BW351">
        <v>1</v>
      </c>
      <c r="BY351" t="s">
        <v>13985</v>
      </c>
      <c r="BZ351" t="s">
        <v>13985</v>
      </c>
      <c r="CA351" t="s">
        <v>13985</v>
      </c>
      <c r="CB351" t="s">
        <v>13985</v>
      </c>
    </row>
    <row r="352" spans="1:80" hidden="1">
      <c r="A352" t="s">
        <v>13850</v>
      </c>
      <c r="B352" t="s">
        <v>67</v>
      </c>
      <c r="C352" t="s">
        <v>7162</v>
      </c>
      <c r="G352" t="s">
        <v>7163</v>
      </c>
      <c r="J352" t="s">
        <v>8866</v>
      </c>
      <c r="K352" t="s">
        <v>8867</v>
      </c>
      <c r="L352" t="s">
        <v>1768</v>
      </c>
      <c r="O352" t="s">
        <v>33050</v>
      </c>
      <c r="W352" t="s">
        <v>8868</v>
      </c>
      <c r="AG352">
        <v>265</v>
      </c>
      <c r="AH352">
        <v>273</v>
      </c>
      <c r="AN352" t="s">
        <v>1770</v>
      </c>
      <c r="AO352" t="s">
        <v>8869</v>
      </c>
      <c r="AT352">
        <v>2007</v>
      </c>
      <c r="AU352">
        <v>38</v>
      </c>
      <c r="BA352">
        <v>1</v>
      </c>
      <c r="BB352">
        <v>25</v>
      </c>
      <c r="BD352" t="s">
        <v>8870</v>
      </c>
      <c r="BG352">
        <v>25</v>
      </c>
      <c r="BK352" t="s">
        <v>8871</v>
      </c>
      <c r="BW352">
        <v>1</v>
      </c>
      <c r="BY352" t="s">
        <v>13985</v>
      </c>
      <c r="BZ352" t="s">
        <v>13985</v>
      </c>
      <c r="CA352" t="s">
        <v>13985</v>
      </c>
      <c r="CB352" t="s">
        <v>13985</v>
      </c>
    </row>
    <row r="353" spans="1:80" hidden="1">
      <c r="A353" t="s">
        <v>13850</v>
      </c>
      <c r="B353" t="s">
        <v>67</v>
      </c>
      <c r="C353" t="s">
        <v>32772</v>
      </c>
      <c r="G353" t="s">
        <v>32773</v>
      </c>
      <c r="J353" t="s">
        <v>32774</v>
      </c>
      <c r="K353" t="s">
        <v>16670</v>
      </c>
      <c r="O353" t="s">
        <v>32291</v>
      </c>
      <c r="W353" t="s">
        <v>32775</v>
      </c>
      <c r="AG353">
        <v>12</v>
      </c>
      <c r="AH353">
        <v>13</v>
      </c>
      <c r="AN353" t="s">
        <v>16674</v>
      </c>
      <c r="AO353" t="s">
        <v>16675</v>
      </c>
      <c r="AS353" t="s">
        <v>884</v>
      </c>
      <c r="AT353">
        <v>2018</v>
      </c>
      <c r="AU353">
        <v>63</v>
      </c>
      <c r="AV353">
        <v>1</v>
      </c>
      <c r="AY353" t="s">
        <v>49</v>
      </c>
      <c r="BA353">
        <v>105</v>
      </c>
      <c r="BB353">
        <v>116</v>
      </c>
      <c r="BD353" t="s">
        <v>32776</v>
      </c>
      <c r="BG353">
        <v>12</v>
      </c>
      <c r="BK353" t="s">
        <v>32777</v>
      </c>
      <c r="BM353" t="s">
        <v>32286</v>
      </c>
      <c r="BW353">
        <v>0</v>
      </c>
      <c r="BX353" t="s">
        <v>13429</v>
      </c>
      <c r="BY353" t="s">
        <v>13985</v>
      </c>
      <c r="BZ353" t="s">
        <v>13985</v>
      </c>
      <c r="CA353" t="s">
        <v>13985</v>
      </c>
      <c r="CB353" t="s">
        <v>13985</v>
      </c>
    </row>
    <row r="354" spans="1:80" hidden="1">
      <c r="A354" t="s">
        <v>13850</v>
      </c>
      <c r="B354" t="s">
        <v>67</v>
      </c>
      <c r="C354" t="s">
        <v>5890</v>
      </c>
      <c r="G354" t="s">
        <v>5891</v>
      </c>
      <c r="J354" t="s">
        <v>5892</v>
      </c>
      <c r="K354" t="s">
        <v>3550</v>
      </c>
      <c r="O354" t="s">
        <v>32224</v>
      </c>
      <c r="W354" t="s">
        <v>5893</v>
      </c>
      <c r="AG354">
        <v>48</v>
      </c>
      <c r="AH354">
        <v>49</v>
      </c>
      <c r="AN354" t="s">
        <v>3554</v>
      </c>
      <c r="AS354" t="s">
        <v>472</v>
      </c>
      <c r="AT354">
        <v>2012</v>
      </c>
      <c r="AU354">
        <v>5</v>
      </c>
      <c r="AV354">
        <v>5</v>
      </c>
      <c r="AY354" t="s">
        <v>49</v>
      </c>
      <c r="BA354">
        <v>511</v>
      </c>
      <c r="BB354">
        <v>523</v>
      </c>
      <c r="BD354" t="s">
        <v>5894</v>
      </c>
      <c r="BG354">
        <v>13</v>
      </c>
      <c r="BK354" t="s">
        <v>5895</v>
      </c>
      <c r="BL354">
        <v>22949926</v>
      </c>
      <c r="BM354" t="s">
        <v>32263</v>
      </c>
      <c r="BW354">
        <v>1</v>
      </c>
      <c r="BY354" t="s">
        <v>13985</v>
      </c>
      <c r="BZ354" t="s">
        <v>13985</v>
      </c>
      <c r="CA354" t="s">
        <v>13985</v>
      </c>
      <c r="CB354" t="s">
        <v>13985</v>
      </c>
    </row>
    <row r="355" spans="1:80">
      <c r="A355" t="s">
        <v>13850</v>
      </c>
      <c r="B355" t="s">
        <v>67</v>
      </c>
      <c r="C355" t="s">
        <v>36245</v>
      </c>
      <c r="G355" t="s">
        <v>36245</v>
      </c>
      <c r="J355" t="s">
        <v>36246</v>
      </c>
      <c r="K355" t="s">
        <v>423</v>
      </c>
      <c r="O355" t="s">
        <v>32224</v>
      </c>
      <c r="AG355">
        <v>127</v>
      </c>
      <c r="AH355">
        <v>132</v>
      </c>
      <c r="AN355" t="s">
        <v>426</v>
      </c>
      <c r="AT355">
        <v>1977</v>
      </c>
      <c r="AU355">
        <v>31</v>
      </c>
      <c r="AV355">
        <v>3</v>
      </c>
      <c r="BA355">
        <v>546</v>
      </c>
      <c r="BB355">
        <v>567</v>
      </c>
      <c r="BD355" t="s">
        <v>36247</v>
      </c>
      <c r="BG355">
        <v>22</v>
      </c>
      <c r="BK355" t="s">
        <v>36248</v>
      </c>
      <c r="BL355">
        <v>28563474</v>
      </c>
      <c r="BW355">
        <v>0</v>
      </c>
      <c r="BX355" t="s">
        <v>13433</v>
      </c>
      <c r="BY355">
        <v>33</v>
      </c>
      <c r="BZ355" t="s">
        <v>13985</v>
      </c>
      <c r="CA355" t="s">
        <v>36343</v>
      </c>
      <c r="CB355" t="s">
        <v>13433</v>
      </c>
    </row>
    <row r="356" spans="1:80" hidden="1">
      <c r="A356" t="s">
        <v>13850</v>
      </c>
      <c r="B356" t="s">
        <v>1762</v>
      </c>
      <c r="C356" t="s">
        <v>33046</v>
      </c>
      <c r="E356" t="s">
        <v>1764</v>
      </c>
      <c r="G356" t="s">
        <v>33047</v>
      </c>
      <c r="J356" t="s">
        <v>33048</v>
      </c>
      <c r="K356" t="s">
        <v>33049</v>
      </c>
      <c r="L356" t="s">
        <v>1768</v>
      </c>
      <c r="O356" t="s">
        <v>33050</v>
      </c>
      <c r="W356" t="s">
        <v>33051</v>
      </c>
      <c r="AG356">
        <v>37</v>
      </c>
      <c r="AH356">
        <v>37</v>
      </c>
      <c r="AN356" t="s">
        <v>1770</v>
      </c>
      <c r="AP356" t="s">
        <v>33052</v>
      </c>
      <c r="AT356">
        <v>2017</v>
      </c>
      <c r="AU356">
        <v>48</v>
      </c>
      <c r="BA356">
        <v>183</v>
      </c>
      <c r="BB356">
        <v>206</v>
      </c>
      <c r="BD356" t="s">
        <v>33053</v>
      </c>
      <c r="BG356">
        <v>24</v>
      </c>
      <c r="BK356" t="s">
        <v>33054</v>
      </c>
      <c r="BW356">
        <v>0</v>
      </c>
      <c r="BX356" t="s">
        <v>13429</v>
      </c>
      <c r="BY356" t="s">
        <v>13985</v>
      </c>
      <c r="BZ356" t="s">
        <v>13985</v>
      </c>
      <c r="CA356" t="s">
        <v>13985</v>
      </c>
      <c r="CB356" t="s">
        <v>13985</v>
      </c>
    </row>
    <row r="357" spans="1:80" hidden="1">
      <c r="A357" t="s">
        <v>13850</v>
      </c>
      <c r="B357" t="s">
        <v>67</v>
      </c>
      <c r="C357" t="s">
        <v>33334</v>
      </c>
      <c r="G357" t="s">
        <v>33335</v>
      </c>
      <c r="J357" t="s">
        <v>33336</v>
      </c>
      <c r="K357" t="s">
        <v>423</v>
      </c>
      <c r="O357" t="s">
        <v>32224</v>
      </c>
      <c r="W357" t="s">
        <v>33337</v>
      </c>
      <c r="AB357" t="s">
        <v>33338</v>
      </c>
      <c r="AG357">
        <v>32</v>
      </c>
      <c r="AH357">
        <v>32</v>
      </c>
      <c r="AN357" t="s">
        <v>426</v>
      </c>
      <c r="AO357" t="s">
        <v>427</v>
      </c>
      <c r="AS357" t="s">
        <v>242</v>
      </c>
      <c r="AT357">
        <v>2015</v>
      </c>
      <c r="AU357">
        <v>69</v>
      </c>
      <c r="AV357">
        <v>10</v>
      </c>
      <c r="BA357">
        <v>2767</v>
      </c>
      <c r="BB357">
        <v>2775</v>
      </c>
      <c r="BD357" t="s">
        <v>33339</v>
      </c>
      <c r="BG357">
        <v>9</v>
      </c>
      <c r="BK357" t="s">
        <v>33340</v>
      </c>
      <c r="BL357">
        <v>26292649</v>
      </c>
      <c r="BW357">
        <v>0</v>
      </c>
      <c r="BX357" t="s">
        <v>13433</v>
      </c>
      <c r="CB357" t="s">
        <v>13429</v>
      </c>
    </row>
    <row r="358" spans="1:80" hidden="1">
      <c r="A358" t="s">
        <v>13850</v>
      </c>
      <c r="B358" t="s">
        <v>67</v>
      </c>
      <c r="C358" t="s">
        <v>35520</v>
      </c>
      <c r="G358" t="s">
        <v>35520</v>
      </c>
      <c r="J358" t="s">
        <v>35521</v>
      </c>
      <c r="K358" t="s">
        <v>1385</v>
      </c>
      <c r="O358" t="s">
        <v>32224</v>
      </c>
      <c r="W358" t="s">
        <v>35522</v>
      </c>
      <c r="AA358" t="s">
        <v>7714</v>
      </c>
      <c r="AB358" t="s">
        <v>27269</v>
      </c>
      <c r="AG358">
        <v>15</v>
      </c>
      <c r="AH358">
        <v>15</v>
      </c>
      <c r="AN358" t="s">
        <v>1388</v>
      </c>
      <c r="AS358" t="s">
        <v>154</v>
      </c>
      <c r="AT358">
        <v>1999</v>
      </c>
      <c r="AU358">
        <v>68</v>
      </c>
      <c r="AV358">
        <v>3</v>
      </c>
      <c r="BA358">
        <v>429</v>
      </c>
      <c r="BB358">
        <v>441</v>
      </c>
      <c r="BD358" t="s">
        <v>35523</v>
      </c>
      <c r="BG358">
        <v>13</v>
      </c>
      <c r="BK358" t="s">
        <v>35524</v>
      </c>
      <c r="BM358" t="s">
        <v>32249</v>
      </c>
      <c r="BW358">
        <v>0</v>
      </c>
      <c r="BX358" t="s">
        <v>13433</v>
      </c>
      <c r="BY358">
        <v>1</v>
      </c>
      <c r="BZ358" t="s">
        <v>13985</v>
      </c>
      <c r="CA358" t="s">
        <v>13985</v>
      </c>
      <c r="CB358" t="s">
        <v>13985</v>
      </c>
    </row>
    <row r="359" spans="1:80" hidden="1">
      <c r="A359" t="s">
        <v>13850</v>
      </c>
      <c r="B359" t="s">
        <v>67</v>
      </c>
      <c r="C359" t="s">
        <v>7739</v>
      </c>
      <c r="G359" t="s">
        <v>7740</v>
      </c>
      <c r="J359" t="s">
        <v>7741</v>
      </c>
      <c r="K359" t="s">
        <v>2220</v>
      </c>
      <c r="O359" t="s">
        <v>32224</v>
      </c>
      <c r="W359" t="s">
        <v>7742</v>
      </c>
      <c r="AB359" t="s">
        <v>7579</v>
      </c>
      <c r="AG359">
        <v>17</v>
      </c>
      <c r="AH359">
        <v>17</v>
      </c>
      <c r="AN359" t="s">
        <v>2224</v>
      </c>
      <c r="AO359" t="s">
        <v>2225</v>
      </c>
      <c r="AS359" t="s">
        <v>730</v>
      </c>
      <c r="AT359">
        <v>2009</v>
      </c>
      <c r="AU359">
        <v>195</v>
      </c>
      <c r="AV359">
        <v>4</v>
      </c>
      <c r="BA359">
        <v>385</v>
      </c>
      <c r="BB359">
        <v>391</v>
      </c>
      <c r="BD359" t="s">
        <v>7743</v>
      </c>
      <c r="BG359">
        <v>7</v>
      </c>
      <c r="BK359" t="s">
        <v>7744</v>
      </c>
      <c r="BL359">
        <v>19190920</v>
      </c>
      <c r="BM359" t="s">
        <v>32597</v>
      </c>
      <c r="BW359">
        <v>1</v>
      </c>
      <c r="BY359" t="s">
        <v>13985</v>
      </c>
      <c r="BZ359" t="s">
        <v>13985</v>
      </c>
      <c r="CA359" t="s">
        <v>13985</v>
      </c>
      <c r="CB359" t="s">
        <v>13985</v>
      </c>
    </row>
    <row r="360" spans="1:80" hidden="1">
      <c r="A360" t="s">
        <v>13850</v>
      </c>
      <c r="B360" t="s">
        <v>67</v>
      </c>
      <c r="C360" t="s">
        <v>11270</v>
      </c>
      <c r="G360" t="s">
        <v>11270</v>
      </c>
      <c r="J360" t="s">
        <v>29812</v>
      </c>
      <c r="K360" t="s">
        <v>423</v>
      </c>
      <c r="O360" t="s">
        <v>32224</v>
      </c>
      <c r="W360" t="s">
        <v>29813</v>
      </c>
      <c r="AG360">
        <v>84</v>
      </c>
      <c r="AH360">
        <v>84</v>
      </c>
      <c r="AN360" t="s">
        <v>426</v>
      </c>
      <c r="AS360" t="s">
        <v>730</v>
      </c>
      <c r="AT360">
        <v>1997</v>
      </c>
      <c r="AU360">
        <v>51</v>
      </c>
      <c r="AV360">
        <v>2</v>
      </c>
      <c r="BA360">
        <v>451</v>
      </c>
      <c r="BB360">
        <v>458</v>
      </c>
      <c r="BD360" t="s">
        <v>29814</v>
      </c>
      <c r="BG360">
        <v>8</v>
      </c>
      <c r="BK360" t="s">
        <v>29815</v>
      </c>
      <c r="BL360">
        <v>28565340</v>
      </c>
      <c r="BW360">
        <v>1</v>
      </c>
      <c r="BY360" t="s">
        <v>13985</v>
      </c>
      <c r="BZ360" t="s">
        <v>13985</v>
      </c>
      <c r="CA360" t="s">
        <v>13985</v>
      </c>
      <c r="CB360" t="s">
        <v>13985</v>
      </c>
    </row>
    <row r="361" spans="1:80" hidden="1">
      <c r="A361" t="s">
        <v>13850</v>
      </c>
      <c r="B361" t="s">
        <v>67</v>
      </c>
      <c r="C361" t="s">
        <v>2518</v>
      </c>
      <c r="G361" t="s">
        <v>2519</v>
      </c>
      <c r="J361" t="s">
        <v>2520</v>
      </c>
      <c r="K361" t="s">
        <v>109</v>
      </c>
      <c r="O361" t="s">
        <v>32250</v>
      </c>
      <c r="W361" t="s">
        <v>2521</v>
      </c>
      <c r="AG361">
        <v>3</v>
      </c>
      <c r="AH361">
        <v>3</v>
      </c>
      <c r="AN361" t="s">
        <v>113</v>
      </c>
      <c r="AO361" t="s">
        <v>114</v>
      </c>
      <c r="AS361" t="s">
        <v>2508</v>
      </c>
      <c r="AT361">
        <v>2017</v>
      </c>
      <c r="AU361">
        <v>27</v>
      </c>
      <c r="AV361">
        <v>6</v>
      </c>
      <c r="BA361" t="s">
        <v>2522</v>
      </c>
      <c r="BB361" t="s">
        <v>2523</v>
      </c>
      <c r="BD361" t="s">
        <v>2524</v>
      </c>
      <c r="BG361">
        <v>4</v>
      </c>
      <c r="BK361" t="s">
        <v>2525</v>
      </c>
      <c r="BL361">
        <v>28324740</v>
      </c>
      <c r="BM361" t="s">
        <v>32286</v>
      </c>
      <c r="BW361">
        <v>1</v>
      </c>
      <c r="BY361" t="s">
        <v>13985</v>
      </c>
      <c r="BZ361" t="s">
        <v>13985</v>
      </c>
      <c r="CA361" t="s">
        <v>13985</v>
      </c>
      <c r="CB361" t="s">
        <v>13985</v>
      </c>
    </row>
    <row r="362" spans="1:80" hidden="1">
      <c r="A362" t="s">
        <v>13850</v>
      </c>
      <c r="B362" t="s">
        <v>67</v>
      </c>
      <c r="C362" t="s">
        <v>5169</v>
      </c>
      <c r="G362" t="s">
        <v>5170</v>
      </c>
      <c r="J362" t="s">
        <v>5171</v>
      </c>
      <c r="K362" t="s">
        <v>3550</v>
      </c>
      <c r="O362" t="s">
        <v>32291</v>
      </c>
      <c r="W362" t="s">
        <v>5172</v>
      </c>
      <c r="AA362" t="s">
        <v>5173</v>
      </c>
      <c r="AB362" t="s">
        <v>5174</v>
      </c>
      <c r="AG362">
        <v>84</v>
      </c>
      <c r="AH362">
        <v>85</v>
      </c>
      <c r="AN362" t="s">
        <v>3554</v>
      </c>
      <c r="AS362" t="s">
        <v>1023</v>
      </c>
      <c r="AT362">
        <v>2014</v>
      </c>
      <c r="AU362">
        <v>7</v>
      </c>
      <c r="AV362">
        <v>1</v>
      </c>
      <c r="AY362" t="s">
        <v>49</v>
      </c>
      <c r="BA362">
        <v>42</v>
      </c>
      <c r="BB362">
        <v>55</v>
      </c>
      <c r="BD362" t="s">
        <v>5175</v>
      </c>
      <c r="BG362">
        <v>14</v>
      </c>
      <c r="BK362" t="s">
        <v>5176</v>
      </c>
      <c r="BL362">
        <v>24454547</v>
      </c>
      <c r="BM362" t="s">
        <v>32263</v>
      </c>
      <c r="BW362">
        <v>1</v>
      </c>
      <c r="BY362" t="s">
        <v>13985</v>
      </c>
      <c r="BZ362" t="s">
        <v>13985</v>
      </c>
      <c r="CA362" t="s">
        <v>13985</v>
      </c>
      <c r="CB362" t="s">
        <v>13985</v>
      </c>
    </row>
    <row r="363" spans="1:80" hidden="1">
      <c r="A363" t="s">
        <v>13850</v>
      </c>
      <c r="B363" t="s">
        <v>67</v>
      </c>
      <c r="C363" t="s">
        <v>33122</v>
      </c>
      <c r="G363" t="s">
        <v>33123</v>
      </c>
      <c r="J363" t="s">
        <v>33124</v>
      </c>
      <c r="K363" t="s">
        <v>423</v>
      </c>
      <c r="O363" t="s">
        <v>32224</v>
      </c>
      <c r="W363" t="s">
        <v>33125</v>
      </c>
      <c r="AA363" t="s">
        <v>33126</v>
      </c>
      <c r="AB363" t="s">
        <v>33127</v>
      </c>
      <c r="AG363">
        <v>10</v>
      </c>
      <c r="AH363">
        <v>10</v>
      </c>
      <c r="AN363" t="s">
        <v>426</v>
      </c>
      <c r="AO363" t="s">
        <v>427</v>
      </c>
      <c r="AS363" t="s">
        <v>154</v>
      </c>
      <c r="AT363">
        <v>2016</v>
      </c>
      <c r="AU363">
        <v>70</v>
      </c>
      <c r="AV363">
        <v>11</v>
      </c>
      <c r="BA363">
        <v>2562</v>
      </c>
      <c r="BB363">
        <v>2572</v>
      </c>
      <c r="BD363" t="s">
        <v>33128</v>
      </c>
      <c r="BG363">
        <v>11</v>
      </c>
      <c r="BK363" t="s">
        <v>33129</v>
      </c>
      <c r="BL363">
        <v>27624666</v>
      </c>
      <c r="BM363" t="s">
        <v>32597</v>
      </c>
      <c r="BW363">
        <v>0</v>
      </c>
      <c r="BX363" t="s">
        <v>13429</v>
      </c>
      <c r="BY363" t="s">
        <v>13985</v>
      </c>
      <c r="BZ363" t="s">
        <v>13985</v>
      </c>
      <c r="CA363" t="s">
        <v>13985</v>
      </c>
      <c r="CB363" t="s">
        <v>13985</v>
      </c>
    </row>
    <row r="364" spans="1:80" hidden="1">
      <c r="A364" t="s">
        <v>13850</v>
      </c>
      <c r="B364" t="s">
        <v>67</v>
      </c>
      <c r="C364" t="s">
        <v>33909</v>
      </c>
      <c r="G364" t="s">
        <v>33910</v>
      </c>
      <c r="J364" t="s">
        <v>33911</v>
      </c>
      <c r="K364" t="s">
        <v>188</v>
      </c>
      <c r="O364" t="s">
        <v>32224</v>
      </c>
      <c r="W364" t="s">
        <v>33912</v>
      </c>
      <c r="AA364" t="s">
        <v>33913</v>
      </c>
      <c r="AB364" t="s">
        <v>33914</v>
      </c>
      <c r="AG364">
        <v>11</v>
      </c>
      <c r="AH364">
        <v>11</v>
      </c>
      <c r="AN364" t="s">
        <v>191</v>
      </c>
      <c r="AS364" t="s">
        <v>521</v>
      </c>
      <c r="AT364">
        <v>2013</v>
      </c>
      <c r="AU364">
        <v>172</v>
      </c>
      <c r="AV364">
        <v>2</v>
      </c>
      <c r="BA364">
        <v>585</v>
      </c>
      <c r="BB364">
        <v>594</v>
      </c>
      <c r="BD364" t="s">
        <v>33915</v>
      </c>
      <c r="BG364">
        <v>10</v>
      </c>
      <c r="BK364" t="s">
        <v>33916</v>
      </c>
      <c r="BL364">
        <v>23124273</v>
      </c>
      <c r="BW364">
        <v>0</v>
      </c>
      <c r="BX364" t="s">
        <v>13429</v>
      </c>
      <c r="BY364" t="s">
        <v>13985</v>
      </c>
      <c r="BZ364" t="s">
        <v>13985</v>
      </c>
      <c r="CA364" t="s">
        <v>13985</v>
      </c>
      <c r="CB364" t="s">
        <v>13985</v>
      </c>
    </row>
    <row r="365" spans="1:80" hidden="1">
      <c r="A365" t="s">
        <v>13850</v>
      </c>
      <c r="B365" t="s">
        <v>67</v>
      </c>
      <c r="C365" t="s">
        <v>9152</v>
      </c>
      <c r="G365" t="s">
        <v>9152</v>
      </c>
      <c r="J365" t="s">
        <v>9153</v>
      </c>
      <c r="K365" t="s">
        <v>258</v>
      </c>
      <c r="O365" t="s">
        <v>32224</v>
      </c>
      <c r="W365" t="s">
        <v>9154</v>
      </c>
      <c r="AG365">
        <v>8</v>
      </c>
      <c r="AH365">
        <v>9</v>
      </c>
      <c r="AN365" t="s">
        <v>261</v>
      </c>
      <c r="AS365" t="s">
        <v>730</v>
      </c>
      <c r="AT365">
        <v>2006</v>
      </c>
      <c r="AU365">
        <v>21</v>
      </c>
      <c r="AV365">
        <v>2</v>
      </c>
      <c r="BA365">
        <v>132</v>
      </c>
      <c r="BB365">
        <v>139</v>
      </c>
      <c r="BD365" t="s">
        <v>9155</v>
      </c>
      <c r="BG365">
        <v>8</v>
      </c>
      <c r="BK365" t="s">
        <v>9156</v>
      </c>
      <c r="BL365">
        <v>16603677</v>
      </c>
      <c r="BW365">
        <v>1</v>
      </c>
      <c r="BY365" t="s">
        <v>13985</v>
      </c>
      <c r="BZ365" t="s">
        <v>13985</v>
      </c>
      <c r="CA365" t="s">
        <v>13985</v>
      </c>
      <c r="CB365" t="s">
        <v>13985</v>
      </c>
    </row>
    <row r="366" spans="1:80" hidden="1">
      <c r="A366" t="s">
        <v>13850</v>
      </c>
      <c r="B366" t="s">
        <v>67</v>
      </c>
      <c r="C366" t="s">
        <v>3734</v>
      </c>
      <c r="G366" t="s">
        <v>3735</v>
      </c>
      <c r="J366" t="s">
        <v>3736</v>
      </c>
      <c r="K366" t="s">
        <v>2047</v>
      </c>
      <c r="O366" t="s">
        <v>32224</v>
      </c>
      <c r="W366" t="s">
        <v>3737</v>
      </c>
      <c r="AA366" t="s">
        <v>3738</v>
      </c>
      <c r="AB366" t="s">
        <v>1709</v>
      </c>
      <c r="AG366">
        <v>9</v>
      </c>
      <c r="AH366">
        <v>9</v>
      </c>
      <c r="AN366" t="s">
        <v>2049</v>
      </c>
      <c r="AS366" t="s">
        <v>3739</v>
      </c>
      <c r="AT366">
        <v>2015</v>
      </c>
      <c r="AU366">
        <v>16</v>
      </c>
      <c r="BC366">
        <v>754</v>
      </c>
      <c r="BD366" t="s">
        <v>3740</v>
      </c>
      <c r="BG366">
        <v>14</v>
      </c>
      <c r="BK366" t="s">
        <v>3741</v>
      </c>
      <c r="BL366">
        <v>26444857</v>
      </c>
      <c r="BM366" t="s">
        <v>32263</v>
      </c>
      <c r="BW366">
        <v>1</v>
      </c>
    </row>
    <row r="367" spans="1:80" hidden="1">
      <c r="A367" t="s">
        <v>13850</v>
      </c>
      <c r="B367" t="s">
        <v>67</v>
      </c>
      <c r="C367" t="s">
        <v>11583</v>
      </c>
      <c r="G367" t="s">
        <v>11583</v>
      </c>
      <c r="J367" t="s">
        <v>11584</v>
      </c>
      <c r="K367" t="s">
        <v>4858</v>
      </c>
      <c r="O367" t="s">
        <v>32224</v>
      </c>
      <c r="W367" t="s">
        <v>11585</v>
      </c>
      <c r="AG367">
        <v>48</v>
      </c>
      <c r="AH367">
        <v>48</v>
      </c>
      <c r="AN367" t="s">
        <v>4862</v>
      </c>
      <c r="AO367" t="s">
        <v>4863</v>
      </c>
      <c r="AS367" t="s">
        <v>84</v>
      </c>
      <c r="AT367">
        <v>1997</v>
      </c>
      <c r="AU367">
        <v>147</v>
      </c>
      <c r="AV367">
        <v>4</v>
      </c>
      <c r="BA367">
        <v>1873</v>
      </c>
      <c r="BB367">
        <v>1883</v>
      </c>
      <c r="BG367">
        <v>11</v>
      </c>
      <c r="BK367" t="s">
        <v>11586</v>
      </c>
      <c r="BL367">
        <v>9409843</v>
      </c>
      <c r="BW367">
        <v>1</v>
      </c>
      <c r="BY367" t="s">
        <v>13985</v>
      </c>
      <c r="BZ367" t="s">
        <v>13985</v>
      </c>
      <c r="CA367" t="s">
        <v>13985</v>
      </c>
      <c r="CB367" t="s">
        <v>13985</v>
      </c>
    </row>
    <row r="368" spans="1:80" hidden="1">
      <c r="A368" t="s">
        <v>13850</v>
      </c>
      <c r="B368" t="s">
        <v>67</v>
      </c>
      <c r="C368" t="s">
        <v>33287</v>
      </c>
      <c r="G368" t="s">
        <v>33287</v>
      </c>
      <c r="J368" t="s">
        <v>35301</v>
      </c>
      <c r="K368" t="s">
        <v>19194</v>
      </c>
      <c r="O368" t="s">
        <v>32291</v>
      </c>
      <c r="W368" t="s">
        <v>35302</v>
      </c>
      <c r="AG368">
        <v>1085</v>
      </c>
      <c r="AH368">
        <v>1145</v>
      </c>
      <c r="AN368" t="s">
        <v>19197</v>
      </c>
      <c r="AS368" t="s">
        <v>352</v>
      </c>
      <c r="AT368">
        <v>2002</v>
      </c>
      <c r="AU368">
        <v>17</v>
      </c>
      <c r="AV368">
        <v>8</v>
      </c>
      <c r="BA368">
        <v>386</v>
      </c>
      <c r="BB368">
        <v>391</v>
      </c>
      <c r="BC368" t="s">
        <v>35303</v>
      </c>
      <c r="BD368" t="s">
        <v>35304</v>
      </c>
      <c r="BG368">
        <v>6</v>
      </c>
      <c r="BK368" t="s">
        <v>35305</v>
      </c>
      <c r="BW368">
        <v>0</v>
      </c>
      <c r="BX368" t="s">
        <v>13429</v>
      </c>
      <c r="BY368" t="s">
        <v>13985</v>
      </c>
      <c r="BZ368" t="s">
        <v>13985</v>
      </c>
      <c r="CA368" t="s">
        <v>13985</v>
      </c>
      <c r="CB368" t="s">
        <v>13985</v>
      </c>
    </row>
    <row r="369" spans="1:80" hidden="1">
      <c r="A369" t="s">
        <v>13850</v>
      </c>
      <c r="B369" t="s">
        <v>67</v>
      </c>
      <c r="C369" t="s">
        <v>33878</v>
      </c>
      <c r="G369" t="s">
        <v>33879</v>
      </c>
      <c r="J369" t="s">
        <v>33880</v>
      </c>
      <c r="K369" t="s">
        <v>6459</v>
      </c>
      <c r="O369" t="s">
        <v>33881</v>
      </c>
      <c r="P369" t="s">
        <v>33882</v>
      </c>
      <c r="Q369" t="s">
        <v>33883</v>
      </c>
      <c r="R369" t="s">
        <v>33884</v>
      </c>
      <c r="W369" t="s">
        <v>33885</v>
      </c>
      <c r="AG369">
        <v>59</v>
      </c>
      <c r="AH369">
        <v>63</v>
      </c>
      <c r="AN369" t="s">
        <v>6463</v>
      </c>
      <c r="AO369" t="s">
        <v>6464</v>
      </c>
      <c r="AS369" t="s">
        <v>472</v>
      </c>
      <c r="AT369">
        <v>2013</v>
      </c>
      <c r="AU369">
        <v>53</v>
      </c>
      <c r="AV369">
        <v>1</v>
      </c>
      <c r="BA369">
        <v>131</v>
      </c>
      <c r="BB369">
        <v>143</v>
      </c>
      <c r="BD369" t="s">
        <v>33886</v>
      </c>
      <c r="BG369">
        <v>13</v>
      </c>
      <c r="BK369" t="s">
        <v>33887</v>
      </c>
      <c r="BL369">
        <v>23615363</v>
      </c>
      <c r="BM369" t="s">
        <v>32707</v>
      </c>
      <c r="BW369">
        <v>0</v>
      </c>
      <c r="BX369" t="s">
        <v>13429</v>
      </c>
      <c r="BY369" t="s">
        <v>13985</v>
      </c>
      <c r="BZ369" t="s">
        <v>13985</v>
      </c>
      <c r="CA369" t="s">
        <v>13985</v>
      </c>
      <c r="CB369" t="s">
        <v>13985</v>
      </c>
    </row>
    <row r="370" spans="1:80" hidden="1">
      <c r="A370" t="s">
        <v>13850</v>
      </c>
      <c r="B370" t="s">
        <v>67</v>
      </c>
      <c r="C370" t="s">
        <v>33287</v>
      </c>
      <c r="G370" t="s">
        <v>33288</v>
      </c>
      <c r="J370" t="s">
        <v>33289</v>
      </c>
      <c r="K370" t="s">
        <v>3550</v>
      </c>
      <c r="O370" t="s">
        <v>32291</v>
      </c>
      <c r="W370" t="s">
        <v>33290</v>
      </c>
      <c r="AG370">
        <v>16</v>
      </c>
      <c r="AH370">
        <v>16</v>
      </c>
      <c r="AN370" t="s">
        <v>3554</v>
      </c>
      <c r="AS370" t="s">
        <v>1023</v>
      </c>
      <c r="AT370">
        <v>2016</v>
      </c>
      <c r="AU370">
        <v>9</v>
      </c>
      <c r="AV370">
        <v>1</v>
      </c>
      <c r="AY370" t="s">
        <v>49</v>
      </c>
      <c r="BA370">
        <v>248</v>
      </c>
      <c r="BB370">
        <v>270</v>
      </c>
      <c r="BD370" t="s">
        <v>33291</v>
      </c>
      <c r="BG370">
        <v>23</v>
      </c>
      <c r="BK370" t="s">
        <v>33292</v>
      </c>
      <c r="BL370">
        <v>27087851</v>
      </c>
      <c r="BM370" t="s">
        <v>32263</v>
      </c>
      <c r="BW370">
        <v>0</v>
      </c>
      <c r="BX370" t="s">
        <v>13429</v>
      </c>
      <c r="BY370" t="s">
        <v>13985</v>
      </c>
      <c r="BZ370" t="s">
        <v>13985</v>
      </c>
      <c r="CA370" t="s">
        <v>13985</v>
      </c>
      <c r="CB370" t="s">
        <v>13985</v>
      </c>
    </row>
    <row r="371" spans="1:80" hidden="1">
      <c r="A371" t="s">
        <v>13850</v>
      </c>
      <c r="B371" t="s">
        <v>67</v>
      </c>
      <c r="C371" t="s">
        <v>28918</v>
      </c>
      <c r="G371" t="s">
        <v>28918</v>
      </c>
      <c r="J371" t="s">
        <v>28919</v>
      </c>
      <c r="K371" t="s">
        <v>3062</v>
      </c>
      <c r="O371" t="s">
        <v>32224</v>
      </c>
      <c r="W371" t="s">
        <v>28920</v>
      </c>
      <c r="AG371">
        <v>11</v>
      </c>
      <c r="AH371">
        <v>12</v>
      </c>
      <c r="AN371" t="s">
        <v>3066</v>
      </c>
      <c r="AS371" t="s">
        <v>154</v>
      </c>
      <c r="AT371">
        <v>1999</v>
      </c>
      <c r="AU371">
        <v>83</v>
      </c>
      <c r="AW371">
        <v>5</v>
      </c>
      <c r="BA371">
        <v>509</v>
      </c>
      <c r="BB371">
        <v>519</v>
      </c>
      <c r="BD371" t="s">
        <v>28921</v>
      </c>
      <c r="BG371">
        <v>11</v>
      </c>
      <c r="BK371" t="s">
        <v>28922</v>
      </c>
      <c r="BL371">
        <v>10620022</v>
      </c>
      <c r="BM371" t="s">
        <v>32286</v>
      </c>
      <c r="BW371">
        <v>1</v>
      </c>
      <c r="BY371" t="s">
        <v>13985</v>
      </c>
      <c r="BZ371" t="s">
        <v>13985</v>
      </c>
      <c r="CA371" t="s">
        <v>13985</v>
      </c>
      <c r="CB371" t="s">
        <v>13985</v>
      </c>
    </row>
    <row r="372" spans="1:80" hidden="1">
      <c r="A372" t="s">
        <v>13850</v>
      </c>
      <c r="B372" t="s">
        <v>67</v>
      </c>
      <c r="C372" t="s">
        <v>34807</v>
      </c>
      <c r="G372" t="s">
        <v>34808</v>
      </c>
      <c r="J372" t="s">
        <v>34809</v>
      </c>
      <c r="K372" t="s">
        <v>1385</v>
      </c>
      <c r="O372" t="s">
        <v>32224</v>
      </c>
      <c r="W372" t="s">
        <v>34810</v>
      </c>
      <c r="AG372">
        <v>4</v>
      </c>
      <c r="AH372">
        <v>4</v>
      </c>
      <c r="AN372" t="s">
        <v>1388</v>
      </c>
      <c r="AO372" t="s">
        <v>1389</v>
      </c>
      <c r="AS372" t="s">
        <v>884</v>
      </c>
      <c r="AT372">
        <v>2007</v>
      </c>
      <c r="AU372">
        <v>90</v>
      </c>
      <c r="AV372">
        <v>2</v>
      </c>
      <c r="BA372">
        <v>375</v>
      </c>
      <c r="BB372">
        <v>380</v>
      </c>
      <c r="BD372" t="s">
        <v>34811</v>
      </c>
      <c r="BG372">
        <v>6</v>
      </c>
      <c r="BK372" t="s">
        <v>34812</v>
      </c>
      <c r="BM372" t="s">
        <v>32286</v>
      </c>
      <c r="BW372">
        <v>0</v>
      </c>
      <c r="BX372" t="s">
        <v>13429</v>
      </c>
      <c r="BY372" t="s">
        <v>13985</v>
      </c>
      <c r="BZ372" t="s">
        <v>13985</v>
      </c>
      <c r="CA372" t="s">
        <v>13985</v>
      </c>
      <c r="CB372" t="s">
        <v>13985</v>
      </c>
    </row>
    <row r="373" spans="1:80" hidden="1">
      <c r="A373" t="s">
        <v>13850</v>
      </c>
      <c r="B373" t="s">
        <v>67</v>
      </c>
      <c r="C373" t="s">
        <v>36114</v>
      </c>
      <c r="G373" t="s">
        <v>36114</v>
      </c>
      <c r="J373" t="s">
        <v>36115</v>
      </c>
      <c r="K373" t="s">
        <v>36116</v>
      </c>
      <c r="O373" t="s">
        <v>32224</v>
      </c>
      <c r="AG373">
        <v>8</v>
      </c>
      <c r="AH373">
        <v>10</v>
      </c>
      <c r="AT373">
        <v>1984</v>
      </c>
      <c r="AU373">
        <v>155</v>
      </c>
      <c r="AV373">
        <v>2</v>
      </c>
      <c r="BA373">
        <v>161</v>
      </c>
      <c r="BB373">
        <v>169</v>
      </c>
      <c r="BD373" t="s">
        <v>36117</v>
      </c>
      <c r="BG373">
        <v>9</v>
      </c>
      <c r="BK373" t="s">
        <v>36118</v>
      </c>
      <c r="BW373">
        <v>0</v>
      </c>
      <c r="BX373" t="s">
        <v>13429</v>
      </c>
      <c r="BY373" t="s">
        <v>13985</v>
      </c>
      <c r="BZ373" t="s">
        <v>13985</v>
      </c>
      <c r="CA373" t="s">
        <v>13985</v>
      </c>
      <c r="CB373" t="s">
        <v>13985</v>
      </c>
    </row>
    <row r="374" spans="1:80" hidden="1">
      <c r="A374" t="s">
        <v>13850</v>
      </c>
      <c r="B374" t="s">
        <v>67</v>
      </c>
      <c r="C374" t="s">
        <v>4358</v>
      </c>
      <c r="G374" t="s">
        <v>4359</v>
      </c>
      <c r="J374" t="s">
        <v>4360</v>
      </c>
      <c r="K374" t="s">
        <v>1442</v>
      </c>
      <c r="O374" t="s">
        <v>32224</v>
      </c>
      <c r="W374" t="s">
        <v>4361</v>
      </c>
      <c r="AB374" t="s">
        <v>4362</v>
      </c>
      <c r="AG374">
        <v>19</v>
      </c>
      <c r="AH374">
        <v>20</v>
      </c>
      <c r="AN374" t="s">
        <v>1446</v>
      </c>
      <c r="AO374" t="s">
        <v>1447</v>
      </c>
      <c r="AS374" t="s">
        <v>1023</v>
      </c>
      <c r="AT374">
        <v>2015</v>
      </c>
      <c r="AU374">
        <v>28</v>
      </c>
      <c r="AV374">
        <v>1</v>
      </c>
      <c r="BA374">
        <v>40</v>
      </c>
      <c r="BB374">
        <v>53</v>
      </c>
      <c r="BD374" t="s">
        <v>4363</v>
      </c>
      <c r="BG374">
        <v>14</v>
      </c>
      <c r="BK374" t="s">
        <v>4364</v>
      </c>
      <c r="BL374">
        <v>25430782</v>
      </c>
      <c r="BW374">
        <v>1</v>
      </c>
      <c r="BY374" t="s">
        <v>13985</v>
      </c>
      <c r="BZ374" t="s">
        <v>13985</v>
      </c>
      <c r="CA374" t="s">
        <v>13985</v>
      </c>
      <c r="CB374" t="s">
        <v>13985</v>
      </c>
    </row>
    <row r="375" spans="1:80" hidden="1">
      <c r="A375" t="s">
        <v>13850</v>
      </c>
      <c r="B375" t="s">
        <v>67</v>
      </c>
      <c r="C375" t="s">
        <v>1163</v>
      </c>
      <c r="G375" t="s">
        <v>1164</v>
      </c>
      <c r="J375" t="s">
        <v>1165</v>
      </c>
      <c r="K375" t="s">
        <v>178</v>
      </c>
      <c r="O375" t="s">
        <v>32224</v>
      </c>
      <c r="W375" t="s">
        <v>1166</v>
      </c>
      <c r="AG375">
        <v>0</v>
      </c>
      <c r="AH375">
        <v>1</v>
      </c>
      <c r="AN375" t="s">
        <v>180</v>
      </c>
      <c r="AO375" t="s">
        <v>181</v>
      </c>
      <c r="AS375" t="s">
        <v>84</v>
      </c>
      <c r="AT375">
        <v>2018</v>
      </c>
      <c r="AU375">
        <v>127</v>
      </c>
      <c r="BA375">
        <v>116</v>
      </c>
      <c r="BB375">
        <v>126</v>
      </c>
      <c r="BD375" t="s">
        <v>1167</v>
      </c>
      <c r="BG375">
        <v>11</v>
      </c>
      <c r="BK375" t="s">
        <v>1168</v>
      </c>
      <c r="BW375">
        <v>1</v>
      </c>
      <c r="BY375" t="s">
        <v>13985</v>
      </c>
      <c r="BZ375" t="s">
        <v>13985</v>
      </c>
      <c r="CA375" t="s">
        <v>13985</v>
      </c>
      <c r="CB375" t="s">
        <v>13985</v>
      </c>
    </row>
    <row r="376" spans="1:80" hidden="1">
      <c r="A376" t="s">
        <v>13850</v>
      </c>
      <c r="B376" t="s">
        <v>67</v>
      </c>
      <c r="C376" t="s">
        <v>32439</v>
      </c>
      <c r="G376" t="s">
        <v>32440</v>
      </c>
      <c r="J376" t="s">
        <v>32441</v>
      </c>
      <c r="K376" t="s">
        <v>809</v>
      </c>
      <c r="O376" t="s">
        <v>32224</v>
      </c>
      <c r="W376" t="s">
        <v>32442</v>
      </c>
      <c r="AA376" t="s">
        <v>32443</v>
      </c>
      <c r="AB376" t="s">
        <v>32444</v>
      </c>
      <c r="AG376">
        <v>2</v>
      </c>
      <c r="AH376">
        <v>2</v>
      </c>
      <c r="AN376" t="s">
        <v>813</v>
      </c>
      <c r="AO376" t="s">
        <v>814</v>
      </c>
      <c r="AS376" t="s">
        <v>815</v>
      </c>
      <c r="AT376">
        <v>2019</v>
      </c>
      <c r="AU376">
        <v>92</v>
      </c>
      <c r="AV376">
        <v>2</v>
      </c>
      <c r="BA376">
        <v>509</v>
      </c>
      <c r="BB376">
        <v>522</v>
      </c>
      <c r="BD376" t="s">
        <v>32445</v>
      </c>
      <c r="BG376">
        <v>14</v>
      </c>
      <c r="BK376" t="s">
        <v>32446</v>
      </c>
      <c r="BW376">
        <v>0</v>
      </c>
      <c r="BX376" t="s">
        <v>13429</v>
      </c>
    </row>
    <row r="377" spans="1:80" hidden="1">
      <c r="A377" t="s">
        <v>13850</v>
      </c>
      <c r="B377" t="s">
        <v>67</v>
      </c>
      <c r="C377" t="s">
        <v>35559</v>
      </c>
      <c r="G377" t="s">
        <v>35559</v>
      </c>
      <c r="J377" t="s">
        <v>35560</v>
      </c>
      <c r="K377" t="s">
        <v>5754</v>
      </c>
      <c r="O377" t="s">
        <v>32291</v>
      </c>
      <c r="W377" t="s">
        <v>35561</v>
      </c>
      <c r="AA377" t="s">
        <v>35155</v>
      </c>
      <c r="AB377" t="s">
        <v>35156</v>
      </c>
      <c r="AG377">
        <v>273</v>
      </c>
      <c r="AH377">
        <v>284</v>
      </c>
      <c r="AN377" t="s">
        <v>5758</v>
      </c>
      <c r="AO377" t="s">
        <v>5759</v>
      </c>
      <c r="AS377" t="s">
        <v>884</v>
      </c>
      <c r="AT377">
        <v>1999</v>
      </c>
      <c r="AU377">
        <v>74</v>
      </c>
      <c r="AV377">
        <v>1</v>
      </c>
      <c r="BA377">
        <v>87</v>
      </c>
      <c r="BB377">
        <v>120</v>
      </c>
      <c r="BD377" t="s">
        <v>35562</v>
      </c>
      <c r="BG377">
        <v>34</v>
      </c>
      <c r="BK377" t="s">
        <v>35563</v>
      </c>
      <c r="BW377">
        <v>0</v>
      </c>
      <c r="BX377" t="s">
        <v>13429</v>
      </c>
      <c r="BY377" t="s">
        <v>13985</v>
      </c>
      <c r="BZ377" t="s">
        <v>13985</v>
      </c>
      <c r="CA377" t="s">
        <v>13985</v>
      </c>
      <c r="CB377" t="s">
        <v>13985</v>
      </c>
    </row>
    <row r="378" spans="1:80" hidden="1">
      <c r="A378" t="s">
        <v>13850</v>
      </c>
      <c r="B378" t="s">
        <v>67</v>
      </c>
      <c r="C378" t="s">
        <v>32273</v>
      </c>
      <c r="G378" t="s">
        <v>32274</v>
      </c>
      <c r="J378" t="s">
        <v>32275</v>
      </c>
      <c r="K378" t="s">
        <v>831</v>
      </c>
      <c r="O378" t="s">
        <v>32224</v>
      </c>
      <c r="W378" t="s">
        <v>32276</v>
      </c>
      <c r="AB378" t="s">
        <v>14260</v>
      </c>
      <c r="AG378">
        <v>0</v>
      </c>
      <c r="AH378">
        <v>0</v>
      </c>
      <c r="AN378" t="s">
        <v>835</v>
      </c>
      <c r="AS378" t="s">
        <v>154</v>
      </c>
      <c r="AT378">
        <v>2019</v>
      </c>
      <c r="AU378">
        <v>9</v>
      </c>
      <c r="AV378">
        <v>21</v>
      </c>
      <c r="BA378">
        <v>12311</v>
      </c>
      <c r="BB378">
        <v>12321</v>
      </c>
      <c r="BD378" t="s">
        <v>32277</v>
      </c>
      <c r="BF378" t="s">
        <v>194</v>
      </c>
      <c r="BG378">
        <v>11</v>
      </c>
      <c r="BK378" t="s">
        <v>32278</v>
      </c>
      <c r="BM378" t="s">
        <v>32247</v>
      </c>
      <c r="BW378">
        <v>0</v>
      </c>
      <c r="BX378" t="s">
        <v>13433</v>
      </c>
      <c r="BY378">
        <v>1</v>
      </c>
      <c r="CB378" t="s">
        <v>13429</v>
      </c>
    </row>
    <row r="379" spans="1:80" hidden="1">
      <c r="A379" t="s">
        <v>13850</v>
      </c>
      <c r="B379" t="s">
        <v>67</v>
      </c>
      <c r="C379" t="s">
        <v>8188</v>
      </c>
      <c r="G379" t="s">
        <v>8189</v>
      </c>
      <c r="J379" t="s">
        <v>8190</v>
      </c>
      <c r="K379" t="s">
        <v>2220</v>
      </c>
      <c r="O379" t="s">
        <v>32224</v>
      </c>
      <c r="W379" t="s">
        <v>8191</v>
      </c>
      <c r="AB379" t="s">
        <v>7579</v>
      </c>
      <c r="AG379">
        <v>9</v>
      </c>
      <c r="AH379">
        <v>10</v>
      </c>
      <c r="AN379" t="s">
        <v>2224</v>
      </c>
      <c r="AO379" t="s">
        <v>2225</v>
      </c>
      <c r="AS379" t="s">
        <v>472</v>
      </c>
      <c r="AT379">
        <v>2008</v>
      </c>
      <c r="AU379">
        <v>194</v>
      </c>
      <c r="AV379">
        <v>7</v>
      </c>
      <c r="BA379">
        <v>611</v>
      </c>
      <c r="BB379">
        <v>615</v>
      </c>
      <c r="BD379" t="s">
        <v>8192</v>
      </c>
      <c r="BG379">
        <v>5</v>
      </c>
      <c r="BK379" t="s">
        <v>8193</v>
      </c>
      <c r="BL379">
        <v>18427810</v>
      </c>
      <c r="BM379" t="s">
        <v>32597</v>
      </c>
      <c r="BW379">
        <v>1</v>
      </c>
      <c r="BY379" t="s">
        <v>13985</v>
      </c>
      <c r="BZ379" t="s">
        <v>13985</v>
      </c>
      <c r="CA379" t="s">
        <v>13985</v>
      </c>
      <c r="CB379" t="s">
        <v>13985</v>
      </c>
    </row>
    <row r="380" spans="1:80" hidden="1">
      <c r="A380" t="s">
        <v>13850</v>
      </c>
      <c r="B380" t="s">
        <v>67</v>
      </c>
      <c r="C380" t="s">
        <v>32481</v>
      </c>
      <c r="G380" t="s">
        <v>32482</v>
      </c>
      <c r="J380" t="s">
        <v>32483</v>
      </c>
      <c r="K380" t="s">
        <v>13000</v>
      </c>
      <c r="O380" t="s">
        <v>32224</v>
      </c>
      <c r="W380" t="s">
        <v>32484</v>
      </c>
      <c r="AA380" t="s">
        <v>3486</v>
      </c>
      <c r="AB380" t="s">
        <v>3487</v>
      </c>
      <c r="AG380">
        <v>0</v>
      </c>
      <c r="AH380">
        <v>0</v>
      </c>
      <c r="AN380" t="s">
        <v>13002</v>
      </c>
      <c r="AO380" t="s">
        <v>16015</v>
      </c>
      <c r="AT380">
        <v>2019</v>
      </c>
      <c r="AU380">
        <v>38</v>
      </c>
      <c r="AV380">
        <v>3</v>
      </c>
      <c r="BA380">
        <v>243</v>
      </c>
      <c r="BB380">
        <v>254</v>
      </c>
      <c r="BD380" t="s">
        <v>32485</v>
      </c>
      <c r="BG380">
        <v>12</v>
      </c>
      <c r="BK380" t="s">
        <v>32486</v>
      </c>
      <c r="BW380">
        <v>0</v>
      </c>
      <c r="BX380" t="s">
        <v>13429</v>
      </c>
    </row>
    <row r="381" spans="1:80" hidden="1">
      <c r="A381" t="s">
        <v>13850</v>
      </c>
      <c r="B381" t="s">
        <v>67</v>
      </c>
      <c r="C381" t="s">
        <v>32487</v>
      </c>
      <c r="G381" t="s">
        <v>32488</v>
      </c>
      <c r="J381" t="s">
        <v>32489</v>
      </c>
      <c r="K381" t="s">
        <v>3484</v>
      </c>
      <c r="O381" t="s">
        <v>32224</v>
      </c>
      <c r="W381" t="s">
        <v>32490</v>
      </c>
      <c r="AA381" t="s">
        <v>32491</v>
      </c>
      <c r="AB381" t="s">
        <v>32492</v>
      </c>
      <c r="AG381">
        <v>0</v>
      </c>
      <c r="AH381">
        <v>0</v>
      </c>
      <c r="AO381" t="s">
        <v>3488</v>
      </c>
      <c r="AT381">
        <v>2019</v>
      </c>
      <c r="AU381">
        <v>116</v>
      </c>
      <c r="BA381">
        <v>93</v>
      </c>
      <c r="BB381">
        <v>103</v>
      </c>
      <c r="BD381" t="s">
        <v>32493</v>
      </c>
      <c r="BG381">
        <v>11</v>
      </c>
      <c r="BK381" t="s">
        <v>32494</v>
      </c>
      <c r="BM381" t="s">
        <v>32495</v>
      </c>
      <c r="BW381">
        <v>0</v>
      </c>
      <c r="BX381" t="s">
        <v>13433</v>
      </c>
      <c r="BY381">
        <v>1</v>
      </c>
      <c r="CB381" t="s">
        <v>13429</v>
      </c>
    </row>
    <row r="382" spans="1:80" hidden="1">
      <c r="A382" t="s">
        <v>13850</v>
      </c>
      <c r="B382" t="s">
        <v>67</v>
      </c>
      <c r="C382" t="s">
        <v>35003</v>
      </c>
      <c r="G382" t="s">
        <v>35003</v>
      </c>
      <c r="J382" t="s">
        <v>35004</v>
      </c>
      <c r="K382" t="s">
        <v>453</v>
      </c>
      <c r="O382" t="s">
        <v>32224</v>
      </c>
      <c r="W382" t="s">
        <v>35005</v>
      </c>
      <c r="AG382">
        <v>6</v>
      </c>
      <c r="AH382">
        <v>7</v>
      </c>
      <c r="AN382" t="s">
        <v>455</v>
      </c>
      <c r="AS382" t="s">
        <v>730</v>
      </c>
      <c r="AT382">
        <v>2005</v>
      </c>
      <c r="AU382">
        <v>30</v>
      </c>
      <c r="AV382">
        <v>2</v>
      </c>
      <c r="BA382">
        <v>129</v>
      </c>
      <c r="BB382">
        <v>137</v>
      </c>
      <c r="BD382" t="s">
        <v>35006</v>
      </c>
      <c r="BG382">
        <v>9</v>
      </c>
      <c r="BK382" t="s">
        <v>35007</v>
      </c>
      <c r="BW382">
        <v>0</v>
      </c>
      <c r="BX382" t="s">
        <v>13433</v>
      </c>
      <c r="BY382">
        <v>1</v>
      </c>
      <c r="CB382" t="s">
        <v>13429</v>
      </c>
    </row>
    <row r="383" spans="1:80" hidden="1">
      <c r="A383" t="s">
        <v>13850</v>
      </c>
      <c r="B383" t="s">
        <v>67</v>
      </c>
      <c r="C383" t="s">
        <v>33038</v>
      </c>
      <c r="G383" t="s">
        <v>33039</v>
      </c>
      <c r="J383" t="s">
        <v>33040</v>
      </c>
      <c r="K383" t="s">
        <v>160</v>
      </c>
      <c r="O383" t="s">
        <v>32224</v>
      </c>
      <c r="W383" t="s">
        <v>33041</v>
      </c>
      <c r="AA383" t="s">
        <v>33042</v>
      </c>
      <c r="AB383" t="s">
        <v>33043</v>
      </c>
      <c r="AG383">
        <v>2</v>
      </c>
      <c r="AH383">
        <v>2</v>
      </c>
      <c r="AN383" t="s">
        <v>162</v>
      </c>
      <c r="AO383" t="s">
        <v>163</v>
      </c>
      <c r="AS383" t="s">
        <v>815</v>
      </c>
      <c r="AT383">
        <v>2017</v>
      </c>
      <c r="AU383">
        <v>42</v>
      </c>
      <c r="AV383">
        <v>1</v>
      </c>
      <c r="BA383">
        <v>98</v>
      </c>
      <c r="BB383">
        <v>102</v>
      </c>
      <c r="BD383" t="s">
        <v>33044</v>
      </c>
      <c r="BG383">
        <v>5</v>
      </c>
      <c r="BK383" t="s">
        <v>33045</v>
      </c>
      <c r="BW383">
        <v>0</v>
      </c>
      <c r="BX383" t="s">
        <v>13429</v>
      </c>
      <c r="BY383" t="s">
        <v>13985</v>
      </c>
      <c r="BZ383" t="s">
        <v>13985</v>
      </c>
      <c r="CA383" t="s">
        <v>13985</v>
      </c>
      <c r="CB383" t="s">
        <v>13985</v>
      </c>
    </row>
    <row r="384" spans="1:80" hidden="1">
      <c r="A384" t="s">
        <v>13850</v>
      </c>
      <c r="B384" t="s">
        <v>67</v>
      </c>
      <c r="C384" t="s">
        <v>34442</v>
      </c>
      <c r="G384" t="s">
        <v>34443</v>
      </c>
      <c r="J384" t="s">
        <v>34444</v>
      </c>
      <c r="K384" t="s">
        <v>5844</v>
      </c>
      <c r="O384" t="s">
        <v>32224</v>
      </c>
      <c r="W384" t="s">
        <v>34445</v>
      </c>
      <c r="AA384" t="s">
        <v>7714</v>
      </c>
      <c r="AB384" t="s">
        <v>27269</v>
      </c>
      <c r="AG384">
        <v>15</v>
      </c>
      <c r="AH384">
        <v>15</v>
      </c>
      <c r="AN384" t="s">
        <v>5846</v>
      </c>
      <c r="AO384" t="s">
        <v>34446</v>
      </c>
      <c r="AS384" s="1">
        <v>39448</v>
      </c>
      <c r="AT384">
        <v>2010</v>
      </c>
      <c r="AU384">
        <v>391</v>
      </c>
      <c r="AV384">
        <v>2</v>
      </c>
      <c r="BA384">
        <v>1251</v>
      </c>
      <c r="BB384">
        <v>1254</v>
      </c>
      <c r="BD384" t="s">
        <v>34447</v>
      </c>
      <c r="BG384">
        <v>4</v>
      </c>
      <c r="BK384" t="s">
        <v>34448</v>
      </c>
      <c r="BL384">
        <v>20006581</v>
      </c>
      <c r="BW384">
        <v>0</v>
      </c>
      <c r="BX384" t="s">
        <v>13429</v>
      </c>
      <c r="BY384" t="s">
        <v>13985</v>
      </c>
      <c r="BZ384" t="s">
        <v>13985</v>
      </c>
      <c r="CA384" t="s">
        <v>13985</v>
      </c>
      <c r="CB384" t="s">
        <v>13985</v>
      </c>
    </row>
    <row r="385" spans="1:80" hidden="1">
      <c r="A385" t="s">
        <v>13850</v>
      </c>
      <c r="B385" t="s">
        <v>67</v>
      </c>
      <c r="C385" t="s">
        <v>32683</v>
      </c>
      <c r="G385" t="s">
        <v>32684</v>
      </c>
      <c r="J385" t="s">
        <v>32685</v>
      </c>
      <c r="K385" t="s">
        <v>16670</v>
      </c>
      <c r="O385" t="s">
        <v>32291</v>
      </c>
      <c r="W385" t="s">
        <v>32686</v>
      </c>
      <c r="AB385" t="s">
        <v>32687</v>
      </c>
      <c r="AG385">
        <v>3</v>
      </c>
      <c r="AH385">
        <v>3</v>
      </c>
      <c r="AN385" t="s">
        <v>16674</v>
      </c>
      <c r="AO385" t="s">
        <v>16675</v>
      </c>
      <c r="AS385" t="s">
        <v>730</v>
      </c>
      <c r="AT385">
        <v>2018</v>
      </c>
      <c r="AU385">
        <v>63</v>
      </c>
      <c r="AV385">
        <v>2</v>
      </c>
      <c r="BA385">
        <v>169</v>
      </c>
      <c r="BB385">
        <v>184</v>
      </c>
      <c r="BD385" t="s">
        <v>32688</v>
      </c>
      <c r="BG385">
        <v>16</v>
      </c>
      <c r="BK385" t="s">
        <v>32689</v>
      </c>
      <c r="BW385">
        <v>0</v>
      </c>
      <c r="BX385" t="s">
        <v>13429</v>
      </c>
      <c r="BY385" t="s">
        <v>13985</v>
      </c>
      <c r="BZ385" t="s">
        <v>13985</v>
      </c>
      <c r="CA385" t="s">
        <v>13985</v>
      </c>
      <c r="CB385" t="s">
        <v>13985</v>
      </c>
    </row>
    <row r="386" spans="1:80" hidden="1">
      <c r="A386" t="s">
        <v>13850</v>
      </c>
      <c r="B386" t="s">
        <v>67</v>
      </c>
      <c r="C386" t="s">
        <v>32460</v>
      </c>
      <c r="G386" t="s">
        <v>32461</v>
      </c>
      <c r="J386" t="s">
        <v>32462</v>
      </c>
      <c r="K386" t="s">
        <v>249</v>
      </c>
      <c r="O386" t="s">
        <v>32224</v>
      </c>
      <c r="W386" t="s">
        <v>32463</v>
      </c>
      <c r="AA386" t="s">
        <v>32464</v>
      </c>
      <c r="AB386" t="s">
        <v>32465</v>
      </c>
      <c r="AG386">
        <v>3</v>
      </c>
      <c r="AH386">
        <v>3</v>
      </c>
      <c r="AN386" t="s">
        <v>251</v>
      </c>
      <c r="AO386" t="s">
        <v>252</v>
      </c>
      <c r="AS386" t="s">
        <v>884</v>
      </c>
      <c r="AT386">
        <v>2019</v>
      </c>
      <c r="AU386">
        <v>48</v>
      </c>
      <c r="AV386">
        <v>1</v>
      </c>
      <c r="BA386">
        <v>98</v>
      </c>
      <c r="BB386">
        <v>110</v>
      </c>
      <c r="BD386" t="s">
        <v>32466</v>
      </c>
      <c r="BG386">
        <v>13</v>
      </c>
      <c r="BK386" t="s">
        <v>32467</v>
      </c>
      <c r="BL386">
        <v>29873032</v>
      </c>
      <c r="BW386">
        <v>0</v>
      </c>
      <c r="BX386" t="s">
        <v>13429</v>
      </c>
    </row>
    <row r="387" spans="1:80" hidden="1">
      <c r="A387" t="s">
        <v>13850</v>
      </c>
      <c r="B387" t="s">
        <v>67</v>
      </c>
      <c r="C387" t="s">
        <v>34865</v>
      </c>
      <c r="G387" t="s">
        <v>34866</v>
      </c>
      <c r="J387" t="s">
        <v>34867</v>
      </c>
      <c r="K387" t="s">
        <v>6305</v>
      </c>
      <c r="O387" t="s">
        <v>32224</v>
      </c>
      <c r="W387" t="s">
        <v>34868</v>
      </c>
      <c r="AG387">
        <v>16</v>
      </c>
      <c r="AH387">
        <v>17</v>
      </c>
      <c r="AN387" t="s">
        <v>6307</v>
      </c>
      <c r="AS387" t="s">
        <v>84</v>
      </c>
      <c r="AT387">
        <v>2006</v>
      </c>
      <c r="AU387">
        <v>22</v>
      </c>
      <c r="AV387">
        <v>4</v>
      </c>
      <c r="BA387">
        <v>609</v>
      </c>
      <c r="BB387">
        <v>614</v>
      </c>
      <c r="BD387" t="s">
        <v>34869</v>
      </c>
      <c r="BG387">
        <v>6</v>
      </c>
      <c r="BK387" t="s">
        <v>34870</v>
      </c>
      <c r="BL387">
        <v>17304925</v>
      </c>
      <c r="BW387">
        <v>0</v>
      </c>
      <c r="BX387" t="s">
        <v>13429</v>
      </c>
      <c r="BY387" t="s">
        <v>13985</v>
      </c>
      <c r="BZ387" t="s">
        <v>13985</v>
      </c>
      <c r="CA387" t="s">
        <v>13985</v>
      </c>
      <c r="CB387" t="s">
        <v>13985</v>
      </c>
    </row>
    <row r="388" spans="1:80" hidden="1">
      <c r="A388" t="s">
        <v>13850</v>
      </c>
      <c r="B388" t="s">
        <v>67</v>
      </c>
      <c r="C388" t="s">
        <v>11144</v>
      </c>
      <c r="G388" t="s">
        <v>11144</v>
      </c>
      <c r="J388" t="s">
        <v>11145</v>
      </c>
      <c r="K388" t="s">
        <v>358</v>
      </c>
      <c r="O388" t="s">
        <v>32224</v>
      </c>
      <c r="W388" t="s">
        <v>11146</v>
      </c>
      <c r="AG388">
        <v>17</v>
      </c>
      <c r="AH388">
        <v>22</v>
      </c>
      <c r="AN388" t="s">
        <v>360</v>
      </c>
      <c r="AS388" t="s">
        <v>521</v>
      </c>
      <c r="AT388">
        <v>1999</v>
      </c>
      <c r="AU388">
        <v>45</v>
      </c>
      <c r="AV388">
        <v>6</v>
      </c>
      <c r="BA388">
        <v>587</v>
      </c>
      <c r="BB388">
        <v>598</v>
      </c>
      <c r="BD388" t="s">
        <v>11147</v>
      </c>
      <c r="BG388">
        <v>12</v>
      </c>
      <c r="BK388" t="s">
        <v>11148</v>
      </c>
      <c r="BL388">
        <v>12770344</v>
      </c>
      <c r="BW388">
        <v>1</v>
      </c>
      <c r="BY388" t="s">
        <v>13985</v>
      </c>
      <c r="BZ388" t="s">
        <v>13985</v>
      </c>
      <c r="CA388" t="s">
        <v>13985</v>
      </c>
      <c r="CB388" t="s">
        <v>13985</v>
      </c>
    </row>
    <row r="389" spans="1:80" hidden="1">
      <c r="A389" t="s">
        <v>13850</v>
      </c>
      <c r="B389" t="s">
        <v>67</v>
      </c>
      <c r="C389" t="s">
        <v>33194</v>
      </c>
      <c r="G389" t="s">
        <v>33195</v>
      </c>
      <c r="J389" t="s">
        <v>33196</v>
      </c>
      <c r="K389" t="s">
        <v>809</v>
      </c>
      <c r="O389" t="s">
        <v>32224</v>
      </c>
      <c r="W389" t="s">
        <v>33197</v>
      </c>
      <c r="AA389" t="s">
        <v>33198</v>
      </c>
      <c r="AB389" t="s">
        <v>33199</v>
      </c>
      <c r="AG389">
        <v>74</v>
      </c>
      <c r="AH389">
        <v>76</v>
      </c>
      <c r="AN389" t="s">
        <v>813</v>
      </c>
      <c r="AO389" t="s">
        <v>814</v>
      </c>
      <c r="AS389" t="s">
        <v>472</v>
      </c>
      <c r="AT389">
        <v>2016</v>
      </c>
      <c r="AU389">
        <v>89</v>
      </c>
      <c r="AV389">
        <v>3</v>
      </c>
      <c r="AY389" t="s">
        <v>49</v>
      </c>
      <c r="BA389">
        <v>823</v>
      </c>
      <c r="BB389">
        <v>835</v>
      </c>
      <c r="BD389" t="s">
        <v>33200</v>
      </c>
      <c r="BG389">
        <v>13</v>
      </c>
      <c r="BK389" t="s">
        <v>33201</v>
      </c>
      <c r="BW389">
        <v>0</v>
      </c>
      <c r="BX389" t="s">
        <v>13429</v>
      </c>
      <c r="BY389" t="s">
        <v>13985</v>
      </c>
      <c r="BZ389" t="s">
        <v>13985</v>
      </c>
      <c r="CA389" t="s">
        <v>13985</v>
      </c>
      <c r="CB389" t="s">
        <v>13985</v>
      </c>
    </row>
    <row r="390" spans="1:80" hidden="1">
      <c r="A390" t="s">
        <v>13850</v>
      </c>
      <c r="B390" t="s">
        <v>67</v>
      </c>
      <c r="C390" t="s">
        <v>33991</v>
      </c>
      <c r="G390" t="s">
        <v>33992</v>
      </c>
      <c r="J390" t="s">
        <v>33993</v>
      </c>
      <c r="K390" t="s">
        <v>8965</v>
      </c>
      <c r="O390" t="s">
        <v>32224</v>
      </c>
      <c r="AA390" t="s">
        <v>33994</v>
      </c>
      <c r="AB390" t="s">
        <v>33995</v>
      </c>
      <c r="AG390">
        <v>1</v>
      </c>
      <c r="AH390">
        <v>1</v>
      </c>
      <c r="AO390" t="s">
        <v>8968</v>
      </c>
      <c r="AS390" t="s">
        <v>84</v>
      </c>
      <c r="AT390">
        <v>2012</v>
      </c>
      <c r="AU390">
        <v>37</v>
      </c>
      <c r="AV390">
        <v>2</v>
      </c>
      <c r="BA390">
        <v>458</v>
      </c>
      <c r="BB390">
        <v>461</v>
      </c>
      <c r="BD390" t="s">
        <v>33996</v>
      </c>
      <c r="BG390">
        <v>4</v>
      </c>
      <c r="BK390" t="s">
        <v>33997</v>
      </c>
      <c r="BL390">
        <v>23181872</v>
      </c>
      <c r="BW390">
        <v>0</v>
      </c>
      <c r="BX390" t="s">
        <v>13429</v>
      </c>
      <c r="BY390" t="s">
        <v>13985</v>
      </c>
      <c r="BZ390" t="s">
        <v>13985</v>
      </c>
      <c r="CA390" t="s">
        <v>13985</v>
      </c>
      <c r="CB390" t="s">
        <v>13985</v>
      </c>
    </row>
    <row r="391" spans="1:80" hidden="1">
      <c r="A391" t="s">
        <v>13850</v>
      </c>
      <c r="B391" t="s">
        <v>67</v>
      </c>
      <c r="C391" t="s">
        <v>33614</v>
      </c>
      <c r="G391" t="s">
        <v>33615</v>
      </c>
      <c r="J391" t="s">
        <v>33616</v>
      </c>
      <c r="K391" t="s">
        <v>348</v>
      </c>
      <c r="O391" t="s">
        <v>32224</v>
      </c>
      <c r="W391" t="s">
        <v>33617</v>
      </c>
      <c r="AG391">
        <v>5</v>
      </c>
      <c r="AH391">
        <v>5</v>
      </c>
      <c r="AN391" t="s">
        <v>350</v>
      </c>
      <c r="AO391" t="s">
        <v>351</v>
      </c>
      <c r="AS391" t="s">
        <v>352</v>
      </c>
      <c r="AT391">
        <v>2014</v>
      </c>
      <c r="AU391">
        <v>43</v>
      </c>
      <c r="AV391">
        <v>4</v>
      </c>
      <c r="BA391">
        <v>923</v>
      </c>
      <c r="BB391">
        <v>931</v>
      </c>
      <c r="BD391" t="s">
        <v>33618</v>
      </c>
      <c r="BG391">
        <v>9</v>
      </c>
      <c r="BK391" t="s">
        <v>33619</v>
      </c>
      <c r="BL391">
        <v>25182614</v>
      </c>
      <c r="BW391">
        <v>0</v>
      </c>
      <c r="BX391" t="s">
        <v>13429</v>
      </c>
      <c r="BY391" t="s">
        <v>13985</v>
      </c>
      <c r="BZ391" t="s">
        <v>13985</v>
      </c>
      <c r="CA391" t="s">
        <v>13985</v>
      </c>
      <c r="CB391" t="s">
        <v>13985</v>
      </c>
    </row>
    <row r="392" spans="1:80" hidden="1">
      <c r="A392" t="s">
        <v>13850</v>
      </c>
      <c r="B392" t="s">
        <v>67</v>
      </c>
      <c r="C392" t="s">
        <v>34058</v>
      </c>
      <c r="G392" t="s">
        <v>34059</v>
      </c>
      <c r="J392" t="s">
        <v>34060</v>
      </c>
      <c r="K392" t="s">
        <v>258</v>
      </c>
      <c r="O392" t="s">
        <v>32224</v>
      </c>
      <c r="W392" t="s">
        <v>34061</v>
      </c>
      <c r="AA392" t="s">
        <v>1202</v>
      </c>
      <c r="AB392" t="s">
        <v>34062</v>
      </c>
      <c r="AG392">
        <v>17</v>
      </c>
      <c r="AH392">
        <v>17</v>
      </c>
      <c r="AN392" t="s">
        <v>261</v>
      </c>
      <c r="AO392" t="s">
        <v>262</v>
      </c>
      <c r="AS392" t="s">
        <v>242</v>
      </c>
      <c r="AT392">
        <v>2012</v>
      </c>
      <c r="AU392">
        <v>27</v>
      </c>
      <c r="AV392">
        <v>5</v>
      </c>
      <c r="BA392">
        <v>377</v>
      </c>
      <c r="BB392">
        <v>387</v>
      </c>
      <c r="BD392" t="s">
        <v>34063</v>
      </c>
      <c r="BG392">
        <v>11</v>
      </c>
      <c r="BK392" t="s">
        <v>34064</v>
      </c>
      <c r="BL392">
        <v>23010660</v>
      </c>
      <c r="BW392">
        <v>0</v>
      </c>
      <c r="BX392" t="s">
        <v>13429</v>
      </c>
      <c r="BY392" t="s">
        <v>13985</v>
      </c>
      <c r="BZ392" t="s">
        <v>13985</v>
      </c>
      <c r="CA392" t="s">
        <v>13985</v>
      </c>
      <c r="CB392" t="s">
        <v>13985</v>
      </c>
    </row>
    <row r="393" spans="1:80" hidden="1">
      <c r="A393" t="s">
        <v>13850</v>
      </c>
      <c r="B393" t="s">
        <v>67</v>
      </c>
      <c r="C393" t="s">
        <v>8265</v>
      </c>
      <c r="G393" t="s">
        <v>8265</v>
      </c>
      <c r="J393" t="s">
        <v>35347</v>
      </c>
      <c r="K393" t="s">
        <v>348</v>
      </c>
      <c r="O393" t="s">
        <v>32224</v>
      </c>
      <c r="W393" t="s">
        <v>35348</v>
      </c>
      <c r="AB393" t="s">
        <v>8269</v>
      </c>
      <c r="AG393">
        <v>18</v>
      </c>
      <c r="AH393">
        <v>19</v>
      </c>
      <c r="AN393" t="s">
        <v>350</v>
      </c>
      <c r="AS393" t="s">
        <v>84</v>
      </c>
      <c r="AT393">
        <v>2001</v>
      </c>
      <c r="AU393">
        <v>30</v>
      </c>
      <c r="AV393">
        <v>6</v>
      </c>
      <c r="BA393">
        <v>1150</v>
      </c>
      <c r="BB393">
        <v>1157</v>
      </c>
      <c r="BD393" t="s">
        <v>35349</v>
      </c>
      <c r="BG393">
        <v>8</v>
      </c>
      <c r="BK393" t="s">
        <v>35350</v>
      </c>
      <c r="BM393" t="s">
        <v>32286</v>
      </c>
      <c r="BW393">
        <v>0</v>
      </c>
      <c r="BX393" t="s">
        <v>13429</v>
      </c>
      <c r="BY393" t="s">
        <v>13985</v>
      </c>
      <c r="BZ393" t="s">
        <v>13985</v>
      </c>
      <c r="CA393" t="s">
        <v>13985</v>
      </c>
      <c r="CB393" t="s">
        <v>13985</v>
      </c>
    </row>
    <row r="394" spans="1:80" hidden="1">
      <c r="A394" t="s">
        <v>13850</v>
      </c>
      <c r="B394" t="s">
        <v>67</v>
      </c>
      <c r="C394" t="s">
        <v>33998</v>
      </c>
      <c r="G394" t="s">
        <v>33999</v>
      </c>
      <c r="J394" t="s">
        <v>34000</v>
      </c>
      <c r="K394" t="s">
        <v>5333</v>
      </c>
      <c r="O394" t="s">
        <v>32224</v>
      </c>
      <c r="W394" t="s">
        <v>34001</v>
      </c>
      <c r="AA394" t="s">
        <v>34002</v>
      </c>
      <c r="AB394" t="s">
        <v>34003</v>
      </c>
      <c r="AG394">
        <v>16</v>
      </c>
      <c r="AH394">
        <v>16</v>
      </c>
      <c r="AN394" t="s">
        <v>5335</v>
      </c>
      <c r="AO394" t="s">
        <v>5336</v>
      </c>
      <c r="AS394" s="1">
        <v>44866</v>
      </c>
      <c r="AT394">
        <v>2012</v>
      </c>
      <c r="AU394">
        <v>279</v>
      </c>
      <c r="AV394">
        <v>1747</v>
      </c>
      <c r="BA394">
        <v>4551</v>
      </c>
      <c r="BB394">
        <v>4558</v>
      </c>
      <c r="BD394" t="s">
        <v>34004</v>
      </c>
      <c r="BG394">
        <v>8</v>
      </c>
      <c r="BK394" t="s">
        <v>34005</v>
      </c>
      <c r="BL394">
        <v>23015622</v>
      </c>
      <c r="BM394" t="s">
        <v>32707</v>
      </c>
      <c r="BW394">
        <v>0</v>
      </c>
      <c r="BX394" t="s">
        <v>13429</v>
      </c>
      <c r="BY394" t="s">
        <v>13985</v>
      </c>
      <c r="BZ394" t="s">
        <v>13985</v>
      </c>
      <c r="CA394" t="s">
        <v>13985</v>
      </c>
      <c r="CB394" t="s">
        <v>13985</v>
      </c>
    </row>
    <row r="395" spans="1:80" hidden="1">
      <c r="A395" t="s">
        <v>13850</v>
      </c>
      <c r="B395" t="s">
        <v>67</v>
      </c>
      <c r="C395" t="s">
        <v>32534</v>
      </c>
      <c r="G395" t="s">
        <v>32535</v>
      </c>
      <c r="J395" t="s">
        <v>32536</v>
      </c>
      <c r="K395" t="s">
        <v>3410</v>
      </c>
      <c r="O395" t="s">
        <v>32224</v>
      </c>
      <c r="W395" t="s">
        <v>32537</v>
      </c>
      <c r="AG395">
        <v>1</v>
      </c>
      <c r="AH395">
        <v>1</v>
      </c>
      <c r="AN395" t="s">
        <v>3414</v>
      </c>
      <c r="AS395" s="1">
        <v>44136</v>
      </c>
      <c r="AT395">
        <v>2018</v>
      </c>
      <c r="AU395">
        <v>9</v>
      </c>
      <c r="BC395">
        <v>1654</v>
      </c>
      <c r="BD395" t="s">
        <v>32538</v>
      </c>
      <c r="BG395">
        <v>10</v>
      </c>
      <c r="BK395" t="s">
        <v>32539</v>
      </c>
      <c r="BL395">
        <v>30515107</v>
      </c>
      <c r="BM395" t="s">
        <v>32263</v>
      </c>
      <c r="BW395">
        <v>0</v>
      </c>
      <c r="BX395" t="s">
        <v>13429</v>
      </c>
      <c r="BY395" t="s">
        <v>13985</v>
      </c>
      <c r="BZ395" t="s">
        <v>13985</v>
      </c>
      <c r="CA395" t="s">
        <v>13985</v>
      </c>
      <c r="CB395" t="s">
        <v>13985</v>
      </c>
    </row>
    <row r="396" spans="1:80" hidden="1">
      <c r="A396" t="s">
        <v>13850</v>
      </c>
      <c r="B396" t="s">
        <v>67</v>
      </c>
      <c r="C396" t="s">
        <v>32995</v>
      </c>
      <c r="G396" t="s">
        <v>32996</v>
      </c>
      <c r="J396" t="s">
        <v>32997</v>
      </c>
      <c r="K396" t="s">
        <v>4091</v>
      </c>
      <c r="O396" t="s">
        <v>32224</v>
      </c>
      <c r="W396" t="s">
        <v>32998</v>
      </c>
      <c r="AA396" t="s">
        <v>32999</v>
      </c>
      <c r="AG396">
        <v>14</v>
      </c>
      <c r="AH396">
        <v>14</v>
      </c>
      <c r="AN396" t="s">
        <v>4095</v>
      </c>
      <c r="AS396" t="s">
        <v>1469</v>
      </c>
      <c r="AT396">
        <v>2017</v>
      </c>
      <c r="AU396">
        <v>5</v>
      </c>
      <c r="BC396" t="s">
        <v>33000</v>
      </c>
      <c r="BD396" t="s">
        <v>33001</v>
      </c>
      <c r="BG396">
        <v>16</v>
      </c>
      <c r="BK396" t="s">
        <v>33002</v>
      </c>
      <c r="BL396">
        <v>28533958</v>
      </c>
      <c r="BM396" t="s">
        <v>32263</v>
      </c>
      <c r="BW396">
        <v>0</v>
      </c>
      <c r="BX396" t="s">
        <v>13429</v>
      </c>
      <c r="BY396" t="s">
        <v>13985</v>
      </c>
      <c r="BZ396" t="s">
        <v>13985</v>
      </c>
      <c r="CA396" t="s">
        <v>13985</v>
      </c>
      <c r="CB396" t="s">
        <v>13985</v>
      </c>
    </row>
    <row r="397" spans="1:80" hidden="1">
      <c r="A397" t="s">
        <v>13850</v>
      </c>
      <c r="B397" t="s">
        <v>67</v>
      </c>
      <c r="C397" t="s">
        <v>35102</v>
      </c>
      <c r="G397" t="s">
        <v>35102</v>
      </c>
      <c r="J397" t="s">
        <v>35103</v>
      </c>
      <c r="K397" t="s">
        <v>423</v>
      </c>
      <c r="O397" t="s">
        <v>32291</v>
      </c>
      <c r="W397" t="s">
        <v>35104</v>
      </c>
      <c r="AG397">
        <v>59</v>
      </c>
      <c r="AH397">
        <v>62</v>
      </c>
      <c r="AN397" t="s">
        <v>426</v>
      </c>
      <c r="AO397" t="s">
        <v>427</v>
      </c>
      <c r="AS397" t="s">
        <v>242</v>
      </c>
      <c r="AT397">
        <v>2004</v>
      </c>
      <c r="AU397">
        <v>58</v>
      </c>
      <c r="AV397">
        <v>10</v>
      </c>
      <c r="BA397">
        <v>2287</v>
      </c>
      <c r="BB397">
        <v>2304</v>
      </c>
      <c r="BG397">
        <v>18</v>
      </c>
      <c r="BK397" t="s">
        <v>35105</v>
      </c>
      <c r="BL397">
        <v>15562691</v>
      </c>
      <c r="BW397">
        <v>0</v>
      </c>
      <c r="BX397" t="s">
        <v>13429</v>
      </c>
      <c r="BY397" t="s">
        <v>13985</v>
      </c>
      <c r="BZ397" t="s">
        <v>13985</v>
      </c>
      <c r="CA397" t="s">
        <v>13985</v>
      </c>
      <c r="CB397" t="s">
        <v>13985</v>
      </c>
    </row>
    <row r="398" spans="1:80" hidden="1">
      <c r="A398" t="s">
        <v>13850</v>
      </c>
      <c r="B398" t="s">
        <v>67</v>
      </c>
      <c r="C398" t="s">
        <v>32739</v>
      </c>
      <c r="G398" t="s">
        <v>32740</v>
      </c>
      <c r="J398" t="s">
        <v>32741</v>
      </c>
      <c r="K398" t="s">
        <v>4848</v>
      </c>
      <c r="O398" t="s">
        <v>32224</v>
      </c>
      <c r="W398" t="s">
        <v>32742</v>
      </c>
      <c r="AA398" t="s">
        <v>32743</v>
      </c>
      <c r="AB398" t="s">
        <v>32744</v>
      </c>
      <c r="AG398">
        <v>10</v>
      </c>
      <c r="AH398">
        <v>10</v>
      </c>
      <c r="AN398" t="s">
        <v>4851</v>
      </c>
      <c r="AO398" t="s">
        <v>4852</v>
      </c>
      <c r="AS398" s="1">
        <v>36923</v>
      </c>
      <c r="AT398">
        <v>2018</v>
      </c>
      <c r="AU398">
        <v>253</v>
      </c>
      <c r="BA398">
        <v>208</v>
      </c>
      <c r="BB398">
        <v>219</v>
      </c>
      <c r="BD398" t="s">
        <v>32745</v>
      </c>
      <c r="BG398">
        <v>12</v>
      </c>
      <c r="BK398" t="s">
        <v>32746</v>
      </c>
      <c r="BM398" t="s">
        <v>32249</v>
      </c>
      <c r="BW398">
        <v>0</v>
      </c>
      <c r="BX398" t="s">
        <v>13429</v>
      </c>
      <c r="BY398" t="s">
        <v>13985</v>
      </c>
      <c r="BZ398" t="s">
        <v>13985</v>
      </c>
      <c r="CA398" t="s">
        <v>13985</v>
      </c>
      <c r="CB398" t="s">
        <v>13985</v>
      </c>
    </row>
    <row r="399" spans="1:80" hidden="1">
      <c r="A399" t="s">
        <v>13850</v>
      </c>
      <c r="B399" t="s">
        <v>67</v>
      </c>
      <c r="C399" t="s">
        <v>34480</v>
      </c>
      <c r="G399" t="s">
        <v>34481</v>
      </c>
      <c r="J399" t="s">
        <v>34482</v>
      </c>
      <c r="K399" t="s">
        <v>22832</v>
      </c>
      <c r="O399" t="s">
        <v>32224</v>
      </c>
      <c r="W399" t="s">
        <v>34483</v>
      </c>
      <c r="AA399" t="s">
        <v>34484</v>
      </c>
      <c r="AB399" t="s">
        <v>34485</v>
      </c>
      <c r="AG399">
        <v>261</v>
      </c>
      <c r="AH399">
        <v>264</v>
      </c>
      <c r="AN399" t="s">
        <v>22836</v>
      </c>
      <c r="AS399" s="1">
        <v>38231</v>
      </c>
      <c r="AT399">
        <v>2009</v>
      </c>
      <c r="AU399">
        <v>325</v>
      </c>
      <c r="AV399">
        <v>5945</v>
      </c>
      <c r="BA399">
        <v>1244</v>
      </c>
      <c r="BB399">
        <v>1246</v>
      </c>
      <c r="BD399" t="s">
        <v>34486</v>
      </c>
      <c r="BG399">
        <v>3</v>
      </c>
      <c r="BK399" t="s">
        <v>34487</v>
      </c>
      <c r="BL399">
        <v>19729654</v>
      </c>
      <c r="BW399">
        <v>0</v>
      </c>
      <c r="BX399" t="s">
        <v>13429</v>
      </c>
      <c r="BY399" t="s">
        <v>13985</v>
      </c>
      <c r="BZ399" t="s">
        <v>13985</v>
      </c>
      <c r="CA399" t="s">
        <v>13985</v>
      </c>
      <c r="CB399" t="s">
        <v>13985</v>
      </c>
    </row>
    <row r="400" spans="1:80" hidden="1">
      <c r="A400" t="s">
        <v>13850</v>
      </c>
      <c r="B400" t="s">
        <v>67</v>
      </c>
      <c r="C400" t="s">
        <v>1653</v>
      </c>
      <c r="G400" t="s">
        <v>1654</v>
      </c>
      <c r="J400" t="s">
        <v>1655</v>
      </c>
      <c r="K400" t="s">
        <v>821</v>
      </c>
      <c r="O400" t="s">
        <v>32224</v>
      </c>
      <c r="W400" t="s">
        <v>1656</v>
      </c>
      <c r="AA400" t="s">
        <v>1657</v>
      </c>
      <c r="AB400" t="s">
        <v>1658</v>
      </c>
      <c r="AG400">
        <v>4</v>
      </c>
      <c r="AH400">
        <v>4</v>
      </c>
      <c r="AN400" t="s">
        <v>824</v>
      </c>
      <c r="AO400" t="s">
        <v>825</v>
      </c>
      <c r="AS400" t="s">
        <v>884</v>
      </c>
      <c r="AT400">
        <v>2018</v>
      </c>
      <c r="AU400">
        <v>27</v>
      </c>
      <c r="AV400">
        <v>4</v>
      </c>
      <c r="BA400">
        <v>935</v>
      </c>
      <c r="BB400">
        <v>948</v>
      </c>
      <c r="BD400" t="s">
        <v>1659</v>
      </c>
      <c r="BG400">
        <v>14</v>
      </c>
      <c r="BK400" t="s">
        <v>1660</v>
      </c>
      <c r="BL400">
        <v>29411442</v>
      </c>
      <c r="BW400">
        <v>1</v>
      </c>
      <c r="BY400" t="s">
        <v>13985</v>
      </c>
      <c r="BZ400" t="s">
        <v>13985</v>
      </c>
      <c r="CA400" t="s">
        <v>13985</v>
      </c>
      <c r="CB400" t="s">
        <v>13985</v>
      </c>
    </row>
    <row r="401" spans="1:80" hidden="1">
      <c r="A401" t="s">
        <v>13850</v>
      </c>
      <c r="B401" t="s">
        <v>67</v>
      </c>
      <c r="C401" t="s">
        <v>34822</v>
      </c>
      <c r="G401" t="s">
        <v>34823</v>
      </c>
      <c r="J401" t="s">
        <v>34824</v>
      </c>
      <c r="K401" t="s">
        <v>8867</v>
      </c>
      <c r="L401" t="s">
        <v>1768</v>
      </c>
      <c r="O401" t="s">
        <v>33050</v>
      </c>
      <c r="W401" t="s">
        <v>34825</v>
      </c>
      <c r="AA401" t="s">
        <v>22497</v>
      </c>
      <c r="AB401" t="s">
        <v>34826</v>
      </c>
      <c r="AG401">
        <v>549</v>
      </c>
      <c r="AH401">
        <v>557</v>
      </c>
      <c r="AN401" t="s">
        <v>1770</v>
      </c>
      <c r="AO401" t="s">
        <v>8869</v>
      </c>
      <c r="AT401">
        <v>2007</v>
      </c>
      <c r="AU401">
        <v>38</v>
      </c>
      <c r="BA401">
        <v>595</v>
      </c>
      <c r="BB401">
        <v>619</v>
      </c>
      <c r="BD401" t="s">
        <v>34827</v>
      </c>
      <c r="BG401">
        <v>25</v>
      </c>
      <c r="BK401" t="s">
        <v>34828</v>
      </c>
      <c r="BW401">
        <v>0</v>
      </c>
      <c r="BX401" t="s">
        <v>13429</v>
      </c>
      <c r="BY401" t="s">
        <v>13985</v>
      </c>
      <c r="BZ401" t="s">
        <v>13985</v>
      </c>
      <c r="CA401" t="s">
        <v>13985</v>
      </c>
      <c r="CB401" t="s">
        <v>13985</v>
      </c>
    </row>
    <row r="402" spans="1:80" hidden="1">
      <c r="A402" t="s">
        <v>13850</v>
      </c>
      <c r="B402" t="s">
        <v>67</v>
      </c>
      <c r="C402" t="s">
        <v>35489</v>
      </c>
      <c r="G402" t="s">
        <v>35489</v>
      </c>
      <c r="J402" t="s">
        <v>35490</v>
      </c>
      <c r="K402" t="s">
        <v>1057</v>
      </c>
      <c r="O402" t="s">
        <v>32224</v>
      </c>
      <c r="W402" t="s">
        <v>35491</v>
      </c>
      <c r="AB402" t="s">
        <v>35492</v>
      </c>
      <c r="AG402">
        <v>27</v>
      </c>
      <c r="AH402">
        <v>27</v>
      </c>
      <c r="AN402" t="s">
        <v>1061</v>
      </c>
      <c r="AS402" t="s">
        <v>730</v>
      </c>
      <c r="AT402">
        <v>2000</v>
      </c>
      <c r="AU402">
        <v>81</v>
      </c>
      <c r="AV402">
        <v>4</v>
      </c>
      <c r="BA402">
        <v>921</v>
      </c>
      <c r="BB402">
        <v>935</v>
      </c>
      <c r="BD402" t="s">
        <v>35493</v>
      </c>
      <c r="BG402">
        <v>15</v>
      </c>
      <c r="BK402" t="s">
        <v>35494</v>
      </c>
      <c r="BW402">
        <v>0</v>
      </c>
      <c r="BX402" t="s">
        <v>13429</v>
      </c>
      <c r="BY402" t="s">
        <v>13985</v>
      </c>
      <c r="BZ402" t="s">
        <v>13985</v>
      </c>
      <c r="CA402" t="s">
        <v>13985</v>
      </c>
      <c r="CB402" t="s">
        <v>13985</v>
      </c>
    </row>
    <row r="403" spans="1:80" hidden="1">
      <c r="A403" t="s">
        <v>13850</v>
      </c>
      <c r="B403" t="s">
        <v>67</v>
      </c>
      <c r="C403" t="s">
        <v>30408</v>
      </c>
      <c r="G403" t="s">
        <v>30408</v>
      </c>
      <c r="J403" t="s">
        <v>30409</v>
      </c>
      <c r="K403" t="s">
        <v>1057</v>
      </c>
      <c r="O403" t="s">
        <v>32224</v>
      </c>
      <c r="W403" t="s">
        <v>30410</v>
      </c>
      <c r="AB403" t="s">
        <v>25387</v>
      </c>
      <c r="AG403">
        <v>27</v>
      </c>
      <c r="AH403">
        <v>30</v>
      </c>
      <c r="AN403" t="s">
        <v>1061</v>
      </c>
      <c r="AO403" t="s">
        <v>1062</v>
      </c>
      <c r="AS403" t="s">
        <v>472</v>
      </c>
      <c r="AT403">
        <v>1995</v>
      </c>
      <c r="AU403">
        <v>76</v>
      </c>
      <c r="AV403">
        <v>5</v>
      </c>
      <c r="BA403">
        <v>1473</v>
      </c>
      <c r="BB403">
        <v>1482</v>
      </c>
      <c r="BD403" t="s">
        <v>30411</v>
      </c>
      <c r="BG403">
        <v>10</v>
      </c>
      <c r="BK403" t="s">
        <v>30412</v>
      </c>
      <c r="BW403">
        <v>1</v>
      </c>
      <c r="BY403" t="s">
        <v>13985</v>
      </c>
      <c r="BZ403" t="s">
        <v>13985</v>
      </c>
      <c r="CA403" t="s">
        <v>13985</v>
      </c>
      <c r="CB403" t="s">
        <v>13985</v>
      </c>
    </row>
    <row r="404" spans="1:80" hidden="1">
      <c r="A404" t="s">
        <v>13850</v>
      </c>
      <c r="B404" t="s">
        <v>67</v>
      </c>
      <c r="C404" t="s">
        <v>21822</v>
      </c>
      <c r="G404" t="s">
        <v>21823</v>
      </c>
      <c r="J404" t="s">
        <v>21824</v>
      </c>
      <c r="K404" t="s">
        <v>1442</v>
      </c>
      <c r="O404" t="s">
        <v>32224</v>
      </c>
      <c r="W404" t="s">
        <v>21825</v>
      </c>
      <c r="AA404" t="s">
        <v>21826</v>
      </c>
      <c r="AB404" t="s">
        <v>13455</v>
      </c>
      <c r="AG404">
        <v>19</v>
      </c>
      <c r="AH404">
        <v>19</v>
      </c>
      <c r="AN404" t="s">
        <v>1446</v>
      </c>
      <c r="AO404" t="s">
        <v>1447</v>
      </c>
      <c r="AS404" t="s">
        <v>629</v>
      </c>
      <c r="AT404">
        <v>2012</v>
      </c>
      <c r="AU404">
        <v>25</v>
      </c>
      <c r="AV404">
        <v>5</v>
      </c>
      <c r="BA404">
        <v>881</v>
      </c>
      <c r="BB404">
        <v>891</v>
      </c>
      <c r="BD404" t="s">
        <v>21827</v>
      </c>
      <c r="BG404">
        <v>11</v>
      </c>
      <c r="BK404" t="s">
        <v>21828</v>
      </c>
      <c r="BL404">
        <v>22356649</v>
      </c>
      <c r="BW404">
        <v>1</v>
      </c>
      <c r="BY404" t="s">
        <v>13985</v>
      </c>
      <c r="BZ404" t="s">
        <v>13985</v>
      </c>
      <c r="CA404" t="s">
        <v>13985</v>
      </c>
      <c r="CB404" t="s">
        <v>13985</v>
      </c>
    </row>
    <row r="405" spans="1:80" hidden="1">
      <c r="A405" t="s">
        <v>13850</v>
      </c>
      <c r="B405" t="s">
        <v>67</v>
      </c>
      <c r="C405" t="s">
        <v>24414</v>
      </c>
      <c r="G405" t="s">
        <v>24415</v>
      </c>
      <c r="J405" t="s">
        <v>24416</v>
      </c>
      <c r="K405" t="s">
        <v>3484</v>
      </c>
      <c r="O405" t="s">
        <v>32224</v>
      </c>
      <c r="W405" t="s">
        <v>24417</v>
      </c>
      <c r="AG405">
        <v>15</v>
      </c>
      <c r="AH405">
        <v>19</v>
      </c>
      <c r="AO405" t="s">
        <v>3488</v>
      </c>
      <c r="AT405">
        <v>2009</v>
      </c>
      <c r="AU405">
        <v>106</v>
      </c>
      <c r="AV405">
        <v>2</v>
      </c>
      <c r="BA405">
        <v>171</v>
      </c>
      <c r="BB405">
        <v>178</v>
      </c>
      <c r="BD405" t="s">
        <v>24418</v>
      </c>
      <c r="BG405">
        <v>8</v>
      </c>
      <c r="BK405" t="s">
        <v>24419</v>
      </c>
      <c r="BM405" t="s">
        <v>32495</v>
      </c>
      <c r="BW405">
        <v>1</v>
      </c>
      <c r="BY405" t="s">
        <v>13985</v>
      </c>
      <c r="BZ405" t="s">
        <v>13985</v>
      </c>
      <c r="CA405" t="s">
        <v>13985</v>
      </c>
      <c r="CB405" t="s">
        <v>13985</v>
      </c>
    </row>
    <row r="406" spans="1:80" hidden="1">
      <c r="A406" t="s">
        <v>13850</v>
      </c>
      <c r="B406" t="s">
        <v>67</v>
      </c>
      <c r="C406" t="s">
        <v>35375</v>
      </c>
      <c r="G406" t="s">
        <v>35375</v>
      </c>
      <c r="J406" t="s">
        <v>35376</v>
      </c>
      <c r="K406" t="s">
        <v>9744</v>
      </c>
      <c r="O406" t="s">
        <v>32224</v>
      </c>
      <c r="W406" t="s">
        <v>35377</v>
      </c>
      <c r="AA406" t="s">
        <v>25260</v>
      </c>
      <c r="AB406" t="s">
        <v>25261</v>
      </c>
      <c r="AG406">
        <v>94</v>
      </c>
      <c r="AH406">
        <v>97</v>
      </c>
      <c r="AN406" t="s">
        <v>9746</v>
      </c>
      <c r="AS406" t="s">
        <v>154</v>
      </c>
      <c r="AT406">
        <v>2001</v>
      </c>
      <c r="AU406">
        <v>112</v>
      </c>
      <c r="BA406">
        <v>257</v>
      </c>
      <c r="BB406">
        <v>272</v>
      </c>
      <c r="BD406" t="s">
        <v>35378</v>
      </c>
      <c r="BG406">
        <v>16</v>
      </c>
      <c r="BK406" t="s">
        <v>35379</v>
      </c>
      <c r="BL406">
        <v>11838769</v>
      </c>
      <c r="BW406">
        <v>0</v>
      </c>
      <c r="BX406" t="s">
        <v>13429</v>
      </c>
      <c r="BY406" t="s">
        <v>13985</v>
      </c>
      <c r="BZ406" t="s">
        <v>13985</v>
      </c>
      <c r="CA406" t="s">
        <v>13985</v>
      </c>
      <c r="CB406" t="s">
        <v>13985</v>
      </c>
    </row>
    <row r="407" spans="1:80" hidden="1">
      <c r="A407" t="s">
        <v>13850</v>
      </c>
      <c r="B407" t="s">
        <v>67</v>
      </c>
      <c r="C407" t="s">
        <v>33814</v>
      </c>
      <c r="G407" t="s">
        <v>33815</v>
      </c>
      <c r="J407" t="s">
        <v>33816</v>
      </c>
      <c r="K407" t="s">
        <v>3062</v>
      </c>
      <c r="O407" t="s">
        <v>32224</v>
      </c>
      <c r="W407" t="s">
        <v>33817</v>
      </c>
      <c r="AB407" t="s">
        <v>33270</v>
      </c>
      <c r="AG407">
        <v>2</v>
      </c>
      <c r="AH407">
        <v>2</v>
      </c>
      <c r="AN407" t="s">
        <v>3066</v>
      </c>
      <c r="AS407" t="s">
        <v>242</v>
      </c>
      <c r="AT407">
        <v>2013</v>
      </c>
      <c r="AU407">
        <v>111</v>
      </c>
      <c r="AV407">
        <v>4</v>
      </c>
      <c r="BA407">
        <v>265</v>
      </c>
      <c r="BB407">
        <v>274</v>
      </c>
      <c r="BD407" t="s">
        <v>33818</v>
      </c>
      <c r="BG407">
        <v>10</v>
      </c>
      <c r="BK407" t="s">
        <v>33819</v>
      </c>
      <c r="BL407">
        <v>23612693</v>
      </c>
      <c r="BM407" t="s">
        <v>32707</v>
      </c>
      <c r="BW407">
        <v>0</v>
      </c>
      <c r="BX407" t="s">
        <v>13429</v>
      </c>
      <c r="BY407" t="s">
        <v>13985</v>
      </c>
      <c r="BZ407" t="s">
        <v>13985</v>
      </c>
      <c r="CA407" t="s">
        <v>13985</v>
      </c>
      <c r="CB407" t="s">
        <v>13985</v>
      </c>
    </row>
    <row r="408" spans="1:80" hidden="1">
      <c r="A408" t="s">
        <v>13850</v>
      </c>
      <c r="B408" t="s">
        <v>67</v>
      </c>
      <c r="C408" t="s">
        <v>13377</v>
      </c>
      <c r="G408" t="s">
        <v>13377</v>
      </c>
      <c r="J408" t="s">
        <v>13378</v>
      </c>
      <c r="K408" t="s">
        <v>12089</v>
      </c>
      <c r="O408" t="s">
        <v>32224</v>
      </c>
      <c r="AG408">
        <v>25</v>
      </c>
      <c r="AH408">
        <v>26</v>
      </c>
      <c r="AN408" t="s">
        <v>12091</v>
      </c>
      <c r="AT408">
        <v>1977</v>
      </c>
      <c r="AU408">
        <v>86</v>
      </c>
      <c r="AV408">
        <v>1</v>
      </c>
      <c r="BA408">
        <v>129</v>
      </c>
      <c r="BB408">
        <v>141</v>
      </c>
      <c r="BG408">
        <v>13</v>
      </c>
      <c r="BK408" t="s">
        <v>13379</v>
      </c>
      <c r="BW408">
        <v>1</v>
      </c>
      <c r="BY408" t="s">
        <v>13985</v>
      </c>
      <c r="BZ408" t="s">
        <v>13985</v>
      </c>
      <c r="CA408" t="s">
        <v>13985</v>
      </c>
      <c r="CB408" t="s">
        <v>13985</v>
      </c>
    </row>
    <row r="409" spans="1:80" hidden="1">
      <c r="A409" t="s">
        <v>13850</v>
      </c>
      <c r="B409" t="s">
        <v>67</v>
      </c>
      <c r="C409" t="s">
        <v>34367</v>
      </c>
      <c r="G409" t="s">
        <v>34368</v>
      </c>
      <c r="J409" t="s">
        <v>34369</v>
      </c>
      <c r="K409" t="s">
        <v>3062</v>
      </c>
      <c r="O409" t="s">
        <v>32224</v>
      </c>
      <c r="W409" t="s">
        <v>34370</v>
      </c>
      <c r="AA409" t="s">
        <v>34371</v>
      </c>
      <c r="AB409" t="s">
        <v>33043</v>
      </c>
      <c r="AG409">
        <v>7</v>
      </c>
      <c r="AH409">
        <v>8</v>
      </c>
      <c r="AN409" t="s">
        <v>3066</v>
      </c>
      <c r="AO409" t="s">
        <v>3067</v>
      </c>
      <c r="AS409" t="s">
        <v>297</v>
      </c>
      <c r="AT409">
        <v>2010</v>
      </c>
      <c r="AU409">
        <v>105</v>
      </c>
      <c r="AV409">
        <v>3</v>
      </c>
      <c r="BA409">
        <v>268</v>
      </c>
      <c r="BB409">
        <v>273</v>
      </c>
      <c r="BD409" t="s">
        <v>34372</v>
      </c>
      <c r="BG409">
        <v>6</v>
      </c>
      <c r="BK409" t="s">
        <v>34373</v>
      </c>
      <c r="BL409">
        <v>20145671</v>
      </c>
      <c r="BM409" t="s">
        <v>32286</v>
      </c>
      <c r="BW409">
        <v>0</v>
      </c>
      <c r="BX409" t="s">
        <v>13429</v>
      </c>
      <c r="BY409" t="s">
        <v>13985</v>
      </c>
      <c r="BZ409" t="s">
        <v>13985</v>
      </c>
      <c r="CA409" t="s">
        <v>13985</v>
      </c>
      <c r="CB409" t="s">
        <v>13985</v>
      </c>
    </row>
    <row r="410" spans="1:80" hidden="1">
      <c r="A410" t="s">
        <v>13850</v>
      </c>
      <c r="B410" t="s">
        <v>67</v>
      </c>
      <c r="C410" t="s">
        <v>2600</v>
      </c>
      <c r="G410" t="s">
        <v>2601</v>
      </c>
      <c r="J410" t="s">
        <v>2602</v>
      </c>
      <c r="K410" t="s">
        <v>348</v>
      </c>
      <c r="O410" t="s">
        <v>32224</v>
      </c>
      <c r="W410" t="s">
        <v>2603</v>
      </c>
      <c r="AG410">
        <v>1</v>
      </c>
      <c r="AH410">
        <v>1</v>
      </c>
      <c r="AN410" t="s">
        <v>350</v>
      </c>
      <c r="AO410" t="s">
        <v>351</v>
      </c>
      <c r="AS410" t="s">
        <v>884</v>
      </c>
      <c r="AT410">
        <v>2017</v>
      </c>
      <c r="AU410">
        <v>46</v>
      </c>
      <c r="AV410">
        <v>1</v>
      </c>
      <c r="BA410">
        <v>167</v>
      </c>
      <c r="BB410">
        <v>173</v>
      </c>
      <c r="BD410" t="s">
        <v>2604</v>
      </c>
      <c r="BG410">
        <v>7</v>
      </c>
      <c r="BK410" t="s">
        <v>2605</v>
      </c>
      <c r="BL410">
        <v>28177078</v>
      </c>
      <c r="BW410">
        <v>1</v>
      </c>
      <c r="BY410" t="s">
        <v>13985</v>
      </c>
      <c r="BZ410" t="s">
        <v>13985</v>
      </c>
      <c r="CA410" t="s">
        <v>13985</v>
      </c>
      <c r="CB410" t="s">
        <v>13985</v>
      </c>
    </row>
    <row r="411" spans="1:80" hidden="1">
      <c r="A411" t="s">
        <v>13850</v>
      </c>
      <c r="B411" t="s">
        <v>67</v>
      </c>
      <c r="C411" t="s">
        <v>32631</v>
      </c>
      <c r="G411" t="s">
        <v>32632</v>
      </c>
      <c r="J411" t="s">
        <v>32633</v>
      </c>
      <c r="K411" t="s">
        <v>8965</v>
      </c>
      <c r="O411" t="s">
        <v>32224</v>
      </c>
      <c r="W411" t="s">
        <v>32634</v>
      </c>
      <c r="AG411">
        <v>0</v>
      </c>
      <c r="AH411">
        <v>0</v>
      </c>
      <c r="AO411" t="s">
        <v>8968</v>
      </c>
      <c r="AS411" t="s">
        <v>521</v>
      </c>
      <c r="AT411">
        <v>2018</v>
      </c>
      <c r="AU411">
        <v>43</v>
      </c>
      <c r="AV411">
        <v>1</v>
      </c>
      <c r="BA411">
        <v>89</v>
      </c>
      <c r="BB411">
        <v>97</v>
      </c>
      <c r="BD411" t="s">
        <v>32635</v>
      </c>
      <c r="BG411">
        <v>9</v>
      </c>
      <c r="BK411" t="s">
        <v>32636</v>
      </c>
      <c r="BL411">
        <v>29757513</v>
      </c>
      <c r="BW411">
        <v>0</v>
      </c>
      <c r="BX411" t="s">
        <v>13429</v>
      </c>
      <c r="BY411" t="s">
        <v>13985</v>
      </c>
      <c r="BZ411" t="s">
        <v>13985</v>
      </c>
      <c r="CA411" t="s">
        <v>13985</v>
      </c>
      <c r="CB411" t="s">
        <v>13985</v>
      </c>
    </row>
    <row r="412" spans="1:80" hidden="1">
      <c r="A412" t="s">
        <v>13850</v>
      </c>
      <c r="B412" t="s">
        <v>67</v>
      </c>
      <c r="C412" t="s">
        <v>35687</v>
      </c>
      <c r="G412" t="s">
        <v>35687</v>
      </c>
      <c r="J412" t="s">
        <v>35688</v>
      </c>
      <c r="K412" t="s">
        <v>423</v>
      </c>
      <c r="O412" t="s">
        <v>32224</v>
      </c>
      <c r="W412" t="s">
        <v>35689</v>
      </c>
      <c r="AG412">
        <v>30</v>
      </c>
      <c r="AH412">
        <v>31</v>
      </c>
      <c r="AN412" t="s">
        <v>426</v>
      </c>
      <c r="AO412" t="s">
        <v>427</v>
      </c>
      <c r="AS412" t="s">
        <v>521</v>
      </c>
      <c r="AT412">
        <v>1996</v>
      </c>
      <c r="AU412">
        <v>50</v>
      </c>
      <c r="AV412">
        <v>3</v>
      </c>
      <c r="BA412">
        <v>1176</v>
      </c>
      <c r="BB412">
        <v>1181</v>
      </c>
      <c r="BD412" t="s">
        <v>35690</v>
      </c>
      <c r="BG412">
        <v>6</v>
      </c>
      <c r="BK412" t="s">
        <v>35691</v>
      </c>
      <c r="BL412">
        <v>28565280</v>
      </c>
      <c r="BW412">
        <v>0</v>
      </c>
      <c r="BX412" t="s">
        <v>13433</v>
      </c>
      <c r="BY412" t="s">
        <v>13985</v>
      </c>
      <c r="BZ412" t="s">
        <v>13985</v>
      </c>
      <c r="CA412" t="s">
        <v>13985</v>
      </c>
      <c r="CB412" t="s">
        <v>13429</v>
      </c>
    </row>
    <row r="413" spans="1:80" hidden="1">
      <c r="A413" t="s">
        <v>13850</v>
      </c>
      <c r="B413" t="s">
        <v>67</v>
      </c>
      <c r="C413" t="s">
        <v>12913</v>
      </c>
      <c r="G413" t="s">
        <v>12913</v>
      </c>
      <c r="J413" t="s">
        <v>12914</v>
      </c>
      <c r="K413" t="s">
        <v>4545</v>
      </c>
      <c r="O413" t="s">
        <v>32224</v>
      </c>
      <c r="W413" t="s">
        <v>12915</v>
      </c>
      <c r="AG413">
        <v>10</v>
      </c>
      <c r="AH413">
        <v>10</v>
      </c>
      <c r="AN413" t="s">
        <v>4548</v>
      </c>
      <c r="AS413" t="s">
        <v>472</v>
      </c>
      <c r="AT413">
        <v>1992</v>
      </c>
      <c r="AU413">
        <v>85</v>
      </c>
      <c r="AV413">
        <v>4</v>
      </c>
      <c r="BA413">
        <v>445</v>
      </c>
      <c r="BB413">
        <v>451</v>
      </c>
      <c r="BD413" t="s">
        <v>12916</v>
      </c>
      <c r="BG413">
        <v>7</v>
      </c>
      <c r="BK413" t="s">
        <v>12917</v>
      </c>
      <c r="BW413">
        <v>1</v>
      </c>
      <c r="BY413" t="s">
        <v>13985</v>
      </c>
      <c r="BZ413" t="s">
        <v>13985</v>
      </c>
      <c r="CA413" t="s">
        <v>13985</v>
      </c>
      <c r="CB413" t="s">
        <v>13985</v>
      </c>
    </row>
    <row r="414" spans="1:80" hidden="1">
      <c r="A414" t="s">
        <v>13850</v>
      </c>
      <c r="B414" t="s">
        <v>67</v>
      </c>
      <c r="C414" t="s">
        <v>5991</v>
      </c>
      <c r="G414" t="s">
        <v>5992</v>
      </c>
      <c r="J414" t="s">
        <v>5993</v>
      </c>
      <c r="K414" t="s">
        <v>3062</v>
      </c>
      <c r="O414" t="s">
        <v>32224</v>
      </c>
      <c r="W414" t="s">
        <v>5994</v>
      </c>
      <c r="AG414">
        <v>14</v>
      </c>
      <c r="AH414">
        <v>14</v>
      </c>
      <c r="AN414" t="s">
        <v>3066</v>
      </c>
      <c r="AO414" t="s">
        <v>3067</v>
      </c>
      <c r="AS414" t="s">
        <v>629</v>
      </c>
      <c r="AT414">
        <v>2012</v>
      </c>
      <c r="AU414">
        <v>108</v>
      </c>
      <c r="AV414">
        <v>5</v>
      </c>
      <c r="BA414">
        <v>473</v>
      </c>
      <c r="BB414">
        <v>479</v>
      </c>
      <c r="BD414" t="s">
        <v>5995</v>
      </c>
      <c r="BG414">
        <v>7</v>
      </c>
      <c r="BK414" t="s">
        <v>5996</v>
      </c>
      <c r="BL414">
        <v>22072069</v>
      </c>
      <c r="BM414" t="s">
        <v>32812</v>
      </c>
      <c r="BW414">
        <v>1</v>
      </c>
      <c r="BY414" t="s">
        <v>13985</v>
      </c>
      <c r="BZ414" t="s">
        <v>13985</v>
      </c>
      <c r="CA414" t="s">
        <v>13985</v>
      </c>
      <c r="CB414" t="s">
        <v>13985</v>
      </c>
    </row>
    <row r="415" spans="1:80" hidden="1">
      <c r="A415" t="s">
        <v>13850</v>
      </c>
      <c r="B415" t="s">
        <v>67</v>
      </c>
      <c r="C415" t="s">
        <v>33430</v>
      </c>
      <c r="G415" t="s">
        <v>33431</v>
      </c>
      <c r="J415" t="s">
        <v>33432</v>
      </c>
      <c r="K415" t="s">
        <v>13990</v>
      </c>
      <c r="O415" t="s">
        <v>32224</v>
      </c>
      <c r="W415" t="s">
        <v>33433</v>
      </c>
      <c r="AA415" t="s">
        <v>33434</v>
      </c>
      <c r="AB415" t="s">
        <v>33435</v>
      </c>
      <c r="AG415">
        <v>19</v>
      </c>
      <c r="AH415">
        <v>19</v>
      </c>
      <c r="AN415" t="s">
        <v>13992</v>
      </c>
      <c r="AO415" t="s">
        <v>13993</v>
      </c>
      <c r="AS415" t="s">
        <v>730</v>
      </c>
      <c r="AT415">
        <v>2015</v>
      </c>
      <c r="AU415">
        <v>17</v>
      </c>
      <c r="AV415">
        <v>4</v>
      </c>
      <c r="BA415">
        <v>1109</v>
      </c>
      <c r="BB415">
        <v>1122</v>
      </c>
      <c r="BD415" t="s">
        <v>33436</v>
      </c>
      <c r="BG415">
        <v>14</v>
      </c>
      <c r="BK415" t="s">
        <v>33437</v>
      </c>
      <c r="BW415">
        <v>0</v>
      </c>
      <c r="BX415" t="s">
        <v>13429</v>
      </c>
      <c r="BY415" t="s">
        <v>13985</v>
      </c>
      <c r="BZ415" t="s">
        <v>13985</v>
      </c>
      <c r="CA415" t="s">
        <v>13985</v>
      </c>
      <c r="CB415" t="s">
        <v>13985</v>
      </c>
    </row>
    <row r="416" spans="1:80" hidden="1">
      <c r="A416" t="s">
        <v>13850</v>
      </c>
      <c r="B416" t="s">
        <v>67</v>
      </c>
      <c r="C416" t="s">
        <v>32907</v>
      </c>
      <c r="G416" t="s">
        <v>32908</v>
      </c>
      <c r="J416" t="s">
        <v>32909</v>
      </c>
      <c r="K416" t="s">
        <v>667</v>
      </c>
      <c r="O416" t="s">
        <v>32224</v>
      </c>
      <c r="W416" t="s">
        <v>32910</v>
      </c>
      <c r="AG416">
        <v>10</v>
      </c>
      <c r="AH416">
        <v>10</v>
      </c>
      <c r="AN416" t="s">
        <v>670</v>
      </c>
      <c r="AO416" t="s">
        <v>671</v>
      </c>
      <c r="AS416" t="s">
        <v>352</v>
      </c>
      <c r="AT416">
        <v>2017</v>
      </c>
      <c r="AU416">
        <v>52</v>
      </c>
      <c r="AV416">
        <v>3</v>
      </c>
      <c r="BA416">
        <v>429</v>
      </c>
      <c r="BB416">
        <v>437</v>
      </c>
      <c r="BD416" t="s">
        <v>32911</v>
      </c>
      <c r="BG416">
        <v>9</v>
      </c>
      <c r="BK416" t="s">
        <v>32912</v>
      </c>
      <c r="BW416">
        <v>0</v>
      </c>
      <c r="BX416" t="s">
        <v>13429</v>
      </c>
      <c r="BY416" t="s">
        <v>13985</v>
      </c>
      <c r="BZ416" t="s">
        <v>13985</v>
      </c>
      <c r="CA416" t="s">
        <v>13985</v>
      </c>
      <c r="CB416" t="s">
        <v>13985</v>
      </c>
    </row>
    <row r="417" spans="1:80" hidden="1">
      <c r="A417" t="s">
        <v>13850</v>
      </c>
      <c r="B417" t="s">
        <v>67</v>
      </c>
      <c r="C417" t="s">
        <v>35681</v>
      </c>
      <c r="G417" t="s">
        <v>35681</v>
      </c>
      <c r="J417" t="s">
        <v>35682</v>
      </c>
      <c r="K417" t="s">
        <v>12691</v>
      </c>
      <c r="O417" t="s">
        <v>32224</v>
      </c>
      <c r="W417" t="s">
        <v>35683</v>
      </c>
      <c r="AA417" t="s">
        <v>35684</v>
      </c>
      <c r="AG417">
        <v>15</v>
      </c>
      <c r="AH417">
        <v>16</v>
      </c>
      <c r="AN417" t="s">
        <v>10490</v>
      </c>
      <c r="AS417" t="s">
        <v>84</v>
      </c>
      <c r="AT417">
        <v>1996</v>
      </c>
      <c r="AU417">
        <v>20</v>
      </c>
      <c r="AV417">
        <v>12</v>
      </c>
      <c r="BA417">
        <v>683</v>
      </c>
      <c r="BB417">
        <v>693</v>
      </c>
      <c r="BD417" t="s">
        <v>35685</v>
      </c>
      <c r="BG417">
        <v>11</v>
      </c>
      <c r="BK417" t="s">
        <v>35686</v>
      </c>
      <c r="BW417">
        <v>0</v>
      </c>
      <c r="BX417" t="s">
        <v>13429</v>
      </c>
      <c r="BY417" t="s">
        <v>13985</v>
      </c>
      <c r="BZ417" t="s">
        <v>13985</v>
      </c>
      <c r="CA417" t="s">
        <v>13985</v>
      </c>
      <c r="CB417" t="s">
        <v>13985</v>
      </c>
    </row>
    <row r="418" spans="1:80" hidden="1">
      <c r="A418" t="s">
        <v>13850</v>
      </c>
      <c r="B418" t="s">
        <v>67</v>
      </c>
      <c r="C418" t="s">
        <v>35652</v>
      </c>
      <c r="G418" t="s">
        <v>35652</v>
      </c>
      <c r="J418" t="s">
        <v>35653</v>
      </c>
      <c r="K418" t="s">
        <v>569</v>
      </c>
      <c r="O418" t="s">
        <v>32224</v>
      </c>
      <c r="W418" t="s">
        <v>35654</v>
      </c>
      <c r="AA418" t="s">
        <v>35655</v>
      </c>
      <c r="AG418">
        <v>88</v>
      </c>
      <c r="AH418">
        <v>90</v>
      </c>
      <c r="AN418" t="s">
        <v>572</v>
      </c>
      <c r="AS418" t="s">
        <v>521</v>
      </c>
      <c r="AT418">
        <v>1997</v>
      </c>
      <c r="AU418">
        <v>149</v>
      </c>
      <c r="AV418">
        <v>6</v>
      </c>
      <c r="BA418">
        <v>1009</v>
      </c>
      <c r="BB418">
        <v>1029</v>
      </c>
      <c r="BD418" t="s">
        <v>35656</v>
      </c>
      <c r="BG418">
        <v>21</v>
      </c>
      <c r="BK418" t="s">
        <v>35657</v>
      </c>
      <c r="BL418">
        <v>18811261</v>
      </c>
      <c r="BW418">
        <v>0</v>
      </c>
      <c r="BX418" t="s">
        <v>13429</v>
      </c>
      <c r="BY418" t="s">
        <v>13985</v>
      </c>
      <c r="BZ418" t="s">
        <v>13985</v>
      </c>
      <c r="CA418" t="s">
        <v>13985</v>
      </c>
      <c r="CB418" t="s">
        <v>13985</v>
      </c>
    </row>
    <row r="419" spans="1:80" hidden="1">
      <c r="A419" t="s">
        <v>13850</v>
      </c>
      <c r="B419" t="s">
        <v>67</v>
      </c>
      <c r="C419" t="s">
        <v>33076</v>
      </c>
      <c r="G419" t="s">
        <v>33077</v>
      </c>
      <c r="J419" t="s">
        <v>33078</v>
      </c>
      <c r="K419" t="s">
        <v>4110</v>
      </c>
      <c r="O419" t="s">
        <v>32224</v>
      </c>
      <c r="W419" t="s">
        <v>33079</v>
      </c>
      <c r="AA419" t="s">
        <v>33080</v>
      </c>
      <c r="AB419" t="s">
        <v>33081</v>
      </c>
      <c r="AG419">
        <v>31</v>
      </c>
      <c r="AH419">
        <v>32</v>
      </c>
      <c r="AN419" t="s">
        <v>4114</v>
      </c>
      <c r="AS419" t="s">
        <v>1023</v>
      </c>
      <c r="AT419">
        <v>2017</v>
      </c>
      <c r="AU419">
        <v>11</v>
      </c>
      <c r="AV419">
        <v>1</v>
      </c>
      <c r="BC419" t="s">
        <v>33082</v>
      </c>
      <c r="BD419" t="s">
        <v>33083</v>
      </c>
      <c r="BG419">
        <v>22</v>
      </c>
      <c r="BK419" t="s">
        <v>33084</v>
      </c>
      <c r="BL419">
        <v>28135274</v>
      </c>
      <c r="BM419" t="s">
        <v>32263</v>
      </c>
      <c r="BW419">
        <v>0</v>
      </c>
      <c r="BX419" t="s">
        <v>13429</v>
      </c>
      <c r="BY419" t="s">
        <v>13985</v>
      </c>
      <c r="BZ419" t="s">
        <v>13985</v>
      </c>
      <c r="CA419" t="s">
        <v>13985</v>
      </c>
      <c r="CB419" t="s">
        <v>13985</v>
      </c>
    </row>
    <row r="420" spans="1:80" hidden="1">
      <c r="A420" t="s">
        <v>13850</v>
      </c>
      <c r="B420" t="s">
        <v>67</v>
      </c>
      <c r="C420" t="s">
        <v>32350</v>
      </c>
      <c r="G420" t="s">
        <v>32351</v>
      </c>
      <c r="J420" t="s">
        <v>32352</v>
      </c>
      <c r="K420" t="s">
        <v>32353</v>
      </c>
      <c r="O420" t="s">
        <v>32224</v>
      </c>
      <c r="W420" t="s">
        <v>32354</v>
      </c>
      <c r="AA420" t="s">
        <v>32355</v>
      </c>
      <c r="AB420" t="s">
        <v>32356</v>
      </c>
      <c r="AG420">
        <v>1</v>
      </c>
      <c r="AH420">
        <v>1</v>
      </c>
      <c r="AN420" t="s">
        <v>32357</v>
      </c>
      <c r="AO420" t="s">
        <v>32358</v>
      </c>
      <c r="AS420" t="s">
        <v>352</v>
      </c>
      <c r="AT420">
        <v>2019</v>
      </c>
      <c r="AU420">
        <v>21</v>
      </c>
      <c r="AV420">
        <v>8</v>
      </c>
      <c r="BA420">
        <v>3172</v>
      </c>
      <c r="BB420">
        <v>3182</v>
      </c>
      <c r="BD420" t="s">
        <v>32359</v>
      </c>
      <c r="BF420" s="1">
        <v>43647</v>
      </c>
      <c r="BG420">
        <v>11</v>
      </c>
      <c r="BK420" t="s">
        <v>32360</v>
      </c>
      <c r="BL420">
        <v>31237728</v>
      </c>
      <c r="BM420" t="s">
        <v>32361</v>
      </c>
      <c r="BW420">
        <v>0</v>
      </c>
      <c r="BX420" t="s">
        <v>13429</v>
      </c>
    </row>
    <row r="421" spans="1:80" hidden="1">
      <c r="A421" t="s">
        <v>13850</v>
      </c>
      <c r="B421" t="s">
        <v>67</v>
      </c>
      <c r="C421" t="s">
        <v>7162</v>
      </c>
      <c r="G421" t="s">
        <v>8447</v>
      </c>
      <c r="J421" t="s">
        <v>8448</v>
      </c>
      <c r="K421" t="s">
        <v>821</v>
      </c>
      <c r="O421" t="s">
        <v>33881</v>
      </c>
      <c r="P421" t="s">
        <v>8449</v>
      </c>
      <c r="Q421" t="s">
        <v>8450</v>
      </c>
      <c r="R421" t="s">
        <v>8451</v>
      </c>
      <c r="T421" t="s">
        <v>8452</v>
      </c>
      <c r="W421" t="s">
        <v>8453</v>
      </c>
      <c r="AG421">
        <v>244</v>
      </c>
      <c r="AH421">
        <v>253</v>
      </c>
      <c r="AN421" t="s">
        <v>824</v>
      </c>
      <c r="AO421" t="s">
        <v>825</v>
      </c>
      <c r="AS421" t="s">
        <v>1023</v>
      </c>
      <c r="AT421">
        <v>2008</v>
      </c>
      <c r="AU421">
        <v>17</v>
      </c>
      <c r="AV421">
        <v>1</v>
      </c>
      <c r="BA421">
        <v>157</v>
      </c>
      <c r="BB421">
        <v>166</v>
      </c>
      <c r="BD421" t="s">
        <v>8454</v>
      </c>
      <c r="BG421">
        <v>10</v>
      </c>
      <c r="BK421" t="s">
        <v>8455</v>
      </c>
      <c r="BL421">
        <v>17850269</v>
      </c>
      <c r="BW421">
        <v>1</v>
      </c>
      <c r="BY421" t="s">
        <v>13985</v>
      </c>
      <c r="BZ421" t="s">
        <v>13985</v>
      </c>
      <c r="CA421" t="s">
        <v>13985</v>
      </c>
      <c r="CB421" t="s">
        <v>13985</v>
      </c>
    </row>
    <row r="422" spans="1:80" hidden="1">
      <c r="A422" t="s">
        <v>13850</v>
      </c>
      <c r="B422" t="s">
        <v>67</v>
      </c>
      <c r="C422" t="s">
        <v>7162</v>
      </c>
      <c r="G422" t="s">
        <v>7162</v>
      </c>
      <c r="J422" t="s">
        <v>35343</v>
      </c>
      <c r="K422" t="s">
        <v>605</v>
      </c>
      <c r="O422" t="s">
        <v>32224</v>
      </c>
      <c r="W422" t="s">
        <v>35344</v>
      </c>
      <c r="AG422">
        <v>347</v>
      </c>
      <c r="AH422">
        <v>355</v>
      </c>
      <c r="AN422" t="s">
        <v>609</v>
      </c>
      <c r="AS422" t="s">
        <v>19461</v>
      </c>
      <c r="AT422">
        <v>2001</v>
      </c>
      <c r="AU422">
        <v>98</v>
      </c>
      <c r="AV422">
        <v>25</v>
      </c>
      <c r="BA422">
        <v>14509</v>
      </c>
      <c r="BB422">
        <v>14511</v>
      </c>
      <c r="BD422" t="s">
        <v>35345</v>
      </c>
      <c r="BG422">
        <v>3</v>
      </c>
      <c r="BK422" t="s">
        <v>35346</v>
      </c>
      <c r="BL422">
        <v>11698659</v>
      </c>
      <c r="BM422" t="s">
        <v>32812</v>
      </c>
      <c r="BW422">
        <v>0</v>
      </c>
      <c r="BX422" t="s">
        <v>13433</v>
      </c>
      <c r="BY422" t="s">
        <v>13985</v>
      </c>
      <c r="BZ422" t="s">
        <v>13985</v>
      </c>
      <c r="CA422" t="s">
        <v>13985</v>
      </c>
      <c r="CB422" t="s">
        <v>13429</v>
      </c>
    </row>
    <row r="423" spans="1:80" hidden="1">
      <c r="A423" t="s">
        <v>13850</v>
      </c>
      <c r="B423" t="s">
        <v>67</v>
      </c>
      <c r="C423" t="s">
        <v>35504</v>
      </c>
      <c r="G423" t="s">
        <v>35504</v>
      </c>
      <c r="J423" t="s">
        <v>35505</v>
      </c>
      <c r="K423" t="s">
        <v>358</v>
      </c>
      <c r="O423" t="s">
        <v>32224</v>
      </c>
      <c r="W423" t="s">
        <v>35506</v>
      </c>
      <c r="AA423" t="s">
        <v>35507</v>
      </c>
      <c r="AB423" t="s">
        <v>35508</v>
      </c>
      <c r="AG423">
        <v>12</v>
      </c>
      <c r="AH423">
        <v>14</v>
      </c>
      <c r="AN423" t="s">
        <v>360</v>
      </c>
      <c r="AO423" t="s">
        <v>361</v>
      </c>
      <c r="AS423" t="s">
        <v>884</v>
      </c>
      <c r="AT423">
        <v>2000</v>
      </c>
      <c r="AU423">
        <v>46</v>
      </c>
      <c r="AV423">
        <v>2</v>
      </c>
      <c r="BA423">
        <v>127</v>
      </c>
      <c r="BB423">
        <v>134</v>
      </c>
      <c r="BD423" t="s">
        <v>35509</v>
      </c>
      <c r="BG423">
        <v>8</v>
      </c>
      <c r="BK423" t="s">
        <v>35510</v>
      </c>
      <c r="BL423">
        <v>12770244</v>
      </c>
      <c r="BW423">
        <v>0</v>
      </c>
      <c r="BX423" t="s">
        <v>13433</v>
      </c>
      <c r="BY423">
        <v>2</v>
      </c>
      <c r="BZ423" t="s">
        <v>13985</v>
      </c>
      <c r="CA423" t="s">
        <v>13985</v>
      </c>
      <c r="CB423" t="s">
        <v>13985</v>
      </c>
    </row>
    <row r="424" spans="1:80" hidden="1">
      <c r="A424" t="s">
        <v>13850</v>
      </c>
      <c r="B424" t="s">
        <v>67</v>
      </c>
      <c r="C424" t="s">
        <v>6637</v>
      </c>
      <c r="G424" t="s">
        <v>6638</v>
      </c>
      <c r="J424" t="s">
        <v>6639</v>
      </c>
      <c r="K424" t="s">
        <v>4545</v>
      </c>
      <c r="O424" t="s">
        <v>32224</v>
      </c>
      <c r="W424" t="s">
        <v>6640</v>
      </c>
      <c r="AA424" t="s">
        <v>6641</v>
      </c>
      <c r="AB424" t="s">
        <v>6642</v>
      </c>
      <c r="AG424">
        <v>15</v>
      </c>
      <c r="AH424">
        <v>16</v>
      </c>
      <c r="AN424" t="s">
        <v>4548</v>
      </c>
      <c r="AS424" t="s">
        <v>629</v>
      </c>
      <c r="AT424">
        <v>2011</v>
      </c>
      <c r="AU424">
        <v>104</v>
      </c>
      <c r="AV424">
        <v>3</v>
      </c>
      <c r="BA424">
        <v>567</v>
      </c>
      <c r="BB424">
        <v>575</v>
      </c>
      <c r="BD424" t="s">
        <v>6643</v>
      </c>
      <c r="BG424">
        <v>9</v>
      </c>
      <c r="BK424" t="s">
        <v>6644</v>
      </c>
      <c r="BM424" t="s">
        <v>32286</v>
      </c>
      <c r="BW424">
        <v>1</v>
      </c>
      <c r="BY424" t="s">
        <v>13985</v>
      </c>
      <c r="BZ424" t="s">
        <v>13985</v>
      </c>
      <c r="CA424" t="s">
        <v>13985</v>
      </c>
      <c r="CB424" t="s">
        <v>13985</v>
      </c>
    </row>
    <row r="425" spans="1:80" hidden="1">
      <c r="A425" t="s">
        <v>13850</v>
      </c>
      <c r="B425" t="s">
        <v>67</v>
      </c>
      <c r="C425" t="s">
        <v>1354</v>
      </c>
      <c r="G425" t="s">
        <v>1355</v>
      </c>
      <c r="J425" t="s">
        <v>1356</v>
      </c>
      <c r="K425" t="s">
        <v>821</v>
      </c>
      <c r="O425" t="s">
        <v>32224</v>
      </c>
      <c r="W425" t="s">
        <v>1357</v>
      </c>
      <c r="AA425" t="s">
        <v>1059</v>
      </c>
      <c r="AB425" t="s">
        <v>1358</v>
      </c>
      <c r="AG425">
        <v>5</v>
      </c>
      <c r="AH425">
        <v>5</v>
      </c>
      <c r="AN425" t="s">
        <v>824</v>
      </c>
      <c r="AO425" t="s">
        <v>825</v>
      </c>
      <c r="AS425" t="s">
        <v>297</v>
      </c>
      <c r="AT425">
        <v>2018</v>
      </c>
      <c r="AU425">
        <v>27</v>
      </c>
      <c r="AV425">
        <v>18</v>
      </c>
      <c r="BA425">
        <v>3613</v>
      </c>
      <c r="BB425">
        <v>3626</v>
      </c>
      <c r="BD425" t="s">
        <v>1359</v>
      </c>
      <c r="BG425">
        <v>14</v>
      </c>
      <c r="BK425" t="s">
        <v>1360</v>
      </c>
      <c r="BL425">
        <v>30105798</v>
      </c>
      <c r="BW425">
        <v>1</v>
      </c>
      <c r="BY425" t="s">
        <v>13985</v>
      </c>
      <c r="BZ425" t="s">
        <v>13985</v>
      </c>
      <c r="CA425" t="s">
        <v>13985</v>
      </c>
      <c r="CB425" t="s">
        <v>13985</v>
      </c>
    </row>
    <row r="426" spans="1:80" hidden="1">
      <c r="A426" t="s">
        <v>13850</v>
      </c>
      <c r="B426" t="s">
        <v>67</v>
      </c>
      <c r="C426" t="s">
        <v>34839</v>
      </c>
      <c r="G426" t="s">
        <v>34840</v>
      </c>
      <c r="J426" t="s">
        <v>34841</v>
      </c>
      <c r="K426" t="s">
        <v>34842</v>
      </c>
      <c r="O426" t="s">
        <v>32224</v>
      </c>
      <c r="W426" t="s">
        <v>34843</v>
      </c>
      <c r="AA426" t="s">
        <v>34693</v>
      </c>
      <c r="AB426" t="s">
        <v>34694</v>
      </c>
      <c r="AG426">
        <v>2</v>
      </c>
      <c r="AH426">
        <v>2</v>
      </c>
      <c r="AN426" t="s">
        <v>34844</v>
      </c>
      <c r="AO426" t="s">
        <v>34845</v>
      </c>
      <c r="AT426">
        <v>2007</v>
      </c>
      <c r="AU426">
        <v>2</v>
      </c>
      <c r="AV426">
        <v>2</v>
      </c>
      <c r="BA426">
        <v>89</v>
      </c>
      <c r="BB426">
        <v>91</v>
      </c>
      <c r="BD426" t="s">
        <v>34846</v>
      </c>
      <c r="BG426">
        <v>3</v>
      </c>
      <c r="BK426" t="s">
        <v>34847</v>
      </c>
      <c r="BW426">
        <v>0</v>
      </c>
      <c r="BX426" t="s">
        <v>13429</v>
      </c>
      <c r="BY426" t="s">
        <v>13985</v>
      </c>
      <c r="BZ426" t="s">
        <v>13985</v>
      </c>
      <c r="CA426" t="s">
        <v>13985</v>
      </c>
      <c r="CB426" t="s">
        <v>13985</v>
      </c>
    </row>
    <row r="427" spans="1:80" hidden="1">
      <c r="A427" t="s">
        <v>13850</v>
      </c>
      <c r="B427" t="s">
        <v>67</v>
      </c>
      <c r="C427" t="s">
        <v>13310</v>
      </c>
      <c r="G427" t="s">
        <v>13310</v>
      </c>
      <c r="J427" t="s">
        <v>13311</v>
      </c>
      <c r="K427" t="s">
        <v>13312</v>
      </c>
      <c r="O427" t="s">
        <v>32224</v>
      </c>
      <c r="AG427">
        <v>6</v>
      </c>
      <c r="AH427">
        <v>6</v>
      </c>
      <c r="AN427" t="s">
        <v>13313</v>
      </c>
      <c r="AT427">
        <v>1984</v>
      </c>
      <c r="AU427">
        <v>104</v>
      </c>
      <c r="BA427">
        <v>97</v>
      </c>
      <c r="BB427">
        <v>109</v>
      </c>
      <c r="BG427">
        <v>13</v>
      </c>
      <c r="BK427" t="s">
        <v>13314</v>
      </c>
      <c r="BW427">
        <v>1</v>
      </c>
      <c r="BY427" t="s">
        <v>13985</v>
      </c>
      <c r="BZ427" t="s">
        <v>13985</v>
      </c>
      <c r="CA427" t="s">
        <v>13985</v>
      </c>
      <c r="CB427" t="s">
        <v>13985</v>
      </c>
    </row>
    <row r="428" spans="1:80" hidden="1">
      <c r="A428" t="s">
        <v>13850</v>
      </c>
      <c r="B428" t="s">
        <v>67</v>
      </c>
      <c r="C428" t="s">
        <v>30336</v>
      </c>
      <c r="G428" t="s">
        <v>30336</v>
      </c>
      <c r="J428" t="s">
        <v>35722</v>
      </c>
      <c r="K428" t="s">
        <v>667</v>
      </c>
      <c r="O428" t="s">
        <v>32224</v>
      </c>
      <c r="W428" t="s">
        <v>35723</v>
      </c>
      <c r="AG428">
        <v>10</v>
      </c>
      <c r="AH428">
        <v>10</v>
      </c>
      <c r="AN428" t="s">
        <v>670</v>
      </c>
      <c r="AS428" t="s">
        <v>154</v>
      </c>
      <c r="AT428">
        <v>1995</v>
      </c>
      <c r="AU428">
        <v>30</v>
      </c>
      <c r="AV428">
        <v>4</v>
      </c>
      <c r="BA428">
        <v>529</v>
      </c>
      <c r="BB428">
        <v>535</v>
      </c>
      <c r="BD428" t="s">
        <v>35724</v>
      </c>
      <c r="BG428">
        <v>7</v>
      </c>
      <c r="BK428" t="s">
        <v>35725</v>
      </c>
      <c r="BM428" t="s">
        <v>32286</v>
      </c>
      <c r="BW428">
        <v>0</v>
      </c>
      <c r="BX428" t="s">
        <v>13429</v>
      </c>
      <c r="BY428" t="s">
        <v>13985</v>
      </c>
      <c r="BZ428" t="s">
        <v>13985</v>
      </c>
      <c r="CA428" t="s">
        <v>13985</v>
      </c>
      <c r="CB428" t="s">
        <v>13985</v>
      </c>
    </row>
    <row r="429" spans="1:80" hidden="1">
      <c r="A429" t="s">
        <v>13850</v>
      </c>
      <c r="B429" t="s">
        <v>67</v>
      </c>
      <c r="C429" t="s">
        <v>36138</v>
      </c>
      <c r="G429" t="s">
        <v>36138</v>
      </c>
      <c r="J429" t="s">
        <v>36139</v>
      </c>
      <c r="K429" t="s">
        <v>7258</v>
      </c>
      <c r="O429" t="s">
        <v>32224</v>
      </c>
      <c r="AG429">
        <v>21</v>
      </c>
      <c r="AH429">
        <v>21</v>
      </c>
      <c r="AN429" t="s">
        <v>7261</v>
      </c>
      <c r="AT429">
        <v>1983</v>
      </c>
      <c r="AU429">
        <v>74</v>
      </c>
      <c r="AV429">
        <v>5</v>
      </c>
      <c r="BA429">
        <v>371</v>
      </c>
      <c r="BB429">
        <v>374</v>
      </c>
      <c r="BD429" t="s">
        <v>36140</v>
      </c>
      <c r="BG429">
        <v>4</v>
      </c>
      <c r="BK429" t="s">
        <v>36141</v>
      </c>
      <c r="BW429">
        <v>0</v>
      </c>
      <c r="BX429" t="s">
        <v>13429</v>
      </c>
      <c r="BY429" t="s">
        <v>13985</v>
      </c>
      <c r="BZ429" t="s">
        <v>13985</v>
      </c>
      <c r="CA429" t="s">
        <v>13985</v>
      </c>
      <c r="CB429" t="s">
        <v>13985</v>
      </c>
    </row>
    <row r="430" spans="1:80" hidden="1">
      <c r="A430" t="s">
        <v>13850</v>
      </c>
      <c r="B430" t="s">
        <v>67</v>
      </c>
      <c r="C430" t="s">
        <v>33561</v>
      </c>
      <c r="G430" t="s">
        <v>33562</v>
      </c>
      <c r="J430" t="s">
        <v>33563</v>
      </c>
      <c r="K430" t="s">
        <v>3062</v>
      </c>
      <c r="O430" t="s">
        <v>32224</v>
      </c>
      <c r="W430" t="s">
        <v>33564</v>
      </c>
      <c r="AA430" t="s">
        <v>33565</v>
      </c>
      <c r="AB430" t="s">
        <v>33566</v>
      </c>
      <c r="AG430">
        <v>7</v>
      </c>
      <c r="AH430">
        <v>8</v>
      </c>
      <c r="AN430" t="s">
        <v>3066</v>
      </c>
      <c r="AO430" t="s">
        <v>3067</v>
      </c>
      <c r="AS430" t="s">
        <v>154</v>
      </c>
      <c r="AT430">
        <v>2014</v>
      </c>
      <c r="AU430">
        <v>113</v>
      </c>
      <c r="AV430">
        <v>5</v>
      </c>
      <c r="BA430">
        <v>424</v>
      </c>
      <c r="BB430">
        <v>431</v>
      </c>
      <c r="BD430" t="s">
        <v>33567</v>
      </c>
      <c r="BG430">
        <v>8</v>
      </c>
      <c r="BK430" t="s">
        <v>33568</v>
      </c>
      <c r="BL430">
        <v>24781809</v>
      </c>
      <c r="BM430" t="s">
        <v>32468</v>
      </c>
      <c r="BW430">
        <v>0</v>
      </c>
      <c r="BX430" t="s">
        <v>13429</v>
      </c>
      <c r="BY430" t="s">
        <v>13985</v>
      </c>
      <c r="BZ430" t="s">
        <v>13985</v>
      </c>
      <c r="CA430" t="s">
        <v>13985</v>
      </c>
      <c r="CB430" t="s">
        <v>13985</v>
      </c>
    </row>
    <row r="431" spans="1:80" hidden="1">
      <c r="A431" t="s">
        <v>13850</v>
      </c>
      <c r="B431" t="s">
        <v>67</v>
      </c>
      <c r="C431" t="s">
        <v>34301</v>
      </c>
      <c r="G431" t="s">
        <v>34302</v>
      </c>
      <c r="J431" t="s">
        <v>34303</v>
      </c>
      <c r="K431" t="s">
        <v>160</v>
      </c>
      <c r="O431" t="s">
        <v>32224</v>
      </c>
      <c r="W431" t="s">
        <v>34304</v>
      </c>
      <c r="AA431" t="s">
        <v>1059</v>
      </c>
      <c r="AB431" t="s">
        <v>1060</v>
      </c>
      <c r="AG431">
        <v>15</v>
      </c>
      <c r="AH431">
        <v>16</v>
      </c>
      <c r="AN431" t="s">
        <v>162</v>
      </c>
      <c r="AO431" t="s">
        <v>163</v>
      </c>
      <c r="AS431" t="s">
        <v>815</v>
      </c>
      <c r="AT431">
        <v>2011</v>
      </c>
      <c r="AU431">
        <v>36</v>
      </c>
      <c r="AV431">
        <v>1</v>
      </c>
      <c r="BA431">
        <v>8</v>
      </c>
      <c r="BB431">
        <v>13</v>
      </c>
      <c r="BD431" t="s">
        <v>34305</v>
      </c>
      <c r="BG431">
        <v>6</v>
      </c>
      <c r="BK431" t="s">
        <v>34306</v>
      </c>
      <c r="BW431">
        <v>0</v>
      </c>
      <c r="BX431" t="s">
        <v>13429</v>
      </c>
      <c r="BY431" t="s">
        <v>13985</v>
      </c>
      <c r="BZ431" t="s">
        <v>13985</v>
      </c>
      <c r="CA431" t="s">
        <v>13985</v>
      </c>
      <c r="CB431" t="s">
        <v>13985</v>
      </c>
    </row>
    <row r="432" spans="1:80" hidden="1">
      <c r="A432" t="s">
        <v>13850</v>
      </c>
      <c r="B432" t="s">
        <v>67</v>
      </c>
      <c r="C432" t="s">
        <v>35974</v>
      </c>
      <c r="G432" t="s">
        <v>35974</v>
      </c>
      <c r="J432" t="s">
        <v>35975</v>
      </c>
      <c r="K432" t="s">
        <v>12089</v>
      </c>
      <c r="O432" t="s">
        <v>32224</v>
      </c>
      <c r="AG432">
        <v>23</v>
      </c>
      <c r="AH432">
        <v>23</v>
      </c>
      <c r="AN432" t="s">
        <v>35976</v>
      </c>
      <c r="AT432">
        <v>1989</v>
      </c>
      <c r="AU432">
        <v>110</v>
      </c>
      <c r="AV432">
        <v>3</v>
      </c>
      <c r="BA432">
        <v>193</v>
      </c>
      <c r="BB432">
        <v>200</v>
      </c>
      <c r="BD432" t="s">
        <v>35977</v>
      </c>
      <c r="BG432">
        <v>8</v>
      </c>
      <c r="BK432" t="s">
        <v>35978</v>
      </c>
      <c r="BM432" t="s">
        <v>32249</v>
      </c>
      <c r="BW432">
        <v>0</v>
      </c>
      <c r="BX432" t="s">
        <v>13429</v>
      </c>
      <c r="BY432" t="s">
        <v>13985</v>
      </c>
      <c r="BZ432" t="s">
        <v>13985</v>
      </c>
      <c r="CA432" t="s">
        <v>13985</v>
      </c>
      <c r="CB432" t="s">
        <v>13985</v>
      </c>
    </row>
    <row r="433" spans="1:80" hidden="1">
      <c r="A433" t="s">
        <v>13850</v>
      </c>
      <c r="B433" t="s">
        <v>67</v>
      </c>
      <c r="C433" t="s">
        <v>30336</v>
      </c>
      <c r="G433" t="s">
        <v>30336</v>
      </c>
      <c r="J433" t="s">
        <v>35900</v>
      </c>
      <c r="K433" t="s">
        <v>667</v>
      </c>
      <c r="O433" t="s">
        <v>32224</v>
      </c>
      <c r="W433" t="s">
        <v>35901</v>
      </c>
      <c r="AG433">
        <v>22</v>
      </c>
      <c r="AH433">
        <v>24</v>
      </c>
      <c r="AN433" t="s">
        <v>670</v>
      </c>
      <c r="AS433" t="s">
        <v>884</v>
      </c>
      <c r="AT433">
        <v>1991</v>
      </c>
      <c r="AU433">
        <v>26</v>
      </c>
      <c r="AV433">
        <v>1</v>
      </c>
      <c r="BA433">
        <v>77</v>
      </c>
      <c r="BB433">
        <v>84</v>
      </c>
      <c r="BD433" t="s">
        <v>35902</v>
      </c>
      <c r="BG433">
        <v>8</v>
      </c>
      <c r="BK433" t="s">
        <v>35903</v>
      </c>
      <c r="BM433" t="s">
        <v>32286</v>
      </c>
      <c r="BW433">
        <v>0</v>
      </c>
      <c r="BX433" t="s">
        <v>13429</v>
      </c>
      <c r="BY433" t="s">
        <v>13985</v>
      </c>
      <c r="BZ433" t="s">
        <v>13985</v>
      </c>
      <c r="CA433" t="s">
        <v>13985</v>
      </c>
      <c r="CB433" t="s">
        <v>13985</v>
      </c>
    </row>
    <row r="434" spans="1:80" hidden="1">
      <c r="A434" t="s">
        <v>13850</v>
      </c>
      <c r="B434" t="s">
        <v>67</v>
      </c>
      <c r="C434" t="s">
        <v>30336</v>
      </c>
      <c r="G434" t="s">
        <v>30336</v>
      </c>
      <c r="J434" t="s">
        <v>35930</v>
      </c>
      <c r="K434" t="s">
        <v>667</v>
      </c>
      <c r="O434" t="s">
        <v>32224</v>
      </c>
      <c r="AG434">
        <v>26</v>
      </c>
      <c r="AH434">
        <v>27</v>
      </c>
      <c r="AN434" t="s">
        <v>670</v>
      </c>
      <c r="AS434" t="s">
        <v>884</v>
      </c>
      <c r="AT434">
        <v>1990</v>
      </c>
      <c r="AU434">
        <v>25</v>
      </c>
      <c r="AV434">
        <v>1</v>
      </c>
      <c r="BA434">
        <v>119</v>
      </c>
      <c r="BB434">
        <v>125</v>
      </c>
      <c r="BD434" t="s">
        <v>35931</v>
      </c>
      <c r="BG434">
        <v>7</v>
      </c>
      <c r="BK434" t="s">
        <v>35932</v>
      </c>
      <c r="BM434" t="s">
        <v>32286</v>
      </c>
      <c r="BW434">
        <v>0</v>
      </c>
      <c r="BX434" t="s">
        <v>13429</v>
      </c>
      <c r="BY434" t="s">
        <v>13985</v>
      </c>
      <c r="BZ434" t="s">
        <v>13985</v>
      </c>
      <c r="CA434" t="s">
        <v>13985</v>
      </c>
      <c r="CB434" t="s">
        <v>13985</v>
      </c>
    </row>
    <row r="435" spans="1:80" hidden="1">
      <c r="A435" t="s">
        <v>13850</v>
      </c>
      <c r="B435" t="s">
        <v>67</v>
      </c>
      <c r="C435" t="s">
        <v>35952</v>
      </c>
      <c r="G435" t="s">
        <v>35952</v>
      </c>
      <c r="J435" t="s">
        <v>35953</v>
      </c>
      <c r="K435" t="s">
        <v>35400</v>
      </c>
      <c r="O435" t="s">
        <v>32224</v>
      </c>
      <c r="AG435">
        <v>4</v>
      </c>
      <c r="AH435">
        <v>4</v>
      </c>
      <c r="AN435" t="s">
        <v>35402</v>
      </c>
      <c r="AS435" t="s">
        <v>6427</v>
      </c>
      <c r="AT435">
        <v>1989</v>
      </c>
      <c r="AU435">
        <v>309</v>
      </c>
      <c r="AV435">
        <v>11</v>
      </c>
      <c r="BA435">
        <v>477</v>
      </c>
      <c r="BB435">
        <v>483</v>
      </c>
      <c r="BG435">
        <v>7</v>
      </c>
      <c r="BK435" t="s">
        <v>35954</v>
      </c>
      <c r="BL435">
        <v>2516474</v>
      </c>
      <c r="BW435">
        <v>0</v>
      </c>
      <c r="BX435" t="s">
        <v>13429</v>
      </c>
      <c r="BY435" t="s">
        <v>13985</v>
      </c>
      <c r="BZ435" t="s">
        <v>13985</v>
      </c>
      <c r="CA435" t="s">
        <v>13985</v>
      </c>
      <c r="CB435" t="s">
        <v>13985</v>
      </c>
    </row>
    <row r="436" spans="1:80" hidden="1">
      <c r="A436" t="s">
        <v>13850</v>
      </c>
      <c r="B436" t="s">
        <v>67</v>
      </c>
      <c r="C436" t="s">
        <v>34647</v>
      </c>
      <c r="G436" t="s">
        <v>34648</v>
      </c>
      <c r="J436" t="s">
        <v>34649</v>
      </c>
      <c r="K436" t="s">
        <v>6536</v>
      </c>
      <c r="O436" t="s">
        <v>32291</v>
      </c>
      <c r="W436" t="s">
        <v>34650</v>
      </c>
      <c r="AA436" t="s">
        <v>1665</v>
      </c>
      <c r="AB436" t="s">
        <v>1666</v>
      </c>
      <c r="AG436">
        <v>13</v>
      </c>
      <c r="AH436">
        <v>13</v>
      </c>
      <c r="AN436" t="s">
        <v>6540</v>
      </c>
      <c r="AO436" t="s">
        <v>7529</v>
      </c>
      <c r="AS436" t="s">
        <v>884</v>
      </c>
      <c r="AT436">
        <v>2008</v>
      </c>
      <c r="AU436">
        <v>22</v>
      </c>
      <c r="AV436">
        <v>1</v>
      </c>
      <c r="BA436">
        <v>19</v>
      </c>
      <c r="BB436">
        <v>29</v>
      </c>
      <c r="BD436" t="s">
        <v>34651</v>
      </c>
      <c r="BG436">
        <v>11</v>
      </c>
      <c r="BK436" t="s">
        <v>34652</v>
      </c>
      <c r="BW436">
        <v>0</v>
      </c>
      <c r="BX436" t="s">
        <v>13429</v>
      </c>
      <c r="BY436" t="s">
        <v>13985</v>
      </c>
      <c r="BZ436" t="s">
        <v>13985</v>
      </c>
      <c r="CA436" t="s">
        <v>13985</v>
      </c>
      <c r="CB436" t="s">
        <v>13985</v>
      </c>
    </row>
    <row r="437" spans="1:80" hidden="1">
      <c r="A437" t="s">
        <v>13850</v>
      </c>
      <c r="B437" t="s">
        <v>67</v>
      </c>
      <c r="C437" t="s">
        <v>196</v>
      </c>
      <c r="G437" t="s">
        <v>197</v>
      </c>
      <c r="J437" t="s">
        <v>198</v>
      </c>
      <c r="K437" t="s">
        <v>109</v>
      </c>
      <c r="O437" t="s">
        <v>32224</v>
      </c>
      <c r="W437" t="s">
        <v>199</v>
      </c>
      <c r="AB437" t="s">
        <v>200</v>
      </c>
      <c r="AG437">
        <v>0</v>
      </c>
      <c r="AH437">
        <v>0</v>
      </c>
      <c r="AN437" t="s">
        <v>113</v>
      </c>
      <c r="AO437" t="s">
        <v>114</v>
      </c>
      <c r="AS437" t="s">
        <v>201</v>
      </c>
      <c r="AT437">
        <v>2019</v>
      </c>
      <c r="AU437">
        <v>29</v>
      </c>
      <c r="AV437">
        <v>20</v>
      </c>
      <c r="BA437">
        <v>3501</v>
      </c>
      <c r="BB437" t="s">
        <v>115</v>
      </c>
      <c r="BD437" t="s">
        <v>202</v>
      </c>
      <c r="BG437">
        <v>14</v>
      </c>
      <c r="BK437" t="s">
        <v>203</v>
      </c>
      <c r="BL437">
        <v>31607536</v>
      </c>
      <c r="BW437">
        <v>1</v>
      </c>
    </row>
    <row r="438" spans="1:80" hidden="1">
      <c r="A438" t="s">
        <v>13850</v>
      </c>
      <c r="B438" t="s">
        <v>67</v>
      </c>
      <c r="C438" t="s">
        <v>17937</v>
      </c>
      <c r="G438" t="s">
        <v>17938</v>
      </c>
      <c r="J438" t="s">
        <v>17939</v>
      </c>
      <c r="K438" t="s">
        <v>4858</v>
      </c>
      <c r="O438" t="s">
        <v>32224</v>
      </c>
      <c r="W438" t="s">
        <v>17940</v>
      </c>
      <c r="AB438" t="s">
        <v>17941</v>
      </c>
      <c r="AG438">
        <v>14</v>
      </c>
      <c r="AH438">
        <v>14</v>
      </c>
      <c r="AN438" t="s">
        <v>4862</v>
      </c>
      <c r="AO438" t="s">
        <v>4863</v>
      </c>
      <c r="AS438" t="s">
        <v>815</v>
      </c>
      <c r="AT438">
        <v>2016</v>
      </c>
      <c r="AU438">
        <v>202</v>
      </c>
      <c r="AV438">
        <v>3</v>
      </c>
      <c r="BA438">
        <v>1229</v>
      </c>
      <c r="BB438" t="s">
        <v>115</v>
      </c>
      <c r="BD438" t="s">
        <v>17942</v>
      </c>
      <c r="BG438">
        <v>29</v>
      </c>
      <c r="BK438" t="s">
        <v>17943</v>
      </c>
      <c r="BL438">
        <v>26801179</v>
      </c>
      <c r="BM438" t="s">
        <v>32707</v>
      </c>
      <c r="BW438">
        <v>1</v>
      </c>
      <c r="BY438" t="s">
        <v>13985</v>
      </c>
      <c r="BZ438" t="s">
        <v>13985</v>
      </c>
      <c r="CA438" t="s">
        <v>13985</v>
      </c>
      <c r="CB438" t="s">
        <v>13985</v>
      </c>
    </row>
    <row r="439" spans="1:80" hidden="1">
      <c r="A439" t="s">
        <v>13850</v>
      </c>
      <c r="B439" t="s">
        <v>67</v>
      </c>
      <c r="C439" t="s">
        <v>8746</v>
      </c>
      <c r="G439" t="s">
        <v>8746</v>
      </c>
      <c r="J439" t="s">
        <v>9563</v>
      </c>
      <c r="K439" t="s">
        <v>358</v>
      </c>
      <c r="O439" t="s">
        <v>32224</v>
      </c>
      <c r="W439" t="s">
        <v>9564</v>
      </c>
      <c r="AG439">
        <v>37</v>
      </c>
      <c r="AH439">
        <v>39</v>
      </c>
      <c r="AN439" t="s">
        <v>360</v>
      </c>
      <c r="AO439" t="s">
        <v>361</v>
      </c>
      <c r="AS439" t="s">
        <v>521</v>
      </c>
      <c r="AT439">
        <v>2005</v>
      </c>
      <c r="AU439">
        <v>51</v>
      </c>
      <c r="AV439">
        <v>6</v>
      </c>
      <c r="BA439">
        <v>661</v>
      </c>
      <c r="BB439">
        <v>667</v>
      </c>
      <c r="BD439" t="s">
        <v>9565</v>
      </c>
      <c r="BG439">
        <v>7</v>
      </c>
      <c r="BK439" t="s">
        <v>9566</v>
      </c>
      <c r="BL439">
        <v>15979087</v>
      </c>
      <c r="BW439">
        <v>1</v>
      </c>
      <c r="BY439" t="s">
        <v>13985</v>
      </c>
      <c r="BZ439" t="s">
        <v>13985</v>
      </c>
      <c r="CA439" t="s">
        <v>13985</v>
      </c>
      <c r="CB439" t="s">
        <v>13985</v>
      </c>
    </row>
    <row r="440" spans="1:80" hidden="1">
      <c r="A440" t="s">
        <v>13850</v>
      </c>
      <c r="B440" t="s">
        <v>67</v>
      </c>
      <c r="C440" t="s">
        <v>35879</v>
      </c>
      <c r="G440" t="s">
        <v>35879</v>
      </c>
      <c r="J440" t="s">
        <v>35880</v>
      </c>
      <c r="K440" t="s">
        <v>11367</v>
      </c>
      <c r="O440" t="s">
        <v>32224</v>
      </c>
      <c r="W440" t="s">
        <v>35881</v>
      </c>
      <c r="AG440">
        <v>14</v>
      </c>
      <c r="AH440">
        <v>21</v>
      </c>
      <c r="AN440" t="s">
        <v>11369</v>
      </c>
      <c r="AO440" t="s">
        <v>17983</v>
      </c>
      <c r="AT440">
        <v>1992</v>
      </c>
      <c r="AU440">
        <v>13</v>
      </c>
      <c r="AV440">
        <v>6</v>
      </c>
      <c r="BA440">
        <v>649</v>
      </c>
      <c r="BB440">
        <v>661</v>
      </c>
      <c r="BG440">
        <v>13</v>
      </c>
      <c r="BK440" t="s">
        <v>35882</v>
      </c>
      <c r="BW440">
        <v>0</v>
      </c>
      <c r="BX440" t="s">
        <v>13429</v>
      </c>
      <c r="BY440" t="s">
        <v>13985</v>
      </c>
      <c r="BZ440" t="s">
        <v>13985</v>
      </c>
      <c r="CA440" t="s">
        <v>13985</v>
      </c>
      <c r="CB440" t="s">
        <v>13985</v>
      </c>
    </row>
    <row r="441" spans="1:80" hidden="1">
      <c r="A441" t="s">
        <v>13850</v>
      </c>
      <c r="B441" t="s">
        <v>67</v>
      </c>
      <c r="C441" t="s">
        <v>36189</v>
      </c>
      <c r="G441" t="s">
        <v>36189</v>
      </c>
      <c r="J441" t="s">
        <v>36193</v>
      </c>
      <c r="K441" t="s">
        <v>5456</v>
      </c>
      <c r="O441" t="s">
        <v>32224</v>
      </c>
      <c r="AG441">
        <v>6</v>
      </c>
      <c r="AH441">
        <v>7</v>
      </c>
      <c r="AN441" t="s">
        <v>5458</v>
      </c>
      <c r="AT441">
        <v>1980</v>
      </c>
      <c r="AU441">
        <v>112</v>
      </c>
      <c r="AV441">
        <v>2</v>
      </c>
      <c r="BA441">
        <v>205</v>
      </c>
      <c r="BB441">
        <v>210</v>
      </c>
      <c r="BD441" t="s">
        <v>36194</v>
      </c>
      <c r="BG441">
        <v>6</v>
      </c>
      <c r="BK441" t="s">
        <v>36195</v>
      </c>
      <c r="BW441">
        <v>0</v>
      </c>
      <c r="BX441" t="s">
        <v>13429</v>
      </c>
      <c r="BY441" t="s">
        <v>13985</v>
      </c>
      <c r="BZ441" t="s">
        <v>13985</v>
      </c>
      <c r="CA441" t="s">
        <v>13985</v>
      </c>
      <c r="CB441" t="s">
        <v>13985</v>
      </c>
    </row>
    <row r="442" spans="1:80" hidden="1">
      <c r="A442" t="s">
        <v>13850</v>
      </c>
      <c r="B442" t="s">
        <v>67</v>
      </c>
      <c r="C442" t="s">
        <v>35970</v>
      </c>
      <c r="G442" t="s">
        <v>35970</v>
      </c>
      <c r="J442" t="s">
        <v>35971</v>
      </c>
      <c r="K442" t="s">
        <v>625</v>
      </c>
      <c r="O442" t="s">
        <v>32224</v>
      </c>
      <c r="AG442">
        <v>5</v>
      </c>
      <c r="AH442">
        <v>5</v>
      </c>
      <c r="AN442" t="s">
        <v>627</v>
      </c>
      <c r="AO442" t="s">
        <v>628</v>
      </c>
      <c r="AS442" t="s">
        <v>884</v>
      </c>
      <c r="AT442">
        <v>1989</v>
      </c>
      <c r="AU442">
        <v>50</v>
      </c>
      <c r="AV442">
        <v>2</v>
      </c>
      <c r="BA442">
        <v>101</v>
      </c>
      <c r="BB442">
        <v>111</v>
      </c>
      <c r="BD442" t="s">
        <v>35972</v>
      </c>
      <c r="BG442">
        <v>11</v>
      </c>
      <c r="BK442" t="s">
        <v>35973</v>
      </c>
      <c r="BW442">
        <v>0</v>
      </c>
      <c r="BX442" t="s">
        <v>13433</v>
      </c>
      <c r="BY442" t="s">
        <v>13985</v>
      </c>
      <c r="BZ442">
        <v>0</v>
      </c>
      <c r="CA442" t="s">
        <v>13985</v>
      </c>
      <c r="CB442" t="s">
        <v>13985</v>
      </c>
    </row>
    <row r="443" spans="1:80" hidden="1">
      <c r="A443" t="s">
        <v>13850</v>
      </c>
      <c r="B443" t="s">
        <v>67</v>
      </c>
      <c r="C443" t="s">
        <v>35439</v>
      </c>
      <c r="G443" t="s">
        <v>35439</v>
      </c>
      <c r="J443" t="s">
        <v>35440</v>
      </c>
      <c r="K443" t="s">
        <v>423</v>
      </c>
      <c r="O443" t="s">
        <v>32224</v>
      </c>
      <c r="W443" t="s">
        <v>35441</v>
      </c>
      <c r="AG443">
        <v>31</v>
      </c>
      <c r="AH443">
        <v>34</v>
      </c>
      <c r="AN443" t="s">
        <v>426</v>
      </c>
      <c r="AO443" t="s">
        <v>427</v>
      </c>
      <c r="AS443" t="s">
        <v>884</v>
      </c>
      <c r="AT443">
        <v>2001</v>
      </c>
      <c r="AU443">
        <v>55</v>
      </c>
      <c r="AV443">
        <v>2</v>
      </c>
      <c r="BA443">
        <v>439</v>
      </c>
      <c r="BB443">
        <v>444</v>
      </c>
      <c r="BG443">
        <v>6</v>
      </c>
      <c r="BK443" t="s">
        <v>35442</v>
      </c>
      <c r="BL443">
        <v>11308099</v>
      </c>
      <c r="BW443">
        <v>0</v>
      </c>
      <c r="BX443" t="s">
        <v>13433</v>
      </c>
      <c r="BY443" t="s">
        <v>13985</v>
      </c>
      <c r="BZ443" t="s">
        <v>13985</v>
      </c>
      <c r="CA443" t="s">
        <v>13985</v>
      </c>
      <c r="CB443" t="s">
        <v>13429</v>
      </c>
    </row>
    <row r="444" spans="1:80" hidden="1">
      <c r="A444" t="s">
        <v>13850</v>
      </c>
      <c r="B444" t="s">
        <v>67</v>
      </c>
      <c r="C444" t="s">
        <v>11075</v>
      </c>
      <c r="G444" t="s">
        <v>11075</v>
      </c>
      <c r="J444" t="s">
        <v>11149</v>
      </c>
      <c r="K444" t="s">
        <v>160</v>
      </c>
      <c r="O444" t="s">
        <v>32224</v>
      </c>
      <c r="W444" t="s">
        <v>11150</v>
      </c>
      <c r="AA444" t="s">
        <v>10048</v>
      </c>
      <c r="AB444" t="s">
        <v>10049</v>
      </c>
      <c r="AG444">
        <v>23</v>
      </c>
      <c r="AH444">
        <v>32</v>
      </c>
      <c r="AN444" t="s">
        <v>162</v>
      </c>
      <c r="AS444" t="s">
        <v>521</v>
      </c>
      <c r="AT444">
        <v>1999</v>
      </c>
      <c r="AU444">
        <v>24</v>
      </c>
      <c r="AV444">
        <v>2</v>
      </c>
      <c r="BA444">
        <v>158</v>
      </c>
      <c r="BB444">
        <v>164</v>
      </c>
      <c r="BD444" t="s">
        <v>11151</v>
      </c>
      <c r="BG444">
        <v>7</v>
      </c>
      <c r="BK444" t="s">
        <v>11152</v>
      </c>
      <c r="BW444">
        <v>1</v>
      </c>
      <c r="BY444" t="s">
        <v>13985</v>
      </c>
      <c r="BZ444" t="s">
        <v>13985</v>
      </c>
      <c r="CA444" t="s">
        <v>13985</v>
      </c>
      <c r="CB444" t="s">
        <v>13985</v>
      </c>
    </row>
    <row r="445" spans="1:80" hidden="1">
      <c r="A445" t="s">
        <v>13850</v>
      </c>
      <c r="B445" t="s">
        <v>67</v>
      </c>
      <c r="C445" t="s">
        <v>8535</v>
      </c>
      <c r="G445" t="s">
        <v>8535</v>
      </c>
      <c r="J445" t="s">
        <v>11669</v>
      </c>
      <c r="K445" t="s">
        <v>188</v>
      </c>
      <c r="O445" t="s">
        <v>32224</v>
      </c>
      <c r="W445" t="s">
        <v>11670</v>
      </c>
      <c r="AG445">
        <v>50</v>
      </c>
      <c r="AH445">
        <v>57</v>
      </c>
      <c r="AN445" t="s">
        <v>191</v>
      </c>
      <c r="AS445" t="s">
        <v>472</v>
      </c>
      <c r="AT445">
        <v>1997</v>
      </c>
      <c r="AU445">
        <v>111</v>
      </c>
      <c r="AV445">
        <v>2</v>
      </c>
      <c r="BA445">
        <v>160</v>
      </c>
      <c r="BB445">
        <v>165</v>
      </c>
      <c r="BD445" t="s">
        <v>11671</v>
      </c>
      <c r="BG445">
        <v>6</v>
      </c>
      <c r="BK445" t="s">
        <v>11672</v>
      </c>
      <c r="BL445">
        <v>28307989</v>
      </c>
      <c r="BW445">
        <v>1</v>
      </c>
      <c r="BY445" t="s">
        <v>13985</v>
      </c>
      <c r="BZ445" t="s">
        <v>13985</v>
      </c>
      <c r="CA445" t="s">
        <v>13985</v>
      </c>
      <c r="CB445" t="s">
        <v>13985</v>
      </c>
    </row>
    <row r="446" spans="1:80" hidden="1">
      <c r="A446" t="s">
        <v>13850</v>
      </c>
      <c r="B446" t="s">
        <v>67</v>
      </c>
      <c r="C446" t="s">
        <v>9134</v>
      </c>
      <c r="G446" t="s">
        <v>9135</v>
      </c>
      <c r="J446" t="s">
        <v>9136</v>
      </c>
      <c r="K446" t="s">
        <v>1645</v>
      </c>
      <c r="O446" t="s">
        <v>32224</v>
      </c>
      <c r="W446" t="s">
        <v>9137</v>
      </c>
      <c r="AG446">
        <v>25</v>
      </c>
      <c r="AH446">
        <v>25</v>
      </c>
      <c r="AN446" t="s">
        <v>1649</v>
      </c>
      <c r="AO446" t="s">
        <v>1650</v>
      </c>
      <c r="AS446" t="s">
        <v>521</v>
      </c>
      <c r="AT446">
        <v>2006</v>
      </c>
      <c r="AU446">
        <v>130</v>
      </c>
      <c r="AV446">
        <v>5</v>
      </c>
      <c r="BA446">
        <v>329</v>
      </c>
      <c r="BB446">
        <v>335</v>
      </c>
      <c r="BD446" t="s">
        <v>9138</v>
      </c>
      <c r="BG446">
        <v>7</v>
      </c>
      <c r="BK446" t="s">
        <v>9139</v>
      </c>
      <c r="BW446">
        <v>1</v>
      </c>
      <c r="BY446" t="s">
        <v>13985</v>
      </c>
      <c r="BZ446" t="s">
        <v>13985</v>
      </c>
      <c r="CA446" t="s">
        <v>13985</v>
      </c>
      <c r="CB446" t="s">
        <v>13985</v>
      </c>
    </row>
    <row r="447" spans="1:80" hidden="1">
      <c r="A447" t="s">
        <v>13850</v>
      </c>
      <c r="B447" t="s">
        <v>67</v>
      </c>
      <c r="C447" t="s">
        <v>5121</v>
      </c>
      <c r="G447" t="s">
        <v>5122</v>
      </c>
      <c r="J447" t="s">
        <v>5123</v>
      </c>
      <c r="K447" t="s">
        <v>5124</v>
      </c>
      <c r="O447" t="s">
        <v>32224</v>
      </c>
      <c r="W447" t="s">
        <v>5125</v>
      </c>
      <c r="AG447">
        <v>0</v>
      </c>
      <c r="AH447">
        <v>0</v>
      </c>
      <c r="AN447" t="s">
        <v>5126</v>
      </c>
      <c r="AO447" t="s">
        <v>5127</v>
      </c>
      <c r="AT447">
        <v>2014</v>
      </c>
      <c r="AU447">
        <v>58</v>
      </c>
      <c r="AV447">
        <v>1</v>
      </c>
      <c r="BA447">
        <v>47</v>
      </c>
      <c r="BB447">
        <v>54</v>
      </c>
      <c r="BD447" t="s">
        <v>5128</v>
      </c>
      <c r="BG447">
        <v>8</v>
      </c>
      <c r="BK447" t="s">
        <v>5129</v>
      </c>
      <c r="BM447" t="s">
        <v>32286</v>
      </c>
      <c r="BW447">
        <v>1</v>
      </c>
      <c r="BY447" t="s">
        <v>13985</v>
      </c>
      <c r="BZ447" t="s">
        <v>13985</v>
      </c>
      <c r="CA447" t="s">
        <v>13985</v>
      </c>
      <c r="CB447" t="s">
        <v>13985</v>
      </c>
    </row>
    <row r="448" spans="1:80" hidden="1">
      <c r="A448" t="s">
        <v>13850</v>
      </c>
      <c r="B448" t="s">
        <v>67</v>
      </c>
      <c r="C448" t="s">
        <v>5314</v>
      </c>
      <c r="G448" t="s">
        <v>5315</v>
      </c>
      <c r="J448" t="s">
        <v>5316</v>
      </c>
      <c r="K448" t="s">
        <v>358</v>
      </c>
      <c r="O448" t="s">
        <v>32224</v>
      </c>
      <c r="W448" t="s">
        <v>5317</v>
      </c>
      <c r="AG448">
        <v>9</v>
      </c>
      <c r="AH448">
        <v>10</v>
      </c>
      <c r="AN448" t="s">
        <v>360</v>
      </c>
      <c r="AS448" t="s">
        <v>297</v>
      </c>
      <c r="AT448">
        <v>2013</v>
      </c>
      <c r="AU448">
        <v>59</v>
      </c>
      <c r="AV448">
        <v>9</v>
      </c>
      <c r="BA448">
        <v>855</v>
      </c>
      <c r="BB448">
        <v>862</v>
      </c>
      <c r="BD448" t="s">
        <v>5318</v>
      </c>
      <c r="BG448">
        <v>8</v>
      </c>
      <c r="BK448" t="s">
        <v>5319</v>
      </c>
      <c r="BL448">
        <v>23792065</v>
      </c>
      <c r="BW448">
        <v>1</v>
      </c>
      <c r="BY448" t="s">
        <v>13985</v>
      </c>
      <c r="BZ448" t="s">
        <v>13985</v>
      </c>
      <c r="CA448" t="s">
        <v>13985</v>
      </c>
      <c r="CB448" t="s">
        <v>13985</v>
      </c>
    </row>
    <row r="449" spans="1:80" hidden="1">
      <c r="A449" t="s">
        <v>13850</v>
      </c>
      <c r="B449" t="s">
        <v>67</v>
      </c>
      <c r="C449" t="s">
        <v>25770</v>
      </c>
      <c r="G449" t="s">
        <v>25771</v>
      </c>
      <c r="J449" t="s">
        <v>25772</v>
      </c>
      <c r="K449" t="s">
        <v>625</v>
      </c>
      <c r="O449" t="s">
        <v>32224</v>
      </c>
      <c r="W449" t="s">
        <v>25773</v>
      </c>
      <c r="AG449">
        <v>10</v>
      </c>
      <c r="AH449">
        <v>15</v>
      </c>
      <c r="AN449" t="s">
        <v>627</v>
      </c>
      <c r="AS449" t="s">
        <v>84</v>
      </c>
      <c r="AT449">
        <v>2006</v>
      </c>
      <c r="AU449">
        <v>121</v>
      </c>
      <c r="AV449">
        <v>3</v>
      </c>
      <c r="BA449">
        <v>253</v>
      </c>
      <c r="BB449">
        <v>260</v>
      </c>
      <c r="BD449" t="s">
        <v>25774</v>
      </c>
      <c r="BG449">
        <v>8</v>
      </c>
      <c r="BK449" t="s">
        <v>25775</v>
      </c>
      <c r="BW449">
        <v>1</v>
      </c>
      <c r="BY449" t="s">
        <v>13985</v>
      </c>
      <c r="BZ449" t="s">
        <v>13985</v>
      </c>
      <c r="CA449" t="s">
        <v>13985</v>
      </c>
      <c r="CB449" t="s">
        <v>13985</v>
      </c>
    </row>
    <row r="450" spans="1:80" hidden="1">
      <c r="A450" t="s">
        <v>13850</v>
      </c>
      <c r="B450" t="s">
        <v>67</v>
      </c>
      <c r="C450" t="s">
        <v>6968</v>
      </c>
      <c r="G450" t="s">
        <v>6969</v>
      </c>
      <c r="J450" t="s">
        <v>6970</v>
      </c>
      <c r="K450" t="s">
        <v>348</v>
      </c>
      <c r="O450" t="s">
        <v>32224</v>
      </c>
      <c r="W450" t="s">
        <v>6971</v>
      </c>
      <c r="AB450" t="s">
        <v>6972</v>
      </c>
      <c r="AG450">
        <v>8</v>
      </c>
      <c r="AH450">
        <v>9</v>
      </c>
      <c r="AN450" t="s">
        <v>350</v>
      </c>
      <c r="AS450" t="s">
        <v>84</v>
      </c>
      <c r="AT450">
        <v>2010</v>
      </c>
      <c r="AU450">
        <v>39</v>
      </c>
      <c r="AV450">
        <v>6</v>
      </c>
      <c r="BA450">
        <v>1751</v>
      </c>
      <c r="BB450">
        <v>1755</v>
      </c>
      <c r="BD450" t="s">
        <v>6973</v>
      </c>
      <c r="BG450">
        <v>5</v>
      </c>
      <c r="BK450" t="s">
        <v>6974</v>
      </c>
      <c r="BL450">
        <v>22182539</v>
      </c>
      <c r="BM450" t="s">
        <v>32286</v>
      </c>
      <c r="BW450">
        <v>1</v>
      </c>
      <c r="BY450" t="s">
        <v>13985</v>
      </c>
      <c r="BZ450" t="s">
        <v>13985</v>
      </c>
      <c r="CA450" t="s">
        <v>13985</v>
      </c>
      <c r="CB450" t="s">
        <v>13985</v>
      </c>
    </row>
    <row r="451" spans="1:80" hidden="1">
      <c r="A451" t="s">
        <v>13850</v>
      </c>
      <c r="B451" t="s">
        <v>67</v>
      </c>
      <c r="C451" t="s">
        <v>8432</v>
      </c>
      <c r="G451" t="s">
        <v>8433</v>
      </c>
      <c r="J451" t="s">
        <v>8434</v>
      </c>
      <c r="K451" t="s">
        <v>5124</v>
      </c>
      <c r="O451" t="s">
        <v>32224</v>
      </c>
      <c r="W451" t="s">
        <v>8435</v>
      </c>
      <c r="AG451">
        <v>0</v>
      </c>
      <c r="AH451">
        <v>0</v>
      </c>
      <c r="AN451" t="s">
        <v>5126</v>
      </c>
      <c r="AT451">
        <v>2008</v>
      </c>
      <c r="AU451">
        <v>52</v>
      </c>
      <c r="AV451">
        <v>4</v>
      </c>
      <c r="BA451">
        <v>201</v>
      </c>
      <c r="BB451">
        <v>206</v>
      </c>
      <c r="BD451" t="s">
        <v>8436</v>
      </c>
      <c r="BG451">
        <v>6</v>
      </c>
      <c r="BK451" t="s">
        <v>8437</v>
      </c>
      <c r="BM451" t="s">
        <v>32286</v>
      </c>
      <c r="BW451">
        <v>1</v>
      </c>
      <c r="BY451" t="s">
        <v>13985</v>
      </c>
      <c r="BZ451" t="s">
        <v>13985</v>
      </c>
      <c r="CA451" t="s">
        <v>13985</v>
      </c>
      <c r="CB451" t="s">
        <v>13985</v>
      </c>
    </row>
    <row r="452" spans="1:80" hidden="1">
      <c r="A452" t="s">
        <v>13850</v>
      </c>
      <c r="B452" t="s">
        <v>67</v>
      </c>
      <c r="C452" t="s">
        <v>13373</v>
      </c>
      <c r="G452" t="s">
        <v>13373</v>
      </c>
      <c r="J452" t="s">
        <v>13374</v>
      </c>
      <c r="K452" t="s">
        <v>4545</v>
      </c>
      <c r="O452" t="s">
        <v>32224</v>
      </c>
      <c r="AG452">
        <v>29</v>
      </c>
      <c r="AH452">
        <v>31</v>
      </c>
      <c r="AN452" t="s">
        <v>4548</v>
      </c>
      <c r="AT452">
        <v>1978</v>
      </c>
      <c r="AU452">
        <v>71</v>
      </c>
      <c r="AV452">
        <v>4</v>
      </c>
      <c r="BA452">
        <v>487</v>
      </c>
      <c r="BB452">
        <v>490</v>
      </c>
      <c r="BD452" t="s">
        <v>13375</v>
      </c>
      <c r="BG452">
        <v>4</v>
      </c>
      <c r="BK452" t="s">
        <v>13376</v>
      </c>
      <c r="BW452">
        <v>1</v>
      </c>
      <c r="BY452" t="s">
        <v>13985</v>
      </c>
      <c r="BZ452" t="s">
        <v>13985</v>
      </c>
      <c r="CA452" t="s">
        <v>13985</v>
      </c>
      <c r="CB452" t="s">
        <v>13985</v>
      </c>
    </row>
    <row r="453" spans="1:80" hidden="1">
      <c r="A453" t="s">
        <v>13850</v>
      </c>
      <c r="B453" t="s">
        <v>67</v>
      </c>
      <c r="C453" t="s">
        <v>35589</v>
      </c>
      <c r="G453" t="s">
        <v>35589</v>
      </c>
      <c r="J453" t="s">
        <v>35590</v>
      </c>
      <c r="K453" t="s">
        <v>1385</v>
      </c>
      <c r="O453" t="s">
        <v>32224</v>
      </c>
      <c r="W453" t="s">
        <v>35591</v>
      </c>
      <c r="AG453">
        <v>9</v>
      </c>
      <c r="AH453">
        <v>9</v>
      </c>
      <c r="AN453" t="s">
        <v>1388</v>
      </c>
      <c r="AS453" t="s">
        <v>242</v>
      </c>
      <c r="AT453">
        <v>1998</v>
      </c>
      <c r="AU453">
        <v>65</v>
      </c>
      <c r="AV453">
        <v>2</v>
      </c>
      <c r="BA453">
        <v>215</v>
      </c>
      <c r="BB453">
        <v>229</v>
      </c>
      <c r="BD453" t="s">
        <v>35592</v>
      </c>
      <c r="BG453">
        <v>15</v>
      </c>
      <c r="BK453" t="s">
        <v>35593</v>
      </c>
      <c r="BM453" t="s">
        <v>32286</v>
      </c>
      <c r="BW453">
        <v>0</v>
      </c>
      <c r="BX453" t="s">
        <v>13429</v>
      </c>
      <c r="BY453" t="s">
        <v>13985</v>
      </c>
      <c r="BZ453" t="s">
        <v>13985</v>
      </c>
      <c r="CA453" t="s">
        <v>13985</v>
      </c>
      <c r="CB453" t="s">
        <v>13985</v>
      </c>
    </row>
    <row r="454" spans="1:80" hidden="1">
      <c r="A454" t="s">
        <v>13850</v>
      </c>
      <c r="B454" t="s">
        <v>67</v>
      </c>
      <c r="C454" t="s">
        <v>5113</v>
      </c>
      <c r="G454" t="s">
        <v>5114</v>
      </c>
      <c r="J454" t="s">
        <v>5115</v>
      </c>
      <c r="K454" t="s">
        <v>1645</v>
      </c>
      <c r="O454" t="s">
        <v>32224</v>
      </c>
      <c r="W454" t="s">
        <v>5116</v>
      </c>
      <c r="AA454" t="s">
        <v>5117</v>
      </c>
      <c r="AB454" t="s">
        <v>5118</v>
      </c>
      <c r="AG454">
        <v>10</v>
      </c>
      <c r="AH454">
        <v>14</v>
      </c>
      <c r="AN454" t="s">
        <v>1649</v>
      </c>
      <c r="AO454" t="s">
        <v>1650</v>
      </c>
      <c r="AS454" t="s">
        <v>884</v>
      </c>
      <c r="AT454">
        <v>2014</v>
      </c>
      <c r="AU454">
        <v>138</v>
      </c>
      <c r="AV454" s="2">
        <v>43497</v>
      </c>
      <c r="BA454">
        <v>36</v>
      </c>
      <c r="BB454">
        <v>44</v>
      </c>
      <c r="BD454" t="s">
        <v>5119</v>
      </c>
      <c r="BG454">
        <v>9</v>
      </c>
      <c r="BK454" t="s">
        <v>5120</v>
      </c>
      <c r="BW454">
        <v>1</v>
      </c>
      <c r="BY454" t="s">
        <v>13985</v>
      </c>
      <c r="BZ454" t="s">
        <v>13985</v>
      </c>
      <c r="CA454" t="s">
        <v>13985</v>
      </c>
      <c r="CB454" t="s">
        <v>13985</v>
      </c>
    </row>
    <row r="455" spans="1:80" hidden="1">
      <c r="A455" t="s">
        <v>13850</v>
      </c>
      <c r="B455" t="s">
        <v>67</v>
      </c>
      <c r="C455" t="s">
        <v>3377</v>
      </c>
      <c r="G455" t="s">
        <v>3378</v>
      </c>
      <c r="J455" t="s">
        <v>3379</v>
      </c>
      <c r="K455" t="s">
        <v>3380</v>
      </c>
      <c r="O455" t="s">
        <v>32224</v>
      </c>
      <c r="W455" t="s">
        <v>3381</v>
      </c>
      <c r="AG455">
        <v>6</v>
      </c>
      <c r="AH455">
        <v>6</v>
      </c>
      <c r="AN455" t="s">
        <v>3382</v>
      </c>
      <c r="AO455" t="s">
        <v>3383</v>
      </c>
      <c r="AS455" s="1">
        <v>37288</v>
      </c>
      <c r="AT455">
        <v>2016</v>
      </c>
      <c r="AU455">
        <v>16</v>
      </c>
      <c r="BD455" t="s">
        <v>3384</v>
      </c>
      <c r="BG455">
        <v>7</v>
      </c>
      <c r="BK455" t="s">
        <v>3385</v>
      </c>
      <c r="BL455">
        <v>26839318</v>
      </c>
      <c r="BM455" t="s">
        <v>32263</v>
      </c>
      <c r="BW455">
        <v>1</v>
      </c>
      <c r="BY455" t="s">
        <v>13985</v>
      </c>
      <c r="BZ455" t="s">
        <v>13985</v>
      </c>
      <c r="CA455" t="s">
        <v>13985</v>
      </c>
      <c r="CB455" t="s">
        <v>13985</v>
      </c>
    </row>
    <row r="456" spans="1:80" hidden="1">
      <c r="A456" t="s">
        <v>13850</v>
      </c>
      <c r="B456" t="s">
        <v>67</v>
      </c>
      <c r="C456" t="s">
        <v>16870</v>
      </c>
      <c r="G456" t="s">
        <v>16871</v>
      </c>
      <c r="J456" t="s">
        <v>16872</v>
      </c>
      <c r="K456" t="s">
        <v>1453</v>
      </c>
      <c r="O456" t="s">
        <v>32224</v>
      </c>
      <c r="W456" t="s">
        <v>16873</v>
      </c>
      <c r="AA456" t="s">
        <v>16874</v>
      </c>
      <c r="AG456">
        <v>5</v>
      </c>
      <c r="AH456">
        <v>6</v>
      </c>
      <c r="AN456" t="s">
        <v>1455</v>
      </c>
      <c r="AO456" t="s">
        <v>1456</v>
      </c>
      <c r="AS456" t="s">
        <v>730</v>
      </c>
      <c r="AT456">
        <v>2017</v>
      </c>
      <c r="AU456">
        <v>110</v>
      </c>
      <c r="AV456">
        <v>2</v>
      </c>
      <c r="BA456">
        <v>386</v>
      </c>
      <c r="BB456">
        <v>391</v>
      </c>
      <c r="BD456" t="s">
        <v>16875</v>
      </c>
      <c r="BG456">
        <v>6</v>
      </c>
      <c r="BK456" t="s">
        <v>16876</v>
      </c>
      <c r="BL456">
        <v>28334137</v>
      </c>
      <c r="BW456">
        <v>1</v>
      </c>
      <c r="BY456" t="s">
        <v>13985</v>
      </c>
      <c r="BZ456" t="s">
        <v>13985</v>
      </c>
      <c r="CA456" t="s">
        <v>13985</v>
      </c>
      <c r="CB456" t="s">
        <v>13985</v>
      </c>
    </row>
    <row r="457" spans="1:80" hidden="1">
      <c r="A457" t="s">
        <v>13850</v>
      </c>
      <c r="B457" t="s">
        <v>67</v>
      </c>
      <c r="C457" t="s">
        <v>6409</v>
      </c>
      <c r="G457" t="s">
        <v>6410</v>
      </c>
      <c r="J457" t="s">
        <v>6411</v>
      </c>
      <c r="K457" t="s">
        <v>4545</v>
      </c>
      <c r="O457" t="s">
        <v>32224</v>
      </c>
      <c r="W457" t="s">
        <v>6412</v>
      </c>
      <c r="AG457">
        <v>20</v>
      </c>
      <c r="AH457">
        <v>20</v>
      </c>
      <c r="AN457" t="s">
        <v>4548</v>
      </c>
      <c r="AS457" t="s">
        <v>154</v>
      </c>
      <c r="AT457">
        <v>2011</v>
      </c>
      <c r="AU457">
        <v>104</v>
      </c>
      <c r="AV457">
        <v>6</v>
      </c>
      <c r="BA457">
        <v>1309</v>
      </c>
      <c r="BB457">
        <v>1318</v>
      </c>
      <c r="BD457" t="s">
        <v>6413</v>
      </c>
      <c r="BG457">
        <v>10</v>
      </c>
      <c r="BK457" t="s">
        <v>6414</v>
      </c>
      <c r="BL457">
        <v>22707762</v>
      </c>
      <c r="BM457" t="s">
        <v>32597</v>
      </c>
      <c r="BW457">
        <v>1</v>
      </c>
      <c r="BY457" t="s">
        <v>13985</v>
      </c>
      <c r="BZ457" t="s">
        <v>13985</v>
      </c>
      <c r="CA457" t="s">
        <v>13985</v>
      </c>
      <c r="CB457" t="s">
        <v>13985</v>
      </c>
    </row>
    <row r="458" spans="1:80" hidden="1">
      <c r="A458" t="s">
        <v>13850</v>
      </c>
      <c r="B458" t="s">
        <v>67</v>
      </c>
      <c r="C458" t="s">
        <v>664</v>
      </c>
      <c r="G458" t="s">
        <v>665</v>
      </c>
      <c r="J458" t="s">
        <v>666</v>
      </c>
      <c r="K458" t="s">
        <v>667</v>
      </c>
      <c r="O458" t="s">
        <v>32224</v>
      </c>
      <c r="W458" t="s">
        <v>668</v>
      </c>
      <c r="AB458" t="s">
        <v>669</v>
      </c>
      <c r="AG458">
        <v>0</v>
      </c>
      <c r="AH458">
        <v>0</v>
      </c>
      <c r="AN458" t="s">
        <v>670</v>
      </c>
      <c r="AO458" t="s">
        <v>671</v>
      </c>
      <c r="AS458" t="s">
        <v>629</v>
      </c>
      <c r="AT458">
        <v>2019</v>
      </c>
      <c r="AU458">
        <v>54</v>
      </c>
      <c r="AV458">
        <v>2</v>
      </c>
      <c r="BA458">
        <v>175</v>
      </c>
      <c r="BB458">
        <v>183</v>
      </c>
      <c r="BD458" t="s">
        <v>672</v>
      </c>
      <c r="BG458">
        <v>9</v>
      </c>
      <c r="BK458" t="s">
        <v>673</v>
      </c>
      <c r="BW458">
        <v>1</v>
      </c>
    </row>
    <row r="459" spans="1:80" hidden="1">
      <c r="A459" t="s">
        <v>13850</v>
      </c>
      <c r="B459" t="s">
        <v>67</v>
      </c>
      <c r="C459" t="s">
        <v>29367</v>
      </c>
      <c r="G459" t="s">
        <v>29367</v>
      </c>
      <c r="J459" t="s">
        <v>29368</v>
      </c>
      <c r="K459" t="s">
        <v>358</v>
      </c>
      <c r="O459" t="s">
        <v>32224</v>
      </c>
      <c r="W459" t="s">
        <v>29369</v>
      </c>
      <c r="AB459" t="s">
        <v>23565</v>
      </c>
      <c r="AG459">
        <v>28</v>
      </c>
      <c r="AH459">
        <v>30</v>
      </c>
      <c r="AN459" t="s">
        <v>360</v>
      </c>
      <c r="AS459" t="s">
        <v>2269</v>
      </c>
      <c r="AT459">
        <v>1998</v>
      </c>
      <c r="AU459">
        <v>44</v>
      </c>
      <c r="AV459" s="2">
        <v>43684</v>
      </c>
      <c r="BA459">
        <v>541</v>
      </c>
      <c r="BB459">
        <v>551</v>
      </c>
      <c r="BD459" t="s">
        <v>29370</v>
      </c>
      <c r="BG459">
        <v>11</v>
      </c>
      <c r="BK459" t="s">
        <v>29371</v>
      </c>
      <c r="BL459">
        <v>12769936</v>
      </c>
      <c r="BW459">
        <v>1</v>
      </c>
      <c r="BY459" t="s">
        <v>13985</v>
      </c>
      <c r="BZ459" t="s">
        <v>13985</v>
      </c>
      <c r="CA459" t="s">
        <v>13985</v>
      </c>
      <c r="CB459" t="s">
        <v>13985</v>
      </c>
    </row>
    <row r="460" spans="1:80" hidden="1">
      <c r="A460" t="s">
        <v>13850</v>
      </c>
      <c r="B460" t="s">
        <v>67</v>
      </c>
      <c r="C460" t="s">
        <v>35672</v>
      </c>
      <c r="G460" t="s">
        <v>35672</v>
      </c>
      <c r="J460" t="s">
        <v>35673</v>
      </c>
      <c r="K460" t="s">
        <v>160</v>
      </c>
      <c r="O460" t="s">
        <v>32224</v>
      </c>
      <c r="W460" t="s">
        <v>35674</v>
      </c>
      <c r="AG460">
        <v>6</v>
      </c>
      <c r="AH460">
        <v>6</v>
      </c>
      <c r="AN460" t="s">
        <v>162</v>
      </c>
      <c r="AS460" t="s">
        <v>815</v>
      </c>
      <c r="AT460">
        <v>1997</v>
      </c>
      <c r="AU460">
        <v>22</v>
      </c>
      <c r="AV460">
        <v>1</v>
      </c>
      <c r="BA460">
        <v>83</v>
      </c>
      <c r="BB460">
        <v>93</v>
      </c>
      <c r="BD460" t="s">
        <v>35675</v>
      </c>
      <c r="BG460">
        <v>11</v>
      </c>
      <c r="BK460" t="s">
        <v>35676</v>
      </c>
      <c r="BW460">
        <v>0</v>
      </c>
      <c r="BX460" t="s">
        <v>13429</v>
      </c>
      <c r="BY460" t="s">
        <v>13985</v>
      </c>
      <c r="BZ460" t="s">
        <v>13985</v>
      </c>
      <c r="CA460" t="s">
        <v>13985</v>
      </c>
      <c r="CB460" t="s">
        <v>13985</v>
      </c>
    </row>
    <row r="461" spans="1:80" hidden="1">
      <c r="A461" t="s">
        <v>13850</v>
      </c>
      <c r="B461" t="s">
        <v>67</v>
      </c>
      <c r="C461" t="s">
        <v>31604</v>
      </c>
      <c r="G461" t="s">
        <v>31604</v>
      </c>
      <c r="J461" t="s">
        <v>31605</v>
      </c>
      <c r="K461" t="s">
        <v>358</v>
      </c>
      <c r="O461" t="s">
        <v>32224</v>
      </c>
      <c r="AG461">
        <v>20</v>
      </c>
      <c r="AH461">
        <v>26</v>
      </c>
      <c r="AN461" t="s">
        <v>360</v>
      </c>
      <c r="AT461">
        <v>1987</v>
      </c>
      <c r="AU461">
        <v>33</v>
      </c>
      <c r="AV461">
        <v>9</v>
      </c>
      <c r="BA461">
        <v>627</v>
      </c>
      <c r="BB461">
        <v>633</v>
      </c>
      <c r="BD461" t="s">
        <v>31606</v>
      </c>
      <c r="BG461">
        <v>7</v>
      </c>
      <c r="BK461" t="s">
        <v>31607</v>
      </c>
      <c r="BW461">
        <v>1</v>
      </c>
      <c r="BY461" t="s">
        <v>13985</v>
      </c>
      <c r="BZ461" t="s">
        <v>13985</v>
      </c>
      <c r="CA461" t="s">
        <v>13985</v>
      </c>
      <c r="CB461" t="s">
        <v>13985</v>
      </c>
    </row>
    <row r="462" spans="1:80" hidden="1">
      <c r="A462" t="s">
        <v>13850</v>
      </c>
      <c r="B462" t="s">
        <v>67</v>
      </c>
      <c r="C462" t="s">
        <v>5439</v>
      </c>
      <c r="G462" t="s">
        <v>5440</v>
      </c>
      <c r="J462" t="s">
        <v>5441</v>
      </c>
      <c r="K462" t="s">
        <v>160</v>
      </c>
      <c r="O462" t="s">
        <v>32224</v>
      </c>
      <c r="W462" t="s">
        <v>5442</v>
      </c>
      <c r="AG462">
        <v>10</v>
      </c>
      <c r="AH462">
        <v>12</v>
      </c>
      <c r="AN462" t="s">
        <v>162</v>
      </c>
      <c r="AS462" t="s">
        <v>521</v>
      </c>
      <c r="AT462">
        <v>2013</v>
      </c>
      <c r="AU462">
        <v>38</v>
      </c>
      <c r="AV462">
        <v>2</v>
      </c>
      <c r="BA462">
        <v>126</v>
      </c>
      <c r="BB462">
        <v>132</v>
      </c>
      <c r="BD462" t="s">
        <v>5443</v>
      </c>
      <c r="BG462">
        <v>7</v>
      </c>
      <c r="BK462" t="s">
        <v>5444</v>
      </c>
      <c r="BW462">
        <v>1</v>
      </c>
      <c r="BY462" t="s">
        <v>13985</v>
      </c>
      <c r="BZ462" t="s">
        <v>13985</v>
      </c>
      <c r="CA462" t="s">
        <v>13985</v>
      </c>
      <c r="CB462" t="s">
        <v>13985</v>
      </c>
    </row>
    <row r="463" spans="1:80" hidden="1">
      <c r="A463" t="s">
        <v>13850</v>
      </c>
      <c r="B463" t="s">
        <v>67</v>
      </c>
      <c r="C463" t="s">
        <v>12695</v>
      </c>
      <c r="G463" t="s">
        <v>12695</v>
      </c>
      <c r="J463" t="s">
        <v>13280</v>
      </c>
      <c r="K463" t="s">
        <v>13281</v>
      </c>
      <c r="O463" t="s">
        <v>32224</v>
      </c>
      <c r="AG463">
        <v>90</v>
      </c>
      <c r="AH463">
        <v>92</v>
      </c>
      <c r="AN463" t="s">
        <v>2224</v>
      </c>
      <c r="AT463">
        <v>1986</v>
      </c>
      <c r="AU463">
        <v>159</v>
      </c>
      <c r="AV463">
        <v>1</v>
      </c>
      <c r="BA463">
        <v>123</v>
      </c>
      <c r="BB463">
        <v>142</v>
      </c>
      <c r="BD463" t="s">
        <v>13282</v>
      </c>
      <c r="BG463">
        <v>20</v>
      </c>
      <c r="BK463" t="s">
        <v>13283</v>
      </c>
      <c r="BW463">
        <v>1</v>
      </c>
      <c r="BY463" t="s">
        <v>13985</v>
      </c>
      <c r="BZ463" t="s">
        <v>13985</v>
      </c>
      <c r="CA463" t="s">
        <v>13985</v>
      </c>
      <c r="CB463" t="s">
        <v>13985</v>
      </c>
    </row>
    <row r="464" spans="1:80" hidden="1">
      <c r="A464" t="s">
        <v>13850</v>
      </c>
      <c r="B464" t="s">
        <v>67</v>
      </c>
      <c r="C464" t="s">
        <v>32297</v>
      </c>
      <c r="G464" t="s">
        <v>32298</v>
      </c>
      <c r="J464" t="s">
        <v>32299</v>
      </c>
      <c r="K464" t="s">
        <v>3981</v>
      </c>
      <c r="O464" t="s">
        <v>32224</v>
      </c>
      <c r="W464" t="s">
        <v>32300</v>
      </c>
      <c r="AG464">
        <v>1</v>
      </c>
      <c r="AH464">
        <v>1</v>
      </c>
      <c r="AN464" t="s">
        <v>3983</v>
      </c>
      <c r="AO464" t="s">
        <v>3984</v>
      </c>
      <c r="AS464" t="s">
        <v>242</v>
      </c>
      <c r="AT464">
        <v>2019</v>
      </c>
      <c r="AU464">
        <v>109</v>
      </c>
      <c r="AV464">
        <v>5</v>
      </c>
      <c r="BA464">
        <v>626</v>
      </c>
      <c r="BB464">
        <v>632</v>
      </c>
      <c r="BD464" t="s">
        <v>32301</v>
      </c>
      <c r="BG464">
        <v>7</v>
      </c>
      <c r="BK464" t="s">
        <v>32302</v>
      </c>
      <c r="BL464">
        <v>30670111</v>
      </c>
      <c r="BW464">
        <v>0</v>
      </c>
      <c r="BX464" t="s">
        <v>13433</v>
      </c>
      <c r="CB464" t="s">
        <v>13429</v>
      </c>
    </row>
    <row r="465" spans="1:80" hidden="1">
      <c r="A465" t="s">
        <v>13850</v>
      </c>
      <c r="B465" t="s">
        <v>67</v>
      </c>
      <c r="C465" t="s">
        <v>8499</v>
      </c>
      <c r="G465" t="s">
        <v>8499</v>
      </c>
      <c r="J465" t="s">
        <v>10119</v>
      </c>
      <c r="K465" t="s">
        <v>625</v>
      </c>
      <c r="O465" t="s">
        <v>32224</v>
      </c>
      <c r="W465" t="s">
        <v>10120</v>
      </c>
      <c r="AB465" t="s">
        <v>8503</v>
      </c>
      <c r="AG465">
        <v>6</v>
      </c>
      <c r="AH465">
        <v>6</v>
      </c>
      <c r="AN465" t="s">
        <v>627</v>
      </c>
      <c r="AS465" t="s">
        <v>730</v>
      </c>
      <c r="AT465">
        <v>2003</v>
      </c>
      <c r="AU465">
        <v>107</v>
      </c>
      <c r="AV465">
        <v>1</v>
      </c>
      <c r="BA465">
        <v>11</v>
      </c>
      <c r="BB465">
        <v>18</v>
      </c>
      <c r="BD465" t="s">
        <v>10121</v>
      </c>
      <c r="BG465">
        <v>8</v>
      </c>
      <c r="BK465" t="s">
        <v>10122</v>
      </c>
      <c r="BW465">
        <v>1</v>
      </c>
      <c r="BY465" t="s">
        <v>13985</v>
      </c>
      <c r="BZ465" t="s">
        <v>13985</v>
      </c>
      <c r="CA465" t="s">
        <v>13985</v>
      </c>
      <c r="CB465" t="s">
        <v>13985</v>
      </c>
    </row>
    <row r="466" spans="1:80" hidden="1">
      <c r="A466" t="s">
        <v>13850</v>
      </c>
      <c r="B466" t="s">
        <v>67</v>
      </c>
      <c r="C466" t="s">
        <v>11171</v>
      </c>
      <c r="G466" t="s">
        <v>11171</v>
      </c>
      <c r="J466" t="s">
        <v>11172</v>
      </c>
      <c r="K466" t="s">
        <v>348</v>
      </c>
      <c r="O466" t="s">
        <v>32224</v>
      </c>
      <c r="W466" t="s">
        <v>11173</v>
      </c>
      <c r="AG466">
        <v>9</v>
      </c>
      <c r="AH466">
        <v>12</v>
      </c>
      <c r="AN466" t="s">
        <v>350</v>
      </c>
      <c r="AO466" t="s">
        <v>351</v>
      </c>
      <c r="AS466" t="s">
        <v>730</v>
      </c>
      <c r="AT466">
        <v>1999</v>
      </c>
      <c r="AU466">
        <v>28</v>
      </c>
      <c r="AV466">
        <v>2</v>
      </c>
      <c r="BA466">
        <v>195</v>
      </c>
      <c r="BB466">
        <v>200</v>
      </c>
      <c r="BD466" t="s">
        <v>11174</v>
      </c>
      <c r="BG466">
        <v>6</v>
      </c>
      <c r="BK466" t="s">
        <v>11175</v>
      </c>
      <c r="BW466">
        <v>1</v>
      </c>
      <c r="BY466" t="s">
        <v>13985</v>
      </c>
      <c r="BZ466" t="s">
        <v>13985</v>
      </c>
      <c r="CA466" t="s">
        <v>13985</v>
      </c>
      <c r="CB466" t="s">
        <v>13985</v>
      </c>
    </row>
    <row r="467" spans="1:80" hidden="1">
      <c r="A467" t="s">
        <v>13850</v>
      </c>
      <c r="B467" t="s">
        <v>67</v>
      </c>
      <c r="C467" t="s">
        <v>12087</v>
      </c>
      <c r="G467" t="s">
        <v>12087</v>
      </c>
      <c r="J467" t="s">
        <v>12088</v>
      </c>
      <c r="K467" t="s">
        <v>12089</v>
      </c>
      <c r="O467" t="s">
        <v>32224</v>
      </c>
      <c r="W467" t="s">
        <v>12090</v>
      </c>
      <c r="AG467">
        <v>4</v>
      </c>
      <c r="AH467">
        <v>6</v>
      </c>
      <c r="AN467" t="s">
        <v>12091</v>
      </c>
      <c r="AT467">
        <v>1996</v>
      </c>
      <c r="AU467">
        <v>124</v>
      </c>
      <c r="AV467">
        <v>2</v>
      </c>
      <c r="BA467">
        <v>151</v>
      </c>
      <c r="BB467">
        <v>163</v>
      </c>
      <c r="BD467" t="s">
        <v>12092</v>
      </c>
      <c r="BG467">
        <v>13</v>
      </c>
      <c r="BK467" t="s">
        <v>12093</v>
      </c>
      <c r="BW467">
        <v>1</v>
      </c>
      <c r="BY467" t="s">
        <v>13985</v>
      </c>
      <c r="BZ467" t="s">
        <v>13985</v>
      </c>
      <c r="CA467" t="s">
        <v>13985</v>
      </c>
      <c r="CB467" t="s">
        <v>13985</v>
      </c>
    </row>
    <row r="468" spans="1:80" hidden="1">
      <c r="A468" t="s">
        <v>13850</v>
      </c>
      <c r="B468" t="s">
        <v>67</v>
      </c>
      <c r="C468" t="s">
        <v>13356</v>
      </c>
      <c r="G468" t="s">
        <v>13356</v>
      </c>
      <c r="J468" t="s">
        <v>13357</v>
      </c>
      <c r="K468" t="s">
        <v>423</v>
      </c>
      <c r="O468" t="s">
        <v>32224</v>
      </c>
      <c r="AG468">
        <v>16</v>
      </c>
      <c r="AH468">
        <v>16</v>
      </c>
      <c r="AN468" t="s">
        <v>426</v>
      </c>
      <c r="AT468">
        <v>1981</v>
      </c>
      <c r="AU468">
        <v>35</v>
      </c>
      <c r="AV468">
        <v>1</v>
      </c>
      <c r="BA468">
        <v>158</v>
      </c>
      <c r="BB468">
        <v>167</v>
      </c>
      <c r="BD468" t="s">
        <v>13358</v>
      </c>
      <c r="BG468">
        <v>10</v>
      </c>
      <c r="BK468" t="s">
        <v>13359</v>
      </c>
      <c r="BL468">
        <v>28563451</v>
      </c>
      <c r="BW468">
        <v>1</v>
      </c>
      <c r="BY468" t="s">
        <v>13985</v>
      </c>
      <c r="BZ468" t="s">
        <v>13985</v>
      </c>
      <c r="CA468" t="s">
        <v>13985</v>
      </c>
      <c r="CB468" t="s">
        <v>13985</v>
      </c>
    </row>
    <row r="469" spans="1:80" hidden="1">
      <c r="A469" t="s">
        <v>13850</v>
      </c>
      <c r="B469" t="s">
        <v>67</v>
      </c>
      <c r="C469" t="s">
        <v>31687</v>
      </c>
      <c r="G469" t="s">
        <v>31687</v>
      </c>
      <c r="J469" t="s">
        <v>31688</v>
      </c>
      <c r="K469" t="s">
        <v>348</v>
      </c>
      <c r="O469" t="s">
        <v>32224</v>
      </c>
      <c r="AG469">
        <v>12</v>
      </c>
      <c r="AH469">
        <v>12</v>
      </c>
      <c r="AN469" t="s">
        <v>350</v>
      </c>
      <c r="AT469">
        <v>1974</v>
      </c>
      <c r="AU469">
        <v>3</v>
      </c>
      <c r="AV469">
        <v>6</v>
      </c>
      <c r="BA469">
        <v>933</v>
      </c>
      <c r="BB469">
        <v>934</v>
      </c>
      <c r="BD469" t="s">
        <v>31689</v>
      </c>
      <c r="BG469">
        <v>2</v>
      </c>
      <c r="BK469" t="s">
        <v>31690</v>
      </c>
      <c r="BW469">
        <v>1</v>
      </c>
      <c r="BY469" t="s">
        <v>13985</v>
      </c>
      <c r="BZ469" t="s">
        <v>13985</v>
      </c>
      <c r="CA469" t="s">
        <v>13985</v>
      </c>
      <c r="CB469" t="s">
        <v>13985</v>
      </c>
    </row>
    <row r="470" spans="1:80" hidden="1">
      <c r="A470" t="s">
        <v>13850</v>
      </c>
      <c r="B470" t="s">
        <v>67</v>
      </c>
      <c r="C470" t="s">
        <v>10472</v>
      </c>
      <c r="G470" t="s">
        <v>10472</v>
      </c>
      <c r="J470" t="s">
        <v>12071</v>
      </c>
      <c r="K470" t="s">
        <v>3484</v>
      </c>
      <c r="O470" t="s">
        <v>33881</v>
      </c>
      <c r="P470" t="s">
        <v>12072</v>
      </c>
      <c r="Q470" t="s">
        <v>12073</v>
      </c>
      <c r="R470" t="s">
        <v>10213</v>
      </c>
      <c r="W470" t="s">
        <v>12075</v>
      </c>
      <c r="AG470">
        <v>34</v>
      </c>
      <c r="AH470">
        <v>47</v>
      </c>
      <c r="AN470" t="s">
        <v>3488</v>
      </c>
      <c r="AT470">
        <v>1996</v>
      </c>
      <c r="AU470">
        <v>93</v>
      </c>
      <c r="AV470">
        <v>3</v>
      </c>
      <c r="BA470">
        <v>281</v>
      </c>
      <c r="BB470">
        <v>302</v>
      </c>
      <c r="BG470">
        <v>22</v>
      </c>
      <c r="BK470" t="s">
        <v>12076</v>
      </c>
      <c r="BW470">
        <v>1</v>
      </c>
      <c r="BY470" t="s">
        <v>13985</v>
      </c>
      <c r="BZ470" t="s">
        <v>13985</v>
      </c>
      <c r="CA470" t="s">
        <v>13985</v>
      </c>
      <c r="CB470" t="s">
        <v>13985</v>
      </c>
    </row>
    <row r="471" spans="1:80" hidden="1">
      <c r="A471" t="s">
        <v>13850</v>
      </c>
      <c r="B471" t="s">
        <v>67</v>
      </c>
      <c r="C471" t="s">
        <v>13367</v>
      </c>
      <c r="G471" t="s">
        <v>13367</v>
      </c>
      <c r="J471" t="s">
        <v>13368</v>
      </c>
      <c r="K471" t="s">
        <v>13369</v>
      </c>
      <c r="O471" t="s">
        <v>32224</v>
      </c>
      <c r="AG471">
        <v>11</v>
      </c>
      <c r="AH471">
        <v>11</v>
      </c>
      <c r="AN471" t="s">
        <v>13370</v>
      </c>
      <c r="AT471">
        <v>1980</v>
      </c>
      <c r="AU471">
        <v>55</v>
      </c>
      <c r="AV471">
        <v>5</v>
      </c>
      <c r="BA471">
        <v>319</v>
      </c>
      <c r="BB471">
        <v>324</v>
      </c>
      <c r="BD471" t="s">
        <v>13371</v>
      </c>
      <c r="BG471">
        <v>6</v>
      </c>
      <c r="BK471" t="s">
        <v>13372</v>
      </c>
      <c r="BM471" t="s">
        <v>32286</v>
      </c>
      <c r="BW471">
        <v>1</v>
      </c>
      <c r="BY471" t="s">
        <v>13985</v>
      </c>
      <c r="BZ471" t="s">
        <v>13985</v>
      </c>
      <c r="CA471" t="s">
        <v>13985</v>
      </c>
      <c r="CB471" t="s">
        <v>13985</v>
      </c>
    </row>
    <row r="472" spans="1:80" hidden="1">
      <c r="A472" t="s">
        <v>13850</v>
      </c>
      <c r="B472" t="s">
        <v>67</v>
      </c>
      <c r="C472" t="s">
        <v>30812</v>
      </c>
      <c r="G472" t="s">
        <v>30812</v>
      </c>
      <c r="J472" t="s">
        <v>30813</v>
      </c>
      <c r="K472" t="s">
        <v>188</v>
      </c>
      <c r="O472" t="s">
        <v>32224</v>
      </c>
      <c r="W472" t="s">
        <v>30814</v>
      </c>
      <c r="AB472" t="s">
        <v>25387</v>
      </c>
      <c r="AG472">
        <v>32</v>
      </c>
      <c r="AH472">
        <v>42</v>
      </c>
      <c r="AN472" t="s">
        <v>191</v>
      </c>
      <c r="AO472" t="s">
        <v>192</v>
      </c>
      <c r="AS472" t="s">
        <v>815</v>
      </c>
      <c r="AT472">
        <v>1994</v>
      </c>
      <c r="AU472">
        <v>97</v>
      </c>
      <c r="AV472">
        <v>2</v>
      </c>
      <c r="BA472">
        <v>179</v>
      </c>
      <c r="BB472">
        <v>185</v>
      </c>
      <c r="BD472" t="s">
        <v>30815</v>
      </c>
      <c r="BG472">
        <v>7</v>
      </c>
      <c r="BK472" t="s">
        <v>30816</v>
      </c>
      <c r="BL472">
        <v>28313926</v>
      </c>
      <c r="BW472">
        <v>1</v>
      </c>
      <c r="BY472" t="s">
        <v>13985</v>
      </c>
      <c r="BZ472" t="s">
        <v>13985</v>
      </c>
      <c r="CA472" t="s">
        <v>13985</v>
      </c>
      <c r="CB472" t="s">
        <v>13985</v>
      </c>
    </row>
    <row r="473" spans="1:80" hidden="1">
      <c r="A473" t="s">
        <v>13850</v>
      </c>
      <c r="B473" t="s">
        <v>67</v>
      </c>
      <c r="C473" t="s">
        <v>31651</v>
      </c>
      <c r="G473" t="s">
        <v>31651</v>
      </c>
      <c r="J473" t="s">
        <v>31652</v>
      </c>
      <c r="K473" t="s">
        <v>11636</v>
      </c>
      <c r="O473" t="s">
        <v>32224</v>
      </c>
      <c r="AG473">
        <v>13</v>
      </c>
      <c r="AH473">
        <v>13</v>
      </c>
      <c r="AN473" t="s">
        <v>1242</v>
      </c>
      <c r="AT473">
        <v>1979</v>
      </c>
      <c r="AU473">
        <v>57</v>
      </c>
      <c r="AV473">
        <v>8</v>
      </c>
      <c r="BA473">
        <v>1612</v>
      </c>
      <c r="BB473">
        <v>1618</v>
      </c>
      <c r="BD473" t="s">
        <v>31653</v>
      </c>
      <c r="BG473">
        <v>7</v>
      </c>
      <c r="BK473" t="s">
        <v>31654</v>
      </c>
      <c r="BW473">
        <v>1</v>
      </c>
      <c r="BY473" t="s">
        <v>13985</v>
      </c>
      <c r="BZ473" t="s">
        <v>13985</v>
      </c>
      <c r="CA473" t="s">
        <v>13985</v>
      </c>
      <c r="CB473" t="s">
        <v>13985</v>
      </c>
    </row>
    <row r="474" spans="1:80" hidden="1">
      <c r="A474" t="s">
        <v>13850</v>
      </c>
      <c r="B474" t="s">
        <v>67</v>
      </c>
      <c r="C474" t="s">
        <v>31568</v>
      </c>
      <c r="G474" t="s">
        <v>31568</v>
      </c>
      <c r="J474" t="s">
        <v>31569</v>
      </c>
      <c r="K474" t="s">
        <v>160</v>
      </c>
      <c r="O474" t="s">
        <v>32224</v>
      </c>
      <c r="AG474">
        <v>8</v>
      </c>
      <c r="AH474">
        <v>8</v>
      </c>
      <c r="AN474" t="s">
        <v>162</v>
      </c>
      <c r="AS474" t="s">
        <v>297</v>
      </c>
      <c r="AT474">
        <v>1989</v>
      </c>
      <c r="AU474">
        <v>14</v>
      </c>
      <c r="AV474">
        <v>3</v>
      </c>
      <c r="BA474">
        <v>291</v>
      </c>
      <c r="BB474">
        <v>298</v>
      </c>
      <c r="BD474" t="s">
        <v>31570</v>
      </c>
      <c r="BG474">
        <v>8</v>
      </c>
      <c r="BK474" t="s">
        <v>31571</v>
      </c>
      <c r="BW474">
        <v>1</v>
      </c>
      <c r="BY474" t="s">
        <v>13985</v>
      </c>
      <c r="BZ474" t="s">
        <v>13985</v>
      </c>
      <c r="CA474" t="s">
        <v>13985</v>
      </c>
      <c r="CB474" t="s">
        <v>13985</v>
      </c>
    </row>
    <row r="475" spans="1:80" hidden="1">
      <c r="A475" t="s">
        <v>13850</v>
      </c>
      <c r="B475" t="s">
        <v>67</v>
      </c>
      <c r="C475" t="s">
        <v>12603</v>
      </c>
      <c r="G475" t="s">
        <v>12603</v>
      </c>
      <c r="J475" t="s">
        <v>12780</v>
      </c>
      <c r="K475" t="s">
        <v>160</v>
      </c>
      <c r="O475" t="s">
        <v>32224</v>
      </c>
      <c r="W475" t="s">
        <v>12781</v>
      </c>
      <c r="AG475">
        <v>29</v>
      </c>
      <c r="AH475">
        <v>33</v>
      </c>
      <c r="AN475" t="s">
        <v>162</v>
      </c>
      <c r="AS475" t="s">
        <v>815</v>
      </c>
      <c r="AT475">
        <v>1993</v>
      </c>
      <c r="AU475">
        <v>18</v>
      </c>
      <c r="AV475">
        <v>1</v>
      </c>
      <c r="BA475">
        <v>50</v>
      </c>
      <c r="BB475">
        <v>56</v>
      </c>
      <c r="BD475" t="s">
        <v>12782</v>
      </c>
      <c r="BG475">
        <v>7</v>
      </c>
      <c r="BK475" t="s">
        <v>12783</v>
      </c>
      <c r="BW475">
        <v>1</v>
      </c>
      <c r="BY475" t="s">
        <v>13985</v>
      </c>
      <c r="BZ475" t="s">
        <v>13985</v>
      </c>
      <c r="CA475" t="s">
        <v>13985</v>
      </c>
      <c r="CB475" t="s">
        <v>13985</v>
      </c>
    </row>
    <row r="476" spans="1:80" hidden="1">
      <c r="A476" t="s">
        <v>13850</v>
      </c>
      <c r="B476" t="s">
        <v>67</v>
      </c>
      <c r="C476" t="s">
        <v>33175</v>
      </c>
      <c r="G476" t="s">
        <v>33176</v>
      </c>
      <c r="J476" t="s">
        <v>33177</v>
      </c>
      <c r="K476" t="s">
        <v>3981</v>
      </c>
      <c r="O476" t="s">
        <v>32224</v>
      </c>
      <c r="W476" t="s">
        <v>33178</v>
      </c>
      <c r="AG476">
        <v>10</v>
      </c>
      <c r="AH476">
        <v>12</v>
      </c>
      <c r="AN476" t="s">
        <v>3983</v>
      </c>
      <c r="AO476" t="s">
        <v>3984</v>
      </c>
      <c r="AS476" t="s">
        <v>297</v>
      </c>
      <c r="AT476">
        <v>2016</v>
      </c>
      <c r="AU476">
        <v>106</v>
      </c>
      <c r="AV476">
        <v>5</v>
      </c>
      <c r="BA476">
        <v>685</v>
      </c>
      <c r="BB476">
        <v>694</v>
      </c>
      <c r="BD476" t="s">
        <v>33179</v>
      </c>
      <c r="BG476">
        <v>10</v>
      </c>
      <c r="BK476" t="s">
        <v>33180</v>
      </c>
      <c r="BL476">
        <v>27296468</v>
      </c>
      <c r="BW476">
        <v>0</v>
      </c>
      <c r="BX476" t="s">
        <v>13429</v>
      </c>
      <c r="BY476" t="s">
        <v>13985</v>
      </c>
      <c r="BZ476" t="s">
        <v>13985</v>
      </c>
      <c r="CA476" t="s">
        <v>13985</v>
      </c>
      <c r="CB476" t="s">
        <v>13985</v>
      </c>
    </row>
    <row r="477" spans="1:80" hidden="1">
      <c r="A477" t="s">
        <v>13850</v>
      </c>
      <c r="B477" t="s">
        <v>67</v>
      </c>
      <c r="C477" t="s">
        <v>31641</v>
      </c>
      <c r="G477" t="s">
        <v>31641</v>
      </c>
      <c r="J477" t="s">
        <v>31642</v>
      </c>
      <c r="K477" t="s">
        <v>11636</v>
      </c>
      <c r="O477" t="s">
        <v>32224</v>
      </c>
      <c r="AG477">
        <v>22</v>
      </c>
      <c r="AH477">
        <v>25</v>
      </c>
      <c r="AN477" t="s">
        <v>1242</v>
      </c>
      <c r="AT477">
        <v>1981</v>
      </c>
      <c r="AU477">
        <v>59</v>
      </c>
      <c r="AV477">
        <v>6</v>
      </c>
      <c r="BA477">
        <v>1014</v>
      </c>
      <c r="BB477">
        <v>1021</v>
      </c>
      <c r="BD477" t="s">
        <v>31643</v>
      </c>
      <c r="BG477">
        <v>8</v>
      </c>
      <c r="BK477" t="s">
        <v>31644</v>
      </c>
      <c r="BW477">
        <v>1</v>
      </c>
      <c r="BY477" t="s">
        <v>13985</v>
      </c>
      <c r="BZ477" t="s">
        <v>13985</v>
      </c>
      <c r="CA477" t="s">
        <v>13985</v>
      </c>
      <c r="CB477" t="s">
        <v>13985</v>
      </c>
    </row>
    <row r="478" spans="1:80" hidden="1">
      <c r="A478" t="s">
        <v>13850</v>
      </c>
      <c r="B478" t="s">
        <v>67</v>
      </c>
      <c r="C478" t="s">
        <v>33652</v>
      </c>
      <c r="G478" t="s">
        <v>33653</v>
      </c>
      <c r="J478" t="s">
        <v>33654</v>
      </c>
      <c r="K478" t="s">
        <v>280</v>
      </c>
      <c r="O478" t="s">
        <v>32224</v>
      </c>
      <c r="W478" t="s">
        <v>33655</v>
      </c>
      <c r="AB478" t="s">
        <v>33656</v>
      </c>
      <c r="AG478">
        <v>15</v>
      </c>
      <c r="AH478">
        <v>15</v>
      </c>
      <c r="AN478" t="s">
        <v>284</v>
      </c>
      <c r="AS478" t="s">
        <v>27604</v>
      </c>
      <c r="AT478">
        <v>2014</v>
      </c>
      <c r="AU478">
        <v>9</v>
      </c>
      <c r="AV478">
        <v>5</v>
      </c>
      <c r="BC478" t="s">
        <v>33657</v>
      </c>
      <c r="BD478" t="s">
        <v>33658</v>
      </c>
      <c r="BG478">
        <v>15</v>
      </c>
      <c r="BK478" t="s">
        <v>33659</v>
      </c>
      <c r="BL478">
        <v>24801598</v>
      </c>
      <c r="BM478" t="s">
        <v>32263</v>
      </c>
      <c r="BW478">
        <v>0</v>
      </c>
      <c r="BX478" t="s">
        <v>13429</v>
      </c>
      <c r="BY478" t="s">
        <v>13985</v>
      </c>
      <c r="BZ478" t="s">
        <v>13985</v>
      </c>
      <c r="CA478" t="s">
        <v>13985</v>
      </c>
      <c r="CB478" t="s">
        <v>13985</v>
      </c>
    </row>
    <row r="479" spans="1:80" hidden="1">
      <c r="A479" t="s">
        <v>13850</v>
      </c>
      <c r="B479" t="s">
        <v>67</v>
      </c>
      <c r="C479" t="s">
        <v>4107</v>
      </c>
      <c r="G479" t="s">
        <v>4108</v>
      </c>
      <c r="J479" t="s">
        <v>4109</v>
      </c>
      <c r="K479" t="s">
        <v>4110</v>
      </c>
      <c r="O479" t="s">
        <v>32224</v>
      </c>
      <c r="W479" t="s">
        <v>4111</v>
      </c>
      <c r="AA479" t="s">
        <v>4112</v>
      </c>
      <c r="AB479" t="s">
        <v>4113</v>
      </c>
      <c r="AG479">
        <v>31</v>
      </c>
      <c r="AH479">
        <v>33</v>
      </c>
      <c r="AN479" t="s">
        <v>4114</v>
      </c>
      <c r="AS479" t="s">
        <v>730</v>
      </c>
      <c r="AT479">
        <v>2015</v>
      </c>
      <c r="AU479">
        <v>9</v>
      </c>
      <c r="AV479">
        <v>4</v>
      </c>
      <c r="BC479" t="s">
        <v>4115</v>
      </c>
      <c r="BD479" t="s">
        <v>4116</v>
      </c>
      <c r="BG479">
        <v>28</v>
      </c>
      <c r="BK479" t="s">
        <v>4117</v>
      </c>
      <c r="BL479">
        <v>25897664</v>
      </c>
      <c r="BM479" t="s">
        <v>32263</v>
      </c>
      <c r="BW479">
        <v>1</v>
      </c>
      <c r="BY479" t="s">
        <v>13985</v>
      </c>
      <c r="BZ479" t="s">
        <v>13985</v>
      </c>
      <c r="CA479" t="s">
        <v>13985</v>
      </c>
      <c r="CB479" t="s">
        <v>13985</v>
      </c>
    </row>
    <row r="480" spans="1:80" hidden="1">
      <c r="A480" t="s">
        <v>13850</v>
      </c>
      <c r="B480" t="s">
        <v>67</v>
      </c>
      <c r="C480" t="s">
        <v>32619</v>
      </c>
      <c r="G480" t="s">
        <v>32620</v>
      </c>
      <c r="J480" t="s">
        <v>32621</v>
      </c>
      <c r="K480" t="s">
        <v>16670</v>
      </c>
      <c r="O480" t="s">
        <v>32224</v>
      </c>
      <c r="W480" t="s">
        <v>32622</v>
      </c>
      <c r="AG480">
        <v>9</v>
      </c>
      <c r="AH480">
        <v>9</v>
      </c>
      <c r="AN480" t="s">
        <v>16674</v>
      </c>
      <c r="AO480" t="s">
        <v>16675</v>
      </c>
      <c r="AS480" t="s">
        <v>521</v>
      </c>
      <c r="AT480">
        <v>2018</v>
      </c>
      <c r="AU480">
        <v>63</v>
      </c>
      <c r="AV480">
        <v>3</v>
      </c>
      <c r="AY480" t="s">
        <v>49</v>
      </c>
      <c r="BA480">
        <v>391</v>
      </c>
      <c r="BB480">
        <v>403</v>
      </c>
      <c r="BD480" t="s">
        <v>32623</v>
      </c>
      <c r="BG480">
        <v>13</v>
      </c>
      <c r="BK480" t="s">
        <v>32624</v>
      </c>
      <c r="BM480" t="s">
        <v>32286</v>
      </c>
      <c r="BW480">
        <v>0</v>
      </c>
      <c r="BX480" t="s">
        <v>13429</v>
      </c>
      <c r="BY480" t="s">
        <v>13985</v>
      </c>
      <c r="BZ480" t="s">
        <v>13985</v>
      </c>
      <c r="CA480" t="s">
        <v>13985</v>
      </c>
      <c r="CB480" t="s">
        <v>13985</v>
      </c>
    </row>
    <row r="481" spans="1:80" hidden="1">
      <c r="A481" t="s">
        <v>13850</v>
      </c>
      <c r="B481" t="s">
        <v>67</v>
      </c>
      <c r="C481" t="s">
        <v>32970</v>
      </c>
      <c r="G481" t="s">
        <v>32971</v>
      </c>
      <c r="J481" t="s">
        <v>32972</v>
      </c>
      <c r="K481" t="s">
        <v>831</v>
      </c>
      <c r="O481" t="s">
        <v>32291</v>
      </c>
      <c r="W481" t="s">
        <v>32973</v>
      </c>
      <c r="AG481">
        <v>2</v>
      </c>
      <c r="AH481">
        <v>2</v>
      </c>
      <c r="AN481" t="s">
        <v>835</v>
      </c>
      <c r="AS481" t="s">
        <v>521</v>
      </c>
      <c r="AT481">
        <v>2017</v>
      </c>
      <c r="AU481">
        <v>7</v>
      </c>
      <c r="AV481">
        <v>11</v>
      </c>
      <c r="BA481">
        <v>3689</v>
      </c>
      <c r="BB481">
        <v>3702</v>
      </c>
      <c r="BD481" t="s">
        <v>32974</v>
      </c>
      <c r="BG481">
        <v>14</v>
      </c>
      <c r="BK481" t="s">
        <v>32975</v>
      </c>
      <c r="BL481">
        <v>28616166</v>
      </c>
      <c r="BM481" t="s">
        <v>32263</v>
      </c>
      <c r="BW481">
        <v>0</v>
      </c>
      <c r="BX481" t="s">
        <v>13429</v>
      </c>
      <c r="BY481" t="s">
        <v>13985</v>
      </c>
      <c r="BZ481" t="s">
        <v>13985</v>
      </c>
      <c r="CA481" t="s">
        <v>13985</v>
      </c>
      <c r="CB481" t="s">
        <v>13985</v>
      </c>
    </row>
    <row r="482" spans="1:80" hidden="1">
      <c r="A482" t="s">
        <v>13850</v>
      </c>
      <c r="B482" t="s">
        <v>67</v>
      </c>
      <c r="C482" t="s">
        <v>34669</v>
      </c>
      <c r="G482" t="s">
        <v>34670</v>
      </c>
      <c r="J482" t="s">
        <v>34671</v>
      </c>
      <c r="K482" t="s">
        <v>10453</v>
      </c>
      <c r="O482" t="s">
        <v>32224</v>
      </c>
      <c r="W482" t="s">
        <v>34672</v>
      </c>
      <c r="AA482" t="s">
        <v>34673</v>
      </c>
      <c r="AB482" t="s">
        <v>34674</v>
      </c>
      <c r="AG482">
        <v>0</v>
      </c>
      <c r="AH482">
        <v>0</v>
      </c>
      <c r="AN482" t="s">
        <v>10457</v>
      </c>
      <c r="AT482">
        <v>2008</v>
      </c>
      <c r="AU482">
        <v>56</v>
      </c>
      <c r="AV482">
        <v>4</v>
      </c>
      <c r="BA482">
        <v>249</v>
      </c>
      <c r="BB482">
        <v>255</v>
      </c>
      <c r="BD482" t="s">
        <v>34675</v>
      </c>
      <c r="BG482">
        <v>7</v>
      </c>
      <c r="BK482" t="s">
        <v>34676</v>
      </c>
      <c r="BW482">
        <v>0</v>
      </c>
      <c r="BX482" t="s">
        <v>13429</v>
      </c>
      <c r="BY482" t="s">
        <v>13985</v>
      </c>
      <c r="BZ482" t="s">
        <v>13985</v>
      </c>
      <c r="CA482" t="s">
        <v>13985</v>
      </c>
      <c r="CB482" t="s">
        <v>13985</v>
      </c>
    </row>
    <row r="483" spans="1:80" hidden="1">
      <c r="A483" t="s">
        <v>13850</v>
      </c>
      <c r="B483" t="s">
        <v>67</v>
      </c>
      <c r="C483" t="s">
        <v>5819</v>
      </c>
      <c r="G483" t="s">
        <v>5820</v>
      </c>
      <c r="J483" t="s">
        <v>5821</v>
      </c>
      <c r="K483" t="s">
        <v>280</v>
      </c>
      <c r="O483" t="s">
        <v>32224</v>
      </c>
      <c r="W483" t="s">
        <v>5822</v>
      </c>
      <c r="AA483" t="s">
        <v>2398</v>
      </c>
      <c r="AB483" t="s">
        <v>5823</v>
      </c>
      <c r="AG483">
        <v>19</v>
      </c>
      <c r="AH483">
        <v>19</v>
      </c>
      <c r="AN483" t="s">
        <v>284</v>
      </c>
      <c r="AS483" s="1">
        <v>44440</v>
      </c>
      <c r="AT483">
        <v>2012</v>
      </c>
      <c r="AU483">
        <v>7</v>
      </c>
      <c r="AV483">
        <v>9</v>
      </c>
      <c r="BC483" t="s">
        <v>5824</v>
      </c>
      <c r="BD483" t="s">
        <v>5825</v>
      </c>
      <c r="BG483">
        <v>11</v>
      </c>
      <c r="BK483" t="s">
        <v>5826</v>
      </c>
      <c r="BL483">
        <v>23029371</v>
      </c>
      <c r="BM483" t="s">
        <v>32263</v>
      </c>
      <c r="BW483">
        <v>1</v>
      </c>
      <c r="BY483" t="s">
        <v>13985</v>
      </c>
      <c r="BZ483" t="s">
        <v>13985</v>
      </c>
      <c r="CA483" t="s">
        <v>13985</v>
      </c>
      <c r="CB483" t="s">
        <v>13985</v>
      </c>
    </row>
    <row r="484" spans="1:80" hidden="1">
      <c r="A484" t="s">
        <v>13850</v>
      </c>
      <c r="B484" t="s">
        <v>67</v>
      </c>
      <c r="C484" t="s">
        <v>32899</v>
      </c>
      <c r="G484" t="s">
        <v>32900</v>
      </c>
      <c r="J484" t="s">
        <v>32901</v>
      </c>
      <c r="K484" t="s">
        <v>667</v>
      </c>
      <c r="O484" t="s">
        <v>32224</v>
      </c>
      <c r="W484" t="s">
        <v>32902</v>
      </c>
      <c r="AA484" t="s">
        <v>32903</v>
      </c>
      <c r="AB484" t="s">
        <v>32904</v>
      </c>
      <c r="AG484">
        <v>1</v>
      </c>
      <c r="AH484">
        <v>2</v>
      </c>
      <c r="AN484" t="s">
        <v>670</v>
      </c>
      <c r="AO484" t="s">
        <v>671</v>
      </c>
      <c r="AS484" t="s">
        <v>352</v>
      </c>
      <c r="AT484">
        <v>2017</v>
      </c>
      <c r="AU484">
        <v>52</v>
      </c>
      <c r="AV484">
        <v>3</v>
      </c>
      <c r="BA484">
        <v>401</v>
      </c>
      <c r="BB484">
        <v>406</v>
      </c>
      <c r="BD484" t="s">
        <v>32905</v>
      </c>
      <c r="BG484">
        <v>6</v>
      </c>
      <c r="BK484" t="s">
        <v>32906</v>
      </c>
      <c r="BW484">
        <v>0</v>
      </c>
      <c r="BX484" t="s">
        <v>13429</v>
      </c>
      <c r="BY484" t="s">
        <v>13985</v>
      </c>
      <c r="BZ484" t="s">
        <v>13985</v>
      </c>
      <c r="CA484" t="s">
        <v>13985</v>
      </c>
      <c r="CB484" t="s">
        <v>13985</v>
      </c>
    </row>
    <row r="485" spans="1:80" hidden="1">
      <c r="A485" t="s">
        <v>13850</v>
      </c>
      <c r="B485" t="s">
        <v>67</v>
      </c>
      <c r="C485" t="s">
        <v>34494</v>
      </c>
      <c r="G485" t="s">
        <v>34495</v>
      </c>
      <c r="J485" t="s">
        <v>34496</v>
      </c>
      <c r="K485" t="s">
        <v>3022</v>
      </c>
      <c r="O485" t="s">
        <v>32224</v>
      </c>
      <c r="W485" t="s">
        <v>34497</v>
      </c>
      <c r="AG485">
        <v>7</v>
      </c>
      <c r="AH485">
        <v>7</v>
      </c>
      <c r="AN485" t="s">
        <v>3024</v>
      </c>
      <c r="AS485" t="s">
        <v>472</v>
      </c>
      <c r="AT485">
        <v>2009</v>
      </c>
      <c r="AU485">
        <v>46</v>
      </c>
      <c r="AV485">
        <v>4</v>
      </c>
      <c r="BA485">
        <v>766</v>
      </c>
      <c r="BB485">
        <v>771</v>
      </c>
      <c r="BD485" t="s">
        <v>34498</v>
      </c>
      <c r="BG485">
        <v>6</v>
      </c>
      <c r="BK485" t="s">
        <v>34499</v>
      </c>
      <c r="BL485">
        <v>19645278</v>
      </c>
      <c r="BM485" t="s">
        <v>32286</v>
      </c>
      <c r="BW485">
        <v>0</v>
      </c>
      <c r="BX485" t="s">
        <v>13429</v>
      </c>
      <c r="BY485" t="s">
        <v>13985</v>
      </c>
      <c r="BZ485" t="s">
        <v>13985</v>
      </c>
      <c r="CA485" t="s">
        <v>13985</v>
      </c>
      <c r="CB485" t="s">
        <v>13985</v>
      </c>
    </row>
    <row r="486" spans="1:80" hidden="1">
      <c r="A486" t="s">
        <v>13850</v>
      </c>
      <c r="B486" t="s">
        <v>67</v>
      </c>
      <c r="C486" t="s">
        <v>27266</v>
      </c>
      <c r="G486" t="s">
        <v>27266</v>
      </c>
      <c r="J486" t="s">
        <v>35585</v>
      </c>
      <c r="K486" t="s">
        <v>358</v>
      </c>
      <c r="O486" t="s">
        <v>32224</v>
      </c>
      <c r="W486" t="s">
        <v>35586</v>
      </c>
      <c r="AA486" t="s">
        <v>7714</v>
      </c>
      <c r="AB486" t="s">
        <v>27269</v>
      </c>
      <c r="AG486">
        <v>96</v>
      </c>
      <c r="AH486">
        <v>110</v>
      </c>
      <c r="AN486" t="s">
        <v>360</v>
      </c>
      <c r="AS486" t="s">
        <v>84</v>
      </c>
      <c r="AT486">
        <v>1998</v>
      </c>
      <c r="AU486">
        <v>44</v>
      </c>
      <c r="AV486">
        <v>12</v>
      </c>
      <c r="BA486">
        <v>1233</v>
      </c>
      <c r="BB486">
        <v>1239</v>
      </c>
      <c r="BD486" t="s">
        <v>35587</v>
      </c>
      <c r="BG486">
        <v>7</v>
      </c>
      <c r="BK486" t="s">
        <v>35588</v>
      </c>
      <c r="BL486">
        <v>12770323</v>
      </c>
      <c r="BW486">
        <v>0</v>
      </c>
      <c r="BX486" t="s">
        <v>13429</v>
      </c>
      <c r="BY486" t="s">
        <v>13985</v>
      </c>
      <c r="BZ486" t="s">
        <v>13985</v>
      </c>
      <c r="CA486" t="s">
        <v>13985</v>
      </c>
      <c r="CB486" t="s">
        <v>13985</v>
      </c>
    </row>
    <row r="487" spans="1:80" hidden="1">
      <c r="A487" t="s">
        <v>13850</v>
      </c>
      <c r="B487" t="s">
        <v>67</v>
      </c>
      <c r="C487" t="s">
        <v>27266</v>
      </c>
      <c r="G487" t="s">
        <v>27266</v>
      </c>
      <c r="J487" t="s">
        <v>27267</v>
      </c>
      <c r="K487" t="s">
        <v>17328</v>
      </c>
      <c r="O487" t="s">
        <v>32224</v>
      </c>
      <c r="W487" t="s">
        <v>27268</v>
      </c>
      <c r="AA487" t="s">
        <v>7714</v>
      </c>
      <c r="AB487" t="s">
        <v>27269</v>
      </c>
      <c r="AG487">
        <v>48</v>
      </c>
      <c r="AH487">
        <v>59</v>
      </c>
      <c r="AN487" t="s">
        <v>17330</v>
      </c>
      <c r="AS487" s="1">
        <v>38018</v>
      </c>
      <c r="AT487">
        <v>2004</v>
      </c>
      <c r="AU487">
        <v>326</v>
      </c>
      <c r="BA487">
        <v>117</v>
      </c>
      <c r="BB487">
        <v>122</v>
      </c>
      <c r="BD487" t="s">
        <v>27270</v>
      </c>
      <c r="BG487">
        <v>6</v>
      </c>
      <c r="BK487" t="s">
        <v>27271</v>
      </c>
      <c r="BL487">
        <v>14729269</v>
      </c>
      <c r="BW487">
        <v>1</v>
      </c>
      <c r="BY487" t="s">
        <v>13985</v>
      </c>
      <c r="BZ487" t="s">
        <v>13985</v>
      </c>
      <c r="CA487" t="s">
        <v>13985</v>
      </c>
      <c r="CB487" t="s">
        <v>13985</v>
      </c>
    </row>
    <row r="488" spans="1:80" hidden="1">
      <c r="A488" t="s">
        <v>13850</v>
      </c>
      <c r="B488" t="s">
        <v>67</v>
      </c>
      <c r="C488" t="s">
        <v>10493</v>
      </c>
      <c r="G488" t="s">
        <v>10493</v>
      </c>
      <c r="J488" t="s">
        <v>10494</v>
      </c>
      <c r="K488" t="s">
        <v>1192</v>
      </c>
      <c r="O488" t="s">
        <v>32291</v>
      </c>
      <c r="W488" t="s">
        <v>10495</v>
      </c>
      <c r="AA488" t="s">
        <v>35325</v>
      </c>
      <c r="AB488" t="s">
        <v>35326</v>
      </c>
      <c r="AG488">
        <v>1111</v>
      </c>
      <c r="AH488">
        <v>1231</v>
      </c>
      <c r="AN488" t="s">
        <v>1194</v>
      </c>
      <c r="AS488" t="s">
        <v>1023</v>
      </c>
      <c r="AT488">
        <v>2002</v>
      </c>
      <c r="AU488">
        <v>8</v>
      </c>
      <c r="AV488">
        <v>1</v>
      </c>
      <c r="BA488">
        <v>1</v>
      </c>
      <c r="BB488">
        <v>16</v>
      </c>
      <c r="BD488" t="s">
        <v>10498</v>
      </c>
      <c r="BG488">
        <v>16</v>
      </c>
      <c r="BK488" t="s">
        <v>10499</v>
      </c>
      <c r="BW488">
        <v>1</v>
      </c>
      <c r="BY488" t="s">
        <v>13985</v>
      </c>
      <c r="BZ488" t="s">
        <v>13985</v>
      </c>
      <c r="CA488" t="s">
        <v>13985</v>
      </c>
      <c r="CB488" t="s">
        <v>13985</v>
      </c>
    </row>
    <row r="489" spans="1:80" hidden="1">
      <c r="A489" t="s">
        <v>13850</v>
      </c>
      <c r="B489" t="s">
        <v>67</v>
      </c>
      <c r="C489" t="s">
        <v>33923</v>
      </c>
      <c r="G489" t="s">
        <v>33924</v>
      </c>
      <c r="J489" t="s">
        <v>33925</v>
      </c>
      <c r="K489" t="s">
        <v>487</v>
      </c>
      <c r="O489" t="s">
        <v>32224</v>
      </c>
      <c r="W489" t="s">
        <v>33926</v>
      </c>
      <c r="AA489" t="s">
        <v>33927</v>
      </c>
      <c r="AG489">
        <v>11</v>
      </c>
      <c r="AH489">
        <v>11</v>
      </c>
      <c r="AN489" t="s">
        <v>489</v>
      </c>
      <c r="AO489" t="s">
        <v>490</v>
      </c>
      <c r="AS489" t="s">
        <v>521</v>
      </c>
      <c r="AT489">
        <v>2013</v>
      </c>
      <c r="AU489">
        <v>111</v>
      </c>
      <c r="AV489">
        <v>6</v>
      </c>
      <c r="BA489">
        <v>1197</v>
      </c>
      <c r="BB489">
        <v>1206</v>
      </c>
      <c r="BD489" t="s">
        <v>33928</v>
      </c>
      <c r="BG489">
        <v>10</v>
      </c>
      <c r="BK489" t="s">
        <v>33929</v>
      </c>
      <c r="BL489">
        <v>23576688</v>
      </c>
      <c r="BM489" t="s">
        <v>32707</v>
      </c>
      <c r="BW489">
        <v>0</v>
      </c>
      <c r="BX489" t="s">
        <v>13429</v>
      </c>
      <c r="BY489" t="s">
        <v>13985</v>
      </c>
      <c r="BZ489" t="s">
        <v>13985</v>
      </c>
      <c r="CA489" t="s">
        <v>13985</v>
      </c>
      <c r="CB489" t="s">
        <v>13985</v>
      </c>
    </row>
    <row r="490" spans="1:80" hidden="1">
      <c r="A490" t="s">
        <v>13850</v>
      </c>
      <c r="B490" t="s">
        <v>67</v>
      </c>
      <c r="C490" t="s">
        <v>35658</v>
      </c>
      <c r="G490" t="s">
        <v>35658</v>
      </c>
      <c r="J490" t="s">
        <v>35659</v>
      </c>
      <c r="K490" t="s">
        <v>1057</v>
      </c>
      <c r="O490" t="s">
        <v>32224</v>
      </c>
      <c r="W490" t="s">
        <v>35660</v>
      </c>
      <c r="AG490">
        <v>28</v>
      </c>
      <c r="AH490">
        <v>30</v>
      </c>
      <c r="AN490" t="s">
        <v>1061</v>
      </c>
      <c r="AS490" t="s">
        <v>521</v>
      </c>
      <c r="AT490">
        <v>1997</v>
      </c>
      <c r="AU490">
        <v>78</v>
      </c>
      <c r="AV490">
        <v>4</v>
      </c>
      <c r="BA490">
        <v>969</v>
      </c>
      <c r="BB490">
        <v>976</v>
      </c>
      <c r="BD490" t="s">
        <v>35661</v>
      </c>
      <c r="BG490">
        <v>8</v>
      </c>
      <c r="BK490" t="s">
        <v>35662</v>
      </c>
      <c r="BW490">
        <v>0</v>
      </c>
      <c r="BX490" t="s">
        <v>13429</v>
      </c>
      <c r="BY490" t="s">
        <v>13985</v>
      </c>
      <c r="BZ490" t="s">
        <v>13985</v>
      </c>
      <c r="CA490" t="s">
        <v>13985</v>
      </c>
      <c r="CB490" t="s">
        <v>13985</v>
      </c>
    </row>
    <row r="491" spans="1:80" hidden="1">
      <c r="A491" t="s">
        <v>13850</v>
      </c>
      <c r="B491" t="s">
        <v>67</v>
      </c>
      <c r="C491" t="s">
        <v>16543</v>
      </c>
      <c r="G491" t="s">
        <v>16544</v>
      </c>
      <c r="J491" t="s">
        <v>16545</v>
      </c>
      <c r="K491" t="s">
        <v>821</v>
      </c>
      <c r="O491" t="s">
        <v>32224</v>
      </c>
      <c r="W491" t="s">
        <v>16546</v>
      </c>
      <c r="AA491" t="s">
        <v>32919</v>
      </c>
      <c r="AB491" t="s">
        <v>32920</v>
      </c>
      <c r="AG491">
        <v>10</v>
      </c>
      <c r="AH491">
        <v>11</v>
      </c>
      <c r="AN491" t="s">
        <v>824</v>
      </c>
      <c r="AO491" t="s">
        <v>825</v>
      </c>
      <c r="AS491" t="s">
        <v>352</v>
      </c>
      <c r="AT491">
        <v>2017</v>
      </c>
      <c r="AU491">
        <v>26</v>
      </c>
      <c r="AV491">
        <v>15</v>
      </c>
      <c r="BA491">
        <v>3968</v>
      </c>
      <c r="BB491">
        <v>3981</v>
      </c>
      <c r="BD491" t="s">
        <v>16549</v>
      </c>
      <c r="BG491">
        <v>14</v>
      </c>
      <c r="BK491" t="s">
        <v>16550</v>
      </c>
      <c r="BL491">
        <v>28517033</v>
      </c>
      <c r="BW491">
        <v>1</v>
      </c>
      <c r="BY491" t="s">
        <v>13985</v>
      </c>
      <c r="BZ491" t="s">
        <v>13985</v>
      </c>
      <c r="CA491" t="s">
        <v>13985</v>
      </c>
      <c r="CB491" t="s">
        <v>13985</v>
      </c>
    </row>
    <row r="492" spans="1:80" hidden="1">
      <c r="A492" t="s">
        <v>13850</v>
      </c>
      <c r="B492" t="s">
        <v>67</v>
      </c>
      <c r="C492" t="s">
        <v>34600</v>
      </c>
      <c r="G492" t="s">
        <v>34601</v>
      </c>
      <c r="J492" t="s">
        <v>34602</v>
      </c>
      <c r="K492" t="s">
        <v>1192</v>
      </c>
      <c r="O492" t="s">
        <v>32224</v>
      </c>
      <c r="W492" t="s">
        <v>34603</v>
      </c>
      <c r="AB492" t="s">
        <v>6972</v>
      </c>
      <c r="AG492">
        <v>94</v>
      </c>
      <c r="AH492">
        <v>99</v>
      </c>
      <c r="AN492" t="s">
        <v>1194</v>
      </c>
      <c r="AS492" t="s">
        <v>629</v>
      </c>
      <c r="AT492">
        <v>2008</v>
      </c>
      <c r="AU492">
        <v>14</v>
      </c>
      <c r="AV492">
        <v>5</v>
      </c>
      <c r="BA492">
        <v>951</v>
      </c>
      <c r="BB492">
        <v>957</v>
      </c>
      <c r="BD492" t="s">
        <v>34604</v>
      </c>
      <c r="BG492">
        <v>7</v>
      </c>
      <c r="BK492" t="s">
        <v>34605</v>
      </c>
      <c r="BW492">
        <v>0</v>
      </c>
      <c r="BX492" t="s">
        <v>13429</v>
      </c>
      <c r="BY492" t="s">
        <v>13985</v>
      </c>
      <c r="BZ492" t="s">
        <v>13985</v>
      </c>
      <c r="CA492" t="s">
        <v>13985</v>
      </c>
      <c r="CB492" t="s">
        <v>13985</v>
      </c>
    </row>
    <row r="493" spans="1:80" hidden="1">
      <c r="A493" t="s">
        <v>13850</v>
      </c>
      <c r="B493" t="s">
        <v>67</v>
      </c>
      <c r="C493" t="s">
        <v>34621</v>
      </c>
      <c r="G493" t="s">
        <v>34622</v>
      </c>
      <c r="J493" t="s">
        <v>34623</v>
      </c>
      <c r="K493" t="s">
        <v>4545</v>
      </c>
      <c r="O493" t="s">
        <v>32224</v>
      </c>
      <c r="W493" t="s">
        <v>34624</v>
      </c>
      <c r="AB493" t="s">
        <v>34625</v>
      </c>
      <c r="AG493">
        <v>20</v>
      </c>
      <c r="AH493">
        <v>21</v>
      </c>
      <c r="AN493" t="s">
        <v>4548</v>
      </c>
      <c r="AS493" t="s">
        <v>815</v>
      </c>
      <c r="AT493">
        <v>2008</v>
      </c>
      <c r="AU493">
        <v>101</v>
      </c>
      <c r="AV493">
        <v>2</v>
      </c>
      <c r="BA493">
        <v>392</v>
      </c>
      <c r="BB493">
        <v>396</v>
      </c>
      <c r="BD493" t="s">
        <v>34626</v>
      </c>
      <c r="BG493">
        <v>5</v>
      </c>
      <c r="BK493" t="s">
        <v>34627</v>
      </c>
      <c r="BM493" t="s">
        <v>32286</v>
      </c>
      <c r="BW493">
        <v>0</v>
      </c>
      <c r="BX493" t="s">
        <v>13429</v>
      </c>
      <c r="BY493" t="s">
        <v>13985</v>
      </c>
      <c r="BZ493" t="s">
        <v>13985</v>
      </c>
      <c r="CA493" t="s">
        <v>13985</v>
      </c>
      <c r="CB493" t="s">
        <v>13985</v>
      </c>
    </row>
    <row r="494" spans="1:80" hidden="1">
      <c r="A494" t="s">
        <v>13850</v>
      </c>
      <c r="B494" t="s">
        <v>67</v>
      </c>
      <c r="C494" t="s">
        <v>33470</v>
      </c>
      <c r="G494" t="s">
        <v>33471</v>
      </c>
      <c r="J494" t="s">
        <v>33472</v>
      </c>
      <c r="K494" t="s">
        <v>625</v>
      </c>
      <c r="O494" t="s">
        <v>32224</v>
      </c>
      <c r="W494" t="s">
        <v>33473</v>
      </c>
      <c r="AG494">
        <v>6</v>
      </c>
      <c r="AH494">
        <v>6</v>
      </c>
      <c r="AN494" t="s">
        <v>627</v>
      </c>
      <c r="AO494" t="s">
        <v>628</v>
      </c>
      <c r="AS494" t="s">
        <v>884</v>
      </c>
      <c r="AT494">
        <v>2015</v>
      </c>
      <c r="AU494">
        <v>154</v>
      </c>
      <c r="AV494">
        <v>2</v>
      </c>
      <c r="BA494">
        <v>120</v>
      </c>
      <c r="BB494">
        <v>130</v>
      </c>
      <c r="BD494" t="s">
        <v>33474</v>
      </c>
      <c r="BG494">
        <v>11</v>
      </c>
      <c r="BK494" t="s">
        <v>33475</v>
      </c>
      <c r="BW494">
        <v>0</v>
      </c>
      <c r="BX494" t="s">
        <v>13429</v>
      </c>
      <c r="BY494" t="s">
        <v>13985</v>
      </c>
      <c r="BZ494" t="s">
        <v>13985</v>
      </c>
      <c r="CA494" t="s">
        <v>13985</v>
      </c>
      <c r="CB494" t="s">
        <v>13985</v>
      </c>
    </row>
    <row r="495" spans="1:80" hidden="1">
      <c r="A495" t="s">
        <v>13850</v>
      </c>
      <c r="B495" t="s">
        <v>67</v>
      </c>
      <c r="C495" t="s">
        <v>23702</v>
      </c>
      <c r="G495" t="s">
        <v>23703</v>
      </c>
      <c r="J495" t="s">
        <v>23704</v>
      </c>
      <c r="K495" t="s">
        <v>1057</v>
      </c>
      <c r="O495" t="s">
        <v>32224</v>
      </c>
      <c r="W495" t="s">
        <v>23705</v>
      </c>
      <c r="AG495">
        <v>19</v>
      </c>
      <c r="AH495">
        <v>20</v>
      </c>
      <c r="AN495" t="s">
        <v>1061</v>
      </c>
      <c r="AO495" t="s">
        <v>1062</v>
      </c>
      <c r="AS495" t="s">
        <v>1023</v>
      </c>
      <c r="AT495">
        <v>2010</v>
      </c>
      <c r="AU495">
        <v>91</v>
      </c>
      <c r="AV495">
        <v>1</v>
      </c>
      <c r="BA495">
        <v>15</v>
      </c>
      <c r="BB495">
        <v>21</v>
      </c>
      <c r="BD495" t="s">
        <v>23706</v>
      </c>
      <c r="BG495">
        <v>7</v>
      </c>
      <c r="BK495" t="s">
        <v>23707</v>
      </c>
      <c r="BL495">
        <v>20380190</v>
      </c>
      <c r="BW495">
        <v>1</v>
      </c>
      <c r="BY495" t="s">
        <v>13985</v>
      </c>
      <c r="BZ495" t="s">
        <v>13985</v>
      </c>
      <c r="CA495" t="s">
        <v>13985</v>
      </c>
      <c r="CB495" t="s">
        <v>13985</v>
      </c>
    </row>
    <row r="496" spans="1:80" hidden="1">
      <c r="A496" t="s">
        <v>13850</v>
      </c>
      <c r="B496" t="s">
        <v>67</v>
      </c>
      <c r="C496" t="s">
        <v>12890</v>
      </c>
      <c r="G496" t="s">
        <v>12890</v>
      </c>
      <c r="J496" t="s">
        <v>35819</v>
      </c>
      <c r="K496" t="s">
        <v>160</v>
      </c>
      <c r="O496" t="s">
        <v>32224</v>
      </c>
      <c r="W496" t="s">
        <v>35820</v>
      </c>
      <c r="AG496">
        <v>26</v>
      </c>
      <c r="AH496">
        <v>30</v>
      </c>
      <c r="AN496" t="s">
        <v>162</v>
      </c>
      <c r="AO496" t="s">
        <v>163</v>
      </c>
      <c r="AS496" t="s">
        <v>297</v>
      </c>
      <c r="AT496">
        <v>1993</v>
      </c>
      <c r="AU496">
        <v>18</v>
      </c>
      <c r="AV496">
        <v>3</v>
      </c>
      <c r="BA496">
        <v>240</v>
      </c>
      <c r="BB496">
        <v>246</v>
      </c>
      <c r="BD496" t="s">
        <v>35821</v>
      </c>
      <c r="BG496">
        <v>7</v>
      </c>
      <c r="BK496" t="s">
        <v>35822</v>
      </c>
      <c r="BW496">
        <v>0</v>
      </c>
      <c r="BX496" t="s">
        <v>13433</v>
      </c>
      <c r="BY496">
        <v>1</v>
      </c>
      <c r="BZ496" t="s">
        <v>13985</v>
      </c>
      <c r="CA496" t="s">
        <v>13985</v>
      </c>
      <c r="CB496" t="s">
        <v>13985</v>
      </c>
    </row>
    <row r="497" spans="1:80" hidden="1">
      <c r="A497" t="s">
        <v>13850</v>
      </c>
      <c r="B497" t="s">
        <v>67</v>
      </c>
      <c r="C497" t="s">
        <v>11284</v>
      </c>
      <c r="G497" t="s">
        <v>11284</v>
      </c>
      <c r="J497" t="s">
        <v>11285</v>
      </c>
      <c r="K497" t="s">
        <v>188</v>
      </c>
      <c r="O497" t="s">
        <v>32224</v>
      </c>
      <c r="W497" t="s">
        <v>11286</v>
      </c>
      <c r="AG497">
        <v>14</v>
      </c>
      <c r="AH497">
        <v>14</v>
      </c>
      <c r="AN497" t="s">
        <v>191</v>
      </c>
      <c r="AO497" t="s">
        <v>192</v>
      </c>
      <c r="AS497" t="s">
        <v>84</v>
      </c>
      <c r="AT497">
        <v>1998</v>
      </c>
      <c r="AU497">
        <v>117</v>
      </c>
      <c r="AV497">
        <v>4</v>
      </c>
      <c r="BA497">
        <v>486</v>
      </c>
      <c r="BB497">
        <v>495</v>
      </c>
      <c r="BD497" t="s">
        <v>11287</v>
      </c>
      <c r="BG497">
        <v>10</v>
      </c>
      <c r="BK497" t="s">
        <v>11288</v>
      </c>
      <c r="BL497">
        <v>28307673</v>
      </c>
      <c r="BW497">
        <v>1</v>
      </c>
      <c r="BY497" t="s">
        <v>13985</v>
      </c>
      <c r="BZ497" t="s">
        <v>13985</v>
      </c>
      <c r="CA497" t="s">
        <v>13985</v>
      </c>
      <c r="CB497" t="s">
        <v>13985</v>
      </c>
    </row>
    <row r="498" spans="1:80" hidden="1">
      <c r="A498" t="s">
        <v>13850</v>
      </c>
      <c r="B498" t="s">
        <v>67</v>
      </c>
      <c r="C498" t="s">
        <v>32309</v>
      </c>
      <c r="G498" t="s">
        <v>32310</v>
      </c>
      <c r="J498" t="s">
        <v>32311</v>
      </c>
      <c r="K498" t="s">
        <v>453</v>
      </c>
      <c r="O498" t="s">
        <v>32312</v>
      </c>
      <c r="W498" t="s">
        <v>32313</v>
      </c>
      <c r="AB498" t="s">
        <v>32314</v>
      </c>
      <c r="AG498">
        <v>0</v>
      </c>
      <c r="AH498">
        <v>0</v>
      </c>
      <c r="AN498" t="s">
        <v>455</v>
      </c>
      <c r="AO498" t="s">
        <v>456</v>
      </c>
      <c r="BD498" t="s">
        <v>32315</v>
      </c>
      <c r="BF498" s="1">
        <v>43678</v>
      </c>
      <c r="BG498">
        <v>15</v>
      </c>
      <c r="BK498" t="s">
        <v>32316</v>
      </c>
      <c r="BM498" t="s">
        <v>32286</v>
      </c>
      <c r="BW498">
        <v>0</v>
      </c>
      <c r="BX498" t="s">
        <v>13429</v>
      </c>
    </row>
    <row r="499" spans="1:80" hidden="1">
      <c r="A499" t="s">
        <v>13850</v>
      </c>
      <c r="B499" t="s">
        <v>67</v>
      </c>
      <c r="C499" t="s">
        <v>9221</v>
      </c>
      <c r="G499" t="s">
        <v>9221</v>
      </c>
      <c r="J499" t="s">
        <v>9552</v>
      </c>
      <c r="K499" t="s">
        <v>358</v>
      </c>
      <c r="O499" t="s">
        <v>32291</v>
      </c>
      <c r="W499" t="s">
        <v>9553</v>
      </c>
      <c r="AG499">
        <v>42</v>
      </c>
      <c r="AH499">
        <v>45</v>
      </c>
      <c r="AN499" t="s">
        <v>360</v>
      </c>
      <c r="AO499" t="s">
        <v>361</v>
      </c>
      <c r="AS499" t="s">
        <v>521</v>
      </c>
      <c r="AT499">
        <v>2005</v>
      </c>
      <c r="AU499">
        <v>51</v>
      </c>
      <c r="AV499">
        <v>6</v>
      </c>
      <c r="BA499">
        <v>609</v>
      </c>
      <c r="BB499">
        <v>619</v>
      </c>
      <c r="BD499" t="s">
        <v>9554</v>
      </c>
      <c r="BG499">
        <v>11</v>
      </c>
      <c r="BK499" t="s">
        <v>9555</v>
      </c>
      <c r="BL499">
        <v>15993125</v>
      </c>
      <c r="BW499">
        <v>1</v>
      </c>
    </row>
    <row r="500" spans="1:80" hidden="1">
      <c r="A500" t="s">
        <v>13850</v>
      </c>
      <c r="B500" t="s">
        <v>67</v>
      </c>
      <c r="C500" t="s">
        <v>33488</v>
      </c>
      <c r="G500" t="s">
        <v>33489</v>
      </c>
      <c r="J500" t="s">
        <v>33490</v>
      </c>
      <c r="K500" t="s">
        <v>6536</v>
      </c>
      <c r="O500" t="s">
        <v>32224</v>
      </c>
      <c r="W500" t="s">
        <v>33491</v>
      </c>
      <c r="AA500" t="s">
        <v>33492</v>
      </c>
      <c r="AB500" t="s">
        <v>33493</v>
      </c>
      <c r="AG500">
        <v>89</v>
      </c>
      <c r="AH500">
        <v>89</v>
      </c>
      <c r="AN500" t="s">
        <v>6540</v>
      </c>
      <c r="AO500" t="s">
        <v>7529</v>
      </c>
      <c r="AS500" t="s">
        <v>1023</v>
      </c>
      <c r="AT500">
        <v>2015</v>
      </c>
      <c r="AU500">
        <v>29</v>
      </c>
      <c r="AV500">
        <v>1</v>
      </c>
      <c r="BA500">
        <v>55</v>
      </c>
      <c r="BB500">
        <v>65</v>
      </c>
      <c r="BD500" t="s">
        <v>33494</v>
      </c>
      <c r="BG500">
        <v>11</v>
      </c>
      <c r="BK500" t="s">
        <v>33495</v>
      </c>
      <c r="BW500">
        <v>0</v>
      </c>
      <c r="BX500" t="s">
        <v>13429</v>
      </c>
      <c r="BY500" t="s">
        <v>13985</v>
      </c>
      <c r="BZ500" t="s">
        <v>13985</v>
      </c>
      <c r="CA500" t="s">
        <v>13985</v>
      </c>
      <c r="CB500" t="s">
        <v>13985</v>
      </c>
    </row>
    <row r="501" spans="1:80" hidden="1">
      <c r="A501" t="s">
        <v>13850</v>
      </c>
      <c r="B501" t="s">
        <v>67</v>
      </c>
      <c r="C501" t="s">
        <v>33531</v>
      </c>
      <c r="G501" t="s">
        <v>33532</v>
      </c>
      <c r="J501" t="s">
        <v>33533</v>
      </c>
      <c r="K501" t="s">
        <v>188</v>
      </c>
      <c r="O501" t="s">
        <v>32291</v>
      </c>
      <c r="W501" t="s">
        <v>33534</v>
      </c>
      <c r="AA501" t="s">
        <v>33535</v>
      </c>
      <c r="AB501" t="s">
        <v>33536</v>
      </c>
      <c r="AG501">
        <v>97</v>
      </c>
      <c r="AH501">
        <v>97</v>
      </c>
      <c r="AN501" t="s">
        <v>191</v>
      </c>
      <c r="AO501" t="s">
        <v>192</v>
      </c>
      <c r="AS501" t="s">
        <v>84</v>
      </c>
      <c r="AT501">
        <v>2014</v>
      </c>
      <c r="AU501">
        <v>176</v>
      </c>
      <c r="AV501">
        <v>4</v>
      </c>
      <c r="BA501">
        <v>917</v>
      </c>
      <c r="BB501">
        <v>931</v>
      </c>
      <c r="BD501" t="s">
        <v>33537</v>
      </c>
      <c r="BG501">
        <v>15</v>
      </c>
      <c r="BK501" t="s">
        <v>33538</v>
      </c>
      <c r="BL501">
        <v>25239105</v>
      </c>
      <c r="BM501" t="s">
        <v>32361</v>
      </c>
      <c r="BW501">
        <v>0</v>
      </c>
      <c r="BX501" t="s">
        <v>13429</v>
      </c>
      <c r="BY501" t="s">
        <v>13985</v>
      </c>
      <c r="BZ501" t="s">
        <v>13985</v>
      </c>
      <c r="CA501" t="s">
        <v>13985</v>
      </c>
      <c r="CB501" t="s">
        <v>13985</v>
      </c>
    </row>
    <row r="502" spans="1:80" hidden="1">
      <c r="A502" t="s">
        <v>13850</v>
      </c>
      <c r="B502" t="s">
        <v>67</v>
      </c>
      <c r="C502" t="s">
        <v>33629</v>
      </c>
      <c r="G502" t="s">
        <v>33630</v>
      </c>
      <c r="J502" t="s">
        <v>33631</v>
      </c>
      <c r="K502" t="s">
        <v>33632</v>
      </c>
      <c r="O502" t="s">
        <v>32224</v>
      </c>
      <c r="W502" t="s">
        <v>33633</v>
      </c>
      <c r="AB502" t="s">
        <v>33634</v>
      </c>
      <c r="AG502">
        <v>48</v>
      </c>
      <c r="AH502">
        <v>53</v>
      </c>
      <c r="AN502" t="s">
        <v>33635</v>
      </c>
      <c r="AS502" s="1">
        <v>42887</v>
      </c>
      <c r="AT502">
        <v>2014</v>
      </c>
      <c r="AU502">
        <v>5</v>
      </c>
      <c r="BC502" t="s">
        <v>33636</v>
      </c>
      <c r="BD502" t="s">
        <v>33637</v>
      </c>
      <c r="BG502">
        <v>8</v>
      </c>
      <c r="BK502" t="s">
        <v>33638</v>
      </c>
      <c r="BL502">
        <v>24987394</v>
      </c>
      <c r="BM502" t="s">
        <v>32263</v>
      </c>
      <c r="BW502">
        <v>0</v>
      </c>
      <c r="BX502" t="s">
        <v>13429</v>
      </c>
      <c r="BY502" t="s">
        <v>13985</v>
      </c>
      <c r="BZ502" t="s">
        <v>13985</v>
      </c>
      <c r="CA502" t="s">
        <v>13985</v>
      </c>
      <c r="CB502" t="s">
        <v>13985</v>
      </c>
    </row>
    <row r="503" spans="1:80" hidden="1">
      <c r="A503" t="s">
        <v>13850</v>
      </c>
      <c r="B503" t="s">
        <v>67</v>
      </c>
      <c r="C503" t="s">
        <v>34100</v>
      </c>
      <c r="G503" t="s">
        <v>34101</v>
      </c>
      <c r="J503" t="s">
        <v>34102</v>
      </c>
      <c r="K503" t="s">
        <v>3550</v>
      </c>
      <c r="O503" t="s">
        <v>32224</v>
      </c>
      <c r="W503" t="s">
        <v>34103</v>
      </c>
      <c r="AB503" t="s">
        <v>34104</v>
      </c>
      <c r="AG503">
        <v>24</v>
      </c>
      <c r="AH503">
        <v>25</v>
      </c>
      <c r="AN503" t="s">
        <v>3554</v>
      </c>
      <c r="AS503" t="s">
        <v>472</v>
      </c>
      <c r="AT503">
        <v>2012</v>
      </c>
      <c r="AU503">
        <v>5</v>
      </c>
      <c r="AV503">
        <v>5</v>
      </c>
      <c r="AY503" t="s">
        <v>49</v>
      </c>
      <c r="BA503">
        <v>489</v>
      </c>
      <c r="BB503">
        <v>497</v>
      </c>
      <c r="BD503" t="s">
        <v>34105</v>
      </c>
      <c r="BG503">
        <v>9</v>
      </c>
      <c r="BK503" t="s">
        <v>34106</v>
      </c>
      <c r="BL503">
        <v>22949924</v>
      </c>
      <c r="BM503" t="s">
        <v>32263</v>
      </c>
      <c r="BW503">
        <v>0</v>
      </c>
      <c r="BX503" t="s">
        <v>13429</v>
      </c>
      <c r="BY503" t="s">
        <v>13985</v>
      </c>
      <c r="BZ503" t="s">
        <v>13985</v>
      </c>
      <c r="CA503" t="s">
        <v>13985</v>
      </c>
      <c r="CB503" t="s">
        <v>13985</v>
      </c>
    </row>
    <row r="504" spans="1:80" hidden="1">
      <c r="A504" t="s">
        <v>13850</v>
      </c>
      <c r="B504" t="s">
        <v>67</v>
      </c>
      <c r="C504" t="s">
        <v>32921</v>
      </c>
      <c r="G504" t="s">
        <v>32922</v>
      </c>
      <c r="J504" t="s">
        <v>32923</v>
      </c>
      <c r="K504" t="s">
        <v>178</v>
      </c>
      <c r="O504" t="s">
        <v>32224</v>
      </c>
      <c r="W504" t="s">
        <v>32924</v>
      </c>
      <c r="AB504" t="s">
        <v>32925</v>
      </c>
      <c r="AG504">
        <v>7</v>
      </c>
      <c r="AH504">
        <v>7</v>
      </c>
      <c r="AN504" t="s">
        <v>180</v>
      </c>
      <c r="AO504" t="s">
        <v>181</v>
      </c>
      <c r="AS504" t="s">
        <v>352</v>
      </c>
      <c r="AT504">
        <v>2017</v>
      </c>
      <c r="AU504">
        <v>111</v>
      </c>
      <c r="BA504">
        <v>45</v>
      </c>
      <c r="BB504">
        <v>52</v>
      </c>
      <c r="BD504" t="s">
        <v>32926</v>
      </c>
      <c r="BG504">
        <v>8</v>
      </c>
      <c r="BK504" t="s">
        <v>32927</v>
      </c>
      <c r="BW504">
        <v>0</v>
      </c>
      <c r="BX504" t="s">
        <v>13429</v>
      </c>
      <c r="BY504" t="s">
        <v>13985</v>
      </c>
      <c r="BZ504" t="s">
        <v>13985</v>
      </c>
      <c r="CA504" t="s">
        <v>13985</v>
      </c>
      <c r="CB504" t="s">
        <v>13985</v>
      </c>
    </row>
    <row r="505" spans="1:80" hidden="1">
      <c r="A505" t="s">
        <v>13850</v>
      </c>
      <c r="B505" t="s">
        <v>67</v>
      </c>
      <c r="C505" t="s">
        <v>33691</v>
      </c>
      <c r="G505" t="s">
        <v>33692</v>
      </c>
      <c r="J505" t="s">
        <v>33693</v>
      </c>
      <c r="K505" t="s">
        <v>3550</v>
      </c>
      <c r="O505" t="s">
        <v>32224</v>
      </c>
      <c r="W505" t="s">
        <v>33694</v>
      </c>
      <c r="AB505" t="s">
        <v>6391</v>
      </c>
      <c r="AG505">
        <v>22</v>
      </c>
      <c r="AH505">
        <v>23</v>
      </c>
      <c r="AN505" t="s">
        <v>3554</v>
      </c>
      <c r="AS505" t="s">
        <v>815</v>
      </c>
      <c r="AT505">
        <v>2014</v>
      </c>
      <c r="AU505">
        <v>7</v>
      </c>
      <c r="AV505">
        <v>3</v>
      </c>
      <c r="BA505">
        <v>381</v>
      </c>
      <c r="BB505">
        <v>393</v>
      </c>
      <c r="BD505" t="s">
        <v>33695</v>
      </c>
      <c r="BG505">
        <v>13</v>
      </c>
      <c r="BK505" t="s">
        <v>33696</v>
      </c>
      <c r="BL505">
        <v>24665340</v>
      </c>
      <c r="BM505" t="s">
        <v>32263</v>
      </c>
      <c r="BW505">
        <v>0</v>
      </c>
      <c r="BX505" t="s">
        <v>13429</v>
      </c>
      <c r="BY505" t="s">
        <v>13985</v>
      </c>
      <c r="BZ505" t="s">
        <v>13985</v>
      </c>
      <c r="CA505" t="s">
        <v>13985</v>
      </c>
      <c r="CB505" t="s">
        <v>13985</v>
      </c>
    </row>
    <row r="506" spans="1:80" hidden="1">
      <c r="A506" t="s">
        <v>13850</v>
      </c>
      <c r="B506" t="s">
        <v>67</v>
      </c>
      <c r="C506" t="s">
        <v>34359</v>
      </c>
      <c r="G506" t="s">
        <v>34360</v>
      </c>
      <c r="J506" t="s">
        <v>34361</v>
      </c>
      <c r="K506" t="s">
        <v>2027</v>
      </c>
      <c r="O506" t="s">
        <v>32224</v>
      </c>
      <c r="W506" t="s">
        <v>34362</v>
      </c>
      <c r="AA506" t="s">
        <v>34363</v>
      </c>
      <c r="AB506" t="s">
        <v>34364</v>
      </c>
      <c r="AG506">
        <v>5</v>
      </c>
      <c r="AH506">
        <v>6</v>
      </c>
      <c r="AN506" t="s">
        <v>2029</v>
      </c>
      <c r="AO506" t="s">
        <v>2030</v>
      </c>
      <c r="AS506" s="1">
        <v>40422</v>
      </c>
      <c r="AT506">
        <v>2010</v>
      </c>
      <c r="AV506">
        <v>2608</v>
      </c>
      <c r="BA506">
        <v>63</v>
      </c>
      <c r="BB506">
        <v>68</v>
      </c>
      <c r="BD506" t="s">
        <v>34365</v>
      </c>
      <c r="BG506">
        <v>6</v>
      </c>
      <c r="BK506" t="s">
        <v>34366</v>
      </c>
      <c r="BW506">
        <v>0</v>
      </c>
      <c r="BX506" t="s">
        <v>13429</v>
      </c>
      <c r="BY506" t="s">
        <v>13985</v>
      </c>
      <c r="BZ506" t="s">
        <v>13985</v>
      </c>
      <c r="CA506" t="s">
        <v>13985</v>
      </c>
      <c r="CB506" t="s">
        <v>13985</v>
      </c>
    </row>
    <row r="507" spans="1:80" hidden="1">
      <c r="A507" t="s">
        <v>13850</v>
      </c>
      <c r="B507" t="s">
        <v>67</v>
      </c>
      <c r="C507" t="s">
        <v>35443</v>
      </c>
      <c r="G507" t="s">
        <v>35443</v>
      </c>
      <c r="J507" t="s">
        <v>35444</v>
      </c>
      <c r="K507" t="s">
        <v>35445</v>
      </c>
      <c r="O507" t="s">
        <v>32224</v>
      </c>
      <c r="W507" t="s">
        <v>35446</v>
      </c>
      <c r="AA507" t="s">
        <v>35310</v>
      </c>
      <c r="AG507">
        <v>5</v>
      </c>
      <c r="AH507">
        <v>7</v>
      </c>
      <c r="AN507" t="s">
        <v>35447</v>
      </c>
      <c r="AT507">
        <v>2001</v>
      </c>
      <c r="AU507">
        <v>12</v>
      </c>
      <c r="AV507">
        <v>3</v>
      </c>
      <c r="BA507">
        <v>197</v>
      </c>
      <c r="BB507">
        <v>202</v>
      </c>
      <c r="BD507" t="s">
        <v>35448</v>
      </c>
      <c r="BG507">
        <v>6</v>
      </c>
      <c r="BK507" t="s">
        <v>35449</v>
      </c>
      <c r="BL507">
        <v>11762196</v>
      </c>
      <c r="BW507">
        <v>0</v>
      </c>
      <c r="BX507" t="s">
        <v>13429</v>
      </c>
      <c r="BY507" t="s">
        <v>13985</v>
      </c>
      <c r="BZ507" t="s">
        <v>13985</v>
      </c>
      <c r="CA507" t="s">
        <v>13985</v>
      </c>
      <c r="CB507" t="s">
        <v>13985</v>
      </c>
    </row>
    <row r="508" spans="1:80" hidden="1">
      <c r="A508" t="s">
        <v>13850</v>
      </c>
      <c r="B508" t="s">
        <v>67</v>
      </c>
      <c r="C508" t="s">
        <v>32257</v>
      </c>
      <c r="G508" t="s">
        <v>32258</v>
      </c>
      <c r="J508" t="s">
        <v>32259</v>
      </c>
      <c r="K508" t="s">
        <v>1925</v>
      </c>
      <c r="O508" t="s">
        <v>32224</v>
      </c>
      <c r="W508" t="s">
        <v>32260</v>
      </c>
      <c r="AG508">
        <v>0</v>
      </c>
      <c r="AH508">
        <v>0</v>
      </c>
      <c r="AN508" t="s">
        <v>1927</v>
      </c>
      <c r="AS508" t="s">
        <v>154</v>
      </c>
      <c r="AT508">
        <v>2019</v>
      </c>
      <c r="AU508">
        <v>18</v>
      </c>
      <c r="AV508">
        <v>11</v>
      </c>
      <c r="BA508">
        <v>2579</v>
      </c>
      <c r="BB508">
        <v>2588</v>
      </c>
      <c r="BD508" t="s">
        <v>32261</v>
      </c>
      <c r="BG508">
        <v>10</v>
      </c>
      <c r="BK508" t="s">
        <v>32262</v>
      </c>
      <c r="BM508" t="s">
        <v>32249</v>
      </c>
      <c r="BW508">
        <v>0</v>
      </c>
      <c r="BX508" t="s">
        <v>13433</v>
      </c>
      <c r="BY508">
        <v>1</v>
      </c>
      <c r="CB508" t="s">
        <v>13429</v>
      </c>
    </row>
    <row r="509" spans="1:80" hidden="1">
      <c r="A509" t="s">
        <v>13850</v>
      </c>
      <c r="B509" t="s">
        <v>67</v>
      </c>
      <c r="C509" t="s">
        <v>35086</v>
      </c>
      <c r="G509" t="s">
        <v>35086</v>
      </c>
      <c r="J509" t="s">
        <v>35087</v>
      </c>
      <c r="K509" t="s">
        <v>178</v>
      </c>
      <c r="O509" t="s">
        <v>32224</v>
      </c>
      <c r="W509" t="s">
        <v>35088</v>
      </c>
      <c r="AA509" t="s">
        <v>26851</v>
      </c>
      <c r="AB509" t="s">
        <v>26852</v>
      </c>
      <c r="AG509">
        <v>23</v>
      </c>
      <c r="AH509">
        <v>29</v>
      </c>
      <c r="AN509" t="s">
        <v>180</v>
      </c>
      <c r="AS509" t="s">
        <v>154</v>
      </c>
      <c r="AT509">
        <v>2004</v>
      </c>
      <c r="AU509">
        <v>31</v>
      </c>
      <c r="AV509">
        <v>3</v>
      </c>
      <c r="BA509">
        <v>276</v>
      </c>
      <c r="BB509">
        <v>279</v>
      </c>
      <c r="BD509" t="s">
        <v>35089</v>
      </c>
      <c r="BG509">
        <v>4</v>
      </c>
      <c r="BK509" t="s">
        <v>35090</v>
      </c>
      <c r="BW509">
        <v>0</v>
      </c>
      <c r="BX509" t="s">
        <v>13429</v>
      </c>
      <c r="BY509" t="s">
        <v>13985</v>
      </c>
      <c r="BZ509" t="s">
        <v>13985</v>
      </c>
      <c r="CA509" t="s">
        <v>13985</v>
      </c>
      <c r="CB509" t="s">
        <v>13985</v>
      </c>
    </row>
    <row r="510" spans="1:80" hidden="1">
      <c r="A510" t="s">
        <v>13850</v>
      </c>
      <c r="B510" t="s">
        <v>67</v>
      </c>
      <c r="C510" t="s">
        <v>34354</v>
      </c>
      <c r="G510" t="s">
        <v>34355</v>
      </c>
      <c r="J510" t="s">
        <v>34356</v>
      </c>
      <c r="K510" t="s">
        <v>3380</v>
      </c>
      <c r="O510" t="s">
        <v>32224</v>
      </c>
      <c r="W510" t="s">
        <v>34357</v>
      </c>
      <c r="AG510">
        <v>15</v>
      </c>
      <c r="AH510">
        <v>15</v>
      </c>
      <c r="AN510" t="s">
        <v>3382</v>
      </c>
      <c r="AS510" s="1">
        <v>37196</v>
      </c>
      <c r="AT510">
        <v>2010</v>
      </c>
      <c r="AU510">
        <v>10</v>
      </c>
      <c r="BC510">
        <v>189</v>
      </c>
      <c r="BG510">
        <v>17</v>
      </c>
      <c r="BK510" t="s">
        <v>34358</v>
      </c>
      <c r="BL510">
        <v>21265614</v>
      </c>
      <c r="BM510" t="s">
        <v>32247</v>
      </c>
      <c r="BW510">
        <v>0</v>
      </c>
      <c r="BX510" t="s">
        <v>13429</v>
      </c>
      <c r="BY510" t="s">
        <v>13985</v>
      </c>
      <c r="BZ510" t="s">
        <v>13985</v>
      </c>
      <c r="CA510" t="s">
        <v>13985</v>
      </c>
      <c r="CB510" t="s">
        <v>13985</v>
      </c>
    </row>
    <row r="511" spans="1:80" hidden="1">
      <c r="A511" t="s">
        <v>13850</v>
      </c>
      <c r="B511" t="s">
        <v>67</v>
      </c>
      <c r="C511" t="s">
        <v>35022</v>
      </c>
      <c r="G511" t="s">
        <v>35022</v>
      </c>
      <c r="J511" t="s">
        <v>35023</v>
      </c>
      <c r="K511" t="s">
        <v>160</v>
      </c>
      <c r="O511" t="s">
        <v>32224</v>
      </c>
      <c r="W511" t="s">
        <v>35024</v>
      </c>
      <c r="AA511" t="s">
        <v>34875</v>
      </c>
      <c r="AB511" t="s">
        <v>14718</v>
      </c>
      <c r="AG511">
        <v>11</v>
      </c>
      <c r="AH511">
        <v>12</v>
      </c>
      <c r="AN511" t="s">
        <v>162</v>
      </c>
      <c r="AO511" t="s">
        <v>163</v>
      </c>
      <c r="AS511" t="s">
        <v>815</v>
      </c>
      <c r="AT511">
        <v>2005</v>
      </c>
      <c r="AU511">
        <v>30</v>
      </c>
      <c r="AV511">
        <v>1</v>
      </c>
      <c r="BA511">
        <v>96</v>
      </c>
      <c r="BB511">
        <v>101</v>
      </c>
      <c r="BD511" t="s">
        <v>35025</v>
      </c>
      <c r="BG511">
        <v>6</v>
      </c>
      <c r="BK511" t="s">
        <v>35026</v>
      </c>
      <c r="BW511">
        <v>0</v>
      </c>
      <c r="BX511" t="s">
        <v>13433</v>
      </c>
      <c r="BY511">
        <v>1</v>
      </c>
      <c r="BZ511" t="s">
        <v>13985</v>
      </c>
      <c r="CA511" t="s">
        <v>13985</v>
      </c>
      <c r="CB511" t="s">
        <v>13985</v>
      </c>
    </row>
    <row r="512" spans="1:80" hidden="1">
      <c r="A512" t="s">
        <v>13850</v>
      </c>
      <c r="B512" t="s">
        <v>67</v>
      </c>
      <c r="C512" t="s">
        <v>33660</v>
      </c>
      <c r="G512" t="s">
        <v>33661</v>
      </c>
      <c r="J512" t="s">
        <v>33662</v>
      </c>
      <c r="K512" t="s">
        <v>3022</v>
      </c>
      <c r="O512" t="s">
        <v>32224</v>
      </c>
      <c r="W512" t="s">
        <v>33663</v>
      </c>
      <c r="AA512" t="s">
        <v>33664</v>
      </c>
      <c r="AB512" t="s">
        <v>33665</v>
      </c>
      <c r="AG512">
        <v>7</v>
      </c>
      <c r="AH512">
        <v>7</v>
      </c>
      <c r="AN512" t="s">
        <v>3024</v>
      </c>
      <c r="AO512" t="s">
        <v>3025</v>
      </c>
      <c r="AS512" t="s">
        <v>629</v>
      </c>
      <c r="AT512">
        <v>2014</v>
      </c>
      <c r="AU512">
        <v>51</v>
      </c>
      <c r="AV512">
        <v>3</v>
      </c>
      <c r="BA512">
        <v>572</v>
      </c>
      <c r="BB512">
        <v>579</v>
      </c>
      <c r="BD512" t="s">
        <v>33666</v>
      </c>
      <c r="BG512">
        <v>8</v>
      </c>
      <c r="BK512" t="s">
        <v>33667</v>
      </c>
      <c r="BL512">
        <v>24897849</v>
      </c>
      <c r="BM512" t="s">
        <v>32286</v>
      </c>
      <c r="BW512">
        <v>0</v>
      </c>
      <c r="BX512" t="s">
        <v>13429</v>
      </c>
      <c r="BY512" t="s">
        <v>13985</v>
      </c>
      <c r="BZ512" t="s">
        <v>13985</v>
      </c>
      <c r="CA512" t="s">
        <v>13985</v>
      </c>
      <c r="CB512" t="s">
        <v>13985</v>
      </c>
    </row>
    <row r="513" spans="1:80" hidden="1">
      <c r="A513" t="s">
        <v>13850</v>
      </c>
      <c r="B513" t="s">
        <v>67</v>
      </c>
      <c r="C513" t="s">
        <v>33888</v>
      </c>
      <c r="G513" t="s">
        <v>33889</v>
      </c>
      <c r="J513" t="s">
        <v>33890</v>
      </c>
      <c r="K513" t="s">
        <v>20127</v>
      </c>
      <c r="O513" t="s">
        <v>32224</v>
      </c>
      <c r="W513" t="s">
        <v>33891</v>
      </c>
      <c r="AG513">
        <v>1</v>
      </c>
      <c r="AH513">
        <v>1</v>
      </c>
      <c r="AN513" t="s">
        <v>20131</v>
      </c>
      <c r="AS513" t="s">
        <v>472</v>
      </c>
      <c r="AT513">
        <v>2013</v>
      </c>
      <c r="AU513">
        <v>94</v>
      </c>
      <c r="BA513">
        <v>76</v>
      </c>
      <c r="BB513">
        <v>79</v>
      </c>
      <c r="BD513" t="s">
        <v>33892</v>
      </c>
      <c r="BG513">
        <v>4</v>
      </c>
      <c r="BK513" t="s">
        <v>33893</v>
      </c>
      <c r="BW513">
        <v>0</v>
      </c>
      <c r="BX513" t="s">
        <v>13429</v>
      </c>
      <c r="BY513" t="s">
        <v>13985</v>
      </c>
      <c r="BZ513" t="s">
        <v>13985</v>
      </c>
      <c r="CA513" t="s">
        <v>13985</v>
      </c>
      <c r="CB513" t="s">
        <v>13985</v>
      </c>
    </row>
    <row r="514" spans="1:80" hidden="1">
      <c r="A514" t="s">
        <v>13850</v>
      </c>
      <c r="B514" t="s">
        <v>67</v>
      </c>
      <c r="C514" t="s">
        <v>33588</v>
      </c>
      <c r="G514" t="s">
        <v>33589</v>
      </c>
      <c r="J514" t="s">
        <v>33590</v>
      </c>
      <c r="K514" t="s">
        <v>625</v>
      </c>
      <c r="O514" t="s">
        <v>32224</v>
      </c>
      <c r="W514" t="s">
        <v>33591</v>
      </c>
      <c r="AA514" t="s">
        <v>33592</v>
      </c>
      <c r="AB514" t="s">
        <v>33593</v>
      </c>
      <c r="AG514">
        <v>6</v>
      </c>
      <c r="AH514">
        <v>6</v>
      </c>
      <c r="AN514" t="s">
        <v>627</v>
      </c>
      <c r="AO514" t="s">
        <v>628</v>
      </c>
      <c r="AS514" t="s">
        <v>242</v>
      </c>
      <c r="AT514">
        <v>2014</v>
      </c>
      <c r="AU514">
        <v>153</v>
      </c>
      <c r="AV514">
        <v>1</v>
      </c>
      <c r="BA514">
        <v>55</v>
      </c>
      <c r="BB514">
        <v>63</v>
      </c>
      <c r="BD514" t="s">
        <v>33594</v>
      </c>
      <c r="BG514">
        <v>9</v>
      </c>
      <c r="BK514" t="s">
        <v>33595</v>
      </c>
      <c r="BW514">
        <v>0</v>
      </c>
      <c r="BX514" t="s">
        <v>13429</v>
      </c>
      <c r="BY514" t="s">
        <v>13985</v>
      </c>
      <c r="BZ514" t="s">
        <v>13985</v>
      </c>
      <c r="CA514" t="s">
        <v>13985</v>
      </c>
      <c r="CB514" t="s">
        <v>13985</v>
      </c>
    </row>
    <row r="515" spans="1:80" hidden="1">
      <c r="A515" t="s">
        <v>13850</v>
      </c>
      <c r="B515" t="s">
        <v>67</v>
      </c>
      <c r="C515" t="s">
        <v>26724</v>
      </c>
      <c r="G515" t="s">
        <v>34848</v>
      </c>
      <c r="J515" t="s">
        <v>34849</v>
      </c>
      <c r="K515" t="s">
        <v>16670</v>
      </c>
      <c r="O515" t="s">
        <v>32224</v>
      </c>
      <c r="W515" t="s">
        <v>34850</v>
      </c>
      <c r="AG515">
        <v>12</v>
      </c>
      <c r="AH515">
        <v>13</v>
      </c>
      <c r="AN515" t="s">
        <v>16674</v>
      </c>
      <c r="AS515" t="s">
        <v>84</v>
      </c>
      <c r="AT515">
        <v>2006</v>
      </c>
      <c r="AU515">
        <v>51</v>
      </c>
      <c r="AV515">
        <v>6</v>
      </c>
      <c r="BA515">
        <v>703</v>
      </c>
      <c r="BB515">
        <v>713</v>
      </c>
      <c r="BD515" t="s">
        <v>34851</v>
      </c>
      <c r="BG515">
        <v>11</v>
      </c>
      <c r="BK515" t="s">
        <v>34852</v>
      </c>
      <c r="BW515">
        <v>0</v>
      </c>
      <c r="BX515" t="s">
        <v>13429</v>
      </c>
      <c r="BY515" t="s">
        <v>13985</v>
      </c>
      <c r="BZ515" t="s">
        <v>13985</v>
      </c>
      <c r="CA515" t="s">
        <v>13985</v>
      </c>
      <c r="CB515" t="s">
        <v>13985</v>
      </c>
    </row>
    <row r="516" spans="1:80" hidden="1">
      <c r="A516" t="s">
        <v>13850</v>
      </c>
      <c r="B516" t="s">
        <v>67</v>
      </c>
      <c r="C516" t="s">
        <v>33010</v>
      </c>
      <c r="G516" t="s">
        <v>33011</v>
      </c>
      <c r="J516" t="s">
        <v>33012</v>
      </c>
      <c r="K516" t="s">
        <v>280</v>
      </c>
      <c r="O516" t="s">
        <v>32224</v>
      </c>
      <c r="W516" t="s">
        <v>33013</v>
      </c>
      <c r="AA516" t="s">
        <v>33014</v>
      </c>
      <c r="AB516" t="s">
        <v>33015</v>
      </c>
      <c r="AG516">
        <v>0</v>
      </c>
      <c r="AH516">
        <v>0</v>
      </c>
      <c r="AN516" t="s">
        <v>284</v>
      </c>
      <c r="AS516" s="1">
        <v>43922</v>
      </c>
      <c r="AT516">
        <v>2017</v>
      </c>
      <c r="AU516">
        <v>12</v>
      </c>
      <c r="AV516">
        <v>4</v>
      </c>
      <c r="BC516" t="s">
        <v>33016</v>
      </c>
      <c r="BD516" t="s">
        <v>33017</v>
      </c>
      <c r="BG516">
        <v>10</v>
      </c>
      <c r="BK516" t="s">
        <v>33018</v>
      </c>
      <c r="BL516">
        <v>28426794</v>
      </c>
      <c r="BM516" t="s">
        <v>32263</v>
      </c>
      <c r="BW516">
        <v>0</v>
      </c>
      <c r="BX516" t="s">
        <v>13429</v>
      </c>
      <c r="BY516" t="s">
        <v>13985</v>
      </c>
      <c r="BZ516" t="s">
        <v>13985</v>
      </c>
      <c r="CA516" t="s">
        <v>13985</v>
      </c>
      <c r="CB516" t="s">
        <v>13985</v>
      </c>
    </row>
    <row r="517" spans="1:80" hidden="1">
      <c r="A517" t="s">
        <v>13850</v>
      </c>
      <c r="B517" t="s">
        <v>67</v>
      </c>
      <c r="C517" t="s">
        <v>34134</v>
      </c>
      <c r="G517" t="s">
        <v>34135</v>
      </c>
      <c r="J517" t="s">
        <v>34136</v>
      </c>
      <c r="K517" t="s">
        <v>34137</v>
      </c>
      <c r="O517" t="s">
        <v>32291</v>
      </c>
      <c r="W517" t="s">
        <v>34138</v>
      </c>
      <c r="AB517" t="s">
        <v>25215</v>
      </c>
      <c r="AG517">
        <v>36</v>
      </c>
      <c r="AH517">
        <v>39</v>
      </c>
      <c r="AN517" t="s">
        <v>34139</v>
      </c>
      <c r="AO517" t="s">
        <v>34140</v>
      </c>
      <c r="AS517" t="s">
        <v>521</v>
      </c>
      <c r="AT517">
        <v>2012</v>
      </c>
      <c r="AU517">
        <v>9</v>
      </c>
      <c r="AV517">
        <v>2</v>
      </c>
      <c r="BA517">
        <v>217</v>
      </c>
      <c r="BB517">
        <v>228</v>
      </c>
      <c r="BD517" t="s">
        <v>34141</v>
      </c>
      <c r="BG517">
        <v>12</v>
      </c>
      <c r="BK517" t="s">
        <v>34142</v>
      </c>
      <c r="BL517">
        <v>22692799</v>
      </c>
      <c r="BM517" t="s">
        <v>32597</v>
      </c>
      <c r="BW517">
        <v>0</v>
      </c>
      <c r="BX517" t="s">
        <v>13429</v>
      </c>
      <c r="BY517" t="s">
        <v>13985</v>
      </c>
      <c r="BZ517" t="s">
        <v>13985</v>
      </c>
      <c r="CA517" t="s">
        <v>13985</v>
      </c>
      <c r="CB517" t="s">
        <v>13985</v>
      </c>
    </row>
    <row r="518" spans="1:80" hidden="1">
      <c r="A518" t="s">
        <v>13850</v>
      </c>
      <c r="B518" t="s">
        <v>67</v>
      </c>
      <c r="C518" t="s">
        <v>34267</v>
      </c>
      <c r="G518" t="s">
        <v>34268</v>
      </c>
      <c r="J518" t="s">
        <v>34269</v>
      </c>
      <c r="K518" t="s">
        <v>17567</v>
      </c>
      <c r="O518" t="s">
        <v>32291</v>
      </c>
      <c r="W518" t="s">
        <v>34270</v>
      </c>
      <c r="AG518">
        <v>19</v>
      </c>
      <c r="AH518">
        <v>25</v>
      </c>
      <c r="AN518" t="s">
        <v>17571</v>
      </c>
      <c r="AS518" t="s">
        <v>521</v>
      </c>
      <c r="AT518">
        <v>2011</v>
      </c>
      <c r="AU518">
        <v>14</v>
      </c>
      <c r="AV518">
        <v>2</v>
      </c>
      <c r="BA518">
        <v>221</v>
      </c>
      <c r="BB518">
        <v>226</v>
      </c>
      <c r="BD518" t="s">
        <v>34271</v>
      </c>
      <c r="BG518">
        <v>6</v>
      </c>
      <c r="BK518" t="s">
        <v>34272</v>
      </c>
      <c r="BW518">
        <v>0</v>
      </c>
      <c r="BX518" t="s">
        <v>13429</v>
      </c>
      <c r="BY518" t="s">
        <v>13985</v>
      </c>
      <c r="BZ518" t="s">
        <v>13985</v>
      </c>
      <c r="CA518" t="s">
        <v>13985</v>
      </c>
      <c r="CB518" t="s">
        <v>13985</v>
      </c>
    </row>
    <row r="519" spans="1:80" hidden="1">
      <c r="A519" t="s">
        <v>13850</v>
      </c>
      <c r="B519" t="s">
        <v>67</v>
      </c>
      <c r="C519" t="s">
        <v>33727</v>
      </c>
      <c r="G519" t="s">
        <v>33728</v>
      </c>
      <c r="J519" t="s">
        <v>33729</v>
      </c>
      <c r="K519" t="s">
        <v>5124</v>
      </c>
      <c r="O519" t="s">
        <v>32224</v>
      </c>
      <c r="W519" t="s">
        <v>33730</v>
      </c>
      <c r="AG519">
        <v>0</v>
      </c>
      <c r="AH519">
        <v>0</v>
      </c>
      <c r="AN519" t="s">
        <v>5126</v>
      </c>
      <c r="AO519" t="s">
        <v>5127</v>
      </c>
      <c r="AT519">
        <v>2014</v>
      </c>
      <c r="AU519">
        <v>58</v>
      </c>
      <c r="AV519">
        <v>1</v>
      </c>
      <c r="BA519">
        <v>55</v>
      </c>
      <c r="BB519">
        <v>59</v>
      </c>
      <c r="BD519" t="s">
        <v>33731</v>
      </c>
      <c r="BG519">
        <v>5</v>
      </c>
      <c r="BK519" t="s">
        <v>33732</v>
      </c>
      <c r="BM519" t="s">
        <v>32286</v>
      </c>
      <c r="BW519">
        <v>0</v>
      </c>
      <c r="BX519" t="s">
        <v>13433</v>
      </c>
      <c r="BY519" t="s">
        <v>13985</v>
      </c>
      <c r="BZ519" t="s">
        <v>13985</v>
      </c>
      <c r="CA519" t="s">
        <v>13457</v>
      </c>
      <c r="CB519" t="s">
        <v>13429</v>
      </c>
    </row>
    <row r="520" spans="1:80" hidden="1">
      <c r="A520" t="s">
        <v>13850</v>
      </c>
      <c r="B520" t="s">
        <v>67</v>
      </c>
      <c r="C520" t="s">
        <v>35647</v>
      </c>
      <c r="G520" t="s">
        <v>35647</v>
      </c>
      <c r="J520" t="s">
        <v>35648</v>
      </c>
      <c r="K520" t="s">
        <v>1385</v>
      </c>
      <c r="O520" t="s">
        <v>32224</v>
      </c>
      <c r="W520" t="s">
        <v>35649</v>
      </c>
      <c r="AG520">
        <v>17</v>
      </c>
      <c r="AH520">
        <v>18</v>
      </c>
      <c r="AN520" t="s">
        <v>1388</v>
      </c>
      <c r="AS520" t="s">
        <v>352</v>
      </c>
      <c r="AT520">
        <v>1997</v>
      </c>
      <c r="AU520">
        <v>61</v>
      </c>
      <c r="AV520">
        <v>4</v>
      </c>
      <c r="BA520">
        <v>501</v>
      </c>
      <c r="BB520">
        <v>513</v>
      </c>
      <c r="BD520" t="s">
        <v>35650</v>
      </c>
      <c r="BG520">
        <v>13</v>
      </c>
      <c r="BK520" t="s">
        <v>35651</v>
      </c>
      <c r="BW520">
        <v>0</v>
      </c>
      <c r="BX520" t="s">
        <v>13429</v>
      </c>
      <c r="BY520" t="s">
        <v>13985</v>
      </c>
      <c r="BZ520" t="s">
        <v>13985</v>
      </c>
      <c r="CA520" t="s">
        <v>13985</v>
      </c>
      <c r="CB520" t="s">
        <v>13985</v>
      </c>
    </row>
    <row r="521" spans="1:80" hidden="1">
      <c r="A521" t="s">
        <v>13850</v>
      </c>
      <c r="B521" t="s">
        <v>67</v>
      </c>
      <c r="C521" t="s">
        <v>33482</v>
      </c>
      <c r="G521" t="s">
        <v>33483</v>
      </c>
      <c r="J521" t="s">
        <v>33484</v>
      </c>
      <c r="K521" t="s">
        <v>3484</v>
      </c>
      <c r="O521" t="s">
        <v>32224</v>
      </c>
      <c r="W521" t="s">
        <v>33485</v>
      </c>
      <c r="AG521">
        <v>5</v>
      </c>
      <c r="AH521">
        <v>6</v>
      </c>
      <c r="AO521" t="s">
        <v>3488</v>
      </c>
      <c r="AT521">
        <v>2015</v>
      </c>
      <c r="AU521">
        <v>112</v>
      </c>
      <c r="AV521">
        <v>2</v>
      </c>
      <c r="BA521">
        <v>289</v>
      </c>
      <c r="BB521">
        <v>294</v>
      </c>
      <c r="BD521" t="s">
        <v>33486</v>
      </c>
      <c r="BG521">
        <v>6</v>
      </c>
      <c r="BK521" t="s">
        <v>33487</v>
      </c>
      <c r="BM521" t="s">
        <v>32249</v>
      </c>
      <c r="BW521">
        <v>0</v>
      </c>
      <c r="BX521" t="s">
        <v>13429</v>
      </c>
      <c r="BY521" t="s">
        <v>13985</v>
      </c>
      <c r="BZ521" t="s">
        <v>13985</v>
      </c>
      <c r="CA521" t="s">
        <v>13985</v>
      </c>
      <c r="CB521" t="s">
        <v>13985</v>
      </c>
    </row>
    <row r="522" spans="1:80" hidden="1">
      <c r="A522" t="s">
        <v>13850</v>
      </c>
      <c r="B522" t="s">
        <v>67</v>
      </c>
      <c r="C522" t="s">
        <v>9231</v>
      </c>
      <c r="G522" t="s">
        <v>9231</v>
      </c>
      <c r="J522" t="s">
        <v>9232</v>
      </c>
      <c r="K522" t="s">
        <v>258</v>
      </c>
      <c r="O522" t="s">
        <v>32224</v>
      </c>
      <c r="W522" t="s">
        <v>9233</v>
      </c>
      <c r="AG522">
        <v>37</v>
      </c>
      <c r="AH522">
        <v>39</v>
      </c>
      <c r="AN522" t="s">
        <v>261</v>
      </c>
      <c r="AS522" t="s">
        <v>884</v>
      </c>
      <c r="AT522">
        <v>2006</v>
      </c>
      <c r="AU522">
        <v>21</v>
      </c>
      <c r="AV522">
        <v>1</v>
      </c>
      <c r="BA522">
        <v>3</v>
      </c>
      <c r="BB522">
        <v>12</v>
      </c>
      <c r="BD522" t="s">
        <v>9234</v>
      </c>
      <c r="BG522">
        <v>10</v>
      </c>
      <c r="BK522" t="s">
        <v>9235</v>
      </c>
      <c r="BL522">
        <v>16461980</v>
      </c>
      <c r="BW522">
        <v>1</v>
      </c>
      <c r="BY522" t="s">
        <v>13985</v>
      </c>
      <c r="BZ522" t="s">
        <v>13985</v>
      </c>
      <c r="CA522" t="s">
        <v>13985</v>
      </c>
      <c r="CB522" t="s">
        <v>13985</v>
      </c>
    </row>
    <row r="523" spans="1:80" hidden="1">
      <c r="A523" t="s">
        <v>13850</v>
      </c>
      <c r="B523" t="s">
        <v>67</v>
      </c>
      <c r="C523" t="s">
        <v>31091</v>
      </c>
      <c r="G523" t="s">
        <v>31091</v>
      </c>
      <c r="J523" t="s">
        <v>36225</v>
      </c>
      <c r="K523" t="s">
        <v>35702</v>
      </c>
      <c r="O523" t="s">
        <v>32224</v>
      </c>
      <c r="AG523">
        <v>10</v>
      </c>
      <c r="AH523">
        <v>11</v>
      </c>
      <c r="AN523" t="s">
        <v>35704</v>
      </c>
      <c r="AT523">
        <v>1979</v>
      </c>
      <c r="AU523">
        <v>35</v>
      </c>
      <c r="AV523">
        <v>6</v>
      </c>
      <c r="BA523">
        <v>762</v>
      </c>
      <c r="BB523">
        <v>763</v>
      </c>
      <c r="BG523">
        <v>2</v>
      </c>
      <c r="BK523" t="s">
        <v>36226</v>
      </c>
      <c r="BW523">
        <v>0</v>
      </c>
      <c r="BX523" t="s">
        <v>13429</v>
      </c>
      <c r="BY523" t="s">
        <v>13985</v>
      </c>
      <c r="BZ523" t="s">
        <v>13985</v>
      </c>
      <c r="CA523" t="s">
        <v>13985</v>
      </c>
      <c r="CB523" t="s">
        <v>13985</v>
      </c>
    </row>
    <row r="524" spans="1:80" hidden="1">
      <c r="A524" t="s">
        <v>13850</v>
      </c>
      <c r="B524" t="s">
        <v>67</v>
      </c>
      <c r="C524" t="s">
        <v>10886</v>
      </c>
      <c r="G524" t="s">
        <v>10886</v>
      </c>
      <c r="J524" t="s">
        <v>10887</v>
      </c>
      <c r="K524" t="s">
        <v>358</v>
      </c>
      <c r="O524" t="s">
        <v>32224</v>
      </c>
      <c r="W524" t="s">
        <v>10888</v>
      </c>
      <c r="AA524" t="s">
        <v>10889</v>
      </c>
      <c r="AB524" t="s">
        <v>10890</v>
      </c>
      <c r="AG524">
        <v>35</v>
      </c>
      <c r="AH524">
        <v>38</v>
      </c>
      <c r="AN524" t="s">
        <v>360</v>
      </c>
      <c r="AS524" t="s">
        <v>730</v>
      </c>
      <c r="AT524">
        <v>2000</v>
      </c>
      <c r="AU524">
        <v>46</v>
      </c>
      <c r="AV524">
        <v>4</v>
      </c>
      <c r="BA524">
        <v>417</v>
      </c>
      <c r="BB524">
        <v>428</v>
      </c>
      <c r="BD524" t="s">
        <v>10891</v>
      </c>
      <c r="BG524">
        <v>12</v>
      </c>
      <c r="BK524" t="s">
        <v>10892</v>
      </c>
      <c r="BL524">
        <v>12770205</v>
      </c>
      <c r="BW524">
        <v>1</v>
      </c>
      <c r="BY524" t="s">
        <v>13985</v>
      </c>
      <c r="BZ524" t="s">
        <v>13985</v>
      </c>
      <c r="CA524" t="s">
        <v>13985</v>
      </c>
      <c r="CB524" t="s">
        <v>13985</v>
      </c>
    </row>
    <row r="525" spans="1:80" hidden="1">
      <c r="A525" t="s">
        <v>13850</v>
      </c>
      <c r="B525" t="s">
        <v>67</v>
      </c>
      <c r="C525" t="s">
        <v>33917</v>
      </c>
      <c r="G525" t="s">
        <v>33918</v>
      </c>
      <c r="J525" t="s">
        <v>33919</v>
      </c>
      <c r="K525" t="s">
        <v>160</v>
      </c>
      <c r="O525" t="s">
        <v>32224</v>
      </c>
      <c r="W525" t="s">
        <v>33920</v>
      </c>
      <c r="AA525" t="s">
        <v>1059</v>
      </c>
      <c r="AB525" t="s">
        <v>1060</v>
      </c>
      <c r="AG525">
        <v>20</v>
      </c>
      <c r="AH525">
        <v>22</v>
      </c>
      <c r="AN525" t="s">
        <v>162</v>
      </c>
      <c r="AS525" t="s">
        <v>521</v>
      </c>
      <c r="AT525">
        <v>2013</v>
      </c>
      <c r="AU525">
        <v>38</v>
      </c>
      <c r="AV525">
        <v>2</v>
      </c>
      <c r="BA525">
        <v>96</v>
      </c>
      <c r="BB525">
        <v>104</v>
      </c>
      <c r="BD525" t="s">
        <v>33921</v>
      </c>
      <c r="BG525">
        <v>9</v>
      </c>
      <c r="BK525" t="s">
        <v>33922</v>
      </c>
      <c r="BL525">
        <v>23894219</v>
      </c>
      <c r="BM525" t="s">
        <v>32468</v>
      </c>
      <c r="BW525">
        <v>0</v>
      </c>
      <c r="BX525" t="s">
        <v>13429</v>
      </c>
      <c r="BY525" t="s">
        <v>13985</v>
      </c>
      <c r="BZ525" t="s">
        <v>13985</v>
      </c>
      <c r="CA525" t="s">
        <v>13985</v>
      </c>
      <c r="CB525" t="s">
        <v>13985</v>
      </c>
    </row>
    <row r="526" spans="1:80" hidden="1">
      <c r="A526" t="s">
        <v>13850</v>
      </c>
      <c r="B526" t="s">
        <v>67</v>
      </c>
      <c r="C526" t="s">
        <v>35962</v>
      </c>
      <c r="G526" t="s">
        <v>35962</v>
      </c>
      <c r="J526" t="s">
        <v>35963</v>
      </c>
      <c r="K526" t="s">
        <v>605</v>
      </c>
      <c r="O526" t="s">
        <v>32224</v>
      </c>
      <c r="AG526">
        <v>165</v>
      </c>
      <c r="AH526">
        <v>171</v>
      </c>
      <c r="AN526" t="s">
        <v>609</v>
      </c>
      <c r="AS526" t="s">
        <v>629</v>
      </c>
      <c r="AT526">
        <v>1989</v>
      </c>
      <c r="AU526">
        <v>86</v>
      </c>
      <c r="AV526">
        <v>10</v>
      </c>
      <c r="BA526">
        <v>3748</v>
      </c>
      <c r="BB526">
        <v>3752</v>
      </c>
      <c r="BD526" t="s">
        <v>35964</v>
      </c>
      <c r="BG526">
        <v>5</v>
      </c>
      <c r="BK526" t="s">
        <v>35965</v>
      </c>
      <c r="BL526">
        <v>2498875</v>
      </c>
      <c r="BM526" t="s">
        <v>32707</v>
      </c>
      <c r="BW526">
        <v>0</v>
      </c>
      <c r="BX526" t="s">
        <v>13433</v>
      </c>
      <c r="BY526">
        <v>1</v>
      </c>
      <c r="BZ526" t="s">
        <v>13985</v>
      </c>
      <c r="CA526" t="s">
        <v>13985</v>
      </c>
      <c r="CB526" t="s">
        <v>13985</v>
      </c>
    </row>
    <row r="527" spans="1:80" hidden="1">
      <c r="A527" t="s">
        <v>13850</v>
      </c>
      <c r="B527" t="s">
        <v>67</v>
      </c>
      <c r="C527" t="s">
        <v>35429</v>
      </c>
      <c r="G527" t="s">
        <v>35429</v>
      </c>
      <c r="J527" t="s">
        <v>35430</v>
      </c>
      <c r="K527" t="s">
        <v>18957</v>
      </c>
      <c r="O527" t="s">
        <v>32224</v>
      </c>
      <c r="W527" t="s">
        <v>35431</v>
      </c>
      <c r="AG527">
        <v>119</v>
      </c>
      <c r="AH527">
        <v>139</v>
      </c>
      <c r="AN527" t="s">
        <v>18959</v>
      </c>
      <c r="AS527" s="1">
        <v>46478</v>
      </c>
      <c r="AT527">
        <v>2001</v>
      </c>
      <c r="AU527">
        <v>31</v>
      </c>
      <c r="AV527" s="2">
        <v>43652</v>
      </c>
      <c r="BA527">
        <v>727</v>
      </c>
      <c r="BB527">
        <v>737</v>
      </c>
      <c r="BD527" t="s">
        <v>35432</v>
      </c>
      <c r="BG527">
        <v>11</v>
      </c>
      <c r="BK527" t="s">
        <v>35433</v>
      </c>
      <c r="BL527">
        <v>11267910</v>
      </c>
      <c r="BW527">
        <v>0</v>
      </c>
      <c r="BX527" t="s">
        <v>13429</v>
      </c>
      <c r="BY527" t="s">
        <v>13985</v>
      </c>
      <c r="BZ527" t="s">
        <v>13985</v>
      </c>
      <c r="CA527" t="s">
        <v>13985</v>
      </c>
      <c r="CB527" t="s">
        <v>13985</v>
      </c>
    </row>
    <row r="528" spans="1:80" hidden="1">
      <c r="A528" t="s">
        <v>13850</v>
      </c>
      <c r="B528" t="s">
        <v>67</v>
      </c>
      <c r="C528" t="s">
        <v>36169</v>
      </c>
      <c r="G528" t="s">
        <v>36169</v>
      </c>
      <c r="J528" t="s">
        <v>36170</v>
      </c>
      <c r="K528" t="s">
        <v>36171</v>
      </c>
      <c r="O528" t="s">
        <v>32224</v>
      </c>
      <c r="AG528">
        <v>3</v>
      </c>
      <c r="AH528">
        <v>3</v>
      </c>
      <c r="AN528" t="s">
        <v>36172</v>
      </c>
      <c r="AT528">
        <v>1981</v>
      </c>
      <c r="AU528">
        <v>122</v>
      </c>
      <c r="AV528">
        <v>1</v>
      </c>
      <c r="BA528">
        <v>17</v>
      </c>
      <c r="BB528">
        <v>28</v>
      </c>
      <c r="BG528">
        <v>12</v>
      </c>
      <c r="BK528" t="s">
        <v>36173</v>
      </c>
      <c r="BW528">
        <v>0</v>
      </c>
      <c r="BX528" t="s">
        <v>13429</v>
      </c>
      <c r="BY528" t="s">
        <v>13985</v>
      </c>
      <c r="BZ528" t="s">
        <v>13985</v>
      </c>
      <c r="CA528" t="s">
        <v>13985</v>
      </c>
      <c r="CB528" t="s">
        <v>13985</v>
      </c>
    </row>
    <row r="529" spans="1:80" hidden="1">
      <c r="A529" t="s">
        <v>13850</v>
      </c>
      <c r="B529" t="s">
        <v>67</v>
      </c>
      <c r="C529" t="s">
        <v>32859</v>
      </c>
      <c r="G529" t="s">
        <v>32860</v>
      </c>
      <c r="J529" t="s">
        <v>32861</v>
      </c>
      <c r="K529" t="s">
        <v>1503</v>
      </c>
      <c r="O529" t="s">
        <v>32224</v>
      </c>
      <c r="W529" t="s">
        <v>32862</v>
      </c>
      <c r="AA529" t="s">
        <v>3486</v>
      </c>
      <c r="AB529" t="s">
        <v>3487</v>
      </c>
      <c r="AG529">
        <v>0</v>
      </c>
      <c r="AH529">
        <v>2</v>
      </c>
      <c r="AN529" t="s">
        <v>1505</v>
      </c>
      <c r="AS529" t="s">
        <v>297</v>
      </c>
      <c r="AT529">
        <v>2017</v>
      </c>
      <c r="AU529">
        <v>96</v>
      </c>
      <c r="AV529">
        <v>9</v>
      </c>
      <c r="BA529">
        <v>1048</v>
      </c>
      <c r="BB529">
        <v>1053</v>
      </c>
      <c r="BD529" t="s">
        <v>32863</v>
      </c>
      <c r="BG529">
        <v>6</v>
      </c>
      <c r="BK529" t="s">
        <v>32864</v>
      </c>
      <c r="BW529">
        <v>0</v>
      </c>
      <c r="BX529" t="s">
        <v>13429</v>
      </c>
      <c r="BY529" t="s">
        <v>13985</v>
      </c>
      <c r="BZ529" t="s">
        <v>13985</v>
      </c>
      <c r="CA529" t="s">
        <v>13985</v>
      </c>
      <c r="CB529" t="s">
        <v>13985</v>
      </c>
    </row>
    <row r="530" spans="1:80" hidden="1">
      <c r="A530" t="s">
        <v>13850</v>
      </c>
      <c r="B530" t="s">
        <v>67</v>
      </c>
      <c r="C530" t="s">
        <v>34418</v>
      </c>
      <c r="G530" t="s">
        <v>34419</v>
      </c>
      <c r="J530" t="s">
        <v>34420</v>
      </c>
      <c r="K530" t="s">
        <v>6052</v>
      </c>
      <c r="O530" t="s">
        <v>32224</v>
      </c>
      <c r="W530" t="s">
        <v>34421</v>
      </c>
      <c r="AG530">
        <v>18</v>
      </c>
      <c r="AH530">
        <v>19</v>
      </c>
      <c r="AN530" t="s">
        <v>6055</v>
      </c>
      <c r="AS530" t="s">
        <v>730</v>
      </c>
      <c r="AT530">
        <v>2010</v>
      </c>
      <c r="AU530">
        <v>35</v>
      </c>
      <c r="AV530">
        <v>3</v>
      </c>
      <c r="BA530">
        <v>117</v>
      </c>
      <c r="BB530">
        <v>124</v>
      </c>
      <c r="BD530" t="s">
        <v>34422</v>
      </c>
      <c r="BG530">
        <v>8</v>
      </c>
      <c r="BK530" t="s">
        <v>34423</v>
      </c>
      <c r="BW530">
        <v>0</v>
      </c>
      <c r="BX530" t="s">
        <v>13429</v>
      </c>
      <c r="BY530" t="s">
        <v>13985</v>
      </c>
      <c r="BZ530" t="s">
        <v>13985</v>
      </c>
      <c r="CA530" t="s">
        <v>13985</v>
      </c>
      <c r="CB530" t="s">
        <v>13985</v>
      </c>
    </row>
    <row r="531" spans="1:80" hidden="1">
      <c r="A531" t="s">
        <v>13850</v>
      </c>
      <c r="B531" t="s">
        <v>67</v>
      </c>
      <c r="C531" t="s">
        <v>36253</v>
      </c>
      <c r="G531" t="s">
        <v>36253</v>
      </c>
      <c r="J531" t="s">
        <v>36254</v>
      </c>
      <c r="K531" t="s">
        <v>4545</v>
      </c>
      <c r="O531" t="s">
        <v>32224</v>
      </c>
      <c r="AG531">
        <v>7</v>
      </c>
      <c r="AH531">
        <v>7</v>
      </c>
      <c r="AN531" t="s">
        <v>4548</v>
      </c>
      <c r="AT531">
        <v>1975</v>
      </c>
      <c r="AU531">
        <v>68</v>
      </c>
      <c r="AV531">
        <v>6</v>
      </c>
      <c r="BA531">
        <v>1102</v>
      </c>
      <c r="BB531">
        <v>1106</v>
      </c>
      <c r="BD531" t="s">
        <v>36255</v>
      </c>
      <c r="BG531">
        <v>5</v>
      </c>
      <c r="BK531" t="s">
        <v>36256</v>
      </c>
      <c r="BW531">
        <v>0</v>
      </c>
      <c r="BX531" t="s">
        <v>13429</v>
      </c>
      <c r="BY531" t="s">
        <v>13985</v>
      </c>
      <c r="BZ531" t="s">
        <v>13985</v>
      </c>
      <c r="CA531" t="s">
        <v>13985</v>
      </c>
      <c r="CB531" t="s">
        <v>13985</v>
      </c>
    </row>
    <row r="532" spans="1:80" hidden="1">
      <c r="A532" t="s">
        <v>13850</v>
      </c>
      <c r="B532" t="s">
        <v>67</v>
      </c>
      <c r="C532" t="s">
        <v>5618</v>
      </c>
      <c r="G532" t="s">
        <v>5619</v>
      </c>
      <c r="J532" t="s">
        <v>5620</v>
      </c>
      <c r="K532" t="s">
        <v>3484</v>
      </c>
      <c r="O532" t="s">
        <v>32224</v>
      </c>
      <c r="W532" t="s">
        <v>5621</v>
      </c>
      <c r="AA532" t="s">
        <v>5622</v>
      </c>
      <c r="AG532">
        <v>2</v>
      </c>
      <c r="AH532">
        <v>3</v>
      </c>
      <c r="AO532" t="s">
        <v>3488</v>
      </c>
      <c r="AT532">
        <v>2013</v>
      </c>
      <c r="AU532">
        <v>110</v>
      </c>
      <c r="AV532">
        <v>1</v>
      </c>
      <c r="BA532">
        <v>95</v>
      </c>
      <c r="BB532">
        <v>101</v>
      </c>
      <c r="BD532" t="s">
        <v>5623</v>
      </c>
      <c r="BG532">
        <v>7</v>
      </c>
      <c r="BK532" t="s">
        <v>5624</v>
      </c>
      <c r="BM532" t="s">
        <v>32249</v>
      </c>
      <c r="BW532">
        <v>1</v>
      </c>
      <c r="BY532" t="s">
        <v>13985</v>
      </c>
      <c r="BZ532" t="s">
        <v>13985</v>
      </c>
      <c r="CA532" t="s">
        <v>13985</v>
      </c>
      <c r="CB532" t="s">
        <v>13985</v>
      </c>
    </row>
    <row r="533" spans="1:80" hidden="1">
      <c r="A533" t="s">
        <v>13850</v>
      </c>
      <c r="B533" t="s">
        <v>67</v>
      </c>
      <c r="C533" t="s">
        <v>30441</v>
      </c>
      <c r="G533" t="s">
        <v>30441</v>
      </c>
      <c r="J533" t="s">
        <v>30442</v>
      </c>
      <c r="K533" t="s">
        <v>348</v>
      </c>
      <c r="O533" t="s">
        <v>32224</v>
      </c>
      <c r="W533" t="s">
        <v>30443</v>
      </c>
      <c r="AG533">
        <v>2</v>
      </c>
      <c r="AH533">
        <v>2</v>
      </c>
      <c r="AN533" t="s">
        <v>350</v>
      </c>
      <c r="AS533" t="s">
        <v>521</v>
      </c>
      <c r="AT533">
        <v>1995</v>
      </c>
      <c r="AU533">
        <v>24</v>
      </c>
      <c r="AV533">
        <v>3</v>
      </c>
      <c r="BA533">
        <v>564</v>
      </c>
      <c r="BB533">
        <v>570</v>
      </c>
      <c r="BD533" t="s">
        <v>30444</v>
      </c>
      <c r="BG533">
        <v>7</v>
      </c>
      <c r="BK533" t="s">
        <v>30445</v>
      </c>
      <c r="BW533">
        <v>1</v>
      </c>
      <c r="BY533" t="s">
        <v>13985</v>
      </c>
      <c r="BZ533" t="s">
        <v>13985</v>
      </c>
      <c r="CA533" t="s">
        <v>13985</v>
      </c>
      <c r="CB533" t="s">
        <v>13985</v>
      </c>
    </row>
    <row r="534" spans="1:80" hidden="1">
      <c r="A534" t="s">
        <v>13850</v>
      </c>
      <c r="B534" t="s">
        <v>67</v>
      </c>
      <c r="C534" t="s">
        <v>34261</v>
      </c>
      <c r="G534" t="s">
        <v>34262</v>
      </c>
      <c r="J534" t="s">
        <v>34263</v>
      </c>
      <c r="K534" t="s">
        <v>1645</v>
      </c>
      <c r="O534" t="s">
        <v>32224</v>
      </c>
      <c r="W534" t="s">
        <v>34264</v>
      </c>
      <c r="AA534" t="s">
        <v>21587</v>
      </c>
      <c r="AB534" t="s">
        <v>21588</v>
      </c>
      <c r="AG534">
        <v>15</v>
      </c>
      <c r="AH534">
        <v>16</v>
      </c>
      <c r="AN534" t="s">
        <v>1649</v>
      </c>
      <c r="AS534" t="s">
        <v>521</v>
      </c>
      <c r="AT534">
        <v>2011</v>
      </c>
      <c r="AU534">
        <v>135</v>
      </c>
      <c r="AV534">
        <v>5</v>
      </c>
      <c r="BA534">
        <v>343</v>
      </c>
      <c r="BB534">
        <v>350</v>
      </c>
      <c r="BD534" t="s">
        <v>34265</v>
      </c>
      <c r="BG534">
        <v>8</v>
      </c>
      <c r="BK534" t="s">
        <v>34266</v>
      </c>
      <c r="BW534">
        <v>0</v>
      </c>
      <c r="BX534" t="s">
        <v>13429</v>
      </c>
      <c r="BY534" t="s">
        <v>13985</v>
      </c>
      <c r="BZ534" t="s">
        <v>13985</v>
      </c>
      <c r="CA534" t="s">
        <v>13985</v>
      </c>
      <c r="CB534" t="s">
        <v>13985</v>
      </c>
    </row>
    <row r="535" spans="1:80" hidden="1">
      <c r="A535" t="s">
        <v>13850</v>
      </c>
      <c r="B535" t="s">
        <v>67</v>
      </c>
      <c r="C535" t="s">
        <v>8226</v>
      </c>
      <c r="G535" t="s">
        <v>8547</v>
      </c>
      <c r="J535" t="s">
        <v>8548</v>
      </c>
      <c r="K535" t="s">
        <v>1442</v>
      </c>
      <c r="O535" t="s">
        <v>32224</v>
      </c>
      <c r="W535" t="s">
        <v>8549</v>
      </c>
      <c r="AG535">
        <v>25</v>
      </c>
      <c r="AH535">
        <v>26</v>
      </c>
      <c r="AN535" t="s">
        <v>1446</v>
      </c>
      <c r="AS535" t="s">
        <v>154</v>
      </c>
      <c r="AT535">
        <v>2007</v>
      </c>
      <c r="AU535">
        <v>20</v>
      </c>
      <c r="AV535">
        <v>6</v>
      </c>
      <c r="BA535">
        <v>2144</v>
      </c>
      <c r="BB535">
        <v>2153</v>
      </c>
      <c r="BD535" t="s">
        <v>8550</v>
      </c>
      <c r="BG535">
        <v>10</v>
      </c>
      <c r="BK535" t="s">
        <v>8551</v>
      </c>
      <c r="BL535">
        <v>17903189</v>
      </c>
      <c r="BW535">
        <v>1</v>
      </c>
      <c r="BY535" t="s">
        <v>13985</v>
      </c>
      <c r="BZ535" t="s">
        <v>13985</v>
      </c>
      <c r="CA535" t="s">
        <v>13985</v>
      </c>
      <c r="CB535" t="s">
        <v>13985</v>
      </c>
    </row>
    <row r="536" spans="1:80" hidden="1">
      <c r="A536" t="s">
        <v>13850</v>
      </c>
      <c r="B536" t="s">
        <v>67</v>
      </c>
      <c r="C536" t="s">
        <v>33451</v>
      </c>
      <c r="G536" t="s">
        <v>33452</v>
      </c>
      <c r="J536" t="s">
        <v>33453</v>
      </c>
      <c r="K536" t="s">
        <v>160</v>
      </c>
      <c r="O536" t="s">
        <v>32224</v>
      </c>
      <c r="W536" t="s">
        <v>33454</v>
      </c>
      <c r="AG536">
        <v>10</v>
      </c>
      <c r="AH536">
        <v>10</v>
      </c>
      <c r="AN536" t="s">
        <v>162</v>
      </c>
      <c r="AO536" t="s">
        <v>163</v>
      </c>
      <c r="AS536" t="s">
        <v>815</v>
      </c>
      <c r="AT536">
        <v>2015</v>
      </c>
      <c r="AU536">
        <v>40</v>
      </c>
      <c r="AV536">
        <v>1</v>
      </c>
      <c r="BA536">
        <v>90</v>
      </c>
      <c r="BB536">
        <v>101</v>
      </c>
      <c r="BD536" t="s">
        <v>33455</v>
      </c>
      <c r="BG536">
        <v>12</v>
      </c>
      <c r="BK536" t="s">
        <v>33456</v>
      </c>
      <c r="BW536">
        <v>0</v>
      </c>
      <c r="BX536" t="s">
        <v>13429</v>
      </c>
      <c r="BY536" t="s">
        <v>13985</v>
      </c>
      <c r="BZ536" t="s">
        <v>13985</v>
      </c>
      <c r="CA536" t="s">
        <v>13985</v>
      </c>
      <c r="CB536" t="s">
        <v>13985</v>
      </c>
    </row>
    <row r="537" spans="1:80" hidden="1">
      <c r="A537" t="s">
        <v>13850</v>
      </c>
      <c r="B537" t="s">
        <v>67</v>
      </c>
      <c r="C537" t="s">
        <v>12263</v>
      </c>
      <c r="G537" t="s">
        <v>12263</v>
      </c>
      <c r="J537" t="s">
        <v>12264</v>
      </c>
      <c r="K537" t="s">
        <v>188</v>
      </c>
      <c r="O537" t="s">
        <v>32224</v>
      </c>
      <c r="W537" t="s">
        <v>12265</v>
      </c>
      <c r="AG537">
        <v>19</v>
      </c>
      <c r="AH537">
        <v>21</v>
      </c>
      <c r="AN537" t="s">
        <v>191</v>
      </c>
      <c r="AS537" t="s">
        <v>629</v>
      </c>
      <c r="AT537">
        <v>1995</v>
      </c>
      <c r="AU537">
        <v>102</v>
      </c>
      <c r="AV537">
        <v>2</v>
      </c>
      <c r="BA537">
        <v>202</v>
      </c>
      <c r="BB537">
        <v>210</v>
      </c>
      <c r="BD537" t="s">
        <v>12266</v>
      </c>
      <c r="BG537">
        <v>9</v>
      </c>
      <c r="BK537" t="s">
        <v>12267</v>
      </c>
      <c r="BL537">
        <v>28306875</v>
      </c>
      <c r="BW537">
        <v>1</v>
      </c>
      <c r="BY537" t="s">
        <v>13985</v>
      </c>
      <c r="BZ537" t="s">
        <v>13985</v>
      </c>
      <c r="CA537" t="s">
        <v>13985</v>
      </c>
      <c r="CB537" t="s">
        <v>13985</v>
      </c>
    </row>
    <row r="538" spans="1:80" hidden="1">
      <c r="A538" t="s">
        <v>13850</v>
      </c>
      <c r="B538" t="s">
        <v>67</v>
      </c>
      <c r="C538" t="s">
        <v>4270</v>
      </c>
      <c r="G538" t="s">
        <v>4271</v>
      </c>
      <c r="J538" t="s">
        <v>4272</v>
      </c>
      <c r="K538" t="s">
        <v>280</v>
      </c>
      <c r="O538" t="s">
        <v>32224</v>
      </c>
      <c r="W538" t="s">
        <v>4273</v>
      </c>
      <c r="AG538">
        <v>7</v>
      </c>
      <c r="AH538">
        <v>9</v>
      </c>
      <c r="AN538" t="s">
        <v>284</v>
      </c>
      <c r="AS538" s="1">
        <v>44958</v>
      </c>
      <c r="AT538">
        <v>2015</v>
      </c>
      <c r="AU538">
        <v>10</v>
      </c>
      <c r="AV538">
        <v>2</v>
      </c>
      <c r="BC538" t="s">
        <v>4274</v>
      </c>
      <c r="BD538" t="s">
        <v>4275</v>
      </c>
      <c r="BG538">
        <v>16</v>
      </c>
      <c r="BK538" t="s">
        <v>4276</v>
      </c>
      <c r="BL538">
        <v>25706525</v>
      </c>
      <c r="BM538" t="s">
        <v>32263</v>
      </c>
      <c r="BW538">
        <v>1</v>
      </c>
      <c r="BY538" t="s">
        <v>13985</v>
      </c>
      <c r="BZ538" t="s">
        <v>13985</v>
      </c>
      <c r="CA538" t="s">
        <v>13985</v>
      </c>
      <c r="CB538" t="s">
        <v>13985</v>
      </c>
    </row>
    <row r="539" spans="1:80" hidden="1">
      <c r="A539" t="s">
        <v>13850</v>
      </c>
      <c r="B539" t="s">
        <v>67</v>
      </c>
      <c r="C539" t="s">
        <v>33068</v>
      </c>
      <c r="G539" t="s">
        <v>33069</v>
      </c>
      <c r="J539" t="s">
        <v>33070</v>
      </c>
      <c r="K539" t="s">
        <v>3484</v>
      </c>
      <c r="O539" t="s">
        <v>32224</v>
      </c>
      <c r="W539" t="s">
        <v>33071</v>
      </c>
      <c r="AA539" t="s">
        <v>33072</v>
      </c>
      <c r="AB539" t="s">
        <v>33073</v>
      </c>
      <c r="AG539">
        <v>1</v>
      </c>
      <c r="AH539">
        <v>1</v>
      </c>
      <c r="AO539" t="s">
        <v>3488</v>
      </c>
      <c r="AT539">
        <v>2017</v>
      </c>
      <c r="AU539">
        <v>114</v>
      </c>
      <c r="BA539">
        <v>416</v>
      </c>
      <c r="BB539">
        <v>421</v>
      </c>
      <c r="BD539" t="s">
        <v>33074</v>
      </c>
      <c r="BG539">
        <v>6</v>
      </c>
      <c r="BK539" t="s">
        <v>33075</v>
      </c>
      <c r="BM539" t="s">
        <v>32495</v>
      </c>
      <c r="BW539">
        <v>0</v>
      </c>
      <c r="BX539" t="s">
        <v>13433</v>
      </c>
      <c r="BY539">
        <v>2</v>
      </c>
      <c r="BZ539" t="s">
        <v>13985</v>
      </c>
      <c r="CA539" t="s">
        <v>13985</v>
      </c>
      <c r="CB539" t="s">
        <v>13985</v>
      </c>
    </row>
    <row r="540" spans="1:80" hidden="1">
      <c r="A540" t="s">
        <v>13850</v>
      </c>
      <c r="B540" t="s">
        <v>67</v>
      </c>
      <c r="C540" t="s">
        <v>3978</v>
      </c>
      <c r="G540" t="s">
        <v>3979</v>
      </c>
      <c r="J540" t="s">
        <v>3980</v>
      </c>
      <c r="K540" t="s">
        <v>3981</v>
      </c>
      <c r="O540" t="s">
        <v>32224</v>
      </c>
      <c r="W540" t="s">
        <v>3982</v>
      </c>
      <c r="AG540">
        <v>8</v>
      </c>
      <c r="AH540">
        <v>12</v>
      </c>
      <c r="AN540" t="s">
        <v>3983</v>
      </c>
      <c r="AO540" t="s">
        <v>3984</v>
      </c>
      <c r="AS540" t="s">
        <v>521</v>
      </c>
      <c r="AT540">
        <v>2015</v>
      </c>
      <c r="AU540">
        <v>105</v>
      </c>
      <c r="AV540">
        <v>3</v>
      </c>
      <c r="BA540">
        <v>326</v>
      </c>
      <c r="BB540">
        <v>334</v>
      </c>
      <c r="BD540" t="s">
        <v>3985</v>
      </c>
      <c r="BG540">
        <v>9</v>
      </c>
      <c r="BK540" t="s">
        <v>3986</v>
      </c>
      <c r="BL540">
        <v>25779483</v>
      </c>
      <c r="BW540">
        <v>1</v>
      </c>
      <c r="BY540" t="s">
        <v>13985</v>
      </c>
      <c r="BZ540" t="s">
        <v>13985</v>
      </c>
      <c r="CA540" t="s">
        <v>13985</v>
      </c>
      <c r="CB540" t="s">
        <v>13985</v>
      </c>
    </row>
    <row r="541" spans="1:80" hidden="1">
      <c r="A541" t="s">
        <v>13850</v>
      </c>
      <c r="B541" t="s">
        <v>67</v>
      </c>
      <c r="C541" t="s">
        <v>5715</v>
      </c>
      <c r="G541" t="s">
        <v>5716</v>
      </c>
      <c r="J541" t="s">
        <v>5717</v>
      </c>
      <c r="K541" t="s">
        <v>358</v>
      </c>
      <c r="O541" t="s">
        <v>32224</v>
      </c>
      <c r="W541" t="s">
        <v>5718</v>
      </c>
      <c r="AG541">
        <v>13</v>
      </c>
      <c r="AH541">
        <v>14</v>
      </c>
      <c r="AN541" t="s">
        <v>360</v>
      </c>
      <c r="AO541" t="s">
        <v>361</v>
      </c>
      <c r="AS541" t="s">
        <v>84</v>
      </c>
      <c r="AT541">
        <v>2012</v>
      </c>
      <c r="AU541">
        <v>58</v>
      </c>
      <c r="AV541">
        <v>12</v>
      </c>
      <c r="BA541">
        <v>1582</v>
      </c>
      <c r="BB541">
        <v>1588</v>
      </c>
      <c r="BD541" t="s">
        <v>5719</v>
      </c>
      <c r="BG541">
        <v>7</v>
      </c>
      <c r="BK541" t="s">
        <v>5720</v>
      </c>
      <c r="BL541">
        <v>23063727</v>
      </c>
      <c r="BW541">
        <v>1</v>
      </c>
      <c r="BY541" t="s">
        <v>13985</v>
      </c>
      <c r="BZ541" t="s">
        <v>13985</v>
      </c>
      <c r="CA541" t="s">
        <v>13985</v>
      </c>
      <c r="CB541" t="s">
        <v>13985</v>
      </c>
    </row>
    <row r="542" spans="1:80" hidden="1">
      <c r="A542" t="s">
        <v>13850</v>
      </c>
      <c r="B542" t="s">
        <v>67</v>
      </c>
      <c r="C542" t="s">
        <v>5965</v>
      </c>
      <c r="G542" t="s">
        <v>5966</v>
      </c>
      <c r="J542" t="s">
        <v>5967</v>
      </c>
      <c r="K542" t="s">
        <v>160</v>
      </c>
      <c r="O542" t="s">
        <v>32224</v>
      </c>
      <c r="W542" t="s">
        <v>5968</v>
      </c>
      <c r="AG542">
        <v>17</v>
      </c>
      <c r="AH542">
        <v>22</v>
      </c>
      <c r="AN542" t="s">
        <v>162</v>
      </c>
      <c r="AS542" t="s">
        <v>521</v>
      </c>
      <c r="AT542">
        <v>2012</v>
      </c>
      <c r="AU542">
        <v>37</v>
      </c>
      <c r="AV542">
        <v>2</v>
      </c>
      <c r="BA542">
        <v>185</v>
      </c>
      <c r="BB542">
        <v>191</v>
      </c>
      <c r="BD542" t="s">
        <v>5969</v>
      </c>
      <c r="BG542">
        <v>7</v>
      </c>
      <c r="BK542" t="s">
        <v>5970</v>
      </c>
      <c r="BW542">
        <v>1</v>
      </c>
      <c r="BY542" t="s">
        <v>13985</v>
      </c>
      <c r="BZ542" t="s">
        <v>13985</v>
      </c>
      <c r="CA542" t="s">
        <v>13985</v>
      </c>
      <c r="CB542" t="s">
        <v>13985</v>
      </c>
    </row>
    <row r="543" spans="1:80" hidden="1">
      <c r="A543" t="s">
        <v>13850</v>
      </c>
      <c r="B543" t="s">
        <v>67</v>
      </c>
      <c r="C543" t="s">
        <v>11835</v>
      </c>
      <c r="G543" t="s">
        <v>11835</v>
      </c>
      <c r="J543" t="s">
        <v>11836</v>
      </c>
      <c r="K543" t="s">
        <v>160</v>
      </c>
      <c r="O543" t="s">
        <v>32224</v>
      </c>
      <c r="W543" t="s">
        <v>11837</v>
      </c>
      <c r="AG543">
        <v>10</v>
      </c>
      <c r="AH543">
        <v>10</v>
      </c>
      <c r="AN543" t="s">
        <v>162</v>
      </c>
      <c r="AO543" t="s">
        <v>163</v>
      </c>
      <c r="AS543" t="s">
        <v>84</v>
      </c>
      <c r="AT543">
        <v>1996</v>
      </c>
      <c r="AU543">
        <v>21</v>
      </c>
      <c r="AV543">
        <v>4</v>
      </c>
      <c r="BA543">
        <v>297</v>
      </c>
      <c r="BB543">
        <v>303</v>
      </c>
      <c r="BD543" t="s">
        <v>11838</v>
      </c>
      <c r="BG543">
        <v>7</v>
      </c>
      <c r="BK543" t="s">
        <v>11839</v>
      </c>
      <c r="BW543">
        <v>1</v>
      </c>
      <c r="BY543" t="s">
        <v>13985</v>
      </c>
      <c r="BZ543" t="s">
        <v>13985</v>
      </c>
      <c r="CA543" t="s">
        <v>13985</v>
      </c>
      <c r="CB543" t="s">
        <v>13985</v>
      </c>
    </row>
    <row r="544" spans="1:80" hidden="1">
      <c r="A544" t="s">
        <v>13850</v>
      </c>
      <c r="B544" t="s">
        <v>67</v>
      </c>
      <c r="C544" t="s">
        <v>11289</v>
      </c>
      <c r="G544" t="s">
        <v>11289</v>
      </c>
      <c r="J544" t="s">
        <v>11661</v>
      </c>
      <c r="K544" t="s">
        <v>358</v>
      </c>
      <c r="O544" t="s">
        <v>32224</v>
      </c>
      <c r="W544" t="s">
        <v>11662</v>
      </c>
      <c r="AG544">
        <v>20</v>
      </c>
      <c r="AH544">
        <v>22</v>
      </c>
      <c r="AN544" t="s">
        <v>360</v>
      </c>
      <c r="AS544" t="s">
        <v>352</v>
      </c>
      <c r="AT544">
        <v>1997</v>
      </c>
      <c r="AU544">
        <v>43</v>
      </c>
      <c r="AV544">
        <v>8</v>
      </c>
      <c r="BA544">
        <v>709</v>
      </c>
      <c r="BB544">
        <v>717</v>
      </c>
      <c r="BD544" t="s">
        <v>11663</v>
      </c>
      <c r="BG544">
        <v>9</v>
      </c>
      <c r="BK544" t="s">
        <v>11664</v>
      </c>
      <c r="BL544">
        <v>12770449</v>
      </c>
      <c r="BW544">
        <v>1</v>
      </c>
      <c r="BY544" t="s">
        <v>13985</v>
      </c>
      <c r="BZ544" t="s">
        <v>13985</v>
      </c>
      <c r="CA544" t="s">
        <v>13985</v>
      </c>
      <c r="CB544" t="s">
        <v>13985</v>
      </c>
    </row>
    <row r="545" spans="1:80" hidden="1">
      <c r="A545" t="s">
        <v>13850</v>
      </c>
      <c r="B545" t="s">
        <v>67</v>
      </c>
      <c r="C545" t="s">
        <v>3005</v>
      </c>
      <c r="G545" t="s">
        <v>3006</v>
      </c>
      <c r="J545" t="s">
        <v>3007</v>
      </c>
      <c r="K545" t="s">
        <v>160</v>
      </c>
      <c r="O545" t="s">
        <v>32224</v>
      </c>
      <c r="W545" t="s">
        <v>3008</v>
      </c>
      <c r="AA545" t="s">
        <v>3009</v>
      </c>
      <c r="AB545" t="s">
        <v>3010</v>
      </c>
      <c r="AG545">
        <v>4</v>
      </c>
      <c r="AH545">
        <v>4</v>
      </c>
      <c r="AN545" t="s">
        <v>162</v>
      </c>
      <c r="AO545" t="s">
        <v>163</v>
      </c>
      <c r="AS545" t="s">
        <v>297</v>
      </c>
      <c r="AT545">
        <v>2016</v>
      </c>
      <c r="AU545">
        <v>41</v>
      </c>
      <c r="AV545">
        <v>3</v>
      </c>
      <c r="BA545">
        <v>218</v>
      </c>
      <c r="BB545">
        <v>223</v>
      </c>
      <c r="BD545" t="s">
        <v>3011</v>
      </c>
      <c r="BG545">
        <v>6</v>
      </c>
      <c r="BK545" t="s">
        <v>3012</v>
      </c>
      <c r="BW545">
        <v>1</v>
      </c>
      <c r="BY545" t="s">
        <v>13985</v>
      </c>
      <c r="BZ545" t="s">
        <v>13985</v>
      </c>
      <c r="CA545" t="s">
        <v>13985</v>
      </c>
      <c r="CB545" t="s">
        <v>13985</v>
      </c>
    </row>
    <row r="546" spans="1:80" hidden="1">
      <c r="A546" t="s">
        <v>13850</v>
      </c>
      <c r="B546" t="s">
        <v>67</v>
      </c>
      <c r="C546" t="s">
        <v>35726</v>
      </c>
      <c r="G546" t="s">
        <v>35726</v>
      </c>
      <c r="J546" t="s">
        <v>35727</v>
      </c>
      <c r="K546" t="s">
        <v>1057</v>
      </c>
      <c r="O546" t="s">
        <v>32224</v>
      </c>
      <c r="W546" t="s">
        <v>35728</v>
      </c>
      <c r="AG546">
        <v>60</v>
      </c>
      <c r="AH546">
        <v>61</v>
      </c>
      <c r="AN546" t="s">
        <v>1061</v>
      </c>
      <c r="AO546" t="s">
        <v>1062</v>
      </c>
      <c r="AS546" t="s">
        <v>242</v>
      </c>
      <c r="AT546">
        <v>1995</v>
      </c>
      <c r="AU546">
        <v>76</v>
      </c>
      <c r="AV546">
        <v>7</v>
      </c>
      <c r="BA546">
        <v>2055</v>
      </c>
      <c r="BB546">
        <v>2065</v>
      </c>
      <c r="BD546" t="s">
        <v>35729</v>
      </c>
      <c r="BG546">
        <v>11</v>
      </c>
      <c r="BK546" t="s">
        <v>35730</v>
      </c>
      <c r="BW546">
        <v>0</v>
      </c>
      <c r="BX546" t="s">
        <v>13429</v>
      </c>
      <c r="BY546" t="s">
        <v>13985</v>
      </c>
      <c r="BZ546" t="s">
        <v>13985</v>
      </c>
      <c r="CA546" t="s">
        <v>13985</v>
      </c>
      <c r="CB546" t="s">
        <v>13985</v>
      </c>
    </row>
    <row r="547" spans="1:80" hidden="1">
      <c r="A547" t="s">
        <v>13850</v>
      </c>
      <c r="B547" t="s">
        <v>67</v>
      </c>
      <c r="C547" t="s">
        <v>35940</v>
      </c>
      <c r="G547" t="s">
        <v>35940</v>
      </c>
      <c r="J547" t="s">
        <v>36203</v>
      </c>
      <c r="K547" t="s">
        <v>6441</v>
      </c>
      <c r="O547" t="s">
        <v>32250</v>
      </c>
      <c r="AG547">
        <v>3</v>
      </c>
      <c r="AH547">
        <v>3</v>
      </c>
      <c r="AN547" t="s">
        <v>6445</v>
      </c>
      <c r="AT547">
        <v>1980</v>
      </c>
      <c r="AU547">
        <v>286</v>
      </c>
      <c r="AV547">
        <v>5772</v>
      </c>
      <c r="BA547">
        <v>446</v>
      </c>
      <c r="BB547">
        <v>446</v>
      </c>
      <c r="BD547" t="s">
        <v>36204</v>
      </c>
      <c r="BG547">
        <v>1</v>
      </c>
      <c r="BK547" t="s">
        <v>36205</v>
      </c>
      <c r="BW547">
        <v>0</v>
      </c>
      <c r="BX547" t="s">
        <v>13429</v>
      </c>
      <c r="BY547" t="s">
        <v>13985</v>
      </c>
      <c r="BZ547" t="s">
        <v>13985</v>
      </c>
      <c r="CA547" t="s">
        <v>13985</v>
      </c>
      <c r="CB547" t="s">
        <v>13985</v>
      </c>
    </row>
    <row r="548" spans="1:80" hidden="1">
      <c r="A548" t="s">
        <v>13850</v>
      </c>
      <c r="B548" t="s">
        <v>67</v>
      </c>
      <c r="C548" t="s">
        <v>34282</v>
      </c>
      <c r="G548" t="s">
        <v>34283</v>
      </c>
      <c r="J548" t="s">
        <v>34284</v>
      </c>
      <c r="K548" t="s">
        <v>358</v>
      </c>
      <c r="O548" t="s">
        <v>32291</v>
      </c>
      <c r="W548" t="s">
        <v>34285</v>
      </c>
      <c r="AA548" t="s">
        <v>10889</v>
      </c>
      <c r="AB548" t="s">
        <v>10890</v>
      </c>
      <c r="AG548">
        <v>75</v>
      </c>
      <c r="AH548">
        <v>79</v>
      </c>
      <c r="AN548" t="s">
        <v>360</v>
      </c>
      <c r="AO548" t="s">
        <v>361</v>
      </c>
      <c r="AS548" t="s">
        <v>629</v>
      </c>
      <c r="AT548">
        <v>2011</v>
      </c>
      <c r="AU548">
        <v>57</v>
      </c>
      <c r="AV548">
        <v>5</v>
      </c>
      <c r="AY548" t="s">
        <v>49</v>
      </c>
      <c r="BA548">
        <v>538</v>
      </c>
      <c r="BB548">
        <v>556</v>
      </c>
      <c r="BD548" t="s">
        <v>34286</v>
      </c>
      <c r="BG548">
        <v>19</v>
      </c>
      <c r="BK548" t="s">
        <v>34287</v>
      </c>
      <c r="BL548">
        <v>21029738</v>
      </c>
      <c r="BW548">
        <v>0</v>
      </c>
      <c r="BX548" t="s">
        <v>13429</v>
      </c>
      <c r="BY548" t="s">
        <v>13985</v>
      </c>
      <c r="BZ548" t="s">
        <v>13985</v>
      </c>
      <c r="CA548" t="s">
        <v>13985</v>
      </c>
      <c r="CB548" t="s">
        <v>13985</v>
      </c>
    </row>
    <row r="549" spans="1:80" hidden="1">
      <c r="A549" t="s">
        <v>13850</v>
      </c>
      <c r="B549" t="s">
        <v>67</v>
      </c>
      <c r="C549" t="s">
        <v>36020</v>
      </c>
      <c r="G549" t="s">
        <v>36020</v>
      </c>
      <c r="J549" t="s">
        <v>36183</v>
      </c>
      <c r="K549" t="s">
        <v>160</v>
      </c>
      <c r="O549" t="s">
        <v>32291</v>
      </c>
      <c r="AG549">
        <v>86</v>
      </c>
      <c r="AH549">
        <v>94</v>
      </c>
      <c r="AN549" t="s">
        <v>162</v>
      </c>
      <c r="AT549">
        <v>1981</v>
      </c>
      <c r="AU549">
        <v>6</v>
      </c>
      <c r="AV549">
        <v>1</v>
      </c>
      <c r="BA549">
        <v>99</v>
      </c>
      <c r="BB549">
        <v>116</v>
      </c>
      <c r="BD549" t="s">
        <v>36184</v>
      </c>
      <c r="BG549">
        <v>18</v>
      </c>
      <c r="BK549" t="s">
        <v>36185</v>
      </c>
      <c r="BW549">
        <v>0</v>
      </c>
      <c r="BX549" t="s">
        <v>13429</v>
      </c>
      <c r="BY549" t="s">
        <v>13985</v>
      </c>
      <c r="BZ549" t="s">
        <v>13985</v>
      </c>
      <c r="CA549" t="s">
        <v>13985</v>
      </c>
      <c r="CB549" t="s">
        <v>13985</v>
      </c>
    </row>
    <row r="550" spans="1:80" hidden="1">
      <c r="A550" t="s">
        <v>13850</v>
      </c>
      <c r="B550" t="s">
        <v>67</v>
      </c>
      <c r="C550" t="s">
        <v>36020</v>
      </c>
      <c r="G550" t="s">
        <v>36020</v>
      </c>
      <c r="J550" t="s">
        <v>36021</v>
      </c>
      <c r="K550" t="s">
        <v>35702</v>
      </c>
      <c r="O550" t="s">
        <v>35751</v>
      </c>
      <c r="AG550">
        <v>25</v>
      </c>
      <c r="AH550">
        <v>25</v>
      </c>
      <c r="AN550" t="s">
        <v>35704</v>
      </c>
      <c r="AS550" s="1">
        <v>42217</v>
      </c>
      <c r="AT550">
        <v>1987</v>
      </c>
      <c r="AU550">
        <v>43</v>
      </c>
      <c r="AV550">
        <v>8</v>
      </c>
      <c r="BA550">
        <v>935</v>
      </c>
      <c r="BB550">
        <v>937</v>
      </c>
      <c r="BD550" t="s">
        <v>36022</v>
      </c>
      <c r="BG550">
        <v>3</v>
      </c>
      <c r="BK550" t="s">
        <v>36023</v>
      </c>
      <c r="BW550">
        <v>0</v>
      </c>
      <c r="BX550" t="s">
        <v>13429</v>
      </c>
      <c r="BY550" t="s">
        <v>13985</v>
      </c>
      <c r="BZ550" t="s">
        <v>13985</v>
      </c>
      <c r="CA550" t="s">
        <v>13985</v>
      </c>
      <c r="CB550" t="s">
        <v>13985</v>
      </c>
    </row>
    <row r="551" spans="1:80" hidden="1">
      <c r="A551" t="s">
        <v>13850</v>
      </c>
      <c r="B551" t="s">
        <v>67</v>
      </c>
      <c r="C551" t="s">
        <v>35409</v>
      </c>
      <c r="G551" t="s">
        <v>35409</v>
      </c>
      <c r="J551" t="s">
        <v>35410</v>
      </c>
      <c r="K551" t="s">
        <v>258</v>
      </c>
      <c r="O551" t="s">
        <v>32224</v>
      </c>
      <c r="W551" t="s">
        <v>35411</v>
      </c>
      <c r="AA551" t="s">
        <v>1665</v>
      </c>
      <c r="AB551" t="s">
        <v>1666</v>
      </c>
      <c r="AG551">
        <v>55</v>
      </c>
      <c r="AH551">
        <v>61</v>
      </c>
      <c r="AN551" t="s">
        <v>261</v>
      </c>
      <c r="AS551" t="s">
        <v>352</v>
      </c>
      <c r="AT551">
        <v>2001</v>
      </c>
      <c r="AU551">
        <v>16</v>
      </c>
      <c r="AV551">
        <v>4</v>
      </c>
      <c r="BA551">
        <v>381</v>
      </c>
      <c r="BB551">
        <v>390</v>
      </c>
      <c r="BD551" t="s">
        <v>35412</v>
      </c>
      <c r="BG551">
        <v>10</v>
      </c>
      <c r="BK551" t="s">
        <v>35413</v>
      </c>
      <c r="BL551">
        <v>11506382</v>
      </c>
      <c r="BW551">
        <v>0</v>
      </c>
      <c r="BX551" t="s">
        <v>13429</v>
      </c>
      <c r="BY551" t="s">
        <v>13985</v>
      </c>
      <c r="BZ551" t="s">
        <v>13985</v>
      </c>
      <c r="CA551" t="s">
        <v>13985</v>
      </c>
      <c r="CB551" t="s">
        <v>13985</v>
      </c>
    </row>
    <row r="552" spans="1:80" hidden="1">
      <c r="A552" t="s">
        <v>13850</v>
      </c>
      <c r="B552" t="s">
        <v>67</v>
      </c>
      <c r="C552" t="s">
        <v>5835</v>
      </c>
      <c r="G552" t="s">
        <v>5836</v>
      </c>
      <c r="J552" t="s">
        <v>33739</v>
      </c>
      <c r="K552" t="s">
        <v>550</v>
      </c>
      <c r="O552" t="s">
        <v>32291</v>
      </c>
      <c r="W552" t="s">
        <v>33740</v>
      </c>
      <c r="AG552">
        <v>27</v>
      </c>
      <c r="AH552">
        <v>29</v>
      </c>
      <c r="AN552" t="s">
        <v>553</v>
      </c>
      <c r="AO552" t="s">
        <v>554</v>
      </c>
      <c r="AS552" t="s">
        <v>1023</v>
      </c>
      <c r="AT552">
        <v>2014</v>
      </c>
      <c r="AU552">
        <v>17</v>
      </c>
      <c r="AV552">
        <v>1</v>
      </c>
      <c r="BA552">
        <v>25</v>
      </c>
      <c r="BB552">
        <v>40</v>
      </c>
      <c r="BD552" t="s">
        <v>33741</v>
      </c>
      <c r="BG552">
        <v>16</v>
      </c>
      <c r="BK552" t="s">
        <v>33742</v>
      </c>
      <c r="BW552">
        <v>0</v>
      </c>
      <c r="BX552" t="s">
        <v>13429</v>
      </c>
      <c r="BY552" t="s">
        <v>13985</v>
      </c>
      <c r="BZ552" t="s">
        <v>13985</v>
      </c>
      <c r="CA552" t="s">
        <v>13985</v>
      </c>
      <c r="CB552" t="s">
        <v>13985</v>
      </c>
    </row>
    <row r="553" spans="1:80" hidden="1">
      <c r="A553" t="s">
        <v>13850</v>
      </c>
      <c r="B553" t="s">
        <v>67</v>
      </c>
      <c r="C553" t="s">
        <v>5835</v>
      </c>
      <c r="G553" t="s">
        <v>33976</v>
      </c>
      <c r="J553" t="s">
        <v>33977</v>
      </c>
      <c r="K553" t="s">
        <v>358</v>
      </c>
      <c r="O553" t="s">
        <v>32291</v>
      </c>
      <c r="W553" t="s">
        <v>33978</v>
      </c>
      <c r="AG553">
        <v>27</v>
      </c>
      <c r="AH553">
        <v>27</v>
      </c>
      <c r="AN553" t="s">
        <v>360</v>
      </c>
      <c r="AO553" t="s">
        <v>361</v>
      </c>
      <c r="AS553" t="s">
        <v>1023</v>
      </c>
      <c r="AT553">
        <v>2013</v>
      </c>
      <c r="AU553">
        <v>59</v>
      </c>
      <c r="AV553">
        <v>1</v>
      </c>
      <c r="BA553">
        <v>1</v>
      </c>
      <c r="BB553">
        <v>10</v>
      </c>
      <c r="BD553" t="s">
        <v>33979</v>
      </c>
      <c r="BG553">
        <v>10</v>
      </c>
      <c r="BK553" t="s">
        <v>33980</v>
      </c>
      <c r="BL553">
        <v>23183333</v>
      </c>
      <c r="BW553">
        <v>0</v>
      </c>
      <c r="BX553" t="s">
        <v>13429</v>
      </c>
      <c r="BY553" t="s">
        <v>13985</v>
      </c>
      <c r="BZ553" t="s">
        <v>13985</v>
      </c>
      <c r="CA553" t="s">
        <v>13985</v>
      </c>
      <c r="CB553" t="s">
        <v>13985</v>
      </c>
    </row>
    <row r="554" spans="1:80" hidden="1">
      <c r="A554" t="s">
        <v>13850</v>
      </c>
      <c r="B554" t="s">
        <v>67</v>
      </c>
      <c r="C554" t="s">
        <v>35008</v>
      </c>
      <c r="G554" t="s">
        <v>35008</v>
      </c>
      <c r="J554" t="s">
        <v>35009</v>
      </c>
      <c r="K554" t="s">
        <v>35010</v>
      </c>
      <c r="O554" t="s">
        <v>32291</v>
      </c>
      <c r="W554" t="s">
        <v>35011</v>
      </c>
      <c r="AA554" t="s">
        <v>35012</v>
      </c>
      <c r="AB554" t="s">
        <v>35013</v>
      </c>
      <c r="AG554">
        <v>9</v>
      </c>
      <c r="AH554">
        <v>19</v>
      </c>
      <c r="AN554" t="s">
        <v>35014</v>
      </c>
      <c r="AO554" t="s">
        <v>35015</v>
      </c>
      <c r="AS554" t="s">
        <v>730</v>
      </c>
      <c r="AT554">
        <v>2005</v>
      </c>
      <c r="AU554">
        <v>15</v>
      </c>
      <c r="AV554">
        <v>4</v>
      </c>
      <c r="BA554">
        <v>289</v>
      </c>
      <c r="BB554">
        <v>296</v>
      </c>
      <c r="BG554">
        <v>8</v>
      </c>
      <c r="BK554" t="s">
        <v>35016</v>
      </c>
      <c r="BW554">
        <v>0</v>
      </c>
      <c r="BX554" t="s">
        <v>13429</v>
      </c>
      <c r="BY554" t="s">
        <v>13985</v>
      </c>
      <c r="BZ554" t="s">
        <v>13985</v>
      </c>
      <c r="CA554" t="s">
        <v>13985</v>
      </c>
      <c r="CB554" t="s">
        <v>13985</v>
      </c>
    </row>
    <row r="555" spans="1:80" hidden="1">
      <c r="A555" t="s">
        <v>13850</v>
      </c>
      <c r="B555" t="s">
        <v>67</v>
      </c>
      <c r="C555" t="s">
        <v>12831</v>
      </c>
      <c r="G555" t="s">
        <v>12831</v>
      </c>
      <c r="J555" t="s">
        <v>36164</v>
      </c>
      <c r="K555" t="s">
        <v>36165</v>
      </c>
      <c r="O555" t="s">
        <v>32291</v>
      </c>
      <c r="AG555">
        <v>155</v>
      </c>
      <c r="AH555">
        <v>167</v>
      </c>
      <c r="AN555" t="s">
        <v>36166</v>
      </c>
      <c r="AT555">
        <v>1981</v>
      </c>
      <c r="AU555">
        <v>12</v>
      </c>
      <c r="BA555">
        <v>281</v>
      </c>
      <c r="BB555">
        <v>308</v>
      </c>
      <c r="BD555" t="s">
        <v>36167</v>
      </c>
      <c r="BG555">
        <v>28</v>
      </c>
      <c r="BK555" t="s">
        <v>36168</v>
      </c>
      <c r="BW555">
        <v>0</v>
      </c>
      <c r="BX555" t="s">
        <v>13429</v>
      </c>
      <c r="BY555" t="s">
        <v>13985</v>
      </c>
      <c r="BZ555" t="s">
        <v>13985</v>
      </c>
      <c r="CA555" t="s">
        <v>13985</v>
      </c>
      <c r="CB555" t="s">
        <v>13985</v>
      </c>
    </row>
    <row r="556" spans="1:80" hidden="1">
      <c r="A556" t="s">
        <v>13850</v>
      </c>
      <c r="B556" t="s">
        <v>67</v>
      </c>
      <c r="C556" t="s">
        <v>11954</v>
      </c>
      <c r="G556" t="s">
        <v>11954</v>
      </c>
      <c r="J556" t="s">
        <v>11955</v>
      </c>
      <c r="K556" t="s">
        <v>1829</v>
      </c>
      <c r="O556" t="s">
        <v>32291</v>
      </c>
      <c r="W556" t="s">
        <v>11956</v>
      </c>
      <c r="AG556">
        <v>3</v>
      </c>
      <c r="AH556">
        <v>4</v>
      </c>
      <c r="AN556" t="s">
        <v>1831</v>
      </c>
      <c r="AO556" t="s">
        <v>1832</v>
      </c>
      <c r="AS556" t="s">
        <v>629</v>
      </c>
      <c r="AT556">
        <v>1996</v>
      </c>
      <c r="AU556">
        <v>27</v>
      </c>
      <c r="AV556">
        <v>2</v>
      </c>
      <c r="BA556">
        <v>185</v>
      </c>
      <c r="BB556">
        <v>207</v>
      </c>
      <c r="BD556" t="s">
        <v>11957</v>
      </c>
      <c r="BG556">
        <v>23</v>
      </c>
      <c r="BK556" t="s">
        <v>11958</v>
      </c>
      <c r="BW556">
        <v>1</v>
      </c>
      <c r="BY556" t="s">
        <v>13985</v>
      </c>
      <c r="BZ556" t="s">
        <v>13985</v>
      </c>
      <c r="CA556" t="s">
        <v>13985</v>
      </c>
      <c r="CB556" t="s">
        <v>13985</v>
      </c>
    </row>
    <row r="557" spans="1:80" hidden="1">
      <c r="A557" t="s">
        <v>13850</v>
      </c>
      <c r="B557" t="s">
        <v>67</v>
      </c>
      <c r="C557" t="s">
        <v>10205</v>
      </c>
      <c r="G557" t="s">
        <v>10205</v>
      </c>
      <c r="J557" t="s">
        <v>10206</v>
      </c>
      <c r="K557" t="s">
        <v>3484</v>
      </c>
      <c r="O557" t="s">
        <v>32224</v>
      </c>
      <c r="W557" t="s">
        <v>10207</v>
      </c>
      <c r="AG557">
        <v>9</v>
      </c>
      <c r="AH557">
        <v>9</v>
      </c>
      <c r="AN557" t="s">
        <v>9979</v>
      </c>
      <c r="AT557">
        <v>2003</v>
      </c>
      <c r="AU557">
        <v>100</v>
      </c>
      <c r="AV557">
        <v>1</v>
      </c>
      <c r="BA557">
        <v>31</v>
      </c>
      <c r="BB557">
        <v>37</v>
      </c>
      <c r="BD557" t="s">
        <v>10208</v>
      </c>
      <c r="BG557">
        <v>7</v>
      </c>
      <c r="BK557" t="s">
        <v>10209</v>
      </c>
      <c r="BM557" t="s">
        <v>32249</v>
      </c>
      <c r="BW557">
        <v>1</v>
      </c>
      <c r="BY557" t="s">
        <v>13985</v>
      </c>
      <c r="BZ557" t="s">
        <v>13985</v>
      </c>
      <c r="CA557" t="s">
        <v>13985</v>
      </c>
      <c r="CB557" t="s">
        <v>13985</v>
      </c>
    </row>
    <row r="558" spans="1:80" hidden="1">
      <c r="A558" t="s">
        <v>13850</v>
      </c>
      <c r="B558" t="s">
        <v>67</v>
      </c>
      <c r="C558" t="s">
        <v>15378</v>
      </c>
      <c r="G558" t="s">
        <v>15379</v>
      </c>
      <c r="J558" t="s">
        <v>15380</v>
      </c>
      <c r="K558" t="s">
        <v>15381</v>
      </c>
      <c r="O558" t="s">
        <v>32224</v>
      </c>
      <c r="W558" t="s">
        <v>15382</v>
      </c>
      <c r="AA558" t="s">
        <v>15383</v>
      </c>
      <c r="AB558" t="s">
        <v>15384</v>
      </c>
      <c r="AG558">
        <v>2</v>
      </c>
      <c r="AH558">
        <v>2</v>
      </c>
      <c r="AN558" t="s">
        <v>15385</v>
      </c>
      <c r="AS558" t="s">
        <v>352</v>
      </c>
      <c r="AT558">
        <v>2018</v>
      </c>
      <c r="AU558">
        <v>10</v>
      </c>
      <c r="AV558">
        <v>8</v>
      </c>
      <c r="BA558">
        <v>2086</v>
      </c>
      <c r="BB558">
        <v>2101</v>
      </c>
      <c r="BD558" t="s">
        <v>15386</v>
      </c>
      <c r="BG558">
        <v>16</v>
      </c>
      <c r="BK558" t="s">
        <v>15387</v>
      </c>
      <c r="BL558">
        <v>30010752</v>
      </c>
      <c r="BM558" t="s">
        <v>32263</v>
      </c>
      <c r="BW558">
        <v>1</v>
      </c>
      <c r="BY558" t="s">
        <v>13985</v>
      </c>
      <c r="BZ558" t="s">
        <v>13985</v>
      </c>
      <c r="CA558" t="s">
        <v>13985</v>
      </c>
      <c r="CB558" t="s">
        <v>13985</v>
      </c>
    </row>
    <row r="559" spans="1:80" hidden="1">
      <c r="A559" t="s">
        <v>13850</v>
      </c>
      <c r="B559" t="s">
        <v>67</v>
      </c>
      <c r="C559" t="s">
        <v>34380</v>
      </c>
      <c r="G559" t="s">
        <v>34381</v>
      </c>
      <c r="J559" t="s">
        <v>34382</v>
      </c>
      <c r="K559" t="s">
        <v>358</v>
      </c>
      <c r="O559" t="s">
        <v>32224</v>
      </c>
      <c r="W559" t="s">
        <v>34383</v>
      </c>
      <c r="AG559">
        <v>16</v>
      </c>
      <c r="AH559">
        <v>17</v>
      </c>
      <c r="AN559" t="s">
        <v>360</v>
      </c>
      <c r="AS559" t="s">
        <v>297</v>
      </c>
      <c r="AT559">
        <v>2010</v>
      </c>
      <c r="AU559">
        <v>56</v>
      </c>
      <c r="AV559">
        <v>9</v>
      </c>
      <c r="BA559">
        <v>1192</v>
      </c>
      <c r="BB559">
        <v>1197</v>
      </c>
      <c r="BD559" t="s">
        <v>34384</v>
      </c>
      <c r="BG559">
        <v>6</v>
      </c>
      <c r="BK559" t="s">
        <v>34385</v>
      </c>
      <c r="BL559">
        <v>20346949</v>
      </c>
      <c r="BW559">
        <v>0</v>
      </c>
      <c r="BX559" t="s">
        <v>13433</v>
      </c>
      <c r="BY559">
        <v>1</v>
      </c>
      <c r="BZ559" t="s">
        <v>13985</v>
      </c>
      <c r="CA559" t="s">
        <v>13985</v>
      </c>
      <c r="CB559" t="s">
        <v>13985</v>
      </c>
    </row>
    <row r="560" spans="1:80" hidden="1">
      <c r="A560" t="s">
        <v>13850</v>
      </c>
      <c r="B560" t="s">
        <v>67</v>
      </c>
      <c r="C560" t="s">
        <v>35316</v>
      </c>
      <c r="G560" t="s">
        <v>35316</v>
      </c>
      <c r="J560" t="s">
        <v>35317</v>
      </c>
      <c r="K560" t="s">
        <v>3484</v>
      </c>
      <c r="O560" t="s">
        <v>32224</v>
      </c>
      <c r="W560" t="s">
        <v>35318</v>
      </c>
      <c r="AA560" t="s">
        <v>5614</v>
      </c>
      <c r="AB560" t="s">
        <v>5615</v>
      </c>
      <c r="AG560">
        <v>4</v>
      </c>
      <c r="AH560">
        <v>11</v>
      </c>
      <c r="AN560" t="s">
        <v>9979</v>
      </c>
      <c r="AT560">
        <v>2002</v>
      </c>
      <c r="AU560">
        <v>99</v>
      </c>
      <c r="AV560">
        <v>4</v>
      </c>
      <c r="BA560">
        <v>427</v>
      </c>
      <c r="BB560">
        <v>436</v>
      </c>
      <c r="BD560" t="s">
        <v>35319</v>
      </c>
      <c r="BG560">
        <v>10</v>
      </c>
      <c r="BK560" t="s">
        <v>35320</v>
      </c>
      <c r="BM560" t="s">
        <v>32249</v>
      </c>
      <c r="BW560">
        <v>0</v>
      </c>
      <c r="BX560" t="s">
        <v>13429</v>
      </c>
      <c r="BY560" t="s">
        <v>13985</v>
      </c>
      <c r="BZ560" t="s">
        <v>13985</v>
      </c>
      <c r="CA560" t="s">
        <v>13985</v>
      </c>
      <c r="CB560" t="s">
        <v>13985</v>
      </c>
    </row>
    <row r="561" spans="1:80" hidden="1">
      <c r="A561" t="s">
        <v>13850</v>
      </c>
      <c r="B561" t="s">
        <v>67</v>
      </c>
      <c r="C561" t="s">
        <v>32418</v>
      </c>
      <c r="G561" t="s">
        <v>32419</v>
      </c>
      <c r="J561" t="s">
        <v>32420</v>
      </c>
      <c r="K561" t="s">
        <v>348</v>
      </c>
      <c r="O561" t="s">
        <v>32224</v>
      </c>
      <c r="W561" t="s">
        <v>32421</v>
      </c>
      <c r="AA561" t="s">
        <v>32422</v>
      </c>
      <c r="AB561" t="s">
        <v>32423</v>
      </c>
      <c r="AG561">
        <v>4</v>
      </c>
      <c r="AH561">
        <v>4</v>
      </c>
      <c r="AN561" t="s">
        <v>350</v>
      </c>
      <c r="AO561" t="s">
        <v>351</v>
      </c>
      <c r="AS561" t="s">
        <v>730</v>
      </c>
      <c r="AT561">
        <v>2019</v>
      </c>
      <c r="AU561">
        <v>48</v>
      </c>
      <c r="AV561">
        <v>2</v>
      </c>
      <c r="BA561">
        <v>454</v>
      </c>
      <c r="BB561">
        <v>464</v>
      </c>
      <c r="BD561" t="s">
        <v>32424</v>
      </c>
      <c r="BG561">
        <v>11</v>
      </c>
      <c r="BK561" t="s">
        <v>32425</v>
      </c>
      <c r="BL561">
        <v>30657879</v>
      </c>
      <c r="BW561">
        <v>0</v>
      </c>
      <c r="BX561" t="s">
        <v>13429</v>
      </c>
    </row>
    <row r="562" spans="1:80" hidden="1">
      <c r="A562" t="s">
        <v>13850</v>
      </c>
      <c r="B562" t="s">
        <v>67</v>
      </c>
      <c r="C562" t="s">
        <v>27005</v>
      </c>
      <c r="G562" t="s">
        <v>27005</v>
      </c>
      <c r="J562" t="s">
        <v>27006</v>
      </c>
      <c r="K562" t="s">
        <v>160</v>
      </c>
      <c r="O562" t="s">
        <v>32224</v>
      </c>
      <c r="W562" t="s">
        <v>27007</v>
      </c>
      <c r="AA562" t="s">
        <v>10048</v>
      </c>
      <c r="AB562" t="s">
        <v>10049</v>
      </c>
      <c r="AG562">
        <v>10</v>
      </c>
      <c r="AH562">
        <v>13</v>
      </c>
      <c r="AN562" t="s">
        <v>162</v>
      </c>
      <c r="AO562" t="s">
        <v>163</v>
      </c>
      <c r="AS562" t="s">
        <v>84</v>
      </c>
      <c r="AT562">
        <v>2004</v>
      </c>
      <c r="AU562">
        <v>29</v>
      </c>
      <c r="AV562">
        <v>5</v>
      </c>
      <c r="BA562">
        <v>458</v>
      </c>
      <c r="BB562">
        <v>463</v>
      </c>
      <c r="BD562" t="s">
        <v>27008</v>
      </c>
      <c r="BG562">
        <v>6</v>
      </c>
      <c r="BK562" t="s">
        <v>27009</v>
      </c>
      <c r="BW562">
        <v>1</v>
      </c>
      <c r="BY562" t="s">
        <v>13985</v>
      </c>
      <c r="BZ562" t="s">
        <v>13985</v>
      </c>
      <c r="CA562" t="s">
        <v>13985</v>
      </c>
      <c r="CB562" t="s">
        <v>13985</v>
      </c>
    </row>
    <row r="563" spans="1:80" hidden="1">
      <c r="A563" t="s">
        <v>13850</v>
      </c>
      <c r="B563" t="s">
        <v>67</v>
      </c>
      <c r="C563" t="s">
        <v>31337</v>
      </c>
      <c r="G563" t="s">
        <v>31337</v>
      </c>
      <c r="J563" t="s">
        <v>31338</v>
      </c>
      <c r="K563" t="s">
        <v>12404</v>
      </c>
      <c r="O563" t="s">
        <v>32224</v>
      </c>
      <c r="W563" t="s">
        <v>31339</v>
      </c>
      <c r="AG563">
        <v>46</v>
      </c>
      <c r="AH563">
        <v>51</v>
      </c>
      <c r="AN563" t="s">
        <v>12410</v>
      </c>
      <c r="AS563" t="s">
        <v>84</v>
      </c>
      <c r="AT563">
        <v>1991</v>
      </c>
      <c r="AU563">
        <v>33</v>
      </c>
      <c r="AV563">
        <v>2</v>
      </c>
      <c r="BA563">
        <v>331</v>
      </c>
      <c r="BB563">
        <v>344</v>
      </c>
      <c r="BD563" t="s">
        <v>31340</v>
      </c>
      <c r="BG563">
        <v>14</v>
      </c>
      <c r="BK563" t="s">
        <v>31341</v>
      </c>
      <c r="BW563">
        <v>1</v>
      </c>
      <c r="BY563" t="s">
        <v>13985</v>
      </c>
      <c r="BZ563" t="s">
        <v>13985</v>
      </c>
      <c r="CA563" t="s">
        <v>13985</v>
      </c>
      <c r="CB563" t="s">
        <v>13985</v>
      </c>
    </row>
    <row r="564" spans="1:80" hidden="1">
      <c r="A564" t="s">
        <v>13850</v>
      </c>
      <c r="B564" t="s">
        <v>67</v>
      </c>
      <c r="C564" t="s">
        <v>27080</v>
      </c>
      <c r="G564" t="s">
        <v>31582</v>
      </c>
      <c r="J564" t="s">
        <v>31583</v>
      </c>
      <c r="K564" t="s">
        <v>6536</v>
      </c>
      <c r="O564" t="s">
        <v>32224</v>
      </c>
      <c r="W564" t="s">
        <v>31584</v>
      </c>
      <c r="AG564">
        <v>28</v>
      </c>
      <c r="AH564">
        <v>31</v>
      </c>
      <c r="AN564" t="s">
        <v>6540</v>
      </c>
      <c r="AO564" t="s">
        <v>7529</v>
      </c>
      <c r="AT564">
        <v>1988</v>
      </c>
      <c r="AU564">
        <v>2</v>
      </c>
      <c r="AV564">
        <v>2</v>
      </c>
      <c r="BA564">
        <v>177</v>
      </c>
      <c r="BB564">
        <v>183</v>
      </c>
      <c r="BD564" t="s">
        <v>31585</v>
      </c>
      <c r="BG564">
        <v>7</v>
      </c>
      <c r="BK564" t="s">
        <v>31586</v>
      </c>
      <c r="BW564">
        <v>1</v>
      </c>
      <c r="BY564" t="s">
        <v>13985</v>
      </c>
      <c r="BZ564" t="s">
        <v>13985</v>
      </c>
      <c r="CA564" t="s">
        <v>13985</v>
      </c>
      <c r="CB564" t="s">
        <v>13985</v>
      </c>
    </row>
    <row r="565" spans="1:80" hidden="1">
      <c r="A565" t="s">
        <v>13850</v>
      </c>
      <c r="B565" t="s">
        <v>67</v>
      </c>
      <c r="C565" t="s">
        <v>34910</v>
      </c>
      <c r="G565" t="s">
        <v>34911</v>
      </c>
      <c r="J565" t="s">
        <v>34912</v>
      </c>
      <c r="K565" t="s">
        <v>236</v>
      </c>
      <c r="O565" t="s">
        <v>32224</v>
      </c>
      <c r="W565" t="s">
        <v>34913</v>
      </c>
      <c r="AA565" t="s">
        <v>34914</v>
      </c>
      <c r="AB565" t="s">
        <v>34915</v>
      </c>
      <c r="AG565">
        <v>268</v>
      </c>
      <c r="AH565">
        <v>278</v>
      </c>
      <c r="AN565" t="s">
        <v>240</v>
      </c>
      <c r="AS565" s="1">
        <v>37104</v>
      </c>
      <c r="AT565">
        <v>2006</v>
      </c>
      <c r="AU565">
        <v>209</v>
      </c>
      <c r="AV565">
        <v>15</v>
      </c>
      <c r="BA565">
        <v>2859</v>
      </c>
      <c r="BB565">
        <v>2872</v>
      </c>
      <c r="BD565" t="s">
        <v>34916</v>
      </c>
      <c r="BG565">
        <v>14</v>
      </c>
      <c r="BK565" t="s">
        <v>34917</v>
      </c>
      <c r="BL565">
        <v>16857869</v>
      </c>
      <c r="BM565" t="s">
        <v>32286</v>
      </c>
      <c r="BW565">
        <v>0</v>
      </c>
      <c r="BX565" t="s">
        <v>13429</v>
      </c>
      <c r="BY565" t="s">
        <v>13985</v>
      </c>
      <c r="BZ565" t="s">
        <v>13985</v>
      </c>
      <c r="CA565" t="s">
        <v>13985</v>
      </c>
      <c r="CB565" t="s">
        <v>13985</v>
      </c>
    </row>
    <row r="566" spans="1:80" hidden="1">
      <c r="A566" t="s">
        <v>13850</v>
      </c>
      <c r="B566" t="s">
        <v>67</v>
      </c>
      <c r="C566" t="s">
        <v>32236</v>
      </c>
      <c r="G566" t="s">
        <v>32237</v>
      </c>
      <c r="J566" t="s">
        <v>32238</v>
      </c>
      <c r="K566" t="s">
        <v>32239</v>
      </c>
      <c r="O566" t="s">
        <v>32224</v>
      </c>
      <c r="W566" t="s">
        <v>32240</v>
      </c>
      <c r="AA566" t="s">
        <v>32241</v>
      </c>
      <c r="AB566" t="s">
        <v>32242</v>
      </c>
      <c r="AG566">
        <v>0</v>
      </c>
      <c r="AH566">
        <v>0</v>
      </c>
      <c r="AO566" t="s">
        <v>32243</v>
      </c>
      <c r="AS566" t="s">
        <v>32244</v>
      </c>
      <c r="AT566">
        <v>2019</v>
      </c>
      <c r="AU566">
        <v>3</v>
      </c>
      <c r="AV566">
        <v>1</v>
      </c>
      <c r="BA566">
        <v>40</v>
      </c>
      <c r="BB566">
        <v>51</v>
      </c>
      <c r="BD566" t="s">
        <v>32245</v>
      </c>
      <c r="BG566">
        <v>12</v>
      </c>
      <c r="BK566" t="s">
        <v>32246</v>
      </c>
      <c r="BM566" t="s">
        <v>32247</v>
      </c>
      <c r="BW566">
        <v>0</v>
      </c>
      <c r="BX566" t="s">
        <v>13429</v>
      </c>
    </row>
    <row r="567" spans="1:80" hidden="1">
      <c r="A567" t="s">
        <v>13850</v>
      </c>
      <c r="B567" t="s">
        <v>67</v>
      </c>
      <c r="C567" t="s">
        <v>33382</v>
      </c>
      <c r="G567" t="s">
        <v>33383</v>
      </c>
      <c r="J567" t="s">
        <v>33384</v>
      </c>
      <c r="K567" t="s">
        <v>280</v>
      </c>
      <c r="O567" t="s">
        <v>32224</v>
      </c>
      <c r="W567" t="s">
        <v>33385</v>
      </c>
      <c r="AA567" t="s">
        <v>33386</v>
      </c>
      <c r="AB567" t="s">
        <v>32492</v>
      </c>
      <c r="AG567">
        <v>19</v>
      </c>
      <c r="AH567">
        <v>20</v>
      </c>
      <c r="AN567" t="s">
        <v>284</v>
      </c>
      <c r="AS567" s="1">
        <v>43617</v>
      </c>
      <c r="AT567">
        <v>2015</v>
      </c>
      <c r="AU567">
        <v>10</v>
      </c>
      <c r="AV567">
        <v>6</v>
      </c>
      <c r="BC567" t="s">
        <v>33387</v>
      </c>
      <c r="BD567" t="s">
        <v>33388</v>
      </c>
      <c r="BG567">
        <v>11</v>
      </c>
      <c r="BK567" t="s">
        <v>33389</v>
      </c>
      <c r="BL567">
        <v>26090826</v>
      </c>
      <c r="BM567" t="s">
        <v>32263</v>
      </c>
      <c r="BW567">
        <v>0</v>
      </c>
      <c r="BX567" t="s">
        <v>13429</v>
      </c>
      <c r="BY567" t="s">
        <v>13985</v>
      </c>
      <c r="BZ567" t="s">
        <v>13985</v>
      </c>
      <c r="CA567" t="s">
        <v>13985</v>
      </c>
      <c r="CB567" t="s">
        <v>13985</v>
      </c>
    </row>
    <row r="568" spans="1:80" hidden="1">
      <c r="A568" t="s">
        <v>13850</v>
      </c>
      <c r="B568" t="s">
        <v>67</v>
      </c>
      <c r="C568" t="s">
        <v>32344</v>
      </c>
      <c r="G568" t="s">
        <v>32345</v>
      </c>
      <c r="J568" t="s">
        <v>32346</v>
      </c>
      <c r="K568" t="s">
        <v>3339</v>
      </c>
      <c r="O568" t="s">
        <v>32224</v>
      </c>
      <c r="W568" t="s">
        <v>32347</v>
      </c>
      <c r="AG568">
        <v>0</v>
      </c>
      <c r="AH568">
        <v>0</v>
      </c>
      <c r="AN568" t="s">
        <v>3343</v>
      </c>
      <c r="AO568" t="s">
        <v>3344</v>
      </c>
      <c r="AS568" t="s">
        <v>352</v>
      </c>
      <c r="AT568">
        <v>2019</v>
      </c>
      <c r="AU568">
        <v>88</v>
      </c>
      <c r="AV568">
        <v>8</v>
      </c>
      <c r="BA568">
        <v>1215</v>
      </c>
      <c r="BB568">
        <v>1225</v>
      </c>
      <c r="BD568" t="s">
        <v>32348</v>
      </c>
      <c r="BG568">
        <v>11</v>
      </c>
      <c r="BK568" t="s">
        <v>32349</v>
      </c>
      <c r="BL568">
        <v>31063222</v>
      </c>
      <c r="BW568">
        <v>0</v>
      </c>
      <c r="BX568" t="s">
        <v>13429</v>
      </c>
    </row>
    <row r="569" spans="1:80" hidden="1">
      <c r="A569" t="s">
        <v>13850</v>
      </c>
      <c r="B569" t="s">
        <v>67</v>
      </c>
      <c r="C569" t="s">
        <v>32843</v>
      </c>
      <c r="G569" t="s">
        <v>32844</v>
      </c>
      <c r="J569" t="s">
        <v>32845</v>
      </c>
      <c r="K569" t="s">
        <v>13990</v>
      </c>
      <c r="O569" t="s">
        <v>32224</v>
      </c>
      <c r="W569" t="s">
        <v>32846</v>
      </c>
      <c r="AA569" t="s">
        <v>32847</v>
      </c>
      <c r="AB569" t="s">
        <v>32848</v>
      </c>
      <c r="AG569">
        <v>6</v>
      </c>
      <c r="AH569">
        <v>7</v>
      </c>
      <c r="AN569" t="s">
        <v>13992</v>
      </c>
      <c r="AO569" t="s">
        <v>13993</v>
      </c>
      <c r="AS569" t="s">
        <v>242</v>
      </c>
      <c r="AT569">
        <v>2017</v>
      </c>
      <c r="AU569">
        <v>19</v>
      </c>
      <c r="AV569">
        <v>10</v>
      </c>
      <c r="BA569">
        <v>2971</v>
      </c>
      <c r="BB569">
        <v>2992</v>
      </c>
      <c r="BD569" t="s">
        <v>32849</v>
      </c>
      <c r="BG569">
        <v>22</v>
      </c>
      <c r="BK569" t="s">
        <v>32850</v>
      </c>
      <c r="BW569">
        <v>0</v>
      </c>
      <c r="BX569" t="s">
        <v>13429</v>
      </c>
      <c r="BY569" t="s">
        <v>13985</v>
      </c>
      <c r="BZ569" t="s">
        <v>13985</v>
      </c>
      <c r="CA569" t="s">
        <v>13985</v>
      </c>
      <c r="CB569" t="s">
        <v>13985</v>
      </c>
    </row>
    <row r="570" spans="1:80" hidden="1">
      <c r="A570" t="s">
        <v>13850</v>
      </c>
      <c r="B570" t="s">
        <v>67</v>
      </c>
      <c r="C570" t="s">
        <v>1661</v>
      </c>
      <c r="G570" t="s">
        <v>1662</v>
      </c>
      <c r="J570" t="s">
        <v>1663</v>
      </c>
      <c r="K570" t="s">
        <v>258</v>
      </c>
      <c r="O570" t="s">
        <v>32224</v>
      </c>
      <c r="W570" t="s">
        <v>1664</v>
      </c>
      <c r="AA570" t="s">
        <v>1665</v>
      </c>
      <c r="AB570" t="s">
        <v>1666</v>
      </c>
      <c r="AG570">
        <v>0</v>
      </c>
      <c r="AH570">
        <v>0</v>
      </c>
      <c r="AN570" t="s">
        <v>261</v>
      </c>
      <c r="AO570" t="s">
        <v>262</v>
      </c>
      <c r="AS570" t="s">
        <v>884</v>
      </c>
      <c r="AT570">
        <v>2018</v>
      </c>
      <c r="AU570">
        <v>33</v>
      </c>
      <c r="AV570">
        <v>1</v>
      </c>
      <c r="BA570">
        <v>15</v>
      </c>
      <c r="BB570">
        <v>23</v>
      </c>
      <c r="BD570" t="s">
        <v>1667</v>
      </c>
      <c r="BG570">
        <v>9</v>
      </c>
      <c r="BK570" t="s">
        <v>1668</v>
      </c>
      <c r="BL570">
        <v>29183263</v>
      </c>
      <c r="BM570" t="s">
        <v>32286</v>
      </c>
      <c r="BW570">
        <v>1</v>
      </c>
      <c r="BY570" t="s">
        <v>13985</v>
      </c>
      <c r="BZ570" t="s">
        <v>13985</v>
      </c>
      <c r="CA570" t="s">
        <v>13985</v>
      </c>
      <c r="CB570" t="s">
        <v>13985</v>
      </c>
    </row>
    <row r="571" spans="1:80" hidden="1">
      <c r="A571" t="s">
        <v>13850</v>
      </c>
      <c r="B571" t="s">
        <v>67</v>
      </c>
      <c r="C571" t="s">
        <v>33872</v>
      </c>
      <c r="G571" t="s">
        <v>33873</v>
      </c>
      <c r="J571" t="s">
        <v>33874</v>
      </c>
      <c r="K571" t="s">
        <v>358</v>
      </c>
      <c r="O571" t="s">
        <v>32224</v>
      </c>
      <c r="W571" t="s">
        <v>33875</v>
      </c>
      <c r="AB571" t="s">
        <v>5361</v>
      </c>
      <c r="AG571">
        <v>6</v>
      </c>
      <c r="AH571">
        <v>6</v>
      </c>
      <c r="AN571" t="s">
        <v>360</v>
      </c>
      <c r="AO571" t="s">
        <v>361</v>
      </c>
      <c r="AS571" t="s">
        <v>472</v>
      </c>
      <c r="AT571">
        <v>2013</v>
      </c>
      <c r="AU571">
        <v>59</v>
      </c>
      <c r="AV571">
        <v>7</v>
      </c>
      <c r="BA571">
        <v>662</v>
      </c>
      <c r="BB571">
        <v>666</v>
      </c>
      <c r="BD571" t="s">
        <v>33876</v>
      </c>
      <c r="BG571">
        <v>5</v>
      </c>
      <c r="BK571" t="s">
        <v>33877</v>
      </c>
      <c r="BL571">
        <v>23665332</v>
      </c>
      <c r="BW571">
        <v>0</v>
      </c>
      <c r="BX571" t="s">
        <v>13433</v>
      </c>
      <c r="BY571">
        <v>2</v>
      </c>
      <c r="BZ571" t="s">
        <v>13985</v>
      </c>
      <c r="CA571" t="s">
        <v>13985</v>
      </c>
      <c r="CB571" t="s">
        <v>13985</v>
      </c>
    </row>
    <row r="572" spans="1:80" hidden="1">
      <c r="A572" t="s">
        <v>13850</v>
      </c>
      <c r="B572" t="s">
        <v>67</v>
      </c>
      <c r="C572" t="s">
        <v>11926</v>
      </c>
      <c r="G572" t="s">
        <v>11926</v>
      </c>
      <c r="J572" t="s">
        <v>11927</v>
      </c>
      <c r="K572" t="s">
        <v>358</v>
      </c>
      <c r="O572" t="s">
        <v>32224</v>
      </c>
      <c r="W572" t="s">
        <v>11928</v>
      </c>
      <c r="AG572">
        <v>2</v>
      </c>
      <c r="AH572">
        <v>2</v>
      </c>
      <c r="AN572" t="s">
        <v>360</v>
      </c>
      <c r="AS572" t="s">
        <v>472</v>
      </c>
      <c r="AT572">
        <v>1996</v>
      </c>
      <c r="AU572">
        <v>42</v>
      </c>
      <c r="AV572">
        <v>7</v>
      </c>
      <c r="BA572">
        <v>681</v>
      </c>
      <c r="BB572">
        <v>691</v>
      </c>
      <c r="BD572" t="s">
        <v>11929</v>
      </c>
      <c r="BG572">
        <v>11</v>
      </c>
      <c r="BK572" t="s">
        <v>11930</v>
      </c>
      <c r="BW572">
        <v>1</v>
      </c>
      <c r="BY572" t="s">
        <v>13985</v>
      </c>
      <c r="BZ572" t="s">
        <v>13985</v>
      </c>
      <c r="CA572" t="s">
        <v>13985</v>
      </c>
      <c r="CB572" t="s">
        <v>13985</v>
      </c>
    </row>
    <row r="573" spans="1:80" hidden="1">
      <c r="A573" t="s">
        <v>13850</v>
      </c>
      <c r="B573" t="s">
        <v>67</v>
      </c>
      <c r="C573" t="s">
        <v>3779</v>
      </c>
      <c r="G573" t="s">
        <v>3780</v>
      </c>
      <c r="J573" t="s">
        <v>3781</v>
      </c>
      <c r="K573" t="s">
        <v>496</v>
      </c>
      <c r="O573" t="s">
        <v>32224</v>
      </c>
      <c r="W573" t="s">
        <v>3782</v>
      </c>
      <c r="AA573" t="s">
        <v>3009</v>
      </c>
      <c r="AB573" t="s">
        <v>3783</v>
      </c>
      <c r="AG573">
        <v>2</v>
      </c>
      <c r="AH573">
        <v>2</v>
      </c>
      <c r="AN573" t="s">
        <v>499</v>
      </c>
      <c r="AS573" s="1">
        <v>40787</v>
      </c>
      <c r="AT573">
        <v>2015</v>
      </c>
      <c r="AU573">
        <v>12</v>
      </c>
      <c r="BC573">
        <v>20</v>
      </c>
      <c r="BD573" t="s">
        <v>3784</v>
      </c>
      <c r="BG573">
        <v>7</v>
      </c>
      <c r="BK573" t="s">
        <v>3785</v>
      </c>
      <c r="BL573">
        <v>26366187</v>
      </c>
      <c r="BM573" t="s">
        <v>32263</v>
      </c>
      <c r="BW573">
        <v>1</v>
      </c>
      <c r="BY573" t="s">
        <v>13985</v>
      </c>
      <c r="BZ573" t="s">
        <v>13985</v>
      </c>
      <c r="CA573" t="s">
        <v>13985</v>
      </c>
      <c r="CB573" t="s">
        <v>13985</v>
      </c>
    </row>
    <row r="574" spans="1:80" hidden="1">
      <c r="A574" t="s">
        <v>13850</v>
      </c>
      <c r="B574" t="s">
        <v>67</v>
      </c>
      <c r="C574" t="s">
        <v>33236</v>
      </c>
      <c r="G574" t="s">
        <v>33237</v>
      </c>
      <c r="J574" t="s">
        <v>33238</v>
      </c>
      <c r="K574" t="s">
        <v>3981</v>
      </c>
      <c r="O574" t="s">
        <v>32224</v>
      </c>
      <c r="W574" t="s">
        <v>33239</v>
      </c>
      <c r="AA574" t="s">
        <v>33240</v>
      </c>
      <c r="AB574" t="s">
        <v>33241</v>
      </c>
      <c r="AG574">
        <v>1</v>
      </c>
      <c r="AH574">
        <v>1</v>
      </c>
      <c r="AN574" t="s">
        <v>3983</v>
      </c>
      <c r="AO574" t="s">
        <v>3984</v>
      </c>
      <c r="AS574" t="s">
        <v>730</v>
      </c>
      <c r="AT574">
        <v>2016</v>
      </c>
      <c r="AU574">
        <v>106</v>
      </c>
      <c r="AV574">
        <v>2</v>
      </c>
      <c r="BA574">
        <v>161</v>
      </c>
      <c r="BB574">
        <v>167</v>
      </c>
      <c r="BD574" t="s">
        <v>33242</v>
      </c>
      <c r="BG574">
        <v>7</v>
      </c>
      <c r="BK574" t="s">
        <v>33243</v>
      </c>
      <c r="BL574">
        <v>26696371</v>
      </c>
      <c r="BW574">
        <v>0</v>
      </c>
      <c r="BX574" t="s">
        <v>13429</v>
      </c>
      <c r="BY574" t="s">
        <v>13985</v>
      </c>
      <c r="BZ574" t="s">
        <v>13985</v>
      </c>
      <c r="CA574" t="s">
        <v>13985</v>
      </c>
      <c r="CB574" t="s">
        <v>13985</v>
      </c>
    </row>
    <row r="575" spans="1:80" hidden="1">
      <c r="A575" t="s">
        <v>13850</v>
      </c>
      <c r="B575" t="s">
        <v>67</v>
      </c>
      <c r="C575" t="s">
        <v>16915</v>
      </c>
      <c r="G575" t="s">
        <v>16916</v>
      </c>
      <c r="J575" t="s">
        <v>16917</v>
      </c>
      <c r="K575" t="s">
        <v>358</v>
      </c>
      <c r="O575" t="s">
        <v>32224</v>
      </c>
      <c r="W575" t="s">
        <v>16918</v>
      </c>
      <c r="AA575" t="s">
        <v>1665</v>
      </c>
      <c r="AB575" t="s">
        <v>16919</v>
      </c>
      <c r="AG575">
        <v>10</v>
      </c>
      <c r="AH575">
        <v>11</v>
      </c>
      <c r="AN575" t="s">
        <v>360</v>
      </c>
      <c r="AO575" t="s">
        <v>361</v>
      </c>
      <c r="AS575" t="s">
        <v>730</v>
      </c>
      <c r="AT575">
        <v>2017</v>
      </c>
      <c r="AU575">
        <v>98</v>
      </c>
      <c r="BA575">
        <v>267</v>
      </c>
      <c r="BB575">
        <v>274</v>
      </c>
      <c r="BD575" t="s">
        <v>16920</v>
      </c>
      <c r="BG575">
        <v>8</v>
      </c>
      <c r="BK575" t="s">
        <v>16921</v>
      </c>
      <c r="BL575">
        <v>28161445</v>
      </c>
      <c r="BM575" t="s">
        <v>33030</v>
      </c>
      <c r="BW575">
        <v>1</v>
      </c>
      <c r="BY575" t="s">
        <v>13985</v>
      </c>
      <c r="CA575" t="s">
        <v>13985</v>
      </c>
      <c r="CB575" t="s">
        <v>13985</v>
      </c>
    </row>
    <row r="576" spans="1:80" hidden="1">
      <c r="A576" t="s">
        <v>13850</v>
      </c>
      <c r="B576" t="s">
        <v>67</v>
      </c>
      <c r="C576" t="s">
        <v>32724</v>
      </c>
      <c r="G576" t="s">
        <v>32725</v>
      </c>
      <c r="J576" t="s">
        <v>32726</v>
      </c>
      <c r="K576" t="s">
        <v>207</v>
      </c>
      <c r="O576" t="s">
        <v>32224</v>
      </c>
      <c r="W576" t="s">
        <v>32727</v>
      </c>
      <c r="AB576" t="s">
        <v>32728</v>
      </c>
      <c r="AG576">
        <v>5</v>
      </c>
      <c r="AH576">
        <v>5</v>
      </c>
      <c r="AN576" t="s">
        <v>209</v>
      </c>
      <c r="AS576" s="1">
        <v>46419</v>
      </c>
      <c r="AT576">
        <v>2018</v>
      </c>
      <c r="AU576">
        <v>9</v>
      </c>
      <c r="BC576">
        <v>208</v>
      </c>
      <c r="BD576" t="s">
        <v>32729</v>
      </c>
      <c r="BG576">
        <v>15</v>
      </c>
      <c r="BK576" t="s">
        <v>32730</v>
      </c>
      <c r="BL576">
        <v>29535741</v>
      </c>
      <c r="BM576" t="s">
        <v>32263</v>
      </c>
      <c r="BW576">
        <v>0</v>
      </c>
      <c r="BX576" t="s">
        <v>13429</v>
      </c>
      <c r="BY576" t="s">
        <v>13985</v>
      </c>
      <c r="BZ576" t="s">
        <v>13985</v>
      </c>
      <c r="CA576" t="s">
        <v>13985</v>
      </c>
      <c r="CB576" t="s">
        <v>13985</v>
      </c>
    </row>
    <row r="577" spans="1:80" hidden="1">
      <c r="A577" t="s">
        <v>13850</v>
      </c>
      <c r="B577" t="s">
        <v>67</v>
      </c>
      <c r="C577" t="s">
        <v>34253</v>
      </c>
      <c r="G577" t="s">
        <v>34254</v>
      </c>
      <c r="J577" t="s">
        <v>34255</v>
      </c>
      <c r="K577" t="s">
        <v>280</v>
      </c>
      <c r="O577" t="s">
        <v>32224</v>
      </c>
      <c r="W577" t="s">
        <v>34256</v>
      </c>
      <c r="AG577">
        <v>21</v>
      </c>
      <c r="AH577">
        <v>21</v>
      </c>
      <c r="AN577" t="s">
        <v>284</v>
      </c>
      <c r="AS577" s="1">
        <v>42887</v>
      </c>
      <c r="AT577">
        <v>2011</v>
      </c>
      <c r="AU577">
        <v>6</v>
      </c>
      <c r="AV577">
        <v>6</v>
      </c>
      <c r="BC577" t="s">
        <v>34257</v>
      </c>
      <c r="BD577" t="s">
        <v>34258</v>
      </c>
      <c r="BG577">
        <v>6</v>
      </c>
      <c r="BK577" t="s">
        <v>34259</v>
      </c>
      <c r="BL577">
        <v>21698113</v>
      </c>
      <c r="BM577" t="s">
        <v>32263</v>
      </c>
      <c r="BW577">
        <v>0</v>
      </c>
      <c r="BX577" t="s">
        <v>13429</v>
      </c>
    </row>
    <row r="578" spans="1:80" hidden="1">
      <c r="A578" t="s">
        <v>13850</v>
      </c>
      <c r="B578" t="s">
        <v>67</v>
      </c>
      <c r="C578" t="s">
        <v>14071</v>
      </c>
      <c r="G578" t="s">
        <v>14072</v>
      </c>
      <c r="J578" t="s">
        <v>14073</v>
      </c>
      <c r="K578" t="s">
        <v>3410</v>
      </c>
      <c r="O578" t="s">
        <v>32224</v>
      </c>
      <c r="W578" t="s">
        <v>14074</v>
      </c>
      <c r="AG578">
        <v>0</v>
      </c>
      <c r="AH578">
        <v>0</v>
      </c>
      <c r="AN578" t="s">
        <v>3414</v>
      </c>
      <c r="AS578" t="s">
        <v>2031</v>
      </c>
      <c r="AT578">
        <v>2019</v>
      </c>
      <c r="AU578">
        <v>10</v>
      </c>
      <c r="BC578">
        <v>1352</v>
      </c>
      <c r="BD578" t="s">
        <v>14075</v>
      </c>
      <c r="BG578">
        <v>8</v>
      </c>
      <c r="BK578" t="s">
        <v>14076</v>
      </c>
      <c r="BL578">
        <v>31708801</v>
      </c>
      <c r="BM578" t="s">
        <v>32263</v>
      </c>
      <c r="BW578">
        <v>1</v>
      </c>
    </row>
    <row r="579" spans="1:80" hidden="1">
      <c r="A579" t="s">
        <v>13850</v>
      </c>
      <c r="B579" t="s">
        <v>67</v>
      </c>
      <c r="C579" t="s">
        <v>1963</v>
      </c>
      <c r="G579" t="s">
        <v>1964</v>
      </c>
      <c r="J579" t="s">
        <v>1965</v>
      </c>
      <c r="K579" t="s">
        <v>1966</v>
      </c>
      <c r="O579" t="s">
        <v>32291</v>
      </c>
      <c r="W579" t="s">
        <v>1967</v>
      </c>
      <c r="AA579" t="s">
        <v>1968</v>
      </c>
      <c r="AG579">
        <v>16</v>
      </c>
      <c r="AH579">
        <v>16</v>
      </c>
      <c r="AN579" t="s">
        <v>1969</v>
      </c>
      <c r="AO579" t="s">
        <v>1970</v>
      </c>
      <c r="AS579" s="1">
        <v>43770</v>
      </c>
      <c r="AT579">
        <v>2017</v>
      </c>
      <c r="AU579">
        <v>372</v>
      </c>
      <c r="AV579">
        <v>1734</v>
      </c>
      <c r="BC579">
        <v>20160257</v>
      </c>
      <c r="BD579" t="s">
        <v>1971</v>
      </c>
      <c r="BG579">
        <v>9</v>
      </c>
      <c r="BK579" t="s">
        <v>1972</v>
      </c>
      <c r="BL579">
        <v>28993500</v>
      </c>
      <c r="BM579" t="s">
        <v>32812</v>
      </c>
      <c r="BW579">
        <v>1</v>
      </c>
      <c r="BY579" t="s">
        <v>13985</v>
      </c>
      <c r="BZ579" t="s">
        <v>13985</v>
      </c>
      <c r="CA579" t="s">
        <v>13985</v>
      </c>
      <c r="CB579" t="s">
        <v>13985</v>
      </c>
    </row>
    <row r="580" spans="1:80" hidden="1">
      <c r="A580" t="s">
        <v>13850</v>
      </c>
      <c r="B580" t="s">
        <v>67</v>
      </c>
      <c r="C580" t="s">
        <v>9221</v>
      </c>
      <c r="G580" t="s">
        <v>9221</v>
      </c>
      <c r="J580" t="s">
        <v>9222</v>
      </c>
      <c r="K580" t="s">
        <v>667</v>
      </c>
      <c r="O580" t="s">
        <v>32291</v>
      </c>
      <c r="W580" t="s">
        <v>9223</v>
      </c>
      <c r="AG580">
        <v>49</v>
      </c>
      <c r="AH580">
        <v>53</v>
      </c>
      <c r="AN580" t="s">
        <v>670</v>
      </c>
      <c r="AS580" t="s">
        <v>884</v>
      </c>
      <c r="AT580">
        <v>2006</v>
      </c>
      <c r="AU580">
        <v>41</v>
      </c>
      <c r="AV580">
        <v>1</v>
      </c>
      <c r="BA580">
        <v>1</v>
      </c>
      <c r="BB580">
        <v>13</v>
      </c>
      <c r="BD580" t="s">
        <v>9224</v>
      </c>
      <c r="BG580">
        <v>13</v>
      </c>
      <c r="BK580" t="s">
        <v>9225</v>
      </c>
      <c r="BM580" t="s">
        <v>32286</v>
      </c>
      <c r="BW580">
        <v>1</v>
      </c>
      <c r="BY580" t="s">
        <v>13985</v>
      </c>
      <c r="BZ580" t="s">
        <v>13985</v>
      </c>
      <c r="CA580" t="s">
        <v>13985</v>
      </c>
      <c r="CB580" t="s">
        <v>13985</v>
      </c>
    </row>
    <row r="581" spans="1:80" hidden="1">
      <c r="A581" t="s">
        <v>13850</v>
      </c>
      <c r="B581" t="s">
        <v>67</v>
      </c>
      <c r="C581" t="s">
        <v>35306</v>
      </c>
      <c r="G581" t="s">
        <v>35306</v>
      </c>
      <c r="J581" t="s">
        <v>35307</v>
      </c>
      <c r="K581" t="s">
        <v>35308</v>
      </c>
      <c r="O581" t="s">
        <v>32291</v>
      </c>
      <c r="W581" t="s">
        <v>35309</v>
      </c>
      <c r="AA581" t="s">
        <v>35310</v>
      </c>
      <c r="AG581">
        <v>53</v>
      </c>
      <c r="AH581">
        <v>57</v>
      </c>
      <c r="AN581" t="s">
        <v>35311</v>
      </c>
      <c r="AO581" t="s">
        <v>35312</v>
      </c>
      <c r="AS581" t="s">
        <v>815</v>
      </c>
      <c r="AT581">
        <v>2002</v>
      </c>
      <c r="AU581">
        <v>4</v>
      </c>
      <c r="AV581">
        <v>3</v>
      </c>
      <c r="BA581">
        <v>341</v>
      </c>
      <c r="BB581">
        <v>350</v>
      </c>
      <c r="BC581" t="s">
        <v>35313</v>
      </c>
      <c r="BD581" t="s">
        <v>35314</v>
      </c>
      <c r="BG581">
        <v>10</v>
      </c>
      <c r="BK581" t="s">
        <v>35315</v>
      </c>
      <c r="BL581">
        <v>11909745</v>
      </c>
      <c r="BW581">
        <v>0</v>
      </c>
      <c r="BX581" t="s">
        <v>13429</v>
      </c>
      <c r="BY581" t="s">
        <v>13985</v>
      </c>
      <c r="BZ581" t="s">
        <v>13985</v>
      </c>
      <c r="CA581" t="s">
        <v>13985</v>
      </c>
      <c r="CB581" t="s">
        <v>13985</v>
      </c>
    </row>
    <row r="582" spans="1:80" hidden="1">
      <c r="A582" t="s">
        <v>13850</v>
      </c>
      <c r="B582" t="s">
        <v>67</v>
      </c>
      <c r="C582" t="s">
        <v>34314</v>
      </c>
      <c r="G582" t="s">
        <v>34315</v>
      </c>
      <c r="J582" t="s">
        <v>34316</v>
      </c>
      <c r="K582" t="s">
        <v>160</v>
      </c>
      <c r="O582" t="s">
        <v>32224</v>
      </c>
      <c r="W582" t="s">
        <v>34317</v>
      </c>
      <c r="AG582">
        <v>6</v>
      </c>
      <c r="AH582">
        <v>6</v>
      </c>
      <c r="AN582" t="s">
        <v>162</v>
      </c>
      <c r="AS582" t="s">
        <v>815</v>
      </c>
      <c r="AT582">
        <v>2011</v>
      </c>
      <c r="AU582">
        <v>36</v>
      </c>
      <c r="AV582">
        <v>1</v>
      </c>
      <c r="BA582">
        <v>47</v>
      </c>
      <c r="BB582">
        <v>53</v>
      </c>
      <c r="BD582" t="s">
        <v>34318</v>
      </c>
      <c r="BG582">
        <v>7</v>
      </c>
      <c r="BK582" t="s">
        <v>34319</v>
      </c>
      <c r="BW582">
        <v>0</v>
      </c>
      <c r="BX582" t="s">
        <v>13429</v>
      </c>
      <c r="BY582" t="s">
        <v>13985</v>
      </c>
      <c r="BZ582" t="s">
        <v>13985</v>
      </c>
      <c r="CA582" t="s">
        <v>13985</v>
      </c>
      <c r="CB582" t="s">
        <v>13985</v>
      </c>
    </row>
    <row r="583" spans="1:80" hidden="1">
      <c r="A583" t="s">
        <v>13850</v>
      </c>
      <c r="B583" t="s">
        <v>67</v>
      </c>
      <c r="C583" t="s">
        <v>4301</v>
      </c>
      <c r="G583" t="s">
        <v>4302</v>
      </c>
      <c r="J583" t="s">
        <v>4303</v>
      </c>
      <c r="K583" t="s">
        <v>667</v>
      </c>
      <c r="O583" t="s">
        <v>32224</v>
      </c>
      <c r="W583" t="s">
        <v>4304</v>
      </c>
      <c r="AG583">
        <v>4</v>
      </c>
      <c r="AH583">
        <v>4</v>
      </c>
      <c r="AN583" t="s">
        <v>670</v>
      </c>
      <c r="AO583" t="s">
        <v>671</v>
      </c>
      <c r="AS583" t="s">
        <v>884</v>
      </c>
      <c r="AT583">
        <v>2015</v>
      </c>
      <c r="AU583">
        <v>50</v>
      </c>
      <c r="AV583">
        <v>1</v>
      </c>
      <c r="BA583">
        <v>49</v>
      </c>
      <c r="BB583">
        <v>55</v>
      </c>
      <c r="BD583" t="s">
        <v>4305</v>
      </c>
      <c r="BG583">
        <v>7</v>
      </c>
      <c r="BK583" t="s">
        <v>4306</v>
      </c>
      <c r="BW583">
        <v>1</v>
      </c>
      <c r="BY583" t="s">
        <v>13985</v>
      </c>
      <c r="BZ583" t="s">
        <v>13985</v>
      </c>
      <c r="CA583" t="s">
        <v>13985</v>
      </c>
      <c r="CB583" t="s">
        <v>13985</v>
      </c>
    </row>
    <row r="584" spans="1:80" hidden="1">
      <c r="A584" t="s">
        <v>13850</v>
      </c>
      <c r="B584" t="s">
        <v>67</v>
      </c>
      <c r="C584" t="s">
        <v>17969</v>
      </c>
      <c r="G584" t="s">
        <v>17970</v>
      </c>
      <c r="J584" t="s">
        <v>17971</v>
      </c>
      <c r="K584" t="s">
        <v>280</v>
      </c>
      <c r="O584" t="s">
        <v>32224</v>
      </c>
      <c r="W584" t="s">
        <v>17972</v>
      </c>
      <c r="AA584" t="s">
        <v>17973</v>
      </c>
      <c r="AB584" t="s">
        <v>17974</v>
      </c>
      <c r="AG584">
        <v>13</v>
      </c>
      <c r="AH584">
        <v>13</v>
      </c>
      <c r="AN584" t="s">
        <v>284</v>
      </c>
      <c r="AS584" s="1">
        <v>40940</v>
      </c>
      <c r="AT584">
        <v>2016</v>
      </c>
      <c r="AU584">
        <v>11</v>
      </c>
      <c r="AV584">
        <v>2</v>
      </c>
      <c r="BC584" t="s">
        <v>17975</v>
      </c>
      <c r="BD584" t="s">
        <v>17976</v>
      </c>
      <c r="BG584">
        <v>28</v>
      </c>
      <c r="BK584" t="s">
        <v>17977</v>
      </c>
      <c r="BL584">
        <v>26871447</v>
      </c>
      <c r="BM584" t="s">
        <v>32263</v>
      </c>
      <c r="BW584">
        <v>1</v>
      </c>
      <c r="BY584" t="s">
        <v>13985</v>
      </c>
      <c r="BZ584" t="s">
        <v>13985</v>
      </c>
      <c r="CA584" t="s">
        <v>13985</v>
      </c>
      <c r="CB584" t="s">
        <v>13985</v>
      </c>
    </row>
    <row r="585" spans="1:80" hidden="1">
      <c r="A585" t="s">
        <v>13850</v>
      </c>
      <c r="B585" t="s">
        <v>67</v>
      </c>
      <c r="C585" t="s">
        <v>5835</v>
      </c>
      <c r="G585" t="s">
        <v>5835</v>
      </c>
      <c r="J585" t="s">
        <v>10893</v>
      </c>
      <c r="K585" t="s">
        <v>358</v>
      </c>
      <c r="O585" t="s">
        <v>32224</v>
      </c>
      <c r="W585" t="s">
        <v>10894</v>
      </c>
      <c r="AG585">
        <v>30</v>
      </c>
      <c r="AH585">
        <v>36</v>
      </c>
      <c r="AN585" t="s">
        <v>360</v>
      </c>
      <c r="AS585" t="s">
        <v>730</v>
      </c>
      <c r="AT585">
        <v>2000</v>
      </c>
      <c r="AU585">
        <v>46</v>
      </c>
      <c r="AV585">
        <v>4</v>
      </c>
      <c r="BA585">
        <v>509</v>
      </c>
      <c r="BB585">
        <v>517</v>
      </c>
      <c r="BD585" t="s">
        <v>10895</v>
      </c>
      <c r="BG585">
        <v>9</v>
      </c>
      <c r="BK585" t="s">
        <v>10896</v>
      </c>
      <c r="BL585">
        <v>12770215</v>
      </c>
      <c r="BW585">
        <v>1</v>
      </c>
      <c r="BY585" t="s">
        <v>13985</v>
      </c>
      <c r="BZ585" t="s">
        <v>13985</v>
      </c>
      <c r="CA585" t="s">
        <v>13985</v>
      </c>
      <c r="CB585" t="s">
        <v>13985</v>
      </c>
    </row>
    <row r="586" spans="1:80" hidden="1">
      <c r="A586" t="s">
        <v>13850</v>
      </c>
      <c r="B586" t="s">
        <v>67</v>
      </c>
      <c r="C586" t="s">
        <v>31637</v>
      </c>
      <c r="G586" t="s">
        <v>31637</v>
      </c>
      <c r="J586" t="s">
        <v>31638</v>
      </c>
      <c r="K586" t="s">
        <v>4545</v>
      </c>
      <c r="O586" t="s">
        <v>32224</v>
      </c>
      <c r="AG586">
        <v>20</v>
      </c>
      <c r="AH586">
        <v>23</v>
      </c>
      <c r="AN586" t="s">
        <v>4548</v>
      </c>
      <c r="AT586">
        <v>1982</v>
      </c>
      <c r="AU586">
        <v>75</v>
      </c>
      <c r="AV586">
        <v>2</v>
      </c>
      <c r="BA586">
        <v>195</v>
      </c>
      <c r="BB586">
        <v>200</v>
      </c>
      <c r="BD586" t="s">
        <v>31639</v>
      </c>
      <c r="BG586">
        <v>6</v>
      </c>
      <c r="BK586" t="s">
        <v>31640</v>
      </c>
      <c r="BW586">
        <v>1</v>
      </c>
      <c r="BY586" t="s">
        <v>13985</v>
      </c>
      <c r="BZ586" t="s">
        <v>13985</v>
      </c>
      <c r="CA586" t="s">
        <v>13985</v>
      </c>
      <c r="CB586" t="s">
        <v>13985</v>
      </c>
    </row>
    <row r="587" spans="1:80" hidden="1">
      <c r="A587" t="s">
        <v>13850</v>
      </c>
      <c r="B587" t="s">
        <v>67</v>
      </c>
      <c r="C587" t="s">
        <v>34344</v>
      </c>
      <c r="G587" t="s">
        <v>34345</v>
      </c>
      <c r="J587" t="s">
        <v>34346</v>
      </c>
      <c r="K587" t="s">
        <v>667</v>
      </c>
      <c r="O587" t="s">
        <v>32224</v>
      </c>
      <c r="W587" t="s">
        <v>34347</v>
      </c>
      <c r="AG587">
        <v>2</v>
      </c>
      <c r="AH587">
        <v>2</v>
      </c>
      <c r="AN587" t="s">
        <v>670</v>
      </c>
      <c r="AS587" t="s">
        <v>154</v>
      </c>
      <c r="AT587">
        <v>2010</v>
      </c>
      <c r="AU587">
        <v>45</v>
      </c>
      <c r="AV587">
        <v>4</v>
      </c>
      <c r="BA587">
        <v>627</v>
      </c>
      <c r="BB587">
        <v>633</v>
      </c>
      <c r="BD587" t="s">
        <v>34348</v>
      </c>
      <c r="BG587">
        <v>7</v>
      </c>
      <c r="BK587" t="s">
        <v>34349</v>
      </c>
      <c r="BM587" t="s">
        <v>32286</v>
      </c>
      <c r="BW587">
        <v>0</v>
      </c>
      <c r="BX587" t="s">
        <v>13429</v>
      </c>
      <c r="BY587" t="s">
        <v>13985</v>
      </c>
      <c r="BZ587" t="s">
        <v>13985</v>
      </c>
      <c r="CA587" t="s">
        <v>13985</v>
      </c>
      <c r="CB587" t="s">
        <v>13985</v>
      </c>
    </row>
    <row r="588" spans="1:80" hidden="1">
      <c r="A588" t="s">
        <v>13850</v>
      </c>
      <c r="B588" t="s">
        <v>67</v>
      </c>
      <c r="C588" t="s">
        <v>10013</v>
      </c>
      <c r="G588" t="s">
        <v>10013</v>
      </c>
      <c r="J588" t="s">
        <v>27205</v>
      </c>
      <c r="K588" t="s">
        <v>625</v>
      </c>
      <c r="O588" t="s">
        <v>32224</v>
      </c>
      <c r="W588" t="s">
        <v>27206</v>
      </c>
      <c r="AA588" t="s">
        <v>5725</v>
      </c>
      <c r="AB588" t="s">
        <v>8843</v>
      </c>
      <c r="AG588">
        <v>16</v>
      </c>
      <c r="AH588">
        <v>20</v>
      </c>
      <c r="AN588" t="s">
        <v>627</v>
      </c>
      <c r="AS588" t="s">
        <v>730</v>
      </c>
      <c r="AT588">
        <v>2004</v>
      </c>
      <c r="AU588">
        <v>111</v>
      </c>
      <c r="AV588">
        <v>1</v>
      </c>
      <c r="BA588">
        <v>1</v>
      </c>
      <c r="BB588">
        <v>6</v>
      </c>
      <c r="BD588" t="s">
        <v>27207</v>
      </c>
      <c r="BG588">
        <v>6</v>
      </c>
      <c r="BK588" t="s">
        <v>27208</v>
      </c>
      <c r="BW588">
        <v>1</v>
      </c>
      <c r="BY588" t="s">
        <v>13985</v>
      </c>
      <c r="BZ588" t="s">
        <v>13985</v>
      </c>
      <c r="CA588" t="s">
        <v>13985</v>
      </c>
      <c r="CB588" t="s">
        <v>13985</v>
      </c>
    </row>
    <row r="589" spans="1:80" hidden="1">
      <c r="A589" t="s">
        <v>13850</v>
      </c>
      <c r="B589" t="s">
        <v>67</v>
      </c>
      <c r="C589" t="s">
        <v>8306</v>
      </c>
      <c r="G589" t="s">
        <v>8307</v>
      </c>
      <c r="J589" t="s">
        <v>8308</v>
      </c>
      <c r="K589" t="s">
        <v>1829</v>
      </c>
      <c r="O589" t="s">
        <v>32224</v>
      </c>
      <c r="W589" t="s">
        <v>8309</v>
      </c>
      <c r="AG589">
        <v>1</v>
      </c>
      <c r="AH589">
        <v>1</v>
      </c>
      <c r="AN589" t="s">
        <v>1831</v>
      </c>
      <c r="AO589" t="s">
        <v>1832</v>
      </c>
      <c r="AS589" t="s">
        <v>730</v>
      </c>
      <c r="AT589">
        <v>2008</v>
      </c>
      <c r="AU589">
        <v>39</v>
      </c>
      <c r="AV589">
        <v>2</v>
      </c>
      <c r="BA589">
        <v>143</v>
      </c>
      <c r="BB589">
        <v>150</v>
      </c>
      <c r="BD589" t="s">
        <v>8310</v>
      </c>
      <c r="BG589">
        <v>8</v>
      </c>
      <c r="BK589" t="s">
        <v>8311</v>
      </c>
      <c r="BW589">
        <v>1</v>
      </c>
      <c r="BY589" t="s">
        <v>13985</v>
      </c>
      <c r="BZ589" t="s">
        <v>13985</v>
      </c>
      <c r="CA589" t="s">
        <v>13985</v>
      </c>
      <c r="CB589" t="s">
        <v>13985</v>
      </c>
    </row>
    <row r="590" spans="1:80" hidden="1">
      <c r="A590" t="s">
        <v>13850</v>
      </c>
      <c r="B590" t="s">
        <v>67</v>
      </c>
      <c r="C590" t="s">
        <v>34701</v>
      </c>
      <c r="G590" t="s">
        <v>34702</v>
      </c>
      <c r="J590" t="s">
        <v>34703</v>
      </c>
      <c r="K590" t="s">
        <v>1829</v>
      </c>
      <c r="O590" t="s">
        <v>32224</v>
      </c>
      <c r="W590" t="s">
        <v>34704</v>
      </c>
      <c r="AG590">
        <v>3</v>
      </c>
      <c r="AH590">
        <v>3</v>
      </c>
      <c r="AN590" t="s">
        <v>1831</v>
      </c>
      <c r="AS590" t="s">
        <v>84</v>
      </c>
      <c r="AT590">
        <v>2007</v>
      </c>
      <c r="AU590">
        <v>38</v>
      </c>
      <c r="AV590">
        <v>6</v>
      </c>
      <c r="BA590">
        <v>421</v>
      </c>
      <c r="BB590">
        <v>426</v>
      </c>
      <c r="BD590" t="s">
        <v>34705</v>
      </c>
      <c r="BG590">
        <v>6</v>
      </c>
      <c r="BK590" t="s">
        <v>34706</v>
      </c>
      <c r="BW590">
        <v>0</v>
      </c>
      <c r="BX590" t="s">
        <v>13429</v>
      </c>
      <c r="BY590" t="s">
        <v>13985</v>
      </c>
      <c r="BZ590" t="s">
        <v>13985</v>
      </c>
      <c r="CA590" t="s">
        <v>13985</v>
      </c>
      <c r="CB590" t="s">
        <v>13985</v>
      </c>
    </row>
    <row r="591" spans="1:80" hidden="1">
      <c r="A591" t="s">
        <v>13850</v>
      </c>
      <c r="B591" t="s">
        <v>67</v>
      </c>
      <c r="C591" t="s">
        <v>34564</v>
      </c>
      <c r="G591" t="s">
        <v>34565</v>
      </c>
      <c r="J591" t="s">
        <v>34566</v>
      </c>
      <c r="K591" t="s">
        <v>3062</v>
      </c>
      <c r="O591" t="s">
        <v>32224</v>
      </c>
      <c r="W591" t="s">
        <v>34567</v>
      </c>
      <c r="AA591" t="s">
        <v>34568</v>
      </c>
      <c r="AB591" t="s">
        <v>34569</v>
      </c>
      <c r="AG591">
        <v>18</v>
      </c>
      <c r="AH591">
        <v>18</v>
      </c>
      <c r="AN591" t="s">
        <v>3066</v>
      </c>
      <c r="AS591" t="s">
        <v>297</v>
      </c>
      <c r="AT591">
        <v>2008</v>
      </c>
      <c r="AU591">
        <v>101</v>
      </c>
      <c r="AV591">
        <v>3</v>
      </c>
      <c r="BA591">
        <v>260</v>
      </c>
      <c r="BB591">
        <v>270</v>
      </c>
      <c r="BD591" t="s">
        <v>34570</v>
      </c>
      <c r="BG591">
        <v>11</v>
      </c>
      <c r="BK591" t="s">
        <v>34571</v>
      </c>
      <c r="BL591">
        <v>18560441</v>
      </c>
      <c r="BM591" t="s">
        <v>32286</v>
      </c>
      <c r="BW591">
        <v>0</v>
      </c>
      <c r="BX591" t="s">
        <v>13429</v>
      </c>
      <c r="BY591" t="s">
        <v>13985</v>
      </c>
      <c r="BZ591" t="s">
        <v>13985</v>
      </c>
      <c r="CA591" t="s">
        <v>13985</v>
      </c>
      <c r="CB591" t="s">
        <v>13985</v>
      </c>
    </row>
    <row r="592" spans="1:80" hidden="1">
      <c r="A592" t="s">
        <v>13850</v>
      </c>
      <c r="B592" t="s">
        <v>67</v>
      </c>
      <c r="C592" t="s">
        <v>28096</v>
      </c>
      <c r="G592" t="s">
        <v>28096</v>
      </c>
      <c r="J592" t="s">
        <v>28097</v>
      </c>
      <c r="K592" t="s">
        <v>3484</v>
      </c>
      <c r="O592" t="s">
        <v>33881</v>
      </c>
      <c r="P592" t="s">
        <v>10474</v>
      </c>
      <c r="Q592" t="s">
        <v>10475</v>
      </c>
      <c r="R592" t="s">
        <v>10476</v>
      </c>
      <c r="T592" t="s">
        <v>10477</v>
      </c>
      <c r="W592" t="s">
        <v>28098</v>
      </c>
      <c r="AG592">
        <v>41</v>
      </c>
      <c r="AH592">
        <v>45</v>
      </c>
      <c r="AN592" t="s">
        <v>9979</v>
      </c>
      <c r="AT592">
        <v>2002</v>
      </c>
      <c r="AU592">
        <v>99</v>
      </c>
      <c r="AV592">
        <v>2</v>
      </c>
      <c r="BA592">
        <v>225</v>
      </c>
      <c r="BB592">
        <v>239</v>
      </c>
      <c r="BD592" t="s">
        <v>28099</v>
      </c>
      <c r="BG592">
        <v>15</v>
      </c>
      <c r="BK592" t="s">
        <v>28100</v>
      </c>
      <c r="BM592" t="s">
        <v>32249</v>
      </c>
      <c r="BW592">
        <v>1</v>
      </c>
      <c r="BY592" t="s">
        <v>13985</v>
      </c>
      <c r="BZ592" t="s">
        <v>13985</v>
      </c>
      <c r="CA592" t="s">
        <v>13985</v>
      </c>
      <c r="CB592" t="s">
        <v>13985</v>
      </c>
    </row>
    <row r="593" spans="1:80" hidden="1">
      <c r="A593" t="s">
        <v>13850</v>
      </c>
      <c r="B593" t="s">
        <v>67</v>
      </c>
      <c r="C593" t="s">
        <v>21265</v>
      </c>
      <c r="G593" t="s">
        <v>21266</v>
      </c>
      <c r="J593" t="s">
        <v>21267</v>
      </c>
      <c r="K593" t="s">
        <v>1442</v>
      </c>
      <c r="O593" t="s">
        <v>32224</v>
      </c>
      <c r="W593" t="s">
        <v>21268</v>
      </c>
      <c r="AA593" t="s">
        <v>7172</v>
      </c>
      <c r="AB593" t="s">
        <v>21269</v>
      </c>
      <c r="AG593">
        <v>25</v>
      </c>
      <c r="AH593">
        <v>25</v>
      </c>
      <c r="AN593" t="s">
        <v>1446</v>
      </c>
      <c r="AO593" t="s">
        <v>1447</v>
      </c>
      <c r="AS593" t="s">
        <v>1023</v>
      </c>
      <c r="AT593">
        <v>2013</v>
      </c>
      <c r="AU593">
        <v>26</v>
      </c>
      <c r="AV593">
        <v>1</v>
      </c>
      <c r="BA593">
        <v>118</v>
      </c>
      <c r="BB593">
        <v>129</v>
      </c>
      <c r="BD593" t="s">
        <v>21270</v>
      </c>
      <c r="BG593">
        <v>12</v>
      </c>
      <c r="BK593" t="s">
        <v>21271</v>
      </c>
      <c r="BL593">
        <v>23193976</v>
      </c>
      <c r="BW593">
        <v>1</v>
      </c>
      <c r="BY593" t="s">
        <v>13985</v>
      </c>
      <c r="BZ593" t="s">
        <v>13985</v>
      </c>
      <c r="CA593" t="s">
        <v>13985</v>
      </c>
      <c r="CB593" t="s">
        <v>13985</v>
      </c>
    </row>
    <row r="594" spans="1:80" hidden="1">
      <c r="A594" t="s">
        <v>13850</v>
      </c>
      <c r="B594" t="s">
        <v>67</v>
      </c>
      <c r="C594" t="s">
        <v>5330</v>
      </c>
      <c r="G594" t="s">
        <v>5331</v>
      </c>
      <c r="J594" t="s">
        <v>5332</v>
      </c>
      <c r="K594" t="s">
        <v>5333</v>
      </c>
      <c r="O594" t="s">
        <v>32291</v>
      </c>
      <c r="W594" t="s">
        <v>5334</v>
      </c>
      <c r="AA594" t="s">
        <v>369</v>
      </c>
      <c r="AG594">
        <v>89</v>
      </c>
      <c r="AH594">
        <v>89</v>
      </c>
      <c r="AN594" t="s">
        <v>5335</v>
      </c>
      <c r="AO594" t="s">
        <v>5336</v>
      </c>
      <c r="AS594" s="1">
        <v>44774</v>
      </c>
      <c r="AT594">
        <v>2013</v>
      </c>
      <c r="AU594">
        <v>280</v>
      </c>
      <c r="AV594">
        <v>1765</v>
      </c>
      <c r="BC594">
        <v>20130433</v>
      </c>
      <c r="BD594" t="s">
        <v>5337</v>
      </c>
      <c r="BG594">
        <v>9</v>
      </c>
      <c r="BK594" t="s">
        <v>5338</v>
      </c>
      <c r="BL594">
        <v>23825204</v>
      </c>
      <c r="BM594" t="s">
        <v>32812</v>
      </c>
      <c r="BW594">
        <v>1</v>
      </c>
      <c r="BY594" t="s">
        <v>13985</v>
      </c>
      <c r="BZ594" t="s">
        <v>13985</v>
      </c>
      <c r="CA594" t="s">
        <v>13985</v>
      </c>
      <c r="CB594" t="s">
        <v>13985</v>
      </c>
    </row>
    <row r="595" spans="1:80" hidden="1">
      <c r="A595" t="s">
        <v>13850</v>
      </c>
      <c r="B595" t="s">
        <v>67</v>
      </c>
      <c r="C595" t="s">
        <v>3779</v>
      </c>
      <c r="G595" t="s">
        <v>3780</v>
      </c>
      <c r="J595" t="s">
        <v>4238</v>
      </c>
      <c r="K595" t="s">
        <v>4239</v>
      </c>
      <c r="O595" t="s">
        <v>32224</v>
      </c>
      <c r="W595" t="s">
        <v>4240</v>
      </c>
      <c r="AA595" t="s">
        <v>3009</v>
      </c>
      <c r="AB595" t="s">
        <v>4241</v>
      </c>
      <c r="AG595">
        <v>19</v>
      </c>
      <c r="AH595">
        <v>20</v>
      </c>
      <c r="AN595" t="s">
        <v>4242</v>
      </c>
      <c r="AO595" t="s">
        <v>4243</v>
      </c>
      <c r="AS595" t="s">
        <v>815</v>
      </c>
      <c r="AT595">
        <v>2015</v>
      </c>
      <c r="AU595">
        <v>29</v>
      </c>
      <c r="AV595">
        <v>2</v>
      </c>
      <c r="BA595">
        <v>269</v>
      </c>
      <c r="BB595">
        <v>282</v>
      </c>
      <c r="BD595" t="s">
        <v>4244</v>
      </c>
      <c r="BG595">
        <v>14</v>
      </c>
      <c r="BK595" t="s">
        <v>4245</v>
      </c>
      <c r="BW595">
        <v>1</v>
      </c>
      <c r="BY595" t="s">
        <v>13985</v>
      </c>
      <c r="BZ595" t="s">
        <v>13985</v>
      </c>
      <c r="CA595" t="s">
        <v>13985</v>
      </c>
      <c r="CB595" t="s">
        <v>13985</v>
      </c>
    </row>
    <row r="596" spans="1:80" hidden="1">
      <c r="A596" t="s">
        <v>13850</v>
      </c>
      <c r="B596" t="s">
        <v>67</v>
      </c>
      <c r="C596" t="s">
        <v>35424</v>
      </c>
      <c r="G596" t="s">
        <v>35424</v>
      </c>
      <c r="J596" t="s">
        <v>35425</v>
      </c>
      <c r="K596" t="s">
        <v>5456</v>
      </c>
      <c r="O596" t="s">
        <v>32224</v>
      </c>
      <c r="W596" t="s">
        <v>35426</v>
      </c>
      <c r="AG596">
        <v>71</v>
      </c>
      <c r="AH596">
        <v>75</v>
      </c>
      <c r="AN596" t="s">
        <v>5458</v>
      </c>
      <c r="AS596" t="s">
        <v>1488</v>
      </c>
      <c r="AT596">
        <v>2001</v>
      </c>
      <c r="AU596">
        <v>133</v>
      </c>
      <c r="AV596">
        <v>3</v>
      </c>
      <c r="BA596">
        <v>375</v>
      </c>
      <c r="BB596">
        <v>387</v>
      </c>
      <c r="BD596" t="s">
        <v>35427</v>
      </c>
      <c r="BG596">
        <v>13</v>
      </c>
      <c r="BK596" t="s">
        <v>35428</v>
      </c>
      <c r="BW596">
        <v>0</v>
      </c>
      <c r="BX596" t="s">
        <v>13429</v>
      </c>
      <c r="BY596" t="s">
        <v>13985</v>
      </c>
      <c r="BZ596" t="s">
        <v>13985</v>
      </c>
      <c r="CA596" t="s">
        <v>13985</v>
      </c>
      <c r="CB596" t="s">
        <v>13985</v>
      </c>
    </row>
    <row r="597" spans="1:80" hidden="1">
      <c r="A597" t="s">
        <v>13850</v>
      </c>
      <c r="B597" t="s">
        <v>67</v>
      </c>
      <c r="C597" t="s">
        <v>35535</v>
      </c>
      <c r="G597" t="s">
        <v>35535</v>
      </c>
      <c r="J597" t="s">
        <v>35536</v>
      </c>
      <c r="K597" t="s">
        <v>11636</v>
      </c>
      <c r="O597" t="s">
        <v>32224</v>
      </c>
      <c r="W597" t="s">
        <v>35537</v>
      </c>
      <c r="AG597">
        <v>22</v>
      </c>
      <c r="AH597">
        <v>22</v>
      </c>
      <c r="AN597" t="s">
        <v>1242</v>
      </c>
      <c r="AS597" t="s">
        <v>521</v>
      </c>
      <c r="AT597">
        <v>1999</v>
      </c>
      <c r="AU597">
        <v>77</v>
      </c>
      <c r="AV597">
        <v>6</v>
      </c>
      <c r="BA597">
        <v>865</v>
      </c>
      <c r="BB597">
        <v>870</v>
      </c>
      <c r="BD597" t="s">
        <v>35538</v>
      </c>
      <c r="BG597">
        <v>6</v>
      </c>
      <c r="BK597" t="s">
        <v>35539</v>
      </c>
      <c r="BW597">
        <v>0</v>
      </c>
      <c r="BX597" t="s">
        <v>13429</v>
      </c>
      <c r="BY597" t="s">
        <v>13985</v>
      </c>
      <c r="BZ597" t="s">
        <v>13985</v>
      </c>
      <c r="CA597" t="s">
        <v>13985</v>
      </c>
      <c r="CB597" t="s">
        <v>13985</v>
      </c>
    </row>
    <row r="598" spans="1:80" hidden="1">
      <c r="A598" t="s">
        <v>13850</v>
      </c>
      <c r="B598" t="s">
        <v>67</v>
      </c>
      <c r="C598" t="s">
        <v>34701</v>
      </c>
      <c r="G598" t="s">
        <v>34702</v>
      </c>
      <c r="J598" t="s">
        <v>34829</v>
      </c>
      <c r="K598" t="s">
        <v>1829</v>
      </c>
      <c r="O598" t="s">
        <v>32224</v>
      </c>
      <c r="W598" t="s">
        <v>34830</v>
      </c>
      <c r="AG598">
        <v>4</v>
      </c>
      <c r="AH598">
        <v>5</v>
      </c>
      <c r="AN598" t="s">
        <v>1831</v>
      </c>
      <c r="AT598">
        <v>2007</v>
      </c>
      <c r="AU598">
        <v>38</v>
      </c>
      <c r="AV598">
        <v>5</v>
      </c>
      <c r="BA598">
        <v>391</v>
      </c>
      <c r="BB598">
        <v>398</v>
      </c>
      <c r="BD598" t="s">
        <v>34831</v>
      </c>
      <c r="BG598">
        <v>8</v>
      </c>
      <c r="BK598" t="s">
        <v>34832</v>
      </c>
      <c r="BW598">
        <v>0</v>
      </c>
      <c r="BX598" t="s">
        <v>13429</v>
      </c>
      <c r="BY598" t="s">
        <v>13985</v>
      </c>
      <c r="BZ598" t="s">
        <v>13985</v>
      </c>
      <c r="CA598" t="s">
        <v>13985</v>
      </c>
      <c r="CB598" t="s">
        <v>13985</v>
      </c>
    </row>
    <row r="599" spans="1:80" hidden="1">
      <c r="A599" t="s">
        <v>13850</v>
      </c>
      <c r="B599" t="s">
        <v>67</v>
      </c>
      <c r="C599" t="s">
        <v>13232</v>
      </c>
      <c r="G599" t="s">
        <v>13232</v>
      </c>
      <c r="J599" t="s">
        <v>13233</v>
      </c>
      <c r="K599" t="s">
        <v>348</v>
      </c>
      <c r="O599" t="s">
        <v>32224</v>
      </c>
      <c r="AG599">
        <v>26</v>
      </c>
      <c r="AH599">
        <v>26</v>
      </c>
      <c r="AN599" t="s">
        <v>350</v>
      </c>
      <c r="AS599" t="s">
        <v>521</v>
      </c>
      <c r="AT599">
        <v>1990</v>
      </c>
      <c r="AU599">
        <v>19</v>
      </c>
      <c r="AV599">
        <v>3</v>
      </c>
      <c r="BA599">
        <v>618</v>
      </c>
      <c r="BB599">
        <v>624</v>
      </c>
      <c r="BD599" t="s">
        <v>13234</v>
      </c>
      <c r="BG599">
        <v>7</v>
      </c>
      <c r="BK599" t="s">
        <v>13235</v>
      </c>
      <c r="BW599">
        <v>1</v>
      </c>
      <c r="BY599" t="s">
        <v>13985</v>
      </c>
      <c r="BZ599" t="s">
        <v>13985</v>
      </c>
      <c r="CA599" t="s">
        <v>13985</v>
      </c>
      <c r="CB599" t="s">
        <v>13985</v>
      </c>
    </row>
    <row r="600" spans="1:80" hidden="1">
      <c r="A600" t="s">
        <v>13850</v>
      </c>
      <c r="B600" t="s">
        <v>67</v>
      </c>
      <c r="C600" t="s">
        <v>4133</v>
      </c>
      <c r="G600" t="s">
        <v>4134</v>
      </c>
      <c r="J600" t="s">
        <v>4135</v>
      </c>
      <c r="K600" t="s">
        <v>4136</v>
      </c>
      <c r="O600" t="s">
        <v>32224</v>
      </c>
      <c r="W600" t="s">
        <v>4137</v>
      </c>
      <c r="AB600" t="s">
        <v>4138</v>
      </c>
      <c r="AG600">
        <v>4</v>
      </c>
      <c r="AH600">
        <v>4</v>
      </c>
      <c r="AN600" t="s">
        <v>4139</v>
      </c>
      <c r="AO600" t="s">
        <v>4140</v>
      </c>
      <c r="AS600" t="s">
        <v>730</v>
      </c>
      <c r="AT600">
        <v>2015</v>
      </c>
      <c r="AU600">
        <v>96</v>
      </c>
      <c r="AV600">
        <v>2</v>
      </c>
      <c r="BA600">
        <v>242</v>
      </c>
      <c r="BB600">
        <v>252</v>
      </c>
      <c r="BD600" t="s">
        <v>4141</v>
      </c>
      <c r="BG600">
        <v>11</v>
      </c>
      <c r="BK600" t="s">
        <v>4142</v>
      </c>
      <c r="BW600">
        <v>1</v>
      </c>
      <c r="BY600" t="s">
        <v>13985</v>
      </c>
      <c r="BZ600" t="s">
        <v>13985</v>
      </c>
      <c r="CA600" t="s">
        <v>13985</v>
      </c>
      <c r="CB600" t="s">
        <v>13985</v>
      </c>
    </row>
    <row r="601" spans="1:80" hidden="1">
      <c r="A601" t="s">
        <v>13850</v>
      </c>
      <c r="B601" t="s">
        <v>67</v>
      </c>
      <c r="C601" t="s">
        <v>7793</v>
      </c>
      <c r="G601" t="s">
        <v>7794</v>
      </c>
      <c r="J601" t="s">
        <v>34500</v>
      </c>
      <c r="K601" t="s">
        <v>358</v>
      </c>
      <c r="O601" t="s">
        <v>33881</v>
      </c>
      <c r="P601" t="s">
        <v>7710</v>
      </c>
      <c r="Q601" t="s">
        <v>7711</v>
      </c>
      <c r="R601" t="s">
        <v>7712</v>
      </c>
      <c r="W601" t="s">
        <v>34501</v>
      </c>
      <c r="AG601">
        <v>14</v>
      </c>
      <c r="AH601">
        <v>14</v>
      </c>
      <c r="AN601" t="s">
        <v>360</v>
      </c>
      <c r="AO601" t="s">
        <v>361</v>
      </c>
      <c r="AS601" t="s">
        <v>629</v>
      </c>
      <c r="AT601">
        <v>2009</v>
      </c>
      <c r="AU601">
        <v>55</v>
      </c>
      <c r="AV601">
        <v>5</v>
      </c>
      <c r="AY601" t="s">
        <v>49</v>
      </c>
      <c r="BA601">
        <v>415</v>
      </c>
      <c r="BB601">
        <v>418</v>
      </c>
      <c r="BD601" t="s">
        <v>34502</v>
      </c>
      <c r="BG601">
        <v>4</v>
      </c>
      <c r="BK601" t="s">
        <v>34503</v>
      </c>
      <c r="BL601">
        <v>19186187</v>
      </c>
      <c r="BW601">
        <v>0</v>
      </c>
      <c r="BX601" t="s">
        <v>13429</v>
      </c>
      <c r="BY601" t="s">
        <v>13985</v>
      </c>
      <c r="BZ601" t="s">
        <v>13985</v>
      </c>
      <c r="CA601" t="s">
        <v>13985</v>
      </c>
      <c r="CB601" t="s">
        <v>13985</v>
      </c>
    </row>
    <row r="602" spans="1:80" hidden="1">
      <c r="A602" t="s">
        <v>13850</v>
      </c>
      <c r="B602" t="s">
        <v>67</v>
      </c>
      <c r="C602" t="s">
        <v>106</v>
      </c>
      <c r="G602" t="s">
        <v>107</v>
      </c>
      <c r="J602" t="s">
        <v>108</v>
      </c>
      <c r="K602" t="s">
        <v>109</v>
      </c>
      <c r="O602" t="s">
        <v>32224</v>
      </c>
      <c r="W602" t="s">
        <v>110</v>
      </c>
      <c r="AA602" t="s">
        <v>111</v>
      </c>
      <c r="AB602" t="s">
        <v>112</v>
      </c>
      <c r="AG602">
        <v>1</v>
      </c>
      <c r="AH602">
        <v>1</v>
      </c>
      <c r="AN602" t="s">
        <v>113</v>
      </c>
      <c r="AO602" t="s">
        <v>114</v>
      </c>
      <c r="AS602" s="1">
        <v>43405</v>
      </c>
      <c r="AT602">
        <v>2019</v>
      </c>
      <c r="AU602">
        <v>29</v>
      </c>
      <c r="AV602">
        <v>22</v>
      </c>
      <c r="BA602">
        <v>3928</v>
      </c>
      <c r="BB602" t="s">
        <v>115</v>
      </c>
      <c r="BD602" t="s">
        <v>116</v>
      </c>
      <c r="BG602">
        <v>12</v>
      </c>
      <c r="BK602" t="s">
        <v>117</v>
      </c>
      <c r="BL602">
        <v>31679928</v>
      </c>
      <c r="BM602" t="s">
        <v>32249</v>
      </c>
      <c r="BW602">
        <v>1</v>
      </c>
    </row>
    <row r="603" spans="1:80" hidden="1">
      <c r="A603" t="s">
        <v>13850</v>
      </c>
      <c r="B603" t="s">
        <v>67</v>
      </c>
      <c r="C603" t="s">
        <v>33842</v>
      </c>
      <c r="G603" t="s">
        <v>33843</v>
      </c>
      <c r="J603" t="s">
        <v>33844</v>
      </c>
      <c r="K603" t="s">
        <v>33845</v>
      </c>
      <c r="O603" t="s">
        <v>32224</v>
      </c>
      <c r="W603" t="s">
        <v>33846</v>
      </c>
      <c r="AA603" t="s">
        <v>33847</v>
      </c>
      <c r="AB603" t="s">
        <v>33848</v>
      </c>
      <c r="AG603">
        <v>7</v>
      </c>
      <c r="AH603">
        <v>7</v>
      </c>
      <c r="AN603" t="s">
        <v>33849</v>
      </c>
      <c r="AS603" t="s">
        <v>352</v>
      </c>
      <c r="AT603">
        <v>2013</v>
      </c>
      <c r="AU603">
        <v>30</v>
      </c>
      <c r="AV603">
        <v>4</v>
      </c>
      <c r="BA603">
        <v>371</v>
      </c>
      <c r="BB603">
        <v>378</v>
      </c>
      <c r="BD603" t="s">
        <v>33850</v>
      </c>
      <c r="BG603">
        <v>8</v>
      </c>
      <c r="BK603" t="s">
        <v>33851</v>
      </c>
      <c r="BM603" t="s">
        <v>32263</v>
      </c>
      <c r="BW603">
        <v>0</v>
      </c>
      <c r="BX603" t="s">
        <v>13433</v>
      </c>
      <c r="BY603" t="s">
        <v>13985</v>
      </c>
      <c r="BZ603" t="s">
        <v>13985</v>
      </c>
      <c r="CA603" t="s">
        <v>13985</v>
      </c>
      <c r="CB603" t="s">
        <v>13429</v>
      </c>
    </row>
    <row r="604" spans="1:80" hidden="1">
      <c r="A604" t="s">
        <v>13477</v>
      </c>
      <c r="B604" t="s">
        <v>67</v>
      </c>
      <c r="C604" t="s">
        <v>36327</v>
      </c>
      <c r="J604" t="s">
        <v>33844</v>
      </c>
      <c r="K604" t="s">
        <v>36328</v>
      </c>
      <c r="O604" t="s">
        <v>36316</v>
      </c>
      <c r="W604" t="s">
        <v>36329</v>
      </c>
      <c r="AA604" t="s">
        <v>36330</v>
      </c>
      <c r="AB604" t="s">
        <v>33848</v>
      </c>
      <c r="AN604" t="s">
        <v>36331</v>
      </c>
      <c r="AS604">
        <v>8</v>
      </c>
      <c r="AT604">
        <v>2013</v>
      </c>
      <c r="AU604">
        <v>30</v>
      </c>
      <c r="AV604">
        <v>4</v>
      </c>
      <c r="BA604">
        <v>371</v>
      </c>
      <c r="BB604">
        <v>378</v>
      </c>
      <c r="BD604" t="s">
        <v>33850</v>
      </c>
      <c r="BK604" t="s">
        <v>36332</v>
      </c>
      <c r="BM604" t="s">
        <v>13483</v>
      </c>
      <c r="BW604">
        <v>0</v>
      </c>
      <c r="BX604" t="s">
        <v>13433</v>
      </c>
      <c r="BY604" t="s">
        <v>13985</v>
      </c>
      <c r="BZ604" t="s">
        <v>13985</v>
      </c>
      <c r="CA604" t="s">
        <v>13985</v>
      </c>
      <c r="CB604" t="s">
        <v>13429</v>
      </c>
    </row>
    <row r="605" spans="1:80" hidden="1">
      <c r="A605" t="s">
        <v>13850</v>
      </c>
      <c r="B605" t="s">
        <v>67</v>
      </c>
      <c r="C605" t="s">
        <v>32690</v>
      </c>
      <c r="G605" t="s">
        <v>32691</v>
      </c>
      <c r="J605" t="s">
        <v>32692</v>
      </c>
      <c r="K605" t="s">
        <v>16670</v>
      </c>
      <c r="O605" t="s">
        <v>32224</v>
      </c>
      <c r="W605" t="s">
        <v>32693</v>
      </c>
      <c r="AA605" t="s">
        <v>32491</v>
      </c>
      <c r="AB605" t="s">
        <v>32492</v>
      </c>
      <c r="AG605">
        <v>5</v>
      </c>
      <c r="AH605">
        <v>5</v>
      </c>
      <c r="AN605" t="s">
        <v>16674</v>
      </c>
      <c r="AO605" t="s">
        <v>16675</v>
      </c>
      <c r="AS605" t="s">
        <v>730</v>
      </c>
      <c r="AT605">
        <v>2018</v>
      </c>
      <c r="AU605">
        <v>63</v>
      </c>
      <c r="AV605">
        <v>2</v>
      </c>
      <c r="BA605">
        <v>241</v>
      </c>
      <c r="BB605">
        <v>252</v>
      </c>
      <c r="BD605" t="s">
        <v>32694</v>
      </c>
      <c r="BG605">
        <v>12</v>
      </c>
      <c r="BK605" t="s">
        <v>32695</v>
      </c>
      <c r="BM605" t="s">
        <v>32597</v>
      </c>
      <c r="BW605">
        <v>0</v>
      </c>
      <c r="BX605" t="s">
        <v>13433</v>
      </c>
      <c r="BY605" t="s">
        <v>13985</v>
      </c>
      <c r="BZ605" t="s">
        <v>13985</v>
      </c>
      <c r="CA605" t="s">
        <v>13985</v>
      </c>
      <c r="CB605" t="s">
        <v>13429</v>
      </c>
    </row>
    <row r="606" spans="1:80" hidden="1">
      <c r="A606" t="s">
        <v>13850</v>
      </c>
      <c r="B606" t="s">
        <v>67</v>
      </c>
      <c r="C606" t="s">
        <v>29611</v>
      </c>
      <c r="G606" t="s">
        <v>29611</v>
      </c>
      <c r="J606" t="s">
        <v>29612</v>
      </c>
      <c r="K606" t="s">
        <v>1442</v>
      </c>
      <c r="O606" t="s">
        <v>32224</v>
      </c>
      <c r="W606" t="s">
        <v>29613</v>
      </c>
      <c r="AA606" t="s">
        <v>17666</v>
      </c>
      <c r="AB606" t="s">
        <v>19160</v>
      </c>
      <c r="AG606">
        <v>43</v>
      </c>
      <c r="AH606">
        <v>53</v>
      </c>
      <c r="AN606" t="s">
        <v>1446</v>
      </c>
      <c r="AO606" t="s">
        <v>1447</v>
      </c>
      <c r="AS606" t="s">
        <v>1023</v>
      </c>
      <c r="AT606">
        <v>1998</v>
      </c>
      <c r="AU606">
        <v>11</v>
      </c>
      <c r="AV606">
        <v>1</v>
      </c>
      <c r="BA606">
        <v>21</v>
      </c>
      <c r="BB606">
        <v>39</v>
      </c>
      <c r="BG606">
        <v>19</v>
      </c>
      <c r="BK606" t="s">
        <v>29614</v>
      </c>
      <c r="BW606">
        <v>1</v>
      </c>
      <c r="BY606" t="s">
        <v>13985</v>
      </c>
      <c r="BZ606" t="s">
        <v>13985</v>
      </c>
      <c r="CA606" t="s">
        <v>13985</v>
      </c>
      <c r="CB606" t="s">
        <v>13985</v>
      </c>
    </row>
    <row r="607" spans="1:80" hidden="1">
      <c r="A607" t="s">
        <v>13850</v>
      </c>
      <c r="B607" t="s">
        <v>67</v>
      </c>
      <c r="C607" t="s">
        <v>33837</v>
      </c>
      <c r="G607" t="s">
        <v>33838</v>
      </c>
      <c r="J607" t="s">
        <v>33839</v>
      </c>
      <c r="K607" t="s">
        <v>16478</v>
      </c>
      <c r="O607" t="s">
        <v>32224</v>
      </c>
      <c r="W607" t="s">
        <v>33840</v>
      </c>
      <c r="AA607" t="s">
        <v>33316</v>
      </c>
      <c r="AB607" t="s">
        <v>33317</v>
      </c>
      <c r="AG607">
        <v>11</v>
      </c>
      <c r="AH607">
        <v>11</v>
      </c>
      <c r="AN607" t="s">
        <v>16480</v>
      </c>
      <c r="AS607" s="1">
        <v>47331</v>
      </c>
      <c r="AT607">
        <v>2013</v>
      </c>
      <c r="AU607">
        <v>67</v>
      </c>
      <c r="AV607">
        <v>3</v>
      </c>
      <c r="BA607">
        <v>196</v>
      </c>
      <c r="BB607">
        <v>205</v>
      </c>
      <c r="BG607">
        <v>10</v>
      </c>
      <c r="BK607" t="s">
        <v>33841</v>
      </c>
      <c r="BW607">
        <v>0</v>
      </c>
      <c r="BX607" t="s">
        <v>13433</v>
      </c>
      <c r="BY607" t="s">
        <v>13985</v>
      </c>
      <c r="BZ607" t="s">
        <v>13985</v>
      </c>
      <c r="CA607" t="s">
        <v>13985</v>
      </c>
      <c r="CB607" t="s">
        <v>13429</v>
      </c>
    </row>
    <row r="608" spans="1:80" hidden="1">
      <c r="A608" t="s">
        <v>13850</v>
      </c>
      <c r="B608" t="s">
        <v>67</v>
      </c>
      <c r="C608" t="s">
        <v>36126</v>
      </c>
      <c r="G608" t="s">
        <v>36126</v>
      </c>
      <c r="J608" t="s">
        <v>36127</v>
      </c>
      <c r="K608" t="s">
        <v>12404</v>
      </c>
      <c r="O608" t="s">
        <v>32224</v>
      </c>
      <c r="AG608">
        <v>25</v>
      </c>
      <c r="AH608">
        <v>26</v>
      </c>
      <c r="AN608" t="s">
        <v>12410</v>
      </c>
      <c r="AT608">
        <v>1984</v>
      </c>
      <c r="AU608">
        <v>26</v>
      </c>
      <c r="AV608">
        <v>1</v>
      </c>
      <c r="BA608">
        <v>113</v>
      </c>
      <c r="BB608">
        <v>123</v>
      </c>
      <c r="BD608" t="s">
        <v>36128</v>
      </c>
      <c r="BG608">
        <v>11</v>
      </c>
      <c r="BK608" t="s">
        <v>36129</v>
      </c>
      <c r="BW608">
        <v>0</v>
      </c>
      <c r="BX608" t="s">
        <v>13429</v>
      </c>
      <c r="BY608" t="s">
        <v>13985</v>
      </c>
      <c r="BZ608" t="s">
        <v>13985</v>
      </c>
      <c r="CA608" t="s">
        <v>13985</v>
      </c>
      <c r="CB608" t="s">
        <v>13985</v>
      </c>
    </row>
    <row r="609" spans="1:80" hidden="1">
      <c r="A609" t="s">
        <v>13850</v>
      </c>
      <c r="B609" t="s">
        <v>67</v>
      </c>
      <c r="C609" t="s">
        <v>35837</v>
      </c>
      <c r="G609" t="s">
        <v>35837</v>
      </c>
      <c r="J609" t="s">
        <v>35838</v>
      </c>
      <c r="K609" t="s">
        <v>667</v>
      </c>
      <c r="O609" t="s">
        <v>35751</v>
      </c>
      <c r="AG609">
        <v>4</v>
      </c>
      <c r="AH609">
        <v>7</v>
      </c>
      <c r="AN609" t="s">
        <v>670</v>
      </c>
      <c r="AS609" t="s">
        <v>629</v>
      </c>
      <c r="AT609">
        <v>1993</v>
      </c>
      <c r="AU609">
        <v>28</v>
      </c>
      <c r="AV609">
        <v>2</v>
      </c>
      <c r="BA609">
        <v>256</v>
      </c>
      <c r="BB609">
        <v>258</v>
      </c>
      <c r="BD609" t="s">
        <v>35839</v>
      </c>
      <c r="BG609">
        <v>3</v>
      </c>
      <c r="BK609" t="s">
        <v>35840</v>
      </c>
      <c r="BM609" t="s">
        <v>32286</v>
      </c>
      <c r="BW609">
        <v>0</v>
      </c>
      <c r="BX609" t="s">
        <v>13433</v>
      </c>
      <c r="BY609">
        <v>1</v>
      </c>
      <c r="BZ609" t="s">
        <v>13985</v>
      </c>
      <c r="CA609" t="s">
        <v>13985</v>
      </c>
      <c r="CB609" t="s">
        <v>13985</v>
      </c>
    </row>
    <row r="610" spans="1:80" hidden="1">
      <c r="A610" t="s">
        <v>13850</v>
      </c>
      <c r="B610" t="s">
        <v>67</v>
      </c>
      <c r="C610" t="s">
        <v>12246</v>
      </c>
      <c r="G610" t="s">
        <v>12246</v>
      </c>
      <c r="J610" t="s">
        <v>12247</v>
      </c>
      <c r="K610" t="s">
        <v>1385</v>
      </c>
      <c r="O610" t="s">
        <v>32224</v>
      </c>
      <c r="W610" t="s">
        <v>12248</v>
      </c>
      <c r="AA610" t="s">
        <v>1059</v>
      </c>
      <c r="AB610" t="s">
        <v>1060</v>
      </c>
      <c r="AG610">
        <v>49</v>
      </c>
      <c r="AH610">
        <v>55</v>
      </c>
      <c r="AN610" t="s">
        <v>1388</v>
      </c>
      <c r="AS610" t="s">
        <v>521</v>
      </c>
      <c r="AT610">
        <v>1995</v>
      </c>
      <c r="AU610">
        <v>55</v>
      </c>
      <c r="AV610">
        <v>2</v>
      </c>
      <c r="BA610">
        <v>143</v>
      </c>
      <c r="BB610">
        <v>157</v>
      </c>
      <c r="BD610" t="s">
        <v>12249</v>
      </c>
      <c r="BG610">
        <v>15</v>
      </c>
      <c r="BK610" t="s">
        <v>12250</v>
      </c>
      <c r="BW610">
        <v>1</v>
      </c>
      <c r="BY610" t="s">
        <v>13985</v>
      </c>
      <c r="BZ610" t="s">
        <v>13985</v>
      </c>
      <c r="CA610" t="s">
        <v>13985</v>
      </c>
      <c r="CB610" t="s">
        <v>13985</v>
      </c>
    </row>
    <row r="611" spans="1:80" hidden="1">
      <c r="A611" t="s">
        <v>13850</v>
      </c>
      <c r="B611" t="s">
        <v>67</v>
      </c>
      <c r="C611" t="s">
        <v>35274</v>
      </c>
      <c r="G611" t="s">
        <v>35274</v>
      </c>
      <c r="J611" t="s">
        <v>35275</v>
      </c>
      <c r="K611" t="s">
        <v>453</v>
      </c>
      <c r="O611" t="s">
        <v>32224</v>
      </c>
      <c r="W611" t="s">
        <v>35276</v>
      </c>
      <c r="AG611">
        <v>18</v>
      </c>
      <c r="AH611">
        <v>22</v>
      </c>
      <c r="AN611" t="s">
        <v>455</v>
      </c>
      <c r="AS611" t="s">
        <v>84</v>
      </c>
      <c r="AT611">
        <v>2002</v>
      </c>
      <c r="AU611">
        <v>27</v>
      </c>
      <c r="AV611">
        <v>6</v>
      </c>
      <c r="BA611">
        <v>692</v>
      </c>
      <c r="BB611">
        <v>701</v>
      </c>
      <c r="BD611" t="s">
        <v>35277</v>
      </c>
      <c r="BG611">
        <v>10</v>
      </c>
      <c r="BK611" t="s">
        <v>35278</v>
      </c>
      <c r="BW611">
        <v>0</v>
      </c>
      <c r="BX611" t="s">
        <v>13429</v>
      </c>
      <c r="BY611" t="s">
        <v>13985</v>
      </c>
      <c r="BZ611" t="s">
        <v>13985</v>
      </c>
      <c r="CA611" t="s">
        <v>13985</v>
      </c>
      <c r="CB611" t="s">
        <v>13985</v>
      </c>
    </row>
    <row r="612" spans="1:80" hidden="1">
      <c r="A612" t="s">
        <v>13850</v>
      </c>
      <c r="B612" t="s">
        <v>67</v>
      </c>
      <c r="C612" t="s">
        <v>35955</v>
      </c>
      <c r="G612" t="s">
        <v>35955</v>
      </c>
      <c r="J612" t="s">
        <v>35956</v>
      </c>
      <c r="K612" t="s">
        <v>569</v>
      </c>
      <c r="O612" t="s">
        <v>32224</v>
      </c>
      <c r="AG612">
        <v>45</v>
      </c>
      <c r="AH612">
        <v>45</v>
      </c>
      <c r="AN612" t="s">
        <v>572</v>
      </c>
      <c r="AS612" t="s">
        <v>521</v>
      </c>
      <c r="AT612">
        <v>1989</v>
      </c>
      <c r="AU612">
        <v>133</v>
      </c>
      <c r="AV612">
        <v>6</v>
      </c>
      <c r="BA612">
        <v>869</v>
      </c>
      <c r="BB612">
        <v>887</v>
      </c>
      <c r="BD612" t="s">
        <v>35957</v>
      </c>
      <c r="BG612">
        <v>19</v>
      </c>
      <c r="BK612" t="s">
        <v>35958</v>
      </c>
      <c r="BW612">
        <v>0</v>
      </c>
      <c r="BX612" t="s">
        <v>13429</v>
      </c>
      <c r="BY612" t="s">
        <v>13985</v>
      </c>
      <c r="BZ612" t="s">
        <v>13985</v>
      </c>
      <c r="CA612" t="s">
        <v>13985</v>
      </c>
      <c r="CB612" t="s">
        <v>13985</v>
      </c>
    </row>
    <row r="613" spans="1:80" hidden="1">
      <c r="A613" t="s">
        <v>13850</v>
      </c>
      <c r="B613" t="s">
        <v>67</v>
      </c>
      <c r="C613" t="s">
        <v>345</v>
      </c>
      <c r="G613" t="s">
        <v>346</v>
      </c>
      <c r="J613" t="s">
        <v>347</v>
      </c>
      <c r="K613" t="s">
        <v>348</v>
      </c>
      <c r="O613" t="s">
        <v>32224</v>
      </c>
      <c r="W613" t="s">
        <v>349</v>
      </c>
      <c r="AG613">
        <v>0</v>
      </c>
      <c r="AH613">
        <v>0</v>
      </c>
      <c r="AN613" t="s">
        <v>350</v>
      </c>
      <c r="AO613" t="s">
        <v>351</v>
      </c>
      <c r="AS613" t="s">
        <v>352</v>
      </c>
      <c r="AT613">
        <v>2019</v>
      </c>
      <c r="AU613">
        <v>48</v>
      </c>
      <c r="AV613">
        <v>4</v>
      </c>
      <c r="BA613">
        <v>923</v>
      </c>
      <c r="BB613">
        <v>928</v>
      </c>
      <c r="BD613" t="s">
        <v>353</v>
      </c>
      <c r="BG613">
        <v>6</v>
      </c>
      <c r="BK613" t="s">
        <v>354</v>
      </c>
      <c r="BL613">
        <v>31242298</v>
      </c>
      <c r="BW613">
        <v>1</v>
      </c>
    </row>
    <row r="614" spans="1:80" hidden="1">
      <c r="A614" t="s">
        <v>13850</v>
      </c>
      <c r="B614" t="s">
        <v>67</v>
      </c>
      <c r="C614" t="s">
        <v>33266</v>
      </c>
      <c r="G614" t="s">
        <v>33267</v>
      </c>
      <c r="J614" t="s">
        <v>33268</v>
      </c>
      <c r="K614" t="s">
        <v>2200</v>
      </c>
      <c r="O614" t="s">
        <v>32224</v>
      </c>
      <c r="W614" t="s">
        <v>33269</v>
      </c>
      <c r="AB614" t="s">
        <v>33270</v>
      </c>
      <c r="AG614">
        <v>2</v>
      </c>
      <c r="AH614">
        <v>2</v>
      </c>
      <c r="AN614" t="s">
        <v>2204</v>
      </c>
      <c r="AS614" s="1">
        <v>46419</v>
      </c>
      <c r="AT614">
        <v>2016</v>
      </c>
      <c r="AU614">
        <v>16</v>
      </c>
      <c r="BC614">
        <v>46</v>
      </c>
      <c r="BD614" t="s">
        <v>33271</v>
      </c>
      <c r="BG614">
        <v>14</v>
      </c>
      <c r="BK614" t="s">
        <v>33272</v>
      </c>
      <c r="BL614">
        <v>26922082</v>
      </c>
      <c r="BM614" t="s">
        <v>32263</v>
      </c>
      <c r="BW614">
        <v>0</v>
      </c>
      <c r="BX614" t="s">
        <v>13429</v>
      </c>
      <c r="BY614" t="s">
        <v>13985</v>
      </c>
      <c r="BZ614" t="s">
        <v>13985</v>
      </c>
      <c r="CA614" t="s">
        <v>13985</v>
      </c>
      <c r="CB614" t="s">
        <v>13985</v>
      </c>
    </row>
    <row r="615" spans="1:80" hidden="1">
      <c r="A615" t="s">
        <v>13850</v>
      </c>
      <c r="B615" t="s">
        <v>67</v>
      </c>
      <c r="C615" t="s">
        <v>6556</v>
      </c>
      <c r="G615" t="s">
        <v>6557</v>
      </c>
      <c r="J615" t="s">
        <v>6558</v>
      </c>
      <c r="K615" t="s">
        <v>550</v>
      </c>
      <c r="O615" t="s">
        <v>32224</v>
      </c>
      <c r="W615" t="s">
        <v>6559</v>
      </c>
      <c r="AA615" t="s">
        <v>6560</v>
      </c>
      <c r="AB615" t="s">
        <v>6561</v>
      </c>
      <c r="AG615">
        <v>6</v>
      </c>
      <c r="AH615">
        <v>7</v>
      </c>
      <c r="AN615" t="s">
        <v>553</v>
      </c>
      <c r="AS615" t="s">
        <v>472</v>
      </c>
      <c r="AT615">
        <v>2011</v>
      </c>
      <c r="AU615">
        <v>14</v>
      </c>
      <c r="AV615">
        <v>3</v>
      </c>
      <c r="BA615">
        <v>254</v>
      </c>
      <c r="BB615">
        <v>261</v>
      </c>
      <c r="BD615" t="s">
        <v>6562</v>
      </c>
      <c r="BG615">
        <v>8</v>
      </c>
      <c r="BK615" t="s">
        <v>6563</v>
      </c>
      <c r="BW615">
        <v>1</v>
      </c>
      <c r="BY615" t="s">
        <v>13985</v>
      </c>
      <c r="BZ615" t="s">
        <v>13985</v>
      </c>
      <c r="CA615" t="s">
        <v>13985</v>
      </c>
      <c r="CB615" t="s">
        <v>13985</v>
      </c>
    </row>
    <row r="616" spans="1:80" hidden="1">
      <c r="A616" t="s">
        <v>13850</v>
      </c>
      <c r="B616" t="s">
        <v>67</v>
      </c>
      <c r="C616" t="s">
        <v>365</v>
      </c>
      <c r="G616" t="s">
        <v>366</v>
      </c>
      <c r="J616" t="s">
        <v>367</v>
      </c>
      <c r="K616" t="s">
        <v>358</v>
      </c>
      <c r="O616" t="s">
        <v>32224</v>
      </c>
      <c r="W616" t="s">
        <v>368</v>
      </c>
      <c r="AA616" t="s">
        <v>369</v>
      </c>
      <c r="AG616">
        <v>0</v>
      </c>
      <c r="AH616">
        <v>0</v>
      </c>
      <c r="AN616" t="s">
        <v>360</v>
      </c>
      <c r="AO616" t="s">
        <v>361</v>
      </c>
      <c r="AS616" t="s">
        <v>362</v>
      </c>
      <c r="AT616">
        <v>2019</v>
      </c>
      <c r="AU616">
        <v>117</v>
      </c>
      <c r="BC616">
        <v>103896</v>
      </c>
      <c r="BD616" t="s">
        <v>370</v>
      </c>
      <c r="BG616">
        <v>9</v>
      </c>
      <c r="BK616" t="s">
        <v>371</v>
      </c>
      <c r="BL616">
        <v>31194973</v>
      </c>
      <c r="BW616">
        <v>1</v>
      </c>
    </row>
    <row r="617" spans="1:80" hidden="1">
      <c r="A617" t="s">
        <v>13850</v>
      </c>
      <c r="B617" t="s">
        <v>67</v>
      </c>
      <c r="C617" t="s">
        <v>34535</v>
      </c>
      <c r="G617" t="s">
        <v>34536</v>
      </c>
      <c r="J617" t="s">
        <v>34537</v>
      </c>
      <c r="K617" t="s">
        <v>442</v>
      </c>
      <c r="O617" t="s">
        <v>32224</v>
      </c>
      <c r="W617" t="s">
        <v>34538</v>
      </c>
      <c r="AG617">
        <v>11</v>
      </c>
      <c r="AH617">
        <v>11</v>
      </c>
      <c r="AN617" t="s">
        <v>446</v>
      </c>
      <c r="AO617" t="s">
        <v>447</v>
      </c>
      <c r="AT617">
        <v>2009</v>
      </c>
      <c r="AU617">
        <v>26</v>
      </c>
      <c r="AV617">
        <v>8</v>
      </c>
      <c r="BA617">
        <v>1575</v>
      </c>
      <c r="BB617">
        <v>1586</v>
      </c>
      <c r="BD617" t="s">
        <v>34539</v>
      </c>
      <c r="BG617">
        <v>12</v>
      </c>
      <c r="BK617" t="s">
        <v>34540</v>
      </c>
      <c r="BL617">
        <v>20030541</v>
      </c>
      <c r="BW617">
        <v>0</v>
      </c>
      <c r="BX617" t="s">
        <v>13429</v>
      </c>
      <c r="BY617" t="s">
        <v>13985</v>
      </c>
      <c r="BZ617" t="s">
        <v>13985</v>
      </c>
      <c r="CA617" t="s">
        <v>13985</v>
      </c>
      <c r="CB617" t="s">
        <v>13985</v>
      </c>
    </row>
    <row r="618" spans="1:80" hidden="1">
      <c r="A618" t="s">
        <v>13850</v>
      </c>
      <c r="B618" t="s">
        <v>67</v>
      </c>
      <c r="C618" t="s">
        <v>1236</v>
      </c>
      <c r="G618" t="s">
        <v>1237</v>
      </c>
      <c r="J618" t="s">
        <v>1238</v>
      </c>
      <c r="K618" t="s">
        <v>1239</v>
      </c>
      <c r="O618" t="s">
        <v>32224</v>
      </c>
      <c r="W618" t="s">
        <v>1240</v>
      </c>
      <c r="AB618" t="s">
        <v>1241</v>
      </c>
      <c r="AG618">
        <v>3</v>
      </c>
      <c r="AH618">
        <v>3</v>
      </c>
      <c r="AN618" t="s">
        <v>1242</v>
      </c>
      <c r="AO618" t="s">
        <v>1243</v>
      </c>
      <c r="AS618" t="s">
        <v>154</v>
      </c>
      <c r="AT618">
        <v>2018</v>
      </c>
      <c r="AU618">
        <v>96</v>
      </c>
      <c r="AV618">
        <v>11</v>
      </c>
      <c r="BA618">
        <v>1203</v>
      </c>
      <c r="BB618">
        <v>1213</v>
      </c>
      <c r="BD618" t="s">
        <v>1244</v>
      </c>
      <c r="BG618">
        <v>11</v>
      </c>
      <c r="BK618" t="s">
        <v>1245</v>
      </c>
      <c r="BM618" t="s">
        <v>32249</v>
      </c>
      <c r="BW618">
        <v>1</v>
      </c>
      <c r="BY618" t="s">
        <v>13985</v>
      </c>
      <c r="BZ618" t="s">
        <v>13985</v>
      </c>
      <c r="CA618" t="s">
        <v>13985</v>
      </c>
      <c r="CB618" t="s">
        <v>13985</v>
      </c>
    </row>
    <row r="619" spans="1:80" hidden="1">
      <c r="A619" t="s">
        <v>13850</v>
      </c>
      <c r="B619" t="s">
        <v>1762</v>
      </c>
      <c r="C619" t="s">
        <v>7162</v>
      </c>
      <c r="G619" t="s">
        <v>7163</v>
      </c>
      <c r="J619" t="s">
        <v>7333</v>
      </c>
      <c r="K619" t="s">
        <v>7334</v>
      </c>
      <c r="L619" t="s">
        <v>7334</v>
      </c>
      <c r="O619" t="s">
        <v>33050</v>
      </c>
      <c r="W619" t="s">
        <v>7335</v>
      </c>
      <c r="AG619">
        <v>102</v>
      </c>
      <c r="AH619">
        <v>105</v>
      </c>
      <c r="AN619" t="s">
        <v>7336</v>
      </c>
      <c r="AP619" t="s">
        <v>7337</v>
      </c>
      <c r="AT619">
        <v>2010</v>
      </c>
      <c r="AU619">
        <v>72</v>
      </c>
      <c r="BA619">
        <v>147</v>
      </c>
      <c r="BB619">
        <v>166</v>
      </c>
      <c r="BD619" t="s">
        <v>7338</v>
      </c>
      <c r="BG619">
        <v>20</v>
      </c>
      <c r="BK619" t="s">
        <v>7339</v>
      </c>
      <c r="BL619">
        <v>20148671</v>
      </c>
      <c r="BW619">
        <v>1</v>
      </c>
      <c r="BY619" t="s">
        <v>13985</v>
      </c>
      <c r="BZ619" t="s">
        <v>13985</v>
      </c>
      <c r="CA619" t="s">
        <v>13985</v>
      </c>
      <c r="CB619" t="s">
        <v>13985</v>
      </c>
    </row>
    <row r="620" spans="1:80" hidden="1">
      <c r="A620" t="s">
        <v>13850</v>
      </c>
      <c r="B620" t="s">
        <v>67</v>
      </c>
      <c r="C620" t="s">
        <v>33341</v>
      </c>
      <c r="G620" t="s">
        <v>33342</v>
      </c>
      <c r="J620" t="s">
        <v>33343</v>
      </c>
      <c r="K620" t="s">
        <v>2200</v>
      </c>
      <c r="O620" t="s">
        <v>32224</v>
      </c>
      <c r="W620" t="s">
        <v>33344</v>
      </c>
      <c r="AA620" t="s">
        <v>33345</v>
      </c>
      <c r="AB620" t="s">
        <v>33346</v>
      </c>
      <c r="AG620">
        <v>2</v>
      </c>
      <c r="AH620">
        <v>2</v>
      </c>
      <c r="AN620" t="s">
        <v>2204</v>
      </c>
      <c r="AS620" s="1">
        <v>42614</v>
      </c>
      <c r="AT620">
        <v>2015</v>
      </c>
      <c r="AU620">
        <v>15</v>
      </c>
      <c r="BC620">
        <v>197</v>
      </c>
      <c r="BD620" t="s">
        <v>33347</v>
      </c>
      <c r="BG620">
        <v>11</v>
      </c>
      <c r="BK620" t="s">
        <v>33348</v>
      </c>
      <c r="BL620">
        <v>26377220</v>
      </c>
      <c r="BM620" t="s">
        <v>32509</v>
      </c>
      <c r="BW620">
        <v>0</v>
      </c>
      <c r="BX620" t="s">
        <v>13429</v>
      </c>
      <c r="BY620" t="s">
        <v>13985</v>
      </c>
      <c r="BZ620" t="s">
        <v>13985</v>
      </c>
      <c r="CA620" t="s">
        <v>13985</v>
      </c>
      <c r="CB620" t="s">
        <v>13985</v>
      </c>
    </row>
    <row r="621" spans="1:80" hidden="1">
      <c r="A621" t="s">
        <v>13850</v>
      </c>
      <c r="B621" t="s">
        <v>67</v>
      </c>
      <c r="C621" t="s">
        <v>33762</v>
      </c>
      <c r="G621" t="s">
        <v>33763</v>
      </c>
      <c r="J621" t="s">
        <v>33764</v>
      </c>
      <c r="K621" t="s">
        <v>569</v>
      </c>
      <c r="O621" t="s">
        <v>32224</v>
      </c>
      <c r="W621" t="s">
        <v>33765</v>
      </c>
      <c r="AA621" t="s">
        <v>33221</v>
      </c>
      <c r="AB621" t="s">
        <v>33222</v>
      </c>
      <c r="AG621">
        <v>17</v>
      </c>
      <c r="AH621">
        <v>17</v>
      </c>
      <c r="AN621" t="s">
        <v>572</v>
      </c>
      <c r="AO621" t="s">
        <v>573</v>
      </c>
      <c r="AS621" t="s">
        <v>75</v>
      </c>
      <c r="AT621">
        <v>2013</v>
      </c>
      <c r="AU621">
        <v>182</v>
      </c>
      <c r="AV621">
        <v>6</v>
      </c>
      <c r="BA621">
        <v>760</v>
      </c>
      <c r="BB621">
        <v>774</v>
      </c>
      <c r="BD621" t="s">
        <v>33766</v>
      </c>
      <c r="BG621">
        <v>15</v>
      </c>
      <c r="BK621" t="s">
        <v>33767</v>
      </c>
      <c r="BL621">
        <v>24231537</v>
      </c>
      <c r="BM621" t="s">
        <v>32468</v>
      </c>
      <c r="BW621">
        <v>0</v>
      </c>
      <c r="BX621" t="s">
        <v>13429</v>
      </c>
      <c r="BY621" t="s">
        <v>13985</v>
      </c>
      <c r="BZ621" t="s">
        <v>13985</v>
      </c>
      <c r="CA621" t="s">
        <v>13985</v>
      </c>
      <c r="CB621" t="s">
        <v>13985</v>
      </c>
    </row>
    <row r="622" spans="1:80" hidden="1">
      <c r="A622" t="s">
        <v>13850</v>
      </c>
      <c r="B622" t="s">
        <v>67</v>
      </c>
      <c r="C622" t="s">
        <v>35169</v>
      </c>
      <c r="G622" t="s">
        <v>35169</v>
      </c>
      <c r="J622" t="s">
        <v>35170</v>
      </c>
      <c r="K622" t="s">
        <v>5797</v>
      </c>
      <c r="O622" t="s">
        <v>32224</v>
      </c>
      <c r="W622" t="s">
        <v>35171</v>
      </c>
      <c r="AA622" t="s">
        <v>14796</v>
      </c>
      <c r="AB622" t="s">
        <v>35172</v>
      </c>
      <c r="AG622">
        <v>11</v>
      </c>
      <c r="AH622">
        <v>11</v>
      </c>
      <c r="AN622" t="s">
        <v>5800</v>
      </c>
      <c r="AS622" t="s">
        <v>352</v>
      </c>
      <c r="AT622">
        <v>2003</v>
      </c>
      <c r="AU622">
        <v>143</v>
      </c>
      <c r="AV622">
        <v>2</v>
      </c>
      <c r="BA622">
        <v>283</v>
      </c>
      <c r="BB622">
        <v>296</v>
      </c>
      <c r="BD622" t="s">
        <v>35173</v>
      </c>
      <c r="BG622">
        <v>14</v>
      </c>
      <c r="BK622" t="s">
        <v>35174</v>
      </c>
      <c r="BW622">
        <v>0</v>
      </c>
      <c r="BX622" t="s">
        <v>13429</v>
      </c>
      <c r="BY622" t="s">
        <v>13985</v>
      </c>
      <c r="BZ622" t="s">
        <v>13985</v>
      </c>
      <c r="CA622" t="s">
        <v>13985</v>
      </c>
      <c r="CB622" t="s">
        <v>13985</v>
      </c>
    </row>
    <row r="623" spans="1:80" hidden="1">
      <c r="A623" t="s">
        <v>13850</v>
      </c>
      <c r="B623" t="s">
        <v>67</v>
      </c>
      <c r="C623" t="s">
        <v>1054</v>
      </c>
      <c r="G623" t="s">
        <v>1055</v>
      </c>
      <c r="J623" t="s">
        <v>1056</v>
      </c>
      <c r="K623" t="s">
        <v>1057</v>
      </c>
      <c r="O623" t="s">
        <v>32224</v>
      </c>
      <c r="W623" t="s">
        <v>1058</v>
      </c>
      <c r="AA623" t="s">
        <v>1059</v>
      </c>
      <c r="AB623" t="s">
        <v>1060</v>
      </c>
      <c r="AG623">
        <v>3</v>
      </c>
      <c r="AH623">
        <v>3</v>
      </c>
      <c r="AN623" t="s">
        <v>1061</v>
      </c>
      <c r="AO623" t="s">
        <v>1062</v>
      </c>
      <c r="AS623" t="s">
        <v>1023</v>
      </c>
      <c r="AT623">
        <v>2019</v>
      </c>
      <c r="AU623">
        <v>100</v>
      </c>
      <c r="AV623">
        <v>1</v>
      </c>
      <c r="BC623" t="s">
        <v>1063</v>
      </c>
      <c r="BD623" t="s">
        <v>1064</v>
      </c>
      <c r="BG623">
        <v>14</v>
      </c>
      <c r="BK623" t="s">
        <v>1065</v>
      </c>
      <c r="BL623">
        <v>30375642</v>
      </c>
      <c r="BM623" t="s">
        <v>32286</v>
      </c>
      <c r="BW623">
        <v>1</v>
      </c>
    </row>
    <row r="624" spans="1:80" hidden="1">
      <c r="A624" t="s">
        <v>13850</v>
      </c>
      <c r="B624" t="s">
        <v>67</v>
      </c>
      <c r="C624" t="s">
        <v>33790</v>
      </c>
      <c r="G624" t="s">
        <v>33791</v>
      </c>
      <c r="J624" t="s">
        <v>33792</v>
      </c>
      <c r="K624" t="s">
        <v>7109</v>
      </c>
      <c r="O624" t="s">
        <v>32224</v>
      </c>
      <c r="W624" t="s">
        <v>33793</v>
      </c>
      <c r="AG624">
        <v>1</v>
      </c>
      <c r="AH624">
        <v>1</v>
      </c>
      <c r="AN624" t="s">
        <v>7112</v>
      </c>
      <c r="AO624" t="s">
        <v>14190</v>
      </c>
      <c r="AS624" t="s">
        <v>154</v>
      </c>
      <c r="AT624">
        <v>2013</v>
      </c>
      <c r="AU624">
        <v>52</v>
      </c>
      <c r="BC624">
        <v>47</v>
      </c>
      <c r="BD624" t="s">
        <v>33794</v>
      </c>
      <c r="BG624">
        <v>8</v>
      </c>
      <c r="BK624" t="s">
        <v>33795</v>
      </c>
      <c r="BM624" t="s">
        <v>32249</v>
      </c>
      <c r="BW624">
        <v>0</v>
      </c>
      <c r="BX624" t="s">
        <v>13429</v>
      </c>
      <c r="BY624" t="s">
        <v>13985</v>
      </c>
      <c r="BZ624" t="s">
        <v>13985</v>
      </c>
      <c r="CA624" t="s">
        <v>13985</v>
      </c>
      <c r="CB624" t="s">
        <v>13985</v>
      </c>
    </row>
    <row r="625" spans="1:80" hidden="1">
      <c r="A625" t="s">
        <v>13850</v>
      </c>
      <c r="B625" t="s">
        <v>67</v>
      </c>
      <c r="C625" t="s">
        <v>12951</v>
      </c>
      <c r="G625" t="s">
        <v>12951</v>
      </c>
      <c r="J625" t="s">
        <v>12952</v>
      </c>
      <c r="K625" t="s">
        <v>188</v>
      </c>
      <c r="O625" t="s">
        <v>32224</v>
      </c>
      <c r="W625" t="s">
        <v>12953</v>
      </c>
      <c r="AG625">
        <v>10</v>
      </c>
      <c r="AH625">
        <v>13</v>
      </c>
      <c r="AN625" t="s">
        <v>191</v>
      </c>
      <c r="AS625" t="s">
        <v>629</v>
      </c>
      <c r="AT625">
        <v>1992</v>
      </c>
      <c r="AU625">
        <v>90</v>
      </c>
      <c r="AV625">
        <v>2</v>
      </c>
      <c r="BA625">
        <v>270</v>
      </c>
      <c r="BB625">
        <v>275</v>
      </c>
      <c r="BD625" t="s">
        <v>12954</v>
      </c>
      <c r="BG625">
        <v>6</v>
      </c>
      <c r="BK625" t="s">
        <v>12955</v>
      </c>
      <c r="BL625">
        <v>28313723</v>
      </c>
      <c r="BW625">
        <v>1</v>
      </c>
      <c r="BY625" t="s">
        <v>13985</v>
      </c>
      <c r="BZ625" t="s">
        <v>13985</v>
      </c>
      <c r="CA625" t="s">
        <v>13985</v>
      </c>
      <c r="CB625" t="s">
        <v>13985</v>
      </c>
    </row>
    <row r="626" spans="1:80" hidden="1">
      <c r="A626" t="s">
        <v>13850</v>
      </c>
      <c r="B626" t="s">
        <v>67</v>
      </c>
      <c r="C626" t="s">
        <v>3959</v>
      </c>
      <c r="G626" t="s">
        <v>3960</v>
      </c>
      <c r="J626" t="s">
        <v>3961</v>
      </c>
      <c r="K626" t="s">
        <v>821</v>
      </c>
      <c r="O626" t="s">
        <v>32224</v>
      </c>
      <c r="W626" t="s">
        <v>3962</v>
      </c>
      <c r="AA626" t="s">
        <v>33403</v>
      </c>
      <c r="AB626" t="s">
        <v>33404</v>
      </c>
      <c r="AG626">
        <v>5</v>
      </c>
      <c r="AH626">
        <v>6</v>
      </c>
      <c r="AN626" t="s">
        <v>824</v>
      </c>
      <c r="AO626" t="s">
        <v>825</v>
      </c>
      <c r="AS626" t="s">
        <v>521</v>
      </c>
      <c r="AT626">
        <v>2015</v>
      </c>
      <c r="AU626">
        <v>24</v>
      </c>
      <c r="AV626">
        <v>11</v>
      </c>
      <c r="BA626">
        <v>2809</v>
      </c>
      <c r="BB626">
        <v>2819</v>
      </c>
      <c r="BD626" t="s">
        <v>3965</v>
      </c>
      <c r="BG626">
        <v>11</v>
      </c>
      <c r="BK626" t="s">
        <v>3966</v>
      </c>
      <c r="BL626">
        <v>25877951</v>
      </c>
      <c r="BW626">
        <v>1</v>
      </c>
      <c r="BY626" t="s">
        <v>13985</v>
      </c>
      <c r="BZ626" t="s">
        <v>13985</v>
      </c>
      <c r="CA626" t="s">
        <v>13985</v>
      </c>
      <c r="CB626" t="s">
        <v>13985</v>
      </c>
    </row>
    <row r="627" spans="1:80" hidden="1">
      <c r="A627" t="s">
        <v>13850</v>
      </c>
      <c r="B627" t="s">
        <v>67</v>
      </c>
      <c r="C627" t="s">
        <v>36177</v>
      </c>
      <c r="G627" t="s">
        <v>36177</v>
      </c>
      <c r="J627" t="s">
        <v>36178</v>
      </c>
      <c r="K627" t="s">
        <v>12089</v>
      </c>
      <c r="O627" t="s">
        <v>32224</v>
      </c>
      <c r="AG627">
        <v>16</v>
      </c>
      <c r="AH627">
        <v>16</v>
      </c>
      <c r="AN627" t="s">
        <v>12091</v>
      </c>
      <c r="AT627">
        <v>1981</v>
      </c>
      <c r="AU627">
        <v>94</v>
      </c>
      <c r="AV627">
        <v>2</v>
      </c>
      <c r="BA627">
        <v>241</v>
      </c>
      <c r="BB627">
        <v>244</v>
      </c>
      <c r="BG627">
        <v>4</v>
      </c>
      <c r="BK627" t="s">
        <v>36179</v>
      </c>
      <c r="BW627">
        <v>0</v>
      </c>
      <c r="BX627" t="s">
        <v>13429</v>
      </c>
      <c r="BY627" t="s">
        <v>13985</v>
      </c>
      <c r="BZ627" t="s">
        <v>13985</v>
      </c>
      <c r="CA627" t="s">
        <v>13985</v>
      </c>
      <c r="CB627" t="s">
        <v>13985</v>
      </c>
    </row>
    <row r="628" spans="1:80" hidden="1">
      <c r="A628" t="s">
        <v>13850</v>
      </c>
      <c r="B628" t="s">
        <v>67</v>
      </c>
      <c r="C628" t="s">
        <v>8885</v>
      </c>
      <c r="G628" t="s">
        <v>8886</v>
      </c>
      <c r="J628" t="s">
        <v>8887</v>
      </c>
      <c r="K628" t="s">
        <v>1442</v>
      </c>
      <c r="O628" t="s">
        <v>32224</v>
      </c>
      <c r="W628" t="s">
        <v>8888</v>
      </c>
      <c r="AA628" t="s">
        <v>8889</v>
      </c>
      <c r="AB628" t="s">
        <v>8890</v>
      </c>
      <c r="AG628">
        <v>26</v>
      </c>
      <c r="AH628">
        <v>26</v>
      </c>
      <c r="AN628" t="s">
        <v>1446</v>
      </c>
      <c r="AS628" t="s">
        <v>1023</v>
      </c>
      <c r="AT628">
        <v>2007</v>
      </c>
      <c r="AU628">
        <v>20</v>
      </c>
      <c r="AV628">
        <v>1</v>
      </c>
      <c r="BA628">
        <v>349</v>
      </c>
      <c r="BB628">
        <v>357</v>
      </c>
      <c r="BD628" t="s">
        <v>8891</v>
      </c>
      <c r="BG628">
        <v>9</v>
      </c>
      <c r="BK628" t="s">
        <v>8892</v>
      </c>
      <c r="BL628">
        <v>17210028</v>
      </c>
      <c r="BW628">
        <v>1</v>
      </c>
    </row>
    <row r="629" spans="1:80" hidden="1">
      <c r="A629" t="s">
        <v>13850</v>
      </c>
      <c r="B629" t="s">
        <v>67</v>
      </c>
      <c r="C629" t="s">
        <v>33227</v>
      </c>
      <c r="G629" t="s">
        <v>33228</v>
      </c>
      <c r="J629" t="s">
        <v>33229</v>
      </c>
      <c r="K629" t="s">
        <v>33230</v>
      </c>
      <c r="O629" t="s">
        <v>32224</v>
      </c>
      <c r="W629" t="s">
        <v>33231</v>
      </c>
      <c r="AG629">
        <v>1</v>
      </c>
      <c r="AH629">
        <v>1</v>
      </c>
      <c r="AN629" t="s">
        <v>33232</v>
      </c>
      <c r="AO629" t="s">
        <v>33233</v>
      </c>
      <c r="AS629" t="s">
        <v>730</v>
      </c>
      <c r="AT629">
        <v>2016</v>
      </c>
      <c r="AU629">
        <v>71</v>
      </c>
      <c r="AV629">
        <v>4</v>
      </c>
      <c r="BA629">
        <v>451</v>
      </c>
      <c r="BB629">
        <v>460</v>
      </c>
      <c r="BD629" t="s">
        <v>33234</v>
      </c>
      <c r="BG629">
        <v>10</v>
      </c>
      <c r="BK629" t="s">
        <v>33235</v>
      </c>
      <c r="BL629">
        <v>25863036</v>
      </c>
      <c r="BM629" t="s">
        <v>32286</v>
      </c>
      <c r="BW629">
        <v>0</v>
      </c>
      <c r="BX629" t="s">
        <v>13429</v>
      </c>
      <c r="BY629" t="s">
        <v>13985</v>
      </c>
      <c r="BZ629" t="s">
        <v>13985</v>
      </c>
      <c r="CA629" t="s">
        <v>13985</v>
      </c>
      <c r="CB629" t="s">
        <v>13985</v>
      </c>
    </row>
    <row r="630" spans="1:80" hidden="1">
      <c r="A630" t="s">
        <v>13850</v>
      </c>
      <c r="B630" t="s">
        <v>67</v>
      </c>
      <c r="C630" t="s">
        <v>33581</v>
      </c>
      <c r="G630" t="s">
        <v>33582</v>
      </c>
      <c r="J630" t="s">
        <v>33583</v>
      </c>
      <c r="K630" t="s">
        <v>15689</v>
      </c>
      <c r="O630" t="s">
        <v>32224</v>
      </c>
      <c r="W630" t="s">
        <v>33584</v>
      </c>
      <c r="AB630" t="s">
        <v>33585</v>
      </c>
      <c r="AG630">
        <v>19</v>
      </c>
      <c r="AH630">
        <v>19</v>
      </c>
      <c r="AN630" t="s">
        <v>15693</v>
      </c>
      <c r="AO630" t="s">
        <v>15694</v>
      </c>
      <c r="AS630" t="s">
        <v>242</v>
      </c>
      <c r="AT630">
        <v>2014</v>
      </c>
      <c r="AU630">
        <v>17</v>
      </c>
      <c r="AV630">
        <v>10</v>
      </c>
      <c r="BA630">
        <v>1316</v>
      </c>
      <c r="BB630">
        <v>1325</v>
      </c>
      <c r="BD630" t="s">
        <v>33586</v>
      </c>
      <c r="BG630">
        <v>10</v>
      </c>
      <c r="BK630" t="s">
        <v>33587</v>
      </c>
      <c r="BL630">
        <v>25104062</v>
      </c>
      <c r="BW630">
        <v>0</v>
      </c>
      <c r="BX630" t="s">
        <v>13429</v>
      </c>
      <c r="BY630" t="s">
        <v>13985</v>
      </c>
      <c r="BZ630" t="s">
        <v>13985</v>
      </c>
      <c r="CA630" t="s">
        <v>13985</v>
      </c>
      <c r="CB630" t="s">
        <v>13985</v>
      </c>
    </row>
    <row r="631" spans="1:80" hidden="1">
      <c r="A631" t="s">
        <v>13850</v>
      </c>
      <c r="B631" t="s">
        <v>67</v>
      </c>
      <c r="C631" t="s">
        <v>1376</v>
      </c>
      <c r="G631" t="s">
        <v>1377</v>
      </c>
      <c r="J631" t="s">
        <v>1378</v>
      </c>
      <c r="K631" t="s">
        <v>667</v>
      </c>
      <c r="O631" t="s">
        <v>32224</v>
      </c>
      <c r="W631" t="s">
        <v>1379</v>
      </c>
      <c r="AG631">
        <v>1</v>
      </c>
      <c r="AH631">
        <v>1</v>
      </c>
      <c r="AN631" t="s">
        <v>670</v>
      </c>
      <c r="AO631" t="s">
        <v>671</v>
      </c>
      <c r="AS631" t="s">
        <v>352</v>
      </c>
      <c r="AT631">
        <v>2018</v>
      </c>
      <c r="AU631">
        <v>53</v>
      </c>
      <c r="AV631">
        <v>3</v>
      </c>
      <c r="BA631">
        <v>343</v>
      </c>
      <c r="BB631">
        <v>351</v>
      </c>
      <c r="BD631" t="s">
        <v>1380</v>
      </c>
      <c r="BG631">
        <v>9</v>
      </c>
      <c r="BK631" t="s">
        <v>1381</v>
      </c>
      <c r="BW631">
        <v>1</v>
      </c>
      <c r="BY631" t="s">
        <v>13985</v>
      </c>
      <c r="BZ631" t="s">
        <v>13985</v>
      </c>
      <c r="CA631" t="s">
        <v>13985</v>
      </c>
      <c r="CB631" t="s">
        <v>13985</v>
      </c>
    </row>
    <row r="632" spans="1:80" hidden="1">
      <c r="A632" t="s">
        <v>13850</v>
      </c>
      <c r="B632" t="s">
        <v>67</v>
      </c>
      <c r="C632" t="s">
        <v>31630</v>
      </c>
      <c r="G632" t="s">
        <v>31630</v>
      </c>
      <c r="J632" t="s">
        <v>35982</v>
      </c>
      <c r="K632" t="s">
        <v>625</v>
      </c>
      <c r="O632" t="s">
        <v>32224</v>
      </c>
      <c r="AG632">
        <v>17</v>
      </c>
      <c r="AH632">
        <v>17</v>
      </c>
      <c r="AN632" t="s">
        <v>627</v>
      </c>
      <c r="AS632" t="s">
        <v>730</v>
      </c>
      <c r="AT632">
        <v>1988</v>
      </c>
      <c r="AU632">
        <v>47</v>
      </c>
      <c r="AV632">
        <v>1</v>
      </c>
      <c r="BA632">
        <v>81</v>
      </c>
      <c r="BB632">
        <v>88</v>
      </c>
      <c r="BD632" t="s">
        <v>35983</v>
      </c>
      <c r="BG632">
        <v>8</v>
      </c>
      <c r="BK632" t="s">
        <v>35984</v>
      </c>
      <c r="BW632">
        <v>0</v>
      </c>
      <c r="BX632" t="s">
        <v>13429</v>
      </c>
      <c r="BY632" t="s">
        <v>13985</v>
      </c>
      <c r="BZ632" t="s">
        <v>13985</v>
      </c>
      <c r="CA632" t="s">
        <v>13985</v>
      </c>
      <c r="CB632" t="s">
        <v>13985</v>
      </c>
    </row>
    <row r="633" spans="1:80" hidden="1">
      <c r="A633" t="s">
        <v>13850</v>
      </c>
      <c r="B633" t="s">
        <v>67</v>
      </c>
      <c r="C633" t="s">
        <v>32716</v>
      </c>
      <c r="G633" t="s">
        <v>32717</v>
      </c>
      <c r="J633" t="s">
        <v>32718</v>
      </c>
      <c r="K633" t="s">
        <v>13990</v>
      </c>
      <c r="O633" t="s">
        <v>32224</v>
      </c>
      <c r="W633" t="s">
        <v>32719</v>
      </c>
      <c r="AA633" t="s">
        <v>32720</v>
      </c>
      <c r="AB633" t="s">
        <v>32721</v>
      </c>
      <c r="AG633">
        <v>3</v>
      </c>
      <c r="AH633">
        <v>3</v>
      </c>
      <c r="AN633" t="s">
        <v>13992</v>
      </c>
      <c r="AO633" t="s">
        <v>13993</v>
      </c>
      <c r="AS633" t="s">
        <v>815</v>
      </c>
      <c r="AT633">
        <v>2018</v>
      </c>
      <c r="AU633">
        <v>20</v>
      </c>
      <c r="AV633">
        <v>3</v>
      </c>
      <c r="BA633">
        <v>653</v>
      </c>
      <c r="BB633">
        <v>664</v>
      </c>
      <c r="BD633" t="s">
        <v>32722</v>
      </c>
      <c r="BG633">
        <v>12</v>
      </c>
      <c r="BK633" t="s">
        <v>32723</v>
      </c>
      <c r="BW633">
        <v>0</v>
      </c>
      <c r="BX633" t="s">
        <v>13429</v>
      </c>
      <c r="BY633" t="s">
        <v>13985</v>
      </c>
      <c r="BZ633" t="s">
        <v>13985</v>
      </c>
      <c r="CA633" t="s">
        <v>13985</v>
      </c>
      <c r="CB633" t="s">
        <v>13985</v>
      </c>
    </row>
    <row r="634" spans="1:80" hidden="1">
      <c r="A634" t="s">
        <v>13850</v>
      </c>
      <c r="B634" t="s">
        <v>67</v>
      </c>
      <c r="C634" t="s">
        <v>35380</v>
      </c>
      <c r="G634" t="s">
        <v>35380</v>
      </c>
      <c r="J634" t="s">
        <v>35381</v>
      </c>
      <c r="K634" t="s">
        <v>358</v>
      </c>
      <c r="O634" t="s">
        <v>32224</v>
      </c>
      <c r="W634" t="s">
        <v>35382</v>
      </c>
      <c r="AA634" t="s">
        <v>10889</v>
      </c>
      <c r="AB634" t="s">
        <v>10890</v>
      </c>
      <c r="AG634">
        <v>41</v>
      </c>
      <c r="AH634">
        <v>44</v>
      </c>
      <c r="AN634" t="s">
        <v>360</v>
      </c>
      <c r="AS634" t="s">
        <v>154</v>
      </c>
      <c r="AT634">
        <v>2001</v>
      </c>
      <c r="AU634">
        <v>47</v>
      </c>
      <c r="AV634">
        <v>11</v>
      </c>
      <c r="BA634">
        <v>1269</v>
      </c>
      <c r="BB634">
        <v>1274</v>
      </c>
      <c r="BD634" t="s">
        <v>35383</v>
      </c>
      <c r="BG634">
        <v>6</v>
      </c>
      <c r="BK634" t="s">
        <v>35384</v>
      </c>
      <c r="BL634">
        <v>12770178</v>
      </c>
      <c r="BW634">
        <v>0</v>
      </c>
      <c r="BX634" t="s">
        <v>13429</v>
      </c>
      <c r="BY634" t="s">
        <v>13985</v>
      </c>
      <c r="BZ634" t="s">
        <v>13985</v>
      </c>
      <c r="CA634" t="s">
        <v>13985</v>
      </c>
      <c r="CB634" t="s">
        <v>13985</v>
      </c>
    </row>
    <row r="635" spans="1:80" hidden="1">
      <c r="A635" t="s">
        <v>13850</v>
      </c>
      <c r="B635" t="s">
        <v>67</v>
      </c>
      <c r="C635" t="s">
        <v>35908</v>
      </c>
      <c r="G635" t="s">
        <v>35908</v>
      </c>
      <c r="J635" t="s">
        <v>35909</v>
      </c>
      <c r="K635" t="s">
        <v>11799</v>
      </c>
      <c r="O635" t="s">
        <v>32291</v>
      </c>
      <c r="AG635">
        <v>471</v>
      </c>
      <c r="AH635">
        <v>490</v>
      </c>
      <c r="AN635" t="s">
        <v>5164</v>
      </c>
      <c r="AT635">
        <v>1991</v>
      </c>
      <c r="AU635">
        <v>36</v>
      </c>
      <c r="BA635">
        <v>511</v>
      </c>
      <c r="BB635">
        <v>534</v>
      </c>
      <c r="BD635" t="s">
        <v>35910</v>
      </c>
      <c r="BG635">
        <v>24</v>
      </c>
      <c r="BK635" t="s">
        <v>35911</v>
      </c>
      <c r="BW635">
        <v>0</v>
      </c>
      <c r="BX635" t="s">
        <v>13429</v>
      </c>
      <c r="BY635" t="s">
        <v>13985</v>
      </c>
      <c r="BZ635" t="s">
        <v>13985</v>
      </c>
      <c r="CA635" t="s">
        <v>13985</v>
      </c>
      <c r="CB635" t="s">
        <v>13985</v>
      </c>
    </row>
    <row r="636" spans="1:80" hidden="1">
      <c r="A636" t="s">
        <v>13850</v>
      </c>
      <c r="B636" t="s">
        <v>67</v>
      </c>
      <c r="C636" t="s">
        <v>25312</v>
      </c>
      <c r="G636" t="s">
        <v>25313</v>
      </c>
      <c r="J636" t="s">
        <v>25314</v>
      </c>
      <c r="K636" t="s">
        <v>667</v>
      </c>
      <c r="O636" t="s">
        <v>32224</v>
      </c>
      <c r="W636" t="s">
        <v>25315</v>
      </c>
      <c r="AG636">
        <v>7</v>
      </c>
      <c r="AH636">
        <v>15</v>
      </c>
      <c r="AN636" t="s">
        <v>670</v>
      </c>
      <c r="AS636" t="s">
        <v>352</v>
      </c>
      <c r="AT636">
        <v>2007</v>
      </c>
      <c r="AU636">
        <v>42</v>
      </c>
      <c r="AV636">
        <v>3</v>
      </c>
      <c r="BA636">
        <v>383</v>
      </c>
      <c r="BB636">
        <v>389</v>
      </c>
      <c r="BD636" t="s">
        <v>25316</v>
      </c>
      <c r="BG636">
        <v>7</v>
      </c>
      <c r="BK636" t="s">
        <v>25317</v>
      </c>
      <c r="BM636" t="s">
        <v>32286</v>
      </c>
      <c r="BW636">
        <v>1</v>
      </c>
      <c r="BY636" t="s">
        <v>13985</v>
      </c>
      <c r="BZ636" t="s">
        <v>13985</v>
      </c>
      <c r="CA636" t="s">
        <v>13985</v>
      </c>
      <c r="CB636" t="s">
        <v>13985</v>
      </c>
    </row>
    <row r="637" spans="1:80" hidden="1">
      <c r="A637" t="s">
        <v>13850</v>
      </c>
      <c r="B637" t="s">
        <v>67</v>
      </c>
      <c r="C637" t="s">
        <v>11289</v>
      </c>
      <c r="G637" t="s">
        <v>11289</v>
      </c>
      <c r="J637" t="s">
        <v>11290</v>
      </c>
      <c r="K637" t="s">
        <v>160</v>
      </c>
      <c r="O637" t="s">
        <v>32224</v>
      </c>
      <c r="W637" t="s">
        <v>11291</v>
      </c>
      <c r="AG637">
        <v>21</v>
      </c>
      <c r="AH637">
        <v>23</v>
      </c>
      <c r="AN637" t="s">
        <v>162</v>
      </c>
      <c r="AS637" t="s">
        <v>84</v>
      </c>
      <c r="AT637">
        <v>1998</v>
      </c>
      <c r="AU637">
        <v>23</v>
      </c>
      <c r="AV637">
        <v>4</v>
      </c>
      <c r="BA637">
        <v>369</v>
      </c>
      <c r="BB637">
        <v>375</v>
      </c>
      <c r="BD637" t="s">
        <v>11292</v>
      </c>
      <c r="BG637">
        <v>7</v>
      </c>
      <c r="BK637" t="s">
        <v>11293</v>
      </c>
      <c r="BW637">
        <v>1</v>
      </c>
      <c r="BY637" t="s">
        <v>13985</v>
      </c>
      <c r="BZ637" t="s">
        <v>13985</v>
      </c>
      <c r="CA637" t="s">
        <v>13985</v>
      </c>
      <c r="CB637" t="s">
        <v>13985</v>
      </c>
    </row>
    <row r="638" spans="1:80" hidden="1">
      <c r="A638" t="s">
        <v>13850</v>
      </c>
      <c r="B638" t="s">
        <v>67</v>
      </c>
      <c r="C638" t="s">
        <v>32826</v>
      </c>
      <c r="G638" t="s">
        <v>32827</v>
      </c>
      <c r="J638" t="s">
        <v>32828</v>
      </c>
      <c r="K638" t="s">
        <v>14433</v>
      </c>
      <c r="O638" t="s">
        <v>32224</v>
      </c>
      <c r="W638" t="s">
        <v>32829</v>
      </c>
      <c r="AB638" t="s">
        <v>32830</v>
      </c>
      <c r="AG638">
        <v>4</v>
      </c>
      <c r="AH638">
        <v>4</v>
      </c>
      <c r="AN638" t="s">
        <v>14435</v>
      </c>
      <c r="AS638" t="s">
        <v>32831</v>
      </c>
      <c r="AT638">
        <v>2017</v>
      </c>
      <c r="AU638">
        <v>5</v>
      </c>
      <c r="BC638">
        <v>108</v>
      </c>
      <c r="BD638" t="s">
        <v>32832</v>
      </c>
      <c r="BG638">
        <v>5</v>
      </c>
      <c r="BK638" t="s">
        <v>32833</v>
      </c>
      <c r="BM638" t="s">
        <v>32247</v>
      </c>
      <c r="BW638">
        <v>0</v>
      </c>
      <c r="BX638" t="s">
        <v>13429</v>
      </c>
    </row>
    <row r="639" spans="1:80" hidden="1">
      <c r="A639" t="s">
        <v>13850</v>
      </c>
      <c r="B639" t="s">
        <v>67</v>
      </c>
      <c r="C639" t="s">
        <v>35890</v>
      </c>
      <c r="G639" t="s">
        <v>35890</v>
      </c>
      <c r="J639" t="s">
        <v>35891</v>
      </c>
      <c r="K639" t="s">
        <v>453</v>
      </c>
      <c r="O639" t="s">
        <v>32224</v>
      </c>
      <c r="W639" t="s">
        <v>35892</v>
      </c>
      <c r="AG639">
        <v>43</v>
      </c>
      <c r="AH639">
        <v>46</v>
      </c>
      <c r="AN639" t="s">
        <v>455</v>
      </c>
      <c r="AS639" t="s">
        <v>629</v>
      </c>
      <c r="AT639">
        <v>1991</v>
      </c>
      <c r="AU639">
        <v>16</v>
      </c>
      <c r="AV639">
        <v>2</v>
      </c>
      <c r="BA639">
        <v>145</v>
      </c>
      <c r="BB639">
        <v>154</v>
      </c>
      <c r="BD639" t="s">
        <v>35893</v>
      </c>
      <c r="BG639">
        <v>10</v>
      </c>
      <c r="BK639" t="s">
        <v>35894</v>
      </c>
      <c r="BW639">
        <v>0</v>
      </c>
      <c r="BX639" t="s">
        <v>13429</v>
      </c>
      <c r="BY639" t="s">
        <v>13985</v>
      </c>
      <c r="BZ639" t="s">
        <v>13985</v>
      </c>
      <c r="CA639" t="s">
        <v>13985</v>
      </c>
      <c r="CB639" t="s">
        <v>13985</v>
      </c>
    </row>
    <row r="640" spans="1:80" hidden="1">
      <c r="A640" t="s">
        <v>13850</v>
      </c>
      <c r="B640" t="s">
        <v>67</v>
      </c>
      <c r="C640" t="s">
        <v>7793</v>
      </c>
      <c r="G640" t="s">
        <v>7794</v>
      </c>
      <c r="J640" t="s">
        <v>7795</v>
      </c>
      <c r="K640" t="s">
        <v>7258</v>
      </c>
      <c r="O640" t="s">
        <v>32224</v>
      </c>
      <c r="W640" t="s">
        <v>7796</v>
      </c>
      <c r="AG640">
        <v>22</v>
      </c>
      <c r="AH640">
        <v>25</v>
      </c>
      <c r="AN640" t="s">
        <v>7261</v>
      </c>
      <c r="AO640" t="s">
        <v>7262</v>
      </c>
      <c r="AS640" t="s">
        <v>1613</v>
      </c>
      <c r="AT640">
        <v>2009</v>
      </c>
      <c r="AU640">
        <v>100</v>
      </c>
      <c r="AV640">
        <v>2</v>
      </c>
      <c r="BA640">
        <v>251</v>
      </c>
      <c r="BB640">
        <v>255</v>
      </c>
      <c r="BD640" t="s">
        <v>7797</v>
      </c>
      <c r="BG640">
        <v>5</v>
      </c>
      <c r="BK640" t="s">
        <v>7798</v>
      </c>
      <c r="BL640">
        <v>18836144</v>
      </c>
      <c r="BM640" t="s">
        <v>32286</v>
      </c>
      <c r="BW640">
        <v>1</v>
      </c>
      <c r="BY640" t="s">
        <v>13985</v>
      </c>
      <c r="BZ640" t="s">
        <v>13985</v>
      </c>
      <c r="CA640" t="s">
        <v>13985</v>
      </c>
      <c r="CB640" t="s">
        <v>13985</v>
      </c>
    </row>
    <row r="641" spans="1:80" hidden="1">
      <c r="A641" t="s">
        <v>13850</v>
      </c>
      <c r="B641" t="s">
        <v>67</v>
      </c>
      <c r="C641" t="s">
        <v>16131</v>
      </c>
      <c r="G641" t="s">
        <v>16132</v>
      </c>
      <c r="J641" t="s">
        <v>16133</v>
      </c>
      <c r="K641" t="s">
        <v>236</v>
      </c>
      <c r="O641" t="s">
        <v>32224</v>
      </c>
      <c r="W641" t="s">
        <v>16134</v>
      </c>
      <c r="AA641" t="s">
        <v>32786</v>
      </c>
      <c r="AB641" t="s">
        <v>32787</v>
      </c>
      <c r="AG641">
        <v>8</v>
      </c>
      <c r="AH641">
        <v>8</v>
      </c>
      <c r="AN641" t="s">
        <v>240</v>
      </c>
      <c r="AO641" t="s">
        <v>241</v>
      </c>
      <c r="AS641" t="s">
        <v>1023</v>
      </c>
      <c r="AT641">
        <v>2018</v>
      </c>
      <c r="AU641">
        <v>221</v>
      </c>
      <c r="AV641">
        <v>2</v>
      </c>
      <c r="BC641" t="s">
        <v>16137</v>
      </c>
      <c r="BD641" t="s">
        <v>16138</v>
      </c>
      <c r="BG641">
        <v>9</v>
      </c>
      <c r="BK641" t="s">
        <v>16139</v>
      </c>
      <c r="BL641">
        <v>29180603</v>
      </c>
      <c r="BM641" t="s">
        <v>32286</v>
      </c>
      <c r="BW641">
        <v>1</v>
      </c>
      <c r="BY641" t="s">
        <v>13985</v>
      </c>
      <c r="BZ641" t="s">
        <v>13985</v>
      </c>
      <c r="CA641" t="s">
        <v>13985</v>
      </c>
      <c r="CB641" t="s">
        <v>13985</v>
      </c>
    </row>
    <row r="642" spans="1:80" hidden="1">
      <c r="A642" t="s">
        <v>13850</v>
      </c>
      <c r="B642" t="s">
        <v>67</v>
      </c>
      <c r="C642" t="s">
        <v>34429</v>
      </c>
      <c r="G642" t="s">
        <v>34430</v>
      </c>
      <c r="J642" t="s">
        <v>34431</v>
      </c>
      <c r="K642" t="s">
        <v>280</v>
      </c>
      <c r="O642" t="s">
        <v>32224</v>
      </c>
      <c r="W642" t="s">
        <v>34432</v>
      </c>
      <c r="AB642" t="s">
        <v>7579</v>
      </c>
      <c r="AG642">
        <v>37</v>
      </c>
      <c r="AH642">
        <v>39</v>
      </c>
      <c r="AN642" t="s">
        <v>284</v>
      </c>
      <c r="AS642" t="s">
        <v>27231</v>
      </c>
      <c r="AT642">
        <v>2010</v>
      </c>
      <c r="AU642">
        <v>5</v>
      </c>
      <c r="AV642">
        <v>3</v>
      </c>
      <c r="BC642" t="s">
        <v>34433</v>
      </c>
      <c r="BD642" t="s">
        <v>34434</v>
      </c>
      <c r="BG642">
        <v>10</v>
      </c>
      <c r="BK642" t="s">
        <v>34435</v>
      </c>
      <c r="BL642">
        <v>20221437</v>
      </c>
      <c r="BM642" t="s">
        <v>32263</v>
      </c>
      <c r="BW642">
        <v>0</v>
      </c>
      <c r="BX642" t="s">
        <v>13429</v>
      </c>
      <c r="BY642" t="s">
        <v>13985</v>
      </c>
      <c r="BZ642" t="s">
        <v>13985</v>
      </c>
      <c r="CA642" t="s">
        <v>13985</v>
      </c>
      <c r="CB642" t="s">
        <v>13985</v>
      </c>
    </row>
    <row r="643" spans="1:80" hidden="1">
      <c r="A643" t="s">
        <v>13850</v>
      </c>
      <c r="B643" t="s">
        <v>67</v>
      </c>
      <c r="C643" t="s">
        <v>32806</v>
      </c>
      <c r="G643" t="s">
        <v>32807</v>
      </c>
      <c r="J643" t="s">
        <v>32808</v>
      </c>
      <c r="K643" t="s">
        <v>16449</v>
      </c>
      <c r="O643" t="s">
        <v>32224</v>
      </c>
      <c r="W643" t="s">
        <v>32809</v>
      </c>
      <c r="AG643">
        <v>7</v>
      </c>
      <c r="AH643">
        <v>7</v>
      </c>
      <c r="AN643" t="s">
        <v>16451</v>
      </c>
      <c r="AO643" t="s">
        <v>16452</v>
      </c>
      <c r="AS643" t="s">
        <v>84</v>
      </c>
      <c r="AT643">
        <v>2017</v>
      </c>
      <c r="AU643">
        <v>26</v>
      </c>
      <c r="AV643">
        <v>6</v>
      </c>
      <c r="BA643">
        <v>721</v>
      </c>
      <c r="BB643">
        <v>733</v>
      </c>
      <c r="BD643" t="s">
        <v>32810</v>
      </c>
      <c r="BG643">
        <v>13</v>
      </c>
      <c r="BK643" t="s">
        <v>32811</v>
      </c>
      <c r="BL643">
        <v>28776797</v>
      </c>
      <c r="BM643" t="s">
        <v>32597</v>
      </c>
      <c r="BW643">
        <v>0</v>
      </c>
      <c r="BX643" t="s">
        <v>13429</v>
      </c>
      <c r="BY643" t="s">
        <v>13985</v>
      </c>
      <c r="BZ643" t="s">
        <v>13985</v>
      </c>
      <c r="CA643" t="s">
        <v>13985</v>
      </c>
      <c r="CB643" t="s">
        <v>13985</v>
      </c>
    </row>
    <row r="644" spans="1:80" hidden="1">
      <c r="A644" t="s">
        <v>13850</v>
      </c>
      <c r="B644" t="s">
        <v>67</v>
      </c>
      <c r="C644" t="s">
        <v>34793</v>
      </c>
      <c r="G644" t="s">
        <v>34794</v>
      </c>
      <c r="J644" t="s">
        <v>34795</v>
      </c>
      <c r="K644" t="s">
        <v>10488</v>
      </c>
      <c r="O644" t="s">
        <v>32224</v>
      </c>
      <c r="W644" t="s">
        <v>34796</v>
      </c>
      <c r="AA644" t="s">
        <v>34797</v>
      </c>
      <c r="AB644" t="s">
        <v>34798</v>
      </c>
      <c r="AG644">
        <v>29</v>
      </c>
      <c r="AH644">
        <v>34</v>
      </c>
      <c r="AN644" t="s">
        <v>10490</v>
      </c>
      <c r="AS644" t="s">
        <v>730</v>
      </c>
      <c r="AT644">
        <v>2007</v>
      </c>
      <c r="AU644">
        <v>41</v>
      </c>
      <c r="AV644">
        <v>4</v>
      </c>
      <c r="BA644">
        <v>225</v>
      </c>
      <c r="BB644">
        <v>241</v>
      </c>
      <c r="BD644" t="s">
        <v>34799</v>
      </c>
      <c r="BG644">
        <v>17</v>
      </c>
      <c r="BK644" t="s">
        <v>34800</v>
      </c>
      <c r="BL644">
        <v>17457678</v>
      </c>
      <c r="BW644">
        <v>0</v>
      </c>
      <c r="BX644" t="s">
        <v>13429</v>
      </c>
      <c r="BY644" t="s">
        <v>13985</v>
      </c>
      <c r="BZ644" t="s">
        <v>13985</v>
      </c>
      <c r="CA644" t="s">
        <v>13985</v>
      </c>
      <c r="CB644" t="s">
        <v>13985</v>
      </c>
    </row>
    <row r="645" spans="1:80" hidden="1">
      <c r="A645" t="s">
        <v>13850</v>
      </c>
      <c r="B645" t="s">
        <v>67</v>
      </c>
      <c r="C645" t="s">
        <v>35125</v>
      </c>
      <c r="G645" t="s">
        <v>35125</v>
      </c>
      <c r="J645" t="s">
        <v>35126</v>
      </c>
      <c r="K645" t="s">
        <v>550</v>
      </c>
      <c r="O645" t="s">
        <v>32224</v>
      </c>
      <c r="W645" t="s">
        <v>35127</v>
      </c>
      <c r="AG645">
        <v>20</v>
      </c>
      <c r="AH645">
        <v>24</v>
      </c>
      <c r="AN645" t="s">
        <v>553</v>
      </c>
      <c r="AS645" t="s">
        <v>521</v>
      </c>
      <c r="AT645">
        <v>2004</v>
      </c>
      <c r="AU645">
        <v>7</v>
      </c>
      <c r="AV645">
        <v>2</v>
      </c>
      <c r="BA645">
        <v>183</v>
      </c>
      <c r="BB645">
        <v>188</v>
      </c>
      <c r="BD645" t="s">
        <v>35128</v>
      </c>
      <c r="BG645">
        <v>6</v>
      </c>
      <c r="BK645" t="s">
        <v>35129</v>
      </c>
      <c r="BW645">
        <v>0</v>
      </c>
      <c r="BX645" t="s">
        <v>13429</v>
      </c>
      <c r="BY645" t="s">
        <v>13985</v>
      </c>
      <c r="BZ645" t="s">
        <v>13985</v>
      </c>
      <c r="CA645" t="s">
        <v>13985</v>
      </c>
      <c r="CB645" t="s">
        <v>13985</v>
      </c>
    </row>
    <row r="646" spans="1:80" hidden="1">
      <c r="A646" t="s">
        <v>13850</v>
      </c>
      <c r="B646" t="s">
        <v>67</v>
      </c>
      <c r="C646" t="s">
        <v>8535</v>
      </c>
      <c r="G646" t="s">
        <v>8535</v>
      </c>
      <c r="J646" t="s">
        <v>35701</v>
      </c>
      <c r="K646" t="s">
        <v>35702</v>
      </c>
      <c r="O646" t="s">
        <v>32224</v>
      </c>
      <c r="W646" t="s">
        <v>35703</v>
      </c>
      <c r="AG646">
        <v>16</v>
      </c>
      <c r="AH646">
        <v>17</v>
      </c>
      <c r="AN646" t="s">
        <v>35704</v>
      </c>
      <c r="AS646" t="s">
        <v>815</v>
      </c>
      <c r="AT646">
        <v>1996</v>
      </c>
      <c r="AU646">
        <v>52</v>
      </c>
      <c r="AV646">
        <v>3</v>
      </c>
      <c r="BA646">
        <v>273</v>
      </c>
      <c r="BB646">
        <v>276</v>
      </c>
      <c r="BD646" t="s">
        <v>35705</v>
      </c>
      <c r="BG646">
        <v>4</v>
      </c>
      <c r="BK646" t="s">
        <v>35706</v>
      </c>
      <c r="BW646">
        <v>0</v>
      </c>
      <c r="BX646" t="s">
        <v>13429</v>
      </c>
      <c r="BY646" t="s">
        <v>13985</v>
      </c>
      <c r="BZ646" t="s">
        <v>13985</v>
      </c>
      <c r="CA646" t="s">
        <v>13985</v>
      </c>
      <c r="CB646" t="s">
        <v>13985</v>
      </c>
    </row>
    <row r="647" spans="1:80" hidden="1">
      <c r="A647" t="s">
        <v>13850</v>
      </c>
      <c r="B647" t="s">
        <v>67</v>
      </c>
      <c r="C647" t="s">
        <v>30034</v>
      </c>
      <c r="G647" t="s">
        <v>30034</v>
      </c>
      <c r="J647" t="s">
        <v>30035</v>
      </c>
      <c r="K647" t="s">
        <v>348</v>
      </c>
      <c r="O647" t="s">
        <v>32224</v>
      </c>
      <c r="W647" t="s">
        <v>30036</v>
      </c>
      <c r="AG647">
        <v>12</v>
      </c>
      <c r="AH647">
        <v>13</v>
      </c>
      <c r="AN647" t="s">
        <v>350</v>
      </c>
      <c r="AS647" t="s">
        <v>242</v>
      </c>
      <c r="AT647">
        <v>1996</v>
      </c>
      <c r="AU647">
        <v>25</v>
      </c>
      <c r="AV647">
        <v>5</v>
      </c>
      <c r="BA647">
        <v>1140</v>
      </c>
      <c r="BB647">
        <v>1146</v>
      </c>
      <c r="BD647" t="s">
        <v>30037</v>
      </c>
      <c r="BG647">
        <v>7</v>
      </c>
      <c r="BK647" t="s">
        <v>30038</v>
      </c>
      <c r="BW647">
        <v>1</v>
      </c>
      <c r="BY647" t="s">
        <v>13985</v>
      </c>
      <c r="BZ647" t="s">
        <v>13985</v>
      </c>
      <c r="CA647" t="s">
        <v>13985</v>
      </c>
      <c r="CB647" t="s">
        <v>13985</v>
      </c>
    </row>
    <row r="648" spans="1:80" hidden="1">
      <c r="A648" t="s">
        <v>13850</v>
      </c>
      <c r="B648" t="s">
        <v>67</v>
      </c>
      <c r="C648" t="s">
        <v>32396</v>
      </c>
      <c r="G648" t="s">
        <v>32397</v>
      </c>
      <c r="J648" t="s">
        <v>32398</v>
      </c>
      <c r="K648" t="s">
        <v>13015</v>
      </c>
      <c r="O648" t="s">
        <v>32224</v>
      </c>
      <c r="W648" t="s">
        <v>32399</v>
      </c>
      <c r="AA648" t="s">
        <v>32400</v>
      </c>
      <c r="AB648" t="s">
        <v>32401</v>
      </c>
      <c r="AG648">
        <v>0</v>
      </c>
      <c r="AH648">
        <v>0</v>
      </c>
      <c r="AN648" t="s">
        <v>13018</v>
      </c>
      <c r="AO648" t="s">
        <v>15851</v>
      </c>
      <c r="AS648" t="s">
        <v>521</v>
      </c>
      <c r="AT648">
        <v>2019</v>
      </c>
      <c r="AU648">
        <v>78</v>
      </c>
      <c r="AV648">
        <v>7</v>
      </c>
      <c r="BA648">
        <v>2259</v>
      </c>
      <c r="BB648">
        <v>2288</v>
      </c>
      <c r="BD648" t="s">
        <v>32402</v>
      </c>
      <c r="BG648">
        <v>30</v>
      </c>
      <c r="BK648" t="s">
        <v>32403</v>
      </c>
      <c r="BL648">
        <v>30847501</v>
      </c>
      <c r="BW648">
        <v>0</v>
      </c>
      <c r="BX648" t="s">
        <v>13429</v>
      </c>
    </row>
    <row r="649" spans="1:80" hidden="1">
      <c r="A649" t="s">
        <v>13850</v>
      </c>
      <c r="B649" t="s">
        <v>67</v>
      </c>
      <c r="C649" t="s">
        <v>36230</v>
      </c>
      <c r="G649" t="s">
        <v>36230</v>
      </c>
      <c r="J649" t="s">
        <v>36235</v>
      </c>
      <c r="K649" t="s">
        <v>5456</v>
      </c>
      <c r="O649" t="s">
        <v>32291</v>
      </c>
      <c r="AG649">
        <v>204</v>
      </c>
      <c r="AH649">
        <v>209</v>
      </c>
      <c r="AN649" t="s">
        <v>5458</v>
      </c>
      <c r="AO649" t="s">
        <v>14303</v>
      </c>
      <c r="AT649">
        <v>1978</v>
      </c>
      <c r="AU649">
        <v>110</v>
      </c>
      <c r="AV649">
        <v>11</v>
      </c>
      <c r="BA649">
        <v>1167</v>
      </c>
      <c r="BB649">
        <v>1205</v>
      </c>
      <c r="BD649" t="s">
        <v>36236</v>
      </c>
      <c r="BG649">
        <v>39</v>
      </c>
      <c r="BK649" t="s">
        <v>36237</v>
      </c>
      <c r="BW649">
        <v>0</v>
      </c>
      <c r="BX649" t="s">
        <v>13429</v>
      </c>
      <c r="BY649" t="s">
        <v>13985</v>
      </c>
      <c r="BZ649" t="s">
        <v>13985</v>
      </c>
      <c r="CA649" t="s">
        <v>13985</v>
      </c>
      <c r="CB649" t="s">
        <v>13985</v>
      </c>
    </row>
    <row r="650" spans="1:80" hidden="1">
      <c r="A650" t="s">
        <v>13850</v>
      </c>
      <c r="B650" t="s">
        <v>67</v>
      </c>
      <c r="C650" t="s">
        <v>16446</v>
      </c>
      <c r="G650" t="s">
        <v>16447</v>
      </c>
      <c r="J650" t="s">
        <v>16448</v>
      </c>
      <c r="K650" t="s">
        <v>16449</v>
      </c>
      <c r="O650" t="s">
        <v>32224</v>
      </c>
      <c r="W650" t="s">
        <v>16450</v>
      </c>
      <c r="AG650">
        <v>1</v>
      </c>
      <c r="AH650">
        <v>1</v>
      </c>
      <c r="AN650" t="s">
        <v>16451</v>
      </c>
      <c r="AO650" t="s">
        <v>16452</v>
      </c>
      <c r="AS650" t="s">
        <v>242</v>
      </c>
      <c r="AT650">
        <v>2017</v>
      </c>
      <c r="AU650">
        <v>26</v>
      </c>
      <c r="AV650">
        <v>5</v>
      </c>
      <c r="BA650">
        <v>616</v>
      </c>
      <c r="BB650">
        <v>632</v>
      </c>
      <c r="BD650" t="s">
        <v>16453</v>
      </c>
      <c r="BG650">
        <v>17</v>
      </c>
      <c r="BK650" t="s">
        <v>16454</v>
      </c>
      <c r="BL650">
        <v>28636075</v>
      </c>
      <c r="BM650" t="s">
        <v>32597</v>
      </c>
      <c r="BW650">
        <v>1</v>
      </c>
      <c r="BY650" t="s">
        <v>13985</v>
      </c>
      <c r="BZ650" t="s">
        <v>13985</v>
      </c>
      <c r="CA650" t="s">
        <v>13985</v>
      </c>
      <c r="CB650" t="s">
        <v>13985</v>
      </c>
    </row>
    <row r="651" spans="1:80" hidden="1">
      <c r="A651" t="s">
        <v>13850</v>
      </c>
      <c r="B651" t="s">
        <v>67</v>
      </c>
      <c r="C651" t="s">
        <v>34474</v>
      </c>
      <c r="G651" t="s">
        <v>34475</v>
      </c>
      <c r="J651" t="s">
        <v>34476</v>
      </c>
      <c r="K651" t="s">
        <v>12870</v>
      </c>
      <c r="O651" t="s">
        <v>32291</v>
      </c>
      <c r="W651" t="s">
        <v>34477</v>
      </c>
      <c r="AA651" t="s">
        <v>26851</v>
      </c>
      <c r="AB651" t="s">
        <v>26852</v>
      </c>
      <c r="AG651">
        <v>9</v>
      </c>
      <c r="AH651">
        <v>9</v>
      </c>
      <c r="AN651" t="s">
        <v>12872</v>
      </c>
      <c r="AS651" t="s">
        <v>242</v>
      </c>
      <c r="AT651">
        <v>2009</v>
      </c>
      <c r="AU651">
        <v>43</v>
      </c>
      <c r="AV651">
        <v>4</v>
      </c>
      <c r="BA651">
        <v>281</v>
      </c>
      <c r="BB651">
        <v>288</v>
      </c>
      <c r="BD651" t="s">
        <v>34478</v>
      </c>
      <c r="BG651">
        <v>8</v>
      </c>
      <c r="BK651" t="s">
        <v>34479</v>
      </c>
      <c r="BM651" t="s">
        <v>32286</v>
      </c>
      <c r="BW651">
        <v>0</v>
      </c>
      <c r="BX651" t="s">
        <v>13429</v>
      </c>
      <c r="BY651" t="s">
        <v>13985</v>
      </c>
      <c r="BZ651" t="s">
        <v>13985</v>
      </c>
      <c r="CA651" t="s">
        <v>13985</v>
      </c>
      <c r="CB651" t="s">
        <v>13985</v>
      </c>
    </row>
    <row r="652" spans="1:80" hidden="1">
      <c r="A652" t="s">
        <v>13850</v>
      </c>
      <c r="B652" t="s">
        <v>67</v>
      </c>
      <c r="C652" t="s">
        <v>34813</v>
      </c>
      <c r="G652" t="s">
        <v>34814</v>
      </c>
      <c r="J652" t="s">
        <v>34815</v>
      </c>
      <c r="K652" t="s">
        <v>34816</v>
      </c>
      <c r="O652" t="s">
        <v>32224</v>
      </c>
      <c r="W652" t="s">
        <v>34817</v>
      </c>
      <c r="AG652">
        <v>1</v>
      </c>
      <c r="AH652">
        <v>2</v>
      </c>
      <c r="AN652" t="s">
        <v>34818</v>
      </c>
      <c r="AO652" t="s">
        <v>34819</v>
      </c>
      <c r="AS652" t="s">
        <v>884</v>
      </c>
      <c r="AT652">
        <v>2007</v>
      </c>
      <c r="AU652">
        <v>82</v>
      </c>
      <c r="AV652">
        <v>1</v>
      </c>
      <c r="BA652">
        <v>77</v>
      </c>
      <c r="BB652">
        <v>88</v>
      </c>
      <c r="BD652" t="s">
        <v>34820</v>
      </c>
      <c r="BG652">
        <v>12</v>
      </c>
      <c r="BK652" t="s">
        <v>34821</v>
      </c>
      <c r="BL652">
        <v>17396022</v>
      </c>
      <c r="BM652" t="s">
        <v>32286</v>
      </c>
      <c r="BW652">
        <v>0</v>
      </c>
      <c r="BX652" t="s">
        <v>13429</v>
      </c>
      <c r="BY652" t="s">
        <v>13985</v>
      </c>
      <c r="BZ652" t="s">
        <v>13985</v>
      </c>
      <c r="CA652" t="s">
        <v>13985</v>
      </c>
      <c r="CB652" t="s">
        <v>13985</v>
      </c>
    </row>
    <row r="653" spans="1:80" hidden="1">
      <c r="A653" t="s">
        <v>13850</v>
      </c>
      <c r="B653" t="s">
        <v>1762</v>
      </c>
      <c r="C653" t="s">
        <v>5157</v>
      </c>
      <c r="E653" t="s">
        <v>18353</v>
      </c>
      <c r="G653" t="s">
        <v>18354</v>
      </c>
      <c r="J653" t="s">
        <v>18355</v>
      </c>
      <c r="K653" t="s">
        <v>18356</v>
      </c>
      <c r="L653" t="s">
        <v>17163</v>
      </c>
      <c r="O653" t="s">
        <v>33050</v>
      </c>
      <c r="W653" t="s">
        <v>18357</v>
      </c>
      <c r="AG653">
        <v>8</v>
      </c>
      <c r="AH653">
        <v>8</v>
      </c>
      <c r="AN653" t="s">
        <v>17165</v>
      </c>
      <c r="AP653" t="s">
        <v>18358</v>
      </c>
      <c r="AT653">
        <v>2016</v>
      </c>
      <c r="AU653">
        <v>51</v>
      </c>
      <c r="BA653">
        <v>329</v>
      </c>
      <c r="BB653">
        <v>361</v>
      </c>
      <c r="BD653" t="s">
        <v>18359</v>
      </c>
      <c r="BG653">
        <v>33</v>
      </c>
      <c r="BK653" t="s">
        <v>18360</v>
      </c>
      <c r="BW653">
        <v>1</v>
      </c>
      <c r="BY653" t="s">
        <v>13985</v>
      </c>
      <c r="BZ653" t="s">
        <v>13985</v>
      </c>
      <c r="CA653" t="s">
        <v>13985</v>
      </c>
      <c r="CB653" t="s">
        <v>13985</v>
      </c>
    </row>
    <row r="654" spans="1:80" hidden="1">
      <c r="A654" t="s">
        <v>13850</v>
      </c>
      <c r="B654" t="s">
        <v>67</v>
      </c>
      <c r="C654" t="s">
        <v>35405</v>
      </c>
      <c r="G654" t="s">
        <v>35405</v>
      </c>
      <c r="J654" t="s">
        <v>35406</v>
      </c>
      <c r="K654" t="s">
        <v>453</v>
      </c>
      <c r="O654" t="s">
        <v>32224</v>
      </c>
      <c r="AG654">
        <v>11</v>
      </c>
      <c r="AH654">
        <v>11</v>
      </c>
      <c r="AN654" t="s">
        <v>455</v>
      </c>
      <c r="AS654" t="s">
        <v>352</v>
      </c>
      <c r="AT654">
        <v>2001</v>
      </c>
      <c r="AU654">
        <v>26</v>
      </c>
      <c r="AV654">
        <v>4</v>
      </c>
      <c r="BA654">
        <v>444</v>
      </c>
      <c r="BB654">
        <v>448</v>
      </c>
      <c r="BD654" t="s">
        <v>35407</v>
      </c>
      <c r="BG654">
        <v>5</v>
      </c>
      <c r="BK654" t="s">
        <v>35408</v>
      </c>
      <c r="BW654">
        <v>0</v>
      </c>
      <c r="BX654" t="s">
        <v>13429</v>
      </c>
      <c r="BY654" t="s">
        <v>13985</v>
      </c>
      <c r="BZ654" t="s">
        <v>13985</v>
      </c>
      <c r="CA654" t="s">
        <v>13985</v>
      </c>
      <c r="CB654" t="s">
        <v>13985</v>
      </c>
    </row>
    <row r="655" spans="1:80" hidden="1">
      <c r="A655" t="s">
        <v>13850</v>
      </c>
      <c r="B655" t="s">
        <v>67</v>
      </c>
      <c r="C655" t="s">
        <v>34294</v>
      </c>
      <c r="G655" t="s">
        <v>34295</v>
      </c>
      <c r="J655" t="s">
        <v>34296</v>
      </c>
      <c r="K655" t="s">
        <v>22425</v>
      </c>
      <c r="O655" t="s">
        <v>32224</v>
      </c>
      <c r="W655" t="s">
        <v>34297</v>
      </c>
      <c r="AB655" t="s">
        <v>34298</v>
      </c>
      <c r="AG655">
        <v>5</v>
      </c>
      <c r="AH655">
        <v>5</v>
      </c>
      <c r="AN655" t="s">
        <v>22429</v>
      </c>
      <c r="AO655" t="s">
        <v>23526</v>
      </c>
      <c r="AS655" t="s">
        <v>730</v>
      </c>
      <c r="AT655">
        <v>2011</v>
      </c>
      <c r="AU655">
        <v>66</v>
      </c>
      <c r="AV655">
        <v>2</v>
      </c>
      <c r="BA655">
        <v>340</v>
      </c>
      <c r="BB655">
        <v>348</v>
      </c>
      <c r="BD655" t="s">
        <v>34299</v>
      </c>
      <c r="BG655">
        <v>9</v>
      </c>
      <c r="BK655" t="s">
        <v>34300</v>
      </c>
      <c r="BM655" t="s">
        <v>32249</v>
      </c>
      <c r="BW655">
        <v>0</v>
      </c>
      <c r="BX655" t="s">
        <v>13429</v>
      </c>
      <c r="BY655" t="s">
        <v>13985</v>
      </c>
      <c r="BZ655" t="s">
        <v>13985</v>
      </c>
      <c r="CA655" t="s">
        <v>13985</v>
      </c>
      <c r="CB655" t="s">
        <v>13985</v>
      </c>
    </row>
    <row r="656" spans="1:80" hidden="1">
      <c r="A656" t="s">
        <v>13850</v>
      </c>
      <c r="B656" t="s">
        <v>1762</v>
      </c>
      <c r="C656" t="s">
        <v>5157</v>
      </c>
      <c r="E656" t="s">
        <v>5158</v>
      </c>
      <c r="G656" t="s">
        <v>5159</v>
      </c>
      <c r="J656" t="s">
        <v>5160</v>
      </c>
      <c r="K656" t="s">
        <v>5161</v>
      </c>
      <c r="L656" t="s">
        <v>5162</v>
      </c>
      <c r="O656" t="s">
        <v>33050</v>
      </c>
      <c r="W656" t="s">
        <v>5163</v>
      </c>
      <c r="AG656">
        <v>109</v>
      </c>
      <c r="AH656">
        <v>119</v>
      </c>
      <c r="AN656" t="s">
        <v>5164</v>
      </c>
      <c r="AP656" t="s">
        <v>5165</v>
      </c>
      <c r="AT656">
        <v>2014</v>
      </c>
      <c r="AU656">
        <v>59</v>
      </c>
      <c r="BA656">
        <v>73</v>
      </c>
      <c r="BB656" t="s">
        <v>5166</v>
      </c>
      <c r="BD656" t="s">
        <v>5167</v>
      </c>
      <c r="BG656">
        <v>27</v>
      </c>
      <c r="BK656" t="s">
        <v>5168</v>
      </c>
      <c r="BL656">
        <v>24160427</v>
      </c>
      <c r="BW656">
        <v>1</v>
      </c>
      <c r="BY656" t="s">
        <v>13985</v>
      </c>
      <c r="BZ656" t="s">
        <v>13985</v>
      </c>
      <c r="CA656" t="s">
        <v>13985</v>
      </c>
      <c r="CB656" t="s">
        <v>13985</v>
      </c>
    </row>
    <row r="657" spans="1:80" hidden="1">
      <c r="A657" t="s">
        <v>13850</v>
      </c>
      <c r="B657" t="s">
        <v>67</v>
      </c>
      <c r="C657" t="s">
        <v>34077</v>
      </c>
      <c r="G657" t="s">
        <v>34078</v>
      </c>
      <c r="J657" t="s">
        <v>34079</v>
      </c>
      <c r="K657" t="s">
        <v>236</v>
      </c>
      <c r="O657" t="s">
        <v>32224</v>
      </c>
      <c r="W657" t="s">
        <v>34080</v>
      </c>
      <c r="AA657" t="s">
        <v>34081</v>
      </c>
      <c r="AB657" t="s">
        <v>34082</v>
      </c>
      <c r="AG657">
        <v>36</v>
      </c>
      <c r="AH657">
        <v>36</v>
      </c>
      <c r="AN657" t="s">
        <v>240</v>
      </c>
      <c r="AO657" t="s">
        <v>241</v>
      </c>
      <c r="AS657" t="s">
        <v>352</v>
      </c>
      <c r="AT657">
        <v>2012</v>
      </c>
      <c r="AU657">
        <v>215</v>
      </c>
      <c r="AV657">
        <v>16</v>
      </c>
      <c r="BA657">
        <v>2891</v>
      </c>
      <c r="BB657">
        <v>2897</v>
      </c>
      <c r="BD657" t="s">
        <v>34083</v>
      </c>
      <c r="BG657">
        <v>7</v>
      </c>
      <c r="BK657" t="s">
        <v>34084</v>
      </c>
      <c r="BL657">
        <v>22837463</v>
      </c>
      <c r="BM657" t="s">
        <v>32812</v>
      </c>
      <c r="BW657">
        <v>0</v>
      </c>
      <c r="BX657" t="s">
        <v>13429</v>
      </c>
      <c r="BY657" t="s">
        <v>13985</v>
      </c>
      <c r="BZ657" t="s">
        <v>13985</v>
      </c>
      <c r="CA657" t="s">
        <v>13985</v>
      </c>
      <c r="CB657" t="s">
        <v>13985</v>
      </c>
    </row>
    <row r="658" spans="1:80" hidden="1">
      <c r="A658" t="s">
        <v>13850</v>
      </c>
      <c r="B658" t="s">
        <v>67</v>
      </c>
      <c r="C658" t="s">
        <v>34769</v>
      </c>
      <c r="G658" t="s">
        <v>34770</v>
      </c>
      <c r="J658" t="s">
        <v>34771</v>
      </c>
      <c r="K658" t="s">
        <v>22832</v>
      </c>
      <c r="O658" t="s">
        <v>32224</v>
      </c>
      <c r="W658" t="s">
        <v>34772</v>
      </c>
      <c r="AA658" t="s">
        <v>34773</v>
      </c>
      <c r="AB658" t="s">
        <v>34774</v>
      </c>
      <c r="AG658">
        <v>167</v>
      </c>
      <c r="AH658">
        <v>170</v>
      </c>
      <c r="AN658" t="s">
        <v>22836</v>
      </c>
      <c r="AO658" t="s">
        <v>22837</v>
      </c>
      <c r="AS658" s="1">
        <v>47270</v>
      </c>
      <c r="AT658">
        <v>2007</v>
      </c>
      <c r="AU658">
        <v>316</v>
      </c>
      <c r="AV658">
        <v>5833</v>
      </c>
      <c r="BA658">
        <v>1895</v>
      </c>
      <c r="BB658">
        <v>1898</v>
      </c>
      <c r="BD658" t="s">
        <v>34775</v>
      </c>
      <c r="BG658">
        <v>4</v>
      </c>
      <c r="BK658" t="s">
        <v>34776</v>
      </c>
      <c r="BL658">
        <v>17600215</v>
      </c>
      <c r="BW658">
        <v>0</v>
      </c>
      <c r="BX658" t="s">
        <v>13429</v>
      </c>
    </row>
    <row r="659" spans="1:80" hidden="1">
      <c r="A659" t="s">
        <v>13850</v>
      </c>
      <c r="B659" t="s">
        <v>67</v>
      </c>
      <c r="C659" t="s">
        <v>35225</v>
      </c>
      <c r="G659" t="s">
        <v>35225</v>
      </c>
      <c r="J659" t="s">
        <v>35226</v>
      </c>
      <c r="K659" t="s">
        <v>6305</v>
      </c>
      <c r="O659" t="s">
        <v>32224</v>
      </c>
      <c r="W659" t="s">
        <v>35227</v>
      </c>
      <c r="AG659">
        <v>5</v>
      </c>
      <c r="AH659">
        <v>6</v>
      </c>
      <c r="AN659" t="s">
        <v>6307</v>
      </c>
      <c r="AS659" t="s">
        <v>815</v>
      </c>
      <c r="AT659">
        <v>2003</v>
      </c>
      <c r="AU659">
        <v>19</v>
      </c>
      <c r="AV659">
        <v>1</v>
      </c>
      <c r="BA659">
        <v>23</v>
      </c>
      <c r="BB659">
        <v>32</v>
      </c>
      <c r="BG659">
        <v>10</v>
      </c>
      <c r="BK659" t="s">
        <v>35228</v>
      </c>
      <c r="BL659">
        <v>12674531</v>
      </c>
      <c r="BW659">
        <v>0</v>
      </c>
      <c r="BX659" t="s">
        <v>13429</v>
      </c>
      <c r="BY659" t="s">
        <v>13985</v>
      </c>
      <c r="BZ659" t="s">
        <v>13985</v>
      </c>
      <c r="CA659" t="s">
        <v>13985</v>
      </c>
      <c r="CB659" t="s">
        <v>13985</v>
      </c>
    </row>
    <row r="660" spans="1:80" hidden="1">
      <c r="A660" t="s">
        <v>13850</v>
      </c>
      <c r="B660" t="s">
        <v>1762</v>
      </c>
      <c r="C660" t="s">
        <v>7162</v>
      </c>
      <c r="E660" t="s">
        <v>17177</v>
      </c>
      <c r="G660" t="s">
        <v>7163</v>
      </c>
      <c r="J660" t="s">
        <v>17178</v>
      </c>
      <c r="K660" t="s">
        <v>17179</v>
      </c>
      <c r="L660" t="s">
        <v>16004</v>
      </c>
      <c r="O660" t="s">
        <v>33050</v>
      </c>
      <c r="W660" t="s">
        <v>17180</v>
      </c>
      <c r="AG660">
        <v>0</v>
      </c>
      <c r="AH660">
        <v>0</v>
      </c>
      <c r="AN660" t="s">
        <v>16006</v>
      </c>
      <c r="AP660" t="s">
        <v>17181</v>
      </c>
      <c r="AT660">
        <v>2017</v>
      </c>
      <c r="AU660">
        <v>99</v>
      </c>
      <c r="BA660">
        <v>39</v>
      </c>
      <c r="BB660">
        <v>71</v>
      </c>
      <c r="BD660" t="s">
        <v>17182</v>
      </c>
      <c r="BG660">
        <v>33</v>
      </c>
      <c r="BK660" t="s">
        <v>17183</v>
      </c>
      <c r="BL660">
        <v>29050554</v>
      </c>
      <c r="BW660">
        <v>1</v>
      </c>
      <c r="BY660" t="s">
        <v>13985</v>
      </c>
      <c r="BZ660" t="s">
        <v>13985</v>
      </c>
      <c r="CA660" t="s">
        <v>13985</v>
      </c>
      <c r="CB660" t="s">
        <v>13985</v>
      </c>
    </row>
    <row r="661" spans="1:80" hidden="1">
      <c r="A661" t="s">
        <v>13850</v>
      </c>
      <c r="B661" t="s">
        <v>67</v>
      </c>
      <c r="C661" t="s">
        <v>36241</v>
      </c>
      <c r="G661" t="s">
        <v>36241</v>
      </c>
      <c r="J661" t="s">
        <v>36242</v>
      </c>
      <c r="K661" t="s">
        <v>569</v>
      </c>
      <c r="O661" t="s">
        <v>32224</v>
      </c>
      <c r="AG661">
        <v>63</v>
      </c>
      <c r="AH661">
        <v>64</v>
      </c>
      <c r="AN661" t="s">
        <v>572</v>
      </c>
      <c r="AT661">
        <v>1977</v>
      </c>
      <c r="AU661">
        <v>111</v>
      </c>
      <c r="AV661">
        <v>982</v>
      </c>
      <c r="BA661">
        <v>1047</v>
      </c>
      <c r="BB661">
        <v>1059</v>
      </c>
      <c r="BD661" t="s">
        <v>36243</v>
      </c>
      <c r="BG661">
        <v>13</v>
      </c>
      <c r="BK661" t="s">
        <v>36244</v>
      </c>
      <c r="BW661">
        <v>0</v>
      </c>
      <c r="BX661" t="s">
        <v>13433</v>
      </c>
      <c r="BY661">
        <v>1</v>
      </c>
      <c r="BZ661" t="s">
        <v>13985</v>
      </c>
      <c r="CA661" t="s">
        <v>13985</v>
      </c>
      <c r="CB661" t="s">
        <v>13985</v>
      </c>
    </row>
    <row r="662" spans="1:80" hidden="1">
      <c r="A662" t="s">
        <v>13850</v>
      </c>
      <c r="B662" t="s">
        <v>67</v>
      </c>
      <c r="C662" t="s">
        <v>34510</v>
      </c>
      <c r="G662" t="s">
        <v>34511</v>
      </c>
      <c r="J662" t="s">
        <v>34707</v>
      </c>
      <c r="K662" t="s">
        <v>453</v>
      </c>
      <c r="O662" t="s">
        <v>32224</v>
      </c>
      <c r="W662" t="s">
        <v>34708</v>
      </c>
      <c r="AB662" t="s">
        <v>14718</v>
      </c>
      <c r="AG662">
        <v>13</v>
      </c>
      <c r="AH662">
        <v>13</v>
      </c>
      <c r="AN662" t="s">
        <v>455</v>
      </c>
      <c r="AS662" t="s">
        <v>84</v>
      </c>
      <c r="AT662">
        <v>2007</v>
      </c>
      <c r="AU662">
        <v>32</v>
      </c>
      <c r="AV662">
        <v>6</v>
      </c>
      <c r="BA662">
        <v>643</v>
      </c>
      <c r="BB662">
        <v>650</v>
      </c>
      <c r="BD662" t="s">
        <v>34709</v>
      </c>
      <c r="BG662">
        <v>8</v>
      </c>
      <c r="BK662" t="s">
        <v>34710</v>
      </c>
      <c r="BW662">
        <v>0</v>
      </c>
      <c r="BX662" t="s">
        <v>13429</v>
      </c>
      <c r="BY662" t="s">
        <v>13985</v>
      </c>
      <c r="BZ662" t="s">
        <v>13985</v>
      </c>
      <c r="CA662" t="s">
        <v>13985</v>
      </c>
      <c r="CB662" t="s">
        <v>13985</v>
      </c>
    </row>
    <row r="663" spans="1:80" hidden="1">
      <c r="A663" t="s">
        <v>13850</v>
      </c>
      <c r="B663" t="s">
        <v>67</v>
      </c>
      <c r="C663" t="s">
        <v>1465</v>
      </c>
      <c r="G663" t="s">
        <v>1466</v>
      </c>
      <c r="J663" t="s">
        <v>1467</v>
      </c>
      <c r="K663" t="s">
        <v>216</v>
      </c>
      <c r="O663" t="s">
        <v>32224</v>
      </c>
      <c r="W663" t="s">
        <v>1468</v>
      </c>
      <c r="AG663">
        <v>6</v>
      </c>
      <c r="AH663">
        <v>6</v>
      </c>
      <c r="AN663" t="s">
        <v>218</v>
      </c>
      <c r="AS663" t="s">
        <v>1469</v>
      </c>
      <c r="AT663">
        <v>2018</v>
      </c>
      <c r="AU663">
        <v>8</v>
      </c>
      <c r="BC663">
        <v>7733</v>
      </c>
      <c r="BD663" t="s">
        <v>1470</v>
      </c>
      <c r="BG663">
        <v>10</v>
      </c>
      <c r="BK663" t="s">
        <v>1471</v>
      </c>
      <c r="BL663">
        <v>29769652</v>
      </c>
      <c r="BM663" t="s">
        <v>32263</v>
      </c>
      <c r="BW663">
        <v>1</v>
      </c>
      <c r="BY663" t="s">
        <v>13985</v>
      </c>
      <c r="BZ663" t="s">
        <v>13985</v>
      </c>
      <c r="CA663" t="s">
        <v>13985</v>
      </c>
      <c r="CB663" t="s">
        <v>13985</v>
      </c>
    </row>
    <row r="664" spans="1:80" hidden="1">
      <c r="A664" t="s">
        <v>13850</v>
      </c>
      <c r="B664" t="s">
        <v>67</v>
      </c>
      <c r="C664" t="s">
        <v>33697</v>
      </c>
      <c r="G664" t="s">
        <v>33698</v>
      </c>
      <c r="J664" t="s">
        <v>33699</v>
      </c>
      <c r="K664" t="s">
        <v>280</v>
      </c>
      <c r="O664" t="s">
        <v>32224</v>
      </c>
      <c r="W664" t="s">
        <v>33700</v>
      </c>
      <c r="AB664" t="s">
        <v>33701</v>
      </c>
      <c r="AG664">
        <v>23</v>
      </c>
      <c r="AH664">
        <v>25</v>
      </c>
      <c r="AN664" t="s">
        <v>284</v>
      </c>
      <c r="AS664" s="1">
        <v>46419</v>
      </c>
      <c r="AT664">
        <v>2014</v>
      </c>
      <c r="AU664">
        <v>9</v>
      </c>
      <c r="AV664">
        <v>2</v>
      </c>
      <c r="BC664" t="s">
        <v>33702</v>
      </c>
      <c r="BD664" t="s">
        <v>33703</v>
      </c>
      <c r="BG664">
        <v>12</v>
      </c>
      <c r="BK664" t="s">
        <v>33704</v>
      </c>
      <c r="BL664">
        <v>24587234</v>
      </c>
      <c r="BM664" t="s">
        <v>32263</v>
      </c>
      <c r="BW664">
        <v>0</v>
      </c>
      <c r="BX664" t="s">
        <v>13429</v>
      </c>
      <c r="BY664" t="s">
        <v>13985</v>
      </c>
      <c r="BZ664" t="s">
        <v>13985</v>
      </c>
      <c r="CA664" t="s">
        <v>13985</v>
      </c>
      <c r="CB664" t="s">
        <v>13985</v>
      </c>
    </row>
    <row r="665" spans="1:80" hidden="1">
      <c r="A665" t="s">
        <v>13850</v>
      </c>
      <c r="B665" t="s">
        <v>67</v>
      </c>
      <c r="C665" t="s">
        <v>34217</v>
      </c>
      <c r="G665" t="s">
        <v>34218</v>
      </c>
      <c r="J665" t="s">
        <v>34219</v>
      </c>
      <c r="K665" t="s">
        <v>358</v>
      </c>
      <c r="O665" t="s">
        <v>32224</v>
      </c>
      <c r="W665" t="s">
        <v>34220</v>
      </c>
      <c r="AA665" t="s">
        <v>34221</v>
      </c>
      <c r="AB665" t="s">
        <v>34222</v>
      </c>
      <c r="AG665">
        <v>6</v>
      </c>
      <c r="AH665">
        <v>6</v>
      </c>
      <c r="AN665" t="s">
        <v>360</v>
      </c>
      <c r="AS665" t="s">
        <v>297</v>
      </c>
      <c r="AT665">
        <v>2011</v>
      </c>
      <c r="AU665">
        <v>57</v>
      </c>
      <c r="AV665">
        <v>9</v>
      </c>
      <c r="BA665">
        <v>1185</v>
      </c>
      <c r="BB665">
        <v>1189</v>
      </c>
      <c r="BD665" t="s">
        <v>34223</v>
      </c>
      <c r="BG665">
        <v>5</v>
      </c>
      <c r="BK665" t="s">
        <v>34224</v>
      </c>
      <c r="BL665">
        <v>21708166</v>
      </c>
      <c r="BW665">
        <v>0</v>
      </c>
      <c r="BX665" t="s">
        <v>13429</v>
      </c>
      <c r="BY665" t="s">
        <v>13985</v>
      </c>
      <c r="BZ665" t="s">
        <v>13985</v>
      </c>
      <c r="CA665" t="s">
        <v>13985</v>
      </c>
      <c r="CB665" t="s">
        <v>13985</v>
      </c>
    </row>
    <row r="666" spans="1:80" hidden="1">
      <c r="A666" t="s">
        <v>13850</v>
      </c>
      <c r="B666" t="s">
        <v>67</v>
      </c>
      <c r="C666" t="s">
        <v>35267</v>
      </c>
      <c r="G666" t="s">
        <v>35267</v>
      </c>
      <c r="J666" t="s">
        <v>35268</v>
      </c>
      <c r="K666" t="s">
        <v>569</v>
      </c>
      <c r="O666" t="s">
        <v>32291</v>
      </c>
      <c r="W666" t="s">
        <v>35269</v>
      </c>
      <c r="AG666">
        <v>46</v>
      </c>
      <c r="AH666">
        <v>47</v>
      </c>
      <c r="AN666" t="s">
        <v>572</v>
      </c>
      <c r="AS666" t="s">
        <v>84</v>
      </c>
      <c r="AT666">
        <v>2002</v>
      </c>
      <c r="AU666">
        <v>160</v>
      </c>
      <c r="AX666" t="s">
        <v>1762</v>
      </c>
      <c r="BA666" t="s">
        <v>35270</v>
      </c>
      <c r="BB666" t="s">
        <v>35271</v>
      </c>
      <c r="BD666" t="s">
        <v>35272</v>
      </c>
      <c r="BG666">
        <v>16</v>
      </c>
      <c r="BK666" t="s">
        <v>35273</v>
      </c>
      <c r="BL666">
        <v>18707477</v>
      </c>
      <c r="BM666" t="s">
        <v>32468</v>
      </c>
      <c r="BW666">
        <v>0</v>
      </c>
      <c r="BX666" t="s">
        <v>13429</v>
      </c>
      <c r="BY666" t="s">
        <v>13985</v>
      </c>
      <c r="BZ666" t="s">
        <v>13985</v>
      </c>
      <c r="CA666" t="s">
        <v>13985</v>
      </c>
      <c r="CB666" t="s">
        <v>13985</v>
      </c>
    </row>
    <row r="667" spans="1:80" hidden="1">
      <c r="A667" t="s">
        <v>13850</v>
      </c>
      <c r="B667" t="s">
        <v>67</v>
      </c>
      <c r="C667" t="s">
        <v>36257</v>
      </c>
      <c r="G667" t="s">
        <v>36257</v>
      </c>
      <c r="J667" t="s">
        <v>36258</v>
      </c>
      <c r="K667" t="s">
        <v>4545</v>
      </c>
      <c r="O667" t="s">
        <v>32224</v>
      </c>
      <c r="AG667">
        <v>16</v>
      </c>
      <c r="AH667">
        <v>16</v>
      </c>
      <c r="AN667" t="s">
        <v>4548</v>
      </c>
      <c r="AT667">
        <v>1974</v>
      </c>
      <c r="AU667">
        <v>67</v>
      </c>
      <c r="AV667">
        <v>4</v>
      </c>
      <c r="BA667">
        <v>685</v>
      </c>
      <c r="BB667">
        <v>686</v>
      </c>
      <c r="BD667" t="s">
        <v>36259</v>
      </c>
      <c r="BG667">
        <v>2</v>
      </c>
      <c r="BK667" t="s">
        <v>36260</v>
      </c>
      <c r="BW667">
        <v>0</v>
      </c>
      <c r="BX667" t="s">
        <v>13429</v>
      </c>
      <c r="BY667" t="s">
        <v>13985</v>
      </c>
      <c r="BZ667" t="s">
        <v>13985</v>
      </c>
      <c r="CA667" t="s">
        <v>13985</v>
      </c>
      <c r="CB667" t="s">
        <v>13985</v>
      </c>
    </row>
    <row r="668" spans="1:80" hidden="1">
      <c r="A668" t="s">
        <v>13850</v>
      </c>
      <c r="B668" t="s">
        <v>67</v>
      </c>
      <c r="C668" t="s">
        <v>12695</v>
      </c>
      <c r="G668" t="s">
        <v>12695</v>
      </c>
      <c r="J668" t="s">
        <v>12696</v>
      </c>
      <c r="K668" t="s">
        <v>3062</v>
      </c>
      <c r="O668" t="s">
        <v>32224</v>
      </c>
      <c r="W668" t="s">
        <v>12697</v>
      </c>
      <c r="AG668">
        <v>33</v>
      </c>
      <c r="AH668">
        <v>33</v>
      </c>
      <c r="AN668" t="s">
        <v>3066</v>
      </c>
      <c r="AS668" t="s">
        <v>352</v>
      </c>
      <c r="AT668">
        <v>1993</v>
      </c>
      <c r="AU668">
        <v>71</v>
      </c>
      <c r="AW668">
        <v>2</v>
      </c>
      <c r="BA668">
        <v>210</v>
      </c>
      <c r="BB668">
        <v>218</v>
      </c>
      <c r="BD668" t="s">
        <v>12698</v>
      </c>
      <c r="BG668">
        <v>9</v>
      </c>
      <c r="BK668" t="s">
        <v>12699</v>
      </c>
      <c r="BM668" t="s">
        <v>32286</v>
      </c>
      <c r="BW668">
        <v>1</v>
      </c>
      <c r="BY668" t="s">
        <v>13985</v>
      </c>
      <c r="BZ668" t="s">
        <v>13985</v>
      </c>
      <c r="CA668" t="s">
        <v>13985</v>
      </c>
      <c r="CB668" t="s">
        <v>13985</v>
      </c>
    </row>
    <row r="669" spans="1:80" hidden="1">
      <c r="A669" t="s">
        <v>13850</v>
      </c>
      <c r="B669" t="s">
        <v>67</v>
      </c>
      <c r="C669" t="s">
        <v>7598</v>
      </c>
      <c r="G669" t="s">
        <v>7599</v>
      </c>
      <c r="J669" t="s">
        <v>7600</v>
      </c>
      <c r="K669" t="s">
        <v>667</v>
      </c>
      <c r="O669" t="s">
        <v>32224</v>
      </c>
      <c r="W669" t="s">
        <v>7601</v>
      </c>
      <c r="AG669">
        <v>6</v>
      </c>
      <c r="AH669">
        <v>9</v>
      </c>
      <c r="AN669" t="s">
        <v>670</v>
      </c>
      <c r="AS669" t="s">
        <v>352</v>
      </c>
      <c r="AT669">
        <v>2009</v>
      </c>
      <c r="AU669">
        <v>44</v>
      </c>
      <c r="AV669">
        <v>3</v>
      </c>
      <c r="BA669">
        <v>357</v>
      </c>
      <c r="BB669">
        <v>362</v>
      </c>
      <c r="BD669" t="s">
        <v>7602</v>
      </c>
      <c r="BG669">
        <v>6</v>
      </c>
      <c r="BK669" t="s">
        <v>7603</v>
      </c>
      <c r="BM669" t="s">
        <v>32286</v>
      </c>
      <c r="BW669">
        <v>1</v>
      </c>
      <c r="BY669" t="s">
        <v>13985</v>
      </c>
      <c r="BZ669" t="s">
        <v>13985</v>
      </c>
      <c r="CA669" t="s">
        <v>13985</v>
      </c>
      <c r="CB669" t="s">
        <v>13985</v>
      </c>
    </row>
    <row r="670" spans="1:80" hidden="1">
      <c r="A670" t="s">
        <v>13850</v>
      </c>
      <c r="B670" t="s">
        <v>67</v>
      </c>
      <c r="C670" t="s">
        <v>5357</v>
      </c>
      <c r="G670" t="s">
        <v>5358</v>
      </c>
      <c r="J670" t="s">
        <v>5359</v>
      </c>
      <c r="K670" t="s">
        <v>358</v>
      </c>
      <c r="O670" t="s">
        <v>32224</v>
      </c>
      <c r="W670" t="s">
        <v>5360</v>
      </c>
      <c r="AB670" t="s">
        <v>5361</v>
      </c>
      <c r="AG670">
        <v>13</v>
      </c>
      <c r="AH670">
        <v>13</v>
      </c>
      <c r="AN670" t="s">
        <v>360</v>
      </c>
      <c r="AS670" t="s">
        <v>352</v>
      </c>
      <c r="AT670">
        <v>2013</v>
      </c>
      <c r="AU670">
        <v>59</v>
      </c>
      <c r="AV670">
        <v>8</v>
      </c>
      <c r="BA670">
        <v>745</v>
      </c>
      <c r="BB670">
        <v>751</v>
      </c>
      <c r="BD670" t="s">
        <v>5362</v>
      </c>
      <c r="BG670">
        <v>7</v>
      </c>
      <c r="BK670" t="s">
        <v>5363</v>
      </c>
      <c r="BL670">
        <v>23702203</v>
      </c>
      <c r="BW670">
        <v>1</v>
      </c>
      <c r="BY670" t="s">
        <v>13985</v>
      </c>
      <c r="BZ670" t="s">
        <v>13985</v>
      </c>
      <c r="CA670" t="s">
        <v>13985</v>
      </c>
      <c r="CB670" t="s">
        <v>13985</v>
      </c>
    </row>
    <row r="671" spans="1:80" hidden="1">
      <c r="A671" t="s">
        <v>13850</v>
      </c>
      <c r="B671" t="s">
        <v>67</v>
      </c>
      <c r="C671" t="s">
        <v>32708</v>
      </c>
      <c r="G671" t="s">
        <v>32709</v>
      </c>
      <c r="J671" t="s">
        <v>32710</v>
      </c>
      <c r="K671" t="s">
        <v>21024</v>
      </c>
      <c r="O671" t="s">
        <v>32224</v>
      </c>
      <c r="W671" t="s">
        <v>32711</v>
      </c>
      <c r="AB671" t="s">
        <v>32712</v>
      </c>
      <c r="AG671">
        <v>4</v>
      </c>
      <c r="AH671">
        <v>4</v>
      </c>
      <c r="AN671" t="s">
        <v>21028</v>
      </c>
      <c r="AO671" t="s">
        <v>32713</v>
      </c>
      <c r="AS671" t="s">
        <v>815</v>
      </c>
      <c r="AT671">
        <v>2018</v>
      </c>
      <c r="AU671">
        <v>26</v>
      </c>
      <c r="AV671">
        <v>2</v>
      </c>
      <c r="BA671">
        <v>348</v>
      </c>
      <c r="BB671">
        <v>359</v>
      </c>
      <c r="BD671" t="s">
        <v>32714</v>
      </c>
      <c r="BG671">
        <v>12</v>
      </c>
      <c r="BK671" t="s">
        <v>32715</v>
      </c>
      <c r="BW671">
        <v>0</v>
      </c>
      <c r="BX671" t="s">
        <v>13429</v>
      </c>
      <c r="BY671" t="s">
        <v>13985</v>
      </c>
      <c r="BZ671" t="s">
        <v>13985</v>
      </c>
      <c r="CA671" t="s">
        <v>13985</v>
      </c>
      <c r="CB671" t="s">
        <v>13985</v>
      </c>
    </row>
    <row r="672" spans="1:80" hidden="1">
      <c r="A672" t="s">
        <v>13850</v>
      </c>
      <c r="B672" t="s">
        <v>67</v>
      </c>
      <c r="C672" t="s">
        <v>21173</v>
      </c>
      <c r="G672" t="s">
        <v>21174</v>
      </c>
      <c r="J672" t="s">
        <v>21175</v>
      </c>
      <c r="K672" t="s">
        <v>5124</v>
      </c>
      <c r="O672" t="s">
        <v>32224</v>
      </c>
      <c r="W672" t="s">
        <v>21176</v>
      </c>
      <c r="AG672">
        <v>1</v>
      </c>
      <c r="AH672">
        <v>2</v>
      </c>
      <c r="AN672" t="s">
        <v>5126</v>
      </c>
      <c r="AO672" t="s">
        <v>5127</v>
      </c>
      <c r="AT672">
        <v>2013</v>
      </c>
      <c r="AU672">
        <v>57</v>
      </c>
      <c r="AV672">
        <v>3</v>
      </c>
      <c r="BA672">
        <v>151</v>
      </c>
      <c r="BB672">
        <v>157</v>
      </c>
      <c r="BD672" t="s">
        <v>21177</v>
      </c>
      <c r="BG672">
        <v>7</v>
      </c>
      <c r="BK672" t="s">
        <v>21178</v>
      </c>
      <c r="BM672" t="s">
        <v>32286</v>
      </c>
      <c r="BW672">
        <v>1</v>
      </c>
      <c r="BY672" t="s">
        <v>13985</v>
      </c>
      <c r="BZ672" t="s">
        <v>13985</v>
      </c>
      <c r="CA672" t="s">
        <v>13985</v>
      </c>
      <c r="CB672" t="s">
        <v>13985</v>
      </c>
    </row>
    <row r="673" spans="1:80" hidden="1">
      <c r="A673" t="s">
        <v>13850</v>
      </c>
      <c r="B673" t="s">
        <v>67</v>
      </c>
      <c r="C673" t="s">
        <v>3779</v>
      </c>
      <c r="G673" t="s">
        <v>3780</v>
      </c>
      <c r="J673" t="s">
        <v>4719</v>
      </c>
      <c r="K673" t="s">
        <v>188</v>
      </c>
      <c r="O673" t="s">
        <v>32224</v>
      </c>
      <c r="W673" t="s">
        <v>4720</v>
      </c>
      <c r="AA673" t="s">
        <v>3009</v>
      </c>
      <c r="AB673" t="s">
        <v>3783</v>
      </c>
      <c r="AG673">
        <v>16</v>
      </c>
      <c r="AH673">
        <v>16</v>
      </c>
      <c r="AN673" t="s">
        <v>191</v>
      </c>
      <c r="AO673" t="s">
        <v>192</v>
      </c>
      <c r="AS673" t="s">
        <v>297</v>
      </c>
      <c r="AT673">
        <v>2014</v>
      </c>
      <c r="AU673">
        <v>176</v>
      </c>
      <c r="AV673">
        <v>1</v>
      </c>
      <c r="BA673">
        <v>57</v>
      </c>
      <c r="BB673">
        <v>68</v>
      </c>
      <c r="BD673" t="s">
        <v>4721</v>
      </c>
      <c r="BG673">
        <v>12</v>
      </c>
      <c r="BK673" t="s">
        <v>4722</v>
      </c>
      <c r="BL673">
        <v>25012598</v>
      </c>
      <c r="BM673" t="s">
        <v>32597</v>
      </c>
      <c r="BW673">
        <v>1</v>
      </c>
      <c r="BY673" t="s">
        <v>13985</v>
      </c>
      <c r="BZ673" t="s">
        <v>13985</v>
      </c>
      <c r="CA673" t="s">
        <v>13985</v>
      </c>
      <c r="CB673" t="s">
        <v>13985</v>
      </c>
    </row>
    <row r="674" spans="1:80" hidden="1">
      <c r="A674" t="s">
        <v>13850</v>
      </c>
      <c r="B674" t="s">
        <v>67</v>
      </c>
      <c r="C674" t="s">
        <v>3950</v>
      </c>
      <c r="G674" t="s">
        <v>3951</v>
      </c>
      <c r="J674" t="s">
        <v>3952</v>
      </c>
      <c r="K674" t="s">
        <v>3953</v>
      </c>
      <c r="O674" t="s">
        <v>32224</v>
      </c>
      <c r="W674" t="s">
        <v>3954</v>
      </c>
      <c r="AA674" t="s">
        <v>3955</v>
      </c>
      <c r="AB674" t="s">
        <v>3956</v>
      </c>
      <c r="AG674">
        <v>5</v>
      </c>
      <c r="AH674">
        <v>6</v>
      </c>
      <c r="AN674" t="s">
        <v>3957</v>
      </c>
      <c r="AS674" t="s">
        <v>521</v>
      </c>
      <c r="AT674">
        <v>2015</v>
      </c>
      <c r="AU674">
        <v>68</v>
      </c>
      <c r="AV674">
        <v>1</v>
      </c>
      <c r="BA674">
        <v>135</v>
      </c>
      <c r="BB674">
        <v>145</v>
      </c>
      <c r="BG674">
        <v>11</v>
      </c>
      <c r="BK674" t="s">
        <v>3958</v>
      </c>
      <c r="BW674">
        <v>1</v>
      </c>
      <c r="BY674" t="s">
        <v>13985</v>
      </c>
      <c r="BZ674" t="s">
        <v>13985</v>
      </c>
      <c r="CA674" t="s">
        <v>13985</v>
      </c>
      <c r="CB674" t="s">
        <v>13985</v>
      </c>
    </row>
    <row r="675" spans="1:80" hidden="1">
      <c r="A675" t="s">
        <v>13850</v>
      </c>
      <c r="B675" t="s">
        <v>67</v>
      </c>
      <c r="C675" t="s">
        <v>35434</v>
      </c>
      <c r="G675" t="s">
        <v>35434</v>
      </c>
      <c r="J675" t="s">
        <v>35435</v>
      </c>
      <c r="K675" t="s">
        <v>423</v>
      </c>
      <c r="O675" t="s">
        <v>32224</v>
      </c>
      <c r="W675" t="s">
        <v>35436</v>
      </c>
      <c r="AG675">
        <v>30</v>
      </c>
      <c r="AH675">
        <v>31</v>
      </c>
      <c r="AN675" t="s">
        <v>426</v>
      </c>
      <c r="AS675" t="s">
        <v>815</v>
      </c>
      <c r="AT675">
        <v>2001</v>
      </c>
      <c r="AU675">
        <v>55</v>
      </c>
      <c r="AV675">
        <v>3</v>
      </c>
      <c r="BA675">
        <v>488</v>
      </c>
      <c r="BB675">
        <v>497</v>
      </c>
      <c r="BD675" t="s">
        <v>35437</v>
      </c>
      <c r="BG675">
        <v>10</v>
      </c>
      <c r="BK675" t="s">
        <v>35438</v>
      </c>
      <c r="BL675">
        <v>11327157</v>
      </c>
      <c r="BW675">
        <v>0</v>
      </c>
      <c r="BX675" t="s">
        <v>13429</v>
      </c>
      <c r="BY675" t="s">
        <v>13985</v>
      </c>
      <c r="BZ675" t="s">
        <v>13985</v>
      </c>
      <c r="CA675" t="s">
        <v>13985</v>
      </c>
      <c r="CB675" t="s">
        <v>13985</v>
      </c>
    </row>
    <row r="676" spans="1:80" hidden="1">
      <c r="A676" t="s">
        <v>13850</v>
      </c>
      <c r="B676" t="s">
        <v>67</v>
      </c>
      <c r="C676" t="s">
        <v>32663</v>
      </c>
      <c r="G676" t="s">
        <v>32664</v>
      </c>
      <c r="J676" t="s">
        <v>32665</v>
      </c>
      <c r="K676" t="s">
        <v>18522</v>
      </c>
      <c r="O676" t="s">
        <v>32224</v>
      </c>
      <c r="W676" t="s">
        <v>32666</v>
      </c>
      <c r="AG676">
        <v>1</v>
      </c>
      <c r="AH676">
        <v>1</v>
      </c>
      <c r="AN676" t="s">
        <v>18524</v>
      </c>
      <c r="AS676" t="s">
        <v>730</v>
      </c>
      <c r="AT676">
        <v>2018</v>
      </c>
      <c r="AU676">
        <v>53</v>
      </c>
      <c r="AV676">
        <v>2</v>
      </c>
      <c r="BA676">
        <v>107</v>
      </c>
      <c r="BB676">
        <v>122</v>
      </c>
      <c r="BD676" t="s">
        <v>32667</v>
      </c>
      <c r="BG676">
        <v>16</v>
      </c>
      <c r="BK676" t="s">
        <v>32668</v>
      </c>
      <c r="BW676">
        <v>0</v>
      </c>
      <c r="BX676" t="s">
        <v>13433</v>
      </c>
      <c r="BY676">
        <v>1</v>
      </c>
      <c r="BZ676" t="s">
        <v>13985</v>
      </c>
      <c r="CA676" t="s">
        <v>13985</v>
      </c>
      <c r="CB676" t="s">
        <v>13985</v>
      </c>
    </row>
    <row r="677" spans="1:80" hidden="1">
      <c r="A677" t="s">
        <v>13850</v>
      </c>
      <c r="B677" t="s">
        <v>67</v>
      </c>
      <c r="C677" t="s">
        <v>34173</v>
      </c>
      <c r="G677" t="s">
        <v>34174</v>
      </c>
      <c r="J677" t="s">
        <v>34175</v>
      </c>
      <c r="K677" t="s">
        <v>3062</v>
      </c>
      <c r="O677" t="s">
        <v>32224</v>
      </c>
      <c r="W677" t="s">
        <v>34176</v>
      </c>
      <c r="AG677">
        <v>13</v>
      </c>
      <c r="AH677">
        <v>17</v>
      </c>
      <c r="AN677" t="s">
        <v>3066</v>
      </c>
      <c r="AS677" t="s">
        <v>815</v>
      </c>
      <c r="AT677">
        <v>2012</v>
      </c>
      <c r="AU677">
        <v>108</v>
      </c>
      <c r="AV677">
        <v>3</v>
      </c>
      <c r="BA677">
        <v>341</v>
      </c>
      <c r="BB677">
        <v>346</v>
      </c>
      <c r="BD677" t="s">
        <v>34177</v>
      </c>
      <c r="BG677">
        <v>6</v>
      </c>
      <c r="BK677" t="s">
        <v>34178</v>
      </c>
      <c r="BL677">
        <v>21934703</v>
      </c>
      <c r="BM677" t="s">
        <v>32812</v>
      </c>
      <c r="BW677">
        <v>0</v>
      </c>
      <c r="BX677" t="s">
        <v>13429</v>
      </c>
      <c r="BY677" t="s">
        <v>13985</v>
      </c>
      <c r="BZ677" t="s">
        <v>13985</v>
      </c>
      <c r="CA677" t="s">
        <v>13985</v>
      </c>
      <c r="CB677" t="s">
        <v>13985</v>
      </c>
    </row>
    <row r="678" spans="1:80" hidden="1">
      <c r="A678" t="s">
        <v>13850</v>
      </c>
      <c r="B678" t="s">
        <v>67</v>
      </c>
      <c r="C678" t="s">
        <v>33970</v>
      </c>
      <c r="G678" t="s">
        <v>33971</v>
      </c>
      <c r="J678" t="s">
        <v>33972</v>
      </c>
      <c r="K678" t="s">
        <v>442</v>
      </c>
      <c r="O678" t="s">
        <v>32291</v>
      </c>
      <c r="W678" t="s">
        <v>33973</v>
      </c>
      <c r="AG678">
        <v>46</v>
      </c>
      <c r="AH678">
        <v>46</v>
      </c>
      <c r="AN678" t="s">
        <v>446</v>
      </c>
      <c r="AO678" t="s">
        <v>447</v>
      </c>
      <c r="AT678">
        <v>2013</v>
      </c>
      <c r="AU678">
        <v>30</v>
      </c>
      <c r="AV678">
        <v>4</v>
      </c>
      <c r="BA678">
        <v>413</v>
      </c>
      <c r="BB678">
        <v>433</v>
      </c>
      <c r="BD678" t="s">
        <v>33974</v>
      </c>
      <c r="BG678">
        <v>21</v>
      </c>
      <c r="BK678" t="s">
        <v>33975</v>
      </c>
      <c r="BL678">
        <v>23452153</v>
      </c>
      <c r="BW678">
        <v>0</v>
      </c>
      <c r="BX678" t="s">
        <v>13429</v>
      </c>
      <c r="BY678" t="s">
        <v>13985</v>
      </c>
      <c r="BZ678" t="s">
        <v>13985</v>
      </c>
      <c r="CA678" t="s">
        <v>13985</v>
      </c>
      <c r="CB678" t="s">
        <v>13985</v>
      </c>
    </row>
    <row r="679" spans="1:80" hidden="1">
      <c r="A679" t="s">
        <v>13850</v>
      </c>
      <c r="B679" t="s">
        <v>67</v>
      </c>
      <c r="C679" t="s">
        <v>33107</v>
      </c>
      <c r="G679" t="s">
        <v>33108</v>
      </c>
      <c r="J679" t="s">
        <v>33109</v>
      </c>
      <c r="K679" t="s">
        <v>160</v>
      </c>
      <c r="O679" t="s">
        <v>32291</v>
      </c>
      <c r="W679" t="s">
        <v>33110</v>
      </c>
      <c r="AB679" t="s">
        <v>33111</v>
      </c>
      <c r="AG679">
        <v>2</v>
      </c>
      <c r="AH679">
        <v>2</v>
      </c>
      <c r="AN679" t="s">
        <v>162</v>
      </c>
      <c r="AO679" t="s">
        <v>163</v>
      </c>
      <c r="AS679" t="s">
        <v>84</v>
      </c>
      <c r="AT679">
        <v>2016</v>
      </c>
      <c r="AU679">
        <v>41</v>
      </c>
      <c r="AV679">
        <v>4</v>
      </c>
      <c r="BA679">
        <v>293</v>
      </c>
      <c r="BB679">
        <v>306</v>
      </c>
      <c r="BD679" t="s">
        <v>33112</v>
      </c>
      <c r="BG679">
        <v>14</v>
      </c>
      <c r="BK679" t="s">
        <v>33113</v>
      </c>
      <c r="BM679" t="s">
        <v>32286</v>
      </c>
      <c r="BW679">
        <v>0</v>
      </c>
      <c r="BX679" t="s">
        <v>13429</v>
      </c>
      <c r="BY679" t="s">
        <v>13985</v>
      </c>
      <c r="BZ679" t="s">
        <v>13985</v>
      </c>
      <c r="CA679" t="s">
        <v>13985</v>
      </c>
      <c r="CB679" t="s">
        <v>13985</v>
      </c>
    </row>
    <row r="680" spans="1:80" hidden="1">
      <c r="A680" t="s">
        <v>13850</v>
      </c>
      <c r="B680" t="s">
        <v>67</v>
      </c>
      <c r="C680" t="s">
        <v>5260</v>
      </c>
      <c r="G680" t="s">
        <v>5261</v>
      </c>
      <c r="J680" t="s">
        <v>5262</v>
      </c>
      <c r="K680" t="s">
        <v>1442</v>
      </c>
      <c r="O680" t="s">
        <v>32224</v>
      </c>
      <c r="W680" t="s">
        <v>5263</v>
      </c>
      <c r="AB680" t="s">
        <v>5264</v>
      </c>
      <c r="AG680">
        <v>18</v>
      </c>
      <c r="AH680">
        <v>18</v>
      </c>
      <c r="AN680" t="s">
        <v>1446</v>
      </c>
      <c r="AO680" t="s">
        <v>1447</v>
      </c>
      <c r="AS680" t="s">
        <v>154</v>
      </c>
      <c r="AT680">
        <v>2013</v>
      </c>
      <c r="AU680">
        <v>26</v>
      </c>
      <c r="AV680">
        <v>11</v>
      </c>
      <c r="BA680">
        <v>2359</v>
      </c>
      <c r="BB680">
        <v>2368</v>
      </c>
      <c r="BD680" t="s">
        <v>5265</v>
      </c>
      <c r="BG680">
        <v>10</v>
      </c>
      <c r="BK680" t="s">
        <v>5266</v>
      </c>
      <c r="BL680">
        <v>24016035</v>
      </c>
      <c r="BW680">
        <v>1</v>
      </c>
      <c r="BY680" t="s">
        <v>13985</v>
      </c>
      <c r="BZ680" t="s">
        <v>13985</v>
      </c>
      <c r="CA680" t="s">
        <v>13985</v>
      </c>
      <c r="CB680" t="s">
        <v>13985</v>
      </c>
    </row>
    <row r="681" spans="1:80" hidden="1">
      <c r="A681" t="s">
        <v>13850</v>
      </c>
      <c r="B681" t="s">
        <v>67</v>
      </c>
      <c r="C681" t="s">
        <v>34154</v>
      </c>
      <c r="G681" t="s">
        <v>34155</v>
      </c>
      <c r="J681" t="s">
        <v>34156</v>
      </c>
      <c r="K681" t="s">
        <v>3062</v>
      </c>
      <c r="O681" t="s">
        <v>32250</v>
      </c>
      <c r="AA681" t="s">
        <v>1665</v>
      </c>
      <c r="AB681" t="s">
        <v>1666</v>
      </c>
      <c r="AG681">
        <v>2</v>
      </c>
      <c r="AH681">
        <v>2</v>
      </c>
      <c r="AN681" t="s">
        <v>3066</v>
      </c>
      <c r="AS681" t="s">
        <v>629</v>
      </c>
      <c r="AT681">
        <v>2012</v>
      </c>
      <c r="AU681">
        <v>108</v>
      </c>
      <c r="AV681">
        <v>5</v>
      </c>
      <c r="BA681">
        <v>469</v>
      </c>
      <c r="BB681">
        <v>470</v>
      </c>
      <c r="BD681" t="s">
        <v>34157</v>
      </c>
      <c r="BG681">
        <v>2</v>
      </c>
      <c r="BK681" t="s">
        <v>34158</v>
      </c>
      <c r="BL681">
        <v>22334116</v>
      </c>
      <c r="BM681" t="s">
        <v>32468</v>
      </c>
      <c r="BW681">
        <v>0</v>
      </c>
      <c r="BX681" t="s">
        <v>13429</v>
      </c>
    </row>
    <row r="682" spans="1:80" hidden="1">
      <c r="A682" t="s">
        <v>13850</v>
      </c>
      <c r="B682" t="s">
        <v>67</v>
      </c>
      <c r="C682" t="s">
        <v>36210</v>
      </c>
      <c r="G682" t="s">
        <v>36210</v>
      </c>
      <c r="J682" t="s">
        <v>36214</v>
      </c>
      <c r="K682" t="s">
        <v>14461</v>
      </c>
      <c r="O682" t="s">
        <v>32224</v>
      </c>
      <c r="AG682">
        <v>94</v>
      </c>
      <c r="AH682">
        <v>94</v>
      </c>
      <c r="AN682" t="s">
        <v>14464</v>
      </c>
      <c r="AT682">
        <v>1980</v>
      </c>
      <c r="AU682">
        <v>18</v>
      </c>
      <c r="AV682">
        <v>1</v>
      </c>
      <c r="BA682">
        <v>125</v>
      </c>
      <c r="BB682">
        <v>133</v>
      </c>
      <c r="BD682" t="s">
        <v>36215</v>
      </c>
      <c r="BG682">
        <v>9</v>
      </c>
      <c r="BK682" t="s">
        <v>36216</v>
      </c>
      <c r="BL682">
        <v>7466669</v>
      </c>
      <c r="BW682">
        <v>0</v>
      </c>
      <c r="BX682" t="s">
        <v>13433</v>
      </c>
      <c r="BY682" t="s">
        <v>13985</v>
      </c>
      <c r="BZ682" t="s">
        <v>13985</v>
      </c>
      <c r="CA682" t="s">
        <v>13985</v>
      </c>
      <c r="CB682" t="s">
        <v>13429</v>
      </c>
    </row>
    <row r="683" spans="1:80" hidden="1">
      <c r="A683" t="s">
        <v>13850</v>
      </c>
      <c r="B683" t="s">
        <v>67</v>
      </c>
      <c r="C683" t="s">
        <v>33936</v>
      </c>
      <c r="G683" t="s">
        <v>33937</v>
      </c>
      <c r="J683" t="s">
        <v>33938</v>
      </c>
      <c r="K683" t="s">
        <v>280</v>
      </c>
      <c r="O683" t="s">
        <v>32224</v>
      </c>
      <c r="W683" t="s">
        <v>33939</v>
      </c>
      <c r="AA683" t="s">
        <v>33940</v>
      </c>
      <c r="AG683">
        <v>6</v>
      </c>
      <c r="AH683">
        <v>10</v>
      </c>
      <c r="AN683" t="s">
        <v>284</v>
      </c>
      <c r="AS683" s="1">
        <v>38443</v>
      </c>
      <c r="AT683">
        <v>2013</v>
      </c>
      <c r="AU683">
        <v>8</v>
      </c>
      <c r="AV683">
        <v>4</v>
      </c>
      <c r="BC683" t="s">
        <v>33941</v>
      </c>
      <c r="BD683" t="s">
        <v>33942</v>
      </c>
      <c r="BG683">
        <v>11</v>
      </c>
      <c r="BK683" t="s">
        <v>33943</v>
      </c>
      <c r="BL683">
        <v>23577198</v>
      </c>
      <c r="BM683" t="s">
        <v>32263</v>
      </c>
      <c r="BW683">
        <v>0</v>
      </c>
      <c r="BX683" t="s">
        <v>13429</v>
      </c>
      <c r="BY683" t="s">
        <v>13985</v>
      </c>
      <c r="BZ683" t="s">
        <v>13985</v>
      </c>
      <c r="CA683" t="s">
        <v>13985</v>
      </c>
      <c r="CB683" t="s">
        <v>13985</v>
      </c>
    </row>
    <row r="684" spans="1:80" hidden="1">
      <c r="A684" t="s">
        <v>13850</v>
      </c>
      <c r="B684" t="s">
        <v>67</v>
      </c>
      <c r="C684" t="s">
        <v>12790</v>
      </c>
      <c r="G684" t="s">
        <v>12790</v>
      </c>
      <c r="J684" t="s">
        <v>35776</v>
      </c>
      <c r="K684" t="s">
        <v>1829</v>
      </c>
      <c r="O684" t="s">
        <v>32224</v>
      </c>
      <c r="W684" t="s">
        <v>35777</v>
      </c>
      <c r="AG684">
        <v>2</v>
      </c>
      <c r="AH684">
        <v>2</v>
      </c>
      <c r="AN684" t="s">
        <v>1831</v>
      </c>
      <c r="AS684" t="s">
        <v>154</v>
      </c>
      <c r="AT684">
        <v>1994</v>
      </c>
      <c r="AU684">
        <v>25</v>
      </c>
      <c r="AV684">
        <v>4</v>
      </c>
      <c r="BA684">
        <v>397</v>
      </c>
      <c r="BB684">
        <v>414</v>
      </c>
      <c r="BD684" t="s">
        <v>35778</v>
      </c>
      <c r="BG684">
        <v>18</v>
      </c>
      <c r="BK684" t="s">
        <v>35779</v>
      </c>
      <c r="BW684">
        <v>0</v>
      </c>
      <c r="BX684" t="s">
        <v>13429</v>
      </c>
      <c r="BY684" t="s">
        <v>13985</v>
      </c>
      <c r="BZ684" t="s">
        <v>13985</v>
      </c>
      <c r="CA684" t="s">
        <v>13985</v>
      </c>
      <c r="CB684" t="s">
        <v>13985</v>
      </c>
    </row>
    <row r="685" spans="1:80" hidden="1">
      <c r="A685" t="s">
        <v>13850</v>
      </c>
      <c r="B685" t="s">
        <v>67</v>
      </c>
      <c r="C685" t="s">
        <v>32657</v>
      </c>
      <c r="G685" t="s">
        <v>32658</v>
      </c>
      <c r="J685" t="s">
        <v>32659</v>
      </c>
      <c r="K685" t="s">
        <v>1453</v>
      </c>
      <c r="O685" t="s">
        <v>32224</v>
      </c>
      <c r="W685" t="s">
        <v>32660</v>
      </c>
      <c r="AA685" t="s">
        <v>20088</v>
      </c>
      <c r="AB685" t="s">
        <v>20089</v>
      </c>
      <c r="AG685">
        <v>5</v>
      </c>
      <c r="AH685">
        <v>5</v>
      </c>
      <c r="AN685" t="s">
        <v>1455</v>
      </c>
      <c r="AO685" t="s">
        <v>1456</v>
      </c>
      <c r="AS685" t="s">
        <v>730</v>
      </c>
      <c r="AT685">
        <v>2018</v>
      </c>
      <c r="AU685">
        <v>111</v>
      </c>
      <c r="AV685">
        <v>2</v>
      </c>
      <c r="BA685">
        <v>868</v>
      </c>
      <c r="BB685">
        <v>878</v>
      </c>
      <c r="BD685" t="s">
        <v>32661</v>
      </c>
      <c r="BG685">
        <v>11</v>
      </c>
      <c r="BK685" t="s">
        <v>32662</v>
      </c>
      <c r="BL685">
        <v>29365170</v>
      </c>
      <c r="BM685" t="s">
        <v>32286</v>
      </c>
      <c r="BW685">
        <v>0</v>
      </c>
      <c r="BX685" t="s">
        <v>13429</v>
      </c>
      <c r="BY685" t="s">
        <v>13985</v>
      </c>
      <c r="BZ685" t="s">
        <v>13985</v>
      </c>
      <c r="CA685" t="s">
        <v>13985</v>
      </c>
      <c r="CB685" t="s">
        <v>13985</v>
      </c>
    </row>
    <row r="686" spans="1:80" hidden="1">
      <c r="A686" t="s">
        <v>13477</v>
      </c>
      <c r="B686" t="s">
        <v>67</v>
      </c>
      <c r="C686" t="s">
        <v>36333</v>
      </c>
      <c r="J686" t="s">
        <v>36335</v>
      </c>
      <c r="K686" t="s">
        <v>32163</v>
      </c>
      <c r="O686" t="s">
        <v>36336</v>
      </c>
      <c r="W686" t="s">
        <v>36337</v>
      </c>
      <c r="AN686" t="s">
        <v>25065</v>
      </c>
      <c r="AS686">
        <v>12</v>
      </c>
      <c r="AT686">
        <v>2003</v>
      </c>
      <c r="AU686">
        <v>47</v>
      </c>
      <c r="AV686">
        <v>4</v>
      </c>
      <c r="BA686">
        <v>631</v>
      </c>
      <c r="BB686">
        <v>635</v>
      </c>
      <c r="BD686" t="s">
        <v>36338</v>
      </c>
      <c r="BK686" t="s">
        <v>36339</v>
      </c>
      <c r="BM686" t="s">
        <v>13483</v>
      </c>
      <c r="BQ686" t="s">
        <v>36334</v>
      </c>
      <c r="BW686">
        <v>0</v>
      </c>
      <c r="BX686" t="s">
        <v>13433</v>
      </c>
      <c r="BY686">
        <v>1</v>
      </c>
      <c r="CB686" t="s">
        <v>13429</v>
      </c>
    </row>
    <row r="687" spans="1:80" hidden="1">
      <c r="A687" t="s">
        <v>13850</v>
      </c>
      <c r="B687" t="s">
        <v>67</v>
      </c>
      <c r="C687" t="s">
        <v>35180</v>
      </c>
      <c r="G687" t="s">
        <v>35180</v>
      </c>
      <c r="J687" t="s">
        <v>35181</v>
      </c>
      <c r="K687" t="s">
        <v>1442</v>
      </c>
      <c r="O687" t="s">
        <v>32224</v>
      </c>
      <c r="W687" t="s">
        <v>35182</v>
      </c>
      <c r="AA687" t="s">
        <v>35183</v>
      </c>
      <c r="AB687" t="s">
        <v>35184</v>
      </c>
      <c r="AG687">
        <v>53</v>
      </c>
      <c r="AH687">
        <v>53</v>
      </c>
      <c r="AN687" t="s">
        <v>1446</v>
      </c>
      <c r="AO687" t="s">
        <v>1447</v>
      </c>
      <c r="AS687" t="s">
        <v>472</v>
      </c>
      <c r="AT687">
        <v>2003</v>
      </c>
      <c r="AU687">
        <v>16</v>
      </c>
      <c r="AV687">
        <v>4</v>
      </c>
      <c r="BA687">
        <v>614</v>
      </c>
      <c r="BB687">
        <v>623</v>
      </c>
      <c r="BD687" t="s">
        <v>35185</v>
      </c>
      <c r="BG687">
        <v>10</v>
      </c>
      <c r="BK687" t="s">
        <v>35186</v>
      </c>
      <c r="BL687">
        <v>14632225</v>
      </c>
      <c r="BW687">
        <v>0</v>
      </c>
      <c r="BX687" t="s">
        <v>13429</v>
      </c>
      <c r="BY687" t="s">
        <v>13985</v>
      </c>
      <c r="BZ687" t="s">
        <v>13985</v>
      </c>
      <c r="CA687" t="s">
        <v>13985</v>
      </c>
      <c r="CB687" t="s">
        <v>13985</v>
      </c>
    </row>
    <row r="688" spans="1:80" hidden="1">
      <c r="A688" t="s">
        <v>13850</v>
      </c>
      <c r="B688" t="s">
        <v>67</v>
      </c>
      <c r="C688" t="s">
        <v>1624</v>
      </c>
      <c r="G688" t="s">
        <v>1625</v>
      </c>
      <c r="J688" t="s">
        <v>1626</v>
      </c>
      <c r="K688" t="s">
        <v>348</v>
      </c>
      <c r="O688" t="s">
        <v>32224</v>
      </c>
      <c r="W688" t="s">
        <v>1627</v>
      </c>
      <c r="AA688" t="s">
        <v>1628</v>
      </c>
      <c r="AB688" t="s">
        <v>1629</v>
      </c>
      <c r="AG688">
        <v>5</v>
      </c>
      <c r="AH688">
        <v>5</v>
      </c>
      <c r="AN688" t="s">
        <v>350</v>
      </c>
      <c r="AO688" t="s">
        <v>351</v>
      </c>
      <c r="AS688" t="s">
        <v>884</v>
      </c>
      <c r="AT688">
        <v>2018</v>
      </c>
      <c r="AU688">
        <v>47</v>
      </c>
      <c r="AV688">
        <v>1</v>
      </c>
      <c r="BA688">
        <v>148</v>
      </c>
      <c r="BB688">
        <v>158</v>
      </c>
      <c r="BD688" t="s">
        <v>1630</v>
      </c>
      <c r="BG688">
        <v>11</v>
      </c>
      <c r="BK688" t="s">
        <v>1631</v>
      </c>
      <c r="BL688">
        <v>29293910</v>
      </c>
      <c r="BW688">
        <v>1</v>
      </c>
      <c r="BY688" t="s">
        <v>13985</v>
      </c>
      <c r="BZ688" t="s">
        <v>13985</v>
      </c>
      <c r="CA688" t="s">
        <v>13985</v>
      </c>
      <c r="CB688" t="s">
        <v>13985</v>
      </c>
    </row>
    <row r="689" spans="1:80" hidden="1">
      <c r="A689" t="s">
        <v>13850</v>
      </c>
      <c r="B689" t="s">
        <v>67</v>
      </c>
      <c r="C689" t="s">
        <v>8499</v>
      </c>
      <c r="G689" t="s">
        <v>8500</v>
      </c>
      <c r="J689" t="s">
        <v>8501</v>
      </c>
      <c r="K689" t="s">
        <v>453</v>
      </c>
      <c r="O689" t="s">
        <v>32224</v>
      </c>
      <c r="W689" t="s">
        <v>8502</v>
      </c>
      <c r="AB689" t="s">
        <v>8503</v>
      </c>
      <c r="AG689">
        <v>1</v>
      </c>
      <c r="AH689">
        <v>1</v>
      </c>
      <c r="AN689" t="s">
        <v>455</v>
      </c>
      <c r="AO689" t="s">
        <v>456</v>
      </c>
      <c r="AS689" t="s">
        <v>84</v>
      </c>
      <c r="AT689">
        <v>2007</v>
      </c>
      <c r="AU689">
        <v>32</v>
      </c>
      <c r="AV689">
        <v>6</v>
      </c>
      <c r="BA689">
        <v>722</v>
      </c>
      <c r="BB689">
        <v>731</v>
      </c>
      <c r="BD689" t="s">
        <v>8504</v>
      </c>
      <c r="BG689">
        <v>10</v>
      </c>
      <c r="BK689" t="s">
        <v>8505</v>
      </c>
      <c r="BW689">
        <v>1</v>
      </c>
      <c r="BY689" t="s">
        <v>13985</v>
      </c>
      <c r="BZ689" t="s">
        <v>13985</v>
      </c>
      <c r="CA689" t="s">
        <v>13985</v>
      </c>
      <c r="CB689" t="s">
        <v>13985</v>
      </c>
    </row>
    <row r="690" spans="1:80" hidden="1">
      <c r="A690" t="s">
        <v>13850</v>
      </c>
      <c r="B690" t="s">
        <v>67</v>
      </c>
      <c r="C690" t="s">
        <v>27040</v>
      </c>
      <c r="G690" t="s">
        <v>27040</v>
      </c>
      <c r="J690" t="s">
        <v>27041</v>
      </c>
      <c r="K690" t="s">
        <v>348</v>
      </c>
      <c r="O690" t="s">
        <v>32224</v>
      </c>
      <c r="W690" t="s">
        <v>27042</v>
      </c>
      <c r="AB690" t="s">
        <v>8503</v>
      </c>
      <c r="AG690">
        <v>3</v>
      </c>
      <c r="AH690">
        <v>3</v>
      </c>
      <c r="AN690" t="s">
        <v>350</v>
      </c>
      <c r="AS690" t="s">
        <v>242</v>
      </c>
      <c r="AT690">
        <v>2004</v>
      </c>
      <c r="AU690">
        <v>33</v>
      </c>
      <c r="AV690">
        <v>5</v>
      </c>
      <c r="BA690">
        <v>1163</v>
      </c>
      <c r="BB690">
        <v>1168</v>
      </c>
      <c r="BD690" t="s">
        <v>27043</v>
      </c>
      <c r="BG690">
        <v>6</v>
      </c>
      <c r="BK690" t="s">
        <v>27044</v>
      </c>
      <c r="BW690">
        <v>1</v>
      </c>
      <c r="BY690" t="s">
        <v>13985</v>
      </c>
      <c r="BZ690" t="s">
        <v>13985</v>
      </c>
      <c r="CA690" t="s">
        <v>13985</v>
      </c>
      <c r="CB690" t="s">
        <v>13985</v>
      </c>
    </row>
    <row r="691" spans="1:80" hidden="1">
      <c r="A691" t="s">
        <v>13850</v>
      </c>
      <c r="B691" t="s">
        <v>67</v>
      </c>
      <c r="C691" t="s">
        <v>36080</v>
      </c>
      <c r="G691" t="s">
        <v>36080</v>
      </c>
      <c r="J691" t="s">
        <v>36081</v>
      </c>
      <c r="K691" t="s">
        <v>4545</v>
      </c>
      <c r="O691" t="s">
        <v>32224</v>
      </c>
      <c r="AG691">
        <v>21</v>
      </c>
      <c r="AH691">
        <v>23</v>
      </c>
      <c r="AN691" t="s">
        <v>4548</v>
      </c>
      <c r="AO691" t="s">
        <v>4549</v>
      </c>
      <c r="AS691" t="s">
        <v>472</v>
      </c>
      <c r="AT691">
        <v>1986</v>
      </c>
      <c r="AU691">
        <v>79</v>
      </c>
      <c r="AV691">
        <v>4</v>
      </c>
      <c r="BA691">
        <v>664</v>
      </c>
      <c r="BB691">
        <v>673</v>
      </c>
      <c r="BD691" t="s">
        <v>36082</v>
      </c>
      <c r="BG691">
        <v>10</v>
      </c>
      <c r="BK691" t="s">
        <v>36083</v>
      </c>
      <c r="BW691">
        <v>0</v>
      </c>
      <c r="BX691" t="s">
        <v>13429</v>
      </c>
      <c r="BY691" t="s">
        <v>13985</v>
      </c>
      <c r="BZ691" t="s">
        <v>13985</v>
      </c>
      <c r="CA691" t="s">
        <v>13985</v>
      </c>
      <c r="CB691" t="s">
        <v>13985</v>
      </c>
    </row>
    <row r="692" spans="1:80" hidden="1">
      <c r="A692" t="s">
        <v>13850</v>
      </c>
      <c r="B692" t="s">
        <v>67</v>
      </c>
      <c r="C692" t="s">
        <v>34392</v>
      </c>
      <c r="G692" t="s">
        <v>34393</v>
      </c>
      <c r="J692" t="s">
        <v>34394</v>
      </c>
      <c r="K692" t="s">
        <v>348</v>
      </c>
      <c r="O692" t="s">
        <v>32224</v>
      </c>
      <c r="W692" t="s">
        <v>34395</v>
      </c>
      <c r="AG692">
        <v>20</v>
      </c>
      <c r="AH692">
        <v>22</v>
      </c>
      <c r="AN692" t="s">
        <v>350</v>
      </c>
      <c r="AO692" t="s">
        <v>351</v>
      </c>
      <c r="AS692" t="s">
        <v>352</v>
      </c>
      <c r="AT692">
        <v>2010</v>
      </c>
      <c r="AU692">
        <v>39</v>
      </c>
      <c r="AV692">
        <v>4</v>
      </c>
      <c r="BA692">
        <v>1068</v>
      </c>
      <c r="BB692">
        <v>1084</v>
      </c>
      <c r="BD692" t="s">
        <v>34396</v>
      </c>
      <c r="BG692">
        <v>17</v>
      </c>
      <c r="BK692" t="s">
        <v>34397</v>
      </c>
      <c r="BL692">
        <v>22127157</v>
      </c>
      <c r="BM692" t="s">
        <v>32286</v>
      </c>
      <c r="BW692">
        <v>0</v>
      </c>
      <c r="BX692" t="s">
        <v>13429</v>
      </c>
      <c r="BY692" t="s">
        <v>13985</v>
      </c>
      <c r="BZ692" t="s">
        <v>13985</v>
      </c>
      <c r="CA692" t="s">
        <v>13985</v>
      </c>
      <c r="CB692" t="s">
        <v>13985</v>
      </c>
    </row>
    <row r="693" spans="1:80" hidden="1">
      <c r="A693" t="s">
        <v>13850</v>
      </c>
      <c r="B693" t="s">
        <v>67</v>
      </c>
      <c r="C693" t="s">
        <v>35623</v>
      </c>
      <c r="G693" t="s">
        <v>35623</v>
      </c>
      <c r="J693" t="s">
        <v>35624</v>
      </c>
      <c r="K693" t="s">
        <v>5580</v>
      </c>
      <c r="O693" t="s">
        <v>32224</v>
      </c>
      <c r="W693" t="s">
        <v>35625</v>
      </c>
      <c r="AB693" t="s">
        <v>25387</v>
      </c>
      <c r="AG693">
        <v>13</v>
      </c>
      <c r="AH693">
        <v>16</v>
      </c>
      <c r="AN693" t="s">
        <v>5584</v>
      </c>
      <c r="AS693" t="s">
        <v>884</v>
      </c>
      <c r="AT693">
        <v>1998</v>
      </c>
      <c r="AU693">
        <v>55</v>
      </c>
      <c r="AW693">
        <v>2</v>
      </c>
      <c r="BA693">
        <v>331</v>
      </c>
      <c r="BB693">
        <v>336</v>
      </c>
      <c r="BD693" t="s">
        <v>35626</v>
      </c>
      <c r="BG693">
        <v>6</v>
      </c>
      <c r="BK693" t="s">
        <v>35627</v>
      </c>
      <c r="BL693">
        <v>9480701</v>
      </c>
      <c r="BW693">
        <v>0</v>
      </c>
      <c r="BX693" t="s">
        <v>13429</v>
      </c>
      <c r="BY693" t="s">
        <v>13985</v>
      </c>
      <c r="BZ693" t="s">
        <v>13985</v>
      </c>
      <c r="CA693" t="s">
        <v>13985</v>
      </c>
      <c r="CB693" t="s">
        <v>13985</v>
      </c>
    </row>
    <row r="694" spans="1:80" hidden="1">
      <c r="A694" t="s">
        <v>13850</v>
      </c>
      <c r="B694" t="s">
        <v>67</v>
      </c>
      <c r="C694" t="s">
        <v>35251</v>
      </c>
      <c r="G694" t="s">
        <v>35251</v>
      </c>
      <c r="J694" t="s">
        <v>35252</v>
      </c>
      <c r="K694" t="s">
        <v>10488</v>
      </c>
      <c r="O694" t="s">
        <v>32224</v>
      </c>
      <c r="W694" t="s">
        <v>35253</v>
      </c>
      <c r="AG694">
        <v>20</v>
      </c>
      <c r="AH694">
        <v>26</v>
      </c>
      <c r="AN694" t="s">
        <v>10490</v>
      </c>
      <c r="AT694">
        <v>2003</v>
      </c>
      <c r="AU694">
        <v>31</v>
      </c>
      <c r="AV694" s="2">
        <v>43558</v>
      </c>
      <c r="BA694">
        <v>191</v>
      </c>
      <c r="BB694">
        <v>208</v>
      </c>
      <c r="BD694" t="s">
        <v>35254</v>
      </c>
      <c r="BG694">
        <v>18</v>
      </c>
      <c r="BK694" t="s">
        <v>35255</v>
      </c>
      <c r="BL694">
        <v>14974686</v>
      </c>
      <c r="BW694">
        <v>0</v>
      </c>
      <c r="BX694" t="s">
        <v>13429</v>
      </c>
      <c r="BY694" t="s">
        <v>13985</v>
      </c>
      <c r="BZ694" t="s">
        <v>13985</v>
      </c>
      <c r="CA694" t="s">
        <v>13985</v>
      </c>
      <c r="CB694" t="s">
        <v>13985</v>
      </c>
    </row>
    <row r="695" spans="1:80" hidden="1">
      <c r="A695" t="s">
        <v>13850</v>
      </c>
      <c r="B695" t="s">
        <v>67</v>
      </c>
      <c r="C695" t="s">
        <v>35948</v>
      </c>
      <c r="G695" t="s">
        <v>35948</v>
      </c>
      <c r="J695" t="s">
        <v>35949</v>
      </c>
      <c r="K695" t="s">
        <v>453</v>
      </c>
      <c r="O695" t="s">
        <v>35751</v>
      </c>
      <c r="AG695">
        <v>0</v>
      </c>
      <c r="AH695">
        <v>0</v>
      </c>
      <c r="AN695" t="s">
        <v>455</v>
      </c>
      <c r="AS695" t="s">
        <v>154</v>
      </c>
      <c r="AT695">
        <v>1989</v>
      </c>
      <c r="AU695">
        <v>14</v>
      </c>
      <c r="AV695">
        <v>4</v>
      </c>
      <c r="BA695">
        <v>463</v>
      </c>
      <c r="BB695">
        <v>466</v>
      </c>
      <c r="BD695" t="s">
        <v>35950</v>
      </c>
      <c r="BG695">
        <v>4</v>
      </c>
      <c r="BK695" t="s">
        <v>35951</v>
      </c>
      <c r="BW695">
        <v>0</v>
      </c>
      <c r="BX695" t="s">
        <v>13429</v>
      </c>
      <c r="BY695" t="s">
        <v>13985</v>
      </c>
      <c r="BZ695" t="s">
        <v>13985</v>
      </c>
      <c r="CA695" t="s">
        <v>13985</v>
      </c>
      <c r="CB695" t="s">
        <v>13985</v>
      </c>
    </row>
    <row r="696" spans="1:80" hidden="1">
      <c r="A696" t="s">
        <v>13850</v>
      </c>
      <c r="B696" t="s">
        <v>67</v>
      </c>
      <c r="C696" t="s">
        <v>35771</v>
      </c>
      <c r="G696" t="s">
        <v>35771</v>
      </c>
      <c r="J696" t="s">
        <v>35772</v>
      </c>
      <c r="K696" t="s">
        <v>358</v>
      </c>
      <c r="O696" t="s">
        <v>32224</v>
      </c>
      <c r="W696" t="s">
        <v>35773</v>
      </c>
      <c r="AG696">
        <v>28</v>
      </c>
      <c r="AH696">
        <v>35</v>
      </c>
      <c r="AN696" t="s">
        <v>360</v>
      </c>
      <c r="AS696" t="s">
        <v>1023</v>
      </c>
      <c r="AT696">
        <v>1995</v>
      </c>
      <c r="AU696">
        <v>41</v>
      </c>
      <c r="AV696">
        <v>1</v>
      </c>
      <c r="BA696">
        <v>47</v>
      </c>
      <c r="BB696">
        <v>56</v>
      </c>
      <c r="BD696" t="s">
        <v>35774</v>
      </c>
      <c r="BG696">
        <v>10</v>
      </c>
      <c r="BK696" t="s">
        <v>35775</v>
      </c>
      <c r="BW696">
        <v>0</v>
      </c>
      <c r="BX696" t="s">
        <v>13429</v>
      </c>
      <c r="BY696" t="s">
        <v>13985</v>
      </c>
      <c r="BZ696" t="s">
        <v>13985</v>
      </c>
      <c r="CA696" t="s">
        <v>13985</v>
      </c>
      <c r="CB696" t="s">
        <v>13985</v>
      </c>
    </row>
    <row r="697" spans="1:80" hidden="1">
      <c r="A697" t="s">
        <v>13850</v>
      </c>
      <c r="B697" t="s">
        <v>67</v>
      </c>
      <c r="C697" t="s">
        <v>32447</v>
      </c>
      <c r="G697" t="s">
        <v>32448</v>
      </c>
      <c r="J697" t="s">
        <v>32449</v>
      </c>
      <c r="K697" t="s">
        <v>3022</v>
      </c>
      <c r="O697" t="s">
        <v>32224</v>
      </c>
      <c r="AB697" t="s">
        <v>32450</v>
      </c>
      <c r="AG697">
        <v>0</v>
      </c>
      <c r="AH697">
        <v>0</v>
      </c>
      <c r="AN697" t="s">
        <v>3024</v>
      </c>
      <c r="AO697" t="s">
        <v>3025</v>
      </c>
      <c r="AS697" t="s">
        <v>815</v>
      </c>
      <c r="AT697">
        <v>2019</v>
      </c>
      <c r="AU697">
        <v>56</v>
      </c>
      <c r="AV697">
        <v>2</v>
      </c>
      <c r="BA697">
        <v>299</v>
      </c>
      <c r="BB697">
        <v>302</v>
      </c>
      <c r="BD697" t="s">
        <v>32451</v>
      </c>
      <c r="BG697">
        <v>4</v>
      </c>
      <c r="BK697" t="s">
        <v>32452</v>
      </c>
      <c r="BL697">
        <v>30668777</v>
      </c>
      <c r="BW697">
        <v>0</v>
      </c>
      <c r="BX697" t="s">
        <v>13429</v>
      </c>
    </row>
    <row r="698" spans="1:80" hidden="1">
      <c r="A698" t="s">
        <v>13850</v>
      </c>
      <c r="B698" t="s">
        <v>67</v>
      </c>
      <c r="C698" t="s">
        <v>33768</v>
      </c>
      <c r="G698" t="s">
        <v>33769</v>
      </c>
      <c r="J698" t="s">
        <v>33770</v>
      </c>
      <c r="K698" t="s">
        <v>1442</v>
      </c>
      <c r="O698" t="s">
        <v>32224</v>
      </c>
      <c r="W698" t="s">
        <v>33771</v>
      </c>
      <c r="AG698">
        <v>2</v>
      </c>
      <c r="AH698">
        <v>3</v>
      </c>
      <c r="AN698" t="s">
        <v>1446</v>
      </c>
      <c r="AO698" t="s">
        <v>1447</v>
      </c>
      <c r="AS698" t="s">
        <v>84</v>
      </c>
      <c r="AT698">
        <v>2013</v>
      </c>
      <c r="AU698">
        <v>26</v>
      </c>
      <c r="AV698">
        <v>12</v>
      </c>
      <c r="BA698">
        <v>2721</v>
      </c>
      <c r="BB698">
        <v>2728</v>
      </c>
      <c r="BD698" t="s">
        <v>33772</v>
      </c>
      <c r="BG698">
        <v>8</v>
      </c>
      <c r="BK698" t="s">
        <v>33773</v>
      </c>
      <c r="BL698">
        <v>24164624</v>
      </c>
      <c r="BW698">
        <v>0</v>
      </c>
      <c r="BX698" t="s">
        <v>13429</v>
      </c>
      <c r="BY698" t="s">
        <v>13985</v>
      </c>
      <c r="BZ698" t="s">
        <v>13985</v>
      </c>
      <c r="CA698" t="s">
        <v>13985</v>
      </c>
      <c r="CB698" t="s">
        <v>13985</v>
      </c>
    </row>
    <row r="699" spans="1:80" hidden="1">
      <c r="A699" t="s">
        <v>13850</v>
      </c>
      <c r="B699" t="s">
        <v>67</v>
      </c>
      <c r="C699" t="s">
        <v>35886</v>
      </c>
      <c r="G699" t="s">
        <v>35886</v>
      </c>
      <c r="J699" t="s">
        <v>35887</v>
      </c>
      <c r="K699" t="s">
        <v>18347</v>
      </c>
      <c r="O699" t="s">
        <v>32224</v>
      </c>
      <c r="AG699">
        <v>5</v>
      </c>
      <c r="AH699">
        <v>6</v>
      </c>
      <c r="AN699" t="s">
        <v>18349</v>
      </c>
      <c r="AS699" t="s">
        <v>472</v>
      </c>
      <c r="AT699">
        <v>1991</v>
      </c>
      <c r="AU699">
        <v>58</v>
      </c>
      <c r="AV699">
        <v>1</v>
      </c>
      <c r="BA699">
        <v>67</v>
      </c>
      <c r="BB699">
        <v>74</v>
      </c>
      <c r="BD699" t="s">
        <v>35888</v>
      </c>
      <c r="BG699">
        <v>8</v>
      </c>
      <c r="BK699" t="s">
        <v>35889</v>
      </c>
      <c r="BL699">
        <v>1909356</v>
      </c>
      <c r="BW699">
        <v>0</v>
      </c>
      <c r="BX699" t="s">
        <v>13429</v>
      </c>
      <c r="BY699" t="s">
        <v>13985</v>
      </c>
      <c r="BZ699" t="s">
        <v>13985</v>
      </c>
      <c r="CA699" t="s">
        <v>13985</v>
      </c>
      <c r="CB699" t="s">
        <v>13985</v>
      </c>
    </row>
    <row r="700" spans="1:80" hidden="1">
      <c r="A700" t="s">
        <v>13850</v>
      </c>
      <c r="B700" t="s">
        <v>67</v>
      </c>
      <c r="C700" t="s">
        <v>36068</v>
      </c>
      <c r="G700" t="s">
        <v>36068</v>
      </c>
      <c r="J700" t="s">
        <v>36069</v>
      </c>
      <c r="K700" t="s">
        <v>7677</v>
      </c>
      <c r="O700" t="s">
        <v>32224</v>
      </c>
      <c r="AG700">
        <v>24</v>
      </c>
      <c r="AH700">
        <v>24</v>
      </c>
      <c r="AN700" t="s">
        <v>7681</v>
      </c>
      <c r="AS700" t="s">
        <v>352</v>
      </c>
      <c r="AT700">
        <v>1986</v>
      </c>
      <c r="AU700">
        <v>171</v>
      </c>
      <c r="AV700">
        <v>1</v>
      </c>
      <c r="BA700">
        <v>135</v>
      </c>
      <c r="BB700">
        <v>142</v>
      </c>
      <c r="BD700" t="s">
        <v>36070</v>
      </c>
      <c r="BG700">
        <v>8</v>
      </c>
      <c r="BK700" t="s">
        <v>36071</v>
      </c>
      <c r="BW700">
        <v>0</v>
      </c>
      <c r="BX700" t="s">
        <v>13429</v>
      </c>
      <c r="BY700" t="s">
        <v>13985</v>
      </c>
      <c r="BZ700" t="s">
        <v>13985</v>
      </c>
      <c r="CA700" t="s">
        <v>13985</v>
      </c>
      <c r="CB700" t="s">
        <v>13985</v>
      </c>
    </row>
    <row r="701" spans="1:80" hidden="1">
      <c r="A701" t="s">
        <v>13850</v>
      </c>
      <c r="B701" t="s">
        <v>67</v>
      </c>
      <c r="C701" t="s">
        <v>4936</v>
      </c>
      <c r="G701" t="s">
        <v>4937</v>
      </c>
      <c r="J701" t="s">
        <v>4938</v>
      </c>
      <c r="K701" t="s">
        <v>4939</v>
      </c>
      <c r="O701" t="s">
        <v>32224</v>
      </c>
      <c r="W701" t="s">
        <v>4940</v>
      </c>
      <c r="AA701" t="s">
        <v>3253</v>
      </c>
      <c r="AG701">
        <v>4</v>
      </c>
      <c r="AH701">
        <v>4</v>
      </c>
      <c r="AN701" t="s">
        <v>4941</v>
      </c>
      <c r="AO701" t="s">
        <v>4942</v>
      </c>
      <c r="AS701" t="s">
        <v>629</v>
      </c>
      <c r="AT701">
        <v>2014</v>
      </c>
      <c r="AU701">
        <v>52</v>
      </c>
      <c r="AV701">
        <v>5</v>
      </c>
      <c r="BA701">
        <v>496</v>
      </c>
      <c r="BB701">
        <v>503</v>
      </c>
      <c r="BG701">
        <v>8</v>
      </c>
      <c r="BK701" t="s">
        <v>4943</v>
      </c>
      <c r="BL701">
        <v>24851412</v>
      </c>
      <c r="BW701">
        <v>1</v>
      </c>
    </row>
    <row r="702" spans="1:80" hidden="1">
      <c r="A702" t="s">
        <v>13850</v>
      </c>
      <c r="B702" t="s">
        <v>67</v>
      </c>
      <c r="C702" t="s">
        <v>19201</v>
      </c>
      <c r="G702" t="s">
        <v>19202</v>
      </c>
      <c r="J702" t="s">
        <v>19203</v>
      </c>
      <c r="K702" t="s">
        <v>2387</v>
      </c>
      <c r="O702" t="s">
        <v>32224</v>
      </c>
      <c r="W702" t="s">
        <v>19204</v>
      </c>
      <c r="AA702" t="s">
        <v>14301</v>
      </c>
      <c r="AB702" t="s">
        <v>14302</v>
      </c>
      <c r="AG702">
        <v>7</v>
      </c>
      <c r="AH702">
        <v>7</v>
      </c>
      <c r="AN702" t="s">
        <v>2389</v>
      </c>
      <c r="AO702" t="s">
        <v>2390</v>
      </c>
      <c r="AS702" t="s">
        <v>884</v>
      </c>
      <c r="AT702">
        <v>2015</v>
      </c>
      <c r="AU702">
        <v>17</v>
      </c>
      <c r="AV702">
        <v>1</v>
      </c>
      <c r="BA702">
        <v>77</v>
      </c>
      <c r="BB702">
        <v>89</v>
      </c>
      <c r="BD702" t="s">
        <v>19205</v>
      </c>
      <c r="BG702">
        <v>13</v>
      </c>
      <c r="BK702" t="s">
        <v>19206</v>
      </c>
      <c r="BW702">
        <v>1</v>
      </c>
      <c r="BY702" t="s">
        <v>13985</v>
      </c>
      <c r="BZ702" t="s">
        <v>13985</v>
      </c>
      <c r="CA702" t="s">
        <v>13985</v>
      </c>
      <c r="CB702" t="s">
        <v>13985</v>
      </c>
    </row>
    <row r="703" spans="1:80" hidden="1">
      <c r="A703" t="s">
        <v>13850</v>
      </c>
      <c r="B703" t="s">
        <v>67</v>
      </c>
      <c r="C703" t="s">
        <v>32865</v>
      </c>
      <c r="G703" t="s">
        <v>32866</v>
      </c>
      <c r="J703" t="s">
        <v>32867</v>
      </c>
      <c r="K703" t="s">
        <v>821</v>
      </c>
      <c r="O703" t="s">
        <v>32224</v>
      </c>
      <c r="W703" t="s">
        <v>32868</v>
      </c>
      <c r="AA703" t="s">
        <v>32869</v>
      </c>
      <c r="AB703" t="s">
        <v>32870</v>
      </c>
      <c r="AG703">
        <v>5</v>
      </c>
      <c r="AH703">
        <v>5</v>
      </c>
      <c r="AN703" t="s">
        <v>824</v>
      </c>
      <c r="AO703" t="s">
        <v>825</v>
      </c>
      <c r="AS703" t="s">
        <v>297</v>
      </c>
      <c r="AT703">
        <v>2017</v>
      </c>
      <c r="AU703">
        <v>26</v>
      </c>
      <c r="AV703">
        <v>18</v>
      </c>
      <c r="BA703">
        <v>4725</v>
      </c>
      <c r="BB703">
        <v>4742</v>
      </c>
      <c r="BD703" t="s">
        <v>32871</v>
      </c>
      <c r="BG703">
        <v>18</v>
      </c>
      <c r="BK703" t="s">
        <v>32872</v>
      </c>
      <c r="BL703">
        <v>28727195</v>
      </c>
      <c r="BM703" t="s">
        <v>32468</v>
      </c>
      <c r="BW703">
        <v>0</v>
      </c>
      <c r="BX703" t="s">
        <v>13429</v>
      </c>
      <c r="BY703" t="s">
        <v>13985</v>
      </c>
      <c r="BZ703" t="s">
        <v>13985</v>
      </c>
      <c r="CA703" t="s">
        <v>13985</v>
      </c>
      <c r="CB703" t="s">
        <v>13985</v>
      </c>
    </row>
    <row r="704" spans="1:80" hidden="1">
      <c r="A704" t="s">
        <v>13850</v>
      </c>
      <c r="B704" t="s">
        <v>67</v>
      </c>
      <c r="C704" t="s">
        <v>33397</v>
      </c>
      <c r="G704" t="s">
        <v>33398</v>
      </c>
      <c r="J704" t="s">
        <v>33399</v>
      </c>
      <c r="K704" t="s">
        <v>13990</v>
      </c>
      <c r="O704" t="s">
        <v>32224</v>
      </c>
      <c r="W704" t="s">
        <v>33400</v>
      </c>
      <c r="AG704">
        <v>20</v>
      </c>
      <c r="AH704">
        <v>20</v>
      </c>
      <c r="AN704" t="s">
        <v>13992</v>
      </c>
      <c r="AO704" t="s">
        <v>13993</v>
      </c>
      <c r="AS704" t="s">
        <v>521</v>
      </c>
      <c r="AT704">
        <v>2015</v>
      </c>
      <c r="AU704">
        <v>17</v>
      </c>
      <c r="AV704">
        <v>6</v>
      </c>
      <c r="BA704">
        <v>1729</v>
      </c>
      <c r="BB704">
        <v>1742</v>
      </c>
      <c r="BD704" t="s">
        <v>33401</v>
      </c>
      <c r="BG704">
        <v>14</v>
      </c>
      <c r="BK704" t="s">
        <v>33402</v>
      </c>
      <c r="BW704">
        <v>0</v>
      </c>
      <c r="BX704" t="s">
        <v>13429</v>
      </c>
      <c r="BY704" t="s">
        <v>13985</v>
      </c>
      <c r="BZ704" t="s">
        <v>13985</v>
      </c>
      <c r="CA704" t="s">
        <v>13985</v>
      </c>
      <c r="CB704" t="s">
        <v>13985</v>
      </c>
    </row>
    <row r="705" spans="1:80" hidden="1">
      <c r="A705" t="s">
        <v>13850</v>
      </c>
      <c r="B705" t="s">
        <v>67</v>
      </c>
      <c r="C705" t="s">
        <v>35239</v>
      </c>
      <c r="G705" t="s">
        <v>35239</v>
      </c>
      <c r="J705" t="s">
        <v>35240</v>
      </c>
      <c r="K705" t="s">
        <v>3484</v>
      </c>
      <c r="O705" t="s">
        <v>33881</v>
      </c>
      <c r="P705" t="s">
        <v>10211</v>
      </c>
      <c r="Q705" t="s">
        <v>10212</v>
      </c>
      <c r="R705" t="s">
        <v>10213</v>
      </c>
      <c r="W705" t="s">
        <v>35241</v>
      </c>
      <c r="AA705" t="s">
        <v>35242</v>
      </c>
      <c r="AB705" t="s">
        <v>35243</v>
      </c>
      <c r="AG705">
        <v>31</v>
      </c>
      <c r="AH705">
        <v>33</v>
      </c>
      <c r="AN705" t="s">
        <v>9979</v>
      </c>
      <c r="AT705">
        <v>2003</v>
      </c>
      <c r="AU705">
        <v>100</v>
      </c>
      <c r="AV705">
        <v>2</v>
      </c>
      <c r="BA705">
        <v>267</v>
      </c>
      <c r="BB705">
        <v>273</v>
      </c>
      <c r="BD705" t="s">
        <v>35244</v>
      </c>
      <c r="BG705">
        <v>7</v>
      </c>
      <c r="BK705" t="s">
        <v>35245</v>
      </c>
      <c r="BM705" t="s">
        <v>32249</v>
      </c>
      <c r="BW705">
        <v>0</v>
      </c>
      <c r="BX705" t="s">
        <v>13429</v>
      </c>
      <c r="BY705" t="s">
        <v>13985</v>
      </c>
      <c r="BZ705" t="s">
        <v>13985</v>
      </c>
      <c r="CA705" t="s">
        <v>13985</v>
      </c>
      <c r="CB705" t="s">
        <v>13985</v>
      </c>
    </row>
    <row r="706" spans="1:80" hidden="1">
      <c r="A706" t="s">
        <v>13850</v>
      </c>
      <c r="B706" t="s">
        <v>67</v>
      </c>
      <c r="C706" t="s">
        <v>35579</v>
      </c>
      <c r="G706" t="s">
        <v>35579</v>
      </c>
      <c r="J706" t="s">
        <v>35580</v>
      </c>
      <c r="K706" t="s">
        <v>423</v>
      </c>
      <c r="O706" t="s">
        <v>32291</v>
      </c>
      <c r="W706" t="s">
        <v>35581</v>
      </c>
      <c r="AA706" t="s">
        <v>35582</v>
      </c>
      <c r="AG706">
        <v>220</v>
      </c>
      <c r="AH706">
        <v>224</v>
      </c>
      <c r="AN706" t="s">
        <v>426</v>
      </c>
      <c r="AO706" t="s">
        <v>427</v>
      </c>
      <c r="AS706" t="s">
        <v>84</v>
      </c>
      <c r="AT706">
        <v>1998</v>
      </c>
      <c r="AU706">
        <v>52</v>
      </c>
      <c r="AV706">
        <v>6</v>
      </c>
      <c r="BA706">
        <v>1537</v>
      </c>
      <c r="BB706">
        <v>1553</v>
      </c>
      <c r="BD706" t="s">
        <v>35583</v>
      </c>
      <c r="BG706">
        <v>17</v>
      </c>
      <c r="BK706" t="s">
        <v>35584</v>
      </c>
      <c r="BL706">
        <v>28565332</v>
      </c>
      <c r="BW706">
        <v>0</v>
      </c>
      <c r="BX706" t="s">
        <v>13429</v>
      </c>
      <c r="BY706" t="s">
        <v>13985</v>
      </c>
      <c r="BZ706" t="s">
        <v>13985</v>
      </c>
      <c r="CA706" t="s">
        <v>13985</v>
      </c>
      <c r="CB706" t="s">
        <v>13985</v>
      </c>
    </row>
    <row r="707" spans="1:80" hidden="1">
      <c r="A707" t="s">
        <v>13850</v>
      </c>
      <c r="B707" t="s">
        <v>67</v>
      </c>
      <c r="C707" t="s">
        <v>34736</v>
      </c>
      <c r="G707" t="s">
        <v>34737</v>
      </c>
      <c r="J707" t="s">
        <v>34738</v>
      </c>
      <c r="K707" t="s">
        <v>2220</v>
      </c>
      <c r="O707" t="s">
        <v>32224</v>
      </c>
      <c r="W707" t="s">
        <v>34739</v>
      </c>
      <c r="AB707" t="s">
        <v>5515</v>
      </c>
      <c r="AG707">
        <v>15</v>
      </c>
      <c r="AH707">
        <v>15</v>
      </c>
      <c r="AN707" t="s">
        <v>2224</v>
      </c>
      <c r="AO707" t="s">
        <v>2225</v>
      </c>
      <c r="AS707" t="s">
        <v>154</v>
      </c>
      <c r="AT707">
        <v>2007</v>
      </c>
      <c r="AU707">
        <v>193</v>
      </c>
      <c r="AV707">
        <v>11</v>
      </c>
      <c r="BA707">
        <v>1169</v>
      </c>
      <c r="BB707">
        <v>1176</v>
      </c>
      <c r="BD707" t="s">
        <v>34740</v>
      </c>
      <c r="BG707">
        <v>8</v>
      </c>
      <c r="BK707" t="s">
        <v>34741</v>
      </c>
      <c r="BL707">
        <v>17882435</v>
      </c>
      <c r="BW707">
        <v>0</v>
      </c>
      <c r="BX707" t="s">
        <v>13429</v>
      </c>
      <c r="BY707" t="s">
        <v>13985</v>
      </c>
      <c r="BZ707" t="s">
        <v>13985</v>
      </c>
      <c r="CA707" t="s">
        <v>13985</v>
      </c>
      <c r="CB707" t="s">
        <v>13985</v>
      </c>
    </row>
    <row r="708" spans="1:80">
      <c r="A708" t="s">
        <v>13850</v>
      </c>
      <c r="B708" t="s">
        <v>67</v>
      </c>
      <c r="C708" t="s">
        <v>36160</v>
      </c>
      <c r="G708" t="s">
        <v>36160</v>
      </c>
      <c r="J708" t="s">
        <v>36161</v>
      </c>
      <c r="K708" t="s">
        <v>188</v>
      </c>
      <c r="O708" t="s">
        <v>32224</v>
      </c>
      <c r="AG708">
        <v>16</v>
      </c>
      <c r="AH708">
        <v>16</v>
      </c>
      <c r="AN708" t="s">
        <v>191</v>
      </c>
      <c r="AT708">
        <v>1982</v>
      </c>
      <c r="AU708">
        <v>53</v>
      </c>
      <c r="AV708">
        <v>3</v>
      </c>
      <c r="BA708">
        <v>386</v>
      </c>
      <c r="BB708">
        <v>393</v>
      </c>
      <c r="BD708" t="s">
        <v>36162</v>
      </c>
      <c r="BG708">
        <v>8</v>
      </c>
      <c r="BK708" t="s">
        <v>36163</v>
      </c>
      <c r="BL708">
        <v>28311746</v>
      </c>
      <c r="BW708">
        <v>0</v>
      </c>
      <c r="BX708" t="s">
        <v>13433</v>
      </c>
      <c r="BY708">
        <v>3</v>
      </c>
      <c r="BZ708">
        <v>6</v>
      </c>
      <c r="CB708" t="s">
        <v>13433</v>
      </c>
    </row>
    <row r="709" spans="1:80" hidden="1">
      <c r="A709" t="s">
        <v>13850</v>
      </c>
      <c r="B709" t="s">
        <v>67</v>
      </c>
      <c r="C709" t="s">
        <v>32819</v>
      </c>
      <c r="G709" t="s">
        <v>32820</v>
      </c>
      <c r="J709" t="s">
        <v>32821</v>
      </c>
      <c r="K709" t="s">
        <v>10305</v>
      </c>
      <c r="O709" t="s">
        <v>32224</v>
      </c>
      <c r="W709" t="s">
        <v>32822</v>
      </c>
      <c r="AB709" t="s">
        <v>32823</v>
      </c>
      <c r="AG709">
        <v>10</v>
      </c>
      <c r="AH709">
        <v>10</v>
      </c>
      <c r="AN709" t="s">
        <v>10307</v>
      </c>
      <c r="AO709" t="s">
        <v>14547</v>
      </c>
      <c r="AS709" t="s">
        <v>154</v>
      </c>
      <c r="AT709">
        <v>2017</v>
      </c>
      <c r="AU709">
        <v>105</v>
      </c>
      <c r="AV709">
        <v>6</v>
      </c>
      <c r="AY709" t="s">
        <v>49</v>
      </c>
      <c r="BA709">
        <v>1610</v>
      </c>
      <c r="BB709">
        <v>1622</v>
      </c>
      <c r="BD709" t="s">
        <v>32824</v>
      </c>
      <c r="BG709">
        <v>13</v>
      </c>
      <c r="BK709" t="s">
        <v>32825</v>
      </c>
      <c r="BM709" t="s">
        <v>32286</v>
      </c>
      <c r="BW709">
        <v>0</v>
      </c>
      <c r="BX709" t="s">
        <v>13429</v>
      </c>
      <c r="BY709" t="s">
        <v>13985</v>
      </c>
      <c r="BZ709" t="s">
        <v>13985</v>
      </c>
      <c r="CA709" t="s">
        <v>13985</v>
      </c>
      <c r="CB709" t="s">
        <v>13985</v>
      </c>
    </row>
    <row r="710" spans="1:80" hidden="1">
      <c r="A710" t="s">
        <v>13850</v>
      </c>
      <c r="B710" t="s">
        <v>67</v>
      </c>
      <c r="C710" t="s">
        <v>32566</v>
      </c>
      <c r="G710" t="s">
        <v>32567</v>
      </c>
      <c r="J710" t="s">
        <v>32568</v>
      </c>
      <c r="K710" t="s">
        <v>32569</v>
      </c>
      <c r="O710" t="s">
        <v>32224</v>
      </c>
      <c r="W710" t="s">
        <v>32570</v>
      </c>
      <c r="AG710">
        <v>0</v>
      </c>
      <c r="AH710">
        <v>0</v>
      </c>
      <c r="AN710" t="s">
        <v>32571</v>
      </c>
      <c r="AO710" t="s">
        <v>32572</v>
      </c>
      <c r="AS710" t="s">
        <v>297</v>
      </c>
      <c r="AT710">
        <v>2018</v>
      </c>
      <c r="AU710">
        <v>43</v>
      </c>
      <c r="AV710">
        <v>3</v>
      </c>
      <c r="BA710">
        <v>571</v>
      </c>
      <c r="BB710">
        <v>584</v>
      </c>
      <c r="BD710" t="s">
        <v>32573</v>
      </c>
      <c r="BG710">
        <v>14</v>
      </c>
      <c r="BK710" t="s">
        <v>32574</v>
      </c>
      <c r="BW710">
        <v>0</v>
      </c>
      <c r="BX710" t="s">
        <v>13429</v>
      </c>
      <c r="BY710" t="s">
        <v>13985</v>
      </c>
      <c r="BZ710" t="s">
        <v>13985</v>
      </c>
      <c r="CA710" t="s">
        <v>13985</v>
      </c>
      <c r="CB710" t="s">
        <v>13985</v>
      </c>
    </row>
    <row r="711" spans="1:80" hidden="1">
      <c r="A711" t="s">
        <v>13850</v>
      </c>
      <c r="B711" t="s">
        <v>67</v>
      </c>
      <c r="C711" t="s">
        <v>18186</v>
      </c>
      <c r="G711" t="s">
        <v>18187</v>
      </c>
      <c r="J711" t="s">
        <v>18188</v>
      </c>
      <c r="K711" t="s">
        <v>10695</v>
      </c>
      <c r="O711" t="s">
        <v>32224</v>
      </c>
      <c r="W711" t="s">
        <v>18189</v>
      </c>
      <c r="AA711" t="s">
        <v>18190</v>
      </c>
      <c r="AB711" t="s">
        <v>18191</v>
      </c>
      <c r="AG711">
        <v>1</v>
      </c>
      <c r="AH711">
        <v>1</v>
      </c>
      <c r="AN711" t="s">
        <v>10698</v>
      </c>
      <c r="AO711" t="s">
        <v>18192</v>
      </c>
      <c r="AT711">
        <v>2016</v>
      </c>
      <c r="AU711">
        <v>66</v>
      </c>
      <c r="AV711">
        <v>6</v>
      </c>
      <c r="BA711">
        <v>502</v>
      </c>
      <c r="BB711">
        <v>509</v>
      </c>
      <c r="BD711" t="s">
        <v>18193</v>
      </c>
      <c r="BG711">
        <v>8</v>
      </c>
      <c r="BK711" t="s">
        <v>18194</v>
      </c>
      <c r="BW711">
        <v>1</v>
      </c>
      <c r="BY711" t="s">
        <v>13985</v>
      </c>
      <c r="BZ711" t="s">
        <v>13985</v>
      </c>
      <c r="CA711" t="s">
        <v>13985</v>
      </c>
      <c r="CB711" t="s">
        <v>13985</v>
      </c>
    </row>
    <row r="712" spans="1:80" hidden="1">
      <c r="A712" t="s">
        <v>13850</v>
      </c>
      <c r="B712" t="s">
        <v>67</v>
      </c>
      <c r="C712" t="s">
        <v>2092</v>
      </c>
      <c r="G712" t="s">
        <v>2093</v>
      </c>
      <c r="J712" t="s">
        <v>2094</v>
      </c>
      <c r="K712" t="s">
        <v>831</v>
      </c>
      <c r="O712" t="s">
        <v>32224</v>
      </c>
      <c r="W712" t="s">
        <v>2095</v>
      </c>
      <c r="AA712" t="s">
        <v>2096</v>
      </c>
      <c r="AB712" t="s">
        <v>2097</v>
      </c>
      <c r="AG712">
        <v>12</v>
      </c>
      <c r="AH712">
        <v>12</v>
      </c>
      <c r="AN712" t="s">
        <v>835</v>
      </c>
      <c r="AS712" t="s">
        <v>297</v>
      </c>
      <c r="AT712">
        <v>2017</v>
      </c>
      <c r="AU712">
        <v>7</v>
      </c>
      <c r="AV712">
        <v>17</v>
      </c>
      <c r="BA712">
        <v>6680</v>
      </c>
      <c r="BB712">
        <v>6690</v>
      </c>
      <c r="BD712" t="s">
        <v>2098</v>
      </c>
      <c r="BG712">
        <v>11</v>
      </c>
      <c r="BK712" t="s">
        <v>2099</v>
      </c>
      <c r="BL712">
        <v>28904750</v>
      </c>
      <c r="BM712" t="s">
        <v>32263</v>
      </c>
      <c r="BW712">
        <v>1</v>
      </c>
      <c r="BY712" t="s">
        <v>13985</v>
      </c>
      <c r="BZ712" t="s">
        <v>13985</v>
      </c>
      <c r="CA712" t="s">
        <v>13985</v>
      </c>
      <c r="CB712" t="s">
        <v>13985</v>
      </c>
    </row>
    <row r="713" spans="1:80" hidden="1">
      <c r="A713" t="s">
        <v>13850</v>
      </c>
      <c r="B713" t="s">
        <v>67</v>
      </c>
      <c r="C713" t="s">
        <v>33161</v>
      </c>
      <c r="G713" t="s">
        <v>33162</v>
      </c>
      <c r="J713" t="s">
        <v>33163</v>
      </c>
      <c r="K713" t="s">
        <v>14949</v>
      </c>
      <c r="O713" t="s">
        <v>32224</v>
      </c>
      <c r="W713" t="s">
        <v>33164</v>
      </c>
      <c r="AB713" t="s">
        <v>33165</v>
      </c>
      <c r="AG713">
        <v>0</v>
      </c>
      <c r="AH713">
        <v>0</v>
      </c>
      <c r="AN713" t="s">
        <v>14953</v>
      </c>
      <c r="AO713" t="s">
        <v>14954</v>
      </c>
      <c r="AS713" t="s">
        <v>297</v>
      </c>
      <c r="AT713">
        <v>2016</v>
      </c>
      <c r="AU713">
        <v>61</v>
      </c>
      <c r="AV713">
        <v>3</v>
      </c>
      <c r="BA713">
        <v>233</v>
      </c>
      <c r="BB713">
        <v>240</v>
      </c>
      <c r="BD713" t="s">
        <v>33166</v>
      </c>
      <c r="BG713">
        <v>8</v>
      </c>
      <c r="BK713" t="s">
        <v>33167</v>
      </c>
      <c r="BW713">
        <v>0</v>
      </c>
      <c r="BX713" t="s">
        <v>13429</v>
      </c>
      <c r="BY713" t="s">
        <v>13985</v>
      </c>
      <c r="BZ713" t="s">
        <v>13985</v>
      </c>
      <c r="CA713" t="s">
        <v>13985</v>
      </c>
      <c r="CB713" t="s">
        <v>13985</v>
      </c>
    </row>
    <row r="714" spans="1:80" hidden="1">
      <c r="A714" t="s">
        <v>13850</v>
      </c>
      <c r="B714" t="s">
        <v>67</v>
      </c>
      <c r="C714" t="s">
        <v>32251</v>
      </c>
      <c r="G714" t="s">
        <v>32252</v>
      </c>
      <c r="J714" t="s">
        <v>32253</v>
      </c>
      <c r="K714" t="s">
        <v>15689</v>
      </c>
      <c r="O714" t="s">
        <v>32248</v>
      </c>
      <c r="W714" t="s">
        <v>32254</v>
      </c>
      <c r="AG714">
        <v>0</v>
      </c>
      <c r="AH714">
        <v>0</v>
      </c>
      <c r="AN714" t="s">
        <v>15693</v>
      </c>
      <c r="AO714" t="s">
        <v>15694</v>
      </c>
      <c r="BD714" t="s">
        <v>32255</v>
      </c>
      <c r="BF714" s="1">
        <v>43770</v>
      </c>
      <c r="BG714">
        <v>9</v>
      </c>
      <c r="BK714" t="s">
        <v>32256</v>
      </c>
      <c r="BL714">
        <v>31724293</v>
      </c>
      <c r="BW714">
        <v>0</v>
      </c>
      <c r="BX714" t="s">
        <v>13433</v>
      </c>
      <c r="CB714" t="s">
        <v>13429</v>
      </c>
    </row>
    <row r="715" spans="1:80" hidden="1">
      <c r="A715" t="s">
        <v>13850</v>
      </c>
      <c r="B715" t="s">
        <v>67</v>
      </c>
      <c r="C715" t="s">
        <v>7162</v>
      </c>
      <c r="G715" t="s">
        <v>7162</v>
      </c>
      <c r="J715" t="s">
        <v>10608</v>
      </c>
      <c r="K715" t="s">
        <v>358</v>
      </c>
      <c r="O715" t="s">
        <v>32291</v>
      </c>
      <c r="W715" t="s">
        <v>10609</v>
      </c>
      <c r="AG715">
        <v>34</v>
      </c>
      <c r="AH715">
        <v>34</v>
      </c>
      <c r="AN715" t="s">
        <v>360</v>
      </c>
      <c r="AO715" t="s">
        <v>361</v>
      </c>
      <c r="AS715" s="1">
        <v>42186</v>
      </c>
      <c r="AT715">
        <v>2001</v>
      </c>
      <c r="AU715">
        <v>47</v>
      </c>
      <c r="AV715">
        <v>8</v>
      </c>
      <c r="BA715">
        <v>809</v>
      </c>
      <c r="BB715">
        <v>820</v>
      </c>
      <c r="BD715" t="s">
        <v>10610</v>
      </c>
      <c r="BG715">
        <v>12</v>
      </c>
      <c r="BK715" t="s">
        <v>10611</v>
      </c>
      <c r="BW715">
        <v>1</v>
      </c>
      <c r="BY715" t="s">
        <v>13985</v>
      </c>
      <c r="BZ715" t="s">
        <v>13985</v>
      </c>
      <c r="CA715" t="s">
        <v>13985</v>
      </c>
      <c r="CB715" t="s">
        <v>13985</v>
      </c>
    </row>
    <row r="716" spans="1:80" hidden="1">
      <c r="A716" t="s">
        <v>13850</v>
      </c>
      <c r="B716" t="s">
        <v>67</v>
      </c>
      <c r="C716" t="s">
        <v>34717</v>
      </c>
      <c r="G716" t="s">
        <v>34718</v>
      </c>
      <c r="J716" t="s">
        <v>34719</v>
      </c>
      <c r="K716" t="s">
        <v>21704</v>
      </c>
      <c r="O716" t="s">
        <v>32224</v>
      </c>
      <c r="W716" t="s">
        <v>34720</v>
      </c>
      <c r="AA716" t="s">
        <v>34721</v>
      </c>
      <c r="AB716" t="s">
        <v>34722</v>
      </c>
      <c r="AG716">
        <v>27</v>
      </c>
      <c r="AH716">
        <v>28</v>
      </c>
      <c r="AN716" t="s">
        <v>21708</v>
      </c>
      <c r="AS716" s="1">
        <v>41944</v>
      </c>
      <c r="AT716">
        <v>2007</v>
      </c>
      <c r="AU716">
        <v>5</v>
      </c>
      <c r="BC716">
        <v>50</v>
      </c>
      <c r="BD716" t="s">
        <v>34723</v>
      </c>
      <c r="BG716">
        <v>10</v>
      </c>
      <c r="BK716" t="s">
        <v>34724</v>
      </c>
      <c r="BL716">
        <v>18001473</v>
      </c>
      <c r="BM716" t="s">
        <v>32263</v>
      </c>
      <c r="BW716">
        <v>0</v>
      </c>
      <c r="BX716" t="s">
        <v>13429</v>
      </c>
      <c r="BY716" t="s">
        <v>13985</v>
      </c>
      <c r="BZ716" t="s">
        <v>13985</v>
      </c>
      <c r="CA716" t="s">
        <v>13985</v>
      </c>
      <c r="CB716" t="s">
        <v>13985</v>
      </c>
    </row>
    <row r="717" spans="1:80" hidden="1">
      <c r="A717" t="s">
        <v>13850</v>
      </c>
      <c r="B717" t="s">
        <v>67</v>
      </c>
      <c r="C717" t="s">
        <v>34436</v>
      </c>
      <c r="G717" t="s">
        <v>34437</v>
      </c>
      <c r="J717" t="s">
        <v>34438</v>
      </c>
      <c r="K717" t="s">
        <v>1966</v>
      </c>
      <c r="O717" t="s">
        <v>32291</v>
      </c>
      <c r="W717" t="s">
        <v>34439</v>
      </c>
      <c r="AG717">
        <v>82</v>
      </c>
      <c r="AH717">
        <v>85</v>
      </c>
      <c r="AN717" t="s">
        <v>1969</v>
      </c>
      <c r="AO717" t="s">
        <v>1970</v>
      </c>
      <c r="AS717" s="1">
        <v>46419</v>
      </c>
      <c r="AT717">
        <v>2010</v>
      </c>
      <c r="AU717">
        <v>365</v>
      </c>
      <c r="AV717">
        <v>1540</v>
      </c>
      <c r="BA717">
        <v>593</v>
      </c>
      <c r="BB717">
        <v>603</v>
      </c>
      <c r="BD717" t="s">
        <v>34440</v>
      </c>
      <c r="BG717">
        <v>11</v>
      </c>
      <c r="BK717" t="s">
        <v>34441</v>
      </c>
      <c r="BL717">
        <v>20083635</v>
      </c>
      <c r="BM717" t="s">
        <v>32707</v>
      </c>
      <c r="BW717">
        <v>0</v>
      </c>
      <c r="BX717" t="s">
        <v>13429</v>
      </c>
    </row>
    <row r="718" spans="1:80" hidden="1">
      <c r="A718" t="s">
        <v>13850</v>
      </c>
      <c r="B718" t="s">
        <v>67</v>
      </c>
      <c r="C718" t="s">
        <v>34107</v>
      </c>
      <c r="G718" t="s">
        <v>34108</v>
      </c>
      <c r="J718" t="s">
        <v>34109</v>
      </c>
      <c r="K718" t="s">
        <v>4239</v>
      </c>
      <c r="O718" t="s">
        <v>32224</v>
      </c>
      <c r="W718" t="s">
        <v>34110</v>
      </c>
      <c r="AA718" t="s">
        <v>34111</v>
      </c>
      <c r="AB718" t="s">
        <v>34112</v>
      </c>
      <c r="AG718">
        <v>11</v>
      </c>
      <c r="AH718">
        <v>11</v>
      </c>
      <c r="AN718" t="s">
        <v>4242</v>
      </c>
      <c r="AS718" t="s">
        <v>472</v>
      </c>
      <c r="AT718">
        <v>2012</v>
      </c>
      <c r="AU718">
        <v>26</v>
      </c>
      <c r="AV718">
        <v>4</v>
      </c>
      <c r="BA718">
        <v>1067</v>
      </c>
      <c r="BB718">
        <v>1083</v>
      </c>
      <c r="BD718" t="s">
        <v>34113</v>
      </c>
      <c r="BG718">
        <v>17</v>
      </c>
      <c r="BK718" t="s">
        <v>34114</v>
      </c>
      <c r="BW718">
        <v>0</v>
      </c>
      <c r="BX718" t="s">
        <v>13433</v>
      </c>
      <c r="BY718">
        <v>1</v>
      </c>
      <c r="BZ718" t="s">
        <v>13985</v>
      </c>
      <c r="CA718" t="s">
        <v>13985</v>
      </c>
      <c r="CB718" t="s">
        <v>13985</v>
      </c>
    </row>
    <row r="719" spans="1:80" hidden="1">
      <c r="A719" t="s">
        <v>13850</v>
      </c>
      <c r="B719" t="s">
        <v>67</v>
      </c>
      <c r="C719" t="s">
        <v>15241</v>
      </c>
      <c r="G719" t="s">
        <v>15242</v>
      </c>
      <c r="J719" t="s">
        <v>15243</v>
      </c>
      <c r="K719" t="s">
        <v>1133</v>
      </c>
      <c r="O719" t="s">
        <v>32224</v>
      </c>
      <c r="W719" t="s">
        <v>15244</v>
      </c>
      <c r="AG719">
        <v>9</v>
      </c>
      <c r="AH719">
        <v>9</v>
      </c>
      <c r="AN719" t="s">
        <v>1137</v>
      </c>
      <c r="AS719" t="s">
        <v>297</v>
      </c>
      <c r="AT719">
        <v>2018</v>
      </c>
      <c r="AU719">
        <v>9</v>
      </c>
      <c r="AV719">
        <v>3</v>
      </c>
      <c r="BC719">
        <v>105</v>
      </c>
      <c r="BD719" t="s">
        <v>15245</v>
      </c>
      <c r="BG719">
        <v>16</v>
      </c>
      <c r="BK719" t="s">
        <v>15246</v>
      </c>
      <c r="BL719">
        <v>30134571</v>
      </c>
      <c r="BM719" t="s">
        <v>32263</v>
      </c>
      <c r="BW719">
        <v>1</v>
      </c>
      <c r="BY719" t="s">
        <v>13985</v>
      </c>
      <c r="BZ719" t="s">
        <v>13985</v>
      </c>
      <c r="CA719" t="s">
        <v>13985</v>
      </c>
      <c r="CB719" t="s">
        <v>13985</v>
      </c>
    </row>
    <row r="720" spans="1:80" hidden="1">
      <c r="A720" t="s">
        <v>13850</v>
      </c>
      <c r="B720" t="s">
        <v>67</v>
      </c>
      <c r="C720" t="s">
        <v>4985</v>
      </c>
      <c r="G720" t="s">
        <v>4986</v>
      </c>
      <c r="J720" t="s">
        <v>4987</v>
      </c>
      <c r="K720" t="s">
        <v>453</v>
      </c>
      <c r="O720" t="s">
        <v>32224</v>
      </c>
      <c r="W720" t="s">
        <v>4988</v>
      </c>
      <c r="AA720" t="s">
        <v>4989</v>
      </c>
      <c r="AB720" t="s">
        <v>4990</v>
      </c>
      <c r="AG720">
        <v>20</v>
      </c>
      <c r="AH720">
        <v>20</v>
      </c>
      <c r="AN720" t="s">
        <v>455</v>
      </c>
      <c r="AO720" t="s">
        <v>456</v>
      </c>
      <c r="AS720" t="s">
        <v>730</v>
      </c>
      <c r="AT720">
        <v>2014</v>
      </c>
      <c r="AU720">
        <v>39</v>
      </c>
      <c r="AV720">
        <v>2</v>
      </c>
      <c r="BA720">
        <v>137</v>
      </c>
      <c r="BB720">
        <v>148</v>
      </c>
      <c r="BD720" t="s">
        <v>4991</v>
      </c>
      <c r="BG720">
        <v>12</v>
      </c>
      <c r="BK720" t="s">
        <v>4992</v>
      </c>
      <c r="BW720">
        <v>1</v>
      </c>
      <c r="BY720" t="s">
        <v>13985</v>
      </c>
      <c r="BZ720" t="s">
        <v>13985</v>
      </c>
      <c r="CA720" t="s">
        <v>13985</v>
      </c>
      <c r="CB720" t="s">
        <v>13985</v>
      </c>
    </row>
    <row r="721" spans="1:80" hidden="1">
      <c r="A721" t="s">
        <v>13850</v>
      </c>
      <c r="B721" t="s">
        <v>67</v>
      </c>
      <c r="C721" t="s">
        <v>36281</v>
      </c>
      <c r="G721" t="s">
        <v>36281</v>
      </c>
      <c r="J721" t="s">
        <v>36282</v>
      </c>
      <c r="K721" t="s">
        <v>7677</v>
      </c>
      <c r="O721" t="s">
        <v>32224</v>
      </c>
      <c r="AG721">
        <v>54</v>
      </c>
      <c r="AH721">
        <v>55</v>
      </c>
      <c r="AN721" t="s">
        <v>7681</v>
      </c>
      <c r="AT721">
        <v>1969</v>
      </c>
      <c r="AU721">
        <v>136</v>
      </c>
      <c r="AV721">
        <v>2</v>
      </c>
      <c r="BA721">
        <v>264</v>
      </c>
      <c r="BB721" t="s">
        <v>13394</v>
      </c>
      <c r="BD721" t="s">
        <v>36283</v>
      </c>
      <c r="BG721">
        <v>0</v>
      </c>
      <c r="BK721" t="s">
        <v>36284</v>
      </c>
      <c r="BW721">
        <v>0</v>
      </c>
      <c r="BX721" t="s">
        <v>13429</v>
      </c>
      <c r="BY721" t="s">
        <v>13985</v>
      </c>
      <c r="BZ721" t="s">
        <v>13985</v>
      </c>
      <c r="CA721" t="s">
        <v>13985</v>
      </c>
      <c r="CB721" t="s">
        <v>13985</v>
      </c>
    </row>
    <row r="722" spans="1:80" hidden="1">
      <c r="A722" t="s">
        <v>13850</v>
      </c>
      <c r="B722" t="s">
        <v>67</v>
      </c>
      <c r="C722" t="s">
        <v>34761</v>
      </c>
      <c r="G722" t="s">
        <v>34762</v>
      </c>
      <c r="J722" t="s">
        <v>34763</v>
      </c>
      <c r="K722" t="s">
        <v>258</v>
      </c>
      <c r="O722" t="s">
        <v>32224</v>
      </c>
      <c r="W722" t="s">
        <v>34764</v>
      </c>
      <c r="AA722" t="s">
        <v>34765</v>
      </c>
      <c r="AB722" t="s">
        <v>34766</v>
      </c>
      <c r="AG722">
        <v>19</v>
      </c>
      <c r="AH722">
        <v>19</v>
      </c>
      <c r="AN722" t="s">
        <v>261</v>
      </c>
      <c r="AS722" t="s">
        <v>352</v>
      </c>
      <c r="AT722">
        <v>2007</v>
      </c>
      <c r="AU722">
        <v>22</v>
      </c>
      <c r="AV722">
        <v>4</v>
      </c>
      <c r="BA722">
        <v>335</v>
      </c>
      <c r="BB722">
        <v>342</v>
      </c>
      <c r="BD722" t="s">
        <v>34767</v>
      </c>
      <c r="BG722">
        <v>8</v>
      </c>
      <c r="BK722" t="s">
        <v>34768</v>
      </c>
      <c r="BL722">
        <v>17660450</v>
      </c>
      <c r="BW722">
        <v>0</v>
      </c>
      <c r="BX722" t="s">
        <v>13429</v>
      </c>
      <c r="BY722" t="s">
        <v>13985</v>
      </c>
      <c r="BZ722" t="s">
        <v>13985</v>
      </c>
      <c r="CA722" t="s">
        <v>13985</v>
      </c>
      <c r="CB722" t="s">
        <v>13985</v>
      </c>
    </row>
    <row r="723" spans="1:80" hidden="1">
      <c r="A723" t="s">
        <v>13850</v>
      </c>
      <c r="B723" t="s">
        <v>67</v>
      </c>
      <c r="C723" t="s">
        <v>8063</v>
      </c>
      <c r="G723" t="s">
        <v>8064</v>
      </c>
      <c r="J723" t="s">
        <v>8065</v>
      </c>
      <c r="K723" t="s">
        <v>160</v>
      </c>
      <c r="O723" t="s">
        <v>32224</v>
      </c>
      <c r="W723" t="s">
        <v>8066</v>
      </c>
      <c r="AA723" t="s">
        <v>5725</v>
      </c>
      <c r="AB723" t="s">
        <v>5726</v>
      </c>
      <c r="AG723">
        <v>17</v>
      </c>
      <c r="AH723">
        <v>19</v>
      </c>
      <c r="AN723" t="s">
        <v>162</v>
      </c>
      <c r="AS723" t="s">
        <v>84</v>
      </c>
      <c r="AT723">
        <v>2008</v>
      </c>
      <c r="AU723">
        <v>33</v>
      </c>
      <c r="AV723">
        <v>4</v>
      </c>
      <c r="BA723">
        <v>291</v>
      </c>
      <c r="BB723">
        <v>301</v>
      </c>
      <c r="BD723" t="s">
        <v>8067</v>
      </c>
      <c r="BG723">
        <v>11</v>
      </c>
      <c r="BK723" t="s">
        <v>8068</v>
      </c>
      <c r="BW723">
        <v>1</v>
      </c>
      <c r="BY723" t="s">
        <v>13985</v>
      </c>
      <c r="BZ723" t="s">
        <v>13985</v>
      </c>
      <c r="CA723" t="s">
        <v>13985</v>
      </c>
      <c r="CB723" t="s">
        <v>13985</v>
      </c>
    </row>
    <row r="724" spans="1:80" hidden="1">
      <c r="A724" t="s">
        <v>13850</v>
      </c>
      <c r="B724" t="s">
        <v>67</v>
      </c>
      <c r="C724" t="s">
        <v>806</v>
      </c>
      <c r="G724" t="s">
        <v>807</v>
      </c>
      <c r="J724" t="s">
        <v>808</v>
      </c>
      <c r="K724" t="s">
        <v>809</v>
      </c>
      <c r="O724" t="s">
        <v>32224</v>
      </c>
      <c r="W724" t="s">
        <v>810</v>
      </c>
      <c r="AA724" t="s">
        <v>811</v>
      </c>
      <c r="AB724" t="s">
        <v>812</v>
      </c>
      <c r="AG724">
        <v>0</v>
      </c>
      <c r="AH724">
        <v>1</v>
      </c>
      <c r="AN724" t="s">
        <v>813</v>
      </c>
      <c r="AO724" t="s">
        <v>814</v>
      </c>
      <c r="AS724" t="s">
        <v>815</v>
      </c>
      <c r="AT724">
        <v>2019</v>
      </c>
      <c r="AU724">
        <v>92</v>
      </c>
      <c r="AV724">
        <v>2</v>
      </c>
      <c r="BA724">
        <v>621</v>
      </c>
      <c r="BB724">
        <v>631</v>
      </c>
      <c r="BD724" t="s">
        <v>816</v>
      </c>
      <c r="BG724">
        <v>11</v>
      </c>
      <c r="BK724" t="s">
        <v>817</v>
      </c>
      <c r="BW724">
        <v>1</v>
      </c>
    </row>
    <row r="725" spans="1:80" hidden="1">
      <c r="A725" t="s">
        <v>13850</v>
      </c>
      <c r="B725" t="s">
        <v>67</v>
      </c>
      <c r="C725" t="s">
        <v>9772</v>
      </c>
      <c r="G725" t="s">
        <v>9772</v>
      </c>
      <c r="J725" t="s">
        <v>9773</v>
      </c>
      <c r="K725" t="s">
        <v>178</v>
      </c>
      <c r="O725" t="s">
        <v>32224</v>
      </c>
      <c r="W725" t="s">
        <v>9774</v>
      </c>
      <c r="AA725" t="s">
        <v>5725</v>
      </c>
      <c r="AB725" t="s">
        <v>5726</v>
      </c>
      <c r="AG725">
        <v>25</v>
      </c>
      <c r="AH725">
        <v>33</v>
      </c>
      <c r="AN725" t="s">
        <v>180</v>
      </c>
      <c r="AS725" t="s">
        <v>297</v>
      </c>
      <c r="AT725">
        <v>2004</v>
      </c>
      <c r="AU725">
        <v>31</v>
      </c>
      <c r="AV725">
        <v>1</v>
      </c>
      <c r="BA725">
        <v>91</v>
      </c>
      <c r="BB725">
        <v>98</v>
      </c>
      <c r="BD725" t="s">
        <v>9775</v>
      </c>
      <c r="BG725">
        <v>8</v>
      </c>
      <c r="BK725" t="s">
        <v>9776</v>
      </c>
      <c r="BW725">
        <v>1</v>
      </c>
      <c r="BY725" t="s">
        <v>13985</v>
      </c>
      <c r="BZ725" t="s">
        <v>13985</v>
      </c>
      <c r="CA725" t="s">
        <v>13985</v>
      </c>
      <c r="CB725" t="s">
        <v>13985</v>
      </c>
    </row>
    <row r="726" spans="1:80" hidden="1">
      <c r="A726" t="s">
        <v>13850</v>
      </c>
      <c r="B726" t="s">
        <v>67</v>
      </c>
      <c r="C726" t="s">
        <v>35803</v>
      </c>
      <c r="G726" t="s">
        <v>35803</v>
      </c>
      <c r="J726" t="s">
        <v>35804</v>
      </c>
      <c r="K726" t="s">
        <v>35805</v>
      </c>
      <c r="O726" t="s">
        <v>32224</v>
      </c>
      <c r="W726" t="s">
        <v>35806</v>
      </c>
      <c r="AG726">
        <v>10</v>
      </c>
      <c r="AH726">
        <v>10</v>
      </c>
      <c r="AN726" t="s">
        <v>35807</v>
      </c>
      <c r="AT726">
        <v>1994</v>
      </c>
      <c r="AU726">
        <v>44</v>
      </c>
      <c r="AV726" s="2">
        <v>43497</v>
      </c>
      <c r="BA726">
        <v>139</v>
      </c>
      <c r="BB726">
        <v>155</v>
      </c>
      <c r="BG726">
        <v>17</v>
      </c>
      <c r="BK726" t="s">
        <v>35808</v>
      </c>
      <c r="BW726">
        <v>0</v>
      </c>
      <c r="BX726" t="s">
        <v>13429</v>
      </c>
      <c r="BY726" t="s">
        <v>13985</v>
      </c>
      <c r="BZ726" t="s">
        <v>13985</v>
      </c>
      <c r="CA726" t="s">
        <v>13985</v>
      </c>
      <c r="CB726" t="s">
        <v>13985</v>
      </c>
    </row>
    <row r="727" spans="1:80" hidden="1">
      <c r="A727" t="s">
        <v>13850</v>
      </c>
      <c r="B727" t="s">
        <v>67</v>
      </c>
      <c r="C727" t="s">
        <v>35351</v>
      </c>
      <c r="G727" t="s">
        <v>35351</v>
      </c>
      <c r="J727" t="s">
        <v>35352</v>
      </c>
      <c r="K727" t="s">
        <v>358</v>
      </c>
      <c r="O727" t="s">
        <v>32224</v>
      </c>
      <c r="W727" t="s">
        <v>35353</v>
      </c>
      <c r="AG727">
        <v>25</v>
      </c>
      <c r="AH727">
        <v>34</v>
      </c>
      <c r="AN727" t="s">
        <v>360</v>
      </c>
      <c r="AS727" t="s">
        <v>84</v>
      </c>
      <c r="AT727">
        <v>2001</v>
      </c>
      <c r="AU727">
        <v>47</v>
      </c>
      <c r="AV727">
        <v>12</v>
      </c>
      <c r="BA727">
        <v>1367</v>
      </c>
      <c r="BB727">
        <v>1375</v>
      </c>
      <c r="BD727" t="s">
        <v>35354</v>
      </c>
      <c r="BG727">
        <v>9</v>
      </c>
      <c r="BK727" t="s">
        <v>35355</v>
      </c>
      <c r="BL727">
        <v>12770143</v>
      </c>
      <c r="BW727">
        <v>0</v>
      </c>
      <c r="BX727" t="s">
        <v>13433</v>
      </c>
      <c r="BY727">
        <v>1</v>
      </c>
      <c r="BZ727" t="s">
        <v>13985</v>
      </c>
      <c r="CA727" t="s">
        <v>13985</v>
      </c>
      <c r="CB727" t="s">
        <v>13985</v>
      </c>
    </row>
    <row r="728" spans="1:80" hidden="1">
      <c r="A728" t="s">
        <v>13850</v>
      </c>
      <c r="B728" t="s">
        <v>67</v>
      </c>
      <c r="C728" t="s">
        <v>35246</v>
      </c>
      <c r="G728" t="s">
        <v>35246</v>
      </c>
      <c r="J728" t="s">
        <v>35247</v>
      </c>
      <c r="K728" t="s">
        <v>3484</v>
      </c>
      <c r="O728" t="s">
        <v>33881</v>
      </c>
      <c r="P728" t="s">
        <v>10211</v>
      </c>
      <c r="Q728" t="s">
        <v>10212</v>
      </c>
      <c r="R728" t="s">
        <v>10213</v>
      </c>
      <c r="W728" t="s">
        <v>35248</v>
      </c>
      <c r="AG728">
        <v>9</v>
      </c>
      <c r="AH728">
        <v>11</v>
      </c>
      <c r="AN728" t="s">
        <v>9979</v>
      </c>
      <c r="AT728">
        <v>2003</v>
      </c>
      <c r="AU728">
        <v>100</v>
      </c>
      <c r="AV728">
        <v>2</v>
      </c>
      <c r="BA728">
        <v>287</v>
      </c>
      <c r="BB728">
        <v>293</v>
      </c>
      <c r="BD728" t="s">
        <v>35249</v>
      </c>
      <c r="BG728">
        <v>7</v>
      </c>
      <c r="BK728" t="s">
        <v>35250</v>
      </c>
      <c r="BM728" t="s">
        <v>32249</v>
      </c>
      <c r="BW728">
        <v>0</v>
      </c>
      <c r="BX728" t="s">
        <v>13429</v>
      </c>
      <c r="BY728" t="s">
        <v>13985</v>
      </c>
      <c r="BZ728" t="s">
        <v>13985</v>
      </c>
      <c r="CA728" t="s">
        <v>13985</v>
      </c>
      <c r="CB728" t="s">
        <v>13985</v>
      </c>
    </row>
    <row r="729" spans="1:80" hidden="1">
      <c r="A729" t="s">
        <v>13850</v>
      </c>
      <c r="B729" t="s">
        <v>67</v>
      </c>
      <c r="C729" t="s">
        <v>35762</v>
      </c>
      <c r="G729" t="s">
        <v>35762</v>
      </c>
      <c r="J729" t="s">
        <v>35763</v>
      </c>
      <c r="K729" t="s">
        <v>4217</v>
      </c>
      <c r="O729" t="s">
        <v>32224</v>
      </c>
      <c r="W729" t="s">
        <v>35764</v>
      </c>
      <c r="AG729">
        <v>18</v>
      </c>
      <c r="AH729">
        <v>22</v>
      </c>
      <c r="AN729" t="s">
        <v>4221</v>
      </c>
      <c r="AO729" t="s">
        <v>4222</v>
      </c>
      <c r="AS729" t="s">
        <v>730</v>
      </c>
      <c r="AT729">
        <v>1995</v>
      </c>
      <c r="AU729">
        <v>10</v>
      </c>
      <c r="AV729">
        <v>1</v>
      </c>
      <c r="BA729">
        <v>1</v>
      </c>
      <c r="BB729">
        <v>12</v>
      </c>
      <c r="BD729" t="s">
        <v>35765</v>
      </c>
      <c r="BG729">
        <v>12</v>
      </c>
      <c r="BK729" t="s">
        <v>35766</v>
      </c>
      <c r="BW729">
        <v>0</v>
      </c>
      <c r="BX729" t="s">
        <v>13429</v>
      </c>
      <c r="BY729" t="s">
        <v>13985</v>
      </c>
      <c r="BZ729" t="s">
        <v>13985</v>
      </c>
      <c r="CA729" t="s">
        <v>13985</v>
      </c>
      <c r="CB729" t="s">
        <v>13985</v>
      </c>
    </row>
    <row r="730" spans="1:80" hidden="1">
      <c r="A730" t="s">
        <v>13850</v>
      </c>
      <c r="B730" t="s">
        <v>67</v>
      </c>
      <c r="C730" t="s">
        <v>11075</v>
      </c>
      <c r="G730" t="s">
        <v>11075</v>
      </c>
      <c r="J730" t="s">
        <v>35635</v>
      </c>
      <c r="K730" t="s">
        <v>625</v>
      </c>
      <c r="O730" t="s">
        <v>32224</v>
      </c>
      <c r="W730" t="s">
        <v>35636</v>
      </c>
      <c r="AA730" t="s">
        <v>10048</v>
      </c>
      <c r="AB730" t="s">
        <v>10049</v>
      </c>
      <c r="AG730">
        <v>14</v>
      </c>
      <c r="AH730">
        <v>17</v>
      </c>
      <c r="AN730" t="s">
        <v>627</v>
      </c>
      <c r="AO730" t="s">
        <v>628</v>
      </c>
      <c r="AS730" t="s">
        <v>1023</v>
      </c>
      <c r="AT730">
        <v>1998</v>
      </c>
      <c r="AU730">
        <v>86</v>
      </c>
      <c r="AV730">
        <v>1</v>
      </c>
      <c r="BA730">
        <v>41</v>
      </c>
      <c r="BB730">
        <v>48</v>
      </c>
      <c r="BD730" t="s">
        <v>35637</v>
      </c>
      <c r="BG730">
        <v>8</v>
      </c>
      <c r="BK730" t="s">
        <v>35638</v>
      </c>
      <c r="BW730">
        <v>0</v>
      </c>
      <c r="BX730" t="s">
        <v>13433</v>
      </c>
      <c r="BY730">
        <v>1</v>
      </c>
      <c r="BZ730" t="s">
        <v>13985</v>
      </c>
      <c r="CA730" t="s">
        <v>13985</v>
      </c>
      <c r="CB730" t="s">
        <v>13985</v>
      </c>
    </row>
    <row r="731" spans="1:80" hidden="1">
      <c r="A731" t="s">
        <v>13850</v>
      </c>
      <c r="B731" t="s">
        <v>67</v>
      </c>
      <c r="C731" t="s">
        <v>3019</v>
      </c>
      <c r="G731" t="s">
        <v>3020</v>
      </c>
      <c r="J731" t="s">
        <v>3021</v>
      </c>
      <c r="K731" t="s">
        <v>3022</v>
      </c>
      <c r="O731" t="s">
        <v>32291</v>
      </c>
      <c r="W731" t="s">
        <v>3023</v>
      </c>
      <c r="AG731">
        <v>16</v>
      </c>
      <c r="AH731">
        <v>16</v>
      </c>
      <c r="AN731" t="s">
        <v>3024</v>
      </c>
      <c r="AO731" t="s">
        <v>3025</v>
      </c>
      <c r="AS731" t="s">
        <v>297</v>
      </c>
      <c r="AT731">
        <v>2016</v>
      </c>
      <c r="AU731">
        <v>53</v>
      </c>
      <c r="AV731">
        <v>5</v>
      </c>
      <c r="BA731">
        <v>1013</v>
      </c>
      <c r="BB731">
        <v>1023</v>
      </c>
      <c r="BD731" t="s">
        <v>3026</v>
      </c>
      <c r="BG731">
        <v>11</v>
      </c>
      <c r="BK731" t="s">
        <v>3027</v>
      </c>
      <c r="BL731">
        <v>27354438</v>
      </c>
      <c r="BM731" t="s">
        <v>32468</v>
      </c>
      <c r="BW731">
        <v>1</v>
      </c>
      <c r="BY731" t="s">
        <v>13985</v>
      </c>
      <c r="BZ731" t="s">
        <v>13985</v>
      </c>
      <c r="CA731" t="s">
        <v>13985</v>
      </c>
      <c r="CB731" t="s">
        <v>13985</v>
      </c>
    </row>
    <row r="732" spans="1:80" hidden="1">
      <c r="A732" t="s">
        <v>13850</v>
      </c>
      <c r="B732" t="s">
        <v>67</v>
      </c>
      <c r="C732" t="s">
        <v>32581</v>
      </c>
      <c r="G732" t="s">
        <v>32582</v>
      </c>
      <c r="J732" t="s">
        <v>32583</v>
      </c>
      <c r="K732" t="s">
        <v>32584</v>
      </c>
      <c r="O732" t="s">
        <v>32224</v>
      </c>
      <c r="W732" t="s">
        <v>32585</v>
      </c>
      <c r="AB732" t="s">
        <v>32586</v>
      </c>
      <c r="AG732">
        <v>3</v>
      </c>
      <c r="AH732">
        <v>4</v>
      </c>
      <c r="AN732" t="s">
        <v>32587</v>
      </c>
      <c r="AO732" t="s">
        <v>32588</v>
      </c>
      <c r="AS732" s="1">
        <v>41852</v>
      </c>
      <c r="AT732">
        <v>2018</v>
      </c>
      <c r="AU732">
        <v>7</v>
      </c>
      <c r="BC732">
        <v>89</v>
      </c>
      <c r="BD732" t="s">
        <v>32589</v>
      </c>
      <c r="BG732">
        <v>13</v>
      </c>
      <c r="BK732" t="s">
        <v>32590</v>
      </c>
      <c r="BL732">
        <v>30107859</v>
      </c>
      <c r="BM732" t="s">
        <v>32263</v>
      </c>
      <c r="BW732">
        <v>0</v>
      </c>
      <c r="BX732" t="s">
        <v>13429</v>
      </c>
      <c r="BY732" t="s">
        <v>13985</v>
      </c>
      <c r="BZ732" t="s">
        <v>13985</v>
      </c>
      <c r="CA732" t="s">
        <v>13985</v>
      </c>
      <c r="CB732" t="s">
        <v>13985</v>
      </c>
    </row>
    <row r="733" spans="1:80" hidden="1">
      <c r="A733" t="s">
        <v>13850</v>
      </c>
      <c r="B733" t="s">
        <v>67</v>
      </c>
      <c r="C733" t="s">
        <v>36238</v>
      </c>
      <c r="G733" t="s">
        <v>36238</v>
      </c>
      <c r="J733" t="s">
        <v>36239</v>
      </c>
      <c r="K733" t="s">
        <v>12089</v>
      </c>
      <c r="O733" t="s">
        <v>35751</v>
      </c>
      <c r="AG733">
        <v>24</v>
      </c>
      <c r="AH733">
        <v>24</v>
      </c>
      <c r="AN733" t="s">
        <v>12091</v>
      </c>
      <c r="AT733">
        <v>1978</v>
      </c>
      <c r="AU733">
        <v>89</v>
      </c>
      <c r="AV733">
        <v>2</v>
      </c>
      <c r="BA733">
        <v>261</v>
      </c>
      <c r="BB733">
        <v>262</v>
      </c>
      <c r="BG733">
        <v>2</v>
      </c>
      <c r="BK733" t="s">
        <v>36240</v>
      </c>
      <c r="BW733">
        <v>0</v>
      </c>
      <c r="BX733" t="s">
        <v>13429</v>
      </c>
      <c r="BY733" t="s">
        <v>13985</v>
      </c>
      <c r="BZ733" t="s">
        <v>13985</v>
      </c>
      <c r="CA733" t="s">
        <v>13985</v>
      </c>
      <c r="CB733" t="s">
        <v>13985</v>
      </c>
    </row>
    <row r="734" spans="1:80" hidden="1">
      <c r="A734" t="s">
        <v>13850</v>
      </c>
      <c r="B734" t="s">
        <v>67</v>
      </c>
      <c r="C734" t="s">
        <v>9976</v>
      </c>
      <c r="G734" t="s">
        <v>9976</v>
      </c>
      <c r="J734" t="s">
        <v>9977</v>
      </c>
      <c r="K734" t="s">
        <v>3484</v>
      </c>
      <c r="O734" t="s">
        <v>32224</v>
      </c>
      <c r="W734" t="s">
        <v>9978</v>
      </c>
      <c r="AG734">
        <v>7</v>
      </c>
      <c r="AH734">
        <v>9</v>
      </c>
      <c r="AN734" t="s">
        <v>9979</v>
      </c>
      <c r="AT734">
        <v>2004</v>
      </c>
      <c r="AU734">
        <v>101</v>
      </c>
      <c r="AV734">
        <v>4</v>
      </c>
      <c r="BA734">
        <v>523</v>
      </c>
      <c r="BB734">
        <v>529</v>
      </c>
      <c r="BD734" t="s">
        <v>9980</v>
      </c>
      <c r="BG734">
        <v>7</v>
      </c>
      <c r="BK734" t="s">
        <v>9981</v>
      </c>
      <c r="BM734" t="s">
        <v>32249</v>
      </c>
      <c r="BW734">
        <v>1</v>
      </c>
      <c r="BY734" t="s">
        <v>13985</v>
      </c>
      <c r="BZ734" t="s">
        <v>13985</v>
      </c>
      <c r="CA734" t="s">
        <v>13985</v>
      </c>
      <c r="CB734" t="s">
        <v>13985</v>
      </c>
    </row>
    <row r="735" spans="1:80" hidden="1">
      <c r="A735" t="s">
        <v>13850</v>
      </c>
      <c r="B735" t="s">
        <v>67</v>
      </c>
      <c r="C735" t="s">
        <v>1124</v>
      </c>
      <c r="G735" t="s">
        <v>1125</v>
      </c>
      <c r="J735" t="s">
        <v>1126</v>
      </c>
      <c r="K735" t="s">
        <v>348</v>
      </c>
      <c r="O735" t="s">
        <v>32224</v>
      </c>
      <c r="W735" t="s">
        <v>1127</v>
      </c>
      <c r="AG735">
        <v>0</v>
      </c>
      <c r="AH735">
        <v>0</v>
      </c>
      <c r="AN735" t="s">
        <v>350</v>
      </c>
      <c r="AO735" t="s">
        <v>351</v>
      </c>
      <c r="AS735" t="s">
        <v>84</v>
      </c>
      <c r="AT735">
        <v>2018</v>
      </c>
      <c r="AU735">
        <v>47</v>
      </c>
      <c r="AV735">
        <v>6</v>
      </c>
      <c r="BA735">
        <v>1596</v>
      </c>
      <c r="BB735">
        <v>1600</v>
      </c>
      <c r="BD735" t="s">
        <v>1128</v>
      </c>
      <c r="BG735">
        <v>5</v>
      </c>
      <c r="BK735" t="s">
        <v>1129</v>
      </c>
      <c r="BL735">
        <v>30165434</v>
      </c>
      <c r="BW735">
        <v>1</v>
      </c>
    </row>
    <row r="736" spans="1:80" hidden="1">
      <c r="A736" t="s">
        <v>13850</v>
      </c>
      <c r="B736" t="s">
        <v>67</v>
      </c>
      <c r="C736" t="s">
        <v>35993</v>
      </c>
      <c r="G736" t="s">
        <v>35993</v>
      </c>
      <c r="J736" t="s">
        <v>35994</v>
      </c>
      <c r="K736" t="s">
        <v>358</v>
      </c>
      <c r="O736" t="s">
        <v>32224</v>
      </c>
      <c r="AA736" t="s">
        <v>35995</v>
      </c>
      <c r="AB736" t="s">
        <v>35996</v>
      </c>
      <c r="AG736">
        <v>29</v>
      </c>
      <c r="AH736">
        <v>30</v>
      </c>
      <c r="AN736" t="s">
        <v>360</v>
      </c>
      <c r="AT736">
        <v>1988</v>
      </c>
      <c r="AU736">
        <v>34</v>
      </c>
      <c r="AV736">
        <v>11</v>
      </c>
      <c r="BA736">
        <v>1063</v>
      </c>
      <c r="BB736">
        <v>1069</v>
      </c>
      <c r="BD736" t="s">
        <v>35997</v>
      </c>
      <c r="BG736">
        <v>7</v>
      </c>
      <c r="BK736" t="s">
        <v>35998</v>
      </c>
      <c r="BW736">
        <v>0</v>
      </c>
      <c r="BX736" t="s">
        <v>13433</v>
      </c>
      <c r="BY736">
        <v>1</v>
      </c>
      <c r="BZ736" t="s">
        <v>13985</v>
      </c>
      <c r="CA736" t="s">
        <v>13985</v>
      </c>
      <c r="CB736" t="s">
        <v>13985</v>
      </c>
    </row>
    <row r="737" spans="1:80" hidden="1">
      <c r="A737" t="s">
        <v>13850</v>
      </c>
      <c r="B737" t="s">
        <v>67</v>
      </c>
      <c r="C737" t="s">
        <v>11592</v>
      </c>
      <c r="G737" t="s">
        <v>11592</v>
      </c>
      <c r="J737" t="s">
        <v>11593</v>
      </c>
      <c r="K737" t="s">
        <v>160</v>
      </c>
      <c r="O737" t="s">
        <v>32224</v>
      </c>
      <c r="W737" t="s">
        <v>11594</v>
      </c>
      <c r="AG737">
        <v>18</v>
      </c>
      <c r="AH737">
        <v>23</v>
      </c>
      <c r="AN737" t="s">
        <v>162</v>
      </c>
      <c r="AO737" t="s">
        <v>163</v>
      </c>
      <c r="AS737" t="s">
        <v>84</v>
      </c>
      <c r="AT737">
        <v>1997</v>
      </c>
      <c r="AU737">
        <v>22</v>
      </c>
      <c r="AV737">
        <v>4</v>
      </c>
      <c r="BA737">
        <v>357</v>
      </c>
      <c r="BB737">
        <v>364</v>
      </c>
      <c r="BD737" t="s">
        <v>11595</v>
      </c>
      <c r="BG737">
        <v>8</v>
      </c>
      <c r="BK737" t="s">
        <v>11596</v>
      </c>
      <c r="BM737" t="s">
        <v>32468</v>
      </c>
      <c r="BW737">
        <v>1</v>
      </c>
      <c r="BY737" t="s">
        <v>13985</v>
      </c>
      <c r="BZ737" t="s">
        <v>13985</v>
      </c>
      <c r="CA737" t="s">
        <v>13985</v>
      </c>
      <c r="CB737" t="s">
        <v>13985</v>
      </c>
    </row>
    <row r="738" spans="1:80" hidden="1">
      <c r="A738" t="s">
        <v>13850</v>
      </c>
      <c r="B738" t="s">
        <v>67</v>
      </c>
      <c r="C738" t="s">
        <v>34610</v>
      </c>
      <c r="G738" t="s">
        <v>34611</v>
      </c>
      <c r="J738" t="s">
        <v>34612</v>
      </c>
      <c r="K738" t="s">
        <v>258</v>
      </c>
      <c r="O738" t="s">
        <v>32224</v>
      </c>
      <c r="W738" t="s">
        <v>34613</v>
      </c>
      <c r="AA738" t="s">
        <v>34614</v>
      </c>
      <c r="AB738" t="s">
        <v>10890</v>
      </c>
      <c r="AG738">
        <v>49</v>
      </c>
      <c r="AH738">
        <v>50</v>
      </c>
      <c r="AN738" t="s">
        <v>261</v>
      </c>
      <c r="AS738" t="s">
        <v>730</v>
      </c>
      <c r="AT738">
        <v>2008</v>
      </c>
      <c r="AU738">
        <v>23</v>
      </c>
      <c r="AV738">
        <v>2</v>
      </c>
      <c r="BA738">
        <v>129</v>
      </c>
      <c r="BB738">
        <v>139</v>
      </c>
      <c r="BD738" t="s">
        <v>34615</v>
      </c>
      <c r="BG738">
        <v>11</v>
      </c>
      <c r="BK738" t="s">
        <v>34616</v>
      </c>
      <c r="BL738">
        <v>18375862</v>
      </c>
      <c r="BW738">
        <v>0</v>
      </c>
      <c r="BX738" t="s">
        <v>13433</v>
      </c>
      <c r="BY738">
        <v>2</v>
      </c>
      <c r="BZ738" t="s">
        <v>13985</v>
      </c>
      <c r="CA738" t="s">
        <v>13985</v>
      </c>
      <c r="CB738" t="s">
        <v>13985</v>
      </c>
    </row>
    <row r="739" spans="1:80" hidden="1">
      <c r="A739" t="s">
        <v>13850</v>
      </c>
      <c r="B739" t="s">
        <v>67</v>
      </c>
      <c r="C739" t="s">
        <v>33376</v>
      </c>
      <c r="G739" t="s">
        <v>33377</v>
      </c>
      <c r="J739" t="s">
        <v>33378</v>
      </c>
      <c r="K739" t="s">
        <v>550</v>
      </c>
      <c r="O739" t="s">
        <v>32224</v>
      </c>
      <c r="W739" t="s">
        <v>33379</v>
      </c>
      <c r="AG739">
        <v>2</v>
      </c>
      <c r="AH739">
        <v>2</v>
      </c>
      <c r="AN739" t="s">
        <v>553</v>
      </c>
      <c r="AO739" t="s">
        <v>554</v>
      </c>
      <c r="AS739" t="s">
        <v>472</v>
      </c>
      <c r="AT739">
        <v>2015</v>
      </c>
      <c r="AU739">
        <v>18</v>
      </c>
      <c r="AV739">
        <v>3</v>
      </c>
      <c r="BA739">
        <v>360</v>
      </c>
      <c r="BB739">
        <v>367</v>
      </c>
      <c r="BD739" t="s">
        <v>33380</v>
      </c>
      <c r="BG739">
        <v>8</v>
      </c>
      <c r="BK739" t="s">
        <v>33381</v>
      </c>
      <c r="BW739">
        <v>0</v>
      </c>
      <c r="BX739" t="s">
        <v>13433</v>
      </c>
      <c r="BY739">
        <v>1</v>
      </c>
      <c r="BZ739" t="s">
        <v>13985</v>
      </c>
      <c r="CA739" t="s">
        <v>13985</v>
      </c>
      <c r="CB739" t="s">
        <v>13985</v>
      </c>
    </row>
    <row r="740" spans="1:80" hidden="1">
      <c r="A740" t="s">
        <v>13850</v>
      </c>
      <c r="B740" t="s">
        <v>67</v>
      </c>
      <c r="C740" t="s">
        <v>11531</v>
      </c>
      <c r="G740" t="s">
        <v>11531</v>
      </c>
      <c r="J740" t="s">
        <v>11890</v>
      </c>
      <c r="K740" t="s">
        <v>667</v>
      </c>
      <c r="O740" t="s">
        <v>32224</v>
      </c>
      <c r="W740" t="s">
        <v>11891</v>
      </c>
      <c r="AG740">
        <v>5</v>
      </c>
      <c r="AH740">
        <v>7</v>
      </c>
      <c r="AN740" t="s">
        <v>670</v>
      </c>
      <c r="AS740" t="s">
        <v>352</v>
      </c>
      <c r="AT740">
        <v>1996</v>
      </c>
      <c r="AU740">
        <v>31</v>
      </c>
      <c r="AV740">
        <v>3</v>
      </c>
      <c r="BA740">
        <v>379</v>
      </c>
      <c r="BB740">
        <v>388</v>
      </c>
      <c r="BD740" t="s">
        <v>11892</v>
      </c>
      <c r="BG740">
        <v>10</v>
      </c>
      <c r="BK740" t="s">
        <v>11893</v>
      </c>
      <c r="BM740" t="s">
        <v>32286</v>
      </c>
      <c r="BW740">
        <v>1</v>
      </c>
      <c r="BY740" t="s">
        <v>13985</v>
      </c>
      <c r="BZ740" t="s">
        <v>13985</v>
      </c>
      <c r="CA740" t="s">
        <v>13985</v>
      </c>
      <c r="CB740" t="s">
        <v>13985</v>
      </c>
    </row>
    <row r="741" spans="1:80" hidden="1">
      <c r="A741" t="s">
        <v>13850</v>
      </c>
      <c r="B741" t="s">
        <v>67</v>
      </c>
      <c r="C741" t="s">
        <v>34148</v>
      </c>
      <c r="G741" t="s">
        <v>34149</v>
      </c>
      <c r="J741" t="s">
        <v>34150</v>
      </c>
      <c r="K741" t="s">
        <v>358</v>
      </c>
      <c r="O741" t="s">
        <v>32224</v>
      </c>
      <c r="W741" t="s">
        <v>34151</v>
      </c>
      <c r="AB741" t="s">
        <v>33394</v>
      </c>
      <c r="AG741">
        <v>15</v>
      </c>
      <c r="AH741">
        <v>17</v>
      </c>
      <c r="AN741" t="s">
        <v>360</v>
      </c>
      <c r="AO741" t="s">
        <v>361</v>
      </c>
      <c r="AS741" t="s">
        <v>629</v>
      </c>
      <c r="AT741">
        <v>2012</v>
      </c>
      <c r="AU741">
        <v>58</v>
      </c>
      <c r="AV741">
        <v>5</v>
      </c>
      <c r="BA741">
        <v>704</v>
      </c>
      <c r="BB741">
        <v>709</v>
      </c>
      <c r="BD741" t="s">
        <v>34152</v>
      </c>
      <c r="BG741">
        <v>6</v>
      </c>
      <c r="BK741" t="s">
        <v>34153</v>
      </c>
      <c r="BL741">
        <v>22360999</v>
      </c>
      <c r="BW741">
        <v>0</v>
      </c>
      <c r="BX741" t="s">
        <v>13433</v>
      </c>
      <c r="BY741">
        <v>2</v>
      </c>
      <c r="CB741" t="s">
        <v>13429</v>
      </c>
    </row>
    <row r="742" spans="1:80" hidden="1">
      <c r="A742" t="s">
        <v>13850</v>
      </c>
      <c r="B742" t="s">
        <v>67</v>
      </c>
      <c r="C742" t="s">
        <v>33985</v>
      </c>
      <c r="G742" t="s">
        <v>33986</v>
      </c>
      <c r="J742" t="s">
        <v>33987</v>
      </c>
      <c r="K742" t="s">
        <v>358</v>
      </c>
      <c r="O742" t="s">
        <v>32224</v>
      </c>
      <c r="W742" t="s">
        <v>33988</v>
      </c>
      <c r="AB742" t="s">
        <v>33394</v>
      </c>
      <c r="AG742">
        <v>15</v>
      </c>
      <c r="AH742">
        <v>16</v>
      </c>
      <c r="AN742" t="s">
        <v>360</v>
      </c>
      <c r="AS742" t="s">
        <v>84</v>
      </c>
      <c r="AT742">
        <v>2012</v>
      </c>
      <c r="AU742">
        <v>58</v>
      </c>
      <c r="AV742">
        <v>12</v>
      </c>
      <c r="BA742">
        <v>1541</v>
      </c>
      <c r="BB742">
        <v>1547</v>
      </c>
      <c r="BD742" t="s">
        <v>33989</v>
      </c>
      <c r="BG742">
        <v>7</v>
      </c>
      <c r="BK742" t="s">
        <v>33990</v>
      </c>
      <c r="BL742">
        <v>23026647</v>
      </c>
      <c r="BW742">
        <v>0</v>
      </c>
      <c r="BX742" t="s">
        <v>13433</v>
      </c>
      <c r="BY742">
        <v>2</v>
      </c>
      <c r="BZ742" t="s">
        <v>13985</v>
      </c>
      <c r="CA742" t="s">
        <v>13985</v>
      </c>
      <c r="CB742" t="s">
        <v>13985</v>
      </c>
    </row>
    <row r="743" spans="1:80" hidden="1">
      <c r="A743" t="s">
        <v>13850</v>
      </c>
      <c r="B743" t="s">
        <v>67</v>
      </c>
      <c r="C743" t="s">
        <v>36157</v>
      </c>
      <c r="G743" t="s">
        <v>36157</v>
      </c>
      <c r="J743" t="s">
        <v>36158</v>
      </c>
      <c r="K743" t="s">
        <v>35805</v>
      </c>
      <c r="O743" t="s">
        <v>35751</v>
      </c>
      <c r="AG743">
        <v>8</v>
      </c>
      <c r="AH743">
        <v>8</v>
      </c>
      <c r="AN743" t="s">
        <v>35807</v>
      </c>
      <c r="AT743">
        <v>1982</v>
      </c>
      <c r="AU743">
        <v>32</v>
      </c>
      <c r="AV743">
        <v>1</v>
      </c>
      <c r="BA743">
        <v>117</v>
      </c>
      <c r="BB743">
        <v>122</v>
      </c>
      <c r="BG743">
        <v>6</v>
      </c>
      <c r="BK743" t="s">
        <v>36159</v>
      </c>
      <c r="BW743">
        <v>0</v>
      </c>
      <c r="BX743" t="s">
        <v>13433</v>
      </c>
      <c r="BY743">
        <v>1</v>
      </c>
      <c r="BZ743" t="s">
        <v>13985</v>
      </c>
      <c r="CA743" t="s">
        <v>13985</v>
      </c>
      <c r="CB743" t="s">
        <v>13985</v>
      </c>
    </row>
    <row r="744" spans="1:80" hidden="1">
      <c r="A744" t="s">
        <v>13850</v>
      </c>
      <c r="B744" t="s">
        <v>67</v>
      </c>
      <c r="C744" t="s">
        <v>35692</v>
      </c>
      <c r="G744" t="s">
        <v>35692</v>
      </c>
      <c r="J744" t="s">
        <v>35693</v>
      </c>
      <c r="K744" t="s">
        <v>24019</v>
      </c>
      <c r="O744" t="s">
        <v>32224</v>
      </c>
      <c r="W744" t="s">
        <v>35694</v>
      </c>
      <c r="AG744">
        <v>7</v>
      </c>
      <c r="AH744">
        <v>7</v>
      </c>
      <c r="AN744" t="s">
        <v>24021</v>
      </c>
      <c r="AS744" t="s">
        <v>521</v>
      </c>
      <c r="AT744">
        <v>1996</v>
      </c>
      <c r="AU744">
        <v>26</v>
      </c>
      <c r="AV744">
        <v>6</v>
      </c>
      <c r="BA744">
        <v>629</v>
      </c>
      <c r="BB744">
        <v>635</v>
      </c>
      <c r="BD744" t="s">
        <v>35695</v>
      </c>
      <c r="BG744">
        <v>7</v>
      </c>
      <c r="BK744" t="s">
        <v>35696</v>
      </c>
      <c r="BL744">
        <v>8875308</v>
      </c>
      <c r="BW744">
        <v>0</v>
      </c>
      <c r="BX744" t="s">
        <v>13433</v>
      </c>
      <c r="BY744">
        <v>1</v>
      </c>
      <c r="BZ744" t="s">
        <v>13985</v>
      </c>
      <c r="CA744" t="s">
        <v>13985</v>
      </c>
      <c r="CB744" t="s">
        <v>13985</v>
      </c>
    </row>
    <row r="745" spans="1:80" hidden="1">
      <c r="A745" t="s">
        <v>13850</v>
      </c>
      <c r="B745" t="s">
        <v>67</v>
      </c>
      <c r="C745" t="s">
        <v>6340</v>
      </c>
      <c r="G745" t="s">
        <v>6341</v>
      </c>
      <c r="J745" t="s">
        <v>6342</v>
      </c>
      <c r="K745" t="s">
        <v>160</v>
      </c>
      <c r="O745" t="s">
        <v>32224</v>
      </c>
      <c r="W745" t="s">
        <v>6343</v>
      </c>
      <c r="AA745" t="s">
        <v>5725</v>
      </c>
      <c r="AB745" t="s">
        <v>5726</v>
      </c>
      <c r="AG745">
        <v>4</v>
      </c>
      <c r="AH745">
        <v>5</v>
      </c>
      <c r="AN745" t="s">
        <v>162</v>
      </c>
      <c r="AO745" t="s">
        <v>163</v>
      </c>
      <c r="AS745" t="s">
        <v>84</v>
      </c>
      <c r="AT745">
        <v>2011</v>
      </c>
      <c r="AU745">
        <v>36</v>
      </c>
      <c r="AV745">
        <v>4</v>
      </c>
      <c r="BA745">
        <v>379</v>
      </c>
      <c r="BB745">
        <v>384</v>
      </c>
      <c r="BD745" t="s">
        <v>6344</v>
      </c>
      <c r="BG745">
        <v>6</v>
      </c>
      <c r="BK745" t="s">
        <v>6345</v>
      </c>
      <c r="BW745">
        <v>1</v>
      </c>
      <c r="BY745" t="s">
        <v>13985</v>
      </c>
      <c r="BZ745" t="s">
        <v>13985</v>
      </c>
      <c r="CA745" t="s">
        <v>13985</v>
      </c>
      <c r="CB745" t="s">
        <v>13985</v>
      </c>
    </row>
    <row r="746" spans="1:80" hidden="1">
      <c r="A746" t="s">
        <v>13850</v>
      </c>
      <c r="B746" t="s">
        <v>67</v>
      </c>
      <c r="C746" t="s">
        <v>34374</v>
      </c>
      <c r="G746" t="s">
        <v>34375</v>
      </c>
      <c r="J746" t="s">
        <v>34376</v>
      </c>
      <c r="K746" t="s">
        <v>358</v>
      </c>
      <c r="O746" t="s">
        <v>32224</v>
      </c>
      <c r="W746" t="s">
        <v>34377</v>
      </c>
      <c r="AB746" t="s">
        <v>5515</v>
      </c>
      <c r="AG746">
        <v>1</v>
      </c>
      <c r="AH746">
        <v>1</v>
      </c>
      <c r="AN746" t="s">
        <v>360</v>
      </c>
      <c r="AS746" t="s">
        <v>297</v>
      </c>
      <c r="AT746">
        <v>2010</v>
      </c>
      <c r="AU746">
        <v>56</v>
      </c>
      <c r="AV746">
        <v>9</v>
      </c>
      <c r="BA746">
        <v>1125</v>
      </c>
      <c r="BB746">
        <v>1129</v>
      </c>
      <c r="BD746" t="s">
        <v>34378</v>
      </c>
      <c r="BG746">
        <v>5</v>
      </c>
      <c r="BK746" t="s">
        <v>34379</v>
      </c>
      <c r="BL746">
        <v>20230824</v>
      </c>
      <c r="BW746">
        <v>0</v>
      </c>
      <c r="BX746" t="s">
        <v>13433</v>
      </c>
      <c r="BY746">
        <v>1</v>
      </c>
      <c r="BZ746" t="s">
        <v>13985</v>
      </c>
      <c r="CA746" t="s">
        <v>13985</v>
      </c>
      <c r="CB746" t="s">
        <v>13985</v>
      </c>
    </row>
    <row r="747" spans="1:80" hidden="1">
      <c r="A747" t="s">
        <v>13850</v>
      </c>
      <c r="B747" t="s">
        <v>67</v>
      </c>
      <c r="C747" t="s">
        <v>32788</v>
      </c>
      <c r="G747" t="s">
        <v>32789</v>
      </c>
      <c r="J747" t="s">
        <v>32790</v>
      </c>
      <c r="K747" t="s">
        <v>15091</v>
      </c>
      <c r="O747" t="s">
        <v>32224</v>
      </c>
      <c r="W747" t="s">
        <v>32791</v>
      </c>
      <c r="AB747" t="s">
        <v>19445</v>
      </c>
      <c r="AG747">
        <v>0</v>
      </c>
      <c r="AH747">
        <v>0</v>
      </c>
      <c r="AN747" t="s">
        <v>15095</v>
      </c>
      <c r="AS747" t="s">
        <v>14934</v>
      </c>
      <c r="AT747">
        <v>2017</v>
      </c>
      <c r="AU747">
        <v>10</v>
      </c>
      <c r="BC747">
        <v>621</v>
      </c>
      <c r="BD747" t="s">
        <v>32792</v>
      </c>
      <c r="BG747">
        <v>12</v>
      </c>
      <c r="BK747" t="s">
        <v>32793</v>
      </c>
      <c r="BL747">
        <v>29282150</v>
      </c>
      <c r="BM747" t="s">
        <v>32263</v>
      </c>
      <c r="BW747">
        <v>0</v>
      </c>
      <c r="BX747" t="s">
        <v>13433</v>
      </c>
      <c r="BY747">
        <v>1</v>
      </c>
      <c r="BZ747" t="s">
        <v>13985</v>
      </c>
      <c r="CA747" t="s">
        <v>13985</v>
      </c>
      <c r="CB747" t="s">
        <v>13985</v>
      </c>
    </row>
    <row r="748" spans="1:80" hidden="1">
      <c r="A748" t="s">
        <v>13850</v>
      </c>
      <c r="B748" t="s">
        <v>67</v>
      </c>
      <c r="C748" t="s">
        <v>36050</v>
      </c>
      <c r="G748" t="s">
        <v>36050</v>
      </c>
      <c r="J748" t="s">
        <v>36051</v>
      </c>
      <c r="K748" t="s">
        <v>667</v>
      </c>
      <c r="O748" t="s">
        <v>32224</v>
      </c>
      <c r="AG748">
        <v>5</v>
      </c>
      <c r="AH748">
        <v>10</v>
      </c>
      <c r="AN748" t="s">
        <v>670</v>
      </c>
      <c r="AS748" t="s">
        <v>154</v>
      </c>
      <c r="AT748">
        <v>1986</v>
      </c>
      <c r="AU748">
        <v>21</v>
      </c>
      <c r="AV748">
        <v>4</v>
      </c>
      <c r="BA748">
        <v>582</v>
      </c>
      <c r="BB748">
        <v>588</v>
      </c>
      <c r="BD748" t="s">
        <v>36052</v>
      </c>
      <c r="BG748">
        <v>7</v>
      </c>
      <c r="BK748" t="s">
        <v>36053</v>
      </c>
      <c r="BM748" t="s">
        <v>32286</v>
      </c>
      <c r="BW748">
        <v>0</v>
      </c>
      <c r="BX748" t="s">
        <v>13433</v>
      </c>
      <c r="BY748">
        <v>1</v>
      </c>
      <c r="BZ748" t="s">
        <v>13985</v>
      </c>
      <c r="CA748" t="s">
        <v>13985</v>
      </c>
      <c r="CB748" t="s">
        <v>13985</v>
      </c>
    </row>
    <row r="749" spans="1:80" hidden="1">
      <c r="A749" t="s">
        <v>13850</v>
      </c>
      <c r="B749" t="s">
        <v>67</v>
      </c>
      <c r="C749" t="s">
        <v>11797</v>
      </c>
      <c r="G749" t="s">
        <v>11797</v>
      </c>
      <c r="J749" t="s">
        <v>11798</v>
      </c>
      <c r="K749" t="s">
        <v>11799</v>
      </c>
      <c r="O749" t="s">
        <v>32291</v>
      </c>
      <c r="W749" t="s">
        <v>11800</v>
      </c>
      <c r="AG749">
        <v>36</v>
      </c>
      <c r="AH749">
        <v>41</v>
      </c>
      <c r="AN749" t="s">
        <v>5164</v>
      </c>
      <c r="AO749" t="s">
        <v>11801</v>
      </c>
      <c r="AT749">
        <v>1997</v>
      </c>
      <c r="AU749">
        <v>42</v>
      </c>
      <c r="BA749">
        <v>323</v>
      </c>
      <c r="BB749">
        <v>349</v>
      </c>
      <c r="BD749" t="s">
        <v>11802</v>
      </c>
      <c r="BG749">
        <v>27</v>
      </c>
      <c r="BK749" t="s">
        <v>11803</v>
      </c>
      <c r="BL749">
        <v>15012317</v>
      </c>
      <c r="BW749">
        <v>1</v>
      </c>
      <c r="BY749" t="s">
        <v>13985</v>
      </c>
      <c r="BZ749" t="s">
        <v>13985</v>
      </c>
      <c r="CA749" t="s">
        <v>13985</v>
      </c>
      <c r="CB749" t="s">
        <v>13985</v>
      </c>
    </row>
    <row r="750" spans="1:80" hidden="1">
      <c r="A750" t="s">
        <v>13850</v>
      </c>
      <c r="B750" t="s">
        <v>67</v>
      </c>
      <c r="C750" t="s">
        <v>36036</v>
      </c>
      <c r="G750" t="s">
        <v>36036</v>
      </c>
      <c r="J750" t="s">
        <v>36037</v>
      </c>
      <c r="K750" t="s">
        <v>358</v>
      </c>
      <c r="O750" t="s">
        <v>32224</v>
      </c>
      <c r="AG750">
        <v>5</v>
      </c>
      <c r="AH750">
        <v>5</v>
      </c>
      <c r="AN750" t="s">
        <v>360</v>
      </c>
      <c r="AO750" t="s">
        <v>361</v>
      </c>
      <c r="AT750">
        <v>1987</v>
      </c>
      <c r="AU750">
        <v>33</v>
      </c>
      <c r="AV750">
        <v>8</v>
      </c>
      <c r="BA750">
        <v>533</v>
      </c>
      <c r="BB750">
        <v>541</v>
      </c>
      <c r="BG750">
        <v>9</v>
      </c>
      <c r="BK750" t="s">
        <v>36038</v>
      </c>
      <c r="BW750">
        <v>0</v>
      </c>
      <c r="BX750" t="s">
        <v>13433</v>
      </c>
      <c r="BY750">
        <v>1</v>
      </c>
      <c r="BZ750" t="s">
        <v>13985</v>
      </c>
      <c r="CA750" t="s">
        <v>13985</v>
      </c>
      <c r="CB750" t="s">
        <v>13985</v>
      </c>
    </row>
    <row r="751" spans="1:80" hidden="1">
      <c r="A751" t="s">
        <v>13850</v>
      </c>
      <c r="B751" t="s">
        <v>67</v>
      </c>
      <c r="C751" t="s">
        <v>118</v>
      </c>
      <c r="G751" t="s">
        <v>119</v>
      </c>
      <c r="J751" t="s">
        <v>33465</v>
      </c>
      <c r="K751" t="s">
        <v>32290</v>
      </c>
      <c r="O751" t="s">
        <v>32224</v>
      </c>
      <c r="W751" t="s">
        <v>33466</v>
      </c>
      <c r="AA751" t="s">
        <v>33467</v>
      </c>
      <c r="AB751" t="s">
        <v>9560</v>
      </c>
      <c r="AG751">
        <v>16</v>
      </c>
      <c r="AH751">
        <v>16</v>
      </c>
      <c r="AN751" t="s">
        <v>32293</v>
      </c>
      <c r="AO751" t="s">
        <v>32294</v>
      </c>
      <c r="AS751" t="s">
        <v>884</v>
      </c>
      <c r="AT751">
        <v>2015</v>
      </c>
      <c r="AU751">
        <v>7</v>
      </c>
      <c r="BA751">
        <v>98</v>
      </c>
      <c r="BB751">
        <v>103</v>
      </c>
      <c r="BD751" t="s">
        <v>33468</v>
      </c>
      <c r="BG751">
        <v>6</v>
      </c>
      <c r="BK751" t="s">
        <v>33469</v>
      </c>
      <c r="BW751">
        <v>0</v>
      </c>
      <c r="BX751" t="s">
        <v>13429</v>
      </c>
      <c r="BY751" t="s">
        <v>13985</v>
      </c>
      <c r="BZ751" t="s">
        <v>13985</v>
      </c>
      <c r="CA751" t="s">
        <v>13985</v>
      </c>
      <c r="CB751" t="s">
        <v>13985</v>
      </c>
    </row>
    <row r="752" spans="1:80" hidden="1">
      <c r="A752" t="s">
        <v>13850</v>
      </c>
      <c r="B752" t="s">
        <v>67</v>
      </c>
      <c r="C752" t="s">
        <v>35390</v>
      </c>
      <c r="G752" t="s">
        <v>35390</v>
      </c>
      <c r="J752" t="s">
        <v>35391</v>
      </c>
      <c r="K752" t="s">
        <v>358</v>
      </c>
      <c r="O752" t="s">
        <v>32291</v>
      </c>
      <c r="W752" t="s">
        <v>35392</v>
      </c>
      <c r="AG752">
        <v>64</v>
      </c>
      <c r="AH752">
        <v>66</v>
      </c>
      <c r="AN752" t="s">
        <v>360</v>
      </c>
      <c r="AO752" t="s">
        <v>361</v>
      </c>
      <c r="AS752" t="s">
        <v>297</v>
      </c>
      <c r="AT752">
        <v>2001</v>
      </c>
      <c r="AU752">
        <v>47</v>
      </c>
      <c r="AV752">
        <v>10</v>
      </c>
      <c r="BA752">
        <v>1097</v>
      </c>
      <c r="BB752">
        <v>1109</v>
      </c>
      <c r="BD752" t="s">
        <v>35393</v>
      </c>
      <c r="BG752">
        <v>13</v>
      </c>
      <c r="BK752" t="s">
        <v>35394</v>
      </c>
      <c r="BL752">
        <v>12770187</v>
      </c>
      <c r="BW752">
        <v>0</v>
      </c>
      <c r="BX752" t="s">
        <v>13429</v>
      </c>
      <c r="BY752" t="s">
        <v>13985</v>
      </c>
      <c r="BZ752" t="s">
        <v>13985</v>
      </c>
      <c r="CA752" t="s">
        <v>13985</v>
      </c>
      <c r="CB752" t="s">
        <v>13985</v>
      </c>
    </row>
    <row r="753" spans="1:80" hidden="1">
      <c r="A753" t="s">
        <v>13850</v>
      </c>
      <c r="B753" t="s">
        <v>67</v>
      </c>
      <c r="C753" t="s">
        <v>11181</v>
      </c>
      <c r="G753" t="s">
        <v>11181</v>
      </c>
      <c r="J753" t="s">
        <v>11182</v>
      </c>
      <c r="K753" t="s">
        <v>258</v>
      </c>
      <c r="O753" t="s">
        <v>32291</v>
      </c>
      <c r="W753" t="s">
        <v>11183</v>
      </c>
      <c r="AG753">
        <v>90</v>
      </c>
      <c r="AH753">
        <v>93</v>
      </c>
      <c r="AN753" t="s">
        <v>261</v>
      </c>
      <c r="AO753" t="s">
        <v>262</v>
      </c>
      <c r="AS753" t="s">
        <v>730</v>
      </c>
      <c r="AT753">
        <v>1999</v>
      </c>
      <c r="AU753">
        <v>14</v>
      </c>
      <c r="AV753">
        <v>2</v>
      </c>
      <c r="BA753">
        <v>84</v>
      </c>
      <c r="BB753">
        <v>104</v>
      </c>
      <c r="BD753" t="s">
        <v>11184</v>
      </c>
      <c r="BG753">
        <v>21</v>
      </c>
      <c r="BK753" t="s">
        <v>11185</v>
      </c>
      <c r="BL753">
        <v>10194645</v>
      </c>
      <c r="BM753" t="s">
        <v>32468</v>
      </c>
      <c r="BW753">
        <v>1</v>
      </c>
      <c r="BY753" t="s">
        <v>13985</v>
      </c>
      <c r="BZ753" t="s">
        <v>13985</v>
      </c>
      <c r="CA753" t="s">
        <v>13985</v>
      </c>
      <c r="CB753" t="s">
        <v>13985</v>
      </c>
    </row>
    <row r="754" spans="1:80" hidden="1">
      <c r="A754" t="s">
        <v>13850</v>
      </c>
      <c r="B754" t="s">
        <v>67</v>
      </c>
      <c r="C754" t="s">
        <v>32794</v>
      </c>
      <c r="G754" t="s">
        <v>32795</v>
      </c>
      <c r="J754" t="s">
        <v>32796</v>
      </c>
      <c r="K754" t="s">
        <v>348</v>
      </c>
      <c r="O754" t="s">
        <v>32224</v>
      </c>
      <c r="W754" t="s">
        <v>32797</v>
      </c>
      <c r="AG754">
        <v>0</v>
      </c>
      <c r="AH754">
        <v>0</v>
      </c>
      <c r="AN754" t="s">
        <v>350</v>
      </c>
      <c r="AO754" t="s">
        <v>351</v>
      </c>
      <c r="AS754" t="s">
        <v>84</v>
      </c>
      <c r="AT754">
        <v>2017</v>
      </c>
      <c r="AU754">
        <v>46</v>
      </c>
      <c r="AV754">
        <v>6</v>
      </c>
      <c r="BA754">
        <v>1439</v>
      </c>
      <c r="BB754">
        <v>1447</v>
      </c>
      <c r="BD754" t="s">
        <v>32798</v>
      </c>
      <c r="BG754">
        <v>9</v>
      </c>
      <c r="BK754" t="s">
        <v>32799</v>
      </c>
      <c r="BL754">
        <v>29069348</v>
      </c>
      <c r="BW754">
        <v>0</v>
      </c>
      <c r="BX754" t="s">
        <v>13433</v>
      </c>
      <c r="BY754">
        <v>1</v>
      </c>
      <c r="CB754" t="s">
        <v>13429</v>
      </c>
    </row>
    <row r="755" spans="1:80" hidden="1">
      <c r="A755" t="s">
        <v>13850</v>
      </c>
      <c r="B755" t="s">
        <v>67</v>
      </c>
      <c r="C755" t="s">
        <v>32676</v>
      </c>
      <c r="G755" t="s">
        <v>32677</v>
      </c>
      <c r="J755" t="s">
        <v>32678</v>
      </c>
      <c r="K755" t="s">
        <v>677</v>
      </c>
      <c r="O755" t="s">
        <v>32224</v>
      </c>
      <c r="W755" t="s">
        <v>32679</v>
      </c>
      <c r="AB755" t="s">
        <v>32680</v>
      </c>
      <c r="AG755">
        <v>1</v>
      </c>
      <c r="AH755">
        <v>1</v>
      </c>
      <c r="AN755" t="s">
        <v>679</v>
      </c>
      <c r="AS755" t="s">
        <v>730</v>
      </c>
      <c r="AT755">
        <v>2018</v>
      </c>
      <c r="AU755">
        <v>8</v>
      </c>
      <c r="AV755">
        <v>4</v>
      </c>
      <c r="BA755">
        <v>1291</v>
      </c>
      <c r="BB755">
        <v>1297</v>
      </c>
      <c r="BD755" t="s">
        <v>32681</v>
      </c>
      <c r="BG755">
        <v>7</v>
      </c>
      <c r="BK755" t="s">
        <v>32682</v>
      </c>
      <c r="BL755">
        <v>29472309</v>
      </c>
      <c r="BM755" t="s">
        <v>32263</v>
      </c>
      <c r="BW755">
        <v>0</v>
      </c>
      <c r="BX755" t="s">
        <v>13429</v>
      </c>
      <c r="BY755" t="s">
        <v>13985</v>
      </c>
      <c r="BZ755" t="s">
        <v>13985</v>
      </c>
      <c r="CA755" t="s">
        <v>13985</v>
      </c>
      <c r="CB755" t="s">
        <v>13985</v>
      </c>
    </row>
    <row r="756" spans="1:80" hidden="1">
      <c r="A756" t="s">
        <v>13850</v>
      </c>
      <c r="B756" t="s">
        <v>67</v>
      </c>
      <c r="C756" t="s">
        <v>35366</v>
      </c>
      <c r="G756" t="s">
        <v>35366</v>
      </c>
      <c r="J756" t="s">
        <v>35367</v>
      </c>
      <c r="K756" t="s">
        <v>667</v>
      </c>
      <c r="O756" t="s">
        <v>32224</v>
      </c>
      <c r="W756" t="s">
        <v>35368</v>
      </c>
      <c r="AA756" t="s">
        <v>35369</v>
      </c>
      <c r="AB756" t="s">
        <v>34471</v>
      </c>
      <c r="AG756">
        <v>42</v>
      </c>
      <c r="AH756">
        <v>50</v>
      </c>
      <c r="AN756" t="s">
        <v>670</v>
      </c>
      <c r="AS756" t="s">
        <v>154</v>
      </c>
      <c r="AT756">
        <v>2001</v>
      </c>
      <c r="AU756">
        <v>36</v>
      </c>
      <c r="AV756">
        <v>4</v>
      </c>
      <c r="BA756">
        <v>459</v>
      </c>
      <c r="BB756">
        <v>464</v>
      </c>
      <c r="BG756">
        <v>6</v>
      </c>
      <c r="BK756" t="s">
        <v>35370</v>
      </c>
      <c r="BW756">
        <v>0</v>
      </c>
      <c r="BX756" t="s">
        <v>13429</v>
      </c>
      <c r="BY756" t="s">
        <v>13985</v>
      </c>
      <c r="BZ756" t="s">
        <v>13985</v>
      </c>
      <c r="CA756" t="s">
        <v>13985</v>
      </c>
      <c r="CB756" t="s">
        <v>13985</v>
      </c>
    </row>
    <row r="757" spans="1:80" hidden="1">
      <c r="A757" t="s">
        <v>13850</v>
      </c>
      <c r="B757" t="s">
        <v>67</v>
      </c>
      <c r="C757" t="s">
        <v>35336</v>
      </c>
      <c r="G757" t="s">
        <v>35336</v>
      </c>
      <c r="J757" t="s">
        <v>35337</v>
      </c>
      <c r="K757" t="s">
        <v>23110</v>
      </c>
      <c r="O757" t="s">
        <v>32224</v>
      </c>
      <c r="W757" t="s">
        <v>35338</v>
      </c>
      <c r="AA757" t="s">
        <v>35339</v>
      </c>
      <c r="AB757" t="s">
        <v>35340</v>
      </c>
      <c r="AG757">
        <v>16</v>
      </c>
      <c r="AH757">
        <v>21</v>
      </c>
      <c r="AN757" t="s">
        <v>23113</v>
      </c>
      <c r="AT757">
        <v>2002</v>
      </c>
      <c r="AU757">
        <v>4</v>
      </c>
      <c r="AW757">
        <v>6</v>
      </c>
      <c r="BA757">
        <v>759</v>
      </c>
      <c r="BB757">
        <v>771</v>
      </c>
      <c r="BD757" t="s">
        <v>35341</v>
      </c>
      <c r="BG757">
        <v>13</v>
      </c>
      <c r="BK757" t="s">
        <v>35342</v>
      </c>
      <c r="BW757">
        <v>0</v>
      </c>
      <c r="BX757" t="s">
        <v>13429</v>
      </c>
      <c r="BY757" t="s">
        <v>13985</v>
      </c>
      <c r="BZ757" t="s">
        <v>13985</v>
      </c>
      <c r="CA757" t="s">
        <v>13985</v>
      </c>
      <c r="CB757" t="s">
        <v>13985</v>
      </c>
    </row>
    <row r="758" spans="1:80" hidden="1">
      <c r="A758" t="s">
        <v>13850</v>
      </c>
      <c r="B758" t="s">
        <v>67</v>
      </c>
      <c r="C758" t="s">
        <v>35495</v>
      </c>
      <c r="G758" t="s">
        <v>35495</v>
      </c>
      <c r="J758" t="s">
        <v>35496</v>
      </c>
      <c r="K758" t="s">
        <v>14316</v>
      </c>
      <c r="O758" t="s">
        <v>32224</v>
      </c>
      <c r="W758" t="s">
        <v>35497</v>
      </c>
      <c r="AA758" t="s">
        <v>7714</v>
      </c>
      <c r="AB758" t="s">
        <v>27269</v>
      </c>
      <c r="AG758">
        <v>31</v>
      </c>
      <c r="AH758">
        <v>32</v>
      </c>
      <c r="AN758" t="s">
        <v>14318</v>
      </c>
      <c r="AS758" t="s">
        <v>730</v>
      </c>
      <c r="AT758">
        <v>2000</v>
      </c>
      <c r="AU758">
        <v>15</v>
      </c>
      <c r="AV758">
        <v>1</v>
      </c>
      <c r="BA758">
        <v>147</v>
      </c>
      <c r="BB758">
        <v>156</v>
      </c>
      <c r="BD758" t="s">
        <v>35498</v>
      </c>
      <c r="BG758">
        <v>10</v>
      </c>
      <c r="BK758" t="s">
        <v>35499</v>
      </c>
      <c r="BL758">
        <v>10764542</v>
      </c>
      <c r="BW758">
        <v>0</v>
      </c>
      <c r="BX758" t="s">
        <v>13429</v>
      </c>
      <c r="BY758" t="s">
        <v>13985</v>
      </c>
      <c r="BZ758" t="s">
        <v>13985</v>
      </c>
      <c r="CA758" t="s">
        <v>13985</v>
      </c>
      <c r="CB758" t="s">
        <v>13985</v>
      </c>
    </row>
    <row r="759" spans="1:80" hidden="1">
      <c r="A759" t="s">
        <v>13850</v>
      </c>
      <c r="B759" t="s">
        <v>67</v>
      </c>
      <c r="C759" t="s">
        <v>33733</v>
      </c>
      <c r="G759" t="s">
        <v>33734</v>
      </c>
      <c r="J759" t="s">
        <v>33735</v>
      </c>
      <c r="K759" t="s">
        <v>442</v>
      </c>
      <c r="O759" t="s">
        <v>32224</v>
      </c>
      <c r="W759" t="s">
        <v>33736</v>
      </c>
      <c r="AG759">
        <v>16</v>
      </c>
      <c r="AH759">
        <v>16</v>
      </c>
      <c r="AN759" t="s">
        <v>446</v>
      </c>
      <c r="AO759" t="s">
        <v>447</v>
      </c>
      <c r="AT759">
        <v>2014</v>
      </c>
      <c r="AU759">
        <v>31</v>
      </c>
      <c r="AV759">
        <v>6</v>
      </c>
      <c r="BA759">
        <v>749</v>
      </c>
      <c r="BB759">
        <v>760</v>
      </c>
      <c r="BD759" t="s">
        <v>33737</v>
      </c>
      <c r="BG759">
        <v>12</v>
      </c>
      <c r="BK759" t="s">
        <v>33738</v>
      </c>
      <c r="BL759">
        <v>24758403</v>
      </c>
      <c r="BM759" t="s">
        <v>32468</v>
      </c>
      <c r="BW759">
        <v>0</v>
      </c>
      <c r="BX759" t="s">
        <v>13429</v>
      </c>
      <c r="BY759" t="s">
        <v>13985</v>
      </c>
      <c r="BZ759" t="s">
        <v>13985</v>
      </c>
      <c r="CA759" t="s">
        <v>13985</v>
      </c>
      <c r="CB759" t="s">
        <v>13985</v>
      </c>
    </row>
    <row r="760" spans="1:80" hidden="1">
      <c r="A760" t="s">
        <v>13850</v>
      </c>
      <c r="B760" t="s">
        <v>67</v>
      </c>
      <c r="C760" t="s">
        <v>18832</v>
      </c>
      <c r="G760" t="s">
        <v>18833</v>
      </c>
      <c r="J760" t="s">
        <v>18834</v>
      </c>
      <c r="K760" t="s">
        <v>280</v>
      </c>
      <c r="O760" t="s">
        <v>32224</v>
      </c>
      <c r="W760" t="s">
        <v>18835</v>
      </c>
      <c r="AA760" t="s">
        <v>18836</v>
      </c>
      <c r="AB760" t="s">
        <v>18837</v>
      </c>
      <c r="AG760">
        <v>4</v>
      </c>
      <c r="AH760">
        <v>5</v>
      </c>
      <c r="AN760" t="s">
        <v>284</v>
      </c>
      <c r="AS760" s="1">
        <v>45444</v>
      </c>
      <c r="AT760">
        <v>2015</v>
      </c>
      <c r="AU760">
        <v>10</v>
      </c>
      <c r="AV760">
        <v>6</v>
      </c>
      <c r="BC760" t="s">
        <v>18838</v>
      </c>
      <c r="BD760" t="s">
        <v>18839</v>
      </c>
      <c r="BG760">
        <v>13</v>
      </c>
      <c r="BK760" t="s">
        <v>18840</v>
      </c>
      <c r="BL760">
        <v>26107619</v>
      </c>
      <c r="BM760" t="s">
        <v>32263</v>
      </c>
      <c r="BW760">
        <v>1</v>
      </c>
      <c r="BY760" t="s">
        <v>13985</v>
      </c>
      <c r="BZ760" t="s">
        <v>13985</v>
      </c>
      <c r="CA760" t="s">
        <v>13985</v>
      </c>
      <c r="CB760" t="s">
        <v>13985</v>
      </c>
    </row>
    <row r="761" spans="1:80" hidden="1">
      <c r="A761" t="s">
        <v>13850</v>
      </c>
      <c r="B761" t="s">
        <v>67</v>
      </c>
      <c r="C761" t="s">
        <v>32324</v>
      </c>
      <c r="G761" t="s">
        <v>32325</v>
      </c>
      <c r="J761" t="s">
        <v>32326</v>
      </c>
      <c r="K761" t="s">
        <v>358</v>
      </c>
      <c r="O761" t="s">
        <v>32224</v>
      </c>
      <c r="W761" t="s">
        <v>32327</v>
      </c>
      <c r="AB761" t="s">
        <v>27127</v>
      </c>
      <c r="AG761">
        <v>0</v>
      </c>
      <c r="AH761">
        <v>0</v>
      </c>
      <c r="AN761" t="s">
        <v>360</v>
      </c>
      <c r="AO761" t="s">
        <v>361</v>
      </c>
      <c r="AS761" t="s">
        <v>362</v>
      </c>
      <c r="AT761">
        <v>2019</v>
      </c>
      <c r="AU761">
        <v>117</v>
      </c>
      <c r="BC761">
        <v>103909</v>
      </c>
      <c r="BD761" t="s">
        <v>32328</v>
      </c>
      <c r="BG761">
        <v>11</v>
      </c>
      <c r="BK761" t="s">
        <v>32329</v>
      </c>
      <c r="BL761">
        <v>31295454</v>
      </c>
      <c r="BW761">
        <v>0</v>
      </c>
      <c r="BX761" t="s">
        <v>13429</v>
      </c>
    </row>
    <row r="762" spans="1:80" hidden="1">
      <c r="A762" t="s">
        <v>13850</v>
      </c>
      <c r="B762" t="s">
        <v>67</v>
      </c>
      <c r="C762" t="s">
        <v>33101</v>
      </c>
      <c r="G762" t="s">
        <v>33102</v>
      </c>
      <c r="J762" t="s">
        <v>33103</v>
      </c>
      <c r="K762" t="s">
        <v>7048</v>
      </c>
      <c r="O762" t="s">
        <v>32291</v>
      </c>
      <c r="W762" t="s">
        <v>33104</v>
      </c>
      <c r="AA762" t="s">
        <v>7714</v>
      </c>
      <c r="AB762" t="s">
        <v>27269</v>
      </c>
      <c r="AG762">
        <v>3</v>
      </c>
      <c r="AH762">
        <v>3</v>
      </c>
      <c r="AN762" t="s">
        <v>3658</v>
      </c>
      <c r="AO762" t="s">
        <v>3659</v>
      </c>
      <c r="AS762" t="s">
        <v>84</v>
      </c>
      <c r="AT762">
        <v>2016</v>
      </c>
      <c r="AU762">
        <v>186</v>
      </c>
      <c r="AV762">
        <v>8</v>
      </c>
      <c r="BA762">
        <v>969</v>
      </c>
      <c r="BB762">
        <v>984</v>
      </c>
      <c r="BD762" t="s">
        <v>33105</v>
      </c>
      <c r="BG762">
        <v>16</v>
      </c>
      <c r="BK762" t="s">
        <v>33106</v>
      </c>
      <c r="BL762">
        <v>27424162</v>
      </c>
      <c r="BW762">
        <v>0</v>
      </c>
      <c r="BX762" t="s">
        <v>13429</v>
      </c>
      <c r="BY762" t="s">
        <v>13985</v>
      </c>
      <c r="BZ762" t="s">
        <v>13985</v>
      </c>
      <c r="CA762" t="s">
        <v>13985</v>
      </c>
      <c r="CB762" t="s">
        <v>13985</v>
      </c>
    </row>
    <row r="763" spans="1:80" hidden="1">
      <c r="A763" t="s">
        <v>13850</v>
      </c>
      <c r="B763" t="s">
        <v>67</v>
      </c>
      <c r="C763" t="s">
        <v>32964</v>
      </c>
      <c r="G763" t="s">
        <v>34424</v>
      </c>
      <c r="J763" t="s">
        <v>34425</v>
      </c>
      <c r="K763" t="s">
        <v>236</v>
      </c>
      <c r="O763" t="s">
        <v>32224</v>
      </c>
      <c r="W763" t="s">
        <v>34426</v>
      </c>
      <c r="AA763" t="s">
        <v>23639</v>
      </c>
      <c r="AB763" t="s">
        <v>18280</v>
      </c>
      <c r="AG763">
        <v>212</v>
      </c>
      <c r="AH763">
        <v>214</v>
      </c>
      <c r="AN763" t="s">
        <v>240</v>
      </c>
      <c r="AO763" t="s">
        <v>241</v>
      </c>
      <c r="AS763" t="s">
        <v>796</v>
      </c>
      <c r="AT763">
        <v>2010</v>
      </c>
      <c r="AU763">
        <v>213</v>
      </c>
      <c r="AV763">
        <v>6</v>
      </c>
      <c r="BA763">
        <v>870</v>
      </c>
      <c r="BB763">
        <v>880</v>
      </c>
      <c r="BD763" t="s">
        <v>34427</v>
      </c>
      <c r="BG763">
        <v>11</v>
      </c>
      <c r="BK763" t="s">
        <v>34428</v>
      </c>
      <c r="BL763">
        <v>20190112</v>
      </c>
      <c r="BM763" t="s">
        <v>32286</v>
      </c>
      <c r="BW763">
        <v>0</v>
      </c>
      <c r="BX763" t="s">
        <v>13429</v>
      </c>
      <c r="BY763" t="s">
        <v>13985</v>
      </c>
      <c r="BZ763" t="s">
        <v>13985</v>
      </c>
      <c r="CA763" t="s">
        <v>13985</v>
      </c>
      <c r="CB763" t="s">
        <v>13985</v>
      </c>
    </row>
    <row r="764" spans="1:80" hidden="1">
      <c r="A764" t="s">
        <v>13850</v>
      </c>
      <c r="B764" t="s">
        <v>67</v>
      </c>
      <c r="C764" t="s">
        <v>33553</v>
      </c>
      <c r="G764" t="s">
        <v>33554</v>
      </c>
      <c r="J764" t="s">
        <v>33555</v>
      </c>
      <c r="K764" t="s">
        <v>1645</v>
      </c>
      <c r="O764" t="s">
        <v>32224</v>
      </c>
      <c r="W764" t="s">
        <v>33556</v>
      </c>
      <c r="AA764" t="s">
        <v>33557</v>
      </c>
      <c r="AB764" t="s">
        <v>33558</v>
      </c>
      <c r="AG764">
        <v>4</v>
      </c>
      <c r="AH764">
        <v>4</v>
      </c>
      <c r="AN764" t="s">
        <v>1649</v>
      </c>
      <c r="AO764" t="s">
        <v>1650</v>
      </c>
      <c r="AS764" t="s">
        <v>154</v>
      </c>
      <c r="AT764">
        <v>2014</v>
      </c>
      <c r="AU764">
        <v>138</v>
      </c>
      <c r="AV764">
        <v>9</v>
      </c>
      <c r="BA764">
        <v>683</v>
      </c>
      <c r="BB764">
        <v>691</v>
      </c>
      <c r="BD764" t="s">
        <v>33559</v>
      </c>
      <c r="BG764">
        <v>9</v>
      </c>
      <c r="BK764" t="s">
        <v>33560</v>
      </c>
      <c r="BW764">
        <v>0</v>
      </c>
      <c r="BX764" t="s">
        <v>13433</v>
      </c>
      <c r="BY764">
        <v>1</v>
      </c>
      <c r="BZ764" t="s">
        <v>13985</v>
      </c>
      <c r="CA764" t="s">
        <v>13985</v>
      </c>
      <c r="CB764" t="s">
        <v>13985</v>
      </c>
    </row>
    <row r="765" spans="1:80" hidden="1">
      <c r="A765" t="s">
        <v>13850</v>
      </c>
      <c r="B765" t="s">
        <v>67</v>
      </c>
      <c r="C765" t="s">
        <v>35419</v>
      </c>
      <c r="G765" t="s">
        <v>35419</v>
      </c>
      <c r="J765" t="s">
        <v>35420</v>
      </c>
      <c r="K765" t="s">
        <v>358</v>
      </c>
      <c r="O765" t="s">
        <v>32291</v>
      </c>
      <c r="W765" t="s">
        <v>35421</v>
      </c>
      <c r="AA765" t="s">
        <v>35155</v>
      </c>
      <c r="AB765" t="s">
        <v>35156</v>
      </c>
      <c r="AG765">
        <v>155</v>
      </c>
      <c r="AH765">
        <v>160</v>
      </c>
      <c r="AN765" t="s">
        <v>360</v>
      </c>
      <c r="AO765" t="s">
        <v>361</v>
      </c>
      <c r="AS765" s="1">
        <v>37073</v>
      </c>
      <c r="AT765">
        <v>2001</v>
      </c>
      <c r="AU765">
        <v>47</v>
      </c>
      <c r="AV765">
        <v>7</v>
      </c>
      <c r="BA765">
        <v>649</v>
      </c>
      <c r="BB765">
        <v>660</v>
      </c>
      <c r="BD765" t="s">
        <v>35422</v>
      </c>
      <c r="BG765">
        <v>12</v>
      </c>
      <c r="BK765" t="s">
        <v>35423</v>
      </c>
      <c r="BL765">
        <v>11356411</v>
      </c>
      <c r="BW765">
        <v>0</v>
      </c>
      <c r="BX765" t="s">
        <v>13429</v>
      </c>
      <c r="BY765" t="s">
        <v>13985</v>
      </c>
      <c r="BZ765" t="s">
        <v>13985</v>
      </c>
      <c r="CA765" t="s">
        <v>13985</v>
      </c>
      <c r="CB765" t="s">
        <v>13985</v>
      </c>
    </row>
    <row r="766" spans="1:80" hidden="1">
      <c r="A766" t="s">
        <v>13850</v>
      </c>
      <c r="B766" t="s">
        <v>67</v>
      </c>
      <c r="C766" t="s">
        <v>35707</v>
      </c>
      <c r="G766" t="s">
        <v>35707</v>
      </c>
      <c r="J766" t="s">
        <v>35708</v>
      </c>
      <c r="K766" t="s">
        <v>35709</v>
      </c>
      <c r="O766" t="s">
        <v>33881</v>
      </c>
      <c r="P766" t="s">
        <v>35710</v>
      </c>
      <c r="Q766" t="s">
        <v>35711</v>
      </c>
      <c r="R766" t="s">
        <v>35712</v>
      </c>
      <c r="W766" t="s">
        <v>35713</v>
      </c>
      <c r="AG766">
        <v>15</v>
      </c>
      <c r="AH766">
        <v>16</v>
      </c>
      <c r="AN766" t="s">
        <v>35714</v>
      </c>
      <c r="AT766">
        <v>1996</v>
      </c>
      <c r="AU766">
        <v>5</v>
      </c>
      <c r="AV766">
        <v>3</v>
      </c>
      <c r="BA766">
        <v>251</v>
      </c>
      <c r="BB766">
        <v>260</v>
      </c>
      <c r="BD766" t="s">
        <v>35715</v>
      </c>
      <c r="BG766">
        <v>10</v>
      </c>
      <c r="BK766" t="s">
        <v>35716</v>
      </c>
      <c r="BM766" t="s">
        <v>32249</v>
      </c>
      <c r="BW766">
        <v>0</v>
      </c>
      <c r="BX766" t="s">
        <v>13429</v>
      </c>
      <c r="BY766" t="s">
        <v>13985</v>
      </c>
      <c r="BZ766" t="s">
        <v>13985</v>
      </c>
      <c r="CA766" t="s">
        <v>13985</v>
      </c>
      <c r="CB766" t="s">
        <v>13985</v>
      </c>
    </row>
    <row r="767" spans="1:80" hidden="1">
      <c r="A767" t="s">
        <v>13850</v>
      </c>
      <c r="B767" t="s">
        <v>67</v>
      </c>
      <c r="C767" t="s">
        <v>33964</v>
      </c>
      <c r="G767" t="s">
        <v>33965</v>
      </c>
      <c r="J767" t="s">
        <v>33966</v>
      </c>
      <c r="K767" t="s">
        <v>1984</v>
      </c>
      <c r="O767" t="s">
        <v>32224</v>
      </c>
      <c r="W767" t="s">
        <v>33967</v>
      </c>
      <c r="AG767">
        <v>31</v>
      </c>
      <c r="AH767">
        <v>34</v>
      </c>
      <c r="AN767" t="s">
        <v>1986</v>
      </c>
      <c r="AO767" t="s">
        <v>1987</v>
      </c>
      <c r="AS767" t="s">
        <v>730</v>
      </c>
      <c r="AT767">
        <v>2013</v>
      </c>
      <c r="AU767">
        <v>151</v>
      </c>
      <c r="AV767">
        <v>2</v>
      </c>
      <c r="BA767">
        <v>163</v>
      </c>
      <c r="BB767">
        <v>188</v>
      </c>
      <c r="BD767" t="s">
        <v>33968</v>
      </c>
      <c r="BG767">
        <v>26</v>
      </c>
      <c r="BK767" t="s">
        <v>33969</v>
      </c>
      <c r="BW767">
        <v>0</v>
      </c>
      <c r="BX767" t="s">
        <v>13429</v>
      </c>
      <c r="BY767" t="s">
        <v>13985</v>
      </c>
      <c r="BZ767" t="s">
        <v>13985</v>
      </c>
      <c r="CA767" t="s">
        <v>13985</v>
      </c>
      <c r="CB767" t="s">
        <v>13985</v>
      </c>
    </row>
    <row r="768" spans="1:80" hidden="1">
      <c r="A768" t="s">
        <v>13850</v>
      </c>
      <c r="B768" t="s">
        <v>67</v>
      </c>
      <c r="C768" t="s">
        <v>35628</v>
      </c>
      <c r="G768" t="s">
        <v>35628</v>
      </c>
      <c r="J768" t="s">
        <v>35629</v>
      </c>
      <c r="K768" t="s">
        <v>11799</v>
      </c>
      <c r="O768" t="s">
        <v>32291</v>
      </c>
      <c r="W768" t="s">
        <v>35630</v>
      </c>
      <c r="AA768" t="s">
        <v>35631</v>
      </c>
      <c r="AB768" t="s">
        <v>35632</v>
      </c>
      <c r="AG768">
        <v>610</v>
      </c>
      <c r="AH768">
        <v>641</v>
      </c>
      <c r="AN768" t="s">
        <v>5164</v>
      </c>
      <c r="AO768" t="s">
        <v>11801</v>
      </c>
      <c r="AT768">
        <v>1998</v>
      </c>
      <c r="AU768">
        <v>43</v>
      </c>
      <c r="BA768">
        <v>63</v>
      </c>
      <c r="BB768">
        <v>83</v>
      </c>
      <c r="BD768" t="s">
        <v>35633</v>
      </c>
      <c r="BG768">
        <v>21</v>
      </c>
      <c r="BK768" t="s">
        <v>35634</v>
      </c>
      <c r="BL768">
        <v>9444750</v>
      </c>
      <c r="BW768">
        <v>0</v>
      </c>
      <c r="BX768" t="s">
        <v>13429</v>
      </c>
      <c r="BY768" t="s">
        <v>13985</v>
      </c>
      <c r="BZ768" t="s">
        <v>13985</v>
      </c>
      <c r="CA768" t="s">
        <v>13985</v>
      </c>
      <c r="CB768" t="s">
        <v>13985</v>
      </c>
    </row>
    <row r="769" spans="1:80" hidden="1">
      <c r="A769" t="s">
        <v>13850</v>
      </c>
      <c r="B769" t="s">
        <v>67</v>
      </c>
      <c r="C769" t="s">
        <v>35361</v>
      </c>
      <c r="G769" t="s">
        <v>35361</v>
      </c>
      <c r="J769" t="s">
        <v>35362</v>
      </c>
      <c r="K769" t="s">
        <v>4545</v>
      </c>
      <c r="O769" t="s">
        <v>32224</v>
      </c>
      <c r="W769" t="s">
        <v>35363</v>
      </c>
      <c r="AA769" t="s">
        <v>30795</v>
      </c>
      <c r="AG769">
        <v>14</v>
      </c>
      <c r="AH769">
        <v>16</v>
      </c>
      <c r="AN769" t="s">
        <v>4548</v>
      </c>
      <c r="AO769" t="s">
        <v>4549</v>
      </c>
      <c r="AS769" t="s">
        <v>154</v>
      </c>
      <c r="AT769">
        <v>2001</v>
      </c>
      <c r="AU769">
        <v>94</v>
      </c>
      <c r="AV769">
        <v>6</v>
      </c>
      <c r="BA769">
        <v>858</v>
      </c>
      <c r="BB769">
        <v>865</v>
      </c>
      <c r="BD769" t="s">
        <v>35364</v>
      </c>
      <c r="BG769">
        <v>8</v>
      </c>
      <c r="BK769" t="s">
        <v>35365</v>
      </c>
      <c r="BM769" t="s">
        <v>32286</v>
      </c>
      <c r="BW769">
        <v>0</v>
      </c>
      <c r="BX769" t="s">
        <v>13429</v>
      </c>
      <c r="BY769" t="s">
        <v>13985</v>
      </c>
      <c r="BZ769" t="s">
        <v>13985</v>
      </c>
      <c r="CA769" t="s">
        <v>13985</v>
      </c>
      <c r="CB769" t="s">
        <v>13985</v>
      </c>
    </row>
    <row r="770" spans="1:80" hidden="1">
      <c r="A770" t="s">
        <v>13850</v>
      </c>
      <c r="B770" t="s">
        <v>67</v>
      </c>
      <c r="C770" t="s">
        <v>34225</v>
      </c>
      <c r="G770" t="s">
        <v>34226</v>
      </c>
      <c r="J770" t="s">
        <v>34227</v>
      </c>
      <c r="K770" t="s">
        <v>3022</v>
      </c>
      <c r="O770" t="s">
        <v>32224</v>
      </c>
      <c r="W770" t="s">
        <v>34228</v>
      </c>
      <c r="AA770" t="s">
        <v>34229</v>
      </c>
      <c r="AB770" t="s">
        <v>34230</v>
      </c>
      <c r="AG770">
        <v>54</v>
      </c>
      <c r="AH770">
        <v>56</v>
      </c>
      <c r="AN770" t="s">
        <v>3024</v>
      </c>
      <c r="AS770" t="s">
        <v>297</v>
      </c>
      <c r="AT770">
        <v>2011</v>
      </c>
      <c r="AU770">
        <v>48</v>
      </c>
      <c r="AV770">
        <v>5</v>
      </c>
      <c r="BA770">
        <v>1062</v>
      </c>
      <c r="BB770">
        <v>1068</v>
      </c>
      <c r="BD770" t="s">
        <v>34231</v>
      </c>
      <c r="BG770">
        <v>7</v>
      </c>
      <c r="BK770" t="s">
        <v>34232</v>
      </c>
      <c r="BL770">
        <v>21936326</v>
      </c>
      <c r="BW770">
        <v>0</v>
      </c>
      <c r="BX770" t="s">
        <v>13429</v>
      </c>
      <c r="BY770" t="s">
        <v>13985</v>
      </c>
      <c r="BZ770" t="s">
        <v>13985</v>
      </c>
      <c r="CA770" t="s">
        <v>13985</v>
      </c>
      <c r="CB770" t="s">
        <v>13985</v>
      </c>
    </row>
    <row r="771" spans="1:80" hidden="1">
      <c r="A771" t="s">
        <v>13850</v>
      </c>
      <c r="B771" t="s">
        <v>67</v>
      </c>
      <c r="C771" t="s">
        <v>35475</v>
      </c>
      <c r="G771" t="s">
        <v>35475</v>
      </c>
      <c r="J771" t="s">
        <v>35476</v>
      </c>
      <c r="K771" t="s">
        <v>423</v>
      </c>
      <c r="O771" t="s">
        <v>32291</v>
      </c>
      <c r="W771" t="s">
        <v>35477</v>
      </c>
      <c r="AG771">
        <v>125</v>
      </c>
      <c r="AH771">
        <v>128</v>
      </c>
      <c r="AN771" t="s">
        <v>426</v>
      </c>
      <c r="AO771" t="s">
        <v>427</v>
      </c>
      <c r="AS771" t="s">
        <v>352</v>
      </c>
      <c r="AT771">
        <v>2000</v>
      </c>
      <c r="AU771">
        <v>54</v>
      </c>
      <c r="AV771">
        <v>4</v>
      </c>
      <c r="BA771">
        <v>1157</v>
      </c>
      <c r="BB771">
        <v>1172</v>
      </c>
      <c r="BG771">
        <v>16</v>
      </c>
      <c r="BK771" t="s">
        <v>35478</v>
      </c>
      <c r="BL771">
        <v>11005285</v>
      </c>
      <c r="BW771">
        <v>0</v>
      </c>
      <c r="BX771" t="s">
        <v>13429</v>
      </c>
      <c r="BY771" t="s">
        <v>13985</v>
      </c>
      <c r="BZ771" t="s">
        <v>13985</v>
      </c>
      <c r="CA771" t="s">
        <v>13985</v>
      </c>
      <c r="CB771" t="s">
        <v>13985</v>
      </c>
    </row>
    <row r="772" spans="1:80" hidden="1">
      <c r="A772" t="s">
        <v>13850</v>
      </c>
      <c r="B772" t="s">
        <v>67</v>
      </c>
      <c r="C772" t="s">
        <v>34801</v>
      </c>
      <c r="G772" t="s">
        <v>34802</v>
      </c>
      <c r="J772" t="s">
        <v>34803</v>
      </c>
      <c r="K772" t="s">
        <v>423</v>
      </c>
      <c r="O772" t="s">
        <v>32224</v>
      </c>
      <c r="W772" t="s">
        <v>34804</v>
      </c>
      <c r="AG772">
        <v>46</v>
      </c>
      <c r="AH772">
        <v>46</v>
      </c>
      <c r="AN772" t="s">
        <v>426</v>
      </c>
      <c r="AO772" t="s">
        <v>427</v>
      </c>
      <c r="AS772" t="s">
        <v>815</v>
      </c>
      <c r="AT772">
        <v>2007</v>
      </c>
      <c r="AU772">
        <v>61</v>
      </c>
      <c r="AV772">
        <v>3</v>
      </c>
      <c r="BA772">
        <v>494</v>
      </c>
      <c r="BB772">
        <v>509</v>
      </c>
      <c r="BD772" t="s">
        <v>34805</v>
      </c>
      <c r="BG772">
        <v>16</v>
      </c>
      <c r="BK772" t="s">
        <v>34806</v>
      </c>
      <c r="BL772">
        <v>17348915</v>
      </c>
      <c r="BW772">
        <v>0</v>
      </c>
      <c r="BX772" t="s">
        <v>13429</v>
      </c>
      <c r="BY772" t="s">
        <v>13985</v>
      </c>
      <c r="BZ772" t="s">
        <v>13985</v>
      </c>
      <c r="CA772" t="s">
        <v>13985</v>
      </c>
      <c r="CB772" t="s">
        <v>13985</v>
      </c>
    </row>
    <row r="773" spans="1:80" hidden="1">
      <c r="A773" t="s">
        <v>13850</v>
      </c>
      <c r="B773" t="s">
        <v>67</v>
      </c>
      <c r="C773" t="s">
        <v>32279</v>
      </c>
      <c r="G773" t="s">
        <v>32280</v>
      </c>
      <c r="J773" t="s">
        <v>32281</v>
      </c>
      <c r="K773" t="s">
        <v>15091</v>
      </c>
      <c r="O773" t="s">
        <v>32224</v>
      </c>
      <c r="W773" t="s">
        <v>32282</v>
      </c>
      <c r="AG773">
        <v>0</v>
      </c>
      <c r="AH773">
        <v>0</v>
      </c>
      <c r="AN773" t="s">
        <v>15095</v>
      </c>
      <c r="AS773" t="s">
        <v>32283</v>
      </c>
      <c r="AT773">
        <v>2019</v>
      </c>
      <c r="AU773">
        <v>12</v>
      </c>
      <c r="AV773">
        <v>1</v>
      </c>
      <c r="BC773">
        <v>477</v>
      </c>
      <c r="BD773" t="s">
        <v>32284</v>
      </c>
      <c r="BG773">
        <v>12</v>
      </c>
      <c r="BK773" t="s">
        <v>32285</v>
      </c>
      <c r="BL773">
        <v>31610813</v>
      </c>
      <c r="BM773" t="s">
        <v>32263</v>
      </c>
      <c r="BW773">
        <v>0</v>
      </c>
      <c r="BX773" t="s">
        <v>13429</v>
      </c>
    </row>
    <row r="774" spans="1:80" hidden="1">
      <c r="A774" t="s">
        <v>13850</v>
      </c>
      <c r="B774" t="s">
        <v>67</v>
      </c>
      <c r="C774" t="s">
        <v>33168</v>
      </c>
      <c r="G774" t="s">
        <v>33169</v>
      </c>
      <c r="J774" t="s">
        <v>33170</v>
      </c>
      <c r="K774" t="s">
        <v>3062</v>
      </c>
      <c r="O774" t="s">
        <v>32291</v>
      </c>
      <c r="W774" t="s">
        <v>33171</v>
      </c>
      <c r="AA774" t="s">
        <v>32919</v>
      </c>
      <c r="AB774" t="s">
        <v>33172</v>
      </c>
      <c r="AG774">
        <v>32</v>
      </c>
      <c r="AH774">
        <v>33</v>
      </c>
      <c r="AN774" t="s">
        <v>3066</v>
      </c>
      <c r="AO774" t="s">
        <v>3067</v>
      </c>
      <c r="AS774" t="s">
        <v>297</v>
      </c>
      <c r="AT774">
        <v>2016</v>
      </c>
      <c r="AU774">
        <v>117</v>
      </c>
      <c r="AV774">
        <v>3</v>
      </c>
      <c r="BA774">
        <v>125</v>
      </c>
      <c r="BB774">
        <v>134</v>
      </c>
      <c r="BD774" t="s">
        <v>33173</v>
      </c>
      <c r="BG774">
        <v>10</v>
      </c>
      <c r="BK774" t="s">
        <v>33174</v>
      </c>
      <c r="BL774">
        <v>27273325</v>
      </c>
      <c r="BM774" t="s">
        <v>32468</v>
      </c>
      <c r="BW774">
        <v>0</v>
      </c>
      <c r="BX774" t="s">
        <v>13429</v>
      </c>
      <c r="BY774" t="s">
        <v>13985</v>
      </c>
      <c r="BZ774" t="s">
        <v>13985</v>
      </c>
      <c r="CA774" t="s">
        <v>13985</v>
      </c>
      <c r="CB774" t="s">
        <v>13985</v>
      </c>
    </row>
    <row r="775" spans="1:80" hidden="1">
      <c r="A775" t="s">
        <v>13850</v>
      </c>
      <c r="B775" t="s">
        <v>67</v>
      </c>
      <c r="C775" t="s">
        <v>34947</v>
      </c>
      <c r="G775" t="s">
        <v>34947</v>
      </c>
      <c r="J775" t="s">
        <v>34948</v>
      </c>
      <c r="K775" t="s">
        <v>5124</v>
      </c>
      <c r="O775" t="s">
        <v>32224</v>
      </c>
      <c r="W775" t="s">
        <v>34949</v>
      </c>
      <c r="AG775">
        <v>6</v>
      </c>
      <c r="AH775">
        <v>8</v>
      </c>
      <c r="AN775" t="s">
        <v>5126</v>
      </c>
      <c r="AO775" t="s">
        <v>5127</v>
      </c>
      <c r="AT775">
        <v>2006</v>
      </c>
      <c r="AU775">
        <v>50</v>
      </c>
      <c r="AV775">
        <v>1</v>
      </c>
      <c r="BA775">
        <v>68</v>
      </c>
      <c r="BB775">
        <v>71</v>
      </c>
      <c r="BD775" t="s">
        <v>34950</v>
      </c>
      <c r="BG775">
        <v>4</v>
      </c>
      <c r="BK775" t="s">
        <v>34951</v>
      </c>
      <c r="BM775" t="s">
        <v>32286</v>
      </c>
      <c r="BW775">
        <v>0</v>
      </c>
      <c r="BX775" t="s">
        <v>13429</v>
      </c>
      <c r="BY775" t="s">
        <v>13985</v>
      </c>
      <c r="BZ775" t="s">
        <v>13985</v>
      </c>
      <c r="CA775" t="s">
        <v>13985</v>
      </c>
      <c r="CB775" t="s">
        <v>13985</v>
      </c>
    </row>
    <row r="776" spans="1:80" hidden="1">
      <c r="A776" t="s">
        <v>13850</v>
      </c>
      <c r="B776" t="s">
        <v>67</v>
      </c>
      <c r="C776" t="s">
        <v>35809</v>
      </c>
      <c r="G776" t="s">
        <v>35809</v>
      </c>
      <c r="J776" t="s">
        <v>35810</v>
      </c>
      <c r="K776" t="s">
        <v>1535</v>
      </c>
      <c r="O776" t="s">
        <v>32224</v>
      </c>
      <c r="W776" t="s">
        <v>35811</v>
      </c>
      <c r="AG776">
        <v>3</v>
      </c>
      <c r="AH776">
        <v>3</v>
      </c>
      <c r="AN776" t="s">
        <v>1539</v>
      </c>
      <c r="AS776" t="s">
        <v>84</v>
      </c>
      <c r="AT776">
        <v>1993</v>
      </c>
      <c r="AU776">
        <v>80</v>
      </c>
      <c r="AV776">
        <v>12</v>
      </c>
      <c r="BA776">
        <v>1482</v>
      </c>
      <c r="BB776">
        <v>1493</v>
      </c>
      <c r="BD776" t="s">
        <v>35812</v>
      </c>
      <c r="BG776">
        <v>12</v>
      </c>
      <c r="BK776" t="s">
        <v>35813</v>
      </c>
      <c r="BW776">
        <v>0</v>
      </c>
      <c r="BX776" t="s">
        <v>13429</v>
      </c>
      <c r="BY776" t="s">
        <v>13985</v>
      </c>
      <c r="BZ776" t="s">
        <v>13985</v>
      </c>
      <c r="CA776" t="s">
        <v>13985</v>
      </c>
      <c r="CB776" t="s">
        <v>13985</v>
      </c>
    </row>
    <row r="777" spans="1:80" hidden="1">
      <c r="A777" t="s">
        <v>13850</v>
      </c>
      <c r="B777" t="s">
        <v>67</v>
      </c>
      <c r="C777" t="s">
        <v>35568</v>
      </c>
      <c r="G777" t="s">
        <v>35568</v>
      </c>
      <c r="J777" t="s">
        <v>35569</v>
      </c>
      <c r="K777" t="s">
        <v>12089</v>
      </c>
      <c r="O777" t="s">
        <v>32224</v>
      </c>
      <c r="W777" t="s">
        <v>35570</v>
      </c>
      <c r="AA777" t="s">
        <v>35571</v>
      </c>
      <c r="AG777">
        <v>40</v>
      </c>
      <c r="AH777">
        <v>44</v>
      </c>
      <c r="AN777" t="s">
        <v>12091</v>
      </c>
      <c r="AT777">
        <v>1999</v>
      </c>
      <c r="AU777">
        <v>130</v>
      </c>
      <c r="AV777">
        <v>3</v>
      </c>
      <c r="BA777">
        <v>229</v>
      </c>
      <c r="BB777">
        <v>238</v>
      </c>
      <c r="BD777" t="s">
        <v>35572</v>
      </c>
      <c r="BG777">
        <v>10</v>
      </c>
      <c r="BK777" t="s">
        <v>35573</v>
      </c>
      <c r="BW777">
        <v>0</v>
      </c>
      <c r="BX777" t="s">
        <v>13429</v>
      </c>
      <c r="BY777" t="s">
        <v>13985</v>
      </c>
      <c r="BZ777" t="s">
        <v>13985</v>
      </c>
      <c r="CA777" t="s">
        <v>13985</v>
      </c>
      <c r="CB777" t="s">
        <v>13985</v>
      </c>
    </row>
    <row r="778" spans="1:80" hidden="1">
      <c r="A778" t="s">
        <v>13850</v>
      </c>
      <c r="B778" t="s">
        <v>67</v>
      </c>
      <c r="C778" t="s">
        <v>32941</v>
      </c>
      <c r="G778" t="s">
        <v>32942</v>
      </c>
      <c r="J778" t="s">
        <v>32943</v>
      </c>
      <c r="K778" t="s">
        <v>4762</v>
      </c>
      <c r="O778" t="s">
        <v>32224</v>
      </c>
      <c r="W778" t="s">
        <v>32944</v>
      </c>
      <c r="AG778">
        <v>1</v>
      </c>
      <c r="AH778">
        <v>1</v>
      </c>
      <c r="AN778" t="s">
        <v>4764</v>
      </c>
      <c r="AO778" t="s">
        <v>4765</v>
      </c>
      <c r="AS778" t="s">
        <v>521</v>
      </c>
      <c r="AT778">
        <v>2017</v>
      </c>
      <c r="AU778">
        <v>21</v>
      </c>
      <c r="AV778">
        <v>3</v>
      </c>
      <c r="AY778" t="s">
        <v>49</v>
      </c>
      <c r="BA778">
        <v>509</v>
      </c>
      <c r="BB778">
        <v>515</v>
      </c>
      <c r="BD778" t="s">
        <v>32945</v>
      </c>
      <c r="BG778">
        <v>7</v>
      </c>
      <c r="BK778" t="s">
        <v>32946</v>
      </c>
      <c r="BM778" t="s">
        <v>32286</v>
      </c>
      <c r="BW778">
        <v>0</v>
      </c>
      <c r="BX778" t="s">
        <v>13429</v>
      </c>
      <c r="BY778" t="s">
        <v>13985</v>
      </c>
      <c r="BZ778" t="s">
        <v>13985</v>
      </c>
      <c r="CA778" t="s">
        <v>13985</v>
      </c>
      <c r="CB778" t="s">
        <v>13985</v>
      </c>
    </row>
    <row r="779" spans="1:80" hidden="1">
      <c r="A779" t="s">
        <v>13850</v>
      </c>
      <c r="B779" t="s">
        <v>67</v>
      </c>
      <c r="C779" t="s">
        <v>34884</v>
      </c>
      <c r="G779" t="s">
        <v>34885</v>
      </c>
      <c r="J779" t="s">
        <v>34886</v>
      </c>
      <c r="K779" t="s">
        <v>9446</v>
      </c>
      <c r="O779" t="s">
        <v>32291</v>
      </c>
      <c r="W779" t="s">
        <v>34887</v>
      </c>
      <c r="AG779">
        <v>12</v>
      </c>
      <c r="AH779">
        <v>15</v>
      </c>
      <c r="AN779" t="s">
        <v>9448</v>
      </c>
      <c r="AO779" t="s">
        <v>16022</v>
      </c>
      <c r="AS779" t="s">
        <v>242</v>
      </c>
      <c r="AT779">
        <v>2006</v>
      </c>
      <c r="AU779">
        <v>16</v>
      </c>
      <c r="AV779">
        <v>9</v>
      </c>
      <c r="BA779">
        <v>871</v>
      </c>
      <c r="BB779">
        <v>891</v>
      </c>
      <c r="BD779" t="s">
        <v>34888</v>
      </c>
      <c r="BG779">
        <v>21</v>
      </c>
      <c r="BK779" t="s">
        <v>34889</v>
      </c>
      <c r="BW779">
        <v>0</v>
      </c>
      <c r="BX779" t="s">
        <v>13429</v>
      </c>
      <c r="BY779" t="s">
        <v>13985</v>
      </c>
      <c r="BZ779" t="s">
        <v>13985</v>
      </c>
      <c r="CA779" t="s">
        <v>13985</v>
      </c>
      <c r="CB779" t="s">
        <v>13985</v>
      </c>
    </row>
    <row r="780" spans="1:80" hidden="1">
      <c r="A780" t="s">
        <v>13850</v>
      </c>
      <c r="B780" t="s">
        <v>67</v>
      </c>
      <c r="C780" t="s">
        <v>34549</v>
      </c>
      <c r="G780" t="s">
        <v>34549</v>
      </c>
      <c r="J780" t="s">
        <v>35144</v>
      </c>
      <c r="K780" t="s">
        <v>10488</v>
      </c>
      <c r="O780" t="s">
        <v>32224</v>
      </c>
      <c r="W780" t="s">
        <v>35145</v>
      </c>
      <c r="AG780">
        <v>10</v>
      </c>
      <c r="AH780">
        <v>10</v>
      </c>
      <c r="AN780" t="s">
        <v>10490</v>
      </c>
      <c r="AT780">
        <v>2004</v>
      </c>
      <c r="AU780">
        <v>34</v>
      </c>
      <c r="AV780" s="2">
        <v>43558</v>
      </c>
      <c r="BA780">
        <v>307</v>
      </c>
      <c r="BB780">
        <v>314</v>
      </c>
      <c r="BG780">
        <v>8</v>
      </c>
      <c r="BK780" t="s">
        <v>35146</v>
      </c>
      <c r="BL780">
        <v>15651527</v>
      </c>
      <c r="BW780">
        <v>0</v>
      </c>
      <c r="BX780" t="s">
        <v>13433</v>
      </c>
      <c r="BY780">
        <v>1</v>
      </c>
      <c r="BZ780" t="s">
        <v>13985</v>
      </c>
      <c r="CA780" t="s">
        <v>13985</v>
      </c>
      <c r="CB780" t="s">
        <v>13985</v>
      </c>
    </row>
    <row r="781" spans="1:80" hidden="1">
      <c r="A781" t="s">
        <v>13850</v>
      </c>
      <c r="B781" t="s">
        <v>67</v>
      </c>
      <c r="C781" t="s">
        <v>33620</v>
      </c>
      <c r="G781" t="s">
        <v>33621</v>
      </c>
      <c r="J781" t="s">
        <v>33622</v>
      </c>
      <c r="K781" t="s">
        <v>33623</v>
      </c>
      <c r="O781" t="s">
        <v>32291</v>
      </c>
      <c r="W781" t="s">
        <v>33624</v>
      </c>
      <c r="AG781">
        <v>11</v>
      </c>
      <c r="AH781">
        <v>11</v>
      </c>
      <c r="AN781" t="s">
        <v>33625</v>
      </c>
      <c r="AO781" t="s">
        <v>33626</v>
      </c>
      <c r="AS781" t="s">
        <v>352</v>
      </c>
      <c r="AT781">
        <v>2014</v>
      </c>
      <c r="AU781">
        <v>53</v>
      </c>
      <c r="AV781">
        <v>3</v>
      </c>
      <c r="BA781">
        <v>249</v>
      </c>
      <c r="BB781">
        <v>258</v>
      </c>
      <c r="BD781" t="s">
        <v>33627</v>
      </c>
      <c r="BG781">
        <v>10</v>
      </c>
      <c r="BK781" t="s">
        <v>33628</v>
      </c>
      <c r="BW781">
        <v>0</v>
      </c>
      <c r="BX781" t="s">
        <v>13429</v>
      </c>
      <c r="BY781" t="s">
        <v>13985</v>
      </c>
      <c r="BZ781" t="s">
        <v>13985</v>
      </c>
      <c r="CA781" t="s">
        <v>13985</v>
      </c>
      <c r="CB781" t="s">
        <v>13985</v>
      </c>
    </row>
    <row r="782" spans="1:80" hidden="1">
      <c r="A782" t="s">
        <v>13850</v>
      </c>
      <c r="B782" t="s">
        <v>67</v>
      </c>
      <c r="C782" t="s">
        <v>33639</v>
      </c>
      <c r="G782" t="s">
        <v>33640</v>
      </c>
      <c r="J782" t="s">
        <v>33641</v>
      </c>
      <c r="K782" t="s">
        <v>2407</v>
      </c>
      <c r="O782" t="s">
        <v>32224</v>
      </c>
      <c r="W782" t="s">
        <v>33642</v>
      </c>
      <c r="AA782" t="s">
        <v>9607</v>
      </c>
      <c r="AB782" t="s">
        <v>33643</v>
      </c>
      <c r="AG782">
        <v>21</v>
      </c>
      <c r="AH782">
        <v>21</v>
      </c>
      <c r="AN782" t="s">
        <v>2411</v>
      </c>
      <c r="AO782" t="s">
        <v>2412</v>
      </c>
      <c r="AS782" t="s">
        <v>521</v>
      </c>
      <c r="AT782">
        <v>2014</v>
      </c>
      <c r="AU782">
        <v>39</v>
      </c>
      <c r="AV782">
        <v>4</v>
      </c>
      <c r="BA782">
        <v>469</v>
      </c>
      <c r="BB782">
        <v>478</v>
      </c>
      <c r="BD782" t="s">
        <v>33644</v>
      </c>
      <c r="BG782">
        <v>10</v>
      </c>
      <c r="BK782" t="s">
        <v>33645</v>
      </c>
      <c r="BW782">
        <v>0</v>
      </c>
      <c r="BX782" t="s">
        <v>13429</v>
      </c>
      <c r="BY782" t="s">
        <v>13985</v>
      </c>
      <c r="BZ782" t="s">
        <v>13985</v>
      </c>
      <c r="CA782" t="s">
        <v>13985</v>
      </c>
      <c r="CB782" t="s">
        <v>13985</v>
      </c>
    </row>
    <row r="783" spans="1:80" hidden="1">
      <c r="A783" t="s">
        <v>13850</v>
      </c>
      <c r="B783" t="s">
        <v>67</v>
      </c>
      <c r="C783" t="s">
        <v>14085</v>
      </c>
      <c r="G783" t="s">
        <v>14086</v>
      </c>
      <c r="J783" t="s">
        <v>14087</v>
      </c>
      <c r="K783" t="s">
        <v>831</v>
      </c>
      <c r="O783" t="s">
        <v>32224</v>
      </c>
      <c r="W783" t="s">
        <v>14088</v>
      </c>
      <c r="AG783">
        <v>0</v>
      </c>
      <c r="AH783">
        <v>0</v>
      </c>
      <c r="AN783" t="s">
        <v>835</v>
      </c>
      <c r="AS783" t="s">
        <v>154</v>
      </c>
      <c r="AT783">
        <v>2019</v>
      </c>
      <c r="AU783">
        <v>9</v>
      </c>
      <c r="AV783">
        <v>22</v>
      </c>
      <c r="BA783">
        <v>12658</v>
      </c>
      <c r="BB783">
        <v>12675</v>
      </c>
      <c r="BD783" t="s">
        <v>14089</v>
      </c>
      <c r="BF783" t="s">
        <v>194</v>
      </c>
      <c r="BG783">
        <v>18</v>
      </c>
      <c r="BK783" t="s">
        <v>14090</v>
      </c>
      <c r="BL783">
        <v>31788205</v>
      </c>
      <c r="BM783" t="s">
        <v>32247</v>
      </c>
      <c r="BW783">
        <v>1</v>
      </c>
    </row>
    <row r="784" spans="1:80" hidden="1">
      <c r="A784" t="s">
        <v>13850</v>
      </c>
      <c r="B784" t="s">
        <v>67</v>
      </c>
      <c r="C784" t="s">
        <v>33457</v>
      </c>
      <c r="G784" t="s">
        <v>33458</v>
      </c>
      <c r="J784" t="s">
        <v>33459</v>
      </c>
      <c r="K784" t="s">
        <v>10488</v>
      </c>
      <c r="O784" t="s">
        <v>32224</v>
      </c>
      <c r="W784" t="s">
        <v>33460</v>
      </c>
      <c r="AA784" t="s">
        <v>33461</v>
      </c>
      <c r="AB784" t="s">
        <v>33462</v>
      </c>
      <c r="AG784">
        <v>11</v>
      </c>
      <c r="AH784">
        <v>11</v>
      </c>
      <c r="AN784" t="s">
        <v>10490</v>
      </c>
      <c r="AO784" t="s">
        <v>11085</v>
      </c>
      <c r="AS784" t="s">
        <v>815</v>
      </c>
      <c r="AT784">
        <v>2015</v>
      </c>
      <c r="AU784">
        <v>65</v>
      </c>
      <c r="AV784">
        <v>3</v>
      </c>
      <c r="BA784">
        <v>259</v>
      </c>
      <c r="BB784">
        <v>276</v>
      </c>
      <c r="BD784" t="s">
        <v>33463</v>
      </c>
      <c r="BG784">
        <v>18</v>
      </c>
      <c r="BK784" t="s">
        <v>33464</v>
      </c>
      <c r="BL784">
        <v>25528452</v>
      </c>
      <c r="BW784">
        <v>0</v>
      </c>
      <c r="BX784" t="s">
        <v>13429</v>
      </c>
      <c r="BY784" t="s">
        <v>13985</v>
      </c>
      <c r="BZ784" t="s">
        <v>13985</v>
      </c>
      <c r="CA784" t="s">
        <v>13985</v>
      </c>
      <c r="CB784" t="s">
        <v>13985</v>
      </c>
    </row>
    <row r="785" spans="1:80" hidden="1">
      <c r="A785" t="s">
        <v>13850</v>
      </c>
      <c r="B785" t="s">
        <v>67</v>
      </c>
      <c r="C785" t="s">
        <v>34038</v>
      </c>
      <c r="G785" t="s">
        <v>34039</v>
      </c>
      <c r="J785" t="s">
        <v>34040</v>
      </c>
      <c r="K785" t="s">
        <v>667</v>
      </c>
      <c r="O785" t="s">
        <v>32224</v>
      </c>
      <c r="W785" t="s">
        <v>34041</v>
      </c>
      <c r="AG785">
        <v>27</v>
      </c>
      <c r="AH785">
        <v>33</v>
      </c>
      <c r="AN785" t="s">
        <v>670</v>
      </c>
      <c r="AO785" t="s">
        <v>671</v>
      </c>
      <c r="AS785" t="s">
        <v>154</v>
      </c>
      <c r="AT785">
        <v>2012</v>
      </c>
      <c r="AU785">
        <v>47</v>
      </c>
      <c r="AV785">
        <v>4</v>
      </c>
      <c r="BA785">
        <v>379</v>
      </c>
      <c r="BB785">
        <v>388</v>
      </c>
      <c r="BD785" t="s">
        <v>34042</v>
      </c>
      <c r="BG785">
        <v>10</v>
      </c>
      <c r="BK785" t="s">
        <v>34043</v>
      </c>
      <c r="BW785">
        <v>0</v>
      </c>
      <c r="BX785" t="s">
        <v>13429</v>
      </c>
      <c r="BY785" t="s">
        <v>13985</v>
      </c>
      <c r="BZ785" t="s">
        <v>13985</v>
      </c>
      <c r="CA785" t="s">
        <v>13985</v>
      </c>
      <c r="CB785" t="s">
        <v>13985</v>
      </c>
    </row>
    <row r="786" spans="1:80" hidden="1">
      <c r="A786" t="s">
        <v>13850</v>
      </c>
      <c r="B786" t="s">
        <v>67</v>
      </c>
      <c r="C786" t="s">
        <v>10277</v>
      </c>
      <c r="G786" t="s">
        <v>10277</v>
      </c>
      <c r="J786" t="s">
        <v>10278</v>
      </c>
      <c r="K786" t="s">
        <v>667</v>
      </c>
      <c r="O786" t="s">
        <v>32224</v>
      </c>
      <c r="W786" t="s">
        <v>10279</v>
      </c>
      <c r="AA786" t="s">
        <v>10048</v>
      </c>
      <c r="AB786" t="s">
        <v>10280</v>
      </c>
      <c r="AG786">
        <v>12</v>
      </c>
      <c r="AH786">
        <v>15</v>
      </c>
      <c r="AN786" t="s">
        <v>670</v>
      </c>
      <c r="AO786" t="s">
        <v>671</v>
      </c>
      <c r="AS786" t="s">
        <v>154</v>
      </c>
      <c r="AT786">
        <v>2002</v>
      </c>
      <c r="AU786">
        <v>37</v>
      </c>
      <c r="AV786">
        <v>4</v>
      </c>
      <c r="BA786">
        <v>559</v>
      </c>
      <c r="BB786">
        <v>569</v>
      </c>
      <c r="BG786">
        <v>11</v>
      </c>
      <c r="BK786" t="s">
        <v>10281</v>
      </c>
      <c r="BM786" t="s">
        <v>32286</v>
      </c>
      <c r="BW786">
        <v>1</v>
      </c>
      <c r="BY786" t="s">
        <v>13985</v>
      </c>
      <c r="BZ786" t="s">
        <v>13985</v>
      </c>
      <c r="CA786" t="s">
        <v>13985</v>
      </c>
      <c r="CB786" t="s">
        <v>13985</v>
      </c>
    </row>
    <row r="787" spans="1:80" hidden="1">
      <c r="A787" t="s">
        <v>13850</v>
      </c>
      <c r="B787" t="s">
        <v>67</v>
      </c>
      <c r="C787" t="s">
        <v>26630</v>
      </c>
      <c r="G787" t="s">
        <v>26630</v>
      </c>
      <c r="J787" t="s">
        <v>26631</v>
      </c>
      <c r="K787" t="s">
        <v>358</v>
      </c>
      <c r="O787" t="s">
        <v>32224</v>
      </c>
      <c r="W787" t="s">
        <v>26632</v>
      </c>
      <c r="AA787" t="s">
        <v>26633</v>
      </c>
      <c r="AB787" t="s">
        <v>26634</v>
      </c>
      <c r="AG787">
        <v>19</v>
      </c>
      <c r="AH787">
        <v>20</v>
      </c>
      <c r="AN787" t="s">
        <v>360</v>
      </c>
      <c r="AO787" t="s">
        <v>361</v>
      </c>
      <c r="AS787" t="s">
        <v>521</v>
      </c>
      <c r="AT787">
        <v>2005</v>
      </c>
      <c r="AU787">
        <v>51</v>
      </c>
      <c r="AV787">
        <v>6</v>
      </c>
      <c r="BA787">
        <v>717</v>
      </c>
      <c r="BB787">
        <v>726</v>
      </c>
      <c r="BD787" t="s">
        <v>26635</v>
      </c>
      <c r="BG787">
        <v>10</v>
      </c>
      <c r="BK787" t="s">
        <v>26636</v>
      </c>
      <c r="BL787">
        <v>15955536</v>
      </c>
      <c r="BW787">
        <v>1</v>
      </c>
      <c r="BY787" t="s">
        <v>13985</v>
      </c>
      <c r="BZ787" t="s">
        <v>13985</v>
      </c>
      <c r="CA787" t="s">
        <v>13985</v>
      </c>
      <c r="CB787" t="s">
        <v>13985</v>
      </c>
    </row>
    <row r="788" spans="1:80" hidden="1">
      <c r="A788" t="s">
        <v>13850</v>
      </c>
      <c r="B788" t="s">
        <v>67</v>
      </c>
      <c r="C788" t="s">
        <v>3240</v>
      </c>
      <c r="G788" t="s">
        <v>3241</v>
      </c>
      <c r="J788" t="s">
        <v>3242</v>
      </c>
      <c r="K788" t="s">
        <v>677</v>
      </c>
      <c r="O788" t="s">
        <v>32224</v>
      </c>
      <c r="W788" t="s">
        <v>3243</v>
      </c>
      <c r="AA788" t="s">
        <v>3244</v>
      </c>
      <c r="AB788" t="s">
        <v>3245</v>
      </c>
      <c r="AG788">
        <v>5</v>
      </c>
      <c r="AH788">
        <v>5</v>
      </c>
      <c r="AN788" t="s">
        <v>679</v>
      </c>
      <c r="AS788" t="s">
        <v>629</v>
      </c>
      <c r="AT788">
        <v>2016</v>
      </c>
      <c r="AU788">
        <v>6</v>
      </c>
      <c r="AV788">
        <v>5</v>
      </c>
      <c r="BA788">
        <v>1373</v>
      </c>
      <c r="BB788">
        <v>1381</v>
      </c>
      <c r="BD788" t="s">
        <v>3246</v>
      </c>
      <c r="BG788">
        <v>9</v>
      </c>
      <c r="BK788" t="s">
        <v>3247</v>
      </c>
      <c r="BL788">
        <v>26976440</v>
      </c>
      <c r="BM788" t="s">
        <v>32263</v>
      </c>
      <c r="BW788">
        <v>1</v>
      </c>
      <c r="BY788" t="s">
        <v>13985</v>
      </c>
      <c r="BZ788" t="s">
        <v>13985</v>
      </c>
      <c r="CA788" t="s">
        <v>13985</v>
      </c>
      <c r="CB788" t="s">
        <v>13985</v>
      </c>
    </row>
    <row r="789" spans="1:80" hidden="1">
      <c r="A789" t="s">
        <v>13850</v>
      </c>
      <c r="B789" t="s">
        <v>67</v>
      </c>
      <c r="C789" t="s">
        <v>27080</v>
      </c>
      <c r="G789" t="s">
        <v>33307</v>
      </c>
      <c r="J789" t="s">
        <v>33308</v>
      </c>
      <c r="K789" t="s">
        <v>667</v>
      </c>
      <c r="O789" t="s">
        <v>32224</v>
      </c>
      <c r="W789" t="s">
        <v>33309</v>
      </c>
      <c r="AG789">
        <v>3</v>
      </c>
      <c r="AH789">
        <v>3</v>
      </c>
      <c r="AN789" t="s">
        <v>670</v>
      </c>
      <c r="AO789" t="s">
        <v>671</v>
      </c>
      <c r="AS789" t="s">
        <v>154</v>
      </c>
      <c r="AT789">
        <v>2015</v>
      </c>
      <c r="AU789">
        <v>50</v>
      </c>
      <c r="AV789">
        <v>4</v>
      </c>
      <c r="BA789">
        <v>509</v>
      </c>
      <c r="BB789">
        <v>515</v>
      </c>
      <c r="BD789" t="s">
        <v>33310</v>
      </c>
      <c r="BG789">
        <v>7</v>
      </c>
      <c r="BK789" t="s">
        <v>33311</v>
      </c>
      <c r="BW789">
        <v>0</v>
      </c>
      <c r="BX789" t="s">
        <v>13429</v>
      </c>
      <c r="BY789" t="s">
        <v>13985</v>
      </c>
      <c r="BZ789" t="s">
        <v>13985</v>
      </c>
      <c r="CA789" t="s">
        <v>13985</v>
      </c>
      <c r="CB789" t="s">
        <v>13985</v>
      </c>
    </row>
    <row r="790" spans="1:80" hidden="1">
      <c r="A790" t="s">
        <v>13850</v>
      </c>
      <c r="B790" t="s">
        <v>67</v>
      </c>
      <c r="C790" t="s">
        <v>34522</v>
      </c>
      <c r="G790" t="s">
        <v>34523</v>
      </c>
      <c r="J790" t="s">
        <v>34524</v>
      </c>
      <c r="K790" t="s">
        <v>667</v>
      </c>
      <c r="O790" t="s">
        <v>32224</v>
      </c>
      <c r="W790" t="s">
        <v>34525</v>
      </c>
      <c r="AA790" t="s">
        <v>34526</v>
      </c>
      <c r="AG790">
        <v>11</v>
      </c>
      <c r="AH790">
        <v>12</v>
      </c>
      <c r="AN790" t="s">
        <v>670</v>
      </c>
      <c r="AO790" t="s">
        <v>671</v>
      </c>
      <c r="AS790" t="s">
        <v>884</v>
      </c>
      <c r="AT790">
        <v>2009</v>
      </c>
      <c r="AU790">
        <v>44</v>
      </c>
      <c r="AV790">
        <v>1</v>
      </c>
      <c r="BA790">
        <v>47</v>
      </c>
      <c r="BB790">
        <v>52</v>
      </c>
      <c r="BD790" t="s">
        <v>34527</v>
      </c>
      <c r="BG790">
        <v>6</v>
      </c>
      <c r="BK790" t="s">
        <v>34528</v>
      </c>
      <c r="BM790" t="s">
        <v>32286</v>
      </c>
      <c r="BW790">
        <v>0</v>
      </c>
      <c r="BX790" t="s">
        <v>13429</v>
      </c>
      <c r="BY790" t="s">
        <v>13985</v>
      </c>
      <c r="BZ790" t="s">
        <v>13985</v>
      </c>
      <c r="CA790" t="s">
        <v>13985</v>
      </c>
      <c r="CB790" t="s">
        <v>13985</v>
      </c>
    </row>
    <row r="791" spans="1:80" hidden="1">
      <c r="A791" t="s">
        <v>13850</v>
      </c>
      <c r="B791" t="s">
        <v>67</v>
      </c>
      <c r="C791" t="s">
        <v>34683</v>
      </c>
      <c r="G791" t="s">
        <v>34684</v>
      </c>
      <c r="J791" t="s">
        <v>34685</v>
      </c>
      <c r="K791" t="s">
        <v>5124</v>
      </c>
      <c r="O791" t="s">
        <v>32224</v>
      </c>
      <c r="W791" t="s">
        <v>34686</v>
      </c>
      <c r="AG791">
        <v>3</v>
      </c>
      <c r="AH791">
        <v>3</v>
      </c>
      <c r="AN791" t="s">
        <v>5126</v>
      </c>
      <c r="AO791" t="s">
        <v>5127</v>
      </c>
      <c r="AT791">
        <v>2008</v>
      </c>
      <c r="AU791">
        <v>52</v>
      </c>
      <c r="AV791">
        <v>1</v>
      </c>
      <c r="BA791">
        <v>7</v>
      </c>
      <c r="BB791">
        <v>12</v>
      </c>
      <c r="BD791" t="s">
        <v>34687</v>
      </c>
      <c r="BG791">
        <v>6</v>
      </c>
      <c r="BK791" t="s">
        <v>34688</v>
      </c>
      <c r="BM791" t="s">
        <v>32286</v>
      </c>
      <c r="BW791">
        <v>0</v>
      </c>
      <c r="BX791" t="s">
        <v>13429</v>
      </c>
      <c r="BY791" t="s">
        <v>13985</v>
      </c>
      <c r="BZ791" t="s">
        <v>13985</v>
      </c>
      <c r="CA791" t="s">
        <v>13985</v>
      </c>
      <c r="CB791" t="s">
        <v>13985</v>
      </c>
    </row>
    <row r="792" spans="1:80" hidden="1">
      <c r="A792" t="s">
        <v>13850</v>
      </c>
      <c r="B792" t="s">
        <v>67</v>
      </c>
      <c r="C792" t="s">
        <v>33320</v>
      </c>
      <c r="G792" t="s">
        <v>33321</v>
      </c>
      <c r="J792" t="s">
        <v>33322</v>
      </c>
      <c r="K792" t="s">
        <v>1385</v>
      </c>
      <c r="O792" t="s">
        <v>32224</v>
      </c>
      <c r="W792" t="s">
        <v>33323</v>
      </c>
      <c r="AA792" t="s">
        <v>33324</v>
      </c>
      <c r="AB792" t="s">
        <v>33325</v>
      </c>
      <c r="AG792">
        <v>9</v>
      </c>
      <c r="AH792">
        <v>9</v>
      </c>
      <c r="AN792" t="s">
        <v>1388</v>
      </c>
      <c r="AO792" t="s">
        <v>1389</v>
      </c>
      <c r="AS792" t="s">
        <v>154</v>
      </c>
      <c r="AT792">
        <v>2015</v>
      </c>
      <c r="AU792">
        <v>116</v>
      </c>
      <c r="AV792">
        <v>3</v>
      </c>
      <c r="BA792">
        <v>626</v>
      </c>
      <c r="BB792">
        <v>636</v>
      </c>
      <c r="BD792" t="s">
        <v>33326</v>
      </c>
      <c r="BG792">
        <v>11</v>
      </c>
      <c r="BK792" t="s">
        <v>33327</v>
      </c>
      <c r="BM792" t="s">
        <v>32286</v>
      </c>
      <c r="BW792">
        <v>0</v>
      </c>
      <c r="BX792" t="s">
        <v>13429</v>
      </c>
      <c r="BY792" t="s">
        <v>13985</v>
      </c>
      <c r="BZ792" t="s">
        <v>13985</v>
      </c>
      <c r="CA792" t="s">
        <v>13985</v>
      </c>
      <c r="CB792" t="s">
        <v>13985</v>
      </c>
    </row>
    <row r="793" spans="1:80" hidden="1">
      <c r="A793" t="s">
        <v>13850</v>
      </c>
      <c r="B793" t="s">
        <v>67</v>
      </c>
      <c r="C793" t="s">
        <v>35757</v>
      </c>
      <c r="G793" t="s">
        <v>35757</v>
      </c>
      <c r="J793" t="s">
        <v>35758</v>
      </c>
      <c r="K793" t="s">
        <v>1057</v>
      </c>
      <c r="O793" t="s">
        <v>32224</v>
      </c>
      <c r="W793" t="s">
        <v>35759</v>
      </c>
      <c r="AG793">
        <v>46</v>
      </c>
      <c r="AH793">
        <v>46</v>
      </c>
      <c r="AN793" t="s">
        <v>1061</v>
      </c>
      <c r="AS793" t="s">
        <v>521</v>
      </c>
      <c r="AT793">
        <v>1995</v>
      </c>
      <c r="AU793">
        <v>76</v>
      </c>
      <c r="AV793">
        <v>4</v>
      </c>
      <c r="BA793">
        <v>1242</v>
      </c>
      <c r="BB793">
        <v>1250</v>
      </c>
      <c r="BD793" t="s">
        <v>35760</v>
      </c>
      <c r="BG793">
        <v>9</v>
      </c>
      <c r="BK793" t="s">
        <v>35761</v>
      </c>
      <c r="BW793">
        <v>0</v>
      </c>
      <c r="BX793" t="s">
        <v>13429</v>
      </c>
      <c r="BY793" t="s">
        <v>13985</v>
      </c>
      <c r="BZ793" t="s">
        <v>13985</v>
      </c>
      <c r="CA793" t="s">
        <v>13985</v>
      </c>
      <c r="CB793" t="s">
        <v>13985</v>
      </c>
    </row>
    <row r="794" spans="1:80" hidden="1">
      <c r="A794" t="s">
        <v>13850</v>
      </c>
      <c r="B794" t="s">
        <v>67</v>
      </c>
      <c r="C794" t="s">
        <v>32851</v>
      </c>
      <c r="G794" t="s">
        <v>32852</v>
      </c>
      <c r="J794" t="s">
        <v>32853</v>
      </c>
      <c r="K794" t="s">
        <v>453</v>
      </c>
      <c r="O794" t="s">
        <v>32224</v>
      </c>
      <c r="W794" t="s">
        <v>32854</v>
      </c>
      <c r="AA794" t="s">
        <v>32855</v>
      </c>
      <c r="AB794" t="s">
        <v>32856</v>
      </c>
      <c r="AG794">
        <v>1</v>
      </c>
      <c r="AH794">
        <v>1</v>
      </c>
      <c r="AN794" t="s">
        <v>455</v>
      </c>
      <c r="AO794" t="s">
        <v>456</v>
      </c>
      <c r="AS794" t="s">
        <v>242</v>
      </c>
      <c r="AT794">
        <v>2017</v>
      </c>
      <c r="AU794">
        <v>42</v>
      </c>
      <c r="AV794">
        <v>5</v>
      </c>
      <c r="BA794">
        <v>636</v>
      </c>
      <c r="BB794">
        <v>644</v>
      </c>
      <c r="BD794" t="s">
        <v>32857</v>
      </c>
      <c r="BG794">
        <v>9</v>
      </c>
      <c r="BK794" t="s">
        <v>32858</v>
      </c>
      <c r="BW794">
        <v>0</v>
      </c>
      <c r="BX794" t="s">
        <v>13429</v>
      </c>
      <c r="BY794" t="s">
        <v>13985</v>
      </c>
      <c r="BZ794" t="s">
        <v>13985</v>
      </c>
      <c r="CA794" t="s">
        <v>13985</v>
      </c>
      <c r="CB794" t="s">
        <v>13985</v>
      </c>
    </row>
    <row r="795" spans="1:80" hidden="1">
      <c r="A795" t="s">
        <v>13850</v>
      </c>
      <c r="B795" t="s">
        <v>67</v>
      </c>
      <c r="C795" t="s">
        <v>36130</v>
      </c>
      <c r="G795" t="s">
        <v>36130</v>
      </c>
      <c r="J795" t="s">
        <v>36131</v>
      </c>
      <c r="K795" t="s">
        <v>4545</v>
      </c>
      <c r="O795" t="s">
        <v>32224</v>
      </c>
      <c r="AG795">
        <v>19</v>
      </c>
      <c r="AH795">
        <v>23</v>
      </c>
      <c r="AN795" t="s">
        <v>4548</v>
      </c>
      <c r="AT795">
        <v>1983</v>
      </c>
      <c r="AU795">
        <v>76</v>
      </c>
      <c r="AV795">
        <v>3</v>
      </c>
      <c r="BA795">
        <v>407</v>
      </c>
      <c r="BB795">
        <v>412</v>
      </c>
      <c r="BD795" t="s">
        <v>36132</v>
      </c>
      <c r="BG795">
        <v>6</v>
      </c>
      <c r="BK795" t="s">
        <v>36133</v>
      </c>
      <c r="BW795">
        <v>0</v>
      </c>
      <c r="BX795" t="s">
        <v>13433</v>
      </c>
      <c r="BY795">
        <v>2</v>
      </c>
      <c r="BZ795" t="s">
        <v>13985</v>
      </c>
      <c r="CA795" t="s">
        <v>13985</v>
      </c>
      <c r="CB795" t="s">
        <v>13985</v>
      </c>
    </row>
    <row r="796" spans="1:80" hidden="1">
      <c r="A796" t="s">
        <v>13850</v>
      </c>
      <c r="B796" t="s">
        <v>67</v>
      </c>
      <c r="C796" t="s">
        <v>34572</v>
      </c>
      <c r="G796" t="s">
        <v>34777</v>
      </c>
      <c r="J796" t="s">
        <v>34778</v>
      </c>
      <c r="K796" t="s">
        <v>3981</v>
      </c>
      <c r="O796" t="s">
        <v>32224</v>
      </c>
      <c r="W796" t="s">
        <v>34779</v>
      </c>
      <c r="AG796">
        <v>11</v>
      </c>
      <c r="AH796">
        <v>12</v>
      </c>
      <c r="AN796" t="s">
        <v>3983</v>
      </c>
      <c r="AS796" t="s">
        <v>521</v>
      </c>
      <c r="AT796">
        <v>2007</v>
      </c>
      <c r="AU796">
        <v>97</v>
      </c>
      <c r="AV796">
        <v>3</v>
      </c>
      <c r="BA796">
        <v>219</v>
      </c>
      <c r="BB796">
        <v>223</v>
      </c>
      <c r="BD796" t="s">
        <v>34780</v>
      </c>
      <c r="BG796">
        <v>5</v>
      </c>
      <c r="BK796" t="s">
        <v>34781</v>
      </c>
      <c r="BL796">
        <v>17524153</v>
      </c>
      <c r="BW796">
        <v>0</v>
      </c>
      <c r="BX796" t="s">
        <v>13429</v>
      </c>
      <c r="BY796" t="s">
        <v>13985</v>
      </c>
      <c r="BZ796" t="s">
        <v>13985</v>
      </c>
      <c r="CA796" t="s">
        <v>13985</v>
      </c>
      <c r="CB796" t="s">
        <v>13985</v>
      </c>
    </row>
    <row r="797" spans="1:80" hidden="1">
      <c r="A797" t="s">
        <v>13850</v>
      </c>
      <c r="B797" t="s">
        <v>67</v>
      </c>
      <c r="C797" t="s">
        <v>34974</v>
      </c>
      <c r="G797" t="s">
        <v>34974</v>
      </c>
      <c r="J797" t="s">
        <v>34975</v>
      </c>
      <c r="K797" t="s">
        <v>667</v>
      </c>
      <c r="O797" t="s">
        <v>32224</v>
      </c>
      <c r="W797" t="s">
        <v>34976</v>
      </c>
      <c r="AG797">
        <v>12</v>
      </c>
      <c r="AH797">
        <v>15</v>
      </c>
      <c r="AN797" t="s">
        <v>670</v>
      </c>
      <c r="AO797" t="s">
        <v>671</v>
      </c>
      <c r="AS797" t="s">
        <v>352</v>
      </c>
      <c r="AT797">
        <v>2005</v>
      </c>
      <c r="AU797">
        <v>40</v>
      </c>
      <c r="AV797">
        <v>3</v>
      </c>
      <c r="BA797">
        <v>457</v>
      </c>
      <c r="BB797">
        <v>460</v>
      </c>
      <c r="BD797" t="s">
        <v>34977</v>
      </c>
      <c r="BG797">
        <v>4</v>
      </c>
      <c r="BK797" t="s">
        <v>34978</v>
      </c>
      <c r="BM797" t="s">
        <v>32286</v>
      </c>
      <c r="BW797">
        <v>0</v>
      </c>
      <c r="BX797" t="s">
        <v>13433</v>
      </c>
      <c r="BY797">
        <v>1</v>
      </c>
      <c r="BZ797" t="s">
        <v>13985</v>
      </c>
      <c r="CA797" t="s">
        <v>13985</v>
      </c>
      <c r="CB797" t="s">
        <v>13985</v>
      </c>
    </row>
    <row r="798" spans="1:80" hidden="1">
      <c r="A798" t="s">
        <v>13850</v>
      </c>
      <c r="B798" t="s">
        <v>67</v>
      </c>
      <c r="C798" t="s">
        <v>2942</v>
      </c>
      <c r="G798" t="s">
        <v>2943</v>
      </c>
      <c r="J798" t="s">
        <v>2944</v>
      </c>
      <c r="K798" t="s">
        <v>821</v>
      </c>
      <c r="O798" t="s">
        <v>32224</v>
      </c>
      <c r="W798" t="s">
        <v>2945</v>
      </c>
      <c r="AA798" t="s">
        <v>2946</v>
      </c>
      <c r="AB798" t="s">
        <v>2947</v>
      </c>
      <c r="AG798">
        <v>6</v>
      </c>
      <c r="AH798">
        <v>7</v>
      </c>
      <c r="AN798" t="s">
        <v>824</v>
      </c>
      <c r="AO798" t="s">
        <v>825</v>
      </c>
      <c r="AS798" t="s">
        <v>242</v>
      </c>
      <c r="AT798">
        <v>2016</v>
      </c>
      <c r="AU798">
        <v>25</v>
      </c>
      <c r="AV798">
        <v>19</v>
      </c>
      <c r="BA798">
        <v>4805</v>
      </c>
      <c r="BB798">
        <v>4817</v>
      </c>
      <c r="BD798" t="s">
        <v>2948</v>
      </c>
      <c r="BG798">
        <v>13</v>
      </c>
      <c r="BK798" t="s">
        <v>2949</v>
      </c>
      <c r="BL798">
        <v>27542169</v>
      </c>
      <c r="BW798">
        <v>1</v>
      </c>
      <c r="BY798" t="s">
        <v>13985</v>
      </c>
      <c r="BZ798" t="s">
        <v>13985</v>
      </c>
      <c r="CA798" t="s">
        <v>13985</v>
      </c>
      <c r="CB798" t="s">
        <v>13985</v>
      </c>
    </row>
    <row r="799" spans="1:80" hidden="1">
      <c r="A799" t="s">
        <v>13850</v>
      </c>
      <c r="B799" t="s">
        <v>67</v>
      </c>
      <c r="C799" t="s">
        <v>13173</v>
      </c>
      <c r="G799" t="s">
        <v>13173</v>
      </c>
      <c r="J799" t="s">
        <v>13174</v>
      </c>
      <c r="K799" t="s">
        <v>358</v>
      </c>
      <c r="O799" t="s">
        <v>32224</v>
      </c>
      <c r="W799" t="s">
        <v>13175</v>
      </c>
      <c r="AG799">
        <v>31</v>
      </c>
      <c r="AH799">
        <v>35</v>
      </c>
      <c r="AN799" t="s">
        <v>360</v>
      </c>
      <c r="AT799">
        <v>1991</v>
      </c>
      <c r="AU799">
        <v>37</v>
      </c>
      <c r="AV799">
        <v>3</v>
      </c>
      <c r="BA799">
        <v>231</v>
      </c>
      <c r="BB799">
        <v>238</v>
      </c>
      <c r="BD799" t="s">
        <v>13176</v>
      </c>
      <c r="BG799">
        <v>8</v>
      </c>
      <c r="BK799" t="s">
        <v>13177</v>
      </c>
      <c r="BW799">
        <v>1</v>
      </c>
      <c r="BY799" t="s">
        <v>13985</v>
      </c>
      <c r="BZ799" t="s">
        <v>13985</v>
      </c>
      <c r="CA799" t="s">
        <v>13985</v>
      </c>
      <c r="CB799" t="s">
        <v>13985</v>
      </c>
    </row>
    <row r="800" spans="1:80" hidden="1">
      <c r="A800" t="s">
        <v>13850</v>
      </c>
      <c r="B800" t="s">
        <v>67</v>
      </c>
      <c r="C800" t="s">
        <v>31630</v>
      </c>
      <c r="G800" t="s">
        <v>31630</v>
      </c>
      <c r="J800" t="s">
        <v>35937</v>
      </c>
      <c r="K800" t="s">
        <v>358</v>
      </c>
      <c r="O800" t="s">
        <v>32224</v>
      </c>
      <c r="AG800">
        <v>35</v>
      </c>
      <c r="AH800">
        <v>38</v>
      </c>
      <c r="AN800" t="s">
        <v>360</v>
      </c>
      <c r="AT800">
        <v>1990</v>
      </c>
      <c r="AU800">
        <v>36</v>
      </c>
      <c r="AV800">
        <v>3</v>
      </c>
      <c r="BA800">
        <v>147</v>
      </c>
      <c r="BB800">
        <v>152</v>
      </c>
      <c r="BD800" t="s">
        <v>35938</v>
      </c>
      <c r="BG800">
        <v>6</v>
      </c>
      <c r="BK800" t="s">
        <v>35939</v>
      </c>
      <c r="BW800">
        <v>0</v>
      </c>
      <c r="BX800" t="s">
        <v>13433</v>
      </c>
      <c r="BY800">
        <v>2</v>
      </c>
      <c r="BZ800" t="s">
        <v>13985</v>
      </c>
      <c r="CA800" t="s">
        <v>13985</v>
      </c>
      <c r="CB800" t="s">
        <v>13985</v>
      </c>
    </row>
    <row r="801" spans="1:80" hidden="1">
      <c r="A801" t="s">
        <v>13850</v>
      </c>
      <c r="B801" t="s">
        <v>67</v>
      </c>
      <c r="C801" t="s">
        <v>8746</v>
      </c>
      <c r="G801" t="s">
        <v>8747</v>
      </c>
      <c r="J801" t="s">
        <v>8748</v>
      </c>
      <c r="K801" t="s">
        <v>4858</v>
      </c>
      <c r="O801" t="s">
        <v>32224</v>
      </c>
      <c r="W801" t="s">
        <v>8749</v>
      </c>
      <c r="AG801">
        <v>43</v>
      </c>
      <c r="AH801">
        <v>43</v>
      </c>
      <c r="AN801" t="s">
        <v>4862</v>
      </c>
      <c r="AO801" t="s">
        <v>4863</v>
      </c>
      <c r="AS801" t="s">
        <v>629</v>
      </c>
      <c r="AT801">
        <v>2007</v>
      </c>
      <c r="AU801">
        <v>176</v>
      </c>
      <c r="AV801">
        <v>1</v>
      </c>
      <c r="BA801">
        <v>391</v>
      </c>
      <c r="BB801">
        <v>402</v>
      </c>
      <c r="BD801" t="s">
        <v>8750</v>
      </c>
      <c r="BG801">
        <v>12</v>
      </c>
      <c r="BK801" t="s">
        <v>8751</v>
      </c>
      <c r="BL801">
        <v>17339202</v>
      </c>
      <c r="BM801" t="s">
        <v>32707</v>
      </c>
      <c r="BW801">
        <v>1</v>
      </c>
      <c r="BY801" t="s">
        <v>13985</v>
      </c>
      <c r="BZ801" t="s">
        <v>13985</v>
      </c>
      <c r="CA801" t="s">
        <v>13985</v>
      </c>
      <c r="CB801" t="s">
        <v>13985</v>
      </c>
    </row>
    <row r="802" spans="1:80" hidden="1">
      <c r="A802" t="s">
        <v>13850</v>
      </c>
      <c r="B802" t="s">
        <v>67</v>
      </c>
      <c r="C802" t="s">
        <v>34937</v>
      </c>
      <c r="G802" t="s">
        <v>34937</v>
      </c>
      <c r="J802" t="s">
        <v>34938</v>
      </c>
      <c r="K802" t="s">
        <v>4858</v>
      </c>
      <c r="O802" t="s">
        <v>32291</v>
      </c>
      <c r="W802" t="s">
        <v>34939</v>
      </c>
      <c r="AG802">
        <v>35</v>
      </c>
      <c r="AH802">
        <v>36</v>
      </c>
      <c r="AN802" t="s">
        <v>4862</v>
      </c>
      <c r="AS802" t="s">
        <v>815</v>
      </c>
      <c r="AT802">
        <v>2006</v>
      </c>
      <c r="AU802">
        <v>172</v>
      </c>
      <c r="AV802">
        <v>3</v>
      </c>
      <c r="BA802">
        <v>1595</v>
      </c>
      <c r="BB802">
        <v>1605</v>
      </c>
      <c r="BD802" t="s">
        <v>34940</v>
      </c>
      <c r="BG802">
        <v>11</v>
      </c>
      <c r="BK802" t="s">
        <v>34941</v>
      </c>
      <c r="BL802">
        <v>16272414</v>
      </c>
      <c r="BM802" t="s">
        <v>32707</v>
      </c>
      <c r="BW802">
        <v>0</v>
      </c>
      <c r="BX802" t="s">
        <v>13429</v>
      </c>
      <c r="BY802" t="s">
        <v>13985</v>
      </c>
      <c r="BZ802" t="s">
        <v>13985</v>
      </c>
      <c r="CA802" t="s">
        <v>13985</v>
      </c>
      <c r="CB802" t="s">
        <v>13985</v>
      </c>
    </row>
    <row r="803" spans="1:80" hidden="1">
      <c r="A803" t="s">
        <v>13850</v>
      </c>
      <c r="B803" t="s">
        <v>67</v>
      </c>
      <c r="C803" t="s">
        <v>35604</v>
      </c>
      <c r="G803" t="s">
        <v>35604</v>
      </c>
      <c r="J803" t="s">
        <v>35605</v>
      </c>
      <c r="K803" t="s">
        <v>7258</v>
      </c>
      <c r="O803" t="s">
        <v>32224</v>
      </c>
      <c r="W803" t="s">
        <v>35606</v>
      </c>
      <c r="AG803">
        <v>21</v>
      </c>
      <c r="AH803">
        <v>22</v>
      </c>
      <c r="AN803" t="s">
        <v>7261</v>
      </c>
      <c r="AS803" t="s">
        <v>2269</v>
      </c>
      <c r="AT803">
        <v>1998</v>
      </c>
      <c r="AU803">
        <v>89</v>
      </c>
      <c r="AV803">
        <v>4</v>
      </c>
      <c r="BA803">
        <v>329</v>
      </c>
      <c r="BB803">
        <v>335</v>
      </c>
      <c r="BD803" t="s">
        <v>35607</v>
      </c>
      <c r="BG803">
        <v>7</v>
      </c>
      <c r="BK803" t="s">
        <v>35608</v>
      </c>
      <c r="BM803" t="s">
        <v>32286</v>
      </c>
      <c r="BW803">
        <v>0</v>
      </c>
      <c r="BX803" t="s">
        <v>13429</v>
      </c>
      <c r="BY803" t="s">
        <v>13985</v>
      </c>
      <c r="BZ803" t="s">
        <v>13985</v>
      </c>
      <c r="CA803" t="s">
        <v>13985</v>
      </c>
      <c r="CB803" t="s">
        <v>13985</v>
      </c>
    </row>
    <row r="804" spans="1:80" hidden="1">
      <c r="A804" t="s">
        <v>13850</v>
      </c>
      <c r="B804" t="s">
        <v>67</v>
      </c>
      <c r="C804" t="s">
        <v>32964</v>
      </c>
      <c r="G804" t="s">
        <v>32965</v>
      </c>
      <c r="J804" t="s">
        <v>32966</v>
      </c>
      <c r="K804" t="s">
        <v>32290</v>
      </c>
      <c r="O804" t="s">
        <v>32291</v>
      </c>
      <c r="W804" t="s">
        <v>32967</v>
      </c>
      <c r="AA804" t="s">
        <v>14267</v>
      </c>
      <c r="AB804" t="s">
        <v>9608</v>
      </c>
      <c r="AG804">
        <v>10</v>
      </c>
      <c r="AH804">
        <v>10</v>
      </c>
      <c r="AN804" t="s">
        <v>32293</v>
      </c>
      <c r="AO804" t="s">
        <v>32294</v>
      </c>
      <c r="AS804" t="s">
        <v>521</v>
      </c>
      <c r="AT804">
        <v>2017</v>
      </c>
      <c r="AU804">
        <v>21</v>
      </c>
      <c r="BA804">
        <v>7</v>
      </c>
      <c r="BB804">
        <v>13</v>
      </c>
      <c r="BD804" t="s">
        <v>32968</v>
      </c>
      <c r="BG804">
        <v>7</v>
      </c>
      <c r="BK804" t="s">
        <v>32969</v>
      </c>
      <c r="BL804">
        <v>28822492</v>
      </c>
      <c r="BW804">
        <v>0</v>
      </c>
      <c r="BX804" t="s">
        <v>13429</v>
      </c>
      <c r="BY804" t="s">
        <v>13985</v>
      </c>
      <c r="BZ804" t="s">
        <v>13985</v>
      </c>
      <c r="CA804" t="s">
        <v>13985</v>
      </c>
      <c r="CB804" t="s">
        <v>13985</v>
      </c>
    </row>
    <row r="805" spans="1:80" hidden="1">
      <c r="A805" t="s">
        <v>13850</v>
      </c>
      <c r="B805" t="s">
        <v>67</v>
      </c>
      <c r="C805" t="s">
        <v>6088</v>
      </c>
      <c r="G805" t="s">
        <v>6089</v>
      </c>
      <c r="J805" t="s">
        <v>6090</v>
      </c>
      <c r="K805" t="s">
        <v>569</v>
      </c>
      <c r="O805" t="s">
        <v>32224</v>
      </c>
      <c r="W805" t="s">
        <v>6091</v>
      </c>
      <c r="AG805">
        <v>114</v>
      </c>
      <c r="AH805">
        <v>118</v>
      </c>
      <c r="AN805" t="s">
        <v>572</v>
      </c>
      <c r="AS805" t="s">
        <v>730</v>
      </c>
      <c r="AT805">
        <v>2012</v>
      </c>
      <c r="AU805">
        <v>179</v>
      </c>
      <c r="AV805">
        <v>4</v>
      </c>
      <c r="BA805">
        <v>490</v>
      </c>
      <c r="BB805">
        <v>500</v>
      </c>
      <c r="BD805" t="s">
        <v>6092</v>
      </c>
      <c r="BG805">
        <v>11</v>
      </c>
      <c r="BK805" t="s">
        <v>6093</v>
      </c>
      <c r="BL805">
        <v>22437178</v>
      </c>
      <c r="BW805">
        <v>1</v>
      </c>
      <c r="BY805" t="s">
        <v>13985</v>
      </c>
      <c r="BZ805" t="s">
        <v>13985</v>
      </c>
      <c r="CA805" t="s">
        <v>13985</v>
      </c>
      <c r="CB805" t="s">
        <v>13985</v>
      </c>
    </row>
    <row r="806" spans="1:80" hidden="1">
      <c r="A806" t="s">
        <v>13850</v>
      </c>
      <c r="B806" t="s">
        <v>67</v>
      </c>
      <c r="C806" t="s">
        <v>33743</v>
      </c>
      <c r="G806" t="s">
        <v>33744</v>
      </c>
      <c r="J806" t="s">
        <v>33745</v>
      </c>
      <c r="K806" t="s">
        <v>17100</v>
      </c>
      <c r="O806" t="s">
        <v>32224</v>
      </c>
      <c r="W806" t="s">
        <v>33746</v>
      </c>
      <c r="AB806" t="s">
        <v>33747</v>
      </c>
      <c r="AG806">
        <v>34</v>
      </c>
      <c r="AH806">
        <v>34</v>
      </c>
      <c r="AN806" t="s">
        <v>17104</v>
      </c>
      <c r="AO806" t="s">
        <v>17105</v>
      </c>
      <c r="AS806" t="s">
        <v>1023</v>
      </c>
      <c r="AT806">
        <v>2014</v>
      </c>
      <c r="AU806">
        <v>140</v>
      </c>
      <c r="BA806">
        <v>206</v>
      </c>
      <c r="BB806">
        <v>219</v>
      </c>
      <c r="BD806" t="s">
        <v>33748</v>
      </c>
      <c r="BG806">
        <v>14</v>
      </c>
      <c r="BK806" t="s">
        <v>33749</v>
      </c>
      <c r="BW806">
        <v>0</v>
      </c>
      <c r="BX806" t="s">
        <v>13429</v>
      </c>
      <c r="BY806" t="s">
        <v>13985</v>
      </c>
      <c r="BZ806" t="s">
        <v>13985</v>
      </c>
      <c r="CA806" t="s">
        <v>13985</v>
      </c>
      <c r="CB806" t="s">
        <v>13985</v>
      </c>
    </row>
    <row r="807" spans="1:80" hidden="1">
      <c r="A807" t="s">
        <v>13850</v>
      </c>
      <c r="B807" t="s">
        <v>67</v>
      </c>
      <c r="C807" t="s">
        <v>4374</v>
      </c>
      <c r="G807" t="s">
        <v>4375</v>
      </c>
      <c r="J807" t="s">
        <v>4376</v>
      </c>
      <c r="K807" t="s">
        <v>550</v>
      </c>
      <c r="O807" t="s">
        <v>32224</v>
      </c>
      <c r="W807" t="s">
        <v>4377</v>
      </c>
      <c r="AB807" t="s">
        <v>4378</v>
      </c>
      <c r="AG807">
        <v>11</v>
      </c>
      <c r="AH807">
        <v>12</v>
      </c>
      <c r="AN807" t="s">
        <v>553</v>
      </c>
      <c r="AO807" t="s">
        <v>554</v>
      </c>
      <c r="AS807" t="s">
        <v>1023</v>
      </c>
      <c r="AT807">
        <v>2015</v>
      </c>
      <c r="AU807">
        <v>18</v>
      </c>
      <c r="AV807">
        <v>1</v>
      </c>
      <c r="BA807">
        <v>104</v>
      </c>
      <c r="BB807">
        <v>112</v>
      </c>
      <c r="BD807" t="s">
        <v>4379</v>
      </c>
      <c r="BG807">
        <v>9</v>
      </c>
      <c r="BK807" t="s">
        <v>4380</v>
      </c>
      <c r="BW807">
        <v>1</v>
      </c>
      <c r="BY807" t="s">
        <v>13985</v>
      </c>
      <c r="BZ807" t="s">
        <v>13985</v>
      </c>
      <c r="CA807" t="s">
        <v>13985</v>
      </c>
      <c r="CB807" t="s">
        <v>13985</v>
      </c>
    </row>
    <row r="808" spans="1:80" hidden="1">
      <c r="A808" t="s">
        <v>13850</v>
      </c>
      <c r="B808" t="s">
        <v>67</v>
      </c>
      <c r="C808" t="s">
        <v>32650</v>
      </c>
      <c r="G808" t="s">
        <v>32651</v>
      </c>
      <c r="J808" t="s">
        <v>32652</v>
      </c>
      <c r="K808" t="s">
        <v>32290</v>
      </c>
      <c r="O808" t="s">
        <v>32291</v>
      </c>
      <c r="W808" t="s">
        <v>32653</v>
      </c>
      <c r="AB808" t="s">
        <v>32654</v>
      </c>
      <c r="AG808">
        <v>13</v>
      </c>
      <c r="AH808">
        <v>13</v>
      </c>
      <c r="AN808" t="s">
        <v>32293</v>
      </c>
      <c r="AO808" t="s">
        <v>32294</v>
      </c>
      <c r="AS808" t="s">
        <v>730</v>
      </c>
      <c r="AT808">
        <v>2018</v>
      </c>
      <c r="AU808">
        <v>26</v>
      </c>
      <c r="BA808">
        <v>17</v>
      </c>
      <c r="BB808">
        <v>24</v>
      </c>
      <c r="BD808" t="s">
        <v>32655</v>
      </c>
      <c r="BG808">
        <v>8</v>
      </c>
      <c r="BK808" t="s">
        <v>32656</v>
      </c>
      <c r="BL808">
        <v>29764656</v>
      </c>
      <c r="BW808">
        <v>0</v>
      </c>
      <c r="BX808" t="s">
        <v>13429</v>
      </c>
      <c r="BY808" t="s">
        <v>13985</v>
      </c>
      <c r="BZ808" t="s">
        <v>13985</v>
      </c>
      <c r="CA808" t="s">
        <v>13985</v>
      </c>
      <c r="CB808" t="s">
        <v>13985</v>
      </c>
    </row>
    <row r="809" spans="1:80" hidden="1">
      <c r="A809" t="s">
        <v>13850</v>
      </c>
      <c r="B809" t="s">
        <v>67</v>
      </c>
      <c r="C809" t="s">
        <v>32755</v>
      </c>
      <c r="G809" t="s">
        <v>32756</v>
      </c>
      <c r="J809" t="s">
        <v>32757</v>
      </c>
      <c r="K809" t="s">
        <v>1192</v>
      </c>
      <c r="O809" t="s">
        <v>32224</v>
      </c>
      <c r="W809" t="s">
        <v>32758</v>
      </c>
      <c r="AA809" t="s">
        <v>32759</v>
      </c>
      <c r="AB809" t="s">
        <v>32760</v>
      </c>
      <c r="AG809">
        <v>9</v>
      </c>
      <c r="AH809">
        <v>9</v>
      </c>
      <c r="AN809" t="s">
        <v>1194</v>
      </c>
      <c r="AO809" t="s">
        <v>1195</v>
      </c>
      <c r="AS809" t="s">
        <v>884</v>
      </c>
      <c r="AT809">
        <v>2018</v>
      </c>
      <c r="AU809">
        <v>24</v>
      </c>
      <c r="AV809">
        <v>2</v>
      </c>
      <c r="BA809" t="s">
        <v>32761</v>
      </c>
      <c r="BB809" t="s">
        <v>32762</v>
      </c>
      <c r="BD809" t="s">
        <v>32763</v>
      </c>
      <c r="BG809">
        <v>11</v>
      </c>
      <c r="BK809" t="s">
        <v>32764</v>
      </c>
      <c r="BL809">
        <v>29044944</v>
      </c>
      <c r="BW809">
        <v>0</v>
      </c>
      <c r="BX809" t="s">
        <v>13433</v>
      </c>
      <c r="BY809" t="s">
        <v>13985</v>
      </c>
      <c r="BZ809" t="s">
        <v>13985</v>
      </c>
      <c r="CA809" t="s">
        <v>13985</v>
      </c>
      <c r="CB809" t="s">
        <v>13429</v>
      </c>
    </row>
    <row r="810" spans="1:80" hidden="1">
      <c r="A810" t="s">
        <v>13850</v>
      </c>
      <c r="B810" t="s">
        <v>67</v>
      </c>
      <c r="C810" t="s">
        <v>2600</v>
      </c>
      <c r="G810" t="s">
        <v>2601</v>
      </c>
      <c r="J810" t="s">
        <v>3165</v>
      </c>
      <c r="K810" t="s">
        <v>550</v>
      </c>
      <c r="O810" t="s">
        <v>32224</v>
      </c>
      <c r="W810" t="s">
        <v>3166</v>
      </c>
      <c r="AG810">
        <v>5</v>
      </c>
      <c r="AH810">
        <v>5</v>
      </c>
      <c r="AN810" t="s">
        <v>553</v>
      </c>
      <c r="AO810" t="s">
        <v>554</v>
      </c>
      <c r="AS810" t="s">
        <v>472</v>
      </c>
      <c r="AT810">
        <v>2016</v>
      </c>
      <c r="AU810">
        <v>19</v>
      </c>
      <c r="AV810">
        <v>3</v>
      </c>
      <c r="BA810">
        <v>207</v>
      </c>
      <c r="BB810">
        <v>214</v>
      </c>
      <c r="BD810" t="s">
        <v>3167</v>
      </c>
      <c r="BG810">
        <v>8</v>
      </c>
      <c r="BK810" t="s">
        <v>3168</v>
      </c>
      <c r="BW810">
        <v>1</v>
      </c>
      <c r="BY810" t="s">
        <v>13985</v>
      </c>
      <c r="BZ810" t="s">
        <v>13985</v>
      </c>
      <c r="CA810" t="s">
        <v>13985</v>
      </c>
      <c r="CB810" t="s">
        <v>13985</v>
      </c>
    </row>
    <row r="811" spans="1:80" hidden="1">
      <c r="A811" t="s">
        <v>13850</v>
      </c>
      <c r="B811" t="s">
        <v>67</v>
      </c>
      <c r="C811" t="s">
        <v>33093</v>
      </c>
      <c r="G811" t="s">
        <v>33094</v>
      </c>
      <c r="J811" t="s">
        <v>33095</v>
      </c>
      <c r="K811" t="s">
        <v>14562</v>
      </c>
      <c r="O811" t="s">
        <v>32224</v>
      </c>
      <c r="W811" t="s">
        <v>33096</v>
      </c>
      <c r="AA811" t="s">
        <v>33097</v>
      </c>
      <c r="AB811" t="s">
        <v>33098</v>
      </c>
      <c r="AG811">
        <v>13</v>
      </c>
      <c r="AH811">
        <v>16</v>
      </c>
      <c r="AN811" t="s">
        <v>14566</v>
      </c>
      <c r="AO811" t="s">
        <v>14567</v>
      </c>
      <c r="AS811" t="s">
        <v>84</v>
      </c>
      <c r="AT811">
        <v>2016</v>
      </c>
      <c r="AU811">
        <v>22</v>
      </c>
      <c r="AV811">
        <v>12</v>
      </c>
      <c r="BA811">
        <v>1276</v>
      </c>
      <c r="BB811">
        <v>1287</v>
      </c>
      <c r="BD811" t="s">
        <v>33099</v>
      </c>
      <c r="BG811">
        <v>12</v>
      </c>
      <c r="BK811" t="s">
        <v>33100</v>
      </c>
      <c r="BW811">
        <v>0</v>
      </c>
      <c r="BX811" t="s">
        <v>13429</v>
      </c>
      <c r="BY811" t="s">
        <v>13985</v>
      </c>
      <c r="BZ811" t="s">
        <v>13985</v>
      </c>
      <c r="CA811" t="s">
        <v>13985</v>
      </c>
      <c r="CB811" t="s">
        <v>13985</v>
      </c>
    </row>
    <row r="812" spans="1:80" hidden="1">
      <c r="A812" t="s">
        <v>13850</v>
      </c>
      <c r="B812" t="s">
        <v>67</v>
      </c>
      <c r="C812" t="s">
        <v>319</v>
      </c>
      <c r="G812" t="s">
        <v>320</v>
      </c>
      <c r="J812" t="s">
        <v>321</v>
      </c>
      <c r="K812" t="s">
        <v>322</v>
      </c>
      <c r="O812" t="s">
        <v>32224</v>
      </c>
      <c r="W812" t="s">
        <v>323</v>
      </c>
      <c r="AG812">
        <v>1</v>
      </c>
      <c r="AH812">
        <v>1</v>
      </c>
      <c r="AN812" t="s">
        <v>324</v>
      </c>
      <c r="AO812" t="s">
        <v>325</v>
      </c>
      <c r="AS812" t="s">
        <v>154</v>
      </c>
      <c r="AT812">
        <v>2019</v>
      </c>
      <c r="AU812">
        <v>56</v>
      </c>
      <c r="AV812">
        <v>11</v>
      </c>
      <c r="BA812">
        <v>2518</v>
      </c>
      <c r="BB812">
        <v>2527</v>
      </c>
      <c r="BD812" t="s">
        <v>326</v>
      </c>
      <c r="BF812" s="1">
        <v>43678</v>
      </c>
      <c r="BG812">
        <v>10</v>
      </c>
      <c r="BK812" t="s">
        <v>327</v>
      </c>
      <c r="BW812">
        <v>1</v>
      </c>
    </row>
    <row r="813" spans="1:80" hidden="1">
      <c r="A813" t="s">
        <v>13850</v>
      </c>
      <c r="B813" t="s">
        <v>67</v>
      </c>
      <c r="C813" t="s">
        <v>6580</v>
      </c>
      <c r="G813" t="s">
        <v>6581</v>
      </c>
      <c r="J813" t="s">
        <v>6582</v>
      </c>
      <c r="K813" t="s">
        <v>625</v>
      </c>
      <c r="O813" t="s">
        <v>32224</v>
      </c>
      <c r="W813" t="s">
        <v>6583</v>
      </c>
      <c r="AG813">
        <v>13</v>
      </c>
      <c r="AH813">
        <v>13</v>
      </c>
      <c r="AN813" t="s">
        <v>627</v>
      </c>
      <c r="AS813" t="s">
        <v>472</v>
      </c>
      <c r="AT813">
        <v>2011</v>
      </c>
      <c r="AU813">
        <v>140</v>
      </c>
      <c r="AV813">
        <v>1</v>
      </c>
      <c r="BA813">
        <v>69</v>
      </c>
      <c r="BB813">
        <v>76</v>
      </c>
      <c r="BD813" t="s">
        <v>6584</v>
      </c>
      <c r="BG813">
        <v>8</v>
      </c>
      <c r="BK813" t="s">
        <v>6585</v>
      </c>
      <c r="BW813">
        <v>1</v>
      </c>
      <c r="BY813" t="s">
        <v>13985</v>
      </c>
      <c r="BZ813" t="s">
        <v>13985</v>
      </c>
      <c r="CA813" t="s">
        <v>13985</v>
      </c>
      <c r="CB813" t="s">
        <v>13985</v>
      </c>
    </row>
    <row r="814" spans="1:80" hidden="1">
      <c r="A814" t="s">
        <v>13850</v>
      </c>
      <c r="B814" t="s">
        <v>67</v>
      </c>
      <c r="C814" t="s">
        <v>28004</v>
      </c>
      <c r="G814" t="s">
        <v>28004</v>
      </c>
      <c r="J814" t="s">
        <v>35321</v>
      </c>
      <c r="K814" t="s">
        <v>4239</v>
      </c>
      <c r="O814" t="s">
        <v>32224</v>
      </c>
      <c r="W814" t="s">
        <v>35322</v>
      </c>
      <c r="AA814" t="s">
        <v>21232</v>
      </c>
      <c r="AB814" t="s">
        <v>21233</v>
      </c>
      <c r="AG814">
        <v>53</v>
      </c>
      <c r="AH814">
        <v>56</v>
      </c>
      <c r="AN814" t="s">
        <v>4242</v>
      </c>
      <c r="AO814" t="s">
        <v>4243</v>
      </c>
      <c r="AT814">
        <v>2002</v>
      </c>
      <c r="AU814">
        <v>16</v>
      </c>
      <c r="AV814">
        <v>4</v>
      </c>
      <c r="BA814">
        <v>333</v>
      </c>
      <c r="BB814">
        <v>349</v>
      </c>
      <c r="BD814" t="s">
        <v>35323</v>
      </c>
      <c r="BG814">
        <v>17</v>
      </c>
      <c r="BK814" t="s">
        <v>35324</v>
      </c>
      <c r="BW814">
        <v>0</v>
      </c>
      <c r="BX814" t="s">
        <v>13429</v>
      </c>
      <c r="BY814" t="s">
        <v>13985</v>
      </c>
      <c r="BZ814" t="s">
        <v>13985</v>
      </c>
      <c r="CA814" t="s">
        <v>13985</v>
      </c>
      <c r="CB814" t="s">
        <v>13985</v>
      </c>
    </row>
    <row r="815" spans="1:80" hidden="1">
      <c r="A815" t="s">
        <v>13850</v>
      </c>
      <c r="B815" t="s">
        <v>67</v>
      </c>
      <c r="C815" t="s">
        <v>34327</v>
      </c>
      <c r="G815" t="s">
        <v>34328</v>
      </c>
      <c r="J815" t="s">
        <v>34329</v>
      </c>
      <c r="K815" t="s">
        <v>5124</v>
      </c>
      <c r="O815" t="s">
        <v>32250</v>
      </c>
      <c r="AA815" t="s">
        <v>34330</v>
      </c>
      <c r="AG815">
        <v>1</v>
      </c>
      <c r="AH815">
        <v>1</v>
      </c>
      <c r="AN815" t="s">
        <v>5126</v>
      </c>
      <c r="AT815">
        <v>2011</v>
      </c>
      <c r="AU815">
        <v>55</v>
      </c>
      <c r="AV815">
        <v>3</v>
      </c>
      <c r="BA815">
        <v>95</v>
      </c>
      <c r="BB815">
        <v>131</v>
      </c>
      <c r="BD815" t="s">
        <v>34331</v>
      </c>
      <c r="BG815">
        <v>37</v>
      </c>
      <c r="BK815" t="s">
        <v>34332</v>
      </c>
      <c r="BM815" t="s">
        <v>32286</v>
      </c>
      <c r="BW815">
        <v>0</v>
      </c>
      <c r="BX815" t="s">
        <v>13429</v>
      </c>
      <c r="BY815" t="s">
        <v>13985</v>
      </c>
      <c r="BZ815" t="s">
        <v>13985</v>
      </c>
      <c r="CA815" t="s">
        <v>13985</v>
      </c>
      <c r="CB815" t="s">
        <v>13985</v>
      </c>
    </row>
    <row r="816" spans="1:80" hidden="1">
      <c r="A816" t="s">
        <v>13850</v>
      </c>
      <c r="B816" t="s">
        <v>67</v>
      </c>
      <c r="C816" t="s">
        <v>33524</v>
      </c>
      <c r="G816" t="s">
        <v>33525</v>
      </c>
      <c r="J816" t="s">
        <v>33526</v>
      </c>
      <c r="K816" t="s">
        <v>15091</v>
      </c>
      <c r="O816" t="s">
        <v>32224</v>
      </c>
      <c r="W816" t="s">
        <v>33527</v>
      </c>
      <c r="AB816" t="s">
        <v>33528</v>
      </c>
      <c r="AG816">
        <v>29</v>
      </c>
      <c r="AH816">
        <v>29</v>
      </c>
      <c r="AN816" t="s">
        <v>15095</v>
      </c>
      <c r="AS816" t="s">
        <v>6298</v>
      </c>
      <c r="AT816">
        <v>2014</v>
      </c>
      <c r="AU816">
        <v>7</v>
      </c>
      <c r="BC816">
        <v>532</v>
      </c>
      <c r="BD816" t="s">
        <v>33529</v>
      </c>
      <c r="BG816">
        <v>14</v>
      </c>
      <c r="BK816" t="s">
        <v>33530</v>
      </c>
      <c r="BL816">
        <v>25441177</v>
      </c>
      <c r="BM816" t="s">
        <v>32263</v>
      </c>
      <c r="BW816">
        <v>0</v>
      </c>
      <c r="BX816" t="s">
        <v>13429</v>
      </c>
      <c r="BY816" t="s">
        <v>13985</v>
      </c>
      <c r="BZ816" t="s">
        <v>13985</v>
      </c>
      <c r="CA816" t="s">
        <v>13985</v>
      </c>
      <c r="CB816" t="s">
        <v>13985</v>
      </c>
    </row>
    <row r="817" spans="1:80" hidden="1">
      <c r="A817" t="s">
        <v>13850</v>
      </c>
      <c r="B817" t="s">
        <v>67</v>
      </c>
      <c r="C817" t="s">
        <v>15651</v>
      </c>
      <c r="G817" t="s">
        <v>15652</v>
      </c>
      <c r="J817" t="s">
        <v>15653</v>
      </c>
      <c r="K817" t="s">
        <v>358</v>
      </c>
      <c r="O817" t="s">
        <v>32224</v>
      </c>
      <c r="W817" t="s">
        <v>15654</v>
      </c>
      <c r="AA817" t="s">
        <v>15655</v>
      </c>
      <c r="AB817" t="s">
        <v>15656</v>
      </c>
      <c r="AG817">
        <v>3</v>
      </c>
      <c r="AH817">
        <v>3</v>
      </c>
      <c r="AN817" t="s">
        <v>360</v>
      </c>
      <c r="AO817" t="s">
        <v>361</v>
      </c>
      <c r="AS817" t="s">
        <v>1488</v>
      </c>
      <c r="AT817">
        <v>2018</v>
      </c>
      <c r="AU817">
        <v>107</v>
      </c>
      <c r="BA817">
        <v>175</v>
      </c>
      <c r="BB817">
        <v>185</v>
      </c>
      <c r="BD817" t="s">
        <v>15657</v>
      </c>
      <c r="BG817">
        <v>11</v>
      </c>
      <c r="BK817" t="s">
        <v>15658</v>
      </c>
      <c r="BL817">
        <v>29649483</v>
      </c>
      <c r="BM817" t="s">
        <v>32249</v>
      </c>
      <c r="BW817">
        <v>1</v>
      </c>
      <c r="BY817" t="s">
        <v>13985</v>
      </c>
      <c r="BZ817" t="s">
        <v>13985</v>
      </c>
      <c r="CA817" t="s">
        <v>13985</v>
      </c>
      <c r="CB817" t="s">
        <v>13985</v>
      </c>
    </row>
    <row r="818" spans="1:80" hidden="1">
      <c r="A818" t="s">
        <v>13850</v>
      </c>
      <c r="B818" t="s">
        <v>67</v>
      </c>
      <c r="C818" t="s">
        <v>8535</v>
      </c>
      <c r="G818" t="s">
        <v>8535</v>
      </c>
      <c r="J818" t="s">
        <v>30079</v>
      </c>
      <c r="K818" t="s">
        <v>667</v>
      </c>
      <c r="O818" t="s">
        <v>32224</v>
      </c>
      <c r="AG818">
        <v>2</v>
      </c>
      <c r="AH818">
        <v>4</v>
      </c>
      <c r="AN818" t="s">
        <v>670</v>
      </c>
      <c r="AS818" t="s">
        <v>352</v>
      </c>
      <c r="AT818">
        <v>1996</v>
      </c>
      <c r="AU818">
        <v>31</v>
      </c>
      <c r="AV818">
        <v>3</v>
      </c>
      <c r="BA818">
        <v>462</v>
      </c>
      <c r="BB818">
        <v>464</v>
      </c>
      <c r="BD818" t="s">
        <v>30080</v>
      </c>
      <c r="BG818">
        <v>3</v>
      </c>
      <c r="BK818" t="s">
        <v>30081</v>
      </c>
      <c r="BM818" t="s">
        <v>32286</v>
      </c>
      <c r="BW818">
        <v>1</v>
      </c>
      <c r="BY818" t="s">
        <v>13985</v>
      </c>
      <c r="BZ818" t="s">
        <v>13985</v>
      </c>
      <c r="CA818" t="s">
        <v>13985</v>
      </c>
      <c r="CB818" t="s">
        <v>13985</v>
      </c>
    </row>
    <row r="819" spans="1:80" hidden="1">
      <c r="A819" t="s">
        <v>13850</v>
      </c>
      <c r="B819" t="s">
        <v>67</v>
      </c>
      <c r="C819" t="s">
        <v>12418</v>
      </c>
      <c r="G819" t="s">
        <v>12418</v>
      </c>
      <c r="J819" t="s">
        <v>12419</v>
      </c>
      <c r="K819" t="s">
        <v>667</v>
      </c>
      <c r="O819" t="s">
        <v>32224</v>
      </c>
      <c r="W819" t="s">
        <v>12420</v>
      </c>
      <c r="AG819">
        <v>3</v>
      </c>
      <c r="AH819">
        <v>3</v>
      </c>
      <c r="AN819" t="s">
        <v>670</v>
      </c>
      <c r="AO819" t="s">
        <v>671</v>
      </c>
      <c r="AS819" t="s">
        <v>154</v>
      </c>
      <c r="AT819">
        <v>1994</v>
      </c>
      <c r="AU819">
        <v>29</v>
      </c>
      <c r="AV819">
        <v>4</v>
      </c>
      <c r="BA819">
        <v>499</v>
      </c>
      <c r="BB819">
        <v>505</v>
      </c>
      <c r="BD819" t="s">
        <v>12421</v>
      </c>
      <c r="BG819">
        <v>7</v>
      </c>
      <c r="BK819" t="s">
        <v>12422</v>
      </c>
      <c r="BM819" t="s">
        <v>32286</v>
      </c>
      <c r="BW819">
        <v>1</v>
      </c>
      <c r="BY819" t="s">
        <v>13985</v>
      </c>
      <c r="BZ819" t="s">
        <v>13985</v>
      </c>
      <c r="CA819" t="s">
        <v>13985</v>
      </c>
      <c r="CB819" t="s">
        <v>13985</v>
      </c>
    </row>
    <row r="820" spans="1:80" hidden="1">
      <c r="A820" t="s">
        <v>13850</v>
      </c>
      <c r="B820" t="s">
        <v>67</v>
      </c>
      <c r="C820" t="s">
        <v>33858</v>
      </c>
      <c r="G820" t="s">
        <v>33859</v>
      </c>
      <c r="J820" t="s">
        <v>33860</v>
      </c>
      <c r="K820" t="s">
        <v>10488</v>
      </c>
      <c r="O820" t="s">
        <v>32224</v>
      </c>
      <c r="W820" t="s">
        <v>33861</v>
      </c>
      <c r="AB820" t="s">
        <v>14718</v>
      </c>
      <c r="AG820">
        <v>5</v>
      </c>
      <c r="AH820">
        <v>5</v>
      </c>
      <c r="AN820" t="s">
        <v>10490</v>
      </c>
      <c r="AO820" t="s">
        <v>11085</v>
      </c>
      <c r="AS820" t="s">
        <v>352</v>
      </c>
      <c r="AT820">
        <v>2013</v>
      </c>
      <c r="AU820">
        <v>60</v>
      </c>
      <c r="AV820">
        <v>4</v>
      </c>
      <c r="BA820">
        <v>471</v>
      </c>
      <c r="BB820">
        <v>477</v>
      </c>
      <c r="BD820" t="s">
        <v>33862</v>
      </c>
      <c r="BG820">
        <v>7</v>
      </c>
      <c r="BK820" t="s">
        <v>33863</v>
      </c>
      <c r="BL820">
        <v>23420142</v>
      </c>
      <c r="BW820">
        <v>0</v>
      </c>
      <c r="BX820" t="s">
        <v>13429</v>
      </c>
      <c r="BY820" t="s">
        <v>13985</v>
      </c>
      <c r="BZ820" t="s">
        <v>13985</v>
      </c>
      <c r="CA820" t="s">
        <v>13985</v>
      </c>
      <c r="CB820" t="s">
        <v>13985</v>
      </c>
    </row>
    <row r="821" spans="1:80" hidden="1">
      <c r="A821" t="s">
        <v>13850</v>
      </c>
      <c r="B821" t="s">
        <v>67</v>
      </c>
      <c r="C821" t="s">
        <v>11391</v>
      </c>
      <c r="G821" t="s">
        <v>11391</v>
      </c>
      <c r="J821" t="s">
        <v>35395</v>
      </c>
      <c r="K821" t="s">
        <v>667</v>
      </c>
      <c r="O821" t="s">
        <v>32224</v>
      </c>
      <c r="W821" t="s">
        <v>35396</v>
      </c>
      <c r="AG821">
        <v>13</v>
      </c>
      <c r="AH821">
        <v>15</v>
      </c>
      <c r="AN821" t="s">
        <v>670</v>
      </c>
      <c r="AS821" t="s">
        <v>352</v>
      </c>
      <c r="AT821">
        <v>2001</v>
      </c>
      <c r="AU821">
        <v>36</v>
      </c>
      <c r="AV821">
        <v>3</v>
      </c>
      <c r="BA821">
        <v>329</v>
      </c>
      <c r="BB821">
        <v>335</v>
      </c>
      <c r="BG821">
        <v>7</v>
      </c>
      <c r="BK821" t="s">
        <v>35397</v>
      </c>
      <c r="BM821" t="s">
        <v>32286</v>
      </c>
      <c r="BW821">
        <v>0</v>
      </c>
      <c r="BX821" t="s">
        <v>13429</v>
      </c>
      <c r="BY821" t="s">
        <v>13985</v>
      </c>
      <c r="BZ821" t="s">
        <v>13985</v>
      </c>
      <c r="CA821" t="s">
        <v>13985</v>
      </c>
      <c r="CB821" t="s">
        <v>13985</v>
      </c>
    </row>
    <row r="822" spans="1:80" hidden="1">
      <c r="A822" t="s">
        <v>13850</v>
      </c>
      <c r="B822" t="s">
        <v>67</v>
      </c>
      <c r="C822" t="s">
        <v>35574</v>
      </c>
      <c r="G822" t="s">
        <v>35574</v>
      </c>
      <c r="J822" t="s">
        <v>35575</v>
      </c>
      <c r="K822" t="s">
        <v>348</v>
      </c>
      <c r="O822" t="s">
        <v>32224</v>
      </c>
      <c r="W822" t="s">
        <v>35576</v>
      </c>
      <c r="AG822">
        <v>34</v>
      </c>
      <c r="AH822">
        <v>34</v>
      </c>
      <c r="AN822" t="s">
        <v>350</v>
      </c>
      <c r="AS822" t="s">
        <v>84</v>
      </c>
      <c r="AT822">
        <v>1998</v>
      </c>
      <c r="AU822">
        <v>27</v>
      </c>
      <c r="AV822">
        <v>6</v>
      </c>
      <c r="BA822">
        <v>1297</v>
      </c>
      <c r="BB822">
        <v>1302</v>
      </c>
      <c r="BD822" t="s">
        <v>35577</v>
      </c>
      <c r="BG822">
        <v>6</v>
      </c>
      <c r="BK822" t="s">
        <v>35578</v>
      </c>
      <c r="BW822">
        <v>0</v>
      </c>
      <c r="BX822" t="s">
        <v>13429</v>
      </c>
      <c r="BY822" t="s">
        <v>13985</v>
      </c>
      <c r="BZ822" t="s">
        <v>13985</v>
      </c>
      <c r="CA822" t="s">
        <v>13985</v>
      </c>
      <c r="CB822" t="s">
        <v>13985</v>
      </c>
    </row>
    <row r="823" spans="1:80" hidden="1">
      <c r="A823" t="s">
        <v>13850</v>
      </c>
      <c r="B823" t="s">
        <v>67</v>
      </c>
      <c r="C823" t="s">
        <v>9604</v>
      </c>
      <c r="G823" t="s">
        <v>9604</v>
      </c>
      <c r="J823" t="s">
        <v>9605</v>
      </c>
      <c r="K823" t="s">
        <v>6536</v>
      </c>
      <c r="O823" t="s">
        <v>32224</v>
      </c>
      <c r="W823" t="s">
        <v>9606</v>
      </c>
      <c r="AA823" t="s">
        <v>9607</v>
      </c>
      <c r="AB823" t="s">
        <v>9608</v>
      </c>
      <c r="AG823">
        <v>162</v>
      </c>
      <c r="AH823">
        <v>164</v>
      </c>
      <c r="AN823" t="s">
        <v>6540</v>
      </c>
      <c r="AS823" t="s">
        <v>730</v>
      </c>
      <c r="AT823">
        <v>2005</v>
      </c>
      <c r="AU823">
        <v>19</v>
      </c>
      <c r="AV823">
        <v>2</v>
      </c>
      <c r="BA823">
        <v>222</v>
      </c>
      <c r="BB823">
        <v>227</v>
      </c>
      <c r="BD823" t="s">
        <v>9609</v>
      </c>
      <c r="BG823">
        <v>6</v>
      </c>
      <c r="BK823" t="s">
        <v>9610</v>
      </c>
      <c r="BW823">
        <v>1</v>
      </c>
      <c r="BY823" t="s">
        <v>13985</v>
      </c>
      <c r="BZ823" t="s">
        <v>13985</v>
      </c>
      <c r="CA823" t="s">
        <v>13985</v>
      </c>
      <c r="CB823" t="s">
        <v>13985</v>
      </c>
    </row>
    <row r="824" spans="1:80" hidden="1">
      <c r="A824" t="s">
        <v>13850</v>
      </c>
      <c r="B824" t="s">
        <v>67</v>
      </c>
      <c r="C824" t="s">
        <v>34927</v>
      </c>
      <c r="G824" t="s">
        <v>34927</v>
      </c>
      <c r="J824" t="s">
        <v>34928</v>
      </c>
      <c r="K824" t="s">
        <v>1442</v>
      </c>
      <c r="O824" t="s">
        <v>32224</v>
      </c>
      <c r="W824" t="s">
        <v>34929</v>
      </c>
      <c r="AG824">
        <v>10</v>
      </c>
      <c r="AH824">
        <v>10</v>
      </c>
      <c r="AN824" t="s">
        <v>1446</v>
      </c>
      <c r="AS824" t="s">
        <v>629</v>
      </c>
      <c r="AT824">
        <v>2006</v>
      </c>
      <c r="AU824">
        <v>19</v>
      </c>
      <c r="AV824">
        <v>3</v>
      </c>
      <c r="BA824">
        <v>816</v>
      </c>
      <c r="BB824">
        <v>824</v>
      </c>
      <c r="BD824" t="s">
        <v>34930</v>
      </c>
      <c r="BG824">
        <v>9</v>
      </c>
      <c r="BK824" t="s">
        <v>34931</v>
      </c>
      <c r="BL824">
        <v>16674578</v>
      </c>
      <c r="BW824">
        <v>0</v>
      </c>
      <c r="BX824" t="s">
        <v>13429</v>
      </c>
      <c r="BY824" t="s">
        <v>13985</v>
      </c>
      <c r="BZ824" t="s">
        <v>13985</v>
      </c>
      <c r="CA824" t="s">
        <v>13985</v>
      </c>
      <c r="CB824" t="s">
        <v>13985</v>
      </c>
    </row>
    <row r="825" spans="1:80" hidden="1">
      <c r="A825" t="s">
        <v>13850</v>
      </c>
      <c r="B825" t="s">
        <v>67</v>
      </c>
      <c r="C825" t="s">
        <v>32432</v>
      </c>
      <c r="G825" t="s">
        <v>32433</v>
      </c>
      <c r="J825" t="s">
        <v>32434</v>
      </c>
      <c r="K825" t="s">
        <v>9446</v>
      </c>
      <c r="O825" t="s">
        <v>32224</v>
      </c>
      <c r="W825" t="s">
        <v>32435</v>
      </c>
      <c r="AG825">
        <v>0</v>
      </c>
      <c r="AH825">
        <v>0</v>
      </c>
      <c r="AN825" t="s">
        <v>9448</v>
      </c>
      <c r="AO825" t="s">
        <v>16022</v>
      </c>
      <c r="AS825" s="1">
        <v>37803</v>
      </c>
      <c r="AT825">
        <v>2019</v>
      </c>
      <c r="AU825">
        <v>29</v>
      </c>
      <c r="AV825">
        <v>7</v>
      </c>
      <c r="BA825">
        <v>686</v>
      </c>
      <c r="BB825">
        <v>705</v>
      </c>
      <c r="BD825" t="s">
        <v>32436</v>
      </c>
      <c r="BF825" t="s">
        <v>14650</v>
      </c>
      <c r="BG825">
        <v>20</v>
      </c>
      <c r="BK825" t="s">
        <v>32437</v>
      </c>
      <c r="BW825">
        <v>0</v>
      </c>
      <c r="BX825" t="s">
        <v>13433</v>
      </c>
      <c r="CB825" t="s">
        <v>13429</v>
      </c>
    </row>
    <row r="826" spans="1:80" hidden="1">
      <c r="A826" t="s">
        <v>13850</v>
      </c>
      <c r="B826" t="s">
        <v>67</v>
      </c>
      <c r="C826" t="s">
        <v>32637</v>
      </c>
      <c r="G826" t="s">
        <v>32638</v>
      </c>
      <c r="J826" t="s">
        <v>32639</v>
      </c>
      <c r="K826" t="s">
        <v>20041</v>
      </c>
      <c r="O826" t="s">
        <v>32224</v>
      </c>
      <c r="W826" t="s">
        <v>32640</v>
      </c>
      <c r="AB826" t="s">
        <v>32641</v>
      </c>
      <c r="AG826">
        <v>4</v>
      </c>
      <c r="AH826">
        <v>4</v>
      </c>
      <c r="AN826" t="s">
        <v>20045</v>
      </c>
      <c r="AO826" t="s">
        <v>20046</v>
      </c>
      <c r="AS826" t="s">
        <v>521</v>
      </c>
      <c r="AT826">
        <v>2018</v>
      </c>
      <c r="AU826">
        <v>89</v>
      </c>
      <c r="BA826">
        <v>365</v>
      </c>
      <c r="BB826">
        <v>375</v>
      </c>
      <c r="BD826" t="s">
        <v>32642</v>
      </c>
      <c r="BG826">
        <v>11</v>
      </c>
      <c r="BK826" t="s">
        <v>32643</v>
      </c>
      <c r="BW826">
        <v>0</v>
      </c>
      <c r="BX826" t="s">
        <v>13429</v>
      </c>
      <c r="BY826" t="s">
        <v>13985</v>
      </c>
      <c r="BZ826" t="s">
        <v>13985</v>
      </c>
      <c r="CA826" t="s">
        <v>13985</v>
      </c>
      <c r="CB826" t="s">
        <v>13985</v>
      </c>
    </row>
    <row r="827" spans="1:80" hidden="1">
      <c r="A827" t="s">
        <v>13850</v>
      </c>
      <c r="B827" t="s">
        <v>67</v>
      </c>
      <c r="C827" t="s">
        <v>35854</v>
      </c>
      <c r="G827" t="s">
        <v>35854</v>
      </c>
      <c r="J827" t="s">
        <v>35855</v>
      </c>
      <c r="K827" t="s">
        <v>3361</v>
      </c>
      <c r="O827" t="s">
        <v>32224</v>
      </c>
      <c r="W827" t="s">
        <v>35856</v>
      </c>
      <c r="AG827">
        <v>16</v>
      </c>
      <c r="AH827">
        <v>16</v>
      </c>
      <c r="AN827" t="s">
        <v>3363</v>
      </c>
      <c r="AS827" t="s">
        <v>1023</v>
      </c>
      <c r="AT827">
        <v>1993</v>
      </c>
      <c r="AU827">
        <v>66</v>
      </c>
      <c r="AV827">
        <v>1</v>
      </c>
      <c r="BA827">
        <v>55</v>
      </c>
      <c r="BB827">
        <v>65</v>
      </c>
      <c r="BD827" t="s">
        <v>35857</v>
      </c>
      <c r="BG827">
        <v>11</v>
      </c>
      <c r="BK827" t="s">
        <v>35858</v>
      </c>
      <c r="BW827">
        <v>0</v>
      </c>
      <c r="BX827" t="s">
        <v>13429</v>
      </c>
      <c r="BY827" t="s">
        <v>13985</v>
      </c>
      <c r="BZ827" t="s">
        <v>13985</v>
      </c>
      <c r="CA827" t="s">
        <v>13985</v>
      </c>
      <c r="CB827" t="s">
        <v>13985</v>
      </c>
    </row>
    <row r="828" spans="1:80" hidden="1">
      <c r="A828" t="s">
        <v>13850</v>
      </c>
      <c r="B828" t="s">
        <v>67</v>
      </c>
      <c r="C828" t="s">
        <v>3220</v>
      </c>
      <c r="G828" t="s">
        <v>3221</v>
      </c>
      <c r="J828" t="s">
        <v>3222</v>
      </c>
      <c r="K828" t="s">
        <v>358</v>
      </c>
      <c r="O828" t="s">
        <v>32224</v>
      </c>
      <c r="W828" t="s">
        <v>3223</v>
      </c>
      <c r="AB828" t="s">
        <v>33209</v>
      </c>
      <c r="AG828">
        <v>34</v>
      </c>
      <c r="AH828">
        <v>35</v>
      </c>
      <c r="AN828" t="s">
        <v>360</v>
      </c>
      <c r="AO828" t="s">
        <v>361</v>
      </c>
      <c r="AS828" t="s">
        <v>521</v>
      </c>
      <c r="AT828">
        <v>2016</v>
      </c>
      <c r="AU828">
        <v>89</v>
      </c>
      <c r="BA828">
        <v>37</v>
      </c>
      <c r="BB828">
        <v>51</v>
      </c>
      <c r="BD828" t="s">
        <v>3225</v>
      </c>
      <c r="BG828">
        <v>15</v>
      </c>
      <c r="BK828" t="s">
        <v>3226</v>
      </c>
      <c r="BL828">
        <v>27039032</v>
      </c>
      <c r="BW828">
        <v>1</v>
      </c>
      <c r="BY828" t="s">
        <v>13985</v>
      </c>
      <c r="BZ828" t="s">
        <v>13985</v>
      </c>
      <c r="CA828" t="s">
        <v>13985</v>
      </c>
      <c r="CB828" t="s">
        <v>13985</v>
      </c>
    </row>
    <row r="829" spans="1:80" hidden="1">
      <c r="A829" t="s">
        <v>13850</v>
      </c>
      <c r="B829" t="s">
        <v>67</v>
      </c>
      <c r="C829" t="s">
        <v>11379</v>
      </c>
      <c r="G829" t="s">
        <v>11379</v>
      </c>
      <c r="J829" t="s">
        <v>11380</v>
      </c>
      <c r="K829" t="s">
        <v>423</v>
      </c>
      <c r="O829" t="s">
        <v>32224</v>
      </c>
      <c r="W829" t="s">
        <v>11381</v>
      </c>
      <c r="AG829">
        <v>30</v>
      </c>
      <c r="AH829">
        <v>31</v>
      </c>
      <c r="AN829" t="s">
        <v>426</v>
      </c>
      <c r="AS829" t="s">
        <v>521</v>
      </c>
      <c r="AT829">
        <v>1998</v>
      </c>
      <c r="AU829">
        <v>52</v>
      </c>
      <c r="AV829">
        <v>3</v>
      </c>
      <c r="BA829">
        <v>806</v>
      </c>
      <c r="BB829">
        <v>815</v>
      </c>
      <c r="BD829" t="s">
        <v>11382</v>
      </c>
      <c r="BG829">
        <v>10</v>
      </c>
      <c r="BK829" t="s">
        <v>11383</v>
      </c>
      <c r="BL829">
        <v>28565243</v>
      </c>
      <c r="BW829">
        <v>1</v>
      </c>
      <c r="BY829" t="s">
        <v>13985</v>
      </c>
      <c r="BZ829" t="s">
        <v>13985</v>
      </c>
      <c r="CA829" t="s">
        <v>13985</v>
      </c>
      <c r="CB829" t="s">
        <v>13985</v>
      </c>
    </row>
    <row r="830" spans="1:80" hidden="1">
      <c r="A830" t="s">
        <v>13850</v>
      </c>
      <c r="B830" t="s">
        <v>67</v>
      </c>
      <c r="C830" t="s">
        <v>1263</v>
      </c>
      <c r="G830" t="s">
        <v>1264</v>
      </c>
      <c r="J830" t="s">
        <v>1265</v>
      </c>
      <c r="K830" t="s">
        <v>348</v>
      </c>
      <c r="O830" t="s">
        <v>32224</v>
      </c>
      <c r="W830" t="s">
        <v>1266</v>
      </c>
      <c r="AG830">
        <v>0</v>
      </c>
      <c r="AH830">
        <v>0</v>
      </c>
      <c r="AN830" t="s">
        <v>350</v>
      </c>
      <c r="AO830" t="s">
        <v>351</v>
      </c>
      <c r="AS830" t="s">
        <v>242</v>
      </c>
      <c r="AT830">
        <v>2018</v>
      </c>
      <c r="AU830">
        <v>47</v>
      </c>
      <c r="AV830">
        <v>5</v>
      </c>
      <c r="BA830">
        <v>1337</v>
      </c>
      <c r="BB830">
        <v>1343</v>
      </c>
      <c r="BD830" t="s">
        <v>1267</v>
      </c>
      <c r="BG830">
        <v>7</v>
      </c>
      <c r="BK830" t="s">
        <v>1268</v>
      </c>
      <c r="BL830">
        <v>30099500</v>
      </c>
      <c r="BW830">
        <v>1</v>
      </c>
      <c r="BY830" t="s">
        <v>13985</v>
      </c>
      <c r="BZ830" t="s">
        <v>13985</v>
      </c>
      <c r="CA830" t="s">
        <v>13985</v>
      </c>
      <c r="CB830" t="s">
        <v>13985</v>
      </c>
    </row>
    <row r="831" spans="1:80" hidden="1">
      <c r="A831" t="s">
        <v>13850</v>
      </c>
      <c r="B831" t="s">
        <v>67</v>
      </c>
      <c r="C831" t="s">
        <v>33569</v>
      </c>
      <c r="G831" t="s">
        <v>33570</v>
      </c>
      <c r="J831" t="s">
        <v>33571</v>
      </c>
      <c r="K831" t="s">
        <v>423</v>
      </c>
      <c r="O831" t="s">
        <v>32224</v>
      </c>
      <c r="W831" t="s">
        <v>33572</v>
      </c>
      <c r="AG831">
        <v>22</v>
      </c>
      <c r="AH831">
        <v>22</v>
      </c>
      <c r="AN831" t="s">
        <v>426</v>
      </c>
      <c r="AO831" t="s">
        <v>427</v>
      </c>
      <c r="AS831" t="s">
        <v>154</v>
      </c>
      <c r="AT831">
        <v>2014</v>
      </c>
      <c r="AU831">
        <v>68</v>
      </c>
      <c r="AV831">
        <v>11</v>
      </c>
      <c r="BA831">
        <v>3095</v>
      </c>
      <c r="BB831">
        <v>3108</v>
      </c>
      <c r="BD831" t="s">
        <v>33573</v>
      </c>
      <c r="BG831">
        <v>14</v>
      </c>
      <c r="BK831" t="s">
        <v>33574</v>
      </c>
      <c r="BL831">
        <v>25302639</v>
      </c>
      <c r="BW831">
        <v>0</v>
      </c>
      <c r="BX831" t="s">
        <v>13429</v>
      </c>
      <c r="BY831" t="s">
        <v>13985</v>
      </c>
      <c r="BZ831" t="s">
        <v>13985</v>
      </c>
      <c r="CA831" t="s">
        <v>13985</v>
      </c>
      <c r="CB831" t="s">
        <v>13985</v>
      </c>
    </row>
    <row r="832" spans="1:80" hidden="1">
      <c r="A832" t="s">
        <v>13850</v>
      </c>
      <c r="B832" t="s">
        <v>67</v>
      </c>
      <c r="C832" t="s">
        <v>16247</v>
      </c>
      <c r="G832" t="s">
        <v>16248</v>
      </c>
      <c r="J832" t="s">
        <v>16249</v>
      </c>
      <c r="K832" t="s">
        <v>1453</v>
      </c>
      <c r="O832" t="s">
        <v>32224</v>
      </c>
      <c r="W832" t="s">
        <v>16250</v>
      </c>
      <c r="AG832">
        <v>0</v>
      </c>
      <c r="AH832">
        <v>0</v>
      </c>
      <c r="AN832" t="s">
        <v>1455</v>
      </c>
      <c r="AO832" t="s">
        <v>1456</v>
      </c>
      <c r="AS832" t="s">
        <v>84</v>
      </c>
      <c r="AT832">
        <v>2017</v>
      </c>
      <c r="AU832">
        <v>110</v>
      </c>
      <c r="AV832">
        <v>6</v>
      </c>
      <c r="BA832">
        <v>2381</v>
      </c>
      <c r="BB832">
        <v>2387</v>
      </c>
      <c r="BD832" t="s">
        <v>16251</v>
      </c>
      <c r="BG832">
        <v>7</v>
      </c>
      <c r="BK832" t="s">
        <v>16252</v>
      </c>
      <c r="BL832">
        <v>29045676</v>
      </c>
      <c r="BW832">
        <v>1</v>
      </c>
      <c r="BY832" t="s">
        <v>13985</v>
      </c>
      <c r="BZ832" t="s">
        <v>13985</v>
      </c>
      <c r="CA832" t="s">
        <v>13985</v>
      </c>
      <c r="CB832" t="s">
        <v>13985</v>
      </c>
    </row>
    <row r="833" spans="1:80" hidden="1">
      <c r="A833" t="s">
        <v>13850</v>
      </c>
      <c r="B833" t="s">
        <v>67</v>
      </c>
      <c r="C833" t="s">
        <v>35450</v>
      </c>
      <c r="G833" t="s">
        <v>35450</v>
      </c>
      <c r="J833" t="s">
        <v>35451</v>
      </c>
      <c r="K833" t="s">
        <v>1385</v>
      </c>
      <c r="O833" t="s">
        <v>32224</v>
      </c>
      <c r="W833" t="s">
        <v>35452</v>
      </c>
      <c r="AA833" t="s">
        <v>35453</v>
      </c>
      <c r="AB833" t="s">
        <v>35454</v>
      </c>
      <c r="AG833">
        <v>23</v>
      </c>
      <c r="AH833">
        <v>23</v>
      </c>
      <c r="AN833" t="s">
        <v>1388</v>
      </c>
      <c r="AS833" t="s">
        <v>154</v>
      </c>
      <c r="AT833">
        <v>2000</v>
      </c>
      <c r="AU833">
        <v>71</v>
      </c>
      <c r="AV833">
        <v>3</v>
      </c>
      <c r="BA833">
        <v>403</v>
      </c>
      <c r="BB833">
        <v>416</v>
      </c>
      <c r="BD833" t="s">
        <v>35455</v>
      </c>
      <c r="BG833">
        <v>14</v>
      </c>
      <c r="BK833" t="s">
        <v>35456</v>
      </c>
      <c r="BM833" t="s">
        <v>32286</v>
      </c>
      <c r="BW833">
        <v>0</v>
      </c>
      <c r="BX833" t="s">
        <v>13429</v>
      </c>
      <c r="BY833" t="s">
        <v>13985</v>
      </c>
      <c r="BZ833" t="s">
        <v>13985</v>
      </c>
      <c r="CA833" t="s">
        <v>13985</v>
      </c>
      <c r="CB833" t="s">
        <v>13985</v>
      </c>
    </row>
    <row r="834" spans="1:80" hidden="1">
      <c r="A834" t="s">
        <v>13850</v>
      </c>
      <c r="B834" t="s">
        <v>67</v>
      </c>
      <c r="C834" t="s">
        <v>35220</v>
      </c>
      <c r="G834" t="s">
        <v>35220</v>
      </c>
      <c r="J834" t="s">
        <v>35221</v>
      </c>
      <c r="K834" t="s">
        <v>1385</v>
      </c>
      <c r="O834" t="s">
        <v>32224</v>
      </c>
      <c r="W834" t="s">
        <v>35222</v>
      </c>
      <c r="AA834" t="s">
        <v>35155</v>
      </c>
      <c r="AB834" t="s">
        <v>35156</v>
      </c>
      <c r="AG834">
        <v>114</v>
      </c>
      <c r="AH834">
        <v>117</v>
      </c>
      <c r="AN834" t="s">
        <v>1388</v>
      </c>
      <c r="AO834" t="s">
        <v>1389</v>
      </c>
      <c r="AS834" t="s">
        <v>815</v>
      </c>
      <c r="AT834">
        <v>2003</v>
      </c>
      <c r="AU834">
        <v>78</v>
      </c>
      <c r="AV834">
        <v>3</v>
      </c>
      <c r="BA834">
        <v>401</v>
      </c>
      <c r="BB834">
        <v>414</v>
      </c>
      <c r="BD834" t="s">
        <v>35223</v>
      </c>
      <c r="BG834">
        <v>14</v>
      </c>
      <c r="BK834" t="s">
        <v>35224</v>
      </c>
      <c r="BM834" t="s">
        <v>32286</v>
      </c>
      <c r="BW834">
        <v>0</v>
      </c>
      <c r="BX834" t="s">
        <v>13429</v>
      </c>
      <c r="BY834" t="s">
        <v>13985</v>
      </c>
      <c r="BZ834" t="s">
        <v>13985</v>
      </c>
      <c r="CA834" t="s">
        <v>13985</v>
      </c>
      <c r="CB834" t="s">
        <v>13985</v>
      </c>
    </row>
    <row r="835" spans="1:80" hidden="1">
      <c r="A835" t="s">
        <v>13850</v>
      </c>
      <c r="B835" t="s">
        <v>67</v>
      </c>
      <c r="C835" t="s">
        <v>35989</v>
      </c>
      <c r="G835" t="s">
        <v>35989</v>
      </c>
      <c r="J835" t="s">
        <v>35990</v>
      </c>
      <c r="K835" t="s">
        <v>358</v>
      </c>
      <c r="O835" t="s">
        <v>32224</v>
      </c>
      <c r="AG835">
        <v>2</v>
      </c>
      <c r="AH835">
        <v>2</v>
      </c>
      <c r="AN835" t="s">
        <v>360</v>
      </c>
      <c r="AO835" t="s">
        <v>361</v>
      </c>
      <c r="AT835">
        <v>1988</v>
      </c>
      <c r="AU835">
        <v>34</v>
      </c>
      <c r="AV835">
        <v>10</v>
      </c>
      <c r="BA835">
        <v>929</v>
      </c>
      <c r="BB835">
        <v>933</v>
      </c>
      <c r="BD835" t="s">
        <v>35991</v>
      </c>
      <c r="BG835">
        <v>5</v>
      </c>
      <c r="BK835" t="s">
        <v>35992</v>
      </c>
      <c r="BW835">
        <v>0</v>
      </c>
      <c r="BX835" t="s">
        <v>13429</v>
      </c>
      <c r="BY835" t="s">
        <v>13985</v>
      </c>
      <c r="BZ835" t="s">
        <v>13985</v>
      </c>
      <c r="CA835" t="s">
        <v>13985</v>
      </c>
      <c r="CB835" t="s">
        <v>13985</v>
      </c>
    </row>
    <row r="836" spans="1:80" hidden="1">
      <c r="A836" t="s">
        <v>13850</v>
      </c>
      <c r="B836" t="s">
        <v>67</v>
      </c>
      <c r="C836" t="s">
        <v>11592</v>
      </c>
      <c r="G836" t="s">
        <v>11592</v>
      </c>
      <c r="J836" t="s">
        <v>35614</v>
      </c>
      <c r="K836" t="s">
        <v>358</v>
      </c>
      <c r="O836" t="s">
        <v>32224</v>
      </c>
      <c r="W836" t="s">
        <v>35615</v>
      </c>
      <c r="AG836">
        <v>4</v>
      </c>
      <c r="AH836">
        <v>5</v>
      </c>
      <c r="AN836" t="s">
        <v>360</v>
      </c>
      <c r="AS836" t="s">
        <v>1613</v>
      </c>
      <c r="AT836">
        <v>1998</v>
      </c>
      <c r="AU836">
        <v>44</v>
      </c>
      <c r="AV836" s="2">
        <v>43558</v>
      </c>
      <c r="BA836">
        <v>271</v>
      </c>
      <c r="BB836">
        <v>277</v>
      </c>
      <c r="BD836" t="s">
        <v>35616</v>
      </c>
      <c r="BG836">
        <v>7</v>
      </c>
      <c r="BK836" t="s">
        <v>35617</v>
      </c>
      <c r="BL836">
        <v>12769961</v>
      </c>
      <c r="BW836">
        <v>0</v>
      </c>
      <c r="BX836" t="s">
        <v>13433</v>
      </c>
      <c r="BY836">
        <v>1</v>
      </c>
      <c r="BZ836" t="s">
        <v>13985</v>
      </c>
      <c r="CA836" t="s">
        <v>13985</v>
      </c>
      <c r="CB836" t="s">
        <v>13985</v>
      </c>
    </row>
    <row r="837" spans="1:80" hidden="1">
      <c r="A837" t="s">
        <v>13850</v>
      </c>
      <c r="B837" t="s">
        <v>67</v>
      </c>
      <c r="C837" t="s">
        <v>35027</v>
      </c>
      <c r="G837" t="s">
        <v>35027</v>
      </c>
      <c r="J837" t="s">
        <v>35028</v>
      </c>
      <c r="K837" t="s">
        <v>35029</v>
      </c>
      <c r="O837" t="s">
        <v>32224</v>
      </c>
      <c r="W837" t="s">
        <v>35030</v>
      </c>
      <c r="AA837" t="s">
        <v>35031</v>
      </c>
      <c r="AB837" t="s">
        <v>35032</v>
      </c>
      <c r="AG837">
        <v>70</v>
      </c>
      <c r="AH837">
        <v>70</v>
      </c>
      <c r="AN837" t="s">
        <v>35033</v>
      </c>
      <c r="AS837" t="s">
        <v>884</v>
      </c>
      <c r="AT837">
        <v>2005</v>
      </c>
      <c r="AU837">
        <v>85</v>
      </c>
      <c r="AV837">
        <v>1</v>
      </c>
      <c r="BA837">
        <v>15</v>
      </c>
      <c r="BB837">
        <v>22</v>
      </c>
      <c r="BD837" t="s">
        <v>35034</v>
      </c>
      <c r="BG837">
        <v>8</v>
      </c>
      <c r="BK837" t="s">
        <v>35035</v>
      </c>
      <c r="BL837">
        <v>16089033</v>
      </c>
      <c r="BW837">
        <v>0</v>
      </c>
      <c r="BX837" t="s">
        <v>13429</v>
      </c>
      <c r="BY837" t="s">
        <v>13985</v>
      </c>
      <c r="BZ837" t="s">
        <v>13985</v>
      </c>
      <c r="CA837" t="s">
        <v>13985</v>
      </c>
      <c r="CB837" t="s">
        <v>13985</v>
      </c>
    </row>
    <row r="838" spans="1:80" hidden="1">
      <c r="A838" t="s">
        <v>13784</v>
      </c>
      <c r="B838" t="s">
        <v>67</v>
      </c>
      <c r="C838" t="s">
        <v>13909</v>
      </c>
      <c r="J838" t="s">
        <v>13910</v>
      </c>
      <c r="K838" t="s">
        <v>13797</v>
      </c>
      <c r="W838" t="s">
        <v>36286</v>
      </c>
      <c r="AG838">
        <v>5</v>
      </c>
      <c r="AH838">
        <v>9</v>
      </c>
      <c r="AN838" t="s">
        <v>13798</v>
      </c>
      <c r="AT838">
        <v>2012</v>
      </c>
      <c r="AU838">
        <v>91</v>
      </c>
      <c r="AV838">
        <v>1</v>
      </c>
      <c r="BA838">
        <v>3</v>
      </c>
      <c r="BB838">
        <v>35</v>
      </c>
      <c r="BK838" t="s">
        <v>13911</v>
      </c>
      <c r="BT838" t="s">
        <v>13912</v>
      </c>
      <c r="BU838" t="s">
        <v>13913</v>
      </c>
      <c r="BV838" t="s">
        <v>13803</v>
      </c>
      <c r="BW838">
        <v>1</v>
      </c>
    </row>
    <row r="839" spans="1:80" hidden="1">
      <c r="A839" t="s">
        <v>13850</v>
      </c>
      <c r="B839" t="s">
        <v>67</v>
      </c>
      <c r="C839" t="s">
        <v>35262</v>
      </c>
      <c r="G839" t="s">
        <v>35262</v>
      </c>
      <c r="J839" t="s">
        <v>35263</v>
      </c>
      <c r="K839" t="s">
        <v>5124</v>
      </c>
      <c r="O839" t="s">
        <v>32224</v>
      </c>
      <c r="W839" t="s">
        <v>35264</v>
      </c>
      <c r="AA839" t="s">
        <v>26851</v>
      </c>
      <c r="AB839" t="s">
        <v>26852</v>
      </c>
      <c r="AG839">
        <v>10</v>
      </c>
      <c r="AH839">
        <v>12</v>
      </c>
      <c r="AN839" t="s">
        <v>5126</v>
      </c>
      <c r="AT839">
        <v>2003</v>
      </c>
      <c r="AU839">
        <v>47</v>
      </c>
      <c r="AV839">
        <v>1</v>
      </c>
      <c r="BA839">
        <v>19</v>
      </c>
      <c r="BB839">
        <v>28</v>
      </c>
      <c r="BD839" t="s">
        <v>35265</v>
      </c>
      <c r="BG839">
        <v>10</v>
      </c>
      <c r="BK839" t="s">
        <v>35266</v>
      </c>
      <c r="BM839" t="s">
        <v>32286</v>
      </c>
      <c r="BW839">
        <v>0</v>
      </c>
      <c r="BX839" t="s">
        <v>13433</v>
      </c>
      <c r="BY839">
        <v>1</v>
      </c>
      <c r="BZ839" t="s">
        <v>13985</v>
      </c>
      <c r="CA839" t="s">
        <v>13985</v>
      </c>
      <c r="CB839" t="s">
        <v>13985</v>
      </c>
    </row>
    <row r="840" spans="1:80" hidden="1">
      <c r="A840" t="s">
        <v>13850</v>
      </c>
      <c r="B840" t="s">
        <v>67</v>
      </c>
      <c r="C840" t="s">
        <v>23899</v>
      </c>
      <c r="G840" t="s">
        <v>23900</v>
      </c>
      <c r="J840" t="s">
        <v>23901</v>
      </c>
      <c r="K840" t="s">
        <v>625</v>
      </c>
      <c r="O840" t="s">
        <v>32224</v>
      </c>
      <c r="W840" t="s">
        <v>23902</v>
      </c>
      <c r="AG840">
        <v>5</v>
      </c>
      <c r="AH840">
        <v>9</v>
      </c>
      <c r="AN840" t="s">
        <v>627</v>
      </c>
      <c r="AO840" t="s">
        <v>628</v>
      </c>
      <c r="AS840" t="s">
        <v>242</v>
      </c>
      <c r="AT840">
        <v>2009</v>
      </c>
      <c r="AU840">
        <v>133</v>
      </c>
      <c r="AV840">
        <v>1</v>
      </c>
      <c r="BA840">
        <v>1</v>
      </c>
      <c r="BB840">
        <v>8</v>
      </c>
      <c r="BD840" t="s">
        <v>23903</v>
      </c>
      <c r="BG840">
        <v>8</v>
      </c>
      <c r="BK840" t="s">
        <v>23904</v>
      </c>
      <c r="BW840">
        <v>1</v>
      </c>
      <c r="BY840" t="s">
        <v>13985</v>
      </c>
      <c r="BZ840" t="s">
        <v>13985</v>
      </c>
      <c r="CA840" t="s">
        <v>13985</v>
      </c>
      <c r="CB840" t="s">
        <v>13985</v>
      </c>
    </row>
    <row r="841" spans="1:80" hidden="1">
      <c r="A841" t="s">
        <v>13850</v>
      </c>
      <c r="B841" t="s">
        <v>67</v>
      </c>
      <c r="C841" t="s">
        <v>11755</v>
      </c>
      <c r="G841" t="s">
        <v>11755</v>
      </c>
      <c r="J841" t="s">
        <v>11756</v>
      </c>
      <c r="K841" t="s">
        <v>188</v>
      </c>
      <c r="O841" t="s">
        <v>32224</v>
      </c>
      <c r="W841" t="s">
        <v>11757</v>
      </c>
      <c r="AG841">
        <v>15</v>
      </c>
      <c r="AH841">
        <v>15</v>
      </c>
      <c r="AN841" t="s">
        <v>191</v>
      </c>
      <c r="AS841" t="s">
        <v>815</v>
      </c>
      <c r="AT841">
        <v>1997</v>
      </c>
      <c r="AU841">
        <v>110</v>
      </c>
      <c r="AV841">
        <v>1</v>
      </c>
      <c r="BA841">
        <v>32</v>
      </c>
      <c r="BB841">
        <v>39</v>
      </c>
      <c r="BD841" t="s">
        <v>11758</v>
      </c>
      <c r="BG841">
        <v>8</v>
      </c>
      <c r="BK841" t="s">
        <v>11759</v>
      </c>
      <c r="BL841">
        <v>28307466</v>
      </c>
      <c r="BW841">
        <v>1</v>
      </c>
      <c r="BY841" t="s">
        <v>13985</v>
      </c>
      <c r="BZ841" t="s">
        <v>13985</v>
      </c>
      <c r="CA841" t="s">
        <v>13985</v>
      </c>
      <c r="CB841" t="s">
        <v>13985</v>
      </c>
    </row>
    <row r="842" spans="1:80" hidden="1">
      <c r="A842" t="s">
        <v>13850</v>
      </c>
      <c r="B842" t="s">
        <v>67</v>
      </c>
      <c r="C842" t="s">
        <v>7302</v>
      </c>
      <c r="G842" t="s">
        <v>7303</v>
      </c>
      <c r="J842" t="s">
        <v>7304</v>
      </c>
      <c r="K842" t="s">
        <v>7305</v>
      </c>
      <c r="O842" t="s">
        <v>32224</v>
      </c>
      <c r="W842" t="s">
        <v>7306</v>
      </c>
      <c r="AA842" t="s">
        <v>7307</v>
      </c>
      <c r="AB842" t="s">
        <v>7308</v>
      </c>
      <c r="AG842">
        <v>38</v>
      </c>
      <c r="AH842">
        <v>40</v>
      </c>
      <c r="AN842" t="s">
        <v>7309</v>
      </c>
      <c r="AS842" t="s">
        <v>884</v>
      </c>
      <c r="AT842">
        <v>2010</v>
      </c>
      <c r="AU842">
        <v>55</v>
      </c>
      <c r="AV842">
        <v>2</v>
      </c>
      <c r="BA842">
        <v>397</v>
      </c>
      <c r="BB842">
        <v>410</v>
      </c>
      <c r="BD842" t="s">
        <v>7310</v>
      </c>
      <c r="BG842">
        <v>14</v>
      </c>
      <c r="BK842" t="s">
        <v>7311</v>
      </c>
      <c r="BW842">
        <v>1</v>
      </c>
      <c r="BY842" t="s">
        <v>13985</v>
      </c>
      <c r="BZ842" t="s">
        <v>13985</v>
      </c>
      <c r="CA842" t="s">
        <v>13985</v>
      </c>
      <c r="CB842" t="s">
        <v>13985</v>
      </c>
    </row>
    <row r="843" spans="1:80" hidden="1">
      <c r="A843" t="s">
        <v>13850</v>
      </c>
      <c r="B843" t="s">
        <v>67</v>
      </c>
      <c r="C843" t="s">
        <v>5461</v>
      </c>
      <c r="G843" t="s">
        <v>5462</v>
      </c>
      <c r="J843" t="s">
        <v>20618</v>
      </c>
      <c r="K843" t="s">
        <v>236</v>
      </c>
      <c r="O843" t="s">
        <v>32224</v>
      </c>
      <c r="W843" t="s">
        <v>20619</v>
      </c>
      <c r="AA843" t="s">
        <v>5449</v>
      </c>
      <c r="AB843" t="s">
        <v>5450</v>
      </c>
      <c r="AG843">
        <v>34</v>
      </c>
      <c r="AH843">
        <v>38</v>
      </c>
      <c r="AN843" t="s">
        <v>240</v>
      </c>
      <c r="AO843" t="s">
        <v>241</v>
      </c>
      <c r="AS843" t="s">
        <v>154</v>
      </c>
      <c r="AT843">
        <v>2013</v>
      </c>
      <c r="AU843">
        <v>216</v>
      </c>
      <c r="AV843">
        <v>21</v>
      </c>
      <c r="BA843">
        <v>4082</v>
      </c>
      <c r="BB843">
        <v>4090</v>
      </c>
      <c r="BD843" t="s">
        <v>20620</v>
      </c>
      <c r="BG843">
        <v>9</v>
      </c>
      <c r="BK843" t="s">
        <v>20621</v>
      </c>
      <c r="BL843">
        <v>23913949</v>
      </c>
      <c r="BM843" t="s">
        <v>32707</v>
      </c>
      <c r="BW843">
        <v>1</v>
      </c>
      <c r="BY843" t="s">
        <v>13985</v>
      </c>
      <c r="BZ843" t="s">
        <v>13985</v>
      </c>
      <c r="CA843" t="s">
        <v>13985</v>
      </c>
      <c r="CB843" t="s">
        <v>13985</v>
      </c>
    </row>
    <row r="844" spans="1:80" hidden="1">
      <c r="A844" t="s">
        <v>13850</v>
      </c>
      <c r="B844" t="s">
        <v>67</v>
      </c>
      <c r="C844" t="s">
        <v>35780</v>
      </c>
      <c r="G844" t="s">
        <v>35780</v>
      </c>
      <c r="J844" t="s">
        <v>35781</v>
      </c>
      <c r="K844" t="s">
        <v>625</v>
      </c>
      <c r="O844" t="s">
        <v>32224</v>
      </c>
      <c r="W844" t="s">
        <v>35782</v>
      </c>
      <c r="AG844">
        <v>3</v>
      </c>
      <c r="AH844">
        <v>3</v>
      </c>
      <c r="AN844" t="s">
        <v>627</v>
      </c>
      <c r="AS844" t="s">
        <v>472</v>
      </c>
      <c r="AT844">
        <v>1994</v>
      </c>
      <c r="AU844">
        <v>72</v>
      </c>
      <c r="AV844">
        <v>1</v>
      </c>
      <c r="BA844">
        <v>25</v>
      </c>
      <c r="BB844">
        <v>31</v>
      </c>
      <c r="BD844" t="s">
        <v>35783</v>
      </c>
      <c r="BG844">
        <v>7</v>
      </c>
      <c r="BK844" t="s">
        <v>35784</v>
      </c>
      <c r="BW844">
        <v>0</v>
      </c>
      <c r="BX844" t="s">
        <v>13433</v>
      </c>
      <c r="BY844">
        <v>1</v>
      </c>
      <c r="BZ844" t="s">
        <v>13985</v>
      </c>
      <c r="CA844" t="s">
        <v>13985</v>
      </c>
      <c r="CB844" t="s">
        <v>13985</v>
      </c>
    </row>
    <row r="845" spans="1:80" hidden="1">
      <c r="A845" t="s">
        <v>13850</v>
      </c>
      <c r="B845" t="s">
        <v>67</v>
      </c>
      <c r="C845" t="s">
        <v>33293</v>
      </c>
      <c r="G845" t="s">
        <v>33294</v>
      </c>
      <c r="J845" t="s">
        <v>33295</v>
      </c>
      <c r="K845" t="s">
        <v>9446</v>
      </c>
      <c r="O845" t="s">
        <v>32224</v>
      </c>
      <c r="W845" t="s">
        <v>33296</v>
      </c>
      <c r="AG845">
        <v>2</v>
      </c>
      <c r="AH845">
        <v>2</v>
      </c>
      <c r="AN845" t="s">
        <v>9448</v>
      </c>
      <c r="AO845" t="s">
        <v>16022</v>
      </c>
      <c r="AT845">
        <v>2016</v>
      </c>
      <c r="AU845">
        <v>26</v>
      </c>
      <c r="AV845">
        <v>1</v>
      </c>
      <c r="BA845">
        <v>116</v>
      </c>
      <c r="BB845">
        <v>124</v>
      </c>
      <c r="BD845" t="s">
        <v>33297</v>
      </c>
      <c r="BG845">
        <v>9</v>
      </c>
      <c r="BK845" t="s">
        <v>33298</v>
      </c>
      <c r="BW845">
        <v>0</v>
      </c>
      <c r="BX845" t="s">
        <v>13433</v>
      </c>
      <c r="BY845">
        <v>1</v>
      </c>
      <c r="BZ845" t="s">
        <v>13985</v>
      </c>
      <c r="CA845" t="s">
        <v>13985</v>
      </c>
      <c r="CB845" t="s">
        <v>13985</v>
      </c>
    </row>
    <row r="846" spans="1:80" hidden="1">
      <c r="A846" t="s">
        <v>13850</v>
      </c>
      <c r="B846" t="s">
        <v>67</v>
      </c>
      <c r="C846" t="s">
        <v>33101</v>
      </c>
      <c r="G846" t="s">
        <v>33102</v>
      </c>
      <c r="J846" t="s">
        <v>33981</v>
      </c>
      <c r="K846" t="s">
        <v>550</v>
      </c>
      <c r="O846" t="s">
        <v>32291</v>
      </c>
      <c r="W846" t="s">
        <v>33982</v>
      </c>
      <c r="AA846" t="s">
        <v>7714</v>
      </c>
      <c r="AB846" t="s">
        <v>27269</v>
      </c>
      <c r="AG846">
        <v>58</v>
      </c>
      <c r="AH846">
        <v>61</v>
      </c>
      <c r="AN846" t="s">
        <v>553</v>
      </c>
      <c r="AO846" t="s">
        <v>554</v>
      </c>
      <c r="AS846" t="s">
        <v>1023</v>
      </c>
      <c r="AT846">
        <v>2013</v>
      </c>
      <c r="AU846">
        <v>16</v>
      </c>
      <c r="AV846">
        <v>1</v>
      </c>
      <c r="BA846">
        <v>1</v>
      </c>
      <c r="BB846">
        <v>16</v>
      </c>
      <c r="BD846" t="s">
        <v>33983</v>
      </c>
      <c r="BG846">
        <v>16</v>
      </c>
      <c r="BK846" t="s">
        <v>33984</v>
      </c>
      <c r="BW846">
        <v>0</v>
      </c>
      <c r="BX846" t="s">
        <v>13429</v>
      </c>
      <c r="BY846" t="s">
        <v>13985</v>
      </c>
      <c r="BZ846" t="s">
        <v>13985</v>
      </c>
      <c r="CA846" t="s">
        <v>13985</v>
      </c>
      <c r="CB846" t="s">
        <v>13985</v>
      </c>
    </row>
    <row r="847" spans="1:80" hidden="1">
      <c r="A847" t="s">
        <v>13850</v>
      </c>
      <c r="B847" t="s">
        <v>67</v>
      </c>
      <c r="C847" t="s">
        <v>33273</v>
      </c>
      <c r="G847" t="s">
        <v>33274</v>
      </c>
      <c r="J847" t="s">
        <v>33275</v>
      </c>
      <c r="K847" t="s">
        <v>16486</v>
      </c>
      <c r="O847" t="s">
        <v>32224</v>
      </c>
      <c r="W847" t="s">
        <v>33276</v>
      </c>
      <c r="AA847" t="s">
        <v>33277</v>
      </c>
      <c r="AB847" t="s">
        <v>33278</v>
      </c>
      <c r="AG847">
        <v>3</v>
      </c>
      <c r="AH847">
        <v>3</v>
      </c>
      <c r="AN847" t="s">
        <v>16490</v>
      </c>
      <c r="AT847">
        <v>2016</v>
      </c>
      <c r="AU847">
        <v>21</v>
      </c>
      <c r="AV847">
        <v>10</v>
      </c>
      <c r="BA847">
        <v>1436</v>
      </c>
      <c r="BB847">
        <v>1446</v>
      </c>
      <c r="BD847" t="s">
        <v>33279</v>
      </c>
      <c r="BG847">
        <v>11</v>
      </c>
      <c r="BK847" t="s">
        <v>33280</v>
      </c>
      <c r="BM847" t="s">
        <v>32286</v>
      </c>
      <c r="BW847">
        <v>0</v>
      </c>
      <c r="BX847" t="s">
        <v>13429</v>
      </c>
      <c r="BY847" t="s">
        <v>13985</v>
      </c>
      <c r="BZ847" t="s">
        <v>13985</v>
      </c>
      <c r="CA847" t="s">
        <v>13985</v>
      </c>
      <c r="CB847" t="s">
        <v>13985</v>
      </c>
    </row>
    <row r="848" spans="1:80" hidden="1">
      <c r="A848" t="s">
        <v>13477</v>
      </c>
      <c r="B848" t="s">
        <v>67</v>
      </c>
      <c r="C848" t="s">
        <v>36312</v>
      </c>
      <c r="J848" t="s">
        <v>36314</v>
      </c>
      <c r="K848" t="s">
        <v>36315</v>
      </c>
      <c r="O848" t="s">
        <v>36316</v>
      </c>
      <c r="W848" t="s">
        <v>36317</v>
      </c>
      <c r="AB848" t="s">
        <v>36318</v>
      </c>
      <c r="AN848" t="s">
        <v>36319</v>
      </c>
      <c r="AS848">
        <v>12</v>
      </c>
      <c r="AT848">
        <v>2014</v>
      </c>
      <c r="AU848">
        <v>44</v>
      </c>
      <c r="AV848">
        <v>4</v>
      </c>
      <c r="BA848">
        <v>417</v>
      </c>
      <c r="BB848">
        <v>423</v>
      </c>
      <c r="BD848" t="s">
        <v>36320</v>
      </c>
      <c r="BK848" t="s">
        <v>36321</v>
      </c>
      <c r="BM848" t="s">
        <v>13483</v>
      </c>
      <c r="BQ848" t="s">
        <v>36313</v>
      </c>
      <c r="BW848">
        <v>0</v>
      </c>
      <c r="BX848" t="s">
        <v>13429</v>
      </c>
    </row>
    <row r="849" spans="1:80" hidden="1">
      <c r="A849" t="s">
        <v>13850</v>
      </c>
      <c r="B849" t="s">
        <v>67</v>
      </c>
      <c r="C849" t="s">
        <v>36145</v>
      </c>
      <c r="G849" t="s">
        <v>36145</v>
      </c>
      <c r="J849" t="s">
        <v>36146</v>
      </c>
      <c r="K849" t="s">
        <v>358</v>
      </c>
      <c r="O849" t="s">
        <v>32224</v>
      </c>
      <c r="AG849">
        <v>16</v>
      </c>
      <c r="AH849">
        <v>23</v>
      </c>
      <c r="AN849" t="s">
        <v>360</v>
      </c>
      <c r="AT849">
        <v>1983</v>
      </c>
      <c r="AU849">
        <v>29</v>
      </c>
      <c r="AV849">
        <v>7</v>
      </c>
      <c r="BA849">
        <v>561</v>
      </c>
      <c r="BB849">
        <v>567</v>
      </c>
      <c r="BD849" t="s">
        <v>36147</v>
      </c>
      <c r="BG849">
        <v>7</v>
      </c>
      <c r="BK849" t="s">
        <v>36148</v>
      </c>
      <c r="BW849">
        <v>0</v>
      </c>
      <c r="BX849" t="s">
        <v>13429</v>
      </c>
      <c r="BY849" t="s">
        <v>13985</v>
      </c>
      <c r="BZ849" t="s">
        <v>13985</v>
      </c>
      <c r="CA849" t="s">
        <v>13985</v>
      </c>
      <c r="CB849" t="s">
        <v>13985</v>
      </c>
    </row>
    <row r="850" spans="1:80" hidden="1">
      <c r="A850" t="s">
        <v>13850</v>
      </c>
      <c r="B850" t="s">
        <v>67</v>
      </c>
      <c r="C850" t="s">
        <v>8535</v>
      </c>
      <c r="G850" t="s">
        <v>8536</v>
      </c>
      <c r="J850" t="s">
        <v>8537</v>
      </c>
      <c r="K850" t="s">
        <v>4217</v>
      </c>
      <c r="O850" t="s">
        <v>32224</v>
      </c>
      <c r="W850" t="s">
        <v>8538</v>
      </c>
      <c r="AG850">
        <v>34</v>
      </c>
      <c r="AH850">
        <v>34</v>
      </c>
      <c r="AN850" t="s">
        <v>4221</v>
      </c>
      <c r="AO850" t="s">
        <v>4222</v>
      </c>
      <c r="AS850" t="s">
        <v>154</v>
      </c>
      <c r="AT850">
        <v>2007</v>
      </c>
      <c r="AU850">
        <v>22</v>
      </c>
      <c r="AV850">
        <v>6</v>
      </c>
      <c r="BA850">
        <v>855</v>
      </c>
      <c r="BB850">
        <v>861</v>
      </c>
      <c r="BD850" t="s">
        <v>8539</v>
      </c>
      <c r="BG850">
        <v>7</v>
      </c>
      <c r="BK850" t="s">
        <v>8540</v>
      </c>
      <c r="BW850">
        <v>1</v>
      </c>
      <c r="BY850" t="s">
        <v>13985</v>
      </c>
      <c r="BZ850" t="s">
        <v>13985</v>
      </c>
      <c r="CA850" t="s">
        <v>13985</v>
      </c>
      <c r="CB850" t="s">
        <v>13985</v>
      </c>
    </row>
    <row r="851" spans="1:80" hidden="1">
      <c r="A851" t="s">
        <v>13850</v>
      </c>
      <c r="B851" t="s">
        <v>67</v>
      </c>
      <c r="C851" t="s">
        <v>7033</v>
      </c>
      <c r="G851" t="s">
        <v>7034</v>
      </c>
      <c r="J851" t="s">
        <v>7035</v>
      </c>
      <c r="K851" t="s">
        <v>348</v>
      </c>
      <c r="O851" t="s">
        <v>32224</v>
      </c>
      <c r="W851" t="s">
        <v>7036</v>
      </c>
      <c r="AG851">
        <v>31</v>
      </c>
      <c r="AH851">
        <v>31</v>
      </c>
      <c r="AN851" t="s">
        <v>350</v>
      </c>
      <c r="AO851" t="s">
        <v>351</v>
      </c>
      <c r="AS851" t="s">
        <v>242</v>
      </c>
      <c r="AT851">
        <v>2010</v>
      </c>
      <c r="AU851">
        <v>39</v>
      </c>
      <c r="AV851">
        <v>5</v>
      </c>
      <c r="BA851">
        <v>1666</v>
      </c>
      <c r="BB851">
        <v>1675</v>
      </c>
      <c r="BD851" t="s">
        <v>7037</v>
      </c>
      <c r="BG851">
        <v>10</v>
      </c>
      <c r="BK851" t="s">
        <v>7038</v>
      </c>
      <c r="BL851">
        <v>22546466</v>
      </c>
      <c r="BM851" t="s">
        <v>32286</v>
      </c>
      <c r="BW851">
        <v>1</v>
      </c>
      <c r="BY851" t="s">
        <v>13985</v>
      </c>
      <c r="BZ851" t="s">
        <v>13985</v>
      </c>
      <c r="CA851" t="s">
        <v>13985</v>
      </c>
      <c r="CB851" t="s">
        <v>13985</v>
      </c>
    </row>
    <row r="852" spans="1:80" hidden="1">
      <c r="A852" t="s">
        <v>13850</v>
      </c>
      <c r="B852" t="s">
        <v>67</v>
      </c>
      <c r="C852" t="s">
        <v>35457</v>
      </c>
      <c r="G852" t="s">
        <v>35457</v>
      </c>
      <c r="J852" t="s">
        <v>35458</v>
      </c>
      <c r="K852" t="s">
        <v>188</v>
      </c>
      <c r="O852" t="s">
        <v>32224</v>
      </c>
      <c r="W852" t="s">
        <v>35459</v>
      </c>
      <c r="AB852" t="s">
        <v>35460</v>
      </c>
      <c r="AG852">
        <v>20</v>
      </c>
      <c r="AH852">
        <v>20</v>
      </c>
      <c r="AN852" t="s">
        <v>191</v>
      </c>
      <c r="AO852" t="s">
        <v>192</v>
      </c>
      <c r="AS852" t="s">
        <v>242</v>
      </c>
      <c r="AT852">
        <v>2000</v>
      </c>
      <c r="AU852">
        <v>125</v>
      </c>
      <c r="AV852">
        <v>1</v>
      </c>
      <c r="BA852">
        <v>55</v>
      </c>
      <c r="BB852">
        <v>65</v>
      </c>
      <c r="BD852" t="s">
        <v>35461</v>
      </c>
      <c r="BG852">
        <v>11</v>
      </c>
      <c r="BK852" t="s">
        <v>35462</v>
      </c>
      <c r="BL852">
        <v>28308222</v>
      </c>
      <c r="BW852">
        <v>0</v>
      </c>
      <c r="BX852" t="s">
        <v>13429</v>
      </c>
      <c r="BY852" t="s">
        <v>13985</v>
      </c>
      <c r="BZ852" t="s">
        <v>13985</v>
      </c>
      <c r="CA852" t="s">
        <v>13985</v>
      </c>
      <c r="CB852" t="s">
        <v>13985</v>
      </c>
    </row>
    <row r="853" spans="1:80" hidden="1">
      <c r="A853" t="s">
        <v>13850</v>
      </c>
      <c r="B853" t="s">
        <v>67</v>
      </c>
      <c r="C853" t="s">
        <v>35327</v>
      </c>
      <c r="G853" t="s">
        <v>35327</v>
      </c>
      <c r="J853" t="s">
        <v>35328</v>
      </c>
      <c r="K853" t="s">
        <v>5124</v>
      </c>
      <c r="O853" t="s">
        <v>32224</v>
      </c>
      <c r="W853" t="s">
        <v>35329</v>
      </c>
      <c r="AG853">
        <v>8</v>
      </c>
      <c r="AH853">
        <v>10</v>
      </c>
      <c r="AN853" t="s">
        <v>5126</v>
      </c>
      <c r="AT853">
        <v>2002</v>
      </c>
      <c r="AU853">
        <v>46</v>
      </c>
      <c r="AV853">
        <v>4</v>
      </c>
      <c r="BA853">
        <v>209</v>
      </c>
      <c r="BB853">
        <v>215</v>
      </c>
      <c r="BD853" t="s">
        <v>35330</v>
      </c>
      <c r="BG853">
        <v>7</v>
      </c>
      <c r="BK853" t="s">
        <v>35331</v>
      </c>
      <c r="BM853" t="s">
        <v>32286</v>
      </c>
      <c r="BW853">
        <v>0</v>
      </c>
      <c r="BX853" t="s">
        <v>13429</v>
      </c>
      <c r="BY853" t="s">
        <v>13985</v>
      </c>
      <c r="BZ853" t="s">
        <v>13985</v>
      </c>
      <c r="CA853" t="s">
        <v>13985</v>
      </c>
      <c r="CB853" t="s">
        <v>13985</v>
      </c>
    </row>
    <row r="854" spans="1:80" hidden="1">
      <c r="A854" t="s">
        <v>13850</v>
      </c>
      <c r="B854" t="s">
        <v>67</v>
      </c>
      <c r="C854" t="s">
        <v>17901</v>
      </c>
      <c r="G854" t="s">
        <v>17902</v>
      </c>
      <c r="J854" t="s">
        <v>17903</v>
      </c>
      <c r="K854" t="s">
        <v>14794</v>
      </c>
      <c r="O854" t="s">
        <v>32224</v>
      </c>
      <c r="W854" t="s">
        <v>17904</v>
      </c>
      <c r="AG854">
        <v>59</v>
      </c>
      <c r="AH854">
        <v>59</v>
      </c>
      <c r="AN854" t="s">
        <v>14798</v>
      </c>
      <c r="AS854" t="s">
        <v>10900</v>
      </c>
      <c r="AT854">
        <v>2016</v>
      </c>
      <c r="AU854">
        <v>16</v>
      </c>
      <c r="BC854">
        <v>11</v>
      </c>
      <c r="BD854" t="s">
        <v>17905</v>
      </c>
      <c r="BG854">
        <v>18</v>
      </c>
      <c r="BK854" t="s">
        <v>17906</v>
      </c>
      <c r="BL854">
        <v>27001084</v>
      </c>
      <c r="BM854" t="s">
        <v>32263</v>
      </c>
      <c r="BW854">
        <v>1</v>
      </c>
      <c r="BY854" t="s">
        <v>13985</v>
      </c>
      <c r="BZ854" t="s">
        <v>13985</v>
      </c>
      <c r="CA854" t="s">
        <v>13985</v>
      </c>
      <c r="CB854" t="s">
        <v>13985</v>
      </c>
    </row>
    <row r="855" spans="1:80" hidden="1">
      <c r="A855" t="s">
        <v>13784</v>
      </c>
      <c r="B855" t="s">
        <v>67</v>
      </c>
      <c r="C855" t="s">
        <v>13856</v>
      </c>
      <c r="J855" t="s">
        <v>13857</v>
      </c>
      <c r="K855" t="s">
        <v>13797</v>
      </c>
      <c r="W855" t="s">
        <v>36285</v>
      </c>
      <c r="AA855" t="s">
        <v>5725</v>
      </c>
      <c r="AB855" t="s">
        <v>5726</v>
      </c>
      <c r="AG855">
        <v>3</v>
      </c>
      <c r="AH855">
        <v>3</v>
      </c>
      <c r="AN855" t="s">
        <v>13798</v>
      </c>
      <c r="AT855">
        <v>2014</v>
      </c>
      <c r="AU855">
        <v>93</v>
      </c>
      <c r="AV855">
        <v>2</v>
      </c>
      <c r="BA855">
        <v>263</v>
      </c>
      <c r="BB855">
        <v>302</v>
      </c>
      <c r="BK855" t="s">
        <v>13858</v>
      </c>
      <c r="BT855" t="s">
        <v>13801</v>
      </c>
      <c r="BU855" t="s">
        <v>13859</v>
      </c>
      <c r="BV855" t="s">
        <v>13803</v>
      </c>
      <c r="BW855">
        <v>1</v>
      </c>
    </row>
    <row r="856" spans="1:80" hidden="1">
      <c r="A856" t="s">
        <v>13850</v>
      </c>
      <c r="B856" t="s">
        <v>67</v>
      </c>
      <c r="C856" t="s">
        <v>35955</v>
      </c>
      <c r="G856" t="s">
        <v>35955</v>
      </c>
      <c r="J856" t="s">
        <v>36123</v>
      </c>
      <c r="K856" t="s">
        <v>3022</v>
      </c>
      <c r="O856" t="s">
        <v>32224</v>
      </c>
      <c r="AG856">
        <v>22</v>
      </c>
      <c r="AH856">
        <v>22</v>
      </c>
      <c r="AN856" t="s">
        <v>3024</v>
      </c>
      <c r="AT856">
        <v>1984</v>
      </c>
      <c r="AU856">
        <v>21</v>
      </c>
      <c r="AV856">
        <v>4</v>
      </c>
      <c r="BA856">
        <v>366</v>
      </c>
      <c r="BB856">
        <v>378</v>
      </c>
      <c r="BD856" t="s">
        <v>36124</v>
      </c>
      <c r="BG856">
        <v>13</v>
      </c>
      <c r="BK856" t="s">
        <v>36125</v>
      </c>
      <c r="BW856">
        <v>0</v>
      </c>
      <c r="BX856" t="s">
        <v>13429</v>
      </c>
      <c r="BY856" t="s">
        <v>13985</v>
      </c>
      <c r="BZ856" t="s">
        <v>13985</v>
      </c>
      <c r="CA856" t="s">
        <v>13985</v>
      </c>
      <c r="CB856" t="s">
        <v>13985</v>
      </c>
    </row>
    <row r="857" spans="1:80" hidden="1">
      <c r="A857" t="s">
        <v>13850</v>
      </c>
      <c r="B857" t="s">
        <v>67</v>
      </c>
      <c r="C857" t="s">
        <v>33390</v>
      </c>
      <c r="G857" t="s">
        <v>33391</v>
      </c>
      <c r="J857" t="s">
        <v>33392</v>
      </c>
      <c r="K857" t="s">
        <v>216</v>
      </c>
      <c r="O857" t="s">
        <v>32224</v>
      </c>
      <c r="W857" t="s">
        <v>33393</v>
      </c>
      <c r="AB857" t="s">
        <v>33394</v>
      </c>
      <c r="AG857">
        <v>27</v>
      </c>
      <c r="AH857">
        <v>28</v>
      </c>
      <c r="AN857" t="s">
        <v>218</v>
      </c>
      <c r="AS857" s="1">
        <v>40695</v>
      </c>
      <c r="AT857">
        <v>2015</v>
      </c>
      <c r="AU857">
        <v>5</v>
      </c>
      <c r="BC857">
        <v>11197</v>
      </c>
      <c r="BD857" t="s">
        <v>33395</v>
      </c>
      <c r="BG857">
        <v>13</v>
      </c>
      <c r="BK857" t="s">
        <v>33396</v>
      </c>
      <c r="BL857">
        <v>26063442</v>
      </c>
      <c r="BM857" t="s">
        <v>32263</v>
      </c>
      <c r="BW857">
        <v>0</v>
      </c>
      <c r="BX857" t="s">
        <v>13429</v>
      </c>
      <c r="BY857" t="s">
        <v>13985</v>
      </c>
      <c r="BZ857" t="s">
        <v>13985</v>
      </c>
      <c r="CA857" t="s">
        <v>13985</v>
      </c>
      <c r="CB857" t="s">
        <v>13985</v>
      </c>
    </row>
    <row r="858" spans="1:80" hidden="1">
      <c r="A858" t="s">
        <v>13850</v>
      </c>
      <c r="B858" t="s">
        <v>67</v>
      </c>
      <c r="C858" t="s">
        <v>33755</v>
      </c>
      <c r="G858" t="s">
        <v>33756</v>
      </c>
      <c r="J858" t="s">
        <v>33757</v>
      </c>
      <c r="K858" t="s">
        <v>348</v>
      </c>
      <c r="O858" t="s">
        <v>32224</v>
      </c>
      <c r="W858" t="s">
        <v>33758</v>
      </c>
      <c r="AA858" t="s">
        <v>33759</v>
      </c>
      <c r="AG858">
        <v>0</v>
      </c>
      <c r="AH858">
        <v>1</v>
      </c>
      <c r="AN858" t="s">
        <v>350</v>
      </c>
      <c r="AO858" t="s">
        <v>351</v>
      </c>
      <c r="AS858" t="s">
        <v>84</v>
      </c>
      <c r="AT858">
        <v>2013</v>
      </c>
      <c r="AU858">
        <v>42</v>
      </c>
      <c r="AV858">
        <v>6</v>
      </c>
      <c r="BA858">
        <v>1356</v>
      </c>
      <c r="BB858">
        <v>1362</v>
      </c>
      <c r="BD858" t="s">
        <v>33760</v>
      </c>
      <c r="BG858">
        <v>7</v>
      </c>
      <c r="BK858" t="s">
        <v>33761</v>
      </c>
      <c r="BL858">
        <v>24468560</v>
      </c>
      <c r="BW858">
        <v>0</v>
      </c>
      <c r="BX858" t="s">
        <v>13429</v>
      </c>
      <c r="BY858" t="s">
        <v>13985</v>
      </c>
      <c r="BZ858" t="s">
        <v>13985</v>
      </c>
      <c r="CA858" t="s">
        <v>13985</v>
      </c>
      <c r="CB858" t="s">
        <v>13985</v>
      </c>
    </row>
    <row r="859" spans="1:80" hidden="1">
      <c r="A859" t="s">
        <v>13850</v>
      </c>
      <c r="B859" t="s">
        <v>67</v>
      </c>
      <c r="C859" t="s">
        <v>5882</v>
      </c>
      <c r="G859" t="s">
        <v>5883</v>
      </c>
      <c r="J859" t="s">
        <v>5884</v>
      </c>
      <c r="K859" t="s">
        <v>3022</v>
      </c>
      <c r="O859" t="s">
        <v>32224</v>
      </c>
      <c r="W859" t="s">
        <v>5885</v>
      </c>
      <c r="AA859" t="s">
        <v>5886</v>
      </c>
      <c r="AB859" t="s">
        <v>5887</v>
      </c>
      <c r="AG859">
        <v>15</v>
      </c>
      <c r="AH859">
        <v>16</v>
      </c>
      <c r="AN859" t="s">
        <v>3024</v>
      </c>
      <c r="AS859" t="s">
        <v>472</v>
      </c>
      <c r="AT859">
        <v>2012</v>
      </c>
      <c r="AU859">
        <v>49</v>
      </c>
      <c r="AV859">
        <v>4</v>
      </c>
      <c r="BA859">
        <v>825</v>
      </c>
      <c r="BB859">
        <v>832</v>
      </c>
      <c r="BD859" t="s">
        <v>5888</v>
      </c>
      <c r="BG859">
        <v>8</v>
      </c>
      <c r="BK859" t="s">
        <v>5889</v>
      </c>
      <c r="BL859">
        <v>22897042</v>
      </c>
      <c r="BW859">
        <v>1</v>
      </c>
      <c r="BY859" t="s">
        <v>13985</v>
      </c>
      <c r="BZ859" t="s">
        <v>13985</v>
      </c>
      <c r="CA859" t="s">
        <v>13985</v>
      </c>
      <c r="CB859" t="s">
        <v>13985</v>
      </c>
    </row>
    <row r="860" spans="1:80" hidden="1">
      <c r="A860" t="s">
        <v>13850</v>
      </c>
      <c r="B860" t="s">
        <v>67</v>
      </c>
      <c r="C860" t="s">
        <v>35552</v>
      </c>
      <c r="G860" t="s">
        <v>35552</v>
      </c>
      <c r="J860" t="s">
        <v>35553</v>
      </c>
      <c r="K860" t="s">
        <v>3361</v>
      </c>
      <c r="O860" t="s">
        <v>32224</v>
      </c>
      <c r="W860" t="s">
        <v>35554</v>
      </c>
      <c r="AA860" t="s">
        <v>35555</v>
      </c>
      <c r="AB860" t="s">
        <v>35556</v>
      </c>
      <c r="AG860">
        <v>66</v>
      </c>
      <c r="AH860">
        <v>69</v>
      </c>
      <c r="AN860" t="s">
        <v>3363</v>
      </c>
      <c r="AS860" t="s">
        <v>815</v>
      </c>
      <c r="AT860">
        <v>1999</v>
      </c>
      <c r="AU860">
        <v>84</v>
      </c>
      <c r="AV860">
        <v>3</v>
      </c>
      <c r="BA860">
        <v>453</v>
      </c>
      <c r="BB860">
        <v>462</v>
      </c>
      <c r="BD860" t="s">
        <v>35557</v>
      </c>
      <c r="BG860">
        <v>10</v>
      </c>
      <c r="BK860" t="s">
        <v>35558</v>
      </c>
      <c r="BW860">
        <v>0</v>
      </c>
      <c r="BX860" t="s">
        <v>13433</v>
      </c>
      <c r="BY860">
        <v>1</v>
      </c>
      <c r="BZ860" t="s">
        <v>13985</v>
      </c>
      <c r="CA860" t="s">
        <v>13985</v>
      </c>
      <c r="CB860" t="s">
        <v>13985</v>
      </c>
    </row>
    <row r="861" spans="1:80" hidden="1">
      <c r="A861" t="s">
        <v>13850</v>
      </c>
      <c r="B861" t="s">
        <v>67</v>
      </c>
      <c r="C861" t="s">
        <v>34853</v>
      </c>
      <c r="G861" t="s">
        <v>34854</v>
      </c>
      <c r="J861" t="s">
        <v>34855</v>
      </c>
      <c r="K861" t="s">
        <v>550</v>
      </c>
      <c r="O861" t="s">
        <v>32224</v>
      </c>
      <c r="W861" t="s">
        <v>34856</v>
      </c>
      <c r="AB861" t="s">
        <v>5515</v>
      </c>
      <c r="AG861">
        <v>10</v>
      </c>
      <c r="AH861">
        <v>11</v>
      </c>
      <c r="AN861" t="s">
        <v>553</v>
      </c>
      <c r="AS861" t="s">
        <v>84</v>
      </c>
      <c r="AT861">
        <v>2006</v>
      </c>
      <c r="AU861">
        <v>9</v>
      </c>
      <c r="AV861">
        <v>4</v>
      </c>
      <c r="BA861">
        <v>341</v>
      </c>
      <c r="BB861">
        <v>345</v>
      </c>
      <c r="BD861" t="s">
        <v>34857</v>
      </c>
      <c r="BG861">
        <v>5</v>
      </c>
      <c r="BK861" t="s">
        <v>34858</v>
      </c>
      <c r="BW861">
        <v>0</v>
      </c>
      <c r="BX861" t="s">
        <v>13429</v>
      </c>
      <c r="BY861" t="s">
        <v>13985</v>
      </c>
      <c r="BZ861" t="s">
        <v>13985</v>
      </c>
      <c r="CA861" t="s">
        <v>13985</v>
      </c>
      <c r="CB861" t="s">
        <v>13985</v>
      </c>
    </row>
    <row r="862" spans="1:80" hidden="1">
      <c r="A862" t="s">
        <v>13850</v>
      </c>
      <c r="B862" t="s">
        <v>67</v>
      </c>
      <c r="C862" t="s">
        <v>31699</v>
      </c>
      <c r="G862" t="s">
        <v>31699</v>
      </c>
      <c r="J862" t="s">
        <v>36174</v>
      </c>
      <c r="K862" t="s">
        <v>11636</v>
      </c>
      <c r="O862" t="s">
        <v>32224</v>
      </c>
      <c r="AG862">
        <v>12</v>
      </c>
      <c r="AH862">
        <v>15</v>
      </c>
      <c r="AN862" t="s">
        <v>1242</v>
      </c>
      <c r="AT862">
        <v>1981</v>
      </c>
      <c r="AU862">
        <v>59</v>
      </c>
      <c r="AV862">
        <v>3</v>
      </c>
      <c r="BA862">
        <v>370</v>
      </c>
      <c r="BB862">
        <v>376</v>
      </c>
      <c r="BD862" t="s">
        <v>36175</v>
      </c>
      <c r="BG862">
        <v>7</v>
      </c>
      <c r="BK862" t="s">
        <v>36176</v>
      </c>
      <c r="BW862">
        <v>0</v>
      </c>
      <c r="BX862" t="s">
        <v>13433</v>
      </c>
      <c r="BY862">
        <v>1</v>
      </c>
      <c r="BZ862" t="s">
        <v>13985</v>
      </c>
      <c r="CA862" t="s">
        <v>13985</v>
      </c>
      <c r="CB862" t="s">
        <v>13985</v>
      </c>
    </row>
    <row r="863" spans="1:80" hidden="1">
      <c r="A863" t="s">
        <v>13850</v>
      </c>
      <c r="B863" t="s">
        <v>67</v>
      </c>
      <c r="C863" t="s">
        <v>18383</v>
      </c>
      <c r="G863" t="s">
        <v>18384</v>
      </c>
      <c r="J863" t="s">
        <v>18385</v>
      </c>
      <c r="K863" t="s">
        <v>280</v>
      </c>
      <c r="O863" t="s">
        <v>32224</v>
      </c>
      <c r="W863" t="s">
        <v>18386</v>
      </c>
      <c r="AB863" t="s">
        <v>18387</v>
      </c>
      <c r="AG863">
        <v>12</v>
      </c>
      <c r="AH863">
        <v>12</v>
      </c>
      <c r="AN863" t="s">
        <v>284</v>
      </c>
      <c r="AS863" t="s">
        <v>18388</v>
      </c>
      <c r="AT863">
        <v>2015</v>
      </c>
      <c r="AU863">
        <v>10</v>
      </c>
      <c r="AV863">
        <v>12</v>
      </c>
      <c r="BC863" t="s">
        <v>18389</v>
      </c>
      <c r="BD863" t="s">
        <v>18390</v>
      </c>
      <c r="BG863">
        <v>16</v>
      </c>
      <c r="BK863" t="s">
        <v>18391</v>
      </c>
      <c r="BL863">
        <v>26683460</v>
      </c>
      <c r="BM863" t="s">
        <v>32263</v>
      </c>
      <c r="BW863">
        <v>1</v>
      </c>
      <c r="BY863" t="s">
        <v>13985</v>
      </c>
      <c r="BZ863" t="s">
        <v>13985</v>
      </c>
      <c r="CA863" t="s">
        <v>13985</v>
      </c>
      <c r="CB863" t="s">
        <v>13985</v>
      </c>
    </row>
    <row r="864" spans="1:80" hidden="1">
      <c r="A864" t="s">
        <v>13850</v>
      </c>
      <c r="B864" t="s">
        <v>67</v>
      </c>
      <c r="C864" t="s">
        <v>8852</v>
      </c>
      <c r="G864" t="s">
        <v>8853</v>
      </c>
      <c r="J864" t="s">
        <v>8854</v>
      </c>
      <c r="K864" t="s">
        <v>348</v>
      </c>
      <c r="O864" t="s">
        <v>32224</v>
      </c>
      <c r="W864" t="s">
        <v>8855</v>
      </c>
      <c r="AG864">
        <v>55</v>
      </c>
      <c r="AH864">
        <v>55</v>
      </c>
      <c r="AN864" t="s">
        <v>350</v>
      </c>
      <c r="AS864" t="s">
        <v>884</v>
      </c>
      <c r="AT864">
        <v>2007</v>
      </c>
      <c r="AU864">
        <v>36</v>
      </c>
      <c r="AV864">
        <v>1</v>
      </c>
      <c r="BA864">
        <v>15</v>
      </c>
      <c r="BB864">
        <v>25</v>
      </c>
      <c r="BD864" t="s">
        <v>8856</v>
      </c>
      <c r="BG864">
        <v>11</v>
      </c>
      <c r="BK864" t="s">
        <v>8857</v>
      </c>
      <c r="BL864">
        <v>17349111</v>
      </c>
      <c r="BM864" t="s">
        <v>32286</v>
      </c>
      <c r="BW864">
        <v>1</v>
      </c>
      <c r="BY864" t="s">
        <v>13985</v>
      </c>
      <c r="BZ864" t="s">
        <v>13985</v>
      </c>
      <c r="CA864" t="s">
        <v>13985</v>
      </c>
      <c r="CB864" t="s">
        <v>13985</v>
      </c>
    </row>
    <row r="865" spans="1:80" hidden="1">
      <c r="A865" t="s">
        <v>13850</v>
      </c>
      <c r="B865" t="s">
        <v>67</v>
      </c>
      <c r="C865" t="s">
        <v>34661</v>
      </c>
      <c r="G865" t="s">
        <v>34662</v>
      </c>
      <c r="J865" t="s">
        <v>34663</v>
      </c>
      <c r="K865" t="s">
        <v>20703</v>
      </c>
      <c r="O865" t="s">
        <v>32224</v>
      </c>
      <c r="W865" t="s">
        <v>34664</v>
      </c>
      <c r="AA865" t="s">
        <v>34665</v>
      </c>
      <c r="AB865" t="s">
        <v>34666</v>
      </c>
      <c r="AG865">
        <v>11</v>
      </c>
      <c r="AH865">
        <v>11</v>
      </c>
      <c r="AN865" t="s">
        <v>20707</v>
      </c>
      <c r="AT865">
        <v>2008</v>
      </c>
      <c r="AU865">
        <v>47</v>
      </c>
      <c r="AW865">
        <v>1</v>
      </c>
      <c r="BA865">
        <v>20</v>
      </c>
      <c r="BB865">
        <v>23</v>
      </c>
      <c r="BD865" t="s">
        <v>34667</v>
      </c>
      <c r="BG865">
        <v>4</v>
      </c>
      <c r="BK865" t="s">
        <v>34668</v>
      </c>
      <c r="BW865">
        <v>0</v>
      </c>
      <c r="BX865" t="s">
        <v>13429</v>
      </c>
      <c r="BY865" t="s">
        <v>13985</v>
      </c>
      <c r="BZ865" t="s">
        <v>13985</v>
      </c>
      <c r="CA865" t="s">
        <v>13985</v>
      </c>
      <c r="CB865" t="s">
        <v>13985</v>
      </c>
    </row>
    <row r="866" spans="1:80" hidden="1">
      <c r="A866" t="s">
        <v>13850</v>
      </c>
      <c r="B866" t="s">
        <v>67</v>
      </c>
      <c r="C866" t="s">
        <v>35385</v>
      </c>
      <c r="G866" t="s">
        <v>35385</v>
      </c>
      <c r="J866" t="s">
        <v>35386</v>
      </c>
      <c r="K866" t="s">
        <v>423</v>
      </c>
      <c r="O866" t="s">
        <v>32224</v>
      </c>
      <c r="W866" t="s">
        <v>35387</v>
      </c>
      <c r="AA866" t="s">
        <v>35388</v>
      </c>
      <c r="AG866">
        <v>49</v>
      </c>
      <c r="AH866">
        <v>49</v>
      </c>
      <c r="AN866" t="s">
        <v>426</v>
      </c>
      <c r="AO866" t="s">
        <v>427</v>
      </c>
      <c r="AS866" t="s">
        <v>242</v>
      </c>
      <c r="AT866">
        <v>2001</v>
      </c>
      <c r="AU866">
        <v>55</v>
      </c>
      <c r="AV866">
        <v>10</v>
      </c>
      <c r="BA866">
        <v>1992</v>
      </c>
      <c r="BB866">
        <v>2001</v>
      </c>
      <c r="BG866">
        <v>10</v>
      </c>
      <c r="BK866" t="s">
        <v>35389</v>
      </c>
      <c r="BL866">
        <v>11761060</v>
      </c>
      <c r="BW866">
        <v>0</v>
      </c>
      <c r="BX866" t="s">
        <v>13429</v>
      </c>
      <c r="BY866" t="s">
        <v>13985</v>
      </c>
      <c r="BZ866" t="s">
        <v>13985</v>
      </c>
      <c r="CA866" t="s">
        <v>13985</v>
      </c>
      <c r="CB866" t="s">
        <v>13985</v>
      </c>
    </row>
    <row r="867" spans="1:80" hidden="1">
      <c r="A867" t="s">
        <v>13850</v>
      </c>
      <c r="B867" t="s">
        <v>67</v>
      </c>
      <c r="C867" t="s">
        <v>35895</v>
      </c>
      <c r="G867" t="s">
        <v>35895</v>
      </c>
      <c r="J867" t="s">
        <v>35896</v>
      </c>
      <c r="K867" t="s">
        <v>453</v>
      </c>
      <c r="O867" t="s">
        <v>32224</v>
      </c>
      <c r="W867" t="s">
        <v>35897</v>
      </c>
      <c r="AG867">
        <v>15</v>
      </c>
      <c r="AH867">
        <v>15</v>
      </c>
      <c r="AN867" t="s">
        <v>455</v>
      </c>
      <c r="AS867" t="s">
        <v>629</v>
      </c>
      <c r="AT867">
        <v>1991</v>
      </c>
      <c r="AU867">
        <v>16</v>
      </c>
      <c r="AV867">
        <v>2</v>
      </c>
      <c r="BA867">
        <v>155</v>
      </c>
      <c r="BB867">
        <v>162</v>
      </c>
      <c r="BD867" t="s">
        <v>35898</v>
      </c>
      <c r="BG867">
        <v>8</v>
      </c>
      <c r="BK867" t="s">
        <v>35899</v>
      </c>
      <c r="BW867">
        <v>0</v>
      </c>
      <c r="BX867" t="s">
        <v>13429</v>
      </c>
      <c r="BY867" t="s">
        <v>13985</v>
      </c>
      <c r="BZ867" t="s">
        <v>13985</v>
      </c>
      <c r="CA867" t="s">
        <v>13985</v>
      </c>
      <c r="CB867" t="s">
        <v>13985</v>
      </c>
    </row>
    <row r="868" spans="1:80" hidden="1">
      <c r="A868" t="s">
        <v>13850</v>
      </c>
      <c r="B868" t="s">
        <v>67</v>
      </c>
      <c r="C868" t="s">
        <v>36196</v>
      </c>
      <c r="G868" t="s">
        <v>36196</v>
      </c>
      <c r="J868" t="s">
        <v>36197</v>
      </c>
      <c r="K868" t="s">
        <v>12089</v>
      </c>
      <c r="O868" t="s">
        <v>35751</v>
      </c>
      <c r="AG868">
        <v>4</v>
      </c>
      <c r="AH868">
        <v>4</v>
      </c>
      <c r="AN868" t="s">
        <v>12091</v>
      </c>
      <c r="AT868">
        <v>1980</v>
      </c>
      <c r="AU868">
        <v>92</v>
      </c>
      <c r="AV868">
        <v>2</v>
      </c>
      <c r="BA868">
        <v>377</v>
      </c>
      <c r="BB868">
        <v>378</v>
      </c>
      <c r="BG868">
        <v>2</v>
      </c>
      <c r="BK868" t="s">
        <v>36198</v>
      </c>
      <c r="BW868">
        <v>0</v>
      </c>
      <c r="BX868" t="s">
        <v>13433</v>
      </c>
      <c r="BY868" t="s">
        <v>13985</v>
      </c>
      <c r="BZ868">
        <v>1</v>
      </c>
      <c r="CA868" t="s">
        <v>13985</v>
      </c>
      <c r="CB868" t="s">
        <v>13985</v>
      </c>
    </row>
    <row r="869" spans="1:80" hidden="1">
      <c r="A869" t="s">
        <v>13850</v>
      </c>
      <c r="B869" t="s">
        <v>67</v>
      </c>
      <c r="C869" t="s">
        <v>36227</v>
      </c>
      <c r="G869" t="s">
        <v>36227</v>
      </c>
      <c r="J869" t="s">
        <v>36228</v>
      </c>
      <c r="K869" t="s">
        <v>12089</v>
      </c>
      <c r="O869" t="s">
        <v>32224</v>
      </c>
      <c r="AG869">
        <v>13</v>
      </c>
      <c r="AH869">
        <v>13</v>
      </c>
      <c r="AN869" t="s">
        <v>35976</v>
      </c>
      <c r="AT869">
        <v>1979</v>
      </c>
      <c r="AU869">
        <v>90</v>
      </c>
      <c r="AV869">
        <v>1</v>
      </c>
      <c r="BA869">
        <v>119</v>
      </c>
      <c r="BB869">
        <v>125</v>
      </c>
      <c r="BG869">
        <v>7</v>
      </c>
      <c r="BK869" t="s">
        <v>36229</v>
      </c>
      <c r="BW869">
        <v>0</v>
      </c>
      <c r="BX869" t="s">
        <v>13433</v>
      </c>
      <c r="BY869" t="s">
        <v>13985</v>
      </c>
      <c r="BZ869" t="s">
        <v>13985</v>
      </c>
      <c r="CA869" t="s">
        <v>13985</v>
      </c>
      <c r="CB869" t="s">
        <v>13429</v>
      </c>
    </row>
    <row r="870" spans="1:80" hidden="1">
      <c r="A870" t="s">
        <v>13850</v>
      </c>
      <c r="B870" t="s">
        <v>67</v>
      </c>
      <c r="C870" t="s">
        <v>32598</v>
      </c>
      <c r="G870" t="s">
        <v>32599</v>
      </c>
      <c r="J870" t="s">
        <v>32600</v>
      </c>
      <c r="K870" t="s">
        <v>280</v>
      </c>
      <c r="O870" t="s">
        <v>32224</v>
      </c>
      <c r="W870" t="s">
        <v>32601</v>
      </c>
      <c r="AG870">
        <v>1</v>
      </c>
      <c r="AH870">
        <v>1</v>
      </c>
      <c r="AN870" t="s">
        <v>284</v>
      </c>
      <c r="AS870" s="1">
        <v>40695</v>
      </c>
      <c r="AT870">
        <v>2018</v>
      </c>
      <c r="AU870">
        <v>13</v>
      </c>
      <c r="AV870">
        <v>6</v>
      </c>
      <c r="BC870" t="s">
        <v>32602</v>
      </c>
      <c r="BD870" t="s">
        <v>32603</v>
      </c>
      <c r="BG870">
        <v>15</v>
      </c>
      <c r="BK870" t="s">
        <v>32604</v>
      </c>
      <c r="BL870">
        <v>29889877</v>
      </c>
      <c r="BM870" t="s">
        <v>32263</v>
      </c>
      <c r="BW870">
        <v>0</v>
      </c>
      <c r="BX870" t="s">
        <v>13429</v>
      </c>
      <c r="BY870" t="s">
        <v>13985</v>
      </c>
      <c r="BZ870" t="s">
        <v>13985</v>
      </c>
      <c r="CA870" t="s">
        <v>13985</v>
      </c>
      <c r="CB870" t="s">
        <v>13985</v>
      </c>
    </row>
    <row r="871" spans="1:80" hidden="1">
      <c r="A871" t="s">
        <v>13850</v>
      </c>
      <c r="B871" t="s">
        <v>67</v>
      </c>
      <c r="C871" t="s">
        <v>36249</v>
      </c>
      <c r="G871" t="s">
        <v>36249</v>
      </c>
      <c r="J871" t="s">
        <v>36250</v>
      </c>
      <c r="K871" t="s">
        <v>7258</v>
      </c>
      <c r="O871" t="s">
        <v>35751</v>
      </c>
      <c r="AG871">
        <v>3</v>
      </c>
      <c r="AH871">
        <v>3</v>
      </c>
      <c r="AN871" t="s">
        <v>7261</v>
      </c>
      <c r="AT871">
        <v>1976</v>
      </c>
      <c r="AU871">
        <v>67</v>
      </c>
      <c r="AV871">
        <v>3</v>
      </c>
      <c r="BA871">
        <v>173</v>
      </c>
      <c r="BB871">
        <v>175</v>
      </c>
      <c r="BD871" t="s">
        <v>36251</v>
      </c>
      <c r="BG871">
        <v>3</v>
      </c>
      <c r="BK871" t="s">
        <v>36252</v>
      </c>
      <c r="BW871">
        <v>0</v>
      </c>
      <c r="BX871" t="s">
        <v>13433</v>
      </c>
      <c r="BY871">
        <v>1</v>
      </c>
      <c r="BZ871" t="s">
        <v>13985</v>
      </c>
      <c r="CA871" t="s">
        <v>13985</v>
      </c>
      <c r="CB871" t="s">
        <v>13985</v>
      </c>
    </row>
    <row r="872" spans="1:80" hidden="1">
      <c r="A872" t="s">
        <v>13850</v>
      </c>
      <c r="B872" t="s">
        <v>67</v>
      </c>
      <c r="C872" t="s">
        <v>36249</v>
      </c>
      <c r="G872" t="s">
        <v>36249</v>
      </c>
      <c r="J872" t="s">
        <v>36265</v>
      </c>
      <c r="K872" t="s">
        <v>348</v>
      </c>
      <c r="O872" t="s">
        <v>32224</v>
      </c>
      <c r="AG872">
        <v>12</v>
      </c>
      <c r="AH872">
        <v>12</v>
      </c>
      <c r="AN872" t="s">
        <v>350</v>
      </c>
      <c r="AT872">
        <v>1974</v>
      </c>
      <c r="AU872">
        <v>3</v>
      </c>
      <c r="AV872">
        <v>3</v>
      </c>
      <c r="BA872">
        <v>525</v>
      </c>
      <c r="BB872">
        <v>527</v>
      </c>
      <c r="BD872" t="s">
        <v>36266</v>
      </c>
      <c r="BG872">
        <v>3</v>
      </c>
      <c r="BK872" t="s">
        <v>36267</v>
      </c>
      <c r="BW872">
        <v>0</v>
      </c>
      <c r="BX872" t="s">
        <v>13433</v>
      </c>
      <c r="BY872">
        <v>1</v>
      </c>
      <c r="BZ872" t="s">
        <v>13985</v>
      </c>
      <c r="CA872" t="s">
        <v>13985</v>
      </c>
      <c r="CB872" t="s">
        <v>13985</v>
      </c>
    </row>
    <row r="873" spans="1:80" hidden="1">
      <c r="A873" t="s">
        <v>13850</v>
      </c>
      <c r="B873" t="s">
        <v>67</v>
      </c>
      <c r="C873" t="s">
        <v>35944</v>
      </c>
      <c r="G873" t="s">
        <v>35944</v>
      </c>
      <c r="J873" t="s">
        <v>35945</v>
      </c>
      <c r="K873" t="s">
        <v>188</v>
      </c>
      <c r="O873" t="s">
        <v>32224</v>
      </c>
      <c r="AG873">
        <v>19</v>
      </c>
      <c r="AH873">
        <v>22</v>
      </c>
      <c r="AN873" t="s">
        <v>191</v>
      </c>
      <c r="AT873">
        <v>1990</v>
      </c>
      <c r="AU873">
        <v>84</v>
      </c>
      <c r="AV873">
        <v>1</v>
      </c>
      <c r="BA873">
        <v>134</v>
      </c>
      <c r="BB873">
        <v>141</v>
      </c>
      <c r="BD873" t="s">
        <v>35946</v>
      </c>
      <c r="BG873">
        <v>8</v>
      </c>
      <c r="BK873" t="s">
        <v>35947</v>
      </c>
      <c r="BL873">
        <v>28312787</v>
      </c>
      <c r="BW873">
        <v>0</v>
      </c>
      <c r="BX873" t="s">
        <v>13429</v>
      </c>
      <c r="BY873" t="s">
        <v>13985</v>
      </c>
      <c r="BZ873" t="s">
        <v>13985</v>
      </c>
      <c r="CA873" t="s">
        <v>13985</v>
      </c>
      <c r="CB873" t="s">
        <v>13985</v>
      </c>
    </row>
    <row r="874" spans="1:80" hidden="1">
      <c r="A874" t="s">
        <v>13850</v>
      </c>
      <c r="B874" t="s">
        <v>67</v>
      </c>
      <c r="C874" t="s">
        <v>9358</v>
      </c>
      <c r="G874" t="s">
        <v>9358</v>
      </c>
      <c r="J874" t="s">
        <v>9359</v>
      </c>
      <c r="K874" t="s">
        <v>453</v>
      </c>
      <c r="O874" t="s">
        <v>32224</v>
      </c>
      <c r="W874" t="s">
        <v>9360</v>
      </c>
      <c r="AA874" t="s">
        <v>9361</v>
      </c>
      <c r="AB874" t="s">
        <v>9362</v>
      </c>
      <c r="AG874">
        <v>29</v>
      </c>
      <c r="AH874">
        <v>29</v>
      </c>
      <c r="AN874" t="s">
        <v>455</v>
      </c>
      <c r="AO874" t="s">
        <v>456</v>
      </c>
      <c r="AS874" t="s">
        <v>84</v>
      </c>
      <c r="AT874">
        <v>2005</v>
      </c>
      <c r="AU874">
        <v>30</v>
      </c>
      <c r="AV874">
        <v>6</v>
      </c>
      <c r="BA874">
        <v>613</v>
      </c>
      <c r="BB874">
        <v>619</v>
      </c>
      <c r="BD874" t="s">
        <v>9363</v>
      </c>
      <c r="BG874">
        <v>7</v>
      </c>
      <c r="BK874" t="s">
        <v>9364</v>
      </c>
      <c r="BW874">
        <v>1</v>
      </c>
      <c r="BY874" t="s">
        <v>13985</v>
      </c>
      <c r="BZ874" t="s">
        <v>13985</v>
      </c>
      <c r="CA874" t="s">
        <v>13985</v>
      </c>
      <c r="CB874" t="s">
        <v>13985</v>
      </c>
    </row>
    <row r="875" spans="1:80" hidden="1">
      <c r="A875" t="s">
        <v>13850</v>
      </c>
      <c r="B875" t="s">
        <v>67</v>
      </c>
      <c r="C875" t="s">
        <v>8426</v>
      </c>
      <c r="G875" t="s">
        <v>8426</v>
      </c>
      <c r="J875" t="s">
        <v>35165</v>
      </c>
      <c r="K875" t="s">
        <v>358</v>
      </c>
      <c r="O875" t="s">
        <v>32224</v>
      </c>
      <c r="W875" t="s">
        <v>35166</v>
      </c>
      <c r="AG875">
        <v>9</v>
      </c>
      <c r="AH875">
        <v>11</v>
      </c>
      <c r="AN875" t="s">
        <v>360</v>
      </c>
      <c r="AO875" t="s">
        <v>361</v>
      </c>
      <c r="AS875" t="s">
        <v>352</v>
      </c>
      <c r="AT875">
        <v>2003</v>
      </c>
      <c r="AU875">
        <v>49</v>
      </c>
      <c r="AV875">
        <v>8</v>
      </c>
      <c r="BA875">
        <v>777</v>
      </c>
      <c r="BB875">
        <v>784</v>
      </c>
      <c r="BD875" t="s">
        <v>35167</v>
      </c>
      <c r="BG875">
        <v>8</v>
      </c>
      <c r="BK875" t="s">
        <v>35168</v>
      </c>
      <c r="BL875">
        <v>12880658</v>
      </c>
      <c r="BW875">
        <v>0</v>
      </c>
      <c r="BX875" t="s">
        <v>13433</v>
      </c>
      <c r="BY875">
        <v>1</v>
      </c>
      <c r="BZ875" t="s">
        <v>13985</v>
      </c>
      <c r="CA875" t="s">
        <v>13985</v>
      </c>
      <c r="CB875" t="s">
        <v>13985</v>
      </c>
    </row>
    <row r="876" spans="1:80" hidden="1">
      <c r="A876" t="s">
        <v>13850</v>
      </c>
      <c r="B876" t="s">
        <v>67</v>
      </c>
      <c r="C876" t="s">
        <v>35535</v>
      </c>
      <c r="G876" t="s">
        <v>35535</v>
      </c>
      <c r="J876" t="s">
        <v>35564</v>
      </c>
      <c r="K876" t="s">
        <v>1829</v>
      </c>
      <c r="O876" t="s">
        <v>32224</v>
      </c>
      <c r="W876" t="s">
        <v>35565</v>
      </c>
      <c r="AG876">
        <v>13</v>
      </c>
      <c r="AH876">
        <v>13</v>
      </c>
      <c r="AN876" t="s">
        <v>1831</v>
      </c>
      <c r="AS876" t="s">
        <v>884</v>
      </c>
      <c r="AT876">
        <v>1999</v>
      </c>
      <c r="AU876">
        <v>30</v>
      </c>
      <c r="AV876">
        <v>1</v>
      </c>
      <c r="BA876">
        <v>10</v>
      </c>
      <c r="BB876">
        <v>28</v>
      </c>
      <c r="BD876" t="s">
        <v>35566</v>
      </c>
      <c r="BG876">
        <v>19</v>
      </c>
      <c r="BK876" t="s">
        <v>35567</v>
      </c>
      <c r="BW876">
        <v>0</v>
      </c>
      <c r="BX876" t="s">
        <v>13429</v>
      </c>
      <c r="BY876" t="s">
        <v>13985</v>
      </c>
      <c r="BZ876" t="s">
        <v>13985</v>
      </c>
      <c r="CA876" t="s">
        <v>13985</v>
      </c>
      <c r="CB876" t="s">
        <v>13985</v>
      </c>
    </row>
    <row r="877" spans="1:80" hidden="1">
      <c r="A877" t="s">
        <v>13850</v>
      </c>
      <c r="B877" t="s">
        <v>67</v>
      </c>
      <c r="C877" t="s">
        <v>233</v>
      </c>
      <c r="G877" t="s">
        <v>234</v>
      </c>
      <c r="J877" t="s">
        <v>235</v>
      </c>
      <c r="K877" t="s">
        <v>236</v>
      </c>
      <c r="O877" t="s">
        <v>32224</v>
      </c>
      <c r="W877" t="s">
        <v>237</v>
      </c>
      <c r="AA877" t="s">
        <v>238</v>
      </c>
      <c r="AB877" t="s">
        <v>239</v>
      </c>
      <c r="AG877">
        <v>1</v>
      </c>
      <c r="AH877">
        <v>1</v>
      </c>
      <c r="AN877" t="s">
        <v>240</v>
      </c>
      <c r="AO877" t="s">
        <v>241</v>
      </c>
      <c r="AS877" t="s">
        <v>242</v>
      </c>
      <c r="AT877">
        <v>2019</v>
      </c>
      <c r="AU877">
        <v>222</v>
      </c>
      <c r="AV877">
        <v>20</v>
      </c>
      <c r="BC877" t="s">
        <v>243</v>
      </c>
      <c r="BD877" t="s">
        <v>244</v>
      </c>
      <c r="BG877">
        <v>14</v>
      </c>
      <c r="BK877" t="s">
        <v>245</v>
      </c>
      <c r="BL877">
        <v>31511345</v>
      </c>
      <c r="BM877" t="s">
        <v>32286</v>
      </c>
      <c r="BW877">
        <v>1</v>
      </c>
    </row>
    <row r="878" spans="1:80" hidden="1">
      <c r="A878" t="s">
        <v>13850</v>
      </c>
      <c r="B878" t="s">
        <v>67</v>
      </c>
      <c r="C878" t="s">
        <v>34093</v>
      </c>
      <c r="G878" t="s">
        <v>34094</v>
      </c>
      <c r="J878" t="s">
        <v>34095</v>
      </c>
      <c r="K878" t="s">
        <v>28473</v>
      </c>
      <c r="O878" t="s">
        <v>32224</v>
      </c>
      <c r="W878" t="s">
        <v>34096</v>
      </c>
      <c r="AG878">
        <v>9</v>
      </c>
      <c r="AH878">
        <v>9</v>
      </c>
      <c r="AN878" t="s">
        <v>28477</v>
      </c>
      <c r="AO878" t="s">
        <v>34097</v>
      </c>
      <c r="AS878" t="s">
        <v>472</v>
      </c>
      <c r="AT878">
        <v>2012</v>
      </c>
      <c r="AU878">
        <v>88</v>
      </c>
      <c r="AV878">
        <v>3</v>
      </c>
      <c r="BA878">
        <v>319</v>
      </c>
      <c r="BB878">
        <v>341</v>
      </c>
      <c r="BD878" t="s">
        <v>34098</v>
      </c>
      <c r="BG878">
        <v>23</v>
      </c>
      <c r="BK878" t="s">
        <v>34099</v>
      </c>
      <c r="BW878">
        <v>0</v>
      </c>
      <c r="BX878" t="s">
        <v>13429</v>
      </c>
      <c r="BY878" t="s">
        <v>13985</v>
      </c>
      <c r="BZ878" t="s">
        <v>13985</v>
      </c>
      <c r="CA878" t="s">
        <v>13985</v>
      </c>
      <c r="CB878" t="s">
        <v>13985</v>
      </c>
    </row>
    <row r="879" spans="1:80" hidden="1">
      <c r="A879" t="s">
        <v>13850</v>
      </c>
      <c r="B879" t="s">
        <v>67</v>
      </c>
      <c r="C879" t="s">
        <v>34179</v>
      </c>
      <c r="G879" t="s">
        <v>34180</v>
      </c>
      <c r="J879" t="s">
        <v>34181</v>
      </c>
      <c r="K879" t="s">
        <v>358</v>
      </c>
      <c r="O879" t="s">
        <v>32224</v>
      </c>
      <c r="W879" t="s">
        <v>34182</v>
      </c>
      <c r="AB879" t="s">
        <v>33394</v>
      </c>
      <c r="AG879">
        <v>3</v>
      </c>
      <c r="AH879">
        <v>3</v>
      </c>
      <c r="AN879" t="s">
        <v>360</v>
      </c>
      <c r="AS879" t="s">
        <v>884</v>
      </c>
      <c r="AT879">
        <v>2012</v>
      </c>
      <c r="AU879">
        <v>58</v>
      </c>
      <c r="AV879">
        <v>2</v>
      </c>
      <c r="BA879">
        <v>256</v>
      </c>
      <c r="BB879">
        <v>264</v>
      </c>
      <c r="BD879" t="s">
        <v>34183</v>
      </c>
      <c r="BG879">
        <v>9</v>
      </c>
      <c r="BK879" t="s">
        <v>34184</v>
      </c>
      <c r="BL879">
        <v>22138635</v>
      </c>
      <c r="BW879">
        <v>0</v>
      </c>
      <c r="BX879" t="s">
        <v>13429</v>
      </c>
      <c r="BY879" t="s">
        <v>13985</v>
      </c>
      <c r="BZ879" t="s">
        <v>13985</v>
      </c>
      <c r="CA879" t="s">
        <v>13985</v>
      </c>
      <c r="CB879" t="s">
        <v>13985</v>
      </c>
    </row>
    <row r="880" spans="1:80" hidden="1">
      <c r="A880" t="s">
        <v>13850</v>
      </c>
      <c r="B880" t="s">
        <v>67</v>
      </c>
      <c r="C880" t="s">
        <v>2106</v>
      </c>
      <c r="G880" t="s">
        <v>2107</v>
      </c>
      <c r="J880" t="s">
        <v>2108</v>
      </c>
      <c r="K880" t="s">
        <v>160</v>
      </c>
      <c r="O880" t="s">
        <v>32224</v>
      </c>
      <c r="W880" t="s">
        <v>2109</v>
      </c>
      <c r="AA880" t="s">
        <v>1059</v>
      </c>
      <c r="AB880" t="s">
        <v>2110</v>
      </c>
      <c r="AG880">
        <v>7</v>
      </c>
      <c r="AH880">
        <v>7</v>
      </c>
      <c r="AN880" t="s">
        <v>162</v>
      </c>
      <c r="AO880" t="s">
        <v>163</v>
      </c>
      <c r="AS880" t="s">
        <v>297</v>
      </c>
      <c r="AT880">
        <v>2017</v>
      </c>
      <c r="AU880">
        <v>42</v>
      </c>
      <c r="AV880">
        <v>3</v>
      </c>
      <c r="BA880">
        <v>257</v>
      </c>
      <c r="BB880">
        <v>265</v>
      </c>
      <c r="BD880" t="s">
        <v>2111</v>
      </c>
      <c r="BG880">
        <v>9</v>
      </c>
      <c r="BK880" t="s">
        <v>2112</v>
      </c>
      <c r="BW880">
        <v>1</v>
      </c>
      <c r="BY880" t="s">
        <v>13985</v>
      </c>
      <c r="BZ880" t="s">
        <v>13985</v>
      </c>
      <c r="CA880" t="s">
        <v>13985</v>
      </c>
      <c r="CB880" t="s">
        <v>13985</v>
      </c>
    </row>
    <row r="881" spans="1:80" hidden="1">
      <c r="A881" t="s">
        <v>13850</v>
      </c>
      <c r="B881" t="s">
        <v>67</v>
      </c>
      <c r="C881" t="s">
        <v>8535</v>
      </c>
      <c r="G881" t="s">
        <v>8536</v>
      </c>
      <c r="J881" t="s">
        <v>34923</v>
      </c>
      <c r="K881" t="s">
        <v>667</v>
      </c>
      <c r="O881" t="s">
        <v>32224</v>
      </c>
      <c r="W881" t="s">
        <v>34924</v>
      </c>
      <c r="AG881">
        <v>4</v>
      </c>
      <c r="AH881">
        <v>6</v>
      </c>
      <c r="AN881" t="s">
        <v>670</v>
      </c>
      <c r="AO881" t="s">
        <v>671</v>
      </c>
      <c r="AS881" t="s">
        <v>629</v>
      </c>
      <c r="AT881">
        <v>2006</v>
      </c>
      <c r="AU881">
        <v>41</v>
      </c>
      <c r="AV881">
        <v>2</v>
      </c>
      <c r="BA881">
        <v>303</v>
      </c>
      <c r="BB881">
        <v>307</v>
      </c>
      <c r="BD881" t="s">
        <v>34925</v>
      </c>
      <c r="BG881">
        <v>5</v>
      </c>
      <c r="BK881" t="s">
        <v>34926</v>
      </c>
      <c r="BM881" t="s">
        <v>32286</v>
      </c>
      <c r="BW881">
        <v>0</v>
      </c>
      <c r="BX881" t="s">
        <v>13429</v>
      </c>
      <c r="BY881" t="s">
        <v>13985</v>
      </c>
      <c r="BZ881" t="s">
        <v>13985</v>
      </c>
      <c r="CA881" t="s">
        <v>13985</v>
      </c>
      <c r="CB881" t="s">
        <v>13985</v>
      </c>
    </row>
    <row r="882" spans="1:80">
      <c r="A882" t="s">
        <v>13850</v>
      </c>
      <c r="B882" t="s">
        <v>67</v>
      </c>
      <c r="C882" t="s">
        <v>25770</v>
      </c>
      <c r="G882" t="s">
        <v>25770</v>
      </c>
      <c r="J882" t="s">
        <v>35279</v>
      </c>
      <c r="K882" t="s">
        <v>667</v>
      </c>
      <c r="O882" t="s">
        <v>32224</v>
      </c>
      <c r="W882" t="s">
        <v>35280</v>
      </c>
      <c r="AG882">
        <v>19</v>
      </c>
      <c r="AH882">
        <v>20</v>
      </c>
      <c r="AN882" t="s">
        <v>670</v>
      </c>
      <c r="AS882" t="s">
        <v>154</v>
      </c>
      <c r="AT882">
        <v>2002</v>
      </c>
      <c r="AU882">
        <v>37</v>
      </c>
      <c r="AV882">
        <v>4</v>
      </c>
      <c r="BA882">
        <v>527</v>
      </c>
      <c r="BB882">
        <v>533</v>
      </c>
      <c r="BG882">
        <v>7</v>
      </c>
      <c r="BK882" t="s">
        <v>35281</v>
      </c>
      <c r="BW882">
        <v>0</v>
      </c>
      <c r="BX882" t="s">
        <v>13433</v>
      </c>
      <c r="BY882">
        <v>3</v>
      </c>
      <c r="BZ882">
        <v>5</v>
      </c>
      <c r="CA882" t="s">
        <v>13985</v>
      </c>
      <c r="CB882" t="s">
        <v>13433</v>
      </c>
    </row>
    <row r="883" spans="1:80" hidden="1">
      <c r="A883" t="s">
        <v>13850</v>
      </c>
      <c r="B883" t="s">
        <v>67</v>
      </c>
      <c r="C883" t="s">
        <v>8137</v>
      </c>
      <c r="G883" t="s">
        <v>8138</v>
      </c>
      <c r="J883" t="s">
        <v>8139</v>
      </c>
      <c r="K883" t="s">
        <v>3022</v>
      </c>
      <c r="O883" t="s">
        <v>32224</v>
      </c>
      <c r="W883" t="s">
        <v>8140</v>
      </c>
      <c r="AA883" t="s">
        <v>8141</v>
      </c>
      <c r="AB883" t="s">
        <v>8142</v>
      </c>
      <c r="AG883">
        <v>4</v>
      </c>
      <c r="AH883">
        <v>4</v>
      </c>
      <c r="AN883" t="s">
        <v>3024</v>
      </c>
      <c r="AS883" t="s">
        <v>297</v>
      </c>
      <c r="AT883">
        <v>2008</v>
      </c>
      <c r="AU883">
        <v>45</v>
      </c>
      <c r="AV883">
        <v>5</v>
      </c>
      <c r="BA883">
        <v>861</v>
      </c>
      <c r="BB883">
        <v>866</v>
      </c>
      <c r="BD883" t="s">
        <v>8143</v>
      </c>
      <c r="BG883">
        <v>6</v>
      </c>
      <c r="BK883" t="s">
        <v>8144</v>
      </c>
      <c r="BL883">
        <v>18826027</v>
      </c>
      <c r="BW883">
        <v>1</v>
      </c>
      <c r="BY883" t="s">
        <v>13985</v>
      </c>
      <c r="BZ883" t="s">
        <v>13985</v>
      </c>
      <c r="CA883" t="s">
        <v>13985</v>
      </c>
      <c r="CB883" t="s">
        <v>13985</v>
      </c>
    </row>
    <row r="884" spans="1:80" hidden="1">
      <c r="A884" t="s">
        <v>13850</v>
      </c>
      <c r="B884" t="s">
        <v>67</v>
      </c>
      <c r="C884" t="s">
        <v>24408</v>
      </c>
      <c r="G884" t="s">
        <v>24409</v>
      </c>
      <c r="J884" t="s">
        <v>24410</v>
      </c>
      <c r="K884" t="s">
        <v>3484</v>
      </c>
      <c r="O884" t="s">
        <v>32224</v>
      </c>
      <c r="W884" t="s">
        <v>24411</v>
      </c>
      <c r="AG884">
        <v>4</v>
      </c>
      <c r="AH884">
        <v>5</v>
      </c>
      <c r="AO884" t="s">
        <v>3488</v>
      </c>
      <c r="AT884">
        <v>2009</v>
      </c>
      <c r="AU884">
        <v>106</v>
      </c>
      <c r="AV884">
        <v>1</v>
      </c>
      <c r="BA884">
        <v>37</v>
      </c>
      <c r="BB884">
        <v>41</v>
      </c>
      <c r="BD884" t="s">
        <v>24412</v>
      </c>
      <c r="BG884">
        <v>5</v>
      </c>
      <c r="BK884" t="s">
        <v>24413</v>
      </c>
      <c r="BM884" t="s">
        <v>32249</v>
      </c>
      <c r="BW884">
        <v>1</v>
      </c>
      <c r="BY884" t="s">
        <v>13985</v>
      </c>
      <c r="BZ884" t="s">
        <v>13985</v>
      </c>
      <c r="CA884" t="s">
        <v>13985</v>
      </c>
      <c r="CB884" t="s">
        <v>13985</v>
      </c>
    </row>
    <row r="885" spans="1:80" hidden="1">
      <c r="A885" t="s">
        <v>13850</v>
      </c>
      <c r="B885" t="s">
        <v>67</v>
      </c>
      <c r="C885" t="s">
        <v>36134</v>
      </c>
      <c r="G885" t="s">
        <v>36134</v>
      </c>
      <c r="J885" t="s">
        <v>36135</v>
      </c>
      <c r="K885" t="s">
        <v>11636</v>
      </c>
      <c r="O885" t="s">
        <v>32224</v>
      </c>
      <c r="AG885">
        <v>21</v>
      </c>
      <c r="AH885">
        <v>23</v>
      </c>
      <c r="AN885" t="s">
        <v>1242</v>
      </c>
      <c r="AT885">
        <v>1983</v>
      </c>
      <c r="AU885">
        <v>61</v>
      </c>
      <c r="AV885">
        <v>5</v>
      </c>
      <c r="BA885">
        <v>952</v>
      </c>
      <c r="BB885">
        <v>957</v>
      </c>
      <c r="BD885" t="s">
        <v>36136</v>
      </c>
      <c r="BG885">
        <v>6</v>
      </c>
      <c r="BK885" t="s">
        <v>36137</v>
      </c>
      <c r="BW885">
        <v>0</v>
      </c>
      <c r="BX885" t="s">
        <v>13433</v>
      </c>
      <c r="BY885">
        <v>1</v>
      </c>
      <c r="BZ885" t="s">
        <v>13985</v>
      </c>
      <c r="CA885" t="s">
        <v>13985</v>
      </c>
      <c r="CB885" t="s">
        <v>13985</v>
      </c>
    </row>
    <row r="886" spans="1:80" hidden="1">
      <c r="A886" t="s">
        <v>13850</v>
      </c>
      <c r="B886" t="s">
        <v>67</v>
      </c>
      <c r="C886" t="s">
        <v>35282</v>
      </c>
      <c r="G886" t="s">
        <v>35282</v>
      </c>
      <c r="J886" t="s">
        <v>35283</v>
      </c>
      <c r="K886" t="s">
        <v>1442</v>
      </c>
      <c r="O886" t="s">
        <v>32224</v>
      </c>
      <c r="W886" t="s">
        <v>35284</v>
      </c>
      <c r="AA886" t="s">
        <v>23639</v>
      </c>
      <c r="AB886" t="s">
        <v>18280</v>
      </c>
      <c r="AG886">
        <v>57</v>
      </c>
      <c r="AH886">
        <v>59</v>
      </c>
      <c r="AN886" t="s">
        <v>1446</v>
      </c>
      <c r="AS886" t="s">
        <v>297</v>
      </c>
      <c r="AT886">
        <v>2002</v>
      </c>
      <c r="AU886">
        <v>15</v>
      </c>
      <c r="AV886">
        <v>5</v>
      </c>
      <c r="BA886">
        <v>763</v>
      </c>
      <c r="BB886">
        <v>774</v>
      </c>
      <c r="BD886" t="s">
        <v>35285</v>
      </c>
      <c r="BG886">
        <v>12</v>
      </c>
      <c r="BK886" t="s">
        <v>35286</v>
      </c>
      <c r="BW886">
        <v>0</v>
      </c>
      <c r="BX886" t="s">
        <v>13429</v>
      </c>
      <c r="BY886" t="s">
        <v>13985</v>
      </c>
      <c r="BZ886" t="s">
        <v>13985</v>
      </c>
      <c r="CA886" t="s">
        <v>13985</v>
      </c>
      <c r="CB886" t="s">
        <v>13985</v>
      </c>
    </row>
    <row r="887" spans="1:80" hidden="1">
      <c r="A887" t="s">
        <v>13850</v>
      </c>
      <c r="B887" t="s">
        <v>67</v>
      </c>
      <c r="C887" t="s">
        <v>1361</v>
      </c>
      <c r="G887" t="s">
        <v>1362</v>
      </c>
      <c r="J887" t="s">
        <v>1363</v>
      </c>
      <c r="K887" t="s">
        <v>831</v>
      </c>
      <c r="O887" t="s">
        <v>32224</v>
      </c>
      <c r="W887" t="s">
        <v>1364</v>
      </c>
      <c r="AA887" t="s">
        <v>1365</v>
      </c>
      <c r="AB887" t="s">
        <v>1366</v>
      </c>
      <c r="AG887">
        <v>3</v>
      </c>
      <c r="AH887">
        <v>3</v>
      </c>
      <c r="AN887" t="s">
        <v>835</v>
      </c>
      <c r="AS887" t="s">
        <v>297</v>
      </c>
      <c r="AT887">
        <v>2018</v>
      </c>
      <c r="AU887">
        <v>8</v>
      </c>
      <c r="AV887">
        <v>17</v>
      </c>
      <c r="BA887">
        <v>8761</v>
      </c>
      <c r="BB887">
        <v>8769</v>
      </c>
      <c r="BD887" t="s">
        <v>1367</v>
      </c>
      <c r="BG887">
        <v>9</v>
      </c>
      <c r="BK887" t="s">
        <v>1368</v>
      </c>
      <c r="BL887">
        <v>30271543</v>
      </c>
      <c r="BM887" t="s">
        <v>32263</v>
      </c>
      <c r="BW887">
        <v>1</v>
      </c>
      <c r="BY887" t="s">
        <v>13985</v>
      </c>
      <c r="BZ887" t="s">
        <v>13985</v>
      </c>
      <c r="CA887" t="s">
        <v>13985</v>
      </c>
      <c r="CB887" t="s">
        <v>13985</v>
      </c>
    </row>
    <row r="888" spans="1:80" hidden="1">
      <c r="A888" t="s">
        <v>13850</v>
      </c>
      <c r="B888" t="s">
        <v>67</v>
      </c>
      <c r="C888" t="s">
        <v>8541</v>
      </c>
      <c r="G888" t="s">
        <v>8542</v>
      </c>
      <c r="J888" t="s">
        <v>8543</v>
      </c>
      <c r="K888" t="s">
        <v>625</v>
      </c>
      <c r="O888" t="s">
        <v>32224</v>
      </c>
      <c r="W888" t="s">
        <v>8544</v>
      </c>
      <c r="AG888">
        <v>40</v>
      </c>
      <c r="AH888">
        <v>46</v>
      </c>
      <c r="AN888" t="s">
        <v>627</v>
      </c>
      <c r="AS888" t="s">
        <v>154</v>
      </c>
      <c r="AT888">
        <v>2007</v>
      </c>
      <c r="AU888">
        <v>125</v>
      </c>
      <c r="AV888">
        <v>2</v>
      </c>
      <c r="BA888">
        <v>179</v>
      </c>
      <c r="BB888">
        <v>184</v>
      </c>
      <c r="BD888" t="s">
        <v>8545</v>
      </c>
      <c r="BG888">
        <v>6</v>
      </c>
      <c r="BK888" t="s">
        <v>8546</v>
      </c>
      <c r="BW888">
        <v>1</v>
      </c>
      <c r="BY888" t="s">
        <v>13985</v>
      </c>
      <c r="BZ888" t="s">
        <v>13985</v>
      </c>
      <c r="CA888" t="s">
        <v>13985</v>
      </c>
      <c r="CB888" t="s">
        <v>13985</v>
      </c>
    </row>
    <row r="889" spans="1:80" hidden="1">
      <c r="A889" t="s">
        <v>13850</v>
      </c>
      <c r="B889" t="s">
        <v>67</v>
      </c>
      <c r="C889" t="s">
        <v>29427</v>
      </c>
      <c r="G889" t="s">
        <v>29427</v>
      </c>
      <c r="J889" t="s">
        <v>29428</v>
      </c>
      <c r="K889" t="s">
        <v>23861</v>
      </c>
      <c r="O889" t="s">
        <v>32224</v>
      </c>
      <c r="W889" t="s">
        <v>29429</v>
      </c>
      <c r="AG889">
        <v>18</v>
      </c>
      <c r="AH889">
        <v>20</v>
      </c>
      <c r="AN889" t="s">
        <v>23863</v>
      </c>
      <c r="AS889" t="s">
        <v>629</v>
      </c>
      <c r="AT889">
        <v>1998</v>
      </c>
      <c r="AU889">
        <v>58</v>
      </c>
      <c r="AV889">
        <v>5</v>
      </c>
      <c r="BA889">
        <v>587</v>
      </c>
      <c r="BB889">
        <v>588</v>
      </c>
      <c r="BD889" t="s">
        <v>29430</v>
      </c>
      <c r="BG889">
        <v>2</v>
      </c>
      <c r="BK889" t="s">
        <v>29431</v>
      </c>
      <c r="BL889">
        <v>9598445</v>
      </c>
      <c r="BM889" t="s">
        <v>32286</v>
      </c>
      <c r="BW889">
        <v>1</v>
      </c>
      <c r="BY889" t="s">
        <v>13985</v>
      </c>
      <c r="BZ889" t="s">
        <v>13985</v>
      </c>
      <c r="CA889" t="s">
        <v>13985</v>
      </c>
      <c r="CB889" t="s">
        <v>13985</v>
      </c>
    </row>
    <row r="890" spans="1:80" hidden="1">
      <c r="A890" t="s">
        <v>13850</v>
      </c>
      <c r="B890" t="s">
        <v>67</v>
      </c>
      <c r="C890" t="s">
        <v>35295</v>
      </c>
      <c r="G890" t="s">
        <v>35295</v>
      </c>
      <c r="J890" t="s">
        <v>35296</v>
      </c>
      <c r="K890" t="s">
        <v>358</v>
      </c>
      <c r="O890" t="s">
        <v>32224</v>
      </c>
      <c r="W890" t="s">
        <v>35297</v>
      </c>
      <c r="AA890" t="s">
        <v>7714</v>
      </c>
      <c r="AB890" t="s">
        <v>27269</v>
      </c>
      <c r="AG890">
        <v>89</v>
      </c>
      <c r="AH890">
        <v>95</v>
      </c>
      <c r="AN890" t="s">
        <v>360</v>
      </c>
      <c r="AO890" t="s">
        <v>361</v>
      </c>
      <c r="AS890" t="s">
        <v>352</v>
      </c>
      <c r="AT890">
        <v>2002</v>
      </c>
      <c r="AU890">
        <v>48</v>
      </c>
      <c r="AV890">
        <v>8</v>
      </c>
      <c r="BA890">
        <v>803</v>
      </c>
      <c r="BB890">
        <v>816</v>
      </c>
      <c r="BC890" t="s">
        <v>35298</v>
      </c>
      <c r="BD890" t="s">
        <v>35299</v>
      </c>
      <c r="BG890">
        <v>14</v>
      </c>
      <c r="BK890" t="s">
        <v>35300</v>
      </c>
      <c r="BL890">
        <v>12770058</v>
      </c>
      <c r="BW890">
        <v>0</v>
      </c>
      <c r="BX890" t="s">
        <v>13429</v>
      </c>
      <c r="BY890" t="s">
        <v>13985</v>
      </c>
      <c r="BZ890" t="s">
        <v>13985</v>
      </c>
      <c r="CA890" t="s">
        <v>13985</v>
      </c>
      <c r="CB890" t="s">
        <v>13985</v>
      </c>
    </row>
    <row r="891" spans="1:80" hidden="1">
      <c r="A891" t="s">
        <v>13850</v>
      </c>
      <c r="B891" t="s">
        <v>67</v>
      </c>
      <c r="C891" t="s">
        <v>34584</v>
      </c>
      <c r="G891" t="s">
        <v>34585</v>
      </c>
      <c r="J891" t="s">
        <v>34586</v>
      </c>
      <c r="K891" t="s">
        <v>14477</v>
      </c>
      <c r="O891" t="s">
        <v>32224</v>
      </c>
      <c r="W891" t="s">
        <v>34587</v>
      </c>
      <c r="AB891" t="s">
        <v>5515</v>
      </c>
      <c r="AG891">
        <v>4</v>
      </c>
      <c r="AH891">
        <v>5</v>
      </c>
      <c r="AN891" t="s">
        <v>14479</v>
      </c>
      <c r="AS891" t="s">
        <v>629</v>
      </c>
      <c r="AT891">
        <v>2008</v>
      </c>
      <c r="AU891">
        <v>150</v>
      </c>
      <c r="AV891">
        <v>1</v>
      </c>
      <c r="BA891">
        <v>80</v>
      </c>
      <c r="BB891">
        <v>83</v>
      </c>
      <c r="BD891" t="s">
        <v>34588</v>
      </c>
      <c r="BG891">
        <v>4</v>
      </c>
      <c r="BK891" t="s">
        <v>34589</v>
      </c>
      <c r="BL891">
        <v>18439863</v>
      </c>
      <c r="BW891">
        <v>0</v>
      </c>
      <c r="BX891" t="s">
        <v>13429</v>
      </c>
      <c r="BY891" t="s">
        <v>13985</v>
      </c>
      <c r="BZ891" t="s">
        <v>13985</v>
      </c>
      <c r="CA891" t="s">
        <v>13985</v>
      </c>
      <c r="CB891" t="s">
        <v>13985</v>
      </c>
    </row>
    <row r="892" spans="1:80" hidden="1">
      <c r="A892" t="s">
        <v>13850</v>
      </c>
      <c r="B892" t="s">
        <v>67</v>
      </c>
      <c r="C892" t="s">
        <v>15008</v>
      </c>
      <c r="G892" t="s">
        <v>15009</v>
      </c>
      <c r="J892" t="s">
        <v>15010</v>
      </c>
      <c r="K892" t="s">
        <v>831</v>
      </c>
      <c r="O892" t="s">
        <v>32224</v>
      </c>
      <c r="W892" t="s">
        <v>15011</v>
      </c>
      <c r="AA892" t="s">
        <v>15012</v>
      </c>
      <c r="AB892" t="s">
        <v>32533</v>
      </c>
      <c r="AG892">
        <v>0</v>
      </c>
      <c r="AH892">
        <v>0</v>
      </c>
      <c r="AN892" t="s">
        <v>835</v>
      </c>
      <c r="AS892" t="s">
        <v>84</v>
      </c>
      <c r="AT892">
        <v>2018</v>
      </c>
      <c r="AU892">
        <v>8</v>
      </c>
      <c r="AV892">
        <v>24</v>
      </c>
      <c r="BA892">
        <v>12443</v>
      </c>
      <c r="BB892">
        <v>12455</v>
      </c>
      <c r="BD892" t="s">
        <v>15014</v>
      </c>
      <c r="BG892">
        <v>13</v>
      </c>
      <c r="BK892" t="s">
        <v>15015</v>
      </c>
      <c r="BL892">
        <v>30619557</v>
      </c>
      <c r="BM892" t="s">
        <v>32263</v>
      </c>
      <c r="BW892">
        <v>1</v>
      </c>
    </row>
    <row r="893" spans="1:80" hidden="1">
      <c r="A893" t="s">
        <v>13850</v>
      </c>
      <c r="B893" t="s">
        <v>67</v>
      </c>
      <c r="C893" t="s">
        <v>32469</v>
      </c>
      <c r="G893" t="s">
        <v>32470</v>
      </c>
      <c r="J893" t="s">
        <v>32471</v>
      </c>
      <c r="K893" t="s">
        <v>505</v>
      </c>
      <c r="O893" t="s">
        <v>32224</v>
      </c>
      <c r="W893" t="s">
        <v>32472</v>
      </c>
      <c r="AG893">
        <v>3</v>
      </c>
      <c r="AH893">
        <v>3</v>
      </c>
      <c r="AN893" t="s">
        <v>508</v>
      </c>
      <c r="AO893" t="s">
        <v>509</v>
      </c>
      <c r="AS893" s="1">
        <v>42005</v>
      </c>
      <c r="AT893">
        <v>2019</v>
      </c>
      <c r="AU893">
        <v>264</v>
      </c>
      <c r="BA893">
        <v>178</v>
      </c>
      <c r="BB893">
        <v>187</v>
      </c>
      <c r="BD893" t="s">
        <v>32473</v>
      </c>
      <c r="BG893">
        <v>10</v>
      </c>
      <c r="BK893" t="s">
        <v>32474</v>
      </c>
      <c r="BW893">
        <v>0</v>
      </c>
      <c r="BX893" t="s">
        <v>13429</v>
      </c>
    </row>
    <row r="894" spans="1:80" hidden="1">
      <c r="A894" t="s">
        <v>13850</v>
      </c>
      <c r="B894" t="s">
        <v>67</v>
      </c>
      <c r="C894" t="s">
        <v>34549</v>
      </c>
      <c r="G894" t="s">
        <v>34550</v>
      </c>
      <c r="J894" t="s">
        <v>34551</v>
      </c>
      <c r="K894" t="s">
        <v>24054</v>
      </c>
      <c r="O894" t="s">
        <v>32224</v>
      </c>
      <c r="W894" t="s">
        <v>34552</v>
      </c>
      <c r="AG894">
        <v>14</v>
      </c>
      <c r="AH894">
        <v>14</v>
      </c>
      <c r="AN894" t="s">
        <v>2040</v>
      </c>
      <c r="AO894" t="s">
        <v>2041</v>
      </c>
      <c r="AS894" t="s">
        <v>84</v>
      </c>
      <c r="AT894">
        <v>2008</v>
      </c>
      <c r="AU894">
        <v>95</v>
      </c>
      <c r="AV894">
        <v>12</v>
      </c>
      <c r="BA894">
        <v>1195</v>
      </c>
      <c r="BB894">
        <v>1198</v>
      </c>
      <c r="BD894" t="s">
        <v>34553</v>
      </c>
      <c r="BG894">
        <v>4</v>
      </c>
      <c r="BK894" t="s">
        <v>34554</v>
      </c>
      <c r="BL894">
        <v>18754089</v>
      </c>
      <c r="BM894" t="s">
        <v>32286</v>
      </c>
      <c r="BW894">
        <v>0</v>
      </c>
      <c r="BX894" t="s">
        <v>13429</v>
      </c>
      <c r="BY894" t="s">
        <v>13985</v>
      </c>
      <c r="BZ894" t="s">
        <v>13985</v>
      </c>
      <c r="CA894" t="s">
        <v>13985</v>
      </c>
      <c r="CB894" t="s">
        <v>13985</v>
      </c>
    </row>
    <row r="895" spans="1:80" hidden="1">
      <c r="A895" t="s">
        <v>13850</v>
      </c>
      <c r="B895" t="s">
        <v>67</v>
      </c>
      <c r="C895" t="s">
        <v>8535</v>
      </c>
      <c r="G895" t="s">
        <v>8535</v>
      </c>
      <c r="J895" t="s">
        <v>35644</v>
      </c>
      <c r="K895" t="s">
        <v>667</v>
      </c>
      <c r="O895" t="s">
        <v>32224</v>
      </c>
      <c r="AG895">
        <v>1</v>
      </c>
      <c r="AH895">
        <v>2</v>
      </c>
      <c r="AN895" t="s">
        <v>670</v>
      </c>
      <c r="AS895" t="s">
        <v>352</v>
      </c>
      <c r="AT895">
        <v>1997</v>
      </c>
      <c r="AU895">
        <v>32</v>
      </c>
      <c r="AV895">
        <v>3</v>
      </c>
      <c r="BA895">
        <v>517</v>
      </c>
      <c r="BB895">
        <v>521</v>
      </c>
      <c r="BD895" t="s">
        <v>35645</v>
      </c>
      <c r="BG895">
        <v>5</v>
      </c>
      <c r="BK895" t="s">
        <v>35646</v>
      </c>
      <c r="BM895" t="s">
        <v>32286</v>
      </c>
      <c r="BW895">
        <v>0</v>
      </c>
      <c r="BX895" t="s">
        <v>13429</v>
      </c>
      <c r="BY895" t="s">
        <v>13985</v>
      </c>
      <c r="BZ895" t="s">
        <v>13985</v>
      </c>
      <c r="CA895" t="s">
        <v>13985</v>
      </c>
      <c r="CB895" t="s">
        <v>13985</v>
      </c>
    </row>
    <row r="896" spans="1:80" hidden="1">
      <c r="A896" t="s">
        <v>13850</v>
      </c>
      <c r="B896" t="s">
        <v>67</v>
      </c>
      <c r="C896" t="s">
        <v>12418</v>
      </c>
      <c r="G896" t="s">
        <v>12418</v>
      </c>
      <c r="J896" t="s">
        <v>35789</v>
      </c>
      <c r="K896" t="s">
        <v>160</v>
      </c>
      <c r="O896" t="s">
        <v>32224</v>
      </c>
      <c r="W896" t="s">
        <v>35790</v>
      </c>
      <c r="AG896">
        <v>3</v>
      </c>
      <c r="AH896">
        <v>3</v>
      </c>
      <c r="AN896" t="s">
        <v>162</v>
      </c>
      <c r="AS896" t="s">
        <v>815</v>
      </c>
      <c r="AT896">
        <v>1994</v>
      </c>
      <c r="AU896">
        <v>19</v>
      </c>
      <c r="AV896">
        <v>1</v>
      </c>
      <c r="BA896">
        <v>83</v>
      </c>
      <c r="BB896">
        <v>87</v>
      </c>
      <c r="BD896" t="s">
        <v>35791</v>
      </c>
      <c r="BG896">
        <v>5</v>
      </c>
      <c r="BK896" t="s">
        <v>35792</v>
      </c>
      <c r="BW896">
        <v>0</v>
      </c>
      <c r="BX896" t="s">
        <v>13429</v>
      </c>
      <c r="BY896" t="s">
        <v>13985</v>
      </c>
      <c r="BZ896" t="s">
        <v>13985</v>
      </c>
      <c r="CA896" t="s">
        <v>13985</v>
      </c>
      <c r="CB896" t="s">
        <v>13985</v>
      </c>
    </row>
    <row r="897" spans="1:80" hidden="1">
      <c r="A897" t="s">
        <v>13784</v>
      </c>
      <c r="B897" t="s">
        <v>67</v>
      </c>
      <c r="C897" t="s">
        <v>36304</v>
      </c>
      <c r="J897" t="s">
        <v>36306</v>
      </c>
      <c r="K897" t="s">
        <v>13977</v>
      </c>
      <c r="W897" t="s">
        <v>36308</v>
      </c>
      <c r="AA897" t="s">
        <v>36309</v>
      </c>
      <c r="AB897" t="s">
        <v>36310</v>
      </c>
      <c r="AG897">
        <v>0</v>
      </c>
      <c r="AH897">
        <v>0</v>
      </c>
      <c r="AN897" t="s">
        <v>13980</v>
      </c>
      <c r="AT897">
        <v>2005</v>
      </c>
      <c r="AU897">
        <v>36</v>
      </c>
      <c r="AV897">
        <v>5</v>
      </c>
      <c r="BA897">
        <v>350</v>
      </c>
      <c r="BB897">
        <v>356</v>
      </c>
      <c r="BK897" t="s">
        <v>36311</v>
      </c>
      <c r="BT897" t="s">
        <v>36305</v>
      </c>
      <c r="BU897" t="s">
        <v>36307</v>
      </c>
      <c r="BV897" t="s">
        <v>13984</v>
      </c>
      <c r="BW897">
        <v>0</v>
      </c>
      <c r="BX897" t="s">
        <v>13429</v>
      </c>
    </row>
    <row r="898" spans="1:80" hidden="1">
      <c r="A898" t="s">
        <v>13850</v>
      </c>
      <c r="B898" t="s">
        <v>67</v>
      </c>
      <c r="C898" t="s">
        <v>33136</v>
      </c>
      <c r="G898" t="s">
        <v>33137</v>
      </c>
      <c r="J898" t="s">
        <v>33138</v>
      </c>
      <c r="K898" t="s">
        <v>569</v>
      </c>
      <c r="O898" t="s">
        <v>32224</v>
      </c>
      <c r="W898" t="s">
        <v>33139</v>
      </c>
      <c r="AB898" t="s">
        <v>33140</v>
      </c>
      <c r="AG898">
        <v>10</v>
      </c>
      <c r="AH898">
        <v>10</v>
      </c>
      <c r="AN898" t="s">
        <v>572</v>
      </c>
      <c r="AO898" t="s">
        <v>573</v>
      </c>
      <c r="AS898" t="s">
        <v>154</v>
      </c>
      <c r="AT898">
        <v>2016</v>
      </c>
      <c r="AU898">
        <v>188</v>
      </c>
      <c r="AV898">
        <v>5</v>
      </c>
      <c r="BA898">
        <v>485</v>
      </c>
      <c r="BB898">
        <v>498</v>
      </c>
      <c r="BD898" t="s">
        <v>33141</v>
      </c>
      <c r="BG898">
        <v>14</v>
      </c>
      <c r="BK898" t="s">
        <v>33142</v>
      </c>
      <c r="BL898">
        <v>27788346</v>
      </c>
      <c r="BM898" t="s">
        <v>32468</v>
      </c>
      <c r="BW898">
        <v>0</v>
      </c>
      <c r="BX898" t="s">
        <v>13429</v>
      </c>
      <c r="BY898" t="s">
        <v>13985</v>
      </c>
      <c r="BZ898" t="s">
        <v>13985</v>
      </c>
      <c r="CA898" t="s">
        <v>13985</v>
      </c>
      <c r="CB898" t="s">
        <v>13985</v>
      </c>
    </row>
    <row r="899" spans="1:80" hidden="1">
      <c r="A899" t="s">
        <v>13850</v>
      </c>
      <c r="B899" t="s">
        <v>67</v>
      </c>
      <c r="C899" t="s">
        <v>34730</v>
      </c>
      <c r="G899" t="s">
        <v>34731</v>
      </c>
      <c r="J899" t="s">
        <v>34732</v>
      </c>
      <c r="K899" t="s">
        <v>667</v>
      </c>
      <c r="O899" t="s">
        <v>32224</v>
      </c>
      <c r="W899" t="s">
        <v>34733</v>
      </c>
      <c r="AG899">
        <v>11</v>
      </c>
      <c r="AH899">
        <v>12</v>
      </c>
      <c r="AN899" t="s">
        <v>670</v>
      </c>
      <c r="AS899" t="s">
        <v>154</v>
      </c>
      <c r="AT899">
        <v>2007</v>
      </c>
      <c r="AU899">
        <v>42</v>
      </c>
      <c r="AV899">
        <v>4</v>
      </c>
      <c r="BA899">
        <v>685</v>
      </c>
      <c r="BB899">
        <v>692</v>
      </c>
      <c r="BD899" t="s">
        <v>34734</v>
      </c>
      <c r="BG899">
        <v>8</v>
      </c>
      <c r="BK899" t="s">
        <v>34735</v>
      </c>
      <c r="BM899" t="s">
        <v>32286</v>
      </c>
      <c r="BW899">
        <v>0</v>
      </c>
      <c r="BX899" t="s">
        <v>13429</v>
      </c>
      <c r="BY899" t="s">
        <v>13985</v>
      </c>
      <c r="BZ899" t="s">
        <v>13985</v>
      </c>
      <c r="CA899" t="s">
        <v>13985</v>
      </c>
      <c r="CB899" t="s">
        <v>13985</v>
      </c>
    </row>
    <row r="900" spans="1:80" hidden="1">
      <c r="A900" t="s">
        <v>13850</v>
      </c>
      <c r="B900" t="s">
        <v>67</v>
      </c>
      <c r="C900" t="s">
        <v>34460</v>
      </c>
      <c r="G900" t="s">
        <v>34461</v>
      </c>
      <c r="J900" t="s">
        <v>34462</v>
      </c>
      <c r="K900" t="s">
        <v>667</v>
      </c>
      <c r="O900" t="s">
        <v>32224</v>
      </c>
      <c r="W900" t="s">
        <v>34463</v>
      </c>
      <c r="AG900">
        <v>15</v>
      </c>
      <c r="AH900">
        <v>16</v>
      </c>
      <c r="AN900" t="s">
        <v>670</v>
      </c>
      <c r="AO900" t="s">
        <v>671</v>
      </c>
      <c r="AS900" t="s">
        <v>154</v>
      </c>
      <c r="AT900">
        <v>2009</v>
      </c>
      <c r="AU900">
        <v>44</v>
      </c>
      <c r="AV900">
        <v>4</v>
      </c>
      <c r="BA900">
        <v>627</v>
      </c>
      <c r="BB900">
        <v>633</v>
      </c>
      <c r="BD900" t="s">
        <v>34464</v>
      </c>
      <c r="BG900">
        <v>7</v>
      </c>
      <c r="BK900" t="s">
        <v>34465</v>
      </c>
      <c r="BM900" t="s">
        <v>32286</v>
      </c>
      <c r="BW900">
        <v>0</v>
      </c>
      <c r="BX900" t="s">
        <v>13429</v>
      </c>
      <c r="BY900" t="s">
        <v>13985</v>
      </c>
      <c r="BZ900" t="s">
        <v>13985</v>
      </c>
      <c r="CA900" t="s">
        <v>13985</v>
      </c>
      <c r="CB900" t="s">
        <v>13985</v>
      </c>
    </row>
    <row r="901" spans="1:80" hidden="1">
      <c r="A901" t="s">
        <v>13850</v>
      </c>
      <c r="B901" t="s">
        <v>67</v>
      </c>
      <c r="C901" t="s">
        <v>33328</v>
      </c>
      <c r="G901" t="s">
        <v>33329</v>
      </c>
      <c r="J901" t="s">
        <v>33330</v>
      </c>
      <c r="K901" t="s">
        <v>6459</v>
      </c>
      <c r="O901" t="s">
        <v>32224</v>
      </c>
      <c r="W901" t="s">
        <v>33331</v>
      </c>
      <c r="AG901">
        <v>9</v>
      </c>
      <c r="AH901">
        <v>9</v>
      </c>
      <c r="AN901" t="s">
        <v>6463</v>
      </c>
      <c r="AO901" t="s">
        <v>6464</v>
      </c>
      <c r="AS901" t="s">
        <v>242</v>
      </c>
      <c r="AT901">
        <v>2015</v>
      </c>
      <c r="AU901">
        <v>55</v>
      </c>
      <c r="AV901">
        <v>4</v>
      </c>
      <c r="BA901">
        <v>587</v>
      </c>
      <c r="BB901">
        <v>601</v>
      </c>
      <c r="BD901" t="s">
        <v>33332</v>
      </c>
      <c r="BG901">
        <v>15</v>
      </c>
      <c r="BK901" t="s">
        <v>33333</v>
      </c>
      <c r="BL901">
        <v>25908667</v>
      </c>
      <c r="BM901" t="s">
        <v>32286</v>
      </c>
      <c r="BW901">
        <v>0</v>
      </c>
      <c r="BX901" t="s">
        <v>13429</v>
      </c>
      <c r="BY901" t="s">
        <v>13985</v>
      </c>
      <c r="BZ901" t="s">
        <v>13985</v>
      </c>
      <c r="CA901" t="s">
        <v>13985</v>
      </c>
      <c r="CB901" t="s">
        <v>13985</v>
      </c>
    </row>
    <row r="902" spans="1:80" hidden="1">
      <c r="A902" t="s">
        <v>13850</v>
      </c>
      <c r="B902" t="s">
        <v>67</v>
      </c>
      <c r="C902" t="s">
        <v>32547</v>
      </c>
      <c r="G902" t="s">
        <v>32548</v>
      </c>
      <c r="J902" t="s">
        <v>32549</v>
      </c>
      <c r="K902" t="s">
        <v>16486</v>
      </c>
      <c r="O902" t="s">
        <v>32291</v>
      </c>
      <c r="W902" t="s">
        <v>32550</v>
      </c>
      <c r="AG902">
        <v>5</v>
      </c>
      <c r="AH902">
        <v>5</v>
      </c>
      <c r="AN902" t="s">
        <v>16490</v>
      </c>
      <c r="AS902" t="s">
        <v>154</v>
      </c>
      <c r="AT902">
        <v>2018</v>
      </c>
      <c r="AU902">
        <v>23</v>
      </c>
      <c r="AV902">
        <v>11</v>
      </c>
      <c r="BA902">
        <v>2087</v>
      </c>
      <c r="BB902">
        <v>2098</v>
      </c>
      <c r="BD902" t="s">
        <v>32551</v>
      </c>
      <c r="BG902">
        <v>12</v>
      </c>
      <c r="BK902" t="s">
        <v>32552</v>
      </c>
      <c r="BW902">
        <v>0</v>
      </c>
      <c r="BX902" t="s">
        <v>13429</v>
      </c>
    </row>
    <row r="903" spans="1:80" hidden="1">
      <c r="A903" t="s">
        <v>13850</v>
      </c>
      <c r="B903" t="s">
        <v>67</v>
      </c>
      <c r="C903" t="s">
        <v>32982</v>
      </c>
      <c r="G903" t="s">
        <v>32983</v>
      </c>
      <c r="J903" t="s">
        <v>32984</v>
      </c>
      <c r="K903" t="s">
        <v>16670</v>
      </c>
      <c r="O903" t="s">
        <v>32224</v>
      </c>
      <c r="W903" t="s">
        <v>32985</v>
      </c>
      <c r="AA903" t="s">
        <v>32986</v>
      </c>
      <c r="AG903">
        <v>6</v>
      </c>
      <c r="AH903">
        <v>6</v>
      </c>
      <c r="AN903" t="s">
        <v>16674</v>
      </c>
      <c r="AO903" t="s">
        <v>16675</v>
      </c>
      <c r="AS903" t="s">
        <v>521</v>
      </c>
      <c r="AT903">
        <v>2017</v>
      </c>
      <c r="AU903">
        <v>62</v>
      </c>
      <c r="AV903">
        <v>3</v>
      </c>
      <c r="AY903" t="s">
        <v>49</v>
      </c>
      <c r="BA903">
        <v>397</v>
      </c>
      <c r="BB903">
        <v>407</v>
      </c>
      <c r="BD903" t="s">
        <v>32987</v>
      </c>
      <c r="BG903">
        <v>11</v>
      </c>
      <c r="BK903" t="s">
        <v>32988</v>
      </c>
      <c r="BW903">
        <v>0</v>
      </c>
      <c r="BX903" t="s">
        <v>13429</v>
      </c>
      <c r="BY903" t="s">
        <v>13985</v>
      </c>
      <c r="BZ903" t="s">
        <v>13985</v>
      </c>
      <c r="CA903" t="s">
        <v>13985</v>
      </c>
      <c r="CB903" t="s">
        <v>13985</v>
      </c>
    </row>
    <row r="904" spans="1:80" hidden="1">
      <c r="A904" t="s">
        <v>13850</v>
      </c>
      <c r="B904" t="s">
        <v>67</v>
      </c>
      <c r="C904" t="s">
        <v>1037</v>
      </c>
      <c r="G904" t="s">
        <v>1038</v>
      </c>
      <c r="J904" t="s">
        <v>1039</v>
      </c>
      <c r="K904" t="s">
        <v>831</v>
      </c>
      <c r="O904" t="s">
        <v>32224</v>
      </c>
      <c r="W904" t="s">
        <v>1040</v>
      </c>
      <c r="AB904" t="s">
        <v>1041</v>
      </c>
      <c r="AG904">
        <v>4</v>
      </c>
      <c r="AH904">
        <v>4</v>
      </c>
      <c r="AN904" t="s">
        <v>835</v>
      </c>
      <c r="AS904" t="s">
        <v>1023</v>
      </c>
      <c r="AT904">
        <v>2019</v>
      </c>
      <c r="AU904">
        <v>9</v>
      </c>
      <c r="AV904">
        <v>1</v>
      </c>
      <c r="BA904">
        <v>393</v>
      </c>
      <c r="BB904">
        <v>409</v>
      </c>
      <c r="BD904" t="s">
        <v>1042</v>
      </c>
      <c r="BG904">
        <v>17</v>
      </c>
      <c r="BK904" t="s">
        <v>1043</v>
      </c>
      <c r="BL904">
        <v>30680122</v>
      </c>
      <c r="BM904" t="s">
        <v>32509</v>
      </c>
      <c r="BW904">
        <v>1</v>
      </c>
    </row>
    <row r="905" spans="1:80" hidden="1">
      <c r="A905" t="s">
        <v>13850</v>
      </c>
      <c r="B905" t="s">
        <v>67</v>
      </c>
      <c r="C905" t="s">
        <v>31594</v>
      </c>
      <c r="G905" t="s">
        <v>31595</v>
      </c>
      <c r="J905" t="s">
        <v>31596</v>
      </c>
      <c r="K905" t="s">
        <v>4239</v>
      </c>
      <c r="O905" t="s">
        <v>32224</v>
      </c>
      <c r="W905" t="s">
        <v>31597</v>
      </c>
      <c r="AG905">
        <v>24</v>
      </c>
      <c r="AH905">
        <v>24</v>
      </c>
      <c r="AN905" t="s">
        <v>4242</v>
      </c>
      <c r="AS905" t="s">
        <v>242</v>
      </c>
      <c r="AT905">
        <v>1987</v>
      </c>
      <c r="AU905">
        <v>1</v>
      </c>
      <c r="AV905">
        <v>4</v>
      </c>
      <c r="BA905">
        <v>348</v>
      </c>
      <c r="BB905">
        <v>362</v>
      </c>
      <c r="BD905" t="s">
        <v>31598</v>
      </c>
      <c r="BG905">
        <v>15</v>
      </c>
      <c r="BK905" t="s">
        <v>31599</v>
      </c>
      <c r="BW905">
        <v>1</v>
      </c>
      <c r="BY905" t="s">
        <v>13985</v>
      </c>
      <c r="BZ905" t="s">
        <v>13985</v>
      </c>
      <c r="CA905" t="s">
        <v>13985</v>
      </c>
      <c r="CB905" t="s">
        <v>13985</v>
      </c>
    </row>
    <row r="906" spans="1:80" hidden="1">
      <c r="A906" t="s">
        <v>13850</v>
      </c>
      <c r="B906" t="s">
        <v>67</v>
      </c>
      <c r="C906" t="s">
        <v>36217</v>
      </c>
      <c r="G906" t="s">
        <v>36217</v>
      </c>
      <c r="J906" t="s">
        <v>36218</v>
      </c>
      <c r="K906" t="s">
        <v>31520</v>
      </c>
      <c r="O906" t="s">
        <v>32224</v>
      </c>
      <c r="AG906">
        <v>4</v>
      </c>
      <c r="AH906">
        <v>7</v>
      </c>
      <c r="AN906" t="s">
        <v>31522</v>
      </c>
      <c r="AT906">
        <v>1980</v>
      </c>
      <c r="AU906">
        <v>26</v>
      </c>
      <c r="AV906">
        <v>2</v>
      </c>
      <c r="BA906">
        <v>118</v>
      </c>
      <c r="BB906">
        <v>137</v>
      </c>
      <c r="BD906" t="s">
        <v>36219</v>
      </c>
      <c r="BG906">
        <v>20</v>
      </c>
      <c r="BK906" t="s">
        <v>36220</v>
      </c>
      <c r="BW906">
        <v>0</v>
      </c>
      <c r="BX906" t="s">
        <v>13429</v>
      </c>
      <c r="BY906" t="s">
        <v>13985</v>
      </c>
      <c r="BZ906" t="s">
        <v>13985</v>
      </c>
      <c r="CA906" t="s">
        <v>13985</v>
      </c>
      <c r="CB906" t="s">
        <v>13985</v>
      </c>
    </row>
    <row r="907" spans="1:80" hidden="1">
      <c r="A907" t="s">
        <v>13850</v>
      </c>
      <c r="B907" t="s">
        <v>67</v>
      </c>
      <c r="C907" t="s">
        <v>35785</v>
      </c>
      <c r="G907" t="s">
        <v>35785</v>
      </c>
      <c r="J907" t="s">
        <v>35786</v>
      </c>
      <c r="K907" t="s">
        <v>667</v>
      </c>
      <c r="O907" t="s">
        <v>32224</v>
      </c>
      <c r="W907" t="s">
        <v>35787</v>
      </c>
      <c r="AA907" t="s">
        <v>26851</v>
      </c>
      <c r="AB907" t="s">
        <v>26852</v>
      </c>
      <c r="AG907">
        <v>26</v>
      </c>
      <c r="AH907">
        <v>26</v>
      </c>
      <c r="AN907" t="s">
        <v>670</v>
      </c>
      <c r="AS907" t="s">
        <v>629</v>
      </c>
      <c r="AT907">
        <v>1994</v>
      </c>
      <c r="AU907">
        <v>29</v>
      </c>
      <c r="AV907">
        <v>2</v>
      </c>
      <c r="BA907">
        <v>259</v>
      </c>
      <c r="BB907">
        <v>266</v>
      </c>
      <c r="BG907">
        <v>8</v>
      </c>
      <c r="BK907" t="s">
        <v>35788</v>
      </c>
      <c r="BW907">
        <v>0</v>
      </c>
      <c r="BX907" t="s">
        <v>13429</v>
      </c>
      <c r="BY907" t="s">
        <v>13985</v>
      </c>
      <c r="BZ907" t="s">
        <v>13985</v>
      </c>
      <c r="CA907" t="s">
        <v>13985</v>
      </c>
      <c r="CB907" t="s">
        <v>13985</v>
      </c>
    </row>
    <row r="908" spans="1:80" hidden="1">
      <c r="A908" t="s">
        <v>13850</v>
      </c>
      <c r="B908" t="s">
        <v>67</v>
      </c>
      <c r="C908" t="s">
        <v>34555</v>
      </c>
      <c r="G908" t="s">
        <v>34556</v>
      </c>
      <c r="J908" t="s">
        <v>34557</v>
      </c>
      <c r="K908" t="s">
        <v>17910</v>
      </c>
      <c r="O908" t="s">
        <v>32224</v>
      </c>
      <c r="W908" t="s">
        <v>34558</v>
      </c>
      <c r="AA908" t="s">
        <v>34559</v>
      </c>
      <c r="AB908" t="s">
        <v>34560</v>
      </c>
      <c r="AG908">
        <v>4</v>
      </c>
      <c r="AH908">
        <v>5</v>
      </c>
      <c r="AN908" t="s">
        <v>17912</v>
      </c>
      <c r="AS908" t="s">
        <v>1978</v>
      </c>
      <c r="AT908">
        <v>2008</v>
      </c>
      <c r="AU908">
        <v>44</v>
      </c>
      <c r="AV908">
        <v>6</v>
      </c>
      <c r="BA908">
        <v>687</v>
      </c>
      <c r="BB908">
        <v>697</v>
      </c>
      <c r="BD908" t="s">
        <v>34561</v>
      </c>
      <c r="BG908">
        <v>11</v>
      </c>
      <c r="BK908" t="s">
        <v>34562</v>
      </c>
      <c r="BW908">
        <v>0</v>
      </c>
      <c r="BX908" t="s">
        <v>13429</v>
      </c>
      <c r="BY908" t="s">
        <v>13985</v>
      </c>
      <c r="BZ908" t="s">
        <v>13985</v>
      </c>
      <c r="CA908" t="s">
        <v>13985</v>
      </c>
      <c r="CB908" t="s">
        <v>13985</v>
      </c>
    </row>
    <row r="909" spans="1:80" hidden="1">
      <c r="A909" t="s">
        <v>13850</v>
      </c>
      <c r="B909" t="s">
        <v>67</v>
      </c>
      <c r="C909" t="s">
        <v>32317</v>
      </c>
      <c r="G909" t="s">
        <v>32318</v>
      </c>
      <c r="J909" t="s">
        <v>32319</v>
      </c>
      <c r="K909" t="s">
        <v>216</v>
      </c>
      <c r="O909" t="s">
        <v>32224</v>
      </c>
      <c r="W909" t="s">
        <v>32320</v>
      </c>
      <c r="AB909" t="s">
        <v>32321</v>
      </c>
      <c r="AG909">
        <v>1</v>
      </c>
      <c r="AH909">
        <v>1</v>
      </c>
      <c r="AN909" t="s">
        <v>218</v>
      </c>
      <c r="AS909" s="1">
        <v>38565</v>
      </c>
      <c r="AT909">
        <v>2019</v>
      </c>
      <c r="AU909">
        <v>9</v>
      </c>
      <c r="BC909">
        <v>11320</v>
      </c>
      <c r="BD909" t="s">
        <v>32322</v>
      </c>
      <c r="BG909">
        <v>10</v>
      </c>
      <c r="BK909" t="s">
        <v>32323</v>
      </c>
      <c r="BL909">
        <v>31383885</v>
      </c>
      <c r="BM909" t="s">
        <v>32263</v>
      </c>
      <c r="BW909">
        <v>0</v>
      </c>
      <c r="BX909" t="s">
        <v>13429</v>
      </c>
    </row>
    <row r="910" spans="1:80" hidden="1">
      <c r="A910" t="s">
        <v>13850</v>
      </c>
      <c r="B910" t="s">
        <v>67</v>
      </c>
      <c r="C910" t="s">
        <v>33953</v>
      </c>
      <c r="G910" t="s">
        <v>33954</v>
      </c>
      <c r="J910" t="s">
        <v>33955</v>
      </c>
      <c r="K910" t="s">
        <v>12870</v>
      </c>
      <c r="O910" t="s">
        <v>32224</v>
      </c>
      <c r="W910" t="s">
        <v>33956</v>
      </c>
      <c r="AG910">
        <v>1</v>
      </c>
      <c r="AH910">
        <v>1</v>
      </c>
      <c r="AN910" t="s">
        <v>12872</v>
      </c>
      <c r="AS910" t="s">
        <v>730</v>
      </c>
      <c r="AT910">
        <v>2013</v>
      </c>
      <c r="AU910">
        <v>47</v>
      </c>
      <c r="AV910">
        <v>2</v>
      </c>
      <c r="BA910">
        <v>185</v>
      </c>
      <c r="BB910">
        <v>190</v>
      </c>
      <c r="BG910">
        <v>6</v>
      </c>
      <c r="BK910" t="s">
        <v>33957</v>
      </c>
      <c r="BM910" t="s">
        <v>32286</v>
      </c>
      <c r="BW910">
        <v>0</v>
      </c>
      <c r="BX910" t="s">
        <v>13429</v>
      </c>
      <c r="BY910" t="s">
        <v>13985</v>
      </c>
      <c r="BZ910" t="s">
        <v>13985</v>
      </c>
      <c r="CA910" t="s">
        <v>13985</v>
      </c>
      <c r="CB910" t="s">
        <v>13985</v>
      </c>
    </row>
    <row r="911" spans="1:80" hidden="1">
      <c r="A911" t="s">
        <v>13850</v>
      </c>
      <c r="B911" t="s">
        <v>67</v>
      </c>
      <c r="C911" t="s">
        <v>34983</v>
      </c>
      <c r="G911" t="s">
        <v>34983</v>
      </c>
      <c r="J911" t="s">
        <v>34984</v>
      </c>
      <c r="K911" t="s">
        <v>20267</v>
      </c>
      <c r="O911" t="s">
        <v>32224</v>
      </c>
      <c r="W911" t="s">
        <v>34985</v>
      </c>
      <c r="AB911" t="s">
        <v>34986</v>
      </c>
      <c r="AG911">
        <v>6</v>
      </c>
      <c r="AH911">
        <v>6</v>
      </c>
      <c r="AN911" t="s">
        <v>20271</v>
      </c>
      <c r="AO911" t="s">
        <v>20272</v>
      </c>
      <c r="AS911" t="s">
        <v>352</v>
      </c>
      <c r="AT911">
        <v>2005</v>
      </c>
      <c r="AU911">
        <v>96</v>
      </c>
      <c r="AV911">
        <v>6</v>
      </c>
      <c r="BA911">
        <v>410</v>
      </c>
      <c r="BB911">
        <v>412</v>
      </c>
      <c r="BD911" t="s">
        <v>34987</v>
      </c>
      <c r="BG911">
        <v>3</v>
      </c>
      <c r="BK911" t="s">
        <v>34988</v>
      </c>
      <c r="BL911">
        <v>15924225</v>
      </c>
      <c r="BW911">
        <v>0</v>
      </c>
      <c r="BX911" t="s">
        <v>13429</v>
      </c>
      <c r="BY911" t="s">
        <v>13985</v>
      </c>
      <c r="BZ911" t="s">
        <v>13985</v>
      </c>
      <c r="CA911" t="s">
        <v>13985</v>
      </c>
      <c r="CB911" t="s">
        <v>13985</v>
      </c>
    </row>
    <row r="912" spans="1:80" hidden="1">
      <c r="A912" t="s">
        <v>13850</v>
      </c>
      <c r="B912" t="s">
        <v>1762</v>
      </c>
      <c r="C912" t="s">
        <v>11227</v>
      </c>
      <c r="E912" t="s">
        <v>11228</v>
      </c>
      <c r="G912" t="s">
        <v>11227</v>
      </c>
      <c r="J912" t="s">
        <v>11229</v>
      </c>
      <c r="K912" t="s">
        <v>11230</v>
      </c>
      <c r="L912" t="s">
        <v>11231</v>
      </c>
      <c r="O912" t="s">
        <v>34698</v>
      </c>
      <c r="P912" t="s">
        <v>11232</v>
      </c>
      <c r="Q912" t="s">
        <v>11233</v>
      </c>
      <c r="R912" t="s">
        <v>11234</v>
      </c>
      <c r="W912" t="s">
        <v>11235</v>
      </c>
      <c r="AG912">
        <v>0</v>
      </c>
      <c r="AH912">
        <v>0</v>
      </c>
      <c r="AN912" t="s">
        <v>11236</v>
      </c>
      <c r="AT912">
        <v>1999</v>
      </c>
      <c r="AU912">
        <v>12</v>
      </c>
      <c r="AV912" s="2">
        <v>43617</v>
      </c>
      <c r="BA912">
        <v>595</v>
      </c>
      <c r="BB912">
        <v>598</v>
      </c>
      <c r="BG912">
        <v>4</v>
      </c>
      <c r="BK912" t="s">
        <v>11237</v>
      </c>
      <c r="BW912">
        <v>1</v>
      </c>
      <c r="BY912" t="s">
        <v>13985</v>
      </c>
      <c r="BZ912" t="s">
        <v>13985</v>
      </c>
      <c r="CA912" t="s">
        <v>13985</v>
      </c>
      <c r="CB912" t="s">
        <v>13985</v>
      </c>
    </row>
    <row r="913" spans="1:80" hidden="1">
      <c r="A913" t="s">
        <v>13850</v>
      </c>
      <c r="B913" t="s">
        <v>67</v>
      </c>
      <c r="C913" t="s">
        <v>5721</v>
      </c>
      <c r="G913" t="s">
        <v>5722</v>
      </c>
      <c r="J913" t="s">
        <v>5723</v>
      </c>
      <c r="K913" t="s">
        <v>160</v>
      </c>
      <c r="O913" t="s">
        <v>32291</v>
      </c>
      <c r="W913" t="s">
        <v>5724</v>
      </c>
      <c r="AA913" t="s">
        <v>5725</v>
      </c>
      <c r="AB913" t="s">
        <v>5726</v>
      </c>
      <c r="AG913">
        <v>21</v>
      </c>
      <c r="AH913">
        <v>24</v>
      </c>
      <c r="AN913" t="s">
        <v>162</v>
      </c>
      <c r="AO913" t="s">
        <v>163</v>
      </c>
      <c r="AS913" t="s">
        <v>84</v>
      </c>
      <c r="AT913">
        <v>2012</v>
      </c>
      <c r="AU913">
        <v>37</v>
      </c>
      <c r="AV913">
        <v>4</v>
      </c>
      <c r="BA913">
        <v>309</v>
      </c>
      <c r="BB913">
        <v>322</v>
      </c>
      <c r="BD913" t="s">
        <v>5727</v>
      </c>
      <c r="BG913">
        <v>14</v>
      </c>
      <c r="BK913" t="s">
        <v>5728</v>
      </c>
      <c r="BW913">
        <v>1</v>
      </c>
      <c r="BY913" t="s">
        <v>13985</v>
      </c>
      <c r="BZ913" t="s">
        <v>13985</v>
      </c>
      <c r="CA913" t="s">
        <v>13985</v>
      </c>
      <c r="CB913" t="s">
        <v>13985</v>
      </c>
    </row>
    <row r="914" spans="1:80" hidden="1">
      <c r="A914" t="s">
        <v>13850</v>
      </c>
      <c r="B914" t="s">
        <v>67</v>
      </c>
      <c r="C914" t="s">
        <v>14297</v>
      </c>
      <c r="G914" t="s">
        <v>14298</v>
      </c>
      <c r="J914" t="s">
        <v>14299</v>
      </c>
      <c r="K914" t="s">
        <v>5456</v>
      </c>
      <c r="O914" t="s">
        <v>32224</v>
      </c>
      <c r="W914" t="s">
        <v>14300</v>
      </c>
      <c r="AA914" t="s">
        <v>14301</v>
      </c>
      <c r="AB914" t="s">
        <v>14302</v>
      </c>
      <c r="AG914">
        <v>0</v>
      </c>
      <c r="AH914">
        <v>0</v>
      </c>
      <c r="AN914" t="s">
        <v>5458</v>
      </c>
      <c r="AO914" t="s">
        <v>14303</v>
      </c>
      <c r="AS914" t="s">
        <v>352</v>
      </c>
      <c r="AT914">
        <v>2019</v>
      </c>
      <c r="AU914">
        <v>151</v>
      </c>
      <c r="AV914">
        <v>4</v>
      </c>
      <c r="BA914">
        <v>465</v>
      </c>
      <c r="BB914">
        <v>474</v>
      </c>
      <c r="BC914" t="s">
        <v>14304</v>
      </c>
      <c r="BD914" t="s">
        <v>14305</v>
      </c>
      <c r="BG914">
        <v>10</v>
      </c>
      <c r="BK914" t="s">
        <v>14306</v>
      </c>
      <c r="BW914">
        <v>1</v>
      </c>
    </row>
    <row r="915" spans="1:80" hidden="1">
      <c r="A915" t="s">
        <v>13850</v>
      </c>
      <c r="B915" t="s">
        <v>67</v>
      </c>
      <c r="C915" t="s">
        <v>33900</v>
      </c>
      <c r="G915" t="s">
        <v>33901</v>
      </c>
      <c r="J915" t="s">
        <v>33902</v>
      </c>
      <c r="K915" t="s">
        <v>33903</v>
      </c>
      <c r="O915" t="s">
        <v>32224</v>
      </c>
      <c r="W915" t="s">
        <v>33904</v>
      </c>
      <c r="AG915">
        <v>5</v>
      </c>
      <c r="AH915">
        <v>5</v>
      </c>
      <c r="AN915" t="s">
        <v>33905</v>
      </c>
      <c r="AO915" t="s">
        <v>33906</v>
      </c>
      <c r="AS915" t="s">
        <v>521</v>
      </c>
      <c r="AT915">
        <v>2013</v>
      </c>
      <c r="AU915">
        <v>49</v>
      </c>
      <c r="AV915">
        <v>3</v>
      </c>
      <c r="BA915">
        <v>534</v>
      </c>
      <c r="BB915">
        <v>548</v>
      </c>
      <c r="BD915" t="s">
        <v>33907</v>
      </c>
      <c r="BG915">
        <v>15</v>
      </c>
      <c r="BK915" t="s">
        <v>33908</v>
      </c>
      <c r="BW915">
        <v>0</v>
      </c>
      <c r="BX915" t="s">
        <v>13429</v>
      </c>
      <c r="BY915" t="s">
        <v>13985</v>
      </c>
      <c r="BZ915" t="s">
        <v>13985</v>
      </c>
      <c r="CA915" t="s">
        <v>13985</v>
      </c>
      <c r="CB915" t="s">
        <v>13985</v>
      </c>
    </row>
    <row r="916" spans="1:80" hidden="1">
      <c r="A916" t="s">
        <v>13850</v>
      </c>
      <c r="B916" t="s">
        <v>67</v>
      </c>
      <c r="C916" t="s">
        <v>35798</v>
      </c>
      <c r="G916" t="s">
        <v>35798</v>
      </c>
      <c r="J916" t="s">
        <v>35799</v>
      </c>
      <c r="K916" t="s">
        <v>3022</v>
      </c>
      <c r="O916" t="s">
        <v>32224</v>
      </c>
      <c r="W916" t="s">
        <v>35800</v>
      </c>
      <c r="AG916">
        <v>28</v>
      </c>
      <c r="AH916">
        <v>29</v>
      </c>
      <c r="AN916" t="s">
        <v>3024</v>
      </c>
      <c r="AS916" t="s">
        <v>1023</v>
      </c>
      <c r="AT916">
        <v>1994</v>
      </c>
      <c r="AU916">
        <v>31</v>
      </c>
      <c r="AV916">
        <v>1</v>
      </c>
      <c r="BA916">
        <v>159</v>
      </c>
      <c r="BB916">
        <v>167</v>
      </c>
      <c r="BD916" t="s">
        <v>35801</v>
      </c>
      <c r="BG916">
        <v>9</v>
      </c>
      <c r="BK916" t="s">
        <v>35802</v>
      </c>
      <c r="BL916">
        <v>8158619</v>
      </c>
      <c r="BW916">
        <v>0</v>
      </c>
      <c r="BX916" t="s">
        <v>13429</v>
      </c>
      <c r="BY916" t="s">
        <v>13985</v>
      </c>
      <c r="BZ916" t="s">
        <v>13985</v>
      </c>
      <c r="CA916" t="s">
        <v>13985</v>
      </c>
      <c r="CB916" t="s">
        <v>13985</v>
      </c>
    </row>
    <row r="917" spans="1:80" hidden="1">
      <c r="A917" t="s">
        <v>13850</v>
      </c>
      <c r="B917" t="s">
        <v>67</v>
      </c>
      <c r="C917" t="s">
        <v>33676</v>
      </c>
      <c r="G917" t="s">
        <v>33677</v>
      </c>
      <c r="J917" t="s">
        <v>33678</v>
      </c>
      <c r="K917" t="s">
        <v>280</v>
      </c>
      <c r="O917" t="s">
        <v>32224</v>
      </c>
      <c r="W917" t="s">
        <v>33679</v>
      </c>
      <c r="AA917" t="s">
        <v>33680</v>
      </c>
      <c r="AB917" t="s">
        <v>33681</v>
      </c>
      <c r="AG917">
        <v>3</v>
      </c>
      <c r="AH917">
        <v>4</v>
      </c>
      <c r="AN917" t="s">
        <v>284</v>
      </c>
      <c r="AS917" s="1">
        <v>42095</v>
      </c>
      <c r="AT917">
        <v>2014</v>
      </c>
      <c r="AU917">
        <v>9</v>
      </c>
      <c r="AV917">
        <v>4</v>
      </c>
      <c r="BC917" t="s">
        <v>33682</v>
      </c>
      <c r="BD917" t="s">
        <v>33683</v>
      </c>
      <c r="BG917">
        <v>10</v>
      </c>
      <c r="BK917" t="s">
        <v>33684</v>
      </c>
      <c r="BL917">
        <v>24736559</v>
      </c>
      <c r="BM917" t="s">
        <v>32263</v>
      </c>
      <c r="BW917">
        <v>0</v>
      </c>
      <c r="BX917" t="s">
        <v>13429</v>
      </c>
      <c r="BY917" t="s">
        <v>13985</v>
      </c>
      <c r="BZ917" t="s">
        <v>13985</v>
      </c>
      <c r="CA917" t="s">
        <v>13985</v>
      </c>
      <c r="CB917" t="s">
        <v>13985</v>
      </c>
    </row>
    <row r="918" spans="1:80" hidden="1">
      <c r="A918" t="s">
        <v>13850</v>
      </c>
      <c r="B918" t="s">
        <v>67</v>
      </c>
      <c r="C918" t="s">
        <v>28650</v>
      </c>
      <c r="G918" t="s">
        <v>28650</v>
      </c>
      <c r="J918" t="s">
        <v>28651</v>
      </c>
      <c r="K918" t="s">
        <v>1442</v>
      </c>
      <c r="O918" t="s">
        <v>32224</v>
      </c>
      <c r="W918" t="s">
        <v>28652</v>
      </c>
      <c r="AG918">
        <v>81</v>
      </c>
      <c r="AH918">
        <v>81</v>
      </c>
      <c r="AN918" t="s">
        <v>1446</v>
      </c>
      <c r="AO918" t="s">
        <v>1447</v>
      </c>
      <c r="AS918" t="s">
        <v>629</v>
      </c>
      <c r="AT918">
        <v>2000</v>
      </c>
      <c r="AU918">
        <v>13</v>
      </c>
      <c r="AV918">
        <v>3</v>
      </c>
      <c r="BA918">
        <v>371</v>
      </c>
      <c r="BB918">
        <v>382</v>
      </c>
      <c r="BG918">
        <v>12</v>
      </c>
      <c r="BK918" t="s">
        <v>28653</v>
      </c>
      <c r="BW918">
        <v>1</v>
      </c>
      <c r="BY918" t="s">
        <v>13985</v>
      </c>
      <c r="BZ918" t="s">
        <v>13985</v>
      </c>
      <c r="CA918" t="s">
        <v>13985</v>
      </c>
      <c r="CB918" t="s">
        <v>13985</v>
      </c>
    </row>
    <row r="919" spans="1:80" hidden="1">
      <c r="A919" t="s">
        <v>13850</v>
      </c>
      <c r="B919" t="s">
        <v>67</v>
      </c>
      <c r="C919" t="s">
        <v>20603</v>
      </c>
      <c r="G919" t="s">
        <v>20604</v>
      </c>
      <c r="J919" t="s">
        <v>20605</v>
      </c>
      <c r="K919" t="s">
        <v>4239</v>
      </c>
      <c r="O919" t="s">
        <v>32224</v>
      </c>
      <c r="W919" t="s">
        <v>20606</v>
      </c>
      <c r="AB919" t="s">
        <v>20607</v>
      </c>
      <c r="AG919">
        <v>7</v>
      </c>
      <c r="AH919">
        <v>7</v>
      </c>
      <c r="AN919" t="s">
        <v>4242</v>
      </c>
      <c r="AO919" t="s">
        <v>4243</v>
      </c>
      <c r="AS919" t="s">
        <v>154</v>
      </c>
      <c r="AT919">
        <v>2013</v>
      </c>
      <c r="AU919">
        <v>27</v>
      </c>
      <c r="AV919">
        <v>6</v>
      </c>
      <c r="BA919">
        <v>1217</v>
      </c>
      <c r="BB919">
        <v>1233</v>
      </c>
      <c r="BD919" t="s">
        <v>20608</v>
      </c>
      <c r="BG919">
        <v>17</v>
      </c>
      <c r="BK919" t="s">
        <v>20609</v>
      </c>
      <c r="BW919">
        <v>1</v>
      </c>
      <c r="BY919" t="s">
        <v>13985</v>
      </c>
      <c r="BZ919" t="s">
        <v>13985</v>
      </c>
      <c r="CA919" t="s">
        <v>13985</v>
      </c>
      <c r="CB919" t="s">
        <v>13985</v>
      </c>
    </row>
    <row r="920" spans="1:80" hidden="1">
      <c r="A920" t="s">
        <v>13850</v>
      </c>
      <c r="B920" t="s">
        <v>67</v>
      </c>
      <c r="C920" t="s">
        <v>11075</v>
      </c>
      <c r="G920" t="s">
        <v>11075</v>
      </c>
      <c r="J920" t="s">
        <v>11683</v>
      </c>
      <c r="K920" t="s">
        <v>667</v>
      </c>
      <c r="O920" t="s">
        <v>32224</v>
      </c>
      <c r="W920" t="s">
        <v>11684</v>
      </c>
      <c r="AA920" t="s">
        <v>10048</v>
      </c>
      <c r="AB920" t="s">
        <v>10049</v>
      </c>
      <c r="AG920">
        <v>12</v>
      </c>
      <c r="AH920">
        <v>13</v>
      </c>
      <c r="AN920" t="s">
        <v>670</v>
      </c>
      <c r="AS920" t="s">
        <v>629</v>
      </c>
      <c r="AT920">
        <v>1997</v>
      </c>
      <c r="AU920">
        <v>32</v>
      </c>
      <c r="AV920">
        <v>2</v>
      </c>
      <c r="BA920">
        <v>347</v>
      </c>
      <c r="BB920">
        <v>354</v>
      </c>
      <c r="BD920" t="s">
        <v>11685</v>
      </c>
      <c r="BG920">
        <v>8</v>
      </c>
      <c r="BK920" t="s">
        <v>11686</v>
      </c>
      <c r="BM920" t="s">
        <v>32286</v>
      </c>
      <c r="BW920">
        <v>1</v>
      </c>
      <c r="BY920" t="s">
        <v>13985</v>
      </c>
      <c r="BZ920" t="s">
        <v>13985</v>
      </c>
      <c r="CA920" t="s">
        <v>13985</v>
      </c>
      <c r="CB920" t="s">
        <v>13985</v>
      </c>
    </row>
    <row r="921" spans="1:80" hidden="1">
      <c r="A921" t="s">
        <v>13850</v>
      </c>
      <c r="B921" t="s">
        <v>67</v>
      </c>
      <c r="C921" t="s">
        <v>16078</v>
      </c>
      <c r="G921" t="s">
        <v>16079</v>
      </c>
      <c r="J921" t="s">
        <v>16080</v>
      </c>
      <c r="K921" t="s">
        <v>16081</v>
      </c>
      <c r="O921" t="s">
        <v>32224</v>
      </c>
      <c r="W921" t="s">
        <v>16082</v>
      </c>
      <c r="AG921">
        <v>2</v>
      </c>
      <c r="AH921">
        <v>2</v>
      </c>
      <c r="AN921" t="s">
        <v>16083</v>
      </c>
      <c r="AT921">
        <v>2018</v>
      </c>
      <c r="AU921">
        <v>63</v>
      </c>
      <c r="AV921">
        <v>2</v>
      </c>
      <c r="BA921">
        <v>303</v>
      </c>
      <c r="BB921">
        <v>309</v>
      </c>
      <c r="BG921">
        <v>7</v>
      </c>
      <c r="BK921" t="s">
        <v>16084</v>
      </c>
      <c r="BW921">
        <v>1</v>
      </c>
      <c r="BY921" t="s">
        <v>13985</v>
      </c>
      <c r="BZ921" t="s">
        <v>13985</v>
      </c>
      <c r="CA921" t="s">
        <v>13985</v>
      </c>
      <c r="CB921" t="s">
        <v>13985</v>
      </c>
    </row>
    <row r="922" spans="1:80" hidden="1">
      <c r="A922" t="s">
        <v>13850</v>
      </c>
      <c r="B922" t="s">
        <v>67</v>
      </c>
      <c r="C922" t="s">
        <v>5453</v>
      </c>
      <c r="G922" t="s">
        <v>5454</v>
      </c>
      <c r="J922" t="s">
        <v>5455</v>
      </c>
      <c r="K922" t="s">
        <v>5456</v>
      </c>
      <c r="O922" t="s">
        <v>32224</v>
      </c>
      <c r="W922" t="s">
        <v>5457</v>
      </c>
      <c r="AG922">
        <v>1</v>
      </c>
      <c r="AH922">
        <v>2</v>
      </c>
      <c r="AN922" t="s">
        <v>5458</v>
      </c>
      <c r="AS922" t="s">
        <v>521</v>
      </c>
      <c r="AT922">
        <v>2013</v>
      </c>
      <c r="AU922">
        <v>145</v>
      </c>
      <c r="AV922">
        <v>3</v>
      </c>
      <c r="BA922">
        <v>302</v>
      </c>
      <c r="BB922">
        <v>316</v>
      </c>
      <c r="BD922" t="s">
        <v>5459</v>
      </c>
      <c r="BG922">
        <v>15</v>
      </c>
      <c r="BK922" t="s">
        <v>5460</v>
      </c>
      <c r="BW922">
        <v>1</v>
      </c>
      <c r="BY922" t="s">
        <v>13985</v>
      </c>
      <c r="BZ922" t="s">
        <v>13985</v>
      </c>
      <c r="CA922" t="s">
        <v>13985</v>
      </c>
      <c r="CB922" t="s">
        <v>13985</v>
      </c>
    </row>
    <row r="923" spans="1:80" hidden="1">
      <c r="A923" t="s">
        <v>13850</v>
      </c>
      <c r="B923" t="s">
        <v>67</v>
      </c>
      <c r="C923" t="s">
        <v>35471</v>
      </c>
      <c r="G923" t="s">
        <v>35471</v>
      </c>
      <c r="J923" t="s">
        <v>35472</v>
      </c>
      <c r="K923" t="s">
        <v>3981</v>
      </c>
      <c r="O923" t="s">
        <v>32224</v>
      </c>
      <c r="W923" t="s">
        <v>35473</v>
      </c>
      <c r="AG923">
        <v>48</v>
      </c>
      <c r="AH923">
        <v>62</v>
      </c>
      <c r="AN923" t="s">
        <v>3983</v>
      </c>
      <c r="AS923" t="s">
        <v>352</v>
      </c>
      <c r="AT923">
        <v>2000</v>
      </c>
      <c r="AU923">
        <v>90</v>
      </c>
      <c r="AV923">
        <v>4</v>
      </c>
      <c r="BA923">
        <v>357</v>
      </c>
      <c r="BB923">
        <v>364</v>
      </c>
      <c r="BG923">
        <v>8</v>
      </c>
      <c r="BK923" t="s">
        <v>35474</v>
      </c>
      <c r="BL923">
        <v>11020794</v>
      </c>
      <c r="BW923">
        <v>0</v>
      </c>
      <c r="BX923" t="s">
        <v>13429</v>
      </c>
      <c r="BY923" t="s">
        <v>13985</v>
      </c>
      <c r="BZ923" t="s">
        <v>13985</v>
      </c>
      <c r="CA923" t="s">
        <v>13985</v>
      </c>
      <c r="CB923" t="s">
        <v>13985</v>
      </c>
    </row>
    <row r="924" spans="1:80" hidden="1">
      <c r="A924" t="s">
        <v>13850</v>
      </c>
      <c r="B924" t="s">
        <v>67</v>
      </c>
      <c r="C924" t="s">
        <v>36002</v>
      </c>
      <c r="G924" t="s">
        <v>36002</v>
      </c>
      <c r="J924" t="s">
        <v>36003</v>
      </c>
      <c r="K924" t="s">
        <v>605</v>
      </c>
      <c r="O924" t="s">
        <v>32224</v>
      </c>
      <c r="AG924">
        <v>37</v>
      </c>
      <c r="AH924">
        <v>38</v>
      </c>
      <c r="AN924" t="s">
        <v>609</v>
      </c>
      <c r="AS924" t="s">
        <v>242</v>
      </c>
      <c r="AT924">
        <v>1987</v>
      </c>
      <c r="AU924">
        <v>84</v>
      </c>
      <c r="AV924">
        <v>20</v>
      </c>
      <c r="BA924">
        <v>7169</v>
      </c>
      <c r="BB924">
        <v>7173</v>
      </c>
      <c r="BD924" t="s">
        <v>36004</v>
      </c>
      <c r="BG924">
        <v>5</v>
      </c>
      <c r="BK924" t="s">
        <v>36005</v>
      </c>
      <c r="BL924">
        <v>16593882</v>
      </c>
      <c r="BM924" t="s">
        <v>32812</v>
      </c>
      <c r="BW924">
        <v>0</v>
      </c>
      <c r="BX924" t="s">
        <v>13429</v>
      </c>
      <c r="BY924" t="s">
        <v>13985</v>
      </c>
      <c r="BZ924" t="s">
        <v>13985</v>
      </c>
      <c r="CA924" t="s">
        <v>13985</v>
      </c>
      <c r="CB924" t="s">
        <v>13985</v>
      </c>
    </row>
    <row r="925" spans="1:80" hidden="1">
      <c r="A925" t="s">
        <v>13850</v>
      </c>
      <c r="B925" t="s">
        <v>67</v>
      </c>
      <c r="C925" t="s">
        <v>33852</v>
      </c>
      <c r="G925" t="s">
        <v>33853</v>
      </c>
      <c r="J925" t="s">
        <v>33854</v>
      </c>
      <c r="K925" t="s">
        <v>667</v>
      </c>
      <c r="O925" t="s">
        <v>32224</v>
      </c>
      <c r="W925" t="s">
        <v>33855</v>
      </c>
      <c r="AG925">
        <v>3</v>
      </c>
      <c r="AH925">
        <v>4</v>
      </c>
      <c r="AN925" t="s">
        <v>670</v>
      </c>
      <c r="AS925" t="s">
        <v>352</v>
      </c>
      <c r="AT925">
        <v>2013</v>
      </c>
      <c r="AU925">
        <v>48</v>
      </c>
      <c r="AV925">
        <v>3</v>
      </c>
      <c r="BA925">
        <v>337</v>
      </c>
      <c r="BB925">
        <v>343</v>
      </c>
      <c r="BD925" t="s">
        <v>33856</v>
      </c>
      <c r="BG925">
        <v>7</v>
      </c>
      <c r="BK925" t="s">
        <v>33857</v>
      </c>
      <c r="BW925">
        <v>0</v>
      </c>
      <c r="BX925" t="s">
        <v>13429</v>
      </c>
      <c r="BY925" t="s">
        <v>13985</v>
      </c>
      <c r="BZ925" t="s">
        <v>13985</v>
      </c>
      <c r="CA925" t="s">
        <v>13985</v>
      </c>
      <c r="CB925" t="s">
        <v>13985</v>
      </c>
    </row>
    <row r="926" spans="1:80" hidden="1">
      <c r="A926" t="s">
        <v>13850</v>
      </c>
      <c r="B926" t="s">
        <v>67</v>
      </c>
      <c r="C926" t="s">
        <v>33368</v>
      </c>
      <c r="G926" t="s">
        <v>33369</v>
      </c>
      <c r="J926" t="s">
        <v>33370</v>
      </c>
      <c r="K926" t="s">
        <v>216</v>
      </c>
      <c r="O926" t="s">
        <v>32224</v>
      </c>
      <c r="W926" t="s">
        <v>33371</v>
      </c>
      <c r="AA926" t="s">
        <v>33372</v>
      </c>
      <c r="AB926" t="s">
        <v>33373</v>
      </c>
      <c r="AG926">
        <v>7</v>
      </c>
      <c r="AH926">
        <v>8</v>
      </c>
      <c r="AN926" t="s">
        <v>218</v>
      </c>
      <c r="AS926" s="1">
        <v>37803</v>
      </c>
      <c r="AT926">
        <v>2015</v>
      </c>
      <c r="AU926">
        <v>5</v>
      </c>
      <c r="BC926">
        <v>11877</v>
      </c>
      <c r="BD926" t="s">
        <v>33374</v>
      </c>
      <c r="BG926">
        <v>9</v>
      </c>
      <c r="BK926" t="s">
        <v>33375</v>
      </c>
      <c r="BL926">
        <v>26138760</v>
      </c>
      <c r="BM926" t="s">
        <v>32263</v>
      </c>
      <c r="BW926">
        <v>0</v>
      </c>
      <c r="BX926" t="s">
        <v>13429</v>
      </c>
      <c r="BY926" t="s">
        <v>13985</v>
      </c>
      <c r="BZ926" t="s">
        <v>13985</v>
      </c>
      <c r="CA926" t="s">
        <v>13985</v>
      </c>
      <c r="CB926" t="s">
        <v>13985</v>
      </c>
    </row>
    <row r="927" spans="1:80" hidden="1">
      <c r="A927" t="s">
        <v>13850</v>
      </c>
      <c r="B927" t="s">
        <v>67</v>
      </c>
      <c r="C927" t="s">
        <v>35874</v>
      </c>
      <c r="G927" t="s">
        <v>35874</v>
      </c>
      <c r="J927" t="s">
        <v>35875</v>
      </c>
      <c r="K927" t="s">
        <v>358</v>
      </c>
      <c r="O927" t="s">
        <v>32224</v>
      </c>
      <c r="W927" t="s">
        <v>35876</v>
      </c>
      <c r="AB927" t="s">
        <v>5515</v>
      </c>
      <c r="AG927">
        <v>6</v>
      </c>
      <c r="AH927">
        <v>6</v>
      </c>
      <c r="AN927" t="s">
        <v>360</v>
      </c>
      <c r="AS927" t="s">
        <v>521</v>
      </c>
      <c r="AT927">
        <v>1992</v>
      </c>
      <c r="AU927">
        <v>38</v>
      </c>
      <c r="AV927">
        <v>6</v>
      </c>
      <c r="BA927">
        <v>447</v>
      </c>
      <c r="BB927">
        <v>452</v>
      </c>
      <c r="BD927" t="s">
        <v>35877</v>
      </c>
      <c r="BG927">
        <v>6</v>
      </c>
      <c r="BK927" t="s">
        <v>35878</v>
      </c>
      <c r="BW927">
        <v>0</v>
      </c>
      <c r="BX927" t="s">
        <v>13433</v>
      </c>
      <c r="BY927">
        <v>1</v>
      </c>
      <c r="BZ927" t="s">
        <v>13985</v>
      </c>
      <c r="CA927" t="s">
        <v>13985</v>
      </c>
      <c r="CB927" t="s">
        <v>13985</v>
      </c>
    </row>
    <row r="928" spans="1:80" hidden="1">
      <c r="A928" t="s">
        <v>13850</v>
      </c>
      <c r="B928" t="s">
        <v>67</v>
      </c>
      <c r="C928" t="s">
        <v>585</v>
      </c>
      <c r="G928" t="s">
        <v>586</v>
      </c>
      <c r="J928" t="s">
        <v>587</v>
      </c>
      <c r="K928" t="s">
        <v>160</v>
      </c>
      <c r="O928" t="s">
        <v>32224</v>
      </c>
      <c r="W928" t="s">
        <v>588</v>
      </c>
      <c r="AB928" t="s">
        <v>589</v>
      </c>
      <c r="AG928">
        <v>0</v>
      </c>
      <c r="AH928">
        <v>0</v>
      </c>
      <c r="AN928" t="s">
        <v>162</v>
      </c>
      <c r="AO928" t="s">
        <v>163</v>
      </c>
      <c r="AS928" t="s">
        <v>521</v>
      </c>
      <c r="AT928">
        <v>2019</v>
      </c>
      <c r="AU928">
        <v>44</v>
      </c>
      <c r="AV928">
        <v>2</v>
      </c>
      <c r="BA928">
        <v>99</v>
      </c>
      <c r="BB928">
        <v>115</v>
      </c>
      <c r="BD928" t="s">
        <v>590</v>
      </c>
      <c r="BG928">
        <v>17</v>
      </c>
      <c r="BK928" t="s">
        <v>591</v>
      </c>
      <c r="BW928">
        <v>1</v>
      </c>
    </row>
    <row r="929" spans="1:80" hidden="1">
      <c r="A929" t="s">
        <v>13850</v>
      </c>
      <c r="B929" t="s">
        <v>67</v>
      </c>
      <c r="C929" t="s">
        <v>6624</v>
      </c>
      <c r="G929" t="s">
        <v>6625</v>
      </c>
      <c r="J929" t="s">
        <v>6626</v>
      </c>
      <c r="K929" t="s">
        <v>821</v>
      </c>
      <c r="O929" t="s">
        <v>34260</v>
      </c>
      <c r="W929" t="s">
        <v>6627</v>
      </c>
      <c r="AG929">
        <v>10</v>
      </c>
      <c r="AH929">
        <v>10</v>
      </c>
      <c r="AN929" t="s">
        <v>824</v>
      </c>
      <c r="AS929" t="s">
        <v>521</v>
      </c>
      <c r="AT929">
        <v>2011</v>
      </c>
      <c r="AU929">
        <v>20</v>
      </c>
      <c r="AV929">
        <v>12</v>
      </c>
      <c r="BA929">
        <v>2471</v>
      </c>
      <c r="BB929">
        <v>2476</v>
      </c>
      <c r="BD929" t="s">
        <v>6628</v>
      </c>
      <c r="BG929">
        <v>6</v>
      </c>
      <c r="BK929" t="s">
        <v>6629</v>
      </c>
      <c r="BL929">
        <v>21595769</v>
      </c>
      <c r="BM929" t="s">
        <v>32597</v>
      </c>
      <c r="BW929">
        <v>1</v>
      </c>
      <c r="BY929" t="s">
        <v>13985</v>
      </c>
      <c r="BZ929" t="s">
        <v>13985</v>
      </c>
      <c r="CA929" t="s">
        <v>13985</v>
      </c>
      <c r="CB929" t="s">
        <v>13985</v>
      </c>
    </row>
    <row r="930" spans="1:80" hidden="1">
      <c r="A930" t="s">
        <v>13850</v>
      </c>
      <c r="B930" t="s">
        <v>67</v>
      </c>
      <c r="C930" t="s">
        <v>33260</v>
      </c>
      <c r="G930" t="s">
        <v>33261</v>
      </c>
      <c r="J930" t="s">
        <v>33262</v>
      </c>
      <c r="K930" t="s">
        <v>453</v>
      </c>
      <c r="O930" t="s">
        <v>32224</v>
      </c>
      <c r="W930" t="s">
        <v>33263</v>
      </c>
      <c r="AG930">
        <v>14</v>
      </c>
      <c r="AH930">
        <v>14</v>
      </c>
      <c r="AN930" t="s">
        <v>455</v>
      </c>
      <c r="AO930" t="s">
        <v>456</v>
      </c>
      <c r="AS930" t="s">
        <v>730</v>
      </c>
      <c r="AT930">
        <v>2016</v>
      </c>
      <c r="AU930">
        <v>41</v>
      </c>
      <c r="AV930">
        <v>2</v>
      </c>
      <c r="BA930">
        <v>182</v>
      </c>
      <c r="BB930">
        <v>191</v>
      </c>
      <c r="BD930" t="s">
        <v>33264</v>
      </c>
      <c r="BG930">
        <v>10</v>
      </c>
      <c r="BK930" t="s">
        <v>33265</v>
      </c>
      <c r="BW930">
        <v>0</v>
      </c>
      <c r="BX930" t="s">
        <v>13429</v>
      </c>
      <c r="BY930" t="s">
        <v>13985</v>
      </c>
      <c r="BZ930" t="s">
        <v>13985</v>
      </c>
      <c r="CA930" t="s">
        <v>13985</v>
      </c>
      <c r="CB930" t="s">
        <v>13985</v>
      </c>
    </row>
    <row r="931" spans="1:80" hidden="1">
      <c r="A931" t="s">
        <v>13850</v>
      </c>
      <c r="B931" t="s">
        <v>67</v>
      </c>
      <c r="C931" t="s">
        <v>35545</v>
      </c>
      <c r="G931" t="s">
        <v>35545</v>
      </c>
      <c r="J931" t="s">
        <v>35546</v>
      </c>
      <c r="K931" t="s">
        <v>423</v>
      </c>
      <c r="O931" t="s">
        <v>32224</v>
      </c>
      <c r="W931" t="s">
        <v>35547</v>
      </c>
      <c r="AA931" t="s">
        <v>35548</v>
      </c>
      <c r="AB931" t="s">
        <v>35549</v>
      </c>
      <c r="AG931">
        <v>5</v>
      </c>
      <c r="AH931">
        <v>5</v>
      </c>
      <c r="AN931" t="s">
        <v>426</v>
      </c>
      <c r="AO931" t="s">
        <v>427</v>
      </c>
      <c r="AS931" t="s">
        <v>730</v>
      </c>
      <c r="AT931">
        <v>1999</v>
      </c>
      <c r="AU931">
        <v>53</v>
      </c>
      <c r="AV931">
        <v>2</v>
      </c>
      <c r="BA931">
        <v>561</v>
      </c>
      <c r="BB931">
        <v>567</v>
      </c>
      <c r="BD931" t="s">
        <v>35550</v>
      </c>
      <c r="BG931">
        <v>7</v>
      </c>
      <c r="BK931" t="s">
        <v>35551</v>
      </c>
      <c r="BL931">
        <v>28565413</v>
      </c>
      <c r="BW931">
        <v>0</v>
      </c>
      <c r="BX931" t="s">
        <v>13429</v>
      </c>
      <c r="BY931" t="s">
        <v>13985</v>
      </c>
      <c r="BZ931" t="s">
        <v>13985</v>
      </c>
      <c r="CA931" t="s">
        <v>13985</v>
      </c>
      <c r="CB931" t="s">
        <v>13985</v>
      </c>
    </row>
    <row r="932" spans="1:80" hidden="1">
      <c r="A932" t="s">
        <v>13850</v>
      </c>
      <c r="B932" t="s">
        <v>67</v>
      </c>
      <c r="C932" t="s">
        <v>13043</v>
      </c>
      <c r="G932" t="s">
        <v>13043</v>
      </c>
      <c r="J932" t="s">
        <v>13044</v>
      </c>
      <c r="K932" t="s">
        <v>258</v>
      </c>
      <c r="O932" t="s">
        <v>32224</v>
      </c>
      <c r="W932" t="s">
        <v>13045</v>
      </c>
      <c r="AG932">
        <v>117</v>
      </c>
      <c r="AH932">
        <v>118</v>
      </c>
      <c r="AN932" t="s">
        <v>261</v>
      </c>
      <c r="AS932" t="s">
        <v>12369</v>
      </c>
      <c r="AT932">
        <v>1991</v>
      </c>
      <c r="AU932">
        <v>6</v>
      </c>
      <c r="AV932">
        <v>4</v>
      </c>
      <c r="BA932">
        <v>299</v>
      </c>
      <c r="BB932">
        <v>313</v>
      </c>
      <c r="BD932" t="s">
        <v>13046</v>
      </c>
      <c r="BG932">
        <v>15</v>
      </c>
      <c r="BK932" t="s">
        <v>13047</v>
      </c>
      <c r="BL932">
        <v>1773097</v>
      </c>
      <c r="BW932">
        <v>1</v>
      </c>
      <c r="BY932" t="s">
        <v>13985</v>
      </c>
      <c r="BZ932" t="s">
        <v>13985</v>
      </c>
      <c r="CA932" t="s">
        <v>13985</v>
      </c>
      <c r="CB932" t="s">
        <v>13985</v>
      </c>
    </row>
    <row r="933" spans="1:80" hidden="1">
      <c r="A933" t="s">
        <v>13850</v>
      </c>
      <c r="B933" t="s">
        <v>67</v>
      </c>
      <c r="C933" t="s">
        <v>33414</v>
      </c>
      <c r="G933" t="s">
        <v>33415</v>
      </c>
      <c r="J933" t="s">
        <v>33416</v>
      </c>
      <c r="K933" t="s">
        <v>1966</v>
      </c>
      <c r="O933" t="s">
        <v>32250</v>
      </c>
      <c r="AA933" t="s">
        <v>33417</v>
      </c>
      <c r="AB933" t="s">
        <v>33418</v>
      </c>
      <c r="AG933">
        <v>124</v>
      </c>
      <c r="AH933">
        <v>126</v>
      </c>
      <c r="AN933" t="s">
        <v>1969</v>
      </c>
      <c r="AO933" t="s">
        <v>1970</v>
      </c>
      <c r="AS933" t="s">
        <v>33419</v>
      </c>
      <c r="AT933">
        <v>2015</v>
      </c>
      <c r="AU933">
        <v>370</v>
      </c>
      <c r="AV933">
        <v>1667</v>
      </c>
      <c r="BC933">
        <v>20140133</v>
      </c>
      <c r="BD933" t="s">
        <v>33420</v>
      </c>
      <c r="BG933">
        <v>6</v>
      </c>
      <c r="BK933" t="s">
        <v>33421</v>
      </c>
      <c r="BL933">
        <v>25780244</v>
      </c>
      <c r="BM933" t="s">
        <v>32707</v>
      </c>
      <c r="BW933">
        <v>0</v>
      </c>
      <c r="BX933" t="s">
        <v>13429</v>
      </c>
      <c r="BY933" t="s">
        <v>13985</v>
      </c>
      <c r="BZ933" t="s">
        <v>13985</v>
      </c>
      <c r="CA933" t="s">
        <v>13985</v>
      </c>
      <c r="CB933" t="s">
        <v>13985</v>
      </c>
    </row>
    <row r="934" spans="1:80" hidden="1">
      <c r="A934" t="s">
        <v>13850</v>
      </c>
      <c r="B934" t="s">
        <v>67</v>
      </c>
      <c r="C934" t="s">
        <v>36110</v>
      </c>
      <c r="G934" t="s">
        <v>36110</v>
      </c>
      <c r="J934" t="s">
        <v>36111</v>
      </c>
      <c r="K934" t="s">
        <v>13312</v>
      </c>
      <c r="O934" t="s">
        <v>36112</v>
      </c>
      <c r="AG934">
        <v>0</v>
      </c>
      <c r="AH934">
        <v>0</v>
      </c>
      <c r="AN934" t="s">
        <v>13313</v>
      </c>
      <c r="AT934">
        <v>1984</v>
      </c>
      <c r="AU934">
        <v>104</v>
      </c>
      <c r="BA934">
        <v>41</v>
      </c>
      <c r="BB934">
        <v>47</v>
      </c>
      <c r="BG934">
        <v>7</v>
      </c>
      <c r="BK934" t="s">
        <v>36113</v>
      </c>
      <c r="BW934">
        <v>0</v>
      </c>
      <c r="BX934" t="s">
        <v>13429</v>
      </c>
      <c r="BY934" t="s">
        <v>13985</v>
      </c>
      <c r="BZ934" t="s">
        <v>13985</v>
      </c>
      <c r="CA934" t="s">
        <v>13985</v>
      </c>
      <c r="CB934" t="s">
        <v>13985</v>
      </c>
    </row>
    <row r="935" spans="1:80" hidden="1">
      <c r="A935" t="s">
        <v>13850</v>
      </c>
      <c r="B935" t="s">
        <v>67</v>
      </c>
      <c r="C935" t="s">
        <v>3803</v>
      </c>
      <c r="G935" t="s">
        <v>3804</v>
      </c>
      <c r="J935" t="s">
        <v>3805</v>
      </c>
      <c r="K935" t="s">
        <v>3806</v>
      </c>
      <c r="O935" t="s">
        <v>32224</v>
      </c>
      <c r="W935" t="s">
        <v>3807</v>
      </c>
      <c r="AG935">
        <v>10</v>
      </c>
      <c r="AH935">
        <v>10</v>
      </c>
      <c r="AN935" t="s">
        <v>3808</v>
      </c>
      <c r="AO935" t="s">
        <v>3809</v>
      </c>
      <c r="AS935" t="s">
        <v>297</v>
      </c>
      <c r="AT935">
        <v>2015</v>
      </c>
      <c r="AU935">
        <v>25</v>
      </c>
      <c r="AV935">
        <v>6</v>
      </c>
      <c r="BA935">
        <v>1506</v>
      </c>
      <c r="BB935">
        <v>1517</v>
      </c>
      <c r="BD935" t="s">
        <v>3810</v>
      </c>
      <c r="BG935">
        <v>12</v>
      </c>
      <c r="BK935" t="s">
        <v>3811</v>
      </c>
      <c r="BL935">
        <v>26552260</v>
      </c>
      <c r="BW935">
        <v>1</v>
      </c>
      <c r="BY935" t="s">
        <v>13985</v>
      </c>
      <c r="BZ935" t="s">
        <v>13985</v>
      </c>
      <c r="CA935" t="s">
        <v>13985</v>
      </c>
      <c r="CB935" t="s">
        <v>13985</v>
      </c>
    </row>
    <row r="936" spans="1:80" hidden="1">
      <c r="A936" t="s">
        <v>13850</v>
      </c>
      <c r="B936" t="s">
        <v>67</v>
      </c>
      <c r="C936" t="s">
        <v>10035</v>
      </c>
      <c r="G936" t="s">
        <v>10035</v>
      </c>
      <c r="J936" t="s">
        <v>10036</v>
      </c>
      <c r="K936" t="s">
        <v>423</v>
      </c>
      <c r="O936" t="s">
        <v>32224</v>
      </c>
      <c r="W936" t="s">
        <v>10037</v>
      </c>
      <c r="AG936">
        <v>16</v>
      </c>
      <c r="AH936">
        <v>16</v>
      </c>
      <c r="AN936" t="s">
        <v>426</v>
      </c>
      <c r="AO936" t="s">
        <v>427</v>
      </c>
      <c r="AS936" t="s">
        <v>242</v>
      </c>
      <c r="AT936">
        <v>2003</v>
      </c>
      <c r="AU936">
        <v>57</v>
      </c>
      <c r="AV936">
        <v>10</v>
      </c>
      <c r="BA936">
        <v>2342</v>
      </c>
      <c r="BB936">
        <v>2349</v>
      </c>
      <c r="BG936">
        <v>8</v>
      </c>
      <c r="BK936" t="s">
        <v>10038</v>
      </c>
      <c r="BL936">
        <v>14628922</v>
      </c>
      <c r="BW936">
        <v>1</v>
      </c>
      <c r="BY936" t="s">
        <v>13985</v>
      </c>
      <c r="BZ936" t="s">
        <v>13985</v>
      </c>
      <c r="CA936" t="s">
        <v>13985</v>
      </c>
      <c r="CB936" t="s">
        <v>13985</v>
      </c>
    </row>
    <row r="937" spans="1:80" hidden="1">
      <c r="A937" t="s">
        <v>13850</v>
      </c>
      <c r="B937" t="s">
        <v>67</v>
      </c>
      <c r="C937" t="s">
        <v>35287</v>
      </c>
      <c r="G937" t="s">
        <v>35287</v>
      </c>
      <c r="J937" t="s">
        <v>35288</v>
      </c>
      <c r="K937" t="s">
        <v>19194</v>
      </c>
      <c r="O937" t="s">
        <v>35289</v>
      </c>
      <c r="AA937" t="s">
        <v>35290</v>
      </c>
      <c r="AB937" t="s">
        <v>35291</v>
      </c>
      <c r="AG937">
        <v>26</v>
      </c>
      <c r="AH937">
        <v>28</v>
      </c>
      <c r="AN937" t="s">
        <v>19197</v>
      </c>
      <c r="AO937" t="s">
        <v>19198</v>
      </c>
      <c r="AS937" t="s">
        <v>297</v>
      </c>
      <c r="AT937">
        <v>2002</v>
      </c>
      <c r="AU937">
        <v>17</v>
      </c>
      <c r="AV937">
        <v>9</v>
      </c>
      <c r="BA937">
        <v>407</v>
      </c>
      <c r="BB937">
        <v>408</v>
      </c>
      <c r="BC937" t="s">
        <v>35292</v>
      </c>
      <c r="BD937" t="s">
        <v>35293</v>
      </c>
      <c r="BG937">
        <v>2</v>
      </c>
      <c r="BK937" t="s">
        <v>35294</v>
      </c>
      <c r="BW937">
        <v>0</v>
      </c>
      <c r="BX937" t="s">
        <v>13429</v>
      </c>
      <c r="BY937" t="s">
        <v>13985</v>
      </c>
      <c r="BZ937" t="s">
        <v>13985</v>
      </c>
      <c r="CA937" t="s">
        <v>13985</v>
      </c>
      <c r="CB937" t="s">
        <v>13985</v>
      </c>
    </row>
    <row r="938" spans="1:80" hidden="1">
      <c r="A938" t="s">
        <v>13850</v>
      </c>
      <c r="B938" t="s">
        <v>67</v>
      </c>
      <c r="C938" t="s">
        <v>34989</v>
      </c>
      <c r="G938" t="s">
        <v>34989</v>
      </c>
      <c r="J938" t="s">
        <v>34990</v>
      </c>
      <c r="K938" t="s">
        <v>4472</v>
      </c>
      <c r="O938" t="s">
        <v>32224</v>
      </c>
      <c r="W938" t="s">
        <v>34991</v>
      </c>
      <c r="AG938">
        <v>15</v>
      </c>
      <c r="AH938">
        <v>15</v>
      </c>
      <c r="AN938" t="s">
        <v>4476</v>
      </c>
      <c r="AO938" t="s">
        <v>4477</v>
      </c>
      <c r="AS938" s="1">
        <v>40360</v>
      </c>
      <c r="AT938">
        <v>2005</v>
      </c>
      <c r="AU938">
        <v>185</v>
      </c>
      <c r="AV938" s="2">
        <v>43557</v>
      </c>
      <c r="BA938">
        <v>469</v>
      </c>
      <c r="BB938">
        <v>481</v>
      </c>
      <c r="BD938" t="s">
        <v>34992</v>
      </c>
      <c r="BG938">
        <v>13</v>
      </c>
      <c r="BK938" t="s">
        <v>34993</v>
      </c>
      <c r="BW938">
        <v>0</v>
      </c>
      <c r="BX938" t="s">
        <v>13429</v>
      </c>
      <c r="BY938" t="s">
        <v>13985</v>
      </c>
      <c r="BZ938" t="s">
        <v>13985</v>
      </c>
      <c r="CA938" t="s">
        <v>13985</v>
      </c>
      <c r="CB938" t="s">
        <v>13985</v>
      </c>
    </row>
    <row r="939" spans="1:80" hidden="1">
      <c r="A939" t="s">
        <v>13850</v>
      </c>
      <c r="B939" t="s">
        <v>67</v>
      </c>
      <c r="C939" t="s">
        <v>26140</v>
      </c>
      <c r="G939" t="s">
        <v>26140</v>
      </c>
      <c r="J939" t="s">
        <v>26141</v>
      </c>
      <c r="K939" t="s">
        <v>22467</v>
      </c>
      <c r="O939" t="s">
        <v>32224</v>
      </c>
      <c r="W939" t="s">
        <v>26142</v>
      </c>
      <c r="AG939">
        <v>0</v>
      </c>
      <c r="AH939">
        <v>0</v>
      </c>
      <c r="AN939" t="s">
        <v>22471</v>
      </c>
      <c r="AS939" t="s">
        <v>26143</v>
      </c>
      <c r="AT939">
        <v>2006</v>
      </c>
      <c r="AU939">
        <v>17</v>
      </c>
      <c r="AV939">
        <v>1</v>
      </c>
      <c r="BA939">
        <v>13</v>
      </c>
      <c r="BB939">
        <v>20</v>
      </c>
      <c r="BD939" t="s">
        <v>26144</v>
      </c>
      <c r="BG939">
        <v>8</v>
      </c>
      <c r="BK939" t="s">
        <v>26145</v>
      </c>
      <c r="BM939" t="s">
        <v>32286</v>
      </c>
      <c r="BW939">
        <v>1</v>
      </c>
      <c r="BY939" t="s">
        <v>13985</v>
      </c>
      <c r="BZ939" t="s">
        <v>13985</v>
      </c>
      <c r="CA939" t="s">
        <v>13985</v>
      </c>
      <c r="CB939" t="s">
        <v>13985</v>
      </c>
    </row>
    <row r="940" spans="1:80" hidden="1">
      <c r="A940" t="s">
        <v>13850</v>
      </c>
      <c r="B940" t="s">
        <v>67</v>
      </c>
      <c r="C940" t="s">
        <v>33796</v>
      </c>
      <c r="G940" t="s">
        <v>33797</v>
      </c>
      <c r="J940" t="s">
        <v>33798</v>
      </c>
      <c r="K940" t="s">
        <v>5754</v>
      </c>
      <c r="O940" t="s">
        <v>32291</v>
      </c>
      <c r="W940" t="s">
        <v>33799</v>
      </c>
      <c r="AA940" t="s">
        <v>33800</v>
      </c>
      <c r="AB940" t="s">
        <v>33801</v>
      </c>
      <c r="AG940">
        <v>257</v>
      </c>
      <c r="AH940">
        <v>268</v>
      </c>
      <c r="AN940" t="s">
        <v>5758</v>
      </c>
      <c r="AO940" t="s">
        <v>5759</v>
      </c>
      <c r="AS940" t="s">
        <v>154</v>
      </c>
      <c r="AT940">
        <v>2013</v>
      </c>
      <c r="AU940">
        <v>88</v>
      </c>
      <c r="AV940">
        <v>4</v>
      </c>
      <c r="BA940">
        <v>912</v>
      </c>
      <c r="BB940">
        <v>927</v>
      </c>
      <c r="BD940" t="s">
        <v>33802</v>
      </c>
      <c r="BG940">
        <v>16</v>
      </c>
      <c r="BK940" t="s">
        <v>33803</v>
      </c>
      <c r="BL940">
        <v>23565807</v>
      </c>
      <c r="BW940">
        <v>0</v>
      </c>
      <c r="BX940" t="s">
        <v>13429</v>
      </c>
      <c r="BY940" t="s">
        <v>13985</v>
      </c>
      <c r="BZ940" t="s">
        <v>13985</v>
      </c>
      <c r="CA940" t="s">
        <v>13985</v>
      </c>
      <c r="CB940" t="s">
        <v>13985</v>
      </c>
    </row>
    <row r="941" spans="1:80" hidden="1">
      <c r="A941" t="s">
        <v>13850</v>
      </c>
      <c r="B941" t="s">
        <v>67</v>
      </c>
      <c r="C941" t="s">
        <v>32880</v>
      </c>
      <c r="G941" t="s">
        <v>32881</v>
      </c>
      <c r="J941" t="s">
        <v>32882</v>
      </c>
      <c r="K941" t="s">
        <v>3022</v>
      </c>
      <c r="O941" t="s">
        <v>32224</v>
      </c>
      <c r="W941" t="s">
        <v>32883</v>
      </c>
      <c r="AG941">
        <v>0</v>
      </c>
      <c r="AH941">
        <v>0</v>
      </c>
      <c r="AN941" t="s">
        <v>3024</v>
      </c>
      <c r="AO941" t="s">
        <v>3025</v>
      </c>
      <c r="AS941" t="s">
        <v>297</v>
      </c>
      <c r="AT941">
        <v>2017</v>
      </c>
      <c r="AU941">
        <v>54</v>
      </c>
      <c r="AV941">
        <v>5</v>
      </c>
      <c r="BA941">
        <v>1236</v>
      </c>
      <c r="BB941">
        <v>1242</v>
      </c>
      <c r="BD941" t="s">
        <v>32884</v>
      </c>
      <c r="BG941">
        <v>7</v>
      </c>
      <c r="BK941" t="s">
        <v>32885</v>
      </c>
      <c r="BL941">
        <v>28419266</v>
      </c>
      <c r="BW941">
        <v>0</v>
      </c>
      <c r="BX941" t="s">
        <v>13429</v>
      </c>
      <c r="BY941" t="s">
        <v>13985</v>
      </c>
      <c r="BZ941" t="s">
        <v>13985</v>
      </c>
      <c r="CA941" t="s">
        <v>13985</v>
      </c>
      <c r="CB941" t="s">
        <v>13985</v>
      </c>
    </row>
    <row r="942" spans="1:80" hidden="1">
      <c r="A942" t="s">
        <v>13850</v>
      </c>
      <c r="B942" t="s">
        <v>67</v>
      </c>
      <c r="C942" t="s">
        <v>18906</v>
      </c>
      <c r="G942" t="s">
        <v>18907</v>
      </c>
      <c r="J942" t="s">
        <v>18908</v>
      </c>
      <c r="K942" t="s">
        <v>8965</v>
      </c>
      <c r="O942" t="s">
        <v>32224</v>
      </c>
      <c r="W942" t="s">
        <v>18909</v>
      </c>
      <c r="AG942">
        <v>11</v>
      </c>
      <c r="AH942">
        <v>11</v>
      </c>
      <c r="AO942" t="s">
        <v>8968</v>
      </c>
      <c r="AS942" t="s">
        <v>521</v>
      </c>
      <c r="AT942">
        <v>2015</v>
      </c>
      <c r="AU942">
        <v>40</v>
      </c>
      <c r="AV942">
        <v>1</v>
      </c>
      <c r="BA942">
        <v>164</v>
      </c>
      <c r="BB942">
        <v>171</v>
      </c>
      <c r="BD942" t="s">
        <v>18910</v>
      </c>
      <c r="BG942">
        <v>8</v>
      </c>
      <c r="BK942" t="s">
        <v>18911</v>
      </c>
      <c r="BL942">
        <v>26047197</v>
      </c>
      <c r="BW942">
        <v>1</v>
      </c>
      <c r="BY942" t="s">
        <v>13985</v>
      </c>
      <c r="BZ942" t="s">
        <v>13985</v>
      </c>
      <c r="CA942" t="s">
        <v>13985</v>
      </c>
      <c r="CB942" t="s">
        <v>13985</v>
      </c>
    </row>
    <row r="943" spans="1:80" hidden="1">
      <c r="A943" t="s">
        <v>13850</v>
      </c>
      <c r="B943" t="s">
        <v>67</v>
      </c>
      <c r="C943" t="s">
        <v>36016</v>
      </c>
      <c r="G943" t="s">
        <v>36016</v>
      </c>
      <c r="J943" t="s">
        <v>36017</v>
      </c>
      <c r="K943" t="s">
        <v>11636</v>
      </c>
      <c r="O943" t="s">
        <v>32224</v>
      </c>
      <c r="AG943">
        <v>9</v>
      </c>
      <c r="AH943">
        <v>10</v>
      </c>
      <c r="AN943" t="s">
        <v>1242</v>
      </c>
      <c r="AS943" t="s">
        <v>297</v>
      </c>
      <c r="AT943">
        <v>1987</v>
      </c>
      <c r="AU943">
        <v>65</v>
      </c>
      <c r="AV943">
        <v>9</v>
      </c>
      <c r="BA943">
        <v>2262</v>
      </c>
      <c r="BB943">
        <v>2265</v>
      </c>
      <c r="BD943" t="s">
        <v>36018</v>
      </c>
      <c r="BG943">
        <v>4</v>
      </c>
      <c r="BK943" t="s">
        <v>36019</v>
      </c>
      <c r="BW943">
        <v>0</v>
      </c>
      <c r="BX943" t="s">
        <v>13433</v>
      </c>
      <c r="BY943">
        <v>1</v>
      </c>
      <c r="BZ943" t="s">
        <v>13985</v>
      </c>
      <c r="CA943" t="s">
        <v>13985</v>
      </c>
      <c r="CB943" t="s">
        <v>13985</v>
      </c>
    </row>
    <row r="944" spans="1:80" hidden="1">
      <c r="A944" t="s">
        <v>13850</v>
      </c>
      <c r="B944" t="s">
        <v>67</v>
      </c>
      <c r="C944" t="s">
        <v>35916</v>
      </c>
      <c r="G944" t="s">
        <v>35916</v>
      </c>
      <c r="J944" t="s">
        <v>35917</v>
      </c>
      <c r="K944" t="s">
        <v>2377</v>
      </c>
      <c r="O944" t="s">
        <v>32224</v>
      </c>
      <c r="AG944">
        <v>11</v>
      </c>
      <c r="AH944">
        <v>11</v>
      </c>
      <c r="AN944" t="s">
        <v>2380</v>
      </c>
      <c r="AS944" t="s">
        <v>6434</v>
      </c>
      <c r="AT944">
        <v>1990</v>
      </c>
      <c r="AU944">
        <v>146</v>
      </c>
      <c r="AV944">
        <v>3</v>
      </c>
      <c r="BA944">
        <v>369</v>
      </c>
      <c r="BB944">
        <v>378</v>
      </c>
      <c r="BD944" t="s">
        <v>35918</v>
      </c>
      <c r="BG944">
        <v>10</v>
      </c>
      <c r="BK944" t="s">
        <v>35919</v>
      </c>
      <c r="BL944">
        <v>2259210</v>
      </c>
      <c r="BW944">
        <v>0</v>
      </c>
      <c r="BX944" t="s">
        <v>13429</v>
      </c>
      <c r="BY944" t="s">
        <v>13985</v>
      </c>
      <c r="BZ944" t="s">
        <v>13985</v>
      </c>
      <c r="CA944" t="s">
        <v>13985</v>
      </c>
      <c r="CB944" t="s">
        <v>13985</v>
      </c>
    </row>
    <row r="945" spans="1:80" hidden="1">
      <c r="A945" t="s">
        <v>13850</v>
      </c>
      <c r="B945" t="s">
        <v>67</v>
      </c>
      <c r="C945" t="s">
        <v>10790</v>
      </c>
      <c r="G945" t="s">
        <v>10790</v>
      </c>
      <c r="J945" t="s">
        <v>10873</v>
      </c>
      <c r="K945" t="s">
        <v>358</v>
      </c>
      <c r="O945" t="s">
        <v>32224</v>
      </c>
      <c r="W945" t="s">
        <v>10874</v>
      </c>
      <c r="AG945">
        <v>7</v>
      </c>
      <c r="AH945">
        <v>8</v>
      </c>
      <c r="AN945" t="s">
        <v>360</v>
      </c>
      <c r="AS945" t="s">
        <v>629</v>
      </c>
      <c r="AT945">
        <v>2000</v>
      </c>
      <c r="AU945">
        <v>46</v>
      </c>
      <c r="AV945">
        <v>5</v>
      </c>
      <c r="BA945">
        <v>727</v>
      </c>
      <c r="BB945">
        <v>733</v>
      </c>
      <c r="BG945">
        <v>7</v>
      </c>
      <c r="BK945" t="s">
        <v>10875</v>
      </c>
      <c r="BL945">
        <v>10742521</v>
      </c>
      <c r="BW945">
        <v>1</v>
      </c>
      <c r="BY945" t="s">
        <v>13985</v>
      </c>
      <c r="BZ945" t="s">
        <v>13985</v>
      </c>
      <c r="CA945" t="s">
        <v>13985</v>
      </c>
      <c r="CB945" t="s">
        <v>13985</v>
      </c>
    </row>
    <row r="946" spans="1:80" hidden="1">
      <c r="A946" t="s">
        <v>13850</v>
      </c>
      <c r="B946" t="s">
        <v>67</v>
      </c>
      <c r="C946" t="s">
        <v>10790</v>
      </c>
      <c r="G946" t="s">
        <v>10790</v>
      </c>
      <c r="J946" t="s">
        <v>35516</v>
      </c>
      <c r="K946" t="s">
        <v>160</v>
      </c>
      <c r="O946" t="s">
        <v>32224</v>
      </c>
      <c r="W946" t="s">
        <v>35517</v>
      </c>
      <c r="AG946">
        <v>9</v>
      </c>
      <c r="AH946">
        <v>10</v>
      </c>
      <c r="AN946" t="s">
        <v>162</v>
      </c>
      <c r="AO946" t="s">
        <v>163</v>
      </c>
      <c r="AS946" t="s">
        <v>84</v>
      </c>
      <c r="AT946">
        <v>1999</v>
      </c>
      <c r="AU946">
        <v>24</v>
      </c>
      <c r="AV946">
        <v>4</v>
      </c>
      <c r="BA946">
        <v>339</v>
      </c>
      <c r="BB946">
        <v>345</v>
      </c>
      <c r="BD946" t="s">
        <v>35518</v>
      </c>
      <c r="BG946">
        <v>7</v>
      </c>
      <c r="BK946" t="s">
        <v>35519</v>
      </c>
      <c r="BW946">
        <v>0</v>
      </c>
      <c r="BX946" t="s">
        <v>13429</v>
      </c>
      <c r="BY946" t="s">
        <v>13985</v>
      </c>
      <c r="BZ946" t="s">
        <v>13985</v>
      </c>
      <c r="CA946" t="s">
        <v>13985</v>
      </c>
      <c r="CB946" t="s">
        <v>13985</v>
      </c>
    </row>
    <row r="947" spans="1:80" hidden="1">
      <c r="A947" t="s">
        <v>13850</v>
      </c>
      <c r="B947" t="s">
        <v>67</v>
      </c>
      <c r="C947" t="s">
        <v>3407</v>
      </c>
      <c r="G947" t="s">
        <v>3408</v>
      </c>
      <c r="J947" t="s">
        <v>3409</v>
      </c>
      <c r="K947" t="s">
        <v>3410</v>
      </c>
      <c r="O947" t="s">
        <v>32291</v>
      </c>
      <c r="W947" t="s">
        <v>3411</v>
      </c>
      <c r="AA947" t="s">
        <v>3412</v>
      </c>
      <c r="AB947" t="s">
        <v>3413</v>
      </c>
      <c r="AG947">
        <v>6</v>
      </c>
      <c r="AH947">
        <v>6</v>
      </c>
      <c r="AN947" t="s">
        <v>3414</v>
      </c>
      <c r="AS947" s="1">
        <v>40909</v>
      </c>
      <c r="AT947">
        <v>2016</v>
      </c>
      <c r="AU947">
        <v>6</v>
      </c>
      <c r="BC947">
        <v>400</v>
      </c>
      <c r="BD947" t="s">
        <v>3415</v>
      </c>
      <c r="BG947">
        <v>15</v>
      </c>
      <c r="BK947" t="s">
        <v>3416</v>
      </c>
      <c r="BL947">
        <v>26793115</v>
      </c>
      <c r="BM947" t="s">
        <v>32263</v>
      </c>
      <c r="BW947">
        <v>1</v>
      </c>
      <c r="BY947" t="s">
        <v>13985</v>
      </c>
      <c r="BZ947" t="s">
        <v>13985</v>
      </c>
      <c r="CA947" t="s">
        <v>13985</v>
      </c>
      <c r="CB947" t="s">
        <v>13985</v>
      </c>
    </row>
    <row r="948" spans="1:80" hidden="1">
      <c r="A948" t="s">
        <v>13850</v>
      </c>
      <c r="B948" t="s">
        <v>67</v>
      </c>
      <c r="C948" t="s">
        <v>33438</v>
      </c>
      <c r="G948" t="s">
        <v>33439</v>
      </c>
      <c r="J948" t="s">
        <v>33440</v>
      </c>
      <c r="K948" t="s">
        <v>4858</v>
      </c>
      <c r="O948" t="s">
        <v>32291</v>
      </c>
      <c r="W948" t="s">
        <v>33441</v>
      </c>
      <c r="AG948">
        <v>18</v>
      </c>
      <c r="AH948">
        <v>18</v>
      </c>
      <c r="AN948" t="s">
        <v>4862</v>
      </c>
      <c r="AO948" t="s">
        <v>4863</v>
      </c>
      <c r="AS948" t="s">
        <v>730</v>
      </c>
      <c r="AT948">
        <v>2015</v>
      </c>
      <c r="AU948">
        <v>199</v>
      </c>
      <c r="AV948">
        <v>4</v>
      </c>
      <c r="BA948">
        <v>897</v>
      </c>
      <c r="BB948">
        <v>904</v>
      </c>
      <c r="BD948" t="s">
        <v>33442</v>
      </c>
      <c r="BG948">
        <v>8</v>
      </c>
      <c r="BK948" t="s">
        <v>33443</v>
      </c>
      <c r="BL948">
        <v>25855650</v>
      </c>
      <c r="BM948" t="s">
        <v>32707</v>
      </c>
      <c r="BW948">
        <v>0</v>
      </c>
      <c r="BX948" t="s">
        <v>13429</v>
      </c>
      <c r="BY948" t="s">
        <v>13985</v>
      </c>
      <c r="BZ948" t="s">
        <v>13985</v>
      </c>
      <c r="CA948" t="s">
        <v>13985</v>
      </c>
      <c r="CB948" t="s">
        <v>13985</v>
      </c>
    </row>
    <row r="949" spans="1:80" hidden="1">
      <c r="A949" t="s">
        <v>13850</v>
      </c>
      <c r="B949" t="s">
        <v>67</v>
      </c>
      <c r="C949" t="s">
        <v>34555</v>
      </c>
      <c r="G949" t="s">
        <v>34556</v>
      </c>
      <c r="J949" t="s">
        <v>34617</v>
      </c>
      <c r="K949" t="s">
        <v>17910</v>
      </c>
      <c r="O949" t="s">
        <v>32224</v>
      </c>
      <c r="W949" t="s">
        <v>34618</v>
      </c>
      <c r="AA949" t="s">
        <v>34559</v>
      </c>
      <c r="AB949" t="s">
        <v>34560</v>
      </c>
      <c r="AG949">
        <v>1</v>
      </c>
      <c r="AH949">
        <v>1</v>
      </c>
      <c r="AN949" t="s">
        <v>17912</v>
      </c>
      <c r="AS949" t="s">
        <v>730</v>
      </c>
      <c r="AT949">
        <v>2008</v>
      </c>
      <c r="AU949">
        <v>44</v>
      </c>
      <c r="AV949">
        <v>2</v>
      </c>
      <c r="BA949">
        <v>190</v>
      </c>
      <c r="BB949">
        <v>197</v>
      </c>
      <c r="BD949" t="s">
        <v>34619</v>
      </c>
      <c r="BG949">
        <v>8</v>
      </c>
      <c r="BK949" t="s">
        <v>34620</v>
      </c>
      <c r="BW949">
        <v>0</v>
      </c>
      <c r="BX949" t="s">
        <v>13429</v>
      </c>
      <c r="BY949" t="s">
        <v>13985</v>
      </c>
      <c r="BZ949" t="s">
        <v>13985</v>
      </c>
      <c r="CA949" t="s">
        <v>13985</v>
      </c>
      <c r="CB949" t="s">
        <v>13985</v>
      </c>
    </row>
    <row r="950" spans="1:80" hidden="1">
      <c r="A950" t="s">
        <v>13784</v>
      </c>
      <c r="B950" t="s">
        <v>67</v>
      </c>
      <c r="C950" t="s">
        <v>36295</v>
      </c>
      <c r="J950" t="s">
        <v>36297</v>
      </c>
      <c r="K950" t="s">
        <v>36299</v>
      </c>
      <c r="W950" t="s">
        <v>36301</v>
      </c>
      <c r="AG950">
        <v>0</v>
      </c>
      <c r="AH950">
        <v>0</v>
      </c>
      <c r="AN950" t="s">
        <v>36302</v>
      </c>
      <c r="AT950">
        <v>2008</v>
      </c>
      <c r="AU950">
        <v>44</v>
      </c>
      <c r="AV950">
        <v>2</v>
      </c>
      <c r="BA950">
        <v>162</v>
      </c>
      <c r="BB950">
        <v>162</v>
      </c>
      <c r="BK950" t="s">
        <v>36303</v>
      </c>
      <c r="BT950" t="s">
        <v>36296</v>
      </c>
      <c r="BU950" t="s">
        <v>36298</v>
      </c>
      <c r="BV950" t="s">
        <v>36300</v>
      </c>
      <c r="BW950">
        <v>0</v>
      </c>
      <c r="BX950" t="s">
        <v>13433</v>
      </c>
      <c r="CB950" t="s">
        <v>13429</v>
      </c>
    </row>
    <row r="951" spans="1:80" hidden="1">
      <c r="A951" t="s">
        <v>13850</v>
      </c>
      <c r="B951" t="s">
        <v>67</v>
      </c>
      <c r="C951" t="s">
        <v>524</v>
      </c>
      <c r="G951" t="s">
        <v>525</v>
      </c>
      <c r="J951" t="s">
        <v>526</v>
      </c>
      <c r="K951" t="s">
        <v>527</v>
      </c>
      <c r="O951" t="s">
        <v>32291</v>
      </c>
      <c r="W951" t="s">
        <v>528</v>
      </c>
      <c r="AG951">
        <v>1</v>
      </c>
      <c r="AH951">
        <v>1</v>
      </c>
      <c r="AN951" t="s">
        <v>529</v>
      </c>
      <c r="AO951" t="s">
        <v>530</v>
      </c>
      <c r="AS951" t="s">
        <v>521</v>
      </c>
      <c r="AT951">
        <v>2019</v>
      </c>
      <c r="AU951">
        <v>49</v>
      </c>
      <c r="BA951">
        <v>86</v>
      </c>
      <c r="BB951">
        <v>93</v>
      </c>
      <c r="BD951" t="s">
        <v>531</v>
      </c>
      <c r="BG951">
        <v>8</v>
      </c>
      <c r="BK951" t="s">
        <v>532</v>
      </c>
      <c r="BL951">
        <v>31302588</v>
      </c>
      <c r="BW951">
        <v>1</v>
      </c>
    </row>
    <row r="952" spans="1:80" hidden="1">
      <c r="A952" t="s">
        <v>13850</v>
      </c>
      <c r="B952" t="s">
        <v>67</v>
      </c>
      <c r="C952" t="s">
        <v>35048</v>
      </c>
      <c r="G952" t="s">
        <v>35048</v>
      </c>
      <c r="J952" t="s">
        <v>35049</v>
      </c>
      <c r="K952" t="s">
        <v>35050</v>
      </c>
      <c r="L952" t="s">
        <v>35051</v>
      </c>
      <c r="O952" t="s">
        <v>32291</v>
      </c>
      <c r="W952" t="s">
        <v>35052</v>
      </c>
      <c r="AG952">
        <v>9</v>
      </c>
      <c r="AH952">
        <v>9</v>
      </c>
      <c r="AN952" t="s">
        <v>35053</v>
      </c>
      <c r="AT952">
        <v>2005</v>
      </c>
      <c r="AU952">
        <v>66</v>
      </c>
      <c r="BA952">
        <v>189</v>
      </c>
      <c r="BB952">
        <v>213</v>
      </c>
      <c r="BD952" t="s">
        <v>35054</v>
      </c>
      <c r="BG952">
        <v>25</v>
      </c>
      <c r="BK952" t="s">
        <v>35055</v>
      </c>
      <c r="BL952">
        <v>15797454</v>
      </c>
      <c r="BW952">
        <v>0</v>
      </c>
      <c r="BX952" t="s">
        <v>13429</v>
      </c>
      <c r="BY952" t="s">
        <v>13985</v>
      </c>
      <c r="BZ952" t="s">
        <v>13985</v>
      </c>
      <c r="CA952" t="s">
        <v>13985</v>
      </c>
      <c r="CB952" t="s">
        <v>13985</v>
      </c>
    </row>
    <row r="953" spans="1:80" hidden="1">
      <c r="A953" t="s">
        <v>13850</v>
      </c>
      <c r="B953" t="s">
        <v>67</v>
      </c>
      <c r="C953" t="s">
        <v>818</v>
      </c>
      <c r="G953" t="s">
        <v>819</v>
      </c>
      <c r="J953" t="s">
        <v>820</v>
      </c>
      <c r="K953" t="s">
        <v>821</v>
      </c>
      <c r="O953" t="s">
        <v>32224</v>
      </c>
      <c r="W953" t="s">
        <v>822</v>
      </c>
      <c r="AB953" t="s">
        <v>823</v>
      </c>
      <c r="AG953">
        <v>0</v>
      </c>
      <c r="AH953">
        <v>0</v>
      </c>
      <c r="AN953" t="s">
        <v>824</v>
      </c>
      <c r="AO953" t="s">
        <v>825</v>
      </c>
      <c r="AS953" t="s">
        <v>815</v>
      </c>
      <c r="AT953">
        <v>2019</v>
      </c>
      <c r="AU953">
        <v>28</v>
      </c>
      <c r="AV953">
        <v>5</v>
      </c>
      <c r="BA953">
        <v>998</v>
      </c>
      <c r="BB953">
        <v>1008</v>
      </c>
      <c r="BD953" t="s">
        <v>826</v>
      </c>
      <c r="BG953">
        <v>11</v>
      </c>
      <c r="BK953" t="s">
        <v>827</v>
      </c>
      <c r="BL953">
        <v>30592346</v>
      </c>
      <c r="BW953">
        <v>1</v>
      </c>
    </row>
    <row r="954" spans="1:80" hidden="1">
      <c r="A954" t="s">
        <v>13850</v>
      </c>
      <c r="B954" t="s">
        <v>67</v>
      </c>
      <c r="C954" t="s">
        <v>13263</v>
      </c>
      <c r="G954" t="s">
        <v>13263</v>
      </c>
      <c r="J954" t="s">
        <v>36108</v>
      </c>
      <c r="K954" t="s">
        <v>1503</v>
      </c>
      <c r="O954" t="s">
        <v>32224</v>
      </c>
      <c r="AG954">
        <v>4</v>
      </c>
      <c r="AH954">
        <v>4</v>
      </c>
      <c r="AN954" t="s">
        <v>1505</v>
      </c>
      <c r="AT954">
        <v>1985</v>
      </c>
      <c r="AU954">
        <v>64</v>
      </c>
      <c r="AV954">
        <v>6</v>
      </c>
      <c r="BA954">
        <v>857</v>
      </c>
      <c r="BB954">
        <v>864</v>
      </c>
      <c r="BG954">
        <v>8</v>
      </c>
      <c r="BK954" t="s">
        <v>36109</v>
      </c>
      <c r="BW954">
        <v>0</v>
      </c>
      <c r="BX954" t="s">
        <v>13433</v>
      </c>
      <c r="BY954" t="s">
        <v>13985</v>
      </c>
      <c r="BZ954">
        <v>2</v>
      </c>
      <c r="CA954" t="s">
        <v>13985</v>
      </c>
      <c r="CB954" t="s">
        <v>13985</v>
      </c>
    </row>
    <row r="955" spans="1:80" hidden="1">
      <c r="A955" t="s">
        <v>13850</v>
      </c>
      <c r="B955" t="s">
        <v>67</v>
      </c>
      <c r="C955" t="s">
        <v>12642</v>
      </c>
      <c r="G955" t="s">
        <v>12642</v>
      </c>
      <c r="J955" t="s">
        <v>12667</v>
      </c>
      <c r="K955" t="s">
        <v>569</v>
      </c>
      <c r="O955" t="s">
        <v>32224</v>
      </c>
      <c r="W955" t="s">
        <v>12668</v>
      </c>
      <c r="AG955">
        <v>52</v>
      </c>
      <c r="AH955">
        <v>52</v>
      </c>
      <c r="AN955" t="s">
        <v>572</v>
      </c>
      <c r="AS955" t="s">
        <v>297</v>
      </c>
      <c r="AT955">
        <v>1993</v>
      </c>
      <c r="AU955">
        <v>142</v>
      </c>
      <c r="AV955">
        <v>3</v>
      </c>
      <c r="BA955">
        <v>457</v>
      </c>
      <c r="BB955">
        <v>473</v>
      </c>
      <c r="BD955" t="s">
        <v>12669</v>
      </c>
      <c r="BG955">
        <v>17</v>
      </c>
      <c r="BK955" t="s">
        <v>12670</v>
      </c>
      <c r="BL955">
        <v>19425986</v>
      </c>
      <c r="BW955">
        <v>1</v>
      </c>
      <c r="BY955" t="s">
        <v>13985</v>
      </c>
      <c r="BZ955" t="s">
        <v>13985</v>
      </c>
      <c r="CA955" t="s">
        <v>13985</v>
      </c>
      <c r="CB955" t="s">
        <v>13985</v>
      </c>
    </row>
    <row r="956" spans="1:80" hidden="1">
      <c r="A956" t="s">
        <v>13850</v>
      </c>
      <c r="B956" t="s">
        <v>67</v>
      </c>
      <c r="C956" t="s">
        <v>36098</v>
      </c>
      <c r="G956" t="s">
        <v>36098</v>
      </c>
      <c r="J956" t="s">
        <v>36099</v>
      </c>
      <c r="K956" t="s">
        <v>11799</v>
      </c>
      <c r="O956" t="s">
        <v>32291</v>
      </c>
      <c r="AG956">
        <v>18</v>
      </c>
      <c r="AH956">
        <v>18</v>
      </c>
      <c r="AN956" t="s">
        <v>5164</v>
      </c>
      <c r="AT956">
        <v>1985</v>
      </c>
      <c r="AU956">
        <v>30</v>
      </c>
      <c r="BA956">
        <v>175</v>
      </c>
      <c r="BB956">
        <v>196</v>
      </c>
      <c r="BG956">
        <v>22</v>
      </c>
      <c r="BK956" t="s">
        <v>36100</v>
      </c>
      <c r="BW956">
        <v>0</v>
      </c>
      <c r="BX956" t="s">
        <v>13429</v>
      </c>
      <c r="BY956" t="s">
        <v>13985</v>
      </c>
      <c r="BZ956" t="s">
        <v>13985</v>
      </c>
      <c r="CA956" t="s">
        <v>13985</v>
      </c>
      <c r="CB956" t="s">
        <v>13985</v>
      </c>
    </row>
    <row r="957" spans="1:80" hidden="1">
      <c r="A957" t="s">
        <v>13850</v>
      </c>
      <c r="B957" t="s">
        <v>67</v>
      </c>
      <c r="C957" t="s">
        <v>33244</v>
      </c>
      <c r="G957" t="s">
        <v>33245</v>
      </c>
      <c r="J957" t="s">
        <v>33246</v>
      </c>
      <c r="K957" t="s">
        <v>13990</v>
      </c>
      <c r="O957" t="s">
        <v>32224</v>
      </c>
      <c r="W957" t="s">
        <v>33247</v>
      </c>
      <c r="AA957" t="s">
        <v>33248</v>
      </c>
      <c r="AB957" t="s">
        <v>33249</v>
      </c>
      <c r="AG957">
        <v>114</v>
      </c>
      <c r="AH957">
        <v>128</v>
      </c>
      <c r="AN957" t="s">
        <v>13992</v>
      </c>
      <c r="AO957" t="s">
        <v>13993</v>
      </c>
      <c r="AS957" t="s">
        <v>730</v>
      </c>
      <c r="AT957">
        <v>2016</v>
      </c>
      <c r="AU957">
        <v>18</v>
      </c>
      <c r="AV957">
        <v>4</v>
      </c>
      <c r="BA957">
        <v>997</v>
      </c>
      <c r="BB957">
        <v>1044</v>
      </c>
      <c r="BD957" t="s">
        <v>33250</v>
      </c>
      <c r="BG957">
        <v>48</v>
      </c>
      <c r="BK957" t="s">
        <v>33251</v>
      </c>
      <c r="BM957" t="s">
        <v>32597</v>
      </c>
      <c r="BW957">
        <v>0</v>
      </c>
      <c r="BX957" t="s">
        <v>13429</v>
      </c>
      <c r="BY957" t="s">
        <v>13985</v>
      </c>
      <c r="BZ957" t="s">
        <v>13985</v>
      </c>
      <c r="CA957" t="s">
        <v>13985</v>
      </c>
      <c r="CB957" t="s">
        <v>13985</v>
      </c>
    </row>
    <row r="958" spans="1:80" hidden="1">
      <c r="A958" t="s">
        <v>13850</v>
      </c>
      <c r="B958" t="s">
        <v>67</v>
      </c>
      <c r="C958" t="s">
        <v>34273</v>
      </c>
      <c r="G958" t="s">
        <v>34274</v>
      </c>
      <c r="J958" t="s">
        <v>34275</v>
      </c>
      <c r="K958" t="s">
        <v>34276</v>
      </c>
      <c r="O958" t="s">
        <v>32291</v>
      </c>
      <c r="W958" t="s">
        <v>34277</v>
      </c>
      <c r="AG958">
        <v>41</v>
      </c>
      <c r="AH958">
        <v>41</v>
      </c>
      <c r="AN958" t="s">
        <v>34278</v>
      </c>
      <c r="AO958" t="s">
        <v>34279</v>
      </c>
      <c r="AS958" t="s">
        <v>20060</v>
      </c>
      <c r="AT958">
        <v>2011</v>
      </c>
      <c r="AU958">
        <v>585</v>
      </c>
      <c r="AV958">
        <v>10</v>
      </c>
      <c r="BA958">
        <v>1450</v>
      </c>
      <c r="BB958">
        <v>1460</v>
      </c>
      <c r="BD958" t="s">
        <v>34280</v>
      </c>
      <c r="BG958">
        <v>11</v>
      </c>
      <c r="BK958" t="s">
        <v>34281</v>
      </c>
      <c r="BL958">
        <v>21354417</v>
      </c>
      <c r="BW958">
        <v>0</v>
      </c>
      <c r="BX958" t="s">
        <v>13429</v>
      </c>
      <c r="BY958" t="s">
        <v>13985</v>
      </c>
      <c r="BZ958" t="s">
        <v>13985</v>
      </c>
      <c r="CA958" t="s">
        <v>13985</v>
      </c>
      <c r="CB958" t="s">
        <v>13985</v>
      </c>
    </row>
    <row r="959" spans="1:80" hidden="1">
      <c r="A959" t="s">
        <v>13850</v>
      </c>
      <c r="B959" t="s">
        <v>67</v>
      </c>
      <c r="C959" t="s">
        <v>32453</v>
      </c>
      <c r="G959" t="s">
        <v>32454</v>
      </c>
      <c r="J959" t="s">
        <v>32455</v>
      </c>
      <c r="K959" t="s">
        <v>15145</v>
      </c>
      <c r="O959" t="s">
        <v>32224</v>
      </c>
      <c r="W959" t="s">
        <v>32456</v>
      </c>
      <c r="AB959" t="s">
        <v>32457</v>
      </c>
      <c r="AG959">
        <v>0</v>
      </c>
      <c r="AH959">
        <v>0</v>
      </c>
      <c r="AN959" t="s">
        <v>15149</v>
      </c>
      <c r="AS959" s="1">
        <v>46054</v>
      </c>
      <c r="AT959">
        <v>2019</v>
      </c>
      <c r="AU959">
        <v>18</v>
      </c>
      <c r="BC959">
        <v>52</v>
      </c>
      <c r="BD959" t="s">
        <v>32458</v>
      </c>
      <c r="BG959">
        <v>11</v>
      </c>
      <c r="BK959" t="s">
        <v>32459</v>
      </c>
      <c r="BL959">
        <v>30808356</v>
      </c>
      <c r="BM959" t="s">
        <v>32263</v>
      </c>
      <c r="BW959">
        <v>0</v>
      </c>
      <c r="BX959" t="s">
        <v>13429</v>
      </c>
    </row>
    <row r="960" spans="1:80" hidden="1">
      <c r="A960" t="s">
        <v>13850</v>
      </c>
      <c r="B960" t="s">
        <v>67</v>
      </c>
      <c r="C960" t="s">
        <v>32540</v>
      </c>
      <c r="G960" t="s">
        <v>32541</v>
      </c>
      <c r="J960" t="s">
        <v>32542</v>
      </c>
      <c r="K960" t="s">
        <v>831</v>
      </c>
      <c r="O960" t="s">
        <v>32291</v>
      </c>
      <c r="W960" t="s">
        <v>32543</v>
      </c>
      <c r="AB960" t="s">
        <v>32544</v>
      </c>
      <c r="AG960">
        <v>8</v>
      </c>
      <c r="AH960">
        <v>8</v>
      </c>
      <c r="AN960" t="s">
        <v>835</v>
      </c>
      <c r="AS960" t="s">
        <v>154</v>
      </c>
      <c r="AT960">
        <v>2018</v>
      </c>
      <c r="AU960">
        <v>8</v>
      </c>
      <c r="AV960">
        <v>22</v>
      </c>
      <c r="BA960">
        <v>11337</v>
      </c>
      <c r="BB960">
        <v>11358</v>
      </c>
      <c r="BD960" t="s">
        <v>32545</v>
      </c>
      <c r="BG960">
        <v>22</v>
      </c>
      <c r="BK960" t="s">
        <v>32546</v>
      </c>
      <c r="BL960">
        <v>30519447</v>
      </c>
      <c r="BM960" t="s">
        <v>32263</v>
      </c>
      <c r="BW960">
        <v>0</v>
      </c>
      <c r="BX960" t="s">
        <v>13429</v>
      </c>
    </row>
    <row r="961" spans="1:80" hidden="1">
      <c r="A961" t="s">
        <v>13850</v>
      </c>
      <c r="B961" t="s">
        <v>67</v>
      </c>
      <c r="C961" t="s">
        <v>32362</v>
      </c>
      <c r="G961" t="s">
        <v>32363</v>
      </c>
      <c r="J961" t="s">
        <v>32364</v>
      </c>
      <c r="K961" t="s">
        <v>625</v>
      </c>
      <c r="O961" t="s">
        <v>32291</v>
      </c>
      <c r="W961" t="s">
        <v>32365</v>
      </c>
      <c r="AG961">
        <v>0</v>
      </c>
      <c r="AH961">
        <v>0</v>
      </c>
      <c r="AN961" t="s">
        <v>627</v>
      </c>
      <c r="AO961" t="s">
        <v>628</v>
      </c>
      <c r="AS961" t="s">
        <v>472</v>
      </c>
      <c r="AT961">
        <v>2019</v>
      </c>
      <c r="AU961">
        <v>167</v>
      </c>
      <c r="AV961">
        <v>7</v>
      </c>
      <c r="AY961" t="s">
        <v>49</v>
      </c>
      <c r="BA961">
        <v>598</v>
      </c>
      <c r="BB961">
        <v>615</v>
      </c>
      <c r="BD961" t="s">
        <v>32366</v>
      </c>
      <c r="BG961">
        <v>18</v>
      </c>
      <c r="BK961" t="s">
        <v>32367</v>
      </c>
      <c r="BM961" t="s">
        <v>32286</v>
      </c>
      <c r="BW961">
        <v>0</v>
      </c>
      <c r="BX961" t="s">
        <v>13429</v>
      </c>
    </row>
    <row r="962" spans="1:80" hidden="1">
      <c r="A962" t="s">
        <v>13850</v>
      </c>
      <c r="B962" t="s">
        <v>67</v>
      </c>
      <c r="C962" t="s">
        <v>33444</v>
      </c>
      <c r="G962" t="s">
        <v>33445</v>
      </c>
      <c r="J962" t="s">
        <v>33446</v>
      </c>
      <c r="K962" t="s">
        <v>280</v>
      </c>
      <c r="O962" t="s">
        <v>32224</v>
      </c>
      <c r="W962" t="s">
        <v>33447</v>
      </c>
      <c r="AG962">
        <v>10</v>
      </c>
      <c r="AH962">
        <v>12</v>
      </c>
      <c r="AN962" t="s">
        <v>284</v>
      </c>
      <c r="AS962" t="s">
        <v>21909</v>
      </c>
      <c r="AT962">
        <v>2015</v>
      </c>
      <c r="AU962">
        <v>10</v>
      </c>
      <c r="AV962">
        <v>3</v>
      </c>
      <c r="BC962" t="s">
        <v>33448</v>
      </c>
      <c r="BD962" t="s">
        <v>33449</v>
      </c>
      <c r="BG962">
        <v>15</v>
      </c>
      <c r="BK962" t="s">
        <v>33450</v>
      </c>
      <c r="BL962">
        <v>25790195</v>
      </c>
      <c r="BM962" t="s">
        <v>32263</v>
      </c>
      <c r="BW962">
        <v>0</v>
      </c>
      <c r="BX962" t="s">
        <v>13429</v>
      </c>
      <c r="BY962" t="s">
        <v>13985</v>
      </c>
      <c r="BZ962" t="s">
        <v>13985</v>
      </c>
      <c r="CA962" t="s">
        <v>13985</v>
      </c>
      <c r="CB962" t="s">
        <v>13985</v>
      </c>
    </row>
    <row r="963" spans="1:80" hidden="1">
      <c r="A963" t="s">
        <v>13850</v>
      </c>
      <c r="B963" t="s">
        <v>67</v>
      </c>
      <c r="C963" t="s">
        <v>11289</v>
      </c>
      <c r="G963" t="s">
        <v>11289</v>
      </c>
      <c r="J963" t="s">
        <v>11912</v>
      </c>
      <c r="K963" t="s">
        <v>358</v>
      </c>
      <c r="O963" t="s">
        <v>32224</v>
      </c>
      <c r="W963" t="s">
        <v>11913</v>
      </c>
      <c r="AG963">
        <v>23</v>
      </c>
      <c r="AH963">
        <v>25</v>
      </c>
      <c r="AN963" t="s">
        <v>360</v>
      </c>
      <c r="AS963" t="s">
        <v>352</v>
      </c>
      <c r="AT963">
        <v>1996</v>
      </c>
      <c r="AU963">
        <v>42</v>
      </c>
      <c r="AV963">
        <v>8</v>
      </c>
      <c r="BA963">
        <v>721</v>
      </c>
      <c r="BB963">
        <v>726</v>
      </c>
      <c r="BD963" t="s">
        <v>11914</v>
      </c>
      <c r="BG963">
        <v>6</v>
      </c>
      <c r="BK963" t="s">
        <v>11915</v>
      </c>
      <c r="BW963">
        <v>1</v>
      </c>
      <c r="BY963" t="s">
        <v>13985</v>
      </c>
      <c r="BZ963" t="s">
        <v>13985</v>
      </c>
      <c r="CA963" t="s">
        <v>13985</v>
      </c>
      <c r="CB963" t="s">
        <v>13985</v>
      </c>
    </row>
    <row r="964" spans="1:80" hidden="1">
      <c r="A964" t="s">
        <v>13850</v>
      </c>
      <c r="B964" t="s">
        <v>67</v>
      </c>
      <c r="C964" t="s">
        <v>12759</v>
      </c>
      <c r="G964" t="s">
        <v>12759</v>
      </c>
      <c r="J964" t="s">
        <v>12760</v>
      </c>
      <c r="K964" t="s">
        <v>1385</v>
      </c>
      <c r="O964" t="s">
        <v>32224</v>
      </c>
      <c r="AG964">
        <v>15</v>
      </c>
      <c r="AH964">
        <v>15</v>
      </c>
      <c r="AN964" t="s">
        <v>1388</v>
      </c>
      <c r="AO964" t="s">
        <v>1389</v>
      </c>
      <c r="AS964" t="s">
        <v>730</v>
      </c>
      <c r="AT964">
        <v>1993</v>
      </c>
      <c r="AU964">
        <v>48</v>
      </c>
      <c r="AV964">
        <v>4</v>
      </c>
      <c r="BA964">
        <v>335</v>
      </c>
      <c r="BB964">
        <v>341</v>
      </c>
      <c r="BG964">
        <v>7</v>
      </c>
      <c r="BK964" t="s">
        <v>12761</v>
      </c>
      <c r="BW964">
        <v>1</v>
      </c>
      <c r="BY964" t="s">
        <v>13985</v>
      </c>
      <c r="BZ964" t="s">
        <v>13985</v>
      </c>
      <c r="CA964" t="s">
        <v>13985</v>
      </c>
      <c r="CB964" t="s">
        <v>13985</v>
      </c>
    </row>
    <row r="965" spans="1:80" hidden="1">
      <c r="A965" t="s">
        <v>13850</v>
      </c>
      <c r="B965" t="s">
        <v>67</v>
      </c>
      <c r="C965" t="s">
        <v>35187</v>
      </c>
      <c r="G965" t="s">
        <v>35187</v>
      </c>
      <c r="J965" t="s">
        <v>35188</v>
      </c>
      <c r="K965" t="s">
        <v>423</v>
      </c>
      <c r="O965" t="s">
        <v>32224</v>
      </c>
      <c r="W965" t="s">
        <v>35189</v>
      </c>
      <c r="AG965">
        <v>44</v>
      </c>
      <c r="AH965">
        <v>45</v>
      </c>
      <c r="AN965" t="s">
        <v>426</v>
      </c>
      <c r="AO965" t="s">
        <v>427</v>
      </c>
      <c r="AS965" t="s">
        <v>521</v>
      </c>
      <c r="AT965">
        <v>2003</v>
      </c>
      <c r="AU965">
        <v>57</v>
      </c>
      <c r="AV965">
        <v>6</v>
      </c>
      <c r="BA965">
        <v>1314</v>
      </c>
      <c r="BB965">
        <v>1324</v>
      </c>
      <c r="BG965">
        <v>11</v>
      </c>
      <c r="BK965" t="s">
        <v>35190</v>
      </c>
      <c r="BL965">
        <v>12894939</v>
      </c>
      <c r="BW965">
        <v>0</v>
      </c>
      <c r="BX965" t="s">
        <v>13429</v>
      </c>
      <c r="BY965" t="s">
        <v>13985</v>
      </c>
      <c r="BZ965" t="s">
        <v>13985</v>
      </c>
      <c r="CA965" t="s">
        <v>13985</v>
      </c>
      <c r="CB965" t="s">
        <v>13985</v>
      </c>
    </row>
    <row r="966" spans="1:80" hidden="1">
      <c r="A966" t="s">
        <v>13850</v>
      </c>
      <c r="B966" t="s">
        <v>67</v>
      </c>
      <c r="C966" t="s">
        <v>17275</v>
      </c>
      <c r="G966" t="s">
        <v>17276</v>
      </c>
      <c r="J966" t="s">
        <v>17277</v>
      </c>
      <c r="K966" t="s">
        <v>3361</v>
      </c>
      <c r="O966" t="s">
        <v>32224</v>
      </c>
      <c r="W966" t="s">
        <v>17278</v>
      </c>
      <c r="AG966">
        <v>7</v>
      </c>
      <c r="AH966">
        <v>7</v>
      </c>
      <c r="AN966" t="s">
        <v>3363</v>
      </c>
      <c r="AO966" t="s">
        <v>3364</v>
      </c>
      <c r="AS966" t="s">
        <v>1023</v>
      </c>
      <c r="AT966">
        <v>2017</v>
      </c>
      <c r="AU966">
        <v>126</v>
      </c>
      <c r="AV966">
        <v>1</v>
      </c>
      <c r="BA966">
        <v>40</v>
      </c>
      <c r="BB966">
        <v>51</v>
      </c>
      <c r="BD966" t="s">
        <v>17279</v>
      </c>
      <c r="BG966">
        <v>12</v>
      </c>
      <c r="BK966" t="s">
        <v>17280</v>
      </c>
      <c r="BW966">
        <v>1</v>
      </c>
      <c r="BY966" t="s">
        <v>13985</v>
      </c>
      <c r="BZ966" t="s">
        <v>13985</v>
      </c>
      <c r="CA966" t="s">
        <v>13985</v>
      </c>
      <c r="CB966" t="s">
        <v>13985</v>
      </c>
    </row>
    <row r="967" spans="1:80" hidden="1">
      <c r="A967" t="s">
        <v>13850</v>
      </c>
      <c r="B967" t="s">
        <v>67</v>
      </c>
      <c r="C967" t="s">
        <v>33820</v>
      </c>
      <c r="G967" t="s">
        <v>33821</v>
      </c>
      <c r="J967" t="s">
        <v>33822</v>
      </c>
      <c r="K967" t="s">
        <v>33823</v>
      </c>
      <c r="O967" t="s">
        <v>32291</v>
      </c>
      <c r="W967" t="s">
        <v>33824</v>
      </c>
      <c r="AA967" t="s">
        <v>33825</v>
      </c>
      <c r="AB967" t="s">
        <v>33826</v>
      </c>
      <c r="AG967">
        <v>197</v>
      </c>
      <c r="AH967">
        <v>207</v>
      </c>
      <c r="AN967" t="s">
        <v>33827</v>
      </c>
      <c r="AO967" t="s">
        <v>33828</v>
      </c>
      <c r="AS967" t="s">
        <v>297</v>
      </c>
      <c r="AT967">
        <v>2013</v>
      </c>
      <c r="AU967">
        <v>29</v>
      </c>
      <c r="AV967">
        <v>9</v>
      </c>
      <c r="BA967">
        <v>460</v>
      </c>
      <c r="BB967">
        <v>468</v>
      </c>
      <c r="BD967" t="s">
        <v>33829</v>
      </c>
      <c r="BG967">
        <v>9</v>
      </c>
      <c r="BK967" t="s">
        <v>33830</v>
      </c>
      <c r="BL967">
        <v>23916878</v>
      </c>
      <c r="BM967" t="s">
        <v>32597</v>
      </c>
      <c r="BW967">
        <v>0</v>
      </c>
      <c r="BX967" t="s">
        <v>13429</v>
      </c>
      <c r="BY967" t="s">
        <v>13985</v>
      </c>
      <c r="BZ967" t="s">
        <v>13985</v>
      </c>
      <c r="CA967" t="s">
        <v>13985</v>
      </c>
      <c r="CB967" t="s">
        <v>13985</v>
      </c>
    </row>
    <row r="968" spans="1:80" hidden="1">
      <c r="A968" t="s">
        <v>13850</v>
      </c>
      <c r="B968" t="s">
        <v>67</v>
      </c>
      <c r="C968" t="s">
        <v>907</v>
      </c>
      <c r="G968" t="s">
        <v>908</v>
      </c>
      <c r="J968" t="s">
        <v>909</v>
      </c>
      <c r="K968" t="s">
        <v>910</v>
      </c>
      <c r="O968" t="s">
        <v>32224</v>
      </c>
      <c r="W968" t="s">
        <v>911</v>
      </c>
      <c r="AB968" t="s">
        <v>912</v>
      </c>
      <c r="AG968">
        <v>4</v>
      </c>
      <c r="AH968">
        <v>4</v>
      </c>
      <c r="AN968" t="s">
        <v>913</v>
      </c>
      <c r="AO968" t="s">
        <v>914</v>
      </c>
      <c r="AS968" t="s">
        <v>884</v>
      </c>
      <c r="AT968">
        <v>2019</v>
      </c>
      <c r="AU968">
        <v>89</v>
      </c>
      <c r="AV968">
        <v>1</v>
      </c>
      <c r="BC968" t="s">
        <v>915</v>
      </c>
      <c r="BD968" t="s">
        <v>916</v>
      </c>
      <c r="BG968">
        <v>22</v>
      </c>
      <c r="BK968" t="s">
        <v>917</v>
      </c>
      <c r="BM968" t="s">
        <v>32468</v>
      </c>
      <c r="BW968">
        <v>1</v>
      </c>
    </row>
    <row r="969" spans="1:80" hidden="1">
      <c r="A969" t="s">
        <v>13850</v>
      </c>
      <c r="B969" t="s">
        <v>67</v>
      </c>
      <c r="C969" t="s">
        <v>34578</v>
      </c>
      <c r="G969" t="s">
        <v>34579</v>
      </c>
      <c r="J969" t="s">
        <v>34580</v>
      </c>
      <c r="K969" t="s">
        <v>2387</v>
      </c>
      <c r="O969" t="s">
        <v>32291</v>
      </c>
      <c r="W969" t="s">
        <v>34581</v>
      </c>
      <c r="AG969">
        <v>46</v>
      </c>
      <c r="AH969">
        <v>48</v>
      </c>
      <c r="AN969" t="s">
        <v>2389</v>
      </c>
      <c r="AO969" t="s">
        <v>2390</v>
      </c>
      <c r="AS969" t="s">
        <v>629</v>
      </c>
      <c r="AT969">
        <v>2008</v>
      </c>
      <c r="AU969">
        <v>10</v>
      </c>
      <c r="AV969">
        <v>2</v>
      </c>
      <c r="BA969">
        <v>81</v>
      </c>
      <c r="BB969">
        <v>90</v>
      </c>
      <c r="BD969" t="s">
        <v>34582</v>
      </c>
      <c r="BG969">
        <v>10</v>
      </c>
      <c r="BK969" t="s">
        <v>34583</v>
      </c>
      <c r="BW969">
        <v>0</v>
      </c>
      <c r="BX969" t="s">
        <v>13429</v>
      </c>
      <c r="BY969" t="s">
        <v>13985</v>
      </c>
      <c r="BZ969" t="s">
        <v>13985</v>
      </c>
      <c r="CA969" t="s">
        <v>13985</v>
      </c>
      <c r="CB969" t="s">
        <v>13985</v>
      </c>
    </row>
    <row r="970" spans="1:80" hidden="1">
      <c r="A970" t="s">
        <v>13850</v>
      </c>
      <c r="B970" t="s">
        <v>67</v>
      </c>
      <c r="C970" t="s">
        <v>6586</v>
      </c>
      <c r="G970" t="s">
        <v>6587</v>
      </c>
      <c r="J970" t="s">
        <v>6588</v>
      </c>
      <c r="K970" t="s">
        <v>3484</v>
      </c>
      <c r="O970" t="s">
        <v>32224</v>
      </c>
      <c r="W970" t="s">
        <v>6589</v>
      </c>
      <c r="AG970">
        <v>4</v>
      </c>
      <c r="AH970">
        <v>6</v>
      </c>
      <c r="AO970" t="s">
        <v>3488</v>
      </c>
      <c r="AS970" s="1">
        <v>37073</v>
      </c>
      <c r="AT970">
        <v>2011</v>
      </c>
      <c r="AU970">
        <v>108</v>
      </c>
      <c r="AV970">
        <v>3</v>
      </c>
      <c r="BA970">
        <v>377</v>
      </c>
      <c r="BB970">
        <v>384</v>
      </c>
      <c r="BD970" t="s">
        <v>6590</v>
      </c>
      <c r="BG970">
        <v>8</v>
      </c>
      <c r="BK970" t="s">
        <v>6591</v>
      </c>
      <c r="BM970" t="s">
        <v>32249</v>
      </c>
      <c r="BW970">
        <v>1</v>
      </c>
      <c r="BY970" t="s">
        <v>13985</v>
      </c>
      <c r="BZ970" t="s">
        <v>13985</v>
      </c>
      <c r="CA970" t="s">
        <v>13985</v>
      </c>
      <c r="CB970" t="s">
        <v>13985</v>
      </c>
    </row>
    <row r="971" spans="1:80" hidden="1">
      <c r="A971" t="s">
        <v>13850</v>
      </c>
      <c r="B971" t="s">
        <v>67</v>
      </c>
      <c r="C971" t="s">
        <v>35985</v>
      </c>
      <c r="G971" t="s">
        <v>35985</v>
      </c>
      <c r="J971" t="s">
        <v>35986</v>
      </c>
      <c r="K971" t="s">
        <v>2220</v>
      </c>
      <c r="O971" t="s">
        <v>32224</v>
      </c>
      <c r="AG971">
        <v>23</v>
      </c>
      <c r="AH971">
        <v>23</v>
      </c>
      <c r="AN971" t="s">
        <v>2224</v>
      </c>
      <c r="AO971" t="s">
        <v>2225</v>
      </c>
      <c r="AT971">
        <v>1988</v>
      </c>
      <c r="AU971">
        <v>163</v>
      </c>
      <c r="AV971">
        <v>3</v>
      </c>
      <c r="BA971">
        <v>365</v>
      </c>
      <c r="BB971">
        <v>371</v>
      </c>
      <c r="BD971" t="s">
        <v>35987</v>
      </c>
      <c r="BG971">
        <v>7</v>
      </c>
      <c r="BK971" t="s">
        <v>35988</v>
      </c>
      <c r="BW971">
        <v>0</v>
      </c>
      <c r="BX971" t="s">
        <v>13429</v>
      </c>
      <c r="BY971" t="s">
        <v>13985</v>
      </c>
      <c r="BZ971" t="s">
        <v>13985</v>
      </c>
      <c r="CA971" t="s">
        <v>13985</v>
      </c>
      <c r="CB971" t="s">
        <v>13985</v>
      </c>
    </row>
    <row r="972" spans="1:80" hidden="1">
      <c r="A972" t="s">
        <v>13850</v>
      </c>
      <c r="B972" t="s">
        <v>67</v>
      </c>
      <c r="C972" t="s">
        <v>12418</v>
      </c>
      <c r="G972" t="s">
        <v>12418</v>
      </c>
      <c r="J972" t="s">
        <v>35767</v>
      </c>
      <c r="K972" t="s">
        <v>358</v>
      </c>
      <c r="O972" t="s">
        <v>32224</v>
      </c>
      <c r="W972" t="s">
        <v>35768</v>
      </c>
      <c r="AG972">
        <v>22</v>
      </c>
      <c r="AH972">
        <v>23</v>
      </c>
      <c r="AN972" t="s">
        <v>360</v>
      </c>
      <c r="AS972" t="s">
        <v>815</v>
      </c>
      <c r="AT972">
        <v>1995</v>
      </c>
      <c r="AU972">
        <v>41</v>
      </c>
      <c r="AV972">
        <v>3</v>
      </c>
      <c r="BA972">
        <v>217</v>
      </c>
      <c r="BB972">
        <v>222</v>
      </c>
      <c r="BD972" t="s">
        <v>35769</v>
      </c>
      <c r="BG972">
        <v>6</v>
      </c>
      <c r="BK972" t="s">
        <v>35770</v>
      </c>
      <c r="BW972">
        <v>0</v>
      </c>
      <c r="BX972" t="s">
        <v>13433</v>
      </c>
      <c r="BY972">
        <v>1</v>
      </c>
      <c r="BZ972" t="s">
        <v>13985</v>
      </c>
      <c r="CA972" t="s">
        <v>13985</v>
      </c>
      <c r="CB972" t="s">
        <v>13985</v>
      </c>
    </row>
    <row r="973" spans="1:80" hidden="1">
      <c r="A973" t="s">
        <v>13850</v>
      </c>
      <c r="B973" t="s">
        <v>67</v>
      </c>
      <c r="C973" t="s">
        <v>35933</v>
      </c>
      <c r="G973" t="s">
        <v>35933</v>
      </c>
      <c r="J973" t="s">
        <v>35934</v>
      </c>
      <c r="K973" t="s">
        <v>358</v>
      </c>
      <c r="O973" t="s">
        <v>32224</v>
      </c>
      <c r="AG973">
        <v>20</v>
      </c>
      <c r="AH973">
        <v>22</v>
      </c>
      <c r="AN973" t="s">
        <v>360</v>
      </c>
      <c r="AT973">
        <v>1990</v>
      </c>
      <c r="AU973">
        <v>36</v>
      </c>
      <c r="AV973">
        <v>1</v>
      </c>
      <c r="BA973">
        <v>61</v>
      </c>
      <c r="BB973">
        <v>67</v>
      </c>
      <c r="BD973" t="s">
        <v>35935</v>
      </c>
      <c r="BG973">
        <v>7</v>
      </c>
      <c r="BK973" t="s">
        <v>35936</v>
      </c>
      <c r="BW973">
        <v>0</v>
      </c>
      <c r="BX973" t="s">
        <v>13433</v>
      </c>
      <c r="BY973">
        <v>2</v>
      </c>
      <c r="BZ973" t="s">
        <v>13985</v>
      </c>
      <c r="CA973" t="s">
        <v>13985</v>
      </c>
      <c r="CB973" t="s">
        <v>13985</v>
      </c>
    </row>
    <row r="974" spans="1:80" hidden="1">
      <c r="A974" t="s">
        <v>13850</v>
      </c>
      <c r="B974" t="s">
        <v>67</v>
      </c>
      <c r="C974" t="s">
        <v>12418</v>
      </c>
      <c r="G974" t="s">
        <v>12418</v>
      </c>
      <c r="J974" t="s">
        <v>35845</v>
      </c>
      <c r="K974" t="s">
        <v>358</v>
      </c>
      <c r="O974" t="s">
        <v>32224</v>
      </c>
      <c r="W974" t="s">
        <v>35846</v>
      </c>
      <c r="AG974">
        <v>9</v>
      </c>
      <c r="AH974">
        <v>10</v>
      </c>
      <c r="AN974" t="s">
        <v>360</v>
      </c>
      <c r="AS974" t="s">
        <v>884</v>
      </c>
      <c r="AT974">
        <v>1993</v>
      </c>
      <c r="AU974">
        <v>39</v>
      </c>
      <c r="AV974">
        <v>2</v>
      </c>
      <c r="BA974">
        <v>101</v>
      </c>
      <c r="BB974">
        <v>106</v>
      </c>
      <c r="BD974" t="s">
        <v>35847</v>
      </c>
      <c r="BG974">
        <v>6</v>
      </c>
      <c r="BK974" t="s">
        <v>35848</v>
      </c>
      <c r="BW974">
        <v>0</v>
      </c>
      <c r="BX974" t="s">
        <v>13433</v>
      </c>
      <c r="BY974">
        <v>1</v>
      </c>
      <c r="BZ974" t="s">
        <v>13985</v>
      </c>
      <c r="CA974" t="s">
        <v>13985</v>
      </c>
      <c r="CB974" t="s">
        <v>13985</v>
      </c>
    </row>
    <row r="975" spans="1:80" hidden="1">
      <c r="A975" t="s">
        <v>13850</v>
      </c>
      <c r="B975" t="s">
        <v>67</v>
      </c>
      <c r="C975" t="s">
        <v>12418</v>
      </c>
      <c r="G975" t="s">
        <v>12418</v>
      </c>
      <c r="J975" t="s">
        <v>35841</v>
      </c>
      <c r="K975" t="s">
        <v>358</v>
      </c>
      <c r="O975" t="s">
        <v>32224</v>
      </c>
      <c r="W975" t="s">
        <v>35842</v>
      </c>
      <c r="AG975">
        <v>12</v>
      </c>
      <c r="AH975">
        <v>12</v>
      </c>
      <c r="AN975" t="s">
        <v>360</v>
      </c>
      <c r="AO975" t="s">
        <v>361</v>
      </c>
      <c r="AS975" t="s">
        <v>815</v>
      </c>
      <c r="AT975">
        <v>1993</v>
      </c>
      <c r="AU975">
        <v>39</v>
      </c>
      <c r="AV975">
        <v>3</v>
      </c>
      <c r="BA975">
        <v>223</v>
      </c>
      <c r="BB975">
        <v>228</v>
      </c>
      <c r="BD975" t="s">
        <v>35843</v>
      </c>
      <c r="BG975">
        <v>6</v>
      </c>
      <c r="BK975" t="s">
        <v>35844</v>
      </c>
      <c r="BW975">
        <v>0</v>
      </c>
      <c r="BX975" t="s">
        <v>13433</v>
      </c>
      <c r="BY975" t="s">
        <v>13985</v>
      </c>
      <c r="BZ975" t="s">
        <v>13985</v>
      </c>
      <c r="CA975" t="s">
        <v>13985</v>
      </c>
      <c r="CB975" t="s">
        <v>13429</v>
      </c>
    </row>
    <row r="976" spans="1:80" hidden="1">
      <c r="A976" t="s">
        <v>13850</v>
      </c>
      <c r="B976" t="s">
        <v>67</v>
      </c>
      <c r="C976" t="s">
        <v>36092</v>
      </c>
      <c r="G976" t="s">
        <v>36092</v>
      </c>
      <c r="J976" t="s">
        <v>36093</v>
      </c>
      <c r="K976" t="s">
        <v>358</v>
      </c>
      <c r="O976" t="s">
        <v>32224</v>
      </c>
      <c r="AG976">
        <v>10</v>
      </c>
      <c r="AH976">
        <v>10</v>
      </c>
      <c r="AN976" t="s">
        <v>360</v>
      </c>
      <c r="AO976" t="s">
        <v>361</v>
      </c>
      <c r="AT976">
        <v>1986</v>
      </c>
      <c r="AU976">
        <v>32</v>
      </c>
      <c r="AV976">
        <v>6</v>
      </c>
      <c r="BA976">
        <v>567</v>
      </c>
      <c r="BB976">
        <v>572</v>
      </c>
      <c r="BD976" t="s">
        <v>36094</v>
      </c>
      <c r="BG976">
        <v>6</v>
      </c>
      <c r="BK976" t="s">
        <v>36095</v>
      </c>
      <c r="BW976">
        <v>0</v>
      </c>
      <c r="BX976" t="s">
        <v>13433</v>
      </c>
      <c r="BY976">
        <v>1</v>
      </c>
      <c r="BZ976" t="s">
        <v>13985</v>
      </c>
      <c r="CA976" t="s">
        <v>13985</v>
      </c>
      <c r="CB976" t="s">
        <v>13985</v>
      </c>
    </row>
    <row r="977" spans="1:80" hidden="1">
      <c r="A977" t="s">
        <v>13850</v>
      </c>
      <c r="B977" t="s">
        <v>67</v>
      </c>
      <c r="C977" t="s">
        <v>36039</v>
      </c>
      <c r="G977" t="s">
        <v>36039</v>
      </c>
      <c r="J977" t="s">
        <v>36040</v>
      </c>
      <c r="K977" t="s">
        <v>358</v>
      </c>
      <c r="O977" t="s">
        <v>32224</v>
      </c>
      <c r="AG977">
        <v>38</v>
      </c>
      <c r="AH977">
        <v>40</v>
      </c>
      <c r="AN977" t="s">
        <v>360</v>
      </c>
      <c r="AT977">
        <v>1987</v>
      </c>
      <c r="AU977">
        <v>33</v>
      </c>
      <c r="AV977">
        <v>8</v>
      </c>
      <c r="BA977">
        <v>543</v>
      </c>
      <c r="BB977">
        <v>549</v>
      </c>
      <c r="BD977" t="s">
        <v>36041</v>
      </c>
      <c r="BG977">
        <v>7</v>
      </c>
      <c r="BK977" t="s">
        <v>36042</v>
      </c>
      <c r="BW977">
        <v>0</v>
      </c>
      <c r="BX977" t="s">
        <v>13433</v>
      </c>
      <c r="BY977">
        <v>1</v>
      </c>
      <c r="BZ977" t="s">
        <v>13985</v>
      </c>
      <c r="CA977" t="s">
        <v>13985</v>
      </c>
      <c r="CB977" t="s">
        <v>13985</v>
      </c>
    </row>
    <row r="978" spans="1:80" hidden="1">
      <c r="A978" t="s">
        <v>13850</v>
      </c>
      <c r="B978" t="s">
        <v>67</v>
      </c>
      <c r="C978" t="s">
        <v>13263</v>
      </c>
      <c r="G978" t="s">
        <v>13263</v>
      </c>
      <c r="J978" t="s">
        <v>35928</v>
      </c>
      <c r="K978" t="s">
        <v>13265</v>
      </c>
      <c r="O978" t="s">
        <v>32224</v>
      </c>
      <c r="AA978" t="s">
        <v>13266</v>
      </c>
      <c r="AG978">
        <v>0</v>
      </c>
      <c r="AH978">
        <v>0</v>
      </c>
      <c r="AN978" t="s">
        <v>13267</v>
      </c>
      <c r="AS978" t="s">
        <v>1488</v>
      </c>
      <c r="AT978">
        <v>1990</v>
      </c>
      <c r="AU978">
        <v>51</v>
      </c>
      <c r="AV978">
        <v>3</v>
      </c>
      <c r="BA978">
        <v>370</v>
      </c>
      <c r="BB978">
        <v>381</v>
      </c>
      <c r="BG978">
        <v>12</v>
      </c>
      <c r="BK978" t="s">
        <v>35929</v>
      </c>
      <c r="BW978">
        <v>0</v>
      </c>
      <c r="BX978" t="s">
        <v>13429</v>
      </c>
      <c r="BY978" t="s">
        <v>13985</v>
      </c>
      <c r="BZ978" t="s">
        <v>13985</v>
      </c>
      <c r="CA978" t="s">
        <v>13985</v>
      </c>
      <c r="CB978" t="s">
        <v>13985</v>
      </c>
    </row>
    <row r="979" spans="1:80" hidden="1">
      <c r="A979" t="s">
        <v>13850</v>
      </c>
      <c r="B979" t="s">
        <v>67</v>
      </c>
      <c r="C979" t="s">
        <v>34027</v>
      </c>
      <c r="G979" t="s">
        <v>34028</v>
      </c>
      <c r="J979" t="s">
        <v>34029</v>
      </c>
      <c r="K979" t="s">
        <v>178</v>
      </c>
      <c r="O979" t="s">
        <v>32224</v>
      </c>
      <c r="W979" t="s">
        <v>34030</v>
      </c>
      <c r="AG979">
        <v>5</v>
      </c>
      <c r="AH979">
        <v>5</v>
      </c>
      <c r="AN979" t="s">
        <v>180</v>
      </c>
      <c r="AS979" t="s">
        <v>154</v>
      </c>
      <c r="AT979">
        <v>2012</v>
      </c>
      <c r="AU979">
        <v>63</v>
      </c>
      <c r="AV979">
        <v>2</v>
      </c>
      <c r="BA979">
        <v>157</v>
      </c>
      <c r="BB979">
        <v>163</v>
      </c>
      <c r="BD979" t="s">
        <v>34031</v>
      </c>
      <c r="BG979">
        <v>7</v>
      </c>
      <c r="BK979" t="s">
        <v>34032</v>
      </c>
      <c r="BW979">
        <v>0</v>
      </c>
      <c r="BX979" t="s">
        <v>13429</v>
      </c>
      <c r="BY979" t="s">
        <v>13985</v>
      </c>
      <c r="BZ979" t="s">
        <v>13985</v>
      </c>
      <c r="CA979" t="s">
        <v>13985</v>
      </c>
      <c r="CB979" t="s">
        <v>13985</v>
      </c>
    </row>
    <row r="980" spans="1:80" hidden="1">
      <c r="A980" t="s">
        <v>13850</v>
      </c>
      <c r="B980" t="s">
        <v>67</v>
      </c>
      <c r="C980" t="s">
        <v>32731</v>
      </c>
      <c r="G980" t="s">
        <v>32732</v>
      </c>
      <c r="J980" t="s">
        <v>32733</v>
      </c>
      <c r="K980" t="s">
        <v>216</v>
      </c>
      <c r="O980" t="s">
        <v>32224</v>
      </c>
      <c r="W980" t="s">
        <v>32734</v>
      </c>
      <c r="AA980" t="s">
        <v>32735</v>
      </c>
      <c r="AB980" t="s">
        <v>32736</v>
      </c>
      <c r="AG980">
        <v>7</v>
      </c>
      <c r="AH980">
        <v>7</v>
      </c>
      <c r="AN980" t="s">
        <v>218</v>
      </c>
      <c r="AS980" s="1">
        <v>38749</v>
      </c>
      <c r="AT980">
        <v>2018</v>
      </c>
      <c r="AU980">
        <v>8</v>
      </c>
      <c r="BC980">
        <v>2496</v>
      </c>
      <c r="BD980" t="s">
        <v>32737</v>
      </c>
      <c r="BG980">
        <v>12</v>
      </c>
      <c r="BK980" t="s">
        <v>32738</v>
      </c>
      <c r="BL980">
        <v>29410410</v>
      </c>
      <c r="BM980" t="s">
        <v>32263</v>
      </c>
      <c r="BW980">
        <v>0</v>
      </c>
      <c r="BX980" t="s">
        <v>13429</v>
      </c>
      <c r="BY980" t="s">
        <v>13985</v>
      </c>
      <c r="BZ980" t="s">
        <v>13985</v>
      </c>
      <c r="CA980" t="s">
        <v>13985</v>
      </c>
      <c r="CB980" t="s">
        <v>13985</v>
      </c>
    </row>
    <row r="981" spans="1:80" hidden="1">
      <c r="A981" t="s">
        <v>13850</v>
      </c>
      <c r="B981" t="s">
        <v>67</v>
      </c>
      <c r="C981" t="s">
        <v>34968</v>
      </c>
      <c r="G981" t="s">
        <v>34968</v>
      </c>
      <c r="J981" t="s">
        <v>34969</v>
      </c>
      <c r="K981" t="s">
        <v>14461</v>
      </c>
      <c r="O981" t="s">
        <v>32224</v>
      </c>
      <c r="W981" t="s">
        <v>34970</v>
      </c>
      <c r="AA981" t="s">
        <v>34971</v>
      </c>
      <c r="AG981">
        <v>114</v>
      </c>
      <c r="AH981">
        <v>117</v>
      </c>
      <c r="AN981" t="s">
        <v>14464</v>
      </c>
      <c r="AO981" t="s">
        <v>14465</v>
      </c>
      <c r="AS981" t="s">
        <v>154</v>
      </c>
      <c r="AT981">
        <v>2005</v>
      </c>
      <c r="AU981">
        <v>68</v>
      </c>
      <c r="AV981">
        <v>3</v>
      </c>
      <c r="BA981">
        <v>179</v>
      </c>
      <c r="BB981">
        <v>196</v>
      </c>
      <c r="BD981" t="s">
        <v>34972</v>
      </c>
      <c r="BG981">
        <v>18</v>
      </c>
      <c r="BK981" t="s">
        <v>34973</v>
      </c>
      <c r="BL981">
        <v>16122771</v>
      </c>
      <c r="BW981">
        <v>0</v>
      </c>
      <c r="BX981" t="s">
        <v>13429</v>
      </c>
      <c r="BY981" t="s">
        <v>13985</v>
      </c>
      <c r="BZ981" t="s">
        <v>13985</v>
      </c>
      <c r="CA981" t="s">
        <v>13985</v>
      </c>
      <c r="CB981" t="s">
        <v>13985</v>
      </c>
    </row>
    <row r="982" spans="1:80" hidden="1">
      <c r="A982" t="s">
        <v>13850</v>
      </c>
      <c r="B982" t="s">
        <v>67</v>
      </c>
      <c r="C982" t="s">
        <v>1543</v>
      </c>
      <c r="G982" t="s">
        <v>1544</v>
      </c>
      <c r="J982" t="s">
        <v>1545</v>
      </c>
      <c r="K982" t="s">
        <v>1546</v>
      </c>
      <c r="O982" t="s">
        <v>32224</v>
      </c>
      <c r="W982" t="s">
        <v>1547</v>
      </c>
      <c r="AG982">
        <v>3</v>
      </c>
      <c r="AH982">
        <v>3</v>
      </c>
      <c r="AN982" t="s">
        <v>1548</v>
      </c>
      <c r="AO982" t="s">
        <v>1549</v>
      </c>
      <c r="AS982" t="s">
        <v>730</v>
      </c>
      <c r="AT982">
        <v>2018</v>
      </c>
      <c r="AU982">
        <v>25</v>
      </c>
      <c r="AV982">
        <v>2</v>
      </c>
      <c r="BA982">
        <v>328</v>
      </c>
      <c r="BB982">
        <v>336</v>
      </c>
      <c r="BD982" t="s">
        <v>1550</v>
      </c>
      <c r="BG982">
        <v>9</v>
      </c>
      <c r="BK982" t="s">
        <v>1551</v>
      </c>
      <c r="BL982">
        <v>27900827</v>
      </c>
      <c r="BW982">
        <v>1</v>
      </c>
      <c r="BY982" t="s">
        <v>13985</v>
      </c>
      <c r="BZ982" t="s">
        <v>13985</v>
      </c>
      <c r="CA982" t="s">
        <v>13985</v>
      </c>
      <c r="CB982" t="s">
        <v>13985</v>
      </c>
    </row>
    <row r="983" spans="1:80" hidden="1">
      <c r="A983" t="s">
        <v>13850</v>
      </c>
      <c r="B983" t="s">
        <v>67</v>
      </c>
      <c r="C983" t="s">
        <v>18920</v>
      </c>
      <c r="G983" t="s">
        <v>18921</v>
      </c>
      <c r="J983" t="s">
        <v>18922</v>
      </c>
      <c r="K983" t="s">
        <v>280</v>
      </c>
      <c r="O983" t="s">
        <v>32224</v>
      </c>
      <c r="W983" t="s">
        <v>18923</v>
      </c>
      <c r="AA983" t="s">
        <v>17401</v>
      </c>
      <c r="AB983" t="s">
        <v>18924</v>
      </c>
      <c r="AG983">
        <v>36</v>
      </c>
      <c r="AH983">
        <v>37</v>
      </c>
      <c r="AN983" t="s">
        <v>284</v>
      </c>
      <c r="AS983" t="s">
        <v>4006</v>
      </c>
      <c r="AT983">
        <v>2015</v>
      </c>
      <c r="AU983">
        <v>10</v>
      </c>
      <c r="AV983">
        <v>5</v>
      </c>
      <c r="BC983" t="s">
        <v>18925</v>
      </c>
      <c r="BD983" t="s">
        <v>18926</v>
      </c>
      <c r="BG983">
        <v>13</v>
      </c>
      <c r="BK983" t="s">
        <v>18927</v>
      </c>
      <c r="BL983">
        <v>25962160</v>
      </c>
      <c r="BM983" t="s">
        <v>32263</v>
      </c>
      <c r="BW983">
        <v>1</v>
      </c>
      <c r="BY983" t="s">
        <v>13985</v>
      </c>
      <c r="BZ983" t="s">
        <v>13985</v>
      </c>
      <c r="CA983" t="s">
        <v>13985</v>
      </c>
      <c r="CB983" t="s">
        <v>13985</v>
      </c>
    </row>
    <row r="984" spans="1:80" hidden="1">
      <c r="A984" t="s">
        <v>13850</v>
      </c>
      <c r="B984" t="s">
        <v>67</v>
      </c>
      <c r="C984" t="s">
        <v>14660</v>
      </c>
      <c r="G984" t="s">
        <v>14661</v>
      </c>
      <c r="J984" t="s">
        <v>14662</v>
      </c>
      <c r="K984" t="s">
        <v>14663</v>
      </c>
      <c r="O984" t="s">
        <v>32224</v>
      </c>
      <c r="W984" t="s">
        <v>14664</v>
      </c>
      <c r="AB984" t="s">
        <v>14665</v>
      </c>
      <c r="AG984">
        <v>2</v>
      </c>
      <c r="AH984">
        <v>2</v>
      </c>
      <c r="AN984" t="s">
        <v>14666</v>
      </c>
      <c r="AO984" t="s">
        <v>14667</v>
      </c>
      <c r="AS984" t="s">
        <v>815</v>
      </c>
      <c r="AT984">
        <v>2019</v>
      </c>
      <c r="AU984">
        <v>16</v>
      </c>
      <c r="AV984">
        <v>152</v>
      </c>
      <c r="BC984">
        <v>20180761</v>
      </c>
      <c r="BD984" t="s">
        <v>14668</v>
      </c>
      <c r="BG984">
        <v>10</v>
      </c>
      <c r="BK984" t="s">
        <v>14669</v>
      </c>
      <c r="BL984">
        <v>30862279</v>
      </c>
      <c r="BM984" t="s">
        <v>32438</v>
      </c>
      <c r="BW984">
        <v>1</v>
      </c>
    </row>
    <row r="985" spans="1:80" hidden="1">
      <c r="A985" t="s">
        <v>13850</v>
      </c>
      <c r="B985" t="s">
        <v>67</v>
      </c>
      <c r="C985" t="s">
        <v>33349</v>
      </c>
      <c r="G985" t="s">
        <v>33350</v>
      </c>
      <c r="J985" t="s">
        <v>33351</v>
      </c>
      <c r="K985" t="s">
        <v>423</v>
      </c>
      <c r="O985" t="s">
        <v>32224</v>
      </c>
      <c r="W985" t="s">
        <v>33352</v>
      </c>
      <c r="AA985" t="s">
        <v>17666</v>
      </c>
      <c r="AB985" t="s">
        <v>17667</v>
      </c>
      <c r="AG985">
        <v>11</v>
      </c>
      <c r="AH985">
        <v>11</v>
      </c>
      <c r="AN985" t="s">
        <v>426</v>
      </c>
      <c r="AO985" t="s">
        <v>427</v>
      </c>
      <c r="AS985" t="s">
        <v>297</v>
      </c>
      <c r="AT985">
        <v>2015</v>
      </c>
      <c r="AU985">
        <v>69</v>
      </c>
      <c r="AV985">
        <v>9</v>
      </c>
      <c r="BA985">
        <v>2399</v>
      </c>
      <c r="BB985">
        <v>2413</v>
      </c>
      <c r="BD985" t="s">
        <v>33353</v>
      </c>
      <c r="BG985">
        <v>15</v>
      </c>
      <c r="BK985" t="s">
        <v>33354</v>
      </c>
      <c r="BL985">
        <v>26202579</v>
      </c>
      <c r="BW985">
        <v>0</v>
      </c>
      <c r="BX985" t="s">
        <v>13429</v>
      </c>
      <c r="BY985" t="s">
        <v>13985</v>
      </c>
      <c r="BZ985" t="s">
        <v>13985</v>
      </c>
      <c r="CA985" t="s">
        <v>13985</v>
      </c>
      <c r="CB985" t="s">
        <v>13985</v>
      </c>
    </row>
    <row r="986" spans="1:80" hidden="1">
      <c r="A986" t="s">
        <v>13850</v>
      </c>
      <c r="B986" t="s">
        <v>67</v>
      </c>
      <c r="C986" t="s">
        <v>35999</v>
      </c>
      <c r="G986" t="s">
        <v>35999</v>
      </c>
      <c r="J986" t="s">
        <v>36000</v>
      </c>
      <c r="K986" t="s">
        <v>188</v>
      </c>
      <c r="O986" t="s">
        <v>32224</v>
      </c>
      <c r="AG986">
        <v>74</v>
      </c>
      <c r="AH986">
        <v>84</v>
      </c>
      <c r="AN986" t="s">
        <v>191</v>
      </c>
      <c r="AO986" t="s">
        <v>192</v>
      </c>
      <c r="AT986">
        <v>1988</v>
      </c>
      <c r="AU986">
        <v>76</v>
      </c>
      <c r="AV986">
        <v>3</v>
      </c>
      <c r="BA986">
        <v>455</v>
      </c>
      <c r="BB986">
        <v>460</v>
      </c>
      <c r="BG986">
        <v>6</v>
      </c>
      <c r="BK986" t="s">
        <v>36001</v>
      </c>
      <c r="BL986">
        <v>28312027</v>
      </c>
      <c r="BW986">
        <v>0</v>
      </c>
      <c r="BX986" t="s">
        <v>13429</v>
      </c>
      <c r="BY986" t="s">
        <v>13985</v>
      </c>
      <c r="BZ986" t="s">
        <v>13985</v>
      </c>
      <c r="CA986" t="s">
        <v>13985</v>
      </c>
      <c r="CB986" t="s">
        <v>13985</v>
      </c>
    </row>
    <row r="987" spans="1:80" hidden="1">
      <c r="A987" t="s">
        <v>13850</v>
      </c>
      <c r="B987" t="s">
        <v>67</v>
      </c>
      <c r="C987" t="s">
        <v>35036</v>
      </c>
      <c r="G987" t="s">
        <v>35036</v>
      </c>
      <c r="J987" t="s">
        <v>35037</v>
      </c>
      <c r="K987" t="s">
        <v>4528</v>
      </c>
      <c r="O987" t="s">
        <v>32291</v>
      </c>
      <c r="W987" t="s">
        <v>35038</v>
      </c>
      <c r="AA987" t="s">
        <v>35039</v>
      </c>
      <c r="AB987" t="s">
        <v>35040</v>
      </c>
      <c r="AG987">
        <v>298</v>
      </c>
      <c r="AH987">
        <v>318</v>
      </c>
      <c r="AN987" t="s">
        <v>4530</v>
      </c>
      <c r="AT987">
        <v>2005</v>
      </c>
      <c r="AU987">
        <v>146</v>
      </c>
      <c r="AV987">
        <v>1</v>
      </c>
      <c r="BA987">
        <v>1</v>
      </c>
      <c r="BB987">
        <v>14</v>
      </c>
      <c r="BD987" t="s">
        <v>35041</v>
      </c>
      <c r="BG987">
        <v>14</v>
      </c>
      <c r="BK987" t="s">
        <v>35042</v>
      </c>
      <c r="BW987">
        <v>0</v>
      </c>
      <c r="BX987" t="s">
        <v>13429</v>
      </c>
      <c r="BY987" t="s">
        <v>13985</v>
      </c>
      <c r="BZ987" t="s">
        <v>13985</v>
      </c>
      <c r="CA987" t="s">
        <v>13985</v>
      </c>
      <c r="CB987" t="s">
        <v>13985</v>
      </c>
    </row>
    <row r="988" spans="1:80" hidden="1">
      <c r="A988" t="s">
        <v>13850</v>
      </c>
      <c r="B988" t="s">
        <v>67</v>
      </c>
      <c r="C988" t="s">
        <v>35639</v>
      </c>
      <c r="G988" t="s">
        <v>35639</v>
      </c>
      <c r="J988" t="s">
        <v>35640</v>
      </c>
      <c r="K988" t="s">
        <v>773</v>
      </c>
      <c r="O988" t="s">
        <v>32224</v>
      </c>
      <c r="W988" t="s">
        <v>35641</v>
      </c>
      <c r="AA988" t="s">
        <v>35155</v>
      </c>
      <c r="AB988" t="s">
        <v>35156</v>
      </c>
      <c r="AG988">
        <v>30</v>
      </c>
      <c r="AH988">
        <v>34</v>
      </c>
      <c r="AN988" t="s">
        <v>777</v>
      </c>
      <c r="AS988" t="s">
        <v>154</v>
      </c>
      <c r="AT988">
        <v>1997</v>
      </c>
      <c r="AU988">
        <v>18</v>
      </c>
      <c r="AV988">
        <v>5</v>
      </c>
      <c r="BA988">
        <v>331</v>
      </c>
      <c r="BB988">
        <v>336</v>
      </c>
      <c r="BD988" t="s">
        <v>35642</v>
      </c>
      <c r="BG988">
        <v>6</v>
      </c>
      <c r="BK988" t="s">
        <v>35643</v>
      </c>
      <c r="BW988">
        <v>0</v>
      </c>
      <c r="BX988" t="s">
        <v>13429</v>
      </c>
      <c r="BY988" t="s">
        <v>13985</v>
      </c>
      <c r="BZ988" t="s">
        <v>13985</v>
      </c>
      <c r="CA988" t="s">
        <v>13985</v>
      </c>
      <c r="CB988" t="s">
        <v>13985</v>
      </c>
    </row>
    <row r="989" spans="1:80" hidden="1">
      <c r="A989" t="s">
        <v>13850</v>
      </c>
      <c r="B989" t="s">
        <v>67</v>
      </c>
      <c r="C989" t="s">
        <v>35483</v>
      </c>
      <c r="G989" t="s">
        <v>35483</v>
      </c>
      <c r="J989" t="s">
        <v>35484</v>
      </c>
      <c r="K989" t="s">
        <v>5333</v>
      </c>
      <c r="O989" t="s">
        <v>32224</v>
      </c>
      <c r="W989" t="s">
        <v>35485</v>
      </c>
      <c r="AA989" t="s">
        <v>35155</v>
      </c>
      <c r="AB989" t="s">
        <v>35156</v>
      </c>
      <c r="AG989">
        <v>557</v>
      </c>
      <c r="AH989">
        <v>571</v>
      </c>
      <c r="AN989" t="s">
        <v>5335</v>
      </c>
      <c r="AS989" s="1">
        <v>44652</v>
      </c>
      <c r="AT989">
        <v>2000</v>
      </c>
      <c r="AU989">
        <v>267</v>
      </c>
      <c r="AV989">
        <v>1445</v>
      </c>
      <c r="BA989">
        <v>739</v>
      </c>
      <c r="BB989">
        <v>745</v>
      </c>
      <c r="BD989" t="s">
        <v>35486</v>
      </c>
      <c r="BG989">
        <v>7</v>
      </c>
      <c r="BK989" t="s">
        <v>35487</v>
      </c>
      <c r="BL989">
        <v>10819141</v>
      </c>
      <c r="BM989" t="s">
        <v>35488</v>
      </c>
      <c r="BW989">
        <v>0</v>
      </c>
      <c r="BX989" t="s">
        <v>13429</v>
      </c>
      <c r="BY989" t="s">
        <v>13985</v>
      </c>
      <c r="BZ989" t="s">
        <v>13985</v>
      </c>
      <c r="CA989" t="s">
        <v>13985</v>
      </c>
      <c r="CB989" t="s">
        <v>13985</v>
      </c>
    </row>
    <row r="990" spans="1:80" hidden="1">
      <c r="A990" t="s">
        <v>13850</v>
      </c>
      <c r="B990" t="s">
        <v>67</v>
      </c>
      <c r="C990" t="s">
        <v>7039</v>
      </c>
      <c r="G990" t="s">
        <v>7040</v>
      </c>
      <c r="J990" t="s">
        <v>7041</v>
      </c>
      <c r="K990" t="s">
        <v>423</v>
      </c>
      <c r="O990" t="s">
        <v>32224</v>
      </c>
      <c r="W990" t="s">
        <v>7042</v>
      </c>
      <c r="AG990">
        <v>18</v>
      </c>
      <c r="AH990">
        <v>18</v>
      </c>
      <c r="AN990" t="s">
        <v>426</v>
      </c>
      <c r="AS990" t="s">
        <v>242</v>
      </c>
      <c r="AT990">
        <v>2010</v>
      </c>
      <c r="AU990">
        <v>64</v>
      </c>
      <c r="AV990">
        <v>10</v>
      </c>
      <c r="BA990">
        <v>2921</v>
      </c>
      <c r="BB990">
        <v>2934</v>
      </c>
      <c r="BD990" t="s">
        <v>7043</v>
      </c>
      <c r="BG990">
        <v>14</v>
      </c>
      <c r="BK990" t="s">
        <v>7044</v>
      </c>
      <c r="BL990">
        <v>20497214</v>
      </c>
      <c r="BM990" t="s">
        <v>32597</v>
      </c>
      <c r="BW990">
        <v>1</v>
      </c>
    </row>
    <row r="991" spans="1:80" hidden="1">
      <c r="A991" t="s">
        <v>13850</v>
      </c>
      <c r="B991" t="s">
        <v>67</v>
      </c>
      <c r="C991" t="s">
        <v>35147</v>
      </c>
      <c r="G991" t="s">
        <v>35147</v>
      </c>
      <c r="J991" t="s">
        <v>35148</v>
      </c>
      <c r="K991" t="s">
        <v>667</v>
      </c>
      <c r="O991" t="s">
        <v>32224</v>
      </c>
      <c r="W991" t="s">
        <v>35149</v>
      </c>
      <c r="AA991" t="s">
        <v>10048</v>
      </c>
      <c r="AB991" t="s">
        <v>10049</v>
      </c>
      <c r="AG991">
        <v>22</v>
      </c>
      <c r="AH991">
        <v>25</v>
      </c>
      <c r="AN991" t="s">
        <v>670</v>
      </c>
      <c r="AO991" t="s">
        <v>671</v>
      </c>
      <c r="AS991" t="s">
        <v>154</v>
      </c>
      <c r="AT991">
        <v>2003</v>
      </c>
      <c r="AU991">
        <v>38</v>
      </c>
      <c r="AV991">
        <v>4</v>
      </c>
      <c r="BA991">
        <v>509</v>
      </c>
      <c r="BB991">
        <v>515</v>
      </c>
      <c r="BD991" t="s">
        <v>35150</v>
      </c>
      <c r="BG991">
        <v>7</v>
      </c>
      <c r="BK991" t="s">
        <v>35151</v>
      </c>
      <c r="BM991" t="s">
        <v>32286</v>
      </c>
      <c r="BW991">
        <v>0</v>
      </c>
      <c r="BX991" t="s">
        <v>13429</v>
      </c>
      <c r="BY991" t="s">
        <v>13985</v>
      </c>
      <c r="BZ991" t="s">
        <v>13985</v>
      </c>
      <c r="CA991" t="s">
        <v>13985</v>
      </c>
      <c r="CB991" t="s">
        <v>13985</v>
      </c>
    </row>
    <row r="992" spans="1:80" hidden="1">
      <c r="A992" t="s">
        <v>13850</v>
      </c>
      <c r="B992" t="s">
        <v>67</v>
      </c>
      <c r="C992" t="s">
        <v>35398</v>
      </c>
      <c r="G992" t="s">
        <v>35398</v>
      </c>
      <c r="J992" t="s">
        <v>35399</v>
      </c>
      <c r="K992" t="s">
        <v>35400</v>
      </c>
      <c r="O992" t="s">
        <v>32224</v>
      </c>
      <c r="W992" t="s">
        <v>35401</v>
      </c>
      <c r="AG992">
        <v>0</v>
      </c>
      <c r="AH992">
        <v>0</v>
      </c>
      <c r="AN992" t="s">
        <v>35402</v>
      </c>
      <c r="AS992" t="s">
        <v>352</v>
      </c>
      <c r="AT992">
        <v>2001</v>
      </c>
      <c r="AU992">
        <v>324</v>
      </c>
      <c r="AV992">
        <v>8</v>
      </c>
      <c r="BA992">
        <v>701</v>
      </c>
      <c r="BB992">
        <v>707</v>
      </c>
      <c r="BD992" t="s">
        <v>35403</v>
      </c>
      <c r="BG992">
        <v>7</v>
      </c>
      <c r="BK992" t="s">
        <v>35404</v>
      </c>
      <c r="BL992">
        <v>11510415</v>
      </c>
      <c r="BW992">
        <v>0</v>
      </c>
      <c r="BX992" t="s">
        <v>13433</v>
      </c>
      <c r="BY992">
        <v>1</v>
      </c>
      <c r="BZ992" t="s">
        <v>13985</v>
      </c>
      <c r="CA992" t="s">
        <v>13985</v>
      </c>
      <c r="CB992" t="s">
        <v>13985</v>
      </c>
    </row>
    <row r="993" spans="1:80" hidden="1">
      <c r="A993" t="s">
        <v>13850</v>
      </c>
      <c r="B993" t="s">
        <v>67</v>
      </c>
      <c r="C993" t="s">
        <v>35234</v>
      </c>
      <c r="G993" t="s">
        <v>35234</v>
      </c>
      <c r="J993" t="s">
        <v>35235</v>
      </c>
      <c r="K993" t="s">
        <v>3484</v>
      </c>
      <c r="O993" t="s">
        <v>33881</v>
      </c>
      <c r="P993" t="s">
        <v>10211</v>
      </c>
      <c r="Q993" t="s">
        <v>10212</v>
      </c>
      <c r="R993" t="s">
        <v>10213</v>
      </c>
      <c r="W993" t="s">
        <v>35236</v>
      </c>
      <c r="AA993" t="s">
        <v>10889</v>
      </c>
      <c r="AB993" t="s">
        <v>10890</v>
      </c>
      <c r="AG993">
        <v>63</v>
      </c>
      <c r="AH993">
        <v>65</v>
      </c>
      <c r="AN993" t="s">
        <v>9979</v>
      </c>
      <c r="AT993">
        <v>2003</v>
      </c>
      <c r="AU993">
        <v>100</v>
      </c>
      <c r="AV993">
        <v>2</v>
      </c>
      <c r="BA993">
        <v>255</v>
      </c>
      <c r="BB993">
        <v>265</v>
      </c>
      <c r="BD993" t="s">
        <v>35237</v>
      </c>
      <c r="BG993">
        <v>11</v>
      </c>
      <c r="BK993" t="s">
        <v>35238</v>
      </c>
      <c r="BM993" t="s">
        <v>32249</v>
      </c>
      <c r="BW993">
        <v>0</v>
      </c>
      <c r="BX993" t="s">
        <v>13429</v>
      </c>
      <c r="BY993" t="s">
        <v>13985</v>
      </c>
      <c r="BZ993" t="s">
        <v>13985</v>
      </c>
      <c r="CA993" t="s">
        <v>13985</v>
      </c>
      <c r="CB993" t="s">
        <v>13985</v>
      </c>
    </row>
    <row r="994" spans="1:80" hidden="1">
      <c r="A994" t="s">
        <v>13850</v>
      </c>
      <c r="B994" t="s">
        <v>67</v>
      </c>
      <c r="C994" t="s">
        <v>36210</v>
      </c>
      <c r="G994" t="s">
        <v>36210</v>
      </c>
      <c r="J994" t="s">
        <v>36211</v>
      </c>
      <c r="K994" t="s">
        <v>14461</v>
      </c>
      <c r="O994" t="s">
        <v>32224</v>
      </c>
      <c r="AG994">
        <v>26</v>
      </c>
      <c r="AH994">
        <v>30</v>
      </c>
      <c r="AN994" t="s">
        <v>14464</v>
      </c>
      <c r="AT994">
        <v>1980</v>
      </c>
      <c r="AU994">
        <v>18</v>
      </c>
      <c r="AV994">
        <v>1</v>
      </c>
      <c r="BA994">
        <v>112</v>
      </c>
      <c r="BB994">
        <v>124</v>
      </c>
      <c r="BD994" t="s">
        <v>36212</v>
      </c>
      <c r="BG994">
        <v>13</v>
      </c>
      <c r="BK994" t="s">
        <v>36213</v>
      </c>
      <c r="BL994">
        <v>7466668</v>
      </c>
      <c r="BW994">
        <v>0</v>
      </c>
      <c r="BX994" t="s">
        <v>13429</v>
      </c>
      <c r="BY994" t="s">
        <v>13985</v>
      </c>
      <c r="BZ994" t="s">
        <v>13985</v>
      </c>
      <c r="CA994" t="s">
        <v>13985</v>
      </c>
      <c r="CB994" t="s">
        <v>13985</v>
      </c>
    </row>
    <row r="995" spans="1:80" hidden="1">
      <c r="A995" t="s">
        <v>13850</v>
      </c>
      <c r="B995" t="s">
        <v>67</v>
      </c>
      <c r="C995" t="s">
        <v>10013</v>
      </c>
      <c r="G995" t="s">
        <v>10013</v>
      </c>
      <c r="J995" t="s">
        <v>10014</v>
      </c>
      <c r="K995" t="s">
        <v>453</v>
      </c>
      <c r="O995" t="s">
        <v>32224</v>
      </c>
      <c r="W995" t="s">
        <v>10015</v>
      </c>
      <c r="AA995" t="s">
        <v>5725</v>
      </c>
      <c r="AB995" t="s">
        <v>8843</v>
      </c>
      <c r="AG995">
        <v>51</v>
      </c>
      <c r="AH995">
        <v>58</v>
      </c>
      <c r="AN995" t="s">
        <v>455</v>
      </c>
      <c r="AO995" t="s">
        <v>456</v>
      </c>
      <c r="AS995" t="s">
        <v>84</v>
      </c>
      <c r="AT995">
        <v>2003</v>
      </c>
      <c r="AU995">
        <v>28</v>
      </c>
      <c r="AV995">
        <v>6</v>
      </c>
      <c r="BA995">
        <v>694</v>
      </c>
      <c r="BB995">
        <v>703</v>
      </c>
      <c r="BD995" t="s">
        <v>10016</v>
      </c>
      <c r="BG995">
        <v>10</v>
      </c>
      <c r="BK995" t="s">
        <v>10017</v>
      </c>
      <c r="BW995">
        <v>1</v>
      </c>
      <c r="BY995" t="s">
        <v>13985</v>
      </c>
      <c r="BZ995" t="s">
        <v>13985</v>
      </c>
      <c r="CA995" t="s">
        <v>13985</v>
      </c>
      <c r="CB995" t="s">
        <v>13985</v>
      </c>
    </row>
    <row r="996" spans="1:80" hidden="1">
      <c r="A996" t="s">
        <v>13850</v>
      </c>
      <c r="B996" t="s">
        <v>67</v>
      </c>
      <c r="C996" t="s">
        <v>34942</v>
      </c>
      <c r="G996" t="s">
        <v>34942</v>
      </c>
      <c r="J996" t="s">
        <v>34943</v>
      </c>
      <c r="K996" t="s">
        <v>667</v>
      </c>
      <c r="O996" t="s">
        <v>32224</v>
      </c>
      <c r="W996" t="s">
        <v>34944</v>
      </c>
      <c r="AG996">
        <v>11</v>
      </c>
      <c r="AH996">
        <v>13</v>
      </c>
      <c r="AN996" t="s">
        <v>670</v>
      </c>
      <c r="AS996" t="s">
        <v>884</v>
      </c>
      <c r="AT996">
        <v>2006</v>
      </c>
      <c r="AU996">
        <v>41</v>
      </c>
      <c r="AV996">
        <v>1</v>
      </c>
      <c r="BA996">
        <v>151</v>
      </c>
      <c r="BB996">
        <v>159</v>
      </c>
      <c r="BD996" t="s">
        <v>34945</v>
      </c>
      <c r="BG996">
        <v>9</v>
      </c>
      <c r="BK996" t="s">
        <v>34946</v>
      </c>
      <c r="BM996" t="s">
        <v>32286</v>
      </c>
      <c r="BW996">
        <v>0</v>
      </c>
      <c r="BX996" t="s">
        <v>13433</v>
      </c>
      <c r="BY996">
        <v>1</v>
      </c>
      <c r="BZ996" t="s">
        <v>13985</v>
      </c>
      <c r="CA996" t="s">
        <v>13985</v>
      </c>
      <c r="CB996" t="s">
        <v>13985</v>
      </c>
    </row>
    <row r="997" spans="1:80" hidden="1">
      <c r="A997" t="s">
        <v>13850</v>
      </c>
      <c r="B997" t="s">
        <v>67</v>
      </c>
      <c r="C997" t="s">
        <v>10590</v>
      </c>
      <c r="G997" t="s">
        <v>10590</v>
      </c>
      <c r="J997" t="s">
        <v>10591</v>
      </c>
      <c r="K997" t="s">
        <v>625</v>
      </c>
      <c r="O997" t="s">
        <v>32224</v>
      </c>
      <c r="W997" t="s">
        <v>10592</v>
      </c>
      <c r="AA997" t="s">
        <v>5725</v>
      </c>
      <c r="AB997" t="s">
        <v>8843</v>
      </c>
      <c r="AG997">
        <v>11</v>
      </c>
      <c r="AH997">
        <v>12</v>
      </c>
      <c r="AN997" t="s">
        <v>627</v>
      </c>
      <c r="AS997" t="s">
        <v>352</v>
      </c>
      <c r="AT997">
        <v>2001</v>
      </c>
      <c r="AU997">
        <v>100</v>
      </c>
      <c r="AV997">
        <v>2</v>
      </c>
      <c r="BA997">
        <v>211</v>
      </c>
      <c r="BB997">
        <v>219</v>
      </c>
      <c r="BD997" t="s">
        <v>10593</v>
      </c>
      <c r="BG997">
        <v>9</v>
      </c>
      <c r="BK997" t="s">
        <v>10594</v>
      </c>
      <c r="BW997">
        <v>1</v>
      </c>
      <c r="BY997" t="s">
        <v>13985</v>
      </c>
      <c r="BZ997" t="s">
        <v>13985</v>
      </c>
      <c r="CA997" t="s">
        <v>13985</v>
      </c>
      <c r="CB997" t="s">
        <v>13985</v>
      </c>
    </row>
    <row r="998" spans="1:80" hidden="1">
      <c r="A998" t="s">
        <v>13850</v>
      </c>
      <c r="B998" t="s">
        <v>67</v>
      </c>
      <c r="C998" t="s">
        <v>16501</v>
      </c>
      <c r="G998" t="s">
        <v>16502</v>
      </c>
      <c r="J998" t="s">
        <v>16503</v>
      </c>
      <c r="K998" t="s">
        <v>160</v>
      </c>
      <c r="O998" t="s">
        <v>32224</v>
      </c>
      <c r="W998" t="s">
        <v>16504</v>
      </c>
      <c r="AA998" t="s">
        <v>16505</v>
      </c>
      <c r="AB998" t="s">
        <v>16506</v>
      </c>
      <c r="AG998">
        <v>10</v>
      </c>
      <c r="AH998">
        <v>10</v>
      </c>
      <c r="AN998" t="s">
        <v>162</v>
      </c>
      <c r="AO998" t="s">
        <v>163</v>
      </c>
      <c r="AS998" t="s">
        <v>297</v>
      </c>
      <c r="AT998">
        <v>2017</v>
      </c>
      <c r="AU998">
        <v>42</v>
      </c>
      <c r="AV998">
        <v>3</v>
      </c>
      <c r="BA998">
        <v>232</v>
      </c>
      <c r="BB998">
        <v>238</v>
      </c>
      <c r="BD998" t="s">
        <v>16507</v>
      </c>
      <c r="BG998">
        <v>7</v>
      </c>
      <c r="BK998" t="s">
        <v>16508</v>
      </c>
      <c r="BW998">
        <v>1</v>
      </c>
      <c r="BY998" t="s">
        <v>13985</v>
      </c>
      <c r="BZ998" t="s">
        <v>13985</v>
      </c>
      <c r="CA998" t="s">
        <v>13985</v>
      </c>
      <c r="CB998" t="s">
        <v>13985</v>
      </c>
    </row>
    <row r="999" spans="1:80" hidden="1">
      <c r="A999" t="s">
        <v>13850</v>
      </c>
      <c r="B999" t="s">
        <v>67</v>
      </c>
      <c r="C999" t="s">
        <v>22004</v>
      </c>
      <c r="G999" t="s">
        <v>22005</v>
      </c>
      <c r="J999" t="s">
        <v>22006</v>
      </c>
      <c r="K999" t="s">
        <v>625</v>
      </c>
      <c r="O999" t="s">
        <v>32224</v>
      </c>
      <c r="W999" t="s">
        <v>22007</v>
      </c>
      <c r="AB999" t="s">
        <v>22008</v>
      </c>
      <c r="AG999">
        <v>11</v>
      </c>
      <c r="AH999">
        <v>11</v>
      </c>
      <c r="AN999" t="s">
        <v>627</v>
      </c>
      <c r="AO999" t="s">
        <v>628</v>
      </c>
      <c r="AS999" t="s">
        <v>884</v>
      </c>
      <c r="AT999">
        <v>2012</v>
      </c>
      <c r="AU999">
        <v>142</v>
      </c>
      <c r="AV999">
        <v>2</v>
      </c>
      <c r="BA999">
        <v>145</v>
      </c>
      <c r="BB999">
        <v>152</v>
      </c>
      <c r="BD999" t="s">
        <v>22009</v>
      </c>
      <c r="BG999">
        <v>8</v>
      </c>
      <c r="BK999" t="s">
        <v>22010</v>
      </c>
      <c r="BW999">
        <v>1</v>
      </c>
      <c r="BY999" t="s">
        <v>13985</v>
      </c>
      <c r="BZ999" t="s">
        <v>13985</v>
      </c>
      <c r="CA999" t="s">
        <v>13985</v>
      </c>
      <c r="CB999" t="s">
        <v>13985</v>
      </c>
    </row>
    <row r="1000" spans="1:80" hidden="1">
      <c r="A1000" t="s">
        <v>13850</v>
      </c>
      <c r="B1000" t="s">
        <v>67</v>
      </c>
      <c r="C1000" t="s">
        <v>35599</v>
      </c>
      <c r="G1000" t="s">
        <v>35599</v>
      </c>
      <c r="J1000" t="s">
        <v>35600</v>
      </c>
      <c r="K1000" t="s">
        <v>453</v>
      </c>
      <c r="O1000" t="s">
        <v>32224</v>
      </c>
      <c r="W1000" t="s">
        <v>35601</v>
      </c>
      <c r="AG1000">
        <v>44</v>
      </c>
      <c r="AH1000">
        <v>50</v>
      </c>
      <c r="AN1000" t="s">
        <v>455</v>
      </c>
      <c r="AO1000" t="s">
        <v>456</v>
      </c>
      <c r="AS1000" t="s">
        <v>352</v>
      </c>
      <c r="AT1000">
        <v>1998</v>
      </c>
      <c r="AU1000">
        <v>23</v>
      </c>
      <c r="AV1000">
        <v>3</v>
      </c>
      <c r="BA1000">
        <v>298</v>
      </c>
      <c r="BB1000">
        <v>304</v>
      </c>
      <c r="BD1000" t="s">
        <v>35602</v>
      </c>
      <c r="BG1000">
        <v>7</v>
      </c>
      <c r="BK1000" t="s">
        <v>35603</v>
      </c>
      <c r="BW1000">
        <v>0</v>
      </c>
      <c r="BX1000" t="s">
        <v>13429</v>
      </c>
      <c r="BY1000" t="s">
        <v>13985</v>
      </c>
      <c r="BZ1000" t="s">
        <v>13985</v>
      </c>
      <c r="CA1000" t="s">
        <v>13985</v>
      </c>
      <c r="CB1000" t="s">
        <v>13985</v>
      </c>
    </row>
    <row r="1001" spans="1:80" hidden="1">
      <c r="A1001" t="s">
        <v>13850</v>
      </c>
      <c r="B1001" t="s">
        <v>67</v>
      </c>
      <c r="C1001" t="s">
        <v>35752</v>
      </c>
      <c r="G1001" t="s">
        <v>35752</v>
      </c>
      <c r="J1001" t="s">
        <v>35753</v>
      </c>
      <c r="K1001" t="s">
        <v>6536</v>
      </c>
      <c r="O1001" t="s">
        <v>32224</v>
      </c>
      <c r="W1001" t="s">
        <v>35754</v>
      </c>
      <c r="AG1001">
        <v>44</v>
      </c>
      <c r="AH1001">
        <v>50</v>
      </c>
      <c r="AN1001" t="s">
        <v>6540</v>
      </c>
      <c r="AS1001" t="s">
        <v>352</v>
      </c>
      <c r="AT1001">
        <v>1995</v>
      </c>
      <c r="AU1001">
        <v>9</v>
      </c>
      <c r="AV1001">
        <v>4</v>
      </c>
      <c r="BA1001">
        <v>618</v>
      </c>
      <c r="BB1001">
        <v>624</v>
      </c>
      <c r="BD1001" t="s">
        <v>35755</v>
      </c>
      <c r="BG1001">
        <v>7</v>
      </c>
      <c r="BK1001" t="s">
        <v>35756</v>
      </c>
      <c r="BW1001">
        <v>0</v>
      </c>
      <c r="BX1001" t="s">
        <v>13429</v>
      </c>
      <c r="BY1001" t="s">
        <v>13985</v>
      </c>
      <c r="BZ1001" t="s">
        <v>13985</v>
      </c>
      <c r="CA1001" t="s">
        <v>13985</v>
      </c>
      <c r="CB1001" t="s">
        <v>13985</v>
      </c>
    </row>
    <row r="1002" spans="1:80" hidden="1">
      <c r="A1002" t="s">
        <v>13850</v>
      </c>
      <c r="B1002" t="s">
        <v>67</v>
      </c>
      <c r="C1002" t="s">
        <v>15022</v>
      </c>
      <c r="G1002" t="s">
        <v>15023</v>
      </c>
      <c r="J1002" t="s">
        <v>15024</v>
      </c>
      <c r="K1002" t="s">
        <v>4239</v>
      </c>
      <c r="O1002" t="s">
        <v>32224</v>
      </c>
      <c r="W1002" t="s">
        <v>15025</v>
      </c>
      <c r="AA1002" t="s">
        <v>15026</v>
      </c>
      <c r="AB1002" t="s">
        <v>15027</v>
      </c>
      <c r="AG1002">
        <v>1</v>
      </c>
      <c r="AH1002">
        <v>1</v>
      </c>
      <c r="AN1002" t="s">
        <v>4242</v>
      </c>
      <c r="AO1002" t="s">
        <v>4243</v>
      </c>
      <c r="AS1002" t="s">
        <v>84</v>
      </c>
      <c r="AT1002">
        <v>2018</v>
      </c>
      <c r="AU1002">
        <v>32</v>
      </c>
      <c r="AV1002">
        <v>6</v>
      </c>
      <c r="BA1002">
        <v>623</v>
      </c>
      <c r="BB1002">
        <v>641</v>
      </c>
      <c r="BD1002" t="s">
        <v>15028</v>
      </c>
      <c r="BG1002">
        <v>19</v>
      </c>
      <c r="BK1002" t="s">
        <v>15029</v>
      </c>
      <c r="BM1002" t="s">
        <v>32361</v>
      </c>
      <c r="BW1002">
        <v>1</v>
      </c>
      <c r="BY1002" t="s">
        <v>13985</v>
      </c>
      <c r="BZ1002" t="s">
        <v>13985</v>
      </c>
      <c r="CA1002" t="s">
        <v>13985</v>
      </c>
      <c r="CB1002" t="s">
        <v>13985</v>
      </c>
    </row>
    <row r="1003" spans="1:80" hidden="1">
      <c r="A1003" t="s">
        <v>13850</v>
      </c>
      <c r="B1003" t="s">
        <v>67</v>
      </c>
      <c r="C1003" t="s">
        <v>33312</v>
      </c>
      <c r="G1003" t="s">
        <v>33313</v>
      </c>
      <c r="J1003" t="s">
        <v>33314</v>
      </c>
      <c r="K1003" t="s">
        <v>188</v>
      </c>
      <c r="O1003" t="s">
        <v>32224</v>
      </c>
      <c r="W1003" t="s">
        <v>33315</v>
      </c>
      <c r="AA1003" t="s">
        <v>33316</v>
      </c>
      <c r="AB1003" t="s">
        <v>33317</v>
      </c>
      <c r="AG1003">
        <v>7</v>
      </c>
      <c r="AH1003">
        <v>7</v>
      </c>
      <c r="AN1003" t="s">
        <v>191</v>
      </c>
      <c r="AO1003" t="s">
        <v>192</v>
      </c>
      <c r="AS1003" t="s">
        <v>154</v>
      </c>
      <c r="AT1003">
        <v>2015</v>
      </c>
      <c r="AU1003">
        <v>179</v>
      </c>
      <c r="AV1003">
        <v>3</v>
      </c>
      <c r="BA1003">
        <v>741</v>
      </c>
      <c r="BB1003">
        <v>751</v>
      </c>
      <c r="BD1003" t="s">
        <v>33318</v>
      </c>
      <c r="BG1003">
        <v>11</v>
      </c>
      <c r="BK1003" t="s">
        <v>33319</v>
      </c>
      <c r="BL1003">
        <v>26099361</v>
      </c>
      <c r="BW1003">
        <v>0</v>
      </c>
      <c r="BX1003" t="s">
        <v>13429</v>
      </c>
      <c r="BY1003" t="s">
        <v>13985</v>
      </c>
      <c r="BZ1003" t="s">
        <v>13985</v>
      </c>
      <c r="CA1003" t="s">
        <v>13985</v>
      </c>
      <c r="CB1003" t="s">
        <v>13985</v>
      </c>
    </row>
    <row r="1004" spans="1:80" hidden="1">
      <c r="A1004" t="s">
        <v>13850</v>
      </c>
      <c r="B1004" t="s">
        <v>67</v>
      </c>
      <c r="C1004" t="s">
        <v>3082</v>
      </c>
      <c r="G1004" t="s">
        <v>3083</v>
      </c>
      <c r="J1004" t="s">
        <v>3084</v>
      </c>
      <c r="K1004" t="s">
        <v>280</v>
      </c>
      <c r="O1004" t="s">
        <v>32224</v>
      </c>
      <c r="W1004" t="s">
        <v>3085</v>
      </c>
      <c r="AB1004" t="s">
        <v>3086</v>
      </c>
      <c r="AG1004">
        <v>10</v>
      </c>
      <c r="AH1004">
        <v>10</v>
      </c>
      <c r="AN1004" t="s">
        <v>284</v>
      </c>
      <c r="AS1004" s="1">
        <v>47331</v>
      </c>
      <c r="AT1004">
        <v>2016</v>
      </c>
      <c r="AU1004">
        <v>11</v>
      </c>
      <c r="AV1004">
        <v>8</v>
      </c>
      <c r="BC1004" t="s">
        <v>3087</v>
      </c>
      <c r="BD1004" t="s">
        <v>3088</v>
      </c>
      <c r="BG1004">
        <v>18</v>
      </c>
      <c r="BK1004" t="s">
        <v>3089</v>
      </c>
      <c r="BL1004">
        <v>27571415</v>
      </c>
      <c r="BM1004" t="s">
        <v>32263</v>
      </c>
      <c r="BW1004">
        <v>1</v>
      </c>
      <c r="BY1004" t="s">
        <v>13985</v>
      </c>
      <c r="BZ1004" t="s">
        <v>13985</v>
      </c>
      <c r="CA1004" t="s">
        <v>13985</v>
      </c>
      <c r="CB1004" t="s">
        <v>13985</v>
      </c>
    </row>
    <row r="1005" spans="1:80" hidden="1">
      <c r="A1005" t="s">
        <v>13850</v>
      </c>
      <c r="B1005" t="s">
        <v>67</v>
      </c>
      <c r="C1005" t="s">
        <v>33705</v>
      </c>
      <c r="G1005" t="s">
        <v>33706</v>
      </c>
      <c r="J1005" t="s">
        <v>33707</v>
      </c>
      <c r="K1005" t="s">
        <v>17328</v>
      </c>
      <c r="O1005" t="s">
        <v>32224</v>
      </c>
      <c r="W1005" t="s">
        <v>33708</v>
      </c>
      <c r="AG1005">
        <v>6</v>
      </c>
      <c r="AH1005">
        <v>6</v>
      </c>
      <c r="AN1005" t="s">
        <v>17330</v>
      </c>
      <c r="AO1005" t="s">
        <v>17331</v>
      </c>
      <c r="AS1005" s="1">
        <v>42036</v>
      </c>
      <c r="AT1005">
        <v>2014</v>
      </c>
      <c r="AU1005">
        <v>536</v>
      </c>
      <c r="AV1005">
        <v>1</v>
      </c>
      <c r="BA1005">
        <v>1</v>
      </c>
      <c r="BB1005">
        <v>8</v>
      </c>
      <c r="BD1005" t="s">
        <v>33709</v>
      </c>
      <c r="BG1005">
        <v>8</v>
      </c>
      <c r="BK1005" t="s">
        <v>33710</v>
      </c>
      <c r="BL1005">
        <v>24342663</v>
      </c>
      <c r="BW1005">
        <v>0</v>
      </c>
      <c r="BX1005" t="s">
        <v>13429</v>
      </c>
      <c r="BY1005" t="s">
        <v>13985</v>
      </c>
      <c r="BZ1005" t="s">
        <v>13985</v>
      </c>
      <c r="CA1005" t="s">
        <v>13985</v>
      </c>
      <c r="CB1005" t="s">
        <v>13985</v>
      </c>
    </row>
    <row r="1006" spans="1:80" hidden="1">
      <c r="A1006" t="s">
        <v>13850</v>
      </c>
      <c r="B1006" t="s">
        <v>67</v>
      </c>
      <c r="C1006" t="s">
        <v>32388</v>
      </c>
      <c r="G1006" t="s">
        <v>32389</v>
      </c>
      <c r="J1006" t="s">
        <v>32390</v>
      </c>
      <c r="K1006" t="s">
        <v>30436</v>
      </c>
      <c r="O1006" t="s">
        <v>32224</v>
      </c>
      <c r="W1006" t="s">
        <v>32391</v>
      </c>
      <c r="AB1006" t="s">
        <v>32392</v>
      </c>
      <c r="AG1006">
        <v>0</v>
      </c>
      <c r="AH1006">
        <v>0</v>
      </c>
      <c r="AN1006" t="s">
        <v>30438</v>
      </c>
      <c r="AO1006" t="s">
        <v>32393</v>
      </c>
      <c r="AS1006" t="s">
        <v>521</v>
      </c>
      <c r="AT1006">
        <v>2019</v>
      </c>
      <c r="AU1006">
        <v>88</v>
      </c>
      <c r="BA1006">
        <v>54</v>
      </c>
      <c r="BB1006">
        <v>63</v>
      </c>
      <c r="BD1006" t="s">
        <v>32394</v>
      </c>
      <c r="BG1006">
        <v>10</v>
      </c>
      <c r="BK1006" t="s">
        <v>32395</v>
      </c>
      <c r="BL1006">
        <v>30946844</v>
      </c>
      <c r="BW1006">
        <v>0</v>
      </c>
      <c r="BX1006" t="s">
        <v>13429</v>
      </c>
    </row>
    <row r="1007" spans="1:80" hidden="1">
      <c r="A1007" t="s">
        <v>13850</v>
      </c>
      <c r="B1007" t="s">
        <v>67</v>
      </c>
      <c r="C1007" t="s">
        <v>5445</v>
      </c>
      <c r="G1007" t="s">
        <v>5446</v>
      </c>
      <c r="J1007" t="s">
        <v>5447</v>
      </c>
      <c r="K1007" t="s">
        <v>160</v>
      </c>
      <c r="O1007" t="s">
        <v>32224</v>
      </c>
      <c r="W1007" t="s">
        <v>5448</v>
      </c>
      <c r="AA1007" t="s">
        <v>5449</v>
      </c>
      <c r="AB1007" t="s">
        <v>5450</v>
      </c>
      <c r="AG1007">
        <v>16</v>
      </c>
      <c r="AH1007">
        <v>19</v>
      </c>
      <c r="AN1007" t="s">
        <v>162</v>
      </c>
      <c r="AO1007" t="s">
        <v>163</v>
      </c>
      <c r="AS1007" t="s">
        <v>521</v>
      </c>
      <c r="AT1007">
        <v>2013</v>
      </c>
      <c r="AU1007">
        <v>38</v>
      </c>
      <c r="AV1007">
        <v>2</v>
      </c>
      <c r="BA1007">
        <v>173</v>
      </c>
      <c r="BB1007">
        <v>181</v>
      </c>
      <c r="BD1007" t="s">
        <v>5451</v>
      </c>
      <c r="BG1007">
        <v>9</v>
      </c>
      <c r="BK1007" t="s">
        <v>5452</v>
      </c>
      <c r="BL1007">
        <v>23833391</v>
      </c>
      <c r="BM1007" t="s">
        <v>32597</v>
      </c>
      <c r="BW1007">
        <v>1</v>
      </c>
      <c r="BY1007" t="s">
        <v>13985</v>
      </c>
      <c r="BZ1007" t="s">
        <v>13985</v>
      </c>
      <c r="CA1007" t="s">
        <v>13985</v>
      </c>
      <c r="CB1007" t="s">
        <v>13985</v>
      </c>
    </row>
    <row r="1008" spans="1:80" hidden="1">
      <c r="A1008" t="s">
        <v>13850</v>
      </c>
      <c r="B1008" t="s">
        <v>67</v>
      </c>
      <c r="C1008" t="s">
        <v>18845</v>
      </c>
      <c r="G1008" t="s">
        <v>18846</v>
      </c>
      <c r="J1008" t="s">
        <v>18847</v>
      </c>
      <c r="K1008" t="s">
        <v>216</v>
      </c>
      <c r="O1008" t="s">
        <v>32224</v>
      </c>
      <c r="W1008" t="s">
        <v>18848</v>
      </c>
      <c r="AB1008" t="s">
        <v>18849</v>
      </c>
      <c r="AG1008">
        <v>26</v>
      </c>
      <c r="AH1008">
        <v>27</v>
      </c>
      <c r="AN1008" t="s">
        <v>218</v>
      </c>
      <c r="AS1008" s="1">
        <v>43617</v>
      </c>
      <c r="AT1008">
        <v>2015</v>
      </c>
      <c r="AU1008">
        <v>5</v>
      </c>
      <c r="BC1008">
        <v>11402</v>
      </c>
      <c r="BD1008" t="s">
        <v>18850</v>
      </c>
      <c r="BG1008">
        <v>14</v>
      </c>
      <c r="BK1008" t="s">
        <v>18851</v>
      </c>
      <c r="BL1008">
        <v>26091374</v>
      </c>
      <c r="BM1008" t="s">
        <v>32263</v>
      </c>
      <c r="BW1008">
        <v>1</v>
      </c>
      <c r="BY1008" t="s">
        <v>13985</v>
      </c>
      <c r="BZ1008" t="s">
        <v>13985</v>
      </c>
      <c r="CA1008" t="s">
        <v>13985</v>
      </c>
      <c r="CB1008" t="s">
        <v>13985</v>
      </c>
    </row>
    <row r="1009" spans="1:80" hidden="1">
      <c r="A1009" t="s">
        <v>13850</v>
      </c>
      <c r="B1009" t="s">
        <v>67</v>
      </c>
      <c r="C1009" t="s">
        <v>11075</v>
      </c>
      <c r="G1009" t="s">
        <v>11075</v>
      </c>
      <c r="J1009" t="s">
        <v>11076</v>
      </c>
      <c r="K1009" t="s">
        <v>348</v>
      </c>
      <c r="O1009" t="s">
        <v>32224</v>
      </c>
      <c r="W1009" t="s">
        <v>11077</v>
      </c>
      <c r="AA1009" t="s">
        <v>10048</v>
      </c>
      <c r="AB1009" t="s">
        <v>10049</v>
      </c>
      <c r="AG1009">
        <v>3</v>
      </c>
      <c r="AH1009">
        <v>3</v>
      </c>
      <c r="AN1009" t="s">
        <v>350</v>
      </c>
      <c r="AS1009" t="s">
        <v>352</v>
      </c>
      <c r="AT1009">
        <v>1999</v>
      </c>
      <c r="AU1009">
        <v>28</v>
      </c>
      <c r="AV1009">
        <v>4</v>
      </c>
      <c r="BA1009">
        <v>690</v>
      </c>
      <c r="BB1009">
        <v>695</v>
      </c>
      <c r="BD1009" t="s">
        <v>11078</v>
      </c>
      <c r="BG1009">
        <v>6</v>
      </c>
      <c r="BK1009" t="s">
        <v>11079</v>
      </c>
      <c r="BW1009">
        <v>1</v>
      </c>
      <c r="BY1009" t="s">
        <v>13985</v>
      </c>
      <c r="BZ1009" t="s">
        <v>13985</v>
      </c>
      <c r="CA1009" t="s">
        <v>13985</v>
      </c>
      <c r="CB1009" t="s">
        <v>13985</v>
      </c>
    </row>
    <row r="1010" spans="1:80" hidden="1">
      <c r="A1010" t="s">
        <v>13850</v>
      </c>
      <c r="B1010" t="s">
        <v>67</v>
      </c>
      <c r="C1010" t="s">
        <v>3481</v>
      </c>
      <c r="G1010" t="s">
        <v>3482</v>
      </c>
      <c r="J1010" t="s">
        <v>3483</v>
      </c>
      <c r="K1010" t="s">
        <v>3484</v>
      </c>
      <c r="O1010" t="s">
        <v>32224</v>
      </c>
      <c r="W1010" t="s">
        <v>3485</v>
      </c>
      <c r="AA1010" t="s">
        <v>3486</v>
      </c>
      <c r="AB1010" t="s">
        <v>3487</v>
      </c>
      <c r="AG1010">
        <v>3</v>
      </c>
      <c r="AH1010">
        <v>8</v>
      </c>
      <c r="AO1010" t="s">
        <v>3488</v>
      </c>
      <c r="AT1010">
        <v>2016</v>
      </c>
      <c r="AU1010">
        <v>113</v>
      </c>
      <c r="BA1010">
        <v>469</v>
      </c>
      <c r="BB1010">
        <v>475</v>
      </c>
      <c r="BD1010" t="s">
        <v>3489</v>
      </c>
      <c r="BG1010">
        <v>7</v>
      </c>
      <c r="BK1010" t="s">
        <v>3490</v>
      </c>
      <c r="BM1010" t="s">
        <v>32249</v>
      </c>
      <c r="BW1010">
        <v>1</v>
      </c>
      <c r="BY1010" t="s">
        <v>13985</v>
      </c>
      <c r="BZ1010" t="s">
        <v>13985</v>
      </c>
      <c r="CA1010" t="s">
        <v>13985</v>
      </c>
      <c r="CB1010" t="s">
        <v>13985</v>
      </c>
    </row>
    <row r="1011" spans="1:80" hidden="1">
      <c r="A1011" t="s">
        <v>13850</v>
      </c>
      <c r="B1011" t="s">
        <v>67</v>
      </c>
      <c r="C1011" t="s">
        <v>2848</v>
      </c>
      <c r="G1011" t="s">
        <v>2849</v>
      </c>
      <c r="J1011" t="s">
        <v>2850</v>
      </c>
      <c r="K1011" t="s">
        <v>258</v>
      </c>
      <c r="O1011" t="s">
        <v>32224</v>
      </c>
      <c r="W1011" t="s">
        <v>2851</v>
      </c>
      <c r="AA1011" t="s">
        <v>2852</v>
      </c>
      <c r="AB1011" t="s">
        <v>2853</v>
      </c>
      <c r="AG1011">
        <v>10</v>
      </c>
      <c r="AH1011">
        <v>10</v>
      </c>
      <c r="AN1011" t="s">
        <v>261</v>
      </c>
      <c r="AO1011" t="s">
        <v>262</v>
      </c>
      <c r="AS1011" t="s">
        <v>84</v>
      </c>
      <c r="AT1011">
        <v>2016</v>
      </c>
      <c r="AU1011">
        <v>31</v>
      </c>
      <c r="AV1011">
        <v>6</v>
      </c>
      <c r="BA1011">
        <v>568</v>
      </c>
      <c r="BB1011">
        <v>576</v>
      </c>
      <c r="BD1011" t="s">
        <v>2854</v>
      </c>
      <c r="BG1011">
        <v>9</v>
      </c>
      <c r="BK1011" t="s">
        <v>2855</v>
      </c>
      <c r="BL1011">
        <v>27708112</v>
      </c>
      <c r="BM1011" t="s">
        <v>32286</v>
      </c>
      <c r="BW1011">
        <v>1</v>
      </c>
      <c r="BY1011" t="s">
        <v>13985</v>
      </c>
      <c r="BZ1011" t="s">
        <v>13985</v>
      </c>
      <c r="CA1011" t="s">
        <v>13985</v>
      </c>
      <c r="CB1011" t="s">
        <v>13985</v>
      </c>
    </row>
    <row r="1012" spans="1:80" hidden="1">
      <c r="A1012" t="s">
        <v>13850</v>
      </c>
      <c r="B1012" t="s">
        <v>67</v>
      </c>
      <c r="C1012" t="s">
        <v>32813</v>
      </c>
      <c r="G1012" t="s">
        <v>32814</v>
      </c>
      <c r="J1012" t="s">
        <v>32815</v>
      </c>
      <c r="K1012" t="s">
        <v>13990</v>
      </c>
      <c r="O1012" t="s">
        <v>32224</v>
      </c>
      <c r="W1012" t="s">
        <v>32816</v>
      </c>
      <c r="AG1012">
        <v>3</v>
      </c>
      <c r="AH1012">
        <v>3</v>
      </c>
      <c r="AN1012" t="s">
        <v>13992</v>
      </c>
      <c r="AO1012" t="s">
        <v>13993</v>
      </c>
      <c r="AS1012" t="s">
        <v>154</v>
      </c>
      <c r="AT1012">
        <v>2017</v>
      </c>
      <c r="AU1012">
        <v>19</v>
      </c>
      <c r="AV1012">
        <v>11</v>
      </c>
      <c r="AY1012" t="s">
        <v>49</v>
      </c>
      <c r="BA1012">
        <v>3229</v>
      </c>
      <c r="BB1012">
        <v>3242</v>
      </c>
      <c r="BD1012" t="s">
        <v>32817</v>
      </c>
      <c r="BG1012">
        <v>14</v>
      </c>
      <c r="BK1012" t="s">
        <v>32818</v>
      </c>
      <c r="BW1012">
        <v>0</v>
      </c>
      <c r="BX1012" t="s">
        <v>13429</v>
      </c>
      <c r="BY1012" t="s">
        <v>13985</v>
      </c>
      <c r="BZ1012" t="s">
        <v>13985</v>
      </c>
      <c r="CA1012" t="s">
        <v>13985</v>
      </c>
      <c r="CB1012" t="s">
        <v>13985</v>
      </c>
    </row>
    <row r="1013" spans="1:80" hidden="1">
      <c r="A1013" t="s">
        <v>13850</v>
      </c>
      <c r="B1013" t="s">
        <v>67</v>
      </c>
      <c r="C1013" t="s">
        <v>32404</v>
      </c>
      <c r="G1013" t="s">
        <v>32405</v>
      </c>
      <c r="J1013" t="s">
        <v>32406</v>
      </c>
      <c r="K1013" t="s">
        <v>821</v>
      </c>
      <c r="O1013" t="s">
        <v>32224</v>
      </c>
      <c r="W1013" t="s">
        <v>32407</v>
      </c>
      <c r="AB1013" t="s">
        <v>32408</v>
      </c>
      <c r="AG1013">
        <v>3</v>
      </c>
      <c r="AH1013">
        <v>3</v>
      </c>
      <c r="AN1013" t="s">
        <v>824</v>
      </c>
      <c r="AO1013" t="s">
        <v>825</v>
      </c>
      <c r="AS1013" t="s">
        <v>629</v>
      </c>
      <c r="AT1013">
        <v>2019</v>
      </c>
      <c r="AU1013">
        <v>28</v>
      </c>
      <c r="AV1013">
        <v>9</v>
      </c>
      <c r="BA1013">
        <v>2360</v>
      </c>
      <c r="BB1013">
        <v>2377</v>
      </c>
      <c r="BD1013" t="s">
        <v>32409</v>
      </c>
      <c r="BG1013">
        <v>18</v>
      </c>
      <c r="BK1013" t="s">
        <v>32410</v>
      </c>
      <c r="BL1013">
        <v>30849200</v>
      </c>
      <c r="BW1013">
        <v>0</v>
      </c>
      <c r="BX1013" t="s">
        <v>13429</v>
      </c>
    </row>
    <row r="1014" spans="1:80" hidden="1">
      <c r="A1014" t="s">
        <v>13850</v>
      </c>
      <c r="B1014" t="s">
        <v>1762</v>
      </c>
      <c r="C1014" t="s">
        <v>35256</v>
      </c>
      <c r="G1014" t="s">
        <v>35256</v>
      </c>
      <c r="J1014" t="s">
        <v>35257</v>
      </c>
      <c r="K1014" t="s">
        <v>35258</v>
      </c>
      <c r="L1014" t="s">
        <v>16004</v>
      </c>
      <c r="O1014" t="s">
        <v>32291</v>
      </c>
      <c r="AG1014">
        <v>144</v>
      </c>
      <c r="AH1014">
        <v>150</v>
      </c>
      <c r="AN1014" t="s">
        <v>16006</v>
      </c>
      <c r="AP1014" t="s">
        <v>35259</v>
      </c>
      <c r="AT1014">
        <v>2003</v>
      </c>
      <c r="AU1014">
        <v>48</v>
      </c>
      <c r="BA1014">
        <v>1</v>
      </c>
      <c r="BB1014">
        <v>280</v>
      </c>
      <c r="BD1014" t="s">
        <v>35260</v>
      </c>
      <c r="BG1014">
        <v>280</v>
      </c>
      <c r="BK1014" t="s">
        <v>35261</v>
      </c>
      <c r="BL1014">
        <v>12593455</v>
      </c>
      <c r="BW1014">
        <v>0</v>
      </c>
      <c r="BX1014" t="s">
        <v>13429</v>
      </c>
      <c r="BY1014" t="s">
        <v>13985</v>
      </c>
      <c r="BZ1014" t="s">
        <v>13985</v>
      </c>
      <c r="CA1014" t="s">
        <v>13985</v>
      </c>
      <c r="CB1014" t="s">
        <v>13985</v>
      </c>
    </row>
    <row r="1015" spans="1:80" hidden="1">
      <c r="A1015" t="s">
        <v>13850</v>
      </c>
      <c r="B1015" t="s">
        <v>67</v>
      </c>
      <c r="C1015" t="s">
        <v>28209</v>
      </c>
      <c r="G1015" t="s">
        <v>28209</v>
      </c>
      <c r="J1015" t="s">
        <v>28210</v>
      </c>
      <c r="K1015" t="s">
        <v>17328</v>
      </c>
      <c r="O1015" t="s">
        <v>32224</v>
      </c>
      <c r="W1015" t="s">
        <v>28211</v>
      </c>
      <c r="AA1015" t="s">
        <v>7714</v>
      </c>
      <c r="AB1015" t="s">
        <v>27269</v>
      </c>
      <c r="AG1015">
        <v>23</v>
      </c>
      <c r="AH1015">
        <v>29</v>
      </c>
      <c r="AN1015" t="s">
        <v>17330</v>
      </c>
      <c r="AS1015" t="s">
        <v>28212</v>
      </c>
      <c r="AT1015">
        <v>2001</v>
      </c>
      <c r="AU1015">
        <v>278</v>
      </c>
      <c r="AV1015" s="2">
        <v>43497</v>
      </c>
      <c r="BA1015">
        <v>177</v>
      </c>
      <c r="BB1015">
        <v>184</v>
      </c>
      <c r="BD1015" t="s">
        <v>28213</v>
      </c>
      <c r="BG1015">
        <v>8</v>
      </c>
      <c r="BK1015" t="s">
        <v>28214</v>
      </c>
      <c r="BL1015">
        <v>11707335</v>
      </c>
      <c r="BW1015">
        <v>1</v>
      </c>
      <c r="BY1015" t="s">
        <v>13985</v>
      </c>
      <c r="BZ1015" t="s">
        <v>13985</v>
      </c>
      <c r="CA1015" t="s">
        <v>13985</v>
      </c>
      <c r="CB1015" t="s">
        <v>13985</v>
      </c>
    </row>
    <row r="1016" spans="1:80" hidden="1">
      <c r="A1016" t="s">
        <v>13850</v>
      </c>
      <c r="B1016" t="s">
        <v>67</v>
      </c>
      <c r="C1016" t="s">
        <v>32287</v>
      </c>
      <c r="G1016" t="s">
        <v>32288</v>
      </c>
      <c r="J1016" t="s">
        <v>32289</v>
      </c>
      <c r="K1016" t="s">
        <v>32290</v>
      </c>
      <c r="O1016" t="s">
        <v>32291</v>
      </c>
      <c r="W1016" t="s">
        <v>32292</v>
      </c>
      <c r="AB1016" t="s">
        <v>21727</v>
      </c>
      <c r="AG1016">
        <v>1</v>
      </c>
      <c r="AH1016">
        <v>1</v>
      </c>
      <c r="AN1016" t="s">
        <v>32293</v>
      </c>
      <c r="AO1016" t="s">
        <v>32294</v>
      </c>
      <c r="AS1016" t="s">
        <v>242</v>
      </c>
      <c r="AT1016">
        <v>2019</v>
      </c>
      <c r="AU1016">
        <v>35</v>
      </c>
      <c r="AY1016" t="s">
        <v>49</v>
      </c>
      <c r="BA1016">
        <v>10</v>
      </c>
      <c r="BB1016">
        <v>19</v>
      </c>
      <c r="BD1016" t="s">
        <v>32295</v>
      </c>
      <c r="BG1016">
        <v>10</v>
      </c>
      <c r="BK1016" t="s">
        <v>32296</v>
      </c>
      <c r="BL1016">
        <v>31301449</v>
      </c>
      <c r="BW1016">
        <v>0</v>
      </c>
      <c r="BX1016" t="s">
        <v>13429</v>
      </c>
    </row>
    <row r="1017" spans="1:80" hidden="1">
      <c r="A1017" t="s">
        <v>13850</v>
      </c>
      <c r="B1017" t="s">
        <v>67</v>
      </c>
      <c r="C1017" t="s">
        <v>35091</v>
      </c>
      <c r="G1017" t="s">
        <v>35091</v>
      </c>
      <c r="J1017" t="s">
        <v>35092</v>
      </c>
      <c r="K1017" t="s">
        <v>1385</v>
      </c>
      <c r="O1017" t="s">
        <v>32224</v>
      </c>
      <c r="W1017" t="s">
        <v>35093</v>
      </c>
      <c r="AB1017" t="s">
        <v>35094</v>
      </c>
      <c r="AG1017">
        <v>25</v>
      </c>
      <c r="AH1017">
        <v>33</v>
      </c>
      <c r="AN1017" t="s">
        <v>1388</v>
      </c>
      <c r="AS1017" t="s">
        <v>154</v>
      </c>
      <c r="AT1017">
        <v>2004</v>
      </c>
      <c r="AU1017">
        <v>83</v>
      </c>
      <c r="AV1017">
        <v>3</v>
      </c>
      <c r="BA1017">
        <v>341</v>
      </c>
      <c r="BB1017">
        <v>351</v>
      </c>
      <c r="BD1017" t="s">
        <v>35095</v>
      </c>
      <c r="BG1017">
        <v>11</v>
      </c>
      <c r="BK1017" t="s">
        <v>35096</v>
      </c>
      <c r="BM1017" t="s">
        <v>32286</v>
      </c>
      <c r="BW1017">
        <v>0</v>
      </c>
      <c r="BX1017" t="s">
        <v>13433</v>
      </c>
      <c r="BY1017">
        <v>2</v>
      </c>
      <c r="BZ1017" t="s">
        <v>13985</v>
      </c>
      <c r="CA1017" t="s">
        <v>13985</v>
      </c>
      <c r="CB1017" t="s">
        <v>13985</v>
      </c>
    </row>
    <row r="1018" spans="1:80" hidden="1">
      <c r="A1018" t="s">
        <v>13850</v>
      </c>
      <c r="B1018" t="s">
        <v>67</v>
      </c>
      <c r="C1018" t="s">
        <v>622</v>
      </c>
      <c r="G1018" t="s">
        <v>623</v>
      </c>
      <c r="J1018" t="s">
        <v>624</v>
      </c>
      <c r="K1018" t="s">
        <v>625</v>
      </c>
      <c r="O1018" t="s">
        <v>32224</v>
      </c>
      <c r="W1018" t="s">
        <v>626</v>
      </c>
      <c r="AG1018">
        <v>0</v>
      </c>
      <c r="AH1018">
        <v>0</v>
      </c>
      <c r="AN1018" t="s">
        <v>627</v>
      </c>
      <c r="AO1018" t="s">
        <v>628</v>
      </c>
      <c r="AS1018" t="s">
        <v>629</v>
      </c>
      <c r="AT1018">
        <v>2019</v>
      </c>
      <c r="AU1018">
        <v>167</v>
      </c>
      <c r="AV1018">
        <v>5</v>
      </c>
      <c r="BA1018">
        <v>467</v>
      </c>
      <c r="BB1018">
        <v>475</v>
      </c>
      <c r="BD1018" t="s">
        <v>630</v>
      </c>
      <c r="BG1018">
        <v>9</v>
      </c>
      <c r="BK1018" t="s">
        <v>631</v>
      </c>
      <c r="BM1018" t="s">
        <v>32286</v>
      </c>
      <c r="BW1018">
        <v>1</v>
      </c>
    </row>
    <row r="1019" spans="1:80" hidden="1">
      <c r="A1019" t="s">
        <v>13850</v>
      </c>
      <c r="B1019" t="s">
        <v>67</v>
      </c>
      <c r="C1019" t="s">
        <v>9750</v>
      </c>
      <c r="G1019" t="s">
        <v>9750</v>
      </c>
      <c r="J1019" t="s">
        <v>9751</v>
      </c>
      <c r="K1019" t="s">
        <v>9752</v>
      </c>
      <c r="O1019" t="s">
        <v>32224</v>
      </c>
      <c r="W1019" t="s">
        <v>9753</v>
      </c>
      <c r="AG1019">
        <v>11</v>
      </c>
      <c r="AH1019">
        <v>12</v>
      </c>
      <c r="AN1019" t="s">
        <v>9754</v>
      </c>
      <c r="AS1019" t="s">
        <v>242</v>
      </c>
      <c r="AT1019">
        <v>2004</v>
      </c>
      <c r="AU1019">
        <v>77</v>
      </c>
      <c r="AV1019">
        <v>4</v>
      </c>
      <c r="BA1019">
        <v>503</v>
      </c>
      <c r="BB1019">
        <v>527</v>
      </c>
      <c r="BD1019" t="s">
        <v>9755</v>
      </c>
      <c r="BG1019">
        <v>25</v>
      </c>
      <c r="BK1019" t="s">
        <v>9756</v>
      </c>
      <c r="BW1019">
        <v>1</v>
      </c>
      <c r="BY1019" t="s">
        <v>13985</v>
      </c>
      <c r="BZ1019" t="s">
        <v>13985</v>
      </c>
      <c r="CA1019" t="s">
        <v>13985</v>
      </c>
      <c r="CB1019" t="s">
        <v>13985</v>
      </c>
    </row>
    <row r="1020" spans="1:80" hidden="1">
      <c r="A1020" t="s">
        <v>13850</v>
      </c>
      <c r="B1020" t="s">
        <v>67</v>
      </c>
      <c r="C1020" t="s">
        <v>32526</v>
      </c>
      <c r="G1020" t="s">
        <v>32527</v>
      </c>
      <c r="J1020" t="s">
        <v>32528</v>
      </c>
      <c r="K1020" t="s">
        <v>178</v>
      </c>
      <c r="O1020" t="s">
        <v>32224</v>
      </c>
      <c r="W1020" t="s">
        <v>32529</v>
      </c>
      <c r="AB1020" t="s">
        <v>32530</v>
      </c>
      <c r="AG1020">
        <v>1</v>
      </c>
      <c r="AH1020">
        <v>1</v>
      </c>
      <c r="AN1020" t="s">
        <v>180</v>
      </c>
      <c r="AO1020" t="s">
        <v>181</v>
      </c>
      <c r="AS1020" t="s">
        <v>1023</v>
      </c>
      <c r="AT1020">
        <v>2019</v>
      </c>
      <c r="AU1020">
        <v>128</v>
      </c>
      <c r="BA1020">
        <v>85</v>
      </c>
      <c r="BB1020">
        <v>93</v>
      </c>
      <c r="BD1020" t="s">
        <v>32531</v>
      </c>
      <c r="BG1020">
        <v>9</v>
      </c>
      <c r="BK1020" t="s">
        <v>32532</v>
      </c>
      <c r="BW1020">
        <v>0</v>
      </c>
      <c r="BX1020" t="s">
        <v>13429</v>
      </c>
      <c r="BY1020" t="s">
        <v>13985</v>
      </c>
      <c r="BZ1020" t="s">
        <v>13985</v>
      </c>
      <c r="CA1020" t="s">
        <v>13985</v>
      </c>
      <c r="CB1020" t="s">
        <v>13985</v>
      </c>
    </row>
    <row r="1021" spans="1:80" hidden="1">
      <c r="A1021" t="s">
        <v>13850</v>
      </c>
      <c r="B1021" t="s">
        <v>67</v>
      </c>
      <c r="C1021" t="s">
        <v>34406</v>
      </c>
      <c r="G1021" t="s">
        <v>34407</v>
      </c>
      <c r="J1021" t="s">
        <v>34408</v>
      </c>
      <c r="K1021" t="s">
        <v>8965</v>
      </c>
      <c r="O1021" t="s">
        <v>32224</v>
      </c>
      <c r="W1021" t="s">
        <v>34409</v>
      </c>
      <c r="AG1021">
        <v>0</v>
      </c>
      <c r="AH1021">
        <v>0</v>
      </c>
      <c r="AO1021" t="s">
        <v>8968</v>
      </c>
      <c r="AS1021" t="s">
        <v>521</v>
      </c>
      <c r="AT1021">
        <v>2010</v>
      </c>
      <c r="AU1021">
        <v>35</v>
      </c>
      <c r="AV1021">
        <v>1</v>
      </c>
      <c r="BA1021">
        <v>20</v>
      </c>
      <c r="BB1021">
        <v>27</v>
      </c>
      <c r="BG1021">
        <v>8</v>
      </c>
      <c r="BK1021" t="s">
        <v>34410</v>
      </c>
      <c r="BL1021">
        <v>20618643</v>
      </c>
      <c r="BW1021">
        <v>0</v>
      </c>
      <c r="BX1021" t="s">
        <v>13429</v>
      </c>
      <c r="BY1021" t="s">
        <v>13985</v>
      </c>
      <c r="BZ1021" t="s">
        <v>13985</v>
      </c>
      <c r="CA1021" t="s">
        <v>13985</v>
      </c>
      <c r="CB1021" t="s">
        <v>13985</v>
      </c>
    </row>
    <row r="1022" spans="1:80" hidden="1">
      <c r="A1022" t="s">
        <v>13850</v>
      </c>
      <c r="B1022" t="s">
        <v>1762</v>
      </c>
      <c r="C1022" t="s">
        <v>34578</v>
      </c>
      <c r="E1022" t="s">
        <v>25017</v>
      </c>
      <c r="G1022" t="s">
        <v>34579</v>
      </c>
      <c r="J1022" t="s">
        <v>34697</v>
      </c>
      <c r="K1022" t="s">
        <v>25020</v>
      </c>
      <c r="L1022" t="s">
        <v>25021</v>
      </c>
      <c r="O1022" t="s">
        <v>34698</v>
      </c>
      <c r="P1022" t="s">
        <v>25022</v>
      </c>
      <c r="Q1022" t="s">
        <v>25023</v>
      </c>
      <c r="R1022" t="s">
        <v>25024</v>
      </c>
      <c r="W1022" t="s">
        <v>34699</v>
      </c>
      <c r="AG1022">
        <v>12</v>
      </c>
      <c r="AH1022">
        <v>13</v>
      </c>
      <c r="AN1022" t="s">
        <v>11236</v>
      </c>
      <c r="AT1022">
        <v>2008</v>
      </c>
      <c r="AU1022">
        <v>16</v>
      </c>
      <c r="BA1022">
        <v>437</v>
      </c>
      <c r="BB1022">
        <v>449</v>
      </c>
      <c r="BG1022">
        <v>13</v>
      </c>
      <c r="BK1022" t="s">
        <v>34700</v>
      </c>
      <c r="BW1022">
        <v>0</v>
      </c>
      <c r="BX1022" t="s">
        <v>13429</v>
      </c>
      <c r="BY1022" t="s">
        <v>13985</v>
      </c>
      <c r="BZ1022" t="s">
        <v>13985</v>
      </c>
      <c r="CA1022" t="s">
        <v>13985</v>
      </c>
      <c r="CB1022" t="s">
        <v>13985</v>
      </c>
    </row>
    <row r="1023" spans="1:80" hidden="1">
      <c r="A1023" t="s">
        <v>13850</v>
      </c>
      <c r="B1023" t="s">
        <v>67</v>
      </c>
      <c r="C1023" t="s">
        <v>12874</v>
      </c>
      <c r="G1023" t="s">
        <v>12874</v>
      </c>
      <c r="J1023" t="s">
        <v>12875</v>
      </c>
      <c r="K1023" t="s">
        <v>358</v>
      </c>
      <c r="O1023" t="s">
        <v>32224</v>
      </c>
      <c r="W1023" t="s">
        <v>12876</v>
      </c>
      <c r="AG1023">
        <v>29</v>
      </c>
      <c r="AH1023">
        <v>29</v>
      </c>
      <c r="AN1023" t="s">
        <v>360</v>
      </c>
      <c r="AS1023" t="s">
        <v>242</v>
      </c>
      <c r="AT1023">
        <v>1992</v>
      </c>
      <c r="AU1023">
        <v>38</v>
      </c>
      <c r="AV1023">
        <v>10</v>
      </c>
      <c r="BA1023">
        <v>803</v>
      </c>
      <c r="BB1023">
        <v>811</v>
      </c>
      <c r="BD1023" t="s">
        <v>12877</v>
      </c>
      <c r="BG1023">
        <v>9</v>
      </c>
      <c r="BK1023" t="s">
        <v>12878</v>
      </c>
      <c r="BW1023">
        <v>1</v>
      </c>
      <c r="BY1023" t="s">
        <v>13985</v>
      </c>
      <c r="BZ1023" t="s">
        <v>13985</v>
      </c>
      <c r="CA1023" t="s">
        <v>13985</v>
      </c>
      <c r="CB1023" t="s">
        <v>13985</v>
      </c>
    </row>
    <row r="1024" spans="1:80" hidden="1">
      <c r="A1024" t="s">
        <v>13850</v>
      </c>
      <c r="B1024" t="s">
        <v>67</v>
      </c>
      <c r="C1024" t="s">
        <v>4056</v>
      </c>
      <c r="G1024" t="s">
        <v>4057</v>
      </c>
      <c r="J1024" t="s">
        <v>4058</v>
      </c>
      <c r="K1024" t="s">
        <v>1645</v>
      </c>
      <c r="O1024" t="s">
        <v>32224</v>
      </c>
      <c r="W1024" t="s">
        <v>4059</v>
      </c>
      <c r="AA1024" t="s">
        <v>3486</v>
      </c>
      <c r="AB1024" t="s">
        <v>3487</v>
      </c>
      <c r="AG1024">
        <v>15</v>
      </c>
      <c r="AH1024">
        <v>29</v>
      </c>
      <c r="AN1024" t="s">
        <v>1649</v>
      </c>
      <c r="AO1024" t="s">
        <v>1650</v>
      </c>
      <c r="AS1024" t="s">
        <v>629</v>
      </c>
      <c r="AT1024">
        <v>2015</v>
      </c>
      <c r="AU1024">
        <v>139</v>
      </c>
      <c r="AV1024">
        <v>4</v>
      </c>
      <c r="BA1024">
        <v>241</v>
      </c>
      <c r="BB1024">
        <v>249</v>
      </c>
      <c r="BD1024" t="s">
        <v>4060</v>
      </c>
      <c r="BG1024">
        <v>9</v>
      </c>
      <c r="BK1024" t="s">
        <v>4061</v>
      </c>
      <c r="BW1024">
        <v>1</v>
      </c>
      <c r="BY1024" t="s">
        <v>13985</v>
      </c>
      <c r="BZ1024" t="s">
        <v>13985</v>
      </c>
      <c r="CA1024" t="s">
        <v>13985</v>
      </c>
      <c r="CB1024" t="s">
        <v>13985</v>
      </c>
    </row>
    <row r="1025" spans="1:80" hidden="1">
      <c r="A1025" t="s">
        <v>13850</v>
      </c>
      <c r="B1025" t="s">
        <v>1762</v>
      </c>
      <c r="C1025" t="s">
        <v>18274</v>
      </c>
      <c r="E1025" t="s">
        <v>5158</v>
      </c>
      <c r="G1025" t="s">
        <v>18275</v>
      </c>
      <c r="J1025" t="s">
        <v>18276</v>
      </c>
      <c r="K1025" t="s">
        <v>18277</v>
      </c>
      <c r="L1025" t="s">
        <v>5162</v>
      </c>
      <c r="O1025" t="s">
        <v>33050</v>
      </c>
      <c r="W1025" t="s">
        <v>18278</v>
      </c>
      <c r="AA1025" t="s">
        <v>18279</v>
      </c>
      <c r="AB1025" t="s">
        <v>18280</v>
      </c>
      <c r="AG1025">
        <v>99</v>
      </c>
      <c r="AH1025">
        <v>100</v>
      </c>
      <c r="AN1025" t="s">
        <v>5164</v>
      </c>
      <c r="AP1025" t="s">
        <v>18281</v>
      </c>
      <c r="AT1025">
        <v>2016</v>
      </c>
      <c r="AU1025">
        <v>61</v>
      </c>
      <c r="BA1025">
        <v>433</v>
      </c>
      <c r="BB1025">
        <v>451</v>
      </c>
      <c r="BD1025" t="s">
        <v>18282</v>
      </c>
      <c r="BG1025">
        <v>19</v>
      </c>
      <c r="BK1025" t="s">
        <v>18283</v>
      </c>
      <c r="BL1025">
        <v>26667379</v>
      </c>
      <c r="BW1025">
        <v>1</v>
      </c>
      <c r="BY1025" t="s">
        <v>13985</v>
      </c>
      <c r="BZ1025" t="s">
        <v>13985</v>
      </c>
      <c r="CA1025" t="s">
        <v>13985</v>
      </c>
      <c r="CB1025" t="s">
        <v>13985</v>
      </c>
    </row>
    <row r="1026" spans="1:80" hidden="1">
      <c r="A1026" t="s">
        <v>13850</v>
      </c>
      <c r="B1026" t="s">
        <v>67</v>
      </c>
      <c r="C1026" t="s">
        <v>7162</v>
      </c>
      <c r="G1026" t="s">
        <v>7163</v>
      </c>
      <c r="J1026" t="s">
        <v>7164</v>
      </c>
      <c r="K1026" t="s">
        <v>258</v>
      </c>
      <c r="O1026" t="s">
        <v>32291</v>
      </c>
      <c r="W1026" t="s">
        <v>7165</v>
      </c>
      <c r="AG1026">
        <v>61</v>
      </c>
      <c r="AH1026">
        <v>61</v>
      </c>
      <c r="AN1026" t="s">
        <v>261</v>
      </c>
      <c r="AO1026" t="s">
        <v>262</v>
      </c>
      <c r="AS1026" t="s">
        <v>521</v>
      </c>
      <c r="AT1026">
        <v>2010</v>
      </c>
      <c r="AU1026">
        <v>25</v>
      </c>
      <c r="AV1026">
        <v>3</v>
      </c>
      <c r="BA1026">
        <v>155</v>
      </c>
      <c r="BB1026">
        <v>165</v>
      </c>
      <c r="BD1026" t="s">
        <v>7166</v>
      </c>
      <c r="BG1026">
        <v>11</v>
      </c>
      <c r="BK1026" t="s">
        <v>7167</v>
      </c>
      <c r="BL1026">
        <v>20484687</v>
      </c>
      <c r="BW1026">
        <v>1</v>
      </c>
      <c r="BY1026" t="s">
        <v>13985</v>
      </c>
      <c r="BZ1026" t="s">
        <v>13985</v>
      </c>
      <c r="CA1026" t="s">
        <v>13985</v>
      </c>
      <c r="CB1026" t="s">
        <v>13985</v>
      </c>
    </row>
    <row r="1027" spans="1:80" hidden="1">
      <c r="A1027" t="s">
        <v>13850</v>
      </c>
      <c r="B1027" t="s">
        <v>67</v>
      </c>
      <c r="C1027" t="s">
        <v>33539</v>
      </c>
      <c r="G1027" t="s">
        <v>33540</v>
      </c>
      <c r="J1027" t="s">
        <v>33541</v>
      </c>
      <c r="K1027" t="s">
        <v>358</v>
      </c>
      <c r="O1027" t="s">
        <v>32224</v>
      </c>
      <c r="W1027" t="s">
        <v>33542</v>
      </c>
      <c r="AB1027" t="s">
        <v>33543</v>
      </c>
      <c r="AG1027">
        <v>11</v>
      </c>
      <c r="AH1027">
        <v>13</v>
      </c>
      <c r="AN1027" t="s">
        <v>360</v>
      </c>
      <c r="AO1027" t="s">
        <v>361</v>
      </c>
      <c r="AS1027" t="s">
        <v>84</v>
      </c>
      <c r="AT1027">
        <v>2014</v>
      </c>
      <c r="AU1027">
        <v>71</v>
      </c>
      <c r="BA1027">
        <v>87</v>
      </c>
      <c r="BB1027">
        <v>96</v>
      </c>
      <c r="BD1027" t="s">
        <v>33544</v>
      </c>
      <c r="BG1027">
        <v>10</v>
      </c>
      <c r="BK1027" t="s">
        <v>33545</v>
      </c>
      <c r="BL1027">
        <v>25450563</v>
      </c>
      <c r="BM1027" t="s">
        <v>32249</v>
      </c>
      <c r="BW1027">
        <v>0</v>
      </c>
      <c r="BX1027" t="s">
        <v>13429</v>
      </c>
      <c r="BY1027" t="s">
        <v>13985</v>
      </c>
      <c r="BZ1027" t="s">
        <v>13985</v>
      </c>
      <c r="CA1027" t="s">
        <v>13985</v>
      </c>
      <c r="CB1027" t="s">
        <v>13985</v>
      </c>
    </row>
    <row r="1028" spans="1:80" hidden="1">
      <c r="A1028" t="s">
        <v>13850</v>
      </c>
      <c r="B1028" t="s">
        <v>67</v>
      </c>
      <c r="C1028" t="s">
        <v>32229</v>
      </c>
      <c r="G1028" t="s">
        <v>32230</v>
      </c>
      <c r="J1028" t="s">
        <v>32231</v>
      </c>
      <c r="K1028" t="s">
        <v>15589</v>
      </c>
      <c r="O1028" t="s">
        <v>32224</v>
      </c>
      <c r="W1028" t="s">
        <v>32232</v>
      </c>
      <c r="AB1028" t="s">
        <v>32233</v>
      </c>
      <c r="AG1028">
        <v>0</v>
      </c>
      <c r="AH1028">
        <v>0</v>
      </c>
      <c r="AN1028" t="s">
        <v>15593</v>
      </c>
      <c r="AO1028" t="s">
        <v>15594</v>
      </c>
      <c r="AS1028" t="s">
        <v>84</v>
      </c>
      <c r="AT1028">
        <v>2019</v>
      </c>
      <c r="AU1028">
        <v>75</v>
      </c>
      <c r="AV1028">
        <v>12</v>
      </c>
      <c r="BA1028">
        <v>3293</v>
      </c>
      <c r="BB1028">
        <v>3301</v>
      </c>
      <c r="BD1028" t="s">
        <v>32234</v>
      </c>
      <c r="BG1028">
        <v>9</v>
      </c>
      <c r="BK1028" t="s">
        <v>32235</v>
      </c>
      <c r="BL1028">
        <v>31006973</v>
      </c>
      <c r="BW1028">
        <v>0</v>
      </c>
      <c r="BX1028" t="s">
        <v>13433</v>
      </c>
      <c r="BY1028">
        <v>1</v>
      </c>
      <c r="CB1028" t="s">
        <v>13429</v>
      </c>
    </row>
    <row r="1029" spans="1:80" hidden="1">
      <c r="A1029" t="s">
        <v>13850</v>
      </c>
      <c r="B1029" t="s">
        <v>67</v>
      </c>
      <c r="C1029" t="s">
        <v>32591</v>
      </c>
      <c r="G1029" t="s">
        <v>32592</v>
      </c>
      <c r="J1029" t="s">
        <v>32593</v>
      </c>
      <c r="K1029" t="s">
        <v>13990</v>
      </c>
      <c r="O1029" t="s">
        <v>32291</v>
      </c>
      <c r="W1029" t="s">
        <v>32594</v>
      </c>
      <c r="AB1029" t="s">
        <v>25215</v>
      </c>
      <c r="AG1029">
        <v>8</v>
      </c>
      <c r="AH1029">
        <v>8</v>
      </c>
      <c r="AN1029" t="s">
        <v>13992</v>
      </c>
      <c r="AO1029" t="s">
        <v>13993</v>
      </c>
      <c r="AS1029" t="s">
        <v>352</v>
      </c>
      <c r="AT1029">
        <v>2018</v>
      </c>
      <c r="AU1029">
        <v>20</v>
      </c>
      <c r="AV1029">
        <v>8</v>
      </c>
      <c r="BA1029">
        <v>1913</v>
      </c>
      <c r="BB1029">
        <v>1929</v>
      </c>
      <c r="BD1029" t="s">
        <v>32595</v>
      </c>
      <c r="BG1029">
        <v>17</v>
      </c>
      <c r="BK1029" t="s">
        <v>32596</v>
      </c>
      <c r="BL1029">
        <v>30220875</v>
      </c>
      <c r="BM1029" t="s">
        <v>32597</v>
      </c>
      <c r="BW1029">
        <v>0</v>
      </c>
      <c r="BX1029" t="s">
        <v>13429</v>
      </c>
      <c r="BY1029" t="s">
        <v>13985</v>
      </c>
      <c r="BZ1029" t="s">
        <v>13985</v>
      </c>
      <c r="CA1029" t="s">
        <v>13985</v>
      </c>
      <c r="CB1029" t="s">
        <v>13985</v>
      </c>
    </row>
    <row r="1030" spans="1:80" hidden="1">
      <c r="A1030" t="s">
        <v>13850</v>
      </c>
      <c r="B1030" t="s">
        <v>67</v>
      </c>
      <c r="C1030" t="s">
        <v>33024</v>
      </c>
      <c r="G1030" t="s">
        <v>33025</v>
      </c>
      <c r="J1030" t="s">
        <v>33026</v>
      </c>
      <c r="K1030" t="s">
        <v>9520</v>
      </c>
      <c r="O1030" t="s">
        <v>32224</v>
      </c>
      <c r="W1030" t="s">
        <v>33027</v>
      </c>
      <c r="AA1030" t="s">
        <v>18055</v>
      </c>
      <c r="AB1030" t="s">
        <v>18056</v>
      </c>
      <c r="AG1030">
        <v>0</v>
      </c>
      <c r="AH1030">
        <v>0</v>
      </c>
      <c r="AN1030" t="s">
        <v>9522</v>
      </c>
      <c r="AS1030" t="s">
        <v>730</v>
      </c>
      <c r="AT1030">
        <v>2017</v>
      </c>
      <c r="AU1030">
        <v>327</v>
      </c>
      <c r="AV1030">
        <v>4</v>
      </c>
      <c r="BA1030">
        <v>182</v>
      </c>
      <c r="BB1030">
        <v>188</v>
      </c>
      <c r="BD1030" t="s">
        <v>33028</v>
      </c>
      <c r="BG1030">
        <v>7</v>
      </c>
      <c r="BK1030" t="s">
        <v>33029</v>
      </c>
      <c r="BL1030">
        <v>29356405</v>
      </c>
      <c r="BW1030">
        <v>0</v>
      </c>
      <c r="BX1030" t="s">
        <v>13433</v>
      </c>
      <c r="BY1030">
        <v>2</v>
      </c>
      <c r="BZ1030" t="s">
        <v>13985</v>
      </c>
      <c r="CA1030" t="s">
        <v>13985</v>
      </c>
      <c r="CB1030" t="s">
        <v>13985</v>
      </c>
    </row>
    <row r="1031" spans="1:80" hidden="1">
      <c r="A1031" t="s">
        <v>13850</v>
      </c>
      <c r="B1031" t="s">
        <v>67</v>
      </c>
      <c r="C1031" t="s">
        <v>35414</v>
      </c>
      <c r="G1031" t="s">
        <v>35414</v>
      </c>
      <c r="J1031" t="s">
        <v>35415</v>
      </c>
      <c r="K1031" t="s">
        <v>821</v>
      </c>
      <c r="O1031" t="s">
        <v>32224</v>
      </c>
      <c r="W1031" t="s">
        <v>35416</v>
      </c>
      <c r="AG1031">
        <v>55</v>
      </c>
      <c r="AH1031">
        <v>58</v>
      </c>
      <c r="AN1031" t="s">
        <v>824</v>
      </c>
      <c r="AS1031" t="s">
        <v>352</v>
      </c>
      <c r="AT1031">
        <v>2001</v>
      </c>
      <c r="AU1031">
        <v>10</v>
      </c>
      <c r="AV1031">
        <v>8</v>
      </c>
      <c r="BA1031">
        <v>2101</v>
      </c>
      <c r="BB1031">
        <v>2106</v>
      </c>
      <c r="BD1031" t="s">
        <v>35417</v>
      </c>
      <c r="BG1031">
        <v>6</v>
      </c>
      <c r="BK1031" t="s">
        <v>35418</v>
      </c>
      <c r="BL1031">
        <v>11555254</v>
      </c>
      <c r="BW1031">
        <v>0</v>
      </c>
      <c r="BX1031" t="s">
        <v>13429</v>
      </c>
      <c r="BY1031" t="s">
        <v>13985</v>
      </c>
      <c r="BZ1031" t="s">
        <v>13985</v>
      </c>
      <c r="CA1031" t="s">
        <v>13985</v>
      </c>
      <c r="CB1031" t="s">
        <v>13985</v>
      </c>
    </row>
    <row r="1032" spans="1:80" hidden="1">
      <c r="A1032" t="s">
        <v>13850</v>
      </c>
      <c r="B1032" t="s">
        <v>67</v>
      </c>
      <c r="C1032" t="s">
        <v>32928</v>
      </c>
      <c r="G1032" t="s">
        <v>32929</v>
      </c>
      <c r="J1032" t="s">
        <v>32930</v>
      </c>
      <c r="K1032" t="s">
        <v>10253</v>
      </c>
      <c r="O1032" t="s">
        <v>32291</v>
      </c>
      <c r="W1032" t="s">
        <v>32931</v>
      </c>
      <c r="AG1032">
        <v>27</v>
      </c>
      <c r="AH1032">
        <v>28</v>
      </c>
      <c r="AN1032" t="s">
        <v>10259</v>
      </c>
      <c r="AO1032" t="s">
        <v>32932</v>
      </c>
      <c r="AS1032" t="s">
        <v>472</v>
      </c>
      <c r="AT1032">
        <v>2017</v>
      </c>
      <c r="AU1032">
        <v>1399</v>
      </c>
      <c r="AV1032">
        <v>1</v>
      </c>
      <c r="AY1032" t="s">
        <v>49</v>
      </c>
      <c r="BA1032">
        <v>61</v>
      </c>
      <c r="BB1032">
        <v>77</v>
      </c>
      <c r="BD1032" t="s">
        <v>32933</v>
      </c>
      <c r="BG1032">
        <v>17</v>
      </c>
      <c r="BK1032" t="s">
        <v>32934</v>
      </c>
      <c r="BL1032">
        <v>28187236</v>
      </c>
      <c r="BM1032" t="s">
        <v>32249</v>
      </c>
      <c r="BW1032">
        <v>0</v>
      </c>
      <c r="BX1032" t="s">
        <v>13429</v>
      </c>
      <c r="BY1032" t="s">
        <v>13985</v>
      </c>
      <c r="BZ1032" t="s">
        <v>13985</v>
      </c>
      <c r="CA1032" t="s">
        <v>13985</v>
      </c>
      <c r="CB1032" t="s">
        <v>13985</v>
      </c>
    </row>
  </sheetData>
  <autoFilter ref="BW1:CB1032" xr:uid="{9798D8DE-8953-4327-824B-1E4E68FD63C2}">
    <filterColumn colId="0">
      <filters>
        <filter val="0"/>
      </filters>
    </filterColumn>
    <filterColumn colId="1">
      <filters>
        <filter val="y"/>
      </filters>
    </filterColumn>
    <filterColumn colId="5">
      <filters>
        <filter val="y"/>
      </filters>
    </filterColumn>
  </autoFilter>
  <sortState xmlns:xlrd2="http://schemas.microsoft.com/office/spreadsheetml/2017/richdata2" ref="A2:BV1032">
    <sortCondition ref="J2:J10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E721-EA19-43F0-AA35-D7DD0BE3B5D8}">
  <sheetPr filterMode="1"/>
  <dimension ref="A1:BU266"/>
  <sheetViews>
    <sheetView topLeftCell="B1" workbookViewId="0">
      <selection activeCell="BQ46" sqref="BQ46"/>
    </sheetView>
  </sheetViews>
  <sheetFormatPr defaultRowHeight="14.4"/>
  <cols>
    <col min="3" max="8" width="0" hidden="1" customWidth="1"/>
    <col min="9" max="9" width="59" customWidth="1"/>
    <col min="10" max="10" width="19.5546875" customWidth="1"/>
    <col min="11" max="44" width="8.88671875" hidden="1" customWidth="1"/>
    <col min="45" max="47" width="8.88671875" customWidth="1"/>
    <col min="48" max="51" width="8.88671875" hidden="1" customWidth="1"/>
    <col min="52" max="53" width="8.88671875" customWidth="1"/>
    <col min="54" max="54" width="8.88671875" hidden="1" customWidth="1"/>
    <col min="55" max="55" width="8.88671875" customWidth="1"/>
    <col min="56" max="67" width="8.88671875" hidden="1" customWidth="1"/>
  </cols>
  <sheetData>
    <row r="1" spans="1:7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36340</v>
      </c>
      <c r="BQ1" s="3" t="s">
        <v>32218</v>
      </c>
      <c r="BR1" t="s">
        <v>13420</v>
      </c>
      <c r="BS1" t="s">
        <v>13421</v>
      </c>
      <c r="BT1" t="s">
        <v>13422</v>
      </c>
      <c r="BU1" t="s">
        <v>13423</v>
      </c>
    </row>
    <row r="2" spans="1:73" hidden="1">
      <c r="A2" t="s">
        <v>67</v>
      </c>
      <c r="B2" t="s">
        <v>12173</v>
      </c>
      <c r="F2" t="s">
        <v>12173</v>
      </c>
      <c r="I2" t="s">
        <v>12174</v>
      </c>
      <c r="J2" t="s">
        <v>160</v>
      </c>
      <c r="AF2">
        <v>16</v>
      </c>
      <c r="AG2">
        <v>16</v>
      </c>
      <c r="AM2" t="s">
        <v>162</v>
      </c>
      <c r="AR2" t="s">
        <v>297</v>
      </c>
      <c r="AS2">
        <v>1995</v>
      </c>
      <c r="AT2">
        <v>20</v>
      </c>
      <c r="AU2">
        <v>3</v>
      </c>
      <c r="AZ2">
        <v>253</v>
      </c>
      <c r="BA2">
        <v>256</v>
      </c>
      <c r="BC2" t="s">
        <v>12176</v>
      </c>
      <c r="BJ2" t="s">
        <v>12177</v>
      </c>
      <c r="BP2">
        <v>1</v>
      </c>
    </row>
    <row r="3" spans="1:73" hidden="1">
      <c r="A3" t="s">
        <v>67</v>
      </c>
      <c r="B3" t="s">
        <v>8535</v>
      </c>
      <c r="F3" t="s">
        <v>8535</v>
      </c>
      <c r="I3" t="s">
        <v>35697</v>
      </c>
      <c r="J3" t="s">
        <v>667</v>
      </c>
      <c r="AF3">
        <v>13</v>
      </c>
      <c r="AG3">
        <v>17</v>
      </c>
      <c r="AM3" t="s">
        <v>670</v>
      </c>
      <c r="AR3" t="s">
        <v>629</v>
      </c>
      <c r="AS3">
        <v>1996</v>
      </c>
      <c r="AT3">
        <v>31</v>
      </c>
      <c r="AU3">
        <v>2</v>
      </c>
      <c r="AZ3">
        <v>217</v>
      </c>
      <c r="BA3">
        <v>223</v>
      </c>
      <c r="BC3" t="s">
        <v>35699</v>
      </c>
      <c r="BJ3" t="s">
        <v>35700</v>
      </c>
      <c r="BP3">
        <v>1</v>
      </c>
    </row>
    <row r="4" spans="1:73" hidden="1">
      <c r="A4" t="s">
        <v>67</v>
      </c>
      <c r="B4" t="s">
        <v>36571</v>
      </c>
      <c r="F4" t="s">
        <v>36572</v>
      </c>
      <c r="I4" t="s">
        <v>36573</v>
      </c>
      <c r="J4" t="s">
        <v>3953</v>
      </c>
      <c r="Z4" t="s">
        <v>36574</v>
      </c>
      <c r="AA4" t="s">
        <v>36575</v>
      </c>
      <c r="AF4">
        <v>294</v>
      </c>
      <c r="AG4">
        <v>320</v>
      </c>
      <c r="AM4" t="s">
        <v>3957</v>
      </c>
      <c r="AR4" t="s">
        <v>521</v>
      </c>
      <c r="AS4">
        <v>2012</v>
      </c>
      <c r="AT4">
        <v>65</v>
      </c>
      <c r="AU4">
        <v>1</v>
      </c>
      <c r="AZ4">
        <v>149</v>
      </c>
      <c r="BA4">
        <v>160</v>
      </c>
      <c r="BJ4" t="s">
        <v>36576</v>
      </c>
      <c r="BP4">
        <v>0</v>
      </c>
      <c r="BQ4" t="s">
        <v>13429</v>
      </c>
    </row>
    <row r="5" spans="1:73">
      <c r="A5" t="s">
        <v>67</v>
      </c>
      <c r="B5" t="s">
        <v>36783</v>
      </c>
      <c r="F5" t="s">
        <v>36783</v>
      </c>
      <c r="I5" t="s">
        <v>36784</v>
      </c>
      <c r="J5" t="s">
        <v>358</v>
      </c>
      <c r="Z5" t="s">
        <v>7714</v>
      </c>
      <c r="AA5" t="s">
        <v>27269</v>
      </c>
      <c r="AF5">
        <v>79</v>
      </c>
      <c r="AG5">
        <v>83</v>
      </c>
      <c r="AM5" t="s">
        <v>360</v>
      </c>
      <c r="AR5" t="s">
        <v>242</v>
      </c>
      <c r="AS5">
        <v>1998</v>
      </c>
      <c r="AT5">
        <v>44</v>
      </c>
      <c r="AU5">
        <v>10</v>
      </c>
      <c r="AZ5">
        <v>1009</v>
      </c>
      <c r="BA5">
        <v>1015</v>
      </c>
      <c r="BC5" t="s">
        <v>36785</v>
      </c>
      <c r="BJ5" t="s">
        <v>36786</v>
      </c>
      <c r="BK5">
        <v>12770438</v>
      </c>
      <c r="BP5">
        <v>0</v>
      </c>
      <c r="BQ5" t="s">
        <v>13433</v>
      </c>
      <c r="BR5">
        <v>1</v>
      </c>
    </row>
    <row r="6" spans="1:73" hidden="1">
      <c r="A6" t="s">
        <v>67</v>
      </c>
      <c r="B6" t="s">
        <v>35213</v>
      </c>
      <c r="F6" t="s">
        <v>35213</v>
      </c>
      <c r="I6" t="s">
        <v>35214</v>
      </c>
      <c r="J6" t="s">
        <v>6052</v>
      </c>
      <c r="Z6" t="s">
        <v>35216</v>
      </c>
      <c r="AA6" t="s">
        <v>35217</v>
      </c>
      <c r="AF6">
        <v>655</v>
      </c>
      <c r="AG6">
        <v>704</v>
      </c>
      <c r="AM6" t="s">
        <v>6055</v>
      </c>
      <c r="AR6" t="s">
        <v>730</v>
      </c>
      <c r="AS6">
        <v>2003</v>
      </c>
      <c r="AT6">
        <v>28</v>
      </c>
      <c r="AU6">
        <v>3</v>
      </c>
      <c r="AZ6">
        <v>175</v>
      </c>
      <c r="BA6">
        <v>216</v>
      </c>
      <c r="BC6" t="s">
        <v>35218</v>
      </c>
      <c r="BJ6" t="s">
        <v>35219</v>
      </c>
      <c r="BP6">
        <v>1</v>
      </c>
    </row>
    <row r="7" spans="1:73" hidden="1">
      <c r="A7" t="s">
        <v>67</v>
      </c>
      <c r="B7" t="s">
        <v>9806</v>
      </c>
      <c r="F7" t="s">
        <v>9806</v>
      </c>
      <c r="I7" t="s">
        <v>9807</v>
      </c>
      <c r="J7" t="s">
        <v>423</v>
      </c>
      <c r="AF7">
        <v>99</v>
      </c>
      <c r="AG7">
        <v>105</v>
      </c>
      <c r="AM7" t="s">
        <v>426</v>
      </c>
      <c r="AN7" t="s">
        <v>427</v>
      </c>
      <c r="AR7" t="s">
        <v>352</v>
      </c>
      <c r="AS7">
        <v>2004</v>
      </c>
      <c r="AT7">
        <v>58</v>
      </c>
      <c r="AU7">
        <v>8</v>
      </c>
      <c r="AZ7">
        <v>1748</v>
      </c>
      <c r="BA7">
        <v>1762</v>
      </c>
      <c r="BJ7" t="s">
        <v>9809</v>
      </c>
      <c r="BK7">
        <v>15446427</v>
      </c>
      <c r="BP7">
        <v>1</v>
      </c>
    </row>
    <row r="8" spans="1:73" hidden="1">
      <c r="A8" t="s">
        <v>67</v>
      </c>
      <c r="B8" t="s">
        <v>10859</v>
      </c>
      <c r="F8" t="s">
        <v>10859</v>
      </c>
      <c r="I8" t="s">
        <v>10860</v>
      </c>
      <c r="J8" t="s">
        <v>1057</v>
      </c>
      <c r="AF8">
        <v>32</v>
      </c>
      <c r="AG8">
        <v>35</v>
      </c>
      <c r="AM8" t="s">
        <v>1061</v>
      </c>
      <c r="AR8" t="s">
        <v>629</v>
      </c>
      <c r="AS8">
        <v>2000</v>
      </c>
      <c r="AT8">
        <v>81</v>
      </c>
      <c r="AU8">
        <v>5</v>
      </c>
      <c r="AZ8">
        <v>1262</v>
      </c>
      <c r="BA8">
        <v>1272</v>
      </c>
      <c r="BJ8" t="s">
        <v>10862</v>
      </c>
      <c r="BP8">
        <v>1</v>
      </c>
    </row>
    <row r="9" spans="1:73" hidden="1">
      <c r="A9" t="s">
        <v>67</v>
      </c>
      <c r="B9" t="s">
        <v>5504</v>
      </c>
      <c r="F9" t="s">
        <v>5505</v>
      </c>
      <c r="I9" t="s">
        <v>5506</v>
      </c>
      <c r="J9" t="s">
        <v>1442</v>
      </c>
      <c r="AF9">
        <v>29</v>
      </c>
      <c r="AG9">
        <v>31</v>
      </c>
      <c r="AM9" t="s">
        <v>1446</v>
      </c>
      <c r="AN9" t="s">
        <v>1447</v>
      </c>
      <c r="AR9" t="s">
        <v>730</v>
      </c>
      <c r="AS9">
        <v>2013</v>
      </c>
      <c r="AT9">
        <v>26</v>
      </c>
      <c r="AU9">
        <v>4</v>
      </c>
      <c r="AZ9">
        <v>705</v>
      </c>
      <c r="BA9">
        <v>718</v>
      </c>
      <c r="BC9" t="s">
        <v>5508</v>
      </c>
      <c r="BJ9" t="s">
        <v>5509</v>
      </c>
      <c r="BK9">
        <v>23496837</v>
      </c>
      <c r="BP9">
        <v>1</v>
      </c>
    </row>
    <row r="10" spans="1:73">
      <c r="A10" t="s">
        <v>67</v>
      </c>
      <c r="B10" t="s">
        <v>36072</v>
      </c>
      <c r="F10" t="s">
        <v>36072</v>
      </c>
      <c r="I10" t="s">
        <v>36938</v>
      </c>
      <c r="J10" t="s">
        <v>433</v>
      </c>
      <c r="AA10" t="s">
        <v>36074</v>
      </c>
      <c r="AF10">
        <v>46</v>
      </c>
      <c r="AG10">
        <v>50</v>
      </c>
      <c r="AM10" t="s">
        <v>435</v>
      </c>
      <c r="AR10" t="s">
        <v>730</v>
      </c>
      <c r="AS10">
        <v>1987</v>
      </c>
      <c r="AT10">
        <v>211</v>
      </c>
      <c r="AV10">
        <v>4</v>
      </c>
      <c r="AZ10">
        <v>631</v>
      </c>
      <c r="BA10">
        <v>641</v>
      </c>
      <c r="BC10" t="s">
        <v>36939</v>
      </c>
      <c r="BJ10" t="s">
        <v>36940</v>
      </c>
      <c r="BP10">
        <v>0</v>
      </c>
      <c r="BQ10" t="s">
        <v>13433</v>
      </c>
      <c r="BU10" t="s">
        <v>13429</v>
      </c>
    </row>
    <row r="11" spans="1:73" hidden="1">
      <c r="A11" t="s">
        <v>67</v>
      </c>
      <c r="B11" t="s">
        <v>12518</v>
      </c>
      <c r="F11" t="s">
        <v>12518</v>
      </c>
      <c r="I11" t="s">
        <v>12519</v>
      </c>
      <c r="J11" t="s">
        <v>3022</v>
      </c>
      <c r="AF11">
        <v>35</v>
      </c>
      <c r="AG11">
        <v>37</v>
      </c>
      <c r="AM11" t="s">
        <v>3024</v>
      </c>
      <c r="AR11" t="s">
        <v>815</v>
      </c>
      <c r="AS11">
        <v>1994</v>
      </c>
      <c r="AT11">
        <v>31</v>
      </c>
      <c r="AU11">
        <v>2</v>
      </c>
      <c r="AZ11">
        <v>278</v>
      </c>
      <c r="BA11">
        <v>286</v>
      </c>
      <c r="BC11" t="s">
        <v>12521</v>
      </c>
      <c r="BJ11" t="s">
        <v>12522</v>
      </c>
      <c r="BK11">
        <v>8189418</v>
      </c>
      <c r="BP11">
        <v>1</v>
      </c>
    </row>
    <row r="12" spans="1:73" hidden="1">
      <c r="A12" t="s">
        <v>67</v>
      </c>
      <c r="B12" t="s">
        <v>36966</v>
      </c>
      <c r="F12" t="s">
        <v>36966</v>
      </c>
      <c r="I12" t="s">
        <v>36967</v>
      </c>
      <c r="J12" t="s">
        <v>11636</v>
      </c>
      <c r="AF12">
        <v>23</v>
      </c>
      <c r="AG12">
        <v>24</v>
      </c>
      <c r="AM12" t="s">
        <v>1242</v>
      </c>
      <c r="AS12">
        <v>1983</v>
      </c>
      <c r="AT12">
        <v>61</v>
      </c>
      <c r="AU12">
        <v>9</v>
      </c>
      <c r="AZ12">
        <v>1986</v>
      </c>
      <c r="BA12">
        <v>1990</v>
      </c>
      <c r="BC12" t="s">
        <v>36968</v>
      </c>
      <c r="BJ12" t="s">
        <v>36969</v>
      </c>
      <c r="BP12">
        <v>0</v>
      </c>
      <c r="BQ12" t="s">
        <v>13429</v>
      </c>
    </row>
    <row r="13" spans="1:73" hidden="1">
      <c r="A13" t="s">
        <v>67</v>
      </c>
      <c r="B13" t="s">
        <v>87</v>
      </c>
      <c r="F13" t="s">
        <v>88</v>
      </c>
      <c r="I13" t="s">
        <v>89</v>
      </c>
      <c r="J13" t="s">
        <v>90</v>
      </c>
      <c r="AA13" t="s">
        <v>92</v>
      </c>
      <c r="AF13">
        <v>0</v>
      </c>
      <c r="AG13">
        <v>0</v>
      </c>
      <c r="AM13" t="s">
        <v>93</v>
      </c>
      <c r="AN13" t="s">
        <v>94</v>
      </c>
      <c r="BC13" t="s">
        <v>95</v>
      </c>
      <c r="BE13" s="1">
        <v>43770</v>
      </c>
      <c r="BJ13" t="s">
        <v>96</v>
      </c>
      <c r="BP13">
        <v>1</v>
      </c>
    </row>
    <row r="14" spans="1:73" hidden="1">
      <c r="A14" t="s">
        <v>67</v>
      </c>
      <c r="B14" t="s">
        <v>31263</v>
      </c>
      <c r="F14" t="s">
        <v>31263</v>
      </c>
      <c r="I14" t="s">
        <v>31264</v>
      </c>
      <c r="J14" t="s">
        <v>423</v>
      </c>
      <c r="AF14">
        <v>22</v>
      </c>
      <c r="AG14">
        <v>22</v>
      </c>
      <c r="AM14" t="s">
        <v>426</v>
      </c>
      <c r="AN14" t="s">
        <v>427</v>
      </c>
      <c r="AR14" t="s">
        <v>884</v>
      </c>
      <c r="AS14">
        <v>1992</v>
      </c>
      <c r="AT14">
        <v>46</v>
      </c>
      <c r="AU14">
        <v>1</v>
      </c>
      <c r="AZ14">
        <v>245</v>
      </c>
      <c r="BA14">
        <v>257</v>
      </c>
      <c r="BC14" t="s">
        <v>31266</v>
      </c>
      <c r="BJ14" t="s">
        <v>31267</v>
      </c>
      <c r="BK14">
        <v>28564964</v>
      </c>
      <c r="BP14">
        <v>1</v>
      </c>
    </row>
    <row r="15" spans="1:73" hidden="1">
      <c r="A15" t="s">
        <v>67</v>
      </c>
      <c r="B15" t="s">
        <v>36954</v>
      </c>
      <c r="F15" t="s">
        <v>36954</v>
      </c>
      <c r="I15" t="s">
        <v>36955</v>
      </c>
      <c r="J15" t="s">
        <v>423</v>
      </c>
      <c r="AF15">
        <v>62</v>
      </c>
      <c r="AG15">
        <v>63</v>
      </c>
      <c r="AM15" t="s">
        <v>426</v>
      </c>
      <c r="AN15" t="s">
        <v>427</v>
      </c>
      <c r="AS15">
        <v>1985</v>
      </c>
      <c r="AT15">
        <v>39</v>
      </c>
      <c r="AU15">
        <v>2</v>
      </c>
      <c r="AZ15">
        <v>244</v>
      </c>
      <c r="BA15">
        <v>259</v>
      </c>
      <c r="BC15" t="s">
        <v>36956</v>
      </c>
      <c r="BJ15" t="s">
        <v>36957</v>
      </c>
      <c r="BK15">
        <v>28564221</v>
      </c>
      <c r="BP15">
        <v>0</v>
      </c>
      <c r="BQ15" t="s">
        <v>13429</v>
      </c>
    </row>
    <row r="16" spans="1:73" hidden="1">
      <c r="A16" t="s">
        <v>67</v>
      </c>
      <c r="B16" t="s">
        <v>13387</v>
      </c>
      <c r="F16" t="s">
        <v>13387</v>
      </c>
      <c r="I16" t="s">
        <v>36991</v>
      </c>
      <c r="J16" t="s">
        <v>348</v>
      </c>
      <c r="AF16">
        <v>24</v>
      </c>
      <c r="AG16">
        <v>24</v>
      </c>
      <c r="AM16" t="s">
        <v>350</v>
      </c>
      <c r="AS16">
        <v>1980</v>
      </c>
      <c r="AT16">
        <v>9</v>
      </c>
      <c r="AU16">
        <v>1</v>
      </c>
      <c r="AZ16">
        <v>86</v>
      </c>
      <c r="BA16">
        <v>89</v>
      </c>
      <c r="BC16" t="s">
        <v>36992</v>
      </c>
      <c r="BJ16" t="s">
        <v>36993</v>
      </c>
      <c r="BP16">
        <v>0</v>
      </c>
      <c r="BQ16" t="s">
        <v>13429</v>
      </c>
    </row>
    <row r="17" spans="1:69" hidden="1">
      <c r="A17" t="s">
        <v>67</v>
      </c>
      <c r="B17" t="s">
        <v>36849</v>
      </c>
      <c r="F17" t="s">
        <v>36849</v>
      </c>
      <c r="I17" t="s">
        <v>36850</v>
      </c>
      <c r="J17" t="s">
        <v>4545</v>
      </c>
      <c r="AF17">
        <v>29</v>
      </c>
      <c r="AG17">
        <v>29</v>
      </c>
      <c r="AM17" t="s">
        <v>4548</v>
      </c>
      <c r="AR17" t="s">
        <v>629</v>
      </c>
      <c r="AS17">
        <v>1994</v>
      </c>
      <c r="AT17">
        <v>87</v>
      </c>
      <c r="AU17">
        <v>3</v>
      </c>
      <c r="AZ17">
        <v>331</v>
      </c>
      <c r="BA17">
        <v>336</v>
      </c>
      <c r="BC17" t="s">
        <v>36851</v>
      </c>
      <c r="BJ17" t="s">
        <v>36852</v>
      </c>
      <c r="BP17">
        <v>0</v>
      </c>
      <c r="BQ17" t="s">
        <v>13429</v>
      </c>
    </row>
    <row r="18" spans="1:69" hidden="1">
      <c r="A18" t="s">
        <v>67</v>
      </c>
      <c r="B18" t="s">
        <v>36662</v>
      </c>
      <c r="F18" t="s">
        <v>36663</v>
      </c>
      <c r="I18" t="s">
        <v>36664</v>
      </c>
      <c r="J18" t="s">
        <v>358</v>
      </c>
      <c r="Z18" t="s">
        <v>36665</v>
      </c>
      <c r="AA18" t="s">
        <v>36666</v>
      </c>
      <c r="AF18">
        <v>20</v>
      </c>
      <c r="AG18">
        <v>21</v>
      </c>
      <c r="AM18" t="s">
        <v>360</v>
      </c>
      <c r="AR18" t="s">
        <v>1023</v>
      </c>
      <c r="AS18">
        <v>2008</v>
      </c>
      <c r="AT18">
        <v>54</v>
      </c>
      <c r="AU18">
        <v>1</v>
      </c>
      <c r="AZ18">
        <v>32</v>
      </c>
      <c r="BA18">
        <v>40</v>
      </c>
      <c r="BC18" t="s">
        <v>36667</v>
      </c>
      <c r="BJ18" t="s">
        <v>36668</v>
      </c>
      <c r="BK18">
        <v>17884085</v>
      </c>
      <c r="BP18">
        <v>0</v>
      </c>
      <c r="BQ18" t="s">
        <v>13429</v>
      </c>
    </row>
    <row r="19" spans="1:69" hidden="1">
      <c r="A19" t="s">
        <v>67</v>
      </c>
      <c r="B19" t="s">
        <v>36892</v>
      </c>
      <c r="F19" t="s">
        <v>36892</v>
      </c>
      <c r="I19" t="s">
        <v>36908</v>
      </c>
      <c r="J19" t="s">
        <v>1385</v>
      </c>
      <c r="AF19">
        <v>45</v>
      </c>
      <c r="AG19">
        <v>45</v>
      </c>
      <c r="AM19" t="s">
        <v>1388</v>
      </c>
      <c r="AR19" t="s">
        <v>84</v>
      </c>
      <c r="AS19">
        <v>1989</v>
      </c>
      <c r="AT19">
        <v>38</v>
      </c>
      <c r="AU19">
        <v>4</v>
      </c>
      <c r="AZ19">
        <v>323</v>
      </c>
      <c r="BA19">
        <v>348</v>
      </c>
      <c r="BC19" t="s">
        <v>36909</v>
      </c>
      <c r="BJ19" t="s">
        <v>36910</v>
      </c>
      <c r="BP19">
        <v>0</v>
      </c>
      <c r="BQ19" t="s">
        <v>13429</v>
      </c>
    </row>
    <row r="20" spans="1:69" hidden="1">
      <c r="A20" t="s">
        <v>67</v>
      </c>
      <c r="B20" t="s">
        <v>36720</v>
      </c>
      <c r="F20" t="s">
        <v>36720</v>
      </c>
      <c r="I20" t="s">
        <v>36721</v>
      </c>
      <c r="J20" t="s">
        <v>6459</v>
      </c>
      <c r="O20" t="s">
        <v>7143</v>
      </c>
      <c r="P20" t="s">
        <v>36722</v>
      </c>
      <c r="Q20" t="s">
        <v>36723</v>
      </c>
      <c r="AF20">
        <v>147</v>
      </c>
      <c r="AG20">
        <v>147</v>
      </c>
      <c r="AM20" t="s">
        <v>6463</v>
      </c>
      <c r="AR20" t="s">
        <v>352</v>
      </c>
      <c r="AS20">
        <v>2002</v>
      </c>
      <c r="AT20">
        <v>42</v>
      </c>
      <c r="AU20">
        <v>4</v>
      </c>
      <c r="AZ20">
        <v>790</v>
      </c>
      <c r="BA20">
        <v>796</v>
      </c>
      <c r="BC20" t="s">
        <v>36724</v>
      </c>
      <c r="BJ20" t="s">
        <v>36725</v>
      </c>
      <c r="BK20">
        <v>21708777</v>
      </c>
      <c r="BP20">
        <v>0</v>
      </c>
      <c r="BQ20" t="s">
        <v>13429</v>
      </c>
    </row>
    <row r="21" spans="1:69" hidden="1">
      <c r="A21" t="s">
        <v>67</v>
      </c>
      <c r="B21" t="s">
        <v>11942</v>
      </c>
      <c r="F21" t="s">
        <v>11942</v>
      </c>
      <c r="I21" t="s">
        <v>11943</v>
      </c>
      <c r="J21" t="s">
        <v>6536</v>
      </c>
      <c r="AF21">
        <v>39</v>
      </c>
      <c r="AG21">
        <v>42</v>
      </c>
      <c r="AM21" t="s">
        <v>6540</v>
      </c>
      <c r="AR21" t="s">
        <v>521</v>
      </c>
      <c r="AS21">
        <v>1996</v>
      </c>
      <c r="AT21">
        <v>10</v>
      </c>
      <c r="AU21">
        <v>3</v>
      </c>
      <c r="AZ21">
        <v>384</v>
      </c>
      <c r="BA21">
        <v>389</v>
      </c>
      <c r="BC21" t="s">
        <v>11945</v>
      </c>
      <c r="BJ21" t="s">
        <v>11946</v>
      </c>
      <c r="BP21">
        <v>1</v>
      </c>
    </row>
    <row r="22" spans="1:69" hidden="1">
      <c r="A22" t="s">
        <v>67</v>
      </c>
      <c r="B22" t="s">
        <v>36638</v>
      </c>
      <c r="F22" t="s">
        <v>36639</v>
      </c>
      <c r="I22" t="s">
        <v>36640</v>
      </c>
      <c r="J22" t="s">
        <v>14363</v>
      </c>
      <c r="AF22">
        <v>14</v>
      </c>
      <c r="AG22">
        <v>15</v>
      </c>
      <c r="AM22" t="s">
        <v>14367</v>
      </c>
      <c r="AN22" t="s">
        <v>14368</v>
      </c>
      <c r="AR22" t="s">
        <v>884</v>
      </c>
      <c r="AS22">
        <v>2009</v>
      </c>
      <c r="AT22">
        <v>2</v>
      </c>
      <c r="AU22">
        <v>1</v>
      </c>
      <c r="AZ22">
        <v>29</v>
      </c>
      <c r="BA22">
        <v>35</v>
      </c>
      <c r="BC22" t="s">
        <v>36641</v>
      </c>
      <c r="BJ22" t="s">
        <v>36642</v>
      </c>
      <c r="BP22">
        <v>0</v>
      </c>
      <c r="BQ22" t="s">
        <v>13429</v>
      </c>
    </row>
    <row r="23" spans="1:69" hidden="1">
      <c r="A23" t="s">
        <v>67</v>
      </c>
      <c r="B23" t="s">
        <v>36741</v>
      </c>
      <c r="F23" t="s">
        <v>36741</v>
      </c>
      <c r="I23" t="s">
        <v>36742</v>
      </c>
      <c r="J23" t="s">
        <v>8571</v>
      </c>
      <c r="Z23" t="s">
        <v>36743</v>
      </c>
      <c r="AA23" t="s">
        <v>36744</v>
      </c>
      <c r="AF23">
        <v>104</v>
      </c>
      <c r="AG23">
        <v>104</v>
      </c>
      <c r="AM23" t="s">
        <v>8573</v>
      </c>
      <c r="AR23" t="s">
        <v>1488</v>
      </c>
      <c r="AS23">
        <v>2001</v>
      </c>
      <c r="AT23">
        <v>74</v>
      </c>
      <c r="AU23">
        <v>3</v>
      </c>
      <c r="AZ23">
        <v>429</v>
      </c>
      <c r="BA23">
        <v>434</v>
      </c>
      <c r="BC23" t="s">
        <v>36745</v>
      </c>
      <c r="BJ23" t="s">
        <v>36746</v>
      </c>
      <c r="BK23">
        <v>11331516</v>
      </c>
      <c r="BP23">
        <v>0</v>
      </c>
      <c r="BQ23" t="s">
        <v>13429</v>
      </c>
    </row>
    <row r="24" spans="1:69" hidden="1">
      <c r="A24" t="s">
        <v>67</v>
      </c>
      <c r="B24" t="s">
        <v>36737</v>
      </c>
      <c r="F24" t="s">
        <v>36737</v>
      </c>
      <c r="I24" t="s">
        <v>36738</v>
      </c>
      <c r="J24" t="s">
        <v>423</v>
      </c>
      <c r="AA24" t="s">
        <v>17633</v>
      </c>
      <c r="AF24">
        <v>148</v>
      </c>
      <c r="AG24">
        <v>151</v>
      </c>
      <c r="AM24" t="s">
        <v>426</v>
      </c>
      <c r="AR24" t="s">
        <v>629</v>
      </c>
      <c r="AS24">
        <v>2001</v>
      </c>
      <c r="AT24">
        <v>55</v>
      </c>
      <c r="AU24">
        <v>5</v>
      </c>
      <c r="AZ24">
        <v>1063</v>
      </c>
      <c r="BA24">
        <v>1068</v>
      </c>
      <c r="BC24" t="s">
        <v>36739</v>
      </c>
      <c r="BJ24" t="s">
        <v>36740</v>
      </c>
      <c r="BK24">
        <v>11430643</v>
      </c>
      <c r="BP24">
        <v>0</v>
      </c>
      <c r="BQ24" t="s">
        <v>13429</v>
      </c>
    </row>
    <row r="25" spans="1:69" hidden="1">
      <c r="A25" t="s">
        <v>67</v>
      </c>
      <c r="B25" t="s">
        <v>10035</v>
      </c>
      <c r="F25" t="s">
        <v>10035</v>
      </c>
      <c r="I25" t="s">
        <v>10089</v>
      </c>
      <c r="J25" t="s">
        <v>569</v>
      </c>
      <c r="AF25">
        <v>49</v>
      </c>
      <c r="AG25">
        <v>53</v>
      </c>
      <c r="AM25" t="s">
        <v>572</v>
      </c>
      <c r="AN25" t="s">
        <v>573</v>
      </c>
      <c r="AR25" t="s">
        <v>629</v>
      </c>
      <c r="AS25">
        <v>2003</v>
      </c>
      <c r="AT25">
        <v>161</v>
      </c>
      <c r="AU25">
        <v>5</v>
      </c>
      <c r="AZ25">
        <v>735</v>
      </c>
      <c r="BA25">
        <v>748</v>
      </c>
      <c r="BC25" t="s">
        <v>10091</v>
      </c>
      <c r="BJ25" t="s">
        <v>10092</v>
      </c>
      <c r="BK25">
        <v>12858281</v>
      </c>
      <c r="BP25">
        <v>1</v>
      </c>
    </row>
    <row r="26" spans="1:69" hidden="1">
      <c r="A26" t="s">
        <v>67</v>
      </c>
      <c r="B26" t="s">
        <v>12523</v>
      </c>
      <c r="F26" t="s">
        <v>12523</v>
      </c>
      <c r="I26" t="s">
        <v>12524</v>
      </c>
      <c r="J26" t="s">
        <v>12525</v>
      </c>
      <c r="AA26" t="s">
        <v>12527</v>
      </c>
      <c r="AF26">
        <v>46</v>
      </c>
      <c r="AG26">
        <v>49</v>
      </c>
      <c r="AM26" t="s">
        <v>12528</v>
      </c>
      <c r="AR26" t="s">
        <v>1613</v>
      </c>
      <c r="AS26">
        <v>1994</v>
      </c>
      <c r="AT26">
        <v>28</v>
      </c>
      <c r="AU26">
        <v>2</v>
      </c>
      <c r="AZ26">
        <v>401</v>
      </c>
      <c r="BA26">
        <v>409</v>
      </c>
      <c r="BC26" t="s">
        <v>12529</v>
      </c>
      <c r="BJ26" t="s">
        <v>12530</v>
      </c>
      <c r="BP26">
        <v>1</v>
      </c>
    </row>
    <row r="27" spans="1:69" hidden="1">
      <c r="A27" t="s">
        <v>67</v>
      </c>
      <c r="B27" t="s">
        <v>36880</v>
      </c>
      <c r="F27" t="s">
        <v>36880</v>
      </c>
      <c r="I27" t="s">
        <v>36881</v>
      </c>
      <c r="J27" t="s">
        <v>453</v>
      </c>
      <c r="AF27">
        <v>32</v>
      </c>
      <c r="AG27">
        <v>34</v>
      </c>
      <c r="AM27" t="s">
        <v>455</v>
      </c>
      <c r="AR27" t="s">
        <v>629</v>
      </c>
      <c r="AS27">
        <v>1993</v>
      </c>
      <c r="AT27">
        <v>18</v>
      </c>
      <c r="AU27">
        <v>2</v>
      </c>
      <c r="AZ27">
        <v>141</v>
      </c>
      <c r="BA27">
        <v>149</v>
      </c>
      <c r="BC27" t="s">
        <v>36882</v>
      </c>
      <c r="BJ27" t="s">
        <v>36883</v>
      </c>
      <c r="BP27">
        <v>0</v>
      </c>
      <c r="BQ27" t="s">
        <v>13429</v>
      </c>
    </row>
    <row r="28" spans="1:69" hidden="1">
      <c r="A28" t="s">
        <v>67</v>
      </c>
      <c r="B28" t="s">
        <v>36892</v>
      </c>
      <c r="F28" t="s">
        <v>36892</v>
      </c>
      <c r="I28" t="s">
        <v>36893</v>
      </c>
      <c r="J28" t="s">
        <v>16467</v>
      </c>
      <c r="AF28">
        <v>63</v>
      </c>
      <c r="AG28">
        <v>68</v>
      </c>
      <c r="AM28" t="s">
        <v>16471</v>
      </c>
      <c r="AS28">
        <v>1991</v>
      </c>
      <c r="AT28">
        <v>55</v>
      </c>
      <c r="AU28">
        <v>1</v>
      </c>
      <c r="AZ28">
        <v>1</v>
      </c>
      <c r="BA28">
        <v>16</v>
      </c>
      <c r="BC28" t="s">
        <v>36894</v>
      </c>
      <c r="BJ28" t="s">
        <v>36895</v>
      </c>
      <c r="BP28">
        <v>0</v>
      </c>
      <c r="BQ28" t="s">
        <v>13429</v>
      </c>
    </row>
    <row r="29" spans="1:69" hidden="1">
      <c r="A29" t="s">
        <v>67</v>
      </c>
      <c r="B29" t="s">
        <v>35849</v>
      </c>
      <c r="F29" t="s">
        <v>35849</v>
      </c>
      <c r="I29" t="s">
        <v>35850</v>
      </c>
      <c r="J29" t="s">
        <v>21767</v>
      </c>
      <c r="AF29">
        <v>67</v>
      </c>
      <c r="AG29">
        <v>67</v>
      </c>
      <c r="AM29" t="s">
        <v>35852</v>
      </c>
      <c r="AR29" s="1">
        <v>45658</v>
      </c>
      <c r="AS29">
        <v>1993</v>
      </c>
      <c r="AT29">
        <v>268</v>
      </c>
      <c r="AU29">
        <v>3</v>
      </c>
      <c r="AZ29">
        <v>1830</v>
      </c>
      <c r="BA29">
        <v>1834</v>
      </c>
      <c r="BJ29" t="s">
        <v>35853</v>
      </c>
      <c r="BK29">
        <v>8420958</v>
      </c>
      <c r="BP29">
        <v>1</v>
      </c>
    </row>
    <row r="30" spans="1:69" hidden="1">
      <c r="A30" t="s">
        <v>67</v>
      </c>
      <c r="B30" t="s">
        <v>27080</v>
      </c>
      <c r="F30" t="s">
        <v>27080</v>
      </c>
      <c r="I30" t="s">
        <v>27081</v>
      </c>
      <c r="J30" t="s">
        <v>188</v>
      </c>
      <c r="AF30">
        <v>156</v>
      </c>
      <c r="AG30">
        <v>162</v>
      </c>
      <c r="AM30" t="s">
        <v>191</v>
      </c>
      <c r="AR30" t="s">
        <v>352</v>
      </c>
      <c r="AS30">
        <v>2004</v>
      </c>
      <c r="AT30">
        <v>140</v>
      </c>
      <c r="AU30">
        <v>3</v>
      </c>
      <c r="AZ30">
        <v>442</v>
      </c>
      <c r="BA30">
        <v>449</v>
      </c>
      <c r="BC30" t="s">
        <v>27083</v>
      </c>
      <c r="BJ30" t="s">
        <v>27084</v>
      </c>
      <c r="BK30">
        <v>15221433</v>
      </c>
      <c r="BP30">
        <v>1</v>
      </c>
    </row>
    <row r="31" spans="1:69" hidden="1">
      <c r="A31" t="s">
        <v>67</v>
      </c>
      <c r="B31" t="s">
        <v>34572</v>
      </c>
      <c r="F31" t="s">
        <v>34573</v>
      </c>
      <c r="I31" t="s">
        <v>34574</v>
      </c>
      <c r="J31" t="s">
        <v>160</v>
      </c>
      <c r="AF31">
        <v>1</v>
      </c>
      <c r="AG31">
        <v>1</v>
      </c>
      <c r="AM31" t="s">
        <v>162</v>
      </c>
      <c r="AR31" t="s">
        <v>297</v>
      </c>
      <c r="AS31">
        <v>2008</v>
      </c>
      <c r="AT31">
        <v>33</v>
      </c>
      <c r="AU31">
        <v>3</v>
      </c>
      <c r="AZ31">
        <v>251</v>
      </c>
      <c r="BA31">
        <v>256</v>
      </c>
      <c r="BC31" t="s">
        <v>34576</v>
      </c>
      <c r="BJ31" t="s">
        <v>34577</v>
      </c>
      <c r="BP31">
        <v>1</v>
      </c>
    </row>
    <row r="32" spans="1:69" hidden="1">
      <c r="A32" t="s">
        <v>67</v>
      </c>
      <c r="B32" t="s">
        <v>36473</v>
      </c>
      <c r="F32" t="s">
        <v>36474</v>
      </c>
      <c r="I32" t="s">
        <v>36475</v>
      </c>
      <c r="J32" t="s">
        <v>348</v>
      </c>
      <c r="AF32">
        <v>51</v>
      </c>
      <c r="AG32">
        <v>53</v>
      </c>
      <c r="AM32" t="s">
        <v>350</v>
      </c>
      <c r="AN32" t="s">
        <v>351</v>
      </c>
      <c r="AR32" t="s">
        <v>84</v>
      </c>
      <c r="AS32">
        <v>2015</v>
      </c>
      <c r="AT32">
        <v>44</v>
      </c>
      <c r="AU32">
        <v>6</v>
      </c>
      <c r="AZ32">
        <v>1619</v>
      </c>
      <c r="BA32">
        <v>1626</v>
      </c>
      <c r="BC32" t="s">
        <v>36476</v>
      </c>
      <c r="BJ32" t="s">
        <v>36477</v>
      </c>
      <c r="BK32">
        <v>26317777</v>
      </c>
      <c r="BP32">
        <v>0</v>
      </c>
      <c r="BQ32" t="s">
        <v>13429</v>
      </c>
    </row>
    <row r="33" spans="1:70" hidden="1">
      <c r="A33" t="s">
        <v>67</v>
      </c>
      <c r="B33" t="s">
        <v>36519</v>
      </c>
      <c r="F33" t="s">
        <v>36520</v>
      </c>
      <c r="I33" t="s">
        <v>36521</v>
      </c>
      <c r="J33" t="s">
        <v>34816</v>
      </c>
      <c r="Z33" t="s">
        <v>36522</v>
      </c>
      <c r="AA33" t="s">
        <v>36523</v>
      </c>
      <c r="AF33">
        <v>6</v>
      </c>
      <c r="AG33">
        <v>7</v>
      </c>
      <c r="AM33" t="s">
        <v>34818</v>
      </c>
      <c r="AN33" t="s">
        <v>34819</v>
      </c>
      <c r="AR33" t="s">
        <v>242</v>
      </c>
      <c r="AS33">
        <v>2013</v>
      </c>
      <c r="AT33">
        <v>88</v>
      </c>
      <c r="AU33">
        <v>5</v>
      </c>
      <c r="AZ33">
        <v>289</v>
      </c>
      <c r="BA33">
        <v>300</v>
      </c>
      <c r="BC33" t="s">
        <v>36524</v>
      </c>
      <c r="BJ33" t="s">
        <v>36525</v>
      </c>
      <c r="BK33">
        <v>24694392</v>
      </c>
      <c r="BP33">
        <v>0</v>
      </c>
      <c r="BQ33" t="s">
        <v>13429</v>
      </c>
    </row>
    <row r="34" spans="1:70" hidden="1">
      <c r="A34" t="s">
        <v>67</v>
      </c>
      <c r="B34" t="s">
        <v>36747</v>
      </c>
      <c r="F34" t="s">
        <v>36747</v>
      </c>
      <c r="I34" t="s">
        <v>36748</v>
      </c>
      <c r="J34" t="s">
        <v>358</v>
      </c>
      <c r="AF34">
        <v>67</v>
      </c>
      <c r="AG34">
        <v>74</v>
      </c>
      <c r="AM34" t="s">
        <v>360</v>
      </c>
      <c r="AR34" t="s">
        <v>36749</v>
      </c>
      <c r="AS34">
        <v>2001</v>
      </c>
      <c r="AT34">
        <v>47</v>
      </c>
      <c r="AU34" s="2">
        <v>43589</v>
      </c>
      <c r="AZ34">
        <v>393</v>
      </c>
      <c r="BA34">
        <v>400</v>
      </c>
      <c r="BC34" t="s">
        <v>36750</v>
      </c>
      <c r="BJ34" t="s">
        <v>36751</v>
      </c>
      <c r="BK34">
        <v>11166304</v>
      </c>
      <c r="BP34">
        <v>0</v>
      </c>
      <c r="BQ34" t="s">
        <v>13429</v>
      </c>
    </row>
    <row r="35" spans="1:70" hidden="1">
      <c r="A35" t="s">
        <v>67</v>
      </c>
      <c r="B35" t="s">
        <v>31328</v>
      </c>
      <c r="F35" t="s">
        <v>31328</v>
      </c>
      <c r="I35" t="s">
        <v>31329</v>
      </c>
      <c r="J35" t="s">
        <v>11636</v>
      </c>
      <c r="AF35">
        <v>47</v>
      </c>
      <c r="AG35">
        <v>47</v>
      </c>
      <c r="AM35" t="s">
        <v>1242</v>
      </c>
      <c r="AR35" t="s">
        <v>84</v>
      </c>
      <c r="AS35">
        <v>1991</v>
      </c>
      <c r="AT35">
        <v>69</v>
      </c>
      <c r="AU35">
        <v>12</v>
      </c>
      <c r="AZ35">
        <v>3028</v>
      </c>
      <c r="BA35">
        <v>3037</v>
      </c>
      <c r="BC35" t="s">
        <v>31331</v>
      </c>
      <c r="BJ35" t="s">
        <v>31332</v>
      </c>
      <c r="BP35">
        <v>1</v>
      </c>
    </row>
    <row r="36" spans="1:70" hidden="1">
      <c r="A36" t="s">
        <v>67</v>
      </c>
      <c r="B36" t="s">
        <v>36421</v>
      </c>
      <c r="F36" t="s">
        <v>36422</v>
      </c>
      <c r="I36" t="s">
        <v>36423</v>
      </c>
      <c r="J36" t="s">
        <v>358</v>
      </c>
      <c r="AF36">
        <v>4</v>
      </c>
      <c r="AG36">
        <v>5</v>
      </c>
      <c r="AM36" t="s">
        <v>360</v>
      </c>
      <c r="AN36" t="s">
        <v>361</v>
      </c>
      <c r="AR36" t="s">
        <v>1023</v>
      </c>
      <c r="AS36">
        <v>2017</v>
      </c>
      <c r="AT36">
        <v>96</v>
      </c>
      <c r="AZ36">
        <v>45</v>
      </c>
      <c r="BA36">
        <v>52</v>
      </c>
      <c r="BC36" t="s">
        <v>36424</v>
      </c>
      <c r="BJ36" t="s">
        <v>36425</v>
      </c>
      <c r="BK36">
        <v>27765625</v>
      </c>
      <c r="BP36">
        <v>0</v>
      </c>
      <c r="BQ36" t="s">
        <v>13429</v>
      </c>
    </row>
    <row r="37" spans="1:70" hidden="1">
      <c r="A37" t="s">
        <v>67</v>
      </c>
      <c r="B37" t="s">
        <v>36845</v>
      </c>
      <c r="F37" t="s">
        <v>36845</v>
      </c>
      <c r="I37" t="s">
        <v>36846</v>
      </c>
      <c r="J37" t="s">
        <v>358</v>
      </c>
      <c r="AF37">
        <v>54</v>
      </c>
      <c r="AG37">
        <v>59</v>
      </c>
      <c r="AM37" t="s">
        <v>360</v>
      </c>
      <c r="AR37" t="s">
        <v>352</v>
      </c>
      <c r="AS37">
        <v>1994</v>
      </c>
      <c r="AT37">
        <v>40</v>
      </c>
      <c r="AU37">
        <v>8</v>
      </c>
      <c r="AZ37">
        <v>661</v>
      </c>
      <c r="BA37">
        <v>669</v>
      </c>
      <c r="BC37" t="s">
        <v>36847</v>
      </c>
      <c r="BJ37" t="s">
        <v>36848</v>
      </c>
      <c r="BP37">
        <v>0</v>
      </c>
      <c r="BQ37" t="s">
        <v>13429</v>
      </c>
    </row>
    <row r="38" spans="1:70" hidden="1">
      <c r="A38" t="s">
        <v>67</v>
      </c>
      <c r="B38" t="s">
        <v>36655</v>
      </c>
      <c r="F38" t="s">
        <v>36656</v>
      </c>
      <c r="I38" t="s">
        <v>36657</v>
      </c>
      <c r="J38" t="s">
        <v>6244</v>
      </c>
      <c r="AF38">
        <v>3</v>
      </c>
      <c r="AG38">
        <v>4</v>
      </c>
      <c r="AM38" t="s">
        <v>6246</v>
      </c>
      <c r="AR38" t="s">
        <v>472</v>
      </c>
      <c r="AS38">
        <v>2008</v>
      </c>
      <c r="AT38">
        <v>160</v>
      </c>
      <c r="AU38">
        <v>1</v>
      </c>
      <c r="AZ38">
        <v>110</v>
      </c>
      <c r="BA38">
        <v>116</v>
      </c>
      <c r="BC38" t="s">
        <v>36658</v>
      </c>
      <c r="BJ38" t="s">
        <v>36659</v>
      </c>
      <c r="BP38">
        <v>0</v>
      </c>
      <c r="BQ38" t="s">
        <v>13429</v>
      </c>
    </row>
    <row r="39" spans="1:70" hidden="1">
      <c r="A39" t="s">
        <v>67</v>
      </c>
      <c r="B39" t="s">
        <v>36381</v>
      </c>
      <c r="F39" t="s">
        <v>36382</v>
      </c>
      <c r="I39" t="s">
        <v>36383</v>
      </c>
      <c r="J39" t="s">
        <v>348</v>
      </c>
      <c r="Z39" t="s">
        <v>32422</v>
      </c>
      <c r="AA39" t="s">
        <v>36384</v>
      </c>
      <c r="AF39">
        <v>6</v>
      </c>
      <c r="AG39">
        <v>6</v>
      </c>
      <c r="AM39" t="s">
        <v>350</v>
      </c>
      <c r="AN39" t="s">
        <v>351</v>
      </c>
      <c r="AR39" t="s">
        <v>521</v>
      </c>
      <c r="AS39">
        <v>2018</v>
      </c>
      <c r="AT39">
        <v>47</v>
      </c>
      <c r="AU39">
        <v>3</v>
      </c>
      <c r="AZ39">
        <v>700</v>
      </c>
      <c r="BA39">
        <v>706</v>
      </c>
      <c r="BC39" t="s">
        <v>36385</v>
      </c>
      <c r="BJ39" t="s">
        <v>36386</v>
      </c>
      <c r="BK39">
        <v>29668908</v>
      </c>
      <c r="BP39">
        <v>0</v>
      </c>
      <c r="BQ39" t="s">
        <v>13429</v>
      </c>
    </row>
    <row r="40" spans="1:70" hidden="1">
      <c r="A40" t="s">
        <v>67</v>
      </c>
      <c r="B40" t="s">
        <v>36455</v>
      </c>
      <c r="F40" t="s">
        <v>36456</v>
      </c>
      <c r="I40" t="s">
        <v>36457</v>
      </c>
      <c r="J40" t="s">
        <v>280</v>
      </c>
      <c r="AF40">
        <v>13</v>
      </c>
      <c r="AG40">
        <v>13</v>
      </c>
      <c r="AM40" t="s">
        <v>284</v>
      </c>
      <c r="AR40" s="1">
        <v>47209</v>
      </c>
      <c r="AS40">
        <v>2016</v>
      </c>
      <c r="AT40">
        <v>11</v>
      </c>
      <c r="AU40">
        <v>4</v>
      </c>
      <c r="BB40" t="s">
        <v>36458</v>
      </c>
      <c r="BC40" t="s">
        <v>36459</v>
      </c>
      <c r="BJ40" t="s">
        <v>36460</v>
      </c>
      <c r="BK40">
        <v>27128578</v>
      </c>
      <c r="BP40">
        <v>0</v>
      </c>
      <c r="BQ40" t="s">
        <v>13429</v>
      </c>
    </row>
    <row r="41" spans="1:70" hidden="1">
      <c r="A41" t="s">
        <v>67</v>
      </c>
      <c r="B41" t="s">
        <v>32893</v>
      </c>
      <c r="F41" t="s">
        <v>32894</v>
      </c>
      <c r="I41" t="s">
        <v>32895</v>
      </c>
      <c r="J41" t="s">
        <v>160</v>
      </c>
      <c r="AF41">
        <v>16</v>
      </c>
      <c r="AG41">
        <v>16</v>
      </c>
      <c r="AM41" t="s">
        <v>162</v>
      </c>
      <c r="AN41" t="s">
        <v>163</v>
      </c>
      <c r="AR41" t="s">
        <v>297</v>
      </c>
      <c r="AS41">
        <v>2017</v>
      </c>
      <c r="AT41">
        <v>42</v>
      </c>
      <c r="AU41">
        <v>3</v>
      </c>
      <c r="AZ41">
        <v>246</v>
      </c>
      <c r="BA41">
        <v>256</v>
      </c>
      <c r="BC41" t="s">
        <v>32897</v>
      </c>
      <c r="BJ41" t="s">
        <v>32898</v>
      </c>
      <c r="BP41">
        <v>1</v>
      </c>
    </row>
    <row r="42" spans="1:70" hidden="1">
      <c r="A42" t="s">
        <v>67</v>
      </c>
      <c r="B42" t="s">
        <v>34859</v>
      </c>
      <c r="F42" t="s">
        <v>34860</v>
      </c>
      <c r="I42" t="s">
        <v>34861</v>
      </c>
      <c r="J42" t="s">
        <v>550</v>
      </c>
      <c r="AF42">
        <v>5</v>
      </c>
      <c r="AG42">
        <v>5</v>
      </c>
      <c r="AM42" t="s">
        <v>553</v>
      </c>
      <c r="AN42" t="s">
        <v>554</v>
      </c>
      <c r="AR42" t="s">
        <v>84</v>
      </c>
      <c r="AS42">
        <v>2006</v>
      </c>
      <c r="AT42">
        <v>9</v>
      </c>
      <c r="AU42">
        <v>4</v>
      </c>
      <c r="AZ42">
        <v>347</v>
      </c>
      <c r="BA42">
        <v>354</v>
      </c>
      <c r="BC42" t="s">
        <v>34863</v>
      </c>
      <c r="BJ42" t="s">
        <v>34864</v>
      </c>
      <c r="BP42">
        <v>1</v>
      </c>
    </row>
    <row r="43" spans="1:70" hidden="1">
      <c r="A43" t="s">
        <v>67</v>
      </c>
      <c r="B43" t="s">
        <v>34429</v>
      </c>
      <c r="F43" t="s">
        <v>34430</v>
      </c>
      <c r="I43" t="s">
        <v>34606</v>
      </c>
      <c r="J43" t="s">
        <v>423</v>
      </c>
      <c r="AA43" t="s">
        <v>7579</v>
      </c>
      <c r="AF43">
        <v>39</v>
      </c>
      <c r="AG43">
        <v>39</v>
      </c>
      <c r="AM43" t="s">
        <v>426</v>
      </c>
      <c r="AN43" t="s">
        <v>427</v>
      </c>
      <c r="AR43" t="s">
        <v>730</v>
      </c>
      <c r="AS43">
        <v>2008</v>
      </c>
      <c r="AT43">
        <v>62</v>
      </c>
      <c r="AU43">
        <v>4</v>
      </c>
      <c r="AZ43">
        <v>979</v>
      </c>
      <c r="BA43">
        <v>983</v>
      </c>
      <c r="BC43" t="s">
        <v>34608</v>
      </c>
      <c r="BJ43" t="s">
        <v>34609</v>
      </c>
      <c r="BK43">
        <v>18194469</v>
      </c>
      <c r="BP43">
        <v>1</v>
      </c>
    </row>
    <row r="44" spans="1:70" hidden="1">
      <c r="A44" t="s">
        <v>67</v>
      </c>
      <c r="B44" t="s">
        <v>36787</v>
      </c>
      <c r="F44" t="s">
        <v>36787</v>
      </c>
      <c r="I44" t="s">
        <v>36788</v>
      </c>
      <c r="J44" t="s">
        <v>1385</v>
      </c>
      <c r="Z44" t="s">
        <v>23639</v>
      </c>
      <c r="AA44" t="s">
        <v>18280</v>
      </c>
      <c r="AF44">
        <v>39</v>
      </c>
      <c r="AG44">
        <v>39</v>
      </c>
      <c r="AM44" t="s">
        <v>1388</v>
      </c>
      <c r="AR44" t="s">
        <v>352</v>
      </c>
      <c r="AS44">
        <v>1998</v>
      </c>
      <c r="AT44">
        <v>64</v>
      </c>
      <c r="AU44">
        <v>4</v>
      </c>
      <c r="AZ44">
        <v>449</v>
      </c>
      <c r="BA44">
        <v>462</v>
      </c>
      <c r="BC44" t="s">
        <v>36789</v>
      </c>
      <c r="BJ44" t="s">
        <v>36790</v>
      </c>
      <c r="BP44">
        <v>0</v>
      </c>
      <c r="BQ44" t="s">
        <v>13429</v>
      </c>
    </row>
    <row r="45" spans="1:70" hidden="1">
      <c r="A45" t="s">
        <v>67</v>
      </c>
      <c r="B45" t="s">
        <v>36538</v>
      </c>
      <c r="F45" t="s">
        <v>36539</v>
      </c>
      <c r="I45" t="s">
        <v>36540</v>
      </c>
      <c r="J45" t="s">
        <v>4848</v>
      </c>
      <c r="AA45" t="s">
        <v>36541</v>
      </c>
      <c r="AF45">
        <v>15</v>
      </c>
      <c r="AG45">
        <v>16</v>
      </c>
      <c r="AM45" t="s">
        <v>4851</v>
      </c>
      <c r="AR45" s="1">
        <v>37135</v>
      </c>
      <c r="AS45">
        <v>2013</v>
      </c>
      <c r="AT45">
        <v>177</v>
      </c>
      <c r="AZ45">
        <v>58</v>
      </c>
      <c r="BA45">
        <v>62</v>
      </c>
      <c r="BC45" t="s">
        <v>36542</v>
      </c>
      <c r="BJ45" t="s">
        <v>36543</v>
      </c>
      <c r="BP45">
        <v>0</v>
      </c>
      <c r="BQ45" t="s">
        <v>13429</v>
      </c>
    </row>
    <row r="46" spans="1:70">
      <c r="A46" t="s">
        <v>67</v>
      </c>
      <c r="B46" t="s">
        <v>36795</v>
      </c>
      <c r="F46" t="s">
        <v>36795</v>
      </c>
      <c r="I46" t="s">
        <v>36796</v>
      </c>
      <c r="J46" t="s">
        <v>4545</v>
      </c>
      <c r="AF46">
        <v>4</v>
      </c>
      <c r="AG46">
        <v>5</v>
      </c>
      <c r="AM46" t="s">
        <v>4548</v>
      </c>
      <c r="AN46" t="s">
        <v>4549</v>
      </c>
      <c r="AR46" t="s">
        <v>629</v>
      </c>
      <c r="AS46">
        <v>1998</v>
      </c>
      <c r="AT46">
        <v>91</v>
      </c>
      <c r="AU46">
        <v>3</v>
      </c>
      <c r="AZ46">
        <v>308</v>
      </c>
      <c r="BA46">
        <v>314</v>
      </c>
      <c r="BC46" t="s">
        <v>36797</v>
      </c>
      <c r="BJ46" t="s">
        <v>36798</v>
      </c>
      <c r="BP46">
        <v>0</v>
      </c>
      <c r="BQ46" t="s">
        <v>13433</v>
      </c>
      <c r="BR46">
        <v>2</v>
      </c>
    </row>
    <row r="47" spans="1:70" hidden="1">
      <c r="A47" t="s">
        <v>67</v>
      </c>
      <c r="B47" t="s">
        <v>36367</v>
      </c>
      <c r="F47" t="s">
        <v>36368</v>
      </c>
      <c r="I47" t="s">
        <v>36369</v>
      </c>
      <c r="J47" t="s">
        <v>36370</v>
      </c>
      <c r="AF47">
        <v>2</v>
      </c>
      <c r="AG47">
        <v>2</v>
      </c>
      <c r="AM47" t="s">
        <v>36371</v>
      </c>
      <c r="AN47" t="s">
        <v>36372</v>
      </c>
      <c r="AR47" t="s">
        <v>242</v>
      </c>
      <c r="AS47">
        <v>2018</v>
      </c>
      <c r="AT47">
        <v>41</v>
      </c>
      <c r="AU47">
        <v>5</v>
      </c>
      <c r="AZ47">
        <v>283</v>
      </c>
      <c r="BA47">
        <v>289</v>
      </c>
      <c r="BC47" t="s">
        <v>36373</v>
      </c>
      <c r="BJ47" t="s">
        <v>36374</v>
      </c>
      <c r="BK47">
        <v>30580791</v>
      </c>
      <c r="BP47">
        <v>0</v>
      </c>
      <c r="BQ47" t="s">
        <v>13429</v>
      </c>
    </row>
    <row r="48" spans="1:70" hidden="1">
      <c r="A48" t="s">
        <v>67</v>
      </c>
      <c r="B48" t="s">
        <v>36404</v>
      </c>
      <c r="F48" t="s">
        <v>36405</v>
      </c>
      <c r="I48" t="s">
        <v>36406</v>
      </c>
      <c r="J48" t="s">
        <v>1453</v>
      </c>
      <c r="AF48">
        <v>2</v>
      </c>
      <c r="AG48">
        <v>2</v>
      </c>
      <c r="AM48" t="s">
        <v>1455</v>
      </c>
      <c r="AN48" t="s">
        <v>1456</v>
      </c>
      <c r="AR48" t="s">
        <v>242</v>
      </c>
      <c r="AS48">
        <v>2017</v>
      </c>
      <c r="AT48">
        <v>110</v>
      </c>
      <c r="AU48">
        <v>5</v>
      </c>
      <c r="AZ48">
        <v>2180</v>
      </c>
      <c r="BA48">
        <v>2189</v>
      </c>
      <c r="BC48" t="s">
        <v>36407</v>
      </c>
      <c r="BJ48" t="s">
        <v>36408</v>
      </c>
      <c r="BK48">
        <v>28962029</v>
      </c>
      <c r="BP48">
        <v>0</v>
      </c>
      <c r="BQ48" t="s">
        <v>13429</v>
      </c>
    </row>
    <row r="49" spans="1:71">
      <c r="A49" t="s">
        <v>67</v>
      </c>
      <c r="B49" t="s">
        <v>34510</v>
      </c>
      <c r="F49" t="s">
        <v>34510</v>
      </c>
      <c r="I49" t="s">
        <v>36674</v>
      </c>
      <c r="J49" t="s">
        <v>10488</v>
      </c>
      <c r="AA49" t="s">
        <v>14718</v>
      </c>
      <c r="AF49">
        <v>2</v>
      </c>
      <c r="AG49">
        <v>2</v>
      </c>
      <c r="AM49" t="s">
        <v>10490</v>
      </c>
      <c r="AR49" t="s">
        <v>84</v>
      </c>
      <c r="AS49">
        <v>2005</v>
      </c>
      <c r="AT49">
        <v>36</v>
      </c>
      <c r="AU49">
        <v>4</v>
      </c>
      <c r="AZ49">
        <v>291</v>
      </c>
      <c r="BA49">
        <v>304</v>
      </c>
      <c r="BC49" t="s">
        <v>36675</v>
      </c>
      <c r="BJ49" t="s">
        <v>36676</v>
      </c>
      <c r="BK49">
        <v>16132742</v>
      </c>
      <c r="BP49">
        <v>0</v>
      </c>
      <c r="BQ49" t="s">
        <v>13433</v>
      </c>
      <c r="BR49">
        <v>1</v>
      </c>
    </row>
    <row r="50" spans="1:71" hidden="1">
      <c r="A50" t="s">
        <v>67</v>
      </c>
      <c r="B50" t="s">
        <v>36493</v>
      </c>
      <c r="F50" t="s">
        <v>36494</v>
      </c>
      <c r="I50" t="s">
        <v>36495</v>
      </c>
      <c r="J50" t="s">
        <v>188</v>
      </c>
      <c r="AF50">
        <v>5</v>
      </c>
      <c r="AG50">
        <v>5</v>
      </c>
      <c r="AM50" t="s">
        <v>191</v>
      </c>
      <c r="AN50" t="s">
        <v>192</v>
      </c>
      <c r="AR50" t="s">
        <v>242</v>
      </c>
      <c r="AS50">
        <v>2014</v>
      </c>
      <c r="AT50">
        <v>176</v>
      </c>
      <c r="AU50">
        <v>2</v>
      </c>
      <c r="AZ50">
        <v>379</v>
      </c>
      <c r="BA50">
        <v>387</v>
      </c>
      <c r="BC50" t="s">
        <v>36496</v>
      </c>
      <c r="BJ50" t="s">
        <v>36497</v>
      </c>
      <c r="BK50">
        <v>25015122</v>
      </c>
      <c r="BP50">
        <v>0</v>
      </c>
      <c r="BQ50" t="s">
        <v>13429</v>
      </c>
    </row>
    <row r="51" spans="1:71" hidden="1">
      <c r="A51" t="s">
        <v>67</v>
      </c>
      <c r="B51" t="s">
        <v>36431</v>
      </c>
      <c r="F51" t="s">
        <v>36432</v>
      </c>
      <c r="I51" t="s">
        <v>36433</v>
      </c>
      <c r="J51" t="s">
        <v>348</v>
      </c>
      <c r="AF51">
        <v>27</v>
      </c>
      <c r="AG51">
        <v>27</v>
      </c>
      <c r="AM51" t="s">
        <v>350</v>
      </c>
      <c r="AN51" t="s">
        <v>351</v>
      </c>
      <c r="AR51" t="s">
        <v>352</v>
      </c>
      <c r="AS51">
        <v>2016</v>
      </c>
      <c r="AT51">
        <v>45</v>
      </c>
      <c r="AU51">
        <v>4</v>
      </c>
      <c r="AZ51">
        <v>1081</v>
      </c>
      <c r="BA51">
        <v>1089</v>
      </c>
      <c r="BC51" t="s">
        <v>36434</v>
      </c>
      <c r="BJ51" t="s">
        <v>36435</v>
      </c>
      <c r="BK51">
        <v>27412194</v>
      </c>
      <c r="BP51">
        <v>0</v>
      </c>
      <c r="BQ51" t="s">
        <v>13429</v>
      </c>
    </row>
    <row r="52" spans="1:71">
      <c r="A52" t="s">
        <v>67</v>
      </c>
      <c r="B52" t="s">
        <v>36752</v>
      </c>
      <c r="F52" t="s">
        <v>36752</v>
      </c>
      <c r="I52" t="s">
        <v>36753</v>
      </c>
      <c r="J52" t="s">
        <v>667</v>
      </c>
      <c r="AF52">
        <v>8</v>
      </c>
      <c r="AG52">
        <v>9</v>
      </c>
      <c r="AM52" t="s">
        <v>670</v>
      </c>
      <c r="AR52" t="s">
        <v>154</v>
      </c>
      <c r="AS52">
        <v>2000</v>
      </c>
      <c r="AT52">
        <v>35</v>
      </c>
      <c r="AU52">
        <v>4</v>
      </c>
      <c r="AZ52">
        <v>495</v>
      </c>
      <c r="BA52">
        <v>498</v>
      </c>
      <c r="BC52" t="s">
        <v>36754</v>
      </c>
      <c r="BJ52" t="s">
        <v>36755</v>
      </c>
      <c r="BP52">
        <v>0</v>
      </c>
      <c r="BQ52" t="s">
        <v>13433</v>
      </c>
      <c r="BS52">
        <v>0</v>
      </c>
    </row>
    <row r="53" spans="1:71" hidden="1">
      <c r="A53" t="s">
        <v>67</v>
      </c>
      <c r="B53" t="s">
        <v>36582</v>
      </c>
      <c r="F53" t="s">
        <v>36583</v>
      </c>
      <c r="I53" t="s">
        <v>36584</v>
      </c>
      <c r="J53" t="s">
        <v>236</v>
      </c>
      <c r="Z53" t="s">
        <v>1968</v>
      </c>
      <c r="AF53">
        <v>68</v>
      </c>
      <c r="AG53">
        <v>72</v>
      </c>
      <c r="AM53" t="s">
        <v>240</v>
      </c>
      <c r="AN53" t="s">
        <v>241</v>
      </c>
      <c r="AR53" t="s">
        <v>84</v>
      </c>
      <c r="AS53">
        <v>2011</v>
      </c>
      <c r="AT53">
        <v>214</v>
      </c>
      <c r="AU53">
        <v>23</v>
      </c>
      <c r="AZ53">
        <v>3948</v>
      </c>
      <c r="BA53">
        <v>3959</v>
      </c>
      <c r="BC53" t="s">
        <v>36585</v>
      </c>
      <c r="BJ53" t="s">
        <v>36586</v>
      </c>
      <c r="BK53">
        <v>22071185</v>
      </c>
      <c r="BP53">
        <v>0</v>
      </c>
      <c r="BQ53" t="s">
        <v>13429</v>
      </c>
    </row>
    <row r="54" spans="1:71" hidden="1">
      <c r="A54" t="s">
        <v>67</v>
      </c>
      <c r="B54" t="s">
        <v>33831</v>
      </c>
      <c r="F54" t="s">
        <v>33832</v>
      </c>
      <c r="I54" t="s">
        <v>33833</v>
      </c>
      <c r="J54" t="s">
        <v>160</v>
      </c>
      <c r="AF54">
        <v>3</v>
      </c>
      <c r="AG54">
        <v>3</v>
      </c>
      <c r="AM54" t="s">
        <v>162</v>
      </c>
      <c r="AR54" t="s">
        <v>297</v>
      </c>
      <c r="AS54">
        <v>2013</v>
      </c>
      <c r="AT54">
        <v>38</v>
      </c>
      <c r="AU54">
        <v>3</v>
      </c>
      <c r="AZ54">
        <v>211</v>
      </c>
      <c r="BA54">
        <v>218</v>
      </c>
      <c r="BC54" t="s">
        <v>33835</v>
      </c>
      <c r="BJ54" t="s">
        <v>33836</v>
      </c>
      <c r="BP54">
        <v>1</v>
      </c>
    </row>
    <row r="55" spans="1:71" hidden="1">
      <c r="A55" t="s">
        <v>67</v>
      </c>
      <c r="B55" t="s">
        <v>32935</v>
      </c>
      <c r="F55" t="s">
        <v>32936</v>
      </c>
      <c r="I55" t="s">
        <v>32937</v>
      </c>
      <c r="J55" t="s">
        <v>15091</v>
      </c>
      <c r="AF55">
        <v>19</v>
      </c>
      <c r="AG55">
        <v>19</v>
      </c>
      <c r="AM55" t="s">
        <v>15095</v>
      </c>
      <c r="AR55" s="1">
        <v>46174</v>
      </c>
      <c r="AS55">
        <v>2017</v>
      </c>
      <c r="AT55">
        <v>10</v>
      </c>
      <c r="BB55">
        <v>310</v>
      </c>
      <c r="BC55" t="s">
        <v>32939</v>
      </c>
      <c r="BJ55" t="s">
        <v>32940</v>
      </c>
      <c r="BK55">
        <v>28651558</v>
      </c>
      <c r="BP55">
        <v>1</v>
      </c>
    </row>
    <row r="56" spans="1:71">
      <c r="A56" t="s">
        <v>67</v>
      </c>
      <c r="B56" t="s">
        <v>36350</v>
      </c>
      <c r="F56" t="s">
        <v>36351</v>
      </c>
      <c r="I56" t="s">
        <v>36352</v>
      </c>
      <c r="J56" t="s">
        <v>625</v>
      </c>
      <c r="AA56" t="s">
        <v>32372</v>
      </c>
      <c r="AF56">
        <v>0</v>
      </c>
      <c r="AG56">
        <v>0</v>
      </c>
      <c r="AM56" t="s">
        <v>627</v>
      </c>
      <c r="AN56" t="s">
        <v>628</v>
      </c>
      <c r="AR56" t="s">
        <v>629</v>
      </c>
      <c r="AS56">
        <v>2019</v>
      </c>
      <c r="AT56">
        <v>167</v>
      </c>
      <c r="AU56">
        <v>5</v>
      </c>
      <c r="AZ56">
        <v>433</v>
      </c>
      <c r="BA56">
        <v>441</v>
      </c>
      <c r="BC56" t="s">
        <v>36353</v>
      </c>
      <c r="BJ56" t="s">
        <v>36354</v>
      </c>
      <c r="BP56">
        <v>0</v>
      </c>
      <c r="BQ56" t="s">
        <v>13433</v>
      </c>
      <c r="BS56">
        <v>2</v>
      </c>
    </row>
    <row r="57" spans="1:71" hidden="1">
      <c r="A57" t="s">
        <v>67</v>
      </c>
      <c r="B57" t="s">
        <v>35206</v>
      </c>
      <c r="F57" t="s">
        <v>35206</v>
      </c>
      <c r="I57" t="s">
        <v>35207</v>
      </c>
      <c r="J57" t="s">
        <v>5797</v>
      </c>
      <c r="Z57" t="s">
        <v>35209</v>
      </c>
      <c r="AA57" t="s">
        <v>35210</v>
      </c>
      <c r="AF57">
        <v>13</v>
      </c>
      <c r="AG57">
        <v>15</v>
      </c>
      <c r="AM57" t="s">
        <v>5800</v>
      </c>
      <c r="AR57" t="s">
        <v>629</v>
      </c>
      <c r="AS57">
        <v>2003</v>
      </c>
      <c r="AT57">
        <v>142</v>
      </c>
      <c r="AU57">
        <v>5</v>
      </c>
      <c r="AZ57">
        <v>877</v>
      </c>
      <c r="BA57">
        <v>893</v>
      </c>
      <c r="BC57" t="s">
        <v>35211</v>
      </c>
      <c r="BJ57" t="s">
        <v>35212</v>
      </c>
      <c r="BP57">
        <v>1</v>
      </c>
    </row>
    <row r="58" spans="1:71" hidden="1">
      <c r="A58" t="s">
        <v>67</v>
      </c>
      <c r="B58" t="s">
        <v>36643</v>
      </c>
      <c r="F58" t="s">
        <v>36644</v>
      </c>
      <c r="I58" t="s">
        <v>36645</v>
      </c>
      <c r="J58" t="s">
        <v>5124</v>
      </c>
      <c r="AF58">
        <v>1</v>
      </c>
      <c r="AG58">
        <v>1</v>
      </c>
      <c r="AM58" t="s">
        <v>5126</v>
      </c>
      <c r="AS58">
        <v>2009</v>
      </c>
      <c r="AT58">
        <v>53</v>
      </c>
      <c r="AU58">
        <v>4</v>
      </c>
      <c r="AZ58">
        <v>157</v>
      </c>
      <c r="BA58">
        <v>164</v>
      </c>
      <c r="BC58" t="s">
        <v>36646</v>
      </c>
      <c r="BJ58" t="s">
        <v>36647</v>
      </c>
      <c r="BP58">
        <v>0</v>
      </c>
      <c r="BQ58" t="s">
        <v>13429</v>
      </c>
    </row>
    <row r="59" spans="1:71" hidden="1">
      <c r="A59" t="s">
        <v>67</v>
      </c>
      <c r="B59" t="s">
        <v>539</v>
      </c>
      <c r="F59" t="s">
        <v>540</v>
      </c>
      <c r="I59" t="s">
        <v>541</v>
      </c>
      <c r="J59" t="s">
        <v>258</v>
      </c>
      <c r="Z59" t="s">
        <v>543</v>
      </c>
      <c r="AA59" t="s">
        <v>544</v>
      </c>
      <c r="AF59">
        <v>0</v>
      </c>
      <c r="AG59">
        <v>0</v>
      </c>
      <c r="AM59" t="s">
        <v>261</v>
      </c>
      <c r="AN59" t="s">
        <v>262</v>
      </c>
      <c r="AR59" t="s">
        <v>521</v>
      </c>
      <c r="AS59">
        <v>2019</v>
      </c>
      <c r="AT59">
        <v>34</v>
      </c>
      <c r="AU59">
        <v>3</v>
      </c>
      <c r="AZ59">
        <v>293</v>
      </c>
      <c r="BA59">
        <v>306</v>
      </c>
      <c r="BC59" t="s">
        <v>545</v>
      </c>
      <c r="BJ59" t="s">
        <v>546</v>
      </c>
      <c r="BK59">
        <v>30966851</v>
      </c>
      <c r="BP59">
        <v>1</v>
      </c>
    </row>
    <row r="60" spans="1:71" hidden="1">
      <c r="A60" t="s">
        <v>67</v>
      </c>
      <c r="B60" t="s">
        <v>36526</v>
      </c>
      <c r="F60" t="s">
        <v>36527</v>
      </c>
      <c r="I60" t="s">
        <v>36528</v>
      </c>
      <c r="J60" t="s">
        <v>6052</v>
      </c>
      <c r="AA60" t="s">
        <v>34595</v>
      </c>
      <c r="AF60">
        <v>3</v>
      </c>
      <c r="AG60">
        <v>3</v>
      </c>
      <c r="AM60" t="s">
        <v>6055</v>
      </c>
      <c r="AR60" t="s">
        <v>242</v>
      </c>
      <c r="AS60">
        <v>2013</v>
      </c>
      <c r="AT60">
        <v>38</v>
      </c>
      <c r="AU60">
        <v>7</v>
      </c>
      <c r="AZ60">
        <v>396</v>
      </c>
      <c r="BA60">
        <v>406</v>
      </c>
      <c r="BC60" t="s">
        <v>36529</v>
      </c>
      <c r="BJ60" t="s">
        <v>36530</v>
      </c>
      <c r="BP60">
        <v>0</v>
      </c>
      <c r="BQ60" t="s">
        <v>13429</v>
      </c>
    </row>
    <row r="61" spans="1:71" hidden="1">
      <c r="A61" t="s">
        <v>67</v>
      </c>
      <c r="B61" t="s">
        <v>36426</v>
      </c>
      <c r="F61" t="s">
        <v>36427</v>
      </c>
      <c r="I61" t="s">
        <v>36428</v>
      </c>
      <c r="J61" t="s">
        <v>236</v>
      </c>
      <c r="AF61">
        <v>7</v>
      </c>
      <c r="AG61">
        <v>8</v>
      </c>
      <c r="AM61" t="s">
        <v>240</v>
      </c>
      <c r="AN61" t="s">
        <v>241</v>
      </c>
      <c r="AR61" s="1">
        <v>37135</v>
      </c>
      <c r="AS61">
        <v>2016</v>
      </c>
      <c r="AT61">
        <v>219</v>
      </c>
      <c r="AU61">
        <v>17</v>
      </c>
      <c r="AZ61">
        <v>2613</v>
      </c>
      <c r="BA61">
        <v>2622</v>
      </c>
      <c r="BC61" t="s">
        <v>36429</v>
      </c>
      <c r="BJ61" t="s">
        <v>36430</v>
      </c>
      <c r="BK61">
        <v>27312473</v>
      </c>
      <c r="BP61">
        <v>0</v>
      </c>
      <c r="BQ61" t="s">
        <v>13429</v>
      </c>
    </row>
    <row r="62" spans="1:71" hidden="1">
      <c r="A62" t="s">
        <v>67</v>
      </c>
      <c r="B62" t="s">
        <v>36710</v>
      </c>
      <c r="F62" t="s">
        <v>36710</v>
      </c>
      <c r="I62" t="s">
        <v>36711</v>
      </c>
      <c r="J62" t="s">
        <v>4239</v>
      </c>
      <c r="AA62" t="s">
        <v>36712</v>
      </c>
      <c r="AF62">
        <v>21</v>
      </c>
      <c r="AG62">
        <v>21</v>
      </c>
      <c r="AM62" t="s">
        <v>4242</v>
      </c>
      <c r="AS62">
        <v>2003</v>
      </c>
      <c r="AT62">
        <v>17</v>
      </c>
      <c r="AU62" s="2">
        <v>43621</v>
      </c>
      <c r="AZ62">
        <v>523</v>
      </c>
      <c r="BA62">
        <v>548</v>
      </c>
      <c r="BC62" t="s">
        <v>36713</v>
      </c>
      <c r="BJ62" t="s">
        <v>36714</v>
      </c>
      <c r="BP62">
        <v>0</v>
      </c>
      <c r="BQ62" t="s">
        <v>13429</v>
      </c>
    </row>
    <row r="63" spans="1:71" hidden="1">
      <c r="A63" t="s">
        <v>67</v>
      </c>
      <c r="B63" t="s">
        <v>36686</v>
      </c>
      <c r="F63" t="s">
        <v>36686</v>
      </c>
      <c r="I63" t="s">
        <v>36687</v>
      </c>
      <c r="J63" t="s">
        <v>22832</v>
      </c>
      <c r="AA63" t="s">
        <v>36688</v>
      </c>
      <c r="AF63">
        <v>127</v>
      </c>
      <c r="AG63">
        <v>131</v>
      </c>
      <c r="AM63" t="s">
        <v>22836</v>
      </c>
      <c r="AR63" t="s">
        <v>17332</v>
      </c>
      <c r="AS63">
        <v>2003</v>
      </c>
      <c r="AT63">
        <v>302</v>
      </c>
      <c r="AU63">
        <v>5651</v>
      </c>
      <c r="AZ63">
        <v>1754</v>
      </c>
      <c r="BA63">
        <v>1757</v>
      </c>
      <c r="BC63" t="s">
        <v>36689</v>
      </c>
      <c r="BJ63" t="s">
        <v>36690</v>
      </c>
      <c r="BK63">
        <v>14657496</v>
      </c>
      <c r="BP63">
        <v>0</v>
      </c>
      <c r="BQ63" t="s">
        <v>13429</v>
      </c>
    </row>
    <row r="64" spans="1:71" hidden="1">
      <c r="A64" t="s">
        <v>67</v>
      </c>
      <c r="B64" t="s">
        <v>36199</v>
      </c>
      <c r="F64" t="s">
        <v>36199</v>
      </c>
      <c r="I64" t="s">
        <v>36200</v>
      </c>
      <c r="J64" t="s">
        <v>3339</v>
      </c>
      <c r="AF64">
        <v>58</v>
      </c>
      <c r="AG64">
        <v>58</v>
      </c>
      <c r="AM64" t="s">
        <v>3343</v>
      </c>
      <c r="AS64">
        <v>1980</v>
      </c>
      <c r="AT64">
        <v>49</v>
      </c>
      <c r="AU64">
        <v>3</v>
      </c>
      <c r="AZ64">
        <v>775</v>
      </c>
      <c r="BA64">
        <v>792</v>
      </c>
      <c r="BC64" t="s">
        <v>36201</v>
      </c>
      <c r="BJ64" t="s">
        <v>36202</v>
      </c>
      <c r="BP64">
        <v>1</v>
      </c>
    </row>
    <row r="65" spans="1:69" hidden="1">
      <c r="A65" t="s">
        <v>67</v>
      </c>
      <c r="B65" t="s">
        <v>10472</v>
      </c>
      <c r="F65" t="s">
        <v>10472</v>
      </c>
      <c r="I65" t="s">
        <v>10473</v>
      </c>
      <c r="J65" t="s">
        <v>3484</v>
      </c>
      <c r="O65" t="s">
        <v>10474</v>
      </c>
      <c r="P65" t="s">
        <v>10475</v>
      </c>
      <c r="Q65" t="s">
        <v>10476</v>
      </c>
      <c r="S65" t="s">
        <v>10477</v>
      </c>
      <c r="AF65">
        <v>46</v>
      </c>
      <c r="AG65">
        <v>54</v>
      </c>
      <c r="AM65" t="s">
        <v>9979</v>
      </c>
      <c r="AS65">
        <v>2002</v>
      </c>
      <c r="AT65">
        <v>99</v>
      </c>
      <c r="AU65">
        <v>2</v>
      </c>
      <c r="AZ65">
        <v>143</v>
      </c>
      <c r="BA65">
        <v>154</v>
      </c>
      <c r="BC65" t="s">
        <v>10479</v>
      </c>
      <c r="BJ65" t="s">
        <v>10480</v>
      </c>
      <c r="BP65">
        <v>1</v>
      </c>
    </row>
    <row r="66" spans="1:69" hidden="1">
      <c r="A66" t="s">
        <v>67</v>
      </c>
      <c r="B66" t="s">
        <v>19495</v>
      </c>
      <c r="F66" t="s">
        <v>19496</v>
      </c>
      <c r="I66" t="s">
        <v>19497</v>
      </c>
      <c r="J66" t="s">
        <v>19498</v>
      </c>
      <c r="AA66" t="s">
        <v>19445</v>
      </c>
      <c r="AF66">
        <v>19</v>
      </c>
      <c r="AG66">
        <v>19</v>
      </c>
      <c r="AM66" t="s">
        <v>19500</v>
      </c>
      <c r="AN66" t="s">
        <v>19501</v>
      </c>
      <c r="AR66" t="s">
        <v>84</v>
      </c>
      <c r="AS66">
        <v>2014</v>
      </c>
      <c r="AT66">
        <v>28</v>
      </c>
      <c r="AZ66">
        <v>648</v>
      </c>
      <c r="BA66">
        <v>661</v>
      </c>
      <c r="BC66" t="s">
        <v>19502</v>
      </c>
      <c r="BJ66" t="s">
        <v>19503</v>
      </c>
      <c r="BK66">
        <v>24933461</v>
      </c>
      <c r="BP66">
        <v>1</v>
      </c>
    </row>
    <row r="67" spans="1:69" hidden="1">
      <c r="A67" t="s">
        <v>67</v>
      </c>
      <c r="B67" t="s">
        <v>36552</v>
      </c>
      <c r="F67" t="s">
        <v>36553</v>
      </c>
      <c r="I67" t="s">
        <v>36554</v>
      </c>
      <c r="J67" t="s">
        <v>17427</v>
      </c>
      <c r="AF67">
        <v>5</v>
      </c>
      <c r="AG67">
        <v>5</v>
      </c>
      <c r="AM67" t="s">
        <v>17429</v>
      </c>
      <c r="AN67" t="s">
        <v>17430</v>
      </c>
      <c r="AR67" t="s">
        <v>629</v>
      </c>
      <c r="AS67">
        <v>2013</v>
      </c>
      <c r="AT67">
        <v>43</v>
      </c>
      <c r="AU67">
        <v>3</v>
      </c>
      <c r="AZ67">
        <v>177</v>
      </c>
      <c r="BA67">
        <v>182</v>
      </c>
      <c r="BC67" t="s">
        <v>36555</v>
      </c>
      <c r="BJ67" t="s">
        <v>36556</v>
      </c>
      <c r="BP67">
        <v>0</v>
      </c>
      <c r="BQ67" t="s">
        <v>13429</v>
      </c>
    </row>
    <row r="68" spans="1:69" hidden="1">
      <c r="A68" t="s">
        <v>67</v>
      </c>
      <c r="B68" t="s">
        <v>34529</v>
      </c>
      <c r="F68" t="s">
        <v>34530</v>
      </c>
      <c r="I68" t="s">
        <v>34531</v>
      </c>
      <c r="J68" t="s">
        <v>4545</v>
      </c>
      <c r="AF68">
        <v>9</v>
      </c>
      <c r="AG68">
        <v>11</v>
      </c>
      <c r="AM68" t="s">
        <v>4548</v>
      </c>
      <c r="AR68" t="s">
        <v>1023</v>
      </c>
      <c r="AS68">
        <v>2009</v>
      </c>
      <c r="AT68">
        <v>102</v>
      </c>
      <c r="AU68">
        <v>1</v>
      </c>
      <c r="AZ68">
        <v>76</v>
      </c>
      <c r="BA68">
        <v>84</v>
      </c>
      <c r="BC68" t="s">
        <v>34533</v>
      </c>
      <c r="BJ68" t="s">
        <v>34534</v>
      </c>
      <c r="BP68">
        <v>1</v>
      </c>
    </row>
    <row r="69" spans="1:69" hidden="1">
      <c r="A69" t="s">
        <v>67</v>
      </c>
      <c r="B69" t="s">
        <v>36513</v>
      </c>
      <c r="F69" t="s">
        <v>36514</v>
      </c>
      <c r="I69" t="s">
        <v>36515</v>
      </c>
      <c r="J69" t="s">
        <v>280</v>
      </c>
      <c r="AF69">
        <v>8</v>
      </c>
      <c r="AG69">
        <v>8</v>
      </c>
      <c r="AM69" t="s">
        <v>284</v>
      </c>
      <c r="AR69" t="s">
        <v>21002</v>
      </c>
      <c r="AS69">
        <v>2014</v>
      </c>
      <c r="AT69">
        <v>9</v>
      </c>
      <c r="AU69">
        <v>3</v>
      </c>
      <c r="BB69" t="s">
        <v>36516</v>
      </c>
      <c r="BC69" t="s">
        <v>36517</v>
      </c>
      <c r="BJ69" t="s">
        <v>36518</v>
      </c>
      <c r="BK69">
        <v>24632815</v>
      </c>
      <c r="BP69">
        <v>0</v>
      </c>
      <c r="BQ69" t="s">
        <v>13429</v>
      </c>
    </row>
    <row r="70" spans="1:69" hidden="1">
      <c r="A70" t="s">
        <v>67</v>
      </c>
      <c r="B70" t="s">
        <v>36628</v>
      </c>
      <c r="F70" t="s">
        <v>36629</v>
      </c>
      <c r="I70" t="s">
        <v>36630</v>
      </c>
      <c r="J70" t="s">
        <v>348</v>
      </c>
      <c r="AF70">
        <v>16</v>
      </c>
      <c r="AG70">
        <v>17</v>
      </c>
      <c r="AM70" t="s">
        <v>350</v>
      </c>
      <c r="AN70" t="s">
        <v>351</v>
      </c>
      <c r="AR70" t="s">
        <v>352</v>
      </c>
      <c r="AS70">
        <v>2010</v>
      </c>
      <c r="AT70">
        <v>39</v>
      </c>
      <c r="AU70">
        <v>4</v>
      </c>
      <c r="AZ70">
        <v>1122</v>
      </c>
      <c r="BA70">
        <v>1133</v>
      </c>
      <c r="BC70" t="s">
        <v>36631</v>
      </c>
      <c r="BJ70" t="s">
        <v>36632</v>
      </c>
      <c r="BK70">
        <v>22127162</v>
      </c>
      <c r="BP70">
        <v>0</v>
      </c>
      <c r="BQ70" t="s">
        <v>13429</v>
      </c>
    </row>
    <row r="71" spans="1:69" hidden="1">
      <c r="A71" t="s">
        <v>67</v>
      </c>
      <c r="B71" t="s">
        <v>6094</v>
      </c>
      <c r="F71" t="s">
        <v>6095</v>
      </c>
      <c r="I71" t="s">
        <v>6096</v>
      </c>
      <c r="J71" t="s">
        <v>3981</v>
      </c>
      <c r="AF71">
        <v>9</v>
      </c>
      <c r="AG71">
        <v>10</v>
      </c>
      <c r="AM71" t="s">
        <v>3983</v>
      </c>
      <c r="AR71" t="s">
        <v>730</v>
      </c>
      <c r="AS71">
        <v>2012</v>
      </c>
      <c r="AT71">
        <v>102</v>
      </c>
      <c r="AU71">
        <v>2</v>
      </c>
      <c r="AZ71">
        <v>139</v>
      </c>
      <c r="BA71">
        <v>147</v>
      </c>
      <c r="BC71" t="s">
        <v>6098</v>
      </c>
      <c r="BJ71" t="s">
        <v>6099</v>
      </c>
      <c r="BK71">
        <v>21892980</v>
      </c>
      <c r="BP71">
        <v>1</v>
      </c>
    </row>
    <row r="72" spans="1:69" hidden="1">
      <c r="A72" t="s">
        <v>67</v>
      </c>
      <c r="B72" t="s">
        <v>36923</v>
      </c>
      <c r="F72" t="s">
        <v>36923</v>
      </c>
      <c r="I72" t="s">
        <v>36924</v>
      </c>
      <c r="J72" t="s">
        <v>358</v>
      </c>
      <c r="AA72" t="s">
        <v>36074</v>
      </c>
      <c r="AF72">
        <v>50</v>
      </c>
      <c r="AG72">
        <v>51</v>
      </c>
      <c r="AM72" t="s">
        <v>360</v>
      </c>
      <c r="AS72">
        <v>1989</v>
      </c>
      <c r="AT72">
        <v>35</v>
      </c>
      <c r="AU72">
        <v>4</v>
      </c>
      <c r="AZ72">
        <v>277</v>
      </c>
      <c r="BA72">
        <v>281</v>
      </c>
      <c r="BC72" t="s">
        <v>36925</v>
      </c>
      <c r="BJ72" t="s">
        <v>36926</v>
      </c>
      <c r="BP72">
        <v>0</v>
      </c>
      <c r="BQ72" t="s">
        <v>13429</v>
      </c>
    </row>
    <row r="73" spans="1:69" hidden="1">
      <c r="A73" t="s">
        <v>67</v>
      </c>
      <c r="B73" t="s">
        <v>11270</v>
      </c>
      <c r="F73" t="s">
        <v>11270</v>
      </c>
      <c r="I73" t="s">
        <v>11271</v>
      </c>
      <c r="J73" t="s">
        <v>423</v>
      </c>
      <c r="AF73">
        <v>63</v>
      </c>
      <c r="AG73">
        <v>64</v>
      </c>
      <c r="AM73" t="s">
        <v>426</v>
      </c>
      <c r="AR73" t="s">
        <v>84</v>
      </c>
      <c r="AS73">
        <v>1998</v>
      </c>
      <c r="AT73">
        <v>52</v>
      </c>
      <c r="AU73">
        <v>6</v>
      </c>
      <c r="AZ73">
        <v>1697</v>
      </c>
      <c r="BA73">
        <v>1704</v>
      </c>
      <c r="BC73" t="s">
        <v>11273</v>
      </c>
      <c r="BJ73" t="s">
        <v>11274</v>
      </c>
      <c r="BK73">
        <v>28565309</v>
      </c>
      <c r="BP73">
        <v>1</v>
      </c>
    </row>
    <row r="74" spans="1:69" hidden="1">
      <c r="A74" t="s">
        <v>67</v>
      </c>
      <c r="B74" t="s">
        <v>34386</v>
      </c>
      <c r="F74" t="s">
        <v>34387</v>
      </c>
      <c r="I74" t="s">
        <v>34388</v>
      </c>
      <c r="J74" t="s">
        <v>625</v>
      </c>
      <c r="AF74">
        <v>8</v>
      </c>
      <c r="AG74">
        <v>8</v>
      </c>
      <c r="AM74" t="s">
        <v>627</v>
      </c>
      <c r="AR74" t="s">
        <v>352</v>
      </c>
      <c r="AS74">
        <v>2010</v>
      </c>
      <c r="AT74">
        <v>136</v>
      </c>
      <c r="AU74">
        <v>2</v>
      </c>
      <c r="AZ74">
        <v>199</v>
      </c>
      <c r="BA74">
        <v>205</v>
      </c>
      <c r="BC74" t="s">
        <v>34390</v>
      </c>
      <c r="BJ74" t="s">
        <v>34391</v>
      </c>
      <c r="BP74">
        <v>1</v>
      </c>
    </row>
    <row r="75" spans="1:69" hidden="1">
      <c r="A75" t="s">
        <v>67</v>
      </c>
      <c r="B75" t="s">
        <v>36344</v>
      </c>
      <c r="F75" t="s">
        <v>36345</v>
      </c>
      <c r="I75" t="s">
        <v>36346</v>
      </c>
      <c r="J75" t="s">
        <v>280</v>
      </c>
      <c r="AF75">
        <v>0</v>
      </c>
      <c r="AG75">
        <v>0</v>
      </c>
      <c r="AM75" t="s">
        <v>284</v>
      </c>
      <c r="AR75" s="1">
        <v>47300</v>
      </c>
      <c r="AS75">
        <v>2019</v>
      </c>
      <c r="AT75">
        <v>14</v>
      </c>
      <c r="AU75">
        <v>7</v>
      </c>
      <c r="BB75" t="s">
        <v>36347</v>
      </c>
      <c r="BC75" t="s">
        <v>36348</v>
      </c>
      <c r="BJ75" t="s">
        <v>36349</v>
      </c>
      <c r="BK75">
        <v>31356643</v>
      </c>
      <c r="BP75">
        <v>0</v>
      </c>
      <c r="BQ75" t="s">
        <v>13429</v>
      </c>
    </row>
    <row r="76" spans="1:69" hidden="1">
      <c r="A76" t="s">
        <v>67</v>
      </c>
      <c r="B76" t="s">
        <v>6094</v>
      </c>
      <c r="F76" t="s">
        <v>6095</v>
      </c>
      <c r="I76" t="s">
        <v>34192</v>
      </c>
      <c r="J76" t="s">
        <v>625</v>
      </c>
      <c r="AF76">
        <v>2</v>
      </c>
      <c r="AG76">
        <v>2</v>
      </c>
      <c r="AM76" t="s">
        <v>627</v>
      </c>
      <c r="AN76" t="s">
        <v>628</v>
      </c>
      <c r="AR76" t="s">
        <v>1023</v>
      </c>
      <c r="AS76">
        <v>2012</v>
      </c>
      <c r="AT76">
        <v>142</v>
      </c>
      <c r="AU76">
        <v>1</v>
      </c>
      <c r="AZ76">
        <v>60</v>
      </c>
      <c r="BA76">
        <v>70</v>
      </c>
      <c r="BC76" t="s">
        <v>34194</v>
      </c>
      <c r="BJ76" t="s">
        <v>34195</v>
      </c>
      <c r="BP76">
        <v>1</v>
      </c>
    </row>
    <row r="77" spans="1:69" hidden="1">
      <c r="A77" t="s">
        <v>67</v>
      </c>
      <c r="B77" t="s">
        <v>13332</v>
      </c>
      <c r="F77" t="s">
        <v>13332</v>
      </c>
      <c r="I77" t="s">
        <v>13333</v>
      </c>
      <c r="J77" t="s">
        <v>3022</v>
      </c>
      <c r="AF77">
        <v>25</v>
      </c>
      <c r="AG77">
        <v>28</v>
      </c>
      <c r="AM77" t="s">
        <v>3024</v>
      </c>
      <c r="AS77">
        <v>1983</v>
      </c>
      <c r="AT77">
        <v>20</v>
      </c>
      <c r="AU77">
        <v>6</v>
      </c>
      <c r="AZ77">
        <v>601</v>
      </c>
      <c r="BA77">
        <v>607</v>
      </c>
      <c r="BC77" t="s">
        <v>13334</v>
      </c>
      <c r="BJ77" t="s">
        <v>13335</v>
      </c>
      <c r="BK77">
        <v>6644756</v>
      </c>
      <c r="BP77">
        <v>1</v>
      </c>
    </row>
    <row r="78" spans="1:69" hidden="1">
      <c r="A78" t="s">
        <v>67</v>
      </c>
      <c r="B78" t="s">
        <v>36691</v>
      </c>
      <c r="F78" t="s">
        <v>36691</v>
      </c>
      <c r="I78" t="s">
        <v>36692</v>
      </c>
      <c r="J78" t="s">
        <v>9744</v>
      </c>
      <c r="AF78">
        <v>4</v>
      </c>
      <c r="AG78">
        <v>5</v>
      </c>
      <c r="AM78" t="s">
        <v>9746</v>
      </c>
      <c r="AR78" t="s">
        <v>242</v>
      </c>
      <c r="AS78">
        <v>2003</v>
      </c>
      <c r="AT78">
        <v>119</v>
      </c>
      <c r="AU78">
        <v>2</v>
      </c>
      <c r="AZ78">
        <v>133</v>
      </c>
      <c r="BA78">
        <v>145</v>
      </c>
      <c r="BC78" t="s">
        <v>36693</v>
      </c>
      <c r="BJ78" t="s">
        <v>36694</v>
      </c>
      <c r="BK78">
        <v>14620953</v>
      </c>
      <c r="BP78">
        <v>0</v>
      </c>
      <c r="BQ78" t="s">
        <v>13429</v>
      </c>
    </row>
    <row r="79" spans="1:69" hidden="1">
      <c r="A79" t="s">
        <v>67</v>
      </c>
      <c r="B79" t="s">
        <v>31216</v>
      </c>
      <c r="F79" t="s">
        <v>31216</v>
      </c>
      <c r="I79" t="s">
        <v>31217</v>
      </c>
      <c r="J79" t="s">
        <v>7048</v>
      </c>
      <c r="AF79">
        <v>56</v>
      </c>
      <c r="AG79">
        <v>58</v>
      </c>
      <c r="AM79" t="s">
        <v>3658</v>
      </c>
      <c r="AR79" t="s">
        <v>730</v>
      </c>
      <c r="AS79">
        <v>1992</v>
      </c>
      <c r="AT79">
        <v>162</v>
      </c>
      <c r="AU79">
        <v>3</v>
      </c>
      <c r="AZ79">
        <v>203</v>
      </c>
      <c r="BA79">
        <v>208</v>
      </c>
      <c r="BC79" t="s">
        <v>31219</v>
      </c>
      <c r="BJ79" t="s">
        <v>31220</v>
      </c>
      <c r="BK79">
        <v>1613157</v>
      </c>
      <c r="BP79">
        <v>1</v>
      </c>
    </row>
    <row r="80" spans="1:69" hidden="1">
      <c r="A80" t="s">
        <v>67</v>
      </c>
      <c r="B80" t="s">
        <v>19123</v>
      </c>
      <c r="F80" t="s">
        <v>19124</v>
      </c>
      <c r="I80" t="s">
        <v>19125</v>
      </c>
      <c r="J80" t="s">
        <v>160</v>
      </c>
      <c r="Z80" t="s">
        <v>19127</v>
      </c>
      <c r="AA80" t="s">
        <v>19128</v>
      </c>
      <c r="AF80">
        <v>7</v>
      </c>
      <c r="AG80">
        <v>8</v>
      </c>
      <c r="AM80" t="s">
        <v>162</v>
      </c>
      <c r="AN80" t="s">
        <v>163</v>
      </c>
      <c r="AR80" t="s">
        <v>815</v>
      </c>
      <c r="AS80">
        <v>2015</v>
      </c>
      <c r="AT80">
        <v>40</v>
      </c>
      <c r="AU80">
        <v>1</v>
      </c>
      <c r="AZ80">
        <v>30</v>
      </c>
      <c r="BA80">
        <v>42</v>
      </c>
      <c r="BC80" t="s">
        <v>19129</v>
      </c>
      <c r="BJ80" t="s">
        <v>19130</v>
      </c>
      <c r="BP80">
        <v>1</v>
      </c>
    </row>
    <row r="81" spans="1:68" hidden="1">
      <c r="A81" t="s">
        <v>67</v>
      </c>
      <c r="B81" t="s">
        <v>7575</v>
      </c>
      <c r="F81" t="s">
        <v>7576</v>
      </c>
      <c r="I81" t="s">
        <v>7577</v>
      </c>
      <c r="J81" t="s">
        <v>2220</v>
      </c>
      <c r="AA81" t="s">
        <v>7579</v>
      </c>
      <c r="AF81">
        <v>28</v>
      </c>
      <c r="AG81">
        <v>29</v>
      </c>
      <c r="AM81" t="s">
        <v>2224</v>
      </c>
      <c r="AR81" t="s">
        <v>297</v>
      </c>
      <c r="AS81">
        <v>2009</v>
      </c>
      <c r="AT81">
        <v>195</v>
      </c>
      <c r="AU81">
        <v>9</v>
      </c>
      <c r="AZ81">
        <v>825</v>
      </c>
      <c r="BA81">
        <v>829</v>
      </c>
      <c r="BC81" t="s">
        <v>7580</v>
      </c>
      <c r="BJ81" t="s">
        <v>7581</v>
      </c>
      <c r="BK81">
        <v>19669646</v>
      </c>
      <c r="BP81">
        <v>1</v>
      </c>
    </row>
    <row r="82" spans="1:68" hidden="1">
      <c r="A82" t="s">
        <v>67</v>
      </c>
      <c r="B82" t="s">
        <v>9062</v>
      </c>
      <c r="F82" t="s">
        <v>9063</v>
      </c>
      <c r="I82" t="s">
        <v>9064</v>
      </c>
      <c r="J82" t="s">
        <v>423</v>
      </c>
      <c r="AF82">
        <v>58</v>
      </c>
      <c r="AG82">
        <v>58</v>
      </c>
      <c r="AM82" t="s">
        <v>426</v>
      </c>
      <c r="AR82" t="s">
        <v>352</v>
      </c>
      <c r="AS82">
        <v>2006</v>
      </c>
      <c r="AT82">
        <v>60</v>
      </c>
      <c r="AU82">
        <v>8</v>
      </c>
      <c r="AZ82">
        <v>1602</v>
      </c>
      <c r="BA82">
        <v>1611</v>
      </c>
      <c r="BC82" t="s">
        <v>9066</v>
      </c>
      <c r="BJ82" t="s">
        <v>9067</v>
      </c>
      <c r="BK82">
        <v>17017061</v>
      </c>
      <c r="BP82">
        <v>1</v>
      </c>
    </row>
    <row r="83" spans="1:68" hidden="1">
      <c r="A83" t="s">
        <v>67</v>
      </c>
      <c r="B83" t="s">
        <v>12642</v>
      </c>
      <c r="F83" t="s">
        <v>12642</v>
      </c>
      <c r="I83" t="s">
        <v>35871</v>
      </c>
      <c r="J83" t="s">
        <v>4858</v>
      </c>
      <c r="AF83">
        <v>55</v>
      </c>
      <c r="AG83">
        <v>55</v>
      </c>
      <c r="AM83" t="s">
        <v>4862</v>
      </c>
      <c r="AR83" t="s">
        <v>521</v>
      </c>
      <c r="AS83">
        <v>1992</v>
      </c>
      <c r="AT83">
        <v>131</v>
      </c>
      <c r="AU83">
        <v>2</v>
      </c>
      <c r="AZ83">
        <v>389</v>
      </c>
      <c r="BA83">
        <v>396</v>
      </c>
      <c r="BJ83" t="s">
        <v>35873</v>
      </c>
      <c r="BK83">
        <v>1353737</v>
      </c>
      <c r="BP83">
        <v>1</v>
      </c>
    </row>
    <row r="84" spans="1:68" hidden="1">
      <c r="A84" t="s">
        <v>67</v>
      </c>
      <c r="B84" t="s">
        <v>35061</v>
      </c>
      <c r="F84" t="s">
        <v>35061</v>
      </c>
      <c r="I84" t="s">
        <v>35062</v>
      </c>
      <c r="J84" t="s">
        <v>4858</v>
      </c>
      <c r="AF84">
        <v>22</v>
      </c>
      <c r="AG84">
        <v>22</v>
      </c>
      <c r="AM84" t="s">
        <v>4862</v>
      </c>
      <c r="AN84" t="s">
        <v>4863</v>
      </c>
      <c r="AR84" t="s">
        <v>1023</v>
      </c>
      <c r="AS84">
        <v>2005</v>
      </c>
      <c r="AT84">
        <v>169</v>
      </c>
      <c r="AU84">
        <v>1</v>
      </c>
      <c r="AZ84">
        <v>485</v>
      </c>
      <c r="BA84">
        <v>488</v>
      </c>
      <c r="BC84" t="s">
        <v>35064</v>
      </c>
      <c r="BJ84" t="s">
        <v>35065</v>
      </c>
      <c r="BK84">
        <v>15466431</v>
      </c>
      <c r="BP84">
        <v>1</v>
      </c>
    </row>
    <row r="85" spans="1:68" hidden="1">
      <c r="A85" t="s">
        <v>67</v>
      </c>
      <c r="B85" t="s">
        <v>28334</v>
      </c>
      <c r="F85" t="s">
        <v>28334</v>
      </c>
      <c r="I85" t="s">
        <v>28335</v>
      </c>
      <c r="J85" t="s">
        <v>348</v>
      </c>
      <c r="Z85" t="s">
        <v>28337</v>
      </c>
      <c r="AA85" t="s">
        <v>28338</v>
      </c>
      <c r="AF85">
        <v>7</v>
      </c>
      <c r="AG85">
        <v>7</v>
      </c>
      <c r="AM85" t="s">
        <v>350</v>
      </c>
      <c r="AN85" t="s">
        <v>351</v>
      </c>
      <c r="AR85" t="s">
        <v>730</v>
      </c>
      <c r="AS85">
        <v>2001</v>
      </c>
      <c r="AT85">
        <v>30</v>
      </c>
      <c r="AU85">
        <v>2</v>
      </c>
      <c r="AZ85">
        <v>181</v>
      </c>
      <c r="BA85">
        <v>188</v>
      </c>
      <c r="BC85" t="s">
        <v>28339</v>
      </c>
      <c r="BJ85" t="s">
        <v>28340</v>
      </c>
      <c r="BP85">
        <v>1</v>
      </c>
    </row>
    <row r="86" spans="1:68" hidden="1">
      <c r="A86" t="s">
        <v>67</v>
      </c>
      <c r="B86" t="s">
        <v>35520</v>
      </c>
      <c r="F86" t="s">
        <v>35520</v>
      </c>
      <c r="I86" t="s">
        <v>35521</v>
      </c>
      <c r="J86" t="s">
        <v>1385</v>
      </c>
      <c r="Z86" t="s">
        <v>7714</v>
      </c>
      <c r="AA86" t="s">
        <v>27269</v>
      </c>
      <c r="AF86">
        <v>15</v>
      </c>
      <c r="AG86">
        <v>15</v>
      </c>
      <c r="AM86" t="s">
        <v>1388</v>
      </c>
      <c r="AR86" t="s">
        <v>154</v>
      </c>
      <c r="AS86">
        <v>1999</v>
      </c>
      <c r="AT86">
        <v>68</v>
      </c>
      <c r="AU86">
        <v>3</v>
      </c>
      <c r="AZ86">
        <v>429</v>
      </c>
      <c r="BA86">
        <v>441</v>
      </c>
      <c r="BC86" t="s">
        <v>35523</v>
      </c>
      <c r="BJ86" t="s">
        <v>35524</v>
      </c>
      <c r="BP86">
        <v>1</v>
      </c>
    </row>
    <row r="87" spans="1:68" hidden="1">
      <c r="A87" t="s">
        <v>67</v>
      </c>
      <c r="B87" t="s">
        <v>7739</v>
      </c>
      <c r="F87" t="s">
        <v>7740</v>
      </c>
      <c r="I87" t="s">
        <v>7741</v>
      </c>
      <c r="J87" t="s">
        <v>2220</v>
      </c>
      <c r="AA87" t="s">
        <v>7579</v>
      </c>
      <c r="AF87">
        <v>17</v>
      </c>
      <c r="AG87">
        <v>17</v>
      </c>
      <c r="AM87" t="s">
        <v>2224</v>
      </c>
      <c r="AN87" t="s">
        <v>2225</v>
      </c>
      <c r="AR87" t="s">
        <v>730</v>
      </c>
      <c r="AS87">
        <v>2009</v>
      </c>
      <c r="AT87">
        <v>195</v>
      </c>
      <c r="AU87">
        <v>4</v>
      </c>
      <c r="AZ87">
        <v>385</v>
      </c>
      <c r="BA87">
        <v>391</v>
      </c>
      <c r="BC87" t="s">
        <v>7743</v>
      </c>
      <c r="BJ87" t="s">
        <v>7744</v>
      </c>
      <c r="BK87">
        <v>19190920</v>
      </c>
      <c r="BP87">
        <v>1</v>
      </c>
    </row>
    <row r="88" spans="1:68" hidden="1">
      <c r="A88" t="s">
        <v>67</v>
      </c>
      <c r="B88" t="s">
        <v>11270</v>
      </c>
      <c r="F88" t="s">
        <v>11270</v>
      </c>
      <c r="I88" t="s">
        <v>29812</v>
      </c>
      <c r="J88" t="s">
        <v>423</v>
      </c>
      <c r="AF88">
        <v>84</v>
      </c>
      <c r="AG88">
        <v>84</v>
      </c>
      <c r="AM88" t="s">
        <v>426</v>
      </c>
      <c r="AR88" t="s">
        <v>730</v>
      </c>
      <c r="AS88">
        <v>1997</v>
      </c>
      <c r="AT88">
        <v>51</v>
      </c>
      <c r="AU88">
        <v>2</v>
      </c>
      <c r="AZ88">
        <v>451</v>
      </c>
      <c r="BA88">
        <v>458</v>
      </c>
      <c r="BC88" t="s">
        <v>29814</v>
      </c>
      <c r="BJ88" t="s">
        <v>29815</v>
      </c>
      <c r="BK88">
        <v>28565340</v>
      </c>
      <c r="BP88">
        <v>1</v>
      </c>
    </row>
    <row r="89" spans="1:68" hidden="1">
      <c r="A89" t="s">
        <v>67</v>
      </c>
      <c r="B89" t="s">
        <v>8226</v>
      </c>
      <c r="F89" t="s">
        <v>8227</v>
      </c>
      <c r="I89" t="s">
        <v>8228</v>
      </c>
      <c r="J89" t="s">
        <v>423</v>
      </c>
      <c r="AF89">
        <v>45</v>
      </c>
      <c r="AG89">
        <v>46</v>
      </c>
      <c r="AM89" t="s">
        <v>426</v>
      </c>
      <c r="AR89" t="s">
        <v>521</v>
      </c>
      <c r="AS89">
        <v>2008</v>
      </c>
      <c r="AT89">
        <v>62</v>
      </c>
      <c r="AU89">
        <v>6</v>
      </c>
      <c r="AZ89">
        <v>1345</v>
      </c>
      <c r="BA89">
        <v>1357</v>
      </c>
      <c r="BC89" t="s">
        <v>8230</v>
      </c>
      <c r="BJ89" t="s">
        <v>8231</v>
      </c>
      <c r="BK89">
        <v>18331458</v>
      </c>
      <c r="BP89">
        <v>1</v>
      </c>
    </row>
    <row r="90" spans="1:68" hidden="1">
      <c r="A90" t="s">
        <v>67</v>
      </c>
      <c r="B90" t="s">
        <v>9152</v>
      </c>
      <c r="F90" t="s">
        <v>9152</v>
      </c>
      <c r="I90" t="s">
        <v>9153</v>
      </c>
      <c r="J90" t="s">
        <v>258</v>
      </c>
      <c r="AF90">
        <v>8</v>
      </c>
      <c r="AG90">
        <v>9</v>
      </c>
      <c r="AM90" t="s">
        <v>261</v>
      </c>
      <c r="AR90" t="s">
        <v>730</v>
      </c>
      <c r="AS90">
        <v>2006</v>
      </c>
      <c r="AT90">
        <v>21</v>
      </c>
      <c r="AU90">
        <v>2</v>
      </c>
      <c r="AZ90">
        <v>132</v>
      </c>
      <c r="BA90">
        <v>139</v>
      </c>
      <c r="BC90" t="s">
        <v>9155</v>
      </c>
      <c r="BJ90" t="s">
        <v>9156</v>
      </c>
      <c r="BK90">
        <v>16603677</v>
      </c>
      <c r="BP90">
        <v>1</v>
      </c>
    </row>
    <row r="91" spans="1:68" hidden="1">
      <c r="A91" t="s">
        <v>67</v>
      </c>
      <c r="B91" t="s">
        <v>3734</v>
      </c>
      <c r="F91" t="s">
        <v>3735</v>
      </c>
      <c r="I91" t="s">
        <v>3736</v>
      </c>
      <c r="J91" t="s">
        <v>2047</v>
      </c>
      <c r="Z91" t="s">
        <v>3738</v>
      </c>
      <c r="AA91" t="s">
        <v>1709</v>
      </c>
      <c r="AF91">
        <v>9</v>
      </c>
      <c r="AG91">
        <v>9</v>
      </c>
      <c r="AM91" t="s">
        <v>2049</v>
      </c>
      <c r="AR91" t="s">
        <v>3739</v>
      </c>
      <c r="AS91">
        <v>2015</v>
      </c>
      <c r="AT91">
        <v>16</v>
      </c>
      <c r="BB91">
        <v>754</v>
      </c>
      <c r="BC91" t="s">
        <v>3740</v>
      </c>
      <c r="BJ91" t="s">
        <v>3741</v>
      </c>
      <c r="BK91">
        <v>26444857</v>
      </c>
      <c r="BP91">
        <v>1</v>
      </c>
    </row>
    <row r="92" spans="1:68" hidden="1">
      <c r="A92" t="s">
        <v>67</v>
      </c>
      <c r="B92" t="s">
        <v>11583</v>
      </c>
      <c r="F92" t="s">
        <v>11583</v>
      </c>
      <c r="I92" t="s">
        <v>11584</v>
      </c>
      <c r="J92" t="s">
        <v>4858</v>
      </c>
      <c r="AF92">
        <v>48</v>
      </c>
      <c r="AG92">
        <v>48</v>
      </c>
      <c r="AM92" t="s">
        <v>4862</v>
      </c>
      <c r="AN92" t="s">
        <v>4863</v>
      </c>
      <c r="AR92" t="s">
        <v>84</v>
      </c>
      <c r="AS92">
        <v>1997</v>
      </c>
      <c r="AT92">
        <v>147</v>
      </c>
      <c r="AU92">
        <v>4</v>
      </c>
      <c r="AZ92">
        <v>1873</v>
      </c>
      <c r="BA92">
        <v>1883</v>
      </c>
      <c r="BJ92" t="s">
        <v>11586</v>
      </c>
      <c r="BK92">
        <v>9409843</v>
      </c>
      <c r="BP92">
        <v>1</v>
      </c>
    </row>
    <row r="93" spans="1:68" hidden="1">
      <c r="A93" t="s">
        <v>67</v>
      </c>
      <c r="B93" t="s">
        <v>33878</v>
      </c>
      <c r="F93" t="s">
        <v>33879</v>
      </c>
      <c r="I93" t="s">
        <v>33880</v>
      </c>
      <c r="J93" t="s">
        <v>6459</v>
      </c>
      <c r="O93" t="s">
        <v>33882</v>
      </c>
      <c r="P93" t="s">
        <v>33883</v>
      </c>
      <c r="Q93" t="s">
        <v>33884</v>
      </c>
      <c r="AF93">
        <v>59</v>
      </c>
      <c r="AG93">
        <v>63</v>
      </c>
      <c r="AM93" t="s">
        <v>6463</v>
      </c>
      <c r="AN93" t="s">
        <v>6464</v>
      </c>
      <c r="AR93" t="s">
        <v>472</v>
      </c>
      <c r="AS93">
        <v>2013</v>
      </c>
      <c r="AT93">
        <v>53</v>
      </c>
      <c r="AU93">
        <v>1</v>
      </c>
      <c r="AZ93">
        <v>131</v>
      </c>
      <c r="BA93">
        <v>143</v>
      </c>
      <c r="BC93" t="s">
        <v>33886</v>
      </c>
      <c r="BJ93" t="s">
        <v>33887</v>
      </c>
      <c r="BK93">
        <v>23615363</v>
      </c>
      <c r="BP93">
        <v>1</v>
      </c>
    </row>
    <row r="94" spans="1:68" hidden="1">
      <c r="A94" t="s">
        <v>67</v>
      </c>
      <c r="B94" t="s">
        <v>28918</v>
      </c>
      <c r="F94" t="s">
        <v>28918</v>
      </c>
      <c r="I94" t="s">
        <v>28919</v>
      </c>
      <c r="J94" t="s">
        <v>3062</v>
      </c>
      <c r="AF94">
        <v>11</v>
      </c>
      <c r="AG94">
        <v>12</v>
      </c>
      <c r="AM94" t="s">
        <v>3066</v>
      </c>
      <c r="AR94" t="s">
        <v>154</v>
      </c>
      <c r="AS94">
        <v>1999</v>
      </c>
      <c r="AT94">
        <v>83</v>
      </c>
      <c r="AV94">
        <v>5</v>
      </c>
      <c r="AZ94">
        <v>509</v>
      </c>
      <c r="BA94">
        <v>519</v>
      </c>
      <c r="BC94" t="s">
        <v>28921</v>
      </c>
      <c r="BJ94" t="s">
        <v>28922</v>
      </c>
      <c r="BK94">
        <v>10620022</v>
      </c>
      <c r="BP94">
        <v>1</v>
      </c>
    </row>
    <row r="95" spans="1:68" hidden="1">
      <c r="A95" t="s">
        <v>67</v>
      </c>
      <c r="B95" t="s">
        <v>34807</v>
      </c>
      <c r="F95" t="s">
        <v>34808</v>
      </c>
      <c r="I95" t="s">
        <v>34809</v>
      </c>
      <c r="J95" t="s">
        <v>1385</v>
      </c>
      <c r="AF95">
        <v>4</v>
      </c>
      <c r="AG95">
        <v>4</v>
      </c>
      <c r="AM95" t="s">
        <v>1388</v>
      </c>
      <c r="AN95" t="s">
        <v>1389</v>
      </c>
      <c r="AR95" t="s">
        <v>884</v>
      </c>
      <c r="AS95">
        <v>2007</v>
      </c>
      <c r="AT95">
        <v>90</v>
      </c>
      <c r="AU95">
        <v>2</v>
      </c>
      <c r="AZ95">
        <v>375</v>
      </c>
      <c r="BA95">
        <v>380</v>
      </c>
      <c r="BC95" t="s">
        <v>34811</v>
      </c>
      <c r="BJ95" t="s">
        <v>34812</v>
      </c>
      <c r="BP95">
        <v>1</v>
      </c>
    </row>
    <row r="96" spans="1:68" hidden="1">
      <c r="A96" t="s">
        <v>67</v>
      </c>
      <c r="B96" t="s">
        <v>1704</v>
      </c>
      <c r="F96" t="s">
        <v>1705</v>
      </c>
      <c r="I96" t="s">
        <v>1706</v>
      </c>
      <c r="J96" t="s">
        <v>605</v>
      </c>
      <c r="Z96" t="s">
        <v>1708</v>
      </c>
      <c r="AA96" t="s">
        <v>1709</v>
      </c>
      <c r="AF96">
        <v>4</v>
      </c>
      <c r="AG96">
        <v>4</v>
      </c>
      <c r="AM96" t="s">
        <v>609</v>
      </c>
      <c r="AR96" s="1">
        <v>10959</v>
      </c>
      <c r="AS96">
        <v>2018</v>
      </c>
      <c r="AT96">
        <v>115</v>
      </c>
      <c r="AU96">
        <v>5</v>
      </c>
      <c r="AZ96">
        <v>1009</v>
      </c>
      <c r="BA96">
        <v>1014</v>
      </c>
      <c r="BC96" t="s">
        <v>1710</v>
      </c>
      <c r="BJ96" t="s">
        <v>1711</v>
      </c>
      <c r="BK96">
        <v>29255013</v>
      </c>
      <c r="BP96">
        <v>1</v>
      </c>
    </row>
    <row r="97" spans="1:73" hidden="1">
      <c r="A97" t="s">
        <v>67</v>
      </c>
      <c r="B97" t="s">
        <v>36603</v>
      </c>
      <c r="F97" t="s">
        <v>36604</v>
      </c>
      <c r="I97" t="s">
        <v>36605</v>
      </c>
      <c r="J97" t="s">
        <v>8183</v>
      </c>
      <c r="Z97" t="s">
        <v>36606</v>
      </c>
      <c r="AA97" t="s">
        <v>36607</v>
      </c>
      <c r="AF97">
        <v>25</v>
      </c>
      <c r="AG97">
        <v>25</v>
      </c>
      <c r="AM97" t="s">
        <v>8186</v>
      </c>
      <c r="AN97" t="s">
        <v>10683</v>
      </c>
      <c r="AR97" t="s">
        <v>297</v>
      </c>
      <c r="AS97">
        <v>2011</v>
      </c>
      <c r="AT97">
        <v>13</v>
      </c>
      <c r="AU97">
        <v>6</v>
      </c>
      <c r="AZ97">
        <v>647</v>
      </c>
      <c r="BA97">
        <v>659</v>
      </c>
      <c r="BJ97" t="s">
        <v>36608</v>
      </c>
      <c r="BP97">
        <v>0</v>
      </c>
      <c r="BQ97" t="s">
        <v>13429</v>
      </c>
    </row>
    <row r="98" spans="1:73" hidden="1">
      <c r="A98" t="s">
        <v>67</v>
      </c>
      <c r="B98" t="s">
        <v>8188</v>
      </c>
      <c r="F98" t="s">
        <v>8189</v>
      </c>
      <c r="I98" t="s">
        <v>8190</v>
      </c>
      <c r="J98" t="s">
        <v>2220</v>
      </c>
      <c r="AA98" t="s">
        <v>7579</v>
      </c>
      <c r="AF98">
        <v>9</v>
      </c>
      <c r="AG98">
        <v>10</v>
      </c>
      <c r="AM98" t="s">
        <v>2224</v>
      </c>
      <c r="AN98" t="s">
        <v>2225</v>
      </c>
      <c r="AR98" t="s">
        <v>472</v>
      </c>
      <c r="AS98">
        <v>2008</v>
      </c>
      <c r="AT98">
        <v>194</v>
      </c>
      <c r="AU98">
        <v>7</v>
      </c>
      <c r="AZ98">
        <v>611</v>
      </c>
      <c r="BA98">
        <v>615</v>
      </c>
      <c r="BC98" t="s">
        <v>8192</v>
      </c>
      <c r="BJ98" t="s">
        <v>8193</v>
      </c>
      <c r="BK98">
        <v>18427810</v>
      </c>
      <c r="BP98">
        <v>1</v>
      </c>
    </row>
    <row r="99" spans="1:73" hidden="1">
      <c r="A99" t="s">
        <v>67</v>
      </c>
      <c r="B99" t="s">
        <v>36915</v>
      </c>
      <c r="F99" t="s">
        <v>36915</v>
      </c>
      <c r="I99" t="s">
        <v>36916</v>
      </c>
      <c r="J99" t="s">
        <v>32569</v>
      </c>
      <c r="AF99">
        <v>2</v>
      </c>
      <c r="AG99">
        <v>2</v>
      </c>
      <c r="AM99" t="s">
        <v>32571</v>
      </c>
      <c r="AR99" t="s">
        <v>521</v>
      </c>
      <c r="AS99">
        <v>1989</v>
      </c>
      <c r="AT99">
        <v>14</v>
      </c>
      <c r="AU99">
        <v>2</v>
      </c>
      <c r="AZ99">
        <v>182</v>
      </c>
      <c r="BA99">
        <v>190</v>
      </c>
      <c r="BJ99" t="s">
        <v>36917</v>
      </c>
      <c r="BP99">
        <v>0</v>
      </c>
      <c r="BQ99" t="s">
        <v>13429</v>
      </c>
    </row>
    <row r="100" spans="1:73" hidden="1">
      <c r="A100" t="s">
        <v>67</v>
      </c>
      <c r="B100" t="s">
        <v>35003</v>
      </c>
      <c r="F100" t="s">
        <v>35003</v>
      </c>
      <c r="I100" t="s">
        <v>35004</v>
      </c>
      <c r="J100" t="s">
        <v>453</v>
      </c>
      <c r="AF100">
        <v>6</v>
      </c>
      <c r="AG100">
        <v>7</v>
      </c>
      <c r="AM100" t="s">
        <v>455</v>
      </c>
      <c r="AR100" t="s">
        <v>730</v>
      </c>
      <c r="AS100">
        <v>2005</v>
      </c>
      <c r="AT100">
        <v>30</v>
      </c>
      <c r="AU100">
        <v>2</v>
      </c>
      <c r="AZ100">
        <v>129</v>
      </c>
      <c r="BA100">
        <v>137</v>
      </c>
      <c r="BC100" t="s">
        <v>35006</v>
      </c>
      <c r="BJ100" t="s">
        <v>35007</v>
      </c>
      <c r="BP100">
        <v>1</v>
      </c>
    </row>
    <row r="101" spans="1:73" hidden="1">
      <c r="A101" t="s">
        <v>67</v>
      </c>
      <c r="B101" t="s">
        <v>36979</v>
      </c>
      <c r="F101" t="s">
        <v>36979</v>
      </c>
      <c r="I101" t="s">
        <v>36980</v>
      </c>
      <c r="J101" t="s">
        <v>188</v>
      </c>
      <c r="AF101">
        <v>24</v>
      </c>
      <c r="AG101">
        <v>24</v>
      </c>
      <c r="AM101" t="s">
        <v>191</v>
      </c>
      <c r="AS101">
        <v>1982</v>
      </c>
      <c r="AT101">
        <v>55</v>
      </c>
      <c r="AU101">
        <v>2</v>
      </c>
      <c r="AZ101">
        <v>160</v>
      </c>
      <c r="BA101">
        <v>164</v>
      </c>
      <c r="BC101" t="s">
        <v>36981</v>
      </c>
      <c r="BJ101" t="s">
        <v>36982</v>
      </c>
      <c r="BK101">
        <v>28311228</v>
      </c>
      <c r="BP101">
        <v>0</v>
      </c>
      <c r="BQ101" t="s">
        <v>13429</v>
      </c>
    </row>
    <row r="102" spans="1:73" hidden="1">
      <c r="A102" t="s">
        <v>67</v>
      </c>
      <c r="B102" t="s">
        <v>36828</v>
      </c>
      <c r="F102" t="s">
        <v>36828</v>
      </c>
      <c r="I102" t="s">
        <v>36829</v>
      </c>
      <c r="J102" t="s">
        <v>4217</v>
      </c>
      <c r="AF102">
        <v>10</v>
      </c>
      <c r="AG102">
        <v>10</v>
      </c>
      <c r="AM102" t="s">
        <v>4221</v>
      </c>
      <c r="AR102" t="s">
        <v>730</v>
      </c>
      <c r="AS102">
        <v>1995</v>
      </c>
      <c r="AT102">
        <v>10</v>
      </c>
      <c r="AU102">
        <v>1</v>
      </c>
      <c r="AZ102">
        <v>87</v>
      </c>
      <c r="BA102">
        <v>93</v>
      </c>
      <c r="BC102" t="s">
        <v>36830</v>
      </c>
      <c r="BJ102" t="s">
        <v>36831</v>
      </c>
      <c r="BP102">
        <v>0</v>
      </c>
      <c r="BQ102" t="s">
        <v>13429</v>
      </c>
    </row>
    <row r="103" spans="1:73">
      <c r="A103" t="s">
        <v>67</v>
      </c>
      <c r="B103" t="s">
        <v>36791</v>
      </c>
      <c r="F103" t="s">
        <v>36791</v>
      </c>
      <c r="I103" t="s">
        <v>36792</v>
      </c>
      <c r="J103" t="s">
        <v>1057</v>
      </c>
      <c r="AF103">
        <v>42</v>
      </c>
      <c r="AG103">
        <v>44</v>
      </c>
      <c r="AM103" t="s">
        <v>1061</v>
      </c>
      <c r="AN103" t="s">
        <v>1062</v>
      </c>
      <c r="AR103" t="s">
        <v>521</v>
      </c>
      <c r="AS103">
        <v>1998</v>
      </c>
      <c r="AT103">
        <v>79</v>
      </c>
      <c r="AU103">
        <v>4</v>
      </c>
      <c r="AZ103">
        <v>1458</v>
      </c>
      <c r="BA103">
        <v>1462</v>
      </c>
      <c r="BC103" t="s">
        <v>36793</v>
      </c>
      <c r="BJ103" t="s">
        <v>36794</v>
      </c>
      <c r="BP103">
        <v>0</v>
      </c>
      <c r="BQ103" t="s">
        <v>13433</v>
      </c>
      <c r="BR103">
        <v>2</v>
      </c>
    </row>
    <row r="104" spans="1:73" hidden="1">
      <c r="A104" t="s">
        <v>67</v>
      </c>
      <c r="B104" t="s">
        <v>33998</v>
      </c>
      <c r="F104" t="s">
        <v>33999</v>
      </c>
      <c r="I104" t="s">
        <v>34000</v>
      </c>
      <c r="J104" t="s">
        <v>5333</v>
      </c>
      <c r="Z104" t="s">
        <v>34002</v>
      </c>
      <c r="AA104" t="s">
        <v>34003</v>
      </c>
      <c r="AF104">
        <v>16</v>
      </c>
      <c r="AG104">
        <v>16</v>
      </c>
      <c r="AM104" t="s">
        <v>5335</v>
      </c>
      <c r="AN104" t="s">
        <v>5336</v>
      </c>
      <c r="AR104" s="1">
        <v>44866</v>
      </c>
      <c r="AS104">
        <v>2012</v>
      </c>
      <c r="AT104">
        <v>279</v>
      </c>
      <c r="AU104">
        <v>1747</v>
      </c>
      <c r="AZ104">
        <v>4551</v>
      </c>
      <c r="BA104">
        <v>4558</v>
      </c>
      <c r="BC104" t="s">
        <v>34004</v>
      </c>
      <c r="BJ104" t="s">
        <v>34005</v>
      </c>
      <c r="BK104">
        <v>23015622</v>
      </c>
      <c r="BP104">
        <v>1</v>
      </c>
    </row>
    <row r="105" spans="1:73" hidden="1">
      <c r="A105" t="s">
        <v>67</v>
      </c>
      <c r="B105" t="s">
        <v>36756</v>
      </c>
      <c r="F105" t="s">
        <v>36756</v>
      </c>
      <c r="I105" t="s">
        <v>36757</v>
      </c>
      <c r="J105" t="s">
        <v>6490</v>
      </c>
      <c r="AF105">
        <v>5</v>
      </c>
      <c r="AG105">
        <v>6</v>
      </c>
      <c r="AM105" t="s">
        <v>6492</v>
      </c>
      <c r="AR105" t="s">
        <v>154</v>
      </c>
      <c r="AS105">
        <v>2000</v>
      </c>
      <c r="AT105">
        <v>439</v>
      </c>
      <c r="AU105" s="2">
        <v>43525</v>
      </c>
      <c r="AZ105">
        <v>13</v>
      </c>
      <c r="BA105">
        <v>19</v>
      </c>
      <c r="BC105" t="s">
        <v>36758</v>
      </c>
      <c r="BJ105" t="s">
        <v>36759</v>
      </c>
      <c r="BP105">
        <v>0</v>
      </c>
      <c r="BQ105" t="s">
        <v>13429</v>
      </c>
    </row>
    <row r="106" spans="1:73" hidden="1">
      <c r="A106" t="s">
        <v>67</v>
      </c>
      <c r="B106" t="s">
        <v>30403</v>
      </c>
      <c r="F106" t="s">
        <v>30403</v>
      </c>
      <c r="I106" t="s">
        <v>30404</v>
      </c>
      <c r="J106" t="s">
        <v>188</v>
      </c>
      <c r="AF106">
        <v>39</v>
      </c>
      <c r="AG106">
        <v>41</v>
      </c>
      <c r="AM106" t="s">
        <v>191</v>
      </c>
      <c r="AN106" t="s">
        <v>192</v>
      </c>
      <c r="AR106" t="s">
        <v>352</v>
      </c>
      <c r="AS106">
        <v>1995</v>
      </c>
      <c r="AT106">
        <v>103</v>
      </c>
      <c r="AU106">
        <v>3</v>
      </c>
      <c r="AZ106">
        <v>319</v>
      </c>
      <c r="BA106">
        <v>326</v>
      </c>
      <c r="BC106" t="s">
        <v>30406</v>
      </c>
      <c r="BJ106" t="s">
        <v>30407</v>
      </c>
      <c r="BK106">
        <v>28306825</v>
      </c>
      <c r="BP106">
        <v>1</v>
      </c>
    </row>
    <row r="107" spans="1:73" hidden="1">
      <c r="A107" t="s">
        <v>67</v>
      </c>
      <c r="B107" t="s">
        <v>24414</v>
      </c>
      <c r="F107" t="s">
        <v>24415</v>
      </c>
      <c r="I107" t="s">
        <v>24416</v>
      </c>
      <c r="J107" t="s">
        <v>3484</v>
      </c>
      <c r="AF107">
        <v>15</v>
      </c>
      <c r="AG107">
        <v>19</v>
      </c>
      <c r="AN107" t="s">
        <v>3488</v>
      </c>
      <c r="AS107">
        <v>2009</v>
      </c>
      <c r="AT107">
        <v>106</v>
      </c>
      <c r="AU107">
        <v>2</v>
      </c>
      <c r="AZ107">
        <v>171</v>
      </c>
      <c r="BA107">
        <v>178</v>
      </c>
      <c r="BC107" t="s">
        <v>24418</v>
      </c>
      <c r="BJ107" t="s">
        <v>24419</v>
      </c>
      <c r="BP107">
        <v>1</v>
      </c>
    </row>
    <row r="108" spans="1:73" hidden="1">
      <c r="A108" t="s">
        <v>67</v>
      </c>
      <c r="B108" t="s">
        <v>35687</v>
      </c>
      <c r="F108" t="s">
        <v>35687</v>
      </c>
      <c r="I108" t="s">
        <v>35688</v>
      </c>
      <c r="J108" t="s">
        <v>423</v>
      </c>
      <c r="AF108">
        <v>30</v>
      </c>
      <c r="AG108">
        <v>31</v>
      </c>
      <c r="AM108" t="s">
        <v>426</v>
      </c>
      <c r="AN108" t="s">
        <v>427</v>
      </c>
      <c r="AR108" t="s">
        <v>521</v>
      </c>
      <c r="AS108">
        <v>1996</v>
      </c>
      <c r="AT108">
        <v>50</v>
      </c>
      <c r="AU108">
        <v>3</v>
      </c>
      <c r="AZ108">
        <v>1176</v>
      </c>
      <c r="BA108">
        <v>1181</v>
      </c>
      <c r="BC108" t="s">
        <v>35690</v>
      </c>
      <c r="BJ108" t="s">
        <v>35691</v>
      </c>
      <c r="BK108">
        <v>28565280</v>
      </c>
      <c r="BP108">
        <v>1</v>
      </c>
    </row>
    <row r="109" spans="1:73" hidden="1">
      <c r="A109" t="s">
        <v>67</v>
      </c>
      <c r="B109" t="s">
        <v>12913</v>
      </c>
      <c r="F109" t="s">
        <v>12913</v>
      </c>
      <c r="I109" t="s">
        <v>12914</v>
      </c>
      <c r="J109" t="s">
        <v>4545</v>
      </c>
      <c r="AF109">
        <v>10</v>
      </c>
      <c r="AG109">
        <v>10</v>
      </c>
      <c r="AM109" t="s">
        <v>4548</v>
      </c>
      <c r="AR109" t="s">
        <v>472</v>
      </c>
      <c r="AS109">
        <v>1992</v>
      </c>
      <c r="AT109">
        <v>85</v>
      </c>
      <c r="AU109">
        <v>4</v>
      </c>
      <c r="AZ109">
        <v>445</v>
      </c>
      <c r="BA109">
        <v>451</v>
      </c>
      <c r="BC109" t="s">
        <v>12916</v>
      </c>
      <c r="BJ109" t="s">
        <v>12917</v>
      </c>
      <c r="BP109">
        <v>1</v>
      </c>
    </row>
    <row r="110" spans="1:73" hidden="1">
      <c r="A110" t="s">
        <v>67</v>
      </c>
      <c r="B110" t="s">
        <v>5991</v>
      </c>
      <c r="F110" t="s">
        <v>5992</v>
      </c>
      <c r="I110" t="s">
        <v>5993</v>
      </c>
      <c r="J110" t="s">
        <v>3062</v>
      </c>
      <c r="AF110">
        <v>14</v>
      </c>
      <c r="AG110">
        <v>14</v>
      </c>
      <c r="AM110" t="s">
        <v>3066</v>
      </c>
      <c r="AN110" t="s">
        <v>3067</v>
      </c>
      <c r="AR110" t="s">
        <v>629</v>
      </c>
      <c r="AS110">
        <v>2012</v>
      </c>
      <c r="AT110">
        <v>108</v>
      </c>
      <c r="AU110">
        <v>5</v>
      </c>
      <c r="AZ110">
        <v>473</v>
      </c>
      <c r="BA110">
        <v>479</v>
      </c>
      <c r="BC110" t="s">
        <v>5995</v>
      </c>
      <c r="BJ110" t="s">
        <v>5996</v>
      </c>
      <c r="BK110">
        <v>22072069</v>
      </c>
      <c r="BP110">
        <v>1</v>
      </c>
    </row>
    <row r="111" spans="1:73">
      <c r="A111" t="s">
        <v>67</v>
      </c>
      <c r="B111" t="s">
        <v>36900</v>
      </c>
      <c r="F111" t="s">
        <v>36900</v>
      </c>
      <c r="I111" t="s">
        <v>36901</v>
      </c>
      <c r="J111" t="s">
        <v>4545</v>
      </c>
      <c r="AA111" t="s">
        <v>36902</v>
      </c>
      <c r="AF111">
        <v>4</v>
      </c>
      <c r="AG111">
        <v>4</v>
      </c>
      <c r="AM111" t="s">
        <v>4548</v>
      </c>
      <c r="AR111" t="s">
        <v>629</v>
      </c>
      <c r="AS111">
        <v>1990</v>
      </c>
      <c r="AT111">
        <v>83</v>
      </c>
      <c r="AU111">
        <v>3</v>
      </c>
      <c r="AZ111">
        <v>586</v>
      </c>
      <c r="BA111">
        <v>590</v>
      </c>
      <c r="BC111" t="s">
        <v>36903</v>
      </c>
      <c r="BJ111" t="s">
        <v>36904</v>
      </c>
      <c r="BP111">
        <v>0</v>
      </c>
      <c r="BQ111" t="s">
        <v>13433</v>
      </c>
      <c r="BU111" t="s">
        <v>13429</v>
      </c>
    </row>
    <row r="112" spans="1:73" hidden="1">
      <c r="A112" t="s">
        <v>67</v>
      </c>
      <c r="B112" t="s">
        <v>7162</v>
      </c>
      <c r="F112" t="s">
        <v>8447</v>
      </c>
      <c r="I112" t="s">
        <v>8448</v>
      </c>
      <c r="J112" t="s">
        <v>821</v>
      </c>
      <c r="O112" t="s">
        <v>8449</v>
      </c>
      <c r="P112" t="s">
        <v>8450</v>
      </c>
      <c r="Q112" t="s">
        <v>8451</v>
      </c>
      <c r="S112" t="s">
        <v>8452</v>
      </c>
      <c r="AF112">
        <v>244</v>
      </c>
      <c r="AG112">
        <v>253</v>
      </c>
      <c r="AM112" t="s">
        <v>824</v>
      </c>
      <c r="AN112" t="s">
        <v>825</v>
      </c>
      <c r="AR112" t="s">
        <v>1023</v>
      </c>
      <c r="AS112">
        <v>2008</v>
      </c>
      <c r="AT112">
        <v>17</v>
      </c>
      <c r="AU112">
        <v>1</v>
      </c>
      <c r="AZ112">
        <v>157</v>
      </c>
      <c r="BA112">
        <v>166</v>
      </c>
      <c r="BC112" t="s">
        <v>8454</v>
      </c>
      <c r="BJ112" t="s">
        <v>8455</v>
      </c>
      <c r="BK112">
        <v>17850269</v>
      </c>
      <c r="BP112">
        <v>1</v>
      </c>
    </row>
    <row r="113" spans="1:71" hidden="1">
      <c r="A113" t="s">
        <v>67</v>
      </c>
      <c r="B113" t="s">
        <v>7162</v>
      </c>
      <c r="F113" t="s">
        <v>7162</v>
      </c>
      <c r="I113" t="s">
        <v>35343</v>
      </c>
      <c r="J113" t="s">
        <v>605</v>
      </c>
      <c r="AF113">
        <v>347</v>
      </c>
      <c r="AG113">
        <v>355</v>
      </c>
      <c r="AM113" t="s">
        <v>609</v>
      </c>
      <c r="AR113" t="s">
        <v>19461</v>
      </c>
      <c r="AS113">
        <v>2001</v>
      </c>
      <c r="AT113">
        <v>98</v>
      </c>
      <c r="AU113">
        <v>25</v>
      </c>
      <c r="AZ113">
        <v>14509</v>
      </c>
      <c r="BA113">
        <v>14511</v>
      </c>
      <c r="BC113" t="s">
        <v>35345</v>
      </c>
      <c r="BJ113" t="s">
        <v>35346</v>
      </c>
      <c r="BK113">
        <v>11698659</v>
      </c>
      <c r="BP113">
        <v>1</v>
      </c>
    </row>
    <row r="114" spans="1:71" hidden="1">
      <c r="A114" t="s">
        <v>67</v>
      </c>
      <c r="B114" t="s">
        <v>9365</v>
      </c>
      <c r="F114" t="s">
        <v>9365</v>
      </c>
      <c r="I114" t="s">
        <v>9366</v>
      </c>
      <c r="J114" t="s">
        <v>423</v>
      </c>
      <c r="AF114">
        <v>65</v>
      </c>
      <c r="AG114">
        <v>66</v>
      </c>
      <c r="AM114" t="s">
        <v>426</v>
      </c>
      <c r="AR114" t="s">
        <v>84</v>
      </c>
      <c r="AS114">
        <v>2005</v>
      </c>
      <c r="AT114">
        <v>59</v>
      </c>
      <c r="AU114">
        <v>12</v>
      </c>
      <c r="AZ114">
        <v>2616</v>
      </c>
      <c r="BA114">
        <v>2625</v>
      </c>
      <c r="BJ114" t="s">
        <v>9368</v>
      </c>
      <c r="BK114">
        <v>16526509</v>
      </c>
      <c r="BP114">
        <v>1</v>
      </c>
    </row>
    <row r="115" spans="1:71" hidden="1">
      <c r="A115" t="s">
        <v>67</v>
      </c>
      <c r="B115" t="s">
        <v>36138</v>
      </c>
      <c r="F115" t="s">
        <v>36138</v>
      </c>
      <c r="I115" t="s">
        <v>36139</v>
      </c>
      <c r="J115" t="s">
        <v>7258</v>
      </c>
      <c r="AF115">
        <v>21</v>
      </c>
      <c r="AG115">
        <v>21</v>
      </c>
      <c r="AM115" t="s">
        <v>7261</v>
      </c>
      <c r="AS115">
        <v>1983</v>
      </c>
      <c r="AT115">
        <v>74</v>
      </c>
      <c r="AU115">
        <v>5</v>
      </c>
      <c r="AZ115">
        <v>371</v>
      </c>
      <c r="BA115">
        <v>374</v>
      </c>
      <c r="BC115" t="s">
        <v>36140</v>
      </c>
      <c r="BJ115" t="s">
        <v>36141</v>
      </c>
      <c r="BP115">
        <v>1</v>
      </c>
    </row>
    <row r="116" spans="1:71" hidden="1">
      <c r="A116" t="s">
        <v>67</v>
      </c>
      <c r="B116" t="s">
        <v>8746</v>
      </c>
      <c r="F116" t="s">
        <v>8746</v>
      </c>
      <c r="I116" t="s">
        <v>9563</v>
      </c>
      <c r="J116" t="s">
        <v>358</v>
      </c>
      <c r="AF116">
        <v>37</v>
      </c>
      <c r="AG116">
        <v>39</v>
      </c>
      <c r="AM116" t="s">
        <v>360</v>
      </c>
      <c r="AN116" t="s">
        <v>361</v>
      </c>
      <c r="AR116" t="s">
        <v>521</v>
      </c>
      <c r="AS116">
        <v>2005</v>
      </c>
      <c r="AT116">
        <v>51</v>
      </c>
      <c r="AU116">
        <v>6</v>
      </c>
      <c r="AZ116">
        <v>661</v>
      </c>
      <c r="BA116">
        <v>667</v>
      </c>
      <c r="BC116" t="s">
        <v>9565</v>
      </c>
      <c r="BJ116" t="s">
        <v>9566</v>
      </c>
      <c r="BK116">
        <v>15979087</v>
      </c>
      <c r="BP116">
        <v>1</v>
      </c>
    </row>
    <row r="117" spans="1:71" hidden="1">
      <c r="A117" t="s">
        <v>67</v>
      </c>
      <c r="B117" t="s">
        <v>35879</v>
      </c>
      <c r="F117" t="s">
        <v>35879</v>
      </c>
      <c r="I117" t="s">
        <v>35880</v>
      </c>
      <c r="J117" t="s">
        <v>11367</v>
      </c>
      <c r="AF117">
        <v>14</v>
      </c>
      <c r="AG117">
        <v>21</v>
      </c>
      <c r="AM117" t="s">
        <v>11369</v>
      </c>
      <c r="AN117" t="s">
        <v>17983</v>
      </c>
      <c r="AS117">
        <v>1992</v>
      </c>
      <c r="AT117">
        <v>13</v>
      </c>
      <c r="AU117">
        <v>6</v>
      </c>
      <c r="AZ117">
        <v>649</v>
      </c>
      <c r="BA117">
        <v>661</v>
      </c>
      <c r="BJ117" t="s">
        <v>35882</v>
      </c>
      <c r="BP117">
        <v>1</v>
      </c>
    </row>
    <row r="118" spans="1:71" hidden="1">
      <c r="A118" t="s">
        <v>67</v>
      </c>
      <c r="B118" t="s">
        <v>8535</v>
      </c>
      <c r="F118" t="s">
        <v>8535</v>
      </c>
      <c r="I118" t="s">
        <v>11669</v>
      </c>
      <c r="J118" t="s">
        <v>188</v>
      </c>
      <c r="AF118">
        <v>50</v>
      </c>
      <c r="AG118">
        <v>57</v>
      </c>
      <c r="AM118" t="s">
        <v>191</v>
      </c>
      <c r="AR118" t="s">
        <v>472</v>
      </c>
      <c r="AS118">
        <v>1997</v>
      </c>
      <c r="AT118">
        <v>111</v>
      </c>
      <c r="AU118">
        <v>2</v>
      </c>
      <c r="AZ118">
        <v>160</v>
      </c>
      <c r="BA118">
        <v>165</v>
      </c>
      <c r="BC118" t="s">
        <v>11671</v>
      </c>
      <c r="BJ118" t="s">
        <v>11672</v>
      </c>
      <c r="BK118">
        <v>28307989</v>
      </c>
      <c r="BP118">
        <v>1</v>
      </c>
    </row>
    <row r="119" spans="1:71" hidden="1">
      <c r="A119" t="s">
        <v>67</v>
      </c>
      <c r="B119" t="s">
        <v>9494</v>
      </c>
      <c r="F119" t="s">
        <v>9494</v>
      </c>
      <c r="I119" t="s">
        <v>9495</v>
      </c>
      <c r="J119" t="s">
        <v>423</v>
      </c>
      <c r="Z119" t="s">
        <v>9497</v>
      </c>
      <c r="AA119" t="s">
        <v>9498</v>
      </c>
      <c r="AF119">
        <v>175</v>
      </c>
      <c r="AG119">
        <v>181</v>
      </c>
      <c r="AM119" t="s">
        <v>426</v>
      </c>
      <c r="AR119" t="s">
        <v>352</v>
      </c>
      <c r="AS119">
        <v>2005</v>
      </c>
      <c r="AT119">
        <v>59</v>
      </c>
      <c r="AU119">
        <v>8</v>
      </c>
      <c r="AZ119">
        <v>1721</v>
      </c>
      <c r="BA119">
        <v>1732</v>
      </c>
      <c r="BC119" t="s">
        <v>9499</v>
      </c>
      <c r="BJ119" t="s">
        <v>9500</v>
      </c>
      <c r="BK119">
        <v>16331839</v>
      </c>
      <c r="BP119">
        <v>1</v>
      </c>
    </row>
    <row r="120" spans="1:71" hidden="1">
      <c r="A120" t="s">
        <v>67</v>
      </c>
      <c r="B120" t="s">
        <v>5314</v>
      </c>
      <c r="F120" t="s">
        <v>5315</v>
      </c>
      <c r="I120" t="s">
        <v>5316</v>
      </c>
      <c r="J120" t="s">
        <v>358</v>
      </c>
      <c r="AF120">
        <v>9</v>
      </c>
      <c r="AG120">
        <v>10</v>
      </c>
      <c r="AM120" t="s">
        <v>360</v>
      </c>
      <c r="AR120" t="s">
        <v>297</v>
      </c>
      <c r="AS120">
        <v>2013</v>
      </c>
      <c r="AT120">
        <v>59</v>
      </c>
      <c r="AU120">
        <v>9</v>
      </c>
      <c r="AZ120">
        <v>855</v>
      </c>
      <c r="BA120">
        <v>862</v>
      </c>
      <c r="BC120" t="s">
        <v>5318</v>
      </c>
      <c r="BJ120" t="s">
        <v>5319</v>
      </c>
      <c r="BK120">
        <v>23792065</v>
      </c>
      <c r="BP120">
        <v>1</v>
      </c>
    </row>
    <row r="121" spans="1:71" hidden="1">
      <c r="A121" t="s">
        <v>67</v>
      </c>
      <c r="B121" t="s">
        <v>25770</v>
      </c>
      <c r="F121" t="s">
        <v>25771</v>
      </c>
      <c r="I121" t="s">
        <v>25772</v>
      </c>
      <c r="J121" t="s">
        <v>625</v>
      </c>
      <c r="AF121">
        <v>10</v>
      </c>
      <c r="AG121">
        <v>15</v>
      </c>
      <c r="AM121" t="s">
        <v>627</v>
      </c>
      <c r="AR121" t="s">
        <v>84</v>
      </c>
      <c r="AS121">
        <v>2006</v>
      </c>
      <c r="AT121">
        <v>121</v>
      </c>
      <c r="AU121">
        <v>3</v>
      </c>
      <c r="AZ121">
        <v>253</v>
      </c>
      <c r="BA121">
        <v>260</v>
      </c>
      <c r="BC121" t="s">
        <v>25774</v>
      </c>
      <c r="BJ121" t="s">
        <v>25775</v>
      </c>
      <c r="BP121">
        <v>1</v>
      </c>
    </row>
    <row r="122" spans="1:71" hidden="1">
      <c r="A122" t="s">
        <v>67</v>
      </c>
      <c r="B122" t="s">
        <v>5949</v>
      </c>
      <c r="F122" t="s">
        <v>5950</v>
      </c>
      <c r="I122" t="s">
        <v>5951</v>
      </c>
      <c r="J122" t="s">
        <v>1546</v>
      </c>
      <c r="Z122" t="s">
        <v>5953</v>
      </c>
      <c r="AA122" t="s">
        <v>5954</v>
      </c>
      <c r="AF122">
        <v>14</v>
      </c>
      <c r="AG122">
        <v>15</v>
      </c>
      <c r="AM122" t="s">
        <v>1548</v>
      </c>
      <c r="AN122" t="s">
        <v>1549</v>
      </c>
      <c r="AR122" t="s">
        <v>521</v>
      </c>
      <c r="AS122">
        <v>2012</v>
      </c>
      <c r="AT122">
        <v>19</v>
      </c>
      <c r="AU122">
        <v>3</v>
      </c>
      <c r="AZ122">
        <v>295</v>
      </c>
      <c r="BA122">
        <v>302</v>
      </c>
      <c r="BC122" t="s">
        <v>5955</v>
      </c>
      <c r="BJ122" t="s">
        <v>5956</v>
      </c>
      <c r="BP122">
        <v>1</v>
      </c>
    </row>
    <row r="123" spans="1:71" hidden="1">
      <c r="A123" t="s">
        <v>67</v>
      </c>
      <c r="B123" t="s">
        <v>13373</v>
      </c>
      <c r="F123" t="s">
        <v>13373</v>
      </c>
      <c r="I123" t="s">
        <v>13374</v>
      </c>
      <c r="J123" t="s">
        <v>4545</v>
      </c>
      <c r="AF123">
        <v>29</v>
      </c>
      <c r="AG123">
        <v>31</v>
      </c>
      <c r="AM123" t="s">
        <v>4548</v>
      </c>
      <c r="AS123">
        <v>1978</v>
      </c>
      <c r="AT123">
        <v>71</v>
      </c>
      <c r="AU123">
        <v>4</v>
      </c>
      <c r="AZ123">
        <v>487</v>
      </c>
      <c r="BA123">
        <v>490</v>
      </c>
      <c r="BC123" t="s">
        <v>13375</v>
      </c>
      <c r="BJ123" t="s">
        <v>13376</v>
      </c>
      <c r="BP123">
        <v>1</v>
      </c>
    </row>
    <row r="124" spans="1:71" hidden="1">
      <c r="A124" t="s">
        <v>67</v>
      </c>
      <c r="B124" t="s">
        <v>36677</v>
      </c>
      <c r="F124" t="s">
        <v>36677</v>
      </c>
      <c r="I124" t="s">
        <v>36678</v>
      </c>
      <c r="J124" t="s">
        <v>1057</v>
      </c>
      <c r="AF124">
        <v>24</v>
      </c>
      <c r="AG124">
        <v>24</v>
      </c>
      <c r="AM124" t="s">
        <v>1061</v>
      </c>
      <c r="AN124" t="s">
        <v>1062</v>
      </c>
      <c r="AR124" t="s">
        <v>629</v>
      </c>
      <c r="AS124">
        <v>2005</v>
      </c>
      <c r="AT124">
        <v>86</v>
      </c>
      <c r="AU124">
        <v>5</v>
      </c>
      <c r="AZ124">
        <v>1206</v>
      </c>
      <c r="BA124">
        <v>1211</v>
      </c>
      <c r="BC124" t="s">
        <v>36679</v>
      </c>
      <c r="BJ124" t="s">
        <v>36680</v>
      </c>
      <c r="BP124">
        <v>0</v>
      </c>
      <c r="BQ124" t="s">
        <v>13429</v>
      </c>
    </row>
    <row r="125" spans="1:71" hidden="1">
      <c r="A125" t="s">
        <v>67</v>
      </c>
      <c r="B125" t="s">
        <v>20084</v>
      </c>
      <c r="F125" t="s">
        <v>20085</v>
      </c>
      <c r="I125" t="s">
        <v>20086</v>
      </c>
      <c r="J125" t="s">
        <v>4239</v>
      </c>
      <c r="Z125" t="s">
        <v>20088</v>
      </c>
      <c r="AA125" t="s">
        <v>20089</v>
      </c>
      <c r="AF125">
        <v>12</v>
      </c>
      <c r="AG125">
        <v>12</v>
      </c>
      <c r="AM125" t="s">
        <v>4242</v>
      </c>
      <c r="AN125" t="s">
        <v>4243</v>
      </c>
      <c r="AR125" t="s">
        <v>629</v>
      </c>
      <c r="AS125">
        <v>2014</v>
      </c>
      <c r="AT125">
        <v>28</v>
      </c>
      <c r="AU125">
        <v>3</v>
      </c>
      <c r="AZ125">
        <v>505</v>
      </c>
      <c r="BA125">
        <v>520</v>
      </c>
      <c r="BC125" t="s">
        <v>20090</v>
      </c>
      <c r="BJ125" t="s">
        <v>20091</v>
      </c>
      <c r="BP125">
        <v>1</v>
      </c>
    </row>
    <row r="126" spans="1:71" hidden="1">
      <c r="A126" t="s">
        <v>67</v>
      </c>
      <c r="B126" t="s">
        <v>10854</v>
      </c>
      <c r="F126" t="s">
        <v>10854</v>
      </c>
      <c r="I126" t="s">
        <v>29389</v>
      </c>
      <c r="J126" t="s">
        <v>625</v>
      </c>
      <c r="AF126">
        <v>20</v>
      </c>
      <c r="AG126">
        <v>23</v>
      </c>
      <c r="AM126" t="s">
        <v>627</v>
      </c>
      <c r="AN126" t="s">
        <v>628</v>
      </c>
      <c r="AR126" t="s">
        <v>521</v>
      </c>
      <c r="AS126">
        <v>1998</v>
      </c>
      <c r="AT126">
        <v>87</v>
      </c>
      <c r="AU126">
        <v>3</v>
      </c>
      <c r="AZ126">
        <v>311</v>
      </c>
      <c r="BA126">
        <v>319</v>
      </c>
      <c r="BC126" t="s">
        <v>29391</v>
      </c>
      <c r="BJ126" t="s">
        <v>29392</v>
      </c>
      <c r="BP126">
        <v>1</v>
      </c>
    </row>
    <row r="127" spans="1:71" hidden="1">
      <c r="A127" t="s">
        <v>67</v>
      </c>
      <c r="B127" t="s">
        <v>11171</v>
      </c>
      <c r="F127" t="s">
        <v>11171</v>
      </c>
      <c r="I127" t="s">
        <v>11172</v>
      </c>
      <c r="J127" t="s">
        <v>348</v>
      </c>
      <c r="AF127">
        <v>9</v>
      </c>
      <c r="AG127">
        <v>12</v>
      </c>
      <c r="AM127" t="s">
        <v>350</v>
      </c>
      <c r="AN127" t="s">
        <v>351</v>
      </c>
      <c r="AR127" t="s">
        <v>730</v>
      </c>
      <c r="AS127">
        <v>1999</v>
      </c>
      <c r="AT127">
        <v>28</v>
      </c>
      <c r="AU127">
        <v>2</v>
      </c>
      <c r="AZ127">
        <v>195</v>
      </c>
      <c r="BA127">
        <v>200</v>
      </c>
      <c r="BC127" t="s">
        <v>11174</v>
      </c>
      <c r="BJ127" t="s">
        <v>11175</v>
      </c>
      <c r="BP127">
        <v>1</v>
      </c>
    </row>
    <row r="128" spans="1:71">
      <c r="A128" t="s">
        <v>67</v>
      </c>
      <c r="B128" t="s">
        <v>36874</v>
      </c>
      <c r="F128" t="s">
        <v>36874</v>
      </c>
      <c r="I128" t="s">
        <v>36875</v>
      </c>
      <c r="J128" t="s">
        <v>569</v>
      </c>
      <c r="Z128" t="s">
        <v>23639</v>
      </c>
      <c r="AA128" t="s">
        <v>18280</v>
      </c>
      <c r="AF128">
        <v>113</v>
      </c>
      <c r="AG128">
        <v>116</v>
      </c>
      <c r="AM128" t="s">
        <v>572</v>
      </c>
      <c r="AR128" t="s">
        <v>472</v>
      </c>
      <c r="AS128">
        <v>1993</v>
      </c>
      <c r="AT128">
        <v>142</v>
      </c>
      <c r="AW128" t="s">
        <v>1762</v>
      </c>
      <c r="AZ128" t="s">
        <v>36876</v>
      </c>
      <c r="BA128" t="s">
        <v>36877</v>
      </c>
      <c r="BC128" t="s">
        <v>36878</v>
      </c>
      <c r="BJ128" t="s">
        <v>36879</v>
      </c>
      <c r="BK128">
        <v>19425954</v>
      </c>
      <c r="BP128">
        <v>0</v>
      </c>
      <c r="BQ128" t="s">
        <v>13433</v>
      </c>
      <c r="BS128">
        <v>0</v>
      </c>
    </row>
    <row r="129" spans="1:69" hidden="1">
      <c r="A129" t="s">
        <v>67</v>
      </c>
      <c r="B129" t="s">
        <v>12087</v>
      </c>
      <c r="F129" t="s">
        <v>12087</v>
      </c>
      <c r="I129" t="s">
        <v>12088</v>
      </c>
      <c r="J129" t="s">
        <v>12089</v>
      </c>
      <c r="AF129">
        <v>4</v>
      </c>
      <c r="AG129">
        <v>6</v>
      </c>
      <c r="AM129" t="s">
        <v>12091</v>
      </c>
      <c r="AS129">
        <v>1996</v>
      </c>
      <c r="AT129">
        <v>124</v>
      </c>
      <c r="AU129">
        <v>2</v>
      </c>
      <c r="AZ129">
        <v>151</v>
      </c>
      <c r="BA129">
        <v>163</v>
      </c>
      <c r="BC129" t="s">
        <v>12092</v>
      </c>
      <c r="BJ129" t="s">
        <v>12093</v>
      </c>
      <c r="BP129">
        <v>1</v>
      </c>
    </row>
    <row r="130" spans="1:69" hidden="1">
      <c r="A130" t="s">
        <v>67</v>
      </c>
      <c r="B130" t="s">
        <v>13367</v>
      </c>
      <c r="F130" t="s">
        <v>13367</v>
      </c>
      <c r="I130" t="s">
        <v>13368</v>
      </c>
      <c r="J130" t="s">
        <v>13369</v>
      </c>
      <c r="AF130">
        <v>11</v>
      </c>
      <c r="AG130">
        <v>11</v>
      </c>
      <c r="AM130" t="s">
        <v>13370</v>
      </c>
      <c r="AS130">
        <v>1980</v>
      </c>
      <c r="AT130">
        <v>55</v>
      </c>
      <c r="AU130">
        <v>5</v>
      </c>
      <c r="AZ130">
        <v>319</v>
      </c>
      <c r="BA130">
        <v>324</v>
      </c>
      <c r="BC130" t="s">
        <v>13371</v>
      </c>
      <c r="BJ130" t="s">
        <v>13372</v>
      </c>
      <c r="BP130">
        <v>1</v>
      </c>
    </row>
    <row r="131" spans="1:69" hidden="1">
      <c r="A131" t="s">
        <v>67</v>
      </c>
      <c r="B131" t="s">
        <v>12603</v>
      </c>
      <c r="F131" t="s">
        <v>12603</v>
      </c>
      <c r="I131" t="s">
        <v>12780</v>
      </c>
      <c r="J131" t="s">
        <v>160</v>
      </c>
      <c r="AF131">
        <v>29</v>
      </c>
      <c r="AG131">
        <v>33</v>
      </c>
      <c r="AM131" t="s">
        <v>162</v>
      </c>
      <c r="AR131" t="s">
        <v>815</v>
      </c>
      <c r="AS131">
        <v>1993</v>
      </c>
      <c r="AT131">
        <v>18</v>
      </c>
      <c r="AU131">
        <v>1</v>
      </c>
      <c r="AZ131">
        <v>50</v>
      </c>
      <c r="BA131">
        <v>56</v>
      </c>
      <c r="BC131" t="s">
        <v>12782</v>
      </c>
      <c r="BJ131" t="s">
        <v>12783</v>
      </c>
      <c r="BP131">
        <v>1</v>
      </c>
    </row>
    <row r="132" spans="1:69" hidden="1">
      <c r="A132" t="s">
        <v>67</v>
      </c>
      <c r="B132" t="s">
        <v>36958</v>
      </c>
      <c r="F132" t="s">
        <v>36958</v>
      </c>
      <c r="I132" t="s">
        <v>36959</v>
      </c>
      <c r="J132" t="s">
        <v>5226</v>
      </c>
      <c r="AF132">
        <v>30</v>
      </c>
      <c r="AG132">
        <v>30</v>
      </c>
      <c r="AM132" t="s">
        <v>5230</v>
      </c>
      <c r="AS132">
        <v>1985</v>
      </c>
      <c r="AT132">
        <v>68</v>
      </c>
      <c r="AU132">
        <v>1</v>
      </c>
      <c r="AZ132">
        <v>122</v>
      </c>
      <c r="BA132">
        <v>133</v>
      </c>
      <c r="BC132" t="s">
        <v>36960</v>
      </c>
      <c r="BJ132" t="s">
        <v>36961</v>
      </c>
      <c r="BP132">
        <v>0</v>
      </c>
      <c r="BQ132" t="s">
        <v>13429</v>
      </c>
    </row>
    <row r="133" spans="1:69" hidden="1">
      <c r="A133" t="s">
        <v>67</v>
      </c>
      <c r="B133" t="s">
        <v>36360</v>
      </c>
      <c r="F133" t="s">
        <v>36361</v>
      </c>
      <c r="I133" t="s">
        <v>36362</v>
      </c>
      <c r="J133" t="s">
        <v>809</v>
      </c>
      <c r="Z133" t="s">
        <v>36363</v>
      </c>
      <c r="AA133" t="s">
        <v>36364</v>
      </c>
      <c r="AF133">
        <v>3</v>
      </c>
      <c r="AG133">
        <v>3</v>
      </c>
      <c r="AM133" t="s">
        <v>813</v>
      </c>
      <c r="AN133" t="s">
        <v>814</v>
      </c>
      <c r="AR133" t="s">
        <v>815</v>
      </c>
      <c r="AS133">
        <v>2019</v>
      </c>
      <c r="AT133">
        <v>92</v>
      </c>
      <c r="AU133">
        <v>2</v>
      </c>
      <c r="AZ133">
        <v>485</v>
      </c>
      <c r="BA133">
        <v>494</v>
      </c>
      <c r="BC133" t="s">
        <v>36365</v>
      </c>
      <c r="BJ133" t="s">
        <v>36366</v>
      </c>
      <c r="BP133">
        <v>0</v>
      </c>
      <c r="BQ133" t="s">
        <v>13429</v>
      </c>
    </row>
    <row r="134" spans="1:69" hidden="1">
      <c r="A134" t="s">
        <v>67</v>
      </c>
      <c r="B134" t="s">
        <v>27266</v>
      </c>
      <c r="F134" t="s">
        <v>27266</v>
      </c>
      <c r="I134" t="s">
        <v>35585</v>
      </c>
      <c r="J134" t="s">
        <v>358</v>
      </c>
      <c r="Z134" t="s">
        <v>7714</v>
      </c>
      <c r="AA134" t="s">
        <v>27269</v>
      </c>
      <c r="AF134">
        <v>96</v>
      </c>
      <c r="AG134">
        <v>110</v>
      </c>
      <c r="AM134" t="s">
        <v>360</v>
      </c>
      <c r="AR134" t="s">
        <v>84</v>
      </c>
      <c r="AS134">
        <v>1998</v>
      </c>
      <c r="AT134">
        <v>44</v>
      </c>
      <c r="AU134">
        <v>12</v>
      </c>
      <c r="AZ134">
        <v>1233</v>
      </c>
      <c r="BA134">
        <v>1239</v>
      </c>
      <c r="BC134" t="s">
        <v>35587</v>
      </c>
      <c r="BJ134" t="s">
        <v>35588</v>
      </c>
      <c r="BK134">
        <v>12770323</v>
      </c>
      <c r="BP134">
        <v>1</v>
      </c>
    </row>
    <row r="135" spans="1:69" hidden="1">
      <c r="A135" t="s">
        <v>67</v>
      </c>
      <c r="B135" t="s">
        <v>10493</v>
      </c>
      <c r="F135" t="s">
        <v>10493</v>
      </c>
      <c r="I135" t="s">
        <v>10494</v>
      </c>
      <c r="J135" t="s">
        <v>1192</v>
      </c>
      <c r="Z135" t="s">
        <v>35325</v>
      </c>
      <c r="AA135" t="s">
        <v>35326</v>
      </c>
      <c r="AF135">
        <v>1111</v>
      </c>
      <c r="AG135">
        <v>1231</v>
      </c>
      <c r="AM135" t="s">
        <v>1194</v>
      </c>
      <c r="AR135" t="s">
        <v>1023</v>
      </c>
      <c r="AS135">
        <v>2002</v>
      </c>
      <c r="AT135">
        <v>8</v>
      </c>
      <c r="AU135">
        <v>1</v>
      </c>
      <c r="AZ135">
        <v>1</v>
      </c>
      <c r="BA135">
        <v>16</v>
      </c>
      <c r="BC135" t="s">
        <v>10498</v>
      </c>
      <c r="BJ135" t="s">
        <v>10499</v>
      </c>
      <c r="BP135">
        <v>1</v>
      </c>
    </row>
    <row r="136" spans="1:69" hidden="1">
      <c r="A136" t="s">
        <v>67</v>
      </c>
      <c r="B136" t="s">
        <v>35658</v>
      </c>
      <c r="F136" t="s">
        <v>35658</v>
      </c>
      <c r="I136" t="s">
        <v>35659</v>
      </c>
      <c r="J136" t="s">
        <v>1057</v>
      </c>
      <c r="AF136">
        <v>28</v>
      </c>
      <c r="AG136">
        <v>30</v>
      </c>
      <c r="AM136" t="s">
        <v>1061</v>
      </c>
      <c r="AR136" t="s">
        <v>521</v>
      </c>
      <c r="AS136">
        <v>1997</v>
      </c>
      <c r="AT136">
        <v>78</v>
      </c>
      <c r="AU136">
        <v>4</v>
      </c>
      <c r="AZ136">
        <v>969</v>
      </c>
      <c r="BA136">
        <v>976</v>
      </c>
      <c r="BC136" t="s">
        <v>35661</v>
      </c>
      <c r="BJ136" t="s">
        <v>35662</v>
      </c>
      <c r="BP136">
        <v>1</v>
      </c>
    </row>
    <row r="137" spans="1:69" hidden="1">
      <c r="A137" t="s">
        <v>67</v>
      </c>
      <c r="B137" t="s">
        <v>36832</v>
      </c>
      <c r="F137" t="s">
        <v>36832</v>
      </c>
      <c r="I137" t="s">
        <v>36833</v>
      </c>
      <c r="J137" t="s">
        <v>12253</v>
      </c>
      <c r="AF137">
        <v>175</v>
      </c>
      <c r="AG137">
        <v>178</v>
      </c>
      <c r="AM137" t="s">
        <v>12255</v>
      </c>
      <c r="AN137" t="s">
        <v>36549</v>
      </c>
      <c r="AR137" t="s">
        <v>815</v>
      </c>
      <c r="AS137">
        <v>1995</v>
      </c>
      <c r="AT137">
        <v>70</v>
      </c>
      <c r="AU137">
        <v>1</v>
      </c>
      <c r="AZ137">
        <v>1</v>
      </c>
      <c r="BA137">
        <v>52</v>
      </c>
      <c r="BC137" t="s">
        <v>36834</v>
      </c>
      <c r="BJ137" t="s">
        <v>36835</v>
      </c>
      <c r="BK137">
        <v>7732161</v>
      </c>
      <c r="BP137">
        <v>0</v>
      </c>
      <c r="BQ137" t="s">
        <v>13429</v>
      </c>
    </row>
    <row r="138" spans="1:69" hidden="1">
      <c r="A138" t="s">
        <v>67</v>
      </c>
      <c r="B138" t="s">
        <v>11284</v>
      </c>
      <c r="F138" t="s">
        <v>11284</v>
      </c>
      <c r="I138" t="s">
        <v>11285</v>
      </c>
      <c r="J138" t="s">
        <v>188</v>
      </c>
      <c r="AF138">
        <v>14</v>
      </c>
      <c r="AG138">
        <v>14</v>
      </c>
      <c r="AM138" t="s">
        <v>191</v>
      </c>
      <c r="AN138" t="s">
        <v>192</v>
      </c>
      <c r="AR138" t="s">
        <v>84</v>
      </c>
      <c r="AS138">
        <v>1998</v>
      </c>
      <c r="AT138">
        <v>117</v>
      </c>
      <c r="AU138">
        <v>4</v>
      </c>
      <c r="AZ138">
        <v>486</v>
      </c>
      <c r="BA138">
        <v>495</v>
      </c>
      <c r="BC138" t="s">
        <v>11287</v>
      </c>
      <c r="BJ138" t="s">
        <v>11288</v>
      </c>
      <c r="BK138">
        <v>28307673</v>
      </c>
      <c r="BP138">
        <v>1</v>
      </c>
    </row>
    <row r="139" spans="1:69" hidden="1">
      <c r="A139" t="s">
        <v>67</v>
      </c>
      <c r="B139" t="s">
        <v>36799</v>
      </c>
      <c r="F139" t="s">
        <v>36799</v>
      </c>
      <c r="I139" t="s">
        <v>36800</v>
      </c>
      <c r="J139" t="s">
        <v>36801</v>
      </c>
      <c r="AF139">
        <v>85</v>
      </c>
      <c r="AG139">
        <v>89</v>
      </c>
      <c r="AM139" t="s">
        <v>36802</v>
      </c>
      <c r="AR139" t="s">
        <v>796</v>
      </c>
      <c r="AS139">
        <v>1998</v>
      </c>
      <c r="AT139">
        <v>252</v>
      </c>
      <c r="AU139">
        <v>3</v>
      </c>
      <c r="AZ139">
        <v>608</v>
      </c>
      <c r="BA139">
        <v>611</v>
      </c>
      <c r="BC139" t="s">
        <v>36803</v>
      </c>
      <c r="BJ139" t="s">
        <v>36804</v>
      </c>
      <c r="BK139">
        <v>9546680</v>
      </c>
      <c r="BP139">
        <v>0</v>
      </c>
      <c r="BQ139" t="s">
        <v>13429</v>
      </c>
    </row>
    <row r="140" spans="1:69" hidden="1">
      <c r="A140" t="s">
        <v>67</v>
      </c>
      <c r="B140" t="s">
        <v>33488</v>
      </c>
      <c r="F140" t="s">
        <v>33489</v>
      </c>
      <c r="I140" t="s">
        <v>33490</v>
      </c>
      <c r="J140" t="s">
        <v>6536</v>
      </c>
      <c r="Z140" t="s">
        <v>33492</v>
      </c>
      <c r="AA140" t="s">
        <v>33493</v>
      </c>
      <c r="AF140">
        <v>89</v>
      </c>
      <c r="AG140">
        <v>89</v>
      </c>
      <c r="AM140" t="s">
        <v>6540</v>
      </c>
      <c r="AN140" t="s">
        <v>7529</v>
      </c>
      <c r="AR140" t="s">
        <v>1023</v>
      </c>
      <c r="AS140">
        <v>2015</v>
      </c>
      <c r="AT140">
        <v>29</v>
      </c>
      <c r="AU140">
        <v>1</v>
      </c>
      <c r="AZ140">
        <v>55</v>
      </c>
      <c r="BA140">
        <v>65</v>
      </c>
      <c r="BC140" t="s">
        <v>33494</v>
      </c>
      <c r="BJ140" t="s">
        <v>33495</v>
      </c>
      <c r="BP140">
        <v>1</v>
      </c>
    </row>
    <row r="141" spans="1:69" hidden="1">
      <c r="A141" t="s">
        <v>67</v>
      </c>
      <c r="B141" t="s">
        <v>36733</v>
      </c>
      <c r="F141" t="s">
        <v>36733</v>
      </c>
      <c r="I141" t="s">
        <v>36734</v>
      </c>
      <c r="J141" t="s">
        <v>4239</v>
      </c>
      <c r="AF141">
        <v>30</v>
      </c>
      <c r="AG141">
        <v>30</v>
      </c>
      <c r="AM141" t="s">
        <v>4242</v>
      </c>
      <c r="AN141" t="s">
        <v>4243</v>
      </c>
      <c r="AS141">
        <v>2002</v>
      </c>
      <c r="AT141">
        <v>16</v>
      </c>
      <c r="AU141">
        <v>4</v>
      </c>
      <c r="AZ141">
        <v>309</v>
      </c>
      <c r="BA141">
        <v>332</v>
      </c>
      <c r="BC141" t="s">
        <v>36735</v>
      </c>
      <c r="BJ141" t="s">
        <v>36736</v>
      </c>
      <c r="BP141">
        <v>0</v>
      </c>
      <c r="BQ141" t="s">
        <v>13429</v>
      </c>
    </row>
    <row r="142" spans="1:69" hidden="1">
      <c r="A142" t="s">
        <v>67</v>
      </c>
      <c r="B142" t="s">
        <v>34100</v>
      </c>
      <c r="F142" t="s">
        <v>34101</v>
      </c>
      <c r="I142" t="s">
        <v>34102</v>
      </c>
      <c r="J142" t="s">
        <v>3550</v>
      </c>
      <c r="AA142" t="s">
        <v>34104</v>
      </c>
      <c r="AF142">
        <v>24</v>
      </c>
      <c r="AG142">
        <v>25</v>
      </c>
      <c r="AM142" t="s">
        <v>3554</v>
      </c>
      <c r="AR142" t="s">
        <v>472</v>
      </c>
      <c r="AS142">
        <v>2012</v>
      </c>
      <c r="AT142">
        <v>5</v>
      </c>
      <c r="AU142">
        <v>5</v>
      </c>
      <c r="AX142" t="s">
        <v>49</v>
      </c>
      <c r="AZ142">
        <v>489</v>
      </c>
      <c r="BA142">
        <v>497</v>
      </c>
      <c r="BC142" t="s">
        <v>34105</v>
      </c>
      <c r="BJ142" t="s">
        <v>34106</v>
      </c>
      <c r="BK142">
        <v>22949924</v>
      </c>
      <c r="BP142">
        <v>1</v>
      </c>
    </row>
    <row r="143" spans="1:69" hidden="1">
      <c r="A143" t="s">
        <v>67</v>
      </c>
      <c r="B143" t="s">
        <v>35647</v>
      </c>
      <c r="F143" t="s">
        <v>35647</v>
      </c>
      <c r="I143" t="s">
        <v>35648</v>
      </c>
      <c r="J143" t="s">
        <v>1385</v>
      </c>
      <c r="AF143">
        <v>17</v>
      </c>
      <c r="AG143">
        <v>18</v>
      </c>
      <c r="AM143" t="s">
        <v>1388</v>
      </c>
      <c r="AR143" t="s">
        <v>352</v>
      </c>
      <c r="AS143">
        <v>1997</v>
      </c>
      <c r="AT143">
        <v>61</v>
      </c>
      <c r="AU143">
        <v>4</v>
      </c>
      <c r="AZ143">
        <v>501</v>
      </c>
      <c r="BA143">
        <v>513</v>
      </c>
      <c r="BC143" t="s">
        <v>35650</v>
      </c>
      <c r="BJ143" t="s">
        <v>35651</v>
      </c>
      <c r="BP143">
        <v>1</v>
      </c>
    </row>
    <row r="144" spans="1:69" hidden="1">
      <c r="A144" t="s">
        <v>67</v>
      </c>
      <c r="B144" t="s">
        <v>36845</v>
      </c>
      <c r="F144" t="s">
        <v>36845</v>
      </c>
      <c r="I144" t="s">
        <v>36871</v>
      </c>
      <c r="J144" t="s">
        <v>453</v>
      </c>
      <c r="AF144">
        <v>39</v>
      </c>
      <c r="AG144">
        <v>42</v>
      </c>
      <c r="AM144" t="s">
        <v>455</v>
      </c>
      <c r="AR144" t="s">
        <v>352</v>
      </c>
      <c r="AS144">
        <v>1993</v>
      </c>
      <c r="AT144">
        <v>18</v>
      </c>
      <c r="AU144">
        <v>3</v>
      </c>
      <c r="AZ144">
        <v>184</v>
      </c>
      <c r="BA144">
        <v>190</v>
      </c>
      <c r="BC144" t="s">
        <v>36872</v>
      </c>
      <c r="BJ144" t="s">
        <v>36873</v>
      </c>
      <c r="BP144">
        <v>0</v>
      </c>
      <c r="BQ144" t="s">
        <v>13429</v>
      </c>
    </row>
    <row r="145" spans="1:69" hidden="1">
      <c r="A145" t="s">
        <v>67</v>
      </c>
      <c r="B145" t="s">
        <v>36836</v>
      </c>
      <c r="F145" t="s">
        <v>36836</v>
      </c>
      <c r="I145" t="s">
        <v>36837</v>
      </c>
      <c r="J145" t="s">
        <v>1172</v>
      </c>
      <c r="AF145">
        <v>71</v>
      </c>
      <c r="AG145">
        <v>71</v>
      </c>
      <c r="AM145" t="s">
        <v>1176</v>
      </c>
      <c r="AR145" t="s">
        <v>297</v>
      </c>
      <c r="AS145">
        <v>1994</v>
      </c>
      <c r="AT145">
        <v>17</v>
      </c>
      <c r="AU145">
        <v>3</v>
      </c>
      <c r="AZ145">
        <v>215</v>
      </c>
      <c r="BA145">
        <v>220</v>
      </c>
      <c r="BC145" t="s">
        <v>36838</v>
      </c>
      <c r="BJ145" t="s">
        <v>36839</v>
      </c>
      <c r="BP145">
        <v>0</v>
      </c>
      <c r="BQ145" t="s">
        <v>13429</v>
      </c>
    </row>
    <row r="146" spans="1:69" hidden="1">
      <c r="A146" t="s">
        <v>67</v>
      </c>
      <c r="B146" t="s">
        <v>34418</v>
      </c>
      <c r="F146" t="s">
        <v>34419</v>
      </c>
      <c r="I146" t="s">
        <v>34420</v>
      </c>
      <c r="J146" t="s">
        <v>6052</v>
      </c>
      <c r="AF146">
        <v>18</v>
      </c>
      <c r="AG146">
        <v>19</v>
      </c>
      <c r="AM146" t="s">
        <v>6055</v>
      </c>
      <c r="AR146" t="s">
        <v>730</v>
      </c>
      <c r="AS146">
        <v>2010</v>
      </c>
      <c r="AT146">
        <v>35</v>
      </c>
      <c r="AU146">
        <v>3</v>
      </c>
      <c r="AZ146">
        <v>117</v>
      </c>
      <c r="BA146">
        <v>124</v>
      </c>
      <c r="BC146" t="s">
        <v>34422</v>
      </c>
      <c r="BJ146" t="s">
        <v>34423</v>
      </c>
      <c r="BP146">
        <v>1</v>
      </c>
    </row>
    <row r="147" spans="1:69" hidden="1">
      <c r="A147" t="s">
        <v>67</v>
      </c>
      <c r="B147" t="s">
        <v>5618</v>
      </c>
      <c r="F147" t="s">
        <v>5619</v>
      </c>
      <c r="I147" t="s">
        <v>5620</v>
      </c>
      <c r="J147" t="s">
        <v>3484</v>
      </c>
      <c r="Z147" t="s">
        <v>5622</v>
      </c>
      <c r="AF147">
        <v>2</v>
      </c>
      <c r="AG147">
        <v>3</v>
      </c>
      <c r="AN147" t="s">
        <v>3488</v>
      </c>
      <c r="AS147">
        <v>2013</v>
      </c>
      <c r="AT147">
        <v>110</v>
      </c>
      <c r="AU147">
        <v>1</v>
      </c>
      <c r="AZ147">
        <v>95</v>
      </c>
      <c r="BA147">
        <v>101</v>
      </c>
      <c r="BC147" t="s">
        <v>5623</v>
      </c>
      <c r="BJ147" t="s">
        <v>5624</v>
      </c>
      <c r="BP147">
        <v>1</v>
      </c>
    </row>
    <row r="148" spans="1:69" hidden="1">
      <c r="A148" t="s">
        <v>67</v>
      </c>
      <c r="B148" t="s">
        <v>8226</v>
      </c>
      <c r="F148" t="s">
        <v>8547</v>
      </c>
      <c r="I148" t="s">
        <v>8548</v>
      </c>
      <c r="J148" t="s">
        <v>1442</v>
      </c>
      <c r="AF148">
        <v>25</v>
      </c>
      <c r="AG148">
        <v>26</v>
      </c>
      <c r="AM148" t="s">
        <v>1446</v>
      </c>
      <c r="AR148" t="s">
        <v>154</v>
      </c>
      <c r="AS148">
        <v>2007</v>
      </c>
      <c r="AT148">
        <v>20</v>
      </c>
      <c r="AU148">
        <v>6</v>
      </c>
      <c r="AZ148">
        <v>2144</v>
      </c>
      <c r="BA148">
        <v>2153</v>
      </c>
      <c r="BC148" t="s">
        <v>8550</v>
      </c>
      <c r="BJ148" t="s">
        <v>8551</v>
      </c>
      <c r="BK148">
        <v>17903189</v>
      </c>
      <c r="BP148">
        <v>1</v>
      </c>
    </row>
    <row r="149" spans="1:69" hidden="1">
      <c r="A149" t="s">
        <v>67</v>
      </c>
      <c r="B149" t="s">
        <v>12831</v>
      </c>
      <c r="F149" t="s">
        <v>12831</v>
      </c>
      <c r="I149" t="s">
        <v>36164</v>
      </c>
      <c r="J149" t="s">
        <v>36165</v>
      </c>
      <c r="AF149">
        <v>155</v>
      </c>
      <c r="AG149">
        <v>167</v>
      </c>
      <c r="AM149" t="s">
        <v>36166</v>
      </c>
      <c r="AS149">
        <v>1981</v>
      </c>
      <c r="AT149">
        <v>12</v>
      </c>
      <c r="AZ149">
        <v>281</v>
      </c>
      <c r="BA149">
        <v>308</v>
      </c>
      <c r="BC149" t="s">
        <v>36167</v>
      </c>
      <c r="BJ149" t="s">
        <v>36168</v>
      </c>
      <c r="BP149">
        <v>1</v>
      </c>
    </row>
    <row r="150" spans="1:69" hidden="1">
      <c r="A150" t="s">
        <v>67</v>
      </c>
      <c r="B150" t="s">
        <v>5721</v>
      </c>
      <c r="F150" t="s">
        <v>5722</v>
      </c>
      <c r="I150" t="s">
        <v>8677</v>
      </c>
      <c r="J150" t="s">
        <v>1192</v>
      </c>
      <c r="Z150" t="s">
        <v>5725</v>
      </c>
      <c r="AA150" t="s">
        <v>5726</v>
      </c>
      <c r="AF150">
        <v>135</v>
      </c>
      <c r="AG150">
        <v>158</v>
      </c>
      <c r="AM150" t="s">
        <v>1194</v>
      </c>
      <c r="AR150" t="s">
        <v>352</v>
      </c>
      <c r="AS150">
        <v>2007</v>
      </c>
      <c r="AT150">
        <v>13</v>
      </c>
      <c r="AU150">
        <v>8</v>
      </c>
      <c r="AZ150">
        <v>1565</v>
      </c>
      <c r="BA150">
        <v>1585</v>
      </c>
      <c r="BC150" t="s">
        <v>8679</v>
      </c>
      <c r="BJ150" t="s">
        <v>8680</v>
      </c>
      <c r="BP150">
        <v>1</v>
      </c>
    </row>
    <row r="151" spans="1:69" hidden="1">
      <c r="A151" t="s">
        <v>67</v>
      </c>
      <c r="B151" t="s">
        <v>32418</v>
      </c>
      <c r="F151" t="s">
        <v>32419</v>
      </c>
      <c r="I151" t="s">
        <v>32420</v>
      </c>
      <c r="J151" t="s">
        <v>348</v>
      </c>
      <c r="Z151" t="s">
        <v>32422</v>
      </c>
      <c r="AA151" t="s">
        <v>32423</v>
      </c>
      <c r="AF151">
        <v>4</v>
      </c>
      <c r="AG151">
        <v>4</v>
      </c>
      <c r="AM151" t="s">
        <v>350</v>
      </c>
      <c r="AN151" t="s">
        <v>351</v>
      </c>
      <c r="AR151" t="s">
        <v>730</v>
      </c>
      <c r="AS151">
        <v>2019</v>
      </c>
      <c r="AT151">
        <v>48</v>
      </c>
      <c r="AU151">
        <v>2</v>
      </c>
      <c r="AZ151">
        <v>454</v>
      </c>
      <c r="BA151">
        <v>464</v>
      </c>
      <c r="BC151" t="s">
        <v>32424</v>
      </c>
      <c r="BJ151" t="s">
        <v>32425</v>
      </c>
      <c r="BK151">
        <v>30657879</v>
      </c>
      <c r="BP151">
        <v>1</v>
      </c>
    </row>
    <row r="152" spans="1:69" hidden="1">
      <c r="A152" t="s">
        <v>67</v>
      </c>
      <c r="B152" t="s">
        <v>36587</v>
      </c>
      <c r="F152" t="s">
        <v>36588</v>
      </c>
      <c r="I152" t="s">
        <v>36589</v>
      </c>
      <c r="J152" t="s">
        <v>15589</v>
      </c>
      <c r="Z152" t="s">
        <v>36590</v>
      </c>
      <c r="AA152" t="s">
        <v>36591</v>
      </c>
      <c r="AF152">
        <v>136</v>
      </c>
      <c r="AG152">
        <v>143</v>
      </c>
      <c r="AM152" t="s">
        <v>15593</v>
      </c>
      <c r="AR152" t="s">
        <v>154</v>
      </c>
      <c r="AS152">
        <v>2011</v>
      </c>
      <c r="AT152">
        <v>67</v>
      </c>
      <c r="AU152">
        <v>11</v>
      </c>
      <c r="AZ152">
        <v>1368</v>
      </c>
      <c r="BA152">
        <v>1374</v>
      </c>
      <c r="BC152" t="s">
        <v>36592</v>
      </c>
      <c r="BJ152" t="s">
        <v>36593</v>
      </c>
      <c r="BK152">
        <v>22021034</v>
      </c>
      <c r="BP152">
        <v>0</v>
      </c>
      <c r="BQ152" t="s">
        <v>13429</v>
      </c>
    </row>
    <row r="153" spans="1:69" hidden="1">
      <c r="A153" t="s">
        <v>67</v>
      </c>
      <c r="B153" t="s">
        <v>36483</v>
      </c>
      <c r="F153" t="s">
        <v>36484</v>
      </c>
      <c r="I153" t="s">
        <v>36485</v>
      </c>
      <c r="J153" t="s">
        <v>6052</v>
      </c>
      <c r="AF153">
        <v>0</v>
      </c>
      <c r="AG153">
        <v>1</v>
      </c>
      <c r="AM153" t="s">
        <v>6055</v>
      </c>
      <c r="AR153" t="s">
        <v>242</v>
      </c>
      <c r="AS153">
        <v>2015</v>
      </c>
      <c r="AT153">
        <v>53</v>
      </c>
      <c r="AZ153">
        <v>72</v>
      </c>
      <c r="BA153">
        <v>79</v>
      </c>
      <c r="BC153" t="s">
        <v>36486</v>
      </c>
      <c r="BJ153" t="s">
        <v>36487</v>
      </c>
      <c r="BK153">
        <v>26590458</v>
      </c>
      <c r="BP153">
        <v>0</v>
      </c>
      <c r="BQ153" t="s">
        <v>13429</v>
      </c>
    </row>
    <row r="154" spans="1:69" hidden="1">
      <c r="A154" t="s">
        <v>67</v>
      </c>
      <c r="B154" t="s">
        <v>31637</v>
      </c>
      <c r="F154" t="s">
        <v>31637</v>
      </c>
      <c r="I154" t="s">
        <v>31638</v>
      </c>
      <c r="J154" t="s">
        <v>4545</v>
      </c>
      <c r="AF154">
        <v>20</v>
      </c>
      <c r="AG154">
        <v>23</v>
      </c>
      <c r="AM154" t="s">
        <v>4548</v>
      </c>
      <c r="AS154">
        <v>1982</v>
      </c>
      <c r="AT154">
        <v>75</v>
      </c>
      <c r="AU154">
        <v>2</v>
      </c>
      <c r="AZ154">
        <v>195</v>
      </c>
      <c r="BA154">
        <v>200</v>
      </c>
      <c r="BC154" t="s">
        <v>31639</v>
      </c>
      <c r="BJ154" t="s">
        <v>31640</v>
      </c>
      <c r="BP154">
        <v>1</v>
      </c>
    </row>
    <row r="155" spans="1:69" hidden="1">
      <c r="A155" t="s">
        <v>67</v>
      </c>
      <c r="B155" t="s">
        <v>13318</v>
      </c>
      <c r="F155" t="s">
        <v>13318</v>
      </c>
      <c r="I155" t="s">
        <v>13319</v>
      </c>
      <c r="J155" t="s">
        <v>3031</v>
      </c>
      <c r="AF155">
        <v>46</v>
      </c>
      <c r="AG155">
        <v>46</v>
      </c>
      <c r="AM155" t="s">
        <v>3034</v>
      </c>
      <c r="AS155">
        <v>1983</v>
      </c>
      <c r="AT155">
        <v>28</v>
      </c>
      <c r="AU155">
        <v>1</v>
      </c>
      <c r="AZ155">
        <v>213</v>
      </c>
      <c r="BA155">
        <v>220</v>
      </c>
      <c r="BC155" t="s">
        <v>13320</v>
      </c>
      <c r="BJ155" t="s">
        <v>13321</v>
      </c>
      <c r="BK155">
        <v>6681991</v>
      </c>
      <c r="BP155">
        <v>1</v>
      </c>
    </row>
    <row r="156" spans="1:69" hidden="1">
      <c r="A156" t="s">
        <v>67</v>
      </c>
      <c r="B156" t="s">
        <v>28096</v>
      </c>
      <c r="F156" t="s">
        <v>28096</v>
      </c>
      <c r="I156" t="s">
        <v>28097</v>
      </c>
      <c r="J156" t="s">
        <v>3484</v>
      </c>
      <c r="O156" t="s">
        <v>10474</v>
      </c>
      <c r="P156" t="s">
        <v>10475</v>
      </c>
      <c r="Q156" t="s">
        <v>10476</v>
      </c>
      <c r="S156" t="s">
        <v>10477</v>
      </c>
      <c r="AF156">
        <v>41</v>
      </c>
      <c r="AG156">
        <v>45</v>
      </c>
      <c r="AM156" t="s">
        <v>9979</v>
      </c>
      <c r="AS156">
        <v>2002</v>
      </c>
      <c r="AT156">
        <v>99</v>
      </c>
      <c r="AU156">
        <v>2</v>
      </c>
      <c r="AZ156">
        <v>225</v>
      </c>
      <c r="BA156">
        <v>239</v>
      </c>
      <c r="BC156" t="s">
        <v>28099</v>
      </c>
      <c r="BJ156" t="s">
        <v>28100</v>
      </c>
      <c r="BP156">
        <v>1</v>
      </c>
    </row>
    <row r="157" spans="1:69" hidden="1">
      <c r="A157" t="s">
        <v>67</v>
      </c>
      <c r="B157" t="s">
        <v>36564</v>
      </c>
      <c r="F157" t="s">
        <v>36565</v>
      </c>
      <c r="I157" t="s">
        <v>36566</v>
      </c>
      <c r="J157" t="s">
        <v>569</v>
      </c>
      <c r="Z157" t="s">
        <v>4447</v>
      </c>
      <c r="AF157">
        <v>26</v>
      </c>
      <c r="AG157">
        <v>26</v>
      </c>
      <c r="AM157" t="s">
        <v>572</v>
      </c>
      <c r="AR157" t="s">
        <v>521</v>
      </c>
      <c r="AS157">
        <v>2012</v>
      </c>
      <c r="AT157">
        <v>179</v>
      </c>
      <c r="AU157">
        <v>6</v>
      </c>
      <c r="AZ157" t="s">
        <v>36567</v>
      </c>
      <c r="BA157" t="s">
        <v>36568</v>
      </c>
      <c r="BC157" t="s">
        <v>36569</v>
      </c>
      <c r="BJ157" t="s">
        <v>36570</v>
      </c>
      <c r="BK157">
        <v>22617269</v>
      </c>
      <c r="BP157">
        <v>0</v>
      </c>
      <c r="BQ157" t="s">
        <v>13429</v>
      </c>
    </row>
    <row r="158" spans="1:69" hidden="1">
      <c r="A158" t="s">
        <v>67</v>
      </c>
      <c r="B158" t="s">
        <v>36648</v>
      </c>
      <c r="F158" t="s">
        <v>36649</v>
      </c>
      <c r="I158" t="s">
        <v>36650</v>
      </c>
      <c r="J158" t="s">
        <v>569</v>
      </c>
      <c r="AF158">
        <v>58</v>
      </c>
      <c r="AG158">
        <v>59</v>
      </c>
      <c r="AM158" t="s">
        <v>572</v>
      </c>
      <c r="AN158" t="s">
        <v>573</v>
      </c>
      <c r="AR158" t="s">
        <v>242</v>
      </c>
      <c r="AS158">
        <v>2008</v>
      </c>
      <c r="AT158">
        <v>172</v>
      </c>
      <c r="AU158">
        <v>4</v>
      </c>
      <c r="AZ158" t="s">
        <v>36651</v>
      </c>
      <c r="BA158" t="s">
        <v>36652</v>
      </c>
      <c r="BC158" t="s">
        <v>36653</v>
      </c>
      <c r="BJ158" t="s">
        <v>36654</v>
      </c>
      <c r="BK158">
        <v>18717635</v>
      </c>
      <c r="BP158">
        <v>0</v>
      </c>
      <c r="BQ158" t="s">
        <v>13429</v>
      </c>
    </row>
    <row r="159" spans="1:69" hidden="1">
      <c r="A159" t="s">
        <v>67</v>
      </c>
      <c r="B159" t="s">
        <v>36780</v>
      </c>
      <c r="F159" t="s">
        <v>36780</v>
      </c>
      <c r="I159" t="s">
        <v>36781</v>
      </c>
      <c r="J159" t="s">
        <v>8965</v>
      </c>
      <c r="AF159">
        <v>2</v>
      </c>
      <c r="AG159">
        <v>2</v>
      </c>
      <c r="AM159" t="s">
        <v>13440</v>
      </c>
      <c r="AR159" t="s">
        <v>521</v>
      </c>
      <c r="AS159">
        <v>1999</v>
      </c>
      <c r="AT159">
        <v>24</v>
      </c>
      <c r="AU159">
        <v>1</v>
      </c>
      <c r="AZ159">
        <v>70</v>
      </c>
      <c r="BA159">
        <v>77</v>
      </c>
      <c r="BJ159" t="s">
        <v>36782</v>
      </c>
      <c r="BK159">
        <v>10436880</v>
      </c>
      <c r="BP159">
        <v>0</v>
      </c>
      <c r="BQ159" t="s">
        <v>13429</v>
      </c>
    </row>
    <row r="160" spans="1:69" hidden="1">
      <c r="A160" t="s">
        <v>67</v>
      </c>
      <c r="B160" t="s">
        <v>35955</v>
      </c>
      <c r="F160" t="s">
        <v>35955</v>
      </c>
      <c r="I160" t="s">
        <v>35956</v>
      </c>
      <c r="J160" t="s">
        <v>569</v>
      </c>
      <c r="AF160">
        <v>45</v>
      </c>
      <c r="AG160">
        <v>45</v>
      </c>
      <c r="AM160" t="s">
        <v>572</v>
      </c>
      <c r="AR160" t="s">
        <v>521</v>
      </c>
      <c r="AS160">
        <v>1989</v>
      </c>
      <c r="AT160">
        <v>133</v>
      </c>
      <c r="AU160">
        <v>6</v>
      </c>
      <c r="AZ160">
        <v>869</v>
      </c>
      <c r="BA160">
        <v>887</v>
      </c>
      <c r="BC160" t="s">
        <v>35957</v>
      </c>
      <c r="BJ160" t="s">
        <v>35958</v>
      </c>
      <c r="BP160">
        <v>1</v>
      </c>
    </row>
    <row r="161" spans="1:73" hidden="1">
      <c r="A161" t="s">
        <v>67</v>
      </c>
      <c r="B161" t="s">
        <v>36544</v>
      </c>
      <c r="F161" t="s">
        <v>36545</v>
      </c>
      <c r="I161" t="s">
        <v>36546</v>
      </c>
      <c r="J161" t="s">
        <v>12253</v>
      </c>
      <c r="Z161" t="s">
        <v>36547</v>
      </c>
      <c r="AA161" t="s">
        <v>36548</v>
      </c>
      <c r="AF161">
        <v>52</v>
      </c>
      <c r="AG161">
        <v>53</v>
      </c>
      <c r="AM161" t="s">
        <v>12255</v>
      </c>
      <c r="AN161" t="s">
        <v>36549</v>
      </c>
      <c r="AR161" t="s">
        <v>297</v>
      </c>
      <c r="AS161">
        <v>2013</v>
      </c>
      <c r="AT161">
        <v>88</v>
      </c>
      <c r="AU161">
        <v>3</v>
      </c>
      <c r="AZ161">
        <v>185</v>
      </c>
      <c r="BA161">
        <v>218</v>
      </c>
      <c r="BC161" t="s">
        <v>36550</v>
      </c>
      <c r="BJ161" t="s">
        <v>36551</v>
      </c>
      <c r="BK161">
        <v>24053071</v>
      </c>
      <c r="BP161">
        <v>0</v>
      </c>
      <c r="BQ161" t="s">
        <v>13429</v>
      </c>
    </row>
    <row r="162" spans="1:73">
      <c r="A162" t="s">
        <v>67</v>
      </c>
      <c r="B162" t="s">
        <v>36896</v>
      </c>
      <c r="F162" t="s">
        <v>36896</v>
      </c>
      <c r="I162" t="s">
        <v>36897</v>
      </c>
      <c r="J162" t="s">
        <v>348</v>
      </c>
      <c r="AF162">
        <v>11</v>
      </c>
      <c r="AG162">
        <v>11</v>
      </c>
      <c r="AM162" t="s">
        <v>350</v>
      </c>
      <c r="AR162" t="s">
        <v>521</v>
      </c>
      <c r="AS162">
        <v>1990</v>
      </c>
      <c r="AT162">
        <v>19</v>
      </c>
      <c r="AU162">
        <v>3</v>
      </c>
      <c r="AZ162">
        <v>684</v>
      </c>
      <c r="BA162">
        <v>696</v>
      </c>
      <c r="BC162" t="s">
        <v>36898</v>
      </c>
      <c r="BJ162" t="s">
        <v>36899</v>
      </c>
      <c r="BP162">
        <v>0</v>
      </c>
      <c r="BQ162" t="s">
        <v>13433</v>
      </c>
      <c r="BU162" t="s">
        <v>13429</v>
      </c>
    </row>
    <row r="163" spans="1:73" hidden="1">
      <c r="A163" t="s">
        <v>1762</v>
      </c>
      <c r="B163" t="s">
        <v>7162</v>
      </c>
      <c r="F163" t="s">
        <v>7163</v>
      </c>
      <c r="I163" t="s">
        <v>7333</v>
      </c>
      <c r="J163" t="s">
        <v>7334</v>
      </c>
      <c r="K163" t="s">
        <v>7334</v>
      </c>
      <c r="AF163">
        <v>102</v>
      </c>
      <c r="AG163">
        <v>105</v>
      </c>
      <c r="AM163" t="s">
        <v>7336</v>
      </c>
      <c r="AO163" t="s">
        <v>7337</v>
      </c>
      <c r="AS163">
        <v>2010</v>
      </c>
      <c r="AT163">
        <v>72</v>
      </c>
      <c r="AZ163">
        <v>147</v>
      </c>
      <c r="BA163">
        <v>166</v>
      </c>
      <c r="BC163" t="s">
        <v>7338</v>
      </c>
      <c r="BJ163" t="s">
        <v>7339</v>
      </c>
      <c r="BK163">
        <v>20148671</v>
      </c>
      <c r="BP163">
        <v>1</v>
      </c>
    </row>
    <row r="164" spans="1:73" hidden="1">
      <c r="A164" t="s">
        <v>67</v>
      </c>
      <c r="B164" t="s">
        <v>36776</v>
      </c>
      <c r="F164" t="s">
        <v>36776</v>
      </c>
      <c r="I164" t="s">
        <v>36777</v>
      </c>
      <c r="J164" t="s">
        <v>423</v>
      </c>
      <c r="Z164" t="s">
        <v>23639</v>
      </c>
      <c r="AA164" t="s">
        <v>18280</v>
      </c>
      <c r="AF164">
        <v>72</v>
      </c>
      <c r="AG164">
        <v>81</v>
      </c>
      <c r="AM164" t="s">
        <v>426</v>
      </c>
      <c r="AR164" t="s">
        <v>84</v>
      </c>
      <c r="AS164">
        <v>1999</v>
      </c>
      <c r="AT164">
        <v>53</v>
      </c>
      <c r="AU164">
        <v>6</v>
      </c>
      <c r="AZ164">
        <v>1823</v>
      </c>
      <c r="BA164">
        <v>1834</v>
      </c>
      <c r="BC164" t="s">
        <v>36778</v>
      </c>
      <c r="BJ164" t="s">
        <v>36779</v>
      </c>
      <c r="BK164">
        <v>28565454</v>
      </c>
      <c r="BP164">
        <v>0</v>
      </c>
      <c r="BQ164" t="s">
        <v>13429</v>
      </c>
    </row>
    <row r="165" spans="1:73" hidden="1">
      <c r="A165" t="s">
        <v>67</v>
      </c>
      <c r="B165" t="s">
        <v>13013</v>
      </c>
      <c r="F165" t="s">
        <v>13013</v>
      </c>
      <c r="I165" t="s">
        <v>13014</v>
      </c>
      <c r="J165" t="s">
        <v>13015</v>
      </c>
      <c r="Z165" t="s">
        <v>13017</v>
      </c>
      <c r="AF165">
        <v>24</v>
      </c>
      <c r="AG165">
        <v>26</v>
      </c>
      <c r="AM165" t="s">
        <v>13018</v>
      </c>
      <c r="AR165" t="s">
        <v>1023</v>
      </c>
      <c r="AS165">
        <v>1992</v>
      </c>
      <c r="AT165">
        <v>30</v>
      </c>
      <c r="AU165">
        <v>3</v>
      </c>
      <c r="AZ165">
        <v>251</v>
      </c>
      <c r="BA165">
        <v>279</v>
      </c>
      <c r="BC165" t="s">
        <v>13019</v>
      </c>
      <c r="BJ165" t="s">
        <v>13020</v>
      </c>
      <c r="BP165">
        <v>1</v>
      </c>
    </row>
    <row r="166" spans="1:73" hidden="1">
      <c r="A166" t="s">
        <v>67</v>
      </c>
      <c r="B166" t="s">
        <v>36905</v>
      </c>
      <c r="F166" t="s">
        <v>36905</v>
      </c>
      <c r="I166" t="s">
        <v>36906</v>
      </c>
      <c r="J166" t="s">
        <v>27498</v>
      </c>
      <c r="AF166">
        <v>4</v>
      </c>
      <c r="AG166">
        <v>6</v>
      </c>
      <c r="AM166" t="s">
        <v>27500</v>
      </c>
      <c r="AR166" t="s">
        <v>815</v>
      </c>
      <c r="AS166">
        <v>1990</v>
      </c>
      <c r="AT166">
        <v>90</v>
      </c>
      <c r="AU166">
        <v>1</v>
      </c>
      <c r="AZ166">
        <v>16</v>
      </c>
      <c r="BA166">
        <v>32</v>
      </c>
      <c r="BJ166" t="s">
        <v>36907</v>
      </c>
      <c r="BP166">
        <v>0</v>
      </c>
      <c r="BQ166" t="s">
        <v>13429</v>
      </c>
    </row>
    <row r="167" spans="1:73" hidden="1">
      <c r="A167" t="s">
        <v>67</v>
      </c>
      <c r="B167" t="s">
        <v>36849</v>
      </c>
      <c r="F167" t="s">
        <v>36849</v>
      </c>
      <c r="I167" t="s">
        <v>36868</v>
      </c>
      <c r="J167" t="s">
        <v>4545</v>
      </c>
      <c r="AF167">
        <v>2</v>
      </c>
      <c r="AG167">
        <v>2</v>
      </c>
      <c r="AM167" t="s">
        <v>4548</v>
      </c>
      <c r="AR167" t="s">
        <v>297</v>
      </c>
      <c r="AS167">
        <v>1993</v>
      </c>
      <c r="AT167">
        <v>86</v>
      </c>
      <c r="AU167">
        <v>5</v>
      </c>
      <c r="AZ167">
        <v>594</v>
      </c>
      <c r="BA167">
        <v>598</v>
      </c>
      <c r="BC167" t="s">
        <v>36869</v>
      </c>
      <c r="BJ167" t="s">
        <v>36870</v>
      </c>
      <c r="BP167">
        <v>0</v>
      </c>
      <c r="BQ167" t="s">
        <v>13429</v>
      </c>
    </row>
    <row r="168" spans="1:73" hidden="1">
      <c r="A168" t="s">
        <v>67</v>
      </c>
      <c r="B168" t="s">
        <v>11289</v>
      </c>
      <c r="F168" t="s">
        <v>11289</v>
      </c>
      <c r="I168" t="s">
        <v>11290</v>
      </c>
      <c r="J168" t="s">
        <v>160</v>
      </c>
      <c r="AF168">
        <v>21</v>
      </c>
      <c r="AG168">
        <v>23</v>
      </c>
      <c r="AM168" t="s">
        <v>162</v>
      </c>
      <c r="AR168" t="s">
        <v>84</v>
      </c>
      <c r="AS168">
        <v>1998</v>
      </c>
      <c r="AT168">
        <v>23</v>
      </c>
      <c r="AU168">
        <v>4</v>
      </c>
      <c r="AZ168">
        <v>369</v>
      </c>
      <c r="BA168">
        <v>375</v>
      </c>
      <c r="BC168" t="s">
        <v>11292</v>
      </c>
      <c r="BJ168" t="s">
        <v>11293</v>
      </c>
      <c r="BP168">
        <v>1</v>
      </c>
    </row>
    <row r="169" spans="1:73" hidden="1">
      <c r="A169" t="s">
        <v>67</v>
      </c>
      <c r="B169" t="s">
        <v>36409</v>
      </c>
      <c r="F169" t="s">
        <v>36410</v>
      </c>
      <c r="I169" t="s">
        <v>36411</v>
      </c>
      <c r="J169" t="s">
        <v>358</v>
      </c>
      <c r="Z169" t="s">
        <v>36412</v>
      </c>
      <c r="AA169" t="s">
        <v>36413</v>
      </c>
      <c r="AF169">
        <v>5</v>
      </c>
      <c r="AG169">
        <v>5</v>
      </c>
      <c r="AM169" t="s">
        <v>360</v>
      </c>
      <c r="AN169" t="s">
        <v>361</v>
      </c>
      <c r="AR169" t="s">
        <v>730</v>
      </c>
      <c r="AS169">
        <v>2017</v>
      </c>
      <c r="AT169">
        <v>98</v>
      </c>
      <c r="AZ169">
        <v>309</v>
      </c>
      <c r="BA169">
        <v>316</v>
      </c>
      <c r="BC169" t="s">
        <v>36414</v>
      </c>
      <c r="BJ169" t="s">
        <v>36415</v>
      </c>
      <c r="BK169">
        <v>28193478</v>
      </c>
      <c r="BP169">
        <v>0</v>
      </c>
      <c r="BQ169" t="s">
        <v>13429</v>
      </c>
    </row>
    <row r="170" spans="1:73" hidden="1">
      <c r="A170" t="s">
        <v>67</v>
      </c>
      <c r="B170" t="s">
        <v>34429</v>
      </c>
      <c r="F170" t="s">
        <v>34430</v>
      </c>
      <c r="I170" t="s">
        <v>34431</v>
      </c>
      <c r="J170" t="s">
        <v>280</v>
      </c>
      <c r="AA170" t="s">
        <v>7579</v>
      </c>
      <c r="AF170">
        <v>37</v>
      </c>
      <c r="AG170">
        <v>39</v>
      </c>
      <c r="AM170" t="s">
        <v>284</v>
      </c>
      <c r="AR170" t="s">
        <v>27231</v>
      </c>
      <c r="AS170">
        <v>2010</v>
      </c>
      <c r="AT170">
        <v>5</v>
      </c>
      <c r="AU170">
        <v>3</v>
      </c>
      <c r="BB170" t="s">
        <v>34433</v>
      </c>
      <c r="BC170" t="s">
        <v>34434</v>
      </c>
      <c r="BJ170" t="s">
        <v>34435</v>
      </c>
      <c r="BK170">
        <v>20221437</v>
      </c>
      <c r="BP170">
        <v>1</v>
      </c>
    </row>
    <row r="171" spans="1:73">
      <c r="A171" t="s">
        <v>67</v>
      </c>
      <c r="B171" t="s">
        <v>36817</v>
      </c>
      <c r="F171" t="s">
        <v>36817</v>
      </c>
      <c r="I171" t="s">
        <v>36818</v>
      </c>
      <c r="J171" t="s">
        <v>453</v>
      </c>
      <c r="AF171">
        <v>18</v>
      </c>
      <c r="AG171">
        <v>19</v>
      </c>
      <c r="AM171" t="s">
        <v>455</v>
      </c>
      <c r="AN171" t="s">
        <v>456</v>
      </c>
      <c r="AR171" t="s">
        <v>154</v>
      </c>
      <c r="AS171">
        <v>1995</v>
      </c>
      <c r="AT171">
        <v>20</v>
      </c>
      <c r="AU171">
        <v>4</v>
      </c>
      <c r="AZ171">
        <v>359</v>
      </c>
      <c r="BA171">
        <v>366</v>
      </c>
      <c r="BC171" t="s">
        <v>36819</v>
      </c>
      <c r="BJ171" t="s">
        <v>36820</v>
      </c>
      <c r="BP171">
        <v>0</v>
      </c>
      <c r="BQ171" t="s">
        <v>13433</v>
      </c>
      <c r="BR171">
        <v>2</v>
      </c>
    </row>
    <row r="172" spans="1:73" hidden="1">
      <c r="A172" t="s">
        <v>1762</v>
      </c>
      <c r="B172" t="s">
        <v>5157</v>
      </c>
      <c r="D172" t="s">
        <v>18353</v>
      </c>
      <c r="F172" t="s">
        <v>18354</v>
      </c>
      <c r="I172" t="s">
        <v>18355</v>
      </c>
      <c r="J172" t="s">
        <v>18356</v>
      </c>
      <c r="K172" t="s">
        <v>17163</v>
      </c>
      <c r="AF172">
        <v>8</v>
      </c>
      <c r="AG172">
        <v>8</v>
      </c>
      <c r="AM172" t="s">
        <v>17165</v>
      </c>
      <c r="AO172" t="s">
        <v>18358</v>
      </c>
      <c r="AS172">
        <v>2016</v>
      </c>
      <c r="AT172">
        <v>51</v>
      </c>
      <c r="AZ172">
        <v>329</v>
      </c>
      <c r="BA172">
        <v>361</v>
      </c>
      <c r="BC172" t="s">
        <v>18359</v>
      </c>
      <c r="BJ172" t="s">
        <v>18360</v>
      </c>
      <c r="BP172">
        <v>1</v>
      </c>
    </row>
    <row r="173" spans="1:73" hidden="1">
      <c r="A173" t="s">
        <v>67</v>
      </c>
      <c r="B173" t="s">
        <v>34294</v>
      </c>
      <c r="F173" t="s">
        <v>34295</v>
      </c>
      <c r="I173" t="s">
        <v>34296</v>
      </c>
      <c r="J173" t="s">
        <v>22425</v>
      </c>
      <c r="AA173" t="s">
        <v>34298</v>
      </c>
      <c r="AF173">
        <v>5</v>
      </c>
      <c r="AG173">
        <v>5</v>
      </c>
      <c r="AM173" t="s">
        <v>22429</v>
      </c>
      <c r="AN173" t="s">
        <v>23526</v>
      </c>
      <c r="AR173" t="s">
        <v>730</v>
      </c>
      <c r="AS173">
        <v>2011</v>
      </c>
      <c r="AT173">
        <v>66</v>
      </c>
      <c r="AU173">
        <v>2</v>
      </c>
      <c r="AZ173">
        <v>340</v>
      </c>
      <c r="BA173">
        <v>348</v>
      </c>
      <c r="BC173" t="s">
        <v>34299</v>
      </c>
      <c r="BJ173" t="s">
        <v>34300</v>
      </c>
      <c r="BP173">
        <v>1</v>
      </c>
    </row>
    <row r="174" spans="1:73" hidden="1">
      <c r="A174" t="s">
        <v>1762</v>
      </c>
      <c r="B174" t="s">
        <v>5157</v>
      </c>
      <c r="D174" t="s">
        <v>5158</v>
      </c>
      <c r="F174" t="s">
        <v>5159</v>
      </c>
      <c r="I174" t="s">
        <v>5160</v>
      </c>
      <c r="J174" t="s">
        <v>5161</v>
      </c>
      <c r="K174" t="s">
        <v>5162</v>
      </c>
      <c r="AF174">
        <v>109</v>
      </c>
      <c r="AG174">
        <v>119</v>
      </c>
      <c r="AM174" t="s">
        <v>5164</v>
      </c>
      <c r="AO174" t="s">
        <v>5165</v>
      </c>
      <c r="AS174">
        <v>2014</v>
      </c>
      <c r="AT174">
        <v>59</v>
      </c>
      <c r="AZ174">
        <v>73</v>
      </c>
      <c r="BA174" t="s">
        <v>5166</v>
      </c>
      <c r="BC174" t="s">
        <v>5167</v>
      </c>
      <c r="BJ174" t="s">
        <v>5168</v>
      </c>
      <c r="BK174">
        <v>24160427</v>
      </c>
      <c r="BP174">
        <v>1</v>
      </c>
    </row>
    <row r="175" spans="1:73" hidden="1">
      <c r="A175" t="s">
        <v>67</v>
      </c>
      <c r="B175" t="s">
        <v>36726</v>
      </c>
      <c r="F175" t="s">
        <v>36726</v>
      </c>
      <c r="I175" t="s">
        <v>36727</v>
      </c>
      <c r="J175" t="s">
        <v>16117</v>
      </c>
      <c r="AF175">
        <v>20</v>
      </c>
      <c r="AG175">
        <v>20</v>
      </c>
      <c r="AM175" t="s">
        <v>16119</v>
      </c>
      <c r="AR175" t="s">
        <v>472</v>
      </c>
      <c r="AS175">
        <v>2002</v>
      </c>
      <c r="AT175">
        <v>104</v>
      </c>
      <c r="AU175">
        <v>3</v>
      </c>
      <c r="AZ175">
        <v>655</v>
      </c>
      <c r="BA175">
        <v>662</v>
      </c>
      <c r="BJ175" t="s">
        <v>36728</v>
      </c>
      <c r="BP175">
        <v>0</v>
      </c>
      <c r="BQ175" t="s">
        <v>13429</v>
      </c>
    </row>
    <row r="176" spans="1:73" hidden="1">
      <c r="A176" t="s">
        <v>67</v>
      </c>
      <c r="B176" t="s">
        <v>36498</v>
      </c>
      <c r="F176" t="s">
        <v>36499</v>
      </c>
      <c r="I176" t="s">
        <v>36500</v>
      </c>
      <c r="J176" t="s">
        <v>36501</v>
      </c>
      <c r="AF176">
        <v>40</v>
      </c>
      <c r="AG176">
        <v>41</v>
      </c>
      <c r="AM176" t="s">
        <v>36502</v>
      </c>
      <c r="AN176" t="s">
        <v>36503</v>
      </c>
      <c r="AR176" t="s">
        <v>521</v>
      </c>
      <c r="AS176">
        <v>2014</v>
      </c>
      <c r="AT176">
        <v>60</v>
      </c>
      <c r="AU176">
        <v>3</v>
      </c>
      <c r="AZ176">
        <v>434</v>
      </c>
      <c r="BA176">
        <v>449</v>
      </c>
      <c r="BC176" t="s">
        <v>36504</v>
      </c>
      <c r="BJ176" t="s">
        <v>36505</v>
      </c>
      <c r="BP176">
        <v>0</v>
      </c>
      <c r="BQ176" t="s">
        <v>13429</v>
      </c>
    </row>
    <row r="177" spans="1:73">
      <c r="A177" t="s">
        <v>67</v>
      </c>
      <c r="B177" t="s">
        <v>36436</v>
      </c>
      <c r="F177" t="s">
        <v>36437</v>
      </c>
      <c r="I177" t="s">
        <v>36438</v>
      </c>
      <c r="J177" t="s">
        <v>809</v>
      </c>
      <c r="Z177" t="s">
        <v>36439</v>
      </c>
      <c r="AA177" t="s">
        <v>36440</v>
      </c>
      <c r="AF177">
        <v>45</v>
      </c>
      <c r="AG177">
        <v>45</v>
      </c>
      <c r="AM177" t="s">
        <v>813</v>
      </c>
      <c r="AN177" t="s">
        <v>814</v>
      </c>
      <c r="AR177" t="s">
        <v>472</v>
      </c>
      <c r="AS177">
        <v>2016</v>
      </c>
      <c r="AT177">
        <v>89</v>
      </c>
      <c r="AU177">
        <v>3</v>
      </c>
      <c r="AX177" t="s">
        <v>49</v>
      </c>
      <c r="AZ177">
        <v>689</v>
      </c>
      <c r="BA177">
        <v>700</v>
      </c>
      <c r="BC177" t="s">
        <v>36441</v>
      </c>
      <c r="BJ177" t="s">
        <v>36442</v>
      </c>
      <c r="BP177">
        <v>0</v>
      </c>
      <c r="BQ177" t="s">
        <v>13433</v>
      </c>
      <c r="BS177">
        <v>0</v>
      </c>
    </row>
    <row r="178" spans="1:73" hidden="1">
      <c r="A178" t="s">
        <v>1762</v>
      </c>
      <c r="B178" t="s">
        <v>7162</v>
      </c>
      <c r="D178" t="s">
        <v>17177</v>
      </c>
      <c r="F178" t="s">
        <v>7163</v>
      </c>
      <c r="I178" t="s">
        <v>17178</v>
      </c>
      <c r="J178" t="s">
        <v>17179</v>
      </c>
      <c r="K178" t="s">
        <v>16004</v>
      </c>
      <c r="AF178">
        <v>0</v>
      </c>
      <c r="AG178">
        <v>0</v>
      </c>
      <c r="AM178" t="s">
        <v>16006</v>
      </c>
      <c r="AO178" t="s">
        <v>17181</v>
      </c>
      <c r="AS178">
        <v>2017</v>
      </c>
      <c r="AT178">
        <v>99</v>
      </c>
      <c r="AZ178">
        <v>39</v>
      </c>
      <c r="BA178">
        <v>71</v>
      </c>
      <c r="BC178" t="s">
        <v>17182</v>
      </c>
      <c r="BJ178" t="s">
        <v>17183</v>
      </c>
      <c r="BK178">
        <v>29050554</v>
      </c>
      <c r="BP178">
        <v>1</v>
      </c>
    </row>
    <row r="179" spans="1:73" hidden="1">
      <c r="A179" t="s">
        <v>67</v>
      </c>
      <c r="B179" t="s">
        <v>36771</v>
      </c>
      <c r="F179" t="s">
        <v>36771</v>
      </c>
      <c r="I179" t="s">
        <v>36805</v>
      </c>
      <c r="J179" t="s">
        <v>453</v>
      </c>
      <c r="Z179" t="s">
        <v>36806</v>
      </c>
      <c r="AA179" t="s">
        <v>34340</v>
      </c>
      <c r="AF179">
        <v>48</v>
      </c>
      <c r="AG179">
        <v>53</v>
      </c>
      <c r="AM179" t="s">
        <v>455</v>
      </c>
      <c r="AR179" t="s">
        <v>154</v>
      </c>
      <c r="AS179">
        <v>1997</v>
      </c>
      <c r="AT179">
        <v>22</v>
      </c>
      <c r="AU179">
        <v>4</v>
      </c>
      <c r="AZ179">
        <v>390</v>
      </c>
      <c r="BA179">
        <v>398</v>
      </c>
      <c r="BC179" t="s">
        <v>36807</v>
      </c>
      <c r="BJ179" t="s">
        <v>36808</v>
      </c>
      <c r="BP179">
        <v>0</v>
      </c>
      <c r="BQ179" t="s">
        <v>13429</v>
      </c>
    </row>
    <row r="180" spans="1:73" hidden="1">
      <c r="A180" t="s">
        <v>67</v>
      </c>
      <c r="B180" t="s">
        <v>5357</v>
      </c>
      <c r="F180" t="s">
        <v>5358</v>
      </c>
      <c r="I180" t="s">
        <v>5359</v>
      </c>
      <c r="J180" t="s">
        <v>358</v>
      </c>
      <c r="AA180" t="s">
        <v>5361</v>
      </c>
      <c r="AF180">
        <v>13</v>
      </c>
      <c r="AG180">
        <v>13</v>
      </c>
      <c r="AM180" t="s">
        <v>360</v>
      </c>
      <c r="AR180" t="s">
        <v>352</v>
      </c>
      <c r="AS180">
        <v>2013</v>
      </c>
      <c r="AT180">
        <v>59</v>
      </c>
      <c r="AU180">
        <v>8</v>
      </c>
      <c r="AZ180">
        <v>745</v>
      </c>
      <c r="BA180">
        <v>751</v>
      </c>
      <c r="BC180" t="s">
        <v>5362</v>
      </c>
      <c r="BJ180" t="s">
        <v>5363</v>
      </c>
      <c r="BK180">
        <v>23702203</v>
      </c>
      <c r="BP180">
        <v>1</v>
      </c>
    </row>
    <row r="181" spans="1:73">
      <c r="A181" t="s">
        <v>67</v>
      </c>
      <c r="B181" t="s">
        <v>37001</v>
      </c>
      <c r="F181" t="s">
        <v>37001</v>
      </c>
      <c r="I181" t="s">
        <v>37002</v>
      </c>
      <c r="J181" t="s">
        <v>188</v>
      </c>
      <c r="AF181">
        <v>305</v>
      </c>
      <c r="AG181">
        <v>320</v>
      </c>
      <c r="AM181" t="s">
        <v>191</v>
      </c>
      <c r="AS181">
        <v>1980</v>
      </c>
      <c r="AT181">
        <v>45</v>
      </c>
      <c r="AU181">
        <v>2</v>
      </c>
      <c r="AZ181">
        <v>202</v>
      </c>
      <c r="BA181">
        <v>208</v>
      </c>
      <c r="BC181" t="s">
        <v>37003</v>
      </c>
      <c r="BJ181" t="s">
        <v>37004</v>
      </c>
      <c r="BK181">
        <v>28309531</v>
      </c>
      <c r="BP181">
        <v>0</v>
      </c>
      <c r="BQ181" t="s">
        <v>13433</v>
      </c>
      <c r="BU181" t="s">
        <v>13429</v>
      </c>
    </row>
    <row r="182" spans="1:73" hidden="1">
      <c r="A182" t="s">
        <v>67</v>
      </c>
      <c r="B182" t="s">
        <v>15372</v>
      </c>
      <c r="F182" t="s">
        <v>15373</v>
      </c>
      <c r="I182" t="s">
        <v>15374</v>
      </c>
      <c r="J182" t="s">
        <v>348</v>
      </c>
      <c r="AF182">
        <v>7</v>
      </c>
      <c r="AG182">
        <v>7</v>
      </c>
      <c r="AM182" t="s">
        <v>350</v>
      </c>
      <c r="AN182" t="s">
        <v>351</v>
      </c>
      <c r="AR182" t="s">
        <v>352</v>
      </c>
      <c r="AS182">
        <v>2018</v>
      </c>
      <c r="AT182">
        <v>47</v>
      </c>
      <c r="AU182">
        <v>4</v>
      </c>
      <c r="AZ182">
        <v>1013</v>
      </c>
      <c r="BA182">
        <v>1023</v>
      </c>
      <c r="BC182" t="s">
        <v>15376</v>
      </c>
      <c r="BJ182" t="s">
        <v>15377</v>
      </c>
      <c r="BK182">
        <v>29846535</v>
      </c>
      <c r="BP182">
        <v>1</v>
      </c>
    </row>
    <row r="183" spans="1:73" hidden="1">
      <c r="A183" t="s">
        <v>67</v>
      </c>
      <c r="B183" t="s">
        <v>34392</v>
      </c>
      <c r="F183" t="s">
        <v>34393</v>
      </c>
      <c r="I183" t="s">
        <v>34394</v>
      </c>
      <c r="J183" t="s">
        <v>348</v>
      </c>
      <c r="AF183">
        <v>20</v>
      </c>
      <c r="AG183">
        <v>22</v>
      </c>
      <c r="AM183" t="s">
        <v>350</v>
      </c>
      <c r="AN183" t="s">
        <v>351</v>
      </c>
      <c r="AR183" t="s">
        <v>352</v>
      </c>
      <c r="AS183">
        <v>2010</v>
      </c>
      <c r="AT183">
        <v>39</v>
      </c>
      <c r="AU183">
        <v>4</v>
      </c>
      <c r="AZ183">
        <v>1068</v>
      </c>
      <c r="BA183">
        <v>1084</v>
      </c>
      <c r="BC183" t="s">
        <v>34396</v>
      </c>
      <c r="BJ183" t="s">
        <v>34397</v>
      </c>
      <c r="BK183">
        <v>22127157</v>
      </c>
      <c r="BP183">
        <v>1</v>
      </c>
    </row>
    <row r="184" spans="1:73" hidden="1">
      <c r="A184" t="s">
        <v>67</v>
      </c>
      <c r="B184" t="s">
        <v>32447</v>
      </c>
      <c r="F184" t="s">
        <v>32448</v>
      </c>
      <c r="I184" t="s">
        <v>32449</v>
      </c>
      <c r="J184" t="s">
        <v>3022</v>
      </c>
      <c r="AA184" t="s">
        <v>32450</v>
      </c>
      <c r="AF184">
        <v>0</v>
      </c>
      <c r="AG184">
        <v>0</v>
      </c>
      <c r="AM184" t="s">
        <v>3024</v>
      </c>
      <c r="AN184" t="s">
        <v>3025</v>
      </c>
      <c r="AR184" t="s">
        <v>815</v>
      </c>
      <c r="AS184">
        <v>2019</v>
      </c>
      <c r="AT184">
        <v>56</v>
      </c>
      <c r="AU184">
        <v>2</v>
      </c>
      <c r="AZ184">
        <v>299</v>
      </c>
      <c r="BA184">
        <v>302</v>
      </c>
      <c r="BC184" t="s">
        <v>32451</v>
      </c>
      <c r="BJ184" t="s">
        <v>32452</v>
      </c>
      <c r="BK184">
        <v>30668777</v>
      </c>
      <c r="BP184">
        <v>1</v>
      </c>
    </row>
    <row r="185" spans="1:73" hidden="1">
      <c r="A185" t="s">
        <v>67</v>
      </c>
      <c r="B185" t="s">
        <v>36160</v>
      </c>
      <c r="F185" t="s">
        <v>36160</v>
      </c>
      <c r="I185" t="s">
        <v>36161</v>
      </c>
      <c r="J185" t="s">
        <v>188</v>
      </c>
      <c r="AF185">
        <v>16</v>
      </c>
      <c r="AG185">
        <v>16</v>
      </c>
      <c r="AM185" t="s">
        <v>191</v>
      </c>
      <c r="AS185">
        <v>1982</v>
      </c>
      <c r="AT185">
        <v>53</v>
      </c>
      <c r="AU185">
        <v>3</v>
      </c>
      <c r="AZ185">
        <v>386</v>
      </c>
      <c r="BA185">
        <v>393</v>
      </c>
      <c r="BC185" t="s">
        <v>36162</v>
      </c>
      <c r="BJ185" t="s">
        <v>36163</v>
      </c>
      <c r="BK185">
        <v>28311746</v>
      </c>
      <c r="BP185">
        <v>1</v>
      </c>
    </row>
    <row r="186" spans="1:73" hidden="1">
      <c r="A186" t="s">
        <v>67</v>
      </c>
      <c r="B186" t="s">
        <v>36824</v>
      </c>
      <c r="F186" t="s">
        <v>36824</v>
      </c>
      <c r="I186" t="s">
        <v>36825</v>
      </c>
      <c r="J186" t="s">
        <v>423</v>
      </c>
      <c r="AF186">
        <v>33</v>
      </c>
      <c r="AG186">
        <v>33</v>
      </c>
      <c r="AM186" t="s">
        <v>426</v>
      </c>
      <c r="AR186" t="s">
        <v>521</v>
      </c>
      <c r="AS186">
        <v>1995</v>
      </c>
      <c r="AT186">
        <v>49</v>
      </c>
      <c r="AU186">
        <v>3</v>
      </c>
      <c r="AZ186">
        <v>446</v>
      </c>
      <c r="BA186">
        <v>455</v>
      </c>
      <c r="BC186" t="s">
        <v>36826</v>
      </c>
      <c r="BJ186" t="s">
        <v>36827</v>
      </c>
      <c r="BK186">
        <v>28565079</v>
      </c>
      <c r="BP186">
        <v>0</v>
      </c>
      <c r="BQ186" t="s">
        <v>13429</v>
      </c>
    </row>
    <row r="187" spans="1:73" hidden="1">
      <c r="A187" t="s">
        <v>67</v>
      </c>
      <c r="B187" t="s">
        <v>36681</v>
      </c>
      <c r="F187" t="s">
        <v>36681</v>
      </c>
      <c r="I187" t="s">
        <v>36682</v>
      </c>
      <c r="J187" t="s">
        <v>30616</v>
      </c>
      <c r="Z187" t="s">
        <v>36683</v>
      </c>
      <c r="AA187" t="s">
        <v>36684</v>
      </c>
      <c r="AF187">
        <v>10</v>
      </c>
      <c r="AG187">
        <v>10</v>
      </c>
      <c r="AM187" t="s">
        <v>30620</v>
      </c>
      <c r="AS187">
        <v>2004</v>
      </c>
      <c r="AT187">
        <v>28</v>
      </c>
      <c r="AU187">
        <v>1</v>
      </c>
      <c r="AZ187">
        <v>105</v>
      </c>
      <c r="BA187">
        <v>111</v>
      </c>
      <c r="BJ187" t="s">
        <v>36685</v>
      </c>
      <c r="BP187">
        <v>0</v>
      </c>
      <c r="BQ187" t="s">
        <v>13429</v>
      </c>
    </row>
    <row r="188" spans="1:73" hidden="1">
      <c r="A188" t="s">
        <v>67</v>
      </c>
      <c r="B188" t="s">
        <v>36760</v>
      </c>
      <c r="F188" t="s">
        <v>36760</v>
      </c>
      <c r="I188" t="s">
        <v>36761</v>
      </c>
      <c r="J188" t="s">
        <v>1192</v>
      </c>
      <c r="Z188" t="s">
        <v>36762</v>
      </c>
      <c r="AA188" t="s">
        <v>36763</v>
      </c>
      <c r="AF188">
        <v>331</v>
      </c>
      <c r="AG188">
        <v>368</v>
      </c>
      <c r="AM188" t="s">
        <v>1194</v>
      </c>
      <c r="AR188" t="s">
        <v>730</v>
      </c>
      <c r="AS188">
        <v>2000</v>
      </c>
      <c r="AT188">
        <v>6</v>
      </c>
      <c r="AU188">
        <v>4</v>
      </c>
      <c r="AZ188">
        <v>407</v>
      </c>
      <c r="BA188">
        <v>416</v>
      </c>
      <c r="BC188" t="s">
        <v>36764</v>
      </c>
      <c r="BJ188" t="s">
        <v>36765</v>
      </c>
      <c r="BP188">
        <v>0</v>
      </c>
      <c r="BQ188" t="s">
        <v>13429</v>
      </c>
    </row>
    <row r="189" spans="1:73" hidden="1">
      <c r="A189" t="s">
        <v>67</v>
      </c>
      <c r="B189" t="s">
        <v>36947</v>
      </c>
      <c r="F189" t="s">
        <v>36947</v>
      </c>
      <c r="I189" t="s">
        <v>36948</v>
      </c>
      <c r="J189" t="s">
        <v>11636</v>
      </c>
      <c r="AF189">
        <v>4</v>
      </c>
      <c r="AG189">
        <v>5</v>
      </c>
      <c r="AM189" t="s">
        <v>1242</v>
      </c>
      <c r="AR189" t="s">
        <v>884</v>
      </c>
      <c r="AS189">
        <v>1986</v>
      </c>
      <c r="AT189">
        <v>64</v>
      </c>
      <c r="AU189">
        <v>2</v>
      </c>
      <c r="AZ189">
        <v>285</v>
      </c>
      <c r="BA189">
        <v>290</v>
      </c>
      <c r="BC189" t="s">
        <v>36949</v>
      </c>
      <c r="BJ189" t="s">
        <v>36950</v>
      </c>
      <c r="BP189">
        <v>0</v>
      </c>
      <c r="BQ189" t="s">
        <v>13429</v>
      </c>
    </row>
    <row r="190" spans="1:73" hidden="1">
      <c r="A190" t="s">
        <v>67</v>
      </c>
      <c r="B190" t="s">
        <v>7162</v>
      </c>
      <c r="F190" t="s">
        <v>7162</v>
      </c>
      <c r="I190" t="s">
        <v>10608</v>
      </c>
      <c r="J190" t="s">
        <v>358</v>
      </c>
      <c r="AF190">
        <v>34</v>
      </c>
      <c r="AG190">
        <v>34</v>
      </c>
      <c r="AM190" t="s">
        <v>360</v>
      </c>
      <c r="AN190" t="s">
        <v>361</v>
      </c>
      <c r="AR190" s="1">
        <v>42186</v>
      </c>
      <c r="AS190">
        <v>2001</v>
      </c>
      <c r="AT190">
        <v>47</v>
      </c>
      <c r="AU190">
        <v>8</v>
      </c>
      <c r="AZ190">
        <v>809</v>
      </c>
      <c r="BA190">
        <v>820</v>
      </c>
      <c r="BC190" t="s">
        <v>10610</v>
      </c>
      <c r="BJ190" t="s">
        <v>10611</v>
      </c>
      <c r="BP190">
        <v>1</v>
      </c>
    </row>
    <row r="191" spans="1:73" hidden="1">
      <c r="A191" t="s">
        <v>67</v>
      </c>
      <c r="B191" t="s">
        <v>36918</v>
      </c>
      <c r="F191" t="s">
        <v>36918</v>
      </c>
      <c r="I191" t="s">
        <v>36919</v>
      </c>
      <c r="J191" t="s">
        <v>36165</v>
      </c>
      <c r="Z191" t="s">
        <v>36920</v>
      </c>
      <c r="AF191">
        <v>1263</v>
      </c>
      <c r="AG191">
        <v>1304</v>
      </c>
      <c r="AM191" t="s">
        <v>36166</v>
      </c>
      <c r="AS191">
        <v>1989</v>
      </c>
      <c r="AT191">
        <v>20</v>
      </c>
      <c r="AZ191">
        <v>249</v>
      </c>
      <c r="BA191">
        <v>278</v>
      </c>
      <c r="BC191" t="s">
        <v>36921</v>
      </c>
      <c r="BJ191" t="s">
        <v>36922</v>
      </c>
      <c r="BP191">
        <v>0</v>
      </c>
      <c r="BQ191" t="s">
        <v>13429</v>
      </c>
    </row>
    <row r="192" spans="1:73" hidden="1">
      <c r="A192" t="s">
        <v>67</v>
      </c>
      <c r="B192" t="s">
        <v>15241</v>
      </c>
      <c r="F192" t="s">
        <v>15242</v>
      </c>
      <c r="I192" t="s">
        <v>15243</v>
      </c>
      <c r="J192" t="s">
        <v>1133</v>
      </c>
      <c r="AF192">
        <v>9</v>
      </c>
      <c r="AG192">
        <v>9</v>
      </c>
      <c r="AM192" t="s">
        <v>1137</v>
      </c>
      <c r="AR192" t="s">
        <v>297</v>
      </c>
      <c r="AS192">
        <v>2018</v>
      </c>
      <c r="AT192">
        <v>9</v>
      </c>
      <c r="AU192">
        <v>3</v>
      </c>
      <c r="BB192">
        <v>105</v>
      </c>
      <c r="BC192" t="s">
        <v>15245</v>
      </c>
      <c r="BJ192" t="s">
        <v>15246</v>
      </c>
      <c r="BK192">
        <v>30134571</v>
      </c>
      <c r="BP192">
        <v>1</v>
      </c>
    </row>
    <row r="193" spans="1:70" hidden="1">
      <c r="A193" t="s">
        <v>67</v>
      </c>
      <c r="B193" t="s">
        <v>36962</v>
      </c>
      <c r="F193" t="s">
        <v>36962</v>
      </c>
      <c r="I193" t="s">
        <v>36963</v>
      </c>
      <c r="J193" t="s">
        <v>3031</v>
      </c>
      <c r="AF193">
        <v>4</v>
      </c>
      <c r="AG193">
        <v>4</v>
      </c>
      <c r="AM193" t="s">
        <v>3034</v>
      </c>
      <c r="AS193">
        <v>1984</v>
      </c>
      <c r="AT193">
        <v>30</v>
      </c>
      <c r="AU193">
        <v>2</v>
      </c>
      <c r="AZ193">
        <v>507</v>
      </c>
      <c r="BA193">
        <v>513</v>
      </c>
      <c r="BC193" t="s">
        <v>36964</v>
      </c>
      <c r="BJ193" t="s">
        <v>36965</v>
      </c>
      <c r="BK193">
        <v>6704479</v>
      </c>
      <c r="BP193">
        <v>0</v>
      </c>
      <c r="BQ193" t="s">
        <v>13429</v>
      </c>
    </row>
    <row r="194" spans="1:70" hidden="1">
      <c r="A194" t="s">
        <v>67</v>
      </c>
      <c r="B194" t="s">
        <v>6340</v>
      </c>
      <c r="F194" t="s">
        <v>6341</v>
      </c>
      <c r="I194" t="s">
        <v>6342</v>
      </c>
      <c r="J194" t="s">
        <v>160</v>
      </c>
      <c r="Z194" t="s">
        <v>5725</v>
      </c>
      <c r="AA194" t="s">
        <v>5726</v>
      </c>
      <c r="AF194">
        <v>4</v>
      </c>
      <c r="AG194">
        <v>5</v>
      </c>
      <c r="AM194" t="s">
        <v>162</v>
      </c>
      <c r="AN194" t="s">
        <v>163</v>
      </c>
      <c r="AR194" t="s">
        <v>84</v>
      </c>
      <c r="AS194">
        <v>2011</v>
      </c>
      <c r="AT194">
        <v>36</v>
      </c>
      <c r="AU194">
        <v>4</v>
      </c>
      <c r="AZ194">
        <v>379</v>
      </c>
      <c r="BA194">
        <v>384</v>
      </c>
      <c r="BC194" t="s">
        <v>6344</v>
      </c>
      <c r="BJ194" t="s">
        <v>6345</v>
      </c>
      <c r="BP194">
        <v>1</v>
      </c>
    </row>
    <row r="195" spans="1:70">
      <c r="A195" t="s">
        <v>67</v>
      </c>
      <c r="B195" t="s">
        <v>37005</v>
      </c>
      <c r="F195" t="s">
        <v>37005</v>
      </c>
      <c r="I195" t="s">
        <v>37006</v>
      </c>
      <c r="J195" t="s">
        <v>188</v>
      </c>
      <c r="AF195">
        <v>10</v>
      </c>
      <c r="AG195">
        <v>11</v>
      </c>
      <c r="AM195" t="s">
        <v>191</v>
      </c>
      <c r="AS195">
        <v>1980</v>
      </c>
      <c r="AT195">
        <v>44</v>
      </c>
      <c r="AU195">
        <v>3</v>
      </c>
      <c r="AZ195">
        <v>311</v>
      </c>
      <c r="BA195">
        <v>316</v>
      </c>
      <c r="BJ195" t="s">
        <v>37007</v>
      </c>
      <c r="BP195">
        <v>0</v>
      </c>
      <c r="BQ195" t="s">
        <v>13433</v>
      </c>
      <c r="BR195">
        <v>1</v>
      </c>
    </row>
    <row r="196" spans="1:70" hidden="1">
      <c r="A196" t="s">
        <v>67</v>
      </c>
      <c r="B196" t="s">
        <v>35495</v>
      </c>
      <c r="F196" t="s">
        <v>35495</v>
      </c>
      <c r="I196" t="s">
        <v>35496</v>
      </c>
      <c r="J196" t="s">
        <v>14316</v>
      </c>
      <c r="Z196" t="s">
        <v>7714</v>
      </c>
      <c r="AA196" t="s">
        <v>27269</v>
      </c>
      <c r="AF196">
        <v>31</v>
      </c>
      <c r="AG196">
        <v>32</v>
      </c>
      <c r="AM196" t="s">
        <v>14318</v>
      </c>
      <c r="AR196" t="s">
        <v>730</v>
      </c>
      <c r="AS196">
        <v>2000</v>
      </c>
      <c r="AT196">
        <v>15</v>
      </c>
      <c r="AU196">
        <v>1</v>
      </c>
      <c r="AZ196">
        <v>147</v>
      </c>
      <c r="BA196">
        <v>156</v>
      </c>
      <c r="BC196" t="s">
        <v>35498</v>
      </c>
      <c r="BJ196" t="s">
        <v>35499</v>
      </c>
      <c r="BK196">
        <v>10764542</v>
      </c>
      <c r="BP196">
        <v>1</v>
      </c>
    </row>
    <row r="197" spans="1:70" hidden="1">
      <c r="A197" t="s">
        <v>67</v>
      </c>
      <c r="B197" t="s">
        <v>36355</v>
      </c>
      <c r="F197" t="s">
        <v>36356</v>
      </c>
      <c r="I197" t="s">
        <v>36357</v>
      </c>
      <c r="J197" t="s">
        <v>1133</v>
      </c>
      <c r="AF197">
        <v>2</v>
      </c>
      <c r="AG197">
        <v>2</v>
      </c>
      <c r="AM197" t="s">
        <v>1137</v>
      </c>
      <c r="AR197" t="s">
        <v>796</v>
      </c>
      <c r="AS197">
        <v>2019</v>
      </c>
      <c r="AT197">
        <v>10</v>
      </c>
      <c r="AU197">
        <v>3</v>
      </c>
      <c r="BB197">
        <v>74</v>
      </c>
      <c r="BC197" t="s">
        <v>36358</v>
      </c>
      <c r="BJ197" t="s">
        <v>36359</v>
      </c>
      <c r="BK197">
        <v>30875967</v>
      </c>
      <c r="BP197">
        <v>0</v>
      </c>
      <c r="BQ197" t="s">
        <v>13429</v>
      </c>
    </row>
    <row r="198" spans="1:70" hidden="1">
      <c r="A198" t="s">
        <v>67</v>
      </c>
      <c r="B198" t="s">
        <v>36840</v>
      </c>
      <c r="F198" t="s">
        <v>36840</v>
      </c>
      <c r="I198" t="s">
        <v>36841</v>
      </c>
      <c r="J198" t="s">
        <v>1057</v>
      </c>
      <c r="Z198" t="s">
        <v>36842</v>
      </c>
      <c r="AF198">
        <v>99</v>
      </c>
      <c r="AG198">
        <v>103</v>
      </c>
      <c r="AM198" t="s">
        <v>1061</v>
      </c>
      <c r="AR198" t="s">
        <v>297</v>
      </c>
      <c r="AS198">
        <v>1994</v>
      </c>
      <c r="AT198">
        <v>75</v>
      </c>
      <c r="AU198">
        <v>6</v>
      </c>
      <c r="AZ198">
        <v>1647</v>
      </c>
      <c r="BA198">
        <v>1660</v>
      </c>
      <c r="BC198" t="s">
        <v>36843</v>
      </c>
      <c r="BJ198" t="s">
        <v>36844</v>
      </c>
      <c r="BP198">
        <v>0</v>
      </c>
      <c r="BQ198" t="s">
        <v>13429</v>
      </c>
    </row>
    <row r="199" spans="1:70" hidden="1">
      <c r="A199" t="s">
        <v>67</v>
      </c>
      <c r="B199" t="s">
        <v>36488</v>
      </c>
      <c r="F199" t="s">
        <v>36489</v>
      </c>
      <c r="I199" t="s">
        <v>36490</v>
      </c>
      <c r="J199" t="s">
        <v>17910</v>
      </c>
      <c r="Z199" t="s">
        <v>27249</v>
      </c>
      <c r="AA199" t="s">
        <v>27250</v>
      </c>
      <c r="AF199">
        <v>0</v>
      </c>
      <c r="AG199">
        <v>1</v>
      </c>
      <c r="AM199" t="s">
        <v>17912</v>
      </c>
      <c r="AN199" t="s">
        <v>17913</v>
      </c>
      <c r="AR199" t="s">
        <v>629</v>
      </c>
      <c r="AS199">
        <v>2015</v>
      </c>
      <c r="AT199">
        <v>51</v>
      </c>
      <c r="AU199">
        <v>3</v>
      </c>
      <c r="AZ199">
        <v>222</v>
      </c>
      <c r="BA199">
        <v>234</v>
      </c>
      <c r="BC199" t="s">
        <v>36491</v>
      </c>
      <c r="BJ199" t="s">
        <v>36492</v>
      </c>
      <c r="BP199">
        <v>0</v>
      </c>
      <c r="BQ199" t="s">
        <v>13429</v>
      </c>
    </row>
    <row r="200" spans="1:70" hidden="1">
      <c r="A200" t="s">
        <v>67</v>
      </c>
      <c r="B200" t="s">
        <v>36729</v>
      </c>
      <c r="F200" t="s">
        <v>36729</v>
      </c>
      <c r="I200" t="s">
        <v>36730</v>
      </c>
      <c r="J200" t="s">
        <v>1057</v>
      </c>
      <c r="AF200">
        <v>19</v>
      </c>
      <c r="AG200">
        <v>22</v>
      </c>
      <c r="AM200" t="s">
        <v>1061</v>
      </c>
      <c r="AR200" t="s">
        <v>815</v>
      </c>
      <c r="AS200">
        <v>2002</v>
      </c>
      <c r="AT200">
        <v>83</v>
      </c>
      <c r="AU200">
        <v>3</v>
      </c>
      <c r="AZ200">
        <v>607</v>
      </c>
      <c r="BA200">
        <v>611</v>
      </c>
      <c r="BC200" t="s">
        <v>36731</v>
      </c>
      <c r="BJ200" t="s">
        <v>36732</v>
      </c>
      <c r="BP200">
        <v>0</v>
      </c>
      <c r="BQ200" t="s">
        <v>13429</v>
      </c>
    </row>
    <row r="201" spans="1:70" hidden="1">
      <c r="A201" t="s">
        <v>67</v>
      </c>
      <c r="B201" t="s">
        <v>34572</v>
      </c>
      <c r="F201" t="s">
        <v>34777</v>
      </c>
      <c r="I201" t="s">
        <v>34778</v>
      </c>
      <c r="J201" t="s">
        <v>3981</v>
      </c>
      <c r="AF201">
        <v>11</v>
      </c>
      <c r="AG201">
        <v>12</v>
      </c>
      <c r="AM201" t="s">
        <v>3983</v>
      </c>
      <c r="AR201" t="s">
        <v>521</v>
      </c>
      <c r="AS201">
        <v>2007</v>
      </c>
      <c r="AT201">
        <v>97</v>
      </c>
      <c r="AU201">
        <v>3</v>
      </c>
      <c r="AZ201">
        <v>219</v>
      </c>
      <c r="BA201">
        <v>223</v>
      </c>
      <c r="BC201" t="s">
        <v>34780</v>
      </c>
      <c r="BJ201" t="s">
        <v>34781</v>
      </c>
      <c r="BK201">
        <v>17524153</v>
      </c>
      <c r="BP201">
        <v>1</v>
      </c>
    </row>
    <row r="202" spans="1:70" hidden="1">
      <c r="A202" t="s">
        <v>67</v>
      </c>
      <c r="B202" t="s">
        <v>34974</v>
      </c>
      <c r="F202" t="s">
        <v>34974</v>
      </c>
      <c r="I202" t="s">
        <v>34975</v>
      </c>
      <c r="J202" t="s">
        <v>667</v>
      </c>
      <c r="AF202">
        <v>12</v>
      </c>
      <c r="AG202">
        <v>15</v>
      </c>
      <c r="AM202" t="s">
        <v>670</v>
      </c>
      <c r="AN202" t="s">
        <v>671</v>
      </c>
      <c r="AR202" t="s">
        <v>352</v>
      </c>
      <c r="AS202">
        <v>2005</v>
      </c>
      <c r="AT202">
        <v>40</v>
      </c>
      <c r="AU202">
        <v>3</v>
      </c>
      <c r="AZ202">
        <v>457</v>
      </c>
      <c r="BA202">
        <v>460</v>
      </c>
      <c r="BC202" t="s">
        <v>34977</v>
      </c>
      <c r="BJ202" t="s">
        <v>34978</v>
      </c>
      <c r="BP202">
        <v>1</v>
      </c>
    </row>
    <row r="203" spans="1:70" hidden="1">
      <c r="A203" t="s">
        <v>67</v>
      </c>
      <c r="B203" t="s">
        <v>31630</v>
      </c>
      <c r="F203" t="s">
        <v>31630</v>
      </c>
      <c r="I203" t="s">
        <v>35937</v>
      </c>
      <c r="J203" t="s">
        <v>358</v>
      </c>
      <c r="AF203">
        <v>35</v>
      </c>
      <c r="AG203">
        <v>38</v>
      </c>
      <c r="AM203" t="s">
        <v>360</v>
      </c>
      <c r="AS203">
        <v>1990</v>
      </c>
      <c r="AT203">
        <v>36</v>
      </c>
      <c r="AU203">
        <v>3</v>
      </c>
      <c r="AZ203">
        <v>147</v>
      </c>
      <c r="BA203">
        <v>152</v>
      </c>
      <c r="BC203" t="s">
        <v>35938</v>
      </c>
      <c r="BJ203" t="s">
        <v>35939</v>
      </c>
      <c r="BP203">
        <v>1</v>
      </c>
    </row>
    <row r="204" spans="1:70" hidden="1">
      <c r="A204" t="s">
        <v>67</v>
      </c>
      <c r="B204" t="s">
        <v>8746</v>
      </c>
      <c r="F204" t="s">
        <v>8747</v>
      </c>
      <c r="I204" t="s">
        <v>8748</v>
      </c>
      <c r="J204" t="s">
        <v>4858</v>
      </c>
      <c r="AF204">
        <v>43</v>
      </c>
      <c r="AG204">
        <v>43</v>
      </c>
      <c r="AM204" t="s">
        <v>4862</v>
      </c>
      <c r="AN204" t="s">
        <v>4863</v>
      </c>
      <c r="AR204" t="s">
        <v>629</v>
      </c>
      <c r="AS204">
        <v>2007</v>
      </c>
      <c r="AT204">
        <v>176</v>
      </c>
      <c r="AU204">
        <v>1</v>
      </c>
      <c r="AZ204">
        <v>391</v>
      </c>
      <c r="BA204">
        <v>402</v>
      </c>
      <c r="BC204" t="s">
        <v>8750</v>
      </c>
      <c r="BJ204" t="s">
        <v>8751</v>
      </c>
      <c r="BK204">
        <v>17339202</v>
      </c>
      <c r="BP204">
        <v>1</v>
      </c>
    </row>
    <row r="205" spans="1:70" hidden="1">
      <c r="A205" t="s">
        <v>67</v>
      </c>
      <c r="B205" t="s">
        <v>12418</v>
      </c>
      <c r="F205" t="s">
        <v>12418</v>
      </c>
      <c r="I205" t="s">
        <v>12419</v>
      </c>
      <c r="J205" t="s">
        <v>667</v>
      </c>
      <c r="AF205">
        <v>3</v>
      </c>
      <c r="AG205">
        <v>3</v>
      </c>
      <c r="AM205" t="s">
        <v>670</v>
      </c>
      <c r="AN205" t="s">
        <v>671</v>
      </c>
      <c r="AR205" t="s">
        <v>154</v>
      </c>
      <c r="AS205">
        <v>1994</v>
      </c>
      <c r="AT205">
        <v>29</v>
      </c>
      <c r="AU205">
        <v>4</v>
      </c>
      <c r="AZ205">
        <v>499</v>
      </c>
      <c r="BA205">
        <v>505</v>
      </c>
      <c r="BC205" t="s">
        <v>12421</v>
      </c>
      <c r="BJ205" t="s">
        <v>12422</v>
      </c>
      <c r="BP205">
        <v>1</v>
      </c>
    </row>
    <row r="206" spans="1:70" hidden="1">
      <c r="A206" t="s">
        <v>67</v>
      </c>
      <c r="B206" t="s">
        <v>35574</v>
      </c>
      <c r="F206" t="s">
        <v>35574</v>
      </c>
      <c r="I206" t="s">
        <v>35575</v>
      </c>
      <c r="J206" t="s">
        <v>348</v>
      </c>
      <c r="AF206">
        <v>34</v>
      </c>
      <c r="AG206">
        <v>34</v>
      </c>
      <c r="AM206" t="s">
        <v>350</v>
      </c>
      <c r="AR206" t="s">
        <v>84</v>
      </c>
      <c r="AS206">
        <v>1998</v>
      </c>
      <c r="AT206">
        <v>27</v>
      </c>
      <c r="AU206">
        <v>6</v>
      </c>
      <c r="AZ206">
        <v>1297</v>
      </c>
      <c r="BA206">
        <v>1302</v>
      </c>
      <c r="BC206" t="s">
        <v>35577</v>
      </c>
      <c r="BJ206" t="s">
        <v>35578</v>
      </c>
      <c r="BP206">
        <v>1</v>
      </c>
    </row>
    <row r="207" spans="1:70" hidden="1">
      <c r="A207" t="s">
        <v>67</v>
      </c>
      <c r="B207" t="s">
        <v>36983</v>
      </c>
      <c r="F207" t="s">
        <v>36983</v>
      </c>
      <c r="I207" t="s">
        <v>36984</v>
      </c>
      <c r="J207" t="s">
        <v>4545</v>
      </c>
      <c r="AF207">
        <v>28</v>
      </c>
      <c r="AG207">
        <v>28</v>
      </c>
      <c r="AM207" t="s">
        <v>4548</v>
      </c>
      <c r="AS207">
        <v>1981</v>
      </c>
      <c r="AT207">
        <v>74</v>
      </c>
      <c r="AU207">
        <v>1</v>
      </c>
      <c r="AZ207">
        <v>68</v>
      </c>
      <c r="BA207">
        <v>72</v>
      </c>
      <c r="BC207" t="s">
        <v>36985</v>
      </c>
      <c r="BJ207" t="s">
        <v>36986</v>
      </c>
      <c r="BP207">
        <v>0</v>
      </c>
      <c r="BQ207" t="s">
        <v>13429</v>
      </c>
    </row>
    <row r="208" spans="1:70" hidden="1">
      <c r="A208" t="s">
        <v>67</v>
      </c>
      <c r="B208" t="s">
        <v>36531</v>
      </c>
      <c r="F208" t="s">
        <v>36532</v>
      </c>
      <c r="I208" t="s">
        <v>36533</v>
      </c>
      <c r="J208" t="s">
        <v>280</v>
      </c>
      <c r="Z208" t="s">
        <v>36534</v>
      </c>
      <c r="AA208" t="s">
        <v>7579</v>
      </c>
      <c r="AF208">
        <v>11</v>
      </c>
      <c r="AG208">
        <v>11</v>
      </c>
      <c r="AM208" t="s">
        <v>284</v>
      </c>
      <c r="AR208" s="1">
        <v>38961</v>
      </c>
      <c r="AS208">
        <v>2013</v>
      </c>
      <c r="AT208">
        <v>8</v>
      </c>
      <c r="AU208">
        <v>9</v>
      </c>
      <c r="BB208" t="s">
        <v>36535</v>
      </c>
      <c r="BC208" t="s">
        <v>36536</v>
      </c>
      <c r="BJ208" t="s">
        <v>36537</v>
      </c>
      <c r="BK208">
        <v>24039746</v>
      </c>
      <c r="BP208">
        <v>0</v>
      </c>
      <c r="BQ208" t="s">
        <v>13429</v>
      </c>
    </row>
    <row r="209" spans="1:69" hidden="1">
      <c r="A209" t="s">
        <v>67</v>
      </c>
      <c r="B209" t="s">
        <v>36974</v>
      </c>
      <c r="F209" t="s">
        <v>36974</v>
      </c>
      <c r="I209" t="s">
        <v>36975</v>
      </c>
      <c r="J209" t="s">
        <v>36976</v>
      </c>
      <c r="AA209" t="s">
        <v>36977</v>
      </c>
      <c r="AF209">
        <v>7</v>
      </c>
      <c r="AG209">
        <v>7</v>
      </c>
      <c r="AM209" t="s">
        <v>31575</v>
      </c>
      <c r="AS209">
        <v>1982</v>
      </c>
      <c r="AT209">
        <v>4</v>
      </c>
      <c r="AU209">
        <v>6</v>
      </c>
      <c r="AZ209">
        <v>359</v>
      </c>
      <c r="BA209">
        <v>367</v>
      </c>
      <c r="BJ209" t="s">
        <v>36978</v>
      </c>
      <c r="BP209">
        <v>0</v>
      </c>
      <c r="BQ209" t="s">
        <v>13429</v>
      </c>
    </row>
    <row r="210" spans="1:69" hidden="1">
      <c r="A210" t="s">
        <v>67</v>
      </c>
      <c r="B210" t="s">
        <v>36987</v>
      </c>
      <c r="F210" t="s">
        <v>36987</v>
      </c>
      <c r="I210" t="s">
        <v>36988</v>
      </c>
      <c r="J210" t="s">
        <v>160</v>
      </c>
      <c r="AF210">
        <v>27</v>
      </c>
      <c r="AG210">
        <v>27</v>
      </c>
      <c r="AM210" t="s">
        <v>162</v>
      </c>
      <c r="AS210">
        <v>1981</v>
      </c>
      <c r="AT210">
        <v>6</v>
      </c>
      <c r="AU210">
        <v>4</v>
      </c>
      <c r="AZ210">
        <v>437</v>
      </c>
      <c r="BA210">
        <v>443</v>
      </c>
      <c r="BC210" t="s">
        <v>36989</v>
      </c>
      <c r="BJ210" t="s">
        <v>36990</v>
      </c>
      <c r="BP210">
        <v>0</v>
      </c>
      <c r="BQ210" t="s">
        <v>13429</v>
      </c>
    </row>
    <row r="211" spans="1:69" hidden="1">
      <c r="A211" t="s">
        <v>67</v>
      </c>
      <c r="B211" t="s">
        <v>35220</v>
      </c>
      <c r="F211" t="s">
        <v>35220</v>
      </c>
      <c r="I211" t="s">
        <v>35221</v>
      </c>
      <c r="J211" t="s">
        <v>1385</v>
      </c>
      <c r="Z211" t="s">
        <v>35155</v>
      </c>
      <c r="AA211" t="s">
        <v>35156</v>
      </c>
      <c r="AF211">
        <v>114</v>
      </c>
      <c r="AG211">
        <v>117</v>
      </c>
      <c r="AM211" t="s">
        <v>1388</v>
      </c>
      <c r="AN211" t="s">
        <v>1389</v>
      </c>
      <c r="AR211" t="s">
        <v>815</v>
      </c>
      <c r="AS211">
        <v>2003</v>
      </c>
      <c r="AT211">
        <v>78</v>
      </c>
      <c r="AU211">
        <v>3</v>
      </c>
      <c r="AZ211">
        <v>401</v>
      </c>
      <c r="BA211">
        <v>414</v>
      </c>
      <c r="BC211" t="s">
        <v>35223</v>
      </c>
      <c r="BJ211" t="s">
        <v>35224</v>
      </c>
      <c r="BP211">
        <v>1</v>
      </c>
    </row>
    <row r="212" spans="1:69" hidden="1">
      <c r="A212" t="s">
        <v>67</v>
      </c>
      <c r="B212" t="s">
        <v>36616</v>
      </c>
      <c r="F212" t="s">
        <v>36617</v>
      </c>
      <c r="I212" t="s">
        <v>36618</v>
      </c>
      <c r="J212" t="s">
        <v>605</v>
      </c>
      <c r="Z212" t="s">
        <v>36619</v>
      </c>
      <c r="AA212" t="s">
        <v>36620</v>
      </c>
      <c r="AF212">
        <v>278</v>
      </c>
      <c r="AG212">
        <v>292</v>
      </c>
      <c r="AM212" t="s">
        <v>609</v>
      </c>
      <c r="AR212" s="1">
        <v>41883</v>
      </c>
      <c r="AS212">
        <v>2010</v>
      </c>
      <c r="AT212">
        <v>107</v>
      </c>
      <c r="AU212">
        <v>37</v>
      </c>
      <c r="AZ212">
        <v>16196</v>
      </c>
      <c r="BA212">
        <v>16200</v>
      </c>
      <c r="BC212" t="s">
        <v>36621</v>
      </c>
      <c r="BJ212" t="s">
        <v>36622</v>
      </c>
      <c r="BK212">
        <v>20798348</v>
      </c>
      <c r="BP212">
        <v>0</v>
      </c>
      <c r="BQ212" t="s">
        <v>13429</v>
      </c>
    </row>
    <row r="213" spans="1:69" hidden="1">
      <c r="A213" t="s">
        <v>67</v>
      </c>
      <c r="B213" t="s">
        <v>36927</v>
      </c>
      <c r="F213" t="s">
        <v>36927</v>
      </c>
      <c r="I213" t="s">
        <v>36928</v>
      </c>
      <c r="J213" t="s">
        <v>910</v>
      </c>
      <c r="AF213">
        <v>32</v>
      </c>
      <c r="AG213">
        <v>32</v>
      </c>
      <c r="AM213" t="s">
        <v>913</v>
      </c>
      <c r="AR213" t="s">
        <v>297</v>
      </c>
      <c r="AS213">
        <v>1988</v>
      </c>
      <c r="AT213">
        <v>58</v>
      </c>
      <c r="AU213">
        <v>3</v>
      </c>
      <c r="AZ213">
        <v>215</v>
      </c>
      <c r="BA213">
        <v>227</v>
      </c>
      <c r="BC213" t="s">
        <v>36929</v>
      </c>
      <c r="BJ213" t="s">
        <v>36930</v>
      </c>
      <c r="BP213">
        <v>0</v>
      </c>
      <c r="BQ213" t="s">
        <v>13429</v>
      </c>
    </row>
    <row r="214" spans="1:69" hidden="1">
      <c r="A214" t="s">
        <v>67</v>
      </c>
      <c r="B214" t="s">
        <v>35027</v>
      </c>
      <c r="F214" t="s">
        <v>35027</v>
      </c>
      <c r="I214" t="s">
        <v>35028</v>
      </c>
      <c r="J214" t="s">
        <v>35029</v>
      </c>
      <c r="Z214" t="s">
        <v>35031</v>
      </c>
      <c r="AA214" t="s">
        <v>35032</v>
      </c>
      <c r="AF214">
        <v>70</v>
      </c>
      <c r="AG214">
        <v>70</v>
      </c>
      <c r="AM214" t="s">
        <v>35033</v>
      </c>
      <c r="AR214" t="s">
        <v>884</v>
      </c>
      <c r="AS214">
        <v>2005</v>
      </c>
      <c r="AT214">
        <v>85</v>
      </c>
      <c r="AU214">
        <v>1</v>
      </c>
      <c r="AZ214">
        <v>15</v>
      </c>
      <c r="BA214">
        <v>22</v>
      </c>
      <c r="BC214" t="s">
        <v>35034</v>
      </c>
      <c r="BJ214" t="s">
        <v>35035</v>
      </c>
      <c r="BK214">
        <v>16089033</v>
      </c>
      <c r="BP214">
        <v>1</v>
      </c>
    </row>
    <row r="215" spans="1:69" hidden="1">
      <c r="A215" t="s">
        <v>67</v>
      </c>
      <c r="B215" t="s">
        <v>35895</v>
      </c>
      <c r="F215" t="s">
        <v>35895</v>
      </c>
      <c r="I215" t="s">
        <v>36931</v>
      </c>
      <c r="J215" t="s">
        <v>4545</v>
      </c>
      <c r="AF215">
        <v>36</v>
      </c>
      <c r="AG215">
        <v>38</v>
      </c>
      <c r="AM215" t="s">
        <v>4548</v>
      </c>
      <c r="AR215" t="s">
        <v>154</v>
      </c>
      <c r="AS215">
        <v>1987</v>
      </c>
      <c r="AT215">
        <v>80</v>
      </c>
      <c r="AU215">
        <v>6</v>
      </c>
      <c r="AZ215">
        <v>790</v>
      </c>
      <c r="BA215">
        <v>796</v>
      </c>
      <c r="BC215" t="s">
        <v>36932</v>
      </c>
      <c r="BJ215" t="s">
        <v>36933</v>
      </c>
      <c r="BP215">
        <v>0</v>
      </c>
      <c r="BQ215" t="s">
        <v>13429</v>
      </c>
    </row>
    <row r="216" spans="1:69" hidden="1">
      <c r="A216" t="s">
        <v>67</v>
      </c>
      <c r="B216" t="s">
        <v>11755</v>
      </c>
      <c r="F216" t="s">
        <v>11755</v>
      </c>
      <c r="I216" t="s">
        <v>11756</v>
      </c>
      <c r="J216" t="s">
        <v>188</v>
      </c>
      <c r="AF216">
        <v>15</v>
      </c>
      <c r="AG216">
        <v>15</v>
      </c>
      <c r="AM216" t="s">
        <v>191</v>
      </c>
      <c r="AR216" t="s">
        <v>815</v>
      </c>
      <c r="AS216">
        <v>1997</v>
      </c>
      <c r="AT216">
        <v>110</v>
      </c>
      <c r="AU216">
        <v>1</v>
      </c>
      <c r="AZ216">
        <v>32</v>
      </c>
      <c r="BA216">
        <v>39</v>
      </c>
      <c r="BC216" t="s">
        <v>11758</v>
      </c>
      <c r="BJ216" t="s">
        <v>11759</v>
      </c>
      <c r="BK216">
        <v>28307466</v>
      </c>
      <c r="BP216">
        <v>1</v>
      </c>
    </row>
    <row r="217" spans="1:69" hidden="1">
      <c r="A217" t="s">
        <v>67</v>
      </c>
      <c r="B217" t="s">
        <v>36145</v>
      </c>
      <c r="F217" t="s">
        <v>36145</v>
      </c>
      <c r="I217" t="s">
        <v>36146</v>
      </c>
      <c r="J217" t="s">
        <v>358</v>
      </c>
      <c r="AF217">
        <v>16</v>
      </c>
      <c r="AG217">
        <v>23</v>
      </c>
      <c r="AM217" t="s">
        <v>360</v>
      </c>
      <c r="AS217">
        <v>1983</v>
      </c>
      <c r="AT217">
        <v>29</v>
      </c>
      <c r="AU217">
        <v>7</v>
      </c>
      <c r="AZ217">
        <v>561</v>
      </c>
      <c r="BA217">
        <v>567</v>
      </c>
      <c r="BC217" t="s">
        <v>36147</v>
      </c>
      <c r="BJ217" t="s">
        <v>36148</v>
      </c>
      <c r="BP217">
        <v>1</v>
      </c>
    </row>
    <row r="218" spans="1:69" hidden="1">
      <c r="A218" t="s">
        <v>67</v>
      </c>
      <c r="B218" t="s">
        <v>8535</v>
      </c>
      <c r="F218" t="s">
        <v>8536</v>
      </c>
      <c r="I218" t="s">
        <v>8537</v>
      </c>
      <c r="J218" t="s">
        <v>4217</v>
      </c>
      <c r="AF218">
        <v>34</v>
      </c>
      <c r="AG218">
        <v>34</v>
      </c>
      <c r="AM218" t="s">
        <v>4221</v>
      </c>
      <c r="AN218" t="s">
        <v>4222</v>
      </c>
      <c r="AR218" t="s">
        <v>154</v>
      </c>
      <c r="AS218">
        <v>2007</v>
      </c>
      <c r="AT218">
        <v>22</v>
      </c>
      <c r="AU218">
        <v>6</v>
      </c>
      <c r="AZ218">
        <v>855</v>
      </c>
      <c r="BA218">
        <v>861</v>
      </c>
      <c r="BC218" t="s">
        <v>8539</v>
      </c>
      <c r="BJ218" t="s">
        <v>8540</v>
      </c>
      <c r="BP218">
        <v>1</v>
      </c>
    </row>
    <row r="219" spans="1:69" hidden="1">
      <c r="A219" t="s">
        <v>67</v>
      </c>
      <c r="B219" t="s">
        <v>36633</v>
      </c>
      <c r="F219" t="s">
        <v>36634</v>
      </c>
      <c r="I219" t="s">
        <v>36635</v>
      </c>
      <c r="J219" t="s">
        <v>550</v>
      </c>
      <c r="AF219">
        <v>91</v>
      </c>
      <c r="AG219">
        <v>94</v>
      </c>
      <c r="AM219" t="s">
        <v>553</v>
      </c>
      <c r="AR219" t="s">
        <v>815</v>
      </c>
      <c r="AS219">
        <v>2010</v>
      </c>
      <c r="AT219">
        <v>13</v>
      </c>
      <c r="AU219">
        <v>1</v>
      </c>
      <c r="AZ219">
        <v>60</v>
      </c>
      <c r="BA219">
        <v>67</v>
      </c>
      <c r="BC219" t="s">
        <v>36636</v>
      </c>
      <c r="BJ219" t="s">
        <v>36637</v>
      </c>
      <c r="BP219">
        <v>0</v>
      </c>
      <c r="BQ219" t="s">
        <v>13429</v>
      </c>
    </row>
    <row r="220" spans="1:69" hidden="1">
      <c r="A220" t="s">
        <v>67</v>
      </c>
      <c r="B220" t="s">
        <v>36669</v>
      </c>
      <c r="F220" t="s">
        <v>36670</v>
      </c>
      <c r="I220" t="s">
        <v>36671</v>
      </c>
      <c r="J220" t="s">
        <v>2329</v>
      </c>
      <c r="Z220" t="s">
        <v>7714</v>
      </c>
      <c r="AA220" t="s">
        <v>7715</v>
      </c>
      <c r="AF220">
        <v>8</v>
      </c>
      <c r="AG220">
        <v>10</v>
      </c>
      <c r="AM220" t="s">
        <v>2331</v>
      </c>
      <c r="AS220">
        <v>2007</v>
      </c>
      <c r="AT220">
        <v>126</v>
      </c>
      <c r="AU220">
        <v>2</v>
      </c>
      <c r="AZ220">
        <v>154</v>
      </c>
      <c r="BA220">
        <v>162</v>
      </c>
      <c r="BC220" t="s">
        <v>36672</v>
      </c>
      <c r="BJ220" t="s">
        <v>36673</v>
      </c>
      <c r="BP220">
        <v>0</v>
      </c>
      <c r="BQ220" t="s">
        <v>13429</v>
      </c>
    </row>
    <row r="221" spans="1:69" hidden="1">
      <c r="A221" t="s">
        <v>67</v>
      </c>
      <c r="B221" t="s">
        <v>36884</v>
      </c>
      <c r="F221" t="s">
        <v>36884</v>
      </c>
      <c r="I221" t="s">
        <v>36885</v>
      </c>
      <c r="J221" t="s">
        <v>358</v>
      </c>
      <c r="AA221" t="s">
        <v>12527</v>
      </c>
      <c r="AF221">
        <v>38</v>
      </c>
      <c r="AG221">
        <v>40</v>
      </c>
      <c r="AM221" t="s">
        <v>360</v>
      </c>
      <c r="AR221" t="s">
        <v>154</v>
      </c>
      <c r="AS221">
        <v>1992</v>
      </c>
      <c r="AT221">
        <v>38</v>
      </c>
      <c r="AU221">
        <v>11</v>
      </c>
      <c r="AZ221">
        <v>871</v>
      </c>
      <c r="BA221">
        <v>875</v>
      </c>
      <c r="BC221" t="s">
        <v>36886</v>
      </c>
      <c r="BJ221" t="s">
        <v>36887</v>
      </c>
      <c r="BP221">
        <v>0</v>
      </c>
      <c r="BQ221" t="s">
        <v>13429</v>
      </c>
    </row>
    <row r="222" spans="1:69" hidden="1">
      <c r="A222" t="s">
        <v>67</v>
      </c>
      <c r="B222" t="s">
        <v>36461</v>
      </c>
      <c r="F222" t="s">
        <v>36462</v>
      </c>
      <c r="I222" t="s">
        <v>36463</v>
      </c>
      <c r="J222" t="s">
        <v>821</v>
      </c>
      <c r="AA222" t="s">
        <v>36464</v>
      </c>
      <c r="AF222">
        <v>51</v>
      </c>
      <c r="AG222">
        <v>51</v>
      </c>
      <c r="AM222" t="s">
        <v>824</v>
      </c>
      <c r="AN222" t="s">
        <v>825</v>
      </c>
      <c r="AR222" t="s">
        <v>815</v>
      </c>
      <c r="AS222">
        <v>2016</v>
      </c>
      <c r="AT222">
        <v>25</v>
      </c>
      <c r="AU222">
        <v>5</v>
      </c>
      <c r="AZ222">
        <v>1157</v>
      </c>
      <c r="BA222">
        <v>1174</v>
      </c>
      <c r="BC222" t="s">
        <v>36465</v>
      </c>
      <c r="BJ222" t="s">
        <v>36466</v>
      </c>
      <c r="BK222">
        <v>26547394</v>
      </c>
      <c r="BP222">
        <v>0</v>
      </c>
      <c r="BQ222" t="s">
        <v>13429</v>
      </c>
    </row>
    <row r="223" spans="1:69" hidden="1">
      <c r="A223" t="s">
        <v>67</v>
      </c>
      <c r="B223" t="s">
        <v>233</v>
      </c>
      <c r="F223" t="s">
        <v>234</v>
      </c>
      <c r="I223" t="s">
        <v>235</v>
      </c>
      <c r="J223" t="s">
        <v>236</v>
      </c>
      <c r="Z223" t="s">
        <v>238</v>
      </c>
      <c r="AA223" t="s">
        <v>239</v>
      </c>
      <c r="AF223">
        <v>1</v>
      </c>
      <c r="AG223">
        <v>1</v>
      </c>
      <c r="AM223" t="s">
        <v>240</v>
      </c>
      <c r="AN223" t="s">
        <v>241</v>
      </c>
      <c r="AR223" t="s">
        <v>242</v>
      </c>
      <c r="AS223">
        <v>2019</v>
      </c>
      <c r="AT223">
        <v>222</v>
      </c>
      <c r="AU223">
        <v>20</v>
      </c>
      <c r="BB223" t="s">
        <v>243</v>
      </c>
      <c r="BC223" t="s">
        <v>244</v>
      </c>
      <c r="BJ223" t="s">
        <v>245</v>
      </c>
      <c r="BK223">
        <v>31511345</v>
      </c>
      <c r="BP223">
        <v>1</v>
      </c>
    </row>
    <row r="224" spans="1:69" hidden="1">
      <c r="A224" t="s">
        <v>67</v>
      </c>
      <c r="B224" t="s">
        <v>36506</v>
      </c>
      <c r="F224" t="s">
        <v>36507</v>
      </c>
      <c r="I224" t="s">
        <v>36508</v>
      </c>
      <c r="J224" t="s">
        <v>1192</v>
      </c>
      <c r="Z224" t="s">
        <v>36509</v>
      </c>
      <c r="AA224" t="s">
        <v>36510</v>
      </c>
      <c r="AF224">
        <v>95</v>
      </c>
      <c r="AG224">
        <v>98</v>
      </c>
      <c r="AM224" t="s">
        <v>1194</v>
      </c>
      <c r="AN224" t="s">
        <v>1195</v>
      </c>
      <c r="AR224" t="s">
        <v>521</v>
      </c>
      <c r="AS224">
        <v>2014</v>
      </c>
      <c r="AT224">
        <v>20</v>
      </c>
      <c r="AU224">
        <v>6</v>
      </c>
      <c r="AZ224">
        <v>1738</v>
      </c>
      <c r="BA224">
        <v>1750</v>
      </c>
      <c r="BC224" t="s">
        <v>36511</v>
      </c>
      <c r="BJ224" t="s">
        <v>36512</v>
      </c>
      <c r="BK224">
        <v>24549716</v>
      </c>
      <c r="BP224">
        <v>0</v>
      </c>
      <c r="BQ224" t="s">
        <v>13429</v>
      </c>
    </row>
    <row r="225" spans="1:70">
      <c r="A225" t="s">
        <v>67</v>
      </c>
      <c r="B225" t="s">
        <v>36623</v>
      </c>
      <c r="F225" t="s">
        <v>36624</v>
      </c>
      <c r="I225" t="s">
        <v>36625</v>
      </c>
      <c r="J225" t="s">
        <v>550</v>
      </c>
      <c r="Z225" t="s">
        <v>7714</v>
      </c>
      <c r="AA225" t="s">
        <v>7715</v>
      </c>
      <c r="AF225">
        <v>8</v>
      </c>
      <c r="AG225">
        <v>8</v>
      </c>
      <c r="AM225" t="s">
        <v>553</v>
      </c>
      <c r="AN225" t="s">
        <v>554</v>
      </c>
      <c r="AR225" t="s">
        <v>297</v>
      </c>
      <c r="AS225">
        <v>2010</v>
      </c>
      <c r="AT225">
        <v>13</v>
      </c>
      <c r="AU225">
        <v>3</v>
      </c>
      <c r="AZ225">
        <v>311</v>
      </c>
      <c r="BA225">
        <v>319</v>
      </c>
      <c r="BC225" t="s">
        <v>36626</v>
      </c>
      <c r="BJ225" t="s">
        <v>36627</v>
      </c>
      <c r="BP225">
        <v>0</v>
      </c>
      <c r="BQ225" t="s">
        <v>13433</v>
      </c>
      <c r="BR225">
        <v>1</v>
      </c>
    </row>
    <row r="226" spans="1:70">
      <c r="A226" t="s">
        <v>67</v>
      </c>
      <c r="B226" t="s">
        <v>36557</v>
      </c>
      <c r="F226" t="s">
        <v>36558</v>
      </c>
      <c r="I226" t="s">
        <v>36559</v>
      </c>
      <c r="J226" t="s">
        <v>36560</v>
      </c>
      <c r="AF226">
        <v>1</v>
      </c>
      <c r="AG226">
        <v>2</v>
      </c>
      <c r="AM226" t="s">
        <v>36561</v>
      </c>
      <c r="AR226" s="1">
        <v>37135</v>
      </c>
      <c r="AS226">
        <v>2012</v>
      </c>
      <c r="AT226">
        <v>46</v>
      </c>
      <c r="AU226" s="2">
        <v>43558</v>
      </c>
      <c r="AZ226">
        <v>191</v>
      </c>
      <c r="BA226">
        <v>198</v>
      </c>
      <c r="BC226" t="s">
        <v>36562</v>
      </c>
      <c r="BJ226" t="s">
        <v>36563</v>
      </c>
      <c r="BP226">
        <v>0</v>
      </c>
      <c r="BQ226" t="s">
        <v>13433</v>
      </c>
      <c r="BR226">
        <v>1</v>
      </c>
    </row>
    <row r="227" spans="1:70" hidden="1">
      <c r="A227" t="s">
        <v>67</v>
      </c>
      <c r="B227" t="s">
        <v>36416</v>
      </c>
      <c r="F227" t="s">
        <v>36417</v>
      </c>
      <c r="I227" t="s">
        <v>36418</v>
      </c>
      <c r="J227" t="s">
        <v>4239</v>
      </c>
      <c r="AF227">
        <v>3</v>
      </c>
      <c r="AG227">
        <v>3</v>
      </c>
      <c r="AM227" t="s">
        <v>4242</v>
      </c>
      <c r="AN227" t="s">
        <v>4243</v>
      </c>
      <c r="AR227" t="s">
        <v>884</v>
      </c>
      <c r="AS227">
        <v>2017</v>
      </c>
      <c r="AT227">
        <v>31</v>
      </c>
      <c r="AU227">
        <v>1</v>
      </c>
      <c r="AZ227">
        <v>93</v>
      </c>
      <c r="BA227">
        <v>117</v>
      </c>
      <c r="BC227" t="s">
        <v>36419</v>
      </c>
      <c r="BJ227" t="s">
        <v>36420</v>
      </c>
      <c r="BP227">
        <v>0</v>
      </c>
      <c r="BQ227" t="s">
        <v>13429</v>
      </c>
    </row>
    <row r="228" spans="1:70" hidden="1">
      <c r="A228" t="s">
        <v>67</v>
      </c>
      <c r="B228" t="s">
        <v>36387</v>
      </c>
      <c r="F228" t="s">
        <v>36388</v>
      </c>
      <c r="I228" t="s">
        <v>36389</v>
      </c>
      <c r="J228" t="s">
        <v>1546</v>
      </c>
      <c r="AF228">
        <v>4</v>
      </c>
      <c r="AG228">
        <v>4</v>
      </c>
      <c r="AM228" t="s">
        <v>1548</v>
      </c>
      <c r="AN228" t="s">
        <v>1549</v>
      </c>
      <c r="AR228" t="s">
        <v>884</v>
      </c>
      <c r="AS228">
        <v>2018</v>
      </c>
      <c r="AT228">
        <v>25</v>
      </c>
      <c r="AU228">
        <v>1</v>
      </c>
      <c r="AZ228">
        <v>161</v>
      </c>
      <c r="BA228">
        <v>171</v>
      </c>
      <c r="BC228" t="s">
        <v>36390</v>
      </c>
      <c r="BJ228" t="s">
        <v>36391</v>
      </c>
      <c r="BK228">
        <v>27628710</v>
      </c>
      <c r="BP228">
        <v>0</v>
      </c>
      <c r="BQ228" t="s">
        <v>13429</v>
      </c>
    </row>
    <row r="229" spans="1:70" hidden="1">
      <c r="A229" t="s">
        <v>67</v>
      </c>
      <c r="B229" t="s">
        <v>36467</v>
      </c>
      <c r="F229" t="s">
        <v>36468</v>
      </c>
      <c r="I229" t="s">
        <v>36469</v>
      </c>
      <c r="J229" t="s">
        <v>13000</v>
      </c>
      <c r="AA229" t="s">
        <v>36470</v>
      </c>
      <c r="AF229">
        <v>3</v>
      </c>
      <c r="AG229">
        <v>3</v>
      </c>
      <c r="AM229" t="s">
        <v>13002</v>
      </c>
      <c r="AN229" t="s">
        <v>16015</v>
      </c>
      <c r="AS229">
        <v>2016</v>
      </c>
      <c r="AT229">
        <v>36</v>
      </c>
      <c r="AU229">
        <v>1</v>
      </c>
      <c r="AZ229">
        <v>63</v>
      </c>
      <c r="BA229">
        <v>70</v>
      </c>
      <c r="BC229" t="s">
        <v>36471</v>
      </c>
      <c r="BJ229" t="s">
        <v>36472</v>
      </c>
      <c r="BP229">
        <v>0</v>
      </c>
      <c r="BQ229" t="s">
        <v>13429</v>
      </c>
    </row>
    <row r="230" spans="1:70" hidden="1">
      <c r="A230" t="s">
        <v>1762</v>
      </c>
      <c r="B230" t="s">
        <v>36809</v>
      </c>
      <c r="D230" t="s">
        <v>36810</v>
      </c>
      <c r="F230" t="s">
        <v>36809</v>
      </c>
      <c r="I230" t="s">
        <v>36811</v>
      </c>
      <c r="J230" t="s">
        <v>36812</v>
      </c>
      <c r="K230" t="s">
        <v>36813</v>
      </c>
      <c r="AF230">
        <v>3</v>
      </c>
      <c r="AG230">
        <v>4</v>
      </c>
      <c r="AM230" t="s">
        <v>36814</v>
      </c>
      <c r="AO230" t="s">
        <v>36815</v>
      </c>
      <c r="AS230">
        <v>1996</v>
      </c>
      <c r="AT230">
        <v>29</v>
      </c>
      <c r="AZ230">
        <v>151</v>
      </c>
      <c r="BA230">
        <v>214</v>
      </c>
      <c r="BJ230" t="s">
        <v>36816</v>
      </c>
      <c r="BP230">
        <v>0</v>
      </c>
      <c r="BQ230" t="s">
        <v>13429</v>
      </c>
    </row>
    <row r="231" spans="1:70" hidden="1">
      <c r="A231" t="s">
        <v>1762</v>
      </c>
      <c r="B231" t="s">
        <v>36859</v>
      </c>
      <c r="D231" t="s">
        <v>36860</v>
      </c>
      <c r="F231" t="s">
        <v>36859</v>
      </c>
      <c r="I231" t="s">
        <v>36861</v>
      </c>
      <c r="J231" t="s">
        <v>36862</v>
      </c>
      <c r="K231" t="s">
        <v>36705</v>
      </c>
      <c r="Z231" t="s">
        <v>36863</v>
      </c>
      <c r="AA231" t="s">
        <v>36864</v>
      </c>
      <c r="AF231">
        <v>1214</v>
      </c>
      <c r="AG231">
        <v>1262</v>
      </c>
      <c r="AM231" t="s">
        <v>9967</v>
      </c>
      <c r="AO231" t="s">
        <v>36865</v>
      </c>
      <c r="AS231">
        <v>1994</v>
      </c>
      <c r="AT231">
        <v>25</v>
      </c>
      <c r="AZ231">
        <v>1</v>
      </c>
      <c r="BA231">
        <v>58</v>
      </c>
      <c r="BC231" t="s">
        <v>36866</v>
      </c>
      <c r="BJ231" t="s">
        <v>36867</v>
      </c>
      <c r="BP231">
        <v>0</v>
      </c>
      <c r="BQ231" t="s">
        <v>13429</v>
      </c>
    </row>
    <row r="232" spans="1:70" hidden="1">
      <c r="A232" t="s">
        <v>67</v>
      </c>
      <c r="B232" t="s">
        <v>36888</v>
      </c>
      <c r="F232" t="s">
        <v>36888</v>
      </c>
      <c r="I232" t="s">
        <v>36889</v>
      </c>
      <c r="J232" t="s">
        <v>358</v>
      </c>
      <c r="AF232">
        <v>9</v>
      </c>
      <c r="AG232">
        <v>13</v>
      </c>
      <c r="AM232" t="s">
        <v>360</v>
      </c>
      <c r="AR232" t="s">
        <v>242</v>
      </c>
      <c r="AS232">
        <v>1992</v>
      </c>
      <c r="AT232">
        <v>38</v>
      </c>
      <c r="AU232">
        <v>10</v>
      </c>
      <c r="AZ232">
        <v>727</v>
      </c>
      <c r="BA232">
        <v>732</v>
      </c>
      <c r="BC232" t="s">
        <v>36890</v>
      </c>
      <c r="BJ232" t="s">
        <v>36891</v>
      </c>
      <c r="BP232">
        <v>0</v>
      </c>
      <c r="BQ232" t="s">
        <v>13429</v>
      </c>
    </row>
    <row r="233" spans="1:70" hidden="1">
      <c r="A233" t="s">
        <v>67</v>
      </c>
      <c r="B233" t="s">
        <v>36577</v>
      </c>
      <c r="F233" t="s">
        <v>36578</v>
      </c>
      <c r="I233" t="s">
        <v>36579</v>
      </c>
      <c r="J233" t="s">
        <v>16478</v>
      </c>
      <c r="AF233">
        <v>3</v>
      </c>
      <c r="AG233">
        <v>3</v>
      </c>
      <c r="AM233" t="s">
        <v>16480</v>
      </c>
      <c r="AR233" t="s">
        <v>6298</v>
      </c>
      <c r="AS233">
        <v>2011</v>
      </c>
      <c r="AT233">
        <v>65</v>
      </c>
      <c r="AU233">
        <v>4</v>
      </c>
      <c r="AZ233">
        <v>227</v>
      </c>
      <c r="BA233">
        <v>248</v>
      </c>
      <c r="BC233" t="s">
        <v>36580</v>
      </c>
      <c r="BJ233" t="s">
        <v>36581</v>
      </c>
      <c r="BP233">
        <v>0</v>
      </c>
      <c r="BQ233" t="s">
        <v>13429</v>
      </c>
    </row>
    <row r="234" spans="1:70" hidden="1">
      <c r="A234" t="s">
        <v>67</v>
      </c>
      <c r="B234" t="s">
        <v>36911</v>
      </c>
      <c r="F234" t="s">
        <v>36911</v>
      </c>
      <c r="I234" t="s">
        <v>36912</v>
      </c>
      <c r="J234" t="s">
        <v>1453</v>
      </c>
      <c r="AF234">
        <v>2</v>
      </c>
      <c r="AG234">
        <v>2</v>
      </c>
      <c r="AM234" t="s">
        <v>1455</v>
      </c>
      <c r="AR234" t="s">
        <v>352</v>
      </c>
      <c r="AS234">
        <v>1989</v>
      </c>
      <c r="AT234">
        <v>82</v>
      </c>
      <c r="AU234">
        <v>4</v>
      </c>
      <c r="AZ234">
        <v>1230</v>
      </c>
      <c r="BA234">
        <v>1236</v>
      </c>
      <c r="BC234" t="s">
        <v>36913</v>
      </c>
      <c r="BJ234" t="s">
        <v>36914</v>
      </c>
      <c r="BP234">
        <v>0</v>
      </c>
      <c r="BQ234" t="s">
        <v>13429</v>
      </c>
    </row>
    <row r="235" spans="1:70" hidden="1">
      <c r="A235" t="s">
        <v>67</v>
      </c>
      <c r="B235" t="s">
        <v>36766</v>
      </c>
      <c r="F235" t="s">
        <v>36766</v>
      </c>
      <c r="I235" t="s">
        <v>36767</v>
      </c>
      <c r="J235" t="s">
        <v>10453</v>
      </c>
      <c r="AA235" t="s">
        <v>36768</v>
      </c>
      <c r="AF235">
        <v>20</v>
      </c>
      <c r="AG235">
        <v>21</v>
      </c>
      <c r="AM235" t="s">
        <v>10457</v>
      </c>
      <c r="AS235">
        <v>2000</v>
      </c>
      <c r="AT235">
        <v>48</v>
      </c>
      <c r="AU235">
        <v>1</v>
      </c>
      <c r="AZ235">
        <v>67</v>
      </c>
      <c r="BA235">
        <v>78</v>
      </c>
      <c r="BC235" t="s">
        <v>36769</v>
      </c>
      <c r="BJ235" t="s">
        <v>36770</v>
      </c>
      <c r="BP235">
        <v>0</v>
      </c>
      <c r="BQ235" t="s">
        <v>13429</v>
      </c>
    </row>
    <row r="236" spans="1:70" hidden="1">
      <c r="A236" t="s">
        <v>67</v>
      </c>
      <c r="B236" t="s">
        <v>36392</v>
      </c>
      <c r="F236" t="s">
        <v>36393</v>
      </c>
      <c r="I236" t="s">
        <v>36394</v>
      </c>
      <c r="J236" t="s">
        <v>3022</v>
      </c>
      <c r="Z236" t="s">
        <v>18836</v>
      </c>
      <c r="AA236" t="s">
        <v>18837</v>
      </c>
      <c r="AF236">
        <v>1</v>
      </c>
      <c r="AG236">
        <v>1</v>
      </c>
      <c r="AM236" t="s">
        <v>3024</v>
      </c>
      <c r="AN236" t="s">
        <v>3025</v>
      </c>
      <c r="AR236" t="s">
        <v>154</v>
      </c>
      <c r="AS236">
        <v>2017</v>
      </c>
      <c r="AT236">
        <v>54</v>
      </c>
      <c r="AU236">
        <v>6</v>
      </c>
      <c r="AZ236">
        <v>1615</v>
      </c>
      <c r="BA236">
        <v>1625</v>
      </c>
      <c r="BC236" t="s">
        <v>36395</v>
      </c>
      <c r="BJ236" t="s">
        <v>36396</v>
      </c>
      <c r="BK236">
        <v>28968769</v>
      </c>
      <c r="BP236">
        <v>0</v>
      </c>
      <c r="BQ236" t="s">
        <v>13429</v>
      </c>
    </row>
    <row r="237" spans="1:70" hidden="1">
      <c r="A237" t="s">
        <v>67</v>
      </c>
      <c r="B237" t="s">
        <v>10035</v>
      </c>
      <c r="F237" t="s">
        <v>10035</v>
      </c>
      <c r="I237" t="s">
        <v>10036</v>
      </c>
      <c r="J237" t="s">
        <v>423</v>
      </c>
      <c r="AF237">
        <v>16</v>
      </c>
      <c r="AG237">
        <v>16</v>
      </c>
      <c r="AM237" t="s">
        <v>426</v>
      </c>
      <c r="AN237" t="s">
        <v>427</v>
      </c>
      <c r="AR237" t="s">
        <v>242</v>
      </c>
      <c r="AS237">
        <v>2003</v>
      </c>
      <c r="AT237">
        <v>57</v>
      </c>
      <c r="AU237">
        <v>10</v>
      </c>
      <c r="AZ237">
        <v>2342</v>
      </c>
      <c r="BA237">
        <v>2349</v>
      </c>
      <c r="BJ237" t="s">
        <v>10038</v>
      </c>
      <c r="BK237">
        <v>14628922</v>
      </c>
      <c r="BP237">
        <v>1</v>
      </c>
    </row>
    <row r="238" spans="1:70" hidden="1">
      <c r="A238" t="s">
        <v>67</v>
      </c>
      <c r="B238" t="s">
        <v>36947</v>
      </c>
      <c r="F238" t="s">
        <v>36947</v>
      </c>
      <c r="I238" t="s">
        <v>36951</v>
      </c>
      <c r="J238" t="s">
        <v>11636</v>
      </c>
      <c r="AF238">
        <v>16</v>
      </c>
      <c r="AG238">
        <v>16</v>
      </c>
      <c r="AM238" t="s">
        <v>1242</v>
      </c>
      <c r="AS238">
        <v>1985</v>
      </c>
      <c r="AT238">
        <v>63</v>
      </c>
      <c r="AU238">
        <v>9</v>
      </c>
      <c r="AZ238">
        <v>2110</v>
      </c>
      <c r="BA238">
        <v>2113</v>
      </c>
      <c r="BC238" t="s">
        <v>36952</v>
      </c>
      <c r="BJ238" t="s">
        <v>36953</v>
      </c>
      <c r="BP238">
        <v>0</v>
      </c>
      <c r="BQ238" t="s">
        <v>13429</v>
      </c>
    </row>
    <row r="239" spans="1:70" hidden="1">
      <c r="A239" t="s">
        <v>67</v>
      </c>
      <c r="B239" t="s">
        <v>8226</v>
      </c>
      <c r="F239" t="s">
        <v>8227</v>
      </c>
      <c r="I239" t="s">
        <v>36660</v>
      </c>
      <c r="J239" t="s">
        <v>8183</v>
      </c>
      <c r="AF239">
        <v>67</v>
      </c>
      <c r="AG239">
        <v>69</v>
      </c>
      <c r="AM239" t="s">
        <v>8186</v>
      </c>
      <c r="AR239" t="s">
        <v>1023</v>
      </c>
      <c r="AS239">
        <v>2008</v>
      </c>
      <c r="AT239">
        <v>10</v>
      </c>
      <c r="AU239">
        <v>1</v>
      </c>
      <c r="AZ239">
        <v>29</v>
      </c>
      <c r="BA239">
        <v>44</v>
      </c>
      <c r="BJ239" t="s">
        <v>36661</v>
      </c>
      <c r="BP239">
        <v>0</v>
      </c>
      <c r="BQ239" t="s">
        <v>13429</v>
      </c>
    </row>
    <row r="240" spans="1:70" hidden="1">
      <c r="A240" t="s">
        <v>67</v>
      </c>
      <c r="B240" t="s">
        <v>36016</v>
      </c>
      <c r="F240" t="s">
        <v>36016</v>
      </c>
      <c r="I240" t="s">
        <v>36017</v>
      </c>
      <c r="J240" t="s">
        <v>11636</v>
      </c>
      <c r="AF240">
        <v>9</v>
      </c>
      <c r="AG240">
        <v>10</v>
      </c>
      <c r="AM240" t="s">
        <v>1242</v>
      </c>
      <c r="AR240" t="s">
        <v>297</v>
      </c>
      <c r="AS240">
        <v>1987</v>
      </c>
      <c r="AT240">
        <v>65</v>
      </c>
      <c r="AU240">
        <v>9</v>
      </c>
      <c r="AZ240">
        <v>2262</v>
      </c>
      <c r="BA240">
        <v>2265</v>
      </c>
      <c r="BC240" t="s">
        <v>36018</v>
      </c>
      <c r="BJ240" t="s">
        <v>36019</v>
      </c>
      <c r="BP240">
        <v>1</v>
      </c>
    </row>
    <row r="241" spans="1:73" hidden="1">
      <c r="A241" t="s">
        <v>67</v>
      </c>
      <c r="B241" t="s">
        <v>36609</v>
      </c>
      <c r="F241" t="s">
        <v>36610</v>
      </c>
      <c r="I241" t="s">
        <v>36611</v>
      </c>
      <c r="J241" t="s">
        <v>8571</v>
      </c>
      <c r="Z241" t="s">
        <v>36612</v>
      </c>
      <c r="AA241" t="s">
        <v>36613</v>
      </c>
      <c r="AF241">
        <v>44</v>
      </c>
      <c r="AG241">
        <v>46</v>
      </c>
      <c r="AM241" t="s">
        <v>8573</v>
      </c>
      <c r="AN241" t="s">
        <v>8574</v>
      </c>
      <c r="AR241" t="s">
        <v>1023</v>
      </c>
      <c r="AS241">
        <v>2011</v>
      </c>
      <c r="AT241">
        <v>84</v>
      </c>
      <c r="AU241">
        <v>1</v>
      </c>
      <c r="AZ241">
        <v>43</v>
      </c>
      <c r="BA241">
        <v>53</v>
      </c>
      <c r="BC241" t="s">
        <v>36614</v>
      </c>
      <c r="BJ241" t="s">
        <v>36615</v>
      </c>
      <c r="BK241">
        <v>21050129</v>
      </c>
      <c r="BP241">
        <v>0</v>
      </c>
      <c r="BQ241" t="s">
        <v>13429</v>
      </c>
    </row>
    <row r="242" spans="1:73" hidden="1">
      <c r="A242" t="s">
        <v>67</v>
      </c>
      <c r="B242" t="s">
        <v>36375</v>
      </c>
      <c r="F242" t="s">
        <v>36376</v>
      </c>
      <c r="I242" t="s">
        <v>36377</v>
      </c>
      <c r="J242" t="s">
        <v>280</v>
      </c>
      <c r="AF242">
        <v>0</v>
      </c>
      <c r="AG242">
        <v>0</v>
      </c>
      <c r="AM242" t="s">
        <v>284</v>
      </c>
      <c r="AR242" s="1">
        <v>38930</v>
      </c>
      <c r="AS242">
        <v>2018</v>
      </c>
      <c r="AT242">
        <v>13</v>
      </c>
      <c r="AU242">
        <v>8</v>
      </c>
      <c r="BB242" t="s">
        <v>36378</v>
      </c>
      <c r="BC242" t="s">
        <v>36379</v>
      </c>
      <c r="BJ242" t="s">
        <v>36380</v>
      </c>
      <c r="BK242">
        <v>30080877</v>
      </c>
      <c r="BP242">
        <v>0</v>
      </c>
      <c r="BQ242" t="s">
        <v>13429</v>
      </c>
    </row>
    <row r="243" spans="1:73" hidden="1">
      <c r="A243" t="s">
        <v>1762</v>
      </c>
      <c r="B243" t="s">
        <v>36701</v>
      </c>
      <c r="D243" t="s">
        <v>36702</v>
      </c>
      <c r="F243" t="s">
        <v>36701</v>
      </c>
      <c r="I243" t="s">
        <v>36703</v>
      </c>
      <c r="J243" t="s">
        <v>36704</v>
      </c>
      <c r="K243" t="s">
        <v>36705</v>
      </c>
      <c r="AA243" t="s">
        <v>36706</v>
      </c>
      <c r="AF243">
        <v>61</v>
      </c>
      <c r="AG243">
        <v>63</v>
      </c>
      <c r="AM243" t="s">
        <v>9967</v>
      </c>
      <c r="AO243" t="s">
        <v>36707</v>
      </c>
      <c r="AS243">
        <v>2003</v>
      </c>
      <c r="AT243">
        <v>33</v>
      </c>
      <c r="AZ243">
        <v>1</v>
      </c>
      <c r="BA243">
        <v>74</v>
      </c>
      <c r="BC243" t="s">
        <v>36708</v>
      </c>
      <c r="BJ243" t="s">
        <v>36709</v>
      </c>
      <c r="BP243">
        <v>0</v>
      </c>
      <c r="BQ243" t="s">
        <v>13429</v>
      </c>
    </row>
    <row r="244" spans="1:73" hidden="1">
      <c r="A244" t="s">
        <v>67</v>
      </c>
      <c r="B244" t="s">
        <v>36210</v>
      </c>
      <c r="F244" t="s">
        <v>36210</v>
      </c>
      <c r="I244" t="s">
        <v>36941</v>
      </c>
      <c r="J244" t="s">
        <v>14461</v>
      </c>
      <c r="AF244">
        <v>18</v>
      </c>
      <c r="AG244">
        <v>18</v>
      </c>
      <c r="AM244" t="s">
        <v>14464</v>
      </c>
      <c r="AR244" t="s">
        <v>352</v>
      </c>
      <c r="AS244">
        <v>1986</v>
      </c>
      <c r="AT244">
        <v>30</v>
      </c>
      <c r="AU244">
        <v>1</v>
      </c>
      <c r="AZ244">
        <v>76</v>
      </c>
      <c r="BA244">
        <v>92</v>
      </c>
      <c r="BC244" t="s">
        <v>36942</v>
      </c>
      <c r="BJ244" t="s">
        <v>36943</v>
      </c>
      <c r="BP244">
        <v>0</v>
      </c>
      <c r="BQ244" t="s">
        <v>13429</v>
      </c>
    </row>
    <row r="245" spans="1:73" hidden="1">
      <c r="A245" t="s">
        <v>67</v>
      </c>
      <c r="B245" t="s">
        <v>12642</v>
      </c>
      <c r="F245" t="s">
        <v>12642</v>
      </c>
      <c r="I245" t="s">
        <v>12667</v>
      </c>
      <c r="J245" t="s">
        <v>569</v>
      </c>
      <c r="AF245">
        <v>52</v>
      </c>
      <c r="AG245">
        <v>52</v>
      </c>
      <c r="AM245" t="s">
        <v>572</v>
      </c>
      <c r="AR245" t="s">
        <v>297</v>
      </c>
      <c r="AS245">
        <v>1993</v>
      </c>
      <c r="AT245">
        <v>142</v>
      </c>
      <c r="AU245">
        <v>3</v>
      </c>
      <c r="AZ245">
        <v>457</v>
      </c>
      <c r="BA245">
        <v>473</v>
      </c>
      <c r="BC245" t="s">
        <v>12669</v>
      </c>
      <c r="BJ245" t="s">
        <v>12670</v>
      </c>
      <c r="BK245">
        <v>19425986</v>
      </c>
      <c r="BP245">
        <v>1</v>
      </c>
    </row>
    <row r="246" spans="1:73" hidden="1">
      <c r="A246" t="s">
        <v>67</v>
      </c>
      <c r="B246" t="s">
        <v>31216</v>
      </c>
      <c r="F246" t="s">
        <v>31216</v>
      </c>
      <c r="I246" t="s">
        <v>36821</v>
      </c>
      <c r="J246" t="s">
        <v>160</v>
      </c>
      <c r="AF246">
        <v>14</v>
      </c>
      <c r="AG246">
        <v>14</v>
      </c>
      <c r="AM246" t="s">
        <v>162</v>
      </c>
      <c r="AR246" t="s">
        <v>297</v>
      </c>
      <c r="AS246">
        <v>1995</v>
      </c>
      <c r="AT246">
        <v>20</v>
      </c>
      <c r="AU246">
        <v>3</v>
      </c>
      <c r="AZ246">
        <v>248</v>
      </c>
      <c r="BA246">
        <v>252</v>
      </c>
      <c r="BC246" t="s">
        <v>36822</v>
      </c>
      <c r="BJ246" t="s">
        <v>36823</v>
      </c>
      <c r="BP246">
        <v>0</v>
      </c>
      <c r="BQ246" t="s">
        <v>13429</v>
      </c>
    </row>
    <row r="247" spans="1:73" hidden="1">
      <c r="A247" t="s">
        <v>67</v>
      </c>
      <c r="B247" t="s">
        <v>12759</v>
      </c>
      <c r="F247" t="s">
        <v>12759</v>
      </c>
      <c r="I247" t="s">
        <v>12760</v>
      </c>
      <c r="J247" t="s">
        <v>1385</v>
      </c>
      <c r="AF247">
        <v>15</v>
      </c>
      <c r="AG247">
        <v>15</v>
      </c>
      <c r="AM247" t="s">
        <v>1388</v>
      </c>
      <c r="AN247" t="s">
        <v>1389</v>
      </c>
      <c r="AR247" t="s">
        <v>730</v>
      </c>
      <c r="AS247">
        <v>1993</v>
      </c>
      <c r="AT247">
        <v>48</v>
      </c>
      <c r="AU247">
        <v>4</v>
      </c>
      <c r="AZ247">
        <v>335</v>
      </c>
      <c r="BA247">
        <v>341</v>
      </c>
      <c r="BJ247" t="s">
        <v>12761</v>
      </c>
      <c r="BP247">
        <v>1</v>
      </c>
    </row>
    <row r="248" spans="1:73">
      <c r="A248" t="s">
        <v>67</v>
      </c>
      <c r="B248" t="s">
        <v>36443</v>
      </c>
      <c r="F248" t="s">
        <v>36444</v>
      </c>
      <c r="I248" t="s">
        <v>36445</v>
      </c>
      <c r="J248" t="s">
        <v>625</v>
      </c>
      <c r="AF248">
        <v>24</v>
      </c>
      <c r="AG248">
        <v>24</v>
      </c>
      <c r="AM248" t="s">
        <v>627</v>
      </c>
      <c r="AN248" t="s">
        <v>628</v>
      </c>
      <c r="AR248" t="s">
        <v>521</v>
      </c>
      <c r="AS248">
        <v>2016</v>
      </c>
      <c r="AT248">
        <v>159</v>
      </c>
      <c r="AU248">
        <v>3</v>
      </c>
      <c r="AZ248">
        <v>327</v>
      </c>
      <c r="BA248">
        <v>337</v>
      </c>
      <c r="BC248" t="s">
        <v>36446</v>
      </c>
      <c r="BJ248" t="s">
        <v>36447</v>
      </c>
      <c r="BP248">
        <v>0</v>
      </c>
      <c r="BQ248" t="s">
        <v>13433</v>
      </c>
      <c r="BR248">
        <v>1</v>
      </c>
    </row>
    <row r="249" spans="1:73" hidden="1">
      <c r="A249" t="s">
        <v>67</v>
      </c>
      <c r="B249" t="s">
        <v>12418</v>
      </c>
      <c r="F249" t="s">
        <v>12418</v>
      </c>
      <c r="I249" t="s">
        <v>35845</v>
      </c>
      <c r="J249" t="s">
        <v>358</v>
      </c>
      <c r="AF249">
        <v>9</v>
      </c>
      <c r="AG249">
        <v>10</v>
      </c>
      <c r="AM249" t="s">
        <v>360</v>
      </c>
      <c r="AR249" t="s">
        <v>884</v>
      </c>
      <c r="AS249">
        <v>1993</v>
      </c>
      <c r="AT249">
        <v>39</v>
      </c>
      <c r="AU249">
        <v>2</v>
      </c>
      <c r="AZ249">
        <v>101</v>
      </c>
      <c r="BA249">
        <v>106</v>
      </c>
      <c r="BC249" t="s">
        <v>35847</v>
      </c>
      <c r="BJ249" t="s">
        <v>35848</v>
      </c>
      <c r="BP249">
        <v>1</v>
      </c>
    </row>
    <row r="250" spans="1:73" hidden="1">
      <c r="A250" t="s">
        <v>67</v>
      </c>
      <c r="B250" t="s">
        <v>12418</v>
      </c>
      <c r="F250" t="s">
        <v>12418</v>
      </c>
      <c r="I250" t="s">
        <v>35841</v>
      </c>
      <c r="J250" t="s">
        <v>358</v>
      </c>
      <c r="AF250">
        <v>12</v>
      </c>
      <c r="AG250">
        <v>12</v>
      </c>
      <c r="AM250" t="s">
        <v>360</v>
      </c>
      <c r="AN250" t="s">
        <v>361</v>
      </c>
      <c r="AR250" t="s">
        <v>815</v>
      </c>
      <c r="AS250">
        <v>1993</v>
      </c>
      <c r="AT250">
        <v>39</v>
      </c>
      <c r="AU250">
        <v>3</v>
      </c>
      <c r="AZ250">
        <v>223</v>
      </c>
      <c r="BA250">
        <v>228</v>
      </c>
      <c r="BC250" t="s">
        <v>35843</v>
      </c>
      <c r="BJ250" t="s">
        <v>35844</v>
      </c>
      <c r="BP250">
        <v>1</v>
      </c>
    </row>
    <row r="251" spans="1:73" hidden="1">
      <c r="A251" t="s">
        <v>67</v>
      </c>
      <c r="B251" t="s">
        <v>37008</v>
      </c>
      <c r="F251" t="s">
        <v>37008</v>
      </c>
      <c r="I251" t="s">
        <v>37009</v>
      </c>
      <c r="J251" t="s">
        <v>910</v>
      </c>
      <c r="AF251">
        <v>79</v>
      </c>
      <c r="AG251">
        <v>80</v>
      </c>
      <c r="AM251" t="s">
        <v>913</v>
      </c>
      <c r="AS251">
        <v>1979</v>
      </c>
      <c r="AT251">
        <v>49</v>
      </c>
      <c r="AU251">
        <v>4</v>
      </c>
      <c r="AZ251">
        <v>357</v>
      </c>
      <c r="BA251">
        <v>376</v>
      </c>
      <c r="BC251" t="s">
        <v>37010</v>
      </c>
      <c r="BJ251" t="s">
        <v>37011</v>
      </c>
      <c r="BP251">
        <v>0</v>
      </c>
      <c r="BQ251" t="s">
        <v>13429</v>
      </c>
    </row>
    <row r="252" spans="1:73" hidden="1">
      <c r="A252" t="s">
        <v>67</v>
      </c>
      <c r="B252" t="s">
        <v>36771</v>
      </c>
      <c r="F252" t="s">
        <v>36771</v>
      </c>
      <c r="I252" t="s">
        <v>36772</v>
      </c>
      <c r="J252" t="s">
        <v>188</v>
      </c>
      <c r="Z252" t="s">
        <v>36773</v>
      </c>
      <c r="AA252" t="s">
        <v>34340</v>
      </c>
      <c r="AF252">
        <v>53</v>
      </c>
      <c r="AG252">
        <v>59</v>
      </c>
      <c r="AM252" t="s">
        <v>191</v>
      </c>
      <c r="AR252" t="s">
        <v>1023</v>
      </c>
      <c r="AS252">
        <v>2000</v>
      </c>
      <c r="AT252">
        <v>122</v>
      </c>
      <c r="AU252">
        <v>1</v>
      </c>
      <c r="AZ252">
        <v>1</v>
      </c>
      <c r="BA252">
        <v>10</v>
      </c>
      <c r="BC252" t="s">
        <v>36774</v>
      </c>
      <c r="BJ252" t="s">
        <v>36775</v>
      </c>
      <c r="BK252">
        <v>28307946</v>
      </c>
      <c r="BP252">
        <v>0</v>
      </c>
      <c r="BQ252" t="s">
        <v>13429</v>
      </c>
    </row>
    <row r="253" spans="1:73">
      <c r="A253" t="s">
        <v>67</v>
      </c>
      <c r="B253" t="s">
        <v>36934</v>
      </c>
      <c r="F253" t="s">
        <v>36934</v>
      </c>
      <c r="I253" t="s">
        <v>36935</v>
      </c>
      <c r="J253" t="s">
        <v>1057</v>
      </c>
      <c r="AF253">
        <v>56</v>
      </c>
      <c r="AG253">
        <v>65</v>
      </c>
      <c r="AM253" t="s">
        <v>1061</v>
      </c>
      <c r="AR253" t="s">
        <v>242</v>
      </c>
      <c r="AS253">
        <v>1987</v>
      </c>
      <c r="AT253">
        <v>68</v>
      </c>
      <c r="AU253">
        <v>5</v>
      </c>
      <c r="AZ253">
        <v>1479</v>
      </c>
      <c r="BA253">
        <v>1487</v>
      </c>
      <c r="BC253" t="s">
        <v>36936</v>
      </c>
      <c r="BJ253" t="s">
        <v>36937</v>
      </c>
      <c r="BP253">
        <v>0</v>
      </c>
      <c r="BQ253" t="s">
        <v>13433</v>
      </c>
      <c r="BU253" t="s">
        <v>13429</v>
      </c>
    </row>
    <row r="254" spans="1:73" hidden="1">
      <c r="A254" t="s">
        <v>67</v>
      </c>
      <c r="B254" t="s">
        <v>36594</v>
      </c>
      <c r="F254" t="s">
        <v>36595</v>
      </c>
      <c r="I254" t="s">
        <v>36596</v>
      </c>
      <c r="J254" t="s">
        <v>569</v>
      </c>
      <c r="Z254" t="s">
        <v>36597</v>
      </c>
      <c r="AA254" t="s">
        <v>36598</v>
      </c>
      <c r="AF254">
        <v>129</v>
      </c>
      <c r="AG254">
        <v>129</v>
      </c>
      <c r="AM254" t="s">
        <v>572</v>
      </c>
      <c r="AN254" t="s">
        <v>573</v>
      </c>
      <c r="AR254" t="s">
        <v>242</v>
      </c>
      <c r="AS254">
        <v>2011</v>
      </c>
      <c r="AT254">
        <v>178</v>
      </c>
      <c r="AU254">
        <v>4</v>
      </c>
      <c r="AW254" t="s">
        <v>1762</v>
      </c>
      <c r="AZ254" t="s">
        <v>36599</v>
      </c>
      <c r="BA254" t="s">
        <v>36600</v>
      </c>
      <c r="BC254" t="s">
        <v>36601</v>
      </c>
      <c r="BJ254" t="s">
        <v>36602</v>
      </c>
      <c r="BK254">
        <v>21956094</v>
      </c>
      <c r="BP254">
        <v>0</v>
      </c>
      <c r="BQ254" t="s">
        <v>13429</v>
      </c>
    </row>
    <row r="255" spans="1:73" hidden="1">
      <c r="A255" t="s">
        <v>67</v>
      </c>
      <c r="B255" t="s">
        <v>36695</v>
      </c>
      <c r="F255" t="s">
        <v>36695</v>
      </c>
      <c r="I255" t="s">
        <v>36696</v>
      </c>
      <c r="J255" t="s">
        <v>3062</v>
      </c>
      <c r="Z255" t="s">
        <v>36697</v>
      </c>
      <c r="AA255" t="s">
        <v>36698</v>
      </c>
      <c r="AF255">
        <v>73</v>
      </c>
      <c r="AG255">
        <v>79</v>
      </c>
      <c r="AM255" t="s">
        <v>3066</v>
      </c>
      <c r="AN255" t="s">
        <v>3067</v>
      </c>
      <c r="AR255" t="s">
        <v>884</v>
      </c>
      <c r="AS255">
        <v>2003</v>
      </c>
      <c r="AT255">
        <v>90</v>
      </c>
      <c r="AU255">
        <v>2</v>
      </c>
      <c r="AZ255">
        <v>195</v>
      </c>
      <c r="BA255">
        <v>202</v>
      </c>
      <c r="BC255" t="s">
        <v>36699</v>
      </c>
      <c r="BJ255" t="s">
        <v>36700</v>
      </c>
      <c r="BK255">
        <v>12634827</v>
      </c>
      <c r="BP255">
        <v>0</v>
      </c>
      <c r="BQ255" t="s">
        <v>13429</v>
      </c>
    </row>
    <row r="256" spans="1:73" hidden="1">
      <c r="A256" t="s">
        <v>67</v>
      </c>
      <c r="B256" t="s">
        <v>13387</v>
      </c>
      <c r="F256" t="s">
        <v>13387</v>
      </c>
      <c r="I256" t="s">
        <v>36998</v>
      </c>
      <c r="J256" t="s">
        <v>188</v>
      </c>
      <c r="AF256">
        <v>53</v>
      </c>
      <c r="AG256">
        <v>55</v>
      </c>
      <c r="AM256" t="s">
        <v>191</v>
      </c>
      <c r="AS256">
        <v>1980</v>
      </c>
      <c r="AT256">
        <v>46</v>
      </c>
      <c r="AU256">
        <v>1</v>
      </c>
      <c r="AZ256">
        <v>13</v>
      </c>
      <c r="BA256">
        <v>17</v>
      </c>
      <c r="BC256" t="s">
        <v>36999</v>
      </c>
      <c r="BJ256" t="s">
        <v>37000</v>
      </c>
      <c r="BK256">
        <v>28310619</v>
      </c>
      <c r="BP256">
        <v>0</v>
      </c>
      <c r="BQ256" t="s">
        <v>13429</v>
      </c>
    </row>
    <row r="257" spans="1:71">
      <c r="A257" t="s">
        <v>67</v>
      </c>
      <c r="B257" t="s">
        <v>36853</v>
      </c>
      <c r="F257" t="s">
        <v>36853</v>
      </c>
      <c r="I257" t="s">
        <v>36854</v>
      </c>
      <c r="J257" t="s">
        <v>358</v>
      </c>
      <c r="Z257" t="s">
        <v>36855</v>
      </c>
      <c r="AA257" t="s">
        <v>36856</v>
      </c>
      <c r="AF257">
        <v>51</v>
      </c>
      <c r="AG257">
        <v>60</v>
      </c>
      <c r="AM257" t="s">
        <v>360</v>
      </c>
      <c r="AR257" t="s">
        <v>884</v>
      </c>
      <c r="AS257">
        <v>1994</v>
      </c>
      <c r="AT257">
        <v>40</v>
      </c>
      <c r="AU257">
        <v>2</v>
      </c>
      <c r="AZ257">
        <v>113</v>
      </c>
      <c r="BA257">
        <v>119</v>
      </c>
      <c r="BC257" t="s">
        <v>36857</v>
      </c>
      <c r="BJ257" t="s">
        <v>36858</v>
      </c>
      <c r="BP257">
        <v>0</v>
      </c>
      <c r="BQ257" t="s">
        <v>13433</v>
      </c>
      <c r="BR257">
        <v>1</v>
      </c>
    </row>
    <row r="258" spans="1:71" hidden="1">
      <c r="A258" t="s">
        <v>67</v>
      </c>
      <c r="B258" t="s">
        <v>34942</v>
      </c>
      <c r="F258" t="s">
        <v>34942</v>
      </c>
      <c r="I258" t="s">
        <v>34943</v>
      </c>
      <c r="J258" t="s">
        <v>667</v>
      </c>
      <c r="AF258">
        <v>11</v>
      </c>
      <c r="AG258">
        <v>13</v>
      </c>
      <c r="AM258" t="s">
        <v>670</v>
      </c>
      <c r="AR258" t="s">
        <v>884</v>
      </c>
      <c r="AS258">
        <v>2006</v>
      </c>
      <c r="AT258">
        <v>41</v>
      </c>
      <c r="AU258">
        <v>1</v>
      </c>
      <c r="AZ258">
        <v>151</v>
      </c>
      <c r="BA258">
        <v>159</v>
      </c>
      <c r="BC258" t="s">
        <v>34945</v>
      </c>
      <c r="BJ258" t="s">
        <v>34946</v>
      </c>
      <c r="BP258">
        <v>1</v>
      </c>
    </row>
    <row r="259" spans="1:71" hidden="1">
      <c r="A259" t="s">
        <v>67</v>
      </c>
      <c r="B259" t="s">
        <v>10590</v>
      </c>
      <c r="F259" t="s">
        <v>10590</v>
      </c>
      <c r="I259" t="s">
        <v>10591</v>
      </c>
      <c r="J259" t="s">
        <v>625</v>
      </c>
      <c r="Z259" t="s">
        <v>5725</v>
      </c>
      <c r="AA259" t="s">
        <v>8843</v>
      </c>
      <c r="AF259">
        <v>11</v>
      </c>
      <c r="AG259">
        <v>12</v>
      </c>
      <c r="AM259" t="s">
        <v>627</v>
      </c>
      <c r="AR259" t="s">
        <v>352</v>
      </c>
      <c r="AS259">
        <v>2001</v>
      </c>
      <c r="AT259">
        <v>100</v>
      </c>
      <c r="AU259">
        <v>2</v>
      </c>
      <c r="AZ259">
        <v>211</v>
      </c>
      <c r="BA259">
        <v>219</v>
      </c>
      <c r="BC259" t="s">
        <v>10593</v>
      </c>
      <c r="BJ259" t="s">
        <v>10594</v>
      </c>
      <c r="BP259">
        <v>1</v>
      </c>
    </row>
    <row r="260" spans="1:71" hidden="1">
      <c r="A260" t="s">
        <v>67</v>
      </c>
      <c r="B260" t="s">
        <v>36478</v>
      </c>
      <c r="F260" t="s">
        <v>36479</v>
      </c>
      <c r="I260" t="s">
        <v>36480</v>
      </c>
      <c r="J260" t="s">
        <v>236</v>
      </c>
      <c r="AA260" t="s">
        <v>5264</v>
      </c>
      <c r="AF260">
        <v>16</v>
      </c>
      <c r="AG260">
        <v>16</v>
      </c>
      <c r="AM260" t="s">
        <v>240</v>
      </c>
      <c r="AN260" t="s">
        <v>241</v>
      </c>
      <c r="AR260" t="s">
        <v>154</v>
      </c>
      <c r="AS260">
        <v>2015</v>
      </c>
      <c r="AT260">
        <v>218</v>
      </c>
      <c r="AU260">
        <v>22</v>
      </c>
      <c r="AZ260">
        <v>3611</v>
      </c>
      <c r="BA260">
        <v>3622</v>
      </c>
      <c r="BC260" t="s">
        <v>36481</v>
      </c>
      <c r="BJ260" t="s">
        <v>36482</v>
      </c>
      <c r="BK260">
        <v>26417012</v>
      </c>
      <c r="BP260">
        <v>0</v>
      </c>
      <c r="BQ260" t="s">
        <v>13429</v>
      </c>
    </row>
    <row r="261" spans="1:71" hidden="1">
      <c r="A261" t="s">
        <v>67</v>
      </c>
      <c r="B261" t="s">
        <v>36448</v>
      </c>
      <c r="F261" t="s">
        <v>36449</v>
      </c>
      <c r="I261" t="s">
        <v>36450</v>
      </c>
      <c r="J261" t="s">
        <v>6536</v>
      </c>
      <c r="Z261" t="s">
        <v>36451</v>
      </c>
      <c r="AA261" t="s">
        <v>36452</v>
      </c>
      <c r="AF261">
        <v>12</v>
      </c>
      <c r="AG261">
        <v>12</v>
      </c>
      <c r="AM261" t="s">
        <v>6540</v>
      </c>
      <c r="AN261" t="s">
        <v>7529</v>
      </c>
      <c r="AR261" t="s">
        <v>629</v>
      </c>
      <c r="AS261">
        <v>2016</v>
      </c>
      <c r="AT261">
        <v>30</v>
      </c>
      <c r="AU261">
        <v>5</v>
      </c>
      <c r="AZ261">
        <v>759</v>
      </c>
      <c r="BA261">
        <v>768</v>
      </c>
      <c r="BC261" t="s">
        <v>36453</v>
      </c>
      <c r="BJ261" t="s">
        <v>36454</v>
      </c>
      <c r="BP261">
        <v>0</v>
      </c>
      <c r="BQ261" t="s">
        <v>13429</v>
      </c>
    </row>
    <row r="262" spans="1:71" hidden="1">
      <c r="A262" t="s">
        <v>67</v>
      </c>
      <c r="B262" t="s">
        <v>36970</v>
      </c>
      <c r="F262" t="s">
        <v>36970</v>
      </c>
      <c r="I262" t="s">
        <v>36971</v>
      </c>
      <c r="J262" t="s">
        <v>348</v>
      </c>
      <c r="AF262">
        <v>12</v>
      </c>
      <c r="AG262">
        <v>12</v>
      </c>
      <c r="AM262" t="s">
        <v>350</v>
      </c>
      <c r="AS262">
        <v>1983</v>
      </c>
      <c r="AT262">
        <v>12</v>
      </c>
      <c r="AU262">
        <v>1</v>
      </c>
      <c r="AZ262">
        <v>66</v>
      </c>
      <c r="BA262">
        <v>70</v>
      </c>
      <c r="BC262" t="s">
        <v>36972</v>
      </c>
      <c r="BJ262" t="s">
        <v>36973</v>
      </c>
      <c r="BP262">
        <v>0</v>
      </c>
      <c r="BQ262" t="s">
        <v>13429</v>
      </c>
    </row>
    <row r="263" spans="1:71" hidden="1">
      <c r="A263" t="s">
        <v>67</v>
      </c>
      <c r="B263" t="s">
        <v>36397</v>
      </c>
      <c r="F263" t="s">
        <v>36398</v>
      </c>
      <c r="I263" t="s">
        <v>36399</v>
      </c>
      <c r="J263" t="s">
        <v>6459</v>
      </c>
      <c r="Z263" t="s">
        <v>36400</v>
      </c>
      <c r="AA263" t="s">
        <v>36401</v>
      </c>
      <c r="AF263">
        <v>14</v>
      </c>
      <c r="AG263">
        <v>14</v>
      </c>
      <c r="AM263" t="s">
        <v>6463</v>
      </c>
      <c r="AN263" t="s">
        <v>6464</v>
      </c>
      <c r="AR263" t="s">
        <v>154</v>
      </c>
      <c r="AS263">
        <v>2017</v>
      </c>
      <c r="AT263">
        <v>57</v>
      </c>
      <c r="AU263">
        <v>5</v>
      </c>
      <c r="AZ263">
        <v>921</v>
      </c>
      <c r="BA263">
        <v>933</v>
      </c>
      <c r="BC263" t="s">
        <v>36402</v>
      </c>
      <c r="BJ263" t="s">
        <v>36403</v>
      </c>
      <c r="BK263">
        <v>29045649</v>
      </c>
      <c r="BP263">
        <v>0</v>
      </c>
      <c r="BQ263" t="s">
        <v>13429</v>
      </c>
    </row>
    <row r="264" spans="1:71" hidden="1">
      <c r="A264" t="s">
        <v>67</v>
      </c>
      <c r="B264" t="s">
        <v>13387</v>
      </c>
      <c r="F264" t="s">
        <v>13387</v>
      </c>
      <c r="I264" t="s">
        <v>36944</v>
      </c>
      <c r="J264" t="s">
        <v>423</v>
      </c>
      <c r="AF264">
        <v>18</v>
      </c>
      <c r="AG264">
        <v>18</v>
      </c>
      <c r="AM264" t="s">
        <v>426</v>
      </c>
      <c r="AR264" t="s">
        <v>629</v>
      </c>
      <c r="AS264">
        <v>1986</v>
      </c>
      <c r="AT264">
        <v>40</v>
      </c>
      <c r="AU264">
        <v>3</v>
      </c>
      <c r="AZ264">
        <v>471</v>
      </c>
      <c r="BA264">
        <v>478</v>
      </c>
      <c r="BC264" t="s">
        <v>36945</v>
      </c>
      <c r="BJ264" t="s">
        <v>36946</v>
      </c>
      <c r="BK264">
        <v>28556338</v>
      </c>
      <c r="BP264">
        <v>0</v>
      </c>
      <c r="BQ264" t="s">
        <v>13429</v>
      </c>
    </row>
    <row r="265" spans="1:71">
      <c r="A265" t="s">
        <v>67</v>
      </c>
      <c r="B265" t="s">
        <v>36994</v>
      </c>
      <c r="F265" t="s">
        <v>36994</v>
      </c>
      <c r="I265" t="s">
        <v>36995</v>
      </c>
      <c r="J265" t="s">
        <v>423</v>
      </c>
      <c r="AF265">
        <v>49</v>
      </c>
      <c r="AG265">
        <v>52</v>
      </c>
      <c r="AM265" t="s">
        <v>426</v>
      </c>
      <c r="AS265">
        <v>1980</v>
      </c>
      <c r="AT265">
        <v>34</v>
      </c>
      <c r="AU265">
        <v>2</v>
      </c>
      <c r="AZ265">
        <v>356</v>
      </c>
      <c r="BA265">
        <v>370</v>
      </c>
      <c r="BC265" t="s">
        <v>36996</v>
      </c>
      <c r="BJ265" t="s">
        <v>36997</v>
      </c>
      <c r="BK265">
        <v>28563425</v>
      </c>
      <c r="BP265">
        <v>0</v>
      </c>
      <c r="BQ265" t="s">
        <v>13433</v>
      </c>
      <c r="BS265">
        <v>2</v>
      </c>
    </row>
    <row r="266" spans="1:71" hidden="1">
      <c r="A266" t="s">
        <v>67</v>
      </c>
      <c r="B266" t="s">
        <v>36715</v>
      </c>
      <c r="F266" t="s">
        <v>36715</v>
      </c>
      <c r="I266" t="s">
        <v>36716</v>
      </c>
      <c r="J266" t="s">
        <v>6052</v>
      </c>
      <c r="Z266" t="s">
        <v>4701</v>
      </c>
      <c r="AA266" t="s">
        <v>4702</v>
      </c>
      <c r="AF266">
        <v>31</v>
      </c>
      <c r="AG266">
        <v>32</v>
      </c>
      <c r="AM266" t="s">
        <v>6055</v>
      </c>
      <c r="AR266" t="s">
        <v>242</v>
      </c>
      <c r="AS266">
        <v>2002</v>
      </c>
      <c r="AT266">
        <v>27</v>
      </c>
      <c r="AU266">
        <v>5</v>
      </c>
      <c r="AZ266">
        <v>337</v>
      </c>
      <c r="BA266">
        <v>344</v>
      </c>
      <c r="BB266" t="s">
        <v>36717</v>
      </c>
      <c r="BC266" t="s">
        <v>36718</v>
      </c>
      <c r="BJ266" t="s">
        <v>36719</v>
      </c>
      <c r="BP266">
        <v>0</v>
      </c>
      <c r="BQ266" t="s">
        <v>13429</v>
      </c>
    </row>
  </sheetData>
  <autoFilter ref="BP1:BU266" xr:uid="{E4D7B96A-982C-4C0B-A3C6-D583CCF3BD9A}">
    <filterColumn colId="0">
      <filters>
        <filter val="0"/>
      </filters>
    </filterColumn>
    <filterColumn colId="1">
      <filters>
        <filter val="y"/>
      </filters>
    </filterColumn>
  </autoFilter>
  <sortState xmlns:xlrd2="http://schemas.microsoft.com/office/spreadsheetml/2017/richdata2" ref="A2:BO266">
    <sortCondition ref="I2:I26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F910-CD8E-4390-9643-A50D3BED0DDC}">
  <sheetPr filterMode="1"/>
  <dimension ref="A1:CE80"/>
  <sheetViews>
    <sheetView topLeftCell="C1" workbookViewId="0">
      <selection activeCell="BW14" sqref="BW14"/>
    </sheetView>
  </sheetViews>
  <sheetFormatPr defaultRowHeight="14.4"/>
  <cols>
    <col min="1" max="2" width="0" hidden="1" customWidth="1"/>
    <col min="4" max="9" width="0" hidden="1" customWidth="1"/>
    <col min="10" max="10" width="60.77734375" customWidth="1"/>
    <col min="12" max="45" width="0" hidden="1" customWidth="1"/>
    <col min="47" max="55" width="0" hidden="1" customWidth="1"/>
    <col min="57" max="74" width="0" hidden="1" customWidth="1"/>
    <col min="78" max="78" width="12.109375" bestFit="1" customWidth="1"/>
    <col min="79" max="79" width="8.6640625" bestFit="1" customWidth="1"/>
    <col min="80" max="80" width="14" bestFit="1" customWidth="1"/>
    <col min="81" max="81" width="11.6640625" bestFit="1" customWidth="1"/>
  </cols>
  <sheetData>
    <row r="1" spans="1:83">
      <c r="A1" t="s">
        <v>13470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13471</v>
      </c>
      <c r="BR1" t="s">
        <v>13472</v>
      </c>
      <c r="BS1" t="s">
        <v>13473</v>
      </c>
      <c r="BT1" t="s">
        <v>13474</v>
      </c>
      <c r="BU1" t="s">
        <v>13475</v>
      </c>
      <c r="BV1" t="s">
        <v>13476</v>
      </c>
      <c r="BW1" t="s">
        <v>13420</v>
      </c>
      <c r="BX1" t="s">
        <v>13421</v>
      </c>
      <c r="BY1" s="3" t="s">
        <v>13422</v>
      </c>
      <c r="BZ1" s="3" t="s">
        <v>37014</v>
      </c>
      <c r="CA1" s="3" t="s">
        <v>37015</v>
      </c>
      <c r="CB1" s="3" t="s">
        <v>37016</v>
      </c>
      <c r="CC1" s="3" t="s">
        <v>37013</v>
      </c>
      <c r="CD1" s="3" t="s">
        <v>37017</v>
      </c>
      <c r="CE1" s="3" t="s">
        <v>37018</v>
      </c>
    </row>
    <row r="2" spans="1:83">
      <c r="A2" t="s">
        <v>13850</v>
      </c>
      <c r="B2" t="s">
        <v>67</v>
      </c>
      <c r="C2" t="s">
        <v>6467</v>
      </c>
      <c r="G2" t="s">
        <v>6468</v>
      </c>
      <c r="J2" t="s">
        <v>6469</v>
      </c>
      <c r="K2" t="s">
        <v>831</v>
      </c>
      <c r="W2" t="s">
        <v>6470</v>
      </c>
      <c r="AB2" t="s">
        <v>6471</v>
      </c>
      <c r="AN2" t="s">
        <v>835</v>
      </c>
      <c r="AS2" t="s">
        <v>242</v>
      </c>
      <c r="AT2">
        <v>2011</v>
      </c>
      <c r="AU2">
        <v>1</v>
      </c>
      <c r="AV2">
        <v>2</v>
      </c>
      <c r="BA2">
        <v>160</v>
      </c>
      <c r="BB2">
        <v>168</v>
      </c>
      <c r="BD2" t="s">
        <v>6472</v>
      </c>
      <c r="BK2" t="s">
        <v>6473</v>
      </c>
      <c r="BL2">
        <v>22393492</v>
      </c>
      <c r="BW2">
        <v>6</v>
      </c>
      <c r="BX2" s="4" t="s">
        <v>37012</v>
      </c>
      <c r="CA2">
        <v>6</v>
      </c>
      <c r="CB2">
        <v>24</v>
      </c>
      <c r="CC2" t="s">
        <v>13433</v>
      </c>
      <c r="CD2" t="s">
        <v>37019</v>
      </c>
      <c r="CE2">
        <f t="shared" ref="CE2:CE8" si="0">CA2-BW2</f>
        <v>0</v>
      </c>
    </row>
    <row r="3" spans="1:83">
      <c r="A3" t="s">
        <v>13850</v>
      </c>
      <c r="B3" t="s">
        <v>67</v>
      </c>
      <c r="C3" t="s">
        <v>31630</v>
      </c>
      <c r="G3" t="s">
        <v>31630</v>
      </c>
      <c r="J3" t="s">
        <v>35979</v>
      </c>
      <c r="K3" t="s">
        <v>423</v>
      </c>
      <c r="O3" t="s">
        <v>32224</v>
      </c>
      <c r="AG3">
        <v>92</v>
      </c>
      <c r="AH3">
        <v>97</v>
      </c>
      <c r="AN3" t="s">
        <v>426</v>
      </c>
      <c r="AS3" t="s">
        <v>154</v>
      </c>
      <c r="AT3">
        <v>1988</v>
      </c>
      <c r="AU3">
        <v>42</v>
      </c>
      <c r="AV3">
        <v>6</v>
      </c>
      <c r="BA3">
        <v>1288</v>
      </c>
      <c r="BB3">
        <v>1297</v>
      </c>
      <c r="BD3" t="s">
        <v>35980</v>
      </c>
      <c r="BG3">
        <v>10</v>
      </c>
      <c r="BK3" t="s">
        <v>35981</v>
      </c>
      <c r="BL3">
        <v>28581072</v>
      </c>
      <c r="BW3">
        <v>16</v>
      </c>
      <c r="BX3">
        <v>5</v>
      </c>
      <c r="BY3" t="s">
        <v>37020</v>
      </c>
      <c r="CA3">
        <v>4</v>
      </c>
      <c r="CB3">
        <v>4</v>
      </c>
      <c r="CC3" t="s">
        <v>13433</v>
      </c>
      <c r="CD3" t="s">
        <v>37021</v>
      </c>
      <c r="CE3">
        <f t="shared" si="0"/>
        <v>-12</v>
      </c>
    </row>
    <row r="4" spans="1:83">
      <c r="A4" t="s">
        <v>13850</v>
      </c>
      <c r="B4" t="s">
        <v>67</v>
      </c>
      <c r="C4" t="s">
        <v>5504</v>
      </c>
      <c r="G4" t="s">
        <v>5505</v>
      </c>
      <c r="J4" t="s">
        <v>5506</v>
      </c>
      <c r="K4" t="s">
        <v>1442</v>
      </c>
      <c r="W4" t="s">
        <v>5507</v>
      </c>
      <c r="AN4" t="s">
        <v>1446</v>
      </c>
      <c r="AO4" t="s">
        <v>1447</v>
      </c>
      <c r="AS4" t="s">
        <v>730</v>
      </c>
      <c r="AT4">
        <v>2013</v>
      </c>
      <c r="AU4">
        <v>26</v>
      </c>
      <c r="AV4">
        <v>4</v>
      </c>
      <c r="BA4">
        <v>705</v>
      </c>
      <c r="BB4">
        <v>718</v>
      </c>
      <c r="BD4" t="s">
        <v>5508</v>
      </c>
      <c r="BK4" t="s">
        <v>5509</v>
      </c>
      <c r="BL4">
        <v>23496837</v>
      </c>
      <c r="BW4">
        <v>7</v>
      </c>
      <c r="BX4">
        <v>8</v>
      </c>
      <c r="CA4">
        <v>7</v>
      </c>
      <c r="CB4">
        <v>7</v>
      </c>
      <c r="CC4" t="s">
        <v>13433</v>
      </c>
      <c r="CD4" t="s">
        <v>37019</v>
      </c>
      <c r="CE4">
        <f t="shared" si="0"/>
        <v>0</v>
      </c>
    </row>
    <row r="5" spans="1:83">
      <c r="A5" t="s">
        <v>13850</v>
      </c>
      <c r="B5" t="s">
        <v>67</v>
      </c>
      <c r="C5" t="s">
        <v>11942</v>
      </c>
      <c r="G5" t="s">
        <v>11942</v>
      </c>
      <c r="J5" t="s">
        <v>11943</v>
      </c>
      <c r="K5" t="s">
        <v>6536</v>
      </c>
      <c r="W5" t="s">
        <v>11944</v>
      </c>
      <c r="AN5" t="s">
        <v>6540</v>
      </c>
      <c r="AS5" t="s">
        <v>521</v>
      </c>
      <c r="AT5">
        <v>1996</v>
      </c>
      <c r="AU5">
        <v>10</v>
      </c>
      <c r="AV5">
        <v>3</v>
      </c>
      <c r="BA5">
        <v>384</v>
      </c>
      <c r="BB5">
        <v>389</v>
      </c>
      <c r="BD5" t="s">
        <v>11945</v>
      </c>
      <c r="BK5" t="s">
        <v>11946</v>
      </c>
      <c r="BW5">
        <v>7</v>
      </c>
      <c r="BX5" s="5" t="s">
        <v>37022</v>
      </c>
      <c r="BY5" t="s">
        <v>37023</v>
      </c>
      <c r="BZ5" t="s">
        <v>37024</v>
      </c>
      <c r="CA5">
        <v>4</v>
      </c>
      <c r="CB5">
        <v>4</v>
      </c>
      <c r="CC5" t="s">
        <v>13433</v>
      </c>
      <c r="CD5" t="s">
        <v>37021</v>
      </c>
      <c r="CE5">
        <f t="shared" si="0"/>
        <v>-3</v>
      </c>
    </row>
    <row r="6" spans="1:83">
      <c r="A6" t="s">
        <v>13850</v>
      </c>
      <c r="B6" t="s">
        <v>67</v>
      </c>
      <c r="C6" t="s">
        <v>10035</v>
      </c>
      <c r="G6" t="s">
        <v>10035</v>
      </c>
      <c r="J6" t="s">
        <v>10089</v>
      </c>
      <c r="K6" t="s">
        <v>569</v>
      </c>
      <c r="W6" t="s">
        <v>10090</v>
      </c>
      <c r="AN6" t="s">
        <v>572</v>
      </c>
      <c r="AO6" t="s">
        <v>573</v>
      </c>
      <c r="AS6" t="s">
        <v>629</v>
      </c>
      <c r="AT6">
        <v>2003</v>
      </c>
      <c r="AU6">
        <v>161</v>
      </c>
      <c r="AV6">
        <v>5</v>
      </c>
      <c r="BA6">
        <v>735</v>
      </c>
      <c r="BB6">
        <v>748</v>
      </c>
      <c r="BD6" t="s">
        <v>10091</v>
      </c>
      <c r="BK6" t="s">
        <v>10092</v>
      </c>
      <c r="BL6">
        <v>12858281</v>
      </c>
      <c r="BW6">
        <v>16</v>
      </c>
      <c r="BX6" s="6" t="s">
        <v>37025</v>
      </c>
      <c r="BY6" t="s">
        <v>37026</v>
      </c>
      <c r="CA6">
        <v>16</v>
      </c>
      <c r="CB6">
        <v>16</v>
      </c>
      <c r="CC6" t="s">
        <v>13433</v>
      </c>
      <c r="CD6" t="s">
        <v>37027</v>
      </c>
      <c r="CE6">
        <f t="shared" si="0"/>
        <v>0</v>
      </c>
    </row>
    <row r="7" spans="1:83">
      <c r="A7" t="s">
        <v>13850</v>
      </c>
      <c r="B7" t="s">
        <v>67</v>
      </c>
      <c r="C7" t="s">
        <v>12523</v>
      </c>
      <c r="G7" t="s">
        <v>12523</v>
      </c>
      <c r="J7" t="s">
        <v>12524</v>
      </c>
      <c r="K7" t="s">
        <v>12525</v>
      </c>
      <c r="W7" t="s">
        <v>12526</v>
      </c>
      <c r="AB7" t="s">
        <v>12527</v>
      </c>
      <c r="AN7" t="s">
        <v>12528</v>
      </c>
      <c r="AS7" t="s">
        <v>1613</v>
      </c>
      <c r="AT7">
        <v>1994</v>
      </c>
      <c r="AU7">
        <v>28</v>
      </c>
      <c r="AV7">
        <v>2</v>
      </c>
      <c r="BA7">
        <v>401</v>
      </c>
      <c r="BB7">
        <v>409</v>
      </c>
      <c r="BD7" t="s">
        <v>12529</v>
      </c>
      <c r="BK7" t="s">
        <v>12530</v>
      </c>
      <c r="BW7">
        <v>6</v>
      </c>
      <c r="BX7">
        <v>4</v>
      </c>
      <c r="BY7" t="s">
        <v>37028</v>
      </c>
      <c r="BZ7" t="s">
        <v>37029</v>
      </c>
      <c r="CA7">
        <v>5</v>
      </c>
      <c r="CB7">
        <v>5</v>
      </c>
      <c r="CC7" t="s">
        <v>13433</v>
      </c>
      <c r="CD7" t="s">
        <v>37021</v>
      </c>
      <c r="CE7">
        <f t="shared" si="0"/>
        <v>-1</v>
      </c>
    </row>
    <row r="8" spans="1:83">
      <c r="A8" t="s">
        <v>13850</v>
      </c>
      <c r="B8" t="s">
        <v>67</v>
      </c>
      <c r="C8" t="s">
        <v>31645</v>
      </c>
      <c r="G8" t="s">
        <v>31645</v>
      </c>
      <c r="J8" t="s">
        <v>31646</v>
      </c>
      <c r="K8" t="s">
        <v>5124</v>
      </c>
      <c r="AN8" t="s">
        <v>5126</v>
      </c>
      <c r="AT8">
        <v>1981</v>
      </c>
      <c r="AU8">
        <v>25</v>
      </c>
      <c r="AV8">
        <v>2</v>
      </c>
      <c r="BA8">
        <v>113</v>
      </c>
      <c r="BB8">
        <v>118</v>
      </c>
      <c r="BK8" t="s">
        <v>31647</v>
      </c>
      <c r="BW8">
        <v>6</v>
      </c>
      <c r="BX8" s="5" t="s">
        <v>37030</v>
      </c>
      <c r="CA8">
        <v>6</v>
      </c>
      <c r="CB8">
        <v>6</v>
      </c>
      <c r="CC8" t="s">
        <v>13433</v>
      </c>
      <c r="CD8" t="s">
        <v>37021</v>
      </c>
      <c r="CE8">
        <f t="shared" si="0"/>
        <v>0</v>
      </c>
    </row>
    <row r="9" spans="1:83" hidden="1">
      <c r="A9" t="s">
        <v>13850</v>
      </c>
      <c r="B9" t="s">
        <v>67</v>
      </c>
      <c r="C9" t="s">
        <v>19156</v>
      </c>
      <c r="G9" t="s">
        <v>19157</v>
      </c>
      <c r="J9" t="s">
        <v>19158</v>
      </c>
      <c r="K9" t="s">
        <v>3339</v>
      </c>
      <c r="W9" t="s">
        <v>19159</v>
      </c>
      <c r="AA9" t="s">
        <v>17666</v>
      </c>
      <c r="AB9" t="s">
        <v>19160</v>
      </c>
      <c r="AN9" t="s">
        <v>3343</v>
      </c>
      <c r="AO9" t="s">
        <v>3344</v>
      </c>
      <c r="AS9" t="s">
        <v>815</v>
      </c>
      <c r="AT9">
        <v>2015</v>
      </c>
      <c r="AU9">
        <v>84</v>
      </c>
      <c r="AV9">
        <v>2</v>
      </c>
      <c r="BA9">
        <v>464</v>
      </c>
      <c r="BB9">
        <v>472</v>
      </c>
      <c r="BD9" t="s">
        <v>19161</v>
      </c>
      <c r="BK9" t="s">
        <v>19162</v>
      </c>
      <c r="BL9">
        <v>25267557</v>
      </c>
      <c r="BW9">
        <v>5</v>
      </c>
      <c r="BX9">
        <v>4</v>
      </c>
      <c r="BY9" t="s">
        <v>37031</v>
      </c>
      <c r="CC9" t="s">
        <v>13429</v>
      </c>
    </row>
    <row r="10" spans="1:83">
      <c r="A10" t="s">
        <v>13850</v>
      </c>
      <c r="B10" t="s">
        <v>67</v>
      </c>
      <c r="C10" t="s">
        <v>2384</v>
      </c>
      <c r="G10" t="s">
        <v>2385</v>
      </c>
      <c r="J10" t="s">
        <v>2386</v>
      </c>
      <c r="K10" t="s">
        <v>2387</v>
      </c>
      <c r="W10" t="s">
        <v>2388</v>
      </c>
      <c r="AN10" t="s">
        <v>2389</v>
      </c>
      <c r="AO10" t="s">
        <v>2390</v>
      </c>
      <c r="AS10" t="s">
        <v>629</v>
      </c>
      <c r="AT10">
        <v>2017</v>
      </c>
      <c r="AU10">
        <v>19</v>
      </c>
      <c r="AV10">
        <v>2</v>
      </c>
      <c r="BA10">
        <v>146</v>
      </c>
      <c r="BB10">
        <v>153</v>
      </c>
      <c r="BD10" t="s">
        <v>2391</v>
      </c>
      <c r="BK10" t="s">
        <v>2392</v>
      </c>
      <c r="BW10">
        <v>4</v>
      </c>
      <c r="BX10" s="6">
        <v>5</v>
      </c>
      <c r="CA10">
        <v>4</v>
      </c>
      <c r="CB10">
        <v>4</v>
      </c>
      <c r="CC10" t="s">
        <v>13433</v>
      </c>
      <c r="CD10" t="s">
        <v>37019</v>
      </c>
      <c r="CE10">
        <f>CA10-BW10</f>
        <v>0</v>
      </c>
    </row>
    <row r="11" spans="1:83">
      <c r="A11" t="s">
        <v>13850</v>
      </c>
      <c r="B11" t="s">
        <v>67</v>
      </c>
      <c r="C11" t="s">
        <v>31608</v>
      </c>
      <c r="G11" t="s">
        <v>31608</v>
      </c>
      <c r="J11" t="s">
        <v>31609</v>
      </c>
      <c r="K11" t="s">
        <v>423</v>
      </c>
      <c r="AN11" t="s">
        <v>426</v>
      </c>
      <c r="AS11" t="s">
        <v>815</v>
      </c>
      <c r="AT11">
        <v>1986</v>
      </c>
      <c r="AU11">
        <v>40</v>
      </c>
      <c r="AV11">
        <v>2</v>
      </c>
      <c r="BA11">
        <v>418</v>
      </c>
      <c r="BB11">
        <v>421</v>
      </c>
      <c r="BD11" t="s">
        <v>31610</v>
      </c>
      <c r="BK11" t="s">
        <v>31611</v>
      </c>
      <c r="BL11">
        <v>28556044</v>
      </c>
      <c r="BW11">
        <v>13</v>
      </c>
      <c r="BX11" s="5" t="s">
        <v>37032</v>
      </c>
      <c r="BY11" t="s">
        <v>37033</v>
      </c>
      <c r="BZ11" t="s">
        <v>37034</v>
      </c>
      <c r="CA11">
        <v>8</v>
      </c>
      <c r="CB11">
        <v>8</v>
      </c>
      <c r="CC11" t="s">
        <v>13433</v>
      </c>
      <c r="CD11" t="s">
        <v>37021</v>
      </c>
      <c r="CE11">
        <f>CA11-BW11</f>
        <v>-5</v>
      </c>
    </row>
    <row r="12" spans="1:83">
      <c r="A12" t="s">
        <v>13850</v>
      </c>
      <c r="B12" t="s">
        <v>67</v>
      </c>
      <c r="C12" t="s">
        <v>539</v>
      </c>
      <c r="G12" t="s">
        <v>540</v>
      </c>
      <c r="J12" t="s">
        <v>541</v>
      </c>
      <c r="K12" t="s">
        <v>258</v>
      </c>
      <c r="W12" t="s">
        <v>542</v>
      </c>
      <c r="AA12" t="s">
        <v>543</v>
      </c>
      <c r="AB12" t="s">
        <v>544</v>
      </c>
      <c r="AN12" t="s">
        <v>261</v>
      </c>
      <c r="AO12" t="s">
        <v>262</v>
      </c>
      <c r="AS12" t="s">
        <v>521</v>
      </c>
      <c r="AT12">
        <v>2019</v>
      </c>
      <c r="AU12">
        <v>34</v>
      </c>
      <c r="AV12">
        <v>3</v>
      </c>
      <c r="BA12">
        <v>293</v>
      </c>
      <c r="BB12">
        <v>306</v>
      </c>
      <c r="BD12" t="s">
        <v>545</v>
      </c>
      <c r="BK12" t="s">
        <v>546</v>
      </c>
      <c r="BL12">
        <v>30966851</v>
      </c>
      <c r="BW12">
        <v>4</v>
      </c>
      <c r="BX12">
        <v>5</v>
      </c>
      <c r="BY12" t="s">
        <v>37079</v>
      </c>
      <c r="CA12">
        <v>4</v>
      </c>
      <c r="CB12">
        <v>4</v>
      </c>
      <c r="CC12" t="s">
        <v>13433</v>
      </c>
      <c r="CD12" t="s">
        <v>37021</v>
      </c>
      <c r="CE12">
        <v>0</v>
      </c>
    </row>
    <row r="13" spans="1:83">
      <c r="A13" t="s">
        <v>13850</v>
      </c>
      <c r="B13" t="s">
        <v>67</v>
      </c>
      <c r="C13" t="s">
        <v>36072</v>
      </c>
      <c r="G13" t="s">
        <v>36072</v>
      </c>
      <c r="J13" t="s">
        <v>36073</v>
      </c>
      <c r="K13" t="s">
        <v>625</v>
      </c>
      <c r="O13" t="s">
        <v>32224</v>
      </c>
      <c r="AB13" t="s">
        <v>36074</v>
      </c>
      <c r="AG13">
        <v>25</v>
      </c>
      <c r="AH13">
        <v>29</v>
      </c>
      <c r="AN13" t="s">
        <v>627</v>
      </c>
      <c r="AS13" t="s">
        <v>352</v>
      </c>
      <c r="AT13">
        <v>1986</v>
      </c>
      <c r="AU13">
        <v>41</v>
      </c>
      <c r="AV13">
        <v>3</v>
      </c>
      <c r="BA13">
        <v>237</v>
      </c>
      <c r="BB13">
        <v>242</v>
      </c>
      <c r="BD13" t="s">
        <v>36075</v>
      </c>
      <c r="BG13">
        <v>6</v>
      </c>
      <c r="BK13" t="s">
        <v>36076</v>
      </c>
      <c r="BW13">
        <v>3</v>
      </c>
      <c r="BX13" s="6">
        <v>9</v>
      </c>
      <c r="BY13" t="s">
        <v>37035</v>
      </c>
      <c r="CA13">
        <v>3</v>
      </c>
      <c r="CB13">
        <v>3</v>
      </c>
      <c r="CC13" t="s">
        <v>13433</v>
      </c>
      <c r="CD13" t="s">
        <v>37019</v>
      </c>
      <c r="CE13">
        <f>CA13-BW13</f>
        <v>0</v>
      </c>
    </row>
    <row r="14" spans="1:83">
      <c r="A14" t="s">
        <v>13850</v>
      </c>
      <c r="B14" t="s">
        <v>67</v>
      </c>
      <c r="C14" t="s">
        <v>13332</v>
      </c>
      <c r="G14" t="s">
        <v>13332</v>
      </c>
      <c r="J14" t="s">
        <v>13333</v>
      </c>
      <c r="K14" t="s">
        <v>3022</v>
      </c>
      <c r="AN14" t="s">
        <v>3024</v>
      </c>
      <c r="AT14">
        <v>1983</v>
      </c>
      <c r="AU14">
        <v>20</v>
      </c>
      <c r="AV14">
        <v>6</v>
      </c>
      <c r="BA14">
        <v>601</v>
      </c>
      <c r="BB14">
        <v>607</v>
      </c>
      <c r="BD14" t="s">
        <v>13334</v>
      </c>
      <c r="BK14" t="s">
        <v>13335</v>
      </c>
      <c r="BL14">
        <v>6644756</v>
      </c>
      <c r="BW14">
        <v>8</v>
      </c>
      <c r="BX14" s="6">
        <v>10</v>
      </c>
      <c r="CA14">
        <v>8</v>
      </c>
      <c r="CB14">
        <v>8</v>
      </c>
      <c r="CC14" t="s">
        <v>13433</v>
      </c>
      <c r="CD14" t="s">
        <v>37027</v>
      </c>
      <c r="CE14">
        <f>CA14-BW14</f>
        <v>0</v>
      </c>
    </row>
    <row r="15" spans="1:83" hidden="1">
      <c r="A15" t="s">
        <v>13850</v>
      </c>
      <c r="B15" t="s">
        <v>67</v>
      </c>
      <c r="C15" t="s">
        <v>31666</v>
      </c>
      <c r="G15" t="s">
        <v>31666</v>
      </c>
      <c r="J15" t="s">
        <v>31667</v>
      </c>
      <c r="K15" t="s">
        <v>160</v>
      </c>
      <c r="AN15" t="s">
        <v>162</v>
      </c>
      <c r="AT15">
        <v>1978</v>
      </c>
      <c r="AU15">
        <v>3</v>
      </c>
      <c r="AV15">
        <v>3</v>
      </c>
      <c r="BA15">
        <v>197</v>
      </c>
      <c r="BB15">
        <v>206</v>
      </c>
      <c r="BD15" t="s">
        <v>31668</v>
      </c>
      <c r="BK15" t="s">
        <v>31669</v>
      </c>
      <c r="BW15">
        <v>15</v>
      </c>
      <c r="BX15">
        <v>5</v>
      </c>
      <c r="CC15" t="s">
        <v>37036</v>
      </c>
    </row>
    <row r="16" spans="1:83" hidden="1">
      <c r="A16" t="s">
        <v>13850</v>
      </c>
      <c r="B16" t="s">
        <v>67</v>
      </c>
      <c r="C16" t="s">
        <v>5890</v>
      </c>
      <c r="G16" t="s">
        <v>5891</v>
      </c>
      <c r="J16" t="s">
        <v>5892</v>
      </c>
      <c r="K16" t="s">
        <v>3550</v>
      </c>
      <c r="W16" t="s">
        <v>5893</v>
      </c>
      <c r="AN16" t="s">
        <v>3554</v>
      </c>
      <c r="AS16" t="s">
        <v>472</v>
      </c>
      <c r="AT16">
        <v>2012</v>
      </c>
      <c r="AU16">
        <v>5</v>
      </c>
      <c r="AV16">
        <v>5</v>
      </c>
      <c r="AY16" t="s">
        <v>49</v>
      </c>
      <c r="BA16">
        <v>511</v>
      </c>
      <c r="BB16">
        <v>523</v>
      </c>
      <c r="BD16" t="s">
        <v>5894</v>
      </c>
      <c r="BK16" t="s">
        <v>5895</v>
      </c>
      <c r="BL16">
        <v>22949926</v>
      </c>
      <c r="BW16">
        <v>4</v>
      </c>
      <c r="BX16">
        <v>6</v>
      </c>
      <c r="BY16" t="s">
        <v>37037</v>
      </c>
      <c r="CC16" t="s">
        <v>13429</v>
      </c>
    </row>
    <row r="17" spans="1:83" hidden="1">
      <c r="A17" t="s">
        <v>13850</v>
      </c>
      <c r="B17" t="s">
        <v>67</v>
      </c>
      <c r="C17" t="s">
        <v>36245</v>
      </c>
      <c r="G17" t="s">
        <v>36245</v>
      </c>
      <c r="J17" t="s">
        <v>36246</v>
      </c>
      <c r="K17" t="s">
        <v>423</v>
      </c>
      <c r="O17" t="s">
        <v>32224</v>
      </c>
      <c r="AG17">
        <v>127</v>
      </c>
      <c r="AH17">
        <v>132</v>
      </c>
      <c r="AN17" t="s">
        <v>426</v>
      </c>
      <c r="AT17">
        <v>1977</v>
      </c>
      <c r="AU17">
        <v>31</v>
      </c>
      <c r="AV17">
        <v>3</v>
      </c>
      <c r="BA17">
        <v>546</v>
      </c>
      <c r="BB17">
        <v>567</v>
      </c>
      <c r="BD17" t="s">
        <v>36247</v>
      </c>
      <c r="BG17">
        <v>22</v>
      </c>
      <c r="BK17" t="s">
        <v>36248</v>
      </c>
      <c r="BL17">
        <v>28563474</v>
      </c>
      <c r="BW17">
        <v>33</v>
      </c>
      <c r="BY17" t="s">
        <v>37040</v>
      </c>
      <c r="CC17" t="s">
        <v>37036</v>
      </c>
    </row>
    <row r="18" spans="1:83">
      <c r="A18" t="s">
        <v>13850</v>
      </c>
      <c r="B18" t="s">
        <v>67</v>
      </c>
      <c r="C18" t="s">
        <v>24414</v>
      </c>
      <c r="G18" t="s">
        <v>24415</v>
      </c>
      <c r="J18" t="s">
        <v>24416</v>
      </c>
      <c r="K18" t="s">
        <v>3484</v>
      </c>
      <c r="W18" t="s">
        <v>24417</v>
      </c>
      <c r="AO18" t="s">
        <v>3488</v>
      </c>
      <c r="AT18">
        <v>2009</v>
      </c>
      <c r="AU18">
        <v>106</v>
      </c>
      <c r="AV18">
        <v>2</v>
      </c>
      <c r="BA18">
        <v>171</v>
      </c>
      <c r="BB18">
        <v>178</v>
      </c>
      <c r="BD18" t="s">
        <v>24418</v>
      </c>
      <c r="BK18" t="s">
        <v>24419</v>
      </c>
      <c r="BW18">
        <v>9</v>
      </c>
      <c r="BX18">
        <v>5</v>
      </c>
      <c r="CA18">
        <v>9</v>
      </c>
      <c r="CB18">
        <v>9</v>
      </c>
      <c r="CC18" t="s">
        <v>13433</v>
      </c>
      <c r="CD18" t="s">
        <v>37021</v>
      </c>
      <c r="CE18">
        <f>CA18-BW18</f>
        <v>0</v>
      </c>
    </row>
    <row r="19" spans="1:83">
      <c r="A19" t="s">
        <v>13850</v>
      </c>
      <c r="B19" t="s">
        <v>67</v>
      </c>
      <c r="C19" t="s">
        <v>13377</v>
      </c>
      <c r="G19" t="s">
        <v>13377</v>
      </c>
      <c r="J19" t="s">
        <v>13378</v>
      </c>
      <c r="K19" t="s">
        <v>12089</v>
      </c>
      <c r="AN19" t="s">
        <v>12091</v>
      </c>
      <c r="AT19">
        <v>1977</v>
      </c>
      <c r="AU19">
        <v>86</v>
      </c>
      <c r="AV19">
        <v>1</v>
      </c>
      <c r="BA19">
        <v>129</v>
      </c>
      <c r="BB19">
        <v>141</v>
      </c>
      <c r="BK19" t="s">
        <v>13379</v>
      </c>
      <c r="BW19">
        <v>8</v>
      </c>
      <c r="BX19" s="5" t="s">
        <v>37038</v>
      </c>
      <c r="BY19" t="s">
        <v>37039</v>
      </c>
      <c r="CA19">
        <v>8</v>
      </c>
      <c r="CB19">
        <v>8</v>
      </c>
      <c r="CC19" t="s">
        <v>13433</v>
      </c>
      <c r="CD19" t="s">
        <v>37019</v>
      </c>
      <c r="CE19">
        <f>CA19-BW19</f>
        <v>0</v>
      </c>
    </row>
    <row r="20" spans="1:83" hidden="1">
      <c r="A20" t="s">
        <v>13850</v>
      </c>
      <c r="B20" t="s">
        <v>67</v>
      </c>
      <c r="C20" t="s">
        <v>12642</v>
      </c>
      <c r="G20" t="s">
        <v>12642</v>
      </c>
      <c r="J20" t="s">
        <v>12643</v>
      </c>
      <c r="K20" t="s">
        <v>1442</v>
      </c>
      <c r="W20" t="s">
        <v>12644</v>
      </c>
      <c r="AN20" t="s">
        <v>1446</v>
      </c>
      <c r="AS20" t="s">
        <v>154</v>
      </c>
      <c r="AT20">
        <v>1993</v>
      </c>
      <c r="AU20">
        <v>6</v>
      </c>
      <c r="AV20">
        <v>5</v>
      </c>
      <c r="BA20">
        <v>707</v>
      </c>
      <c r="BB20">
        <v>723</v>
      </c>
      <c r="BD20" t="s">
        <v>12645</v>
      </c>
      <c r="BK20" t="s">
        <v>12646</v>
      </c>
      <c r="BW20">
        <v>6</v>
      </c>
      <c r="BX20">
        <v>11</v>
      </c>
      <c r="BY20" t="s">
        <v>37040</v>
      </c>
      <c r="CC20" t="s">
        <v>37036</v>
      </c>
    </row>
    <row r="21" spans="1:83" hidden="1">
      <c r="A21" t="s">
        <v>13850</v>
      </c>
      <c r="B21" t="s">
        <v>67</v>
      </c>
      <c r="C21" t="s">
        <v>12913</v>
      </c>
      <c r="G21" t="s">
        <v>12913</v>
      </c>
      <c r="J21" t="s">
        <v>12914</v>
      </c>
      <c r="K21" t="s">
        <v>4545</v>
      </c>
      <c r="W21" t="s">
        <v>12915</v>
      </c>
      <c r="AN21" t="s">
        <v>4548</v>
      </c>
      <c r="AS21" t="s">
        <v>472</v>
      </c>
      <c r="AT21">
        <v>1992</v>
      </c>
      <c r="AU21">
        <v>85</v>
      </c>
      <c r="AV21">
        <v>4</v>
      </c>
      <c r="BA21">
        <v>445</v>
      </c>
      <c r="BB21">
        <v>451</v>
      </c>
      <c r="BD21" t="s">
        <v>12916</v>
      </c>
      <c r="BK21" t="s">
        <v>12917</v>
      </c>
      <c r="BW21">
        <v>6</v>
      </c>
      <c r="BY21" t="s">
        <v>37040</v>
      </c>
      <c r="CC21" t="s">
        <v>37036</v>
      </c>
    </row>
    <row r="22" spans="1:83">
      <c r="A22" t="s">
        <v>13850</v>
      </c>
      <c r="B22" t="s">
        <v>67</v>
      </c>
      <c r="C22" t="s">
        <v>10665</v>
      </c>
      <c r="G22" t="s">
        <v>10665</v>
      </c>
      <c r="J22" t="s">
        <v>10666</v>
      </c>
      <c r="K22" t="s">
        <v>625</v>
      </c>
      <c r="W22" t="s">
        <v>10667</v>
      </c>
      <c r="AN22" t="s">
        <v>627</v>
      </c>
      <c r="AS22" t="s">
        <v>815</v>
      </c>
      <c r="AT22">
        <v>2001</v>
      </c>
      <c r="AU22">
        <v>98</v>
      </c>
      <c r="AV22">
        <v>3</v>
      </c>
      <c r="BA22">
        <v>303</v>
      </c>
      <c r="BB22">
        <v>316</v>
      </c>
      <c r="BD22" t="s">
        <v>10668</v>
      </c>
      <c r="BK22" t="s">
        <v>10669</v>
      </c>
      <c r="BW22">
        <v>5</v>
      </c>
      <c r="BX22" s="5" t="s">
        <v>37041</v>
      </c>
      <c r="CA22">
        <v>5</v>
      </c>
      <c r="CB22">
        <v>5</v>
      </c>
      <c r="CC22" t="s">
        <v>13433</v>
      </c>
      <c r="CD22" t="s">
        <v>37021</v>
      </c>
      <c r="CE22">
        <f>CA22-BW22</f>
        <v>0</v>
      </c>
    </row>
    <row r="23" spans="1:83" hidden="1">
      <c r="A23" t="s">
        <v>13850</v>
      </c>
      <c r="B23" t="s">
        <v>67</v>
      </c>
      <c r="C23" t="s">
        <v>8535</v>
      </c>
      <c r="G23" t="s">
        <v>8535</v>
      </c>
      <c r="J23" t="s">
        <v>11669</v>
      </c>
      <c r="K23" t="s">
        <v>188</v>
      </c>
      <c r="W23" t="s">
        <v>11670</v>
      </c>
      <c r="AN23" t="s">
        <v>191</v>
      </c>
      <c r="AS23" t="s">
        <v>472</v>
      </c>
      <c r="AT23">
        <v>1997</v>
      </c>
      <c r="AU23">
        <v>111</v>
      </c>
      <c r="AV23">
        <v>2</v>
      </c>
      <c r="BA23">
        <v>160</v>
      </c>
      <c r="BB23">
        <v>165</v>
      </c>
      <c r="BD23" t="s">
        <v>11671</v>
      </c>
      <c r="BK23" t="s">
        <v>11672</v>
      </c>
      <c r="BL23">
        <v>28307989</v>
      </c>
      <c r="BW23">
        <v>12</v>
      </c>
      <c r="BX23">
        <v>5</v>
      </c>
      <c r="CC23" t="s">
        <v>37036</v>
      </c>
    </row>
    <row r="24" spans="1:83">
      <c r="A24" t="s">
        <v>13850</v>
      </c>
      <c r="B24" t="s">
        <v>67</v>
      </c>
      <c r="C24" t="s">
        <v>9134</v>
      </c>
      <c r="G24" t="s">
        <v>9135</v>
      </c>
      <c r="J24" t="s">
        <v>9136</v>
      </c>
      <c r="K24" t="s">
        <v>1645</v>
      </c>
      <c r="W24" t="s">
        <v>9137</v>
      </c>
      <c r="AN24" t="s">
        <v>1649</v>
      </c>
      <c r="AO24" t="s">
        <v>1650</v>
      </c>
      <c r="AS24" t="s">
        <v>521</v>
      </c>
      <c r="AT24">
        <v>2006</v>
      </c>
      <c r="AU24">
        <v>130</v>
      </c>
      <c r="AV24">
        <v>5</v>
      </c>
      <c r="BA24">
        <v>329</v>
      </c>
      <c r="BB24">
        <v>335</v>
      </c>
      <c r="BD24" t="s">
        <v>9138</v>
      </c>
      <c r="BK24" t="s">
        <v>9139</v>
      </c>
      <c r="BW24">
        <v>33</v>
      </c>
      <c r="BX24">
        <v>5</v>
      </c>
      <c r="CA24">
        <v>33</v>
      </c>
      <c r="CB24">
        <v>33</v>
      </c>
      <c r="CC24" t="s">
        <v>13433</v>
      </c>
      <c r="CD24" t="s">
        <v>37021</v>
      </c>
      <c r="CE24">
        <f>CA24-BW24</f>
        <v>0</v>
      </c>
    </row>
    <row r="25" spans="1:83">
      <c r="A25" t="s">
        <v>13850</v>
      </c>
      <c r="B25" t="s">
        <v>67</v>
      </c>
      <c r="C25" t="s">
        <v>5121</v>
      </c>
      <c r="G25" t="s">
        <v>5122</v>
      </c>
      <c r="J25" t="s">
        <v>5123</v>
      </c>
      <c r="K25" t="s">
        <v>5124</v>
      </c>
      <c r="W25" t="s">
        <v>5125</v>
      </c>
      <c r="AN25" t="s">
        <v>5126</v>
      </c>
      <c r="AO25" t="s">
        <v>5127</v>
      </c>
      <c r="AT25">
        <v>2014</v>
      </c>
      <c r="AU25">
        <v>58</v>
      </c>
      <c r="AV25">
        <v>1</v>
      </c>
      <c r="BA25">
        <v>47</v>
      </c>
      <c r="BB25">
        <v>54</v>
      </c>
      <c r="BD25" t="s">
        <v>5128</v>
      </c>
      <c r="BK25" t="s">
        <v>5129</v>
      </c>
      <c r="BW25">
        <v>3</v>
      </c>
      <c r="BX25" s="6">
        <v>6</v>
      </c>
      <c r="CA25">
        <v>3</v>
      </c>
      <c r="CB25">
        <v>13</v>
      </c>
      <c r="CC25" t="s">
        <v>13433</v>
      </c>
      <c r="CD25" t="s">
        <v>37021</v>
      </c>
      <c r="CE25">
        <f>CA25-BW25</f>
        <v>0</v>
      </c>
    </row>
    <row r="26" spans="1:83">
      <c r="A26" t="s">
        <v>13850</v>
      </c>
      <c r="B26" t="s">
        <v>67</v>
      </c>
      <c r="C26" t="s">
        <v>5314</v>
      </c>
      <c r="G26" t="s">
        <v>5315</v>
      </c>
      <c r="J26" t="s">
        <v>5316</v>
      </c>
      <c r="K26" t="s">
        <v>358</v>
      </c>
      <c r="W26" t="s">
        <v>5317</v>
      </c>
      <c r="AN26" t="s">
        <v>360</v>
      </c>
      <c r="AS26" t="s">
        <v>297</v>
      </c>
      <c r="AT26">
        <v>2013</v>
      </c>
      <c r="AU26">
        <v>59</v>
      </c>
      <c r="AV26">
        <v>9</v>
      </c>
      <c r="BA26">
        <v>855</v>
      </c>
      <c r="BB26">
        <v>862</v>
      </c>
      <c r="BD26" t="s">
        <v>5318</v>
      </c>
      <c r="BK26" t="s">
        <v>5319</v>
      </c>
      <c r="BL26">
        <v>23792065</v>
      </c>
      <c r="BW26">
        <v>5</v>
      </c>
      <c r="BX26" s="6">
        <v>6</v>
      </c>
      <c r="CA26">
        <v>5</v>
      </c>
      <c r="CB26">
        <v>5</v>
      </c>
      <c r="CC26" t="s">
        <v>13433</v>
      </c>
      <c r="CD26" t="s">
        <v>37042</v>
      </c>
      <c r="CE26">
        <f>CA26-BW26</f>
        <v>0</v>
      </c>
    </row>
    <row r="27" spans="1:83">
      <c r="A27" t="s">
        <v>13850</v>
      </c>
      <c r="B27" t="s">
        <v>67</v>
      </c>
      <c r="C27" t="s">
        <v>25770</v>
      </c>
      <c r="G27" t="s">
        <v>25771</v>
      </c>
      <c r="J27" t="s">
        <v>25772</v>
      </c>
      <c r="K27" t="s">
        <v>625</v>
      </c>
      <c r="W27" t="s">
        <v>25773</v>
      </c>
      <c r="AN27" t="s">
        <v>627</v>
      </c>
      <c r="AS27" t="s">
        <v>84</v>
      </c>
      <c r="AT27">
        <v>2006</v>
      </c>
      <c r="AU27">
        <v>121</v>
      </c>
      <c r="AV27">
        <v>3</v>
      </c>
      <c r="BA27">
        <v>253</v>
      </c>
      <c r="BB27">
        <v>260</v>
      </c>
      <c r="BD27" t="s">
        <v>25774</v>
      </c>
      <c r="BK27" t="s">
        <v>25775</v>
      </c>
      <c r="BW27">
        <v>3</v>
      </c>
      <c r="BX27" s="5" t="s">
        <v>37022</v>
      </c>
      <c r="CA27">
        <v>3</v>
      </c>
      <c r="CB27">
        <v>3</v>
      </c>
      <c r="CC27" t="s">
        <v>13433</v>
      </c>
      <c r="CD27" t="s">
        <v>37021</v>
      </c>
      <c r="CE27">
        <f>CA27-BW27</f>
        <v>0</v>
      </c>
    </row>
    <row r="28" spans="1:83" hidden="1">
      <c r="A28" t="s">
        <v>13850</v>
      </c>
      <c r="B28" t="s">
        <v>67</v>
      </c>
      <c r="C28" t="s">
        <v>6968</v>
      </c>
      <c r="G28" t="s">
        <v>6969</v>
      </c>
      <c r="J28" t="s">
        <v>6970</v>
      </c>
      <c r="K28" t="s">
        <v>348</v>
      </c>
      <c r="W28" t="s">
        <v>6971</v>
      </c>
      <c r="AB28" t="s">
        <v>6972</v>
      </c>
      <c r="AN28" t="s">
        <v>350</v>
      </c>
      <c r="AS28" t="s">
        <v>84</v>
      </c>
      <c r="AT28">
        <v>2010</v>
      </c>
      <c r="AU28">
        <v>39</v>
      </c>
      <c r="AV28">
        <v>6</v>
      </c>
      <c r="BA28">
        <v>1751</v>
      </c>
      <c r="BB28">
        <v>1755</v>
      </c>
      <c r="BD28" t="s">
        <v>6973</v>
      </c>
      <c r="BK28" t="s">
        <v>6974</v>
      </c>
      <c r="BL28">
        <v>22182539</v>
      </c>
      <c r="BW28">
        <v>6</v>
      </c>
      <c r="BX28">
        <v>8</v>
      </c>
      <c r="CC28" t="s">
        <v>37036</v>
      </c>
    </row>
    <row r="29" spans="1:83">
      <c r="A29" t="s">
        <v>13850</v>
      </c>
      <c r="B29" t="s">
        <v>67</v>
      </c>
      <c r="C29" t="s">
        <v>5949</v>
      </c>
      <c r="G29" t="s">
        <v>5950</v>
      </c>
      <c r="J29" t="s">
        <v>5951</v>
      </c>
      <c r="K29" t="s">
        <v>1546</v>
      </c>
      <c r="W29" t="s">
        <v>5952</v>
      </c>
      <c r="AA29" t="s">
        <v>5953</v>
      </c>
      <c r="AB29" t="s">
        <v>5954</v>
      </c>
      <c r="AN29" t="s">
        <v>1548</v>
      </c>
      <c r="AO29" t="s">
        <v>1549</v>
      </c>
      <c r="AS29" t="s">
        <v>521</v>
      </c>
      <c r="AT29">
        <v>2012</v>
      </c>
      <c r="AU29">
        <v>19</v>
      </c>
      <c r="AV29">
        <v>3</v>
      </c>
      <c r="BA29">
        <v>295</v>
      </c>
      <c r="BB29">
        <v>302</v>
      </c>
      <c r="BD29" t="s">
        <v>5955</v>
      </c>
      <c r="BK29" t="s">
        <v>5956</v>
      </c>
      <c r="BW29">
        <v>6</v>
      </c>
      <c r="BX29">
        <v>9</v>
      </c>
      <c r="CA29">
        <v>6</v>
      </c>
      <c r="CB29">
        <v>6</v>
      </c>
      <c r="CC29" t="s">
        <v>13433</v>
      </c>
      <c r="CD29" t="s">
        <v>37042</v>
      </c>
      <c r="CE29">
        <f t="shared" ref="CE29:CE40" si="1">CA29-BW29</f>
        <v>0</v>
      </c>
    </row>
    <row r="30" spans="1:83">
      <c r="A30" t="s">
        <v>13850</v>
      </c>
      <c r="B30" t="s">
        <v>67</v>
      </c>
      <c r="C30" t="s">
        <v>9581</v>
      </c>
      <c r="G30" t="s">
        <v>9581</v>
      </c>
      <c r="J30" t="s">
        <v>9582</v>
      </c>
      <c r="K30" t="s">
        <v>667</v>
      </c>
      <c r="W30" t="s">
        <v>9583</v>
      </c>
      <c r="AN30" t="s">
        <v>670</v>
      </c>
      <c r="AS30" t="s">
        <v>629</v>
      </c>
      <c r="AT30">
        <v>2005</v>
      </c>
      <c r="AU30">
        <v>40</v>
      </c>
      <c r="AV30">
        <v>2</v>
      </c>
      <c r="BA30">
        <v>347</v>
      </c>
      <c r="BB30">
        <v>350</v>
      </c>
      <c r="BD30" t="s">
        <v>9584</v>
      </c>
      <c r="BK30" t="s">
        <v>9585</v>
      </c>
      <c r="BW30">
        <v>6</v>
      </c>
      <c r="BX30" s="6">
        <v>5</v>
      </c>
      <c r="CA30">
        <v>6</v>
      </c>
      <c r="CB30">
        <v>6</v>
      </c>
      <c r="CC30" t="s">
        <v>13433</v>
      </c>
      <c r="CD30" t="s">
        <v>37021</v>
      </c>
      <c r="CE30">
        <f t="shared" si="1"/>
        <v>0</v>
      </c>
    </row>
    <row r="31" spans="1:83">
      <c r="A31" t="s">
        <v>13850</v>
      </c>
      <c r="B31" t="s">
        <v>67</v>
      </c>
      <c r="C31" t="s">
        <v>8432</v>
      </c>
      <c r="G31" t="s">
        <v>8433</v>
      </c>
      <c r="J31" t="s">
        <v>8434</v>
      </c>
      <c r="K31" t="s">
        <v>5124</v>
      </c>
      <c r="W31" t="s">
        <v>8435</v>
      </c>
      <c r="AN31" t="s">
        <v>5126</v>
      </c>
      <c r="AT31">
        <v>2008</v>
      </c>
      <c r="AU31">
        <v>52</v>
      </c>
      <c r="AV31">
        <v>4</v>
      </c>
      <c r="BA31">
        <v>201</v>
      </c>
      <c r="BB31">
        <v>206</v>
      </c>
      <c r="BD31" t="s">
        <v>8436</v>
      </c>
      <c r="BK31" t="s">
        <v>8437</v>
      </c>
      <c r="BW31">
        <v>7</v>
      </c>
      <c r="BX31" s="5" t="s">
        <v>37043</v>
      </c>
      <c r="CA31">
        <v>7</v>
      </c>
      <c r="CB31">
        <v>7</v>
      </c>
      <c r="CC31" t="s">
        <v>13433</v>
      </c>
      <c r="CD31" t="s">
        <v>37021</v>
      </c>
      <c r="CE31">
        <f t="shared" si="1"/>
        <v>0</v>
      </c>
    </row>
    <row r="32" spans="1:83">
      <c r="A32" t="s">
        <v>13850</v>
      </c>
      <c r="B32" t="s">
        <v>67</v>
      </c>
      <c r="C32" t="s">
        <v>13373</v>
      </c>
      <c r="G32" t="s">
        <v>13373</v>
      </c>
      <c r="J32" t="s">
        <v>13374</v>
      </c>
      <c r="K32" t="s">
        <v>4545</v>
      </c>
      <c r="AN32" t="s">
        <v>4548</v>
      </c>
      <c r="AT32">
        <v>1978</v>
      </c>
      <c r="AU32">
        <v>71</v>
      </c>
      <c r="AV32">
        <v>4</v>
      </c>
      <c r="BA32">
        <v>487</v>
      </c>
      <c r="BB32">
        <v>490</v>
      </c>
      <c r="BD32" t="s">
        <v>13375</v>
      </c>
      <c r="BK32" t="s">
        <v>13376</v>
      </c>
      <c r="BW32">
        <v>5</v>
      </c>
      <c r="BX32" s="5" t="s">
        <v>37032</v>
      </c>
      <c r="CA32">
        <v>5</v>
      </c>
      <c r="CB32">
        <v>5</v>
      </c>
      <c r="CC32" t="s">
        <v>13433</v>
      </c>
      <c r="CD32" t="s">
        <v>37027</v>
      </c>
      <c r="CE32">
        <f t="shared" si="1"/>
        <v>0</v>
      </c>
    </row>
    <row r="33" spans="1:83">
      <c r="A33" t="s">
        <v>13850</v>
      </c>
      <c r="B33" t="s">
        <v>67</v>
      </c>
      <c r="C33" t="s">
        <v>3377</v>
      </c>
      <c r="G33" t="s">
        <v>3378</v>
      </c>
      <c r="J33" t="s">
        <v>3379</v>
      </c>
      <c r="K33" t="s">
        <v>3380</v>
      </c>
      <c r="W33" t="s">
        <v>3381</v>
      </c>
      <c r="AN33" t="s">
        <v>3382</v>
      </c>
      <c r="AO33" t="s">
        <v>3383</v>
      </c>
      <c r="AS33" s="1">
        <v>37288</v>
      </c>
      <c r="AT33">
        <v>2016</v>
      </c>
      <c r="AU33">
        <v>16</v>
      </c>
      <c r="BD33" t="s">
        <v>3384</v>
      </c>
      <c r="BK33" t="s">
        <v>3385</v>
      </c>
      <c r="BL33">
        <v>26839318</v>
      </c>
      <c r="BW33">
        <v>3</v>
      </c>
      <c r="BX33" s="5" t="s">
        <v>37044</v>
      </c>
      <c r="BY33" t="s">
        <v>37045</v>
      </c>
      <c r="CA33">
        <v>3</v>
      </c>
      <c r="CB33">
        <v>3</v>
      </c>
      <c r="CC33" t="s">
        <v>13433</v>
      </c>
      <c r="CD33" t="s">
        <v>37042</v>
      </c>
      <c r="CE33">
        <f t="shared" si="1"/>
        <v>0</v>
      </c>
    </row>
    <row r="34" spans="1:83">
      <c r="A34" t="s">
        <v>13850</v>
      </c>
      <c r="B34" t="s">
        <v>67</v>
      </c>
      <c r="C34" t="s">
        <v>11840</v>
      </c>
      <c r="G34" t="s">
        <v>11840</v>
      </c>
      <c r="J34" t="s">
        <v>11841</v>
      </c>
      <c r="K34" t="s">
        <v>667</v>
      </c>
      <c r="W34" t="s">
        <v>11842</v>
      </c>
      <c r="AA34" t="s">
        <v>10048</v>
      </c>
      <c r="AB34" t="s">
        <v>10049</v>
      </c>
      <c r="AN34" t="s">
        <v>670</v>
      </c>
      <c r="AS34" t="s">
        <v>154</v>
      </c>
      <c r="AT34">
        <v>1996</v>
      </c>
      <c r="AU34">
        <v>31</v>
      </c>
      <c r="AV34">
        <v>4</v>
      </c>
      <c r="BA34">
        <v>495</v>
      </c>
      <c r="BB34">
        <v>504</v>
      </c>
      <c r="BD34" t="s">
        <v>11843</v>
      </c>
      <c r="BK34" t="s">
        <v>11844</v>
      </c>
      <c r="BW34">
        <v>6</v>
      </c>
      <c r="BX34" s="6">
        <v>5</v>
      </c>
      <c r="CA34">
        <v>6</v>
      </c>
      <c r="CB34">
        <v>6</v>
      </c>
      <c r="CC34" t="s">
        <v>13433</v>
      </c>
      <c r="CD34" t="s">
        <v>37021</v>
      </c>
      <c r="CE34">
        <f t="shared" si="1"/>
        <v>0</v>
      </c>
    </row>
    <row r="35" spans="1:83">
      <c r="A35" t="s">
        <v>13850</v>
      </c>
      <c r="B35" t="s">
        <v>67</v>
      </c>
      <c r="C35" t="s">
        <v>2497</v>
      </c>
      <c r="G35" t="s">
        <v>2498</v>
      </c>
      <c r="J35" t="s">
        <v>2499</v>
      </c>
      <c r="K35" t="s">
        <v>358</v>
      </c>
      <c r="W35" t="s">
        <v>2500</v>
      </c>
      <c r="AA35" t="s">
        <v>1665</v>
      </c>
      <c r="AB35" t="s">
        <v>2501</v>
      </c>
      <c r="AN35" t="s">
        <v>360</v>
      </c>
      <c r="AO35" t="s">
        <v>361</v>
      </c>
      <c r="AS35" t="s">
        <v>730</v>
      </c>
      <c r="AT35">
        <v>2017</v>
      </c>
      <c r="AU35">
        <v>98</v>
      </c>
      <c r="BA35">
        <v>238</v>
      </c>
      <c r="BB35">
        <v>244</v>
      </c>
      <c r="BD35" t="s">
        <v>2502</v>
      </c>
      <c r="BK35" t="s">
        <v>2503</v>
      </c>
      <c r="BL35">
        <v>28131702</v>
      </c>
      <c r="BW35">
        <v>6</v>
      </c>
      <c r="BX35">
        <v>6</v>
      </c>
      <c r="CA35">
        <v>6</v>
      </c>
      <c r="CB35">
        <v>6</v>
      </c>
      <c r="CC35" t="s">
        <v>13433</v>
      </c>
      <c r="CD35" t="s">
        <v>37019</v>
      </c>
      <c r="CE35">
        <f t="shared" si="1"/>
        <v>0</v>
      </c>
    </row>
    <row r="36" spans="1:83">
      <c r="A36" t="s">
        <v>13850</v>
      </c>
      <c r="B36" t="s">
        <v>67</v>
      </c>
      <c r="C36" t="s">
        <v>31604</v>
      </c>
      <c r="G36" t="s">
        <v>31604</v>
      </c>
      <c r="J36" t="s">
        <v>31605</v>
      </c>
      <c r="K36" t="s">
        <v>358</v>
      </c>
      <c r="AN36" t="s">
        <v>360</v>
      </c>
      <c r="AT36">
        <v>1987</v>
      </c>
      <c r="AU36">
        <v>33</v>
      </c>
      <c r="AV36">
        <v>9</v>
      </c>
      <c r="BA36">
        <v>627</v>
      </c>
      <c r="BB36">
        <v>633</v>
      </c>
      <c r="BD36" t="s">
        <v>31606</v>
      </c>
      <c r="BK36" t="s">
        <v>31607</v>
      </c>
      <c r="BW36">
        <v>10</v>
      </c>
      <c r="BX36" s="5" t="s">
        <v>37012</v>
      </c>
      <c r="BY36" t="s">
        <v>37046</v>
      </c>
      <c r="BZ36" t="s">
        <v>37047</v>
      </c>
      <c r="CA36">
        <v>9</v>
      </c>
      <c r="CB36">
        <v>9</v>
      </c>
      <c r="CC36" t="s">
        <v>13433</v>
      </c>
      <c r="CD36" t="s">
        <v>37027</v>
      </c>
      <c r="CE36">
        <f t="shared" si="1"/>
        <v>-1</v>
      </c>
    </row>
    <row r="37" spans="1:83">
      <c r="A37" t="s">
        <v>13850</v>
      </c>
      <c r="B37" t="s">
        <v>67</v>
      </c>
      <c r="C37" t="s">
        <v>12695</v>
      </c>
      <c r="G37" t="s">
        <v>12695</v>
      </c>
      <c r="J37" t="s">
        <v>13280</v>
      </c>
      <c r="K37" t="s">
        <v>13281</v>
      </c>
      <c r="AN37" t="s">
        <v>2224</v>
      </c>
      <c r="AT37">
        <v>1986</v>
      </c>
      <c r="AU37">
        <v>159</v>
      </c>
      <c r="AV37">
        <v>1</v>
      </c>
      <c r="BA37">
        <v>123</v>
      </c>
      <c r="BB37">
        <v>142</v>
      </c>
      <c r="BD37" t="s">
        <v>13282</v>
      </c>
      <c r="BK37" t="s">
        <v>13283</v>
      </c>
      <c r="BW37">
        <v>11</v>
      </c>
      <c r="BX37" s="5" t="s">
        <v>37048</v>
      </c>
      <c r="CA37">
        <v>11</v>
      </c>
      <c r="CB37">
        <v>18</v>
      </c>
      <c r="CC37" t="s">
        <v>13433</v>
      </c>
      <c r="CD37" t="s">
        <v>37019</v>
      </c>
      <c r="CE37">
        <f t="shared" si="1"/>
        <v>0</v>
      </c>
    </row>
    <row r="38" spans="1:83">
      <c r="A38" t="s">
        <v>13850</v>
      </c>
      <c r="B38" t="s">
        <v>67</v>
      </c>
      <c r="C38" t="s">
        <v>13236</v>
      </c>
      <c r="G38" t="s">
        <v>13236</v>
      </c>
      <c r="J38" t="s">
        <v>13237</v>
      </c>
      <c r="K38" t="s">
        <v>258</v>
      </c>
      <c r="AN38" t="s">
        <v>261</v>
      </c>
      <c r="AS38" t="s">
        <v>11436</v>
      </c>
      <c r="AT38">
        <v>1990</v>
      </c>
      <c r="AU38">
        <v>5</v>
      </c>
      <c r="AV38">
        <v>1</v>
      </c>
      <c r="BA38">
        <v>47</v>
      </c>
      <c r="BB38">
        <v>57</v>
      </c>
      <c r="BD38" t="s">
        <v>13238</v>
      </c>
      <c r="BK38" t="s">
        <v>13239</v>
      </c>
      <c r="BL38">
        <v>2133119</v>
      </c>
      <c r="BW38">
        <v>10</v>
      </c>
      <c r="BX38" s="5" t="s">
        <v>37049</v>
      </c>
      <c r="CA38">
        <v>10</v>
      </c>
      <c r="CB38">
        <v>10</v>
      </c>
      <c r="CC38" t="s">
        <v>13433</v>
      </c>
      <c r="CD38" t="s">
        <v>37019</v>
      </c>
      <c r="CE38">
        <f t="shared" si="1"/>
        <v>0</v>
      </c>
    </row>
    <row r="39" spans="1:83">
      <c r="A39" t="s">
        <v>13850</v>
      </c>
      <c r="B39" t="s">
        <v>67</v>
      </c>
      <c r="C39" t="s">
        <v>8499</v>
      </c>
      <c r="G39" t="s">
        <v>8499</v>
      </c>
      <c r="J39" t="s">
        <v>10119</v>
      </c>
      <c r="K39" t="s">
        <v>625</v>
      </c>
      <c r="W39" t="s">
        <v>10120</v>
      </c>
      <c r="AB39" t="s">
        <v>8503</v>
      </c>
      <c r="AN39" t="s">
        <v>627</v>
      </c>
      <c r="AS39" t="s">
        <v>730</v>
      </c>
      <c r="AT39">
        <v>2003</v>
      </c>
      <c r="AU39">
        <v>107</v>
      </c>
      <c r="AV39">
        <v>1</v>
      </c>
      <c r="BA39">
        <v>11</v>
      </c>
      <c r="BB39">
        <v>18</v>
      </c>
      <c r="BD39" t="s">
        <v>10121</v>
      </c>
      <c r="BK39" t="s">
        <v>10122</v>
      </c>
      <c r="BW39">
        <v>3</v>
      </c>
      <c r="BX39">
        <v>5</v>
      </c>
      <c r="BY39" t="s">
        <v>37050</v>
      </c>
      <c r="CA39">
        <v>3</v>
      </c>
      <c r="CB39">
        <v>3</v>
      </c>
      <c r="CC39" t="s">
        <v>13433</v>
      </c>
      <c r="CD39" t="s">
        <v>37021</v>
      </c>
      <c r="CE39">
        <f t="shared" si="1"/>
        <v>0</v>
      </c>
    </row>
    <row r="40" spans="1:83">
      <c r="A40" t="s">
        <v>13850</v>
      </c>
      <c r="B40" t="s">
        <v>67</v>
      </c>
      <c r="C40" t="s">
        <v>12087</v>
      </c>
      <c r="G40" t="s">
        <v>12087</v>
      </c>
      <c r="J40" t="s">
        <v>12088</v>
      </c>
      <c r="K40" t="s">
        <v>12089</v>
      </c>
      <c r="W40" t="s">
        <v>12090</v>
      </c>
      <c r="AN40" t="s">
        <v>12091</v>
      </c>
      <c r="AT40">
        <v>1996</v>
      </c>
      <c r="AU40">
        <v>124</v>
      </c>
      <c r="AV40">
        <v>2</v>
      </c>
      <c r="BA40">
        <v>151</v>
      </c>
      <c r="BB40">
        <v>163</v>
      </c>
      <c r="BD40" t="s">
        <v>12092</v>
      </c>
      <c r="BK40" t="s">
        <v>12093</v>
      </c>
      <c r="BW40">
        <v>8</v>
      </c>
      <c r="BX40" s="5" t="s">
        <v>37041</v>
      </c>
      <c r="CA40">
        <v>8</v>
      </c>
      <c r="CB40">
        <v>14</v>
      </c>
      <c r="CC40" t="s">
        <v>13433</v>
      </c>
      <c r="CD40" t="s">
        <v>37051</v>
      </c>
      <c r="CE40">
        <f t="shared" si="1"/>
        <v>0</v>
      </c>
    </row>
    <row r="41" spans="1:83" hidden="1">
      <c r="A41" t="s">
        <v>13850</v>
      </c>
      <c r="B41" t="s">
        <v>67</v>
      </c>
      <c r="C41" t="s">
        <v>13356</v>
      </c>
      <c r="G41" t="s">
        <v>13356</v>
      </c>
      <c r="J41" t="s">
        <v>13357</v>
      </c>
      <c r="K41" t="s">
        <v>423</v>
      </c>
      <c r="AN41" t="s">
        <v>426</v>
      </c>
      <c r="AT41">
        <v>1981</v>
      </c>
      <c r="AU41">
        <v>35</v>
      </c>
      <c r="AV41">
        <v>1</v>
      </c>
      <c r="BA41">
        <v>158</v>
      </c>
      <c r="BB41">
        <v>167</v>
      </c>
      <c r="BD41" t="s">
        <v>13358</v>
      </c>
      <c r="BK41" t="s">
        <v>13359</v>
      </c>
      <c r="BL41">
        <v>28563451</v>
      </c>
      <c r="BW41" t="s">
        <v>13449</v>
      </c>
      <c r="BX41">
        <v>12</v>
      </c>
      <c r="BY41" t="s">
        <v>37052</v>
      </c>
      <c r="CC41" t="s">
        <v>37036</v>
      </c>
    </row>
    <row r="42" spans="1:83">
      <c r="A42" t="s">
        <v>13850</v>
      </c>
      <c r="B42" t="s">
        <v>67</v>
      </c>
      <c r="C42" t="s">
        <v>10917</v>
      </c>
      <c r="G42" t="s">
        <v>10917</v>
      </c>
      <c r="J42" t="s">
        <v>10918</v>
      </c>
      <c r="K42" t="s">
        <v>667</v>
      </c>
      <c r="W42" t="s">
        <v>10919</v>
      </c>
      <c r="AN42" t="s">
        <v>670</v>
      </c>
      <c r="AS42" t="s">
        <v>884</v>
      </c>
      <c r="AT42">
        <v>2000</v>
      </c>
      <c r="AU42">
        <v>35</v>
      </c>
      <c r="AV42">
        <v>1</v>
      </c>
      <c r="BA42">
        <v>101</v>
      </c>
      <c r="BB42">
        <v>105</v>
      </c>
      <c r="BD42" t="s">
        <v>10920</v>
      </c>
      <c r="BK42" t="s">
        <v>10921</v>
      </c>
      <c r="BW42">
        <v>8</v>
      </c>
      <c r="BX42" s="5" t="s">
        <v>37041</v>
      </c>
      <c r="CA42">
        <v>8</v>
      </c>
      <c r="CB42">
        <v>8</v>
      </c>
      <c r="CC42" t="s">
        <v>13433</v>
      </c>
      <c r="CD42" t="s">
        <v>37021</v>
      </c>
      <c r="CE42">
        <f>CA42-BW42</f>
        <v>0</v>
      </c>
    </row>
    <row r="43" spans="1:83">
      <c r="A43" t="s">
        <v>13850</v>
      </c>
      <c r="B43" t="s">
        <v>67</v>
      </c>
      <c r="C43" t="s">
        <v>6748</v>
      </c>
      <c r="G43" t="s">
        <v>6749</v>
      </c>
      <c r="J43" t="s">
        <v>6750</v>
      </c>
      <c r="K43" t="s">
        <v>667</v>
      </c>
      <c r="W43" t="s">
        <v>6751</v>
      </c>
      <c r="AN43" t="s">
        <v>670</v>
      </c>
      <c r="AS43" t="s">
        <v>884</v>
      </c>
      <c r="AT43">
        <v>2011</v>
      </c>
      <c r="AU43">
        <v>46</v>
      </c>
      <c r="AV43">
        <v>1</v>
      </c>
      <c r="BA43">
        <v>111</v>
      </c>
      <c r="BB43">
        <v>116</v>
      </c>
      <c r="BD43" t="s">
        <v>6752</v>
      </c>
      <c r="BK43" t="s">
        <v>6753</v>
      </c>
      <c r="BW43">
        <v>6</v>
      </c>
      <c r="BX43" s="5" t="s">
        <v>37012</v>
      </c>
      <c r="BY43" t="s">
        <v>37053</v>
      </c>
      <c r="CA43">
        <v>6</v>
      </c>
      <c r="CB43">
        <v>6</v>
      </c>
      <c r="CC43" t="s">
        <v>13433</v>
      </c>
      <c r="CD43" t="s">
        <v>37021</v>
      </c>
      <c r="CE43">
        <f>CA43-BW43</f>
        <v>0</v>
      </c>
    </row>
    <row r="44" spans="1:83">
      <c r="A44" t="s">
        <v>13850</v>
      </c>
      <c r="B44" t="s">
        <v>67</v>
      </c>
      <c r="C44" t="s">
        <v>11391</v>
      </c>
      <c r="G44" t="s">
        <v>11391</v>
      </c>
      <c r="J44" t="s">
        <v>11392</v>
      </c>
      <c r="K44" t="s">
        <v>667</v>
      </c>
      <c r="W44" t="s">
        <v>11393</v>
      </c>
      <c r="AN44" t="s">
        <v>670</v>
      </c>
      <c r="AS44" t="s">
        <v>629</v>
      </c>
      <c r="AT44">
        <v>1998</v>
      </c>
      <c r="AU44">
        <v>33</v>
      </c>
      <c r="AV44">
        <v>2</v>
      </c>
      <c r="BA44">
        <v>281</v>
      </c>
      <c r="BB44">
        <v>288</v>
      </c>
      <c r="BD44" t="s">
        <v>11394</v>
      </c>
      <c r="BK44" t="s">
        <v>11395</v>
      </c>
      <c r="BW44">
        <v>4</v>
      </c>
      <c r="BX44" s="6">
        <v>8</v>
      </c>
      <c r="BY44" t="s">
        <v>13451</v>
      </c>
      <c r="CA44">
        <v>4</v>
      </c>
      <c r="CB44">
        <v>4</v>
      </c>
      <c r="CC44" t="s">
        <v>13433</v>
      </c>
      <c r="CD44" t="s">
        <v>37021</v>
      </c>
      <c r="CE44">
        <f>CA44-BW44</f>
        <v>0</v>
      </c>
    </row>
    <row r="45" spans="1:83" hidden="1">
      <c r="A45" t="s">
        <v>13850</v>
      </c>
      <c r="B45" t="s">
        <v>67</v>
      </c>
      <c r="C45" t="s">
        <v>13100</v>
      </c>
      <c r="G45" t="s">
        <v>13100</v>
      </c>
      <c r="J45" t="s">
        <v>13101</v>
      </c>
      <c r="K45" t="s">
        <v>667</v>
      </c>
      <c r="W45" t="s">
        <v>13102</v>
      </c>
      <c r="AN45" t="s">
        <v>670</v>
      </c>
      <c r="AS45" t="s">
        <v>352</v>
      </c>
      <c r="AT45">
        <v>1991</v>
      </c>
      <c r="AU45">
        <v>26</v>
      </c>
      <c r="AV45">
        <v>3</v>
      </c>
      <c r="BA45">
        <v>357</v>
      </c>
      <c r="BB45">
        <v>363</v>
      </c>
      <c r="BD45" t="s">
        <v>13103</v>
      </c>
      <c r="BK45" t="s">
        <v>13104</v>
      </c>
      <c r="BW45">
        <v>6</v>
      </c>
      <c r="BX45">
        <v>5</v>
      </c>
      <c r="BY45" t="s">
        <v>37054</v>
      </c>
      <c r="CC45" t="s">
        <v>13429</v>
      </c>
    </row>
    <row r="46" spans="1:83" hidden="1">
      <c r="A46" t="s">
        <v>13850</v>
      </c>
      <c r="B46" t="s">
        <v>67</v>
      </c>
      <c r="C46" t="s">
        <v>31618</v>
      </c>
      <c r="G46" t="s">
        <v>31618</v>
      </c>
      <c r="J46" t="s">
        <v>31619</v>
      </c>
      <c r="K46" t="s">
        <v>2220</v>
      </c>
      <c r="AN46" t="s">
        <v>2224</v>
      </c>
      <c r="AO46" t="s">
        <v>2225</v>
      </c>
      <c r="AT46">
        <v>1985</v>
      </c>
      <c r="AU46">
        <v>156</v>
      </c>
      <c r="AV46">
        <v>5</v>
      </c>
      <c r="BA46">
        <v>653</v>
      </c>
      <c r="BB46">
        <v>658</v>
      </c>
      <c r="BD46" t="s">
        <v>31620</v>
      </c>
      <c r="BK46" t="s">
        <v>31621</v>
      </c>
      <c r="BW46">
        <v>3</v>
      </c>
      <c r="BX46">
        <v>6</v>
      </c>
      <c r="BY46" t="s">
        <v>37055</v>
      </c>
      <c r="CC46" t="s">
        <v>13429</v>
      </c>
    </row>
    <row r="47" spans="1:83">
      <c r="A47" t="s">
        <v>13850</v>
      </c>
      <c r="B47" t="s">
        <v>67</v>
      </c>
      <c r="C47" t="s">
        <v>31568</v>
      </c>
      <c r="G47" t="s">
        <v>31568</v>
      </c>
      <c r="J47" t="s">
        <v>31569</v>
      </c>
      <c r="K47" t="s">
        <v>160</v>
      </c>
      <c r="AN47" t="s">
        <v>162</v>
      </c>
      <c r="AS47" t="s">
        <v>297</v>
      </c>
      <c r="AT47">
        <v>1989</v>
      </c>
      <c r="AU47">
        <v>14</v>
      </c>
      <c r="AV47">
        <v>3</v>
      </c>
      <c r="BA47">
        <v>291</v>
      </c>
      <c r="BB47">
        <v>298</v>
      </c>
      <c r="BD47" t="s">
        <v>31570</v>
      </c>
      <c r="BK47" t="s">
        <v>31571</v>
      </c>
      <c r="BW47">
        <v>11</v>
      </c>
      <c r="BX47" s="6">
        <v>8</v>
      </c>
      <c r="BY47" t="s">
        <v>37056</v>
      </c>
      <c r="CA47">
        <v>6</v>
      </c>
      <c r="CB47">
        <v>6</v>
      </c>
      <c r="CC47" t="s">
        <v>13433</v>
      </c>
      <c r="CD47" t="s">
        <v>37021</v>
      </c>
      <c r="CE47">
        <f>CA47-BW47</f>
        <v>-5</v>
      </c>
    </row>
    <row r="48" spans="1:83">
      <c r="A48" t="s">
        <v>13850</v>
      </c>
      <c r="B48" t="s">
        <v>67</v>
      </c>
      <c r="C48" t="s">
        <v>12868</v>
      </c>
      <c r="G48" t="s">
        <v>12868</v>
      </c>
      <c r="J48" t="s">
        <v>12869</v>
      </c>
      <c r="K48" t="s">
        <v>12870</v>
      </c>
      <c r="W48" t="s">
        <v>12871</v>
      </c>
      <c r="AN48" t="s">
        <v>12872</v>
      </c>
      <c r="AS48" t="s">
        <v>242</v>
      </c>
      <c r="AT48">
        <v>1992</v>
      </c>
      <c r="AU48">
        <v>26</v>
      </c>
      <c r="AV48">
        <v>2</v>
      </c>
      <c r="BA48">
        <v>124</v>
      </c>
      <c r="BB48">
        <v>129</v>
      </c>
      <c r="BK48" t="s">
        <v>12873</v>
      </c>
      <c r="BW48">
        <v>8</v>
      </c>
      <c r="BX48" s="5" t="s">
        <v>37041</v>
      </c>
      <c r="BY48" t="s">
        <v>37057</v>
      </c>
      <c r="BZ48" t="s">
        <v>37058</v>
      </c>
      <c r="CA48">
        <v>8</v>
      </c>
      <c r="CB48">
        <v>8</v>
      </c>
      <c r="CC48" t="s">
        <v>13433</v>
      </c>
      <c r="CD48" t="s">
        <v>37021</v>
      </c>
      <c r="CE48">
        <f>CA48-BW48</f>
        <v>0</v>
      </c>
    </row>
    <row r="49" spans="1:83">
      <c r="A49" t="s">
        <v>13850</v>
      </c>
      <c r="B49" t="s">
        <v>67</v>
      </c>
      <c r="C49" t="s">
        <v>31630</v>
      </c>
      <c r="G49" t="s">
        <v>31630</v>
      </c>
      <c r="J49" t="s">
        <v>31631</v>
      </c>
      <c r="K49" t="s">
        <v>160</v>
      </c>
      <c r="AN49" t="s">
        <v>162</v>
      </c>
      <c r="AT49">
        <v>1984</v>
      </c>
      <c r="AU49">
        <v>9</v>
      </c>
      <c r="AV49">
        <v>4</v>
      </c>
      <c r="BA49">
        <v>425</v>
      </c>
      <c r="BB49">
        <v>431</v>
      </c>
      <c r="BD49" t="s">
        <v>31632</v>
      </c>
      <c r="BK49" t="s">
        <v>31633</v>
      </c>
      <c r="BW49">
        <v>13</v>
      </c>
      <c r="BX49" s="5" t="s">
        <v>37032</v>
      </c>
      <c r="BY49" t="s">
        <v>37651</v>
      </c>
      <c r="BZ49" t="s">
        <v>37060</v>
      </c>
      <c r="CA49">
        <v>15</v>
      </c>
      <c r="CB49">
        <v>15</v>
      </c>
      <c r="CC49" t="s">
        <v>13433</v>
      </c>
      <c r="CD49" t="s">
        <v>37021</v>
      </c>
      <c r="CE49">
        <f>CA49-BW49</f>
        <v>2</v>
      </c>
    </row>
    <row r="50" spans="1:83" hidden="1">
      <c r="A50" t="s">
        <v>13850</v>
      </c>
      <c r="B50" t="s">
        <v>67</v>
      </c>
      <c r="C50" t="s">
        <v>13387</v>
      </c>
      <c r="G50" t="s">
        <v>13387</v>
      </c>
      <c r="J50" t="s">
        <v>13388</v>
      </c>
      <c r="K50" t="s">
        <v>6441</v>
      </c>
      <c r="AN50" t="s">
        <v>6445</v>
      </c>
      <c r="AT50">
        <v>1976</v>
      </c>
      <c r="AU50">
        <v>262</v>
      </c>
      <c r="AV50">
        <v>5567</v>
      </c>
      <c r="BA50">
        <v>384</v>
      </c>
      <c r="BB50">
        <v>386</v>
      </c>
      <c r="BD50" t="s">
        <v>13389</v>
      </c>
      <c r="BK50" t="s">
        <v>13390</v>
      </c>
      <c r="BL50">
        <v>8725</v>
      </c>
      <c r="BW50">
        <v>22</v>
      </c>
      <c r="BX50">
        <v>16</v>
      </c>
      <c r="BY50" t="s">
        <v>37040</v>
      </c>
      <c r="CC50" t="s">
        <v>37036</v>
      </c>
    </row>
    <row r="51" spans="1:83">
      <c r="A51" t="s">
        <v>13850</v>
      </c>
      <c r="B51" t="s">
        <v>67</v>
      </c>
      <c r="C51" t="s">
        <v>11835</v>
      </c>
      <c r="G51" t="s">
        <v>11835</v>
      </c>
      <c r="J51" t="s">
        <v>11836</v>
      </c>
      <c r="K51" t="s">
        <v>160</v>
      </c>
      <c r="W51" t="s">
        <v>11837</v>
      </c>
      <c r="AN51" t="s">
        <v>162</v>
      </c>
      <c r="AO51" t="s">
        <v>163</v>
      </c>
      <c r="AS51" t="s">
        <v>84</v>
      </c>
      <c r="AT51">
        <v>1996</v>
      </c>
      <c r="AU51">
        <v>21</v>
      </c>
      <c r="AV51">
        <v>4</v>
      </c>
      <c r="BA51">
        <v>297</v>
      </c>
      <c r="BB51">
        <v>303</v>
      </c>
      <c r="BD51" t="s">
        <v>11838</v>
      </c>
      <c r="BK51" t="s">
        <v>11839</v>
      </c>
      <c r="BW51">
        <v>3</v>
      </c>
      <c r="BX51">
        <v>11</v>
      </c>
      <c r="CA51">
        <v>3</v>
      </c>
      <c r="CB51">
        <v>3</v>
      </c>
      <c r="CC51" t="s">
        <v>13433</v>
      </c>
      <c r="CD51" t="s">
        <v>37019</v>
      </c>
      <c r="CE51">
        <f t="shared" ref="CE51:CE60" si="2">CA51-BW51</f>
        <v>0</v>
      </c>
    </row>
    <row r="52" spans="1:83">
      <c r="A52" t="s">
        <v>13850</v>
      </c>
      <c r="B52" t="s">
        <v>67</v>
      </c>
      <c r="C52" t="s">
        <v>3779</v>
      </c>
      <c r="G52" t="s">
        <v>3780</v>
      </c>
      <c r="J52" t="s">
        <v>4238</v>
      </c>
      <c r="K52" t="s">
        <v>4239</v>
      </c>
      <c r="W52" t="s">
        <v>4240</v>
      </c>
      <c r="AA52" t="s">
        <v>3009</v>
      </c>
      <c r="AB52" t="s">
        <v>4241</v>
      </c>
      <c r="AN52" t="s">
        <v>4242</v>
      </c>
      <c r="AO52" t="s">
        <v>4243</v>
      </c>
      <c r="AS52" t="s">
        <v>815</v>
      </c>
      <c r="AT52">
        <v>2015</v>
      </c>
      <c r="AU52">
        <v>29</v>
      </c>
      <c r="AV52">
        <v>2</v>
      </c>
      <c r="BA52">
        <v>269</v>
      </c>
      <c r="BB52">
        <v>282</v>
      </c>
      <c r="BD52" t="s">
        <v>4244</v>
      </c>
      <c r="BK52" t="s">
        <v>4245</v>
      </c>
      <c r="BW52">
        <v>5</v>
      </c>
      <c r="BX52" s="6">
        <v>6</v>
      </c>
      <c r="BY52" t="s">
        <v>13456</v>
      </c>
      <c r="CA52">
        <v>5</v>
      </c>
      <c r="CB52">
        <v>6</v>
      </c>
      <c r="CC52" t="s">
        <v>13433</v>
      </c>
      <c r="CD52" t="s">
        <v>37019</v>
      </c>
      <c r="CE52">
        <f t="shared" si="2"/>
        <v>0</v>
      </c>
    </row>
    <row r="53" spans="1:83">
      <c r="A53" t="s">
        <v>13850</v>
      </c>
      <c r="B53" t="s">
        <v>67</v>
      </c>
      <c r="C53" t="s">
        <v>1054</v>
      </c>
      <c r="G53" t="s">
        <v>1055</v>
      </c>
      <c r="J53" t="s">
        <v>1056</v>
      </c>
      <c r="K53" t="s">
        <v>1057</v>
      </c>
      <c r="W53" t="s">
        <v>1058</v>
      </c>
      <c r="AA53" t="s">
        <v>1059</v>
      </c>
      <c r="AB53" t="s">
        <v>1060</v>
      </c>
      <c r="AN53" t="s">
        <v>1061</v>
      </c>
      <c r="AO53" t="s">
        <v>1062</v>
      </c>
      <c r="AS53" t="s">
        <v>1023</v>
      </c>
      <c r="AT53">
        <v>2019</v>
      </c>
      <c r="AU53">
        <v>100</v>
      </c>
      <c r="AV53">
        <v>1</v>
      </c>
      <c r="BC53" t="s">
        <v>1063</v>
      </c>
      <c r="BD53" t="s">
        <v>1064</v>
      </c>
      <c r="BK53" t="s">
        <v>1065</v>
      </c>
      <c r="BL53">
        <v>30375642</v>
      </c>
      <c r="BW53">
        <v>7</v>
      </c>
      <c r="BX53">
        <v>4</v>
      </c>
      <c r="BY53" t="s">
        <v>37641</v>
      </c>
      <c r="BZ53" t="s">
        <v>37643</v>
      </c>
      <c r="CA53">
        <v>4</v>
      </c>
      <c r="CB53">
        <v>4</v>
      </c>
      <c r="CC53" t="s">
        <v>13433</v>
      </c>
      <c r="CD53" t="s">
        <v>37019</v>
      </c>
      <c r="CE53">
        <f t="shared" si="2"/>
        <v>-3</v>
      </c>
    </row>
    <row r="54" spans="1:83">
      <c r="A54" t="s">
        <v>13850</v>
      </c>
      <c r="B54" t="s">
        <v>67</v>
      </c>
      <c r="C54" t="s">
        <v>12951</v>
      </c>
      <c r="G54" t="s">
        <v>12951</v>
      </c>
      <c r="J54" t="s">
        <v>12952</v>
      </c>
      <c r="K54" t="s">
        <v>188</v>
      </c>
      <c r="W54" t="s">
        <v>12953</v>
      </c>
      <c r="AN54" t="s">
        <v>191</v>
      </c>
      <c r="AS54" t="s">
        <v>629</v>
      </c>
      <c r="AT54">
        <v>1992</v>
      </c>
      <c r="AU54">
        <v>90</v>
      </c>
      <c r="AV54">
        <v>2</v>
      </c>
      <c r="BA54">
        <v>270</v>
      </c>
      <c r="BB54">
        <v>275</v>
      </c>
      <c r="BD54" t="s">
        <v>12954</v>
      </c>
      <c r="BK54" t="s">
        <v>12955</v>
      </c>
      <c r="BL54">
        <v>28313723</v>
      </c>
      <c r="BW54">
        <v>5</v>
      </c>
      <c r="BX54" s="5" t="s">
        <v>37041</v>
      </c>
      <c r="CA54">
        <v>5</v>
      </c>
      <c r="CB54">
        <v>5</v>
      </c>
      <c r="CC54" t="s">
        <v>13433</v>
      </c>
      <c r="CD54" t="s">
        <v>37021</v>
      </c>
      <c r="CE54">
        <f t="shared" si="2"/>
        <v>0</v>
      </c>
    </row>
    <row r="55" spans="1:83">
      <c r="A55" t="s">
        <v>13850</v>
      </c>
      <c r="B55" t="s">
        <v>67</v>
      </c>
      <c r="C55" t="s">
        <v>7598</v>
      </c>
      <c r="G55" t="s">
        <v>7599</v>
      </c>
      <c r="J55" t="s">
        <v>7600</v>
      </c>
      <c r="K55" t="s">
        <v>667</v>
      </c>
      <c r="W55" t="s">
        <v>7601</v>
      </c>
      <c r="AN55" t="s">
        <v>670</v>
      </c>
      <c r="AS55" t="s">
        <v>352</v>
      </c>
      <c r="AT55">
        <v>2009</v>
      </c>
      <c r="AU55">
        <v>44</v>
      </c>
      <c r="AV55">
        <v>3</v>
      </c>
      <c r="BA55">
        <v>357</v>
      </c>
      <c r="BB55">
        <v>362</v>
      </c>
      <c r="BD55" t="s">
        <v>7602</v>
      </c>
      <c r="BK55" t="s">
        <v>7603</v>
      </c>
      <c r="BW55">
        <v>3</v>
      </c>
      <c r="BX55" s="5" t="s">
        <v>37012</v>
      </c>
      <c r="CA55">
        <v>3</v>
      </c>
      <c r="CB55">
        <v>3</v>
      </c>
      <c r="CC55" t="s">
        <v>13433</v>
      </c>
      <c r="CD55" t="s">
        <v>37021</v>
      </c>
      <c r="CE55">
        <f t="shared" si="2"/>
        <v>0</v>
      </c>
    </row>
    <row r="56" spans="1:83" hidden="1">
      <c r="A56" t="s">
        <v>13850</v>
      </c>
      <c r="B56" t="s">
        <v>67</v>
      </c>
      <c r="C56" t="s">
        <v>5357</v>
      </c>
      <c r="G56" t="s">
        <v>5358</v>
      </c>
      <c r="J56" t="s">
        <v>5359</v>
      </c>
      <c r="K56" t="s">
        <v>358</v>
      </c>
      <c r="W56" t="s">
        <v>5360</v>
      </c>
      <c r="AB56" t="s">
        <v>5361</v>
      </c>
      <c r="AN56" t="s">
        <v>360</v>
      </c>
      <c r="AS56" t="s">
        <v>352</v>
      </c>
      <c r="AT56">
        <v>2013</v>
      </c>
      <c r="AU56">
        <v>59</v>
      </c>
      <c r="AV56">
        <v>8</v>
      </c>
      <c r="BA56">
        <v>745</v>
      </c>
      <c r="BB56">
        <v>751</v>
      </c>
      <c r="BD56" t="s">
        <v>5362</v>
      </c>
      <c r="BK56" t="s">
        <v>5363</v>
      </c>
      <c r="BL56">
        <v>23702203</v>
      </c>
      <c r="BW56">
        <v>7</v>
      </c>
      <c r="BX56">
        <v>7</v>
      </c>
      <c r="BY56" t="s">
        <v>37061</v>
      </c>
      <c r="CC56" t="s">
        <v>37036</v>
      </c>
      <c r="CE56">
        <f t="shared" si="2"/>
        <v>-7</v>
      </c>
    </row>
    <row r="57" spans="1:83">
      <c r="A57" t="s">
        <v>13850</v>
      </c>
      <c r="B57" t="s">
        <v>67</v>
      </c>
      <c r="C57" t="s">
        <v>13277</v>
      </c>
      <c r="G57" t="s">
        <v>13277</v>
      </c>
      <c r="J57" t="s">
        <v>13278</v>
      </c>
      <c r="K57" t="s">
        <v>5124</v>
      </c>
      <c r="AN57" t="s">
        <v>5126</v>
      </c>
      <c r="AS57" t="s">
        <v>352</v>
      </c>
      <c r="AT57">
        <v>1986</v>
      </c>
      <c r="AU57">
        <v>30</v>
      </c>
      <c r="AV57">
        <v>3</v>
      </c>
      <c r="BA57">
        <v>173</v>
      </c>
      <c r="BB57">
        <v>178</v>
      </c>
      <c r="BK57" t="s">
        <v>13279</v>
      </c>
      <c r="BW57">
        <v>6</v>
      </c>
      <c r="BX57" s="5" t="s">
        <v>37022</v>
      </c>
      <c r="BY57" t="s">
        <v>37062</v>
      </c>
      <c r="BZ57" t="s">
        <v>37063</v>
      </c>
      <c r="CA57">
        <v>5</v>
      </c>
      <c r="CB57">
        <v>5</v>
      </c>
      <c r="CC57" t="s">
        <v>13433</v>
      </c>
      <c r="CD57" t="s">
        <v>37021</v>
      </c>
      <c r="CE57">
        <f t="shared" si="2"/>
        <v>-1</v>
      </c>
    </row>
    <row r="58" spans="1:83">
      <c r="A58" t="s">
        <v>13850</v>
      </c>
      <c r="B58" t="s">
        <v>67</v>
      </c>
      <c r="C58" t="s">
        <v>36160</v>
      </c>
      <c r="G58" t="s">
        <v>36160</v>
      </c>
      <c r="J58" t="s">
        <v>36161</v>
      </c>
      <c r="K58" t="s">
        <v>188</v>
      </c>
      <c r="O58" t="s">
        <v>32224</v>
      </c>
      <c r="AG58">
        <v>16</v>
      </c>
      <c r="AH58">
        <v>16</v>
      </c>
      <c r="AN58" t="s">
        <v>191</v>
      </c>
      <c r="AT58">
        <v>1982</v>
      </c>
      <c r="AU58">
        <v>53</v>
      </c>
      <c r="AV58">
        <v>3</v>
      </c>
      <c r="BA58">
        <v>386</v>
      </c>
      <c r="BB58">
        <v>393</v>
      </c>
      <c r="BD58" t="s">
        <v>36162</v>
      </c>
      <c r="BG58">
        <v>8</v>
      </c>
      <c r="BK58" t="s">
        <v>36163</v>
      </c>
      <c r="BL58">
        <v>28311746</v>
      </c>
      <c r="BW58">
        <v>3</v>
      </c>
      <c r="BX58" s="6">
        <v>6</v>
      </c>
      <c r="CA58">
        <v>3</v>
      </c>
      <c r="CB58">
        <v>3</v>
      </c>
      <c r="CC58" t="s">
        <v>13433</v>
      </c>
      <c r="CD58" t="s">
        <v>37027</v>
      </c>
      <c r="CE58">
        <f t="shared" si="2"/>
        <v>0</v>
      </c>
    </row>
    <row r="59" spans="1:83">
      <c r="A59" t="s">
        <v>13850</v>
      </c>
      <c r="B59" t="s">
        <v>67</v>
      </c>
      <c r="C59" t="s">
        <v>8499</v>
      </c>
      <c r="G59" t="s">
        <v>8499</v>
      </c>
      <c r="J59" t="s">
        <v>27646</v>
      </c>
      <c r="K59" t="s">
        <v>625</v>
      </c>
      <c r="W59" t="s">
        <v>27647</v>
      </c>
      <c r="AB59" t="s">
        <v>8503</v>
      </c>
      <c r="AN59" t="s">
        <v>627</v>
      </c>
      <c r="AS59" t="s">
        <v>815</v>
      </c>
      <c r="AT59">
        <v>2003</v>
      </c>
      <c r="AU59">
        <v>106</v>
      </c>
      <c r="AV59">
        <v>3</v>
      </c>
      <c r="BA59">
        <v>177</v>
      </c>
      <c r="BB59">
        <v>185</v>
      </c>
      <c r="BD59" t="s">
        <v>27648</v>
      </c>
      <c r="BK59" t="s">
        <v>27649</v>
      </c>
      <c r="BW59">
        <v>3</v>
      </c>
      <c r="BX59">
        <v>7</v>
      </c>
      <c r="BY59" t="s">
        <v>37065</v>
      </c>
      <c r="CA59">
        <v>3</v>
      </c>
      <c r="CB59">
        <v>3</v>
      </c>
      <c r="CC59" t="s">
        <v>13433</v>
      </c>
      <c r="CD59" t="s">
        <v>37021</v>
      </c>
      <c r="CE59">
        <f t="shared" si="2"/>
        <v>0</v>
      </c>
    </row>
    <row r="60" spans="1:83">
      <c r="A60" t="s">
        <v>13850</v>
      </c>
      <c r="B60" t="s">
        <v>67</v>
      </c>
      <c r="C60" t="s">
        <v>1124</v>
      </c>
      <c r="G60" t="s">
        <v>1125</v>
      </c>
      <c r="J60" t="s">
        <v>1126</v>
      </c>
      <c r="K60" t="s">
        <v>348</v>
      </c>
      <c r="W60" t="s">
        <v>1127</v>
      </c>
      <c r="AN60" t="s">
        <v>350</v>
      </c>
      <c r="AO60" t="s">
        <v>351</v>
      </c>
      <c r="AS60" t="s">
        <v>84</v>
      </c>
      <c r="AT60">
        <v>2018</v>
      </c>
      <c r="AU60">
        <v>47</v>
      </c>
      <c r="AV60">
        <v>6</v>
      </c>
      <c r="BA60">
        <v>1596</v>
      </c>
      <c r="BB60">
        <v>1600</v>
      </c>
      <c r="BD60" t="s">
        <v>1128</v>
      </c>
      <c r="BK60" t="s">
        <v>1129</v>
      </c>
      <c r="BL60">
        <v>30165434</v>
      </c>
      <c r="BW60">
        <v>3</v>
      </c>
      <c r="BX60">
        <v>4</v>
      </c>
      <c r="CA60">
        <v>3</v>
      </c>
      <c r="CB60">
        <v>3</v>
      </c>
      <c r="CC60" t="s">
        <v>13433</v>
      </c>
      <c r="CD60" t="s">
        <v>37027</v>
      </c>
      <c r="CE60">
        <f t="shared" si="2"/>
        <v>0</v>
      </c>
    </row>
    <row r="61" spans="1:83">
      <c r="A61" t="s">
        <v>13850</v>
      </c>
      <c r="B61" t="s">
        <v>67</v>
      </c>
      <c r="C61" t="s">
        <v>6340</v>
      </c>
      <c r="G61" t="s">
        <v>6341</v>
      </c>
      <c r="J61" t="s">
        <v>6342</v>
      </c>
      <c r="K61" t="s">
        <v>160</v>
      </c>
      <c r="W61" t="s">
        <v>6343</v>
      </c>
      <c r="AA61" t="s">
        <v>5725</v>
      </c>
      <c r="AB61" t="s">
        <v>5726</v>
      </c>
      <c r="AN61" t="s">
        <v>162</v>
      </c>
      <c r="AO61" t="s">
        <v>163</v>
      </c>
      <c r="AS61" t="s">
        <v>84</v>
      </c>
      <c r="AT61">
        <v>2011</v>
      </c>
      <c r="AU61">
        <v>36</v>
      </c>
      <c r="AV61">
        <v>4</v>
      </c>
      <c r="BA61">
        <v>379</v>
      </c>
      <c r="BB61">
        <v>384</v>
      </c>
      <c r="BD61" t="s">
        <v>6344</v>
      </c>
      <c r="BK61" t="s">
        <v>6345</v>
      </c>
      <c r="BW61">
        <v>5</v>
      </c>
      <c r="BX61" s="5" t="s">
        <v>37043</v>
      </c>
      <c r="CA61">
        <v>5</v>
      </c>
      <c r="CB61">
        <v>5</v>
      </c>
      <c r="CC61" t="s">
        <v>13433</v>
      </c>
      <c r="CD61" t="s">
        <v>37021</v>
      </c>
      <c r="CE61">
        <f>CA61-BW61</f>
        <v>0</v>
      </c>
    </row>
    <row r="62" spans="1:83" hidden="1">
      <c r="A62" t="s">
        <v>13850</v>
      </c>
      <c r="B62" t="s">
        <v>67</v>
      </c>
      <c r="C62" t="s">
        <v>13404</v>
      </c>
      <c r="G62" t="s">
        <v>13404</v>
      </c>
      <c r="J62" t="s">
        <v>13405</v>
      </c>
      <c r="K62" t="s">
        <v>358</v>
      </c>
      <c r="AN62" t="s">
        <v>360</v>
      </c>
      <c r="AO62" t="s">
        <v>361</v>
      </c>
      <c r="AT62">
        <v>1967</v>
      </c>
      <c r="AU62">
        <v>13</v>
      </c>
      <c r="AV62">
        <v>4</v>
      </c>
      <c r="BA62">
        <v>553</v>
      </c>
      <c r="BB62" t="s">
        <v>115</v>
      </c>
      <c r="BD62" t="s">
        <v>13406</v>
      </c>
      <c r="BK62" t="s">
        <v>13407</v>
      </c>
      <c r="BW62">
        <v>5</v>
      </c>
      <c r="BX62">
        <v>6</v>
      </c>
      <c r="BY62" t="s">
        <v>37066</v>
      </c>
      <c r="CC62" t="s">
        <v>13429</v>
      </c>
    </row>
    <row r="63" spans="1:83">
      <c r="A63" t="s">
        <v>13850</v>
      </c>
      <c r="B63" t="s">
        <v>67</v>
      </c>
      <c r="C63" t="s">
        <v>10816</v>
      </c>
      <c r="G63" t="s">
        <v>10816</v>
      </c>
      <c r="J63" t="s">
        <v>10817</v>
      </c>
      <c r="K63" t="s">
        <v>667</v>
      </c>
      <c r="W63" t="s">
        <v>10818</v>
      </c>
      <c r="AN63" t="s">
        <v>670</v>
      </c>
      <c r="AS63" t="s">
        <v>352</v>
      </c>
      <c r="AT63">
        <v>2000</v>
      </c>
      <c r="AU63">
        <v>35</v>
      </c>
      <c r="AV63">
        <v>3</v>
      </c>
      <c r="BA63">
        <v>357</v>
      </c>
      <c r="BB63">
        <v>360</v>
      </c>
      <c r="BD63" t="s">
        <v>10819</v>
      </c>
      <c r="BK63" t="s">
        <v>10820</v>
      </c>
      <c r="BW63">
        <v>3</v>
      </c>
      <c r="BX63" s="6">
        <v>6</v>
      </c>
      <c r="CA63">
        <v>3</v>
      </c>
      <c r="CB63">
        <v>3</v>
      </c>
      <c r="CC63" t="s">
        <v>13433</v>
      </c>
      <c r="CD63" t="s">
        <v>37021</v>
      </c>
      <c r="CE63">
        <f>CA63-BW63</f>
        <v>0</v>
      </c>
    </row>
    <row r="64" spans="1:83">
      <c r="A64" t="s">
        <v>13850</v>
      </c>
      <c r="B64" t="s">
        <v>67</v>
      </c>
      <c r="C64" t="s">
        <v>6088</v>
      </c>
      <c r="G64" t="s">
        <v>6089</v>
      </c>
      <c r="J64" t="s">
        <v>6090</v>
      </c>
      <c r="K64" t="s">
        <v>569</v>
      </c>
      <c r="W64" t="s">
        <v>6091</v>
      </c>
      <c r="AN64" t="s">
        <v>572</v>
      </c>
      <c r="AS64" t="s">
        <v>730</v>
      </c>
      <c r="AT64">
        <v>2012</v>
      </c>
      <c r="AU64">
        <v>179</v>
      </c>
      <c r="AV64">
        <v>4</v>
      </c>
      <c r="BA64">
        <v>490</v>
      </c>
      <c r="BB64">
        <v>500</v>
      </c>
      <c r="BD64" t="s">
        <v>6092</v>
      </c>
      <c r="BK64" t="s">
        <v>6093</v>
      </c>
      <c r="BL64">
        <v>22437178</v>
      </c>
      <c r="BW64">
        <v>21</v>
      </c>
      <c r="BX64" s="6">
        <v>12</v>
      </c>
      <c r="CA64">
        <v>21</v>
      </c>
      <c r="CB64">
        <v>21</v>
      </c>
      <c r="CC64" t="s">
        <v>13433</v>
      </c>
      <c r="CD64" t="s">
        <v>37067</v>
      </c>
      <c r="CE64">
        <f>CA64-BW64</f>
        <v>0</v>
      </c>
    </row>
    <row r="65" spans="1:83">
      <c r="A65" t="s">
        <v>13850</v>
      </c>
      <c r="B65" t="s">
        <v>67</v>
      </c>
      <c r="C65" t="s">
        <v>6580</v>
      </c>
      <c r="G65" t="s">
        <v>6581</v>
      </c>
      <c r="J65" t="s">
        <v>6582</v>
      </c>
      <c r="K65" t="s">
        <v>625</v>
      </c>
      <c r="W65" t="s">
        <v>6583</v>
      </c>
      <c r="AN65" t="s">
        <v>627</v>
      </c>
      <c r="AS65" t="s">
        <v>472</v>
      </c>
      <c r="AT65">
        <v>2011</v>
      </c>
      <c r="AU65">
        <v>140</v>
      </c>
      <c r="AV65">
        <v>1</v>
      </c>
      <c r="BA65">
        <v>69</v>
      </c>
      <c r="BB65">
        <v>76</v>
      </c>
      <c r="BD65" t="s">
        <v>6584</v>
      </c>
      <c r="BK65" t="s">
        <v>6585</v>
      </c>
      <c r="BW65">
        <v>3</v>
      </c>
      <c r="BX65" s="6">
        <v>5</v>
      </c>
      <c r="CA65">
        <v>3</v>
      </c>
      <c r="CB65">
        <v>3</v>
      </c>
      <c r="CC65" t="s">
        <v>13433</v>
      </c>
      <c r="CD65" t="s">
        <v>37021</v>
      </c>
      <c r="CE65">
        <f>CA65-BW65</f>
        <v>0</v>
      </c>
    </row>
    <row r="66" spans="1:83">
      <c r="A66" t="s">
        <v>13850</v>
      </c>
      <c r="B66" t="s">
        <v>67</v>
      </c>
      <c r="C66" t="s">
        <v>12418</v>
      </c>
      <c r="G66" t="s">
        <v>12418</v>
      </c>
      <c r="J66" t="s">
        <v>12419</v>
      </c>
      <c r="K66" t="s">
        <v>667</v>
      </c>
      <c r="W66" t="s">
        <v>12420</v>
      </c>
      <c r="AN66" t="s">
        <v>670</v>
      </c>
      <c r="AO66" t="s">
        <v>671</v>
      </c>
      <c r="AS66" t="s">
        <v>154</v>
      </c>
      <c r="AT66">
        <v>1994</v>
      </c>
      <c r="AU66">
        <v>29</v>
      </c>
      <c r="AV66">
        <v>4</v>
      </c>
      <c r="BA66">
        <v>499</v>
      </c>
      <c r="BB66">
        <v>505</v>
      </c>
      <c r="BD66" t="s">
        <v>12421</v>
      </c>
      <c r="BK66" t="s">
        <v>12422</v>
      </c>
      <c r="BW66">
        <v>3</v>
      </c>
      <c r="BX66" s="5" t="s">
        <v>37038</v>
      </c>
      <c r="BY66" t="s">
        <v>37068</v>
      </c>
      <c r="CA66">
        <v>3</v>
      </c>
      <c r="CB66">
        <v>3</v>
      </c>
      <c r="CC66" t="s">
        <v>13433</v>
      </c>
      <c r="CD66" t="s">
        <v>37021</v>
      </c>
      <c r="CE66">
        <f>CA66-BW66</f>
        <v>0</v>
      </c>
    </row>
    <row r="67" spans="1:83">
      <c r="A67" t="s">
        <v>13850</v>
      </c>
      <c r="B67" t="s">
        <v>67</v>
      </c>
      <c r="C67" t="s">
        <v>12263</v>
      </c>
      <c r="G67" t="s">
        <v>12263</v>
      </c>
      <c r="J67" t="s">
        <v>31587</v>
      </c>
      <c r="K67" t="s">
        <v>188</v>
      </c>
      <c r="AN67" t="s">
        <v>191</v>
      </c>
      <c r="AT67">
        <v>1988</v>
      </c>
      <c r="AU67">
        <v>77</v>
      </c>
      <c r="AV67">
        <v>4</v>
      </c>
      <c r="BA67">
        <v>557</v>
      </c>
      <c r="BB67">
        <v>564</v>
      </c>
      <c r="BD67" t="s">
        <v>31588</v>
      </c>
      <c r="BK67" t="s">
        <v>31589</v>
      </c>
      <c r="BL67">
        <v>28311278</v>
      </c>
      <c r="BW67">
        <v>5</v>
      </c>
      <c r="BX67" s="5" t="s">
        <v>37069</v>
      </c>
      <c r="CA67">
        <v>5</v>
      </c>
      <c r="CB67">
        <v>5</v>
      </c>
      <c r="CC67" t="s">
        <v>37070</v>
      </c>
      <c r="CD67" t="s">
        <v>37019</v>
      </c>
      <c r="CE67">
        <f>CA67-BW67</f>
        <v>0</v>
      </c>
    </row>
    <row r="68" spans="1:83" hidden="1">
      <c r="A68" t="s">
        <v>13850</v>
      </c>
      <c r="B68" t="s">
        <v>67</v>
      </c>
      <c r="C68" t="s">
        <v>1263</v>
      </c>
      <c r="G68" t="s">
        <v>1264</v>
      </c>
      <c r="J68" t="s">
        <v>1265</v>
      </c>
      <c r="K68" t="s">
        <v>348</v>
      </c>
      <c r="W68" t="s">
        <v>1266</v>
      </c>
      <c r="AN68" t="s">
        <v>350</v>
      </c>
      <c r="AO68" t="s">
        <v>351</v>
      </c>
      <c r="AS68" t="s">
        <v>242</v>
      </c>
      <c r="AT68">
        <v>2018</v>
      </c>
      <c r="AU68">
        <v>47</v>
      </c>
      <c r="AV68">
        <v>5</v>
      </c>
      <c r="BA68">
        <v>1337</v>
      </c>
      <c r="BB68">
        <v>1343</v>
      </c>
      <c r="BD68" t="s">
        <v>1267</v>
      </c>
      <c r="BK68" t="s">
        <v>1268</v>
      </c>
      <c r="BL68">
        <v>30099500</v>
      </c>
      <c r="BW68">
        <v>3</v>
      </c>
      <c r="BX68">
        <v>4</v>
      </c>
      <c r="BY68" t="s">
        <v>37071</v>
      </c>
      <c r="CC68" t="s">
        <v>13429</v>
      </c>
    </row>
    <row r="69" spans="1:83">
      <c r="A69" t="s">
        <v>13850</v>
      </c>
      <c r="B69" t="s">
        <v>67</v>
      </c>
      <c r="C69" t="s">
        <v>31662</v>
      </c>
      <c r="G69" t="s">
        <v>31662</v>
      </c>
      <c r="J69" t="s">
        <v>31663</v>
      </c>
      <c r="K69" t="s">
        <v>358</v>
      </c>
      <c r="AN69" t="s">
        <v>360</v>
      </c>
      <c r="AT69">
        <v>1978</v>
      </c>
      <c r="AU69">
        <v>24</v>
      </c>
      <c r="AV69">
        <v>5</v>
      </c>
      <c r="BA69">
        <v>449</v>
      </c>
      <c r="BB69">
        <v>455</v>
      </c>
      <c r="BD69" t="s">
        <v>31664</v>
      </c>
      <c r="BK69" t="s">
        <v>31665</v>
      </c>
      <c r="BW69">
        <v>3</v>
      </c>
      <c r="BX69" s="5" t="s">
        <v>37072</v>
      </c>
      <c r="CA69">
        <v>3</v>
      </c>
      <c r="CB69">
        <v>3</v>
      </c>
      <c r="CC69" t="s">
        <v>13433</v>
      </c>
      <c r="CD69" t="s">
        <v>37027</v>
      </c>
      <c r="CE69">
        <f>CA69-BW69</f>
        <v>0</v>
      </c>
    </row>
    <row r="70" spans="1:83" hidden="1">
      <c r="A70" t="s">
        <v>13850</v>
      </c>
      <c r="B70" t="s">
        <v>67</v>
      </c>
      <c r="C70" t="s">
        <v>11755</v>
      </c>
      <c r="G70" t="s">
        <v>11755</v>
      </c>
      <c r="J70" t="s">
        <v>11756</v>
      </c>
      <c r="K70" t="s">
        <v>188</v>
      </c>
      <c r="W70" t="s">
        <v>11757</v>
      </c>
      <c r="AN70" t="s">
        <v>191</v>
      </c>
      <c r="AS70" t="s">
        <v>815</v>
      </c>
      <c r="AT70">
        <v>1997</v>
      </c>
      <c r="AU70">
        <v>110</v>
      </c>
      <c r="AV70">
        <v>1</v>
      </c>
      <c r="BA70">
        <v>32</v>
      </c>
      <c r="BB70">
        <v>39</v>
      </c>
      <c r="BD70" t="s">
        <v>11758</v>
      </c>
      <c r="BK70" t="s">
        <v>11759</v>
      </c>
      <c r="BL70">
        <v>28307466</v>
      </c>
      <c r="BW70">
        <v>6</v>
      </c>
      <c r="BX70">
        <v>20</v>
      </c>
      <c r="BY70" t="s">
        <v>37040</v>
      </c>
      <c r="CC70" t="s">
        <v>37036</v>
      </c>
    </row>
    <row r="71" spans="1:83">
      <c r="A71" t="s">
        <v>13850</v>
      </c>
      <c r="B71" t="s">
        <v>67</v>
      </c>
      <c r="C71" t="s">
        <v>25770</v>
      </c>
      <c r="G71" t="s">
        <v>25770</v>
      </c>
      <c r="J71" t="s">
        <v>35279</v>
      </c>
      <c r="K71" t="s">
        <v>667</v>
      </c>
      <c r="O71" t="s">
        <v>32224</v>
      </c>
      <c r="W71" t="s">
        <v>35280</v>
      </c>
      <c r="AG71">
        <v>19</v>
      </c>
      <c r="AH71">
        <v>20</v>
      </c>
      <c r="AN71" t="s">
        <v>670</v>
      </c>
      <c r="AS71" t="s">
        <v>154</v>
      </c>
      <c r="AT71">
        <v>2002</v>
      </c>
      <c r="AU71">
        <v>37</v>
      </c>
      <c r="AV71">
        <v>4</v>
      </c>
      <c r="BA71">
        <v>527</v>
      </c>
      <c r="BB71">
        <v>533</v>
      </c>
      <c r="BG71">
        <v>7</v>
      </c>
      <c r="BK71" t="s">
        <v>35281</v>
      </c>
      <c r="BW71">
        <v>3</v>
      </c>
      <c r="BX71">
        <v>5</v>
      </c>
      <c r="CA71">
        <v>3</v>
      </c>
      <c r="CB71">
        <v>3</v>
      </c>
      <c r="CC71" t="s">
        <v>13433</v>
      </c>
      <c r="CD71" t="s">
        <v>37021</v>
      </c>
      <c r="CE71">
        <f>CA71-BW71</f>
        <v>0</v>
      </c>
    </row>
    <row r="72" spans="1:83">
      <c r="A72" t="s">
        <v>13850</v>
      </c>
      <c r="B72" t="s">
        <v>67</v>
      </c>
      <c r="C72" t="s">
        <v>13298</v>
      </c>
      <c r="G72" t="s">
        <v>13298</v>
      </c>
      <c r="J72" t="s">
        <v>13299</v>
      </c>
      <c r="K72" t="s">
        <v>5124</v>
      </c>
      <c r="AN72" t="s">
        <v>5126</v>
      </c>
      <c r="AT72">
        <v>1985</v>
      </c>
      <c r="AU72">
        <v>29</v>
      </c>
      <c r="AV72">
        <v>3</v>
      </c>
      <c r="BA72">
        <v>198</v>
      </c>
      <c r="BB72">
        <v>202</v>
      </c>
      <c r="BK72" t="s">
        <v>13300</v>
      </c>
      <c r="BW72">
        <v>5</v>
      </c>
      <c r="BX72">
        <v>4</v>
      </c>
      <c r="CA72">
        <v>5</v>
      </c>
      <c r="CB72">
        <v>5</v>
      </c>
      <c r="CC72" t="s">
        <v>13433</v>
      </c>
      <c r="CD72" t="s">
        <v>37021</v>
      </c>
      <c r="CE72">
        <f>CA72-BW72</f>
        <v>0</v>
      </c>
    </row>
    <row r="73" spans="1:83" hidden="1">
      <c r="A73" t="s">
        <v>13850</v>
      </c>
      <c r="B73" t="s">
        <v>67</v>
      </c>
      <c r="C73" t="s">
        <v>12642</v>
      </c>
      <c r="G73" t="s">
        <v>12642</v>
      </c>
      <c r="J73" t="s">
        <v>12667</v>
      </c>
      <c r="K73" t="s">
        <v>569</v>
      </c>
      <c r="W73" t="s">
        <v>12668</v>
      </c>
      <c r="AN73" t="s">
        <v>572</v>
      </c>
      <c r="AS73" t="s">
        <v>297</v>
      </c>
      <c r="AT73">
        <v>1993</v>
      </c>
      <c r="AU73">
        <v>142</v>
      </c>
      <c r="AV73">
        <v>3</v>
      </c>
      <c r="BA73">
        <v>457</v>
      </c>
      <c r="BB73">
        <v>473</v>
      </c>
      <c r="BD73" t="s">
        <v>12669</v>
      </c>
      <c r="BK73" t="s">
        <v>12670</v>
      </c>
      <c r="BL73">
        <v>19425986</v>
      </c>
      <c r="BW73">
        <v>6</v>
      </c>
      <c r="BY73" t="s">
        <v>37040</v>
      </c>
      <c r="CC73" t="s">
        <v>37036</v>
      </c>
    </row>
    <row r="74" spans="1:83">
      <c r="A74" t="s">
        <v>13850</v>
      </c>
      <c r="B74" t="s">
        <v>67</v>
      </c>
      <c r="C74" t="s">
        <v>12759</v>
      </c>
      <c r="G74" t="s">
        <v>12759</v>
      </c>
      <c r="J74" t="s">
        <v>12760</v>
      </c>
      <c r="K74" t="s">
        <v>1385</v>
      </c>
      <c r="AN74" t="s">
        <v>1388</v>
      </c>
      <c r="AO74" t="s">
        <v>1389</v>
      </c>
      <c r="AS74" t="s">
        <v>730</v>
      </c>
      <c r="AT74">
        <v>1993</v>
      </c>
      <c r="AU74">
        <v>48</v>
      </c>
      <c r="AV74">
        <v>4</v>
      </c>
      <c r="BA74">
        <v>335</v>
      </c>
      <c r="BB74">
        <v>341</v>
      </c>
      <c r="BK74" t="s">
        <v>12761</v>
      </c>
      <c r="BW74">
        <v>56</v>
      </c>
      <c r="BX74" s="5" t="s">
        <v>37012</v>
      </c>
      <c r="BY74" t="s">
        <v>37073</v>
      </c>
      <c r="BZ74" t="s">
        <v>37074</v>
      </c>
      <c r="CA74">
        <f>8+11+10+8</f>
        <v>37</v>
      </c>
      <c r="CB74">
        <f>8+11+10+8</f>
        <v>37</v>
      </c>
      <c r="CC74" t="s">
        <v>13433</v>
      </c>
      <c r="CD74" t="s">
        <v>37021</v>
      </c>
      <c r="CE74">
        <f>CA74-BW74</f>
        <v>-19</v>
      </c>
    </row>
    <row r="75" spans="1:83">
      <c r="A75" t="s">
        <v>13850</v>
      </c>
      <c r="B75" t="s">
        <v>67</v>
      </c>
      <c r="C75" t="s">
        <v>1543</v>
      </c>
      <c r="G75" t="s">
        <v>1544</v>
      </c>
      <c r="J75" t="s">
        <v>1545</v>
      </c>
      <c r="K75" t="s">
        <v>1546</v>
      </c>
      <c r="W75" t="s">
        <v>1547</v>
      </c>
      <c r="AN75" t="s">
        <v>1548</v>
      </c>
      <c r="AO75" t="s">
        <v>1549</v>
      </c>
      <c r="AS75" t="s">
        <v>730</v>
      </c>
      <c r="AT75">
        <v>2018</v>
      </c>
      <c r="AU75">
        <v>25</v>
      </c>
      <c r="AV75">
        <v>2</v>
      </c>
      <c r="BA75">
        <v>328</v>
      </c>
      <c r="BB75">
        <v>336</v>
      </c>
      <c r="BD75" t="s">
        <v>1550</v>
      </c>
      <c r="BK75" t="s">
        <v>1551</v>
      </c>
      <c r="BL75">
        <v>27900827</v>
      </c>
      <c r="BW75">
        <v>3</v>
      </c>
      <c r="BX75" s="5" t="s">
        <v>37069</v>
      </c>
      <c r="CA75">
        <v>3</v>
      </c>
      <c r="CB75">
        <v>3</v>
      </c>
      <c r="CC75" t="s">
        <v>13433</v>
      </c>
      <c r="CD75" t="s">
        <v>37027</v>
      </c>
      <c r="CE75">
        <f>CA75-BW75</f>
        <v>0</v>
      </c>
    </row>
    <row r="76" spans="1:83">
      <c r="A76" t="s">
        <v>13850</v>
      </c>
      <c r="B76" t="s">
        <v>67</v>
      </c>
      <c r="C76" t="s">
        <v>12603</v>
      </c>
      <c r="G76" t="s">
        <v>12603</v>
      </c>
      <c r="J76" t="s">
        <v>12604</v>
      </c>
      <c r="K76" t="s">
        <v>258</v>
      </c>
      <c r="W76" t="s">
        <v>12605</v>
      </c>
      <c r="AN76" t="s">
        <v>261</v>
      </c>
      <c r="AS76" t="s">
        <v>12369</v>
      </c>
      <c r="AT76">
        <v>1993</v>
      </c>
      <c r="AU76">
        <v>8</v>
      </c>
      <c r="AV76">
        <v>4</v>
      </c>
      <c r="BA76">
        <v>265</v>
      </c>
      <c r="BB76">
        <v>282</v>
      </c>
      <c r="BD76" t="s">
        <v>12606</v>
      </c>
      <c r="BK76" t="s">
        <v>12607</v>
      </c>
      <c r="BL76">
        <v>8032087</v>
      </c>
      <c r="BW76">
        <v>8</v>
      </c>
      <c r="BX76" s="5" t="s">
        <v>37075</v>
      </c>
      <c r="CA76">
        <v>8</v>
      </c>
      <c r="CB76">
        <v>8</v>
      </c>
      <c r="CC76" t="s">
        <v>13433</v>
      </c>
      <c r="CD76" t="s">
        <v>37019</v>
      </c>
      <c r="CE76">
        <f>CA76-BW76</f>
        <v>0</v>
      </c>
    </row>
    <row r="77" spans="1:83">
      <c r="A77" t="s">
        <v>13850</v>
      </c>
      <c r="B77" t="s">
        <v>67</v>
      </c>
      <c r="C77" t="s">
        <v>11075</v>
      </c>
      <c r="G77" t="s">
        <v>11075</v>
      </c>
      <c r="J77" t="s">
        <v>11076</v>
      </c>
      <c r="K77" t="s">
        <v>348</v>
      </c>
      <c r="W77" t="s">
        <v>11077</v>
      </c>
      <c r="AA77" t="s">
        <v>10048</v>
      </c>
      <c r="AB77" t="s">
        <v>10049</v>
      </c>
      <c r="AN77" t="s">
        <v>350</v>
      </c>
      <c r="AS77" t="s">
        <v>352</v>
      </c>
      <c r="AT77">
        <v>1999</v>
      </c>
      <c r="AU77">
        <v>28</v>
      </c>
      <c r="AV77">
        <v>4</v>
      </c>
      <c r="BA77">
        <v>690</v>
      </c>
      <c r="BB77">
        <v>695</v>
      </c>
      <c r="BD77" t="s">
        <v>11078</v>
      </c>
      <c r="BK77" t="s">
        <v>11079</v>
      </c>
      <c r="BW77">
        <v>11</v>
      </c>
      <c r="BX77" s="6">
        <v>4</v>
      </c>
      <c r="BY77" t="s">
        <v>37076</v>
      </c>
      <c r="BZ77" t="s">
        <v>37077</v>
      </c>
      <c r="CA77">
        <v>8</v>
      </c>
      <c r="CB77">
        <v>11</v>
      </c>
      <c r="CC77" t="s">
        <v>13433</v>
      </c>
      <c r="CD77" t="s">
        <v>37021</v>
      </c>
      <c r="CE77">
        <f>CA77-BW77</f>
        <v>-3</v>
      </c>
    </row>
    <row r="78" spans="1:83" hidden="1">
      <c r="A78" t="s">
        <v>13850</v>
      </c>
      <c r="B78" t="s">
        <v>67</v>
      </c>
      <c r="C78" t="s">
        <v>12874</v>
      </c>
      <c r="G78" t="s">
        <v>12874</v>
      </c>
      <c r="J78" t="s">
        <v>12875</v>
      </c>
      <c r="K78" t="s">
        <v>358</v>
      </c>
      <c r="W78" t="s">
        <v>12876</v>
      </c>
      <c r="AN78" t="s">
        <v>360</v>
      </c>
      <c r="AS78" t="s">
        <v>242</v>
      </c>
      <c r="AT78">
        <v>1992</v>
      </c>
      <c r="AU78">
        <v>38</v>
      </c>
      <c r="AV78">
        <v>10</v>
      </c>
      <c r="BA78">
        <v>803</v>
      </c>
      <c r="BB78">
        <v>811</v>
      </c>
      <c r="BD78" t="s">
        <v>12877</v>
      </c>
      <c r="BK78" t="s">
        <v>12878</v>
      </c>
      <c r="BW78">
        <v>7</v>
      </c>
      <c r="BX78">
        <v>12</v>
      </c>
      <c r="CC78" t="s">
        <v>37036</v>
      </c>
    </row>
    <row r="79" spans="1:83">
      <c r="A79" t="s">
        <v>13850</v>
      </c>
      <c r="B79" t="s">
        <v>67</v>
      </c>
      <c r="C79" t="s">
        <v>4056</v>
      </c>
      <c r="G79" t="s">
        <v>4057</v>
      </c>
      <c r="J79" t="s">
        <v>4058</v>
      </c>
      <c r="K79" t="s">
        <v>1645</v>
      </c>
      <c r="W79" t="s">
        <v>4059</v>
      </c>
      <c r="AA79" t="s">
        <v>3486</v>
      </c>
      <c r="AB79" t="s">
        <v>3487</v>
      </c>
      <c r="AN79" t="s">
        <v>1649</v>
      </c>
      <c r="AO79" t="s">
        <v>1650</v>
      </c>
      <c r="AS79" t="s">
        <v>629</v>
      </c>
      <c r="AT79">
        <v>2015</v>
      </c>
      <c r="AU79">
        <v>139</v>
      </c>
      <c r="AV79">
        <v>4</v>
      </c>
      <c r="BA79">
        <v>241</v>
      </c>
      <c r="BB79">
        <v>249</v>
      </c>
      <c r="BD79" t="s">
        <v>4060</v>
      </c>
      <c r="BK79" t="s">
        <v>4061</v>
      </c>
      <c r="BW79">
        <v>4</v>
      </c>
      <c r="BX79">
        <v>5</v>
      </c>
      <c r="CA79">
        <v>4</v>
      </c>
      <c r="CB79">
        <v>4</v>
      </c>
      <c r="CC79" t="s">
        <v>13433</v>
      </c>
      <c r="CD79" t="s">
        <v>37078</v>
      </c>
      <c r="CE79">
        <f>CA79-BW79</f>
        <v>0</v>
      </c>
    </row>
    <row r="80" spans="1:83" hidden="1"/>
  </sheetData>
  <autoFilter ref="BW1:CE80" xr:uid="{C20D9ECD-56DF-4D93-9520-AD90DA0DC2EE}">
    <filterColumn colId="6">
      <filters>
        <filter val="y"/>
      </filters>
    </filterColumn>
  </autoFilter>
  <sortState xmlns:xlrd2="http://schemas.microsoft.com/office/spreadsheetml/2017/richdata2" ref="A2:CE79">
    <sortCondition ref="J2:J79"/>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4BEF-379C-44F7-8BCE-72C69796D0FA}">
  <sheetPr filterMode="1"/>
  <dimension ref="A1:X3178"/>
  <sheetViews>
    <sheetView tabSelected="1" topLeftCell="C3153" workbookViewId="0">
      <selection activeCell="S3173" sqref="S3173"/>
    </sheetView>
  </sheetViews>
  <sheetFormatPr defaultRowHeight="14.4"/>
  <sheetData>
    <row r="1" spans="1:24">
      <c r="A1" t="s">
        <v>20</v>
      </c>
      <c r="B1" t="s">
        <v>1</v>
      </c>
      <c r="C1" t="s">
        <v>8</v>
      </c>
      <c r="D1" t="s">
        <v>44</v>
      </c>
      <c r="E1" t="s">
        <v>9</v>
      </c>
      <c r="F1" t="s">
        <v>54</v>
      </c>
      <c r="G1" t="s">
        <v>13420</v>
      </c>
      <c r="H1" t="s">
        <v>13422</v>
      </c>
      <c r="I1" s="3" t="s">
        <v>37080</v>
      </c>
      <c r="J1" s="3" t="s">
        <v>37081</v>
      </c>
      <c r="K1" t="s">
        <v>37017</v>
      </c>
      <c r="L1" t="s">
        <v>37082</v>
      </c>
      <c r="M1" t="s">
        <v>37083</v>
      </c>
      <c r="N1" t="s">
        <v>37084</v>
      </c>
      <c r="O1" t="s">
        <v>37085</v>
      </c>
      <c r="P1" t="s">
        <v>37086</v>
      </c>
      <c r="Q1" t="s">
        <v>37087</v>
      </c>
      <c r="R1" t="s">
        <v>37088</v>
      </c>
      <c r="S1" t="s">
        <v>13421</v>
      </c>
      <c r="T1" t="s">
        <v>37089</v>
      </c>
      <c r="U1" t="s">
        <v>37090</v>
      </c>
      <c r="V1" t="s">
        <v>37091</v>
      </c>
      <c r="W1" t="s">
        <v>37092</v>
      </c>
      <c r="X1" t="s">
        <v>13986</v>
      </c>
    </row>
    <row r="2" spans="1:24">
      <c r="A2" t="s">
        <v>37093</v>
      </c>
      <c r="B2" t="s">
        <v>31662</v>
      </c>
      <c r="C2" t="s">
        <v>31663</v>
      </c>
      <c r="D2">
        <v>1978</v>
      </c>
      <c r="E2" t="s">
        <v>358</v>
      </c>
      <c r="F2" t="s">
        <v>31664</v>
      </c>
      <c r="G2">
        <v>3</v>
      </c>
      <c r="H2" t="s">
        <v>37094</v>
      </c>
      <c r="J2">
        <v>3</v>
      </c>
      <c r="K2" t="s">
        <v>37027</v>
      </c>
      <c r="L2" t="s">
        <v>37095</v>
      </c>
      <c r="M2" t="s">
        <v>37096</v>
      </c>
      <c r="N2" t="s">
        <v>37097</v>
      </c>
      <c r="O2" t="s">
        <v>37098</v>
      </c>
      <c r="P2">
        <v>14</v>
      </c>
      <c r="Q2">
        <v>14.3</v>
      </c>
      <c r="R2">
        <v>-89.466667000000001</v>
      </c>
      <c r="S2">
        <v>7</v>
      </c>
      <c r="T2">
        <v>9.9695929126721694</v>
      </c>
      <c r="U2">
        <v>90.027700831024902</v>
      </c>
      <c r="V2">
        <v>90</v>
      </c>
      <c r="W2">
        <v>10</v>
      </c>
    </row>
    <row r="3" spans="1:24">
      <c r="A3" t="s">
        <v>37093</v>
      </c>
      <c r="B3" t="s">
        <v>31662</v>
      </c>
      <c r="C3" t="s">
        <v>31663</v>
      </c>
      <c r="D3">
        <v>1978</v>
      </c>
      <c r="E3" t="s">
        <v>358</v>
      </c>
      <c r="F3" t="s">
        <v>31664</v>
      </c>
      <c r="G3">
        <v>3</v>
      </c>
      <c r="H3" t="s">
        <v>37094</v>
      </c>
      <c r="J3">
        <v>3</v>
      </c>
      <c r="K3" t="s">
        <v>37027</v>
      </c>
      <c r="L3" t="s">
        <v>37095</v>
      </c>
      <c r="M3" t="s">
        <v>37096</v>
      </c>
      <c r="N3" t="s">
        <v>37097</v>
      </c>
      <c r="O3" t="s">
        <v>37098</v>
      </c>
      <c r="P3">
        <v>14</v>
      </c>
      <c r="Q3">
        <v>14.3</v>
      </c>
      <c r="R3">
        <v>-89.466667000000001</v>
      </c>
      <c r="S3">
        <v>7</v>
      </c>
      <c r="T3">
        <v>10.958704060660899</v>
      </c>
      <c r="U3">
        <v>67.313019390581701</v>
      </c>
      <c r="V3">
        <v>90</v>
      </c>
      <c r="W3">
        <v>11</v>
      </c>
    </row>
    <row r="4" spans="1:24">
      <c r="A4" t="s">
        <v>37093</v>
      </c>
      <c r="B4" t="s">
        <v>31662</v>
      </c>
      <c r="C4" t="s">
        <v>31663</v>
      </c>
      <c r="D4">
        <v>1978</v>
      </c>
      <c r="E4" t="s">
        <v>358</v>
      </c>
      <c r="F4" t="s">
        <v>31664</v>
      </c>
      <c r="G4">
        <v>3</v>
      </c>
      <c r="H4" t="s">
        <v>37094</v>
      </c>
      <c r="J4">
        <v>3</v>
      </c>
      <c r="K4" t="s">
        <v>37027</v>
      </c>
      <c r="L4" t="s">
        <v>37095</v>
      </c>
      <c r="M4" t="s">
        <v>37096</v>
      </c>
      <c r="N4" t="s">
        <v>37097</v>
      </c>
      <c r="O4" t="s">
        <v>37098</v>
      </c>
      <c r="P4">
        <v>14</v>
      </c>
      <c r="Q4">
        <v>14.3</v>
      </c>
      <c r="R4">
        <v>-89.466667000000001</v>
      </c>
      <c r="S4">
        <v>7</v>
      </c>
      <c r="T4">
        <v>11.9965278221019</v>
      </c>
      <c r="U4">
        <v>20.775623268697998</v>
      </c>
      <c r="V4">
        <v>90</v>
      </c>
      <c r="W4">
        <v>12</v>
      </c>
    </row>
    <row r="5" spans="1:24">
      <c r="A5" t="s">
        <v>37093</v>
      </c>
      <c r="B5" t="s">
        <v>31662</v>
      </c>
      <c r="C5" t="s">
        <v>31663</v>
      </c>
      <c r="D5">
        <v>1978</v>
      </c>
      <c r="E5" t="s">
        <v>358</v>
      </c>
      <c r="F5" t="s">
        <v>31664</v>
      </c>
      <c r="G5">
        <v>3</v>
      </c>
      <c r="H5" t="s">
        <v>37094</v>
      </c>
      <c r="J5">
        <v>3</v>
      </c>
      <c r="K5" t="s">
        <v>37027</v>
      </c>
      <c r="L5" t="s">
        <v>37095</v>
      </c>
      <c r="M5" t="s">
        <v>37096</v>
      </c>
      <c r="N5" t="s">
        <v>37097</v>
      </c>
      <c r="O5" t="s">
        <v>37098</v>
      </c>
      <c r="P5">
        <v>14</v>
      </c>
      <c r="Q5">
        <v>14.3</v>
      </c>
      <c r="R5">
        <v>-89.466667000000001</v>
      </c>
      <c r="S5">
        <v>7</v>
      </c>
      <c r="T5">
        <v>13.0430830897277</v>
      </c>
      <c r="U5">
        <v>5.8171745152354504</v>
      </c>
      <c r="V5">
        <v>90</v>
      </c>
      <c r="W5">
        <v>13</v>
      </c>
    </row>
    <row r="6" spans="1:24">
      <c r="A6" t="s">
        <v>37093</v>
      </c>
      <c r="B6" t="s">
        <v>31662</v>
      </c>
      <c r="C6" t="s">
        <v>31663</v>
      </c>
      <c r="D6">
        <v>1978</v>
      </c>
      <c r="E6" t="s">
        <v>358</v>
      </c>
      <c r="F6" t="s">
        <v>31664</v>
      </c>
      <c r="G6">
        <v>3</v>
      </c>
      <c r="H6" t="s">
        <v>37094</v>
      </c>
      <c r="J6">
        <v>3</v>
      </c>
      <c r="K6" t="s">
        <v>37027</v>
      </c>
      <c r="L6" t="s">
        <v>37095</v>
      </c>
      <c r="M6" t="s">
        <v>37096</v>
      </c>
      <c r="N6" t="s">
        <v>37097</v>
      </c>
      <c r="O6" t="s">
        <v>37098</v>
      </c>
      <c r="P6">
        <v>14</v>
      </c>
      <c r="Q6">
        <v>14.3</v>
      </c>
      <c r="R6">
        <v>-89.466667000000001</v>
      </c>
      <c r="S6">
        <v>7</v>
      </c>
      <c r="T6">
        <v>14.010748433051999</v>
      </c>
      <c r="U6">
        <v>5.5401662049861304</v>
      </c>
      <c r="V6">
        <v>90</v>
      </c>
      <c r="W6">
        <v>14</v>
      </c>
    </row>
    <row r="7" spans="1:24">
      <c r="A7" t="s">
        <v>37093</v>
      </c>
      <c r="B7" t="s">
        <v>31662</v>
      </c>
      <c r="C7" t="s">
        <v>31663</v>
      </c>
      <c r="D7">
        <v>1978</v>
      </c>
      <c r="E7" t="s">
        <v>358</v>
      </c>
      <c r="F7" t="s">
        <v>31664</v>
      </c>
      <c r="G7">
        <v>3</v>
      </c>
      <c r="H7" t="s">
        <v>37094</v>
      </c>
      <c r="J7">
        <v>3</v>
      </c>
      <c r="K7" t="s">
        <v>37027</v>
      </c>
      <c r="L7" t="s">
        <v>37095</v>
      </c>
      <c r="M7" t="s">
        <v>37096</v>
      </c>
      <c r="N7" t="s">
        <v>37097</v>
      </c>
      <c r="O7" t="s">
        <v>37098</v>
      </c>
      <c r="P7">
        <v>14</v>
      </c>
      <c r="Q7">
        <v>14.3</v>
      </c>
      <c r="R7">
        <v>-89.466667000000001</v>
      </c>
      <c r="S7">
        <v>7</v>
      </c>
      <c r="T7">
        <v>15.006063545961601</v>
      </c>
      <c r="U7">
        <v>5.2631578947368496</v>
      </c>
      <c r="V7">
        <v>90</v>
      </c>
      <c r="W7">
        <v>15</v>
      </c>
    </row>
    <row r="8" spans="1:24">
      <c r="A8" t="s">
        <v>37093</v>
      </c>
      <c r="B8" t="s">
        <v>31662</v>
      </c>
      <c r="C8" t="s">
        <v>31663</v>
      </c>
      <c r="D8">
        <v>1978</v>
      </c>
      <c r="E8" t="s">
        <v>358</v>
      </c>
      <c r="F8" t="s">
        <v>31664</v>
      </c>
      <c r="G8">
        <v>3</v>
      </c>
      <c r="H8" t="s">
        <v>37094</v>
      </c>
      <c r="J8">
        <v>3</v>
      </c>
      <c r="K8" t="s">
        <v>37027</v>
      </c>
      <c r="L8" t="s">
        <v>37095</v>
      </c>
      <c r="M8" t="s">
        <v>37096</v>
      </c>
      <c r="N8" t="s">
        <v>37097</v>
      </c>
      <c r="O8" t="s">
        <v>37098</v>
      </c>
      <c r="P8">
        <v>14</v>
      </c>
      <c r="Q8">
        <v>14.3</v>
      </c>
      <c r="R8">
        <v>-89.466667000000001</v>
      </c>
      <c r="S8">
        <v>7</v>
      </c>
      <c r="T8">
        <v>15.973958665764499</v>
      </c>
      <c r="U8">
        <v>5.8171745152354504</v>
      </c>
      <c r="V8">
        <v>90</v>
      </c>
      <c r="W8">
        <v>16</v>
      </c>
    </row>
    <row r="9" spans="1:24">
      <c r="A9" t="s">
        <v>37093</v>
      </c>
      <c r="B9" t="s">
        <v>31662</v>
      </c>
      <c r="C9" t="s">
        <v>31663</v>
      </c>
      <c r="D9">
        <v>1978</v>
      </c>
      <c r="E9" t="s">
        <v>358</v>
      </c>
      <c r="F9" t="s">
        <v>31664</v>
      </c>
      <c r="G9">
        <v>3</v>
      </c>
      <c r="H9" t="s">
        <v>37094</v>
      </c>
      <c r="J9">
        <v>3</v>
      </c>
      <c r="K9" t="s">
        <v>37027</v>
      </c>
      <c r="L9" t="s">
        <v>37095</v>
      </c>
      <c r="M9" t="s">
        <v>37096</v>
      </c>
      <c r="N9" t="s">
        <v>37097</v>
      </c>
      <c r="O9" t="s">
        <v>37098</v>
      </c>
      <c r="P9">
        <v>34</v>
      </c>
      <c r="Q9">
        <v>34.725000000000001</v>
      </c>
      <c r="R9">
        <v>-83.370277999999999</v>
      </c>
      <c r="S9">
        <v>5</v>
      </c>
      <c r="T9">
        <v>9.9727286312014307</v>
      </c>
      <c r="U9">
        <v>100.004981071926</v>
      </c>
      <c r="V9">
        <v>90</v>
      </c>
      <c r="W9">
        <v>10</v>
      </c>
    </row>
    <row r="10" spans="1:24">
      <c r="A10" t="s">
        <v>37093</v>
      </c>
      <c r="B10" t="s">
        <v>31662</v>
      </c>
      <c r="C10" t="s">
        <v>31663</v>
      </c>
      <c r="D10">
        <v>1978</v>
      </c>
      <c r="E10" t="s">
        <v>358</v>
      </c>
      <c r="F10" t="s">
        <v>31664</v>
      </c>
      <c r="G10">
        <v>3</v>
      </c>
      <c r="H10" t="s">
        <v>37094</v>
      </c>
      <c r="J10">
        <v>3</v>
      </c>
      <c r="K10" t="s">
        <v>37027</v>
      </c>
      <c r="L10" t="s">
        <v>37095</v>
      </c>
      <c r="M10" t="s">
        <v>37096</v>
      </c>
      <c r="N10" t="s">
        <v>37097</v>
      </c>
      <c r="O10" t="s">
        <v>37098</v>
      </c>
      <c r="P10">
        <v>34</v>
      </c>
      <c r="Q10">
        <v>34.725000000000001</v>
      </c>
      <c r="R10">
        <v>-83.370277999999999</v>
      </c>
      <c r="S10">
        <v>5</v>
      </c>
      <c r="T10">
        <v>11.963389121338899</v>
      </c>
      <c r="U10">
        <v>99.549212990635596</v>
      </c>
      <c r="V10">
        <v>90</v>
      </c>
      <c r="W10">
        <v>12</v>
      </c>
    </row>
    <row r="11" spans="1:24">
      <c r="A11" t="s">
        <v>37093</v>
      </c>
      <c r="B11" t="s">
        <v>31662</v>
      </c>
      <c r="C11" t="s">
        <v>31663</v>
      </c>
      <c r="D11">
        <v>1978</v>
      </c>
      <c r="E11" t="s">
        <v>358</v>
      </c>
      <c r="F11" t="s">
        <v>31664</v>
      </c>
      <c r="G11">
        <v>3</v>
      </c>
      <c r="H11" t="s">
        <v>37094</v>
      </c>
      <c r="J11">
        <v>3</v>
      </c>
      <c r="K11" t="s">
        <v>37027</v>
      </c>
      <c r="L11" t="s">
        <v>37095</v>
      </c>
      <c r="M11" t="s">
        <v>37096</v>
      </c>
      <c r="N11" t="s">
        <v>37097</v>
      </c>
      <c r="O11" t="s">
        <v>37098</v>
      </c>
      <c r="P11">
        <v>34</v>
      </c>
      <c r="Q11">
        <v>34.725000000000001</v>
      </c>
      <c r="R11">
        <v>-83.370277999999999</v>
      </c>
      <c r="S11">
        <v>5</v>
      </c>
      <c r="T11">
        <v>13.010908547519399</v>
      </c>
      <c r="U11">
        <v>20.001494321577901</v>
      </c>
      <c r="V11">
        <v>90</v>
      </c>
      <c r="W11">
        <v>13</v>
      </c>
    </row>
    <row r="12" spans="1:24">
      <c r="A12" t="s">
        <v>37093</v>
      </c>
      <c r="B12" t="s">
        <v>31662</v>
      </c>
      <c r="C12" t="s">
        <v>31663</v>
      </c>
      <c r="D12">
        <v>1978</v>
      </c>
      <c r="E12" t="s">
        <v>358</v>
      </c>
      <c r="F12" t="s">
        <v>31664</v>
      </c>
      <c r="G12">
        <v>3</v>
      </c>
      <c r="H12" t="s">
        <v>37094</v>
      </c>
      <c r="J12">
        <v>3</v>
      </c>
      <c r="K12" t="s">
        <v>37027</v>
      </c>
      <c r="L12" t="s">
        <v>37095</v>
      </c>
      <c r="M12" t="s">
        <v>37096</v>
      </c>
      <c r="N12" t="s">
        <v>37097</v>
      </c>
      <c r="O12" t="s">
        <v>37098</v>
      </c>
      <c r="P12">
        <v>34</v>
      </c>
      <c r="Q12">
        <v>34.725000000000001</v>
      </c>
      <c r="R12">
        <v>-83.370277999999999</v>
      </c>
      <c r="S12">
        <v>5</v>
      </c>
      <c r="T12">
        <v>14.039748953974801</v>
      </c>
      <c r="U12">
        <v>6.2089061566048898</v>
      </c>
      <c r="V12">
        <v>90</v>
      </c>
      <c r="W12">
        <v>14</v>
      </c>
    </row>
    <row r="13" spans="1:24">
      <c r="A13" t="s">
        <v>37093</v>
      </c>
      <c r="B13" t="s">
        <v>31662</v>
      </c>
      <c r="C13" t="s">
        <v>31663</v>
      </c>
      <c r="D13">
        <v>1978</v>
      </c>
      <c r="E13" t="s">
        <v>358</v>
      </c>
      <c r="F13" t="s">
        <v>31664</v>
      </c>
      <c r="G13">
        <v>3</v>
      </c>
      <c r="H13" t="s">
        <v>37094</v>
      </c>
      <c r="J13">
        <v>3</v>
      </c>
      <c r="K13" t="s">
        <v>37027</v>
      </c>
      <c r="L13" t="s">
        <v>37095</v>
      </c>
      <c r="M13" t="s">
        <v>37096</v>
      </c>
      <c r="N13" t="s">
        <v>37097</v>
      </c>
      <c r="O13" t="s">
        <v>37098</v>
      </c>
      <c r="P13">
        <v>34</v>
      </c>
      <c r="Q13">
        <v>34.725000000000001</v>
      </c>
      <c r="R13">
        <v>-83.370277999999999</v>
      </c>
      <c r="S13">
        <v>5</v>
      </c>
      <c r="T13">
        <v>15.948445905558801</v>
      </c>
      <c r="U13">
        <v>5.4866507272364897</v>
      </c>
      <c r="V13">
        <v>90</v>
      </c>
      <c r="W13">
        <v>16</v>
      </c>
    </row>
    <row r="14" spans="1:24">
      <c r="A14" t="s">
        <v>37093</v>
      </c>
      <c r="B14" t="s">
        <v>31662</v>
      </c>
      <c r="C14" t="s">
        <v>31663</v>
      </c>
      <c r="D14">
        <v>1978</v>
      </c>
      <c r="E14" t="s">
        <v>358</v>
      </c>
      <c r="F14" t="s">
        <v>31664</v>
      </c>
      <c r="G14">
        <v>3</v>
      </c>
      <c r="H14" t="s">
        <v>37094</v>
      </c>
      <c r="J14">
        <v>3</v>
      </c>
      <c r="K14" t="s">
        <v>37027</v>
      </c>
      <c r="L14" t="s">
        <v>37095</v>
      </c>
      <c r="M14" t="s">
        <v>37096</v>
      </c>
      <c r="N14" t="s">
        <v>37097</v>
      </c>
      <c r="O14" t="s">
        <v>37098</v>
      </c>
      <c r="P14">
        <v>45</v>
      </c>
      <c r="Q14">
        <v>45.472222000000002</v>
      </c>
      <c r="R14">
        <v>-76.194444000000004</v>
      </c>
      <c r="S14">
        <v>7</v>
      </c>
      <c r="T14">
        <v>10</v>
      </c>
      <c r="U14">
        <v>100</v>
      </c>
      <c r="V14">
        <v>90</v>
      </c>
      <c r="W14">
        <v>10</v>
      </c>
    </row>
    <row r="15" spans="1:24">
      <c r="A15" t="s">
        <v>37093</v>
      </c>
      <c r="B15" t="s">
        <v>31662</v>
      </c>
      <c r="C15" t="s">
        <v>31663</v>
      </c>
      <c r="D15">
        <v>1978</v>
      </c>
      <c r="E15" t="s">
        <v>358</v>
      </c>
      <c r="F15" t="s">
        <v>31664</v>
      </c>
      <c r="G15">
        <v>3</v>
      </c>
      <c r="H15" t="s">
        <v>37094</v>
      </c>
      <c r="J15">
        <v>3</v>
      </c>
      <c r="K15" t="s">
        <v>37027</v>
      </c>
      <c r="L15" t="s">
        <v>37095</v>
      </c>
      <c r="M15" t="s">
        <v>37096</v>
      </c>
      <c r="N15" t="s">
        <v>37097</v>
      </c>
      <c r="O15" t="s">
        <v>37098</v>
      </c>
      <c r="P15">
        <v>45</v>
      </c>
      <c r="Q15">
        <v>45.472222000000002</v>
      </c>
      <c r="R15">
        <v>-76.194444000000004</v>
      </c>
      <c r="S15">
        <v>7</v>
      </c>
      <c r="T15">
        <v>11.0142620316118</v>
      </c>
      <c r="U15">
        <v>100.315106111033</v>
      </c>
      <c r="V15">
        <v>90</v>
      </c>
      <c r="W15">
        <v>11</v>
      </c>
    </row>
    <row r="16" spans="1:24">
      <c r="A16" t="s">
        <v>37093</v>
      </c>
      <c r="B16" t="s">
        <v>31662</v>
      </c>
      <c r="C16" t="s">
        <v>31663</v>
      </c>
      <c r="D16">
        <v>1978</v>
      </c>
      <c r="E16" t="s">
        <v>358</v>
      </c>
      <c r="F16" t="s">
        <v>31664</v>
      </c>
      <c r="G16">
        <v>3</v>
      </c>
      <c r="H16" t="s">
        <v>37094</v>
      </c>
      <c r="J16">
        <v>3</v>
      </c>
      <c r="K16" t="s">
        <v>37027</v>
      </c>
      <c r="L16" t="s">
        <v>37095</v>
      </c>
      <c r="M16" t="s">
        <v>37096</v>
      </c>
      <c r="N16" t="s">
        <v>37097</v>
      </c>
      <c r="O16" t="s">
        <v>37098</v>
      </c>
      <c r="P16">
        <v>45</v>
      </c>
      <c r="Q16">
        <v>45.472222000000002</v>
      </c>
      <c r="R16">
        <v>-76.194444000000004</v>
      </c>
      <c r="S16">
        <v>7</v>
      </c>
      <c r="T16">
        <v>11.971880892421</v>
      </c>
      <c r="U16">
        <v>100.088584047278</v>
      </c>
      <c r="V16">
        <v>90</v>
      </c>
      <c r="W16">
        <v>12</v>
      </c>
    </row>
    <row r="17" spans="1:24">
      <c r="A17" t="s">
        <v>37093</v>
      </c>
      <c r="B17" t="s">
        <v>31662</v>
      </c>
      <c r="C17" t="s">
        <v>31663</v>
      </c>
      <c r="D17">
        <v>1978</v>
      </c>
      <c r="E17" t="s">
        <v>358</v>
      </c>
      <c r="F17" t="s">
        <v>31664</v>
      </c>
      <c r="G17">
        <v>3</v>
      </c>
      <c r="H17" t="s">
        <v>37094</v>
      </c>
      <c r="J17">
        <v>3</v>
      </c>
      <c r="K17" t="s">
        <v>37027</v>
      </c>
      <c r="L17" t="s">
        <v>37095</v>
      </c>
      <c r="M17" t="s">
        <v>37096</v>
      </c>
      <c r="N17" t="s">
        <v>37097</v>
      </c>
      <c r="O17" t="s">
        <v>37098</v>
      </c>
      <c r="P17">
        <v>45</v>
      </c>
      <c r="Q17">
        <v>45.472222000000002</v>
      </c>
      <c r="R17">
        <v>-76.194444000000004</v>
      </c>
      <c r="S17">
        <v>7</v>
      </c>
      <c r="T17">
        <v>12.985231773832201</v>
      </c>
      <c r="U17">
        <v>98.786398552283501</v>
      </c>
      <c r="V17">
        <v>90</v>
      </c>
      <c r="W17">
        <v>13</v>
      </c>
    </row>
    <row r="18" spans="1:24">
      <c r="A18" t="s">
        <v>37093</v>
      </c>
      <c r="B18" t="s">
        <v>31662</v>
      </c>
      <c r="C18" t="s">
        <v>31663</v>
      </c>
      <c r="D18">
        <v>1978</v>
      </c>
      <c r="E18" t="s">
        <v>358</v>
      </c>
      <c r="F18" t="s">
        <v>31664</v>
      </c>
      <c r="G18">
        <v>3</v>
      </c>
      <c r="H18" t="s">
        <v>37094</v>
      </c>
      <c r="J18">
        <v>3</v>
      </c>
      <c r="K18" t="s">
        <v>37027</v>
      </c>
      <c r="L18" t="s">
        <v>37095</v>
      </c>
      <c r="M18" t="s">
        <v>37096</v>
      </c>
      <c r="N18" t="s">
        <v>37097</v>
      </c>
      <c r="O18" t="s">
        <v>37098</v>
      </c>
      <c r="P18">
        <v>45</v>
      </c>
      <c r="Q18">
        <v>45.472222000000002</v>
      </c>
      <c r="R18">
        <v>-76.194444000000004</v>
      </c>
      <c r="S18">
        <v>7</v>
      </c>
      <c r="T18">
        <v>14.2239404715202</v>
      </c>
      <c r="U18">
        <v>97.494336948406101</v>
      </c>
      <c r="V18">
        <v>90</v>
      </c>
      <c r="W18">
        <v>14</v>
      </c>
    </row>
    <row r="19" spans="1:24">
      <c r="A19" t="s">
        <v>37093</v>
      </c>
      <c r="B19" t="s">
        <v>31662</v>
      </c>
      <c r="C19" t="s">
        <v>31663</v>
      </c>
      <c r="D19">
        <v>1978</v>
      </c>
      <c r="E19" t="s">
        <v>358</v>
      </c>
      <c r="F19" t="s">
        <v>31664</v>
      </c>
      <c r="G19">
        <v>3</v>
      </c>
      <c r="H19" t="s">
        <v>37094</v>
      </c>
      <c r="J19">
        <v>3</v>
      </c>
      <c r="K19" t="s">
        <v>37027</v>
      </c>
      <c r="L19" t="s">
        <v>37095</v>
      </c>
      <c r="M19" t="s">
        <v>37096</v>
      </c>
      <c r="N19" t="s">
        <v>37097</v>
      </c>
      <c r="O19" t="s">
        <v>37098</v>
      </c>
      <c r="P19">
        <v>45</v>
      </c>
      <c r="Q19">
        <v>45.472222000000002</v>
      </c>
      <c r="R19">
        <v>-76.194444000000004</v>
      </c>
      <c r="S19">
        <v>7</v>
      </c>
      <c r="T19">
        <v>15.0784475012971</v>
      </c>
      <c r="U19">
        <v>14.2443148023943</v>
      </c>
      <c r="V19">
        <v>90</v>
      </c>
      <c r="W19">
        <v>15</v>
      </c>
    </row>
    <row r="20" spans="1:24">
      <c r="A20" t="s">
        <v>37093</v>
      </c>
      <c r="B20" t="s">
        <v>31662</v>
      </c>
      <c r="C20" t="s">
        <v>31663</v>
      </c>
      <c r="D20">
        <v>1978</v>
      </c>
      <c r="E20" t="s">
        <v>358</v>
      </c>
      <c r="F20" t="s">
        <v>31664</v>
      </c>
      <c r="G20">
        <v>3</v>
      </c>
      <c r="H20" t="s">
        <v>37094</v>
      </c>
      <c r="J20">
        <v>3</v>
      </c>
      <c r="K20" t="s">
        <v>37027</v>
      </c>
      <c r="L20" t="s">
        <v>37095</v>
      </c>
      <c r="M20" t="s">
        <v>37096</v>
      </c>
      <c r="N20" t="s">
        <v>37097</v>
      </c>
      <c r="O20" t="s">
        <v>37098</v>
      </c>
      <c r="P20">
        <v>45</v>
      </c>
      <c r="Q20">
        <v>45.472222000000002</v>
      </c>
      <c r="R20">
        <v>-76.194444000000004</v>
      </c>
      <c r="S20">
        <v>7</v>
      </c>
      <c r="T20">
        <v>16.0036446008023</v>
      </c>
      <c r="U20">
        <v>6.4691664241151097</v>
      </c>
      <c r="V20">
        <v>90</v>
      </c>
      <c r="W20">
        <v>16</v>
      </c>
    </row>
    <row r="21" spans="1:24">
      <c r="A21" t="s">
        <v>37099</v>
      </c>
      <c r="B21" t="s">
        <v>10035</v>
      </c>
      <c r="C21" t="s">
        <v>10089</v>
      </c>
      <c r="D21">
        <v>2003</v>
      </c>
      <c r="E21" t="s">
        <v>569</v>
      </c>
      <c r="F21" t="s">
        <v>10091</v>
      </c>
      <c r="G21">
        <v>16</v>
      </c>
      <c r="H21" t="s">
        <v>37026</v>
      </c>
      <c r="J21">
        <v>16</v>
      </c>
      <c r="K21" t="s">
        <v>37027</v>
      </c>
      <c r="L21" t="s">
        <v>37100</v>
      </c>
      <c r="M21" t="s">
        <v>37101</v>
      </c>
      <c r="N21" s="7" t="s">
        <v>37097</v>
      </c>
      <c r="O21" s="7" t="s">
        <v>37098</v>
      </c>
      <c r="P21" s="8" t="s">
        <v>37102</v>
      </c>
      <c r="Q21" s="9" t="s">
        <v>37103</v>
      </c>
      <c r="R21">
        <v>-82.4</v>
      </c>
      <c r="S21" s="10">
        <v>20</v>
      </c>
      <c r="T21" s="8">
        <v>12</v>
      </c>
      <c r="U21" s="8">
        <v>0</v>
      </c>
      <c r="V21" s="7">
        <v>105</v>
      </c>
      <c r="W21" s="8">
        <v>12</v>
      </c>
      <c r="X21" s="7"/>
    </row>
    <row r="22" spans="1:24">
      <c r="A22" t="s">
        <v>37099</v>
      </c>
      <c r="B22" t="s">
        <v>10035</v>
      </c>
      <c r="C22" t="s">
        <v>10089</v>
      </c>
      <c r="D22">
        <v>2003</v>
      </c>
      <c r="E22" t="s">
        <v>569</v>
      </c>
      <c r="F22" t="s">
        <v>10091</v>
      </c>
      <c r="G22">
        <v>16</v>
      </c>
      <c r="H22" t="s">
        <v>37026</v>
      </c>
      <c r="J22">
        <v>16</v>
      </c>
      <c r="K22" t="s">
        <v>37027</v>
      </c>
      <c r="L22" t="s">
        <v>37100</v>
      </c>
      <c r="M22" t="s">
        <v>37101</v>
      </c>
      <c r="N22" s="7" t="s">
        <v>37097</v>
      </c>
      <c r="O22" s="7" t="s">
        <v>37098</v>
      </c>
      <c r="P22" s="8" t="s">
        <v>37102</v>
      </c>
      <c r="Q22" s="9" t="s">
        <v>37103</v>
      </c>
      <c r="R22">
        <v>-82.4</v>
      </c>
      <c r="S22" s="10">
        <v>20</v>
      </c>
      <c r="T22" s="8">
        <v>12.25</v>
      </c>
      <c r="U22" s="8">
        <v>0</v>
      </c>
      <c r="V22" s="7">
        <v>105</v>
      </c>
      <c r="W22" s="8">
        <v>12.25</v>
      </c>
      <c r="X22" s="7"/>
    </row>
    <row r="23" spans="1:24">
      <c r="A23" t="s">
        <v>37099</v>
      </c>
      <c r="B23" t="s">
        <v>10035</v>
      </c>
      <c r="C23" t="s">
        <v>10089</v>
      </c>
      <c r="D23">
        <v>2003</v>
      </c>
      <c r="E23" t="s">
        <v>569</v>
      </c>
      <c r="F23" t="s">
        <v>10091</v>
      </c>
      <c r="G23">
        <v>16</v>
      </c>
      <c r="H23" t="s">
        <v>37026</v>
      </c>
      <c r="J23">
        <v>16</v>
      </c>
      <c r="K23" t="s">
        <v>37027</v>
      </c>
      <c r="L23" t="s">
        <v>37100</v>
      </c>
      <c r="M23" t="s">
        <v>37101</v>
      </c>
      <c r="N23" s="7" t="s">
        <v>37097</v>
      </c>
      <c r="O23" s="7" t="s">
        <v>37098</v>
      </c>
      <c r="P23" s="8" t="s">
        <v>37102</v>
      </c>
      <c r="Q23" s="9" t="s">
        <v>37103</v>
      </c>
      <c r="R23">
        <v>-82.4</v>
      </c>
      <c r="S23" s="10">
        <v>20</v>
      </c>
      <c r="T23" s="8">
        <v>12.5</v>
      </c>
      <c r="U23" s="8">
        <v>0</v>
      </c>
      <c r="V23" s="7">
        <v>105</v>
      </c>
      <c r="W23" s="8">
        <v>12.5</v>
      </c>
      <c r="X23" s="7"/>
    </row>
    <row r="24" spans="1:24">
      <c r="A24" t="s">
        <v>37099</v>
      </c>
      <c r="B24" t="s">
        <v>10035</v>
      </c>
      <c r="C24" t="s">
        <v>10089</v>
      </c>
      <c r="D24">
        <v>2003</v>
      </c>
      <c r="E24" t="s">
        <v>569</v>
      </c>
      <c r="F24" t="s">
        <v>10091</v>
      </c>
      <c r="G24">
        <v>16</v>
      </c>
      <c r="H24" t="s">
        <v>37026</v>
      </c>
      <c r="J24">
        <v>16</v>
      </c>
      <c r="K24" t="s">
        <v>37027</v>
      </c>
      <c r="L24" t="s">
        <v>37100</v>
      </c>
      <c r="M24" t="s">
        <v>37101</v>
      </c>
      <c r="N24" s="7" t="s">
        <v>37097</v>
      </c>
      <c r="O24" s="7" t="s">
        <v>37098</v>
      </c>
      <c r="P24" s="8" t="s">
        <v>37102</v>
      </c>
      <c r="Q24" s="9" t="s">
        <v>37103</v>
      </c>
      <c r="R24">
        <v>-82.4</v>
      </c>
      <c r="S24" s="10">
        <v>20</v>
      </c>
      <c r="T24" s="8">
        <v>12.75</v>
      </c>
      <c r="U24" s="8">
        <v>0</v>
      </c>
      <c r="V24" s="7">
        <v>105</v>
      </c>
      <c r="W24" s="8">
        <v>12.75</v>
      </c>
      <c r="X24" s="7"/>
    </row>
    <row r="25" spans="1:24">
      <c r="A25" t="s">
        <v>37099</v>
      </c>
      <c r="B25" t="s">
        <v>10035</v>
      </c>
      <c r="C25" t="s">
        <v>10089</v>
      </c>
      <c r="D25">
        <v>2003</v>
      </c>
      <c r="E25" t="s">
        <v>569</v>
      </c>
      <c r="F25" t="s">
        <v>10091</v>
      </c>
      <c r="G25">
        <v>16</v>
      </c>
      <c r="H25" t="s">
        <v>37026</v>
      </c>
      <c r="J25">
        <v>16</v>
      </c>
      <c r="K25" t="s">
        <v>37027</v>
      </c>
      <c r="L25" t="s">
        <v>37100</v>
      </c>
      <c r="M25" t="s">
        <v>37101</v>
      </c>
      <c r="N25" s="7" t="s">
        <v>37097</v>
      </c>
      <c r="O25" s="7" t="s">
        <v>37098</v>
      </c>
      <c r="P25" s="8" t="s">
        <v>37102</v>
      </c>
      <c r="Q25" s="9" t="s">
        <v>37103</v>
      </c>
      <c r="R25">
        <v>-82.4</v>
      </c>
      <c r="S25" s="10">
        <v>20</v>
      </c>
      <c r="T25" s="8">
        <v>13</v>
      </c>
      <c r="U25" s="8">
        <v>0</v>
      </c>
      <c r="V25" s="7">
        <v>105</v>
      </c>
      <c r="W25" s="8">
        <v>13</v>
      </c>
      <c r="X25" s="7"/>
    </row>
    <row r="26" spans="1:24">
      <c r="A26" t="s">
        <v>37099</v>
      </c>
      <c r="B26" t="s">
        <v>10035</v>
      </c>
      <c r="C26" t="s">
        <v>10089</v>
      </c>
      <c r="D26">
        <v>2003</v>
      </c>
      <c r="E26" t="s">
        <v>569</v>
      </c>
      <c r="F26" t="s">
        <v>10091</v>
      </c>
      <c r="G26">
        <v>16</v>
      </c>
      <c r="H26" t="s">
        <v>37026</v>
      </c>
      <c r="J26">
        <v>16</v>
      </c>
      <c r="K26" t="s">
        <v>37027</v>
      </c>
      <c r="L26" t="s">
        <v>37100</v>
      </c>
      <c r="M26" t="s">
        <v>37101</v>
      </c>
      <c r="N26" s="7" t="s">
        <v>37097</v>
      </c>
      <c r="O26" s="7" t="s">
        <v>37098</v>
      </c>
      <c r="P26" s="8" t="s">
        <v>37102</v>
      </c>
      <c r="Q26" s="9" t="s">
        <v>37103</v>
      </c>
      <c r="R26">
        <v>-82.4</v>
      </c>
      <c r="S26" s="10">
        <v>20</v>
      </c>
      <c r="T26" s="8">
        <v>13.25</v>
      </c>
      <c r="U26" s="8">
        <v>0</v>
      </c>
      <c r="V26" s="7">
        <v>105</v>
      </c>
      <c r="W26" s="8">
        <v>13.25</v>
      </c>
      <c r="X26" s="7"/>
    </row>
    <row r="27" spans="1:24">
      <c r="A27" t="s">
        <v>37099</v>
      </c>
      <c r="B27" t="s">
        <v>10035</v>
      </c>
      <c r="C27" t="s">
        <v>10089</v>
      </c>
      <c r="D27">
        <v>2003</v>
      </c>
      <c r="E27" t="s">
        <v>569</v>
      </c>
      <c r="F27" t="s">
        <v>10091</v>
      </c>
      <c r="G27">
        <v>16</v>
      </c>
      <c r="H27" t="s">
        <v>37026</v>
      </c>
      <c r="J27">
        <v>16</v>
      </c>
      <c r="K27" t="s">
        <v>37027</v>
      </c>
      <c r="L27" t="s">
        <v>37100</v>
      </c>
      <c r="M27" t="s">
        <v>37101</v>
      </c>
      <c r="N27" s="7" t="s">
        <v>37097</v>
      </c>
      <c r="O27" s="7" t="s">
        <v>37098</v>
      </c>
      <c r="P27" s="8" t="s">
        <v>37102</v>
      </c>
      <c r="Q27" s="9" t="s">
        <v>37103</v>
      </c>
      <c r="R27">
        <v>-82.4</v>
      </c>
      <c r="S27" s="10">
        <v>20</v>
      </c>
      <c r="T27" s="8">
        <v>13.5</v>
      </c>
      <c r="U27" s="8">
        <v>1</v>
      </c>
      <c r="V27" s="7">
        <v>105</v>
      </c>
      <c r="W27" s="8">
        <v>13.5</v>
      </c>
      <c r="X27" s="7"/>
    </row>
    <row r="28" spans="1:24">
      <c r="A28" t="s">
        <v>37099</v>
      </c>
      <c r="B28" t="s">
        <v>10035</v>
      </c>
      <c r="C28" t="s">
        <v>10089</v>
      </c>
      <c r="D28">
        <v>2003</v>
      </c>
      <c r="E28" t="s">
        <v>569</v>
      </c>
      <c r="F28" t="s">
        <v>10091</v>
      </c>
      <c r="G28">
        <v>16</v>
      </c>
      <c r="H28" t="s">
        <v>37026</v>
      </c>
      <c r="J28">
        <v>16</v>
      </c>
      <c r="K28" t="s">
        <v>37027</v>
      </c>
      <c r="L28" t="s">
        <v>37100</v>
      </c>
      <c r="M28" t="s">
        <v>37101</v>
      </c>
      <c r="N28" s="7" t="s">
        <v>37097</v>
      </c>
      <c r="O28" s="7" t="s">
        <v>37098</v>
      </c>
      <c r="P28" s="8" t="s">
        <v>37102</v>
      </c>
      <c r="Q28" s="9" t="s">
        <v>37103</v>
      </c>
      <c r="R28">
        <v>-82.4</v>
      </c>
      <c r="S28" s="10">
        <v>20</v>
      </c>
      <c r="T28" s="8">
        <v>13.75</v>
      </c>
      <c r="U28" s="8">
        <v>9.9</v>
      </c>
      <c r="V28" s="7">
        <v>105</v>
      </c>
      <c r="W28" s="8">
        <v>13.75</v>
      </c>
      <c r="X28" s="7"/>
    </row>
    <row r="29" spans="1:24">
      <c r="A29" t="s">
        <v>37099</v>
      </c>
      <c r="B29" t="s">
        <v>10035</v>
      </c>
      <c r="C29" t="s">
        <v>10089</v>
      </c>
      <c r="D29">
        <v>2003</v>
      </c>
      <c r="E29" t="s">
        <v>569</v>
      </c>
      <c r="F29" t="s">
        <v>10091</v>
      </c>
      <c r="G29">
        <v>16</v>
      </c>
      <c r="H29" t="s">
        <v>37026</v>
      </c>
      <c r="J29">
        <v>16</v>
      </c>
      <c r="K29" t="s">
        <v>37027</v>
      </c>
      <c r="L29" t="s">
        <v>37100</v>
      </c>
      <c r="M29" t="s">
        <v>37101</v>
      </c>
      <c r="N29" s="7" t="s">
        <v>37097</v>
      </c>
      <c r="O29" s="7" t="s">
        <v>37098</v>
      </c>
      <c r="P29" s="8" t="s">
        <v>37102</v>
      </c>
      <c r="Q29" s="9" t="s">
        <v>37103</v>
      </c>
      <c r="R29">
        <v>-82.4</v>
      </c>
      <c r="S29" s="10">
        <v>20</v>
      </c>
      <c r="T29" s="8">
        <v>14</v>
      </c>
      <c r="U29" s="8">
        <v>44.4</v>
      </c>
      <c r="V29" s="7">
        <v>105</v>
      </c>
      <c r="W29" s="8">
        <v>14</v>
      </c>
      <c r="X29" s="7"/>
    </row>
    <row r="30" spans="1:24">
      <c r="A30" t="s">
        <v>37099</v>
      </c>
      <c r="B30" t="s">
        <v>10035</v>
      </c>
      <c r="C30" t="s">
        <v>10089</v>
      </c>
      <c r="D30">
        <v>2003</v>
      </c>
      <c r="E30" t="s">
        <v>569</v>
      </c>
      <c r="F30" t="s">
        <v>10091</v>
      </c>
      <c r="G30">
        <v>16</v>
      </c>
      <c r="H30" t="s">
        <v>37026</v>
      </c>
      <c r="J30">
        <v>16</v>
      </c>
      <c r="K30" t="s">
        <v>37027</v>
      </c>
      <c r="L30" t="s">
        <v>37100</v>
      </c>
      <c r="M30" t="s">
        <v>37101</v>
      </c>
      <c r="N30" s="7" t="s">
        <v>37097</v>
      </c>
      <c r="O30" s="7" t="s">
        <v>37098</v>
      </c>
      <c r="P30" s="8" t="s">
        <v>37102</v>
      </c>
      <c r="Q30" s="9" t="s">
        <v>37103</v>
      </c>
      <c r="R30">
        <v>-82.4</v>
      </c>
      <c r="S30" s="10">
        <v>20</v>
      </c>
      <c r="T30" s="8">
        <v>14.25</v>
      </c>
      <c r="U30" s="8">
        <v>74.099999999999994</v>
      </c>
      <c r="V30" s="7">
        <v>105</v>
      </c>
      <c r="W30" s="8">
        <v>14.25</v>
      </c>
      <c r="X30" s="7"/>
    </row>
    <row r="31" spans="1:24">
      <c r="A31" t="s">
        <v>37099</v>
      </c>
      <c r="B31" t="s">
        <v>10035</v>
      </c>
      <c r="C31" t="s">
        <v>10089</v>
      </c>
      <c r="D31">
        <v>2003</v>
      </c>
      <c r="E31" t="s">
        <v>569</v>
      </c>
      <c r="F31" t="s">
        <v>10091</v>
      </c>
      <c r="G31">
        <v>16</v>
      </c>
      <c r="H31" t="s">
        <v>37026</v>
      </c>
      <c r="J31">
        <v>16</v>
      </c>
      <c r="K31" t="s">
        <v>37027</v>
      </c>
      <c r="L31" t="s">
        <v>37100</v>
      </c>
      <c r="M31" t="s">
        <v>37101</v>
      </c>
      <c r="N31" s="7" t="s">
        <v>37097</v>
      </c>
      <c r="O31" s="7" t="s">
        <v>37098</v>
      </c>
      <c r="P31" s="8" t="s">
        <v>37102</v>
      </c>
      <c r="Q31" s="9" t="s">
        <v>37103</v>
      </c>
      <c r="R31">
        <v>-82.4</v>
      </c>
      <c r="S31" s="10">
        <v>20</v>
      </c>
      <c r="T31" s="8">
        <v>14.5</v>
      </c>
      <c r="U31" s="8">
        <v>98.9</v>
      </c>
      <c r="V31" s="7">
        <v>105</v>
      </c>
      <c r="W31" s="8">
        <v>14.5</v>
      </c>
      <c r="X31" s="7"/>
    </row>
    <row r="32" spans="1:24">
      <c r="A32" t="s">
        <v>37099</v>
      </c>
      <c r="B32" t="s">
        <v>10035</v>
      </c>
      <c r="C32" t="s">
        <v>10089</v>
      </c>
      <c r="D32">
        <v>2003</v>
      </c>
      <c r="E32" t="s">
        <v>569</v>
      </c>
      <c r="F32" t="s">
        <v>10091</v>
      </c>
      <c r="G32">
        <v>16</v>
      </c>
      <c r="H32" t="s">
        <v>37026</v>
      </c>
      <c r="J32">
        <v>16</v>
      </c>
      <c r="K32" t="s">
        <v>37027</v>
      </c>
      <c r="L32" t="s">
        <v>37100</v>
      </c>
      <c r="M32" t="s">
        <v>37101</v>
      </c>
      <c r="N32" s="7" t="s">
        <v>37097</v>
      </c>
      <c r="O32" s="7" t="s">
        <v>37098</v>
      </c>
      <c r="P32" s="8" t="s">
        <v>37102</v>
      </c>
      <c r="Q32" s="9" t="s">
        <v>37103</v>
      </c>
      <c r="R32">
        <v>-82.4</v>
      </c>
      <c r="S32" s="10">
        <v>20</v>
      </c>
      <c r="T32" s="8">
        <v>14.75</v>
      </c>
      <c r="U32" s="8">
        <v>98.9</v>
      </c>
      <c r="V32" s="7">
        <v>105</v>
      </c>
      <c r="W32" s="8">
        <v>14.75</v>
      </c>
      <c r="X32" s="7"/>
    </row>
    <row r="33" spans="1:24">
      <c r="A33" t="s">
        <v>37099</v>
      </c>
      <c r="B33" t="s">
        <v>10035</v>
      </c>
      <c r="C33" t="s">
        <v>10089</v>
      </c>
      <c r="D33">
        <v>2003</v>
      </c>
      <c r="E33" t="s">
        <v>569</v>
      </c>
      <c r="F33" t="s">
        <v>10091</v>
      </c>
      <c r="G33">
        <v>16</v>
      </c>
      <c r="H33" t="s">
        <v>37026</v>
      </c>
      <c r="J33">
        <v>16</v>
      </c>
      <c r="K33" t="s">
        <v>37027</v>
      </c>
      <c r="L33" t="s">
        <v>37100</v>
      </c>
      <c r="M33" t="s">
        <v>37101</v>
      </c>
      <c r="N33" s="7" t="s">
        <v>37097</v>
      </c>
      <c r="O33" s="7" t="s">
        <v>37098</v>
      </c>
      <c r="P33" s="8" t="s">
        <v>37102</v>
      </c>
      <c r="Q33" s="9" t="s">
        <v>37103</v>
      </c>
      <c r="R33">
        <v>-82.4</v>
      </c>
      <c r="S33" s="10">
        <v>20</v>
      </c>
      <c r="T33" s="8">
        <v>15</v>
      </c>
      <c r="U33" s="8">
        <v>98.8</v>
      </c>
      <c r="V33" s="7">
        <v>105</v>
      </c>
      <c r="W33" s="8">
        <v>15</v>
      </c>
      <c r="X33" s="7"/>
    </row>
    <row r="34" spans="1:24">
      <c r="A34" t="s">
        <v>37099</v>
      </c>
      <c r="B34" t="s">
        <v>10035</v>
      </c>
      <c r="C34" t="s">
        <v>10089</v>
      </c>
      <c r="D34">
        <v>2003</v>
      </c>
      <c r="E34" t="s">
        <v>569</v>
      </c>
      <c r="F34" t="s">
        <v>10091</v>
      </c>
      <c r="G34">
        <v>16</v>
      </c>
      <c r="H34" t="s">
        <v>37026</v>
      </c>
      <c r="J34">
        <v>16</v>
      </c>
      <c r="K34" t="s">
        <v>37027</v>
      </c>
      <c r="L34" t="s">
        <v>37100</v>
      </c>
      <c r="M34" t="s">
        <v>37101</v>
      </c>
      <c r="N34" s="7" t="s">
        <v>37097</v>
      </c>
      <c r="O34" s="7" t="s">
        <v>37098</v>
      </c>
      <c r="P34" s="8" t="s">
        <v>37102</v>
      </c>
      <c r="Q34" s="9" t="s">
        <v>37103</v>
      </c>
      <c r="R34">
        <v>-82.4</v>
      </c>
      <c r="S34" s="10">
        <v>20</v>
      </c>
      <c r="T34" s="8">
        <v>15.25</v>
      </c>
      <c r="U34" s="8">
        <v>98.9</v>
      </c>
      <c r="V34" s="7">
        <v>105</v>
      </c>
      <c r="W34" s="8">
        <v>15.25</v>
      </c>
      <c r="X34" s="7"/>
    </row>
    <row r="35" spans="1:24">
      <c r="A35" t="s">
        <v>37099</v>
      </c>
      <c r="B35" t="s">
        <v>10035</v>
      </c>
      <c r="C35" t="s">
        <v>10089</v>
      </c>
      <c r="D35">
        <v>2003</v>
      </c>
      <c r="E35" t="s">
        <v>569</v>
      </c>
      <c r="F35" t="s">
        <v>10091</v>
      </c>
      <c r="G35">
        <v>16</v>
      </c>
      <c r="H35" t="s">
        <v>37026</v>
      </c>
      <c r="J35">
        <v>16</v>
      </c>
      <c r="K35" t="s">
        <v>37027</v>
      </c>
      <c r="L35" t="s">
        <v>37100</v>
      </c>
      <c r="M35" t="s">
        <v>37101</v>
      </c>
      <c r="N35" s="7" t="s">
        <v>37097</v>
      </c>
      <c r="O35" s="7" t="s">
        <v>37098</v>
      </c>
      <c r="P35" s="8" t="s">
        <v>37102</v>
      </c>
      <c r="Q35" s="9" t="s">
        <v>37103</v>
      </c>
      <c r="R35">
        <v>-82.4</v>
      </c>
      <c r="S35" s="10">
        <v>20</v>
      </c>
      <c r="T35" s="8">
        <v>15.5</v>
      </c>
      <c r="U35" s="8">
        <v>100</v>
      </c>
      <c r="V35" s="7">
        <v>105</v>
      </c>
      <c r="W35" s="8">
        <v>15.5</v>
      </c>
      <c r="X35" s="7"/>
    </row>
    <row r="36" spans="1:24">
      <c r="A36" t="s">
        <v>37099</v>
      </c>
      <c r="B36" t="s">
        <v>10035</v>
      </c>
      <c r="C36" t="s">
        <v>10089</v>
      </c>
      <c r="D36">
        <v>2003</v>
      </c>
      <c r="E36" t="s">
        <v>569</v>
      </c>
      <c r="F36" t="s">
        <v>10091</v>
      </c>
      <c r="G36">
        <v>16</v>
      </c>
      <c r="H36" t="s">
        <v>37026</v>
      </c>
      <c r="J36">
        <v>16</v>
      </c>
      <c r="K36" t="s">
        <v>37027</v>
      </c>
      <c r="L36" t="s">
        <v>37100</v>
      </c>
      <c r="M36" t="s">
        <v>37101</v>
      </c>
      <c r="N36" s="7" t="s">
        <v>37097</v>
      </c>
      <c r="O36" s="7" t="s">
        <v>37098</v>
      </c>
      <c r="P36" s="8" t="s">
        <v>37102</v>
      </c>
      <c r="Q36" s="9" t="s">
        <v>37103</v>
      </c>
      <c r="R36">
        <v>-82.4</v>
      </c>
      <c r="S36" s="10">
        <v>20</v>
      </c>
      <c r="T36" s="8">
        <v>15.75</v>
      </c>
      <c r="U36" s="8">
        <v>98.9</v>
      </c>
      <c r="V36" s="7">
        <v>105</v>
      </c>
      <c r="W36" s="8">
        <v>15.75</v>
      </c>
      <c r="X36" s="7"/>
    </row>
    <row r="37" spans="1:24">
      <c r="A37" t="s">
        <v>37099</v>
      </c>
      <c r="B37" t="s">
        <v>10035</v>
      </c>
      <c r="C37" t="s">
        <v>10089</v>
      </c>
      <c r="D37">
        <v>2003</v>
      </c>
      <c r="E37" t="s">
        <v>569</v>
      </c>
      <c r="F37" t="s">
        <v>10091</v>
      </c>
      <c r="G37">
        <v>16</v>
      </c>
      <c r="H37" t="s">
        <v>37026</v>
      </c>
      <c r="J37">
        <v>16</v>
      </c>
      <c r="K37" t="s">
        <v>37027</v>
      </c>
      <c r="L37" t="s">
        <v>37100</v>
      </c>
      <c r="M37" t="s">
        <v>37101</v>
      </c>
      <c r="N37" s="7" t="s">
        <v>37097</v>
      </c>
      <c r="O37" s="7" t="s">
        <v>37098</v>
      </c>
      <c r="P37" s="8" t="s">
        <v>37102</v>
      </c>
      <c r="Q37" s="9" t="s">
        <v>37103</v>
      </c>
      <c r="R37">
        <v>-82.4</v>
      </c>
      <c r="S37" s="10">
        <v>20</v>
      </c>
      <c r="T37" s="8">
        <v>16</v>
      </c>
      <c r="U37" s="8">
        <v>100</v>
      </c>
      <c r="V37" s="7">
        <v>105</v>
      </c>
      <c r="W37" s="8">
        <v>16</v>
      </c>
      <c r="X37" s="7"/>
    </row>
    <row r="38" spans="1:24">
      <c r="A38" t="s">
        <v>37099</v>
      </c>
      <c r="B38" t="s">
        <v>10035</v>
      </c>
      <c r="C38" t="s">
        <v>10089</v>
      </c>
      <c r="D38">
        <v>2003</v>
      </c>
      <c r="E38" t="s">
        <v>569</v>
      </c>
      <c r="F38" t="s">
        <v>10091</v>
      </c>
      <c r="G38">
        <v>16</v>
      </c>
      <c r="H38" t="s">
        <v>37026</v>
      </c>
      <c r="J38">
        <v>16</v>
      </c>
      <c r="K38" t="s">
        <v>37027</v>
      </c>
      <c r="L38" t="s">
        <v>37100</v>
      </c>
      <c r="M38" t="s">
        <v>37101</v>
      </c>
      <c r="N38" s="7" t="s">
        <v>37097</v>
      </c>
      <c r="O38" s="7" t="s">
        <v>37098</v>
      </c>
      <c r="P38" s="8" t="s">
        <v>37102</v>
      </c>
      <c r="Q38" s="9" t="s">
        <v>37103</v>
      </c>
      <c r="R38">
        <v>-82.4</v>
      </c>
      <c r="S38" s="10">
        <v>20</v>
      </c>
      <c r="T38" s="8">
        <v>16.25</v>
      </c>
      <c r="U38" s="8">
        <v>97.4</v>
      </c>
      <c r="V38" s="7">
        <v>105</v>
      </c>
      <c r="W38" s="8">
        <v>16.25</v>
      </c>
      <c r="X38" s="7"/>
    </row>
    <row r="39" spans="1:24">
      <c r="A39" t="s">
        <v>37099</v>
      </c>
      <c r="B39" t="s">
        <v>10035</v>
      </c>
      <c r="C39" t="s">
        <v>10089</v>
      </c>
      <c r="D39">
        <v>2003</v>
      </c>
      <c r="E39" t="s">
        <v>569</v>
      </c>
      <c r="F39" t="s">
        <v>10091</v>
      </c>
      <c r="G39">
        <v>16</v>
      </c>
      <c r="H39" t="s">
        <v>37026</v>
      </c>
      <c r="J39">
        <v>16</v>
      </c>
      <c r="K39" t="s">
        <v>37027</v>
      </c>
      <c r="L39" t="s">
        <v>37100</v>
      </c>
      <c r="M39" t="s">
        <v>37101</v>
      </c>
      <c r="N39" s="7" t="s">
        <v>37097</v>
      </c>
      <c r="O39" s="7" t="s">
        <v>37098</v>
      </c>
      <c r="P39" s="8" t="s">
        <v>37102</v>
      </c>
      <c r="Q39" s="9" t="s">
        <v>37103</v>
      </c>
      <c r="R39">
        <v>-82.4</v>
      </c>
      <c r="S39" s="10">
        <v>20</v>
      </c>
      <c r="T39" s="8">
        <v>16.5</v>
      </c>
      <c r="U39" s="8">
        <v>98.9</v>
      </c>
      <c r="V39" s="7">
        <v>105</v>
      </c>
      <c r="W39" s="8">
        <v>16.5</v>
      </c>
      <c r="X39" s="7"/>
    </row>
    <row r="40" spans="1:24">
      <c r="A40" t="s">
        <v>37099</v>
      </c>
      <c r="B40" t="s">
        <v>10035</v>
      </c>
      <c r="C40" t="s">
        <v>10089</v>
      </c>
      <c r="D40">
        <v>2003</v>
      </c>
      <c r="E40" t="s">
        <v>569</v>
      </c>
      <c r="F40" t="s">
        <v>10091</v>
      </c>
      <c r="G40">
        <v>16</v>
      </c>
      <c r="H40" t="s">
        <v>37026</v>
      </c>
      <c r="J40">
        <v>16</v>
      </c>
      <c r="K40" t="s">
        <v>37027</v>
      </c>
      <c r="L40" t="s">
        <v>37100</v>
      </c>
      <c r="M40" t="s">
        <v>37101</v>
      </c>
      <c r="N40" s="7" t="s">
        <v>37097</v>
      </c>
      <c r="O40" s="7" t="s">
        <v>37098</v>
      </c>
      <c r="P40" s="8" t="s">
        <v>37102</v>
      </c>
      <c r="Q40" s="9" t="s">
        <v>37103</v>
      </c>
      <c r="R40">
        <v>-82.4</v>
      </c>
      <c r="S40" s="10">
        <v>20</v>
      </c>
      <c r="T40" s="8">
        <v>16.75</v>
      </c>
      <c r="U40" s="8">
        <v>100</v>
      </c>
      <c r="V40" s="7">
        <v>105</v>
      </c>
      <c r="W40" s="8">
        <v>16.75</v>
      </c>
      <c r="X40" s="7"/>
    </row>
    <row r="41" spans="1:24">
      <c r="A41" t="s">
        <v>37099</v>
      </c>
      <c r="B41" t="s">
        <v>10035</v>
      </c>
      <c r="C41" t="s">
        <v>10089</v>
      </c>
      <c r="D41">
        <v>2003</v>
      </c>
      <c r="E41" t="s">
        <v>569</v>
      </c>
      <c r="F41" t="s">
        <v>10091</v>
      </c>
      <c r="G41">
        <v>16</v>
      </c>
      <c r="H41" t="s">
        <v>37026</v>
      </c>
      <c r="J41">
        <v>16</v>
      </c>
      <c r="K41" t="s">
        <v>37027</v>
      </c>
      <c r="L41" t="s">
        <v>37100</v>
      </c>
      <c r="M41" t="s">
        <v>37101</v>
      </c>
      <c r="N41" s="7" t="s">
        <v>37097</v>
      </c>
      <c r="O41" s="7" t="s">
        <v>37098</v>
      </c>
      <c r="P41" s="8" t="s">
        <v>29</v>
      </c>
      <c r="Q41" s="9" t="s">
        <v>37104</v>
      </c>
      <c r="R41" s="11">
        <v>-86.5</v>
      </c>
      <c r="S41" s="7">
        <v>16</v>
      </c>
      <c r="T41" s="8">
        <v>11</v>
      </c>
      <c r="U41" s="8">
        <v>1.1000000000000001</v>
      </c>
      <c r="V41" s="7">
        <v>105</v>
      </c>
      <c r="W41" s="8">
        <v>11</v>
      </c>
      <c r="X41" s="7"/>
    </row>
    <row r="42" spans="1:24">
      <c r="A42" t="s">
        <v>37099</v>
      </c>
      <c r="B42" t="s">
        <v>10035</v>
      </c>
      <c r="C42" t="s">
        <v>10089</v>
      </c>
      <c r="D42">
        <v>2003</v>
      </c>
      <c r="E42" t="s">
        <v>569</v>
      </c>
      <c r="F42" t="s">
        <v>10091</v>
      </c>
      <c r="G42">
        <v>16</v>
      </c>
      <c r="H42" t="s">
        <v>37026</v>
      </c>
      <c r="J42">
        <v>16</v>
      </c>
      <c r="K42" t="s">
        <v>37027</v>
      </c>
      <c r="L42" t="s">
        <v>37100</v>
      </c>
      <c r="M42" t="s">
        <v>37101</v>
      </c>
      <c r="N42" s="7" t="s">
        <v>37097</v>
      </c>
      <c r="O42" s="7" t="s">
        <v>37098</v>
      </c>
      <c r="P42" s="8" t="s">
        <v>29</v>
      </c>
      <c r="Q42" s="9" t="s">
        <v>37104</v>
      </c>
      <c r="R42" s="11">
        <v>-86.5</v>
      </c>
      <c r="S42" s="7">
        <v>16</v>
      </c>
      <c r="T42" s="8">
        <v>11.25</v>
      </c>
      <c r="U42" s="8">
        <v>0</v>
      </c>
      <c r="V42" s="7">
        <v>105</v>
      </c>
      <c r="W42" s="8">
        <v>11.25</v>
      </c>
      <c r="X42" s="7"/>
    </row>
    <row r="43" spans="1:24">
      <c r="A43" t="s">
        <v>37099</v>
      </c>
      <c r="B43" t="s">
        <v>10035</v>
      </c>
      <c r="C43" t="s">
        <v>10089</v>
      </c>
      <c r="D43">
        <v>2003</v>
      </c>
      <c r="E43" t="s">
        <v>569</v>
      </c>
      <c r="F43" t="s">
        <v>10091</v>
      </c>
      <c r="G43">
        <v>16</v>
      </c>
      <c r="H43" t="s">
        <v>37026</v>
      </c>
      <c r="J43">
        <v>16</v>
      </c>
      <c r="K43" t="s">
        <v>37027</v>
      </c>
      <c r="L43" t="s">
        <v>37100</v>
      </c>
      <c r="M43" t="s">
        <v>37101</v>
      </c>
      <c r="N43" s="7" t="s">
        <v>37097</v>
      </c>
      <c r="O43" s="7" t="s">
        <v>37098</v>
      </c>
      <c r="P43" s="8" t="s">
        <v>29</v>
      </c>
      <c r="Q43" s="9" t="s">
        <v>37104</v>
      </c>
      <c r="R43" s="11">
        <v>-86.5</v>
      </c>
      <c r="S43" s="7">
        <v>16</v>
      </c>
      <c r="T43" s="8">
        <v>11.5</v>
      </c>
      <c r="U43" s="8">
        <v>5.9</v>
      </c>
      <c r="V43" s="7">
        <v>105</v>
      </c>
      <c r="W43" s="8">
        <v>11.5</v>
      </c>
      <c r="X43" s="7"/>
    </row>
    <row r="44" spans="1:24">
      <c r="A44" t="s">
        <v>37099</v>
      </c>
      <c r="B44" t="s">
        <v>10035</v>
      </c>
      <c r="C44" t="s">
        <v>10089</v>
      </c>
      <c r="D44">
        <v>2003</v>
      </c>
      <c r="E44" t="s">
        <v>569</v>
      </c>
      <c r="F44" t="s">
        <v>10091</v>
      </c>
      <c r="G44">
        <v>16</v>
      </c>
      <c r="H44" t="s">
        <v>37026</v>
      </c>
      <c r="J44">
        <v>16</v>
      </c>
      <c r="K44" t="s">
        <v>37027</v>
      </c>
      <c r="L44" t="s">
        <v>37100</v>
      </c>
      <c r="M44" t="s">
        <v>37101</v>
      </c>
      <c r="N44" s="7" t="s">
        <v>37097</v>
      </c>
      <c r="O44" s="7" t="s">
        <v>37098</v>
      </c>
      <c r="P44" s="8" t="s">
        <v>29</v>
      </c>
      <c r="Q44" s="9" t="s">
        <v>37104</v>
      </c>
      <c r="R44" s="11">
        <v>-86.5</v>
      </c>
      <c r="S44" s="7">
        <v>16</v>
      </c>
      <c r="T44" s="8">
        <v>11.75</v>
      </c>
      <c r="U44" s="8">
        <v>9.4</v>
      </c>
      <c r="V44" s="7">
        <v>105</v>
      </c>
      <c r="W44" s="8">
        <v>11.75</v>
      </c>
      <c r="X44" s="7"/>
    </row>
    <row r="45" spans="1:24">
      <c r="A45" t="s">
        <v>37099</v>
      </c>
      <c r="B45" t="s">
        <v>10035</v>
      </c>
      <c r="C45" t="s">
        <v>10089</v>
      </c>
      <c r="D45">
        <v>2003</v>
      </c>
      <c r="E45" t="s">
        <v>569</v>
      </c>
      <c r="F45" t="s">
        <v>10091</v>
      </c>
      <c r="G45">
        <v>16</v>
      </c>
      <c r="H45" t="s">
        <v>37026</v>
      </c>
      <c r="J45">
        <v>16</v>
      </c>
      <c r="K45" t="s">
        <v>37027</v>
      </c>
      <c r="L45" t="s">
        <v>37100</v>
      </c>
      <c r="M45" t="s">
        <v>37101</v>
      </c>
      <c r="N45" s="7" t="s">
        <v>37097</v>
      </c>
      <c r="O45" s="7" t="s">
        <v>37098</v>
      </c>
      <c r="P45" s="8" t="s">
        <v>29</v>
      </c>
      <c r="Q45" s="9" t="s">
        <v>37104</v>
      </c>
      <c r="R45" s="11">
        <v>-86.5</v>
      </c>
      <c r="S45" s="7">
        <v>16</v>
      </c>
      <c r="T45" s="8">
        <v>12</v>
      </c>
      <c r="U45" s="8">
        <v>10</v>
      </c>
      <c r="V45" s="7">
        <v>105</v>
      </c>
      <c r="W45" s="8">
        <v>12</v>
      </c>
      <c r="X45" s="7"/>
    </row>
    <row r="46" spans="1:24">
      <c r="A46" t="s">
        <v>37099</v>
      </c>
      <c r="B46" t="s">
        <v>10035</v>
      </c>
      <c r="C46" t="s">
        <v>10089</v>
      </c>
      <c r="D46">
        <v>2003</v>
      </c>
      <c r="E46" t="s">
        <v>569</v>
      </c>
      <c r="F46" t="s">
        <v>10091</v>
      </c>
      <c r="G46">
        <v>16</v>
      </c>
      <c r="H46" t="s">
        <v>37026</v>
      </c>
      <c r="J46">
        <v>16</v>
      </c>
      <c r="K46" t="s">
        <v>37027</v>
      </c>
      <c r="L46" t="s">
        <v>37100</v>
      </c>
      <c r="M46" t="s">
        <v>37101</v>
      </c>
      <c r="N46" s="7" t="s">
        <v>37097</v>
      </c>
      <c r="O46" s="7" t="s">
        <v>37098</v>
      </c>
      <c r="P46" s="8" t="s">
        <v>29</v>
      </c>
      <c r="Q46" s="9" t="s">
        <v>37104</v>
      </c>
      <c r="R46" s="11">
        <v>-86.5</v>
      </c>
      <c r="S46" s="7">
        <v>16</v>
      </c>
      <c r="T46" s="8">
        <v>12.25</v>
      </c>
      <c r="U46" s="8">
        <v>39.4</v>
      </c>
      <c r="V46" s="7">
        <v>105</v>
      </c>
      <c r="W46" s="8">
        <v>12.25</v>
      </c>
      <c r="X46" s="7"/>
    </row>
    <row r="47" spans="1:24">
      <c r="A47" t="s">
        <v>37099</v>
      </c>
      <c r="B47" t="s">
        <v>10035</v>
      </c>
      <c r="C47" t="s">
        <v>10089</v>
      </c>
      <c r="D47">
        <v>2003</v>
      </c>
      <c r="E47" t="s">
        <v>569</v>
      </c>
      <c r="F47" t="s">
        <v>10091</v>
      </c>
      <c r="G47">
        <v>16</v>
      </c>
      <c r="H47" t="s">
        <v>37026</v>
      </c>
      <c r="J47">
        <v>16</v>
      </c>
      <c r="K47" t="s">
        <v>37027</v>
      </c>
      <c r="L47" t="s">
        <v>37100</v>
      </c>
      <c r="M47" t="s">
        <v>37101</v>
      </c>
      <c r="N47" s="7" t="s">
        <v>37097</v>
      </c>
      <c r="O47" s="7" t="s">
        <v>37098</v>
      </c>
      <c r="P47" s="8" t="s">
        <v>29</v>
      </c>
      <c r="Q47" s="9" t="s">
        <v>37104</v>
      </c>
      <c r="R47" s="11">
        <v>-86.5</v>
      </c>
      <c r="S47" s="7">
        <v>16</v>
      </c>
      <c r="T47" s="8">
        <v>12.5</v>
      </c>
      <c r="U47" s="8">
        <v>84.4</v>
      </c>
      <c r="V47" s="7">
        <v>105</v>
      </c>
      <c r="W47" s="8">
        <v>12.5</v>
      </c>
      <c r="X47" s="7"/>
    </row>
    <row r="48" spans="1:24">
      <c r="A48" t="s">
        <v>37099</v>
      </c>
      <c r="B48" t="s">
        <v>10035</v>
      </c>
      <c r="C48" t="s">
        <v>10089</v>
      </c>
      <c r="D48">
        <v>2003</v>
      </c>
      <c r="E48" t="s">
        <v>569</v>
      </c>
      <c r="F48" t="s">
        <v>10091</v>
      </c>
      <c r="G48">
        <v>16</v>
      </c>
      <c r="H48" t="s">
        <v>37026</v>
      </c>
      <c r="J48">
        <v>16</v>
      </c>
      <c r="K48" t="s">
        <v>37027</v>
      </c>
      <c r="L48" t="s">
        <v>37100</v>
      </c>
      <c r="M48" t="s">
        <v>37101</v>
      </c>
      <c r="N48" s="7" t="s">
        <v>37097</v>
      </c>
      <c r="O48" s="7" t="s">
        <v>37098</v>
      </c>
      <c r="P48" s="8" t="s">
        <v>29</v>
      </c>
      <c r="Q48" s="9" t="s">
        <v>37104</v>
      </c>
      <c r="R48" s="11">
        <v>-86.5</v>
      </c>
      <c r="S48" s="7">
        <v>16</v>
      </c>
      <c r="T48" s="8">
        <v>12.75</v>
      </c>
      <c r="U48" s="8">
        <v>98.9</v>
      </c>
      <c r="V48" s="7">
        <v>105</v>
      </c>
      <c r="W48" s="8">
        <v>12.75</v>
      </c>
      <c r="X48" s="7"/>
    </row>
    <row r="49" spans="1:24">
      <c r="A49" t="s">
        <v>37099</v>
      </c>
      <c r="B49" t="s">
        <v>10035</v>
      </c>
      <c r="C49" t="s">
        <v>10089</v>
      </c>
      <c r="D49">
        <v>2003</v>
      </c>
      <c r="E49" t="s">
        <v>569</v>
      </c>
      <c r="F49" t="s">
        <v>10091</v>
      </c>
      <c r="G49">
        <v>16</v>
      </c>
      <c r="H49" t="s">
        <v>37026</v>
      </c>
      <c r="J49">
        <v>16</v>
      </c>
      <c r="K49" t="s">
        <v>37027</v>
      </c>
      <c r="L49" t="s">
        <v>37100</v>
      </c>
      <c r="M49" t="s">
        <v>37101</v>
      </c>
      <c r="N49" s="7" t="s">
        <v>37097</v>
      </c>
      <c r="O49" s="7" t="s">
        <v>37098</v>
      </c>
      <c r="P49" s="8" t="s">
        <v>29</v>
      </c>
      <c r="Q49" s="9" t="s">
        <v>37104</v>
      </c>
      <c r="R49" s="11">
        <v>-86.5</v>
      </c>
      <c r="S49" s="7">
        <v>16</v>
      </c>
      <c r="T49" s="8">
        <v>13</v>
      </c>
      <c r="U49" s="8">
        <v>98.9</v>
      </c>
      <c r="V49" s="7">
        <v>105</v>
      </c>
      <c r="W49" s="8">
        <v>13</v>
      </c>
      <c r="X49" s="7"/>
    </row>
    <row r="50" spans="1:24">
      <c r="A50" t="s">
        <v>37099</v>
      </c>
      <c r="B50" t="s">
        <v>10035</v>
      </c>
      <c r="C50" t="s">
        <v>10089</v>
      </c>
      <c r="D50">
        <v>2003</v>
      </c>
      <c r="E50" t="s">
        <v>569</v>
      </c>
      <c r="F50" t="s">
        <v>10091</v>
      </c>
      <c r="G50">
        <v>16</v>
      </c>
      <c r="H50" t="s">
        <v>37026</v>
      </c>
      <c r="J50">
        <v>16</v>
      </c>
      <c r="K50" t="s">
        <v>37027</v>
      </c>
      <c r="L50" t="s">
        <v>37100</v>
      </c>
      <c r="M50" t="s">
        <v>37101</v>
      </c>
      <c r="N50" s="7" t="s">
        <v>37097</v>
      </c>
      <c r="O50" s="7" t="s">
        <v>37098</v>
      </c>
      <c r="P50" s="8" t="s">
        <v>29</v>
      </c>
      <c r="Q50" s="9" t="s">
        <v>37104</v>
      </c>
      <c r="R50" s="11">
        <v>-86.5</v>
      </c>
      <c r="S50" s="7">
        <v>16</v>
      </c>
      <c r="T50" s="8">
        <v>13.25</v>
      </c>
      <c r="U50" s="8">
        <v>98</v>
      </c>
      <c r="V50" s="7">
        <v>105</v>
      </c>
      <c r="W50" s="8">
        <v>13.25</v>
      </c>
      <c r="X50" s="7"/>
    </row>
    <row r="51" spans="1:24">
      <c r="A51" t="s">
        <v>37099</v>
      </c>
      <c r="B51" t="s">
        <v>10035</v>
      </c>
      <c r="C51" t="s">
        <v>10089</v>
      </c>
      <c r="D51">
        <v>2003</v>
      </c>
      <c r="E51" t="s">
        <v>569</v>
      </c>
      <c r="F51" t="s">
        <v>10091</v>
      </c>
      <c r="G51">
        <v>16</v>
      </c>
      <c r="H51" t="s">
        <v>37026</v>
      </c>
      <c r="J51">
        <v>16</v>
      </c>
      <c r="K51" t="s">
        <v>37027</v>
      </c>
      <c r="L51" t="s">
        <v>37100</v>
      </c>
      <c r="M51" t="s">
        <v>37101</v>
      </c>
      <c r="N51" s="7" t="s">
        <v>37097</v>
      </c>
      <c r="O51" s="7" t="s">
        <v>37098</v>
      </c>
      <c r="P51" s="8" t="s">
        <v>29</v>
      </c>
      <c r="Q51" s="9" t="s">
        <v>37104</v>
      </c>
      <c r="R51" s="11">
        <v>-86.5</v>
      </c>
      <c r="S51" s="7">
        <v>16</v>
      </c>
      <c r="T51" s="8">
        <v>13.5</v>
      </c>
      <c r="U51" s="8">
        <v>100</v>
      </c>
      <c r="V51" s="7">
        <v>105</v>
      </c>
      <c r="W51" s="8">
        <v>13.5</v>
      </c>
      <c r="X51" s="7"/>
    </row>
    <row r="52" spans="1:24">
      <c r="A52" t="s">
        <v>37099</v>
      </c>
      <c r="B52" t="s">
        <v>10035</v>
      </c>
      <c r="C52" t="s">
        <v>10089</v>
      </c>
      <c r="D52">
        <v>2003</v>
      </c>
      <c r="E52" t="s">
        <v>569</v>
      </c>
      <c r="F52" t="s">
        <v>10091</v>
      </c>
      <c r="G52">
        <v>16</v>
      </c>
      <c r="H52" t="s">
        <v>37026</v>
      </c>
      <c r="J52">
        <v>16</v>
      </c>
      <c r="K52" t="s">
        <v>37027</v>
      </c>
      <c r="L52" t="s">
        <v>37100</v>
      </c>
      <c r="M52" t="s">
        <v>37101</v>
      </c>
      <c r="N52" s="7" t="s">
        <v>37097</v>
      </c>
      <c r="O52" s="7" t="s">
        <v>37098</v>
      </c>
      <c r="P52" s="8" t="s">
        <v>29</v>
      </c>
      <c r="Q52" s="9" t="s">
        <v>37104</v>
      </c>
      <c r="R52" s="11">
        <v>-86.5</v>
      </c>
      <c r="S52" s="7">
        <v>16</v>
      </c>
      <c r="T52" s="8">
        <v>13.75</v>
      </c>
      <c r="U52" s="8">
        <v>100</v>
      </c>
      <c r="V52" s="7">
        <v>105</v>
      </c>
      <c r="W52" s="8">
        <v>13.75</v>
      </c>
      <c r="X52" s="7"/>
    </row>
    <row r="53" spans="1:24">
      <c r="A53" t="s">
        <v>37099</v>
      </c>
      <c r="B53" t="s">
        <v>10035</v>
      </c>
      <c r="C53" t="s">
        <v>10089</v>
      </c>
      <c r="D53">
        <v>2003</v>
      </c>
      <c r="E53" t="s">
        <v>569</v>
      </c>
      <c r="F53" t="s">
        <v>10091</v>
      </c>
      <c r="G53">
        <v>16</v>
      </c>
      <c r="H53" t="s">
        <v>37026</v>
      </c>
      <c r="J53">
        <v>16</v>
      </c>
      <c r="K53" t="s">
        <v>37027</v>
      </c>
      <c r="L53" t="s">
        <v>37100</v>
      </c>
      <c r="M53" t="s">
        <v>37101</v>
      </c>
      <c r="N53" s="7" t="s">
        <v>37097</v>
      </c>
      <c r="O53" s="7" t="s">
        <v>37098</v>
      </c>
      <c r="P53" s="8" t="s">
        <v>29</v>
      </c>
      <c r="Q53" s="9" t="s">
        <v>37104</v>
      </c>
      <c r="R53" s="11">
        <v>-86.5</v>
      </c>
      <c r="S53" s="7">
        <v>16</v>
      </c>
      <c r="T53" s="8">
        <v>14</v>
      </c>
      <c r="U53" s="8">
        <v>100</v>
      </c>
      <c r="V53" s="7">
        <v>105</v>
      </c>
      <c r="W53" s="8">
        <v>14</v>
      </c>
      <c r="X53" s="7"/>
    </row>
    <row r="54" spans="1:24">
      <c r="A54" t="s">
        <v>37099</v>
      </c>
      <c r="B54" t="s">
        <v>10035</v>
      </c>
      <c r="C54" t="s">
        <v>10089</v>
      </c>
      <c r="D54">
        <v>2003</v>
      </c>
      <c r="E54" t="s">
        <v>569</v>
      </c>
      <c r="F54" t="s">
        <v>10091</v>
      </c>
      <c r="G54">
        <v>16</v>
      </c>
      <c r="H54" t="s">
        <v>37026</v>
      </c>
      <c r="J54">
        <v>16</v>
      </c>
      <c r="K54" t="s">
        <v>37027</v>
      </c>
      <c r="L54" t="s">
        <v>37100</v>
      </c>
      <c r="M54" t="s">
        <v>37101</v>
      </c>
      <c r="N54" s="7" t="s">
        <v>37097</v>
      </c>
      <c r="O54" s="7" t="s">
        <v>37098</v>
      </c>
      <c r="P54" s="8" t="s">
        <v>29</v>
      </c>
      <c r="Q54" s="9" t="s">
        <v>37104</v>
      </c>
      <c r="R54" s="11">
        <v>-86.5</v>
      </c>
      <c r="S54" s="7">
        <v>16</v>
      </c>
      <c r="T54" s="8">
        <v>14.25</v>
      </c>
      <c r="U54" s="8">
        <v>100</v>
      </c>
      <c r="V54" s="7">
        <v>105</v>
      </c>
      <c r="W54" s="8">
        <v>14.25</v>
      </c>
      <c r="X54" s="7"/>
    </row>
    <row r="55" spans="1:24">
      <c r="A55" t="s">
        <v>37099</v>
      </c>
      <c r="B55" t="s">
        <v>10035</v>
      </c>
      <c r="C55" t="s">
        <v>10089</v>
      </c>
      <c r="D55">
        <v>2003</v>
      </c>
      <c r="E55" t="s">
        <v>569</v>
      </c>
      <c r="F55" t="s">
        <v>10091</v>
      </c>
      <c r="G55">
        <v>16</v>
      </c>
      <c r="H55" t="s">
        <v>37026</v>
      </c>
      <c r="J55">
        <v>16</v>
      </c>
      <c r="K55" t="s">
        <v>37027</v>
      </c>
      <c r="L55" t="s">
        <v>37100</v>
      </c>
      <c r="M55" t="s">
        <v>37101</v>
      </c>
      <c r="N55" s="7" t="s">
        <v>37097</v>
      </c>
      <c r="O55" s="7" t="s">
        <v>37098</v>
      </c>
      <c r="P55" s="8" t="s">
        <v>29</v>
      </c>
      <c r="Q55" s="9" t="s">
        <v>37104</v>
      </c>
      <c r="R55" s="11">
        <v>-86.5</v>
      </c>
      <c r="S55" s="7">
        <v>16</v>
      </c>
      <c r="T55" s="8">
        <v>14.5</v>
      </c>
      <c r="U55" s="8">
        <v>100</v>
      </c>
      <c r="V55" s="7">
        <v>105</v>
      </c>
      <c r="W55" s="8">
        <v>14.5</v>
      </c>
      <c r="X55" s="7"/>
    </row>
    <row r="56" spans="1:24">
      <c r="A56" t="s">
        <v>37099</v>
      </c>
      <c r="B56" t="s">
        <v>10035</v>
      </c>
      <c r="C56" t="s">
        <v>10089</v>
      </c>
      <c r="D56">
        <v>2003</v>
      </c>
      <c r="E56" t="s">
        <v>569</v>
      </c>
      <c r="F56" t="s">
        <v>10091</v>
      </c>
      <c r="G56">
        <v>16</v>
      </c>
      <c r="H56" t="s">
        <v>37026</v>
      </c>
      <c r="J56">
        <v>16</v>
      </c>
      <c r="K56" t="s">
        <v>37027</v>
      </c>
      <c r="L56" t="s">
        <v>37100</v>
      </c>
      <c r="M56" t="s">
        <v>37101</v>
      </c>
      <c r="N56" s="7" t="s">
        <v>37097</v>
      </c>
      <c r="O56" s="7" t="s">
        <v>37098</v>
      </c>
      <c r="P56" s="8" t="s">
        <v>29</v>
      </c>
      <c r="Q56" s="9" t="s">
        <v>37104</v>
      </c>
      <c r="R56" s="11">
        <v>-86.5</v>
      </c>
      <c r="S56" s="7">
        <v>16</v>
      </c>
      <c r="T56" s="8">
        <v>14.75</v>
      </c>
      <c r="U56" s="8">
        <v>100</v>
      </c>
      <c r="V56" s="7">
        <v>105</v>
      </c>
      <c r="W56" s="8">
        <v>14.75</v>
      </c>
      <c r="X56" s="7"/>
    </row>
    <row r="57" spans="1:24">
      <c r="A57" t="s">
        <v>37099</v>
      </c>
      <c r="B57" t="s">
        <v>10035</v>
      </c>
      <c r="C57" t="s">
        <v>10089</v>
      </c>
      <c r="D57">
        <v>2003</v>
      </c>
      <c r="E57" t="s">
        <v>569</v>
      </c>
      <c r="F57" t="s">
        <v>10091</v>
      </c>
      <c r="G57">
        <v>16</v>
      </c>
      <c r="H57" t="s">
        <v>37026</v>
      </c>
      <c r="J57">
        <v>16</v>
      </c>
      <c r="K57" t="s">
        <v>37027</v>
      </c>
      <c r="L57" t="s">
        <v>37100</v>
      </c>
      <c r="M57" t="s">
        <v>37101</v>
      </c>
      <c r="N57" s="7" t="s">
        <v>37097</v>
      </c>
      <c r="O57" s="7" t="s">
        <v>37098</v>
      </c>
      <c r="P57" s="8" t="s">
        <v>37105</v>
      </c>
      <c r="Q57" s="9">
        <v>35</v>
      </c>
      <c r="R57" s="11">
        <v>-83</v>
      </c>
      <c r="S57" s="10">
        <v>20</v>
      </c>
      <c r="T57" s="8">
        <v>12</v>
      </c>
      <c r="U57" s="8">
        <v>0</v>
      </c>
      <c r="V57" s="7">
        <v>105</v>
      </c>
      <c r="W57" s="8">
        <v>12</v>
      </c>
      <c r="X57" s="7"/>
    </row>
    <row r="58" spans="1:24">
      <c r="A58" t="s">
        <v>37099</v>
      </c>
      <c r="B58" t="s">
        <v>10035</v>
      </c>
      <c r="C58" t="s">
        <v>10089</v>
      </c>
      <c r="D58">
        <v>2003</v>
      </c>
      <c r="E58" t="s">
        <v>569</v>
      </c>
      <c r="F58" t="s">
        <v>10091</v>
      </c>
      <c r="G58">
        <v>16</v>
      </c>
      <c r="H58" t="s">
        <v>37026</v>
      </c>
      <c r="J58">
        <v>16</v>
      </c>
      <c r="K58" t="s">
        <v>37027</v>
      </c>
      <c r="L58" t="s">
        <v>37100</v>
      </c>
      <c r="M58" t="s">
        <v>37101</v>
      </c>
      <c r="N58" s="7" t="s">
        <v>37097</v>
      </c>
      <c r="O58" s="7" t="s">
        <v>37098</v>
      </c>
      <c r="P58" s="8" t="s">
        <v>37105</v>
      </c>
      <c r="Q58" s="9">
        <v>35</v>
      </c>
      <c r="R58" s="11">
        <v>-83</v>
      </c>
      <c r="S58" s="10">
        <v>20</v>
      </c>
      <c r="T58" s="8">
        <v>12.25</v>
      </c>
      <c r="U58" s="8">
        <v>0</v>
      </c>
      <c r="V58" s="7">
        <v>105</v>
      </c>
      <c r="W58" s="8">
        <v>12.25</v>
      </c>
      <c r="X58" s="7"/>
    </row>
    <row r="59" spans="1:24">
      <c r="A59" t="s">
        <v>37099</v>
      </c>
      <c r="B59" t="s">
        <v>10035</v>
      </c>
      <c r="C59" t="s">
        <v>10089</v>
      </c>
      <c r="D59">
        <v>2003</v>
      </c>
      <c r="E59" t="s">
        <v>569</v>
      </c>
      <c r="F59" t="s">
        <v>10091</v>
      </c>
      <c r="G59">
        <v>16</v>
      </c>
      <c r="H59" t="s">
        <v>37026</v>
      </c>
      <c r="J59">
        <v>16</v>
      </c>
      <c r="K59" t="s">
        <v>37027</v>
      </c>
      <c r="L59" t="s">
        <v>37100</v>
      </c>
      <c r="M59" t="s">
        <v>37101</v>
      </c>
      <c r="N59" s="7" t="s">
        <v>37097</v>
      </c>
      <c r="O59" s="7" t="s">
        <v>37098</v>
      </c>
      <c r="P59" s="8" t="s">
        <v>37105</v>
      </c>
      <c r="Q59" s="9">
        <v>35</v>
      </c>
      <c r="R59" s="11">
        <v>-83</v>
      </c>
      <c r="S59" s="10">
        <v>20</v>
      </c>
      <c r="T59" s="8">
        <v>12.5</v>
      </c>
      <c r="U59" s="8">
        <v>0</v>
      </c>
      <c r="V59" s="7">
        <v>105</v>
      </c>
      <c r="W59" s="8">
        <v>12.5</v>
      </c>
      <c r="X59" s="7"/>
    </row>
    <row r="60" spans="1:24">
      <c r="A60" t="s">
        <v>37099</v>
      </c>
      <c r="B60" t="s">
        <v>10035</v>
      </c>
      <c r="C60" t="s">
        <v>10089</v>
      </c>
      <c r="D60">
        <v>2003</v>
      </c>
      <c r="E60" t="s">
        <v>569</v>
      </c>
      <c r="F60" t="s">
        <v>10091</v>
      </c>
      <c r="G60">
        <v>16</v>
      </c>
      <c r="H60" t="s">
        <v>37026</v>
      </c>
      <c r="J60">
        <v>16</v>
      </c>
      <c r="K60" t="s">
        <v>37027</v>
      </c>
      <c r="L60" t="s">
        <v>37100</v>
      </c>
      <c r="M60" t="s">
        <v>37101</v>
      </c>
      <c r="N60" s="7" t="s">
        <v>37097</v>
      </c>
      <c r="O60" s="7" t="s">
        <v>37098</v>
      </c>
      <c r="P60" s="8" t="s">
        <v>37105</v>
      </c>
      <c r="Q60" s="9">
        <v>35</v>
      </c>
      <c r="R60" s="11">
        <v>-83</v>
      </c>
      <c r="S60" s="10">
        <v>20</v>
      </c>
      <c r="T60" s="8">
        <v>12.75</v>
      </c>
      <c r="U60" s="8">
        <v>0</v>
      </c>
      <c r="V60" s="7">
        <v>105</v>
      </c>
      <c r="W60" s="8">
        <v>12.75</v>
      </c>
      <c r="X60" s="7"/>
    </row>
    <row r="61" spans="1:24">
      <c r="A61" t="s">
        <v>37099</v>
      </c>
      <c r="B61" t="s">
        <v>10035</v>
      </c>
      <c r="C61" t="s">
        <v>10089</v>
      </c>
      <c r="D61">
        <v>2003</v>
      </c>
      <c r="E61" t="s">
        <v>569</v>
      </c>
      <c r="F61" t="s">
        <v>10091</v>
      </c>
      <c r="G61">
        <v>16</v>
      </c>
      <c r="H61" t="s">
        <v>37026</v>
      </c>
      <c r="J61">
        <v>16</v>
      </c>
      <c r="K61" t="s">
        <v>37027</v>
      </c>
      <c r="L61" t="s">
        <v>37100</v>
      </c>
      <c r="M61" t="s">
        <v>37101</v>
      </c>
      <c r="N61" s="7" t="s">
        <v>37097</v>
      </c>
      <c r="O61" s="7" t="s">
        <v>37098</v>
      </c>
      <c r="P61" s="8" t="s">
        <v>37105</v>
      </c>
      <c r="Q61" s="9">
        <v>35</v>
      </c>
      <c r="R61" s="11">
        <v>-83</v>
      </c>
      <c r="S61" s="10">
        <v>20</v>
      </c>
      <c r="T61" s="8">
        <v>13</v>
      </c>
      <c r="U61" s="8">
        <v>0</v>
      </c>
      <c r="V61" s="7">
        <v>105</v>
      </c>
      <c r="W61" s="8">
        <v>13</v>
      </c>
      <c r="X61" s="7"/>
    </row>
    <row r="62" spans="1:24">
      <c r="A62" t="s">
        <v>37099</v>
      </c>
      <c r="B62" t="s">
        <v>10035</v>
      </c>
      <c r="C62" t="s">
        <v>10089</v>
      </c>
      <c r="D62">
        <v>2003</v>
      </c>
      <c r="E62" t="s">
        <v>569</v>
      </c>
      <c r="F62" t="s">
        <v>10091</v>
      </c>
      <c r="G62">
        <v>16</v>
      </c>
      <c r="H62" t="s">
        <v>37026</v>
      </c>
      <c r="J62">
        <v>16</v>
      </c>
      <c r="K62" t="s">
        <v>37027</v>
      </c>
      <c r="L62" t="s">
        <v>37100</v>
      </c>
      <c r="M62" t="s">
        <v>37101</v>
      </c>
      <c r="N62" s="7" t="s">
        <v>37097</v>
      </c>
      <c r="O62" s="7" t="s">
        <v>37098</v>
      </c>
      <c r="P62" s="8" t="s">
        <v>37105</v>
      </c>
      <c r="Q62" s="9">
        <v>35</v>
      </c>
      <c r="R62" s="11">
        <v>-83</v>
      </c>
      <c r="S62" s="10">
        <v>20</v>
      </c>
      <c r="T62" s="8">
        <v>13.25</v>
      </c>
      <c r="U62" s="8">
        <v>2.1</v>
      </c>
      <c r="V62" s="7">
        <v>105</v>
      </c>
      <c r="W62" s="8">
        <v>13.25</v>
      </c>
      <c r="X62" s="7"/>
    </row>
    <row r="63" spans="1:24">
      <c r="A63" t="s">
        <v>37099</v>
      </c>
      <c r="B63" t="s">
        <v>10035</v>
      </c>
      <c r="C63" t="s">
        <v>10089</v>
      </c>
      <c r="D63">
        <v>2003</v>
      </c>
      <c r="E63" t="s">
        <v>569</v>
      </c>
      <c r="F63" t="s">
        <v>10091</v>
      </c>
      <c r="G63">
        <v>16</v>
      </c>
      <c r="H63" t="s">
        <v>37026</v>
      </c>
      <c r="J63">
        <v>16</v>
      </c>
      <c r="K63" t="s">
        <v>37027</v>
      </c>
      <c r="L63" t="s">
        <v>37100</v>
      </c>
      <c r="M63" t="s">
        <v>37101</v>
      </c>
      <c r="N63" s="7" t="s">
        <v>37097</v>
      </c>
      <c r="O63" s="7" t="s">
        <v>37098</v>
      </c>
      <c r="P63" s="8" t="s">
        <v>37105</v>
      </c>
      <c r="Q63" s="9">
        <v>35</v>
      </c>
      <c r="R63" s="11">
        <v>-83</v>
      </c>
      <c r="S63" s="10">
        <v>20</v>
      </c>
      <c r="T63" s="8">
        <v>13.5</v>
      </c>
      <c r="U63" s="8">
        <v>6.5</v>
      </c>
      <c r="V63" s="7">
        <v>105</v>
      </c>
      <c r="W63" s="8">
        <v>13.5</v>
      </c>
      <c r="X63" s="7"/>
    </row>
    <row r="64" spans="1:24">
      <c r="A64" t="s">
        <v>37099</v>
      </c>
      <c r="B64" t="s">
        <v>10035</v>
      </c>
      <c r="C64" t="s">
        <v>10089</v>
      </c>
      <c r="D64">
        <v>2003</v>
      </c>
      <c r="E64" t="s">
        <v>569</v>
      </c>
      <c r="F64" t="s">
        <v>10091</v>
      </c>
      <c r="G64">
        <v>16</v>
      </c>
      <c r="H64" t="s">
        <v>37026</v>
      </c>
      <c r="J64">
        <v>16</v>
      </c>
      <c r="K64" t="s">
        <v>37027</v>
      </c>
      <c r="L64" t="s">
        <v>37100</v>
      </c>
      <c r="M64" t="s">
        <v>37101</v>
      </c>
      <c r="N64" s="7" t="s">
        <v>37097</v>
      </c>
      <c r="O64" s="7" t="s">
        <v>37098</v>
      </c>
      <c r="P64" s="8" t="s">
        <v>37105</v>
      </c>
      <c r="Q64" s="9">
        <v>35</v>
      </c>
      <c r="R64" s="11">
        <v>-83</v>
      </c>
      <c r="S64" s="10">
        <v>20</v>
      </c>
      <c r="T64" s="8">
        <v>13.75</v>
      </c>
      <c r="U64" s="8">
        <v>29.4</v>
      </c>
      <c r="V64" s="7">
        <v>105</v>
      </c>
      <c r="W64" s="8">
        <v>13.75</v>
      </c>
      <c r="X64" s="7"/>
    </row>
    <row r="65" spans="1:24">
      <c r="A65" t="s">
        <v>37099</v>
      </c>
      <c r="B65" t="s">
        <v>10035</v>
      </c>
      <c r="C65" t="s">
        <v>10089</v>
      </c>
      <c r="D65">
        <v>2003</v>
      </c>
      <c r="E65" t="s">
        <v>569</v>
      </c>
      <c r="F65" t="s">
        <v>10091</v>
      </c>
      <c r="G65">
        <v>16</v>
      </c>
      <c r="H65" t="s">
        <v>37026</v>
      </c>
      <c r="J65">
        <v>16</v>
      </c>
      <c r="K65" t="s">
        <v>37027</v>
      </c>
      <c r="L65" t="s">
        <v>37100</v>
      </c>
      <c r="M65" t="s">
        <v>37101</v>
      </c>
      <c r="N65" s="7" t="s">
        <v>37097</v>
      </c>
      <c r="O65" s="7" t="s">
        <v>37098</v>
      </c>
      <c r="P65" s="8" t="s">
        <v>37105</v>
      </c>
      <c r="Q65" s="9">
        <v>35</v>
      </c>
      <c r="R65" s="11">
        <v>-83</v>
      </c>
      <c r="S65" s="10">
        <v>20</v>
      </c>
      <c r="T65" s="8">
        <v>14</v>
      </c>
      <c r="U65" s="8">
        <v>68.400000000000006</v>
      </c>
      <c r="V65" s="7">
        <v>105</v>
      </c>
      <c r="W65" s="8">
        <v>14</v>
      </c>
      <c r="X65" s="7"/>
    </row>
    <row r="66" spans="1:24">
      <c r="A66" t="s">
        <v>37099</v>
      </c>
      <c r="B66" t="s">
        <v>10035</v>
      </c>
      <c r="C66" t="s">
        <v>10089</v>
      </c>
      <c r="D66">
        <v>2003</v>
      </c>
      <c r="E66" t="s">
        <v>569</v>
      </c>
      <c r="F66" t="s">
        <v>10091</v>
      </c>
      <c r="G66">
        <v>16</v>
      </c>
      <c r="H66" t="s">
        <v>37026</v>
      </c>
      <c r="J66">
        <v>16</v>
      </c>
      <c r="K66" t="s">
        <v>37027</v>
      </c>
      <c r="L66" t="s">
        <v>37100</v>
      </c>
      <c r="M66" t="s">
        <v>37101</v>
      </c>
      <c r="N66" s="7" t="s">
        <v>37097</v>
      </c>
      <c r="O66" s="7" t="s">
        <v>37098</v>
      </c>
      <c r="P66" s="8" t="s">
        <v>37105</v>
      </c>
      <c r="Q66" s="9">
        <v>35</v>
      </c>
      <c r="R66" s="11">
        <v>-83</v>
      </c>
      <c r="S66" s="10">
        <v>20</v>
      </c>
      <c r="T66" s="8">
        <v>14.25</v>
      </c>
      <c r="U66" s="8">
        <v>94.8</v>
      </c>
      <c r="V66" s="7">
        <v>105</v>
      </c>
      <c r="W66" s="8">
        <v>14.25</v>
      </c>
      <c r="X66" s="7"/>
    </row>
    <row r="67" spans="1:24">
      <c r="A67" t="s">
        <v>37099</v>
      </c>
      <c r="B67" t="s">
        <v>10035</v>
      </c>
      <c r="C67" t="s">
        <v>10089</v>
      </c>
      <c r="D67">
        <v>2003</v>
      </c>
      <c r="E67" t="s">
        <v>569</v>
      </c>
      <c r="F67" t="s">
        <v>10091</v>
      </c>
      <c r="G67">
        <v>16</v>
      </c>
      <c r="H67" t="s">
        <v>37026</v>
      </c>
      <c r="J67">
        <v>16</v>
      </c>
      <c r="K67" t="s">
        <v>37027</v>
      </c>
      <c r="L67" t="s">
        <v>37100</v>
      </c>
      <c r="M67" t="s">
        <v>37101</v>
      </c>
      <c r="N67" s="7" t="s">
        <v>37097</v>
      </c>
      <c r="O67" s="7" t="s">
        <v>37098</v>
      </c>
      <c r="P67" s="8" t="s">
        <v>37105</v>
      </c>
      <c r="Q67" s="9">
        <v>35</v>
      </c>
      <c r="R67" s="11">
        <v>-83</v>
      </c>
      <c r="S67" s="10">
        <v>20</v>
      </c>
      <c r="T67" s="8">
        <v>14.5</v>
      </c>
      <c r="U67" s="8">
        <v>96</v>
      </c>
      <c r="V67" s="7">
        <v>105</v>
      </c>
      <c r="W67" s="8">
        <v>14.5</v>
      </c>
      <c r="X67" s="7"/>
    </row>
    <row r="68" spans="1:24">
      <c r="A68" t="s">
        <v>37099</v>
      </c>
      <c r="B68" t="s">
        <v>10035</v>
      </c>
      <c r="C68" t="s">
        <v>10089</v>
      </c>
      <c r="D68">
        <v>2003</v>
      </c>
      <c r="E68" t="s">
        <v>569</v>
      </c>
      <c r="F68" t="s">
        <v>10091</v>
      </c>
      <c r="G68">
        <v>16</v>
      </c>
      <c r="H68" t="s">
        <v>37026</v>
      </c>
      <c r="J68">
        <v>16</v>
      </c>
      <c r="K68" t="s">
        <v>37027</v>
      </c>
      <c r="L68" t="s">
        <v>37100</v>
      </c>
      <c r="M68" t="s">
        <v>37101</v>
      </c>
      <c r="N68" s="7" t="s">
        <v>37097</v>
      </c>
      <c r="O68" s="7" t="s">
        <v>37098</v>
      </c>
      <c r="P68" s="8" t="s">
        <v>37105</v>
      </c>
      <c r="Q68" s="9">
        <v>35</v>
      </c>
      <c r="R68" s="11">
        <v>-83</v>
      </c>
      <c r="S68" s="10">
        <v>20</v>
      </c>
      <c r="T68" s="8">
        <v>14.75</v>
      </c>
      <c r="U68" s="8">
        <v>94.5</v>
      </c>
      <c r="V68" s="7">
        <v>105</v>
      </c>
      <c r="W68" s="8">
        <v>14.75</v>
      </c>
      <c r="X68" s="7"/>
    </row>
    <row r="69" spans="1:24">
      <c r="A69" t="s">
        <v>37099</v>
      </c>
      <c r="B69" t="s">
        <v>10035</v>
      </c>
      <c r="C69" t="s">
        <v>10089</v>
      </c>
      <c r="D69">
        <v>2003</v>
      </c>
      <c r="E69" t="s">
        <v>569</v>
      </c>
      <c r="F69" t="s">
        <v>10091</v>
      </c>
      <c r="G69">
        <v>16</v>
      </c>
      <c r="H69" t="s">
        <v>37026</v>
      </c>
      <c r="J69">
        <v>16</v>
      </c>
      <c r="K69" t="s">
        <v>37027</v>
      </c>
      <c r="L69" t="s">
        <v>37100</v>
      </c>
      <c r="M69" t="s">
        <v>37101</v>
      </c>
      <c r="N69" s="7" t="s">
        <v>37097</v>
      </c>
      <c r="O69" s="7" t="s">
        <v>37098</v>
      </c>
      <c r="P69" s="8" t="s">
        <v>37105</v>
      </c>
      <c r="Q69" s="9">
        <v>35</v>
      </c>
      <c r="R69" s="11">
        <v>-83</v>
      </c>
      <c r="S69" s="10">
        <v>20</v>
      </c>
      <c r="T69" s="8">
        <v>15</v>
      </c>
      <c r="U69" s="8">
        <v>93.6</v>
      </c>
      <c r="V69" s="7">
        <v>105</v>
      </c>
      <c r="W69" s="8">
        <v>15</v>
      </c>
      <c r="X69" s="7"/>
    </row>
    <row r="70" spans="1:24">
      <c r="A70" t="s">
        <v>37099</v>
      </c>
      <c r="B70" t="s">
        <v>10035</v>
      </c>
      <c r="C70" t="s">
        <v>10089</v>
      </c>
      <c r="D70">
        <v>2003</v>
      </c>
      <c r="E70" t="s">
        <v>569</v>
      </c>
      <c r="F70" t="s">
        <v>10091</v>
      </c>
      <c r="G70">
        <v>16</v>
      </c>
      <c r="H70" t="s">
        <v>37026</v>
      </c>
      <c r="J70">
        <v>16</v>
      </c>
      <c r="K70" t="s">
        <v>37027</v>
      </c>
      <c r="L70" t="s">
        <v>37100</v>
      </c>
      <c r="M70" t="s">
        <v>37101</v>
      </c>
      <c r="N70" s="7" t="s">
        <v>37097</v>
      </c>
      <c r="O70" s="7" t="s">
        <v>37098</v>
      </c>
      <c r="P70" s="8" t="s">
        <v>37105</v>
      </c>
      <c r="Q70" s="9">
        <v>35</v>
      </c>
      <c r="R70" s="11">
        <v>-83</v>
      </c>
      <c r="S70" s="10">
        <v>20</v>
      </c>
      <c r="T70" s="8">
        <v>15.25</v>
      </c>
      <c r="U70" s="8">
        <v>93.9</v>
      </c>
      <c r="V70" s="7">
        <v>105</v>
      </c>
      <c r="W70" s="8">
        <v>15.25</v>
      </c>
      <c r="X70" s="7"/>
    </row>
    <row r="71" spans="1:24">
      <c r="A71" t="s">
        <v>37099</v>
      </c>
      <c r="B71" t="s">
        <v>10035</v>
      </c>
      <c r="C71" t="s">
        <v>10089</v>
      </c>
      <c r="D71">
        <v>2003</v>
      </c>
      <c r="E71" t="s">
        <v>569</v>
      </c>
      <c r="F71" t="s">
        <v>10091</v>
      </c>
      <c r="G71">
        <v>16</v>
      </c>
      <c r="H71" t="s">
        <v>37026</v>
      </c>
      <c r="J71">
        <v>16</v>
      </c>
      <c r="K71" t="s">
        <v>37027</v>
      </c>
      <c r="L71" t="s">
        <v>37100</v>
      </c>
      <c r="M71" t="s">
        <v>37101</v>
      </c>
      <c r="N71" s="7" t="s">
        <v>37097</v>
      </c>
      <c r="O71" s="7" t="s">
        <v>37098</v>
      </c>
      <c r="P71" s="8" t="s">
        <v>37105</v>
      </c>
      <c r="Q71" s="9">
        <v>35</v>
      </c>
      <c r="R71" s="11">
        <v>-83</v>
      </c>
      <c r="S71" s="10">
        <v>20</v>
      </c>
      <c r="T71" s="8">
        <v>15.5</v>
      </c>
      <c r="U71" s="8">
        <v>91.5</v>
      </c>
      <c r="V71" s="7">
        <v>105</v>
      </c>
      <c r="W71" s="8">
        <v>15.5</v>
      </c>
      <c r="X71" s="7"/>
    </row>
    <row r="72" spans="1:24">
      <c r="A72" t="s">
        <v>37099</v>
      </c>
      <c r="B72" t="s">
        <v>10035</v>
      </c>
      <c r="C72" t="s">
        <v>10089</v>
      </c>
      <c r="D72">
        <v>2003</v>
      </c>
      <c r="E72" t="s">
        <v>569</v>
      </c>
      <c r="F72" t="s">
        <v>10091</v>
      </c>
      <c r="G72">
        <v>16</v>
      </c>
      <c r="H72" t="s">
        <v>37026</v>
      </c>
      <c r="J72">
        <v>16</v>
      </c>
      <c r="K72" t="s">
        <v>37027</v>
      </c>
      <c r="L72" t="s">
        <v>37100</v>
      </c>
      <c r="M72" t="s">
        <v>37101</v>
      </c>
      <c r="N72" s="7" t="s">
        <v>37097</v>
      </c>
      <c r="O72" s="7" t="s">
        <v>37098</v>
      </c>
      <c r="P72" s="8" t="s">
        <v>37105</v>
      </c>
      <c r="Q72" s="9">
        <v>35</v>
      </c>
      <c r="R72" s="11">
        <v>-83</v>
      </c>
      <c r="S72" s="10">
        <v>20</v>
      </c>
      <c r="T72" s="8">
        <v>15.75</v>
      </c>
      <c r="U72" s="8">
        <v>93.3</v>
      </c>
      <c r="V72" s="7">
        <v>105</v>
      </c>
      <c r="W72" s="8">
        <v>15.75</v>
      </c>
      <c r="X72" s="7"/>
    </row>
    <row r="73" spans="1:24">
      <c r="A73" t="s">
        <v>37099</v>
      </c>
      <c r="B73" t="s">
        <v>10035</v>
      </c>
      <c r="C73" t="s">
        <v>10089</v>
      </c>
      <c r="D73">
        <v>2003</v>
      </c>
      <c r="E73" t="s">
        <v>569</v>
      </c>
      <c r="F73" t="s">
        <v>10091</v>
      </c>
      <c r="G73">
        <v>16</v>
      </c>
      <c r="H73" t="s">
        <v>37026</v>
      </c>
      <c r="J73">
        <v>16</v>
      </c>
      <c r="K73" t="s">
        <v>37027</v>
      </c>
      <c r="L73" t="s">
        <v>37100</v>
      </c>
      <c r="M73" t="s">
        <v>37101</v>
      </c>
      <c r="N73" s="7" t="s">
        <v>37097</v>
      </c>
      <c r="O73" s="7" t="s">
        <v>37098</v>
      </c>
      <c r="P73" s="8" t="s">
        <v>37105</v>
      </c>
      <c r="Q73" s="9">
        <v>35</v>
      </c>
      <c r="R73" s="11">
        <v>-83</v>
      </c>
      <c r="S73" s="10">
        <v>20</v>
      </c>
      <c r="T73" s="8">
        <v>16</v>
      </c>
      <c r="U73" s="8">
        <v>100</v>
      </c>
      <c r="V73" s="7">
        <v>105</v>
      </c>
      <c r="W73" s="8">
        <v>16</v>
      </c>
      <c r="X73" s="7"/>
    </row>
    <row r="74" spans="1:24">
      <c r="A74" t="s">
        <v>37099</v>
      </c>
      <c r="B74" t="s">
        <v>10035</v>
      </c>
      <c r="C74" t="s">
        <v>10089</v>
      </c>
      <c r="D74">
        <v>2003</v>
      </c>
      <c r="E74" t="s">
        <v>569</v>
      </c>
      <c r="F74" t="s">
        <v>10091</v>
      </c>
      <c r="G74">
        <v>16</v>
      </c>
      <c r="H74" t="s">
        <v>37026</v>
      </c>
      <c r="J74">
        <v>16</v>
      </c>
      <c r="K74" t="s">
        <v>37027</v>
      </c>
      <c r="L74" t="s">
        <v>37100</v>
      </c>
      <c r="M74" t="s">
        <v>37101</v>
      </c>
      <c r="N74" s="7" t="s">
        <v>37097</v>
      </c>
      <c r="O74" s="7" t="s">
        <v>37098</v>
      </c>
      <c r="P74" s="8" t="s">
        <v>37105</v>
      </c>
      <c r="Q74" s="9">
        <v>35</v>
      </c>
      <c r="R74" s="11">
        <v>-83</v>
      </c>
      <c r="S74" s="10">
        <v>20</v>
      </c>
      <c r="T74" s="8">
        <v>16.25</v>
      </c>
      <c r="U74" s="8">
        <v>94.7</v>
      </c>
      <c r="V74" s="7">
        <v>105</v>
      </c>
      <c r="W74" s="8">
        <v>16.25</v>
      </c>
      <c r="X74" s="7"/>
    </row>
    <row r="75" spans="1:24">
      <c r="A75" t="s">
        <v>37099</v>
      </c>
      <c r="B75" t="s">
        <v>10035</v>
      </c>
      <c r="C75" t="s">
        <v>10089</v>
      </c>
      <c r="D75">
        <v>2003</v>
      </c>
      <c r="E75" t="s">
        <v>569</v>
      </c>
      <c r="F75" t="s">
        <v>10091</v>
      </c>
      <c r="G75">
        <v>16</v>
      </c>
      <c r="H75" t="s">
        <v>37026</v>
      </c>
      <c r="J75">
        <v>16</v>
      </c>
      <c r="K75" t="s">
        <v>37027</v>
      </c>
      <c r="L75" t="s">
        <v>37100</v>
      </c>
      <c r="M75" t="s">
        <v>37101</v>
      </c>
      <c r="N75" s="7" t="s">
        <v>37097</v>
      </c>
      <c r="O75" s="7" t="s">
        <v>37098</v>
      </c>
      <c r="P75" s="8" t="s">
        <v>37105</v>
      </c>
      <c r="Q75" s="9">
        <v>35</v>
      </c>
      <c r="R75" s="11">
        <v>-83</v>
      </c>
      <c r="S75" s="10">
        <v>20</v>
      </c>
      <c r="T75" s="8">
        <v>16.5</v>
      </c>
      <c r="U75" s="8">
        <v>98.8</v>
      </c>
      <c r="V75" s="7">
        <v>105</v>
      </c>
      <c r="W75" s="8">
        <v>16.5</v>
      </c>
      <c r="X75" s="7"/>
    </row>
    <row r="76" spans="1:24">
      <c r="A76" t="s">
        <v>37099</v>
      </c>
      <c r="B76" t="s">
        <v>10035</v>
      </c>
      <c r="C76" t="s">
        <v>10089</v>
      </c>
      <c r="D76">
        <v>2003</v>
      </c>
      <c r="E76" t="s">
        <v>569</v>
      </c>
      <c r="F76" t="s">
        <v>10091</v>
      </c>
      <c r="G76">
        <v>16</v>
      </c>
      <c r="H76" t="s">
        <v>37026</v>
      </c>
      <c r="J76">
        <v>16</v>
      </c>
      <c r="K76" t="s">
        <v>37027</v>
      </c>
      <c r="L76" t="s">
        <v>37100</v>
      </c>
      <c r="M76" t="s">
        <v>37101</v>
      </c>
      <c r="N76" s="7" t="s">
        <v>37097</v>
      </c>
      <c r="O76" s="7" t="s">
        <v>37098</v>
      </c>
      <c r="P76" s="8" t="s">
        <v>37105</v>
      </c>
      <c r="Q76" s="9">
        <v>35</v>
      </c>
      <c r="R76" s="11">
        <v>-83</v>
      </c>
      <c r="S76" s="10">
        <v>20</v>
      </c>
      <c r="T76" s="8">
        <v>16.75</v>
      </c>
      <c r="U76" s="8">
        <v>96.3</v>
      </c>
      <c r="V76" s="7">
        <v>105</v>
      </c>
      <c r="W76" s="8">
        <v>16.75</v>
      </c>
      <c r="X76" s="7"/>
    </row>
    <row r="77" spans="1:24">
      <c r="A77" t="s">
        <v>37099</v>
      </c>
      <c r="B77" t="s">
        <v>10035</v>
      </c>
      <c r="C77" t="s">
        <v>10089</v>
      </c>
      <c r="D77">
        <v>2003</v>
      </c>
      <c r="E77" t="s">
        <v>569</v>
      </c>
      <c r="F77" t="s">
        <v>10091</v>
      </c>
      <c r="G77">
        <v>16</v>
      </c>
      <c r="H77" t="s">
        <v>37026</v>
      </c>
      <c r="J77">
        <v>16</v>
      </c>
      <c r="K77" t="s">
        <v>37027</v>
      </c>
      <c r="L77" t="s">
        <v>37100</v>
      </c>
      <c r="M77" t="s">
        <v>37101</v>
      </c>
      <c r="N77" s="7" t="s">
        <v>37097</v>
      </c>
      <c r="O77" s="7" t="s">
        <v>37098</v>
      </c>
      <c r="P77" s="8" t="s">
        <v>37106</v>
      </c>
      <c r="Q77" s="9" t="s">
        <v>37107</v>
      </c>
      <c r="R77" s="11">
        <v>-94.1</v>
      </c>
      <c r="S77" s="10">
        <v>16</v>
      </c>
      <c r="T77" s="8">
        <v>13</v>
      </c>
      <c r="U77" s="8">
        <v>0</v>
      </c>
      <c r="V77" s="7">
        <v>105</v>
      </c>
      <c r="W77" s="8">
        <v>13</v>
      </c>
      <c r="X77" s="7"/>
    </row>
    <row r="78" spans="1:24">
      <c r="A78" t="s">
        <v>37099</v>
      </c>
      <c r="B78" t="s">
        <v>10035</v>
      </c>
      <c r="C78" t="s">
        <v>10089</v>
      </c>
      <c r="D78">
        <v>2003</v>
      </c>
      <c r="E78" t="s">
        <v>569</v>
      </c>
      <c r="F78" t="s">
        <v>10091</v>
      </c>
      <c r="G78">
        <v>16</v>
      </c>
      <c r="H78" t="s">
        <v>37026</v>
      </c>
      <c r="J78">
        <v>16</v>
      </c>
      <c r="K78" t="s">
        <v>37027</v>
      </c>
      <c r="L78" t="s">
        <v>37100</v>
      </c>
      <c r="M78" t="s">
        <v>37101</v>
      </c>
      <c r="N78" s="7" t="s">
        <v>37097</v>
      </c>
      <c r="O78" s="7" t="s">
        <v>37098</v>
      </c>
      <c r="P78" s="8" t="s">
        <v>37106</v>
      </c>
      <c r="Q78" s="9" t="s">
        <v>37107</v>
      </c>
      <c r="R78" s="11">
        <v>-94.1</v>
      </c>
      <c r="S78" s="10">
        <v>16</v>
      </c>
      <c r="T78" s="8">
        <v>13.25</v>
      </c>
      <c r="U78" s="8">
        <v>0</v>
      </c>
      <c r="V78" s="7">
        <v>105</v>
      </c>
      <c r="W78" s="8">
        <v>13.25</v>
      </c>
      <c r="X78" s="7"/>
    </row>
    <row r="79" spans="1:24">
      <c r="A79" t="s">
        <v>37099</v>
      </c>
      <c r="B79" t="s">
        <v>10035</v>
      </c>
      <c r="C79" t="s">
        <v>10089</v>
      </c>
      <c r="D79">
        <v>2003</v>
      </c>
      <c r="E79" t="s">
        <v>569</v>
      </c>
      <c r="F79" t="s">
        <v>10091</v>
      </c>
      <c r="G79">
        <v>16</v>
      </c>
      <c r="H79" t="s">
        <v>37026</v>
      </c>
      <c r="J79">
        <v>16</v>
      </c>
      <c r="K79" t="s">
        <v>37027</v>
      </c>
      <c r="L79" t="s">
        <v>37100</v>
      </c>
      <c r="M79" t="s">
        <v>37101</v>
      </c>
      <c r="N79" s="7" t="s">
        <v>37097</v>
      </c>
      <c r="O79" s="7" t="s">
        <v>37098</v>
      </c>
      <c r="P79" s="8" t="s">
        <v>37106</v>
      </c>
      <c r="Q79" s="9" t="s">
        <v>37107</v>
      </c>
      <c r="R79" s="11">
        <v>-94.1</v>
      </c>
      <c r="S79" s="10">
        <v>16</v>
      </c>
      <c r="T79" s="8">
        <v>13.5</v>
      </c>
      <c r="U79" s="8">
        <v>0</v>
      </c>
      <c r="V79" s="7">
        <v>105</v>
      </c>
      <c r="W79" s="8">
        <v>13.5</v>
      </c>
      <c r="X79" s="7"/>
    </row>
    <row r="80" spans="1:24">
      <c r="A80" t="s">
        <v>37099</v>
      </c>
      <c r="B80" t="s">
        <v>10035</v>
      </c>
      <c r="C80" t="s">
        <v>10089</v>
      </c>
      <c r="D80">
        <v>2003</v>
      </c>
      <c r="E80" t="s">
        <v>569</v>
      </c>
      <c r="F80" t="s">
        <v>10091</v>
      </c>
      <c r="G80">
        <v>16</v>
      </c>
      <c r="H80" t="s">
        <v>37026</v>
      </c>
      <c r="J80">
        <v>16</v>
      </c>
      <c r="K80" t="s">
        <v>37027</v>
      </c>
      <c r="L80" t="s">
        <v>37100</v>
      </c>
      <c r="M80" t="s">
        <v>37101</v>
      </c>
      <c r="N80" s="7" t="s">
        <v>37097</v>
      </c>
      <c r="O80" s="7" t="s">
        <v>37098</v>
      </c>
      <c r="P80" s="8" t="s">
        <v>37106</v>
      </c>
      <c r="Q80" s="9" t="s">
        <v>37107</v>
      </c>
      <c r="R80" s="11">
        <v>-94.1</v>
      </c>
      <c r="S80" s="10">
        <v>16</v>
      </c>
      <c r="T80" s="8">
        <v>13.75</v>
      </c>
      <c r="U80" s="8">
        <v>0</v>
      </c>
      <c r="V80" s="7">
        <v>105</v>
      </c>
      <c r="W80" s="8">
        <v>13.75</v>
      </c>
      <c r="X80" s="7"/>
    </row>
    <row r="81" spans="1:24">
      <c r="A81" t="s">
        <v>37099</v>
      </c>
      <c r="B81" t="s">
        <v>10035</v>
      </c>
      <c r="C81" t="s">
        <v>10089</v>
      </c>
      <c r="D81">
        <v>2003</v>
      </c>
      <c r="E81" t="s">
        <v>569</v>
      </c>
      <c r="F81" t="s">
        <v>10091</v>
      </c>
      <c r="G81">
        <v>16</v>
      </c>
      <c r="H81" t="s">
        <v>37026</v>
      </c>
      <c r="J81">
        <v>16</v>
      </c>
      <c r="K81" t="s">
        <v>37027</v>
      </c>
      <c r="L81" t="s">
        <v>37100</v>
      </c>
      <c r="M81" t="s">
        <v>37101</v>
      </c>
      <c r="N81" s="7" t="s">
        <v>37097</v>
      </c>
      <c r="O81" s="7" t="s">
        <v>37098</v>
      </c>
      <c r="P81" s="8" t="s">
        <v>37106</v>
      </c>
      <c r="Q81" s="9" t="s">
        <v>37107</v>
      </c>
      <c r="R81" s="11">
        <v>-94.1</v>
      </c>
      <c r="S81" s="10">
        <v>16</v>
      </c>
      <c r="T81" s="8">
        <v>14</v>
      </c>
      <c r="U81" s="8">
        <v>0</v>
      </c>
      <c r="V81" s="7">
        <v>105</v>
      </c>
      <c r="W81" s="8">
        <v>14</v>
      </c>
      <c r="X81" s="7"/>
    </row>
    <row r="82" spans="1:24">
      <c r="A82" t="s">
        <v>37099</v>
      </c>
      <c r="B82" t="s">
        <v>10035</v>
      </c>
      <c r="C82" t="s">
        <v>10089</v>
      </c>
      <c r="D82">
        <v>2003</v>
      </c>
      <c r="E82" t="s">
        <v>569</v>
      </c>
      <c r="F82" t="s">
        <v>10091</v>
      </c>
      <c r="G82">
        <v>16</v>
      </c>
      <c r="H82" t="s">
        <v>37026</v>
      </c>
      <c r="J82">
        <v>16</v>
      </c>
      <c r="K82" t="s">
        <v>37027</v>
      </c>
      <c r="L82" t="s">
        <v>37100</v>
      </c>
      <c r="M82" t="s">
        <v>37101</v>
      </c>
      <c r="N82" s="7" t="s">
        <v>37097</v>
      </c>
      <c r="O82" s="7" t="s">
        <v>37098</v>
      </c>
      <c r="P82" s="8" t="s">
        <v>37106</v>
      </c>
      <c r="Q82" s="9" t="s">
        <v>37107</v>
      </c>
      <c r="R82" s="11">
        <v>-94.1</v>
      </c>
      <c r="S82" s="10">
        <v>16</v>
      </c>
      <c r="T82" s="8">
        <v>14.25</v>
      </c>
      <c r="U82" s="8">
        <v>0</v>
      </c>
      <c r="V82" s="7">
        <v>105</v>
      </c>
      <c r="W82" s="8">
        <v>14.25</v>
      </c>
      <c r="X82" s="7"/>
    </row>
    <row r="83" spans="1:24">
      <c r="A83" t="s">
        <v>37099</v>
      </c>
      <c r="B83" t="s">
        <v>10035</v>
      </c>
      <c r="C83" t="s">
        <v>10089</v>
      </c>
      <c r="D83">
        <v>2003</v>
      </c>
      <c r="E83" t="s">
        <v>569</v>
      </c>
      <c r="F83" t="s">
        <v>10091</v>
      </c>
      <c r="G83">
        <v>16</v>
      </c>
      <c r="H83" t="s">
        <v>37026</v>
      </c>
      <c r="J83">
        <v>16</v>
      </c>
      <c r="K83" t="s">
        <v>37027</v>
      </c>
      <c r="L83" t="s">
        <v>37100</v>
      </c>
      <c r="M83" t="s">
        <v>37101</v>
      </c>
      <c r="N83" s="7" t="s">
        <v>37097</v>
      </c>
      <c r="O83" s="7" t="s">
        <v>37098</v>
      </c>
      <c r="P83" s="8" t="s">
        <v>37106</v>
      </c>
      <c r="Q83" s="9" t="s">
        <v>37107</v>
      </c>
      <c r="R83" s="11">
        <v>-94.1</v>
      </c>
      <c r="S83" s="10">
        <v>16</v>
      </c>
      <c r="T83" s="8">
        <v>14.5</v>
      </c>
      <c r="U83" s="8">
        <v>0</v>
      </c>
      <c r="V83" s="7">
        <v>105</v>
      </c>
      <c r="W83" s="8">
        <v>14.5</v>
      </c>
      <c r="X83" s="7"/>
    </row>
    <row r="84" spans="1:24">
      <c r="A84" t="s">
        <v>37099</v>
      </c>
      <c r="B84" t="s">
        <v>10035</v>
      </c>
      <c r="C84" t="s">
        <v>10089</v>
      </c>
      <c r="D84">
        <v>2003</v>
      </c>
      <c r="E84" t="s">
        <v>569</v>
      </c>
      <c r="F84" t="s">
        <v>10091</v>
      </c>
      <c r="G84">
        <v>16</v>
      </c>
      <c r="H84" t="s">
        <v>37026</v>
      </c>
      <c r="J84">
        <v>16</v>
      </c>
      <c r="K84" t="s">
        <v>37027</v>
      </c>
      <c r="L84" t="s">
        <v>37100</v>
      </c>
      <c r="M84" t="s">
        <v>37101</v>
      </c>
      <c r="N84" s="7" t="s">
        <v>37097</v>
      </c>
      <c r="O84" s="7" t="s">
        <v>37098</v>
      </c>
      <c r="P84" s="8" t="s">
        <v>37106</v>
      </c>
      <c r="Q84" s="9" t="s">
        <v>37107</v>
      </c>
      <c r="R84" s="11">
        <v>-94.1</v>
      </c>
      <c r="S84" s="10">
        <v>16</v>
      </c>
      <c r="T84" s="8">
        <v>14.75</v>
      </c>
      <c r="U84" s="8">
        <v>1.6</v>
      </c>
      <c r="V84" s="7">
        <v>105</v>
      </c>
      <c r="W84" s="8">
        <v>14.75</v>
      </c>
      <c r="X84" s="7"/>
    </row>
    <row r="85" spans="1:24">
      <c r="A85" t="s">
        <v>37099</v>
      </c>
      <c r="B85" t="s">
        <v>10035</v>
      </c>
      <c r="C85" t="s">
        <v>10089</v>
      </c>
      <c r="D85">
        <v>2003</v>
      </c>
      <c r="E85" t="s">
        <v>569</v>
      </c>
      <c r="F85" t="s">
        <v>10091</v>
      </c>
      <c r="G85">
        <v>16</v>
      </c>
      <c r="H85" t="s">
        <v>37026</v>
      </c>
      <c r="J85">
        <v>16</v>
      </c>
      <c r="K85" t="s">
        <v>37027</v>
      </c>
      <c r="L85" t="s">
        <v>37100</v>
      </c>
      <c r="M85" t="s">
        <v>37101</v>
      </c>
      <c r="N85" s="7" t="s">
        <v>37097</v>
      </c>
      <c r="O85" s="7" t="s">
        <v>37098</v>
      </c>
      <c r="P85" s="8" t="s">
        <v>37106</v>
      </c>
      <c r="Q85" s="9" t="s">
        <v>37107</v>
      </c>
      <c r="R85" s="11">
        <v>-94.1</v>
      </c>
      <c r="S85" s="10">
        <v>16</v>
      </c>
      <c r="T85" s="8">
        <v>15</v>
      </c>
      <c r="U85" s="8">
        <v>1.1000000000000001</v>
      </c>
      <c r="V85" s="7">
        <v>105</v>
      </c>
      <c r="W85" s="8">
        <v>15</v>
      </c>
      <c r="X85" s="7"/>
    </row>
    <row r="86" spans="1:24">
      <c r="A86" t="s">
        <v>37099</v>
      </c>
      <c r="B86" t="s">
        <v>10035</v>
      </c>
      <c r="C86" t="s">
        <v>10089</v>
      </c>
      <c r="D86">
        <v>2003</v>
      </c>
      <c r="E86" t="s">
        <v>569</v>
      </c>
      <c r="F86" t="s">
        <v>10091</v>
      </c>
      <c r="G86">
        <v>16</v>
      </c>
      <c r="H86" t="s">
        <v>37026</v>
      </c>
      <c r="J86">
        <v>16</v>
      </c>
      <c r="K86" t="s">
        <v>37027</v>
      </c>
      <c r="L86" t="s">
        <v>37100</v>
      </c>
      <c r="M86" t="s">
        <v>37101</v>
      </c>
      <c r="N86" s="7" t="s">
        <v>37097</v>
      </c>
      <c r="O86" s="7" t="s">
        <v>37098</v>
      </c>
      <c r="P86" s="8" t="s">
        <v>37106</v>
      </c>
      <c r="Q86" s="9" t="s">
        <v>37107</v>
      </c>
      <c r="R86" s="11">
        <v>-94.1</v>
      </c>
      <c r="S86" s="10">
        <v>16</v>
      </c>
      <c r="T86" s="8">
        <v>15.25</v>
      </c>
      <c r="U86" s="8">
        <v>5.9</v>
      </c>
      <c r="V86" s="7">
        <v>105</v>
      </c>
      <c r="W86" s="8">
        <v>15.25</v>
      </c>
      <c r="X86" s="7"/>
    </row>
    <row r="87" spans="1:24">
      <c r="A87" t="s">
        <v>37099</v>
      </c>
      <c r="B87" t="s">
        <v>10035</v>
      </c>
      <c r="C87" t="s">
        <v>10089</v>
      </c>
      <c r="D87">
        <v>2003</v>
      </c>
      <c r="E87" t="s">
        <v>569</v>
      </c>
      <c r="F87" t="s">
        <v>10091</v>
      </c>
      <c r="G87">
        <v>16</v>
      </c>
      <c r="H87" t="s">
        <v>37026</v>
      </c>
      <c r="J87">
        <v>16</v>
      </c>
      <c r="K87" t="s">
        <v>37027</v>
      </c>
      <c r="L87" t="s">
        <v>37100</v>
      </c>
      <c r="M87" t="s">
        <v>37101</v>
      </c>
      <c r="N87" s="7" t="s">
        <v>37097</v>
      </c>
      <c r="O87" s="7" t="s">
        <v>37098</v>
      </c>
      <c r="P87" s="8" t="s">
        <v>37106</v>
      </c>
      <c r="Q87" s="9" t="s">
        <v>37107</v>
      </c>
      <c r="R87" s="11">
        <v>-94.1</v>
      </c>
      <c r="S87" s="10">
        <v>16</v>
      </c>
      <c r="T87" s="8">
        <v>15.5</v>
      </c>
      <c r="U87" s="8">
        <v>30.1</v>
      </c>
      <c r="V87" s="7">
        <v>105</v>
      </c>
      <c r="W87" s="8">
        <v>15.5</v>
      </c>
      <c r="X87" s="7"/>
    </row>
    <row r="88" spans="1:24">
      <c r="A88" t="s">
        <v>37099</v>
      </c>
      <c r="B88" t="s">
        <v>10035</v>
      </c>
      <c r="C88" t="s">
        <v>10089</v>
      </c>
      <c r="D88">
        <v>2003</v>
      </c>
      <c r="E88" t="s">
        <v>569</v>
      </c>
      <c r="F88" t="s">
        <v>10091</v>
      </c>
      <c r="G88">
        <v>16</v>
      </c>
      <c r="H88" t="s">
        <v>37026</v>
      </c>
      <c r="J88">
        <v>16</v>
      </c>
      <c r="K88" t="s">
        <v>37027</v>
      </c>
      <c r="L88" t="s">
        <v>37100</v>
      </c>
      <c r="M88" t="s">
        <v>37101</v>
      </c>
      <c r="N88" s="7" t="s">
        <v>37097</v>
      </c>
      <c r="O88" s="7" t="s">
        <v>37098</v>
      </c>
      <c r="P88" s="8" t="s">
        <v>37106</v>
      </c>
      <c r="Q88" s="9" t="s">
        <v>37107</v>
      </c>
      <c r="R88" s="11">
        <v>-94.1</v>
      </c>
      <c r="S88" s="10">
        <v>16</v>
      </c>
      <c r="T88" s="8">
        <v>15.75</v>
      </c>
      <c r="U88" s="8">
        <v>70.2</v>
      </c>
      <c r="V88" s="7">
        <v>105</v>
      </c>
      <c r="W88" s="8">
        <v>15.75</v>
      </c>
      <c r="X88" s="7"/>
    </row>
    <row r="89" spans="1:24">
      <c r="A89" t="s">
        <v>37099</v>
      </c>
      <c r="B89" t="s">
        <v>10035</v>
      </c>
      <c r="C89" t="s">
        <v>10089</v>
      </c>
      <c r="D89">
        <v>2003</v>
      </c>
      <c r="E89" t="s">
        <v>569</v>
      </c>
      <c r="F89" t="s">
        <v>10091</v>
      </c>
      <c r="G89">
        <v>16</v>
      </c>
      <c r="H89" t="s">
        <v>37026</v>
      </c>
      <c r="J89">
        <v>16</v>
      </c>
      <c r="K89" t="s">
        <v>37027</v>
      </c>
      <c r="L89" t="s">
        <v>37100</v>
      </c>
      <c r="M89" t="s">
        <v>37101</v>
      </c>
      <c r="N89" s="7" t="s">
        <v>37097</v>
      </c>
      <c r="O89" s="7" t="s">
        <v>37098</v>
      </c>
      <c r="P89" s="8" t="s">
        <v>37106</v>
      </c>
      <c r="Q89" s="9" t="s">
        <v>37107</v>
      </c>
      <c r="R89" s="11">
        <v>-94.1</v>
      </c>
      <c r="S89" s="10">
        <v>16</v>
      </c>
      <c r="T89" s="8">
        <v>16</v>
      </c>
      <c r="U89" s="8">
        <v>94.7</v>
      </c>
      <c r="V89" s="7">
        <v>105</v>
      </c>
      <c r="W89" s="8">
        <v>16</v>
      </c>
      <c r="X89" s="7"/>
    </row>
    <row r="90" spans="1:24">
      <c r="A90" t="s">
        <v>37099</v>
      </c>
      <c r="B90" t="s">
        <v>10035</v>
      </c>
      <c r="C90" t="s">
        <v>10089</v>
      </c>
      <c r="D90">
        <v>2003</v>
      </c>
      <c r="E90" t="s">
        <v>569</v>
      </c>
      <c r="F90" t="s">
        <v>10091</v>
      </c>
      <c r="G90">
        <v>16</v>
      </c>
      <c r="H90" t="s">
        <v>37026</v>
      </c>
      <c r="J90">
        <v>16</v>
      </c>
      <c r="K90" t="s">
        <v>37027</v>
      </c>
      <c r="L90" t="s">
        <v>37100</v>
      </c>
      <c r="M90" t="s">
        <v>37101</v>
      </c>
      <c r="N90" s="7" t="s">
        <v>37097</v>
      </c>
      <c r="O90" s="7" t="s">
        <v>37098</v>
      </c>
      <c r="P90" s="8" t="s">
        <v>37106</v>
      </c>
      <c r="Q90" s="9" t="s">
        <v>37107</v>
      </c>
      <c r="R90" s="11">
        <v>-94.1</v>
      </c>
      <c r="S90" s="10">
        <v>16</v>
      </c>
      <c r="T90" s="8">
        <v>16.25</v>
      </c>
      <c r="U90" s="8">
        <v>94.8</v>
      </c>
      <c r="V90" s="7">
        <v>105</v>
      </c>
      <c r="W90" s="8">
        <v>16.25</v>
      </c>
      <c r="X90" s="7"/>
    </row>
    <row r="91" spans="1:24">
      <c r="A91" t="s">
        <v>37099</v>
      </c>
      <c r="B91" t="s">
        <v>10035</v>
      </c>
      <c r="C91" t="s">
        <v>10089</v>
      </c>
      <c r="D91">
        <v>2003</v>
      </c>
      <c r="E91" t="s">
        <v>569</v>
      </c>
      <c r="F91" t="s">
        <v>10091</v>
      </c>
      <c r="G91">
        <v>16</v>
      </c>
      <c r="H91" t="s">
        <v>37026</v>
      </c>
      <c r="J91">
        <v>16</v>
      </c>
      <c r="K91" t="s">
        <v>37027</v>
      </c>
      <c r="L91" t="s">
        <v>37100</v>
      </c>
      <c r="M91" t="s">
        <v>37101</v>
      </c>
      <c r="N91" s="7" t="s">
        <v>37097</v>
      </c>
      <c r="O91" s="7" t="s">
        <v>37098</v>
      </c>
      <c r="P91" s="8" t="s">
        <v>37106</v>
      </c>
      <c r="Q91" s="9" t="s">
        <v>37107</v>
      </c>
      <c r="R91" s="11">
        <v>-94.1</v>
      </c>
      <c r="S91" s="10">
        <v>16</v>
      </c>
      <c r="T91" s="8">
        <v>16.5</v>
      </c>
      <c r="U91" s="8">
        <v>94</v>
      </c>
      <c r="V91" s="7">
        <v>105</v>
      </c>
      <c r="W91" s="8">
        <v>16.5</v>
      </c>
      <c r="X91" s="7"/>
    </row>
    <row r="92" spans="1:24">
      <c r="A92" t="s">
        <v>37099</v>
      </c>
      <c r="B92" t="s">
        <v>10035</v>
      </c>
      <c r="C92" t="s">
        <v>10089</v>
      </c>
      <c r="D92">
        <v>2003</v>
      </c>
      <c r="E92" t="s">
        <v>569</v>
      </c>
      <c r="F92" t="s">
        <v>10091</v>
      </c>
      <c r="G92">
        <v>16</v>
      </c>
      <c r="H92" t="s">
        <v>37026</v>
      </c>
      <c r="J92">
        <v>16</v>
      </c>
      <c r="K92" t="s">
        <v>37027</v>
      </c>
      <c r="L92" t="s">
        <v>37100</v>
      </c>
      <c r="M92" t="s">
        <v>37101</v>
      </c>
      <c r="N92" s="7" t="s">
        <v>37097</v>
      </c>
      <c r="O92" s="7" t="s">
        <v>37098</v>
      </c>
      <c r="P92" s="8" t="s">
        <v>37106</v>
      </c>
      <c r="Q92" s="9" t="s">
        <v>37107</v>
      </c>
      <c r="R92" s="11">
        <v>-94.1</v>
      </c>
      <c r="S92" s="10">
        <v>16</v>
      </c>
      <c r="T92" s="8">
        <v>16.75</v>
      </c>
      <c r="U92" s="8">
        <v>95.6</v>
      </c>
      <c r="V92" s="7">
        <v>105</v>
      </c>
      <c r="W92" s="8">
        <v>16.75</v>
      </c>
      <c r="X92" s="7"/>
    </row>
    <row r="93" spans="1:24">
      <c r="A93" t="s">
        <v>37099</v>
      </c>
      <c r="B93" t="s">
        <v>10035</v>
      </c>
      <c r="C93" t="s">
        <v>10089</v>
      </c>
      <c r="D93">
        <v>2003</v>
      </c>
      <c r="E93" t="s">
        <v>569</v>
      </c>
      <c r="F93" t="s">
        <v>10091</v>
      </c>
      <c r="G93">
        <v>16</v>
      </c>
      <c r="H93" t="s">
        <v>37026</v>
      </c>
      <c r="J93">
        <v>16</v>
      </c>
      <c r="K93" t="s">
        <v>37027</v>
      </c>
      <c r="L93" t="s">
        <v>37100</v>
      </c>
      <c r="M93" t="s">
        <v>37101</v>
      </c>
      <c r="N93" s="7" t="s">
        <v>37097</v>
      </c>
      <c r="O93" s="7" t="s">
        <v>37098</v>
      </c>
      <c r="P93" s="8" t="s">
        <v>37108</v>
      </c>
      <c r="Q93" s="9" t="s">
        <v>37109</v>
      </c>
      <c r="R93" s="11">
        <v>-78.3</v>
      </c>
      <c r="S93" s="10">
        <v>21</v>
      </c>
      <c r="T93" s="8">
        <v>10</v>
      </c>
      <c r="U93" s="8">
        <v>3</v>
      </c>
      <c r="V93" s="7">
        <v>105</v>
      </c>
      <c r="W93" s="8">
        <v>10</v>
      </c>
      <c r="X93" s="7"/>
    </row>
    <row r="94" spans="1:24">
      <c r="A94" t="s">
        <v>37099</v>
      </c>
      <c r="B94" t="s">
        <v>10035</v>
      </c>
      <c r="C94" t="s">
        <v>10089</v>
      </c>
      <c r="D94">
        <v>2003</v>
      </c>
      <c r="E94" t="s">
        <v>569</v>
      </c>
      <c r="F94" t="s">
        <v>10091</v>
      </c>
      <c r="G94">
        <v>16</v>
      </c>
      <c r="H94" t="s">
        <v>37026</v>
      </c>
      <c r="J94">
        <v>16</v>
      </c>
      <c r="K94" t="s">
        <v>37027</v>
      </c>
      <c r="L94" t="s">
        <v>37100</v>
      </c>
      <c r="M94" t="s">
        <v>37101</v>
      </c>
      <c r="N94" s="7" t="s">
        <v>37097</v>
      </c>
      <c r="O94" s="7" t="s">
        <v>37098</v>
      </c>
      <c r="P94" s="8" t="s">
        <v>37108</v>
      </c>
      <c r="Q94" s="9" t="s">
        <v>37109</v>
      </c>
      <c r="R94" s="11">
        <v>-78.3</v>
      </c>
      <c r="S94" s="10">
        <v>21</v>
      </c>
      <c r="T94" s="8">
        <v>11</v>
      </c>
      <c r="U94" s="8">
        <v>0</v>
      </c>
      <c r="V94" s="7">
        <v>105</v>
      </c>
      <c r="W94" s="8">
        <v>11</v>
      </c>
      <c r="X94" s="7"/>
    </row>
    <row r="95" spans="1:24">
      <c r="A95" t="s">
        <v>37099</v>
      </c>
      <c r="B95" t="s">
        <v>10035</v>
      </c>
      <c r="C95" t="s">
        <v>10089</v>
      </c>
      <c r="D95">
        <v>2003</v>
      </c>
      <c r="E95" t="s">
        <v>569</v>
      </c>
      <c r="F95" t="s">
        <v>10091</v>
      </c>
      <c r="G95">
        <v>16</v>
      </c>
      <c r="H95" t="s">
        <v>37026</v>
      </c>
      <c r="J95">
        <v>16</v>
      </c>
      <c r="K95" t="s">
        <v>37027</v>
      </c>
      <c r="L95" t="s">
        <v>37100</v>
      </c>
      <c r="M95" t="s">
        <v>37101</v>
      </c>
      <c r="N95" s="7" t="s">
        <v>37097</v>
      </c>
      <c r="O95" s="7" t="s">
        <v>37098</v>
      </c>
      <c r="P95" s="8" t="s">
        <v>37108</v>
      </c>
      <c r="Q95" s="9" t="s">
        <v>37109</v>
      </c>
      <c r="R95" s="11">
        <v>-78.3</v>
      </c>
      <c r="S95" s="10">
        <v>21</v>
      </c>
      <c r="T95" s="8">
        <v>11.25</v>
      </c>
      <c r="U95" s="8">
        <v>1.3</v>
      </c>
      <c r="V95" s="7">
        <v>105</v>
      </c>
      <c r="W95" s="8">
        <v>11.25</v>
      </c>
      <c r="X95" s="7"/>
    </row>
    <row r="96" spans="1:24">
      <c r="A96" t="s">
        <v>37099</v>
      </c>
      <c r="B96" t="s">
        <v>10035</v>
      </c>
      <c r="C96" t="s">
        <v>10089</v>
      </c>
      <c r="D96">
        <v>2003</v>
      </c>
      <c r="E96" t="s">
        <v>569</v>
      </c>
      <c r="F96" t="s">
        <v>10091</v>
      </c>
      <c r="G96">
        <v>16</v>
      </c>
      <c r="H96" t="s">
        <v>37026</v>
      </c>
      <c r="J96">
        <v>16</v>
      </c>
      <c r="K96" t="s">
        <v>37027</v>
      </c>
      <c r="L96" t="s">
        <v>37100</v>
      </c>
      <c r="M96" t="s">
        <v>37101</v>
      </c>
      <c r="N96" s="7" t="s">
        <v>37097</v>
      </c>
      <c r="O96" s="7" t="s">
        <v>37098</v>
      </c>
      <c r="P96" s="8" t="s">
        <v>37108</v>
      </c>
      <c r="Q96" s="9" t="s">
        <v>37109</v>
      </c>
      <c r="R96" s="11">
        <v>-78.3</v>
      </c>
      <c r="S96" s="10">
        <v>21</v>
      </c>
      <c r="T96" s="8">
        <v>11.5</v>
      </c>
      <c r="U96" s="8">
        <v>1.4</v>
      </c>
      <c r="V96" s="7">
        <v>105</v>
      </c>
      <c r="W96" s="8">
        <v>11.5</v>
      </c>
      <c r="X96" s="7"/>
    </row>
    <row r="97" spans="1:24">
      <c r="A97" t="s">
        <v>37099</v>
      </c>
      <c r="B97" t="s">
        <v>10035</v>
      </c>
      <c r="C97" t="s">
        <v>10089</v>
      </c>
      <c r="D97">
        <v>2003</v>
      </c>
      <c r="E97" t="s">
        <v>569</v>
      </c>
      <c r="F97" t="s">
        <v>10091</v>
      </c>
      <c r="G97">
        <v>16</v>
      </c>
      <c r="H97" t="s">
        <v>37026</v>
      </c>
      <c r="J97">
        <v>16</v>
      </c>
      <c r="K97" t="s">
        <v>37027</v>
      </c>
      <c r="L97" t="s">
        <v>37100</v>
      </c>
      <c r="M97" t="s">
        <v>37101</v>
      </c>
      <c r="N97" s="7" t="s">
        <v>37097</v>
      </c>
      <c r="O97" s="7" t="s">
        <v>37098</v>
      </c>
      <c r="P97" s="8" t="s">
        <v>37108</v>
      </c>
      <c r="Q97" s="9" t="s">
        <v>37109</v>
      </c>
      <c r="R97" s="11">
        <v>-78.3</v>
      </c>
      <c r="S97" s="10">
        <v>21</v>
      </c>
      <c r="T97" s="8">
        <v>11.75</v>
      </c>
      <c r="U97" s="8">
        <v>2.5</v>
      </c>
      <c r="V97" s="7">
        <v>105</v>
      </c>
      <c r="W97" s="8">
        <v>11.75</v>
      </c>
      <c r="X97" s="7"/>
    </row>
    <row r="98" spans="1:24">
      <c r="A98" t="s">
        <v>37099</v>
      </c>
      <c r="B98" t="s">
        <v>10035</v>
      </c>
      <c r="C98" t="s">
        <v>10089</v>
      </c>
      <c r="D98">
        <v>2003</v>
      </c>
      <c r="E98" t="s">
        <v>569</v>
      </c>
      <c r="F98" t="s">
        <v>10091</v>
      </c>
      <c r="G98">
        <v>16</v>
      </c>
      <c r="H98" t="s">
        <v>37026</v>
      </c>
      <c r="J98">
        <v>16</v>
      </c>
      <c r="K98" t="s">
        <v>37027</v>
      </c>
      <c r="L98" t="s">
        <v>37100</v>
      </c>
      <c r="M98" t="s">
        <v>37101</v>
      </c>
      <c r="N98" s="7" t="s">
        <v>37097</v>
      </c>
      <c r="O98" s="7" t="s">
        <v>37098</v>
      </c>
      <c r="P98" s="8" t="s">
        <v>37108</v>
      </c>
      <c r="Q98" s="9" t="s">
        <v>37109</v>
      </c>
      <c r="R98" s="11">
        <v>-78.3</v>
      </c>
      <c r="S98" s="10">
        <v>21</v>
      </c>
      <c r="T98" s="8">
        <v>12</v>
      </c>
      <c r="U98" s="8">
        <v>1.1000000000000001</v>
      </c>
      <c r="V98" s="7">
        <v>105</v>
      </c>
      <c r="W98" s="8">
        <v>12</v>
      </c>
      <c r="X98" s="7"/>
    </row>
    <row r="99" spans="1:24">
      <c r="A99" t="s">
        <v>37099</v>
      </c>
      <c r="B99" t="s">
        <v>10035</v>
      </c>
      <c r="C99" t="s">
        <v>10089</v>
      </c>
      <c r="D99">
        <v>2003</v>
      </c>
      <c r="E99" t="s">
        <v>569</v>
      </c>
      <c r="F99" t="s">
        <v>10091</v>
      </c>
      <c r="G99">
        <v>16</v>
      </c>
      <c r="H99" t="s">
        <v>37026</v>
      </c>
      <c r="J99">
        <v>16</v>
      </c>
      <c r="K99" t="s">
        <v>37027</v>
      </c>
      <c r="L99" t="s">
        <v>37100</v>
      </c>
      <c r="M99" t="s">
        <v>37101</v>
      </c>
      <c r="N99" s="7" t="s">
        <v>37097</v>
      </c>
      <c r="O99" s="7" t="s">
        <v>37098</v>
      </c>
      <c r="P99" s="8" t="s">
        <v>37108</v>
      </c>
      <c r="Q99" s="9" t="s">
        <v>37109</v>
      </c>
      <c r="R99" s="11">
        <v>-78.3</v>
      </c>
      <c r="S99" s="10">
        <v>21</v>
      </c>
      <c r="T99" s="8">
        <v>12.25</v>
      </c>
      <c r="U99" s="8">
        <v>6.5</v>
      </c>
      <c r="V99" s="7">
        <v>105</v>
      </c>
      <c r="W99" s="8">
        <v>12.25</v>
      </c>
      <c r="X99" s="7"/>
    </row>
    <row r="100" spans="1:24">
      <c r="A100" t="s">
        <v>37099</v>
      </c>
      <c r="B100" t="s">
        <v>10035</v>
      </c>
      <c r="C100" t="s">
        <v>10089</v>
      </c>
      <c r="D100">
        <v>2003</v>
      </c>
      <c r="E100" t="s">
        <v>569</v>
      </c>
      <c r="F100" t="s">
        <v>10091</v>
      </c>
      <c r="G100">
        <v>16</v>
      </c>
      <c r="H100" t="s">
        <v>37026</v>
      </c>
      <c r="J100">
        <v>16</v>
      </c>
      <c r="K100" t="s">
        <v>37027</v>
      </c>
      <c r="L100" t="s">
        <v>37100</v>
      </c>
      <c r="M100" t="s">
        <v>37101</v>
      </c>
      <c r="N100" s="7" t="s">
        <v>37097</v>
      </c>
      <c r="O100" s="7" t="s">
        <v>37098</v>
      </c>
      <c r="P100" s="8" t="s">
        <v>37108</v>
      </c>
      <c r="Q100" s="9" t="s">
        <v>37109</v>
      </c>
      <c r="R100" s="11">
        <v>-78.3</v>
      </c>
      <c r="S100" s="10">
        <v>21</v>
      </c>
      <c r="T100" s="8">
        <v>12.5</v>
      </c>
      <c r="U100" s="8">
        <v>16.899999999999999</v>
      </c>
      <c r="V100" s="7">
        <v>105</v>
      </c>
      <c r="W100" s="8">
        <v>12.5</v>
      </c>
      <c r="X100" s="7"/>
    </row>
    <row r="101" spans="1:24">
      <c r="A101" t="s">
        <v>37099</v>
      </c>
      <c r="B101" t="s">
        <v>10035</v>
      </c>
      <c r="C101" t="s">
        <v>10089</v>
      </c>
      <c r="D101">
        <v>2003</v>
      </c>
      <c r="E101" t="s">
        <v>569</v>
      </c>
      <c r="F101" t="s">
        <v>10091</v>
      </c>
      <c r="G101">
        <v>16</v>
      </c>
      <c r="H101" t="s">
        <v>37026</v>
      </c>
      <c r="J101">
        <v>16</v>
      </c>
      <c r="K101" t="s">
        <v>37027</v>
      </c>
      <c r="L101" t="s">
        <v>37100</v>
      </c>
      <c r="M101" t="s">
        <v>37101</v>
      </c>
      <c r="N101" s="7" t="s">
        <v>37097</v>
      </c>
      <c r="O101" s="7" t="s">
        <v>37098</v>
      </c>
      <c r="P101" s="8" t="s">
        <v>37108</v>
      </c>
      <c r="Q101" s="9" t="s">
        <v>37109</v>
      </c>
      <c r="R101" s="11">
        <v>-78.3</v>
      </c>
      <c r="S101" s="10">
        <v>21</v>
      </c>
      <c r="T101" s="8">
        <v>12.75</v>
      </c>
      <c r="U101" s="8">
        <v>54.9</v>
      </c>
      <c r="V101" s="7">
        <v>105</v>
      </c>
      <c r="W101" s="8">
        <v>12.75</v>
      </c>
      <c r="X101" s="7"/>
    </row>
    <row r="102" spans="1:24">
      <c r="A102" t="s">
        <v>37099</v>
      </c>
      <c r="B102" t="s">
        <v>10035</v>
      </c>
      <c r="C102" t="s">
        <v>10089</v>
      </c>
      <c r="D102">
        <v>2003</v>
      </c>
      <c r="E102" t="s">
        <v>569</v>
      </c>
      <c r="F102" t="s">
        <v>10091</v>
      </c>
      <c r="G102">
        <v>16</v>
      </c>
      <c r="H102" t="s">
        <v>37026</v>
      </c>
      <c r="J102">
        <v>16</v>
      </c>
      <c r="K102" t="s">
        <v>37027</v>
      </c>
      <c r="L102" t="s">
        <v>37100</v>
      </c>
      <c r="M102" t="s">
        <v>37101</v>
      </c>
      <c r="N102" s="7" t="s">
        <v>37097</v>
      </c>
      <c r="O102" s="7" t="s">
        <v>37098</v>
      </c>
      <c r="P102" s="8" t="s">
        <v>37108</v>
      </c>
      <c r="Q102" s="9" t="s">
        <v>37109</v>
      </c>
      <c r="R102" s="11">
        <v>-78.3</v>
      </c>
      <c r="S102" s="10">
        <v>21</v>
      </c>
      <c r="T102" s="8">
        <v>13</v>
      </c>
      <c r="U102" s="8">
        <v>78.7</v>
      </c>
      <c r="V102" s="7">
        <v>105</v>
      </c>
      <c r="W102" s="8">
        <v>13</v>
      </c>
      <c r="X102" s="7"/>
    </row>
    <row r="103" spans="1:24">
      <c r="A103" t="s">
        <v>37099</v>
      </c>
      <c r="B103" t="s">
        <v>10035</v>
      </c>
      <c r="C103" t="s">
        <v>10089</v>
      </c>
      <c r="D103">
        <v>2003</v>
      </c>
      <c r="E103" t="s">
        <v>569</v>
      </c>
      <c r="F103" t="s">
        <v>10091</v>
      </c>
      <c r="G103">
        <v>16</v>
      </c>
      <c r="H103" t="s">
        <v>37026</v>
      </c>
      <c r="J103">
        <v>16</v>
      </c>
      <c r="K103" t="s">
        <v>37027</v>
      </c>
      <c r="L103" t="s">
        <v>37100</v>
      </c>
      <c r="M103" t="s">
        <v>37101</v>
      </c>
      <c r="N103" s="7" t="s">
        <v>37097</v>
      </c>
      <c r="O103" s="7" t="s">
        <v>37098</v>
      </c>
      <c r="P103" s="8" t="s">
        <v>37108</v>
      </c>
      <c r="Q103" s="9" t="s">
        <v>37109</v>
      </c>
      <c r="R103" s="11">
        <v>-78.3</v>
      </c>
      <c r="S103" s="10">
        <v>21</v>
      </c>
      <c r="T103" s="8">
        <v>13.25</v>
      </c>
      <c r="U103" s="8">
        <v>95.6</v>
      </c>
      <c r="V103" s="7">
        <v>105</v>
      </c>
      <c r="W103" s="8">
        <v>13.25</v>
      </c>
      <c r="X103" s="7"/>
    </row>
    <row r="104" spans="1:24">
      <c r="A104" t="s">
        <v>37099</v>
      </c>
      <c r="B104" t="s">
        <v>10035</v>
      </c>
      <c r="C104" t="s">
        <v>10089</v>
      </c>
      <c r="D104">
        <v>2003</v>
      </c>
      <c r="E104" t="s">
        <v>569</v>
      </c>
      <c r="F104" t="s">
        <v>10091</v>
      </c>
      <c r="G104">
        <v>16</v>
      </c>
      <c r="H104" t="s">
        <v>37026</v>
      </c>
      <c r="J104">
        <v>16</v>
      </c>
      <c r="K104" t="s">
        <v>37027</v>
      </c>
      <c r="L104" t="s">
        <v>37100</v>
      </c>
      <c r="M104" t="s">
        <v>37101</v>
      </c>
      <c r="N104" s="7" t="s">
        <v>37097</v>
      </c>
      <c r="O104" s="7" t="s">
        <v>37098</v>
      </c>
      <c r="P104" s="8" t="s">
        <v>37108</v>
      </c>
      <c r="Q104" s="9" t="s">
        <v>37109</v>
      </c>
      <c r="R104" s="11">
        <v>-78.3</v>
      </c>
      <c r="S104" s="10">
        <v>21</v>
      </c>
      <c r="T104" s="8">
        <v>13.5</v>
      </c>
      <c r="U104" s="8">
        <v>98.9</v>
      </c>
      <c r="V104" s="7">
        <v>105</v>
      </c>
      <c r="W104" s="8">
        <v>13.5</v>
      </c>
      <c r="X104" s="7"/>
    </row>
    <row r="105" spans="1:24">
      <c r="A105" t="s">
        <v>37099</v>
      </c>
      <c r="B105" t="s">
        <v>10035</v>
      </c>
      <c r="C105" t="s">
        <v>10089</v>
      </c>
      <c r="D105">
        <v>2003</v>
      </c>
      <c r="E105" t="s">
        <v>569</v>
      </c>
      <c r="F105" t="s">
        <v>10091</v>
      </c>
      <c r="G105">
        <v>16</v>
      </c>
      <c r="H105" t="s">
        <v>37026</v>
      </c>
      <c r="J105">
        <v>16</v>
      </c>
      <c r="K105" t="s">
        <v>37027</v>
      </c>
      <c r="L105" t="s">
        <v>37100</v>
      </c>
      <c r="M105" t="s">
        <v>37101</v>
      </c>
      <c r="N105" s="7" t="s">
        <v>37097</v>
      </c>
      <c r="O105" s="7" t="s">
        <v>37098</v>
      </c>
      <c r="P105" s="8" t="s">
        <v>37108</v>
      </c>
      <c r="Q105" s="9" t="s">
        <v>37109</v>
      </c>
      <c r="R105" s="11">
        <v>-78.3</v>
      </c>
      <c r="S105" s="10">
        <v>21</v>
      </c>
      <c r="T105" s="8">
        <v>13.75</v>
      </c>
      <c r="U105" s="8">
        <v>100</v>
      </c>
      <c r="V105" s="7">
        <v>105</v>
      </c>
      <c r="W105" s="8">
        <v>13.75</v>
      </c>
      <c r="X105" s="7"/>
    </row>
    <row r="106" spans="1:24">
      <c r="A106" t="s">
        <v>37099</v>
      </c>
      <c r="B106" t="s">
        <v>10035</v>
      </c>
      <c r="C106" t="s">
        <v>10089</v>
      </c>
      <c r="D106">
        <v>2003</v>
      </c>
      <c r="E106" t="s">
        <v>569</v>
      </c>
      <c r="F106" t="s">
        <v>10091</v>
      </c>
      <c r="G106">
        <v>16</v>
      </c>
      <c r="H106" t="s">
        <v>37026</v>
      </c>
      <c r="J106">
        <v>16</v>
      </c>
      <c r="K106" t="s">
        <v>37027</v>
      </c>
      <c r="L106" t="s">
        <v>37100</v>
      </c>
      <c r="M106" t="s">
        <v>37101</v>
      </c>
      <c r="N106" s="7" t="s">
        <v>37097</v>
      </c>
      <c r="O106" s="7" t="s">
        <v>37098</v>
      </c>
      <c r="P106" s="8" t="s">
        <v>37108</v>
      </c>
      <c r="Q106" s="9" t="s">
        <v>37109</v>
      </c>
      <c r="R106" s="11">
        <v>-78.3</v>
      </c>
      <c r="S106" s="10">
        <v>21</v>
      </c>
      <c r="T106" s="8">
        <v>14</v>
      </c>
      <c r="U106" s="8">
        <v>99</v>
      </c>
      <c r="V106" s="7">
        <v>105</v>
      </c>
      <c r="W106" s="8">
        <v>14</v>
      </c>
      <c r="X106" s="7"/>
    </row>
    <row r="107" spans="1:24">
      <c r="A107" t="s">
        <v>37099</v>
      </c>
      <c r="B107" t="s">
        <v>10035</v>
      </c>
      <c r="C107" t="s">
        <v>10089</v>
      </c>
      <c r="D107">
        <v>2003</v>
      </c>
      <c r="E107" t="s">
        <v>569</v>
      </c>
      <c r="F107" t="s">
        <v>10091</v>
      </c>
      <c r="G107">
        <v>16</v>
      </c>
      <c r="H107" t="s">
        <v>37026</v>
      </c>
      <c r="J107">
        <v>16</v>
      </c>
      <c r="K107" t="s">
        <v>37027</v>
      </c>
      <c r="L107" t="s">
        <v>37100</v>
      </c>
      <c r="M107" t="s">
        <v>37101</v>
      </c>
      <c r="N107" s="7" t="s">
        <v>37097</v>
      </c>
      <c r="O107" s="7" t="s">
        <v>37098</v>
      </c>
      <c r="P107" s="8" t="s">
        <v>37108</v>
      </c>
      <c r="Q107" s="9" t="s">
        <v>37109</v>
      </c>
      <c r="R107" s="11">
        <v>-78.3</v>
      </c>
      <c r="S107" s="10">
        <v>21</v>
      </c>
      <c r="T107" s="8">
        <v>14.25</v>
      </c>
      <c r="U107" s="8">
        <v>99</v>
      </c>
      <c r="V107" s="7">
        <v>105</v>
      </c>
      <c r="W107" s="8">
        <v>14.25</v>
      </c>
      <c r="X107" s="7"/>
    </row>
    <row r="108" spans="1:24">
      <c r="A108" t="s">
        <v>37099</v>
      </c>
      <c r="B108" t="s">
        <v>10035</v>
      </c>
      <c r="C108" t="s">
        <v>10089</v>
      </c>
      <c r="D108">
        <v>2003</v>
      </c>
      <c r="E108" t="s">
        <v>569</v>
      </c>
      <c r="F108" t="s">
        <v>10091</v>
      </c>
      <c r="G108">
        <v>16</v>
      </c>
      <c r="H108" t="s">
        <v>37026</v>
      </c>
      <c r="J108">
        <v>16</v>
      </c>
      <c r="K108" t="s">
        <v>37027</v>
      </c>
      <c r="L108" t="s">
        <v>37100</v>
      </c>
      <c r="M108" t="s">
        <v>37101</v>
      </c>
      <c r="N108" s="7" t="s">
        <v>37097</v>
      </c>
      <c r="O108" s="7" t="s">
        <v>37098</v>
      </c>
      <c r="P108" s="8" t="s">
        <v>37108</v>
      </c>
      <c r="Q108" s="9" t="s">
        <v>37109</v>
      </c>
      <c r="R108" s="11">
        <v>-78.3</v>
      </c>
      <c r="S108" s="10">
        <v>21</v>
      </c>
      <c r="T108" s="8">
        <v>14.5</v>
      </c>
      <c r="U108" s="8">
        <v>97.2</v>
      </c>
      <c r="V108" s="7">
        <v>105</v>
      </c>
      <c r="W108" s="8">
        <v>14.5</v>
      </c>
      <c r="X108" s="7"/>
    </row>
    <row r="109" spans="1:24">
      <c r="A109" t="s">
        <v>37099</v>
      </c>
      <c r="B109" t="s">
        <v>10035</v>
      </c>
      <c r="C109" t="s">
        <v>10089</v>
      </c>
      <c r="D109">
        <v>2003</v>
      </c>
      <c r="E109" t="s">
        <v>569</v>
      </c>
      <c r="F109" t="s">
        <v>10091</v>
      </c>
      <c r="G109">
        <v>16</v>
      </c>
      <c r="H109" t="s">
        <v>37026</v>
      </c>
      <c r="J109">
        <v>16</v>
      </c>
      <c r="K109" t="s">
        <v>37027</v>
      </c>
      <c r="L109" t="s">
        <v>37100</v>
      </c>
      <c r="M109" t="s">
        <v>37101</v>
      </c>
      <c r="N109" s="7" t="s">
        <v>37097</v>
      </c>
      <c r="O109" s="7" t="s">
        <v>37098</v>
      </c>
      <c r="P109" s="8" t="s">
        <v>37108</v>
      </c>
      <c r="Q109" s="9" t="s">
        <v>37109</v>
      </c>
      <c r="R109" s="11">
        <v>-78.3</v>
      </c>
      <c r="S109" s="10">
        <v>21</v>
      </c>
      <c r="T109" s="8">
        <v>14.75</v>
      </c>
      <c r="U109" s="8">
        <v>96</v>
      </c>
      <c r="V109" s="7">
        <v>105</v>
      </c>
      <c r="W109" s="8">
        <v>14.75</v>
      </c>
      <c r="X109" s="7"/>
    </row>
    <row r="110" spans="1:24">
      <c r="A110" t="s">
        <v>37099</v>
      </c>
      <c r="B110" t="s">
        <v>10035</v>
      </c>
      <c r="C110" t="s">
        <v>10089</v>
      </c>
      <c r="D110">
        <v>2003</v>
      </c>
      <c r="E110" t="s">
        <v>569</v>
      </c>
      <c r="F110" t="s">
        <v>10091</v>
      </c>
      <c r="G110">
        <v>16</v>
      </c>
      <c r="H110" t="s">
        <v>37026</v>
      </c>
      <c r="J110">
        <v>16</v>
      </c>
      <c r="K110" t="s">
        <v>37027</v>
      </c>
      <c r="L110" t="s">
        <v>37100</v>
      </c>
      <c r="M110" t="s">
        <v>37101</v>
      </c>
      <c r="N110" s="7" t="s">
        <v>37097</v>
      </c>
      <c r="O110" s="7" t="s">
        <v>37098</v>
      </c>
      <c r="P110" s="8" t="s">
        <v>37108</v>
      </c>
      <c r="Q110" s="9" t="s">
        <v>37109</v>
      </c>
      <c r="R110" s="11">
        <v>-78.3</v>
      </c>
      <c r="S110" s="10">
        <v>21</v>
      </c>
      <c r="T110" s="8">
        <v>15</v>
      </c>
      <c r="U110" s="8">
        <v>97.7</v>
      </c>
      <c r="V110" s="7">
        <v>105</v>
      </c>
      <c r="W110" s="8">
        <v>15</v>
      </c>
      <c r="X110" s="7"/>
    </row>
    <row r="111" spans="1:24">
      <c r="A111" t="s">
        <v>37099</v>
      </c>
      <c r="B111" t="s">
        <v>10035</v>
      </c>
      <c r="C111" t="s">
        <v>10089</v>
      </c>
      <c r="D111">
        <v>2003</v>
      </c>
      <c r="E111" t="s">
        <v>569</v>
      </c>
      <c r="F111" t="s">
        <v>10091</v>
      </c>
      <c r="G111">
        <v>16</v>
      </c>
      <c r="H111" t="s">
        <v>37026</v>
      </c>
      <c r="J111">
        <v>16</v>
      </c>
      <c r="K111" t="s">
        <v>37027</v>
      </c>
      <c r="L111" t="s">
        <v>37100</v>
      </c>
      <c r="M111" t="s">
        <v>37101</v>
      </c>
      <c r="N111" s="7" t="s">
        <v>37097</v>
      </c>
      <c r="O111" s="7" t="s">
        <v>37098</v>
      </c>
      <c r="P111" s="8" t="s">
        <v>37108</v>
      </c>
      <c r="Q111" s="9" t="s">
        <v>37109</v>
      </c>
      <c r="R111" s="11">
        <v>-78.3</v>
      </c>
      <c r="S111" s="10">
        <v>21</v>
      </c>
      <c r="T111" s="8">
        <v>15.25</v>
      </c>
      <c r="U111" s="8">
        <v>95</v>
      </c>
      <c r="V111" s="7">
        <v>105</v>
      </c>
      <c r="W111" s="8">
        <v>15.25</v>
      </c>
      <c r="X111" s="7"/>
    </row>
    <row r="112" spans="1:24">
      <c r="A112" t="s">
        <v>37099</v>
      </c>
      <c r="B112" t="s">
        <v>10035</v>
      </c>
      <c r="C112" t="s">
        <v>10089</v>
      </c>
      <c r="D112">
        <v>2003</v>
      </c>
      <c r="E112" t="s">
        <v>569</v>
      </c>
      <c r="F112" t="s">
        <v>10091</v>
      </c>
      <c r="G112">
        <v>16</v>
      </c>
      <c r="H112" t="s">
        <v>37026</v>
      </c>
      <c r="J112">
        <v>16</v>
      </c>
      <c r="K112" t="s">
        <v>37027</v>
      </c>
      <c r="L112" t="s">
        <v>37100</v>
      </c>
      <c r="M112" t="s">
        <v>37101</v>
      </c>
      <c r="N112" s="7" t="s">
        <v>37097</v>
      </c>
      <c r="O112" s="7" t="s">
        <v>37098</v>
      </c>
      <c r="P112" s="8" t="s">
        <v>37108</v>
      </c>
      <c r="Q112" s="9" t="s">
        <v>37109</v>
      </c>
      <c r="R112" s="11">
        <v>-78.3</v>
      </c>
      <c r="S112" s="10">
        <v>21</v>
      </c>
      <c r="T112" s="8">
        <v>15.5</v>
      </c>
      <c r="U112" s="8">
        <v>100</v>
      </c>
      <c r="V112" s="7">
        <v>105</v>
      </c>
      <c r="W112" s="8">
        <v>15.5</v>
      </c>
      <c r="X112" s="7"/>
    </row>
    <row r="113" spans="1:24">
      <c r="A113" t="s">
        <v>37099</v>
      </c>
      <c r="B113" t="s">
        <v>10035</v>
      </c>
      <c r="C113" t="s">
        <v>10089</v>
      </c>
      <c r="D113">
        <v>2003</v>
      </c>
      <c r="E113" t="s">
        <v>569</v>
      </c>
      <c r="F113" t="s">
        <v>10091</v>
      </c>
      <c r="G113">
        <v>16</v>
      </c>
      <c r="H113" t="s">
        <v>37026</v>
      </c>
      <c r="J113">
        <v>16</v>
      </c>
      <c r="K113" t="s">
        <v>37027</v>
      </c>
      <c r="L113" t="s">
        <v>37100</v>
      </c>
      <c r="M113" t="s">
        <v>37101</v>
      </c>
      <c r="N113" s="7" t="s">
        <v>37097</v>
      </c>
      <c r="O113" s="7" t="s">
        <v>37098</v>
      </c>
      <c r="P113" s="8" t="s">
        <v>37108</v>
      </c>
      <c r="Q113" s="9" t="s">
        <v>37109</v>
      </c>
      <c r="R113" s="11">
        <v>-78.3</v>
      </c>
      <c r="S113" s="10">
        <v>21</v>
      </c>
      <c r="T113" s="8">
        <v>15.75</v>
      </c>
      <c r="U113" s="8">
        <v>97.7</v>
      </c>
      <c r="V113" s="7">
        <v>105</v>
      </c>
      <c r="W113" s="8">
        <v>15.75</v>
      </c>
      <c r="X113" s="7"/>
    </row>
    <row r="114" spans="1:24">
      <c r="A114" t="s">
        <v>37099</v>
      </c>
      <c r="B114" t="s">
        <v>10035</v>
      </c>
      <c r="C114" t="s">
        <v>10089</v>
      </c>
      <c r="D114">
        <v>2003</v>
      </c>
      <c r="E114" t="s">
        <v>569</v>
      </c>
      <c r="F114" t="s">
        <v>10091</v>
      </c>
      <c r="G114">
        <v>16</v>
      </c>
      <c r="H114" t="s">
        <v>37026</v>
      </c>
      <c r="J114">
        <v>16</v>
      </c>
      <c r="K114" t="s">
        <v>37027</v>
      </c>
      <c r="L114" t="s">
        <v>37100</v>
      </c>
      <c r="M114" t="s">
        <v>37101</v>
      </c>
      <c r="N114" s="7" t="s">
        <v>37097</v>
      </c>
      <c r="O114" s="7" t="s">
        <v>37098</v>
      </c>
      <c r="P114" s="8" t="s">
        <v>37110</v>
      </c>
      <c r="Q114" s="9">
        <v>35</v>
      </c>
      <c r="R114" s="11">
        <v>-83.2</v>
      </c>
      <c r="S114" s="10">
        <v>20</v>
      </c>
      <c r="T114" s="8">
        <v>12</v>
      </c>
      <c r="U114" s="8">
        <v>0</v>
      </c>
      <c r="V114" s="7">
        <v>105</v>
      </c>
      <c r="W114" s="8">
        <v>12</v>
      </c>
      <c r="X114" s="7"/>
    </row>
    <row r="115" spans="1:24">
      <c r="A115" t="s">
        <v>37099</v>
      </c>
      <c r="B115" t="s">
        <v>10035</v>
      </c>
      <c r="C115" t="s">
        <v>10089</v>
      </c>
      <c r="D115">
        <v>2003</v>
      </c>
      <c r="E115" t="s">
        <v>569</v>
      </c>
      <c r="F115" t="s">
        <v>10091</v>
      </c>
      <c r="G115">
        <v>16</v>
      </c>
      <c r="H115" t="s">
        <v>37026</v>
      </c>
      <c r="J115">
        <v>16</v>
      </c>
      <c r="K115" t="s">
        <v>37027</v>
      </c>
      <c r="L115" t="s">
        <v>37100</v>
      </c>
      <c r="M115" t="s">
        <v>37101</v>
      </c>
      <c r="N115" s="7" t="s">
        <v>37097</v>
      </c>
      <c r="O115" s="7" t="s">
        <v>37098</v>
      </c>
      <c r="P115" s="8" t="s">
        <v>37110</v>
      </c>
      <c r="Q115" s="9">
        <v>35</v>
      </c>
      <c r="R115" s="11">
        <v>-83.2</v>
      </c>
      <c r="S115" s="10">
        <v>20</v>
      </c>
      <c r="T115" s="8">
        <v>12.25</v>
      </c>
      <c r="U115" s="8">
        <v>1.3</v>
      </c>
      <c r="V115" s="7">
        <v>105</v>
      </c>
      <c r="W115" s="8">
        <v>12.25</v>
      </c>
      <c r="X115" s="7"/>
    </row>
    <row r="116" spans="1:24">
      <c r="A116" t="s">
        <v>37099</v>
      </c>
      <c r="B116" t="s">
        <v>10035</v>
      </c>
      <c r="C116" t="s">
        <v>10089</v>
      </c>
      <c r="D116">
        <v>2003</v>
      </c>
      <c r="E116" t="s">
        <v>569</v>
      </c>
      <c r="F116" t="s">
        <v>10091</v>
      </c>
      <c r="G116">
        <v>16</v>
      </c>
      <c r="H116" t="s">
        <v>37026</v>
      </c>
      <c r="J116">
        <v>16</v>
      </c>
      <c r="K116" t="s">
        <v>37027</v>
      </c>
      <c r="L116" t="s">
        <v>37100</v>
      </c>
      <c r="M116" t="s">
        <v>37101</v>
      </c>
      <c r="N116" s="7" t="s">
        <v>37097</v>
      </c>
      <c r="O116" s="7" t="s">
        <v>37098</v>
      </c>
      <c r="P116" s="8" t="s">
        <v>37110</v>
      </c>
      <c r="Q116" s="9">
        <v>35</v>
      </c>
      <c r="R116" s="11">
        <v>-83.2</v>
      </c>
      <c r="S116" s="10">
        <v>20</v>
      </c>
      <c r="T116" s="8">
        <v>12.5</v>
      </c>
      <c r="U116" s="8">
        <v>0</v>
      </c>
      <c r="V116" s="7">
        <v>105</v>
      </c>
      <c r="W116" s="8">
        <v>12.5</v>
      </c>
      <c r="X116" s="7"/>
    </row>
    <row r="117" spans="1:24">
      <c r="A117" t="s">
        <v>37099</v>
      </c>
      <c r="B117" t="s">
        <v>10035</v>
      </c>
      <c r="C117" t="s">
        <v>10089</v>
      </c>
      <c r="D117">
        <v>2003</v>
      </c>
      <c r="E117" t="s">
        <v>569</v>
      </c>
      <c r="F117" t="s">
        <v>10091</v>
      </c>
      <c r="G117">
        <v>16</v>
      </c>
      <c r="H117" t="s">
        <v>37026</v>
      </c>
      <c r="J117">
        <v>16</v>
      </c>
      <c r="K117" t="s">
        <v>37027</v>
      </c>
      <c r="L117" t="s">
        <v>37100</v>
      </c>
      <c r="M117" t="s">
        <v>37101</v>
      </c>
      <c r="N117" s="7" t="s">
        <v>37097</v>
      </c>
      <c r="O117" s="7" t="s">
        <v>37098</v>
      </c>
      <c r="P117" s="8" t="s">
        <v>37110</v>
      </c>
      <c r="Q117" s="9">
        <v>35</v>
      </c>
      <c r="R117" s="11">
        <v>-83.2</v>
      </c>
      <c r="S117" s="10">
        <v>20</v>
      </c>
      <c r="T117" s="8">
        <v>12.75</v>
      </c>
      <c r="U117" s="8">
        <v>0</v>
      </c>
      <c r="V117" s="7">
        <v>105</v>
      </c>
      <c r="W117" s="8">
        <v>12.75</v>
      </c>
      <c r="X117" s="7"/>
    </row>
    <row r="118" spans="1:24">
      <c r="A118" t="s">
        <v>37099</v>
      </c>
      <c r="B118" t="s">
        <v>10035</v>
      </c>
      <c r="C118" t="s">
        <v>10089</v>
      </c>
      <c r="D118">
        <v>2003</v>
      </c>
      <c r="E118" t="s">
        <v>569</v>
      </c>
      <c r="F118" t="s">
        <v>10091</v>
      </c>
      <c r="G118">
        <v>16</v>
      </c>
      <c r="H118" t="s">
        <v>37026</v>
      </c>
      <c r="J118">
        <v>16</v>
      </c>
      <c r="K118" t="s">
        <v>37027</v>
      </c>
      <c r="L118" t="s">
        <v>37100</v>
      </c>
      <c r="M118" t="s">
        <v>37101</v>
      </c>
      <c r="N118" s="7" t="s">
        <v>37097</v>
      </c>
      <c r="O118" s="7" t="s">
        <v>37098</v>
      </c>
      <c r="P118" s="8" t="s">
        <v>37110</v>
      </c>
      <c r="Q118" s="9">
        <v>35</v>
      </c>
      <c r="R118" s="11">
        <v>-83.2</v>
      </c>
      <c r="S118" s="10">
        <v>20</v>
      </c>
      <c r="T118" s="8">
        <v>13</v>
      </c>
      <c r="U118" s="8">
        <v>0</v>
      </c>
      <c r="V118" s="7">
        <v>105</v>
      </c>
      <c r="W118" s="8">
        <v>13</v>
      </c>
      <c r="X118" s="7"/>
    </row>
    <row r="119" spans="1:24">
      <c r="A119" t="s">
        <v>37099</v>
      </c>
      <c r="B119" t="s">
        <v>10035</v>
      </c>
      <c r="C119" t="s">
        <v>10089</v>
      </c>
      <c r="D119">
        <v>2003</v>
      </c>
      <c r="E119" t="s">
        <v>569</v>
      </c>
      <c r="F119" t="s">
        <v>10091</v>
      </c>
      <c r="G119">
        <v>16</v>
      </c>
      <c r="H119" t="s">
        <v>37026</v>
      </c>
      <c r="J119">
        <v>16</v>
      </c>
      <c r="K119" t="s">
        <v>37027</v>
      </c>
      <c r="L119" t="s">
        <v>37100</v>
      </c>
      <c r="M119" t="s">
        <v>37101</v>
      </c>
      <c r="N119" s="7" t="s">
        <v>37097</v>
      </c>
      <c r="O119" s="7" t="s">
        <v>37098</v>
      </c>
      <c r="P119" s="8" t="s">
        <v>37110</v>
      </c>
      <c r="Q119" s="9">
        <v>35</v>
      </c>
      <c r="R119" s="11">
        <v>-83.2</v>
      </c>
      <c r="S119" s="10">
        <v>20</v>
      </c>
      <c r="T119" s="8">
        <v>13.25</v>
      </c>
      <c r="U119" s="8">
        <v>0</v>
      </c>
      <c r="V119" s="7">
        <v>105</v>
      </c>
      <c r="W119" s="8">
        <v>13.25</v>
      </c>
      <c r="X119" s="7"/>
    </row>
    <row r="120" spans="1:24">
      <c r="A120" t="s">
        <v>37099</v>
      </c>
      <c r="B120" t="s">
        <v>10035</v>
      </c>
      <c r="C120" t="s">
        <v>10089</v>
      </c>
      <c r="D120">
        <v>2003</v>
      </c>
      <c r="E120" t="s">
        <v>569</v>
      </c>
      <c r="F120" t="s">
        <v>10091</v>
      </c>
      <c r="G120">
        <v>16</v>
      </c>
      <c r="H120" t="s">
        <v>37026</v>
      </c>
      <c r="J120">
        <v>16</v>
      </c>
      <c r="K120" t="s">
        <v>37027</v>
      </c>
      <c r="L120" t="s">
        <v>37100</v>
      </c>
      <c r="M120" t="s">
        <v>37101</v>
      </c>
      <c r="N120" s="7" t="s">
        <v>37097</v>
      </c>
      <c r="O120" s="7" t="s">
        <v>37098</v>
      </c>
      <c r="P120" s="8" t="s">
        <v>37110</v>
      </c>
      <c r="Q120" s="9">
        <v>35</v>
      </c>
      <c r="R120" s="11">
        <v>-83.2</v>
      </c>
      <c r="S120" s="10">
        <v>20</v>
      </c>
      <c r="T120" s="8">
        <v>13.5</v>
      </c>
      <c r="U120" s="8">
        <v>8.8000000000000007</v>
      </c>
      <c r="V120" s="7">
        <v>105</v>
      </c>
      <c r="W120" s="8">
        <v>13.5</v>
      </c>
      <c r="X120" s="7"/>
    </row>
    <row r="121" spans="1:24">
      <c r="A121" t="s">
        <v>37099</v>
      </c>
      <c r="B121" t="s">
        <v>10035</v>
      </c>
      <c r="C121" t="s">
        <v>10089</v>
      </c>
      <c r="D121">
        <v>2003</v>
      </c>
      <c r="E121" t="s">
        <v>569</v>
      </c>
      <c r="F121" t="s">
        <v>10091</v>
      </c>
      <c r="G121">
        <v>16</v>
      </c>
      <c r="H121" t="s">
        <v>37026</v>
      </c>
      <c r="J121">
        <v>16</v>
      </c>
      <c r="K121" t="s">
        <v>37027</v>
      </c>
      <c r="L121" t="s">
        <v>37100</v>
      </c>
      <c r="M121" t="s">
        <v>37101</v>
      </c>
      <c r="N121" s="7" t="s">
        <v>37097</v>
      </c>
      <c r="O121" s="7" t="s">
        <v>37098</v>
      </c>
      <c r="P121" s="8" t="s">
        <v>37110</v>
      </c>
      <c r="Q121" s="9">
        <v>35</v>
      </c>
      <c r="R121" s="11">
        <v>-83.2</v>
      </c>
      <c r="S121" s="10">
        <v>20</v>
      </c>
      <c r="T121" s="8">
        <v>13.75</v>
      </c>
      <c r="U121" s="8">
        <v>25</v>
      </c>
      <c r="V121" s="7">
        <v>105</v>
      </c>
      <c r="W121" s="8">
        <v>13.75</v>
      </c>
      <c r="X121" s="7"/>
    </row>
    <row r="122" spans="1:24">
      <c r="A122" t="s">
        <v>37099</v>
      </c>
      <c r="B122" t="s">
        <v>10035</v>
      </c>
      <c r="C122" t="s">
        <v>10089</v>
      </c>
      <c r="D122">
        <v>2003</v>
      </c>
      <c r="E122" t="s">
        <v>569</v>
      </c>
      <c r="F122" t="s">
        <v>10091</v>
      </c>
      <c r="G122">
        <v>16</v>
      </c>
      <c r="H122" t="s">
        <v>37026</v>
      </c>
      <c r="J122">
        <v>16</v>
      </c>
      <c r="K122" t="s">
        <v>37027</v>
      </c>
      <c r="L122" t="s">
        <v>37100</v>
      </c>
      <c r="M122" t="s">
        <v>37101</v>
      </c>
      <c r="N122" s="7" t="s">
        <v>37097</v>
      </c>
      <c r="O122" s="7" t="s">
        <v>37098</v>
      </c>
      <c r="P122" s="8" t="s">
        <v>37110</v>
      </c>
      <c r="Q122" s="9">
        <v>35</v>
      </c>
      <c r="R122" s="11">
        <v>-83.2</v>
      </c>
      <c r="S122" s="10">
        <v>20</v>
      </c>
      <c r="T122" s="8">
        <v>14</v>
      </c>
      <c r="U122" s="8">
        <v>73.5</v>
      </c>
      <c r="V122" s="7">
        <v>105</v>
      </c>
      <c r="W122" s="8">
        <v>14</v>
      </c>
      <c r="X122" s="7"/>
    </row>
    <row r="123" spans="1:24">
      <c r="A123" t="s">
        <v>37099</v>
      </c>
      <c r="B123" t="s">
        <v>10035</v>
      </c>
      <c r="C123" t="s">
        <v>10089</v>
      </c>
      <c r="D123">
        <v>2003</v>
      </c>
      <c r="E123" t="s">
        <v>569</v>
      </c>
      <c r="F123" t="s">
        <v>10091</v>
      </c>
      <c r="G123">
        <v>16</v>
      </c>
      <c r="H123" t="s">
        <v>37026</v>
      </c>
      <c r="J123">
        <v>16</v>
      </c>
      <c r="K123" t="s">
        <v>37027</v>
      </c>
      <c r="L123" t="s">
        <v>37100</v>
      </c>
      <c r="M123" t="s">
        <v>37101</v>
      </c>
      <c r="N123" s="7" t="s">
        <v>37097</v>
      </c>
      <c r="O123" s="7" t="s">
        <v>37098</v>
      </c>
      <c r="P123" s="8" t="s">
        <v>37110</v>
      </c>
      <c r="Q123" s="9">
        <v>35</v>
      </c>
      <c r="R123" s="11">
        <v>-83.2</v>
      </c>
      <c r="S123" s="10">
        <v>20</v>
      </c>
      <c r="T123" s="8">
        <v>14.25</v>
      </c>
      <c r="U123" s="8">
        <v>96.8</v>
      </c>
      <c r="V123" s="7">
        <v>105</v>
      </c>
      <c r="W123" s="8">
        <v>14.25</v>
      </c>
      <c r="X123" s="7"/>
    </row>
    <row r="124" spans="1:24">
      <c r="A124" t="s">
        <v>37099</v>
      </c>
      <c r="B124" t="s">
        <v>10035</v>
      </c>
      <c r="C124" t="s">
        <v>10089</v>
      </c>
      <c r="D124">
        <v>2003</v>
      </c>
      <c r="E124" t="s">
        <v>569</v>
      </c>
      <c r="F124" t="s">
        <v>10091</v>
      </c>
      <c r="G124">
        <v>16</v>
      </c>
      <c r="H124" t="s">
        <v>37026</v>
      </c>
      <c r="J124">
        <v>16</v>
      </c>
      <c r="K124" t="s">
        <v>37027</v>
      </c>
      <c r="L124" t="s">
        <v>37100</v>
      </c>
      <c r="M124" t="s">
        <v>37101</v>
      </c>
      <c r="N124" s="7" t="s">
        <v>37097</v>
      </c>
      <c r="O124" s="7" t="s">
        <v>37098</v>
      </c>
      <c r="P124" s="8" t="s">
        <v>37110</v>
      </c>
      <c r="Q124" s="9">
        <v>35</v>
      </c>
      <c r="R124" s="11">
        <v>-83.2</v>
      </c>
      <c r="S124" s="10">
        <v>20</v>
      </c>
      <c r="T124" s="8">
        <v>14.5</v>
      </c>
      <c r="U124" s="8">
        <v>100</v>
      </c>
      <c r="V124" s="7">
        <v>105</v>
      </c>
      <c r="W124" s="8">
        <v>14.5</v>
      </c>
      <c r="X124" s="7"/>
    </row>
    <row r="125" spans="1:24">
      <c r="A125" t="s">
        <v>37099</v>
      </c>
      <c r="B125" t="s">
        <v>10035</v>
      </c>
      <c r="C125" t="s">
        <v>10089</v>
      </c>
      <c r="D125">
        <v>2003</v>
      </c>
      <c r="E125" t="s">
        <v>569</v>
      </c>
      <c r="F125" t="s">
        <v>10091</v>
      </c>
      <c r="G125">
        <v>16</v>
      </c>
      <c r="H125" t="s">
        <v>37026</v>
      </c>
      <c r="J125">
        <v>16</v>
      </c>
      <c r="K125" t="s">
        <v>37027</v>
      </c>
      <c r="L125" t="s">
        <v>37100</v>
      </c>
      <c r="M125" t="s">
        <v>37101</v>
      </c>
      <c r="N125" s="7" t="s">
        <v>37097</v>
      </c>
      <c r="O125" s="7" t="s">
        <v>37098</v>
      </c>
      <c r="P125" s="8" t="s">
        <v>37110</v>
      </c>
      <c r="Q125" s="9">
        <v>35</v>
      </c>
      <c r="R125" s="11">
        <v>-83.2</v>
      </c>
      <c r="S125" s="10">
        <v>20</v>
      </c>
      <c r="T125" s="8">
        <v>14.75</v>
      </c>
      <c r="U125" s="8">
        <v>96.3</v>
      </c>
      <c r="V125" s="7">
        <v>105</v>
      </c>
      <c r="W125" s="8">
        <v>14.75</v>
      </c>
      <c r="X125" s="7"/>
    </row>
    <row r="126" spans="1:24">
      <c r="A126" t="s">
        <v>37099</v>
      </c>
      <c r="B126" t="s">
        <v>10035</v>
      </c>
      <c r="C126" t="s">
        <v>10089</v>
      </c>
      <c r="D126">
        <v>2003</v>
      </c>
      <c r="E126" t="s">
        <v>569</v>
      </c>
      <c r="F126" t="s">
        <v>10091</v>
      </c>
      <c r="G126">
        <v>16</v>
      </c>
      <c r="H126" t="s">
        <v>37026</v>
      </c>
      <c r="J126">
        <v>16</v>
      </c>
      <c r="K126" t="s">
        <v>37027</v>
      </c>
      <c r="L126" t="s">
        <v>37100</v>
      </c>
      <c r="M126" t="s">
        <v>37101</v>
      </c>
      <c r="N126" s="7" t="s">
        <v>37097</v>
      </c>
      <c r="O126" s="7" t="s">
        <v>37098</v>
      </c>
      <c r="P126" s="8" t="s">
        <v>37110</v>
      </c>
      <c r="Q126" s="9">
        <v>35</v>
      </c>
      <c r="R126" s="11">
        <v>-83.2</v>
      </c>
      <c r="S126" s="10">
        <v>20</v>
      </c>
      <c r="T126" s="8">
        <v>15</v>
      </c>
      <c r="U126" s="8">
        <v>95</v>
      </c>
      <c r="V126" s="7">
        <v>105</v>
      </c>
      <c r="W126" s="8">
        <v>15</v>
      </c>
      <c r="X126" s="7"/>
    </row>
    <row r="127" spans="1:24">
      <c r="A127" t="s">
        <v>37099</v>
      </c>
      <c r="B127" t="s">
        <v>10035</v>
      </c>
      <c r="C127" t="s">
        <v>10089</v>
      </c>
      <c r="D127">
        <v>2003</v>
      </c>
      <c r="E127" t="s">
        <v>569</v>
      </c>
      <c r="F127" t="s">
        <v>10091</v>
      </c>
      <c r="G127">
        <v>16</v>
      </c>
      <c r="H127" t="s">
        <v>37026</v>
      </c>
      <c r="J127">
        <v>16</v>
      </c>
      <c r="K127" t="s">
        <v>37027</v>
      </c>
      <c r="L127" t="s">
        <v>37100</v>
      </c>
      <c r="M127" t="s">
        <v>37101</v>
      </c>
      <c r="N127" s="7" t="s">
        <v>37097</v>
      </c>
      <c r="O127" s="7" t="s">
        <v>37098</v>
      </c>
      <c r="P127" s="8" t="s">
        <v>37110</v>
      </c>
      <c r="Q127" s="9">
        <v>35</v>
      </c>
      <c r="R127" s="11">
        <v>-83.2</v>
      </c>
      <c r="S127" s="10">
        <v>20</v>
      </c>
      <c r="T127" s="8">
        <v>15.25</v>
      </c>
      <c r="U127" s="8">
        <v>98.6</v>
      </c>
      <c r="V127" s="7">
        <v>105</v>
      </c>
      <c r="W127" s="8">
        <v>15.25</v>
      </c>
      <c r="X127" s="7"/>
    </row>
    <row r="128" spans="1:24">
      <c r="A128" t="s">
        <v>37099</v>
      </c>
      <c r="B128" t="s">
        <v>10035</v>
      </c>
      <c r="C128" t="s">
        <v>10089</v>
      </c>
      <c r="D128">
        <v>2003</v>
      </c>
      <c r="E128" t="s">
        <v>569</v>
      </c>
      <c r="F128" t="s">
        <v>10091</v>
      </c>
      <c r="G128">
        <v>16</v>
      </c>
      <c r="H128" t="s">
        <v>37026</v>
      </c>
      <c r="J128">
        <v>16</v>
      </c>
      <c r="K128" t="s">
        <v>37027</v>
      </c>
      <c r="L128" t="s">
        <v>37100</v>
      </c>
      <c r="M128" t="s">
        <v>37101</v>
      </c>
      <c r="N128" s="7" t="s">
        <v>37097</v>
      </c>
      <c r="O128" s="7" t="s">
        <v>37098</v>
      </c>
      <c r="P128" s="8" t="s">
        <v>37110</v>
      </c>
      <c r="Q128" s="9">
        <v>35</v>
      </c>
      <c r="R128" s="11">
        <v>-83.2</v>
      </c>
      <c r="S128" s="10">
        <v>20</v>
      </c>
      <c r="T128" s="8">
        <v>15.5</v>
      </c>
      <c r="U128" s="8">
        <v>97.3</v>
      </c>
      <c r="V128" s="7">
        <v>105</v>
      </c>
      <c r="W128" s="8">
        <v>15.5</v>
      </c>
      <c r="X128" s="7"/>
    </row>
    <row r="129" spans="1:24">
      <c r="A129" t="s">
        <v>37099</v>
      </c>
      <c r="B129" t="s">
        <v>10035</v>
      </c>
      <c r="C129" t="s">
        <v>10089</v>
      </c>
      <c r="D129">
        <v>2003</v>
      </c>
      <c r="E129" t="s">
        <v>569</v>
      </c>
      <c r="F129" t="s">
        <v>10091</v>
      </c>
      <c r="G129">
        <v>16</v>
      </c>
      <c r="H129" t="s">
        <v>37026</v>
      </c>
      <c r="J129">
        <v>16</v>
      </c>
      <c r="K129" t="s">
        <v>37027</v>
      </c>
      <c r="L129" t="s">
        <v>37100</v>
      </c>
      <c r="M129" t="s">
        <v>37101</v>
      </c>
      <c r="N129" s="7" t="s">
        <v>37097</v>
      </c>
      <c r="O129" s="7" t="s">
        <v>37098</v>
      </c>
      <c r="P129" s="8" t="s">
        <v>37110</v>
      </c>
      <c r="Q129" s="9">
        <v>35</v>
      </c>
      <c r="R129" s="11">
        <v>-83.2</v>
      </c>
      <c r="S129" s="10">
        <v>20</v>
      </c>
      <c r="T129" s="8">
        <v>15.75</v>
      </c>
      <c r="U129" s="8">
        <v>98.8</v>
      </c>
      <c r="V129" s="7">
        <v>105</v>
      </c>
      <c r="W129" s="8">
        <v>15.75</v>
      </c>
      <c r="X129" s="7"/>
    </row>
    <row r="130" spans="1:24">
      <c r="A130" t="s">
        <v>37099</v>
      </c>
      <c r="B130" t="s">
        <v>10035</v>
      </c>
      <c r="C130" t="s">
        <v>10089</v>
      </c>
      <c r="D130">
        <v>2003</v>
      </c>
      <c r="E130" t="s">
        <v>569</v>
      </c>
      <c r="F130" t="s">
        <v>10091</v>
      </c>
      <c r="G130">
        <v>16</v>
      </c>
      <c r="H130" t="s">
        <v>37026</v>
      </c>
      <c r="J130">
        <v>16</v>
      </c>
      <c r="K130" t="s">
        <v>37027</v>
      </c>
      <c r="L130" t="s">
        <v>37100</v>
      </c>
      <c r="M130" t="s">
        <v>37101</v>
      </c>
      <c r="N130" s="7" t="s">
        <v>37097</v>
      </c>
      <c r="O130" s="7" t="s">
        <v>37098</v>
      </c>
      <c r="P130" s="8" t="s">
        <v>37110</v>
      </c>
      <c r="Q130" s="9">
        <v>35</v>
      </c>
      <c r="R130" s="11">
        <v>-83.2</v>
      </c>
      <c r="S130" s="10">
        <v>20</v>
      </c>
      <c r="T130" s="8">
        <v>16</v>
      </c>
      <c r="U130" s="8">
        <v>100</v>
      </c>
      <c r="V130" s="7">
        <v>105</v>
      </c>
      <c r="W130" s="8">
        <v>16</v>
      </c>
      <c r="X130" s="7"/>
    </row>
    <row r="131" spans="1:24">
      <c r="A131" t="s">
        <v>37099</v>
      </c>
      <c r="B131" t="s">
        <v>10035</v>
      </c>
      <c r="C131" t="s">
        <v>10089</v>
      </c>
      <c r="D131">
        <v>2003</v>
      </c>
      <c r="E131" t="s">
        <v>569</v>
      </c>
      <c r="F131" t="s">
        <v>10091</v>
      </c>
      <c r="G131">
        <v>16</v>
      </c>
      <c r="H131" t="s">
        <v>37026</v>
      </c>
      <c r="J131">
        <v>16</v>
      </c>
      <c r="K131" t="s">
        <v>37027</v>
      </c>
      <c r="L131" t="s">
        <v>37100</v>
      </c>
      <c r="M131" t="s">
        <v>37101</v>
      </c>
      <c r="N131" s="7" t="s">
        <v>37097</v>
      </c>
      <c r="O131" s="7" t="s">
        <v>37098</v>
      </c>
      <c r="P131" s="8" t="s">
        <v>37110</v>
      </c>
      <c r="Q131" s="9">
        <v>35</v>
      </c>
      <c r="R131" s="11">
        <v>-83.2</v>
      </c>
      <c r="S131" s="10">
        <v>20</v>
      </c>
      <c r="T131" s="8">
        <v>16.25</v>
      </c>
      <c r="U131" s="8">
        <v>97.6</v>
      </c>
      <c r="V131" s="7">
        <v>105</v>
      </c>
      <c r="W131" s="8">
        <v>16.25</v>
      </c>
      <c r="X131" s="7"/>
    </row>
    <row r="132" spans="1:24">
      <c r="A132" t="s">
        <v>37099</v>
      </c>
      <c r="B132" t="s">
        <v>10035</v>
      </c>
      <c r="C132" t="s">
        <v>10089</v>
      </c>
      <c r="D132">
        <v>2003</v>
      </c>
      <c r="E132" t="s">
        <v>569</v>
      </c>
      <c r="F132" t="s">
        <v>10091</v>
      </c>
      <c r="G132">
        <v>16</v>
      </c>
      <c r="H132" t="s">
        <v>37026</v>
      </c>
      <c r="J132">
        <v>16</v>
      </c>
      <c r="K132" t="s">
        <v>37027</v>
      </c>
      <c r="L132" t="s">
        <v>37100</v>
      </c>
      <c r="M132" t="s">
        <v>37101</v>
      </c>
      <c r="N132" s="7" t="s">
        <v>37097</v>
      </c>
      <c r="O132" s="7" t="s">
        <v>37098</v>
      </c>
      <c r="P132" s="8" t="s">
        <v>37110</v>
      </c>
      <c r="Q132" s="9">
        <v>35</v>
      </c>
      <c r="R132" s="11">
        <v>-83.2</v>
      </c>
      <c r="S132" s="10">
        <v>20</v>
      </c>
      <c r="T132" s="8">
        <v>16.5</v>
      </c>
      <c r="U132" s="8">
        <v>96.4</v>
      </c>
      <c r="V132" s="7">
        <v>105</v>
      </c>
      <c r="W132" s="8">
        <v>16.5</v>
      </c>
      <c r="X132" s="7"/>
    </row>
    <row r="133" spans="1:24">
      <c r="A133" t="s">
        <v>37099</v>
      </c>
      <c r="B133" t="s">
        <v>10035</v>
      </c>
      <c r="C133" t="s">
        <v>10089</v>
      </c>
      <c r="D133">
        <v>2003</v>
      </c>
      <c r="E133" t="s">
        <v>569</v>
      </c>
      <c r="F133" t="s">
        <v>10091</v>
      </c>
      <c r="G133">
        <v>16</v>
      </c>
      <c r="H133" t="s">
        <v>37026</v>
      </c>
      <c r="J133">
        <v>16</v>
      </c>
      <c r="K133" t="s">
        <v>37027</v>
      </c>
      <c r="L133" t="s">
        <v>37100</v>
      </c>
      <c r="M133" t="s">
        <v>37101</v>
      </c>
      <c r="N133" s="7" t="s">
        <v>37097</v>
      </c>
      <c r="O133" s="7" t="s">
        <v>37098</v>
      </c>
      <c r="P133" s="8" t="s">
        <v>37110</v>
      </c>
      <c r="Q133" s="9">
        <v>35</v>
      </c>
      <c r="R133" s="11">
        <v>-83.2</v>
      </c>
      <c r="S133" s="10">
        <v>20</v>
      </c>
      <c r="T133" s="8">
        <v>16.75</v>
      </c>
      <c r="U133" s="8">
        <v>98.6</v>
      </c>
      <c r="V133" s="7">
        <v>105</v>
      </c>
      <c r="W133" s="8">
        <v>16.75</v>
      </c>
      <c r="X133" s="7"/>
    </row>
    <row r="134" spans="1:24">
      <c r="A134" t="s">
        <v>37099</v>
      </c>
      <c r="B134" t="s">
        <v>10035</v>
      </c>
      <c r="C134" t="s">
        <v>10089</v>
      </c>
      <c r="D134">
        <v>2003</v>
      </c>
      <c r="E134" t="s">
        <v>569</v>
      </c>
      <c r="F134" t="s">
        <v>10091</v>
      </c>
      <c r="G134">
        <v>16</v>
      </c>
      <c r="H134" t="s">
        <v>37026</v>
      </c>
      <c r="J134">
        <v>16</v>
      </c>
      <c r="K134" t="s">
        <v>37027</v>
      </c>
      <c r="L134" t="s">
        <v>37100</v>
      </c>
      <c r="M134" t="s">
        <v>37101</v>
      </c>
      <c r="N134" s="7" t="s">
        <v>37097</v>
      </c>
      <c r="O134" s="7" t="s">
        <v>37098</v>
      </c>
      <c r="P134" s="8" t="s">
        <v>37111</v>
      </c>
      <c r="Q134" s="9" t="s">
        <v>37112</v>
      </c>
      <c r="R134" s="11">
        <v>-74.5</v>
      </c>
      <c r="S134" s="10">
        <v>16</v>
      </c>
      <c r="T134" s="8">
        <v>12</v>
      </c>
      <c r="U134" s="8">
        <v>0</v>
      </c>
      <c r="V134" s="7">
        <v>105</v>
      </c>
      <c r="W134" s="8">
        <v>12</v>
      </c>
      <c r="X134" s="7"/>
    </row>
    <row r="135" spans="1:24">
      <c r="A135" t="s">
        <v>37099</v>
      </c>
      <c r="B135" t="s">
        <v>10035</v>
      </c>
      <c r="C135" t="s">
        <v>10089</v>
      </c>
      <c r="D135">
        <v>2003</v>
      </c>
      <c r="E135" t="s">
        <v>569</v>
      </c>
      <c r="F135" t="s">
        <v>10091</v>
      </c>
      <c r="G135">
        <v>16</v>
      </c>
      <c r="H135" t="s">
        <v>37026</v>
      </c>
      <c r="J135">
        <v>16</v>
      </c>
      <c r="K135" t="s">
        <v>37027</v>
      </c>
      <c r="L135" t="s">
        <v>37100</v>
      </c>
      <c r="M135" t="s">
        <v>37101</v>
      </c>
      <c r="N135" s="7" t="s">
        <v>37097</v>
      </c>
      <c r="O135" s="7" t="s">
        <v>37098</v>
      </c>
      <c r="P135" s="8" t="s">
        <v>37111</v>
      </c>
      <c r="Q135" s="9" t="s">
        <v>37112</v>
      </c>
      <c r="R135" s="11">
        <v>-74.5</v>
      </c>
      <c r="S135" s="10">
        <v>16</v>
      </c>
      <c r="T135" s="8">
        <v>12.25</v>
      </c>
      <c r="U135" s="8">
        <v>1</v>
      </c>
      <c r="V135" s="7">
        <v>105</v>
      </c>
      <c r="W135" s="8">
        <v>12.25</v>
      </c>
      <c r="X135" s="7"/>
    </row>
    <row r="136" spans="1:24">
      <c r="A136" t="s">
        <v>37099</v>
      </c>
      <c r="B136" t="s">
        <v>10035</v>
      </c>
      <c r="C136" t="s">
        <v>10089</v>
      </c>
      <c r="D136">
        <v>2003</v>
      </c>
      <c r="E136" t="s">
        <v>569</v>
      </c>
      <c r="F136" t="s">
        <v>10091</v>
      </c>
      <c r="G136">
        <v>16</v>
      </c>
      <c r="H136" t="s">
        <v>37026</v>
      </c>
      <c r="J136">
        <v>16</v>
      </c>
      <c r="K136" t="s">
        <v>37027</v>
      </c>
      <c r="L136" t="s">
        <v>37100</v>
      </c>
      <c r="M136" t="s">
        <v>37101</v>
      </c>
      <c r="N136" s="7" t="s">
        <v>37097</v>
      </c>
      <c r="O136" s="7" t="s">
        <v>37098</v>
      </c>
      <c r="P136" s="8" t="s">
        <v>37111</v>
      </c>
      <c r="Q136" s="9" t="s">
        <v>37112</v>
      </c>
      <c r="R136" s="11">
        <v>-74.5</v>
      </c>
      <c r="S136" s="10">
        <v>16</v>
      </c>
      <c r="T136" s="8">
        <v>12.5</v>
      </c>
      <c r="U136" s="8">
        <v>1</v>
      </c>
      <c r="V136" s="7">
        <v>105</v>
      </c>
      <c r="W136" s="8">
        <v>12.5</v>
      </c>
      <c r="X136" s="7"/>
    </row>
    <row r="137" spans="1:24">
      <c r="A137" t="s">
        <v>37099</v>
      </c>
      <c r="B137" t="s">
        <v>10035</v>
      </c>
      <c r="C137" t="s">
        <v>10089</v>
      </c>
      <c r="D137">
        <v>2003</v>
      </c>
      <c r="E137" t="s">
        <v>569</v>
      </c>
      <c r="F137" t="s">
        <v>10091</v>
      </c>
      <c r="G137">
        <v>16</v>
      </c>
      <c r="H137" t="s">
        <v>37026</v>
      </c>
      <c r="J137">
        <v>16</v>
      </c>
      <c r="K137" t="s">
        <v>37027</v>
      </c>
      <c r="L137" t="s">
        <v>37100</v>
      </c>
      <c r="M137" t="s">
        <v>37101</v>
      </c>
      <c r="N137" s="7" t="s">
        <v>37097</v>
      </c>
      <c r="O137" s="7" t="s">
        <v>37098</v>
      </c>
      <c r="P137" s="8" t="s">
        <v>37111</v>
      </c>
      <c r="Q137" s="9" t="s">
        <v>37112</v>
      </c>
      <c r="R137" s="11">
        <v>-74.5</v>
      </c>
      <c r="S137" s="10">
        <v>16</v>
      </c>
      <c r="T137" s="8">
        <v>12.75</v>
      </c>
      <c r="U137" s="8">
        <v>2.1</v>
      </c>
      <c r="V137" s="7">
        <v>105</v>
      </c>
      <c r="W137" s="8">
        <v>12.75</v>
      </c>
      <c r="X137" s="7"/>
    </row>
    <row r="138" spans="1:24">
      <c r="A138" t="s">
        <v>37099</v>
      </c>
      <c r="B138" t="s">
        <v>10035</v>
      </c>
      <c r="C138" t="s">
        <v>10089</v>
      </c>
      <c r="D138">
        <v>2003</v>
      </c>
      <c r="E138" t="s">
        <v>569</v>
      </c>
      <c r="F138" t="s">
        <v>10091</v>
      </c>
      <c r="G138">
        <v>16</v>
      </c>
      <c r="H138" t="s">
        <v>37026</v>
      </c>
      <c r="J138">
        <v>16</v>
      </c>
      <c r="K138" t="s">
        <v>37027</v>
      </c>
      <c r="L138" t="s">
        <v>37100</v>
      </c>
      <c r="M138" t="s">
        <v>37101</v>
      </c>
      <c r="N138" s="7" t="s">
        <v>37097</v>
      </c>
      <c r="O138" s="7" t="s">
        <v>37098</v>
      </c>
      <c r="P138" s="8" t="s">
        <v>37111</v>
      </c>
      <c r="Q138" s="9" t="s">
        <v>37112</v>
      </c>
      <c r="R138" s="11">
        <v>-74.5</v>
      </c>
      <c r="S138" s="10">
        <v>16</v>
      </c>
      <c r="T138" s="8">
        <v>13</v>
      </c>
      <c r="U138" s="8">
        <v>5.8</v>
      </c>
      <c r="V138" s="7">
        <v>105</v>
      </c>
      <c r="W138" s="8">
        <v>13</v>
      </c>
      <c r="X138" s="7"/>
    </row>
    <row r="139" spans="1:24">
      <c r="A139" t="s">
        <v>37099</v>
      </c>
      <c r="B139" t="s">
        <v>10035</v>
      </c>
      <c r="C139" t="s">
        <v>10089</v>
      </c>
      <c r="D139">
        <v>2003</v>
      </c>
      <c r="E139" t="s">
        <v>569</v>
      </c>
      <c r="F139" t="s">
        <v>10091</v>
      </c>
      <c r="G139">
        <v>16</v>
      </c>
      <c r="H139" t="s">
        <v>37026</v>
      </c>
      <c r="J139">
        <v>16</v>
      </c>
      <c r="K139" t="s">
        <v>37027</v>
      </c>
      <c r="L139" t="s">
        <v>37100</v>
      </c>
      <c r="M139" t="s">
        <v>37101</v>
      </c>
      <c r="N139" s="7" t="s">
        <v>37097</v>
      </c>
      <c r="O139" s="7" t="s">
        <v>37098</v>
      </c>
      <c r="P139" s="8" t="s">
        <v>37111</v>
      </c>
      <c r="Q139" s="9" t="s">
        <v>37112</v>
      </c>
      <c r="R139" s="11">
        <v>-74.5</v>
      </c>
      <c r="S139" s="10">
        <v>16</v>
      </c>
      <c r="T139" s="8">
        <v>13.25</v>
      </c>
      <c r="U139" s="8">
        <v>1.9</v>
      </c>
      <c r="V139" s="7">
        <v>105</v>
      </c>
      <c r="W139" s="8">
        <v>13.25</v>
      </c>
      <c r="X139" s="7"/>
    </row>
    <row r="140" spans="1:24">
      <c r="A140" t="s">
        <v>37099</v>
      </c>
      <c r="B140" t="s">
        <v>10035</v>
      </c>
      <c r="C140" t="s">
        <v>10089</v>
      </c>
      <c r="D140">
        <v>2003</v>
      </c>
      <c r="E140" t="s">
        <v>569</v>
      </c>
      <c r="F140" t="s">
        <v>10091</v>
      </c>
      <c r="G140">
        <v>16</v>
      </c>
      <c r="H140" t="s">
        <v>37026</v>
      </c>
      <c r="J140">
        <v>16</v>
      </c>
      <c r="K140" t="s">
        <v>37027</v>
      </c>
      <c r="L140" t="s">
        <v>37100</v>
      </c>
      <c r="M140" t="s">
        <v>37101</v>
      </c>
      <c r="N140" s="7" t="s">
        <v>37097</v>
      </c>
      <c r="O140" s="7" t="s">
        <v>37098</v>
      </c>
      <c r="P140" s="8" t="s">
        <v>37111</v>
      </c>
      <c r="Q140" s="9" t="s">
        <v>37112</v>
      </c>
      <c r="R140" s="11">
        <v>-74.5</v>
      </c>
      <c r="S140" s="10">
        <v>16</v>
      </c>
      <c r="T140" s="8">
        <v>13.5</v>
      </c>
      <c r="U140" s="8">
        <v>20.8</v>
      </c>
      <c r="V140" s="7">
        <v>105</v>
      </c>
      <c r="W140" s="8">
        <v>13.5</v>
      </c>
      <c r="X140" s="7"/>
    </row>
    <row r="141" spans="1:24">
      <c r="A141" t="s">
        <v>37099</v>
      </c>
      <c r="B141" t="s">
        <v>10035</v>
      </c>
      <c r="C141" t="s">
        <v>10089</v>
      </c>
      <c r="D141">
        <v>2003</v>
      </c>
      <c r="E141" t="s">
        <v>569</v>
      </c>
      <c r="F141" t="s">
        <v>10091</v>
      </c>
      <c r="G141">
        <v>16</v>
      </c>
      <c r="H141" t="s">
        <v>37026</v>
      </c>
      <c r="J141">
        <v>16</v>
      </c>
      <c r="K141" t="s">
        <v>37027</v>
      </c>
      <c r="L141" t="s">
        <v>37100</v>
      </c>
      <c r="M141" t="s">
        <v>37101</v>
      </c>
      <c r="N141" s="7" t="s">
        <v>37097</v>
      </c>
      <c r="O141" s="7" t="s">
        <v>37098</v>
      </c>
      <c r="P141" s="8" t="s">
        <v>37111</v>
      </c>
      <c r="Q141" s="9" t="s">
        <v>37112</v>
      </c>
      <c r="R141" s="11">
        <v>-74.5</v>
      </c>
      <c r="S141" s="10">
        <v>16</v>
      </c>
      <c r="T141" s="8">
        <v>13.75</v>
      </c>
      <c r="U141" s="8">
        <v>59</v>
      </c>
      <c r="V141" s="7">
        <v>105</v>
      </c>
      <c r="W141" s="8">
        <v>13.75</v>
      </c>
      <c r="X141" s="7"/>
    </row>
    <row r="142" spans="1:24">
      <c r="A142" t="s">
        <v>37099</v>
      </c>
      <c r="B142" t="s">
        <v>10035</v>
      </c>
      <c r="C142" t="s">
        <v>10089</v>
      </c>
      <c r="D142">
        <v>2003</v>
      </c>
      <c r="E142" t="s">
        <v>569</v>
      </c>
      <c r="F142" t="s">
        <v>10091</v>
      </c>
      <c r="G142">
        <v>16</v>
      </c>
      <c r="H142" t="s">
        <v>37026</v>
      </c>
      <c r="J142">
        <v>16</v>
      </c>
      <c r="K142" t="s">
        <v>37027</v>
      </c>
      <c r="L142" t="s">
        <v>37100</v>
      </c>
      <c r="M142" t="s">
        <v>37101</v>
      </c>
      <c r="N142" s="7" t="s">
        <v>37097</v>
      </c>
      <c r="O142" s="7" t="s">
        <v>37098</v>
      </c>
      <c r="P142" s="8" t="s">
        <v>37111</v>
      </c>
      <c r="Q142" s="9" t="s">
        <v>37112</v>
      </c>
      <c r="R142" s="11">
        <v>-74.5</v>
      </c>
      <c r="S142" s="10">
        <v>16</v>
      </c>
      <c r="T142" s="8">
        <v>14</v>
      </c>
      <c r="U142" s="8">
        <v>89.6</v>
      </c>
      <c r="V142" s="7">
        <v>105</v>
      </c>
      <c r="W142" s="8">
        <v>14</v>
      </c>
      <c r="X142" s="7"/>
    </row>
    <row r="143" spans="1:24">
      <c r="A143" t="s">
        <v>37099</v>
      </c>
      <c r="B143" t="s">
        <v>10035</v>
      </c>
      <c r="C143" t="s">
        <v>10089</v>
      </c>
      <c r="D143">
        <v>2003</v>
      </c>
      <c r="E143" t="s">
        <v>569</v>
      </c>
      <c r="F143" t="s">
        <v>10091</v>
      </c>
      <c r="G143">
        <v>16</v>
      </c>
      <c r="H143" t="s">
        <v>37026</v>
      </c>
      <c r="J143">
        <v>16</v>
      </c>
      <c r="K143" t="s">
        <v>37027</v>
      </c>
      <c r="L143" t="s">
        <v>37100</v>
      </c>
      <c r="M143" t="s">
        <v>37101</v>
      </c>
      <c r="N143" s="7" t="s">
        <v>37097</v>
      </c>
      <c r="O143" s="7" t="s">
        <v>37098</v>
      </c>
      <c r="P143" s="8" t="s">
        <v>37111</v>
      </c>
      <c r="Q143" s="9" t="s">
        <v>37112</v>
      </c>
      <c r="R143" s="11">
        <v>-74.5</v>
      </c>
      <c r="S143" s="10">
        <v>16</v>
      </c>
      <c r="T143" s="8">
        <v>14.25</v>
      </c>
      <c r="U143" s="8">
        <v>95.6</v>
      </c>
      <c r="V143" s="7">
        <v>105</v>
      </c>
      <c r="W143" s="8">
        <v>14.25</v>
      </c>
      <c r="X143" s="7"/>
    </row>
    <row r="144" spans="1:24">
      <c r="A144" t="s">
        <v>37099</v>
      </c>
      <c r="B144" t="s">
        <v>10035</v>
      </c>
      <c r="C144" t="s">
        <v>10089</v>
      </c>
      <c r="D144">
        <v>2003</v>
      </c>
      <c r="E144" t="s">
        <v>569</v>
      </c>
      <c r="F144" t="s">
        <v>10091</v>
      </c>
      <c r="G144">
        <v>16</v>
      </c>
      <c r="H144" t="s">
        <v>37026</v>
      </c>
      <c r="J144">
        <v>16</v>
      </c>
      <c r="K144" t="s">
        <v>37027</v>
      </c>
      <c r="L144" t="s">
        <v>37100</v>
      </c>
      <c r="M144" t="s">
        <v>37101</v>
      </c>
      <c r="N144" s="7" t="s">
        <v>37097</v>
      </c>
      <c r="O144" s="7" t="s">
        <v>37098</v>
      </c>
      <c r="P144" s="8" t="s">
        <v>37111</v>
      </c>
      <c r="Q144" s="9" t="s">
        <v>37112</v>
      </c>
      <c r="R144" s="11">
        <v>-74.5</v>
      </c>
      <c r="S144" s="10">
        <v>16</v>
      </c>
      <c r="T144" s="8">
        <v>14.5</v>
      </c>
      <c r="U144" s="8">
        <v>98.9</v>
      </c>
      <c r="V144" s="7">
        <v>105</v>
      </c>
      <c r="W144" s="8">
        <v>14.5</v>
      </c>
      <c r="X144" s="7"/>
    </row>
    <row r="145" spans="1:24">
      <c r="A145" t="s">
        <v>37099</v>
      </c>
      <c r="B145" t="s">
        <v>10035</v>
      </c>
      <c r="C145" t="s">
        <v>10089</v>
      </c>
      <c r="D145">
        <v>2003</v>
      </c>
      <c r="E145" t="s">
        <v>569</v>
      </c>
      <c r="F145" t="s">
        <v>10091</v>
      </c>
      <c r="G145">
        <v>16</v>
      </c>
      <c r="H145" t="s">
        <v>37026</v>
      </c>
      <c r="J145">
        <v>16</v>
      </c>
      <c r="K145" t="s">
        <v>37027</v>
      </c>
      <c r="L145" t="s">
        <v>37100</v>
      </c>
      <c r="M145" t="s">
        <v>37101</v>
      </c>
      <c r="N145" s="7" t="s">
        <v>37097</v>
      </c>
      <c r="O145" s="7" t="s">
        <v>37098</v>
      </c>
      <c r="P145" s="8" t="s">
        <v>37111</v>
      </c>
      <c r="Q145" s="9" t="s">
        <v>37112</v>
      </c>
      <c r="R145" s="11">
        <v>-74.5</v>
      </c>
      <c r="S145" s="10">
        <v>16</v>
      </c>
      <c r="T145" s="8">
        <v>14.75</v>
      </c>
      <c r="U145" s="8">
        <v>94.7</v>
      </c>
      <c r="V145" s="7">
        <v>105</v>
      </c>
      <c r="W145" s="8">
        <v>14.75</v>
      </c>
      <c r="X145" s="7"/>
    </row>
    <row r="146" spans="1:24">
      <c r="A146" t="s">
        <v>37099</v>
      </c>
      <c r="B146" t="s">
        <v>10035</v>
      </c>
      <c r="C146" t="s">
        <v>10089</v>
      </c>
      <c r="D146">
        <v>2003</v>
      </c>
      <c r="E146" t="s">
        <v>569</v>
      </c>
      <c r="F146" t="s">
        <v>10091</v>
      </c>
      <c r="G146">
        <v>16</v>
      </c>
      <c r="H146" t="s">
        <v>37026</v>
      </c>
      <c r="J146">
        <v>16</v>
      </c>
      <c r="K146" t="s">
        <v>37027</v>
      </c>
      <c r="L146" t="s">
        <v>37100</v>
      </c>
      <c r="M146" t="s">
        <v>37101</v>
      </c>
      <c r="N146" s="7" t="s">
        <v>37097</v>
      </c>
      <c r="O146" s="7" t="s">
        <v>37098</v>
      </c>
      <c r="P146" s="8" t="s">
        <v>37111</v>
      </c>
      <c r="Q146" s="9" t="s">
        <v>37112</v>
      </c>
      <c r="R146" s="11">
        <v>-74.5</v>
      </c>
      <c r="S146" s="10">
        <v>16</v>
      </c>
      <c r="T146" s="8">
        <v>15</v>
      </c>
      <c r="U146" s="8">
        <v>92.7</v>
      </c>
      <c r="V146" s="7">
        <v>105</v>
      </c>
      <c r="W146" s="8">
        <v>15</v>
      </c>
      <c r="X146" s="7"/>
    </row>
    <row r="147" spans="1:24">
      <c r="A147" t="s">
        <v>37099</v>
      </c>
      <c r="B147" t="s">
        <v>10035</v>
      </c>
      <c r="C147" t="s">
        <v>10089</v>
      </c>
      <c r="D147">
        <v>2003</v>
      </c>
      <c r="E147" t="s">
        <v>569</v>
      </c>
      <c r="F147" t="s">
        <v>10091</v>
      </c>
      <c r="G147">
        <v>16</v>
      </c>
      <c r="H147" t="s">
        <v>37026</v>
      </c>
      <c r="J147">
        <v>16</v>
      </c>
      <c r="K147" t="s">
        <v>37027</v>
      </c>
      <c r="L147" t="s">
        <v>37100</v>
      </c>
      <c r="M147" t="s">
        <v>37101</v>
      </c>
      <c r="N147" s="7" t="s">
        <v>37097</v>
      </c>
      <c r="O147" s="7" t="s">
        <v>37098</v>
      </c>
      <c r="P147" s="8" t="s">
        <v>37111</v>
      </c>
      <c r="Q147" s="9" t="s">
        <v>37112</v>
      </c>
      <c r="R147" s="11">
        <v>-74.5</v>
      </c>
      <c r="S147" s="10">
        <v>16</v>
      </c>
      <c r="T147" s="8">
        <v>15.25</v>
      </c>
      <c r="U147" s="8">
        <v>93.8</v>
      </c>
      <c r="V147" s="7">
        <v>105</v>
      </c>
      <c r="W147" s="8">
        <v>15.25</v>
      </c>
      <c r="X147" s="7"/>
    </row>
    <row r="148" spans="1:24">
      <c r="A148" t="s">
        <v>37099</v>
      </c>
      <c r="B148" t="s">
        <v>10035</v>
      </c>
      <c r="C148" t="s">
        <v>10089</v>
      </c>
      <c r="D148">
        <v>2003</v>
      </c>
      <c r="E148" t="s">
        <v>569</v>
      </c>
      <c r="F148" t="s">
        <v>10091</v>
      </c>
      <c r="G148">
        <v>16</v>
      </c>
      <c r="H148" t="s">
        <v>37026</v>
      </c>
      <c r="J148">
        <v>16</v>
      </c>
      <c r="K148" t="s">
        <v>37027</v>
      </c>
      <c r="L148" t="s">
        <v>37100</v>
      </c>
      <c r="M148" t="s">
        <v>37101</v>
      </c>
      <c r="N148" s="7" t="s">
        <v>37097</v>
      </c>
      <c r="O148" s="7" t="s">
        <v>37098</v>
      </c>
      <c r="P148" s="8" t="s">
        <v>37111</v>
      </c>
      <c r="Q148" s="9" t="s">
        <v>37112</v>
      </c>
      <c r="R148" s="11">
        <v>-74.5</v>
      </c>
      <c r="S148" s="10">
        <v>16</v>
      </c>
      <c r="T148" s="8">
        <v>15.5</v>
      </c>
      <c r="U148" s="8">
        <v>97.9</v>
      </c>
      <c r="V148" s="7">
        <v>105</v>
      </c>
      <c r="W148" s="8">
        <v>15.5</v>
      </c>
      <c r="X148" s="7"/>
    </row>
    <row r="149" spans="1:24">
      <c r="A149" t="s">
        <v>37099</v>
      </c>
      <c r="B149" t="s">
        <v>10035</v>
      </c>
      <c r="C149" t="s">
        <v>10089</v>
      </c>
      <c r="D149">
        <v>2003</v>
      </c>
      <c r="E149" t="s">
        <v>569</v>
      </c>
      <c r="F149" t="s">
        <v>10091</v>
      </c>
      <c r="G149">
        <v>16</v>
      </c>
      <c r="H149" t="s">
        <v>37026</v>
      </c>
      <c r="J149">
        <v>16</v>
      </c>
      <c r="K149" t="s">
        <v>37027</v>
      </c>
      <c r="L149" t="s">
        <v>37100</v>
      </c>
      <c r="M149" t="s">
        <v>37101</v>
      </c>
      <c r="N149" s="7" t="s">
        <v>37097</v>
      </c>
      <c r="O149" s="7" t="s">
        <v>37098</v>
      </c>
      <c r="P149" s="8" t="s">
        <v>37111</v>
      </c>
      <c r="Q149" s="9" t="s">
        <v>37112</v>
      </c>
      <c r="R149" s="11">
        <v>-74.5</v>
      </c>
      <c r="S149" s="10">
        <v>16</v>
      </c>
      <c r="T149" s="8">
        <v>15.75</v>
      </c>
      <c r="U149" s="8">
        <v>97.1</v>
      </c>
      <c r="V149" s="7">
        <v>105</v>
      </c>
      <c r="W149" s="8">
        <v>15.75</v>
      </c>
      <c r="X149" s="7"/>
    </row>
    <row r="150" spans="1:24">
      <c r="A150" t="s">
        <v>37099</v>
      </c>
      <c r="B150" t="s">
        <v>10035</v>
      </c>
      <c r="C150" t="s">
        <v>10089</v>
      </c>
      <c r="D150">
        <v>2003</v>
      </c>
      <c r="E150" t="s">
        <v>569</v>
      </c>
      <c r="F150" t="s">
        <v>10091</v>
      </c>
      <c r="G150">
        <v>16</v>
      </c>
      <c r="H150" t="s">
        <v>37026</v>
      </c>
      <c r="J150">
        <v>16</v>
      </c>
      <c r="K150" t="s">
        <v>37027</v>
      </c>
      <c r="L150" t="s">
        <v>37100</v>
      </c>
      <c r="M150" t="s">
        <v>37101</v>
      </c>
      <c r="N150" s="7" t="s">
        <v>37097</v>
      </c>
      <c r="O150" s="7" t="s">
        <v>37098</v>
      </c>
      <c r="P150" s="8" t="s">
        <v>37113</v>
      </c>
      <c r="Q150" s="9" t="s">
        <v>37114</v>
      </c>
      <c r="R150" s="11">
        <v>-68.3</v>
      </c>
      <c r="S150" s="10">
        <v>16</v>
      </c>
      <c r="T150" s="8">
        <v>13</v>
      </c>
      <c r="U150" s="8">
        <v>0</v>
      </c>
      <c r="V150" s="7">
        <v>105</v>
      </c>
      <c r="W150" s="8">
        <v>13</v>
      </c>
      <c r="X150" s="7"/>
    </row>
    <row r="151" spans="1:24">
      <c r="A151" t="s">
        <v>37099</v>
      </c>
      <c r="B151" t="s">
        <v>10035</v>
      </c>
      <c r="C151" t="s">
        <v>10089</v>
      </c>
      <c r="D151">
        <v>2003</v>
      </c>
      <c r="E151" t="s">
        <v>569</v>
      </c>
      <c r="F151" t="s">
        <v>10091</v>
      </c>
      <c r="G151">
        <v>16</v>
      </c>
      <c r="H151" t="s">
        <v>37026</v>
      </c>
      <c r="J151">
        <v>16</v>
      </c>
      <c r="K151" t="s">
        <v>37027</v>
      </c>
      <c r="L151" t="s">
        <v>37100</v>
      </c>
      <c r="M151" t="s">
        <v>37101</v>
      </c>
      <c r="N151" s="7" t="s">
        <v>37097</v>
      </c>
      <c r="O151" s="7" t="s">
        <v>37098</v>
      </c>
      <c r="P151" s="8" t="s">
        <v>37113</v>
      </c>
      <c r="Q151" s="9" t="s">
        <v>37114</v>
      </c>
      <c r="R151" s="11">
        <v>-68.3</v>
      </c>
      <c r="S151" s="10">
        <v>16</v>
      </c>
      <c r="T151" s="8">
        <v>13.25</v>
      </c>
      <c r="U151" s="8">
        <v>0</v>
      </c>
      <c r="V151" s="7">
        <v>105</v>
      </c>
      <c r="W151" s="8">
        <v>13.25</v>
      </c>
      <c r="X151" s="7"/>
    </row>
    <row r="152" spans="1:24">
      <c r="A152" t="s">
        <v>37099</v>
      </c>
      <c r="B152" t="s">
        <v>10035</v>
      </c>
      <c r="C152" t="s">
        <v>10089</v>
      </c>
      <c r="D152">
        <v>2003</v>
      </c>
      <c r="E152" t="s">
        <v>569</v>
      </c>
      <c r="F152" t="s">
        <v>10091</v>
      </c>
      <c r="G152">
        <v>16</v>
      </c>
      <c r="H152" t="s">
        <v>37026</v>
      </c>
      <c r="J152">
        <v>16</v>
      </c>
      <c r="K152" t="s">
        <v>37027</v>
      </c>
      <c r="L152" t="s">
        <v>37100</v>
      </c>
      <c r="M152" t="s">
        <v>37101</v>
      </c>
      <c r="N152" s="7" t="s">
        <v>37097</v>
      </c>
      <c r="O152" s="7" t="s">
        <v>37098</v>
      </c>
      <c r="P152" s="8" t="s">
        <v>37113</v>
      </c>
      <c r="Q152" s="9" t="s">
        <v>37114</v>
      </c>
      <c r="R152" s="11">
        <v>-68.3</v>
      </c>
      <c r="S152" s="10">
        <v>16</v>
      </c>
      <c r="T152" s="8">
        <v>13.5</v>
      </c>
      <c r="U152" s="8">
        <v>0</v>
      </c>
      <c r="V152" s="7">
        <v>105</v>
      </c>
      <c r="W152" s="8">
        <v>13.5</v>
      </c>
      <c r="X152" s="7"/>
    </row>
    <row r="153" spans="1:24">
      <c r="A153" t="s">
        <v>37099</v>
      </c>
      <c r="B153" t="s">
        <v>10035</v>
      </c>
      <c r="C153" t="s">
        <v>10089</v>
      </c>
      <c r="D153">
        <v>2003</v>
      </c>
      <c r="E153" t="s">
        <v>569</v>
      </c>
      <c r="F153" t="s">
        <v>10091</v>
      </c>
      <c r="G153">
        <v>16</v>
      </c>
      <c r="H153" t="s">
        <v>37026</v>
      </c>
      <c r="J153">
        <v>16</v>
      </c>
      <c r="K153" t="s">
        <v>37027</v>
      </c>
      <c r="L153" t="s">
        <v>37100</v>
      </c>
      <c r="M153" t="s">
        <v>37101</v>
      </c>
      <c r="N153" s="7" t="s">
        <v>37097</v>
      </c>
      <c r="O153" s="7" t="s">
        <v>37098</v>
      </c>
      <c r="P153" s="8" t="s">
        <v>37113</v>
      </c>
      <c r="Q153" s="9" t="s">
        <v>37114</v>
      </c>
      <c r="R153" s="11">
        <v>-68.3</v>
      </c>
      <c r="S153" s="10">
        <v>16</v>
      </c>
      <c r="T153" s="8">
        <v>13.75</v>
      </c>
      <c r="U153" s="8">
        <v>1</v>
      </c>
      <c r="V153" s="7">
        <v>105</v>
      </c>
      <c r="W153" s="8">
        <v>13.75</v>
      </c>
      <c r="X153" s="7"/>
    </row>
    <row r="154" spans="1:24">
      <c r="A154" t="s">
        <v>37099</v>
      </c>
      <c r="B154" t="s">
        <v>10035</v>
      </c>
      <c r="C154" t="s">
        <v>10089</v>
      </c>
      <c r="D154">
        <v>2003</v>
      </c>
      <c r="E154" t="s">
        <v>569</v>
      </c>
      <c r="F154" t="s">
        <v>10091</v>
      </c>
      <c r="G154">
        <v>16</v>
      </c>
      <c r="H154" t="s">
        <v>37026</v>
      </c>
      <c r="J154">
        <v>16</v>
      </c>
      <c r="K154" t="s">
        <v>37027</v>
      </c>
      <c r="L154" t="s">
        <v>37100</v>
      </c>
      <c r="M154" t="s">
        <v>37101</v>
      </c>
      <c r="N154" s="7" t="s">
        <v>37097</v>
      </c>
      <c r="O154" s="7" t="s">
        <v>37098</v>
      </c>
      <c r="P154" s="8" t="s">
        <v>37113</v>
      </c>
      <c r="Q154" s="9" t="s">
        <v>37114</v>
      </c>
      <c r="R154" s="11">
        <v>-68.3</v>
      </c>
      <c r="S154" s="10">
        <v>16</v>
      </c>
      <c r="T154" s="8">
        <v>14</v>
      </c>
      <c r="U154" s="8">
        <v>2.1</v>
      </c>
      <c r="V154" s="7">
        <v>105</v>
      </c>
      <c r="W154" s="8">
        <v>14</v>
      </c>
      <c r="X154" s="7"/>
    </row>
    <row r="155" spans="1:24">
      <c r="A155" t="s">
        <v>37099</v>
      </c>
      <c r="B155" t="s">
        <v>10035</v>
      </c>
      <c r="C155" t="s">
        <v>10089</v>
      </c>
      <c r="D155">
        <v>2003</v>
      </c>
      <c r="E155" t="s">
        <v>569</v>
      </c>
      <c r="F155" t="s">
        <v>10091</v>
      </c>
      <c r="G155">
        <v>16</v>
      </c>
      <c r="H155" t="s">
        <v>37026</v>
      </c>
      <c r="J155">
        <v>16</v>
      </c>
      <c r="K155" t="s">
        <v>37027</v>
      </c>
      <c r="L155" t="s">
        <v>37100</v>
      </c>
      <c r="M155" t="s">
        <v>37101</v>
      </c>
      <c r="N155" s="7" t="s">
        <v>37097</v>
      </c>
      <c r="O155" s="7" t="s">
        <v>37098</v>
      </c>
      <c r="P155" s="8" t="s">
        <v>37113</v>
      </c>
      <c r="Q155" s="9" t="s">
        <v>37114</v>
      </c>
      <c r="R155" s="11">
        <v>-68.3</v>
      </c>
      <c r="S155" s="10">
        <v>16</v>
      </c>
      <c r="T155" s="8">
        <v>14.25</v>
      </c>
      <c r="U155" s="8">
        <v>1.1000000000000001</v>
      </c>
      <c r="V155" s="7">
        <v>105</v>
      </c>
      <c r="W155" s="8">
        <v>14.25</v>
      </c>
      <c r="X155" s="7"/>
    </row>
    <row r="156" spans="1:24">
      <c r="A156" t="s">
        <v>37099</v>
      </c>
      <c r="B156" t="s">
        <v>10035</v>
      </c>
      <c r="C156" t="s">
        <v>10089</v>
      </c>
      <c r="D156">
        <v>2003</v>
      </c>
      <c r="E156" t="s">
        <v>569</v>
      </c>
      <c r="F156" t="s">
        <v>10091</v>
      </c>
      <c r="G156">
        <v>16</v>
      </c>
      <c r="H156" t="s">
        <v>37026</v>
      </c>
      <c r="J156">
        <v>16</v>
      </c>
      <c r="K156" t="s">
        <v>37027</v>
      </c>
      <c r="L156" t="s">
        <v>37100</v>
      </c>
      <c r="M156" t="s">
        <v>37101</v>
      </c>
      <c r="N156" s="7" t="s">
        <v>37097</v>
      </c>
      <c r="O156" s="7" t="s">
        <v>37098</v>
      </c>
      <c r="P156" s="8" t="s">
        <v>37113</v>
      </c>
      <c r="Q156" s="9" t="s">
        <v>37114</v>
      </c>
      <c r="R156" s="11">
        <v>-68.3</v>
      </c>
      <c r="S156" s="10">
        <v>16</v>
      </c>
      <c r="T156" s="8">
        <v>14.5</v>
      </c>
      <c r="U156" s="8">
        <v>0</v>
      </c>
      <c r="V156" s="7">
        <v>105</v>
      </c>
      <c r="W156" s="8">
        <v>14.5</v>
      </c>
      <c r="X156" s="7"/>
    </row>
    <row r="157" spans="1:24">
      <c r="A157" t="s">
        <v>37099</v>
      </c>
      <c r="B157" t="s">
        <v>10035</v>
      </c>
      <c r="C157" t="s">
        <v>10089</v>
      </c>
      <c r="D157">
        <v>2003</v>
      </c>
      <c r="E157" t="s">
        <v>569</v>
      </c>
      <c r="F157" t="s">
        <v>10091</v>
      </c>
      <c r="G157">
        <v>16</v>
      </c>
      <c r="H157" t="s">
        <v>37026</v>
      </c>
      <c r="J157">
        <v>16</v>
      </c>
      <c r="K157" t="s">
        <v>37027</v>
      </c>
      <c r="L157" t="s">
        <v>37100</v>
      </c>
      <c r="M157" t="s">
        <v>37101</v>
      </c>
      <c r="N157" s="7" t="s">
        <v>37097</v>
      </c>
      <c r="O157" s="7" t="s">
        <v>37098</v>
      </c>
      <c r="P157" s="8" t="s">
        <v>37113</v>
      </c>
      <c r="Q157" s="9" t="s">
        <v>37114</v>
      </c>
      <c r="R157" s="11">
        <v>-68.3</v>
      </c>
      <c r="S157" s="10">
        <v>16</v>
      </c>
      <c r="T157" s="8">
        <v>14.75</v>
      </c>
      <c r="U157" s="8">
        <v>4.9000000000000004</v>
      </c>
      <c r="V157" s="7">
        <v>105</v>
      </c>
      <c r="W157" s="8">
        <v>14.75</v>
      </c>
      <c r="X157" s="7"/>
    </row>
    <row r="158" spans="1:24">
      <c r="A158" t="s">
        <v>37099</v>
      </c>
      <c r="B158" t="s">
        <v>10035</v>
      </c>
      <c r="C158" t="s">
        <v>10089</v>
      </c>
      <c r="D158">
        <v>2003</v>
      </c>
      <c r="E158" t="s">
        <v>569</v>
      </c>
      <c r="F158" t="s">
        <v>10091</v>
      </c>
      <c r="G158">
        <v>16</v>
      </c>
      <c r="H158" t="s">
        <v>37026</v>
      </c>
      <c r="J158">
        <v>16</v>
      </c>
      <c r="K158" t="s">
        <v>37027</v>
      </c>
      <c r="L158" t="s">
        <v>37100</v>
      </c>
      <c r="M158" t="s">
        <v>37101</v>
      </c>
      <c r="N158" s="7" t="s">
        <v>37097</v>
      </c>
      <c r="O158" s="7" t="s">
        <v>37098</v>
      </c>
      <c r="P158" s="8" t="s">
        <v>37113</v>
      </c>
      <c r="Q158" s="9" t="s">
        <v>37114</v>
      </c>
      <c r="R158" s="11">
        <v>-68.3</v>
      </c>
      <c r="S158" s="10">
        <v>16</v>
      </c>
      <c r="T158" s="8">
        <v>15</v>
      </c>
      <c r="U158" s="8">
        <v>10.4</v>
      </c>
      <c r="V158" s="7">
        <v>105</v>
      </c>
      <c r="W158" s="8">
        <v>15</v>
      </c>
      <c r="X158" s="7"/>
    </row>
    <row r="159" spans="1:24">
      <c r="A159" t="s">
        <v>37099</v>
      </c>
      <c r="B159" t="s">
        <v>10035</v>
      </c>
      <c r="C159" t="s">
        <v>10089</v>
      </c>
      <c r="D159">
        <v>2003</v>
      </c>
      <c r="E159" t="s">
        <v>569</v>
      </c>
      <c r="F159" t="s">
        <v>10091</v>
      </c>
      <c r="G159">
        <v>16</v>
      </c>
      <c r="H159" t="s">
        <v>37026</v>
      </c>
      <c r="J159">
        <v>16</v>
      </c>
      <c r="K159" t="s">
        <v>37027</v>
      </c>
      <c r="L159" t="s">
        <v>37100</v>
      </c>
      <c r="M159" t="s">
        <v>37101</v>
      </c>
      <c r="N159" s="7" t="s">
        <v>37097</v>
      </c>
      <c r="O159" s="7" t="s">
        <v>37098</v>
      </c>
      <c r="P159" s="8" t="s">
        <v>37113</v>
      </c>
      <c r="Q159" s="9" t="s">
        <v>37114</v>
      </c>
      <c r="R159" s="11">
        <v>-68.3</v>
      </c>
      <c r="S159" s="10">
        <v>16</v>
      </c>
      <c r="T159" s="8">
        <v>15.25</v>
      </c>
      <c r="U159" s="8">
        <v>30.8</v>
      </c>
      <c r="V159" s="7">
        <v>105</v>
      </c>
      <c r="W159" s="8">
        <v>15.25</v>
      </c>
      <c r="X159" s="7"/>
    </row>
    <row r="160" spans="1:24">
      <c r="A160" t="s">
        <v>37099</v>
      </c>
      <c r="B160" t="s">
        <v>10035</v>
      </c>
      <c r="C160" t="s">
        <v>10089</v>
      </c>
      <c r="D160">
        <v>2003</v>
      </c>
      <c r="E160" t="s">
        <v>569</v>
      </c>
      <c r="F160" t="s">
        <v>10091</v>
      </c>
      <c r="G160">
        <v>16</v>
      </c>
      <c r="H160" t="s">
        <v>37026</v>
      </c>
      <c r="J160">
        <v>16</v>
      </c>
      <c r="K160" t="s">
        <v>37027</v>
      </c>
      <c r="L160" t="s">
        <v>37100</v>
      </c>
      <c r="M160" t="s">
        <v>37101</v>
      </c>
      <c r="N160" s="7" t="s">
        <v>37097</v>
      </c>
      <c r="O160" s="7" t="s">
        <v>37098</v>
      </c>
      <c r="P160" s="8" t="s">
        <v>37113</v>
      </c>
      <c r="Q160" s="9" t="s">
        <v>37114</v>
      </c>
      <c r="R160" s="11">
        <v>-68.3</v>
      </c>
      <c r="S160" s="10">
        <v>16</v>
      </c>
      <c r="T160" s="8">
        <v>15.5</v>
      </c>
      <c r="U160" s="8">
        <v>65.2</v>
      </c>
      <c r="V160" s="7">
        <v>105</v>
      </c>
      <c r="W160" s="8">
        <v>15.5</v>
      </c>
      <c r="X160" s="7"/>
    </row>
    <row r="161" spans="1:24">
      <c r="A161" t="s">
        <v>37099</v>
      </c>
      <c r="B161" t="s">
        <v>10035</v>
      </c>
      <c r="C161" t="s">
        <v>10089</v>
      </c>
      <c r="D161">
        <v>2003</v>
      </c>
      <c r="E161" t="s">
        <v>569</v>
      </c>
      <c r="F161" t="s">
        <v>10091</v>
      </c>
      <c r="G161">
        <v>16</v>
      </c>
      <c r="H161" t="s">
        <v>37026</v>
      </c>
      <c r="J161">
        <v>16</v>
      </c>
      <c r="K161" t="s">
        <v>37027</v>
      </c>
      <c r="L161" t="s">
        <v>37100</v>
      </c>
      <c r="M161" t="s">
        <v>37101</v>
      </c>
      <c r="N161" s="7" t="s">
        <v>37097</v>
      </c>
      <c r="O161" s="7" t="s">
        <v>37098</v>
      </c>
      <c r="P161" s="8" t="s">
        <v>37113</v>
      </c>
      <c r="Q161" s="9" t="s">
        <v>37114</v>
      </c>
      <c r="R161" s="11">
        <v>-68.3</v>
      </c>
      <c r="S161" s="10">
        <v>16</v>
      </c>
      <c r="T161" s="8">
        <v>15.75</v>
      </c>
      <c r="U161" s="8">
        <v>94</v>
      </c>
      <c r="V161" s="7">
        <v>105</v>
      </c>
      <c r="W161" s="8">
        <v>15.75</v>
      </c>
      <c r="X161" s="7"/>
    </row>
    <row r="162" spans="1:24">
      <c r="A162" t="s">
        <v>37099</v>
      </c>
      <c r="B162" t="s">
        <v>10035</v>
      </c>
      <c r="C162" t="s">
        <v>10089</v>
      </c>
      <c r="D162">
        <v>2003</v>
      </c>
      <c r="E162" t="s">
        <v>569</v>
      </c>
      <c r="F162" t="s">
        <v>10091</v>
      </c>
      <c r="G162">
        <v>16</v>
      </c>
      <c r="H162" t="s">
        <v>37026</v>
      </c>
      <c r="J162">
        <v>16</v>
      </c>
      <c r="K162" t="s">
        <v>37027</v>
      </c>
      <c r="L162" t="s">
        <v>37100</v>
      </c>
      <c r="M162" t="s">
        <v>37101</v>
      </c>
      <c r="N162" s="7" t="s">
        <v>37097</v>
      </c>
      <c r="O162" s="7" t="s">
        <v>37098</v>
      </c>
      <c r="P162" s="8" t="s">
        <v>37113</v>
      </c>
      <c r="Q162" s="9" t="s">
        <v>37114</v>
      </c>
      <c r="R162" s="11">
        <v>-68.3</v>
      </c>
      <c r="S162" s="10">
        <v>16</v>
      </c>
      <c r="T162" s="8">
        <v>16</v>
      </c>
      <c r="U162" s="8">
        <v>97.8</v>
      </c>
      <c r="V162" s="7">
        <v>105</v>
      </c>
      <c r="W162" s="8">
        <v>16</v>
      </c>
      <c r="X162" s="7"/>
    </row>
    <row r="163" spans="1:24">
      <c r="A163" t="s">
        <v>37099</v>
      </c>
      <c r="B163" t="s">
        <v>10035</v>
      </c>
      <c r="C163" t="s">
        <v>10089</v>
      </c>
      <c r="D163">
        <v>2003</v>
      </c>
      <c r="E163" t="s">
        <v>569</v>
      </c>
      <c r="F163" t="s">
        <v>10091</v>
      </c>
      <c r="G163">
        <v>16</v>
      </c>
      <c r="H163" t="s">
        <v>37026</v>
      </c>
      <c r="J163">
        <v>16</v>
      </c>
      <c r="K163" t="s">
        <v>37027</v>
      </c>
      <c r="L163" t="s">
        <v>37100</v>
      </c>
      <c r="M163" t="s">
        <v>37101</v>
      </c>
      <c r="N163" s="7" t="s">
        <v>37097</v>
      </c>
      <c r="O163" s="7" t="s">
        <v>37098</v>
      </c>
      <c r="P163" s="8" t="s">
        <v>37113</v>
      </c>
      <c r="Q163" s="9" t="s">
        <v>37114</v>
      </c>
      <c r="R163" s="11">
        <v>-68.3</v>
      </c>
      <c r="S163" s="10">
        <v>16</v>
      </c>
      <c r="T163" s="8">
        <v>16.25</v>
      </c>
      <c r="U163" s="8">
        <v>100</v>
      </c>
      <c r="V163" s="7">
        <v>105</v>
      </c>
      <c r="W163" s="8">
        <v>16.25</v>
      </c>
      <c r="X163" s="7"/>
    </row>
    <row r="164" spans="1:24">
      <c r="A164" t="s">
        <v>37099</v>
      </c>
      <c r="B164" t="s">
        <v>10035</v>
      </c>
      <c r="C164" t="s">
        <v>10089</v>
      </c>
      <c r="D164">
        <v>2003</v>
      </c>
      <c r="E164" t="s">
        <v>569</v>
      </c>
      <c r="F164" t="s">
        <v>10091</v>
      </c>
      <c r="G164">
        <v>16</v>
      </c>
      <c r="H164" t="s">
        <v>37026</v>
      </c>
      <c r="J164">
        <v>16</v>
      </c>
      <c r="K164" t="s">
        <v>37027</v>
      </c>
      <c r="L164" t="s">
        <v>37100</v>
      </c>
      <c r="M164" t="s">
        <v>37101</v>
      </c>
      <c r="N164" s="7" t="s">
        <v>37097</v>
      </c>
      <c r="O164" s="7" t="s">
        <v>37098</v>
      </c>
      <c r="P164" s="8" t="s">
        <v>37113</v>
      </c>
      <c r="Q164" s="9" t="s">
        <v>37114</v>
      </c>
      <c r="R164" s="11">
        <v>-68.3</v>
      </c>
      <c r="S164" s="10">
        <v>16</v>
      </c>
      <c r="T164" s="8">
        <v>16.5</v>
      </c>
      <c r="U164" s="8">
        <v>95.9</v>
      </c>
      <c r="V164" s="7">
        <v>105</v>
      </c>
      <c r="W164" s="8">
        <v>16.5</v>
      </c>
      <c r="X164" s="7"/>
    </row>
    <row r="165" spans="1:24">
      <c r="A165" t="s">
        <v>37099</v>
      </c>
      <c r="B165" t="s">
        <v>10035</v>
      </c>
      <c r="C165" t="s">
        <v>10089</v>
      </c>
      <c r="D165">
        <v>2003</v>
      </c>
      <c r="E165" t="s">
        <v>569</v>
      </c>
      <c r="F165" t="s">
        <v>10091</v>
      </c>
      <c r="G165">
        <v>16</v>
      </c>
      <c r="H165" t="s">
        <v>37026</v>
      </c>
      <c r="J165">
        <v>16</v>
      </c>
      <c r="K165" t="s">
        <v>37027</v>
      </c>
      <c r="L165" t="s">
        <v>37100</v>
      </c>
      <c r="M165" t="s">
        <v>37101</v>
      </c>
      <c r="N165" s="7" t="s">
        <v>37097</v>
      </c>
      <c r="O165" s="7" t="s">
        <v>37098</v>
      </c>
      <c r="P165" s="8" t="s">
        <v>37113</v>
      </c>
      <c r="Q165" s="9" t="s">
        <v>37114</v>
      </c>
      <c r="R165" s="11">
        <v>-68.3</v>
      </c>
      <c r="S165" s="10">
        <v>16</v>
      </c>
      <c r="T165" s="8">
        <v>16.75</v>
      </c>
      <c r="U165" s="8">
        <v>83.8</v>
      </c>
      <c r="V165" s="7">
        <v>105</v>
      </c>
      <c r="W165" s="8">
        <v>16.75</v>
      </c>
      <c r="X165" s="7"/>
    </row>
    <row r="166" spans="1:24">
      <c r="A166" t="s">
        <v>37099</v>
      </c>
      <c r="B166" t="s">
        <v>10035</v>
      </c>
      <c r="C166" t="s">
        <v>10089</v>
      </c>
      <c r="D166">
        <v>2003</v>
      </c>
      <c r="E166" t="s">
        <v>569</v>
      </c>
      <c r="F166" t="s">
        <v>10091</v>
      </c>
      <c r="G166">
        <v>16</v>
      </c>
      <c r="H166" t="s">
        <v>37026</v>
      </c>
      <c r="J166">
        <v>16</v>
      </c>
      <c r="K166" t="s">
        <v>37027</v>
      </c>
      <c r="L166" t="s">
        <v>37100</v>
      </c>
      <c r="M166" t="s">
        <v>37101</v>
      </c>
      <c r="N166" s="7" t="s">
        <v>37097</v>
      </c>
      <c r="O166" s="7" t="s">
        <v>37098</v>
      </c>
      <c r="P166" s="8" t="s">
        <v>37115</v>
      </c>
      <c r="Q166" s="9" t="s">
        <v>37116</v>
      </c>
      <c r="R166" s="11">
        <v>-87.5</v>
      </c>
      <c r="S166" s="7">
        <v>16</v>
      </c>
      <c r="T166" s="8">
        <v>11</v>
      </c>
      <c r="U166" s="8">
        <v>1.2</v>
      </c>
      <c r="V166" s="7">
        <v>105</v>
      </c>
      <c r="W166" s="8">
        <v>11</v>
      </c>
      <c r="X166" s="7"/>
    </row>
    <row r="167" spans="1:24">
      <c r="A167" t="s">
        <v>37099</v>
      </c>
      <c r="B167" t="s">
        <v>10035</v>
      </c>
      <c r="C167" t="s">
        <v>10089</v>
      </c>
      <c r="D167">
        <v>2003</v>
      </c>
      <c r="E167" t="s">
        <v>569</v>
      </c>
      <c r="F167" t="s">
        <v>10091</v>
      </c>
      <c r="G167">
        <v>16</v>
      </c>
      <c r="H167" t="s">
        <v>37026</v>
      </c>
      <c r="J167">
        <v>16</v>
      </c>
      <c r="K167" t="s">
        <v>37027</v>
      </c>
      <c r="L167" t="s">
        <v>37100</v>
      </c>
      <c r="M167" t="s">
        <v>37101</v>
      </c>
      <c r="N167" s="7" t="s">
        <v>37097</v>
      </c>
      <c r="O167" s="7" t="s">
        <v>37098</v>
      </c>
      <c r="P167" s="8" t="s">
        <v>37115</v>
      </c>
      <c r="Q167" s="9" t="s">
        <v>37116</v>
      </c>
      <c r="R167" s="11">
        <v>-87.5</v>
      </c>
      <c r="S167" s="7">
        <v>16</v>
      </c>
      <c r="T167" s="8">
        <v>11.25</v>
      </c>
      <c r="U167" s="8">
        <v>3.2</v>
      </c>
      <c r="V167" s="7">
        <v>105</v>
      </c>
      <c r="W167" s="8">
        <v>11.25</v>
      </c>
      <c r="X167" s="7"/>
    </row>
    <row r="168" spans="1:24">
      <c r="A168" t="s">
        <v>37099</v>
      </c>
      <c r="B168" t="s">
        <v>10035</v>
      </c>
      <c r="C168" t="s">
        <v>10089</v>
      </c>
      <c r="D168">
        <v>2003</v>
      </c>
      <c r="E168" t="s">
        <v>569</v>
      </c>
      <c r="F168" t="s">
        <v>10091</v>
      </c>
      <c r="G168">
        <v>16</v>
      </c>
      <c r="H168" t="s">
        <v>37026</v>
      </c>
      <c r="J168">
        <v>16</v>
      </c>
      <c r="K168" t="s">
        <v>37027</v>
      </c>
      <c r="L168" t="s">
        <v>37100</v>
      </c>
      <c r="M168" t="s">
        <v>37101</v>
      </c>
      <c r="N168" s="7" t="s">
        <v>37097</v>
      </c>
      <c r="O168" s="7" t="s">
        <v>37098</v>
      </c>
      <c r="P168" s="8" t="s">
        <v>37115</v>
      </c>
      <c r="Q168" s="9" t="s">
        <v>37116</v>
      </c>
      <c r="R168" s="11">
        <v>-87.5</v>
      </c>
      <c r="S168" s="7">
        <v>16</v>
      </c>
      <c r="T168" s="8">
        <v>11.5</v>
      </c>
      <c r="U168" s="8">
        <v>6.4</v>
      </c>
      <c r="V168" s="7">
        <v>105</v>
      </c>
      <c r="W168" s="8">
        <v>11.5</v>
      </c>
      <c r="X168" s="7"/>
    </row>
    <row r="169" spans="1:24">
      <c r="A169" t="s">
        <v>37099</v>
      </c>
      <c r="B169" t="s">
        <v>10035</v>
      </c>
      <c r="C169" t="s">
        <v>10089</v>
      </c>
      <c r="D169">
        <v>2003</v>
      </c>
      <c r="E169" t="s">
        <v>569</v>
      </c>
      <c r="F169" t="s">
        <v>10091</v>
      </c>
      <c r="G169">
        <v>16</v>
      </c>
      <c r="H169" t="s">
        <v>37026</v>
      </c>
      <c r="J169">
        <v>16</v>
      </c>
      <c r="K169" t="s">
        <v>37027</v>
      </c>
      <c r="L169" t="s">
        <v>37100</v>
      </c>
      <c r="M169" t="s">
        <v>37101</v>
      </c>
      <c r="N169" s="7" t="s">
        <v>37097</v>
      </c>
      <c r="O169" s="7" t="s">
        <v>37098</v>
      </c>
      <c r="P169" s="8" t="s">
        <v>37115</v>
      </c>
      <c r="Q169" s="9" t="s">
        <v>37116</v>
      </c>
      <c r="R169" s="11">
        <v>-87.5</v>
      </c>
      <c r="S169" s="7">
        <v>16</v>
      </c>
      <c r="T169" s="8">
        <v>11.75</v>
      </c>
      <c r="U169" s="8">
        <v>16.8</v>
      </c>
      <c r="V169" s="7">
        <v>105</v>
      </c>
      <c r="W169" s="8">
        <v>11.75</v>
      </c>
      <c r="X169" s="7"/>
    </row>
    <row r="170" spans="1:24">
      <c r="A170" t="s">
        <v>37099</v>
      </c>
      <c r="B170" t="s">
        <v>10035</v>
      </c>
      <c r="C170" t="s">
        <v>10089</v>
      </c>
      <c r="D170">
        <v>2003</v>
      </c>
      <c r="E170" t="s">
        <v>569</v>
      </c>
      <c r="F170" t="s">
        <v>10091</v>
      </c>
      <c r="G170">
        <v>16</v>
      </c>
      <c r="H170" t="s">
        <v>37026</v>
      </c>
      <c r="J170">
        <v>16</v>
      </c>
      <c r="K170" t="s">
        <v>37027</v>
      </c>
      <c r="L170" t="s">
        <v>37100</v>
      </c>
      <c r="M170" t="s">
        <v>37101</v>
      </c>
      <c r="N170" s="7" t="s">
        <v>37097</v>
      </c>
      <c r="O170" s="7" t="s">
        <v>37098</v>
      </c>
      <c r="P170" s="8" t="s">
        <v>37115</v>
      </c>
      <c r="Q170" s="9" t="s">
        <v>37116</v>
      </c>
      <c r="R170" s="11">
        <v>-87.5</v>
      </c>
      <c r="S170" s="7">
        <v>16</v>
      </c>
      <c r="T170" s="8">
        <v>12</v>
      </c>
      <c r="U170" s="8">
        <v>22.7</v>
      </c>
      <c r="V170" s="7">
        <v>105</v>
      </c>
      <c r="W170" s="8">
        <v>12</v>
      </c>
      <c r="X170" s="7"/>
    </row>
    <row r="171" spans="1:24">
      <c r="A171" t="s">
        <v>37099</v>
      </c>
      <c r="B171" t="s">
        <v>10035</v>
      </c>
      <c r="C171" t="s">
        <v>10089</v>
      </c>
      <c r="D171">
        <v>2003</v>
      </c>
      <c r="E171" t="s">
        <v>569</v>
      </c>
      <c r="F171" t="s">
        <v>10091</v>
      </c>
      <c r="G171">
        <v>16</v>
      </c>
      <c r="H171" t="s">
        <v>37026</v>
      </c>
      <c r="J171">
        <v>16</v>
      </c>
      <c r="K171" t="s">
        <v>37027</v>
      </c>
      <c r="L171" t="s">
        <v>37100</v>
      </c>
      <c r="M171" t="s">
        <v>37101</v>
      </c>
      <c r="N171" s="7" t="s">
        <v>37097</v>
      </c>
      <c r="O171" s="7" t="s">
        <v>37098</v>
      </c>
      <c r="P171" s="8" t="s">
        <v>37115</v>
      </c>
      <c r="Q171" s="9" t="s">
        <v>37116</v>
      </c>
      <c r="R171" s="11">
        <v>-87.5</v>
      </c>
      <c r="S171" s="7">
        <v>16</v>
      </c>
      <c r="T171" s="8">
        <v>12.25</v>
      </c>
      <c r="U171" s="8">
        <v>43.9</v>
      </c>
      <c r="V171" s="7">
        <v>105</v>
      </c>
      <c r="W171" s="8">
        <v>12.25</v>
      </c>
      <c r="X171" s="7"/>
    </row>
    <row r="172" spans="1:24">
      <c r="A172" t="s">
        <v>37099</v>
      </c>
      <c r="B172" t="s">
        <v>10035</v>
      </c>
      <c r="C172" t="s">
        <v>10089</v>
      </c>
      <c r="D172">
        <v>2003</v>
      </c>
      <c r="E172" t="s">
        <v>569</v>
      </c>
      <c r="F172" t="s">
        <v>10091</v>
      </c>
      <c r="G172">
        <v>16</v>
      </c>
      <c r="H172" t="s">
        <v>37026</v>
      </c>
      <c r="J172">
        <v>16</v>
      </c>
      <c r="K172" t="s">
        <v>37027</v>
      </c>
      <c r="L172" t="s">
        <v>37100</v>
      </c>
      <c r="M172" t="s">
        <v>37101</v>
      </c>
      <c r="N172" s="7" t="s">
        <v>37097</v>
      </c>
      <c r="O172" s="7" t="s">
        <v>37098</v>
      </c>
      <c r="P172" s="8" t="s">
        <v>37115</v>
      </c>
      <c r="Q172" s="9" t="s">
        <v>37116</v>
      </c>
      <c r="R172" s="11">
        <v>-87.5</v>
      </c>
      <c r="S172" s="7">
        <v>16</v>
      </c>
      <c r="T172" s="8">
        <v>12.5</v>
      </c>
      <c r="U172" s="8">
        <v>75.099999999999994</v>
      </c>
      <c r="V172" s="7">
        <v>105</v>
      </c>
      <c r="W172" s="8">
        <v>12.5</v>
      </c>
      <c r="X172" s="7"/>
    </row>
    <row r="173" spans="1:24">
      <c r="A173" t="s">
        <v>37099</v>
      </c>
      <c r="B173" t="s">
        <v>10035</v>
      </c>
      <c r="C173" t="s">
        <v>10089</v>
      </c>
      <c r="D173">
        <v>2003</v>
      </c>
      <c r="E173" t="s">
        <v>569</v>
      </c>
      <c r="F173" t="s">
        <v>10091</v>
      </c>
      <c r="G173">
        <v>16</v>
      </c>
      <c r="H173" t="s">
        <v>37026</v>
      </c>
      <c r="J173">
        <v>16</v>
      </c>
      <c r="K173" t="s">
        <v>37027</v>
      </c>
      <c r="L173" t="s">
        <v>37100</v>
      </c>
      <c r="M173" t="s">
        <v>37101</v>
      </c>
      <c r="N173" s="7" t="s">
        <v>37097</v>
      </c>
      <c r="O173" s="7" t="s">
        <v>37098</v>
      </c>
      <c r="P173" s="8" t="s">
        <v>37115</v>
      </c>
      <c r="Q173" s="9" t="s">
        <v>37116</v>
      </c>
      <c r="R173" s="11">
        <v>-87.5</v>
      </c>
      <c r="S173" s="7">
        <v>16</v>
      </c>
      <c r="T173" s="8">
        <v>12.75</v>
      </c>
      <c r="U173" s="8">
        <v>98</v>
      </c>
      <c r="V173" s="7">
        <v>105</v>
      </c>
      <c r="W173" s="8">
        <v>12.75</v>
      </c>
      <c r="X173" s="7"/>
    </row>
    <row r="174" spans="1:24">
      <c r="A174" t="s">
        <v>37099</v>
      </c>
      <c r="B174" t="s">
        <v>10035</v>
      </c>
      <c r="C174" t="s">
        <v>10089</v>
      </c>
      <c r="D174">
        <v>2003</v>
      </c>
      <c r="E174" t="s">
        <v>569</v>
      </c>
      <c r="F174" t="s">
        <v>10091</v>
      </c>
      <c r="G174">
        <v>16</v>
      </c>
      <c r="H174" t="s">
        <v>37026</v>
      </c>
      <c r="J174">
        <v>16</v>
      </c>
      <c r="K174" t="s">
        <v>37027</v>
      </c>
      <c r="L174" t="s">
        <v>37100</v>
      </c>
      <c r="M174" t="s">
        <v>37101</v>
      </c>
      <c r="N174" s="7" t="s">
        <v>37097</v>
      </c>
      <c r="O174" s="7" t="s">
        <v>37098</v>
      </c>
      <c r="P174" s="8" t="s">
        <v>37115</v>
      </c>
      <c r="Q174" s="9" t="s">
        <v>37116</v>
      </c>
      <c r="R174" s="11">
        <v>-87.5</v>
      </c>
      <c r="S174" s="7">
        <v>16</v>
      </c>
      <c r="T174" s="8">
        <v>13</v>
      </c>
      <c r="U174" s="8">
        <v>100</v>
      </c>
      <c r="V174" s="7">
        <v>105</v>
      </c>
      <c r="W174" s="8">
        <v>13</v>
      </c>
      <c r="X174" s="7"/>
    </row>
    <row r="175" spans="1:24">
      <c r="A175" t="s">
        <v>37099</v>
      </c>
      <c r="B175" t="s">
        <v>10035</v>
      </c>
      <c r="C175" t="s">
        <v>10089</v>
      </c>
      <c r="D175">
        <v>2003</v>
      </c>
      <c r="E175" t="s">
        <v>569</v>
      </c>
      <c r="F175" t="s">
        <v>10091</v>
      </c>
      <c r="G175">
        <v>16</v>
      </c>
      <c r="H175" t="s">
        <v>37026</v>
      </c>
      <c r="J175">
        <v>16</v>
      </c>
      <c r="K175" t="s">
        <v>37027</v>
      </c>
      <c r="L175" t="s">
        <v>37100</v>
      </c>
      <c r="M175" t="s">
        <v>37101</v>
      </c>
      <c r="N175" s="7" t="s">
        <v>37097</v>
      </c>
      <c r="O175" s="7" t="s">
        <v>37098</v>
      </c>
      <c r="P175" s="8" t="s">
        <v>37115</v>
      </c>
      <c r="Q175" s="9" t="s">
        <v>37116</v>
      </c>
      <c r="R175" s="11">
        <v>-87.5</v>
      </c>
      <c r="S175" s="7">
        <v>16</v>
      </c>
      <c r="T175" s="8">
        <v>13.25</v>
      </c>
      <c r="U175" s="8">
        <v>98</v>
      </c>
      <c r="V175" s="7">
        <v>105</v>
      </c>
      <c r="W175" s="8">
        <v>13.25</v>
      </c>
      <c r="X175" s="7"/>
    </row>
    <row r="176" spans="1:24">
      <c r="A176" t="s">
        <v>37099</v>
      </c>
      <c r="B176" t="s">
        <v>10035</v>
      </c>
      <c r="C176" t="s">
        <v>10089</v>
      </c>
      <c r="D176">
        <v>2003</v>
      </c>
      <c r="E176" t="s">
        <v>569</v>
      </c>
      <c r="F176" t="s">
        <v>10091</v>
      </c>
      <c r="G176">
        <v>16</v>
      </c>
      <c r="H176" t="s">
        <v>37026</v>
      </c>
      <c r="J176">
        <v>16</v>
      </c>
      <c r="K176" t="s">
        <v>37027</v>
      </c>
      <c r="L176" t="s">
        <v>37100</v>
      </c>
      <c r="M176" t="s">
        <v>37101</v>
      </c>
      <c r="N176" s="7" t="s">
        <v>37097</v>
      </c>
      <c r="O176" s="7" t="s">
        <v>37098</v>
      </c>
      <c r="P176" s="8" t="s">
        <v>37115</v>
      </c>
      <c r="Q176" s="9" t="s">
        <v>37116</v>
      </c>
      <c r="R176" s="11">
        <v>-87.5</v>
      </c>
      <c r="S176" s="7">
        <v>16</v>
      </c>
      <c r="T176" s="8">
        <v>13.5</v>
      </c>
      <c r="U176" s="8">
        <v>100</v>
      </c>
      <c r="V176" s="7">
        <v>105</v>
      </c>
      <c r="W176" s="8">
        <v>13.5</v>
      </c>
      <c r="X176" s="7"/>
    </row>
    <row r="177" spans="1:24">
      <c r="A177" t="s">
        <v>37099</v>
      </c>
      <c r="B177" t="s">
        <v>10035</v>
      </c>
      <c r="C177" t="s">
        <v>10089</v>
      </c>
      <c r="D177">
        <v>2003</v>
      </c>
      <c r="E177" t="s">
        <v>569</v>
      </c>
      <c r="F177" t="s">
        <v>10091</v>
      </c>
      <c r="G177">
        <v>16</v>
      </c>
      <c r="H177" t="s">
        <v>37026</v>
      </c>
      <c r="J177">
        <v>16</v>
      </c>
      <c r="K177" t="s">
        <v>37027</v>
      </c>
      <c r="L177" t="s">
        <v>37100</v>
      </c>
      <c r="M177" t="s">
        <v>37101</v>
      </c>
      <c r="N177" s="7" t="s">
        <v>37097</v>
      </c>
      <c r="O177" s="7" t="s">
        <v>37098</v>
      </c>
      <c r="P177" s="8" t="s">
        <v>37115</v>
      </c>
      <c r="Q177" s="9" t="s">
        <v>37116</v>
      </c>
      <c r="R177" s="11">
        <v>-87.5</v>
      </c>
      <c r="S177" s="7">
        <v>16</v>
      </c>
      <c r="T177" s="8">
        <v>13.75</v>
      </c>
      <c r="U177" s="8">
        <v>100</v>
      </c>
      <c r="V177" s="7">
        <v>105</v>
      </c>
      <c r="W177" s="8">
        <v>13.75</v>
      </c>
      <c r="X177" s="7"/>
    </row>
    <row r="178" spans="1:24">
      <c r="A178" t="s">
        <v>37099</v>
      </c>
      <c r="B178" t="s">
        <v>10035</v>
      </c>
      <c r="C178" t="s">
        <v>10089</v>
      </c>
      <c r="D178">
        <v>2003</v>
      </c>
      <c r="E178" t="s">
        <v>569</v>
      </c>
      <c r="F178" t="s">
        <v>10091</v>
      </c>
      <c r="G178">
        <v>16</v>
      </c>
      <c r="H178" t="s">
        <v>37026</v>
      </c>
      <c r="J178">
        <v>16</v>
      </c>
      <c r="K178" t="s">
        <v>37027</v>
      </c>
      <c r="L178" t="s">
        <v>37100</v>
      </c>
      <c r="M178" t="s">
        <v>37101</v>
      </c>
      <c r="N178" s="7" t="s">
        <v>37097</v>
      </c>
      <c r="O178" s="7" t="s">
        <v>37098</v>
      </c>
      <c r="P178" s="8" t="s">
        <v>37115</v>
      </c>
      <c r="Q178" s="9" t="s">
        <v>37116</v>
      </c>
      <c r="R178" s="11">
        <v>-87.5</v>
      </c>
      <c r="S178" s="7">
        <v>16</v>
      </c>
      <c r="T178" s="8">
        <v>14</v>
      </c>
      <c r="U178" s="8">
        <v>100</v>
      </c>
      <c r="V178" s="7">
        <v>105</v>
      </c>
      <c r="W178" s="8">
        <v>14</v>
      </c>
      <c r="X178" s="7"/>
    </row>
    <row r="179" spans="1:24">
      <c r="A179" t="s">
        <v>37099</v>
      </c>
      <c r="B179" t="s">
        <v>10035</v>
      </c>
      <c r="C179" t="s">
        <v>10089</v>
      </c>
      <c r="D179">
        <v>2003</v>
      </c>
      <c r="E179" t="s">
        <v>569</v>
      </c>
      <c r="F179" t="s">
        <v>10091</v>
      </c>
      <c r="G179">
        <v>16</v>
      </c>
      <c r="H179" t="s">
        <v>37026</v>
      </c>
      <c r="J179">
        <v>16</v>
      </c>
      <c r="K179" t="s">
        <v>37027</v>
      </c>
      <c r="L179" t="s">
        <v>37100</v>
      </c>
      <c r="M179" t="s">
        <v>37101</v>
      </c>
      <c r="N179" s="7" t="s">
        <v>37097</v>
      </c>
      <c r="O179" s="7" t="s">
        <v>37098</v>
      </c>
      <c r="P179" s="8" t="s">
        <v>37115</v>
      </c>
      <c r="Q179" s="9" t="s">
        <v>37116</v>
      </c>
      <c r="R179" s="11">
        <v>-87.5</v>
      </c>
      <c r="S179" s="7">
        <v>16</v>
      </c>
      <c r="T179" s="8">
        <v>14.25</v>
      </c>
      <c r="U179" s="8">
        <v>100</v>
      </c>
      <c r="V179" s="7">
        <v>105</v>
      </c>
      <c r="W179" s="8">
        <v>14.25</v>
      </c>
      <c r="X179" s="7"/>
    </row>
    <row r="180" spans="1:24">
      <c r="A180" t="s">
        <v>37099</v>
      </c>
      <c r="B180" t="s">
        <v>10035</v>
      </c>
      <c r="C180" t="s">
        <v>10089</v>
      </c>
      <c r="D180">
        <v>2003</v>
      </c>
      <c r="E180" t="s">
        <v>569</v>
      </c>
      <c r="F180" t="s">
        <v>10091</v>
      </c>
      <c r="G180">
        <v>16</v>
      </c>
      <c r="H180" t="s">
        <v>37026</v>
      </c>
      <c r="J180">
        <v>16</v>
      </c>
      <c r="K180" t="s">
        <v>37027</v>
      </c>
      <c r="L180" t="s">
        <v>37100</v>
      </c>
      <c r="M180" t="s">
        <v>37101</v>
      </c>
      <c r="N180" s="7" t="s">
        <v>37097</v>
      </c>
      <c r="O180" s="7" t="s">
        <v>37098</v>
      </c>
      <c r="P180" s="8" t="s">
        <v>37115</v>
      </c>
      <c r="Q180" s="9" t="s">
        <v>37116</v>
      </c>
      <c r="R180" s="11">
        <v>-87.5</v>
      </c>
      <c r="S180" s="7">
        <v>16</v>
      </c>
      <c r="T180" s="8">
        <v>14.5</v>
      </c>
      <c r="U180" s="8">
        <v>100</v>
      </c>
      <c r="V180" s="7">
        <v>105</v>
      </c>
      <c r="W180" s="8">
        <v>14.5</v>
      </c>
      <c r="X180" s="7"/>
    </row>
    <row r="181" spans="1:24">
      <c r="A181" t="s">
        <v>37099</v>
      </c>
      <c r="B181" t="s">
        <v>10035</v>
      </c>
      <c r="C181" t="s">
        <v>10089</v>
      </c>
      <c r="D181">
        <v>2003</v>
      </c>
      <c r="E181" t="s">
        <v>569</v>
      </c>
      <c r="F181" t="s">
        <v>10091</v>
      </c>
      <c r="G181">
        <v>16</v>
      </c>
      <c r="H181" t="s">
        <v>37026</v>
      </c>
      <c r="J181">
        <v>16</v>
      </c>
      <c r="K181" t="s">
        <v>37027</v>
      </c>
      <c r="L181" t="s">
        <v>37100</v>
      </c>
      <c r="M181" t="s">
        <v>37101</v>
      </c>
      <c r="N181" s="7" t="s">
        <v>37097</v>
      </c>
      <c r="O181" s="7" t="s">
        <v>37098</v>
      </c>
      <c r="P181" s="8" t="s">
        <v>37115</v>
      </c>
      <c r="Q181" s="9" t="s">
        <v>37116</v>
      </c>
      <c r="R181" s="11">
        <v>-87.5</v>
      </c>
      <c r="S181" s="7">
        <v>16</v>
      </c>
      <c r="T181" s="8">
        <v>14.75</v>
      </c>
      <c r="U181" s="8">
        <v>97.9</v>
      </c>
      <c r="V181" s="7">
        <v>105</v>
      </c>
      <c r="W181" s="8">
        <v>14.75</v>
      </c>
      <c r="X181" s="7"/>
    </row>
    <row r="182" spans="1:24">
      <c r="A182" t="s">
        <v>37099</v>
      </c>
      <c r="B182" t="s">
        <v>10035</v>
      </c>
      <c r="C182" t="s">
        <v>10089</v>
      </c>
      <c r="D182">
        <v>2003</v>
      </c>
      <c r="E182" t="s">
        <v>569</v>
      </c>
      <c r="F182" t="s">
        <v>10091</v>
      </c>
      <c r="G182">
        <v>16</v>
      </c>
      <c r="H182" t="s">
        <v>37026</v>
      </c>
      <c r="J182">
        <v>16</v>
      </c>
      <c r="K182" t="s">
        <v>37027</v>
      </c>
      <c r="L182" t="s">
        <v>37100</v>
      </c>
      <c r="M182" t="s">
        <v>37101</v>
      </c>
      <c r="N182" s="7" t="s">
        <v>37097</v>
      </c>
      <c r="O182" s="7" t="s">
        <v>37098</v>
      </c>
      <c r="P182" s="8" t="s">
        <v>37117</v>
      </c>
      <c r="Q182" s="9">
        <v>46</v>
      </c>
      <c r="R182" s="11">
        <v>-89.6</v>
      </c>
      <c r="S182" s="10">
        <v>16</v>
      </c>
      <c r="T182" s="8">
        <v>13</v>
      </c>
      <c r="U182" s="8">
        <v>0</v>
      </c>
      <c r="V182" s="7">
        <v>105</v>
      </c>
      <c r="W182" s="8">
        <v>13</v>
      </c>
      <c r="X182" s="7"/>
    </row>
    <row r="183" spans="1:24">
      <c r="A183" t="s">
        <v>37099</v>
      </c>
      <c r="B183" t="s">
        <v>10035</v>
      </c>
      <c r="C183" t="s">
        <v>10089</v>
      </c>
      <c r="D183">
        <v>2003</v>
      </c>
      <c r="E183" t="s">
        <v>569</v>
      </c>
      <c r="F183" t="s">
        <v>10091</v>
      </c>
      <c r="G183">
        <v>16</v>
      </c>
      <c r="H183" t="s">
        <v>37026</v>
      </c>
      <c r="J183">
        <v>16</v>
      </c>
      <c r="K183" t="s">
        <v>37027</v>
      </c>
      <c r="L183" t="s">
        <v>37100</v>
      </c>
      <c r="M183" t="s">
        <v>37101</v>
      </c>
      <c r="N183" s="7" t="s">
        <v>37097</v>
      </c>
      <c r="O183" s="7" t="s">
        <v>37098</v>
      </c>
      <c r="P183" s="8" t="s">
        <v>37117</v>
      </c>
      <c r="Q183" s="9">
        <v>46</v>
      </c>
      <c r="R183" s="11">
        <v>-89.6</v>
      </c>
      <c r="S183" s="10">
        <v>16</v>
      </c>
      <c r="T183" s="8">
        <v>13.25</v>
      </c>
      <c r="U183" s="8">
        <v>0</v>
      </c>
      <c r="V183" s="7">
        <v>105</v>
      </c>
      <c r="W183" s="8">
        <v>13.25</v>
      </c>
      <c r="X183" s="7"/>
    </row>
    <row r="184" spans="1:24">
      <c r="A184" t="s">
        <v>37099</v>
      </c>
      <c r="B184" t="s">
        <v>10035</v>
      </c>
      <c r="C184" t="s">
        <v>10089</v>
      </c>
      <c r="D184">
        <v>2003</v>
      </c>
      <c r="E184" t="s">
        <v>569</v>
      </c>
      <c r="F184" t="s">
        <v>10091</v>
      </c>
      <c r="G184">
        <v>16</v>
      </c>
      <c r="H184" t="s">
        <v>37026</v>
      </c>
      <c r="J184">
        <v>16</v>
      </c>
      <c r="K184" t="s">
        <v>37027</v>
      </c>
      <c r="L184" t="s">
        <v>37100</v>
      </c>
      <c r="M184" t="s">
        <v>37101</v>
      </c>
      <c r="N184" s="7" t="s">
        <v>37097</v>
      </c>
      <c r="O184" s="7" t="s">
        <v>37098</v>
      </c>
      <c r="P184" s="8" t="s">
        <v>37117</v>
      </c>
      <c r="Q184" s="9">
        <v>46</v>
      </c>
      <c r="R184" s="11">
        <v>-89.6</v>
      </c>
      <c r="S184" s="10">
        <v>16</v>
      </c>
      <c r="T184" s="8">
        <v>13.5</v>
      </c>
      <c r="U184" s="8">
        <v>0</v>
      </c>
      <c r="V184" s="7">
        <v>105</v>
      </c>
      <c r="W184" s="8">
        <v>13.5</v>
      </c>
      <c r="X184" s="7"/>
    </row>
    <row r="185" spans="1:24">
      <c r="A185" t="s">
        <v>37099</v>
      </c>
      <c r="B185" t="s">
        <v>10035</v>
      </c>
      <c r="C185" t="s">
        <v>10089</v>
      </c>
      <c r="D185">
        <v>2003</v>
      </c>
      <c r="E185" t="s">
        <v>569</v>
      </c>
      <c r="F185" t="s">
        <v>10091</v>
      </c>
      <c r="G185">
        <v>16</v>
      </c>
      <c r="H185" t="s">
        <v>37026</v>
      </c>
      <c r="J185">
        <v>16</v>
      </c>
      <c r="K185" t="s">
        <v>37027</v>
      </c>
      <c r="L185" t="s">
        <v>37100</v>
      </c>
      <c r="M185" t="s">
        <v>37101</v>
      </c>
      <c r="N185" s="7" t="s">
        <v>37097</v>
      </c>
      <c r="O185" s="7" t="s">
        <v>37098</v>
      </c>
      <c r="P185" s="8" t="s">
        <v>37117</v>
      </c>
      <c r="Q185" s="9">
        <v>46</v>
      </c>
      <c r="R185" s="11">
        <v>-89.6</v>
      </c>
      <c r="S185" s="10">
        <v>16</v>
      </c>
      <c r="T185" s="8">
        <v>13.75</v>
      </c>
      <c r="U185" s="8">
        <v>0</v>
      </c>
      <c r="V185" s="7">
        <v>105</v>
      </c>
      <c r="W185" s="8">
        <v>13.75</v>
      </c>
      <c r="X185" s="7"/>
    </row>
    <row r="186" spans="1:24">
      <c r="A186" t="s">
        <v>37099</v>
      </c>
      <c r="B186" t="s">
        <v>10035</v>
      </c>
      <c r="C186" t="s">
        <v>10089</v>
      </c>
      <c r="D186">
        <v>2003</v>
      </c>
      <c r="E186" t="s">
        <v>569</v>
      </c>
      <c r="F186" t="s">
        <v>10091</v>
      </c>
      <c r="G186">
        <v>16</v>
      </c>
      <c r="H186" t="s">
        <v>37026</v>
      </c>
      <c r="J186">
        <v>16</v>
      </c>
      <c r="K186" t="s">
        <v>37027</v>
      </c>
      <c r="L186" t="s">
        <v>37100</v>
      </c>
      <c r="M186" t="s">
        <v>37101</v>
      </c>
      <c r="N186" s="7" t="s">
        <v>37097</v>
      </c>
      <c r="O186" s="7" t="s">
        <v>37098</v>
      </c>
      <c r="P186" s="8" t="s">
        <v>37117</v>
      </c>
      <c r="Q186" s="9">
        <v>46</v>
      </c>
      <c r="R186" s="11">
        <v>-89.6</v>
      </c>
      <c r="S186" s="10">
        <v>16</v>
      </c>
      <c r="T186" s="8">
        <v>14</v>
      </c>
      <c r="U186" s="8">
        <v>0</v>
      </c>
      <c r="V186" s="7">
        <v>105</v>
      </c>
      <c r="W186" s="8">
        <v>14</v>
      </c>
      <c r="X186" s="7"/>
    </row>
    <row r="187" spans="1:24">
      <c r="A187" t="s">
        <v>37099</v>
      </c>
      <c r="B187" t="s">
        <v>10035</v>
      </c>
      <c r="C187" t="s">
        <v>10089</v>
      </c>
      <c r="D187">
        <v>2003</v>
      </c>
      <c r="E187" t="s">
        <v>569</v>
      </c>
      <c r="F187" t="s">
        <v>10091</v>
      </c>
      <c r="G187">
        <v>16</v>
      </c>
      <c r="H187" t="s">
        <v>37026</v>
      </c>
      <c r="J187">
        <v>16</v>
      </c>
      <c r="K187" t="s">
        <v>37027</v>
      </c>
      <c r="L187" t="s">
        <v>37100</v>
      </c>
      <c r="M187" t="s">
        <v>37101</v>
      </c>
      <c r="N187" s="7" t="s">
        <v>37097</v>
      </c>
      <c r="O187" s="7" t="s">
        <v>37098</v>
      </c>
      <c r="P187" s="8" t="s">
        <v>37117</v>
      </c>
      <c r="Q187" s="9">
        <v>46</v>
      </c>
      <c r="R187" s="11">
        <v>-89.6</v>
      </c>
      <c r="S187" s="10">
        <v>16</v>
      </c>
      <c r="T187" s="8">
        <v>14.25</v>
      </c>
      <c r="U187" s="8">
        <v>0</v>
      </c>
      <c r="V187" s="7">
        <v>105</v>
      </c>
      <c r="W187" s="8">
        <v>14.25</v>
      </c>
      <c r="X187" s="7"/>
    </row>
    <row r="188" spans="1:24">
      <c r="A188" t="s">
        <v>37099</v>
      </c>
      <c r="B188" t="s">
        <v>10035</v>
      </c>
      <c r="C188" t="s">
        <v>10089</v>
      </c>
      <c r="D188">
        <v>2003</v>
      </c>
      <c r="E188" t="s">
        <v>569</v>
      </c>
      <c r="F188" t="s">
        <v>10091</v>
      </c>
      <c r="G188">
        <v>16</v>
      </c>
      <c r="H188" t="s">
        <v>37026</v>
      </c>
      <c r="J188">
        <v>16</v>
      </c>
      <c r="K188" t="s">
        <v>37027</v>
      </c>
      <c r="L188" t="s">
        <v>37100</v>
      </c>
      <c r="M188" t="s">
        <v>37101</v>
      </c>
      <c r="N188" s="7" t="s">
        <v>37097</v>
      </c>
      <c r="O188" s="7" t="s">
        <v>37098</v>
      </c>
      <c r="P188" s="8" t="s">
        <v>37117</v>
      </c>
      <c r="Q188" s="9">
        <v>46</v>
      </c>
      <c r="R188" s="11">
        <v>-89.6</v>
      </c>
      <c r="S188" s="10">
        <v>16</v>
      </c>
      <c r="T188" s="8">
        <v>14.5</v>
      </c>
      <c r="U188" s="8">
        <v>0</v>
      </c>
      <c r="V188" s="7">
        <v>105</v>
      </c>
      <c r="W188" s="8">
        <v>14.5</v>
      </c>
      <c r="X188" s="7"/>
    </row>
    <row r="189" spans="1:24">
      <c r="A189" t="s">
        <v>37099</v>
      </c>
      <c r="B189" t="s">
        <v>10035</v>
      </c>
      <c r="C189" t="s">
        <v>10089</v>
      </c>
      <c r="D189">
        <v>2003</v>
      </c>
      <c r="E189" t="s">
        <v>569</v>
      </c>
      <c r="F189" t="s">
        <v>10091</v>
      </c>
      <c r="G189">
        <v>16</v>
      </c>
      <c r="H189" t="s">
        <v>37026</v>
      </c>
      <c r="J189">
        <v>16</v>
      </c>
      <c r="K189" t="s">
        <v>37027</v>
      </c>
      <c r="L189" t="s">
        <v>37100</v>
      </c>
      <c r="M189" t="s">
        <v>37101</v>
      </c>
      <c r="N189" s="7" t="s">
        <v>37097</v>
      </c>
      <c r="O189" s="7" t="s">
        <v>37098</v>
      </c>
      <c r="P189" s="8" t="s">
        <v>37117</v>
      </c>
      <c r="Q189" s="9">
        <v>46</v>
      </c>
      <c r="R189" s="11">
        <v>-89.6</v>
      </c>
      <c r="S189" s="10">
        <v>16</v>
      </c>
      <c r="T189" s="8">
        <v>14.75</v>
      </c>
      <c r="U189" s="8">
        <v>2.4</v>
      </c>
      <c r="V189" s="7">
        <v>105</v>
      </c>
      <c r="W189" s="8">
        <v>14.75</v>
      </c>
      <c r="X189" s="7"/>
    </row>
    <row r="190" spans="1:24">
      <c r="A190" t="s">
        <v>37099</v>
      </c>
      <c r="B190" t="s">
        <v>10035</v>
      </c>
      <c r="C190" t="s">
        <v>10089</v>
      </c>
      <c r="D190">
        <v>2003</v>
      </c>
      <c r="E190" t="s">
        <v>569</v>
      </c>
      <c r="F190" t="s">
        <v>10091</v>
      </c>
      <c r="G190">
        <v>16</v>
      </c>
      <c r="H190" t="s">
        <v>37026</v>
      </c>
      <c r="J190">
        <v>16</v>
      </c>
      <c r="K190" t="s">
        <v>37027</v>
      </c>
      <c r="L190" t="s">
        <v>37100</v>
      </c>
      <c r="M190" t="s">
        <v>37101</v>
      </c>
      <c r="N190" s="7" t="s">
        <v>37097</v>
      </c>
      <c r="O190" s="7" t="s">
        <v>37098</v>
      </c>
      <c r="P190" s="8" t="s">
        <v>37117</v>
      </c>
      <c r="Q190" s="9">
        <v>46</v>
      </c>
      <c r="R190" s="11">
        <v>-89.6</v>
      </c>
      <c r="S190" s="10">
        <v>16</v>
      </c>
      <c r="T190" s="8">
        <v>15</v>
      </c>
      <c r="U190" s="8">
        <v>13.6</v>
      </c>
      <c r="V190" s="7">
        <v>105</v>
      </c>
      <c r="W190" s="8">
        <v>15</v>
      </c>
      <c r="X190" s="7"/>
    </row>
    <row r="191" spans="1:24">
      <c r="A191" t="s">
        <v>37099</v>
      </c>
      <c r="B191" t="s">
        <v>10035</v>
      </c>
      <c r="C191" t="s">
        <v>10089</v>
      </c>
      <c r="D191">
        <v>2003</v>
      </c>
      <c r="E191" t="s">
        <v>569</v>
      </c>
      <c r="F191" t="s">
        <v>10091</v>
      </c>
      <c r="G191">
        <v>16</v>
      </c>
      <c r="H191" t="s">
        <v>37026</v>
      </c>
      <c r="J191">
        <v>16</v>
      </c>
      <c r="K191" t="s">
        <v>37027</v>
      </c>
      <c r="L191" t="s">
        <v>37100</v>
      </c>
      <c r="M191" t="s">
        <v>37101</v>
      </c>
      <c r="N191" s="7" t="s">
        <v>37097</v>
      </c>
      <c r="O191" s="7" t="s">
        <v>37098</v>
      </c>
      <c r="P191" s="8" t="s">
        <v>37117</v>
      </c>
      <c r="Q191" s="9">
        <v>46</v>
      </c>
      <c r="R191" s="11">
        <v>-89.6</v>
      </c>
      <c r="S191" s="10">
        <v>16</v>
      </c>
      <c r="T191" s="8">
        <v>15.25</v>
      </c>
      <c r="U191" s="8">
        <v>50.1</v>
      </c>
      <c r="V191" s="7">
        <v>105</v>
      </c>
      <c r="W191" s="8">
        <v>15.25</v>
      </c>
      <c r="X191" s="7"/>
    </row>
    <row r="192" spans="1:24">
      <c r="A192" t="s">
        <v>37099</v>
      </c>
      <c r="B192" t="s">
        <v>10035</v>
      </c>
      <c r="C192" t="s">
        <v>10089</v>
      </c>
      <c r="D192">
        <v>2003</v>
      </c>
      <c r="E192" t="s">
        <v>569</v>
      </c>
      <c r="F192" t="s">
        <v>10091</v>
      </c>
      <c r="G192">
        <v>16</v>
      </c>
      <c r="H192" t="s">
        <v>37026</v>
      </c>
      <c r="J192">
        <v>16</v>
      </c>
      <c r="K192" t="s">
        <v>37027</v>
      </c>
      <c r="L192" t="s">
        <v>37100</v>
      </c>
      <c r="M192" t="s">
        <v>37101</v>
      </c>
      <c r="N192" s="7" t="s">
        <v>37097</v>
      </c>
      <c r="O192" s="7" t="s">
        <v>37098</v>
      </c>
      <c r="P192" s="8" t="s">
        <v>37117</v>
      </c>
      <c r="Q192" s="9">
        <v>46</v>
      </c>
      <c r="R192" s="11">
        <v>-89.6</v>
      </c>
      <c r="S192" s="10">
        <v>16</v>
      </c>
      <c r="T192" s="8">
        <v>15.5</v>
      </c>
      <c r="U192" s="8">
        <v>89.6</v>
      </c>
      <c r="V192" s="7">
        <v>105</v>
      </c>
      <c r="W192" s="8">
        <v>15.5</v>
      </c>
      <c r="X192" s="7"/>
    </row>
    <row r="193" spans="1:24">
      <c r="A193" t="s">
        <v>37099</v>
      </c>
      <c r="B193" t="s">
        <v>10035</v>
      </c>
      <c r="C193" t="s">
        <v>10089</v>
      </c>
      <c r="D193">
        <v>2003</v>
      </c>
      <c r="E193" t="s">
        <v>569</v>
      </c>
      <c r="F193" t="s">
        <v>10091</v>
      </c>
      <c r="G193">
        <v>16</v>
      </c>
      <c r="H193" t="s">
        <v>37026</v>
      </c>
      <c r="J193">
        <v>16</v>
      </c>
      <c r="K193" t="s">
        <v>37027</v>
      </c>
      <c r="L193" t="s">
        <v>37100</v>
      </c>
      <c r="M193" t="s">
        <v>37101</v>
      </c>
      <c r="N193" s="7" t="s">
        <v>37097</v>
      </c>
      <c r="O193" s="7" t="s">
        <v>37098</v>
      </c>
      <c r="P193" s="8" t="s">
        <v>37117</v>
      </c>
      <c r="Q193" s="9">
        <v>46</v>
      </c>
      <c r="R193" s="11">
        <v>-89.6</v>
      </c>
      <c r="S193" s="10">
        <v>16</v>
      </c>
      <c r="T193" s="8">
        <v>15.75</v>
      </c>
      <c r="U193" s="8">
        <v>93.9</v>
      </c>
      <c r="V193" s="7">
        <v>105</v>
      </c>
      <c r="W193" s="8">
        <v>15.75</v>
      </c>
      <c r="X193" s="7"/>
    </row>
    <row r="194" spans="1:24">
      <c r="A194" t="s">
        <v>37099</v>
      </c>
      <c r="B194" t="s">
        <v>10035</v>
      </c>
      <c r="C194" t="s">
        <v>10089</v>
      </c>
      <c r="D194">
        <v>2003</v>
      </c>
      <c r="E194" t="s">
        <v>569</v>
      </c>
      <c r="F194" t="s">
        <v>10091</v>
      </c>
      <c r="G194">
        <v>16</v>
      </c>
      <c r="H194" t="s">
        <v>37026</v>
      </c>
      <c r="J194">
        <v>16</v>
      </c>
      <c r="K194" t="s">
        <v>37027</v>
      </c>
      <c r="L194" t="s">
        <v>37100</v>
      </c>
      <c r="M194" t="s">
        <v>37101</v>
      </c>
      <c r="N194" s="7" t="s">
        <v>37097</v>
      </c>
      <c r="O194" s="7" t="s">
        <v>37098</v>
      </c>
      <c r="P194" s="8" t="s">
        <v>37117</v>
      </c>
      <c r="Q194" s="9">
        <v>46</v>
      </c>
      <c r="R194" s="11">
        <v>-89.6</v>
      </c>
      <c r="S194" s="10">
        <v>16</v>
      </c>
      <c r="T194" s="8">
        <v>16</v>
      </c>
      <c r="U194" s="8">
        <v>95.2</v>
      </c>
      <c r="V194" s="7">
        <v>105</v>
      </c>
      <c r="W194" s="8">
        <v>16</v>
      </c>
      <c r="X194" s="7"/>
    </row>
    <row r="195" spans="1:24">
      <c r="A195" t="s">
        <v>37099</v>
      </c>
      <c r="B195" t="s">
        <v>10035</v>
      </c>
      <c r="C195" t="s">
        <v>10089</v>
      </c>
      <c r="D195">
        <v>2003</v>
      </c>
      <c r="E195" t="s">
        <v>569</v>
      </c>
      <c r="F195" t="s">
        <v>10091</v>
      </c>
      <c r="G195">
        <v>16</v>
      </c>
      <c r="H195" t="s">
        <v>37026</v>
      </c>
      <c r="J195">
        <v>16</v>
      </c>
      <c r="K195" t="s">
        <v>37027</v>
      </c>
      <c r="L195" t="s">
        <v>37100</v>
      </c>
      <c r="M195" t="s">
        <v>37101</v>
      </c>
      <c r="N195" s="7" t="s">
        <v>37097</v>
      </c>
      <c r="O195" s="7" t="s">
        <v>37098</v>
      </c>
      <c r="P195" s="8" t="s">
        <v>37117</v>
      </c>
      <c r="Q195" s="9">
        <v>46</v>
      </c>
      <c r="R195" s="11">
        <v>-89.6</v>
      </c>
      <c r="S195" s="10">
        <v>16</v>
      </c>
      <c r="T195" s="8">
        <v>16.25</v>
      </c>
      <c r="U195" s="8">
        <v>92.2</v>
      </c>
      <c r="V195" s="7">
        <v>105</v>
      </c>
      <c r="W195" s="8">
        <v>16.25</v>
      </c>
      <c r="X195" s="7"/>
    </row>
    <row r="196" spans="1:24">
      <c r="A196" t="s">
        <v>37099</v>
      </c>
      <c r="B196" t="s">
        <v>10035</v>
      </c>
      <c r="C196" t="s">
        <v>10089</v>
      </c>
      <c r="D196">
        <v>2003</v>
      </c>
      <c r="E196" t="s">
        <v>569</v>
      </c>
      <c r="F196" t="s">
        <v>10091</v>
      </c>
      <c r="G196">
        <v>16</v>
      </c>
      <c r="H196" t="s">
        <v>37026</v>
      </c>
      <c r="J196">
        <v>16</v>
      </c>
      <c r="K196" t="s">
        <v>37027</v>
      </c>
      <c r="L196" t="s">
        <v>37100</v>
      </c>
      <c r="M196" t="s">
        <v>37101</v>
      </c>
      <c r="N196" s="7" t="s">
        <v>37097</v>
      </c>
      <c r="O196" s="7" t="s">
        <v>37098</v>
      </c>
      <c r="P196" s="8" t="s">
        <v>37117</v>
      </c>
      <c r="Q196" s="9">
        <v>46</v>
      </c>
      <c r="R196" s="11">
        <v>-89.6</v>
      </c>
      <c r="S196" s="10">
        <v>16</v>
      </c>
      <c r="T196" s="8">
        <v>16.5</v>
      </c>
      <c r="U196" s="8">
        <v>92.3</v>
      </c>
      <c r="V196" s="7">
        <v>105</v>
      </c>
      <c r="W196" s="8">
        <v>16.5</v>
      </c>
      <c r="X196" s="7"/>
    </row>
    <row r="197" spans="1:24">
      <c r="A197" t="s">
        <v>37099</v>
      </c>
      <c r="B197" t="s">
        <v>10035</v>
      </c>
      <c r="C197" t="s">
        <v>10089</v>
      </c>
      <c r="D197">
        <v>2003</v>
      </c>
      <c r="E197" t="s">
        <v>569</v>
      </c>
      <c r="F197" t="s">
        <v>10091</v>
      </c>
      <c r="G197">
        <v>16</v>
      </c>
      <c r="H197" t="s">
        <v>37026</v>
      </c>
      <c r="J197">
        <v>16</v>
      </c>
      <c r="K197" t="s">
        <v>37027</v>
      </c>
      <c r="L197" t="s">
        <v>37100</v>
      </c>
      <c r="M197" t="s">
        <v>37101</v>
      </c>
      <c r="N197" s="7" t="s">
        <v>37097</v>
      </c>
      <c r="O197" s="7" t="s">
        <v>37098</v>
      </c>
      <c r="P197" s="8" t="s">
        <v>37117</v>
      </c>
      <c r="Q197" s="9">
        <v>46</v>
      </c>
      <c r="R197" s="11">
        <v>-89.6</v>
      </c>
      <c r="S197" s="10">
        <v>16</v>
      </c>
      <c r="T197" s="8">
        <v>16.75</v>
      </c>
      <c r="U197" s="8">
        <v>90.1</v>
      </c>
      <c r="V197" s="7">
        <v>105</v>
      </c>
      <c r="W197" s="8">
        <v>16.75</v>
      </c>
      <c r="X197" s="7"/>
    </row>
    <row r="198" spans="1:24">
      <c r="A198" t="s">
        <v>37099</v>
      </c>
      <c r="B198" t="s">
        <v>10035</v>
      </c>
      <c r="C198" t="s">
        <v>10089</v>
      </c>
      <c r="D198">
        <v>2003</v>
      </c>
      <c r="E198" t="s">
        <v>569</v>
      </c>
      <c r="F198" t="s">
        <v>10091</v>
      </c>
      <c r="G198">
        <v>16</v>
      </c>
      <c r="H198" t="s">
        <v>37026</v>
      </c>
      <c r="J198">
        <v>16</v>
      </c>
      <c r="K198" t="s">
        <v>37027</v>
      </c>
      <c r="L198" t="s">
        <v>37100</v>
      </c>
      <c r="M198" t="s">
        <v>37101</v>
      </c>
      <c r="N198" s="7" t="s">
        <v>37097</v>
      </c>
      <c r="O198" s="7" t="s">
        <v>37098</v>
      </c>
      <c r="P198" s="8" t="s">
        <v>37118</v>
      </c>
      <c r="Q198" s="9" t="s">
        <v>37119</v>
      </c>
      <c r="R198" s="11">
        <v>-74.599999999999994</v>
      </c>
      <c r="S198" s="10">
        <v>16</v>
      </c>
      <c r="T198" s="8">
        <v>12</v>
      </c>
      <c r="U198" s="8">
        <v>0</v>
      </c>
      <c r="V198" s="7">
        <v>105</v>
      </c>
      <c r="W198" s="8">
        <v>12</v>
      </c>
      <c r="X198" s="7"/>
    </row>
    <row r="199" spans="1:24">
      <c r="A199" t="s">
        <v>37099</v>
      </c>
      <c r="B199" t="s">
        <v>10035</v>
      </c>
      <c r="C199" t="s">
        <v>10089</v>
      </c>
      <c r="D199">
        <v>2003</v>
      </c>
      <c r="E199" t="s">
        <v>569</v>
      </c>
      <c r="F199" t="s">
        <v>10091</v>
      </c>
      <c r="G199">
        <v>16</v>
      </c>
      <c r="H199" t="s">
        <v>37026</v>
      </c>
      <c r="J199">
        <v>16</v>
      </c>
      <c r="K199" t="s">
        <v>37027</v>
      </c>
      <c r="L199" t="s">
        <v>37100</v>
      </c>
      <c r="M199" t="s">
        <v>37101</v>
      </c>
      <c r="N199" s="7" t="s">
        <v>37097</v>
      </c>
      <c r="O199" s="7" t="s">
        <v>37098</v>
      </c>
      <c r="P199" s="8" t="s">
        <v>37118</v>
      </c>
      <c r="Q199" s="9" t="s">
        <v>37119</v>
      </c>
      <c r="R199" s="11">
        <v>-74.599999999999994</v>
      </c>
      <c r="S199" s="10">
        <v>16</v>
      </c>
      <c r="T199" s="8">
        <v>12.25</v>
      </c>
      <c r="U199" s="8">
        <v>1</v>
      </c>
      <c r="V199" s="7">
        <v>105</v>
      </c>
      <c r="W199" s="8">
        <v>12.25</v>
      </c>
      <c r="X199" s="7"/>
    </row>
    <row r="200" spans="1:24">
      <c r="A200" t="s">
        <v>37099</v>
      </c>
      <c r="B200" t="s">
        <v>10035</v>
      </c>
      <c r="C200" t="s">
        <v>10089</v>
      </c>
      <c r="D200">
        <v>2003</v>
      </c>
      <c r="E200" t="s">
        <v>569</v>
      </c>
      <c r="F200" t="s">
        <v>10091</v>
      </c>
      <c r="G200">
        <v>16</v>
      </c>
      <c r="H200" t="s">
        <v>37026</v>
      </c>
      <c r="J200">
        <v>16</v>
      </c>
      <c r="K200" t="s">
        <v>37027</v>
      </c>
      <c r="L200" t="s">
        <v>37100</v>
      </c>
      <c r="M200" t="s">
        <v>37101</v>
      </c>
      <c r="N200" s="7" t="s">
        <v>37097</v>
      </c>
      <c r="O200" s="7" t="s">
        <v>37098</v>
      </c>
      <c r="P200" s="8" t="s">
        <v>37118</v>
      </c>
      <c r="Q200" s="9" t="s">
        <v>37119</v>
      </c>
      <c r="R200" s="11">
        <v>-74.599999999999994</v>
      </c>
      <c r="S200" s="10">
        <v>16</v>
      </c>
      <c r="T200" s="8">
        <v>12.5</v>
      </c>
      <c r="U200" s="8">
        <v>2</v>
      </c>
      <c r="V200" s="7">
        <v>105</v>
      </c>
      <c r="W200" s="8">
        <v>12.5</v>
      </c>
      <c r="X200" s="7"/>
    </row>
    <row r="201" spans="1:24">
      <c r="A201" t="s">
        <v>37099</v>
      </c>
      <c r="B201" t="s">
        <v>10035</v>
      </c>
      <c r="C201" t="s">
        <v>10089</v>
      </c>
      <c r="D201">
        <v>2003</v>
      </c>
      <c r="E201" t="s">
        <v>569</v>
      </c>
      <c r="F201" t="s">
        <v>10091</v>
      </c>
      <c r="G201">
        <v>16</v>
      </c>
      <c r="H201" t="s">
        <v>37026</v>
      </c>
      <c r="J201">
        <v>16</v>
      </c>
      <c r="K201" t="s">
        <v>37027</v>
      </c>
      <c r="L201" t="s">
        <v>37100</v>
      </c>
      <c r="M201" t="s">
        <v>37101</v>
      </c>
      <c r="N201" s="7" t="s">
        <v>37097</v>
      </c>
      <c r="O201" s="7" t="s">
        <v>37098</v>
      </c>
      <c r="P201" s="8" t="s">
        <v>37118</v>
      </c>
      <c r="Q201" s="9" t="s">
        <v>37119</v>
      </c>
      <c r="R201" s="11">
        <v>-74.599999999999994</v>
      </c>
      <c r="S201" s="10">
        <v>16</v>
      </c>
      <c r="T201" s="8">
        <v>12.75</v>
      </c>
      <c r="U201" s="8">
        <v>1.9</v>
      </c>
      <c r="V201" s="7">
        <v>105</v>
      </c>
      <c r="W201" s="8">
        <v>12.75</v>
      </c>
      <c r="X201" s="7"/>
    </row>
    <row r="202" spans="1:24">
      <c r="A202" t="s">
        <v>37099</v>
      </c>
      <c r="B202" t="s">
        <v>10035</v>
      </c>
      <c r="C202" t="s">
        <v>10089</v>
      </c>
      <c r="D202">
        <v>2003</v>
      </c>
      <c r="E202" t="s">
        <v>569</v>
      </c>
      <c r="F202" t="s">
        <v>10091</v>
      </c>
      <c r="G202">
        <v>16</v>
      </c>
      <c r="H202" t="s">
        <v>37026</v>
      </c>
      <c r="J202">
        <v>16</v>
      </c>
      <c r="K202" t="s">
        <v>37027</v>
      </c>
      <c r="L202" t="s">
        <v>37100</v>
      </c>
      <c r="M202" t="s">
        <v>37101</v>
      </c>
      <c r="N202" s="7" t="s">
        <v>37097</v>
      </c>
      <c r="O202" s="7" t="s">
        <v>37098</v>
      </c>
      <c r="P202" s="8" t="s">
        <v>37118</v>
      </c>
      <c r="Q202" s="9" t="s">
        <v>37119</v>
      </c>
      <c r="R202" s="11">
        <v>-74.599999999999994</v>
      </c>
      <c r="S202" s="10">
        <v>16</v>
      </c>
      <c r="T202" s="8">
        <v>13</v>
      </c>
      <c r="U202" s="8">
        <v>5.9</v>
      </c>
      <c r="V202" s="7">
        <v>105</v>
      </c>
      <c r="W202" s="8">
        <v>13</v>
      </c>
      <c r="X202" s="7"/>
    </row>
    <row r="203" spans="1:24">
      <c r="A203" t="s">
        <v>37099</v>
      </c>
      <c r="B203" t="s">
        <v>10035</v>
      </c>
      <c r="C203" t="s">
        <v>10089</v>
      </c>
      <c r="D203">
        <v>2003</v>
      </c>
      <c r="E203" t="s">
        <v>569</v>
      </c>
      <c r="F203" t="s">
        <v>10091</v>
      </c>
      <c r="G203">
        <v>16</v>
      </c>
      <c r="H203" t="s">
        <v>37026</v>
      </c>
      <c r="J203">
        <v>16</v>
      </c>
      <c r="K203" t="s">
        <v>37027</v>
      </c>
      <c r="L203" t="s">
        <v>37100</v>
      </c>
      <c r="M203" t="s">
        <v>37101</v>
      </c>
      <c r="N203" s="7" t="s">
        <v>37097</v>
      </c>
      <c r="O203" s="7" t="s">
        <v>37098</v>
      </c>
      <c r="P203" s="8" t="s">
        <v>37118</v>
      </c>
      <c r="Q203" s="9" t="s">
        <v>37119</v>
      </c>
      <c r="R203" s="11">
        <v>-74.599999999999994</v>
      </c>
      <c r="S203" s="10">
        <v>16</v>
      </c>
      <c r="T203" s="8">
        <v>13.25</v>
      </c>
      <c r="U203" s="8">
        <v>11.7</v>
      </c>
      <c r="V203" s="7">
        <v>105</v>
      </c>
      <c r="W203" s="8">
        <v>13.25</v>
      </c>
      <c r="X203" s="7"/>
    </row>
    <row r="204" spans="1:24">
      <c r="A204" t="s">
        <v>37099</v>
      </c>
      <c r="B204" t="s">
        <v>10035</v>
      </c>
      <c r="C204" t="s">
        <v>10089</v>
      </c>
      <c r="D204">
        <v>2003</v>
      </c>
      <c r="E204" t="s">
        <v>569</v>
      </c>
      <c r="F204" t="s">
        <v>10091</v>
      </c>
      <c r="G204">
        <v>16</v>
      </c>
      <c r="H204" t="s">
        <v>37026</v>
      </c>
      <c r="J204">
        <v>16</v>
      </c>
      <c r="K204" t="s">
        <v>37027</v>
      </c>
      <c r="L204" t="s">
        <v>37100</v>
      </c>
      <c r="M204" t="s">
        <v>37101</v>
      </c>
      <c r="N204" s="7" t="s">
        <v>37097</v>
      </c>
      <c r="O204" s="7" t="s">
        <v>37098</v>
      </c>
      <c r="P204" s="8" t="s">
        <v>37118</v>
      </c>
      <c r="Q204" s="9" t="s">
        <v>37119</v>
      </c>
      <c r="R204" s="11">
        <v>-74.599999999999994</v>
      </c>
      <c r="S204" s="10">
        <v>16</v>
      </c>
      <c r="T204" s="8">
        <v>13.5</v>
      </c>
      <c r="U204" s="8">
        <v>26.1</v>
      </c>
      <c r="V204" s="7">
        <v>105</v>
      </c>
      <c r="W204" s="8">
        <v>13.5</v>
      </c>
      <c r="X204" s="7"/>
    </row>
    <row r="205" spans="1:24">
      <c r="A205" t="s">
        <v>37099</v>
      </c>
      <c r="B205" t="s">
        <v>10035</v>
      </c>
      <c r="C205" t="s">
        <v>10089</v>
      </c>
      <c r="D205">
        <v>2003</v>
      </c>
      <c r="E205" t="s">
        <v>569</v>
      </c>
      <c r="F205" t="s">
        <v>10091</v>
      </c>
      <c r="G205">
        <v>16</v>
      </c>
      <c r="H205" t="s">
        <v>37026</v>
      </c>
      <c r="J205">
        <v>16</v>
      </c>
      <c r="K205" t="s">
        <v>37027</v>
      </c>
      <c r="L205" t="s">
        <v>37100</v>
      </c>
      <c r="M205" t="s">
        <v>37101</v>
      </c>
      <c r="N205" s="7" t="s">
        <v>37097</v>
      </c>
      <c r="O205" s="7" t="s">
        <v>37098</v>
      </c>
      <c r="P205" s="8" t="s">
        <v>37118</v>
      </c>
      <c r="Q205" s="9" t="s">
        <v>37119</v>
      </c>
      <c r="R205" s="11">
        <v>-74.599999999999994</v>
      </c>
      <c r="S205" s="10">
        <v>16</v>
      </c>
      <c r="T205" s="8">
        <v>13.75</v>
      </c>
      <c r="U205" s="8">
        <v>64.400000000000006</v>
      </c>
      <c r="V205" s="7">
        <v>105</v>
      </c>
      <c r="W205" s="8">
        <v>13.75</v>
      </c>
      <c r="X205" s="7"/>
    </row>
    <row r="206" spans="1:24">
      <c r="A206" t="s">
        <v>37099</v>
      </c>
      <c r="B206" t="s">
        <v>10035</v>
      </c>
      <c r="C206" t="s">
        <v>10089</v>
      </c>
      <c r="D206">
        <v>2003</v>
      </c>
      <c r="E206" t="s">
        <v>569</v>
      </c>
      <c r="F206" t="s">
        <v>10091</v>
      </c>
      <c r="G206">
        <v>16</v>
      </c>
      <c r="H206" t="s">
        <v>37026</v>
      </c>
      <c r="J206">
        <v>16</v>
      </c>
      <c r="K206" t="s">
        <v>37027</v>
      </c>
      <c r="L206" t="s">
        <v>37100</v>
      </c>
      <c r="M206" t="s">
        <v>37101</v>
      </c>
      <c r="N206" s="7" t="s">
        <v>37097</v>
      </c>
      <c r="O206" s="7" t="s">
        <v>37098</v>
      </c>
      <c r="P206" s="8" t="s">
        <v>37118</v>
      </c>
      <c r="Q206" s="9" t="s">
        <v>37119</v>
      </c>
      <c r="R206" s="11">
        <v>-74.599999999999994</v>
      </c>
      <c r="S206" s="10">
        <v>16</v>
      </c>
      <c r="T206" s="8">
        <v>14</v>
      </c>
      <c r="U206" s="8">
        <v>89.3</v>
      </c>
      <c r="V206" s="7">
        <v>105</v>
      </c>
      <c r="W206" s="8">
        <v>14</v>
      </c>
      <c r="X206" s="7"/>
    </row>
    <row r="207" spans="1:24">
      <c r="A207" t="s">
        <v>37099</v>
      </c>
      <c r="B207" t="s">
        <v>10035</v>
      </c>
      <c r="C207" t="s">
        <v>10089</v>
      </c>
      <c r="D207">
        <v>2003</v>
      </c>
      <c r="E207" t="s">
        <v>569</v>
      </c>
      <c r="F207" t="s">
        <v>10091</v>
      </c>
      <c r="G207">
        <v>16</v>
      </c>
      <c r="H207" t="s">
        <v>37026</v>
      </c>
      <c r="J207">
        <v>16</v>
      </c>
      <c r="K207" t="s">
        <v>37027</v>
      </c>
      <c r="L207" t="s">
        <v>37100</v>
      </c>
      <c r="M207" t="s">
        <v>37101</v>
      </c>
      <c r="N207" s="7" t="s">
        <v>37097</v>
      </c>
      <c r="O207" s="7" t="s">
        <v>37098</v>
      </c>
      <c r="P207" s="8" t="s">
        <v>37118</v>
      </c>
      <c r="Q207" s="9" t="s">
        <v>37119</v>
      </c>
      <c r="R207" s="11">
        <v>-74.599999999999994</v>
      </c>
      <c r="S207" s="10">
        <v>16</v>
      </c>
      <c r="T207" s="8">
        <v>14.25</v>
      </c>
      <c r="U207" s="8">
        <v>97.9</v>
      </c>
      <c r="V207" s="7">
        <v>105</v>
      </c>
      <c r="W207" s="8">
        <v>14.25</v>
      </c>
      <c r="X207" s="7"/>
    </row>
    <row r="208" spans="1:24">
      <c r="A208" t="s">
        <v>37099</v>
      </c>
      <c r="B208" t="s">
        <v>10035</v>
      </c>
      <c r="C208" t="s">
        <v>10089</v>
      </c>
      <c r="D208">
        <v>2003</v>
      </c>
      <c r="E208" t="s">
        <v>569</v>
      </c>
      <c r="F208" t="s">
        <v>10091</v>
      </c>
      <c r="G208">
        <v>16</v>
      </c>
      <c r="H208" t="s">
        <v>37026</v>
      </c>
      <c r="J208">
        <v>16</v>
      </c>
      <c r="K208" t="s">
        <v>37027</v>
      </c>
      <c r="L208" t="s">
        <v>37100</v>
      </c>
      <c r="M208" t="s">
        <v>37101</v>
      </c>
      <c r="N208" s="7" t="s">
        <v>37097</v>
      </c>
      <c r="O208" s="7" t="s">
        <v>37098</v>
      </c>
      <c r="P208" s="8" t="s">
        <v>37118</v>
      </c>
      <c r="Q208" s="9" t="s">
        <v>37119</v>
      </c>
      <c r="R208" s="11">
        <v>-74.599999999999994</v>
      </c>
      <c r="S208" s="10">
        <v>16</v>
      </c>
      <c r="T208" s="8">
        <v>14.5</v>
      </c>
      <c r="U208" s="8">
        <v>98.9</v>
      </c>
      <c r="V208" s="7">
        <v>105</v>
      </c>
      <c r="W208" s="8">
        <v>14.5</v>
      </c>
      <c r="X208" s="7"/>
    </row>
    <row r="209" spans="1:24">
      <c r="A209" t="s">
        <v>37099</v>
      </c>
      <c r="B209" t="s">
        <v>10035</v>
      </c>
      <c r="C209" t="s">
        <v>10089</v>
      </c>
      <c r="D209">
        <v>2003</v>
      </c>
      <c r="E209" t="s">
        <v>569</v>
      </c>
      <c r="F209" t="s">
        <v>10091</v>
      </c>
      <c r="G209">
        <v>16</v>
      </c>
      <c r="H209" t="s">
        <v>37026</v>
      </c>
      <c r="J209">
        <v>16</v>
      </c>
      <c r="K209" t="s">
        <v>37027</v>
      </c>
      <c r="L209" t="s">
        <v>37100</v>
      </c>
      <c r="M209" t="s">
        <v>37101</v>
      </c>
      <c r="N209" s="7" t="s">
        <v>37097</v>
      </c>
      <c r="O209" s="7" t="s">
        <v>37098</v>
      </c>
      <c r="P209" s="8" t="s">
        <v>37118</v>
      </c>
      <c r="Q209" s="9" t="s">
        <v>37119</v>
      </c>
      <c r="R209" s="11">
        <v>-74.599999999999994</v>
      </c>
      <c r="S209" s="10">
        <v>16</v>
      </c>
      <c r="T209" s="8">
        <v>14.75</v>
      </c>
      <c r="U209" s="8">
        <v>98</v>
      </c>
      <c r="V209" s="7">
        <v>105</v>
      </c>
      <c r="W209" s="8">
        <v>14.75</v>
      </c>
      <c r="X209" s="7"/>
    </row>
    <row r="210" spans="1:24">
      <c r="A210" t="s">
        <v>37099</v>
      </c>
      <c r="B210" t="s">
        <v>10035</v>
      </c>
      <c r="C210" t="s">
        <v>10089</v>
      </c>
      <c r="D210">
        <v>2003</v>
      </c>
      <c r="E210" t="s">
        <v>569</v>
      </c>
      <c r="F210" t="s">
        <v>10091</v>
      </c>
      <c r="G210">
        <v>16</v>
      </c>
      <c r="H210" t="s">
        <v>37026</v>
      </c>
      <c r="J210">
        <v>16</v>
      </c>
      <c r="K210" t="s">
        <v>37027</v>
      </c>
      <c r="L210" t="s">
        <v>37100</v>
      </c>
      <c r="M210" t="s">
        <v>37101</v>
      </c>
      <c r="N210" s="7" t="s">
        <v>37097</v>
      </c>
      <c r="O210" s="7" t="s">
        <v>37098</v>
      </c>
      <c r="P210" s="8" t="s">
        <v>37118</v>
      </c>
      <c r="Q210" s="9" t="s">
        <v>37119</v>
      </c>
      <c r="R210" s="11">
        <v>-74.599999999999994</v>
      </c>
      <c r="S210" s="10">
        <v>16</v>
      </c>
      <c r="T210" s="8">
        <v>15</v>
      </c>
      <c r="U210" s="8">
        <v>95.9</v>
      </c>
      <c r="V210" s="7">
        <v>105</v>
      </c>
      <c r="W210" s="8">
        <v>15</v>
      </c>
      <c r="X210" s="7"/>
    </row>
    <row r="211" spans="1:24">
      <c r="A211" t="s">
        <v>37099</v>
      </c>
      <c r="B211" t="s">
        <v>10035</v>
      </c>
      <c r="C211" t="s">
        <v>10089</v>
      </c>
      <c r="D211">
        <v>2003</v>
      </c>
      <c r="E211" t="s">
        <v>569</v>
      </c>
      <c r="F211" t="s">
        <v>10091</v>
      </c>
      <c r="G211">
        <v>16</v>
      </c>
      <c r="H211" t="s">
        <v>37026</v>
      </c>
      <c r="J211">
        <v>16</v>
      </c>
      <c r="K211" t="s">
        <v>37027</v>
      </c>
      <c r="L211" t="s">
        <v>37100</v>
      </c>
      <c r="M211" t="s">
        <v>37101</v>
      </c>
      <c r="N211" s="7" t="s">
        <v>37097</v>
      </c>
      <c r="O211" s="7" t="s">
        <v>37098</v>
      </c>
      <c r="P211" s="8" t="s">
        <v>37118</v>
      </c>
      <c r="Q211" s="9" t="s">
        <v>37119</v>
      </c>
      <c r="R211" s="11">
        <v>-74.599999999999994</v>
      </c>
      <c r="S211" s="10">
        <v>16</v>
      </c>
      <c r="T211" s="8">
        <v>15.25</v>
      </c>
      <c r="U211" s="8">
        <v>100</v>
      </c>
      <c r="V211" s="7">
        <v>105</v>
      </c>
      <c r="W211" s="8">
        <v>15.25</v>
      </c>
      <c r="X211" s="7"/>
    </row>
    <row r="212" spans="1:24">
      <c r="A212" t="s">
        <v>37099</v>
      </c>
      <c r="B212" t="s">
        <v>10035</v>
      </c>
      <c r="C212" t="s">
        <v>10089</v>
      </c>
      <c r="D212">
        <v>2003</v>
      </c>
      <c r="E212" t="s">
        <v>569</v>
      </c>
      <c r="F212" t="s">
        <v>10091</v>
      </c>
      <c r="G212">
        <v>16</v>
      </c>
      <c r="H212" t="s">
        <v>37026</v>
      </c>
      <c r="J212">
        <v>16</v>
      </c>
      <c r="K212" t="s">
        <v>37027</v>
      </c>
      <c r="L212" t="s">
        <v>37100</v>
      </c>
      <c r="M212" t="s">
        <v>37101</v>
      </c>
      <c r="N212" s="7" t="s">
        <v>37097</v>
      </c>
      <c r="O212" s="7" t="s">
        <v>37098</v>
      </c>
      <c r="P212" s="8" t="s">
        <v>37118</v>
      </c>
      <c r="Q212" s="9" t="s">
        <v>37119</v>
      </c>
      <c r="R212" s="11">
        <v>-74.599999999999994</v>
      </c>
      <c r="S212" s="10">
        <v>16</v>
      </c>
      <c r="T212" s="8">
        <v>15.5</v>
      </c>
      <c r="U212" s="8">
        <v>97</v>
      </c>
      <c r="V212" s="7">
        <v>105</v>
      </c>
      <c r="W212" s="8">
        <v>15.5</v>
      </c>
      <c r="X212" s="7"/>
    </row>
    <row r="213" spans="1:24">
      <c r="A213" t="s">
        <v>37099</v>
      </c>
      <c r="B213" t="s">
        <v>10035</v>
      </c>
      <c r="C213" t="s">
        <v>10089</v>
      </c>
      <c r="D213">
        <v>2003</v>
      </c>
      <c r="E213" t="s">
        <v>569</v>
      </c>
      <c r="F213" t="s">
        <v>10091</v>
      </c>
      <c r="G213">
        <v>16</v>
      </c>
      <c r="H213" t="s">
        <v>37026</v>
      </c>
      <c r="J213">
        <v>16</v>
      </c>
      <c r="K213" t="s">
        <v>37027</v>
      </c>
      <c r="L213" t="s">
        <v>37100</v>
      </c>
      <c r="M213" t="s">
        <v>37101</v>
      </c>
      <c r="N213" s="7" t="s">
        <v>37097</v>
      </c>
      <c r="O213" s="7" t="s">
        <v>37098</v>
      </c>
      <c r="P213" s="8" t="s">
        <v>37118</v>
      </c>
      <c r="Q213" s="9" t="s">
        <v>37119</v>
      </c>
      <c r="R213" s="11">
        <v>-74.599999999999994</v>
      </c>
      <c r="S213" s="10">
        <v>16</v>
      </c>
      <c r="T213" s="8">
        <v>15.75</v>
      </c>
      <c r="U213" s="8">
        <v>97.9</v>
      </c>
      <c r="V213" s="7">
        <v>105</v>
      </c>
      <c r="W213" s="8">
        <v>15.75</v>
      </c>
      <c r="X213" s="7"/>
    </row>
    <row r="214" spans="1:24">
      <c r="A214" t="s">
        <v>37099</v>
      </c>
      <c r="B214" t="s">
        <v>10035</v>
      </c>
      <c r="C214" t="s">
        <v>10089</v>
      </c>
      <c r="D214">
        <v>2003</v>
      </c>
      <c r="E214" t="s">
        <v>569</v>
      </c>
      <c r="F214" t="s">
        <v>10091</v>
      </c>
      <c r="G214">
        <v>16</v>
      </c>
      <c r="H214" t="s">
        <v>37026</v>
      </c>
      <c r="J214">
        <v>16</v>
      </c>
      <c r="K214" t="s">
        <v>37027</v>
      </c>
      <c r="L214" t="s">
        <v>37100</v>
      </c>
      <c r="M214" t="s">
        <v>37101</v>
      </c>
      <c r="N214" s="7" t="s">
        <v>37097</v>
      </c>
      <c r="O214" s="7" t="s">
        <v>37098</v>
      </c>
      <c r="P214" s="8" t="s">
        <v>37120</v>
      </c>
      <c r="Q214" s="9" t="s">
        <v>37121</v>
      </c>
      <c r="R214" s="11">
        <v>-75.400000000000006</v>
      </c>
      <c r="S214" s="10">
        <v>20</v>
      </c>
      <c r="T214" s="8">
        <v>11</v>
      </c>
      <c r="U214" s="8">
        <v>0</v>
      </c>
      <c r="V214" s="7">
        <v>105</v>
      </c>
      <c r="W214" s="8">
        <v>11</v>
      </c>
      <c r="X214" s="7"/>
    </row>
    <row r="215" spans="1:24">
      <c r="A215" t="s">
        <v>37099</v>
      </c>
      <c r="B215" t="s">
        <v>10035</v>
      </c>
      <c r="C215" t="s">
        <v>10089</v>
      </c>
      <c r="D215">
        <v>2003</v>
      </c>
      <c r="E215" t="s">
        <v>569</v>
      </c>
      <c r="F215" t="s">
        <v>10091</v>
      </c>
      <c r="G215">
        <v>16</v>
      </c>
      <c r="H215" t="s">
        <v>37026</v>
      </c>
      <c r="J215">
        <v>16</v>
      </c>
      <c r="K215" t="s">
        <v>37027</v>
      </c>
      <c r="L215" t="s">
        <v>37100</v>
      </c>
      <c r="M215" t="s">
        <v>37101</v>
      </c>
      <c r="N215" s="7" t="s">
        <v>37097</v>
      </c>
      <c r="O215" s="7" t="s">
        <v>37098</v>
      </c>
      <c r="P215" s="8" t="s">
        <v>37120</v>
      </c>
      <c r="Q215" s="9" t="s">
        <v>37121</v>
      </c>
      <c r="R215" s="11">
        <v>-75.400000000000006</v>
      </c>
      <c r="S215" s="10">
        <v>20</v>
      </c>
      <c r="T215" s="8">
        <v>11.25</v>
      </c>
      <c r="U215" s="8">
        <v>1</v>
      </c>
      <c r="V215" s="7">
        <v>105</v>
      </c>
      <c r="W215" s="8">
        <v>11.25</v>
      </c>
      <c r="X215" s="7"/>
    </row>
    <row r="216" spans="1:24">
      <c r="A216" t="s">
        <v>37099</v>
      </c>
      <c r="B216" t="s">
        <v>10035</v>
      </c>
      <c r="C216" t="s">
        <v>10089</v>
      </c>
      <c r="D216">
        <v>2003</v>
      </c>
      <c r="E216" t="s">
        <v>569</v>
      </c>
      <c r="F216" t="s">
        <v>10091</v>
      </c>
      <c r="G216">
        <v>16</v>
      </c>
      <c r="H216" t="s">
        <v>37026</v>
      </c>
      <c r="J216">
        <v>16</v>
      </c>
      <c r="K216" t="s">
        <v>37027</v>
      </c>
      <c r="L216" t="s">
        <v>37100</v>
      </c>
      <c r="M216" t="s">
        <v>37101</v>
      </c>
      <c r="N216" s="7" t="s">
        <v>37097</v>
      </c>
      <c r="O216" s="7" t="s">
        <v>37098</v>
      </c>
      <c r="P216" s="8" t="s">
        <v>37120</v>
      </c>
      <c r="Q216" s="9" t="s">
        <v>37121</v>
      </c>
      <c r="R216" s="11">
        <v>-75.400000000000006</v>
      </c>
      <c r="S216" s="10">
        <v>20</v>
      </c>
      <c r="T216" s="8">
        <v>11.5</v>
      </c>
      <c r="U216" s="8">
        <v>0</v>
      </c>
      <c r="V216" s="7">
        <v>105</v>
      </c>
      <c r="W216" s="8">
        <v>11.5</v>
      </c>
      <c r="X216" s="7"/>
    </row>
    <row r="217" spans="1:24">
      <c r="A217" t="s">
        <v>37099</v>
      </c>
      <c r="B217" t="s">
        <v>10035</v>
      </c>
      <c r="C217" t="s">
        <v>10089</v>
      </c>
      <c r="D217">
        <v>2003</v>
      </c>
      <c r="E217" t="s">
        <v>569</v>
      </c>
      <c r="F217" t="s">
        <v>10091</v>
      </c>
      <c r="G217">
        <v>16</v>
      </c>
      <c r="H217" t="s">
        <v>37026</v>
      </c>
      <c r="J217">
        <v>16</v>
      </c>
      <c r="K217" t="s">
        <v>37027</v>
      </c>
      <c r="L217" t="s">
        <v>37100</v>
      </c>
      <c r="M217" t="s">
        <v>37101</v>
      </c>
      <c r="N217" s="7" t="s">
        <v>37097</v>
      </c>
      <c r="O217" s="7" t="s">
        <v>37098</v>
      </c>
      <c r="P217" s="8" t="s">
        <v>37120</v>
      </c>
      <c r="Q217" s="9" t="s">
        <v>37121</v>
      </c>
      <c r="R217" s="11">
        <v>-75.400000000000006</v>
      </c>
      <c r="S217" s="10">
        <v>20</v>
      </c>
      <c r="T217" s="8">
        <v>11.75</v>
      </c>
      <c r="U217" s="8">
        <v>2</v>
      </c>
      <c r="V217" s="7">
        <v>105</v>
      </c>
      <c r="W217" s="8">
        <v>11.75</v>
      </c>
      <c r="X217" s="7"/>
    </row>
    <row r="218" spans="1:24">
      <c r="A218" t="s">
        <v>37099</v>
      </c>
      <c r="B218" t="s">
        <v>10035</v>
      </c>
      <c r="C218" t="s">
        <v>10089</v>
      </c>
      <c r="D218">
        <v>2003</v>
      </c>
      <c r="E218" t="s">
        <v>569</v>
      </c>
      <c r="F218" t="s">
        <v>10091</v>
      </c>
      <c r="G218">
        <v>16</v>
      </c>
      <c r="H218" t="s">
        <v>37026</v>
      </c>
      <c r="J218">
        <v>16</v>
      </c>
      <c r="K218" t="s">
        <v>37027</v>
      </c>
      <c r="L218" t="s">
        <v>37100</v>
      </c>
      <c r="M218" t="s">
        <v>37101</v>
      </c>
      <c r="N218" s="7" t="s">
        <v>37097</v>
      </c>
      <c r="O218" s="7" t="s">
        <v>37098</v>
      </c>
      <c r="P218" s="8" t="s">
        <v>37120</v>
      </c>
      <c r="Q218" s="9" t="s">
        <v>37121</v>
      </c>
      <c r="R218" s="11">
        <v>-75.400000000000006</v>
      </c>
      <c r="S218" s="10">
        <v>20</v>
      </c>
      <c r="T218" s="8">
        <v>12</v>
      </c>
      <c r="U218" s="8">
        <v>1</v>
      </c>
      <c r="V218" s="7">
        <v>105</v>
      </c>
      <c r="W218" s="8">
        <v>12</v>
      </c>
      <c r="X218" s="7"/>
    </row>
    <row r="219" spans="1:24">
      <c r="A219" t="s">
        <v>37099</v>
      </c>
      <c r="B219" t="s">
        <v>10035</v>
      </c>
      <c r="C219" t="s">
        <v>10089</v>
      </c>
      <c r="D219">
        <v>2003</v>
      </c>
      <c r="E219" t="s">
        <v>569</v>
      </c>
      <c r="F219" t="s">
        <v>10091</v>
      </c>
      <c r="G219">
        <v>16</v>
      </c>
      <c r="H219" t="s">
        <v>37026</v>
      </c>
      <c r="J219">
        <v>16</v>
      </c>
      <c r="K219" t="s">
        <v>37027</v>
      </c>
      <c r="L219" t="s">
        <v>37100</v>
      </c>
      <c r="M219" t="s">
        <v>37101</v>
      </c>
      <c r="N219" s="7" t="s">
        <v>37097</v>
      </c>
      <c r="O219" s="7" t="s">
        <v>37098</v>
      </c>
      <c r="P219" s="8" t="s">
        <v>37120</v>
      </c>
      <c r="Q219" s="9" t="s">
        <v>37121</v>
      </c>
      <c r="R219" s="11">
        <v>-75.400000000000006</v>
      </c>
      <c r="S219" s="10">
        <v>20</v>
      </c>
      <c r="T219" s="8">
        <v>12.25</v>
      </c>
      <c r="U219" s="8">
        <v>2</v>
      </c>
      <c r="V219" s="7">
        <v>105</v>
      </c>
      <c r="W219" s="8">
        <v>12.25</v>
      </c>
      <c r="X219" s="7"/>
    </row>
    <row r="220" spans="1:24">
      <c r="A220" t="s">
        <v>37099</v>
      </c>
      <c r="B220" t="s">
        <v>10035</v>
      </c>
      <c r="C220" t="s">
        <v>10089</v>
      </c>
      <c r="D220">
        <v>2003</v>
      </c>
      <c r="E220" t="s">
        <v>569</v>
      </c>
      <c r="F220" t="s">
        <v>10091</v>
      </c>
      <c r="G220">
        <v>16</v>
      </c>
      <c r="H220" t="s">
        <v>37026</v>
      </c>
      <c r="J220">
        <v>16</v>
      </c>
      <c r="K220" t="s">
        <v>37027</v>
      </c>
      <c r="L220" t="s">
        <v>37100</v>
      </c>
      <c r="M220" t="s">
        <v>37101</v>
      </c>
      <c r="N220" s="7" t="s">
        <v>37097</v>
      </c>
      <c r="O220" s="7" t="s">
        <v>37098</v>
      </c>
      <c r="P220" s="8" t="s">
        <v>37120</v>
      </c>
      <c r="Q220" s="9" t="s">
        <v>37121</v>
      </c>
      <c r="R220" s="11">
        <v>-75.400000000000006</v>
      </c>
      <c r="S220" s="10">
        <v>20</v>
      </c>
      <c r="T220" s="8">
        <v>12.5</v>
      </c>
      <c r="U220" s="8">
        <v>2</v>
      </c>
      <c r="V220" s="7">
        <v>105</v>
      </c>
      <c r="W220" s="8">
        <v>12.5</v>
      </c>
      <c r="X220" s="7"/>
    </row>
    <row r="221" spans="1:24">
      <c r="A221" t="s">
        <v>37099</v>
      </c>
      <c r="B221" t="s">
        <v>10035</v>
      </c>
      <c r="C221" t="s">
        <v>10089</v>
      </c>
      <c r="D221">
        <v>2003</v>
      </c>
      <c r="E221" t="s">
        <v>569</v>
      </c>
      <c r="F221" t="s">
        <v>10091</v>
      </c>
      <c r="G221">
        <v>16</v>
      </c>
      <c r="H221" t="s">
        <v>37026</v>
      </c>
      <c r="J221">
        <v>16</v>
      </c>
      <c r="K221" t="s">
        <v>37027</v>
      </c>
      <c r="L221" t="s">
        <v>37100</v>
      </c>
      <c r="M221" t="s">
        <v>37101</v>
      </c>
      <c r="N221" s="7" t="s">
        <v>37097</v>
      </c>
      <c r="O221" s="7" t="s">
        <v>37098</v>
      </c>
      <c r="P221" s="8" t="s">
        <v>37120</v>
      </c>
      <c r="Q221" s="9" t="s">
        <v>37121</v>
      </c>
      <c r="R221" s="11">
        <v>-75.400000000000006</v>
      </c>
      <c r="S221" s="10">
        <v>20</v>
      </c>
      <c r="T221" s="8">
        <v>12.75</v>
      </c>
      <c r="U221" s="8">
        <v>3.9</v>
      </c>
      <c r="V221" s="7">
        <v>105</v>
      </c>
      <c r="W221" s="8">
        <v>12.75</v>
      </c>
      <c r="X221" s="7"/>
    </row>
    <row r="222" spans="1:24">
      <c r="A222" t="s">
        <v>37099</v>
      </c>
      <c r="B222" t="s">
        <v>10035</v>
      </c>
      <c r="C222" t="s">
        <v>10089</v>
      </c>
      <c r="D222">
        <v>2003</v>
      </c>
      <c r="E222" t="s">
        <v>569</v>
      </c>
      <c r="F222" t="s">
        <v>10091</v>
      </c>
      <c r="G222">
        <v>16</v>
      </c>
      <c r="H222" t="s">
        <v>37026</v>
      </c>
      <c r="J222">
        <v>16</v>
      </c>
      <c r="K222" t="s">
        <v>37027</v>
      </c>
      <c r="L222" t="s">
        <v>37100</v>
      </c>
      <c r="M222" t="s">
        <v>37101</v>
      </c>
      <c r="N222" s="7" t="s">
        <v>37097</v>
      </c>
      <c r="O222" s="7" t="s">
        <v>37098</v>
      </c>
      <c r="P222" s="8" t="s">
        <v>37120</v>
      </c>
      <c r="Q222" s="9" t="s">
        <v>37121</v>
      </c>
      <c r="R222" s="11">
        <v>-75.400000000000006</v>
      </c>
      <c r="S222" s="10">
        <v>20</v>
      </c>
      <c r="T222" s="8">
        <v>13</v>
      </c>
      <c r="U222" s="8">
        <v>8</v>
      </c>
      <c r="V222" s="7">
        <v>105</v>
      </c>
      <c r="W222" s="8">
        <v>13</v>
      </c>
      <c r="X222" s="7"/>
    </row>
    <row r="223" spans="1:24">
      <c r="A223" t="s">
        <v>37099</v>
      </c>
      <c r="B223" t="s">
        <v>10035</v>
      </c>
      <c r="C223" t="s">
        <v>10089</v>
      </c>
      <c r="D223">
        <v>2003</v>
      </c>
      <c r="E223" t="s">
        <v>569</v>
      </c>
      <c r="F223" t="s">
        <v>10091</v>
      </c>
      <c r="G223">
        <v>16</v>
      </c>
      <c r="H223" t="s">
        <v>37026</v>
      </c>
      <c r="J223">
        <v>16</v>
      </c>
      <c r="K223" t="s">
        <v>37027</v>
      </c>
      <c r="L223" t="s">
        <v>37100</v>
      </c>
      <c r="M223" t="s">
        <v>37101</v>
      </c>
      <c r="N223" s="7" t="s">
        <v>37097</v>
      </c>
      <c r="O223" s="7" t="s">
        <v>37098</v>
      </c>
      <c r="P223" s="8" t="s">
        <v>37120</v>
      </c>
      <c r="Q223" s="9" t="s">
        <v>37121</v>
      </c>
      <c r="R223" s="11">
        <v>-75.400000000000006</v>
      </c>
      <c r="S223" s="10">
        <v>20</v>
      </c>
      <c r="T223" s="8">
        <v>13.25</v>
      </c>
      <c r="U223" s="8">
        <v>31</v>
      </c>
      <c r="V223" s="7">
        <v>105</v>
      </c>
      <c r="W223" s="8">
        <v>13.25</v>
      </c>
      <c r="X223" s="7"/>
    </row>
    <row r="224" spans="1:24">
      <c r="A224" t="s">
        <v>37099</v>
      </c>
      <c r="B224" t="s">
        <v>10035</v>
      </c>
      <c r="C224" t="s">
        <v>10089</v>
      </c>
      <c r="D224">
        <v>2003</v>
      </c>
      <c r="E224" t="s">
        <v>569</v>
      </c>
      <c r="F224" t="s">
        <v>10091</v>
      </c>
      <c r="G224">
        <v>16</v>
      </c>
      <c r="H224" t="s">
        <v>37026</v>
      </c>
      <c r="J224">
        <v>16</v>
      </c>
      <c r="K224" t="s">
        <v>37027</v>
      </c>
      <c r="L224" t="s">
        <v>37100</v>
      </c>
      <c r="M224" t="s">
        <v>37101</v>
      </c>
      <c r="N224" s="7" t="s">
        <v>37097</v>
      </c>
      <c r="O224" s="7" t="s">
        <v>37098</v>
      </c>
      <c r="P224" s="8" t="s">
        <v>37120</v>
      </c>
      <c r="Q224" s="9" t="s">
        <v>37121</v>
      </c>
      <c r="R224" s="11">
        <v>-75.400000000000006</v>
      </c>
      <c r="S224" s="10">
        <v>20</v>
      </c>
      <c r="T224" s="8">
        <v>13.5</v>
      </c>
      <c r="U224" s="8">
        <v>62.3</v>
      </c>
      <c r="V224" s="7">
        <v>105</v>
      </c>
      <c r="W224" s="8">
        <v>13.5</v>
      </c>
      <c r="X224" s="7"/>
    </row>
    <row r="225" spans="1:24">
      <c r="A225" t="s">
        <v>37099</v>
      </c>
      <c r="B225" t="s">
        <v>10035</v>
      </c>
      <c r="C225" t="s">
        <v>10089</v>
      </c>
      <c r="D225">
        <v>2003</v>
      </c>
      <c r="E225" t="s">
        <v>569</v>
      </c>
      <c r="F225" t="s">
        <v>10091</v>
      </c>
      <c r="G225">
        <v>16</v>
      </c>
      <c r="H225" t="s">
        <v>37026</v>
      </c>
      <c r="J225">
        <v>16</v>
      </c>
      <c r="K225" t="s">
        <v>37027</v>
      </c>
      <c r="L225" t="s">
        <v>37100</v>
      </c>
      <c r="M225" t="s">
        <v>37101</v>
      </c>
      <c r="N225" s="7" t="s">
        <v>37097</v>
      </c>
      <c r="O225" s="7" t="s">
        <v>37098</v>
      </c>
      <c r="P225" s="8" t="s">
        <v>37120</v>
      </c>
      <c r="Q225" s="9" t="s">
        <v>37121</v>
      </c>
      <c r="R225" s="11">
        <v>-75.400000000000006</v>
      </c>
      <c r="S225" s="10">
        <v>20</v>
      </c>
      <c r="T225" s="8">
        <v>13.75</v>
      </c>
      <c r="U225" s="8">
        <v>92.8</v>
      </c>
      <c r="V225" s="7">
        <v>105</v>
      </c>
      <c r="W225" s="8">
        <v>13.75</v>
      </c>
      <c r="X225" s="7"/>
    </row>
    <row r="226" spans="1:24">
      <c r="A226" t="s">
        <v>37099</v>
      </c>
      <c r="B226" t="s">
        <v>10035</v>
      </c>
      <c r="C226" t="s">
        <v>10089</v>
      </c>
      <c r="D226">
        <v>2003</v>
      </c>
      <c r="E226" t="s">
        <v>569</v>
      </c>
      <c r="F226" t="s">
        <v>10091</v>
      </c>
      <c r="G226">
        <v>16</v>
      </c>
      <c r="H226" t="s">
        <v>37026</v>
      </c>
      <c r="J226">
        <v>16</v>
      </c>
      <c r="K226" t="s">
        <v>37027</v>
      </c>
      <c r="L226" t="s">
        <v>37100</v>
      </c>
      <c r="M226" t="s">
        <v>37101</v>
      </c>
      <c r="N226" s="7" t="s">
        <v>37097</v>
      </c>
      <c r="O226" s="7" t="s">
        <v>37098</v>
      </c>
      <c r="P226" s="8" t="s">
        <v>37120</v>
      </c>
      <c r="Q226" s="9" t="s">
        <v>37121</v>
      </c>
      <c r="R226" s="11">
        <v>-75.400000000000006</v>
      </c>
      <c r="S226" s="10">
        <v>20</v>
      </c>
      <c r="T226" s="8">
        <v>14</v>
      </c>
      <c r="U226" s="8">
        <v>99</v>
      </c>
      <c r="V226" s="7">
        <v>105</v>
      </c>
      <c r="W226" s="8">
        <v>14</v>
      </c>
      <c r="X226" s="7"/>
    </row>
    <row r="227" spans="1:24">
      <c r="A227" t="s">
        <v>37099</v>
      </c>
      <c r="B227" t="s">
        <v>10035</v>
      </c>
      <c r="C227" t="s">
        <v>10089</v>
      </c>
      <c r="D227">
        <v>2003</v>
      </c>
      <c r="E227" t="s">
        <v>569</v>
      </c>
      <c r="F227" t="s">
        <v>10091</v>
      </c>
      <c r="G227">
        <v>16</v>
      </c>
      <c r="H227" t="s">
        <v>37026</v>
      </c>
      <c r="J227">
        <v>16</v>
      </c>
      <c r="K227" t="s">
        <v>37027</v>
      </c>
      <c r="L227" t="s">
        <v>37100</v>
      </c>
      <c r="M227" t="s">
        <v>37101</v>
      </c>
      <c r="N227" s="7" t="s">
        <v>37097</v>
      </c>
      <c r="O227" s="7" t="s">
        <v>37098</v>
      </c>
      <c r="P227" s="8" t="s">
        <v>37120</v>
      </c>
      <c r="Q227" s="9" t="s">
        <v>37121</v>
      </c>
      <c r="R227" s="11">
        <v>-75.400000000000006</v>
      </c>
      <c r="S227" s="10">
        <v>20</v>
      </c>
      <c r="T227" s="8">
        <v>14.25</v>
      </c>
      <c r="U227" s="8">
        <v>100</v>
      </c>
      <c r="V227" s="7">
        <v>105</v>
      </c>
      <c r="W227" s="8">
        <v>14.25</v>
      </c>
      <c r="X227" s="7"/>
    </row>
    <row r="228" spans="1:24">
      <c r="A228" t="s">
        <v>37099</v>
      </c>
      <c r="B228" t="s">
        <v>10035</v>
      </c>
      <c r="C228" t="s">
        <v>10089</v>
      </c>
      <c r="D228">
        <v>2003</v>
      </c>
      <c r="E228" t="s">
        <v>569</v>
      </c>
      <c r="F228" t="s">
        <v>10091</v>
      </c>
      <c r="G228">
        <v>16</v>
      </c>
      <c r="H228" t="s">
        <v>37026</v>
      </c>
      <c r="J228">
        <v>16</v>
      </c>
      <c r="K228" t="s">
        <v>37027</v>
      </c>
      <c r="L228" t="s">
        <v>37100</v>
      </c>
      <c r="M228" t="s">
        <v>37101</v>
      </c>
      <c r="N228" s="7" t="s">
        <v>37097</v>
      </c>
      <c r="O228" s="7" t="s">
        <v>37098</v>
      </c>
      <c r="P228" s="8" t="s">
        <v>37120</v>
      </c>
      <c r="Q228" s="9" t="s">
        <v>37121</v>
      </c>
      <c r="R228" s="11">
        <v>-75.400000000000006</v>
      </c>
      <c r="S228" s="10">
        <v>20</v>
      </c>
      <c r="T228" s="8">
        <v>14.5</v>
      </c>
      <c r="U228" s="8">
        <v>100</v>
      </c>
      <c r="V228" s="7">
        <v>105</v>
      </c>
      <c r="W228" s="8">
        <v>14.5</v>
      </c>
      <c r="X228" s="7"/>
    </row>
    <row r="229" spans="1:24">
      <c r="A229" t="s">
        <v>37099</v>
      </c>
      <c r="B229" t="s">
        <v>10035</v>
      </c>
      <c r="C229" t="s">
        <v>10089</v>
      </c>
      <c r="D229">
        <v>2003</v>
      </c>
      <c r="E229" t="s">
        <v>569</v>
      </c>
      <c r="F229" t="s">
        <v>10091</v>
      </c>
      <c r="G229">
        <v>16</v>
      </c>
      <c r="H229" t="s">
        <v>37026</v>
      </c>
      <c r="J229">
        <v>16</v>
      </c>
      <c r="K229" t="s">
        <v>37027</v>
      </c>
      <c r="L229" t="s">
        <v>37100</v>
      </c>
      <c r="M229" t="s">
        <v>37101</v>
      </c>
      <c r="N229" s="7" t="s">
        <v>37097</v>
      </c>
      <c r="O229" s="7" t="s">
        <v>37098</v>
      </c>
      <c r="P229" s="8" t="s">
        <v>37120</v>
      </c>
      <c r="Q229" s="9" t="s">
        <v>37121</v>
      </c>
      <c r="R229" s="11">
        <v>-75.400000000000006</v>
      </c>
      <c r="S229" s="10">
        <v>20</v>
      </c>
      <c r="T229" s="8">
        <v>14.75</v>
      </c>
      <c r="U229" s="8">
        <v>100</v>
      </c>
      <c r="V229" s="7">
        <v>105</v>
      </c>
      <c r="W229" s="8">
        <v>14.75</v>
      </c>
      <c r="X229" s="7"/>
    </row>
    <row r="230" spans="1:24">
      <c r="A230" t="s">
        <v>37099</v>
      </c>
      <c r="B230" t="s">
        <v>10035</v>
      </c>
      <c r="C230" t="s">
        <v>10089</v>
      </c>
      <c r="D230">
        <v>2003</v>
      </c>
      <c r="E230" t="s">
        <v>569</v>
      </c>
      <c r="F230" t="s">
        <v>10091</v>
      </c>
      <c r="G230">
        <v>16</v>
      </c>
      <c r="H230" t="s">
        <v>37026</v>
      </c>
      <c r="J230">
        <v>16</v>
      </c>
      <c r="K230" t="s">
        <v>37027</v>
      </c>
      <c r="L230" t="s">
        <v>37100</v>
      </c>
      <c r="M230" t="s">
        <v>37101</v>
      </c>
      <c r="N230" s="7" t="s">
        <v>37097</v>
      </c>
      <c r="O230" s="7" t="s">
        <v>37098</v>
      </c>
      <c r="P230" s="8" t="s">
        <v>37120</v>
      </c>
      <c r="Q230" s="9" t="s">
        <v>37121</v>
      </c>
      <c r="R230" s="11">
        <v>-75.400000000000006</v>
      </c>
      <c r="S230" s="10">
        <v>20</v>
      </c>
      <c r="T230" s="8">
        <v>15</v>
      </c>
      <c r="U230" s="8">
        <v>98.1</v>
      </c>
      <c r="V230" s="7">
        <v>105</v>
      </c>
      <c r="W230" s="8">
        <v>15</v>
      </c>
      <c r="X230" s="7"/>
    </row>
    <row r="231" spans="1:24">
      <c r="A231" t="s">
        <v>37099</v>
      </c>
      <c r="B231" t="s">
        <v>10035</v>
      </c>
      <c r="C231" t="s">
        <v>10089</v>
      </c>
      <c r="D231">
        <v>2003</v>
      </c>
      <c r="E231" t="s">
        <v>569</v>
      </c>
      <c r="F231" t="s">
        <v>10091</v>
      </c>
      <c r="G231">
        <v>16</v>
      </c>
      <c r="H231" t="s">
        <v>37026</v>
      </c>
      <c r="J231">
        <v>16</v>
      </c>
      <c r="K231" t="s">
        <v>37027</v>
      </c>
      <c r="L231" t="s">
        <v>37100</v>
      </c>
      <c r="M231" t="s">
        <v>37101</v>
      </c>
      <c r="N231" s="7" t="s">
        <v>37097</v>
      </c>
      <c r="O231" s="7" t="s">
        <v>37098</v>
      </c>
      <c r="P231" s="8" t="s">
        <v>37120</v>
      </c>
      <c r="Q231" s="9" t="s">
        <v>37121</v>
      </c>
      <c r="R231" s="11">
        <v>-75.400000000000006</v>
      </c>
      <c r="S231" s="10">
        <v>20</v>
      </c>
      <c r="T231" s="8">
        <v>15.25</v>
      </c>
      <c r="U231" s="8">
        <v>100</v>
      </c>
      <c r="V231" s="7">
        <v>105</v>
      </c>
      <c r="W231" s="8">
        <v>15.25</v>
      </c>
      <c r="X231" s="7"/>
    </row>
    <row r="232" spans="1:24">
      <c r="A232" t="s">
        <v>37099</v>
      </c>
      <c r="B232" t="s">
        <v>10035</v>
      </c>
      <c r="C232" t="s">
        <v>10089</v>
      </c>
      <c r="D232">
        <v>2003</v>
      </c>
      <c r="E232" t="s">
        <v>569</v>
      </c>
      <c r="F232" t="s">
        <v>10091</v>
      </c>
      <c r="G232">
        <v>16</v>
      </c>
      <c r="H232" t="s">
        <v>37026</v>
      </c>
      <c r="J232">
        <v>16</v>
      </c>
      <c r="K232" t="s">
        <v>37027</v>
      </c>
      <c r="L232" t="s">
        <v>37100</v>
      </c>
      <c r="M232" t="s">
        <v>37101</v>
      </c>
      <c r="N232" s="7" t="s">
        <v>37097</v>
      </c>
      <c r="O232" s="7" t="s">
        <v>37098</v>
      </c>
      <c r="P232" s="8" t="s">
        <v>37120</v>
      </c>
      <c r="Q232" s="9" t="s">
        <v>37121</v>
      </c>
      <c r="R232" s="11">
        <v>-75.400000000000006</v>
      </c>
      <c r="S232" s="10">
        <v>20</v>
      </c>
      <c r="T232" s="8">
        <v>15.5</v>
      </c>
      <c r="U232" s="8">
        <v>100</v>
      </c>
      <c r="V232" s="7">
        <v>105</v>
      </c>
      <c r="W232" s="8">
        <v>15.5</v>
      </c>
      <c r="X232" s="7"/>
    </row>
    <row r="233" spans="1:24">
      <c r="A233" t="s">
        <v>37099</v>
      </c>
      <c r="B233" t="s">
        <v>10035</v>
      </c>
      <c r="C233" t="s">
        <v>10089</v>
      </c>
      <c r="D233">
        <v>2003</v>
      </c>
      <c r="E233" t="s">
        <v>569</v>
      </c>
      <c r="F233" t="s">
        <v>10091</v>
      </c>
      <c r="G233">
        <v>16</v>
      </c>
      <c r="H233" t="s">
        <v>37026</v>
      </c>
      <c r="J233">
        <v>16</v>
      </c>
      <c r="K233" t="s">
        <v>37027</v>
      </c>
      <c r="L233" t="s">
        <v>37100</v>
      </c>
      <c r="M233" t="s">
        <v>37101</v>
      </c>
      <c r="N233" s="7" t="s">
        <v>37097</v>
      </c>
      <c r="O233" s="7" t="s">
        <v>37098</v>
      </c>
      <c r="P233" s="8" t="s">
        <v>37120</v>
      </c>
      <c r="Q233" s="9" t="s">
        <v>37121</v>
      </c>
      <c r="R233" s="11">
        <v>-75.400000000000006</v>
      </c>
      <c r="S233" s="10">
        <v>20</v>
      </c>
      <c r="T233" s="8">
        <v>15.75</v>
      </c>
      <c r="U233" s="8">
        <v>99</v>
      </c>
      <c r="V233" s="7">
        <v>105</v>
      </c>
      <c r="W233" s="8">
        <v>15.75</v>
      </c>
      <c r="X233" s="7"/>
    </row>
    <row r="234" spans="1:24">
      <c r="A234" t="s">
        <v>37099</v>
      </c>
      <c r="B234" t="s">
        <v>10035</v>
      </c>
      <c r="C234" t="s">
        <v>10089</v>
      </c>
      <c r="D234">
        <v>2003</v>
      </c>
      <c r="E234" t="s">
        <v>569</v>
      </c>
      <c r="F234" t="s">
        <v>10091</v>
      </c>
      <c r="G234">
        <v>16</v>
      </c>
      <c r="H234" t="s">
        <v>37026</v>
      </c>
      <c r="J234">
        <v>16</v>
      </c>
      <c r="K234" t="s">
        <v>37027</v>
      </c>
      <c r="L234" t="s">
        <v>37100</v>
      </c>
      <c r="M234" t="s">
        <v>37101</v>
      </c>
      <c r="N234" s="7" t="s">
        <v>37097</v>
      </c>
      <c r="O234" s="7" t="s">
        <v>37098</v>
      </c>
      <c r="P234" s="8" t="s">
        <v>37122</v>
      </c>
      <c r="Q234" s="9" t="s">
        <v>37123</v>
      </c>
      <c r="R234" s="11">
        <v>-74.3</v>
      </c>
      <c r="S234" s="10">
        <v>16</v>
      </c>
      <c r="T234" s="8">
        <v>12</v>
      </c>
      <c r="U234" s="8">
        <v>1</v>
      </c>
      <c r="V234" s="7">
        <v>105</v>
      </c>
      <c r="W234" s="8">
        <v>12</v>
      </c>
      <c r="X234" s="7"/>
    </row>
    <row r="235" spans="1:24">
      <c r="A235" t="s">
        <v>37099</v>
      </c>
      <c r="B235" t="s">
        <v>10035</v>
      </c>
      <c r="C235" t="s">
        <v>10089</v>
      </c>
      <c r="D235">
        <v>2003</v>
      </c>
      <c r="E235" t="s">
        <v>569</v>
      </c>
      <c r="F235" t="s">
        <v>10091</v>
      </c>
      <c r="G235">
        <v>16</v>
      </c>
      <c r="H235" t="s">
        <v>37026</v>
      </c>
      <c r="J235">
        <v>16</v>
      </c>
      <c r="K235" t="s">
        <v>37027</v>
      </c>
      <c r="L235" t="s">
        <v>37100</v>
      </c>
      <c r="M235" t="s">
        <v>37101</v>
      </c>
      <c r="N235" s="7" t="s">
        <v>37097</v>
      </c>
      <c r="O235" s="7" t="s">
        <v>37098</v>
      </c>
      <c r="P235" s="8" t="s">
        <v>37122</v>
      </c>
      <c r="Q235" s="9" t="s">
        <v>37123</v>
      </c>
      <c r="R235" s="11">
        <v>-74.3</v>
      </c>
      <c r="S235" s="10">
        <v>16</v>
      </c>
      <c r="T235" s="8">
        <v>12.25</v>
      </c>
      <c r="U235" s="8">
        <v>1</v>
      </c>
      <c r="V235" s="7">
        <v>105</v>
      </c>
      <c r="W235" s="8">
        <v>12.25</v>
      </c>
      <c r="X235" s="7"/>
    </row>
    <row r="236" spans="1:24">
      <c r="A236" t="s">
        <v>37099</v>
      </c>
      <c r="B236" t="s">
        <v>10035</v>
      </c>
      <c r="C236" t="s">
        <v>10089</v>
      </c>
      <c r="D236">
        <v>2003</v>
      </c>
      <c r="E236" t="s">
        <v>569</v>
      </c>
      <c r="F236" t="s">
        <v>10091</v>
      </c>
      <c r="G236">
        <v>16</v>
      </c>
      <c r="H236" t="s">
        <v>37026</v>
      </c>
      <c r="J236">
        <v>16</v>
      </c>
      <c r="K236" t="s">
        <v>37027</v>
      </c>
      <c r="L236" t="s">
        <v>37100</v>
      </c>
      <c r="M236" t="s">
        <v>37101</v>
      </c>
      <c r="N236" s="7" t="s">
        <v>37097</v>
      </c>
      <c r="O236" s="7" t="s">
        <v>37098</v>
      </c>
      <c r="P236" s="8" t="s">
        <v>37122</v>
      </c>
      <c r="Q236" s="9" t="s">
        <v>37123</v>
      </c>
      <c r="R236" s="11">
        <v>-74.3</v>
      </c>
      <c r="S236" s="10">
        <v>16</v>
      </c>
      <c r="T236" s="8">
        <v>12.5</v>
      </c>
      <c r="U236" s="8">
        <v>0</v>
      </c>
      <c r="V236" s="7">
        <v>105</v>
      </c>
      <c r="W236" s="8">
        <v>12.5</v>
      </c>
      <c r="X236" s="7"/>
    </row>
    <row r="237" spans="1:24">
      <c r="A237" t="s">
        <v>37099</v>
      </c>
      <c r="B237" t="s">
        <v>10035</v>
      </c>
      <c r="C237" t="s">
        <v>10089</v>
      </c>
      <c r="D237">
        <v>2003</v>
      </c>
      <c r="E237" t="s">
        <v>569</v>
      </c>
      <c r="F237" t="s">
        <v>10091</v>
      </c>
      <c r="G237">
        <v>16</v>
      </c>
      <c r="H237" t="s">
        <v>37026</v>
      </c>
      <c r="J237">
        <v>16</v>
      </c>
      <c r="K237" t="s">
        <v>37027</v>
      </c>
      <c r="L237" t="s">
        <v>37100</v>
      </c>
      <c r="M237" t="s">
        <v>37101</v>
      </c>
      <c r="N237" s="7" t="s">
        <v>37097</v>
      </c>
      <c r="O237" s="7" t="s">
        <v>37098</v>
      </c>
      <c r="P237" s="8" t="s">
        <v>37122</v>
      </c>
      <c r="Q237" s="9" t="s">
        <v>37123</v>
      </c>
      <c r="R237" s="11">
        <v>-74.3</v>
      </c>
      <c r="S237" s="10">
        <v>16</v>
      </c>
      <c r="T237" s="8">
        <v>12.75</v>
      </c>
      <c r="U237" s="8">
        <v>1</v>
      </c>
      <c r="V237" s="7">
        <v>105</v>
      </c>
      <c r="W237" s="8">
        <v>12.75</v>
      </c>
      <c r="X237" s="7"/>
    </row>
    <row r="238" spans="1:24">
      <c r="A238" t="s">
        <v>37099</v>
      </c>
      <c r="B238" t="s">
        <v>10035</v>
      </c>
      <c r="C238" t="s">
        <v>10089</v>
      </c>
      <c r="D238">
        <v>2003</v>
      </c>
      <c r="E238" t="s">
        <v>569</v>
      </c>
      <c r="F238" t="s">
        <v>10091</v>
      </c>
      <c r="G238">
        <v>16</v>
      </c>
      <c r="H238" t="s">
        <v>37026</v>
      </c>
      <c r="J238">
        <v>16</v>
      </c>
      <c r="K238" t="s">
        <v>37027</v>
      </c>
      <c r="L238" t="s">
        <v>37100</v>
      </c>
      <c r="M238" t="s">
        <v>37101</v>
      </c>
      <c r="N238" s="7" t="s">
        <v>37097</v>
      </c>
      <c r="O238" s="7" t="s">
        <v>37098</v>
      </c>
      <c r="P238" s="8" t="s">
        <v>37122</v>
      </c>
      <c r="Q238" s="9" t="s">
        <v>37123</v>
      </c>
      <c r="R238" s="11">
        <v>-74.3</v>
      </c>
      <c r="S238" s="10">
        <v>16</v>
      </c>
      <c r="T238" s="8">
        <v>13</v>
      </c>
      <c r="U238" s="8">
        <v>4.9000000000000004</v>
      </c>
      <c r="V238" s="7">
        <v>105</v>
      </c>
      <c r="W238" s="8">
        <v>13</v>
      </c>
      <c r="X238" s="7"/>
    </row>
    <row r="239" spans="1:24">
      <c r="A239" t="s">
        <v>37099</v>
      </c>
      <c r="B239" t="s">
        <v>10035</v>
      </c>
      <c r="C239" t="s">
        <v>10089</v>
      </c>
      <c r="D239">
        <v>2003</v>
      </c>
      <c r="E239" t="s">
        <v>569</v>
      </c>
      <c r="F239" t="s">
        <v>10091</v>
      </c>
      <c r="G239">
        <v>16</v>
      </c>
      <c r="H239" t="s">
        <v>37026</v>
      </c>
      <c r="J239">
        <v>16</v>
      </c>
      <c r="K239" t="s">
        <v>37027</v>
      </c>
      <c r="L239" t="s">
        <v>37100</v>
      </c>
      <c r="M239" t="s">
        <v>37101</v>
      </c>
      <c r="N239" s="7" t="s">
        <v>37097</v>
      </c>
      <c r="O239" s="7" t="s">
        <v>37098</v>
      </c>
      <c r="P239" s="8" t="s">
        <v>37122</v>
      </c>
      <c r="Q239" s="9" t="s">
        <v>37123</v>
      </c>
      <c r="R239" s="11">
        <v>-74.3</v>
      </c>
      <c r="S239" s="10">
        <v>16</v>
      </c>
      <c r="T239" s="8">
        <v>13.25</v>
      </c>
      <c r="U239" s="8">
        <v>8.6999999999999993</v>
      </c>
      <c r="V239" s="7">
        <v>105</v>
      </c>
      <c r="W239" s="8">
        <v>13.25</v>
      </c>
      <c r="X239" s="7"/>
    </row>
    <row r="240" spans="1:24">
      <c r="A240" t="s">
        <v>37099</v>
      </c>
      <c r="B240" t="s">
        <v>10035</v>
      </c>
      <c r="C240" t="s">
        <v>10089</v>
      </c>
      <c r="D240">
        <v>2003</v>
      </c>
      <c r="E240" t="s">
        <v>569</v>
      </c>
      <c r="F240" t="s">
        <v>10091</v>
      </c>
      <c r="G240">
        <v>16</v>
      </c>
      <c r="H240" t="s">
        <v>37026</v>
      </c>
      <c r="J240">
        <v>16</v>
      </c>
      <c r="K240" t="s">
        <v>37027</v>
      </c>
      <c r="L240" t="s">
        <v>37100</v>
      </c>
      <c r="M240" t="s">
        <v>37101</v>
      </c>
      <c r="N240" s="7" t="s">
        <v>37097</v>
      </c>
      <c r="O240" s="7" t="s">
        <v>37098</v>
      </c>
      <c r="P240" s="8" t="s">
        <v>37122</v>
      </c>
      <c r="Q240" s="9" t="s">
        <v>37123</v>
      </c>
      <c r="R240" s="11">
        <v>-74.3</v>
      </c>
      <c r="S240" s="10">
        <v>16</v>
      </c>
      <c r="T240" s="8">
        <v>13.5</v>
      </c>
      <c r="U240" s="8">
        <v>18.600000000000001</v>
      </c>
      <c r="V240" s="7">
        <v>105</v>
      </c>
      <c r="W240" s="8">
        <v>13.5</v>
      </c>
      <c r="X240" s="7"/>
    </row>
    <row r="241" spans="1:24">
      <c r="A241" t="s">
        <v>37099</v>
      </c>
      <c r="B241" t="s">
        <v>10035</v>
      </c>
      <c r="C241" t="s">
        <v>10089</v>
      </c>
      <c r="D241">
        <v>2003</v>
      </c>
      <c r="E241" t="s">
        <v>569</v>
      </c>
      <c r="F241" t="s">
        <v>10091</v>
      </c>
      <c r="G241">
        <v>16</v>
      </c>
      <c r="H241" t="s">
        <v>37026</v>
      </c>
      <c r="J241">
        <v>16</v>
      </c>
      <c r="K241" t="s">
        <v>37027</v>
      </c>
      <c r="L241" t="s">
        <v>37100</v>
      </c>
      <c r="M241" t="s">
        <v>37101</v>
      </c>
      <c r="N241" s="7" t="s">
        <v>37097</v>
      </c>
      <c r="O241" s="7" t="s">
        <v>37098</v>
      </c>
      <c r="P241" s="8" t="s">
        <v>37122</v>
      </c>
      <c r="Q241" s="9" t="s">
        <v>37123</v>
      </c>
      <c r="R241" s="11">
        <v>-74.3</v>
      </c>
      <c r="S241" s="10">
        <v>16</v>
      </c>
      <c r="T241" s="8">
        <v>13.75</v>
      </c>
      <c r="U241" s="8">
        <v>50.2</v>
      </c>
      <c r="V241" s="7">
        <v>105</v>
      </c>
      <c r="W241" s="8">
        <v>13.75</v>
      </c>
      <c r="X241" s="7"/>
    </row>
    <row r="242" spans="1:24">
      <c r="A242" t="s">
        <v>37099</v>
      </c>
      <c r="B242" t="s">
        <v>10035</v>
      </c>
      <c r="C242" t="s">
        <v>10089</v>
      </c>
      <c r="D242">
        <v>2003</v>
      </c>
      <c r="E242" t="s">
        <v>569</v>
      </c>
      <c r="F242" t="s">
        <v>10091</v>
      </c>
      <c r="G242">
        <v>16</v>
      </c>
      <c r="H242" t="s">
        <v>37026</v>
      </c>
      <c r="J242">
        <v>16</v>
      </c>
      <c r="K242" t="s">
        <v>37027</v>
      </c>
      <c r="L242" t="s">
        <v>37100</v>
      </c>
      <c r="M242" t="s">
        <v>37101</v>
      </c>
      <c r="N242" s="7" t="s">
        <v>37097</v>
      </c>
      <c r="O242" s="7" t="s">
        <v>37098</v>
      </c>
      <c r="P242" s="8" t="s">
        <v>37122</v>
      </c>
      <c r="Q242" s="9" t="s">
        <v>37123</v>
      </c>
      <c r="R242" s="11">
        <v>-74.3</v>
      </c>
      <c r="S242" s="10">
        <v>16</v>
      </c>
      <c r="T242" s="8">
        <v>14</v>
      </c>
      <c r="U242" s="8">
        <v>80.3</v>
      </c>
      <c r="V242" s="7">
        <v>105</v>
      </c>
      <c r="W242" s="8">
        <v>14</v>
      </c>
      <c r="X242" s="7"/>
    </row>
    <row r="243" spans="1:24">
      <c r="A243" t="s">
        <v>37099</v>
      </c>
      <c r="B243" t="s">
        <v>10035</v>
      </c>
      <c r="C243" t="s">
        <v>10089</v>
      </c>
      <c r="D243">
        <v>2003</v>
      </c>
      <c r="E243" t="s">
        <v>569</v>
      </c>
      <c r="F243" t="s">
        <v>10091</v>
      </c>
      <c r="G243">
        <v>16</v>
      </c>
      <c r="H243" t="s">
        <v>37026</v>
      </c>
      <c r="J243">
        <v>16</v>
      </c>
      <c r="K243" t="s">
        <v>37027</v>
      </c>
      <c r="L243" t="s">
        <v>37100</v>
      </c>
      <c r="M243" t="s">
        <v>37101</v>
      </c>
      <c r="N243" s="7" t="s">
        <v>37097</v>
      </c>
      <c r="O243" s="7" t="s">
        <v>37098</v>
      </c>
      <c r="P243" s="8" t="s">
        <v>37122</v>
      </c>
      <c r="Q243" s="9" t="s">
        <v>37123</v>
      </c>
      <c r="R243" s="11">
        <v>-74.3</v>
      </c>
      <c r="S243" s="10">
        <v>16</v>
      </c>
      <c r="T243" s="8">
        <v>14.25</v>
      </c>
      <c r="U243" s="8">
        <v>98.8</v>
      </c>
      <c r="V243" s="7">
        <v>105</v>
      </c>
      <c r="W243" s="8">
        <v>14.25</v>
      </c>
      <c r="X243" s="7"/>
    </row>
    <row r="244" spans="1:24">
      <c r="A244" t="s">
        <v>37099</v>
      </c>
      <c r="B244" t="s">
        <v>10035</v>
      </c>
      <c r="C244" t="s">
        <v>10089</v>
      </c>
      <c r="D244">
        <v>2003</v>
      </c>
      <c r="E244" t="s">
        <v>569</v>
      </c>
      <c r="F244" t="s">
        <v>10091</v>
      </c>
      <c r="G244">
        <v>16</v>
      </c>
      <c r="H244" t="s">
        <v>37026</v>
      </c>
      <c r="J244">
        <v>16</v>
      </c>
      <c r="K244" t="s">
        <v>37027</v>
      </c>
      <c r="L244" t="s">
        <v>37100</v>
      </c>
      <c r="M244" t="s">
        <v>37101</v>
      </c>
      <c r="N244" s="7" t="s">
        <v>37097</v>
      </c>
      <c r="O244" s="7" t="s">
        <v>37098</v>
      </c>
      <c r="P244" s="8" t="s">
        <v>37122</v>
      </c>
      <c r="Q244" s="9" t="s">
        <v>37123</v>
      </c>
      <c r="R244" s="11">
        <v>-74.3</v>
      </c>
      <c r="S244" s="10">
        <v>16</v>
      </c>
      <c r="T244" s="8">
        <v>14.5</v>
      </c>
      <c r="U244" s="8">
        <v>100</v>
      </c>
      <c r="V244" s="7">
        <v>105</v>
      </c>
      <c r="W244" s="8">
        <v>14.5</v>
      </c>
      <c r="X244" s="7"/>
    </row>
    <row r="245" spans="1:24">
      <c r="A245" t="s">
        <v>37099</v>
      </c>
      <c r="B245" t="s">
        <v>10035</v>
      </c>
      <c r="C245" t="s">
        <v>10089</v>
      </c>
      <c r="D245">
        <v>2003</v>
      </c>
      <c r="E245" t="s">
        <v>569</v>
      </c>
      <c r="F245" t="s">
        <v>10091</v>
      </c>
      <c r="G245">
        <v>16</v>
      </c>
      <c r="H245" t="s">
        <v>37026</v>
      </c>
      <c r="J245">
        <v>16</v>
      </c>
      <c r="K245" t="s">
        <v>37027</v>
      </c>
      <c r="L245" t="s">
        <v>37100</v>
      </c>
      <c r="M245" t="s">
        <v>37101</v>
      </c>
      <c r="N245" s="7" t="s">
        <v>37097</v>
      </c>
      <c r="O245" s="7" t="s">
        <v>37098</v>
      </c>
      <c r="P245" s="8" t="s">
        <v>37122</v>
      </c>
      <c r="Q245" s="9" t="s">
        <v>37123</v>
      </c>
      <c r="R245" s="11">
        <v>-74.3</v>
      </c>
      <c r="S245" s="10">
        <v>16</v>
      </c>
      <c r="T245" s="8">
        <v>14.75</v>
      </c>
      <c r="U245" s="8">
        <v>98</v>
      </c>
      <c r="V245" s="7">
        <v>105</v>
      </c>
      <c r="W245" s="8">
        <v>14.75</v>
      </c>
      <c r="X245" s="7"/>
    </row>
    <row r="246" spans="1:24">
      <c r="A246" t="s">
        <v>37099</v>
      </c>
      <c r="B246" t="s">
        <v>10035</v>
      </c>
      <c r="C246" t="s">
        <v>10089</v>
      </c>
      <c r="D246">
        <v>2003</v>
      </c>
      <c r="E246" t="s">
        <v>569</v>
      </c>
      <c r="F246" t="s">
        <v>10091</v>
      </c>
      <c r="G246">
        <v>16</v>
      </c>
      <c r="H246" t="s">
        <v>37026</v>
      </c>
      <c r="J246">
        <v>16</v>
      </c>
      <c r="K246" t="s">
        <v>37027</v>
      </c>
      <c r="L246" t="s">
        <v>37100</v>
      </c>
      <c r="M246" t="s">
        <v>37101</v>
      </c>
      <c r="N246" s="7" t="s">
        <v>37097</v>
      </c>
      <c r="O246" s="7" t="s">
        <v>37098</v>
      </c>
      <c r="P246" s="8" t="s">
        <v>37122</v>
      </c>
      <c r="Q246" s="9" t="s">
        <v>37123</v>
      </c>
      <c r="R246" s="11">
        <v>-74.3</v>
      </c>
      <c r="S246" s="10">
        <v>16</v>
      </c>
      <c r="T246" s="8">
        <v>15</v>
      </c>
      <c r="U246" s="8">
        <v>100</v>
      </c>
      <c r="V246" s="7">
        <v>105</v>
      </c>
      <c r="W246" s="8">
        <v>15</v>
      </c>
      <c r="X246" s="7"/>
    </row>
    <row r="247" spans="1:24">
      <c r="A247" t="s">
        <v>37099</v>
      </c>
      <c r="B247" t="s">
        <v>10035</v>
      </c>
      <c r="C247" t="s">
        <v>10089</v>
      </c>
      <c r="D247">
        <v>2003</v>
      </c>
      <c r="E247" t="s">
        <v>569</v>
      </c>
      <c r="F247" t="s">
        <v>10091</v>
      </c>
      <c r="G247">
        <v>16</v>
      </c>
      <c r="H247" t="s">
        <v>37026</v>
      </c>
      <c r="J247">
        <v>16</v>
      </c>
      <c r="K247" t="s">
        <v>37027</v>
      </c>
      <c r="L247" t="s">
        <v>37100</v>
      </c>
      <c r="M247" t="s">
        <v>37101</v>
      </c>
      <c r="N247" s="7" t="s">
        <v>37097</v>
      </c>
      <c r="O247" s="7" t="s">
        <v>37098</v>
      </c>
      <c r="P247" s="8" t="s">
        <v>37122</v>
      </c>
      <c r="Q247" s="9" t="s">
        <v>37123</v>
      </c>
      <c r="R247" s="11">
        <v>-74.3</v>
      </c>
      <c r="S247" s="10">
        <v>16</v>
      </c>
      <c r="T247" s="8">
        <v>15.25</v>
      </c>
      <c r="U247" s="8">
        <v>98.9</v>
      </c>
      <c r="V247" s="7">
        <v>105</v>
      </c>
      <c r="W247" s="8">
        <v>15.25</v>
      </c>
      <c r="X247" s="7"/>
    </row>
    <row r="248" spans="1:24">
      <c r="A248" t="s">
        <v>37099</v>
      </c>
      <c r="B248" t="s">
        <v>10035</v>
      </c>
      <c r="C248" t="s">
        <v>10089</v>
      </c>
      <c r="D248">
        <v>2003</v>
      </c>
      <c r="E248" t="s">
        <v>569</v>
      </c>
      <c r="F248" t="s">
        <v>10091</v>
      </c>
      <c r="G248">
        <v>16</v>
      </c>
      <c r="H248" t="s">
        <v>37026</v>
      </c>
      <c r="J248">
        <v>16</v>
      </c>
      <c r="K248" t="s">
        <v>37027</v>
      </c>
      <c r="L248" t="s">
        <v>37100</v>
      </c>
      <c r="M248" t="s">
        <v>37101</v>
      </c>
      <c r="N248" s="7" t="s">
        <v>37097</v>
      </c>
      <c r="O248" s="7" t="s">
        <v>37098</v>
      </c>
      <c r="P248" s="8" t="s">
        <v>37122</v>
      </c>
      <c r="Q248" s="9" t="s">
        <v>37123</v>
      </c>
      <c r="R248" s="11">
        <v>-74.3</v>
      </c>
      <c r="S248" s="10">
        <v>16</v>
      </c>
      <c r="T248" s="8">
        <v>15.5</v>
      </c>
      <c r="U248" s="8">
        <v>95.9</v>
      </c>
      <c r="V248" s="7">
        <v>105</v>
      </c>
      <c r="W248" s="8">
        <v>15.5</v>
      </c>
      <c r="X248" s="7"/>
    </row>
    <row r="249" spans="1:24">
      <c r="A249" t="s">
        <v>37099</v>
      </c>
      <c r="B249" t="s">
        <v>10035</v>
      </c>
      <c r="C249" t="s">
        <v>10089</v>
      </c>
      <c r="D249">
        <v>2003</v>
      </c>
      <c r="E249" t="s">
        <v>569</v>
      </c>
      <c r="F249" t="s">
        <v>10091</v>
      </c>
      <c r="G249">
        <v>16</v>
      </c>
      <c r="H249" t="s">
        <v>37026</v>
      </c>
      <c r="J249">
        <v>16</v>
      </c>
      <c r="K249" t="s">
        <v>37027</v>
      </c>
      <c r="L249" t="s">
        <v>37100</v>
      </c>
      <c r="M249" t="s">
        <v>37101</v>
      </c>
      <c r="N249" s="7" t="s">
        <v>37097</v>
      </c>
      <c r="O249" s="7" t="s">
        <v>37098</v>
      </c>
      <c r="P249" s="8" t="s">
        <v>37122</v>
      </c>
      <c r="Q249" s="9" t="s">
        <v>37123</v>
      </c>
      <c r="R249" s="11">
        <v>-74.3</v>
      </c>
      <c r="S249" s="10">
        <v>16</v>
      </c>
      <c r="T249" s="8">
        <v>15.75</v>
      </c>
      <c r="U249" s="8">
        <v>97.7</v>
      </c>
      <c r="V249" s="7">
        <v>105</v>
      </c>
      <c r="W249" s="8">
        <v>15.75</v>
      </c>
      <c r="X249" s="7"/>
    </row>
    <row r="250" spans="1:24">
      <c r="A250" t="s">
        <v>37099</v>
      </c>
      <c r="B250" t="s">
        <v>10035</v>
      </c>
      <c r="C250" t="s">
        <v>10089</v>
      </c>
      <c r="D250">
        <v>2003</v>
      </c>
      <c r="E250" t="s">
        <v>569</v>
      </c>
      <c r="F250" t="s">
        <v>10091</v>
      </c>
      <c r="G250">
        <v>16</v>
      </c>
      <c r="H250" t="s">
        <v>37026</v>
      </c>
      <c r="J250">
        <v>16</v>
      </c>
      <c r="K250" t="s">
        <v>37027</v>
      </c>
      <c r="L250" t="s">
        <v>37100</v>
      </c>
      <c r="M250" t="s">
        <v>37101</v>
      </c>
      <c r="N250" s="7" t="s">
        <v>37097</v>
      </c>
      <c r="O250" s="7" t="s">
        <v>37098</v>
      </c>
      <c r="P250" s="8" t="s">
        <v>62</v>
      </c>
      <c r="Q250" s="9" t="s">
        <v>37103</v>
      </c>
      <c r="R250" s="11">
        <v>-79.900000000000006</v>
      </c>
      <c r="S250" s="10">
        <v>20</v>
      </c>
      <c r="T250" s="8">
        <v>11</v>
      </c>
      <c r="U250" s="8">
        <v>1.3</v>
      </c>
      <c r="V250" s="7">
        <v>105</v>
      </c>
      <c r="W250" s="8">
        <v>11</v>
      </c>
      <c r="X250" s="7"/>
    </row>
    <row r="251" spans="1:24">
      <c r="A251" t="s">
        <v>37099</v>
      </c>
      <c r="B251" t="s">
        <v>10035</v>
      </c>
      <c r="C251" t="s">
        <v>10089</v>
      </c>
      <c r="D251">
        <v>2003</v>
      </c>
      <c r="E251" t="s">
        <v>569</v>
      </c>
      <c r="F251" t="s">
        <v>10091</v>
      </c>
      <c r="G251">
        <v>16</v>
      </c>
      <c r="H251" t="s">
        <v>37026</v>
      </c>
      <c r="J251">
        <v>16</v>
      </c>
      <c r="K251" t="s">
        <v>37027</v>
      </c>
      <c r="L251" t="s">
        <v>37100</v>
      </c>
      <c r="M251" t="s">
        <v>37101</v>
      </c>
      <c r="N251" s="7" t="s">
        <v>37097</v>
      </c>
      <c r="O251" s="7" t="s">
        <v>37098</v>
      </c>
      <c r="P251" s="8" t="s">
        <v>62</v>
      </c>
      <c r="Q251" s="9" t="s">
        <v>37103</v>
      </c>
      <c r="R251" s="11">
        <v>-79.900000000000006</v>
      </c>
      <c r="S251" s="10">
        <v>20</v>
      </c>
      <c r="T251" s="8">
        <v>11.25</v>
      </c>
      <c r="U251" s="8">
        <v>1.2</v>
      </c>
      <c r="V251" s="7">
        <v>105</v>
      </c>
      <c r="W251" s="8">
        <v>11.25</v>
      </c>
      <c r="X251" s="7"/>
    </row>
    <row r="252" spans="1:24">
      <c r="A252" t="s">
        <v>37099</v>
      </c>
      <c r="B252" t="s">
        <v>10035</v>
      </c>
      <c r="C252" t="s">
        <v>10089</v>
      </c>
      <c r="D252">
        <v>2003</v>
      </c>
      <c r="E252" t="s">
        <v>569</v>
      </c>
      <c r="F252" t="s">
        <v>10091</v>
      </c>
      <c r="G252">
        <v>16</v>
      </c>
      <c r="H252" t="s">
        <v>37026</v>
      </c>
      <c r="J252">
        <v>16</v>
      </c>
      <c r="K252" t="s">
        <v>37027</v>
      </c>
      <c r="L252" t="s">
        <v>37100</v>
      </c>
      <c r="M252" t="s">
        <v>37101</v>
      </c>
      <c r="N252" s="7" t="s">
        <v>37097</v>
      </c>
      <c r="O252" s="7" t="s">
        <v>37098</v>
      </c>
      <c r="P252" s="8" t="s">
        <v>62</v>
      </c>
      <c r="Q252" s="9" t="s">
        <v>37103</v>
      </c>
      <c r="R252" s="11">
        <v>-79.900000000000006</v>
      </c>
      <c r="S252" s="10">
        <v>20</v>
      </c>
      <c r="T252" s="8">
        <v>11.5</v>
      </c>
      <c r="U252" s="8">
        <v>0</v>
      </c>
      <c r="V252" s="7">
        <v>105</v>
      </c>
      <c r="W252" s="8">
        <v>11.5</v>
      </c>
      <c r="X252" s="7"/>
    </row>
    <row r="253" spans="1:24">
      <c r="A253" t="s">
        <v>37099</v>
      </c>
      <c r="B253" t="s">
        <v>10035</v>
      </c>
      <c r="C253" t="s">
        <v>10089</v>
      </c>
      <c r="D253">
        <v>2003</v>
      </c>
      <c r="E253" t="s">
        <v>569</v>
      </c>
      <c r="F253" t="s">
        <v>10091</v>
      </c>
      <c r="G253">
        <v>16</v>
      </c>
      <c r="H253" t="s">
        <v>37026</v>
      </c>
      <c r="J253">
        <v>16</v>
      </c>
      <c r="K253" t="s">
        <v>37027</v>
      </c>
      <c r="L253" t="s">
        <v>37100</v>
      </c>
      <c r="M253" t="s">
        <v>37101</v>
      </c>
      <c r="N253" s="7" t="s">
        <v>37097</v>
      </c>
      <c r="O253" s="7" t="s">
        <v>37098</v>
      </c>
      <c r="P253" s="8" t="s">
        <v>62</v>
      </c>
      <c r="Q253" s="9" t="s">
        <v>37103</v>
      </c>
      <c r="R253" s="11">
        <v>-79.900000000000006</v>
      </c>
      <c r="S253" s="10">
        <v>20</v>
      </c>
      <c r="T253" s="8">
        <v>11.75</v>
      </c>
      <c r="U253" s="8">
        <v>0</v>
      </c>
      <c r="V253" s="7">
        <v>105</v>
      </c>
      <c r="W253" s="8">
        <v>11.75</v>
      </c>
      <c r="X253" s="7"/>
    </row>
    <row r="254" spans="1:24">
      <c r="A254" t="s">
        <v>37099</v>
      </c>
      <c r="B254" t="s">
        <v>10035</v>
      </c>
      <c r="C254" t="s">
        <v>10089</v>
      </c>
      <c r="D254">
        <v>2003</v>
      </c>
      <c r="E254" t="s">
        <v>569</v>
      </c>
      <c r="F254" t="s">
        <v>10091</v>
      </c>
      <c r="G254">
        <v>16</v>
      </c>
      <c r="H254" t="s">
        <v>37026</v>
      </c>
      <c r="J254">
        <v>16</v>
      </c>
      <c r="K254" t="s">
        <v>37027</v>
      </c>
      <c r="L254" t="s">
        <v>37100</v>
      </c>
      <c r="M254" t="s">
        <v>37101</v>
      </c>
      <c r="N254" s="7" t="s">
        <v>37097</v>
      </c>
      <c r="O254" s="7" t="s">
        <v>37098</v>
      </c>
      <c r="P254" s="8" t="s">
        <v>62</v>
      </c>
      <c r="Q254" s="9" t="s">
        <v>37103</v>
      </c>
      <c r="R254" s="11">
        <v>-79.900000000000006</v>
      </c>
      <c r="S254" s="10">
        <v>20</v>
      </c>
      <c r="T254" s="8">
        <v>12</v>
      </c>
      <c r="U254" s="8">
        <v>0</v>
      </c>
      <c r="V254" s="7">
        <v>105</v>
      </c>
      <c r="W254" s="8">
        <v>12</v>
      </c>
      <c r="X254" s="7"/>
    </row>
    <row r="255" spans="1:24">
      <c r="A255" t="s">
        <v>37099</v>
      </c>
      <c r="B255" t="s">
        <v>10035</v>
      </c>
      <c r="C255" t="s">
        <v>10089</v>
      </c>
      <c r="D255">
        <v>2003</v>
      </c>
      <c r="E255" t="s">
        <v>569</v>
      </c>
      <c r="F255" t="s">
        <v>10091</v>
      </c>
      <c r="G255">
        <v>16</v>
      </c>
      <c r="H255" t="s">
        <v>37026</v>
      </c>
      <c r="J255">
        <v>16</v>
      </c>
      <c r="K255" t="s">
        <v>37027</v>
      </c>
      <c r="L255" t="s">
        <v>37100</v>
      </c>
      <c r="M255" t="s">
        <v>37101</v>
      </c>
      <c r="N255" s="7" t="s">
        <v>37097</v>
      </c>
      <c r="O255" s="7" t="s">
        <v>37098</v>
      </c>
      <c r="P255" s="8" t="s">
        <v>62</v>
      </c>
      <c r="Q255" s="9" t="s">
        <v>37103</v>
      </c>
      <c r="R255" s="11">
        <v>-79.900000000000006</v>
      </c>
      <c r="S255" s="10">
        <v>20</v>
      </c>
      <c r="T255" s="8">
        <v>12.25</v>
      </c>
      <c r="U255" s="8">
        <v>3.7</v>
      </c>
      <c r="V255" s="7">
        <v>105</v>
      </c>
      <c r="W255" s="8">
        <v>12.25</v>
      </c>
      <c r="X255" s="7"/>
    </row>
    <row r="256" spans="1:24">
      <c r="A256" t="s">
        <v>37099</v>
      </c>
      <c r="B256" t="s">
        <v>10035</v>
      </c>
      <c r="C256" t="s">
        <v>10089</v>
      </c>
      <c r="D256">
        <v>2003</v>
      </c>
      <c r="E256" t="s">
        <v>569</v>
      </c>
      <c r="F256" t="s">
        <v>10091</v>
      </c>
      <c r="G256">
        <v>16</v>
      </c>
      <c r="H256" t="s">
        <v>37026</v>
      </c>
      <c r="J256">
        <v>16</v>
      </c>
      <c r="K256" t="s">
        <v>37027</v>
      </c>
      <c r="L256" t="s">
        <v>37100</v>
      </c>
      <c r="M256" t="s">
        <v>37101</v>
      </c>
      <c r="N256" s="7" t="s">
        <v>37097</v>
      </c>
      <c r="O256" s="7" t="s">
        <v>37098</v>
      </c>
      <c r="P256" s="8" t="s">
        <v>62</v>
      </c>
      <c r="Q256" s="9" t="s">
        <v>37103</v>
      </c>
      <c r="R256" s="11">
        <v>-79.900000000000006</v>
      </c>
      <c r="S256" s="10">
        <v>20</v>
      </c>
      <c r="T256" s="8">
        <v>12.5</v>
      </c>
      <c r="U256" s="8">
        <v>3.4</v>
      </c>
      <c r="V256" s="7">
        <v>105</v>
      </c>
      <c r="W256" s="8">
        <v>12.5</v>
      </c>
      <c r="X256" s="7"/>
    </row>
    <row r="257" spans="1:24">
      <c r="A257" t="s">
        <v>37099</v>
      </c>
      <c r="B257" t="s">
        <v>10035</v>
      </c>
      <c r="C257" t="s">
        <v>10089</v>
      </c>
      <c r="D257">
        <v>2003</v>
      </c>
      <c r="E257" t="s">
        <v>569</v>
      </c>
      <c r="F257" t="s">
        <v>10091</v>
      </c>
      <c r="G257">
        <v>16</v>
      </c>
      <c r="H257" t="s">
        <v>37026</v>
      </c>
      <c r="J257">
        <v>16</v>
      </c>
      <c r="K257" t="s">
        <v>37027</v>
      </c>
      <c r="L257" t="s">
        <v>37100</v>
      </c>
      <c r="M257" t="s">
        <v>37101</v>
      </c>
      <c r="N257" s="7" t="s">
        <v>37097</v>
      </c>
      <c r="O257" s="7" t="s">
        <v>37098</v>
      </c>
      <c r="P257" s="8" t="s">
        <v>62</v>
      </c>
      <c r="Q257" s="9" t="s">
        <v>37103</v>
      </c>
      <c r="R257" s="11">
        <v>-79.900000000000006</v>
      </c>
      <c r="S257" s="10">
        <v>20</v>
      </c>
      <c r="T257" s="8">
        <v>12.75</v>
      </c>
      <c r="U257" s="8">
        <v>23.4</v>
      </c>
      <c r="V257" s="7">
        <v>105</v>
      </c>
      <c r="W257" s="8">
        <v>12.75</v>
      </c>
      <c r="X257" s="7"/>
    </row>
    <row r="258" spans="1:24">
      <c r="A258" t="s">
        <v>37099</v>
      </c>
      <c r="B258" t="s">
        <v>10035</v>
      </c>
      <c r="C258" t="s">
        <v>10089</v>
      </c>
      <c r="D258">
        <v>2003</v>
      </c>
      <c r="E258" t="s">
        <v>569</v>
      </c>
      <c r="F258" t="s">
        <v>10091</v>
      </c>
      <c r="G258">
        <v>16</v>
      </c>
      <c r="H258" t="s">
        <v>37026</v>
      </c>
      <c r="J258">
        <v>16</v>
      </c>
      <c r="K258" t="s">
        <v>37027</v>
      </c>
      <c r="L258" t="s">
        <v>37100</v>
      </c>
      <c r="M258" t="s">
        <v>37101</v>
      </c>
      <c r="N258" s="7" t="s">
        <v>37097</v>
      </c>
      <c r="O258" s="7" t="s">
        <v>37098</v>
      </c>
      <c r="P258" s="8" t="s">
        <v>62</v>
      </c>
      <c r="Q258" s="9" t="s">
        <v>37103</v>
      </c>
      <c r="R258" s="11">
        <v>-79.900000000000006</v>
      </c>
      <c r="S258" s="10">
        <v>20</v>
      </c>
      <c r="T258" s="8">
        <v>13</v>
      </c>
      <c r="U258" s="8">
        <v>42.8</v>
      </c>
      <c r="V258" s="7">
        <v>105</v>
      </c>
      <c r="W258" s="8">
        <v>13</v>
      </c>
      <c r="X258" s="7"/>
    </row>
    <row r="259" spans="1:24">
      <c r="A259" t="s">
        <v>37099</v>
      </c>
      <c r="B259" t="s">
        <v>10035</v>
      </c>
      <c r="C259" t="s">
        <v>10089</v>
      </c>
      <c r="D259">
        <v>2003</v>
      </c>
      <c r="E259" t="s">
        <v>569</v>
      </c>
      <c r="F259" t="s">
        <v>10091</v>
      </c>
      <c r="G259">
        <v>16</v>
      </c>
      <c r="H259" t="s">
        <v>37026</v>
      </c>
      <c r="J259">
        <v>16</v>
      </c>
      <c r="K259" t="s">
        <v>37027</v>
      </c>
      <c r="L259" t="s">
        <v>37100</v>
      </c>
      <c r="M259" t="s">
        <v>37101</v>
      </c>
      <c r="N259" s="7" t="s">
        <v>37097</v>
      </c>
      <c r="O259" s="7" t="s">
        <v>37098</v>
      </c>
      <c r="P259" s="8" t="s">
        <v>62</v>
      </c>
      <c r="Q259" s="9" t="s">
        <v>37103</v>
      </c>
      <c r="R259" s="11">
        <v>-79.900000000000006</v>
      </c>
      <c r="S259" s="10">
        <v>20</v>
      </c>
      <c r="T259" s="8">
        <v>13.25</v>
      </c>
      <c r="U259" s="8">
        <v>81.099999999999994</v>
      </c>
      <c r="V259" s="7">
        <v>105</v>
      </c>
      <c r="W259" s="8">
        <v>13.25</v>
      </c>
      <c r="X259" s="7"/>
    </row>
    <row r="260" spans="1:24">
      <c r="A260" t="s">
        <v>37099</v>
      </c>
      <c r="B260" t="s">
        <v>10035</v>
      </c>
      <c r="C260" t="s">
        <v>10089</v>
      </c>
      <c r="D260">
        <v>2003</v>
      </c>
      <c r="E260" t="s">
        <v>569</v>
      </c>
      <c r="F260" t="s">
        <v>10091</v>
      </c>
      <c r="G260">
        <v>16</v>
      </c>
      <c r="H260" t="s">
        <v>37026</v>
      </c>
      <c r="J260">
        <v>16</v>
      </c>
      <c r="K260" t="s">
        <v>37027</v>
      </c>
      <c r="L260" t="s">
        <v>37100</v>
      </c>
      <c r="M260" t="s">
        <v>37101</v>
      </c>
      <c r="N260" s="7" t="s">
        <v>37097</v>
      </c>
      <c r="O260" s="7" t="s">
        <v>37098</v>
      </c>
      <c r="P260" s="8" t="s">
        <v>62</v>
      </c>
      <c r="Q260" s="9" t="s">
        <v>37103</v>
      </c>
      <c r="R260" s="11">
        <v>-79.900000000000006</v>
      </c>
      <c r="S260" s="10">
        <v>20</v>
      </c>
      <c r="T260" s="8">
        <v>13.5</v>
      </c>
      <c r="U260" s="8">
        <v>93.4</v>
      </c>
      <c r="V260" s="7">
        <v>105</v>
      </c>
      <c r="W260" s="8">
        <v>13.5</v>
      </c>
      <c r="X260" s="7"/>
    </row>
    <row r="261" spans="1:24">
      <c r="A261" t="s">
        <v>37099</v>
      </c>
      <c r="B261" t="s">
        <v>10035</v>
      </c>
      <c r="C261" t="s">
        <v>10089</v>
      </c>
      <c r="D261">
        <v>2003</v>
      </c>
      <c r="E261" t="s">
        <v>569</v>
      </c>
      <c r="F261" t="s">
        <v>10091</v>
      </c>
      <c r="G261">
        <v>16</v>
      </c>
      <c r="H261" t="s">
        <v>37026</v>
      </c>
      <c r="J261">
        <v>16</v>
      </c>
      <c r="K261" t="s">
        <v>37027</v>
      </c>
      <c r="L261" t="s">
        <v>37100</v>
      </c>
      <c r="M261" t="s">
        <v>37101</v>
      </c>
      <c r="N261" s="7" t="s">
        <v>37097</v>
      </c>
      <c r="O261" s="7" t="s">
        <v>37098</v>
      </c>
      <c r="P261" s="8" t="s">
        <v>62</v>
      </c>
      <c r="Q261" s="9" t="s">
        <v>37103</v>
      </c>
      <c r="R261" s="11">
        <v>-79.900000000000006</v>
      </c>
      <c r="S261" s="10">
        <v>20</v>
      </c>
      <c r="T261" s="8">
        <v>13.75</v>
      </c>
      <c r="U261" s="8">
        <v>97.8</v>
      </c>
      <c r="V261" s="7">
        <v>105</v>
      </c>
      <c r="W261" s="8">
        <v>13.75</v>
      </c>
      <c r="X261" s="7"/>
    </row>
    <row r="262" spans="1:24">
      <c r="A262" t="s">
        <v>37099</v>
      </c>
      <c r="B262" t="s">
        <v>10035</v>
      </c>
      <c r="C262" t="s">
        <v>10089</v>
      </c>
      <c r="D262">
        <v>2003</v>
      </c>
      <c r="E262" t="s">
        <v>569</v>
      </c>
      <c r="F262" t="s">
        <v>10091</v>
      </c>
      <c r="G262">
        <v>16</v>
      </c>
      <c r="H262" t="s">
        <v>37026</v>
      </c>
      <c r="J262">
        <v>16</v>
      </c>
      <c r="K262" t="s">
        <v>37027</v>
      </c>
      <c r="L262" t="s">
        <v>37100</v>
      </c>
      <c r="M262" t="s">
        <v>37101</v>
      </c>
      <c r="N262" s="7" t="s">
        <v>37097</v>
      </c>
      <c r="O262" s="7" t="s">
        <v>37098</v>
      </c>
      <c r="P262" s="8" t="s">
        <v>62</v>
      </c>
      <c r="Q262" s="9" t="s">
        <v>37103</v>
      </c>
      <c r="R262" s="11">
        <v>-79.900000000000006</v>
      </c>
      <c r="S262" s="10">
        <v>20</v>
      </c>
      <c r="T262" s="8">
        <v>14</v>
      </c>
      <c r="U262" s="8">
        <v>99</v>
      </c>
      <c r="V262" s="7">
        <v>105</v>
      </c>
      <c r="W262" s="8">
        <v>14</v>
      </c>
      <c r="X262" s="7"/>
    </row>
    <row r="263" spans="1:24">
      <c r="A263" t="s">
        <v>37099</v>
      </c>
      <c r="B263" t="s">
        <v>10035</v>
      </c>
      <c r="C263" t="s">
        <v>10089</v>
      </c>
      <c r="D263">
        <v>2003</v>
      </c>
      <c r="E263" t="s">
        <v>569</v>
      </c>
      <c r="F263" t="s">
        <v>10091</v>
      </c>
      <c r="G263">
        <v>16</v>
      </c>
      <c r="H263" t="s">
        <v>37026</v>
      </c>
      <c r="J263">
        <v>16</v>
      </c>
      <c r="K263" t="s">
        <v>37027</v>
      </c>
      <c r="L263" t="s">
        <v>37100</v>
      </c>
      <c r="M263" t="s">
        <v>37101</v>
      </c>
      <c r="N263" s="7" t="s">
        <v>37097</v>
      </c>
      <c r="O263" s="7" t="s">
        <v>37098</v>
      </c>
      <c r="P263" s="8" t="s">
        <v>62</v>
      </c>
      <c r="Q263" s="9" t="s">
        <v>37103</v>
      </c>
      <c r="R263" s="11">
        <v>-79.900000000000006</v>
      </c>
      <c r="S263" s="10">
        <v>20</v>
      </c>
      <c r="T263" s="8">
        <v>14.25</v>
      </c>
      <c r="U263" s="8">
        <v>93.8</v>
      </c>
      <c r="V263" s="7">
        <v>105</v>
      </c>
      <c r="W263" s="8">
        <v>14.25</v>
      </c>
      <c r="X263" s="7"/>
    </row>
    <row r="264" spans="1:24">
      <c r="A264" t="s">
        <v>37099</v>
      </c>
      <c r="B264" t="s">
        <v>10035</v>
      </c>
      <c r="C264" t="s">
        <v>10089</v>
      </c>
      <c r="D264">
        <v>2003</v>
      </c>
      <c r="E264" t="s">
        <v>569</v>
      </c>
      <c r="F264" t="s">
        <v>10091</v>
      </c>
      <c r="G264">
        <v>16</v>
      </c>
      <c r="H264" t="s">
        <v>37026</v>
      </c>
      <c r="J264">
        <v>16</v>
      </c>
      <c r="K264" t="s">
        <v>37027</v>
      </c>
      <c r="L264" t="s">
        <v>37100</v>
      </c>
      <c r="M264" t="s">
        <v>37101</v>
      </c>
      <c r="N264" s="7" t="s">
        <v>37097</v>
      </c>
      <c r="O264" s="7" t="s">
        <v>37098</v>
      </c>
      <c r="P264" s="8" t="s">
        <v>62</v>
      </c>
      <c r="Q264" s="9" t="s">
        <v>37103</v>
      </c>
      <c r="R264" s="11">
        <v>-79.900000000000006</v>
      </c>
      <c r="S264" s="10">
        <v>20</v>
      </c>
      <c r="T264" s="8">
        <v>14.5</v>
      </c>
      <c r="U264" s="8">
        <v>100</v>
      </c>
      <c r="V264" s="7">
        <v>105</v>
      </c>
      <c r="W264" s="8">
        <v>14.5</v>
      </c>
      <c r="X264" s="7"/>
    </row>
    <row r="265" spans="1:24">
      <c r="A265" t="s">
        <v>37099</v>
      </c>
      <c r="B265" t="s">
        <v>10035</v>
      </c>
      <c r="C265" t="s">
        <v>10089</v>
      </c>
      <c r="D265">
        <v>2003</v>
      </c>
      <c r="E265" t="s">
        <v>569</v>
      </c>
      <c r="F265" t="s">
        <v>10091</v>
      </c>
      <c r="G265">
        <v>16</v>
      </c>
      <c r="H265" t="s">
        <v>37026</v>
      </c>
      <c r="J265">
        <v>16</v>
      </c>
      <c r="K265" t="s">
        <v>37027</v>
      </c>
      <c r="L265" t="s">
        <v>37100</v>
      </c>
      <c r="M265" t="s">
        <v>37101</v>
      </c>
      <c r="N265" s="7" t="s">
        <v>37097</v>
      </c>
      <c r="O265" s="7" t="s">
        <v>37098</v>
      </c>
      <c r="P265" s="8" t="s">
        <v>62</v>
      </c>
      <c r="Q265" s="9" t="s">
        <v>37103</v>
      </c>
      <c r="R265" s="11">
        <v>-79.900000000000006</v>
      </c>
      <c r="S265" s="10">
        <v>20</v>
      </c>
      <c r="T265" s="8">
        <v>14.75</v>
      </c>
      <c r="U265" s="8">
        <v>96.6</v>
      </c>
      <c r="V265" s="7">
        <v>105</v>
      </c>
      <c r="W265" s="8">
        <v>14.75</v>
      </c>
      <c r="X265" s="7"/>
    </row>
    <row r="266" spans="1:24">
      <c r="A266" t="s">
        <v>37099</v>
      </c>
      <c r="B266" t="s">
        <v>10035</v>
      </c>
      <c r="C266" t="s">
        <v>10089</v>
      </c>
      <c r="D266">
        <v>2003</v>
      </c>
      <c r="E266" t="s">
        <v>569</v>
      </c>
      <c r="F266" t="s">
        <v>10091</v>
      </c>
      <c r="G266">
        <v>16</v>
      </c>
      <c r="H266" t="s">
        <v>37026</v>
      </c>
      <c r="J266">
        <v>16</v>
      </c>
      <c r="K266" t="s">
        <v>37027</v>
      </c>
      <c r="L266" t="s">
        <v>37100</v>
      </c>
      <c r="M266" t="s">
        <v>37101</v>
      </c>
      <c r="N266" s="7" t="s">
        <v>37097</v>
      </c>
      <c r="O266" s="7" t="s">
        <v>37098</v>
      </c>
      <c r="P266" s="8" t="s">
        <v>62</v>
      </c>
      <c r="Q266" s="9" t="s">
        <v>37103</v>
      </c>
      <c r="R266" s="11">
        <v>-79.900000000000006</v>
      </c>
      <c r="S266" s="10">
        <v>20</v>
      </c>
      <c r="T266" s="8">
        <v>15</v>
      </c>
      <c r="U266" s="8">
        <v>95.1</v>
      </c>
      <c r="V266" s="7">
        <v>105</v>
      </c>
      <c r="W266" s="8">
        <v>15</v>
      </c>
      <c r="X266" s="7"/>
    </row>
    <row r="267" spans="1:24">
      <c r="A267" t="s">
        <v>37099</v>
      </c>
      <c r="B267" t="s">
        <v>10035</v>
      </c>
      <c r="C267" t="s">
        <v>10089</v>
      </c>
      <c r="D267">
        <v>2003</v>
      </c>
      <c r="E267" t="s">
        <v>569</v>
      </c>
      <c r="F267" t="s">
        <v>10091</v>
      </c>
      <c r="G267">
        <v>16</v>
      </c>
      <c r="H267" t="s">
        <v>37026</v>
      </c>
      <c r="J267">
        <v>16</v>
      </c>
      <c r="K267" t="s">
        <v>37027</v>
      </c>
      <c r="L267" t="s">
        <v>37100</v>
      </c>
      <c r="M267" t="s">
        <v>37101</v>
      </c>
      <c r="N267" s="7" t="s">
        <v>37097</v>
      </c>
      <c r="O267" s="7" t="s">
        <v>37098</v>
      </c>
      <c r="P267" s="8" t="s">
        <v>62</v>
      </c>
      <c r="Q267" s="9" t="s">
        <v>37103</v>
      </c>
      <c r="R267" s="11">
        <v>-79.900000000000006</v>
      </c>
      <c r="S267" s="10">
        <v>20</v>
      </c>
      <c r="T267" s="8">
        <v>15.25</v>
      </c>
      <c r="U267" s="8">
        <v>100</v>
      </c>
      <c r="V267" s="7">
        <v>105</v>
      </c>
      <c r="W267" s="8">
        <v>15.25</v>
      </c>
      <c r="X267" s="7"/>
    </row>
    <row r="268" spans="1:24">
      <c r="A268" t="s">
        <v>37099</v>
      </c>
      <c r="B268" t="s">
        <v>10035</v>
      </c>
      <c r="C268" t="s">
        <v>10089</v>
      </c>
      <c r="D268">
        <v>2003</v>
      </c>
      <c r="E268" t="s">
        <v>569</v>
      </c>
      <c r="F268" t="s">
        <v>10091</v>
      </c>
      <c r="G268">
        <v>16</v>
      </c>
      <c r="H268" t="s">
        <v>37026</v>
      </c>
      <c r="J268">
        <v>16</v>
      </c>
      <c r="K268" t="s">
        <v>37027</v>
      </c>
      <c r="L268" t="s">
        <v>37100</v>
      </c>
      <c r="M268" t="s">
        <v>37101</v>
      </c>
      <c r="N268" s="7" t="s">
        <v>37097</v>
      </c>
      <c r="O268" s="7" t="s">
        <v>37098</v>
      </c>
      <c r="P268" s="8" t="s">
        <v>62</v>
      </c>
      <c r="Q268" s="9" t="s">
        <v>37103</v>
      </c>
      <c r="R268" s="11">
        <v>-79.900000000000006</v>
      </c>
      <c r="S268" s="10">
        <v>20</v>
      </c>
      <c r="T268" s="8">
        <v>15.5</v>
      </c>
      <c r="U268" s="8">
        <v>100</v>
      </c>
      <c r="V268" s="7">
        <v>105</v>
      </c>
      <c r="W268" s="8">
        <v>15.5</v>
      </c>
      <c r="X268" s="7"/>
    </row>
    <row r="269" spans="1:24">
      <c r="A269" t="s">
        <v>37099</v>
      </c>
      <c r="B269" t="s">
        <v>10035</v>
      </c>
      <c r="C269" t="s">
        <v>10089</v>
      </c>
      <c r="D269">
        <v>2003</v>
      </c>
      <c r="E269" t="s">
        <v>569</v>
      </c>
      <c r="F269" t="s">
        <v>10091</v>
      </c>
      <c r="G269">
        <v>16</v>
      </c>
      <c r="H269" t="s">
        <v>37026</v>
      </c>
      <c r="J269">
        <v>16</v>
      </c>
      <c r="K269" t="s">
        <v>37027</v>
      </c>
      <c r="L269" t="s">
        <v>37100</v>
      </c>
      <c r="M269" t="s">
        <v>37101</v>
      </c>
      <c r="N269" s="7" t="s">
        <v>37097</v>
      </c>
      <c r="O269" s="7" t="s">
        <v>37098</v>
      </c>
      <c r="P269" s="8" t="s">
        <v>62</v>
      </c>
      <c r="Q269" s="9" t="s">
        <v>37103</v>
      </c>
      <c r="R269" s="11">
        <v>-79.900000000000006</v>
      </c>
      <c r="S269" s="10">
        <v>20</v>
      </c>
      <c r="T269" s="8">
        <v>15.75</v>
      </c>
      <c r="U269" s="8">
        <v>98.8</v>
      </c>
      <c r="V269" s="7">
        <v>105</v>
      </c>
      <c r="W269" s="8">
        <v>15.75</v>
      </c>
      <c r="X269" s="7"/>
    </row>
    <row r="270" spans="1:24">
      <c r="A270" t="s">
        <v>37099</v>
      </c>
      <c r="B270" t="s">
        <v>10035</v>
      </c>
      <c r="C270" t="s">
        <v>10089</v>
      </c>
      <c r="D270">
        <v>2003</v>
      </c>
      <c r="E270" t="s">
        <v>569</v>
      </c>
      <c r="F270" t="s">
        <v>10091</v>
      </c>
      <c r="G270">
        <v>16</v>
      </c>
      <c r="H270" t="s">
        <v>37026</v>
      </c>
      <c r="J270">
        <v>16</v>
      </c>
      <c r="K270" t="s">
        <v>37027</v>
      </c>
      <c r="L270" t="s">
        <v>37100</v>
      </c>
      <c r="M270" t="s">
        <v>37101</v>
      </c>
      <c r="N270" s="7" t="s">
        <v>37097</v>
      </c>
      <c r="O270" s="7" t="s">
        <v>37098</v>
      </c>
      <c r="P270" s="8" t="s">
        <v>37124</v>
      </c>
      <c r="Q270" s="9" t="s">
        <v>37125</v>
      </c>
      <c r="R270" s="11">
        <v>-75.3</v>
      </c>
      <c r="S270" s="10">
        <v>16</v>
      </c>
      <c r="T270" s="8">
        <v>12</v>
      </c>
      <c r="U270" s="8">
        <v>0</v>
      </c>
      <c r="V270" s="7">
        <v>105</v>
      </c>
      <c r="W270" s="8">
        <v>12</v>
      </c>
      <c r="X270" s="7"/>
    </row>
    <row r="271" spans="1:24">
      <c r="A271" t="s">
        <v>37099</v>
      </c>
      <c r="B271" t="s">
        <v>10035</v>
      </c>
      <c r="C271" t="s">
        <v>10089</v>
      </c>
      <c r="D271">
        <v>2003</v>
      </c>
      <c r="E271" t="s">
        <v>569</v>
      </c>
      <c r="F271" t="s">
        <v>10091</v>
      </c>
      <c r="G271">
        <v>16</v>
      </c>
      <c r="H271" t="s">
        <v>37026</v>
      </c>
      <c r="J271">
        <v>16</v>
      </c>
      <c r="K271" t="s">
        <v>37027</v>
      </c>
      <c r="L271" t="s">
        <v>37100</v>
      </c>
      <c r="M271" t="s">
        <v>37101</v>
      </c>
      <c r="N271" s="7" t="s">
        <v>37097</v>
      </c>
      <c r="O271" s="7" t="s">
        <v>37098</v>
      </c>
      <c r="P271" s="8" t="s">
        <v>37124</v>
      </c>
      <c r="Q271" s="9" t="s">
        <v>37125</v>
      </c>
      <c r="R271" s="11">
        <v>-75.3</v>
      </c>
      <c r="S271" s="10">
        <v>16</v>
      </c>
      <c r="T271" s="8">
        <v>12.25</v>
      </c>
      <c r="U271" s="8">
        <v>0</v>
      </c>
      <c r="V271" s="7">
        <v>105</v>
      </c>
      <c r="W271" s="8">
        <v>12.25</v>
      </c>
      <c r="X271" s="7"/>
    </row>
    <row r="272" spans="1:24">
      <c r="A272" t="s">
        <v>37099</v>
      </c>
      <c r="B272" t="s">
        <v>10035</v>
      </c>
      <c r="C272" t="s">
        <v>10089</v>
      </c>
      <c r="D272">
        <v>2003</v>
      </c>
      <c r="E272" t="s">
        <v>569</v>
      </c>
      <c r="F272" t="s">
        <v>10091</v>
      </c>
      <c r="G272">
        <v>16</v>
      </c>
      <c r="H272" t="s">
        <v>37026</v>
      </c>
      <c r="J272">
        <v>16</v>
      </c>
      <c r="K272" t="s">
        <v>37027</v>
      </c>
      <c r="L272" t="s">
        <v>37100</v>
      </c>
      <c r="M272" t="s">
        <v>37101</v>
      </c>
      <c r="N272" s="7" t="s">
        <v>37097</v>
      </c>
      <c r="O272" s="7" t="s">
        <v>37098</v>
      </c>
      <c r="P272" s="8" t="s">
        <v>37124</v>
      </c>
      <c r="Q272" s="9" t="s">
        <v>37125</v>
      </c>
      <c r="R272" s="11">
        <v>-75.3</v>
      </c>
      <c r="S272" s="10">
        <v>16</v>
      </c>
      <c r="T272" s="8">
        <v>12.5</v>
      </c>
      <c r="U272" s="8">
        <v>0</v>
      </c>
      <c r="V272" s="7">
        <v>105</v>
      </c>
      <c r="W272" s="8">
        <v>12.5</v>
      </c>
      <c r="X272" s="7"/>
    </row>
    <row r="273" spans="1:24">
      <c r="A273" t="s">
        <v>37099</v>
      </c>
      <c r="B273" t="s">
        <v>10035</v>
      </c>
      <c r="C273" t="s">
        <v>10089</v>
      </c>
      <c r="D273">
        <v>2003</v>
      </c>
      <c r="E273" t="s">
        <v>569</v>
      </c>
      <c r="F273" t="s">
        <v>10091</v>
      </c>
      <c r="G273">
        <v>16</v>
      </c>
      <c r="H273" t="s">
        <v>37026</v>
      </c>
      <c r="J273">
        <v>16</v>
      </c>
      <c r="K273" t="s">
        <v>37027</v>
      </c>
      <c r="L273" t="s">
        <v>37100</v>
      </c>
      <c r="M273" t="s">
        <v>37101</v>
      </c>
      <c r="N273" s="7" t="s">
        <v>37097</v>
      </c>
      <c r="O273" s="7" t="s">
        <v>37098</v>
      </c>
      <c r="P273" s="8" t="s">
        <v>37124</v>
      </c>
      <c r="Q273" s="9" t="s">
        <v>37125</v>
      </c>
      <c r="R273" s="11">
        <v>-75.3</v>
      </c>
      <c r="S273" s="10">
        <v>16</v>
      </c>
      <c r="T273" s="8">
        <v>12.75</v>
      </c>
      <c r="U273" s="8">
        <v>0</v>
      </c>
      <c r="V273" s="7">
        <v>105</v>
      </c>
      <c r="W273" s="8">
        <v>12.75</v>
      </c>
      <c r="X273" s="7"/>
    </row>
    <row r="274" spans="1:24">
      <c r="A274" t="s">
        <v>37099</v>
      </c>
      <c r="B274" t="s">
        <v>10035</v>
      </c>
      <c r="C274" t="s">
        <v>10089</v>
      </c>
      <c r="D274">
        <v>2003</v>
      </c>
      <c r="E274" t="s">
        <v>569</v>
      </c>
      <c r="F274" t="s">
        <v>10091</v>
      </c>
      <c r="G274">
        <v>16</v>
      </c>
      <c r="H274" t="s">
        <v>37026</v>
      </c>
      <c r="J274">
        <v>16</v>
      </c>
      <c r="K274" t="s">
        <v>37027</v>
      </c>
      <c r="L274" t="s">
        <v>37100</v>
      </c>
      <c r="M274" t="s">
        <v>37101</v>
      </c>
      <c r="N274" s="7" t="s">
        <v>37097</v>
      </c>
      <c r="O274" s="7" t="s">
        <v>37098</v>
      </c>
      <c r="P274" s="8" t="s">
        <v>37124</v>
      </c>
      <c r="Q274" s="9" t="s">
        <v>37125</v>
      </c>
      <c r="R274" s="11">
        <v>-75.3</v>
      </c>
      <c r="S274" s="10">
        <v>16</v>
      </c>
      <c r="T274" s="8">
        <v>13</v>
      </c>
      <c r="U274" s="8">
        <v>0</v>
      </c>
      <c r="V274" s="7">
        <v>105</v>
      </c>
      <c r="W274" s="8">
        <v>13</v>
      </c>
      <c r="X274" s="7"/>
    </row>
    <row r="275" spans="1:24">
      <c r="A275" t="s">
        <v>37099</v>
      </c>
      <c r="B275" t="s">
        <v>10035</v>
      </c>
      <c r="C275" t="s">
        <v>10089</v>
      </c>
      <c r="D275">
        <v>2003</v>
      </c>
      <c r="E275" t="s">
        <v>569</v>
      </c>
      <c r="F275" t="s">
        <v>10091</v>
      </c>
      <c r="G275">
        <v>16</v>
      </c>
      <c r="H275" t="s">
        <v>37026</v>
      </c>
      <c r="J275">
        <v>16</v>
      </c>
      <c r="K275" t="s">
        <v>37027</v>
      </c>
      <c r="L275" t="s">
        <v>37100</v>
      </c>
      <c r="M275" t="s">
        <v>37101</v>
      </c>
      <c r="N275" s="7" t="s">
        <v>37097</v>
      </c>
      <c r="O275" s="7" t="s">
        <v>37098</v>
      </c>
      <c r="P275" s="8" t="s">
        <v>37124</v>
      </c>
      <c r="Q275" s="9" t="s">
        <v>37125</v>
      </c>
      <c r="R275" s="11">
        <v>-75.3</v>
      </c>
      <c r="S275" s="10">
        <v>16</v>
      </c>
      <c r="T275" s="8">
        <v>13.25</v>
      </c>
      <c r="U275" s="8">
        <v>0</v>
      </c>
      <c r="V275" s="7">
        <v>105</v>
      </c>
      <c r="W275" s="8">
        <v>13.25</v>
      </c>
      <c r="X275" s="7"/>
    </row>
    <row r="276" spans="1:24">
      <c r="A276" t="s">
        <v>37099</v>
      </c>
      <c r="B276" t="s">
        <v>10035</v>
      </c>
      <c r="C276" t="s">
        <v>10089</v>
      </c>
      <c r="D276">
        <v>2003</v>
      </c>
      <c r="E276" t="s">
        <v>569</v>
      </c>
      <c r="F276" t="s">
        <v>10091</v>
      </c>
      <c r="G276">
        <v>16</v>
      </c>
      <c r="H276" t="s">
        <v>37026</v>
      </c>
      <c r="J276">
        <v>16</v>
      </c>
      <c r="K276" t="s">
        <v>37027</v>
      </c>
      <c r="L276" t="s">
        <v>37100</v>
      </c>
      <c r="M276" t="s">
        <v>37101</v>
      </c>
      <c r="N276" s="7" t="s">
        <v>37097</v>
      </c>
      <c r="O276" s="7" t="s">
        <v>37098</v>
      </c>
      <c r="P276" s="8" t="s">
        <v>37124</v>
      </c>
      <c r="Q276" s="9" t="s">
        <v>37125</v>
      </c>
      <c r="R276" s="11">
        <v>-75.3</v>
      </c>
      <c r="S276" s="10">
        <v>16</v>
      </c>
      <c r="T276" s="8">
        <v>13.5</v>
      </c>
      <c r="U276" s="8">
        <v>0</v>
      </c>
      <c r="V276" s="7">
        <v>105</v>
      </c>
      <c r="W276" s="8">
        <v>13.5</v>
      </c>
      <c r="X276" s="7"/>
    </row>
    <row r="277" spans="1:24">
      <c r="A277" t="s">
        <v>37099</v>
      </c>
      <c r="B277" t="s">
        <v>10035</v>
      </c>
      <c r="C277" t="s">
        <v>10089</v>
      </c>
      <c r="D277">
        <v>2003</v>
      </c>
      <c r="E277" t="s">
        <v>569</v>
      </c>
      <c r="F277" t="s">
        <v>10091</v>
      </c>
      <c r="G277">
        <v>16</v>
      </c>
      <c r="H277" t="s">
        <v>37026</v>
      </c>
      <c r="J277">
        <v>16</v>
      </c>
      <c r="K277" t="s">
        <v>37027</v>
      </c>
      <c r="L277" t="s">
        <v>37100</v>
      </c>
      <c r="M277" t="s">
        <v>37101</v>
      </c>
      <c r="N277" s="7" t="s">
        <v>37097</v>
      </c>
      <c r="O277" s="7" t="s">
        <v>37098</v>
      </c>
      <c r="P277" s="8" t="s">
        <v>37124</v>
      </c>
      <c r="Q277" s="9" t="s">
        <v>37125</v>
      </c>
      <c r="R277" s="11">
        <v>-75.3</v>
      </c>
      <c r="S277" s="10">
        <v>16</v>
      </c>
      <c r="T277" s="8">
        <v>13.75</v>
      </c>
      <c r="U277" s="8">
        <v>0</v>
      </c>
      <c r="V277" s="7">
        <v>105</v>
      </c>
      <c r="W277" s="8">
        <v>13.75</v>
      </c>
      <c r="X277" s="7"/>
    </row>
    <row r="278" spans="1:24">
      <c r="A278" t="s">
        <v>37099</v>
      </c>
      <c r="B278" t="s">
        <v>10035</v>
      </c>
      <c r="C278" t="s">
        <v>10089</v>
      </c>
      <c r="D278">
        <v>2003</v>
      </c>
      <c r="E278" t="s">
        <v>569</v>
      </c>
      <c r="F278" t="s">
        <v>10091</v>
      </c>
      <c r="G278">
        <v>16</v>
      </c>
      <c r="H278" t="s">
        <v>37026</v>
      </c>
      <c r="J278">
        <v>16</v>
      </c>
      <c r="K278" t="s">
        <v>37027</v>
      </c>
      <c r="L278" t="s">
        <v>37100</v>
      </c>
      <c r="M278" t="s">
        <v>37101</v>
      </c>
      <c r="N278" s="7" t="s">
        <v>37097</v>
      </c>
      <c r="O278" s="7" t="s">
        <v>37098</v>
      </c>
      <c r="P278" s="8" t="s">
        <v>37124</v>
      </c>
      <c r="Q278" s="9" t="s">
        <v>37125</v>
      </c>
      <c r="R278" s="11">
        <v>-75.3</v>
      </c>
      <c r="S278" s="10">
        <v>16</v>
      </c>
      <c r="T278" s="8">
        <v>14</v>
      </c>
      <c r="U278" s="8">
        <v>6.5</v>
      </c>
      <c r="V278" s="7">
        <v>105</v>
      </c>
      <c r="W278" s="8">
        <v>14</v>
      </c>
      <c r="X278" s="7"/>
    </row>
    <row r="279" spans="1:24">
      <c r="A279" t="s">
        <v>37099</v>
      </c>
      <c r="B279" t="s">
        <v>10035</v>
      </c>
      <c r="C279" t="s">
        <v>10089</v>
      </c>
      <c r="D279">
        <v>2003</v>
      </c>
      <c r="E279" t="s">
        <v>569</v>
      </c>
      <c r="F279" t="s">
        <v>10091</v>
      </c>
      <c r="G279">
        <v>16</v>
      </c>
      <c r="H279" t="s">
        <v>37026</v>
      </c>
      <c r="J279">
        <v>16</v>
      </c>
      <c r="K279" t="s">
        <v>37027</v>
      </c>
      <c r="L279" t="s">
        <v>37100</v>
      </c>
      <c r="M279" t="s">
        <v>37101</v>
      </c>
      <c r="N279" s="7" t="s">
        <v>37097</v>
      </c>
      <c r="O279" s="7" t="s">
        <v>37098</v>
      </c>
      <c r="P279" s="8" t="s">
        <v>37124</v>
      </c>
      <c r="Q279" s="9" t="s">
        <v>37125</v>
      </c>
      <c r="R279" s="11">
        <v>-75.3</v>
      </c>
      <c r="S279" s="10">
        <v>16</v>
      </c>
      <c r="T279" s="8">
        <v>14.25</v>
      </c>
      <c r="U279" s="8">
        <v>27.3</v>
      </c>
      <c r="V279" s="7">
        <v>105</v>
      </c>
      <c r="W279" s="8">
        <v>14.25</v>
      </c>
      <c r="X279" s="7"/>
    </row>
    <row r="280" spans="1:24">
      <c r="A280" t="s">
        <v>37099</v>
      </c>
      <c r="B280" t="s">
        <v>10035</v>
      </c>
      <c r="C280" t="s">
        <v>10089</v>
      </c>
      <c r="D280">
        <v>2003</v>
      </c>
      <c r="E280" t="s">
        <v>569</v>
      </c>
      <c r="F280" t="s">
        <v>10091</v>
      </c>
      <c r="G280">
        <v>16</v>
      </c>
      <c r="H280" t="s">
        <v>37026</v>
      </c>
      <c r="J280">
        <v>16</v>
      </c>
      <c r="K280" t="s">
        <v>37027</v>
      </c>
      <c r="L280" t="s">
        <v>37100</v>
      </c>
      <c r="M280" t="s">
        <v>37101</v>
      </c>
      <c r="N280" s="7" t="s">
        <v>37097</v>
      </c>
      <c r="O280" s="7" t="s">
        <v>37098</v>
      </c>
      <c r="P280" s="8" t="s">
        <v>37124</v>
      </c>
      <c r="Q280" s="9" t="s">
        <v>37125</v>
      </c>
      <c r="R280" s="11">
        <v>-75.3</v>
      </c>
      <c r="S280" s="10">
        <v>16</v>
      </c>
      <c r="T280" s="8">
        <v>14.5</v>
      </c>
      <c r="U280" s="8">
        <v>71.5</v>
      </c>
      <c r="V280" s="7">
        <v>105</v>
      </c>
      <c r="W280" s="8">
        <v>14.5</v>
      </c>
      <c r="X280" s="7"/>
    </row>
    <row r="281" spans="1:24">
      <c r="A281" t="s">
        <v>37099</v>
      </c>
      <c r="B281" t="s">
        <v>10035</v>
      </c>
      <c r="C281" t="s">
        <v>10089</v>
      </c>
      <c r="D281">
        <v>2003</v>
      </c>
      <c r="E281" t="s">
        <v>569</v>
      </c>
      <c r="F281" t="s">
        <v>10091</v>
      </c>
      <c r="G281">
        <v>16</v>
      </c>
      <c r="H281" t="s">
        <v>37026</v>
      </c>
      <c r="J281">
        <v>16</v>
      </c>
      <c r="K281" t="s">
        <v>37027</v>
      </c>
      <c r="L281" t="s">
        <v>37100</v>
      </c>
      <c r="M281" t="s">
        <v>37101</v>
      </c>
      <c r="N281" s="7" t="s">
        <v>37097</v>
      </c>
      <c r="O281" s="7" t="s">
        <v>37098</v>
      </c>
      <c r="P281" s="8" t="s">
        <v>37124</v>
      </c>
      <c r="Q281" s="9" t="s">
        <v>37125</v>
      </c>
      <c r="R281" s="11">
        <v>-75.3</v>
      </c>
      <c r="S281" s="10">
        <v>16</v>
      </c>
      <c r="T281" s="8">
        <v>14.75</v>
      </c>
      <c r="U281" s="8">
        <v>81.900000000000006</v>
      </c>
      <c r="V281" s="7">
        <v>105</v>
      </c>
      <c r="W281" s="8">
        <v>14.75</v>
      </c>
      <c r="X281" s="7"/>
    </row>
    <row r="282" spans="1:24">
      <c r="A282" t="s">
        <v>37099</v>
      </c>
      <c r="B282" t="s">
        <v>10035</v>
      </c>
      <c r="C282" t="s">
        <v>10089</v>
      </c>
      <c r="D282">
        <v>2003</v>
      </c>
      <c r="E282" t="s">
        <v>569</v>
      </c>
      <c r="F282" t="s">
        <v>10091</v>
      </c>
      <c r="G282">
        <v>16</v>
      </c>
      <c r="H282" t="s">
        <v>37026</v>
      </c>
      <c r="J282">
        <v>16</v>
      </c>
      <c r="K282" t="s">
        <v>37027</v>
      </c>
      <c r="L282" t="s">
        <v>37100</v>
      </c>
      <c r="M282" t="s">
        <v>37101</v>
      </c>
      <c r="N282" s="7" t="s">
        <v>37097</v>
      </c>
      <c r="O282" s="7" t="s">
        <v>37098</v>
      </c>
      <c r="P282" s="8" t="s">
        <v>37124</v>
      </c>
      <c r="Q282" s="9" t="s">
        <v>37125</v>
      </c>
      <c r="R282" s="11">
        <v>-75.3</v>
      </c>
      <c r="S282" s="10">
        <v>16</v>
      </c>
      <c r="T282" s="8">
        <v>15</v>
      </c>
      <c r="U282" s="8">
        <v>94.8</v>
      </c>
      <c r="V282" s="7">
        <v>105</v>
      </c>
      <c r="W282" s="8">
        <v>15</v>
      </c>
      <c r="X282" s="7"/>
    </row>
    <row r="283" spans="1:24">
      <c r="A283" t="s">
        <v>37099</v>
      </c>
      <c r="B283" t="s">
        <v>10035</v>
      </c>
      <c r="C283" t="s">
        <v>10089</v>
      </c>
      <c r="D283">
        <v>2003</v>
      </c>
      <c r="E283" t="s">
        <v>569</v>
      </c>
      <c r="F283" t="s">
        <v>10091</v>
      </c>
      <c r="G283">
        <v>16</v>
      </c>
      <c r="H283" t="s">
        <v>37026</v>
      </c>
      <c r="J283">
        <v>16</v>
      </c>
      <c r="K283" t="s">
        <v>37027</v>
      </c>
      <c r="L283" t="s">
        <v>37100</v>
      </c>
      <c r="M283" t="s">
        <v>37101</v>
      </c>
      <c r="N283" s="7" t="s">
        <v>37097</v>
      </c>
      <c r="O283" s="7" t="s">
        <v>37098</v>
      </c>
      <c r="P283" s="8" t="s">
        <v>37124</v>
      </c>
      <c r="Q283" s="9" t="s">
        <v>37125</v>
      </c>
      <c r="R283" s="11">
        <v>-75.3</v>
      </c>
      <c r="S283" s="10">
        <v>16</v>
      </c>
      <c r="T283" s="8">
        <v>15.25</v>
      </c>
      <c r="U283" s="8">
        <v>94.8</v>
      </c>
      <c r="V283" s="7">
        <v>105</v>
      </c>
      <c r="W283" s="8">
        <v>15.25</v>
      </c>
      <c r="X283" s="7"/>
    </row>
    <row r="284" spans="1:24">
      <c r="A284" t="s">
        <v>37099</v>
      </c>
      <c r="B284" t="s">
        <v>10035</v>
      </c>
      <c r="C284" t="s">
        <v>10089</v>
      </c>
      <c r="D284">
        <v>2003</v>
      </c>
      <c r="E284" t="s">
        <v>569</v>
      </c>
      <c r="F284" t="s">
        <v>10091</v>
      </c>
      <c r="G284">
        <v>16</v>
      </c>
      <c r="H284" t="s">
        <v>37026</v>
      </c>
      <c r="J284">
        <v>16</v>
      </c>
      <c r="K284" t="s">
        <v>37027</v>
      </c>
      <c r="L284" t="s">
        <v>37100</v>
      </c>
      <c r="M284" t="s">
        <v>37101</v>
      </c>
      <c r="N284" s="7" t="s">
        <v>37097</v>
      </c>
      <c r="O284" s="7" t="s">
        <v>37098</v>
      </c>
      <c r="P284" s="8" t="s">
        <v>37124</v>
      </c>
      <c r="Q284" s="9" t="s">
        <v>37125</v>
      </c>
      <c r="R284" s="11">
        <v>-75.3</v>
      </c>
      <c r="S284" s="10">
        <v>16</v>
      </c>
      <c r="T284" s="8">
        <v>15.5</v>
      </c>
      <c r="U284" s="8">
        <v>90.4</v>
      </c>
      <c r="V284" s="7">
        <v>105</v>
      </c>
      <c r="W284" s="8">
        <v>15.5</v>
      </c>
      <c r="X284" s="7"/>
    </row>
    <row r="285" spans="1:24">
      <c r="A285" t="s">
        <v>37099</v>
      </c>
      <c r="B285" t="s">
        <v>10035</v>
      </c>
      <c r="C285" t="s">
        <v>10089</v>
      </c>
      <c r="D285">
        <v>2003</v>
      </c>
      <c r="E285" t="s">
        <v>569</v>
      </c>
      <c r="F285" t="s">
        <v>10091</v>
      </c>
      <c r="G285">
        <v>16</v>
      </c>
      <c r="H285" t="s">
        <v>37026</v>
      </c>
      <c r="J285">
        <v>16</v>
      </c>
      <c r="K285" t="s">
        <v>37027</v>
      </c>
      <c r="L285" t="s">
        <v>37100</v>
      </c>
      <c r="M285" t="s">
        <v>37101</v>
      </c>
      <c r="N285" s="7" t="s">
        <v>37097</v>
      </c>
      <c r="O285" s="7" t="s">
        <v>37098</v>
      </c>
      <c r="P285" s="8" t="s">
        <v>37124</v>
      </c>
      <c r="Q285" s="9" t="s">
        <v>37125</v>
      </c>
      <c r="R285" s="11">
        <v>-75.3</v>
      </c>
      <c r="S285" s="10">
        <v>16</v>
      </c>
      <c r="T285" s="8">
        <v>15.75</v>
      </c>
      <c r="U285" s="8">
        <v>94.3</v>
      </c>
      <c r="V285" s="7">
        <v>105</v>
      </c>
      <c r="W285" s="8">
        <v>15.75</v>
      </c>
      <c r="X285" s="7"/>
    </row>
    <row r="286" spans="1:24">
      <c r="A286" t="s">
        <v>37099</v>
      </c>
      <c r="B286" t="s">
        <v>10035</v>
      </c>
      <c r="C286" t="s">
        <v>10089</v>
      </c>
      <c r="D286">
        <v>2003</v>
      </c>
      <c r="E286" t="s">
        <v>569</v>
      </c>
      <c r="F286" t="s">
        <v>10091</v>
      </c>
      <c r="G286">
        <v>16</v>
      </c>
      <c r="H286" t="s">
        <v>37026</v>
      </c>
      <c r="J286">
        <v>16</v>
      </c>
      <c r="K286" t="s">
        <v>37027</v>
      </c>
      <c r="L286" t="s">
        <v>37100</v>
      </c>
      <c r="M286" t="s">
        <v>37101</v>
      </c>
      <c r="N286" s="7" t="s">
        <v>37097</v>
      </c>
      <c r="O286" s="7" t="s">
        <v>37098</v>
      </c>
      <c r="P286" s="8" t="s">
        <v>37126</v>
      </c>
      <c r="Q286" s="9" t="s">
        <v>37127</v>
      </c>
      <c r="R286" s="11">
        <v>-85</v>
      </c>
      <c r="S286" s="7">
        <v>16</v>
      </c>
      <c r="T286" s="8">
        <v>11</v>
      </c>
      <c r="U286" s="8">
        <v>3.2</v>
      </c>
      <c r="V286" s="7">
        <v>105</v>
      </c>
      <c r="W286" s="8">
        <v>11</v>
      </c>
      <c r="X286" s="7"/>
    </row>
    <row r="287" spans="1:24">
      <c r="A287" t="s">
        <v>37099</v>
      </c>
      <c r="B287" t="s">
        <v>10035</v>
      </c>
      <c r="C287" t="s">
        <v>10089</v>
      </c>
      <c r="D287">
        <v>2003</v>
      </c>
      <c r="E287" t="s">
        <v>569</v>
      </c>
      <c r="F287" t="s">
        <v>10091</v>
      </c>
      <c r="G287">
        <v>16</v>
      </c>
      <c r="H287" t="s">
        <v>37026</v>
      </c>
      <c r="J287">
        <v>16</v>
      </c>
      <c r="K287" t="s">
        <v>37027</v>
      </c>
      <c r="L287" t="s">
        <v>37100</v>
      </c>
      <c r="M287" t="s">
        <v>37101</v>
      </c>
      <c r="N287" s="7" t="s">
        <v>37097</v>
      </c>
      <c r="O287" s="7" t="s">
        <v>37098</v>
      </c>
      <c r="P287" s="8" t="s">
        <v>37126</v>
      </c>
      <c r="Q287" s="9" t="s">
        <v>37127</v>
      </c>
      <c r="R287" s="11">
        <v>-85</v>
      </c>
      <c r="S287" s="7">
        <v>16</v>
      </c>
      <c r="T287" s="8">
        <v>11.25</v>
      </c>
      <c r="U287" s="8">
        <v>3.4</v>
      </c>
      <c r="V287" s="7">
        <v>105</v>
      </c>
      <c r="W287" s="8">
        <v>11.25</v>
      </c>
      <c r="X287" s="7"/>
    </row>
    <row r="288" spans="1:24">
      <c r="A288" t="s">
        <v>37099</v>
      </c>
      <c r="B288" t="s">
        <v>10035</v>
      </c>
      <c r="C288" t="s">
        <v>10089</v>
      </c>
      <c r="D288">
        <v>2003</v>
      </c>
      <c r="E288" t="s">
        <v>569</v>
      </c>
      <c r="F288" t="s">
        <v>10091</v>
      </c>
      <c r="G288">
        <v>16</v>
      </c>
      <c r="H288" t="s">
        <v>37026</v>
      </c>
      <c r="J288">
        <v>16</v>
      </c>
      <c r="K288" t="s">
        <v>37027</v>
      </c>
      <c r="L288" t="s">
        <v>37100</v>
      </c>
      <c r="M288" t="s">
        <v>37101</v>
      </c>
      <c r="N288" s="7" t="s">
        <v>37097</v>
      </c>
      <c r="O288" s="7" t="s">
        <v>37098</v>
      </c>
      <c r="P288" s="8" t="s">
        <v>37126</v>
      </c>
      <c r="Q288" s="9" t="s">
        <v>37127</v>
      </c>
      <c r="R288" s="11">
        <v>-85</v>
      </c>
      <c r="S288" s="7">
        <v>16</v>
      </c>
      <c r="T288" s="8">
        <v>11.5</v>
      </c>
      <c r="U288" s="8">
        <v>14.4</v>
      </c>
      <c r="V288" s="7">
        <v>105</v>
      </c>
      <c r="W288" s="8">
        <v>11.5</v>
      </c>
      <c r="X288" s="7"/>
    </row>
    <row r="289" spans="1:24">
      <c r="A289" t="s">
        <v>37099</v>
      </c>
      <c r="B289" t="s">
        <v>10035</v>
      </c>
      <c r="C289" t="s">
        <v>10089</v>
      </c>
      <c r="D289">
        <v>2003</v>
      </c>
      <c r="E289" t="s">
        <v>569</v>
      </c>
      <c r="F289" t="s">
        <v>10091</v>
      </c>
      <c r="G289">
        <v>16</v>
      </c>
      <c r="H289" t="s">
        <v>37026</v>
      </c>
      <c r="J289">
        <v>16</v>
      </c>
      <c r="K289" t="s">
        <v>37027</v>
      </c>
      <c r="L289" t="s">
        <v>37100</v>
      </c>
      <c r="M289" t="s">
        <v>37101</v>
      </c>
      <c r="N289" s="7" t="s">
        <v>37097</v>
      </c>
      <c r="O289" s="7" t="s">
        <v>37098</v>
      </c>
      <c r="P289" s="8" t="s">
        <v>37126</v>
      </c>
      <c r="Q289" s="9" t="s">
        <v>37127</v>
      </c>
      <c r="R289" s="11">
        <v>-85</v>
      </c>
      <c r="S289" s="7">
        <v>16</v>
      </c>
      <c r="T289" s="8">
        <v>11.75</v>
      </c>
      <c r="U289" s="8">
        <v>21.6</v>
      </c>
      <c r="V289" s="7">
        <v>105</v>
      </c>
      <c r="W289" s="8">
        <v>11.75</v>
      </c>
      <c r="X289" s="7"/>
    </row>
    <row r="290" spans="1:24">
      <c r="A290" t="s">
        <v>37099</v>
      </c>
      <c r="B290" t="s">
        <v>10035</v>
      </c>
      <c r="C290" t="s">
        <v>10089</v>
      </c>
      <c r="D290">
        <v>2003</v>
      </c>
      <c r="E290" t="s">
        <v>569</v>
      </c>
      <c r="F290" t="s">
        <v>10091</v>
      </c>
      <c r="G290">
        <v>16</v>
      </c>
      <c r="H290" t="s">
        <v>37026</v>
      </c>
      <c r="J290">
        <v>16</v>
      </c>
      <c r="K290" t="s">
        <v>37027</v>
      </c>
      <c r="L290" t="s">
        <v>37100</v>
      </c>
      <c r="M290" t="s">
        <v>37101</v>
      </c>
      <c r="N290" s="7" t="s">
        <v>37097</v>
      </c>
      <c r="O290" s="7" t="s">
        <v>37098</v>
      </c>
      <c r="P290" s="8" t="s">
        <v>37126</v>
      </c>
      <c r="Q290" s="9" t="s">
        <v>37127</v>
      </c>
      <c r="R290" s="11">
        <v>-85</v>
      </c>
      <c r="S290" s="7">
        <v>16</v>
      </c>
      <c r="T290" s="8">
        <v>12</v>
      </c>
      <c r="U290" s="8">
        <v>33.299999999999997</v>
      </c>
      <c r="V290" s="7">
        <v>105</v>
      </c>
      <c r="W290" s="8">
        <v>12</v>
      </c>
      <c r="X290" s="7"/>
    </row>
    <row r="291" spans="1:24">
      <c r="A291" t="s">
        <v>37099</v>
      </c>
      <c r="B291" t="s">
        <v>10035</v>
      </c>
      <c r="C291" t="s">
        <v>10089</v>
      </c>
      <c r="D291">
        <v>2003</v>
      </c>
      <c r="E291" t="s">
        <v>569</v>
      </c>
      <c r="F291" t="s">
        <v>10091</v>
      </c>
      <c r="G291">
        <v>16</v>
      </c>
      <c r="H291" t="s">
        <v>37026</v>
      </c>
      <c r="J291">
        <v>16</v>
      </c>
      <c r="K291" t="s">
        <v>37027</v>
      </c>
      <c r="L291" t="s">
        <v>37100</v>
      </c>
      <c r="M291" t="s">
        <v>37101</v>
      </c>
      <c r="N291" s="7" t="s">
        <v>37097</v>
      </c>
      <c r="O291" s="7" t="s">
        <v>37098</v>
      </c>
      <c r="P291" s="8" t="s">
        <v>37126</v>
      </c>
      <c r="Q291" s="9" t="s">
        <v>37127</v>
      </c>
      <c r="R291" s="11">
        <v>-85</v>
      </c>
      <c r="S291" s="7">
        <v>16</v>
      </c>
      <c r="T291" s="8">
        <v>12.25</v>
      </c>
      <c r="U291" s="8">
        <v>64.5</v>
      </c>
      <c r="V291" s="7">
        <v>105</v>
      </c>
      <c r="W291" s="8">
        <v>12.25</v>
      </c>
      <c r="X291" s="7"/>
    </row>
    <row r="292" spans="1:24">
      <c r="A292" t="s">
        <v>37099</v>
      </c>
      <c r="B292" t="s">
        <v>10035</v>
      </c>
      <c r="C292" t="s">
        <v>10089</v>
      </c>
      <c r="D292">
        <v>2003</v>
      </c>
      <c r="E292" t="s">
        <v>569</v>
      </c>
      <c r="F292" t="s">
        <v>10091</v>
      </c>
      <c r="G292">
        <v>16</v>
      </c>
      <c r="H292" t="s">
        <v>37026</v>
      </c>
      <c r="J292">
        <v>16</v>
      </c>
      <c r="K292" t="s">
        <v>37027</v>
      </c>
      <c r="L292" t="s">
        <v>37100</v>
      </c>
      <c r="M292" t="s">
        <v>37101</v>
      </c>
      <c r="N292" s="7" t="s">
        <v>37097</v>
      </c>
      <c r="O292" s="7" t="s">
        <v>37098</v>
      </c>
      <c r="P292" s="8" t="s">
        <v>37126</v>
      </c>
      <c r="Q292" s="9" t="s">
        <v>37127</v>
      </c>
      <c r="R292" s="11">
        <v>-85</v>
      </c>
      <c r="S292" s="7">
        <v>16</v>
      </c>
      <c r="T292" s="8">
        <v>12.5</v>
      </c>
      <c r="U292" s="8">
        <v>84.7</v>
      </c>
      <c r="V292" s="7">
        <v>105</v>
      </c>
      <c r="W292" s="8">
        <v>12.5</v>
      </c>
      <c r="X292" s="7"/>
    </row>
    <row r="293" spans="1:24">
      <c r="A293" t="s">
        <v>37099</v>
      </c>
      <c r="B293" t="s">
        <v>10035</v>
      </c>
      <c r="C293" t="s">
        <v>10089</v>
      </c>
      <c r="D293">
        <v>2003</v>
      </c>
      <c r="E293" t="s">
        <v>569</v>
      </c>
      <c r="F293" t="s">
        <v>10091</v>
      </c>
      <c r="G293">
        <v>16</v>
      </c>
      <c r="H293" t="s">
        <v>37026</v>
      </c>
      <c r="J293">
        <v>16</v>
      </c>
      <c r="K293" t="s">
        <v>37027</v>
      </c>
      <c r="L293" t="s">
        <v>37100</v>
      </c>
      <c r="M293" t="s">
        <v>37101</v>
      </c>
      <c r="N293" s="7" t="s">
        <v>37097</v>
      </c>
      <c r="O293" s="7" t="s">
        <v>37098</v>
      </c>
      <c r="P293" s="8" t="s">
        <v>37126</v>
      </c>
      <c r="Q293" s="9" t="s">
        <v>37127</v>
      </c>
      <c r="R293" s="11">
        <v>-85</v>
      </c>
      <c r="S293" s="7">
        <v>16</v>
      </c>
      <c r="T293" s="8">
        <v>12.75</v>
      </c>
      <c r="U293" s="8">
        <v>95.5</v>
      </c>
      <c r="V293" s="7">
        <v>105</v>
      </c>
      <c r="W293" s="8">
        <v>12.75</v>
      </c>
      <c r="X293" s="7"/>
    </row>
    <row r="294" spans="1:24">
      <c r="A294" t="s">
        <v>37099</v>
      </c>
      <c r="B294" t="s">
        <v>10035</v>
      </c>
      <c r="C294" t="s">
        <v>10089</v>
      </c>
      <c r="D294">
        <v>2003</v>
      </c>
      <c r="E294" t="s">
        <v>569</v>
      </c>
      <c r="F294" t="s">
        <v>10091</v>
      </c>
      <c r="G294">
        <v>16</v>
      </c>
      <c r="H294" t="s">
        <v>37026</v>
      </c>
      <c r="J294">
        <v>16</v>
      </c>
      <c r="K294" t="s">
        <v>37027</v>
      </c>
      <c r="L294" t="s">
        <v>37100</v>
      </c>
      <c r="M294" t="s">
        <v>37101</v>
      </c>
      <c r="N294" s="7" t="s">
        <v>37097</v>
      </c>
      <c r="O294" s="7" t="s">
        <v>37098</v>
      </c>
      <c r="P294" s="8" t="s">
        <v>37126</v>
      </c>
      <c r="Q294" s="9" t="s">
        <v>37127</v>
      </c>
      <c r="R294" s="11">
        <v>-85</v>
      </c>
      <c r="S294" s="7">
        <v>16</v>
      </c>
      <c r="T294" s="8">
        <v>13</v>
      </c>
      <c r="U294" s="8">
        <v>96.7</v>
      </c>
      <c r="V294" s="7">
        <v>105</v>
      </c>
      <c r="W294" s="8">
        <v>13</v>
      </c>
      <c r="X294" s="7"/>
    </row>
    <row r="295" spans="1:24">
      <c r="A295" t="s">
        <v>37099</v>
      </c>
      <c r="B295" t="s">
        <v>10035</v>
      </c>
      <c r="C295" t="s">
        <v>10089</v>
      </c>
      <c r="D295">
        <v>2003</v>
      </c>
      <c r="E295" t="s">
        <v>569</v>
      </c>
      <c r="F295" t="s">
        <v>10091</v>
      </c>
      <c r="G295">
        <v>16</v>
      </c>
      <c r="H295" t="s">
        <v>37026</v>
      </c>
      <c r="J295">
        <v>16</v>
      </c>
      <c r="K295" t="s">
        <v>37027</v>
      </c>
      <c r="L295" t="s">
        <v>37100</v>
      </c>
      <c r="M295" t="s">
        <v>37101</v>
      </c>
      <c r="N295" s="7" t="s">
        <v>37097</v>
      </c>
      <c r="O295" s="7" t="s">
        <v>37098</v>
      </c>
      <c r="P295" s="8" t="s">
        <v>37126</v>
      </c>
      <c r="Q295" s="9" t="s">
        <v>37127</v>
      </c>
      <c r="R295" s="11">
        <v>-85</v>
      </c>
      <c r="S295" s="7">
        <v>16</v>
      </c>
      <c r="T295" s="8">
        <v>13.25</v>
      </c>
      <c r="U295" s="8">
        <v>94.7</v>
      </c>
      <c r="V295" s="7">
        <v>105</v>
      </c>
      <c r="W295" s="8">
        <v>13.25</v>
      </c>
      <c r="X295" s="7"/>
    </row>
    <row r="296" spans="1:24">
      <c r="A296" t="s">
        <v>37099</v>
      </c>
      <c r="B296" t="s">
        <v>10035</v>
      </c>
      <c r="C296" t="s">
        <v>10089</v>
      </c>
      <c r="D296">
        <v>2003</v>
      </c>
      <c r="E296" t="s">
        <v>569</v>
      </c>
      <c r="F296" t="s">
        <v>10091</v>
      </c>
      <c r="G296">
        <v>16</v>
      </c>
      <c r="H296" t="s">
        <v>37026</v>
      </c>
      <c r="J296">
        <v>16</v>
      </c>
      <c r="K296" t="s">
        <v>37027</v>
      </c>
      <c r="L296" t="s">
        <v>37100</v>
      </c>
      <c r="M296" t="s">
        <v>37101</v>
      </c>
      <c r="N296" s="7" t="s">
        <v>37097</v>
      </c>
      <c r="O296" s="7" t="s">
        <v>37098</v>
      </c>
      <c r="P296" s="8" t="s">
        <v>37126</v>
      </c>
      <c r="Q296" s="9" t="s">
        <v>37127</v>
      </c>
      <c r="R296" s="11">
        <v>-85</v>
      </c>
      <c r="S296" s="7">
        <v>16</v>
      </c>
      <c r="T296" s="8">
        <v>13.5</v>
      </c>
      <c r="U296" s="8">
        <v>97.6</v>
      </c>
      <c r="V296" s="7">
        <v>105</v>
      </c>
      <c r="W296" s="8">
        <v>13.5</v>
      </c>
      <c r="X296" s="7"/>
    </row>
    <row r="297" spans="1:24">
      <c r="A297" t="s">
        <v>37099</v>
      </c>
      <c r="B297" t="s">
        <v>10035</v>
      </c>
      <c r="C297" t="s">
        <v>10089</v>
      </c>
      <c r="D297">
        <v>2003</v>
      </c>
      <c r="E297" t="s">
        <v>569</v>
      </c>
      <c r="F297" t="s">
        <v>10091</v>
      </c>
      <c r="G297">
        <v>16</v>
      </c>
      <c r="H297" t="s">
        <v>37026</v>
      </c>
      <c r="J297">
        <v>16</v>
      </c>
      <c r="K297" t="s">
        <v>37027</v>
      </c>
      <c r="L297" t="s">
        <v>37100</v>
      </c>
      <c r="M297" t="s">
        <v>37101</v>
      </c>
      <c r="N297" s="7" t="s">
        <v>37097</v>
      </c>
      <c r="O297" s="7" t="s">
        <v>37098</v>
      </c>
      <c r="P297" s="8" t="s">
        <v>37126</v>
      </c>
      <c r="Q297" s="9" t="s">
        <v>37127</v>
      </c>
      <c r="R297" s="11">
        <v>-85</v>
      </c>
      <c r="S297" s="7">
        <v>16</v>
      </c>
      <c r="T297" s="8">
        <v>13.75</v>
      </c>
      <c r="U297" s="8">
        <v>99</v>
      </c>
      <c r="V297" s="7">
        <v>105</v>
      </c>
      <c r="W297" s="8">
        <v>13.75</v>
      </c>
      <c r="X297" s="7"/>
    </row>
    <row r="298" spans="1:24">
      <c r="A298" t="s">
        <v>37099</v>
      </c>
      <c r="B298" t="s">
        <v>10035</v>
      </c>
      <c r="C298" t="s">
        <v>10089</v>
      </c>
      <c r="D298">
        <v>2003</v>
      </c>
      <c r="E298" t="s">
        <v>569</v>
      </c>
      <c r="F298" t="s">
        <v>10091</v>
      </c>
      <c r="G298">
        <v>16</v>
      </c>
      <c r="H298" t="s">
        <v>37026</v>
      </c>
      <c r="J298">
        <v>16</v>
      </c>
      <c r="K298" t="s">
        <v>37027</v>
      </c>
      <c r="L298" t="s">
        <v>37100</v>
      </c>
      <c r="M298" t="s">
        <v>37101</v>
      </c>
      <c r="N298" s="7" t="s">
        <v>37097</v>
      </c>
      <c r="O298" s="7" t="s">
        <v>37098</v>
      </c>
      <c r="P298" s="8" t="s">
        <v>37126</v>
      </c>
      <c r="Q298" s="9" t="s">
        <v>37127</v>
      </c>
      <c r="R298" s="11">
        <v>-85</v>
      </c>
      <c r="S298" s="7">
        <v>16</v>
      </c>
      <c r="T298" s="8">
        <v>14</v>
      </c>
      <c r="U298" s="8">
        <v>99</v>
      </c>
      <c r="V298" s="7">
        <v>105</v>
      </c>
      <c r="W298" s="8">
        <v>14</v>
      </c>
      <c r="X298" s="7"/>
    </row>
    <row r="299" spans="1:24">
      <c r="A299" t="s">
        <v>37099</v>
      </c>
      <c r="B299" t="s">
        <v>10035</v>
      </c>
      <c r="C299" t="s">
        <v>10089</v>
      </c>
      <c r="D299">
        <v>2003</v>
      </c>
      <c r="E299" t="s">
        <v>569</v>
      </c>
      <c r="F299" t="s">
        <v>10091</v>
      </c>
      <c r="G299">
        <v>16</v>
      </c>
      <c r="H299" t="s">
        <v>37026</v>
      </c>
      <c r="J299">
        <v>16</v>
      </c>
      <c r="K299" t="s">
        <v>37027</v>
      </c>
      <c r="L299" t="s">
        <v>37100</v>
      </c>
      <c r="M299" t="s">
        <v>37101</v>
      </c>
      <c r="N299" s="7" t="s">
        <v>37097</v>
      </c>
      <c r="O299" s="7" t="s">
        <v>37098</v>
      </c>
      <c r="P299" s="8" t="s">
        <v>37126</v>
      </c>
      <c r="Q299" s="9" t="s">
        <v>37127</v>
      </c>
      <c r="R299" s="11">
        <v>-85</v>
      </c>
      <c r="S299" s="7">
        <v>16</v>
      </c>
      <c r="T299" s="8">
        <v>14.25</v>
      </c>
      <c r="U299" s="8">
        <v>100</v>
      </c>
      <c r="V299" s="7">
        <v>105</v>
      </c>
      <c r="W299" s="8">
        <v>14.25</v>
      </c>
      <c r="X299" s="7"/>
    </row>
    <row r="300" spans="1:24">
      <c r="A300" t="s">
        <v>37099</v>
      </c>
      <c r="B300" t="s">
        <v>10035</v>
      </c>
      <c r="C300" t="s">
        <v>10089</v>
      </c>
      <c r="D300">
        <v>2003</v>
      </c>
      <c r="E300" t="s">
        <v>569</v>
      </c>
      <c r="F300" t="s">
        <v>10091</v>
      </c>
      <c r="G300">
        <v>16</v>
      </c>
      <c r="H300" t="s">
        <v>37026</v>
      </c>
      <c r="J300">
        <v>16</v>
      </c>
      <c r="K300" t="s">
        <v>37027</v>
      </c>
      <c r="L300" t="s">
        <v>37100</v>
      </c>
      <c r="M300" t="s">
        <v>37101</v>
      </c>
      <c r="N300" s="7" t="s">
        <v>37097</v>
      </c>
      <c r="O300" s="7" t="s">
        <v>37098</v>
      </c>
      <c r="P300" s="8" t="s">
        <v>37126</v>
      </c>
      <c r="Q300" s="9" t="s">
        <v>37127</v>
      </c>
      <c r="R300" s="11">
        <v>-85</v>
      </c>
      <c r="S300" s="7">
        <v>16</v>
      </c>
      <c r="T300" s="8">
        <v>14.5</v>
      </c>
      <c r="U300" s="8">
        <v>100</v>
      </c>
      <c r="V300" s="7">
        <v>105</v>
      </c>
      <c r="W300" s="8">
        <v>14.5</v>
      </c>
      <c r="X300" s="7"/>
    </row>
    <row r="301" spans="1:24">
      <c r="A301" t="s">
        <v>37099</v>
      </c>
      <c r="B301" t="s">
        <v>10035</v>
      </c>
      <c r="C301" t="s">
        <v>10089</v>
      </c>
      <c r="D301">
        <v>2003</v>
      </c>
      <c r="E301" t="s">
        <v>569</v>
      </c>
      <c r="F301" t="s">
        <v>10091</v>
      </c>
      <c r="G301">
        <v>16</v>
      </c>
      <c r="H301" t="s">
        <v>37026</v>
      </c>
      <c r="J301">
        <v>16</v>
      </c>
      <c r="K301" t="s">
        <v>37027</v>
      </c>
      <c r="L301" t="s">
        <v>37100</v>
      </c>
      <c r="M301" t="s">
        <v>37101</v>
      </c>
      <c r="N301" s="7" t="s">
        <v>37097</v>
      </c>
      <c r="O301" s="7" t="s">
        <v>37098</v>
      </c>
      <c r="P301" s="8" t="s">
        <v>37126</v>
      </c>
      <c r="Q301" s="9" t="s">
        <v>37127</v>
      </c>
      <c r="R301" s="11">
        <v>-85</v>
      </c>
      <c r="S301" s="7">
        <v>16</v>
      </c>
      <c r="T301" s="8">
        <v>14.75</v>
      </c>
      <c r="U301" s="8">
        <v>97.1</v>
      </c>
      <c r="V301" s="7">
        <v>105</v>
      </c>
      <c r="W301" s="8">
        <v>14.75</v>
      </c>
      <c r="X301" s="7"/>
    </row>
    <row r="302" spans="1:24">
      <c r="A302" t="s">
        <v>37128</v>
      </c>
      <c r="B302" t="s">
        <v>5314</v>
      </c>
      <c r="C302" t="s">
        <v>5316</v>
      </c>
      <c r="D302">
        <v>2013</v>
      </c>
      <c r="E302" t="s">
        <v>358</v>
      </c>
      <c r="F302" t="s">
        <v>5318</v>
      </c>
      <c r="G302">
        <v>5</v>
      </c>
      <c r="J302">
        <v>5</v>
      </c>
      <c r="K302" t="s">
        <v>37042</v>
      </c>
      <c r="L302" t="s">
        <v>37129</v>
      </c>
      <c r="M302" t="s">
        <v>37130</v>
      </c>
      <c r="N302" t="s">
        <v>37131</v>
      </c>
      <c r="O302" t="s">
        <v>37098</v>
      </c>
      <c r="P302" t="s">
        <v>37132</v>
      </c>
      <c r="Q302">
        <v>23.08</v>
      </c>
      <c r="R302">
        <v>113.14</v>
      </c>
      <c r="S302">
        <v>6</v>
      </c>
      <c r="T302">
        <v>11.0040716220765</v>
      </c>
      <c r="U302">
        <v>0.131232333595178</v>
      </c>
      <c r="V302">
        <v>71.5</v>
      </c>
      <c r="W302">
        <v>11</v>
      </c>
    </row>
    <row r="303" spans="1:24">
      <c r="A303" t="s">
        <v>37128</v>
      </c>
      <c r="B303" t="s">
        <v>5314</v>
      </c>
      <c r="C303" t="s">
        <v>5316</v>
      </c>
      <c r="D303">
        <v>2013</v>
      </c>
      <c r="E303" t="s">
        <v>358</v>
      </c>
      <c r="F303" t="s">
        <v>5318</v>
      </c>
      <c r="G303">
        <v>5</v>
      </c>
      <c r="J303">
        <v>5</v>
      </c>
      <c r="K303" t="s">
        <v>37042</v>
      </c>
      <c r="L303" t="s">
        <v>37129</v>
      </c>
      <c r="M303" t="s">
        <v>37130</v>
      </c>
      <c r="N303" t="s">
        <v>37131</v>
      </c>
      <c r="O303" t="s">
        <v>37098</v>
      </c>
      <c r="P303" t="s">
        <v>37132</v>
      </c>
      <c r="Q303">
        <v>23.08</v>
      </c>
      <c r="R303">
        <v>113.14</v>
      </c>
      <c r="S303">
        <v>6</v>
      </c>
      <c r="T303">
        <v>12.008976804578101</v>
      </c>
      <c r="U303">
        <v>26.954993080379801</v>
      </c>
      <c r="V303">
        <v>71.5</v>
      </c>
      <c r="W303">
        <v>12</v>
      </c>
    </row>
    <row r="304" spans="1:24">
      <c r="A304" t="s">
        <v>37128</v>
      </c>
      <c r="B304" t="s">
        <v>5314</v>
      </c>
      <c r="C304" t="s">
        <v>5316</v>
      </c>
      <c r="D304">
        <v>2013</v>
      </c>
      <c r="E304" t="s">
        <v>358</v>
      </c>
      <c r="F304" t="s">
        <v>5318</v>
      </c>
      <c r="G304">
        <v>5</v>
      </c>
      <c r="J304">
        <v>5</v>
      </c>
      <c r="K304" t="s">
        <v>37042</v>
      </c>
      <c r="L304" t="s">
        <v>37129</v>
      </c>
      <c r="M304" t="s">
        <v>37130</v>
      </c>
      <c r="N304" t="s">
        <v>37131</v>
      </c>
      <c r="O304" t="s">
        <v>37098</v>
      </c>
      <c r="P304" t="s">
        <v>37132</v>
      </c>
      <c r="Q304">
        <v>23.08</v>
      </c>
      <c r="R304">
        <v>113.14</v>
      </c>
      <c r="S304">
        <v>6</v>
      </c>
      <c r="T304">
        <v>13.005834922975801</v>
      </c>
      <c r="U304">
        <v>21.233455695728999</v>
      </c>
      <c r="V304">
        <v>71.5</v>
      </c>
      <c r="W304">
        <v>13</v>
      </c>
    </row>
    <row r="305" spans="1:23">
      <c r="A305" t="s">
        <v>37128</v>
      </c>
      <c r="B305" t="s">
        <v>5314</v>
      </c>
      <c r="C305" t="s">
        <v>5316</v>
      </c>
      <c r="D305">
        <v>2013</v>
      </c>
      <c r="E305" t="s">
        <v>358</v>
      </c>
      <c r="F305" t="s">
        <v>5318</v>
      </c>
      <c r="G305">
        <v>5</v>
      </c>
      <c r="J305">
        <v>5</v>
      </c>
      <c r="K305" t="s">
        <v>37042</v>
      </c>
      <c r="L305" t="s">
        <v>37129</v>
      </c>
      <c r="M305" t="s">
        <v>37130</v>
      </c>
      <c r="N305" t="s">
        <v>37131</v>
      </c>
      <c r="O305" t="s">
        <v>37098</v>
      </c>
      <c r="P305" t="s">
        <v>37132</v>
      </c>
      <c r="Q305">
        <v>23.08</v>
      </c>
      <c r="R305">
        <v>113.14</v>
      </c>
      <c r="S305">
        <v>6</v>
      </c>
      <c r="T305">
        <v>13.9967619383485</v>
      </c>
      <c r="U305">
        <v>0.28928821420366502</v>
      </c>
      <c r="V305">
        <v>71.5</v>
      </c>
      <c r="W305">
        <v>14</v>
      </c>
    </row>
    <row r="306" spans="1:23">
      <c r="A306" t="s">
        <v>37128</v>
      </c>
      <c r="B306" t="s">
        <v>5314</v>
      </c>
      <c r="C306" t="s">
        <v>5316</v>
      </c>
      <c r="D306">
        <v>2013</v>
      </c>
      <c r="E306" t="s">
        <v>358</v>
      </c>
      <c r="F306" t="s">
        <v>5318</v>
      </c>
      <c r="G306">
        <v>5</v>
      </c>
      <c r="J306">
        <v>5</v>
      </c>
      <c r="K306" t="s">
        <v>37042</v>
      </c>
      <c r="L306" t="s">
        <v>37129</v>
      </c>
      <c r="M306" t="s">
        <v>37130</v>
      </c>
      <c r="N306" t="s">
        <v>37131</v>
      </c>
      <c r="O306" t="s">
        <v>37098</v>
      </c>
      <c r="P306" t="s">
        <v>37132</v>
      </c>
      <c r="Q306">
        <v>23.08</v>
      </c>
      <c r="R306">
        <v>113.14</v>
      </c>
      <c r="S306">
        <v>6</v>
      </c>
      <c r="T306">
        <v>14.9942933170895</v>
      </c>
      <c r="U306">
        <v>7.9508840549522106E-2</v>
      </c>
      <c r="V306">
        <v>71.5</v>
      </c>
      <c r="W306">
        <v>15</v>
      </c>
    </row>
    <row r="307" spans="1:23">
      <c r="A307" t="s">
        <v>37128</v>
      </c>
      <c r="B307" t="s">
        <v>5314</v>
      </c>
      <c r="C307" t="s">
        <v>5316</v>
      </c>
      <c r="D307">
        <v>2013</v>
      </c>
      <c r="E307" t="s">
        <v>358</v>
      </c>
      <c r="F307" t="s">
        <v>5318</v>
      </c>
      <c r="G307">
        <v>5</v>
      </c>
      <c r="J307">
        <v>5</v>
      </c>
      <c r="K307" t="s">
        <v>37042</v>
      </c>
      <c r="L307" t="s">
        <v>37129</v>
      </c>
      <c r="M307" t="s">
        <v>37130</v>
      </c>
      <c r="N307" t="s">
        <v>37131</v>
      </c>
      <c r="O307" t="s">
        <v>37098</v>
      </c>
      <c r="P307" t="s">
        <v>37132</v>
      </c>
      <c r="Q307">
        <v>23.08</v>
      </c>
      <c r="R307">
        <v>113.14</v>
      </c>
      <c r="S307">
        <v>6</v>
      </c>
      <c r="T307">
        <v>16.0162864883061</v>
      </c>
      <c r="U307">
        <v>0.13027053310464901</v>
      </c>
      <c r="V307">
        <v>71.5</v>
      </c>
      <c r="W307">
        <v>16</v>
      </c>
    </row>
    <row r="308" spans="1:23">
      <c r="A308" t="s">
        <v>37128</v>
      </c>
      <c r="B308" t="s">
        <v>5314</v>
      </c>
      <c r="C308" t="s">
        <v>5316</v>
      </c>
      <c r="D308">
        <v>2013</v>
      </c>
      <c r="E308" t="s">
        <v>358</v>
      </c>
      <c r="F308" t="s">
        <v>5318</v>
      </c>
      <c r="G308">
        <v>5</v>
      </c>
      <c r="J308">
        <v>5</v>
      </c>
      <c r="K308" t="s">
        <v>37042</v>
      </c>
      <c r="L308" t="s">
        <v>37129</v>
      </c>
      <c r="M308" t="s">
        <v>37130</v>
      </c>
      <c r="N308" t="s">
        <v>37131</v>
      </c>
      <c r="O308" t="s">
        <v>37098</v>
      </c>
      <c r="P308" t="s">
        <v>37133</v>
      </c>
      <c r="Q308">
        <v>41.34</v>
      </c>
      <c r="R308">
        <v>120.27</v>
      </c>
      <c r="S308">
        <v>6</v>
      </c>
      <c r="T308">
        <v>11.016046038183401</v>
      </c>
      <c r="U308">
        <v>98.161785529177195</v>
      </c>
      <c r="V308">
        <v>71.5</v>
      </c>
      <c r="W308">
        <v>11</v>
      </c>
    </row>
    <row r="309" spans="1:23">
      <c r="A309" t="s">
        <v>37128</v>
      </c>
      <c r="B309" t="s">
        <v>5314</v>
      </c>
      <c r="C309" t="s">
        <v>5316</v>
      </c>
      <c r="D309">
        <v>2013</v>
      </c>
      <c r="E309" t="s">
        <v>358</v>
      </c>
      <c r="F309" t="s">
        <v>5318</v>
      </c>
      <c r="G309">
        <v>5</v>
      </c>
      <c r="J309">
        <v>5</v>
      </c>
      <c r="K309" t="s">
        <v>37042</v>
      </c>
      <c r="L309" t="s">
        <v>37129</v>
      </c>
      <c r="M309" t="s">
        <v>37130</v>
      </c>
      <c r="N309" t="s">
        <v>37131</v>
      </c>
      <c r="O309" t="s">
        <v>37098</v>
      </c>
      <c r="P309" t="s">
        <v>37133</v>
      </c>
      <c r="Q309">
        <v>41.34</v>
      </c>
      <c r="R309">
        <v>120.27</v>
      </c>
      <c r="S309">
        <v>6</v>
      </c>
      <c r="T309">
        <v>12.0055463828286</v>
      </c>
      <c r="U309">
        <v>98.871273691016199</v>
      </c>
      <c r="V309">
        <v>71.5</v>
      </c>
      <c r="W309">
        <v>12</v>
      </c>
    </row>
    <row r="310" spans="1:23">
      <c r="A310" t="s">
        <v>37128</v>
      </c>
      <c r="B310" t="s">
        <v>5314</v>
      </c>
      <c r="C310" t="s">
        <v>5316</v>
      </c>
      <c r="D310">
        <v>2013</v>
      </c>
      <c r="E310" t="s">
        <v>358</v>
      </c>
      <c r="F310" t="s">
        <v>5318</v>
      </c>
      <c r="G310">
        <v>5</v>
      </c>
      <c r="J310">
        <v>5</v>
      </c>
      <c r="K310" t="s">
        <v>37042</v>
      </c>
      <c r="L310" t="s">
        <v>37129</v>
      </c>
      <c r="M310" t="s">
        <v>37130</v>
      </c>
      <c r="N310" t="s">
        <v>37131</v>
      </c>
      <c r="O310" t="s">
        <v>37098</v>
      </c>
      <c r="P310" t="s">
        <v>37133</v>
      </c>
      <c r="Q310">
        <v>41.34</v>
      </c>
      <c r="R310">
        <v>120.27</v>
      </c>
      <c r="S310">
        <v>6</v>
      </c>
      <c r="T310">
        <v>13.0152124777583</v>
      </c>
      <c r="U310">
        <v>98.004370848895704</v>
      </c>
      <c r="V310">
        <v>71.5</v>
      </c>
      <c r="W310">
        <v>13</v>
      </c>
    </row>
    <row r="311" spans="1:23">
      <c r="A311" t="s">
        <v>37128</v>
      </c>
      <c r="B311" t="s">
        <v>5314</v>
      </c>
      <c r="C311" t="s">
        <v>5316</v>
      </c>
      <c r="D311">
        <v>2013</v>
      </c>
      <c r="E311" t="s">
        <v>358</v>
      </c>
      <c r="F311" t="s">
        <v>5318</v>
      </c>
      <c r="G311">
        <v>5</v>
      </c>
      <c r="J311">
        <v>5</v>
      </c>
      <c r="K311" t="s">
        <v>37042</v>
      </c>
      <c r="L311" t="s">
        <v>37129</v>
      </c>
      <c r="M311" t="s">
        <v>37130</v>
      </c>
      <c r="N311" t="s">
        <v>37131</v>
      </c>
      <c r="O311" t="s">
        <v>37098</v>
      </c>
      <c r="P311" t="s">
        <v>37133</v>
      </c>
      <c r="Q311">
        <v>41.34</v>
      </c>
      <c r="R311">
        <v>120.27</v>
      </c>
      <c r="S311">
        <v>6</v>
      </c>
      <c r="T311">
        <v>14.00219611112</v>
      </c>
      <c r="U311">
        <v>44.7770493029618</v>
      </c>
      <c r="V311">
        <v>71.5</v>
      </c>
      <c r="W311">
        <v>14</v>
      </c>
    </row>
    <row r="312" spans="1:23">
      <c r="A312" t="s">
        <v>37128</v>
      </c>
      <c r="B312" t="s">
        <v>5314</v>
      </c>
      <c r="C312" t="s">
        <v>5316</v>
      </c>
      <c r="D312">
        <v>2013</v>
      </c>
      <c r="E312" t="s">
        <v>358</v>
      </c>
      <c r="F312" t="s">
        <v>5318</v>
      </c>
      <c r="G312">
        <v>5</v>
      </c>
      <c r="J312">
        <v>5</v>
      </c>
      <c r="K312" t="s">
        <v>37042</v>
      </c>
      <c r="L312" t="s">
        <v>37129</v>
      </c>
      <c r="M312" t="s">
        <v>37130</v>
      </c>
      <c r="N312" t="s">
        <v>37131</v>
      </c>
      <c r="O312" t="s">
        <v>37098</v>
      </c>
      <c r="P312" t="s">
        <v>37133</v>
      </c>
      <c r="Q312">
        <v>41.34</v>
      </c>
      <c r="R312">
        <v>120.27</v>
      </c>
      <c r="S312">
        <v>6</v>
      </c>
      <c r="T312">
        <v>14.994277287081401</v>
      </c>
      <c r="U312">
        <v>-5.1723493045628198E-2</v>
      </c>
      <c r="V312">
        <v>71.5</v>
      </c>
      <c r="W312">
        <v>15</v>
      </c>
    </row>
    <row r="313" spans="1:23">
      <c r="A313" t="s">
        <v>37128</v>
      </c>
      <c r="B313" t="s">
        <v>5314</v>
      </c>
      <c r="C313" t="s">
        <v>5316</v>
      </c>
      <c r="D313">
        <v>2013</v>
      </c>
      <c r="E313" t="s">
        <v>358</v>
      </c>
      <c r="F313" t="s">
        <v>5318</v>
      </c>
      <c r="G313">
        <v>5</v>
      </c>
      <c r="J313">
        <v>5</v>
      </c>
      <c r="K313" t="s">
        <v>37042</v>
      </c>
      <c r="L313" t="s">
        <v>37129</v>
      </c>
      <c r="M313" t="s">
        <v>37130</v>
      </c>
      <c r="N313" t="s">
        <v>37131</v>
      </c>
      <c r="O313" t="s">
        <v>37098</v>
      </c>
      <c r="P313" t="s">
        <v>37133</v>
      </c>
      <c r="Q313">
        <v>41.34</v>
      </c>
      <c r="R313">
        <v>120.27</v>
      </c>
      <c r="S313">
        <v>6</v>
      </c>
      <c r="T313">
        <v>16.0122308962377</v>
      </c>
      <c r="U313">
        <v>0.26182346686331898</v>
      </c>
      <c r="V313">
        <v>71.5</v>
      </c>
      <c r="W313">
        <v>16</v>
      </c>
    </row>
    <row r="314" spans="1:23">
      <c r="A314" t="s">
        <v>37128</v>
      </c>
      <c r="B314" t="s">
        <v>5314</v>
      </c>
      <c r="C314" t="s">
        <v>5316</v>
      </c>
      <c r="D314">
        <v>2013</v>
      </c>
      <c r="E314" t="s">
        <v>358</v>
      </c>
      <c r="F314" t="s">
        <v>5318</v>
      </c>
      <c r="G314">
        <v>5</v>
      </c>
      <c r="J314">
        <v>5</v>
      </c>
      <c r="K314" t="s">
        <v>37042</v>
      </c>
      <c r="L314" t="s">
        <v>37129</v>
      </c>
      <c r="M314" t="s">
        <v>37130</v>
      </c>
      <c r="N314" t="s">
        <v>37131</v>
      </c>
      <c r="O314" t="s">
        <v>37098</v>
      </c>
      <c r="P314" t="s">
        <v>37134</v>
      </c>
      <c r="Q314">
        <v>39.31</v>
      </c>
      <c r="R314">
        <v>116.42</v>
      </c>
      <c r="S314">
        <v>6</v>
      </c>
      <c r="T314">
        <v>11.011814116025199</v>
      </c>
      <c r="U314">
        <v>96.849782793389195</v>
      </c>
      <c r="V314">
        <v>71.5</v>
      </c>
      <c r="W314">
        <v>11</v>
      </c>
    </row>
    <row r="315" spans="1:23">
      <c r="A315" t="s">
        <v>37128</v>
      </c>
      <c r="B315" t="s">
        <v>5314</v>
      </c>
      <c r="C315" t="s">
        <v>5316</v>
      </c>
      <c r="D315">
        <v>2013</v>
      </c>
      <c r="E315" t="s">
        <v>358</v>
      </c>
      <c r="F315" t="s">
        <v>5318</v>
      </c>
      <c r="G315">
        <v>5</v>
      </c>
      <c r="J315">
        <v>5</v>
      </c>
      <c r="K315" t="s">
        <v>37042</v>
      </c>
      <c r="L315" t="s">
        <v>37129</v>
      </c>
      <c r="M315" t="s">
        <v>37130</v>
      </c>
      <c r="N315" t="s">
        <v>37131</v>
      </c>
      <c r="O315" t="s">
        <v>37098</v>
      </c>
      <c r="P315" t="s">
        <v>37134</v>
      </c>
      <c r="Q315">
        <v>39.31</v>
      </c>
      <c r="R315">
        <v>116.42</v>
      </c>
      <c r="S315">
        <v>6</v>
      </c>
      <c r="T315">
        <v>12.009345494766199</v>
      </c>
      <c r="U315">
        <v>96.640003419734995</v>
      </c>
      <c r="V315">
        <v>71.5</v>
      </c>
      <c r="W315">
        <v>12</v>
      </c>
    </row>
    <row r="316" spans="1:23">
      <c r="A316" t="s">
        <v>37128</v>
      </c>
      <c r="B316" t="s">
        <v>5314</v>
      </c>
      <c r="C316" t="s">
        <v>5316</v>
      </c>
      <c r="D316">
        <v>2013</v>
      </c>
      <c r="E316" t="s">
        <v>358</v>
      </c>
      <c r="F316" t="s">
        <v>5318</v>
      </c>
      <c r="G316">
        <v>5</v>
      </c>
      <c r="J316">
        <v>5</v>
      </c>
      <c r="K316" t="s">
        <v>37042</v>
      </c>
      <c r="L316" t="s">
        <v>37129</v>
      </c>
      <c r="M316" t="s">
        <v>37130</v>
      </c>
      <c r="N316" t="s">
        <v>37131</v>
      </c>
      <c r="O316" t="s">
        <v>37098</v>
      </c>
      <c r="P316" t="s">
        <v>37134</v>
      </c>
      <c r="Q316">
        <v>39.31</v>
      </c>
      <c r="R316">
        <v>116.42</v>
      </c>
      <c r="S316">
        <v>6</v>
      </c>
      <c r="T316">
        <v>13.0231954218296</v>
      </c>
      <c r="U316">
        <v>96.691406312617204</v>
      </c>
      <c r="V316">
        <v>71.5</v>
      </c>
      <c r="W316">
        <v>13</v>
      </c>
    </row>
    <row r="317" spans="1:23">
      <c r="A317" t="s">
        <v>37128</v>
      </c>
      <c r="B317" t="s">
        <v>5314</v>
      </c>
      <c r="C317" t="s">
        <v>5316</v>
      </c>
      <c r="D317">
        <v>2013</v>
      </c>
      <c r="E317" t="s">
        <v>358</v>
      </c>
      <c r="F317" t="s">
        <v>5318</v>
      </c>
      <c r="G317">
        <v>5</v>
      </c>
      <c r="J317">
        <v>5</v>
      </c>
      <c r="K317" t="s">
        <v>37042</v>
      </c>
      <c r="L317" t="s">
        <v>37129</v>
      </c>
      <c r="M317" t="s">
        <v>37130</v>
      </c>
      <c r="N317" t="s">
        <v>37131</v>
      </c>
      <c r="O317" t="s">
        <v>37098</v>
      </c>
      <c r="P317" t="s">
        <v>37134</v>
      </c>
      <c r="Q317">
        <v>39.31</v>
      </c>
      <c r="R317">
        <v>116.42</v>
      </c>
      <c r="S317">
        <v>6</v>
      </c>
      <c r="T317">
        <v>14.016975778657599</v>
      </c>
      <c r="U317">
        <v>65.773260877696302</v>
      </c>
      <c r="V317">
        <v>71.5</v>
      </c>
      <c r="W317">
        <v>14</v>
      </c>
    </row>
    <row r="318" spans="1:23">
      <c r="A318" t="s">
        <v>37128</v>
      </c>
      <c r="B318" t="s">
        <v>5314</v>
      </c>
      <c r="C318" t="s">
        <v>5316</v>
      </c>
      <c r="D318">
        <v>2013</v>
      </c>
      <c r="E318" t="s">
        <v>358</v>
      </c>
      <c r="F318" t="s">
        <v>5318</v>
      </c>
      <c r="G318">
        <v>5</v>
      </c>
      <c r="J318">
        <v>5</v>
      </c>
      <c r="K318" t="s">
        <v>37042</v>
      </c>
      <c r="L318" t="s">
        <v>37129</v>
      </c>
      <c r="M318" t="s">
        <v>37130</v>
      </c>
      <c r="N318" t="s">
        <v>37131</v>
      </c>
      <c r="O318" t="s">
        <v>37098</v>
      </c>
      <c r="P318" t="s">
        <v>37134</v>
      </c>
      <c r="Q318">
        <v>39.31</v>
      </c>
      <c r="R318">
        <v>116.42</v>
      </c>
      <c r="S318">
        <v>6</v>
      </c>
      <c r="T318">
        <v>14.999599249795599</v>
      </c>
      <c r="U318">
        <v>10.184077927213</v>
      </c>
      <c r="V318">
        <v>71.5</v>
      </c>
      <c r="W318">
        <v>15</v>
      </c>
    </row>
    <row r="319" spans="1:23">
      <c r="A319" t="s">
        <v>37128</v>
      </c>
      <c r="B319" t="s">
        <v>5314</v>
      </c>
      <c r="C319" t="s">
        <v>5316</v>
      </c>
      <c r="D319">
        <v>2013</v>
      </c>
      <c r="E319" t="s">
        <v>358</v>
      </c>
      <c r="F319" t="s">
        <v>5318</v>
      </c>
      <c r="G319">
        <v>5</v>
      </c>
      <c r="J319">
        <v>5</v>
      </c>
      <c r="K319" t="s">
        <v>37042</v>
      </c>
      <c r="L319" t="s">
        <v>37129</v>
      </c>
      <c r="M319" t="s">
        <v>37130</v>
      </c>
      <c r="N319" t="s">
        <v>37131</v>
      </c>
      <c r="O319" t="s">
        <v>37098</v>
      </c>
      <c r="P319" t="s">
        <v>37134</v>
      </c>
      <c r="Q319">
        <v>39.31</v>
      </c>
      <c r="R319">
        <v>116.42</v>
      </c>
      <c r="S319">
        <v>6</v>
      </c>
      <c r="T319">
        <v>16.012214866229499</v>
      </c>
      <c r="U319">
        <v>0.130591133268154</v>
      </c>
      <c r="V319">
        <v>71.5</v>
      </c>
      <c r="W319">
        <v>16</v>
      </c>
    </row>
    <row r="320" spans="1:23">
      <c r="A320" t="s">
        <v>37128</v>
      </c>
      <c r="B320" t="s">
        <v>5314</v>
      </c>
      <c r="C320" t="s">
        <v>5316</v>
      </c>
      <c r="D320">
        <v>2013</v>
      </c>
      <c r="E320" t="s">
        <v>358</v>
      </c>
      <c r="F320" t="s">
        <v>5318</v>
      </c>
      <c r="G320">
        <v>5</v>
      </c>
      <c r="J320">
        <v>5</v>
      </c>
      <c r="K320" t="s">
        <v>37042</v>
      </c>
      <c r="L320" t="s">
        <v>37129</v>
      </c>
      <c r="M320" t="s">
        <v>37130</v>
      </c>
      <c r="N320" t="s">
        <v>37131</v>
      </c>
      <c r="O320" t="s">
        <v>37098</v>
      </c>
      <c r="P320" t="s">
        <v>37135</v>
      </c>
      <c r="Q320">
        <v>36.15</v>
      </c>
      <c r="R320">
        <v>116.59</v>
      </c>
      <c r="S320">
        <v>6</v>
      </c>
      <c r="T320">
        <v>11.0036227818476</v>
      </c>
      <c r="U320">
        <v>96.456726992930697</v>
      </c>
      <c r="V320">
        <v>71.5</v>
      </c>
      <c r="W320">
        <v>11</v>
      </c>
    </row>
    <row r="321" spans="1:23">
      <c r="A321" t="s">
        <v>37128</v>
      </c>
      <c r="B321" t="s">
        <v>5314</v>
      </c>
      <c r="C321" t="s">
        <v>5316</v>
      </c>
      <c r="D321">
        <v>2013</v>
      </c>
      <c r="E321" t="s">
        <v>358</v>
      </c>
      <c r="F321" t="s">
        <v>5318</v>
      </c>
      <c r="G321">
        <v>5</v>
      </c>
      <c r="J321">
        <v>5</v>
      </c>
      <c r="K321" t="s">
        <v>37042</v>
      </c>
      <c r="L321" t="s">
        <v>37129</v>
      </c>
      <c r="M321" t="s">
        <v>37130</v>
      </c>
      <c r="N321" t="s">
        <v>37131</v>
      </c>
      <c r="O321" t="s">
        <v>37098</v>
      </c>
      <c r="P321" t="s">
        <v>37135</v>
      </c>
      <c r="Q321">
        <v>36.15</v>
      </c>
      <c r="R321">
        <v>116.59</v>
      </c>
      <c r="S321">
        <v>6</v>
      </c>
      <c r="T321">
        <v>12.0119744161069</v>
      </c>
      <c r="U321">
        <v>84.828772796007399</v>
      </c>
      <c r="V321">
        <v>71.5</v>
      </c>
      <c r="W321">
        <v>12</v>
      </c>
    </row>
    <row r="322" spans="1:23">
      <c r="A322" t="s">
        <v>37128</v>
      </c>
      <c r="B322" t="s">
        <v>5314</v>
      </c>
      <c r="C322" t="s">
        <v>5316</v>
      </c>
      <c r="D322">
        <v>2013</v>
      </c>
      <c r="E322" t="s">
        <v>358</v>
      </c>
      <c r="F322" t="s">
        <v>5318</v>
      </c>
      <c r="G322">
        <v>5</v>
      </c>
      <c r="J322">
        <v>5</v>
      </c>
      <c r="K322" t="s">
        <v>37042</v>
      </c>
      <c r="L322" t="s">
        <v>37129</v>
      </c>
      <c r="M322" t="s">
        <v>37130</v>
      </c>
      <c r="N322" t="s">
        <v>37131</v>
      </c>
      <c r="O322" t="s">
        <v>37098</v>
      </c>
      <c r="P322" t="s">
        <v>37135</v>
      </c>
      <c r="Q322">
        <v>36.15</v>
      </c>
      <c r="R322">
        <v>116.59</v>
      </c>
      <c r="S322">
        <v>6</v>
      </c>
      <c r="T322">
        <v>13.0049532725261</v>
      </c>
      <c r="U322">
        <v>80.682344014662107</v>
      </c>
      <c r="V322">
        <v>71.5</v>
      </c>
      <c r="W322">
        <v>13</v>
      </c>
    </row>
    <row r="323" spans="1:23">
      <c r="A323" t="s">
        <v>37128</v>
      </c>
      <c r="B323" t="s">
        <v>5314</v>
      </c>
      <c r="C323" t="s">
        <v>5316</v>
      </c>
      <c r="D323">
        <v>2013</v>
      </c>
      <c r="E323" t="s">
        <v>358</v>
      </c>
      <c r="F323" t="s">
        <v>5318</v>
      </c>
      <c r="G323">
        <v>5</v>
      </c>
      <c r="J323">
        <v>5</v>
      </c>
      <c r="K323" t="s">
        <v>37042</v>
      </c>
      <c r="L323" t="s">
        <v>37129</v>
      </c>
      <c r="M323" t="s">
        <v>37130</v>
      </c>
      <c r="N323" t="s">
        <v>37131</v>
      </c>
      <c r="O323" t="s">
        <v>37098</v>
      </c>
      <c r="P323" t="s">
        <v>37135</v>
      </c>
      <c r="Q323">
        <v>36.15</v>
      </c>
      <c r="R323">
        <v>116.59</v>
      </c>
      <c r="S323">
        <v>6</v>
      </c>
      <c r="T323">
        <v>14.006187583155601</v>
      </c>
      <c r="U323">
        <v>10.7872337014892</v>
      </c>
      <c r="V323">
        <v>71.5</v>
      </c>
      <c r="W323">
        <v>14</v>
      </c>
    </row>
    <row r="324" spans="1:23">
      <c r="A324" t="s">
        <v>37128</v>
      </c>
      <c r="B324" t="s">
        <v>5314</v>
      </c>
      <c r="C324" t="s">
        <v>5316</v>
      </c>
      <c r="D324">
        <v>2013</v>
      </c>
      <c r="E324" t="s">
        <v>358</v>
      </c>
      <c r="F324" t="s">
        <v>5318</v>
      </c>
      <c r="G324">
        <v>5</v>
      </c>
      <c r="J324">
        <v>5</v>
      </c>
      <c r="K324" t="s">
        <v>37042</v>
      </c>
      <c r="L324" t="s">
        <v>37129</v>
      </c>
      <c r="M324" t="s">
        <v>37130</v>
      </c>
      <c r="N324" t="s">
        <v>37131</v>
      </c>
      <c r="O324" t="s">
        <v>37098</v>
      </c>
      <c r="P324" t="s">
        <v>37135</v>
      </c>
      <c r="Q324">
        <v>36.15</v>
      </c>
      <c r="R324">
        <v>116.59</v>
      </c>
      <c r="S324">
        <v>6</v>
      </c>
      <c r="T324">
        <v>14.998621419296899</v>
      </c>
      <c r="U324">
        <v>2.1789055779085298</v>
      </c>
      <c r="V324">
        <v>71.5</v>
      </c>
      <c r="W324">
        <v>15</v>
      </c>
    </row>
    <row r="325" spans="1:23">
      <c r="A325" t="s">
        <v>37128</v>
      </c>
      <c r="B325" t="s">
        <v>5314</v>
      </c>
      <c r="C325" t="s">
        <v>5316</v>
      </c>
      <c r="D325">
        <v>2013</v>
      </c>
      <c r="E325" t="s">
        <v>358</v>
      </c>
      <c r="F325" t="s">
        <v>5318</v>
      </c>
      <c r="G325">
        <v>5</v>
      </c>
      <c r="J325">
        <v>5</v>
      </c>
      <c r="K325" t="s">
        <v>37042</v>
      </c>
      <c r="L325" t="s">
        <v>37129</v>
      </c>
      <c r="M325" t="s">
        <v>37130</v>
      </c>
      <c r="N325" t="s">
        <v>37131</v>
      </c>
      <c r="O325" t="s">
        <v>37098</v>
      </c>
      <c r="P325" t="s">
        <v>37135</v>
      </c>
      <c r="Q325">
        <v>36.15</v>
      </c>
      <c r="R325">
        <v>116.59</v>
      </c>
      <c r="S325">
        <v>6</v>
      </c>
      <c r="T325">
        <v>15.991904845871399</v>
      </c>
      <c r="U325">
        <v>0.52589113487115902</v>
      </c>
      <c r="V325">
        <v>71.5</v>
      </c>
      <c r="W325">
        <v>16</v>
      </c>
    </row>
    <row r="326" spans="1:23">
      <c r="A326" t="s">
        <v>37128</v>
      </c>
      <c r="B326" t="s">
        <v>5314</v>
      </c>
      <c r="C326" t="s">
        <v>5316</v>
      </c>
      <c r="D326">
        <v>2013</v>
      </c>
      <c r="E326" t="s">
        <v>358</v>
      </c>
      <c r="F326" t="s">
        <v>5318</v>
      </c>
      <c r="G326">
        <v>5</v>
      </c>
      <c r="J326">
        <v>5</v>
      </c>
      <c r="K326" t="s">
        <v>37042</v>
      </c>
      <c r="L326" t="s">
        <v>37129</v>
      </c>
      <c r="M326" t="s">
        <v>37130</v>
      </c>
      <c r="N326" t="s">
        <v>37131</v>
      </c>
      <c r="O326" t="s">
        <v>37098</v>
      </c>
      <c r="P326" t="s">
        <v>37136</v>
      </c>
      <c r="Q326">
        <v>29.04</v>
      </c>
      <c r="R326">
        <v>116.82</v>
      </c>
      <c r="S326">
        <v>6</v>
      </c>
      <c r="T326">
        <v>11.008832534504499</v>
      </c>
      <c r="U326">
        <v>72.440568744689998</v>
      </c>
      <c r="V326">
        <v>71.5</v>
      </c>
      <c r="W326">
        <v>11</v>
      </c>
    </row>
    <row r="327" spans="1:23">
      <c r="A327" t="s">
        <v>37128</v>
      </c>
      <c r="B327" t="s">
        <v>5314</v>
      </c>
      <c r="C327" t="s">
        <v>5316</v>
      </c>
      <c r="D327">
        <v>2013</v>
      </c>
      <c r="E327" t="s">
        <v>358</v>
      </c>
      <c r="F327" t="s">
        <v>5318</v>
      </c>
      <c r="G327">
        <v>5</v>
      </c>
      <c r="J327">
        <v>5</v>
      </c>
      <c r="K327" t="s">
        <v>37042</v>
      </c>
      <c r="L327" t="s">
        <v>37129</v>
      </c>
      <c r="M327" t="s">
        <v>37130</v>
      </c>
      <c r="N327" t="s">
        <v>37131</v>
      </c>
      <c r="O327" t="s">
        <v>37098</v>
      </c>
      <c r="P327" t="s">
        <v>37136</v>
      </c>
      <c r="Q327">
        <v>29.04</v>
      </c>
      <c r="R327">
        <v>116.82</v>
      </c>
      <c r="S327">
        <v>6</v>
      </c>
      <c r="T327">
        <v>11.9947100973021</v>
      </c>
      <c r="U327">
        <v>43.491549514023497</v>
      </c>
      <c r="V327">
        <v>71.5</v>
      </c>
      <c r="W327">
        <v>12</v>
      </c>
    </row>
    <row r="328" spans="1:23">
      <c r="A328" t="s">
        <v>37128</v>
      </c>
      <c r="B328" t="s">
        <v>5314</v>
      </c>
      <c r="C328" t="s">
        <v>5316</v>
      </c>
      <c r="D328">
        <v>2013</v>
      </c>
      <c r="E328" t="s">
        <v>358</v>
      </c>
      <c r="F328" t="s">
        <v>5318</v>
      </c>
      <c r="G328">
        <v>5</v>
      </c>
      <c r="J328">
        <v>5</v>
      </c>
      <c r="K328" t="s">
        <v>37042</v>
      </c>
      <c r="L328" t="s">
        <v>37129</v>
      </c>
      <c r="M328" t="s">
        <v>37130</v>
      </c>
      <c r="N328" t="s">
        <v>37131</v>
      </c>
      <c r="O328" t="s">
        <v>37098</v>
      </c>
      <c r="P328" t="s">
        <v>37136</v>
      </c>
      <c r="Q328">
        <v>29.04</v>
      </c>
      <c r="R328">
        <v>116.82</v>
      </c>
      <c r="S328">
        <v>6</v>
      </c>
      <c r="T328">
        <v>13.0152926277992</v>
      </c>
      <c r="U328">
        <v>31.993865850204902</v>
      </c>
      <c r="V328">
        <v>71.5</v>
      </c>
      <c r="W328">
        <v>13</v>
      </c>
    </row>
    <row r="329" spans="1:23">
      <c r="A329" t="s">
        <v>37128</v>
      </c>
      <c r="B329" t="s">
        <v>5314</v>
      </c>
      <c r="C329" t="s">
        <v>5316</v>
      </c>
      <c r="D329">
        <v>2013</v>
      </c>
      <c r="E329" t="s">
        <v>358</v>
      </c>
      <c r="F329" t="s">
        <v>5318</v>
      </c>
      <c r="G329">
        <v>5</v>
      </c>
      <c r="J329">
        <v>5</v>
      </c>
      <c r="K329" t="s">
        <v>37042</v>
      </c>
      <c r="L329" t="s">
        <v>37129</v>
      </c>
      <c r="M329" t="s">
        <v>37130</v>
      </c>
      <c r="N329" t="s">
        <v>37131</v>
      </c>
      <c r="O329" t="s">
        <v>37098</v>
      </c>
      <c r="P329" t="s">
        <v>37136</v>
      </c>
      <c r="Q329">
        <v>29.04</v>
      </c>
      <c r="R329">
        <v>116.82</v>
      </c>
      <c r="S329">
        <v>6</v>
      </c>
      <c r="T329">
        <v>14.0014907907603</v>
      </c>
      <c r="U329">
        <v>5.6694932914415901</v>
      </c>
      <c r="V329">
        <v>71.5</v>
      </c>
      <c r="W329">
        <v>14</v>
      </c>
    </row>
    <row r="330" spans="1:23">
      <c r="A330" t="s">
        <v>37128</v>
      </c>
      <c r="B330" t="s">
        <v>5314</v>
      </c>
      <c r="C330" t="s">
        <v>5316</v>
      </c>
      <c r="D330">
        <v>2013</v>
      </c>
      <c r="E330" t="s">
        <v>358</v>
      </c>
      <c r="F330" t="s">
        <v>5318</v>
      </c>
      <c r="G330">
        <v>5</v>
      </c>
      <c r="J330">
        <v>5</v>
      </c>
      <c r="K330" t="s">
        <v>37042</v>
      </c>
      <c r="L330" t="s">
        <v>37129</v>
      </c>
      <c r="M330" t="s">
        <v>37130</v>
      </c>
      <c r="N330" t="s">
        <v>37131</v>
      </c>
      <c r="O330" t="s">
        <v>37098</v>
      </c>
      <c r="P330" t="s">
        <v>37136</v>
      </c>
      <c r="Q330">
        <v>29.04</v>
      </c>
      <c r="R330">
        <v>116.82</v>
      </c>
      <c r="S330">
        <v>6</v>
      </c>
      <c r="T330">
        <v>15.0064761233028</v>
      </c>
      <c r="U330">
        <v>-0.183917627131293</v>
      </c>
      <c r="V330">
        <v>71.5</v>
      </c>
      <c r="W330">
        <v>15</v>
      </c>
    </row>
    <row r="331" spans="1:23">
      <c r="A331" t="s">
        <v>37128</v>
      </c>
      <c r="B331" t="s">
        <v>5314</v>
      </c>
      <c r="C331" t="s">
        <v>5316</v>
      </c>
      <c r="D331">
        <v>2013</v>
      </c>
      <c r="E331" t="s">
        <v>358</v>
      </c>
      <c r="F331" t="s">
        <v>5318</v>
      </c>
      <c r="G331">
        <v>5</v>
      </c>
      <c r="J331">
        <v>5</v>
      </c>
      <c r="K331" t="s">
        <v>37042</v>
      </c>
      <c r="L331" t="s">
        <v>37129</v>
      </c>
      <c r="M331" t="s">
        <v>37130</v>
      </c>
      <c r="N331" t="s">
        <v>37131</v>
      </c>
      <c r="O331" t="s">
        <v>37098</v>
      </c>
      <c r="P331" t="s">
        <v>37136</v>
      </c>
      <c r="Q331">
        <v>29.04</v>
      </c>
      <c r="R331">
        <v>116.82</v>
      </c>
      <c r="S331">
        <v>6</v>
      </c>
      <c r="T331">
        <v>16.0162864883061</v>
      </c>
      <c r="U331">
        <v>0.13027053310464901</v>
      </c>
      <c r="V331">
        <v>71.5</v>
      </c>
      <c r="W331">
        <v>16</v>
      </c>
    </row>
    <row r="332" spans="1:23">
      <c r="A332" t="s">
        <v>37137</v>
      </c>
      <c r="B332" t="s">
        <v>5121</v>
      </c>
      <c r="C332" t="s">
        <v>5123</v>
      </c>
      <c r="D332">
        <v>2014</v>
      </c>
      <c r="E332" t="s">
        <v>5124</v>
      </c>
      <c r="F332" t="s">
        <v>5128</v>
      </c>
      <c r="G332">
        <v>3</v>
      </c>
      <c r="H332" t="s">
        <v>37138</v>
      </c>
      <c r="J332">
        <v>3</v>
      </c>
      <c r="K332" t="s">
        <v>37021</v>
      </c>
      <c r="L332" t="s">
        <v>37139</v>
      </c>
      <c r="M332" t="s">
        <v>37140</v>
      </c>
      <c r="N332" t="s">
        <v>37141</v>
      </c>
      <c r="O332" t="s">
        <v>37142</v>
      </c>
      <c r="P332" t="s">
        <v>37143</v>
      </c>
      <c r="Q332">
        <v>39.701943999999997</v>
      </c>
      <c r="R332">
        <v>141.15444400000001</v>
      </c>
      <c r="S332">
        <v>11</v>
      </c>
      <c r="T332">
        <v>10</v>
      </c>
      <c r="U332">
        <v>100.9009009009</v>
      </c>
      <c r="V332">
        <v>5</v>
      </c>
      <c r="W332">
        <v>10</v>
      </c>
    </row>
    <row r="333" spans="1:23">
      <c r="A333" t="s">
        <v>37137</v>
      </c>
      <c r="B333" t="s">
        <v>5121</v>
      </c>
      <c r="C333" t="s">
        <v>5123</v>
      </c>
      <c r="D333">
        <v>2014</v>
      </c>
      <c r="E333" t="s">
        <v>5124</v>
      </c>
      <c r="F333" t="s">
        <v>5128</v>
      </c>
      <c r="G333">
        <v>3</v>
      </c>
      <c r="H333" t="s">
        <v>37138</v>
      </c>
      <c r="J333">
        <v>3</v>
      </c>
      <c r="K333" t="s">
        <v>37021</v>
      </c>
      <c r="L333" t="s">
        <v>37139</v>
      </c>
      <c r="M333" t="s">
        <v>37140</v>
      </c>
      <c r="N333" t="s">
        <v>37141</v>
      </c>
      <c r="O333" t="s">
        <v>37142</v>
      </c>
      <c r="P333" t="s">
        <v>37143</v>
      </c>
      <c r="Q333">
        <v>39.701943999999997</v>
      </c>
      <c r="R333">
        <v>141.15444400000001</v>
      </c>
      <c r="S333">
        <v>11</v>
      </c>
      <c r="T333">
        <v>11.985294117646999</v>
      </c>
      <c r="U333">
        <v>100.29809220985599</v>
      </c>
      <c r="V333">
        <v>5</v>
      </c>
      <c r="W333">
        <v>12</v>
      </c>
    </row>
    <row r="334" spans="1:23">
      <c r="A334" t="s">
        <v>37137</v>
      </c>
      <c r="B334" t="s">
        <v>5121</v>
      </c>
      <c r="C334" t="s">
        <v>5123</v>
      </c>
      <c r="D334">
        <v>2014</v>
      </c>
      <c r="E334" t="s">
        <v>5124</v>
      </c>
      <c r="F334" t="s">
        <v>5128</v>
      </c>
      <c r="G334">
        <v>3</v>
      </c>
      <c r="H334" t="s">
        <v>37138</v>
      </c>
      <c r="J334">
        <v>3</v>
      </c>
      <c r="K334" t="s">
        <v>37021</v>
      </c>
      <c r="L334" t="s">
        <v>37139</v>
      </c>
      <c r="M334" t="s">
        <v>37140</v>
      </c>
      <c r="N334" t="s">
        <v>37141</v>
      </c>
      <c r="O334" t="s">
        <v>37142</v>
      </c>
      <c r="P334" t="s">
        <v>37143</v>
      </c>
      <c r="Q334">
        <v>39.701943999999997</v>
      </c>
      <c r="R334">
        <v>141.15444400000001</v>
      </c>
      <c r="S334">
        <v>11</v>
      </c>
      <c r="T334">
        <v>13</v>
      </c>
      <c r="U334">
        <v>100.45045045045001</v>
      </c>
      <c r="V334">
        <v>5</v>
      </c>
      <c r="W334">
        <v>13</v>
      </c>
    </row>
    <row r="335" spans="1:23">
      <c r="A335" t="s">
        <v>37137</v>
      </c>
      <c r="B335" t="s">
        <v>5121</v>
      </c>
      <c r="C335" t="s">
        <v>5123</v>
      </c>
      <c r="D335">
        <v>2014</v>
      </c>
      <c r="E335" t="s">
        <v>5124</v>
      </c>
      <c r="F335" t="s">
        <v>5128</v>
      </c>
      <c r="G335">
        <v>3</v>
      </c>
      <c r="H335" t="s">
        <v>37138</v>
      </c>
      <c r="J335">
        <v>3</v>
      </c>
      <c r="K335" t="s">
        <v>37021</v>
      </c>
      <c r="L335" t="s">
        <v>37139</v>
      </c>
      <c r="M335" t="s">
        <v>37140</v>
      </c>
      <c r="N335" t="s">
        <v>37141</v>
      </c>
      <c r="O335" t="s">
        <v>37142</v>
      </c>
      <c r="P335" t="s">
        <v>37143</v>
      </c>
      <c r="Q335">
        <v>39.701943999999997</v>
      </c>
      <c r="R335">
        <v>141.15444400000001</v>
      </c>
      <c r="S335">
        <v>11</v>
      </c>
      <c r="T335">
        <v>13.9705882352941</v>
      </c>
      <c r="U335">
        <v>101.497085320614</v>
      </c>
      <c r="V335">
        <v>5</v>
      </c>
      <c r="W335">
        <v>14</v>
      </c>
    </row>
    <row r="336" spans="1:23">
      <c r="A336" t="s">
        <v>37137</v>
      </c>
      <c r="B336" t="s">
        <v>5121</v>
      </c>
      <c r="C336" t="s">
        <v>5123</v>
      </c>
      <c r="D336">
        <v>2014</v>
      </c>
      <c r="E336" t="s">
        <v>5124</v>
      </c>
      <c r="F336" t="s">
        <v>5128</v>
      </c>
      <c r="G336">
        <v>3</v>
      </c>
      <c r="H336" t="s">
        <v>37138</v>
      </c>
      <c r="J336">
        <v>3</v>
      </c>
      <c r="K336" t="s">
        <v>37021</v>
      </c>
      <c r="L336" t="s">
        <v>37139</v>
      </c>
      <c r="M336" t="s">
        <v>37140</v>
      </c>
      <c r="N336" t="s">
        <v>37141</v>
      </c>
      <c r="O336" t="s">
        <v>37142</v>
      </c>
      <c r="P336" t="s">
        <v>37143</v>
      </c>
      <c r="Q336">
        <v>39.701943999999997</v>
      </c>
      <c r="R336">
        <v>141.15444400000001</v>
      </c>
      <c r="S336">
        <v>11</v>
      </c>
      <c r="T336">
        <v>15.073529411764699</v>
      </c>
      <c r="U336">
        <v>78.239268680445093</v>
      </c>
      <c r="V336">
        <v>5</v>
      </c>
      <c r="W336">
        <v>15</v>
      </c>
    </row>
    <row r="337" spans="1:23">
      <c r="A337" t="s">
        <v>37137</v>
      </c>
      <c r="B337" t="s">
        <v>5121</v>
      </c>
      <c r="C337" t="s">
        <v>5123</v>
      </c>
      <c r="D337">
        <v>2014</v>
      </c>
      <c r="E337" t="s">
        <v>5124</v>
      </c>
      <c r="F337" t="s">
        <v>5128</v>
      </c>
      <c r="G337">
        <v>3</v>
      </c>
      <c r="H337" t="s">
        <v>37138</v>
      </c>
      <c r="J337">
        <v>3</v>
      </c>
      <c r="K337" t="s">
        <v>37021</v>
      </c>
      <c r="L337" t="s">
        <v>37139</v>
      </c>
      <c r="M337" t="s">
        <v>37140</v>
      </c>
      <c r="N337" t="s">
        <v>37141</v>
      </c>
      <c r="O337" t="s">
        <v>37142</v>
      </c>
      <c r="P337" t="s">
        <v>37143</v>
      </c>
      <c r="Q337">
        <v>39.701943999999997</v>
      </c>
      <c r="R337">
        <v>141.15444400000001</v>
      </c>
      <c r="S337">
        <v>11</v>
      </c>
      <c r="T337">
        <v>16.044117647058801</v>
      </c>
      <c r="U337">
        <v>-0.89427662957075404</v>
      </c>
      <c r="V337">
        <v>5</v>
      </c>
      <c r="W337">
        <v>16</v>
      </c>
    </row>
    <row r="338" spans="1:23">
      <c r="A338" t="s">
        <v>37137</v>
      </c>
      <c r="B338" t="s">
        <v>5121</v>
      </c>
      <c r="C338" t="s">
        <v>5123</v>
      </c>
      <c r="D338">
        <v>2014</v>
      </c>
      <c r="E338" t="s">
        <v>5124</v>
      </c>
      <c r="F338" t="s">
        <v>5128</v>
      </c>
      <c r="G338">
        <v>3</v>
      </c>
      <c r="H338" t="s">
        <v>37138</v>
      </c>
      <c r="J338">
        <v>3</v>
      </c>
      <c r="K338" t="s">
        <v>37021</v>
      </c>
      <c r="L338" t="s">
        <v>37139</v>
      </c>
      <c r="M338" t="s">
        <v>37140</v>
      </c>
      <c r="N338" t="s">
        <v>37141</v>
      </c>
      <c r="O338" t="s">
        <v>37142</v>
      </c>
      <c r="P338" t="s">
        <v>37144</v>
      </c>
      <c r="Q338">
        <v>39.701943999999997</v>
      </c>
      <c r="R338">
        <v>141.15444400000001</v>
      </c>
      <c r="S338">
        <v>11</v>
      </c>
      <c r="T338">
        <v>10</v>
      </c>
      <c r="U338">
        <v>100.9009009009</v>
      </c>
      <c r="V338">
        <v>5</v>
      </c>
      <c r="W338">
        <v>10</v>
      </c>
    </row>
    <row r="339" spans="1:23">
      <c r="A339" t="s">
        <v>37137</v>
      </c>
      <c r="B339" t="s">
        <v>5121</v>
      </c>
      <c r="C339" t="s">
        <v>5123</v>
      </c>
      <c r="D339">
        <v>2014</v>
      </c>
      <c r="E339" t="s">
        <v>5124</v>
      </c>
      <c r="F339" t="s">
        <v>5128</v>
      </c>
      <c r="G339">
        <v>3</v>
      </c>
      <c r="H339" t="s">
        <v>37138</v>
      </c>
      <c r="J339">
        <v>3</v>
      </c>
      <c r="K339" t="s">
        <v>37021</v>
      </c>
      <c r="L339" t="s">
        <v>37139</v>
      </c>
      <c r="M339" t="s">
        <v>37140</v>
      </c>
      <c r="N339" t="s">
        <v>37141</v>
      </c>
      <c r="O339" t="s">
        <v>37142</v>
      </c>
      <c r="P339" t="s">
        <v>37144</v>
      </c>
      <c r="Q339">
        <v>39.701943999999997</v>
      </c>
      <c r="R339">
        <v>141.15444400000001</v>
      </c>
      <c r="S339">
        <v>11</v>
      </c>
      <c r="T339">
        <v>11.985294117646999</v>
      </c>
      <c r="U339">
        <v>100.29809220985599</v>
      </c>
      <c r="V339">
        <v>5</v>
      </c>
      <c r="W339">
        <v>12</v>
      </c>
    </row>
    <row r="340" spans="1:23">
      <c r="A340" t="s">
        <v>37137</v>
      </c>
      <c r="B340" t="s">
        <v>5121</v>
      </c>
      <c r="C340" t="s">
        <v>5123</v>
      </c>
      <c r="D340">
        <v>2014</v>
      </c>
      <c r="E340" t="s">
        <v>5124</v>
      </c>
      <c r="F340" t="s">
        <v>5128</v>
      </c>
      <c r="G340">
        <v>3</v>
      </c>
      <c r="H340" t="s">
        <v>37138</v>
      </c>
      <c r="J340">
        <v>3</v>
      </c>
      <c r="K340" t="s">
        <v>37021</v>
      </c>
      <c r="L340" t="s">
        <v>37139</v>
      </c>
      <c r="M340" t="s">
        <v>37140</v>
      </c>
      <c r="N340" t="s">
        <v>37141</v>
      </c>
      <c r="O340" t="s">
        <v>37142</v>
      </c>
      <c r="P340" t="s">
        <v>37144</v>
      </c>
      <c r="Q340">
        <v>39.701943999999997</v>
      </c>
      <c r="R340">
        <v>141.15444400000001</v>
      </c>
      <c r="S340">
        <v>11</v>
      </c>
      <c r="T340">
        <v>13</v>
      </c>
      <c r="U340">
        <v>100.45045045045001</v>
      </c>
      <c r="V340">
        <v>5</v>
      </c>
      <c r="W340">
        <v>13</v>
      </c>
    </row>
    <row r="341" spans="1:23">
      <c r="A341" t="s">
        <v>37137</v>
      </c>
      <c r="B341" t="s">
        <v>5121</v>
      </c>
      <c r="C341" t="s">
        <v>5123</v>
      </c>
      <c r="D341">
        <v>2014</v>
      </c>
      <c r="E341" t="s">
        <v>5124</v>
      </c>
      <c r="F341" t="s">
        <v>5128</v>
      </c>
      <c r="G341">
        <v>3</v>
      </c>
      <c r="H341" t="s">
        <v>37138</v>
      </c>
      <c r="J341">
        <v>3</v>
      </c>
      <c r="K341" t="s">
        <v>37021</v>
      </c>
      <c r="L341" t="s">
        <v>37139</v>
      </c>
      <c r="M341" t="s">
        <v>37140</v>
      </c>
      <c r="N341" t="s">
        <v>37141</v>
      </c>
      <c r="O341" t="s">
        <v>37142</v>
      </c>
      <c r="P341" t="s">
        <v>37144</v>
      </c>
      <c r="Q341">
        <v>39.701943999999997</v>
      </c>
      <c r="R341">
        <v>141.15444400000001</v>
      </c>
      <c r="S341">
        <v>11</v>
      </c>
      <c r="T341">
        <v>13.9705882352941</v>
      </c>
      <c r="U341">
        <v>101.497085320614</v>
      </c>
      <c r="V341">
        <v>5</v>
      </c>
      <c r="W341">
        <v>14</v>
      </c>
    </row>
    <row r="342" spans="1:23">
      <c r="A342" t="s">
        <v>37137</v>
      </c>
      <c r="B342" t="s">
        <v>5121</v>
      </c>
      <c r="C342" t="s">
        <v>5123</v>
      </c>
      <c r="D342">
        <v>2014</v>
      </c>
      <c r="E342" t="s">
        <v>5124</v>
      </c>
      <c r="F342" t="s">
        <v>5128</v>
      </c>
      <c r="G342">
        <v>3</v>
      </c>
      <c r="H342" t="s">
        <v>37138</v>
      </c>
      <c r="J342">
        <v>3</v>
      </c>
      <c r="K342" t="s">
        <v>37021</v>
      </c>
      <c r="L342" t="s">
        <v>37139</v>
      </c>
      <c r="M342" t="s">
        <v>37140</v>
      </c>
      <c r="N342" t="s">
        <v>37141</v>
      </c>
      <c r="O342" t="s">
        <v>37142</v>
      </c>
      <c r="P342" t="s">
        <v>37144</v>
      </c>
      <c r="Q342">
        <v>39.701943999999997</v>
      </c>
      <c r="R342">
        <v>141.15444400000001</v>
      </c>
      <c r="S342">
        <v>11</v>
      </c>
      <c r="T342">
        <v>15.073529411764699</v>
      </c>
      <c r="U342">
        <v>49.410439851616303</v>
      </c>
      <c r="V342">
        <v>5</v>
      </c>
      <c r="W342">
        <v>15</v>
      </c>
    </row>
    <row r="343" spans="1:23">
      <c r="A343" t="s">
        <v>37137</v>
      </c>
      <c r="B343" t="s">
        <v>5121</v>
      </c>
      <c r="C343" t="s">
        <v>5123</v>
      </c>
      <c r="D343">
        <v>2014</v>
      </c>
      <c r="E343" t="s">
        <v>5124</v>
      </c>
      <c r="F343" t="s">
        <v>5128</v>
      </c>
      <c r="G343">
        <v>3</v>
      </c>
      <c r="H343" t="s">
        <v>37138</v>
      </c>
      <c r="J343">
        <v>3</v>
      </c>
      <c r="K343" t="s">
        <v>37021</v>
      </c>
      <c r="L343" t="s">
        <v>37139</v>
      </c>
      <c r="M343" t="s">
        <v>37140</v>
      </c>
      <c r="N343" t="s">
        <v>37141</v>
      </c>
      <c r="O343" t="s">
        <v>37142</v>
      </c>
      <c r="P343" t="s">
        <v>37144</v>
      </c>
      <c r="Q343">
        <v>39.701943999999997</v>
      </c>
      <c r="R343">
        <v>141.15444400000001</v>
      </c>
      <c r="S343">
        <v>11</v>
      </c>
      <c r="T343">
        <v>16.044117647058801</v>
      </c>
      <c r="U343">
        <v>25.231849496555299</v>
      </c>
      <c r="V343">
        <v>5</v>
      </c>
      <c r="W343">
        <v>16</v>
      </c>
    </row>
    <row r="344" spans="1:23">
      <c r="A344" t="s">
        <v>37137</v>
      </c>
      <c r="B344" t="s">
        <v>5121</v>
      </c>
      <c r="C344" t="s">
        <v>5123</v>
      </c>
      <c r="D344">
        <v>2014</v>
      </c>
      <c r="E344" t="s">
        <v>5124</v>
      </c>
      <c r="F344" t="s">
        <v>5128</v>
      </c>
      <c r="G344">
        <v>3</v>
      </c>
      <c r="H344" t="s">
        <v>37138</v>
      </c>
      <c r="J344">
        <v>3</v>
      </c>
      <c r="K344" t="s">
        <v>37021</v>
      </c>
      <c r="L344" t="s">
        <v>37139</v>
      </c>
      <c r="M344" t="s">
        <v>37140</v>
      </c>
      <c r="N344" t="s">
        <v>37141</v>
      </c>
      <c r="O344" t="s">
        <v>37142</v>
      </c>
      <c r="P344" t="s">
        <v>37145</v>
      </c>
      <c r="Q344">
        <v>39.701943999999997</v>
      </c>
      <c r="R344">
        <v>141.15444400000001</v>
      </c>
      <c r="S344">
        <v>11</v>
      </c>
      <c r="T344">
        <v>10</v>
      </c>
      <c r="U344">
        <v>100.9009009009</v>
      </c>
      <c r="V344">
        <v>5</v>
      </c>
      <c r="W344">
        <v>10</v>
      </c>
    </row>
    <row r="345" spans="1:23">
      <c r="A345" t="s">
        <v>37137</v>
      </c>
      <c r="B345" t="s">
        <v>5121</v>
      </c>
      <c r="C345" t="s">
        <v>5123</v>
      </c>
      <c r="D345">
        <v>2014</v>
      </c>
      <c r="E345" t="s">
        <v>5124</v>
      </c>
      <c r="F345" t="s">
        <v>5128</v>
      </c>
      <c r="G345">
        <v>3</v>
      </c>
      <c r="H345" t="s">
        <v>37138</v>
      </c>
      <c r="J345">
        <v>3</v>
      </c>
      <c r="K345" t="s">
        <v>37021</v>
      </c>
      <c r="L345" t="s">
        <v>37139</v>
      </c>
      <c r="M345" t="s">
        <v>37140</v>
      </c>
      <c r="N345" t="s">
        <v>37141</v>
      </c>
      <c r="O345" t="s">
        <v>37142</v>
      </c>
      <c r="P345" t="s">
        <v>37145</v>
      </c>
      <c r="Q345">
        <v>39.701943999999997</v>
      </c>
      <c r="R345">
        <v>141.15444400000001</v>
      </c>
      <c r="S345">
        <v>11</v>
      </c>
      <c r="T345">
        <v>11.985294117646999</v>
      </c>
      <c r="U345">
        <v>100.29809220985599</v>
      </c>
      <c r="V345">
        <v>5</v>
      </c>
      <c r="W345">
        <v>12</v>
      </c>
    </row>
    <row r="346" spans="1:23">
      <c r="A346" t="s">
        <v>37137</v>
      </c>
      <c r="B346" t="s">
        <v>5121</v>
      </c>
      <c r="C346" t="s">
        <v>5123</v>
      </c>
      <c r="D346">
        <v>2014</v>
      </c>
      <c r="E346" t="s">
        <v>5124</v>
      </c>
      <c r="F346" t="s">
        <v>5128</v>
      </c>
      <c r="G346">
        <v>3</v>
      </c>
      <c r="H346" t="s">
        <v>37138</v>
      </c>
      <c r="J346">
        <v>3</v>
      </c>
      <c r="K346" t="s">
        <v>37021</v>
      </c>
      <c r="L346" t="s">
        <v>37139</v>
      </c>
      <c r="M346" t="s">
        <v>37140</v>
      </c>
      <c r="N346" t="s">
        <v>37141</v>
      </c>
      <c r="O346" t="s">
        <v>37142</v>
      </c>
      <c r="P346" t="s">
        <v>37145</v>
      </c>
      <c r="Q346">
        <v>39.701943999999997</v>
      </c>
      <c r="R346">
        <v>141.15444400000001</v>
      </c>
      <c r="S346">
        <v>11</v>
      </c>
      <c r="T346">
        <v>13</v>
      </c>
      <c r="U346">
        <v>100.45045045045001</v>
      </c>
      <c r="V346">
        <v>5</v>
      </c>
      <c r="W346">
        <v>13</v>
      </c>
    </row>
    <row r="347" spans="1:23">
      <c r="A347" t="s">
        <v>37137</v>
      </c>
      <c r="B347" t="s">
        <v>5121</v>
      </c>
      <c r="C347" t="s">
        <v>5123</v>
      </c>
      <c r="D347">
        <v>2014</v>
      </c>
      <c r="E347" t="s">
        <v>5124</v>
      </c>
      <c r="F347" t="s">
        <v>5128</v>
      </c>
      <c r="G347">
        <v>3</v>
      </c>
      <c r="H347" t="s">
        <v>37138</v>
      </c>
      <c r="J347">
        <v>3</v>
      </c>
      <c r="K347" t="s">
        <v>37021</v>
      </c>
      <c r="L347" t="s">
        <v>37139</v>
      </c>
      <c r="M347" t="s">
        <v>37140</v>
      </c>
      <c r="N347" t="s">
        <v>37141</v>
      </c>
      <c r="O347" t="s">
        <v>37142</v>
      </c>
      <c r="P347" t="s">
        <v>37145</v>
      </c>
      <c r="Q347">
        <v>39.701943999999997</v>
      </c>
      <c r="R347">
        <v>141.15444400000001</v>
      </c>
      <c r="S347">
        <v>11</v>
      </c>
      <c r="T347">
        <v>13.9705882352941</v>
      </c>
      <c r="U347">
        <v>101.497085320614</v>
      </c>
      <c r="V347">
        <v>5</v>
      </c>
      <c r="W347">
        <v>14</v>
      </c>
    </row>
    <row r="348" spans="1:23">
      <c r="A348" t="s">
        <v>37137</v>
      </c>
      <c r="B348" t="s">
        <v>5121</v>
      </c>
      <c r="C348" t="s">
        <v>5123</v>
      </c>
      <c r="D348">
        <v>2014</v>
      </c>
      <c r="E348" t="s">
        <v>5124</v>
      </c>
      <c r="F348" t="s">
        <v>5128</v>
      </c>
      <c r="G348">
        <v>3</v>
      </c>
      <c r="H348" t="s">
        <v>37138</v>
      </c>
      <c r="J348">
        <v>3</v>
      </c>
      <c r="K348" t="s">
        <v>37021</v>
      </c>
      <c r="L348" t="s">
        <v>37139</v>
      </c>
      <c r="M348" t="s">
        <v>37140</v>
      </c>
      <c r="N348" t="s">
        <v>37141</v>
      </c>
      <c r="O348" t="s">
        <v>37142</v>
      </c>
      <c r="P348" t="s">
        <v>37145</v>
      </c>
      <c r="Q348">
        <v>39.701943999999997</v>
      </c>
      <c r="R348">
        <v>141.15444400000001</v>
      </c>
      <c r="S348">
        <v>11</v>
      </c>
      <c r="T348">
        <v>15.029411764705801</v>
      </c>
      <c r="U348">
        <v>41.295707472178002</v>
      </c>
      <c r="V348">
        <v>5</v>
      </c>
      <c r="W348">
        <v>15</v>
      </c>
    </row>
    <row r="349" spans="1:23">
      <c r="A349" t="s">
        <v>37137</v>
      </c>
      <c r="B349" t="s">
        <v>5121</v>
      </c>
      <c r="C349" t="s">
        <v>5123</v>
      </c>
      <c r="D349">
        <v>2014</v>
      </c>
      <c r="E349" t="s">
        <v>5124</v>
      </c>
      <c r="F349" t="s">
        <v>5128</v>
      </c>
      <c r="G349">
        <v>3</v>
      </c>
      <c r="H349" t="s">
        <v>37138</v>
      </c>
      <c r="J349">
        <v>3</v>
      </c>
      <c r="K349" t="s">
        <v>37021</v>
      </c>
      <c r="L349" t="s">
        <v>37139</v>
      </c>
      <c r="M349" t="s">
        <v>37140</v>
      </c>
      <c r="N349" t="s">
        <v>37141</v>
      </c>
      <c r="O349" t="s">
        <v>37142</v>
      </c>
      <c r="P349" t="s">
        <v>37145</v>
      </c>
      <c r="Q349">
        <v>39.701943999999997</v>
      </c>
      <c r="R349">
        <v>141.15444400000001</v>
      </c>
      <c r="S349">
        <v>11</v>
      </c>
      <c r="T349">
        <v>16.044117647058801</v>
      </c>
      <c r="U349">
        <v>-0.89427662957075404</v>
      </c>
      <c r="V349">
        <v>5</v>
      </c>
      <c r="W349">
        <v>16</v>
      </c>
    </row>
    <row r="350" spans="1:23">
      <c r="A350" t="s">
        <v>37137</v>
      </c>
      <c r="B350" t="s">
        <v>5121</v>
      </c>
      <c r="C350" t="s">
        <v>5123</v>
      </c>
      <c r="D350">
        <v>2014</v>
      </c>
      <c r="E350" t="s">
        <v>5124</v>
      </c>
      <c r="F350" t="s">
        <v>5128</v>
      </c>
      <c r="G350">
        <v>3</v>
      </c>
      <c r="H350" t="s">
        <v>37138</v>
      </c>
      <c r="J350">
        <v>3</v>
      </c>
      <c r="K350" t="s">
        <v>37021</v>
      </c>
      <c r="L350" t="s">
        <v>37139</v>
      </c>
      <c r="M350" t="s">
        <v>37140</v>
      </c>
      <c r="N350" t="s">
        <v>37141</v>
      </c>
      <c r="O350" t="s">
        <v>37142</v>
      </c>
      <c r="P350" t="s">
        <v>37146</v>
      </c>
      <c r="Q350">
        <v>39.701943999999997</v>
      </c>
      <c r="R350">
        <v>141.15444400000001</v>
      </c>
      <c r="S350">
        <v>11</v>
      </c>
      <c r="T350">
        <v>10</v>
      </c>
      <c r="U350">
        <v>100.9009009009</v>
      </c>
      <c r="V350">
        <v>5</v>
      </c>
      <c r="W350">
        <v>10</v>
      </c>
    </row>
    <row r="351" spans="1:23">
      <c r="A351" t="s">
        <v>37137</v>
      </c>
      <c r="B351" t="s">
        <v>5121</v>
      </c>
      <c r="C351" t="s">
        <v>5123</v>
      </c>
      <c r="D351">
        <v>2014</v>
      </c>
      <c r="E351" t="s">
        <v>5124</v>
      </c>
      <c r="F351" t="s">
        <v>5128</v>
      </c>
      <c r="G351">
        <v>3</v>
      </c>
      <c r="H351" t="s">
        <v>37138</v>
      </c>
      <c r="J351">
        <v>3</v>
      </c>
      <c r="K351" t="s">
        <v>37021</v>
      </c>
      <c r="L351" t="s">
        <v>37139</v>
      </c>
      <c r="M351" t="s">
        <v>37140</v>
      </c>
      <c r="N351" t="s">
        <v>37141</v>
      </c>
      <c r="O351" t="s">
        <v>37142</v>
      </c>
      <c r="P351" t="s">
        <v>37146</v>
      </c>
      <c r="Q351">
        <v>39.701943999999997</v>
      </c>
      <c r="R351">
        <v>141.15444400000001</v>
      </c>
      <c r="S351">
        <v>11</v>
      </c>
      <c r="T351">
        <v>11.985294117646999</v>
      </c>
      <c r="U351">
        <v>100.29809220985599</v>
      </c>
      <c r="V351">
        <v>5</v>
      </c>
      <c r="W351">
        <v>12</v>
      </c>
    </row>
    <row r="352" spans="1:23">
      <c r="A352" t="s">
        <v>37137</v>
      </c>
      <c r="B352" t="s">
        <v>5121</v>
      </c>
      <c r="C352" t="s">
        <v>5123</v>
      </c>
      <c r="D352">
        <v>2014</v>
      </c>
      <c r="E352" t="s">
        <v>5124</v>
      </c>
      <c r="F352" t="s">
        <v>5128</v>
      </c>
      <c r="G352">
        <v>3</v>
      </c>
      <c r="H352" t="s">
        <v>37138</v>
      </c>
      <c r="J352">
        <v>3</v>
      </c>
      <c r="K352" t="s">
        <v>37021</v>
      </c>
      <c r="L352" t="s">
        <v>37139</v>
      </c>
      <c r="M352" t="s">
        <v>37140</v>
      </c>
      <c r="N352" t="s">
        <v>37141</v>
      </c>
      <c r="O352" t="s">
        <v>37142</v>
      </c>
      <c r="P352" t="s">
        <v>37146</v>
      </c>
      <c r="Q352">
        <v>39.701943999999997</v>
      </c>
      <c r="R352">
        <v>141.15444400000001</v>
      </c>
      <c r="S352">
        <v>11</v>
      </c>
      <c r="T352">
        <v>13</v>
      </c>
      <c r="U352">
        <v>100.45045045045001</v>
      </c>
      <c r="V352">
        <v>5</v>
      </c>
      <c r="W352">
        <v>13</v>
      </c>
    </row>
    <row r="353" spans="1:23">
      <c r="A353" t="s">
        <v>37137</v>
      </c>
      <c r="B353" t="s">
        <v>5121</v>
      </c>
      <c r="C353" t="s">
        <v>5123</v>
      </c>
      <c r="D353">
        <v>2014</v>
      </c>
      <c r="E353" t="s">
        <v>5124</v>
      </c>
      <c r="F353" t="s">
        <v>5128</v>
      </c>
      <c r="G353">
        <v>3</v>
      </c>
      <c r="H353" t="s">
        <v>37138</v>
      </c>
      <c r="J353">
        <v>3</v>
      </c>
      <c r="K353" t="s">
        <v>37021</v>
      </c>
      <c r="L353" t="s">
        <v>37139</v>
      </c>
      <c r="M353" t="s">
        <v>37140</v>
      </c>
      <c r="N353" t="s">
        <v>37141</v>
      </c>
      <c r="O353" t="s">
        <v>37142</v>
      </c>
      <c r="P353" t="s">
        <v>37146</v>
      </c>
      <c r="Q353">
        <v>39.701943999999997</v>
      </c>
      <c r="R353">
        <v>141.15444400000001</v>
      </c>
      <c r="S353">
        <v>11</v>
      </c>
      <c r="T353">
        <v>13.9705882352941</v>
      </c>
      <c r="U353">
        <v>101.497085320614</v>
      </c>
      <c r="V353">
        <v>5</v>
      </c>
      <c r="W353">
        <v>14</v>
      </c>
    </row>
    <row r="354" spans="1:23">
      <c r="A354" t="s">
        <v>37137</v>
      </c>
      <c r="B354" t="s">
        <v>5121</v>
      </c>
      <c r="C354" t="s">
        <v>5123</v>
      </c>
      <c r="D354">
        <v>2014</v>
      </c>
      <c r="E354" t="s">
        <v>5124</v>
      </c>
      <c r="F354" t="s">
        <v>5128</v>
      </c>
      <c r="G354">
        <v>3</v>
      </c>
      <c r="H354" t="s">
        <v>37138</v>
      </c>
      <c r="J354">
        <v>3</v>
      </c>
      <c r="K354" t="s">
        <v>37021</v>
      </c>
      <c r="L354" t="s">
        <v>37139</v>
      </c>
      <c r="M354" t="s">
        <v>37140</v>
      </c>
      <c r="N354" t="s">
        <v>37141</v>
      </c>
      <c r="O354" t="s">
        <v>37142</v>
      </c>
      <c r="P354" t="s">
        <v>37146</v>
      </c>
      <c r="Q354">
        <v>39.701943999999997</v>
      </c>
      <c r="R354">
        <v>141.15444400000001</v>
      </c>
      <c r="S354">
        <v>11</v>
      </c>
      <c r="T354">
        <v>14.985294117646999</v>
      </c>
      <c r="U354">
        <v>65.613407525172207</v>
      </c>
      <c r="V354">
        <v>5</v>
      </c>
      <c r="W354">
        <v>15</v>
      </c>
    </row>
    <row r="355" spans="1:23">
      <c r="A355" t="s">
        <v>37137</v>
      </c>
      <c r="B355" t="s">
        <v>5121</v>
      </c>
      <c r="C355" t="s">
        <v>5123</v>
      </c>
      <c r="D355">
        <v>2014</v>
      </c>
      <c r="E355" t="s">
        <v>5124</v>
      </c>
      <c r="F355" t="s">
        <v>5128</v>
      </c>
      <c r="G355">
        <v>3</v>
      </c>
      <c r="H355" t="s">
        <v>37138</v>
      </c>
      <c r="J355">
        <v>3</v>
      </c>
      <c r="K355" t="s">
        <v>37021</v>
      </c>
      <c r="L355" t="s">
        <v>37139</v>
      </c>
      <c r="M355" t="s">
        <v>37140</v>
      </c>
      <c r="N355" t="s">
        <v>37141</v>
      </c>
      <c r="O355" t="s">
        <v>37142</v>
      </c>
      <c r="P355" t="s">
        <v>37146</v>
      </c>
      <c r="Q355">
        <v>39.701943999999997</v>
      </c>
      <c r="R355">
        <v>141.15444400000001</v>
      </c>
      <c r="S355">
        <v>11</v>
      </c>
      <c r="T355">
        <v>16.044117647058801</v>
      </c>
      <c r="U355">
        <v>-0.89427662957075404</v>
      </c>
      <c r="V355">
        <v>5</v>
      </c>
      <c r="W355">
        <v>16</v>
      </c>
    </row>
    <row r="356" spans="1:23">
      <c r="A356" t="s">
        <v>37137</v>
      </c>
      <c r="B356" t="s">
        <v>5121</v>
      </c>
      <c r="C356" t="s">
        <v>5123</v>
      </c>
      <c r="D356">
        <v>2014</v>
      </c>
      <c r="E356" t="s">
        <v>5124</v>
      </c>
      <c r="F356" t="s">
        <v>5128</v>
      </c>
      <c r="G356">
        <v>3</v>
      </c>
      <c r="H356" t="s">
        <v>37138</v>
      </c>
      <c r="J356">
        <v>3</v>
      </c>
      <c r="K356" t="s">
        <v>37021</v>
      </c>
      <c r="L356" t="s">
        <v>37139</v>
      </c>
      <c r="M356" t="s">
        <v>37140</v>
      </c>
      <c r="N356" t="s">
        <v>37141</v>
      </c>
      <c r="O356" t="s">
        <v>37142</v>
      </c>
      <c r="P356" t="s">
        <v>37147</v>
      </c>
      <c r="Q356">
        <v>39.701943999999997</v>
      </c>
      <c r="R356">
        <v>141.15444400000001</v>
      </c>
      <c r="S356">
        <v>11</v>
      </c>
      <c r="T356">
        <v>10</v>
      </c>
      <c r="U356">
        <v>100.9009009009</v>
      </c>
      <c r="V356">
        <v>5</v>
      </c>
      <c r="W356">
        <v>10</v>
      </c>
    </row>
    <row r="357" spans="1:23">
      <c r="A357" t="s">
        <v>37137</v>
      </c>
      <c r="B357" t="s">
        <v>5121</v>
      </c>
      <c r="C357" t="s">
        <v>5123</v>
      </c>
      <c r="D357">
        <v>2014</v>
      </c>
      <c r="E357" t="s">
        <v>5124</v>
      </c>
      <c r="F357" t="s">
        <v>5128</v>
      </c>
      <c r="G357">
        <v>3</v>
      </c>
      <c r="H357" t="s">
        <v>37138</v>
      </c>
      <c r="J357">
        <v>3</v>
      </c>
      <c r="K357" t="s">
        <v>37021</v>
      </c>
      <c r="L357" t="s">
        <v>37139</v>
      </c>
      <c r="M357" t="s">
        <v>37140</v>
      </c>
      <c r="N357" t="s">
        <v>37141</v>
      </c>
      <c r="O357" t="s">
        <v>37142</v>
      </c>
      <c r="P357" t="s">
        <v>37147</v>
      </c>
      <c r="Q357">
        <v>39.701943999999997</v>
      </c>
      <c r="R357">
        <v>141.15444400000001</v>
      </c>
      <c r="S357">
        <v>11</v>
      </c>
      <c r="T357">
        <v>11.985294117646999</v>
      </c>
      <c r="U357">
        <v>100.29809220985599</v>
      </c>
      <c r="V357">
        <v>5</v>
      </c>
      <c r="W357">
        <v>12</v>
      </c>
    </row>
    <row r="358" spans="1:23">
      <c r="A358" t="s">
        <v>37137</v>
      </c>
      <c r="B358" t="s">
        <v>5121</v>
      </c>
      <c r="C358" t="s">
        <v>5123</v>
      </c>
      <c r="D358">
        <v>2014</v>
      </c>
      <c r="E358" t="s">
        <v>5124</v>
      </c>
      <c r="F358" t="s">
        <v>5128</v>
      </c>
      <c r="G358">
        <v>3</v>
      </c>
      <c r="H358" t="s">
        <v>37138</v>
      </c>
      <c r="J358">
        <v>3</v>
      </c>
      <c r="K358" t="s">
        <v>37021</v>
      </c>
      <c r="L358" t="s">
        <v>37139</v>
      </c>
      <c r="M358" t="s">
        <v>37140</v>
      </c>
      <c r="N358" t="s">
        <v>37141</v>
      </c>
      <c r="O358" t="s">
        <v>37142</v>
      </c>
      <c r="P358" t="s">
        <v>37147</v>
      </c>
      <c r="Q358">
        <v>39.701943999999997</v>
      </c>
      <c r="R358">
        <v>141.15444400000001</v>
      </c>
      <c r="S358">
        <v>11</v>
      </c>
      <c r="T358">
        <v>13</v>
      </c>
      <c r="U358">
        <v>100.45045045045001</v>
      </c>
      <c r="V358">
        <v>5</v>
      </c>
      <c r="W358">
        <v>13</v>
      </c>
    </row>
    <row r="359" spans="1:23">
      <c r="A359" t="s">
        <v>37137</v>
      </c>
      <c r="B359" t="s">
        <v>5121</v>
      </c>
      <c r="C359" t="s">
        <v>5123</v>
      </c>
      <c r="D359">
        <v>2014</v>
      </c>
      <c r="E359" t="s">
        <v>5124</v>
      </c>
      <c r="F359" t="s">
        <v>5128</v>
      </c>
      <c r="G359">
        <v>3</v>
      </c>
      <c r="H359" t="s">
        <v>37138</v>
      </c>
      <c r="J359">
        <v>3</v>
      </c>
      <c r="K359" t="s">
        <v>37021</v>
      </c>
      <c r="L359" t="s">
        <v>37139</v>
      </c>
      <c r="M359" t="s">
        <v>37140</v>
      </c>
      <c r="N359" t="s">
        <v>37141</v>
      </c>
      <c r="O359" t="s">
        <v>37142</v>
      </c>
      <c r="P359" t="s">
        <v>37147</v>
      </c>
      <c r="Q359">
        <v>39.701943999999997</v>
      </c>
      <c r="R359">
        <v>141.15444400000001</v>
      </c>
      <c r="S359">
        <v>11</v>
      </c>
      <c r="T359">
        <v>13.9705882352941</v>
      </c>
      <c r="U359">
        <v>101.497085320614</v>
      </c>
      <c r="V359">
        <v>5</v>
      </c>
      <c r="W359">
        <v>14</v>
      </c>
    </row>
    <row r="360" spans="1:23">
      <c r="A360" t="s">
        <v>37137</v>
      </c>
      <c r="B360" t="s">
        <v>5121</v>
      </c>
      <c r="C360" t="s">
        <v>5123</v>
      </c>
      <c r="D360">
        <v>2014</v>
      </c>
      <c r="E360" t="s">
        <v>5124</v>
      </c>
      <c r="F360" t="s">
        <v>5128</v>
      </c>
      <c r="G360">
        <v>3</v>
      </c>
      <c r="H360" t="s">
        <v>37138</v>
      </c>
      <c r="J360">
        <v>3</v>
      </c>
      <c r="K360" t="s">
        <v>37021</v>
      </c>
      <c r="L360" t="s">
        <v>37139</v>
      </c>
      <c r="M360" t="s">
        <v>37140</v>
      </c>
      <c r="N360" t="s">
        <v>37141</v>
      </c>
      <c r="O360" t="s">
        <v>37142</v>
      </c>
      <c r="P360" t="s">
        <v>37147</v>
      </c>
      <c r="Q360">
        <v>39.701943999999997</v>
      </c>
      <c r="R360">
        <v>141.15444400000001</v>
      </c>
      <c r="S360">
        <v>11</v>
      </c>
      <c r="T360">
        <v>15.029411764705801</v>
      </c>
      <c r="U360">
        <v>-0.145733969263389</v>
      </c>
      <c r="V360">
        <v>5</v>
      </c>
      <c r="W360">
        <v>15</v>
      </c>
    </row>
    <row r="361" spans="1:23">
      <c r="A361" t="s">
        <v>37137</v>
      </c>
      <c r="B361" t="s">
        <v>5121</v>
      </c>
      <c r="C361" t="s">
        <v>5123</v>
      </c>
      <c r="D361">
        <v>2014</v>
      </c>
      <c r="E361" t="s">
        <v>5124</v>
      </c>
      <c r="F361" t="s">
        <v>5128</v>
      </c>
      <c r="G361">
        <v>3</v>
      </c>
      <c r="H361" t="s">
        <v>37138</v>
      </c>
      <c r="J361">
        <v>3</v>
      </c>
      <c r="K361" t="s">
        <v>37021</v>
      </c>
      <c r="L361" t="s">
        <v>37139</v>
      </c>
      <c r="M361" t="s">
        <v>37140</v>
      </c>
      <c r="N361" t="s">
        <v>37141</v>
      </c>
      <c r="O361" t="s">
        <v>37142</v>
      </c>
      <c r="P361" t="s">
        <v>37147</v>
      </c>
      <c r="Q361">
        <v>39.701943999999997</v>
      </c>
      <c r="R361">
        <v>141.15444400000001</v>
      </c>
      <c r="S361">
        <v>11</v>
      </c>
      <c r="T361">
        <v>16.044117647058801</v>
      </c>
      <c r="U361">
        <v>-0.89427662957075404</v>
      </c>
      <c r="V361">
        <v>5</v>
      </c>
      <c r="W361">
        <v>16</v>
      </c>
    </row>
    <row r="362" spans="1:23">
      <c r="A362" t="s">
        <v>37137</v>
      </c>
      <c r="B362" t="s">
        <v>5121</v>
      </c>
      <c r="C362" t="s">
        <v>5123</v>
      </c>
      <c r="D362">
        <v>2014</v>
      </c>
      <c r="E362" t="s">
        <v>5124</v>
      </c>
      <c r="F362" t="s">
        <v>5128</v>
      </c>
      <c r="G362">
        <v>3</v>
      </c>
      <c r="H362" t="s">
        <v>37138</v>
      </c>
      <c r="J362">
        <v>3</v>
      </c>
      <c r="K362" t="s">
        <v>37021</v>
      </c>
      <c r="L362" t="s">
        <v>37139</v>
      </c>
      <c r="M362" t="s">
        <v>37140</v>
      </c>
      <c r="N362" t="s">
        <v>37141</v>
      </c>
      <c r="O362" t="s">
        <v>37142</v>
      </c>
      <c r="P362" t="s">
        <v>37148</v>
      </c>
      <c r="Q362">
        <v>31.633707999999999</v>
      </c>
      <c r="R362">
        <v>130.40243599999999</v>
      </c>
      <c r="S362">
        <v>20</v>
      </c>
      <c r="T362">
        <v>10.0875855327468</v>
      </c>
      <c r="U362">
        <v>1.3033561420627299E-2</v>
      </c>
      <c r="V362">
        <v>9</v>
      </c>
      <c r="W362">
        <v>10</v>
      </c>
    </row>
    <row r="363" spans="1:23">
      <c r="A363" t="s">
        <v>37137</v>
      </c>
      <c r="B363" t="s">
        <v>5121</v>
      </c>
      <c r="C363" t="s">
        <v>5123</v>
      </c>
      <c r="D363">
        <v>2014</v>
      </c>
      <c r="E363" t="s">
        <v>5124</v>
      </c>
      <c r="F363" t="s">
        <v>5128</v>
      </c>
      <c r="G363">
        <v>3</v>
      </c>
      <c r="H363" t="s">
        <v>37138</v>
      </c>
      <c r="J363">
        <v>3</v>
      </c>
      <c r="K363" t="s">
        <v>37021</v>
      </c>
      <c r="L363" t="s">
        <v>37139</v>
      </c>
      <c r="M363" t="s">
        <v>37140</v>
      </c>
      <c r="N363" t="s">
        <v>37141</v>
      </c>
      <c r="O363" t="s">
        <v>37142</v>
      </c>
      <c r="P363" t="s">
        <v>37148</v>
      </c>
      <c r="Q363">
        <v>31.633707999999999</v>
      </c>
      <c r="R363">
        <v>130.40243599999999</v>
      </c>
      <c r="S363">
        <v>20</v>
      </c>
      <c r="T363">
        <v>12.0140762463343</v>
      </c>
      <c r="U363">
        <v>1.19257086999022</v>
      </c>
      <c r="V363">
        <v>9</v>
      </c>
      <c r="W363">
        <v>12</v>
      </c>
    </row>
    <row r="364" spans="1:23">
      <c r="A364" t="s">
        <v>37137</v>
      </c>
      <c r="B364" t="s">
        <v>5121</v>
      </c>
      <c r="C364" t="s">
        <v>5123</v>
      </c>
      <c r="D364">
        <v>2014</v>
      </c>
      <c r="E364" t="s">
        <v>5124</v>
      </c>
      <c r="F364" t="s">
        <v>5128</v>
      </c>
      <c r="G364">
        <v>3</v>
      </c>
      <c r="H364" t="s">
        <v>37138</v>
      </c>
      <c r="J364">
        <v>3</v>
      </c>
      <c r="K364" t="s">
        <v>37021</v>
      </c>
      <c r="L364" t="s">
        <v>37139</v>
      </c>
      <c r="M364" t="s">
        <v>37140</v>
      </c>
      <c r="N364" t="s">
        <v>37141</v>
      </c>
      <c r="O364" t="s">
        <v>37142</v>
      </c>
      <c r="P364" t="s">
        <v>37148</v>
      </c>
      <c r="Q364">
        <v>31.633707999999999</v>
      </c>
      <c r="R364">
        <v>130.40243599999999</v>
      </c>
      <c r="S364">
        <v>20</v>
      </c>
      <c r="T364">
        <v>12.9779081133919</v>
      </c>
      <c r="U364">
        <v>0.44314108830235399</v>
      </c>
      <c r="V364">
        <v>9</v>
      </c>
      <c r="W364">
        <v>13</v>
      </c>
    </row>
    <row r="365" spans="1:23">
      <c r="A365" t="s">
        <v>37137</v>
      </c>
      <c r="B365" t="s">
        <v>5121</v>
      </c>
      <c r="C365" t="s">
        <v>5123</v>
      </c>
      <c r="D365">
        <v>2014</v>
      </c>
      <c r="E365" t="s">
        <v>5124</v>
      </c>
      <c r="F365" t="s">
        <v>5128</v>
      </c>
      <c r="G365">
        <v>3</v>
      </c>
      <c r="H365" t="s">
        <v>37138</v>
      </c>
      <c r="J365">
        <v>3</v>
      </c>
      <c r="K365" t="s">
        <v>37021</v>
      </c>
      <c r="L365" t="s">
        <v>37139</v>
      </c>
      <c r="M365" t="s">
        <v>37140</v>
      </c>
      <c r="N365" t="s">
        <v>37141</v>
      </c>
      <c r="O365" t="s">
        <v>37142</v>
      </c>
      <c r="P365" t="s">
        <v>37148</v>
      </c>
      <c r="Q365">
        <v>31.633707999999999</v>
      </c>
      <c r="R365">
        <v>130.40243599999999</v>
      </c>
      <c r="S365">
        <v>20</v>
      </c>
      <c r="T365">
        <v>14.028934506353799</v>
      </c>
      <c r="U365">
        <v>0.59954382535022399</v>
      </c>
      <c r="V365">
        <v>9</v>
      </c>
      <c r="W365">
        <v>14</v>
      </c>
    </row>
    <row r="366" spans="1:23">
      <c r="A366" t="s">
        <v>37137</v>
      </c>
      <c r="B366" t="s">
        <v>5121</v>
      </c>
      <c r="C366" t="s">
        <v>5123</v>
      </c>
      <c r="D366">
        <v>2014</v>
      </c>
      <c r="E366" t="s">
        <v>5124</v>
      </c>
      <c r="F366" t="s">
        <v>5128</v>
      </c>
      <c r="G366">
        <v>3</v>
      </c>
      <c r="H366" t="s">
        <v>37138</v>
      </c>
      <c r="J366">
        <v>3</v>
      </c>
      <c r="K366" t="s">
        <v>37021</v>
      </c>
      <c r="L366" t="s">
        <v>37139</v>
      </c>
      <c r="M366" t="s">
        <v>37140</v>
      </c>
      <c r="N366" t="s">
        <v>37141</v>
      </c>
      <c r="O366" t="s">
        <v>37142</v>
      </c>
      <c r="P366" t="s">
        <v>37148</v>
      </c>
      <c r="Q366">
        <v>31.633707999999999</v>
      </c>
      <c r="R366">
        <v>130.40243599999999</v>
      </c>
      <c r="S366">
        <v>20</v>
      </c>
      <c r="T366">
        <v>15.035777126099701</v>
      </c>
      <c r="U366">
        <v>1.64222873900291</v>
      </c>
      <c r="V366">
        <v>9</v>
      </c>
      <c r="W366">
        <v>15</v>
      </c>
    </row>
    <row r="367" spans="1:23">
      <c r="A367" t="s">
        <v>37137</v>
      </c>
      <c r="B367" t="s">
        <v>5121</v>
      </c>
      <c r="C367" t="s">
        <v>5123</v>
      </c>
      <c r="D367">
        <v>2014</v>
      </c>
      <c r="E367" t="s">
        <v>5124</v>
      </c>
      <c r="F367" t="s">
        <v>5128</v>
      </c>
      <c r="G367">
        <v>3</v>
      </c>
      <c r="H367" t="s">
        <v>37138</v>
      </c>
      <c r="J367">
        <v>3</v>
      </c>
      <c r="K367" t="s">
        <v>37021</v>
      </c>
      <c r="L367" t="s">
        <v>37139</v>
      </c>
      <c r="M367" t="s">
        <v>37140</v>
      </c>
      <c r="N367" t="s">
        <v>37141</v>
      </c>
      <c r="O367" t="s">
        <v>37142</v>
      </c>
      <c r="P367" t="s">
        <v>37148</v>
      </c>
      <c r="Q367">
        <v>31.633707999999999</v>
      </c>
      <c r="R367">
        <v>130.40243599999999</v>
      </c>
      <c r="S367">
        <v>20</v>
      </c>
      <c r="T367">
        <v>15.999608993157301</v>
      </c>
      <c r="U367">
        <v>0.89279895731505099</v>
      </c>
      <c r="V367">
        <v>9</v>
      </c>
      <c r="W367">
        <v>16</v>
      </c>
    </row>
    <row r="368" spans="1:23">
      <c r="A368" t="s">
        <v>37137</v>
      </c>
      <c r="B368" t="s">
        <v>5121</v>
      </c>
      <c r="C368" t="s">
        <v>5123</v>
      </c>
      <c r="D368">
        <v>2014</v>
      </c>
      <c r="E368" t="s">
        <v>5124</v>
      </c>
      <c r="F368" t="s">
        <v>5128</v>
      </c>
      <c r="G368">
        <v>3</v>
      </c>
      <c r="H368" t="s">
        <v>37138</v>
      </c>
      <c r="J368">
        <v>3</v>
      </c>
      <c r="K368" t="s">
        <v>37021</v>
      </c>
      <c r="L368" t="s">
        <v>37139</v>
      </c>
      <c r="M368" t="s">
        <v>37140</v>
      </c>
      <c r="N368" t="s">
        <v>37141</v>
      </c>
      <c r="O368" t="s">
        <v>37142</v>
      </c>
      <c r="P368" t="s">
        <v>37149</v>
      </c>
      <c r="Q368">
        <v>31.633707999999999</v>
      </c>
      <c r="R368">
        <v>130.40243599999999</v>
      </c>
      <c r="S368">
        <v>20</v>
      </c>
      <c r="T368">
        <v>10.0875855327468</v>
      </c>
      <c r="U368">
        <v>1.3033561420627299E-2</v>
      </c>
      <c r="V368">
        <v>9</v>
      </c>
      <c r="W368">
        <v>10</v>
      </c>
    </row>
    <row r="369" spans="1:23">
      <c r="A369" t="s">
        <v>37137</v>
      </c>
      <c r="B369" t="s">
        <v>5121</v>
      </c>
      <c r="C369" t="s">
        <v>5123</v>
      </c>
      <c r="D369">
        <v>2014</v>
      </c>
      <c r="E369" t="s">
        <v>5124</v>
      </c>
      <c r="F369" t="s">
        <v>5128</v>
      </c>
      <c r="G369">
        <v>3</v>
      </c>
      <c r="H369" t="s">
        <v>37138</v>
      </c>
      <c r="J369">
        <v>3</v>
      </c>
      <c r="K369" t="s">
        <v>37021</v>
      </c>
      <c r="L369" t="s">
        <v>37139</v>
      </c>
      <c r="M369" t="s">
        <v>37140</v>
      </c>
      <c r="N369" t="s">
        <v>37141</v>
      </c>
      <c r="O369" t="s">
        <v>37142</v>
      </c>
      <c r="P369" t="s">
        <v>37149</v>
      </c>
      <c r="Q369">
        <v>31.633707999999999</v>
      </c>
      <c r="R369">
        <v>130.40243599999999</v>
      </c>
      <c r="S369">
        <v>20</v>
      </c>
      <c r="T369">
        <v>12.0054740957966</v>
      </c>
      <c r="U369">
        <v>20.834147930922001</v>
      </c>
      <c r="V369">
        <v>9</v>
      </c>
      <c r="W369">
        <v>12</v>
      </c>
    </row>
    <row r="370" spans="1:23">
      <c r="A370" t="s">
        <v>37137</v>
      </c>
      <c r="B370" t="s">
        <v>5121</v>
      </c>
      <c r="C370" t="s">
        <v>5123</v>
      </c>
      <c r="D370">
        <v>2014</v>
      </c>
      <c r="E370" t="s">
        <v>5124</v>
      </c>
      <c r="F370" t="s">
        <v>5128</v>
      </c>
      <c r="G370">
        <v>3</v>
      </c>
      <c r="H370" t="s">
        <v>37138</v>
      </c>
      <c r="J370">
        <v>3</v>
      </c>
      <c r="K370" t="s">
        <v>37021</v>
      </c>
      <c r="L370" t="s">
        <v>37139</v>
      </c>
      <c r="M370" t="s">
        <v>37140</v>
      </c>
      <c r="N370" t="s">
        <v>37141</v>
      </c>
      <c r="O370" t="s">
        <v>37142</v>
      </c>
      <c r="P370" t="s">
        <v>37149</v>
      </c>
      <c r="Q370">
        <v>31.633707999999999</v>
      </c>
      <c r="R370">
        <v>130.40243599999999</v>
      </c>
      <c r="S370">
        <v>20</v>
      </c>
      <c r="T370">
        <v>12.9779081133919</v>
      </c>
      <c r="U370">
        <v>0.44314108830235399</v>
      </c>
      <c r="V370">
        <v>9</v>
      </c>
      <c r="W370">
        <v>13</v>
      </c>
    </row>
    <row r="371" spans="1:23">
      <c r="A371" t="s">
        <v>37137</v>
      </c>
      <c r="B371" t="s">
        <v>5121</v>
      </c>
      <c r="C371" t="s">
        <v>5123</v>
      </c>
      <c r="D371">
        <v>2014</v>
      </c>
      <c r="E371" t="s">
        <v>5124</v>
      </c>
      <c r="F371" t="s">
        <v>5128</v>
      </c>
      <c r="G371">
        <v>3</v>
      </c>
      <c r="H371" t="s">
        <v>37138</v>
      </c>
      <c r="J371">
        <v>3</v>
      </c>
      <c r="K371" t="s">
        <v>37021</v>
      </c>
      <c r="L371" t="s">
        <v>37139</v>
      </c>
      <c r="M371" t="s">
        <v>37140</v>
      </c>
      <c r="N371" t="s">
        <v>37141</v>
      </c>
      <c r="O371" t="s">
        <v>37142</v>
      </c>
      <c r="P371" t="s">
        <v>37149</v>
      </c>
      <c r="Q371">
        <v>31.633707999999999</v>
      </c>
      <c r="R371">
        <v>130.40243599999999</v>
      </c>
      <c r="S371">
        <v>20</v>
      </c>
      <c r="T371">
        <v>14.028934506353799</v>
      </c>
      <c r="U371">
        <v>0.59954382535022399</v>
      </c>
      <c r="V371">
        <v>9</v>
      </c>
      <c r="W371">
        <v>14</v>
      </c>
    </row>
    <row r="372" spans="1:23">
      <c r="A372" t="s">
        <v>37137</v>
      </c>
      <c r="B372" t="s">
        <v>5121</v>
      </c>
      <c r="C372" t="s">
        <v>5123</v>
      </c>
      <c r="D372">
        <v>2014</v>
      </c>
      <c r="E372" t="s">
        <v>5124</v>
      </c>
      <c r="F372" t="s">
        <v>5128</v>
      </c>
      <c r="G372">
        <v>3</v>
      </c>
      <c r="H372" t="s">
        <v>37138</v>
      </c>
      <c r="J372">
        <v>3</v>
      </c>
      <c r="K372" t="s">
        <v>37021</v>
      </c>
      <c r="L372" t="s">
        <v>37139</v>
      </c>
      <c r="M372" t="s">
        <v>37140</v>
      </c>
      <c r="N372" t="s">
        <v>37141</v>
      </c>
      <c r="O372" t="s">
        <v>37142</v>
      </c>
      <c r="P372" t="s">
        <v>37149</v>
      </c>
      <c r="Q372">
        <v>31.633707999999999</v>
      </c>
      <c r="R372">
        <v>130.40243599999999</v>
      </c>
      <c r="S372">
        <v>20</v>
      </c>
      <c r="T372">
        <v>14.948191593352799</v>
      </c>
      <c r="U372">
        <v>1.6291951775822799</v>
      </c>
      <c r="V372">
        <v>9</v>
      </c>
      <c r="W372">
        <v>15</v>
      </c>
    </row>
    <row r="373" spans="1:23">
      <c r="A373" t="s">
        <v>37137</v>
      </c>
      <c r="B373" t="s">
        <v>5121</v>
      </c>
      <c r="C373" t="s">
        <v>5123</v>
      </c>
      <c r="D373">
        <v>2014</v>
      </c>
      <c r="E373" t="s">
        <v>5124</v>
      </c>
      <c r="F373" t="s">
        <v>5128</v>
      </c>
      <c r="G373">
        <v>3</v>
      </c>
      <c r="H373" t="s">
        <v>37138</v>
      </c>
      <c r="J373">
        <v>3</v>
      </c>
      <c r="K373" t="s">
        <v>37021</v>
      </c>
      <c r="L373" t="s">
        <v>37139</v>
      </c>
      <c r="M373" t="s">
        <v>37140</v>
      </c>
      <c r="N373" t="s">
        <v>37141</v>
      </c>
      <c r="O373" t="s">
        <v>37142</v>
      </c>
      <c r="P373" t="s">
        <v>37149</v>
      </c>
      <c r="Q373">
        <v>31.633707999999999</v>
      </c>
      <c r="R373">
        <v>130.40243599999999</v>
      </c>
      <c r="S373">
        <v>20</v>
      </c>
      <c r="T373">
        <v>15.999608993157301</v>
      </c>
      <c r="U373">
        <v>0.89279895731505099</v>
      </c>
      <c r="V373">
        <v>9</v>
      </c>
      <c r="W373">
        <v>16</v>
      </c>
    </row>
    <row r="374" spans="1:23">
      <c r="A374" t="s">
        <v>37137</v>
      </c>
      <c r="B374" t="s">
        <v>5121</v>
      </c>
      <c r="C374" t="s">
        <v>5123</v>
      </c>
      <c r="D374">
        <v>2014</v>
      </c>
      <c r="E374" t="s">
        <v>5124</v>
      </c>
      <c r="F374" t="s">
        <v>5128</v>
      </c>
      <c r="G374">
        <v>3</v>
      </c>
      <c r="H374" t="s">
        <v>37138</v>
      </c>
      <c r="J374">
        <v>3</v>
      </c>
      <c r="K374" t="s">
        <v>37021</v>
      </c>
      <c r="L374" t="s">
        <v>37139</v>
      </c>
      <c r="M374" t="s">
        <v>37140</v>
      </c>
      <c r="N374" t="s">
        <v>37141</v>
      </c>
      <c r="O374" t="s">
        <v>37142</v>
      </c>
      <c r="P374" t="s">
        <v>37150</v>
      </c>
      <c r="Q374">
        <v>31.633707999999999</v>
      </c>
      <c r="R374">
        <v>130.40243599999999</v>
      </c>
      <c r="S374">
        <v>20</v>
      </c>
      <c r="T374">
        <v>10.078983382209101</v>
      </c>
      <c r="U374">
        <v>19.6546106223525</v>
      </c>
      <c r="V374">
        <v>9</v>
      </c>
      <c r="W374">
        <v>10</v>
      </c>
    </row>
    <row r="375" spans="1:23">
      <c r="A375" t="s">
        <v>37137</v>
      </c>
      <c r="B375" t="s">
        <v>5121</v>
      </c>
      <c r="C375" t="s">
        <v>5123</v>
      </c>
      <c r="D375">
        <v>2014</v>
      </c>
      <c r="E375" t="s">
        <v>5124</v>
      </c>
      <c r="F375" t="s">
        <v>5128</v>
      </c>
      <c r="G375">
        <v>3</v>
      </c>
      <c r="H375" t="s">
        <v>37138</v>
      </c>
      <c r="J375">
        <v>3</v>
      </c>
      <c r="K375" t="s">
        <v>37021</v>
      </c>
      <c r="L375" t="s">
        <v>37139</v>
      </c>
      <c r="M375" t="s">
        <v>37140</v>
      </c>
      <c r="N375" t="s">
        <v>37141</v>
      </c>
      <c r="O375" t="s">
        <v>37142</v>
      </c>
      <c r="P375" t="s">
        <v>37150</v>
      </c>
      <c r="Q375">
        <v>31.633707999999999</v>
      </c>
      <c r="R375">
        <v>130.40243599999999</v>
      </c>
      <c r="S375">
        <v>20</v>
      </c>
      <c r="T375">
        <v>12.0578690127077</v>
      </c>
      <c r="U375">
        <v>1.1990876507005599</v>
      </c>
      <c r="V375">
        <v>9</v>
      </c>
      <c r="W375">
        <v>12</v>
      </c>
    </row>
    <row r="376" spans="1:23">
      <c r="A376" t="s">
        <v>37137</v>
      </c>
      <c r="B376" t="s">
        <v>5121</v>
      </c>
      <c r="C376" t="s">
        <v>5123</v>
      </c>
      <c r="D376">
        <v>2014</v>
      </c>
      <c r="E376" t="s">
        <v>5124</v>
      </c>
      <c r="F376" t="s">
        <v>5128</v>
      </c>
      <c r="G376">
        <v>3</v>
      </c>
      <c r="H376" t="s">
        <v>37138</v>
      </c>
      <c r="J376">
        <v>3</v>
      </c>
      <c r="K376" t="s">
        <v>37021</v>
      </c>
      <c r="L376" t="s">
        <v>37139</v>
      </c>
      <c r="M376" t="s">
        <v>37140</v>
      </c>
      <c r="N376" t="s">
        <v>37141</v>
      </c>
      <c r="O376" t="s">
        <v>37142</v>
      </c>
      <c r="P376" t="s">
        <v>37150</v>
      </c>
      <c r="Q376">
        <v>31.633707999999999</v>
      </c>
      <c r="R376">
        <v>130.40243599999999</v>
      </c>
      <c r="S376">
        <v>20</v>
      </c>
      <c r="T376">
        <v>12.9779081133919</v>
      </c>
      <c r="U376">
        <v>0.44314108830235399</v>
      </c>
      <c r="V376">
        <v>9</v>
      </c>
      <c r="W376">
        <v>13</v>
      </c>
    </row>
    <row r="377" spans="1:23">
      <c r="A377" t="s">
        <v>37137</v>
      </c>
      <c r="B377" t="s">
        <v>5121</v>
      </c>
      <c r="C377" t="s">
        <v>5123</v>
      </c>
      <c r="D377">
        <v>2014</v>
      </c>
      <c r="E377" t="s">
        <v>5124</v>
      </c>
      <c r="F377" t="s">
        <v>5128</v>
      </c>
      <c r="G377">
        <v>3</v>
      </c>
      <c r="H377" t="s">
        <v>37138</v>
      </c>
      <c r="J377">
        <v>3</v>
      </c>
      <c r="K377" t="s">
        <v>37021</v>
      </c>
      <c r="L377" t="s">
        <v>37139</v>
      </c>
      <c r="M377" t="s">
        <v>37140</v>
      </c>
      <c r="N377" t="s">
        <v>37141</v>
      </c>
      <c r="O377" t="s">
        <v>37142</v>
      </c>
      <c r="P377" t="s">
        <v>37150</v>
      </c>
      <c r="Q377">
        <v>31.633707999999999</v>
      </c>
      <c r="R377">
        <v>130.40243599999999</v>
      </c>
      <c r="S377">
        <v>20</v>
      </c>
      <c r="T377">
        <v>14.028934506353799</v>
      </c>
      <c r="U377">
        <v>0.59954382535022399</v>
      </c>
      <c r="V377">
        <v>9</v>
      </c>
      <c r="W377">
        <v>14</v>
      </c>
    </row>
    <row r="378" spans="1:23">
      <c r="A378" t="s">
        <v>37137</v>
      </c>
      <c r="B378" t="s">
        <v>5121</v>
      </c>
      <c r="C378" t="s">
        <v>5123</v>
      </c>
      <c r="D378">
        <v>2014</v>
      </c>
      <c r="E378" t="s">
        <v>5124</v>
      </c>
      <c r="F378" t="s">
        <v>5128</v>
      </c>
      <c r="G378">
        <v>3</v>
      </c>
      <c r="H378" t="s">
        <v>37138</v>
      </c>
      <c r="J378">
        <v>3</v>
      </c>
      <c r="K378" t="s">
        <v>37021</v>
      </c>
      <c r="L378" t="s">
        <v>37139</v>
      </c>
      <c r="M378" t="s">
        <v>37140</v>
      </c>
      <c r="N378" t="s">
        <v>37141</v>
      </c>
      <c r="O378" t="s">
        <v>37142</v>
      </c>
      <c r="P378" t="s">
        <v>37150</v>
      </c>
      <c r="Q378">
        <v>31.633707999999999</v>
      </c>
      <c r="R378">
        <v>130.40243599999999</v>
      </c>
      <c r="S378">
        <v>20</v>
      </c>
      <c r="T378">
        <v>14.948191593352799</v>
      </c>
      <c r="U378">
        <v>1.6291951775822799</v>
      </c>
      <c r="V378">
        <v>9</v>
      </c>
      <c r="W378">
        <v>15</v>
      </c>
    </row>
    <row r="379" spans="1:23">
      <c r="A379" t="s">
        <v>37137</v>
      </c>
      <c r="B379" t="s">
        <v>5121</v>
      </c>
      <c r="C379" t="s">
        <v>5123</v>
      </c>
      <c r="D379">
        <v>2014</v>
      </c>
      <c r="E379" t="s">
        <v>5124</v>
      </c>
      <c r="F379" t="s">
        <v>5128</v>
      </c>
      <c r="G379">
        <v>3</v>
      </c>
      <c r="H379" t="s">
        <v>37138</v>
      </c>
      <c r="J379">
        <v>3</v>
      </c>
      <c r="K379" t="s">
        <v>37021</v>
      </c>
      <c r="L379" t="s">
        <v>37139</v>
      </c>
      <c r="M379" t="s">
        <v>37140</v>
      </c>
      <c r="N379" t="s">
        <v>37141</v>
      </c>
      <c r="O379" t="s">
        <v>37142</v>
      </c>
      <c r="P379" t="s">
        <v>37150</v>
      </c>
      <c r="Q379">
        <v>31.633707999999999</v>
      </c>
      <c r="R379">
        <v>130.40243599999999</v>
      </c>
      <c r="S379">
        <v>20</v>
      </c>
      <c r="T379">
        <v>15.999608993157301</v>
      </c>
      <c r="U379">
        <v>0.89279895731505099</v>
      </c>
      <c r="V379">
        <v>9</v>
      </c>
      <c r="W379">
        <v>16</v>
      </c>
    </row>
    <row r="380" spans="1:23">
      <c r="A380" t="s">
        <v>37137</v>
      </c>
      <c r="B380" t="s">
        <v>5121</v>
      </c>
      <c r="C380" t="s">
        <v>5123</v>
      </c>
      <c r="D380">
        <v>2014</v>
      </c>
      <c r="E380" t="s">
        <v>5124</v>
      </c>
      <c r="F380" t="s">
        <v>5128</v>
      </c>
      <c r="G380">
        <v>3</v>
      </c>
      <c r="H380" t="s">
        <v>37138</v>
      </c>
      <c r="J380">
        <v>3</v>
      </c>
      <c r="K380" t="s">
        <v>37021</v>
      </c>
      <c r="L380" t="s">
        <v>37139</v>
      </c>
      <c r="M380" t="s">
        <v>37140</v>
      </c>
      <c r="N380" t="s">
        <v>37141</v>
      </c>
      <c r="O380" t="s">
        <v>37142</v>
      </c>
      <c r="P380" t="s">
        <v>37151</v>
      </c>
      <c r="Q380">
        <v>31.633707999999999</v>
      </c>
      <c r="R380">
        <v>130.40243599999999</v>
      </c>
      <c r="S380">
        <v>20</v>
      </c>
      <c r="T380">
        <v>10.0136852394916</v>
      </c>
      <c r="U380">
        <v>68.752036493972</v>
      </c>
      <c r="V380">
        <v>9</v>
      </c>
      <c r="W380">
        <v>10</v>
      </c>
    </row>
    <row r="381" spans="1:23">
      <c r="A381" t="s">
        <v>37137</v>
      </c>
      <c r="B381" t="s">
        <v>5121</v>
      </c>
      <c r="C381" t="s">
        <v>5123</v>
      </c>
      <c r="D381">
        <v>2014</v>
      </c>
      <c r="E381" t="s">
        <v>5124</v>
      </c>
      <c r="F381" t="s">
        <v>5128</v>
      </c>
      <c r="G381">
        <v>3</v>
      </c>
      <c r="H381" t="s">
        <v>37138</v>
      </c>
      <c r="J381">
        <v>3</v>
      </c>
      <c r="K381" t="s">
        <v>37021</v>
      </c>
      <c r="L381" t="s">
        <v>37139</v>
      </c>
      <c r="M381" t="s">
        <v>37140</v>
      </c>
      <c r="N381" t="s">
        <v>37141</v>
      </c>
      <c r="O381" t="s">
        <v>37142</v>
      </c>
      <c r="P381" t="s">
        <v>37151</v>
      </c>
      <c r="Q381">
        <v>31.633707999999999</v>
      </c>
      <c r="R381">
        <v>130.40243599999999</v>
      </c>
      <c r="S381">
        <v>20</v>
      </c>
      <c r="T381">
        <v>12.0578690127077</v>
      </c>
      <c r="U381">
        <v>1.1990876507005599</v>
      </c>
      <c r="V381">
        <v>9</v>
      </c>
      <c r="W381">
        <v>12</v>
      </c>
    </row>
    <row r="382" spans="1:23">
      <c r="A382" t="s">
        <v>37137</v>
      </c>
      <c r="B382" t="s">
        <v>5121</v>
      </c>
      <c r="C382" t="s">
        <v>5123</v>
      </c>
      <c r="D382">
        <v>2014</v>
      </c>
      <c r="E382" t="s">
        <v>5124</v>
      </c>
      <c r="F382" t="s">
        <v>5128</v>
      </c>
      <c r="G382">
        <v>3</v>
      </c>
      <c r="H382" t="s">
        <v>37138</v>
      </c>
      <c r="J382">
        <v>3</v>
      </c>
      <c r="K382" t="s">
        <v>37021</v>
      </c>
      <c r="L382" t="s">
        <v>37139</v>
      </c>
      <c r="M382" t="s">
        <v>37140</v>
      </c>
      <c r="N382" t="s">
        <v>37141</v>
      </c>
      <c r="O382" t="s">
        <v>37142</v>
      </c>
      <c r="P382" t="s">
        <v>37151</v>
      </c>
      <c r="Q382">
        <v>31.633707999999999</v>
      </c>
      <c r="R382">
        <v>130.40243599999999</v>
      </c>
      <c r="S382">
        <v>20</v>
      </c>
      <c r="T382">
        <v>12.9779081133919</v>
      </c>
      <c r="U382">
        <v>0.44314108830235399</v>
      </c>
      <c r="V382">
        <v>9</v>
      </c>
      <c r="W382">
        <v>13</v>
      </c>
    </row>
    <row r="383" spans="1:23">
      <c r="A383" t="s">
        <v>37137</v>
      </c>
      <c r="B383" t="s">
        <v>5121</v>
      </c>
      <c r="C383" t="s">
        <v>5123</v>
      </c>
      <c r="D383">
        <v>2014</v>
      </c>
      <c r="E383" t="s">
        <v>5124</v>
      </c>
      <c r="F383" t="s">
        <v>5128</v>
      </c>
      <c r="G383">
        <v>3</v>
      </c>
      <c r="H383" t="s">
        <v>37138</v>
      </c>
      <c r="J383">
        <v>3</v>
      </c>
      <c r="K383" t="s">
        <v>37021</v>
      </c>
      <c r="L383" t="s">
        <v>37139</v>
      </c>
      <c r="M383" t="s">
        <v>37140</v>
      </c>
      <c r="N383" t="s">
        <v>37141</v>
      </c>
      <c r="O383" t="s">
        <v>37142</v>
      </c>
      <c r="P383" t="s">
        <v>37151</v>
      </c>
      <c r="Q383">
        <v>31.633707999999999</v>
      </c>
      <c r="R383">
        <v>130.40243599999999</v>
      </c>
      <c r="S383">
        <v>20</v>
      </c>
      <c r="T383">
        <v>14.028934506353799</v>
      </c>
      <c r="U383">
        <v>0.59954382535022399</v>
      </c>
      <c r="V383">
        <v>9</v>
      </c>
      <c r="W383">
        <v>14</v>
      </c>
    </row>
    <row r="384" spans="1:23">
      <c r="A384" t="s">
        <v>37137</v>
      </c>
      <c r="B384" t="s">
        <v>5121</v>
      </c>
      <c r="C384" t="s">
        <v>5123</v>
      </c>
      <c r="D384">
        <v>2014</v>
      </c>
      <c r="E384" t="s">
        <v>5124</v>
      </c>
      <c r="F384" t="s">
        <v>5128</v>
      </c>
      <c r="G384">
        <v>3</v>
      </c>
      <c r="H384" t="s">
        <v>37138</v>
      </c>
      <c r="J384">
        <v>3</v>
      </c>
      <c r="K384" t="s">
        <v>37021</v>
      </c>
      <c r="L384" t="s">
        <v>37139</v>
      </c>
      <c r="M384" t="s">
        <v>37140</v>
      </c>
      <c r="N384" t="s">
        <v>37141</v>
      </c>
      <c r="O384" t="s">
        <v>37142</v>
      </c>
      <c r="P384" t="s">
        <v>37151</v>
      </c>
      <c r="Q384">
        <v>31.633707999999999</v>
      </c>
      <c r="R384">
        <v>130.40243599999999</v>
      </c>
      <c r="S384">
        <v>20</v>
      </c>
      <c r="T384">
        <v>14.9927663734115</v>
      </c>
      <c r="U384">
        <v>-0.149885956337584</v>
      </c>
      <c r="V384">
        <v>9</v>
      </c>
      <c r="W384">
        <v>15</v>
      </c>
    </row>
    <row r="385" spans="1:23">
      <c r="A385" t="s">
        <v>37137</v>
      </c>
      <c r="B385" t="s">
        <v>5121</v>
      </c>
      <c r="C385" t="s">
        <v>5123</v>
      </c>
      <c r="D385">
        <v>2014</v>
      </c>
      <c r="E385" t="s">
        <v>5124</v>
      </c>
      <c r="F385" t="s">
        <v>5128</v>
      </c>
      <c r="G385">
        <v>3</v>
      </c>
      <c r="H385" t="s">
        <v>37138</v>
      </c>
      <c r="J385">
        <v>3</v>
      </c>
      <c r="K385" t="s">
        <v>37021</v>
      </c>
      <c r="L385" t="s">
        <v>37139</v>
      </c>
      <c r="M385" t="s">
        <v>37140</v>
      </c>
      <c r="N385" t="s">
        <v>37141</v>
      </c>
      <c r="O385" t="s">
        <v>37142</v>
      </c>
      <c r="P385" t="s">
        <v>37151</v>
      </c>
      <c r="Q385">
        <v>31.633707999999999</v>
      </c>
      <c r="R385">
        <v>130.40243599999999</v>
      </c>
      <c r="S385">
        <v>20</v>
      </c>
      <c r="T385">
        <v>15.999608993157301</v>
      </c>
      <c r="U385">
        <v>0.89279895731505099</v>
      </c>
      <c r="V385">
        <v>9</v>
      </c>
      <c r="W385">
        <v>16</v>
      </c>
    </row>
    <row r="386" spans="1:23">
      <c r="A386" t="s">
        <v>37137</v>
      </c>
      <c r="B386" t="s">
        <v>5121</v>
      </c>
      <c r="C386" t="s">
        <v>5123</v>
      </c>
      <c r="D386">
        <v>2014</v>
      </c>
      <c r="E386" t="s">
        <v>5124</v>
      </c>
      <c r="F386" t="s">
        <v>5128</v>
      </c>
      <c r="G386">
        <v>3</v>
      </c>
      <c r="H386" t="s">
        <v>37138</v>
      </c>
      <c r="J386">
        <v>3</v>
      </c>
      <c r="K386" t="s">
        <v>37021</v>
      </c>
      <c r="L386" t="s">
        <v>37139</v>
      </c>
      <c r="M386" t="s">
        <v>37140</v>
      </c>
      <c r="N386" t="s">
        <v>37141</v>
      </c>
      <c r="O386" t="s">
        <v>37142</v>
      </c>
      <c r="P386" t="s">
        <v>37152</v>
      </c>
      <c r="Q386">
        <v>31.633707999999999</v>
      </c>
      <c r="R386">
        <v>130.40243599999999</v>
      </c>
      <c r="S386">
        <v>20</v>
      </c>
      <c r="T386">
        <v>12.021114369501401</v>
      </c>
      <c r="U386">
        <v>85.122189638318602</v>
      </c>
      <c r="V386">
        <v>9</v>
      </c>
      <c r="W386">
        <v>12</v>
      </c>
    </row>
    <row r="387" spans="1:23">
      <c r="A387" t="s">
        <v>37137</v>
      </c>
      <c r="B387" t="s">
        <v>5121</v>
      </c>
      <c r="C387" t="s">
        <v>5123</v>
      </c>
      <c r="D387">
        <v>2014</v>
      </c>
      <c r="E387" t="s">
        <v>5124</v>
      </c>
      <c r="F387" t="s">
        <v>5128</v>
      </c>
      <c r="G387">
        <v>3</v>
      </c>
      <c r="H387" t="s">
        <v>37138</v>
      </c>
      <c r="J387">
        <v>3</v>
      </c>
      <c r="K387" t="s">
        <v>37021</v>
      </c>
      <c r="L387" t="s">
        <v>37139</v>
      </c>
      <c r="M387" t="s">
        <v>37140</v>
      </c>
      <c r="N387" t="s">
        <v>37141</v>
      </c>
      <c r="O387" t="s">
        <v>37142</v>
      </c>
      <c r="P387" t="s">
        <v>37152</v>
      </c>
      <c r="Q387">
        <v>31.633707999999999</v>
      </c>
      <c r="R387">
        <v>130.40243599999999</v>
      </c>
      <c r="S387">
        <v>20</v>
      </c>
      <c r="T387">
        <v>13.047116324535599</v>
      </c>
      <c r="U387">
        <v>42.417725643532002</v>
      </c>
      <c r="V387">
        <v>9</v>
      </c>
      <c r="W387">
        <v>13</v>
      </c>
    </row>
    <row r="388" spans="1:23">
      <c r="A388" t="s">
        <v>37137</v>
      </c>
      <c r="B388" t="s">
        <v>5121</v>
      </c>
      <c r="C388" t="s">
        <v>5123</v>
      </c>
      <c r="D388">
        <v>2014</v>
      </c>
      <c r="E388" t="s">
        <v>5124</v>
      </c>
      <c r="F388" t="s">
        <v>5128</v>
      </c>
      <c r="G388">
        <v>3</v>
      </c>
      <c r="H388" t="s">
        <v>37138</v>
      </c>
      <c r="J388">
        <v>3</v>
      </c>
      <c r="K388" t="s">
        <v>37021</v>
      </c>
      <c r="L388" t="s">
        <v>37139</v>
      </c>
      <c r="M388" t="s">
        <v>37140</v>
      </c>
      <c r="N388" t="s">
        <v>37141</v>
      </c>
      <c r="O388" t="s">
        <v>37142</v>
      </c>
      <c r="P388" t="s">
        <v>37152</v>
      </c>
      <c r="Q388">
        <v>31.633707999999999</v>
      </c>
      <c r="R388">
        <v>130.40243599999999</v>
      </c>
      <c r="S388">
        <v>20</v>
      </c>
      <c r="T388">
        <v>14.028934506353799</v>
      </c>
      <c r="U388">
        <v>0.59954382535022399</v>
      </c>
      <c r="V388">
        <v>9</v>
      </c>
      <c r="W388">
        <v>14</v>
      </c>
    </row>
    <row r="389" spans="1:23">
      <c r="A389" t="s">
        <v>37137</v>
      </c>
      <c r="B389" t="s">
        <v>5121</v>
      </c>
      <c r="C389" t="s">
        <v>5123</v>
      </c>
      <c r="D389">
        <v>2014</v>
      </c>
      <c r="E389" t="s">
        <v>5124</v>
      </c>
      <c r="F389" t="s">
        <v>5128</v>
      </c>
      <c r="G389">
        <v>3</v>
      </c>
      <c r="H389" t="s">
        <v>37138</v>
      </c>
      <c r="J389">
        <v>3</v>
      </c>
      <c r="K389" t="s">
        <v>37021</v>
      </c>
      <c r="L389" t="s">
        <v>37139</v>
      </c>
      <c r="M389" t="s">
        <v>37140</v>
      </c>
      <c r="N389" t="s">
        <v>37141</v>
      </c>
      <c r="O389" t="s">
        <v>37142</v>
      </c>
      <c r="P389" t="s">
        <v>37152</v>
      </c>
      <c r="Q389">
        <v>31.633707999999999</v>
      </c>
      <c r="R389">
        <v>130.40243599999999</v>
      </c>
      <c r="S389">
        <v>20</v>
      </c>
      <c r="T389">
        <v>14.9927663734115</v>
      </c>
      <c r="U389">
        <v>-0.149885956337584</v>
      </c>
      <c r="V389">
        <v>9</v>
      </c>
      <c r="W389">
        <v>15</v>
      </c>
    </row>
    <row r="390" spans="1:23">
      <c r="A390" t="s">
        <v>37137</v>
      </c>
      <c r="B390" t="s">
        <v>5121</v>
      </c>
      <c r="C390" t="s">
        <v>5123</v>
      </c>
      <c r="D390">
        <v>2014</v>
      </c>
      <c r="E390" t="s">
        <v>5124</v>
      </c>
      <c r="F390" t="s">
        <v>5128</v>
      </c>
      <c r="G390">
        <v>3</v>
      </c>
      <c r="H390" t="s">
        <v>37138</v>
      </c>
      <c r="J390">
        <v>3</v>
      </c>
      <c r="K390" t="s">
        <v>37021</v>
      </c>
      <c r="L390" t="s">
        <v>37139</v>
      </c>
      <c r="M390" t="s">
        <v>37140</v>
      </c>
      <c r="N390" t="s">
        <v>37141</v>
      </c>
      <c r="O390" t="s">
        <v>37142</v>
      </c>
      <c r="P390" t="s">
        <v>37152</v>
      </c>
      <c r="Q390">
        <v>31.633707999999999</v>
      </c>
      <c r="R390">
        <v>130.40243599999999</v>
      </c>
      <c r="S390">
        <v>20</v>
      </c>
      <c r="T390">
        <v>15.999608993157301</v>
      </c>
      <c r="U390">
        <v>0.89279895731505099</v>
      </c>
      <c r="V390">
        <v>9</v>
      </c>
      <c r="W390">
        <v>16</v>
      </c>
    </row>
    <row r="391" spans="1:23">
      <c r="A391" t="s">
        <v>37137</v>
      </c>
      <c r="B391" t="s">
        <v>5121</v>
      </c>
      <c r="C391" t="s">
        <v>5123</v>
      </c>
      <c r="D391">
        <v>2014</v>
      </c>
      <c r="E391" t="s">
        <v>5124</v>
      </c>
      <c r="F391" t="s">
        <v>5128</v>
      </c>
      <c r="G391">
        <v>3</v>
      </c>
      <c r="H391" t="s">
        <v>37138</v>
      </c>
      <c r="J391">
        <v>3</v>
      </c>
      <c r="K391" t="s">
        <v>37021</v>
      </c>
      <c r="L391" t="s">
        <v>37139</v>
      </c>
      <c r="M391" t="s">
        <v>37140</v>
      </c>
      <c r="N391" t="s">
        <v>37141</v>
      </c>
      <c r="O391" t="s">
        <v>37142</v>
      </c>
      <c r="P391" t="s">
        <v>37153</v>
      </c>
      <c r="Q391">
        <v>35.474781</v>
      </c>
      <c r="R391">
        <v>135.38603900000001</v>
      </c>
      <c r="S391">
        <v>17</v>
      </c>
      <c r="T391">
        <v>10</v>
      </c>
      <c r="U391">
        <v>50</v>
      </c>
      <c r="V391">
        <v>6</v>
      </c>
      <c r="W391">
        <v>10</v>
      </c>
    </row>
    <row r="392" spans="1:23">
      <c r="A392" t="s">
        <v>37137</v>
      </c>
      <c r="B392" t="s">
        <v>5121</v>
      </c>
      <c r="C392" t="s">
        <v>5123</v>
      </c>
      <c r="D392">
        <v>2014</v>
      </c>
      <c r="E392" t="s">
        <v>5124</v>
      </c>
      <c r="F392" t="s">
        <v>5128</v>
      </c>
      <c r="G392">
        <v>3</v>
      </c>
      <c r="H392" t="s">
        <v>37138</v>
      </c>
      <c r="J392">
        <v>3</v>
      </c>
      <c r="K392" t="s">
        <v>37021</v>
      </c>
      <c r="L392" t="s">
        <v>37139</v>
      </c>
      <c r="M392" t="s">
        <v>37140</v>
      </c>
      <c r="N392" t="s">
        <v>37141</v>
      </c>
      <c r="O392" t="s">
        <v>37142</v>
      </c>
      <c r="P392" t="s">
        <v>37153</v>
      </c>
      <c r="Q392">
        <v>35.474781</v>
      </c>
      <c r="R392">
        <v>135.38603900000001</v>
      </c>
      <c r="S392">
        <v>17</v>
      </c>
      <c r="T392">
        <v>12.014598540145901</v>
      </c>
      <c r="U392">
        <v>100.892857142857</v>
      </c>
      <c r="V392">
        <v>6</v>
      </c>
      <c r="W392">
        <v>12</v>
      </c>
    </row>
    <row r="393" spans="1:23">
      <c r="A393" t="s">
        <v>37137</v>
      </c>
      <c r="B393" t="s">
        <v>5121</v>
      </c>
      <c r="C393" t="s">
        <v>5123</v>
      </c>
      <c r="D393">
        <v>2014</v>
      </c>
      <c r="E393" t="s">
        <v>5124</v>
      </c>
      <c r="F393" t="s">
        <v>5128</v>
      </c>
      <c r="G393">
        <v>3</v>
      </c>
      <c r="H393" t="s">
        <v>37138</v>
      </c>
      <c r="J393">
        <v>3</v>
      </c>
      <c r="K393" t="s">
        <v>37021</v>
      </c>
      <c r="L393" t="s">
        <v>37139</v>
      </c>
      <c r="M393" t="s">
        <v>37140</v>
      </c>
      <c r="N393" t="s">
        <v>37141</v>
      </c>
      <c r="O393" t="s">
        <v>37142</v>
      </c>
      <c r="P393" t="s">
        <v>37153</v>
      </c>
      <c r="Q393">
        <v>35.474781</v>
      </c>
      <c r="R393">
        <v>135.38603900000001</v>
      </c>
      <c r="S393">
        <v>17</v>
      </c>
      <c r="T393">
        <v>12.978102189781</v>
      </c>
      <c r="U393">
        <v>100.892857142857</v>
      </c>
      <c r="V393">
        <v>6</v>
      </c>
      <c r="W393">
        <v>13</v>
      </c>
    </row>
    <row r="394" spans="1:23">
      <c r="A394" t="s">
        <v>37137</v>
      </c>
      <c r="B394" t="s">
        <v>5121</v>
      </c>
      <c r="C394" t="s">
        <v>5123</v>
      </c>
      <c r="D394">
        <v>2014</v>
      </c>
      <c r="E394" t="s">
        <v>5124</v>
      </c>
      <c r="F394" t="s">
        <v>5128</v>
      </c>
      <c r="G394">
        <v>3</v>
      </c>
      <c r="H394" t="s">
        <v>37138</v>
      </c>
      <c r="J394">
        <v>3</v>
      </c>
      <c r="K394" t="s">
        <v>37021</v>
      </c>
      <c r="L394" t="s">
        <v>37139</v>
      </c>
      <c r="M394" t="s">
        <v>37140</v>
      </c>
      <c r="N394" t="s">
        <v>37141</v>
      </c>
      <c r="O394" t="s">
        <v>37142</v>
      </c>
      <c r="P394" t="s">
        <v>37153</v>
      </c>
      <c r="Q394">
        <v>35.474781</v>
      </c>
      <c r="R394">
        <v>135.38603900000001</v>
      </c>
      <c r="S394">
        <v>17</v>
      </c>
      <c r="T394">
        <v>13.985401459854</v>
      </c>
      <c r="U394">
        <v>100</v>
      </c>
      <c r="V394">
        <v>6</v>
      </c>
      <c r="W394">
        <v>14</v>
      </c>
    </row>
    <row r="395" spans="1:23">
      <c r="A395" t="s">
        <v>37137</v>
      </c>
      <c r="B395" t="s">
        <v>5121</v>
      </c>
      <c r="C395" t="s">
        <v>5123</v>
      </c>
      <c r="D395">
        <v>2014</v>
      </c>
      <c r="E395" t="s">
        <v>5124</v>
      </c>
      <c r="F395" t="s">
        <v>5128</v>
      </c>
      <c r="G395">
        <v>3</v>
      </c>
      <c r="H395" t="s">
        <v>37138</v>
      </c>
      <c r="J395">
        <v>3</v>
      </c>
      <c r="K395" t="s">
        <v>37021</v>
      </c>
      <c r="L395" t="s">
        <v>37139</v>
      </c>
      <c r="M395" t="s">
        <v>37140</v>
      </c>
      <c r="N395" t="s">
        <v>37141</v>
      </c>
      <c r="O395" t="s">
        <v>37142</v>
      </c>
      <c r="P395" t="s">
        <v>37153</v>
      </c>
      <c r="Q395">
        <v>35.474781</v>
      </c>
      <c r="R395">
        <v>135.38603900000001</v>
      </c>
      <c r="S395">
        <v>17</v>
      </c>
      <c r="T395">
        <v>14.992700729927</v>
      </c>
      <c r="U395">
        <v>0</v>
      </c>
      <c r="V395">
        <v>6</v>
      </c>
      <c r="W395">
        <v>15</v>
      </c>
    </row>
    <row r="396" spans="1:23">
      <c r="A396" t="s">
        <v>37137</v>
      </c>
      <c r="B396" t="s">
        <v>5121</v>
      </c>
      <c r="C396" t="s">
        <v>5123</v>
      </c>
      <c r="D396">
        <v>2014</v>
      </c>
      <c r="E396" t="s">
        <v>5124</v>
      </c>
      <c r="F396" t="s">
        <v>5128</v>
      </c>
      <c r="G396">
        <v>3</v>
      </c>
      <c r="H396" t="s">
        <v>37138</v>
      </c>
      <c r="J396">
        <v>3</v>
      </c>
      <c r="K396" t="s">
        <v>37021</v>
      </c>
      <c r="L396" t="s">
        <v>37139</v>
      </c>
      <c r="M396" t="s">
        <v>37140</v>
      </c>
      <c r="N396" t="s">
        <v>37141</v>
      </c>
      <c r="O396" t="s">
        <v>37142</v>
      </c>
      <c r="P396" t="s">
        <v>37153</v>
      </c>
      <c r="Q396">
        <v>35.474781</v>
      </c>
      <c r="R396">
        <v>135.38603900000001</v>
      </c>
      <c r="S396">
        <v>17</v>
      </c>
      <c r="T396">
        <v>16</v>
      </c>
      <c r="U396">
        <v>0.89285714285713802</v>
      </c>
      <c r="V396">
        <v>6</v>
      </c>
      <c r="W396">
        <v>16</v>
      </c>
    </row>
    <row r="397" spans="1:23">
      <c r="A397" t="s">
        <v>37137</v>
      </c>
      <c r="B397" t="s">
        <v>5121</v>
      </c>
      <c r="C397" t="s">
        <v>5123</v>
      </c>
      <c r="D397">
        <v>2014</v>
      </c>
      <c r="E397" t="s">
        <v>5124</v>
      </c>
      <c r="F397" t="s">
        <v>5128</v>
      </c>
      <c r="G397">
        <v>3</v>
      </c>
      <c r="H397" t="s">
        <v>37138</v>
      </c>
      <c r="J397">
        <v>3</v>
      </c>
      <c r="K397" t="s">
        <v>37021</v>
      </c>
      <c r="L397" t="s">
        <v>37139</v>
      </c>
      <c r="M397" t="s">
        <v>37140</v>
      </c>
      <c r="N397" t="s">
        <v>37141</v>
      </c>
      <c r="O397" t="s">
        <v>37142</v>
      </c>
      <c r="P397" t="s">
        <v>37154</v>
      </c>
      <c r="Q397">
        <v>35.474781</v>
      </c>
      <c r="R397">
        <v>135.38603900000001</v>
      </c>
      <c r="S397">
        <v>17</v>
      </c>
      <c r="T397">
        <v>10</v>
      </c>
      <c r="U397">
        <v>100.892857142857</v>
      </c>
      <c r="V397">
        <v>6</v>
      </c>
      <c r="W397">
        <v>10</v>
      </c>
    </row>
    <row r="398" spans="1:23">
      <c r="A398" t="s">
        <v>37137</v>
      </c>
      <c r="B398" t="s">
        <v>5121</v>
      </c>
      <c r="C398" t="s">
        <v>5123</v>
      </c>
      <c r="D398">
        <v>2014</v>
      </c>
      <c r="E398" t="s">
        <v>5124</v>
      </c>
      <c r="F398" t="s">
        <v>5128</v>
      </c>
      <c r="G398">
        <v>3</v>
      </c>
      <c r="H398" t="s">
        <v>37138</v>
      </c>
      <c r="J398">
        <v>3</v>
      </c>
      <c r="K398" t="s">
        <v>37021</v>
      </c>
      <c r="L398" t="s">
        <v>37139</v>
      </c>
      <c r="M398" t="s">
        <v>37140</v>
      </c>
      <c r="N398" t="s">
        <v>37141</v>
      </c>
      <c r="O398" t="s">
        <v>37142</v>
      </c>
      <c r="P398" t="s">
        <v>37154</v>
      </c>
      <c r="Q398">
        <v>35.474781</v>
      </c>
      <c r="R398">
        <v>135.38603900000001</v>
      </c>
      <c r="S398">
        <v>17</v>
      </c>
      <c r="T398">
        <v>12.014598540145901</v>
      </c>
      <c r="U398">
        <v>100.892857142857</v>
      </c>
      <c r="V398">
        <v>6</v>
      </c>
      <c r="W398">
        <v>12</v>
      </c>
    </row>
    <row r="399" spans="1:23">
      <c r="A399" t="s">
        <v>37137</v>
      </c>
      <c r="B399" t="s">
        <v>5121</v>
      </c>
      <c r="C399" t="s">
        <v>5123</v>
      </c>
      <c r="D399">
        <v>2014</v>
      </c>
      <c r="E399" t="s">
        <v>5124</v>
      </c>
      <c r="F399" t="s">
        <v>5128</v>
      </c>
      <c r="G399">
        <v>3</v>
      </c>
      <c r="H399" t="s">
        <v>37138</v>
      </c>
      <c r="J399">
        <v>3</v>
      </c>
      <c r="K399" t="s">
        <v>37021</v>
      </c>
      <c r="L399" t="s">
        <v>37139</v>
      </c>
      <c r="M399" t="s">
        <v>37140</v>
      </c>
      <c r="N399" t="s">
        <v>37141</v>
      </c>
      <c r="O399" t="s">
        <v>37142</v>
      </c>
      <c r="P399" t="s">
        <v>37154</v>
      </c>
      <c r="Q399">
        <v>35.474781</v>
      </c>
      <c r="R399">
        <v>135.38603900000001</v>
      </c>
      <c r="S399">
        <v>17</v>
      </c>
      <c r="T399">
        <v>12.978102189781</v>
      </c>
      <c r="U399">
        <v>100.892857142857</v>
      </c>
      <c r="V399">
        <v>6</v>
      </c>
      <c r="W399">
        <v>13</v>
      </c>
    </row>
    <row r="400" spans="1:23">
      <c r="A400" t="s">
        <v>37137</v>
      </c>
      <c r="B400" t="s">
        <v>5121</v>
      </c>
      <c r="C400" t="s">
        <v>5123</v>
      </c>
      <c r="D400">
        <v>2014</v>
      </c>
      <c r="E400" t="s">
        <v>5124</v>
      </c>
      <c r="F400" t="s">
        <v>5128</v>
      </c>
      <c r="G400">
        <v>3</v>
      </c>
      <c r="H400" t="s">
        <v>37138</v>
      </c>
      <c r="J400">
        <v>3</v>
      </c>
      <c r="K400" t="s">
        <v>37021</v>
      </c>
      <c r="L400" t="s">
        <v>37139</v>
      </c>
      <c r="M400" t="s">
        <v>37140</v>
      </c>
      <c r="N400" t="s">
        <v>37141</v>
      </c>
      <c r="O400" t="s">
        <v>37142</v>
      </c>
      <c r="P400" t="s">
        <v>37154</v>
      </c>
      <c r="Q400">
        <v>35.474781</v>
      </c>
      <c r="R400">
        <v>135.38603900000001</v>
      </c>
      <c r="S400">
        <v>17</v>
      </c>
      <c r="T400">
        <v>13.941605839416001</v>
      </c>
      <c r="U400">
        <v>50.892857142857103</v>
      </c>
      <c r="V400">
        <v>6</v>
      </c>
      <c r="W400">
        <v>14</v>
      </c>
    </row>
    <row r="401" spans="1:23">
      <c r="A401" t="s">
        <v>37137</v>
      </c>
      <c r="B401" t="s">
        <v>5121</v>
      </c>
      <c r="C401" t="s">
        <v>5123</v>
      </c>
      <c r="D401">
        <v>2014</v>
      </c>
      <c r="E401" t="s">
        <v>5124</v>
      </c>
      <c r="F401" t="s">
        <v>5128</v>
      </c>
      <c r="G401">
        <v>3</v>
      </c>
      <c r="H401" t="s">
        <v>37138</v>
      </c>
      <c r="J401">
        <v>3</v>
      </c>
      <c r="K401" t="s">
        <v>37021</v>
      </c>
      <c r="L401" t="s">
        <v>37139</v>
      </c>
      <c r="M401" t="s">
        <v>37140</v>
      </c>
      <c r="N401" t="s">
        <v>37141</v>
      </c>
      <c r="O401" t="s">
        <v>37142</v>
      </c>
      <c r="P401" t="s">
        <v>37154</v>
      </c>
      <c r="Q401">
        <v>35.474781</v>
      </c>
      <c r="R401">
        <v>135.38603900000001</v>
      </c>
      <c r="S401">
        <v>17</v>
      </c>
      <c r="T401">
        <v>14.948905109489001</v>
      </c>
      <c r="U401">
        <v>33.928571428571402</v>
      </c>
      <c r="V401">
        <v>6</v>
      </c>
      <c r="W401">
        <v>15</v>
      </c>
    </row>
    <row r="402" spans="1:23">
      <c r="A402" t="s">
        <v>37137</v>
      </c>
      <c r="B402" t="s">
        <v>5121</v>
      </c>
      <c r="C402" t="s">
        <v>5123</v>
      </c>
      <c r="D402">
        <v>2014</v>
      </c>
      <c r="E402" t="s">
        <v>5124</v>
      </c>
      <c r="F402" t="s">
        <v>5128</v>
      </c>
      <c r="G402">
        <v>3</v>
      </c>
      <c r="H402" t="s">
        <v>37138</v>
      </c>
      <c r="J402">
        <v>3</v>
      </c>
      <c r="K402" t="s">
        <v>37021</v>
      </c>
      <c r="L402" t="s">
        <v>37139</v>
      </c>
      <c r="M402" t="s">
        <v>37140</v>
      </c>
      <c r="N402" t="s">
        <v>37141</v>
      </c>
      <c r="O402" t="s">
        <v>37142</v>
      </c>
      <c r="P402" t="s">
        <v>37154</v>
      </c>
      <c r="Q402">
        <v>35.474781</v>
      </c>
      <c r="R402">
        <v>135.38603900000001</v>
      </c>
      <c r="S402">
        <v>17</v>
      </c>
      <c r="T402">
        <v>16</v>
      </c>
      <c r="U402">
        <v>0.89285714285713802</v>
      </c>
      <c r="V402">
        <v>6</v>
      </c>
      <c r="W402">
        <v>16</v>
      </c>
    </row>
    <row r="403" spans="1:23">
      <c r="A403" t="s">
        <v>37137</v>
      </c>
      <c r="B403" t="s">
        <v>5121</v>
      </c>
      <c r="C403" t="s">
        <v>5123</v>
      </c>
      <c r="D403">
        <v>2014</v>
      </c>
      <c r="E403" t="s">
        <v>5124</v>
      </c>
      <c r="F403" t="s">
        <v>5128</v>
      </c>
      <c r="G403">
        <v>3</v>
      </c>
      <c r="H403" t="s">
        <v>37138</v>
      </c>
      <c r="J403">
        <v>3</v>
      </c>
      <c r="K403" t="s">
        <v>37021</v>
      </c>
      <c r="L403" t="s">
        <v>37139</v>
      </c>
      <c r="M403" t="s">
        <v>37140</v>
      </c>
      <c r="N403" t="s">
        <v>37141</v>
      </c>
      <c r="O403" t="s">
        <v>37142</v>
      </c>
      <c r="P403" t="s">
        <v>37155</v>
      </c>
      <c r="Q403">
        <v>35.474781</v>
      </c>
      <c r="R403">
        <v>135.38603900000001</v>
      </c>
      <c r="S403">
        <v>17</v>
      </c>
      <c r="T403">
        <v>10</v>
      </c>
      <c r="U403">
        <v>100.892857142857</v>
      </c>
      <c r="V403">
        <v>6</v>
      </c>
      <c r="W403">
        <v>10</v>
      </c>
    </row>
    <row r="404" spans="1:23">
      <c r="A404" t="s">
        <v>37137</v>
      </c>
      <c r="B404" t="s">
        <v>5121</v>
      </c>
      <c r="C404" t="s">
        <v>5123</v>
      </c>
      <c r="D404">
        <v>2014</v>
      </c>
      <c r="E404" t="s">
        <v>5124</v>
      </c>
      <c r="F404" t="s">
        <v>5128</v>
      </c>
      <c r="G404">
        <v>3</v>
      </c>
      <c r="H404" t="s">
        <v>37138</v>
      </c>
      <c r="J404">
        <v>3</v>
      </c>
      <c r="K404" t="s">
        <v>37021</v>
      </c>
      <c r="L404" t="s">
        <v>37139</v>
      </c>
      <c r="M404" t="s">
        <v>37140</v>
      </c>
      <c r="N404" t="s">
        <v>37141</v>
      </c>
      <c r="O404" t="s">
        <v>37142</v>
      </c>
      <c r="P404" t="s">
        <v>37155</v>
      </c>
      <c r="Q404">
        <v>35.474781</v>
      </c>
      <c r="R404">
        <v>135.38603900000001</v>
      </c>
      <c r="S404">
        <v>17</v>
      </c>
      <c r="T404">
        <v>12.014598540145901</v>
      </c>
      <c r="U404">
        <v>100.892857142857</v>
      </c>
      <c r="V404">
        <v>6</v>
      </c>
      <c r="W404">
        <v>12</v>
      </c>
    </row>
    <row r="405" spans="1:23">
      <c r="A405" t="s">
        <v>37137</v>
      </c>
      <c r="B405" t="s">
        <v>5121</v>
      </c>
      <c r="C405" t="s">
        <v>5123</v>
      </c>
      <c r="D405">
        <v>2014</v>
      </c>
      <c r="E405" t="s">
        <v>5124</v>
      </c>
      <c r="F405" t="s">
        <v>5128</v>
      </c>
      <c r="G405">
        <v>3</v>
      </c>
      <c r="H405" t="s">
        <v>37138</v>
      </c>
      <c r="J405">
        <v>3</v>
      </c>
      <c r="K405" t="s">
        <v>37021</v>
      </c>
      <c r="L405" t="s">
        <v>37139</v>
      </c>
      <c r="M405" t="s">
        <v>37140</v>
      </c>
      <c r="N405" t="s">
        <v>37141</v>
      </c>
      <c r="O405" t="s">
        <v>37142</v>
      </c>
      <c r="P405" t="s">
        <v>37155</v>
      </c>
      <c r="Q405">
        <v>35.474781</v>
      </c>
      <c r="R405">
        <v>135.38603900000001</v>
      </c>
      <c r="S405">
        <v>17</v>
      </c>
      <c r="T405">
        <v>12.978102189781</v>
      </c>
      <c r="U405">
        <v>100.892857142857</v>
      </c>
      <c r="V405">
        <v>6</v>
      </c>
      <c r="W405">
        <v>13</v>
      </c>
    </row>
    <row r="406" spans="1:23">
      <c r="A406" t="s">
        <v>37137</v>
      </c>
      <c r="B406" t="s">
        <v>5121</v>
      </c>
      <c r="C406" t="s">
        <v>5123</v>
      </c>
      <c r="D406">
        <v>2014</v>
      </c>
      <c r="E406" t="s">
        <v>5124</v>
      </c>
      <c r="F406" t="s">
        <v>5128</v>
      </c>
      <c r="G406">
        <v>3</v>
      </c>
      <c r="H406" t="s">
        <v>37138</v>
      </c>
      <c r="J406">
        <v>3</v>
      </c>
      <c r="K406" t="s">
        <v>37021</v>
      </c>
      <c r="L406" t="s">
        <v>37139</v>
      </c>
      <c r="M406" t="s">
        <v>37140</v>
      </c>
      <c r="N406" t="s">
        <v>37141</v>
      </c>
      <c r="O406" t="s">
        <v>37142</v>
      </c>
      <c r="P406" t="s">
        <v>37155</v>
      </c>
      <c r="Q406">
        <v>35.474781</v>
      </c>
      <c r="R406">
        <v>135.38603900000001</v>
      </c>
      <c r="S406">
        <v>17</v>
      </c>
      <c r="T406">
        <v>14.029197080291899</v>
      </c>
      <c r="U406">
        <v>90.178571428571402</v>
      </c>
      <c r="V406">
        <v>6</v>
      </c>
      <c r="W406">
        <v>14</v>
      </c>
    </row>
    <row r="407" spans="1:23">
      <c r="A407" t="s">
        <v>37137</v>
      </c>
      <c r="B407" t="s">
        <v>5121</v>
      </c>
      <c r="C407" t="s">
        <v>5123</v>
      </c>
      <c r="D407">
        <v>2014</v>
      </c>
      <c r="E407" t="s">
        <v>5124</v>
      </c>
      <c r="F407" t="s">
        <v>5128</v>
      </c>
      <c r="G407">
        <v>3</v>
      </c>
      <c r="H407" t="s">
        <v>37138</v>
      </c>
      <c r="J407">
        <v>3</v>
      </c>
      <c r="K407" t="s">
        <v>37021</v>
      </c>
      <c r="L407" t="s">
        <v>37139</v>
      </c>
      <c r="M407" t="s">
        <v>37140</v>
      </c>
      <c r="N407" t="s">
        <v>37141</v>
      </c>
      <c r="O407" t="s">
        <v>37142</v>
      </c>
      <c r="P407" t="s">
        <v>37155</v>
      </c>
      <c r="Q407">
        <v>35.474781</v>
      </c>
      <c r="R407">
        <v>135.38603900000001</v>
      </c>
      <c r="S407">
        <v>17</v>
      </c>
      <c r="T407">
        <v>14.992700729927</v>
      </c>
      <c r="U407">
        <v>0</v>
      </c>
      <c r="V407">
        <v>6</v>
      </c>
      <c r="W407">
        <v>15</v>
      </c>
    </row>
    <row r="408" spans="1:23">
      <c r="A408" t="s">
        <v>37137</v>
      </c>
      <c r="B408" t="s">
        <v>5121</v>
      </c>
      <c r="C408" t="s">
        <v>5123</v>
      </c>
      <c r="D408">
        <v>2014</v>
      </c>
      <c r="E408" t="s">
        <v>5124</v>
      </c>
      <c r="F408" t="s">
        <v>5128</v>
      </c>
      <c r="G408">
        <v>3</v>
      </c>
      <c r="H408" t="s">
        <v>37138</v>
      </c>
      <c r="J408">
        <v>3</v>
      </c>
      <c r="K408" t="s">
        <v>37021</v>
      </c>
      <c r="L408" t="s">
        <v>37139</v>
      </c>
      <c r="M408" t="s">
        <v>37140</v>
      </c>
      <c r="N408" t="s">
        <v>37141</v>
      </c>
      <c r="O408" t="s">
        <v>37142</v>
      </c>
      <c r="P408" t="s">
        <v>37155</v>
      </c>
      <c r="Q408">
        <v>35.474781</v>
      </c>
      <c r="R408">
        <v>135.38603900000001</v>
      </c>
      <c r="S408">
        <v>17</v>
      </c>
      <c r="T408">
        <v>16</v>
      </c>
      <c r="U408">
        <v>0.89285714285713802</v>
      </c>
      <c r="V408">
        <v>6</v>
      </c>
      <c r="W408">
        <v>16</v>
      </c>
    </row>
    <row r="409" spans="1:23">
      <c r="A409" t="s">
        <v>37156</v>
      </c>
      <c r="B409" t="s">
        <v>7598</v>
      </c>
      <c r="C409" t="s">
        <v>7600</v>
      </c>
      <c r="D409">
        <v>2009</v>
      </c>
      <c r="E409" t="s">
        <v>667</v>
      </c>
      <c r="F409" t="s">
        <v>7602</v>
      </c>
      <c r="G409">
        <v>3</v>
      </c>
      <c r="J409">
        <v>3</v>
      </c>
      <c r="K409" t="s">
        <v>37021</v>
      </c>
      <c r="L409" t="s">
        <v>37157</v>
      </c>
      <c r="M409" t="s">
        <v>37158</v>
      </c>
      <c r="N409" t="s">
        <v>37131</v>
      </c>
      <c r="O409" t="s">
        <v>37142</v>
      </c>
      <c r="P409" t="s">
        <v>37159</v>
      </c>
      <c r="Q409">
        <v>36.064166999999998</v>
      </c>
      <c r="R409">
        <v>136.21972199999999</v>
      </c>
      <c r="S409">
        <v>4</v>
      </c>
      <c r="T409">
        <v>13.7901069518716</v>
      </c>
      <c r="U409">
        <v>98.994974874371806</v>
      </c>
      <c r="V409">
        <v>262</v>
      </c>
      <c r="W409">
        <v>13.75</v>
      </c>
    </row>
    <row r="410" spans="1:23">
      <c r="A410" t="s">
        <v>37156</v>
      </c>
      <c r="B410" t="s">
        <v>7598</v>
      </c>
      <c r="C410" t="s">
        <v>7600</v>
      </c>
      <c r="D410">
        <v>2009</v>
      </c>
      <c r="E410" t="s">
        <v>667</v>
      </c>
      <c r="F410" t="s">
        <v>7602</v>
      </c>
      <c r="G410">
        <v>3</v>
      </c>
      <c r="J410">
        <v>3</v>
      </c>
      <c r="K410" t="s">
        <v>37021</v>
      </c>
      <c r="L410" t="s">
        <v>37157</v>
      </c>
      <c r="M410" t="s">
        <v>37158</v>
      </c>
      <c r="N410" t="s">
        <v>37131</v>
      </c>
      <c r="O410" t="s">
        <v>37142</v>
      </c>
      <c r="P410" t="s">
        <v>37159</v>
      </c>
      <c r="Q410">
        <v>36.064166999999998</v>
      </c>
      <c r="R410">
        <v>136.21972199999999</v>
      </c>
      <c r="S410">
        <v>4</v>
      </c>
      <c r="T410">
        <v>14.084893048128301</v>
      </c>
      <c r="U410">
        <v>86.934673366834105</v>
      </c>
      <c r="V410">
        <v>262</v>
      </c>
      <c r="W410">
        <v>14</v>
      </c>
    </row>
    <row r="411" spans="1:23">
      <c r="A411" t="s">
        <v>37156</v>
      </c>
      <c r="B411" t="s">
        <v>7598</v>
      </c>
      <c r="C411" t="s">
        <v>7600</v>
      </c>
      <c r="D411">
        <v>2009</v>
      </c>
      <c r="E411" t="s">
        <v>667</v>
      </c>
      <c r="F411" t="s">
        <v>7602</v>
      </c>
      <c r="G411">
        <v>3</v>
      </c>
      <c r="J411">
        <v>3</v>
      </c>
      <c r="K411" t="s">
        <v>37021</v>
      </c>
      <c r="L411" t="s">
        <v>37157</v>
      </c>
      <c r="M411" t="s">
        <v>37158</v>
      </c>
      <c r="N411" t="s">
        <v>37131</v>
      </c>
      <c r="O411" t="s">
        <v>37142</v>
      </c>
      <c r="P411" t="s">
        <v>37159</v>
      </c>
      <c r="Q411">
        <v>36.064166999999998</v>
      </c>
      <c r="R411">
        <v>136.21972199999999</v>
      </c>
      <c r="S411">
        <v>4</v>
      </c>
      <c r="T411">
        <v>14.375</v>
      </c>
      <c r="U411">
        <v>33.417085427135603</v>
      </c>
      <c r="V411">
        <v>262</v>
      </c>
      <c r="W411">
        <v>14.25</v>
      </c>
    </row>
    <row r="412" spans="1:23">
      <c r="A412" t="s">
        <v>37156</v>
      </c>
      <c r="B412" t="s">
        <v>7598</v>
      </c>
      <c r="C412" t="s">
        <v>7600</v>
      </c>
      <c r="D412">
        <v>2009</v>
      </c>
      <c r="E412" t="s">
        <v>667</v>
      </c>
      <c r="F412" t="s">
        <v>7602</v>
      </c>
      <c r="G412">
        <v>3</v>
      </c>
      <c r="J412">
        <v>3</v>
      </c>
      <c r="K412" t="s">
        <v>37021</v>
      </c>
      <c r="L412" t="s">
        <v>37157</v>
      </c>
      <c r="M412" t="s">
        <v>37158</v>
      </c>
      <c r="N412" t="s">
        <v>37131</v>
      </c>
      <c r="O412" t="s">
        <v>37142</v>
      </c>
      <c r="P412" t="s">
        <v>37159</v>
      </c>
      <c r="Q412">
        <v>36.064166999999998</v>
      </c>
      <c r="R412">
        <v>136.21972199999999</v>
      </c>
      <c r="S412">
        <v>4</v>
      </c>
      <c r="T412">
        <v>14.6651069518716</v>
      </c>
      <c r="U412">
        <v>11.055276381909501</v>
      </c>
      <c r="V412">
        <v>262</v>
      </c>
      <c r="W412">
        <v>14.5</v>
      </c>
    </row>
    <row r="413" spans="1:23">
      <c r="A413" t="s">
        <v>37156</v>
      </c>
      <c r="B413" t="s">
        <v>7598</v>
      </c>
      <c r="C413" t="s">
        <v>7600</v>
      </c>
      <c r="D413">
        <v>2009</v>
      </c>
      <c r="E413" t="s">
        <v>667</v>
      </c>
      <c r="F413" t="s">
        <v>7602</v>
      </c>
      <c r="G413">
        <v>3</v>
      </c>
      <c r="J413">
        <v>3</v>
      </c>
      <c r="K413" t="s">
        <v>37021</v>
      </c>
      <c r="L413" t="s">
        <v>37157</v>
      </c>
      <c r="M413" t="s">
        <v>37158</v>
      </c>
      <c r="N413" t="s">
        <v>37131</v>
      </c>
      <c r="O413" t="s">
        <v>37142</v>
      </c>
      <c r="P413" t="s">
        <v>37160</v>
      </c>
      <c r="Q413">
        <f t="shared" ref="Q413:Q418" si="0">36+34/60</f>
        <v>36.56666666666667</v>
      </c>
      <c r="R413">
        <f t="shared" ref="R413:R418" si="1">136+39/60</f>
        <v>136.65</v>
      </c>
      <c r="S413">
        <v>6</v>
      </c>
      <c r="T413">
        <v>13.785427807486601</v>
      </c>
      <c r="U413">
        <v>100.251256281407</v>
      </c>
      <c r="V413">
        <v>312</v>
      </c>
      <c r="W413">
        <v>13.75</v>
      </c>
    </row>
    <row r="414" spans="1:23">
      <c r="A414" t="s">
        <v>37156</v>
      </c>
      <c r="B414" t="s">
        <v>7598</v>
      </c>
      <c r="C414" t="s">
        <v>7600</v>
      </c>
      <c r="D414">
        <v>2009</v>
      </c>
      <c r="E414" t="s">
        <v>667</v>
      </c>
      <c r="F414" t="s">
        <v>7602</v>
      </c>
      <c r="G414">
        <v>3</v>
      </c>
      <c r="J414">
        <v>3</v>
      </c>
      <c r="K414" t="s">
        <v>37021</v>
      </c>
      <c r="L414" t="s">
        <v>37157</v>
      </c>
      <c r="M414" t="s">
        <v>37158</v>
      </c>
      <c r="N414" t="s">
        <v>37131</v>
      </c>
      <c r="O414" t="s">
        <v>37142</v>
      </c>
      <c r="P414" t="s">
        <v>37160</v>
      </c>
      <c r="Q414">
        <f t="shared" si="0"/>
        <v>36.56666666666667</v>
      </c>
      <c r="R414">
        <f t="shared" si="1"/>
        <v>136.65</v>
      </c>
      <c r="S414">
        <v>6</v>
      </c>
      <c r="T414">
        <v>14.084893048128301</v>
      </c>
      <c r="U414">
        <v>91.708542713567795</v>
      </c>
      <c r="V414">
        <v>312</v>
      </c>
      <c r="W414">
        <v>14</v>
      </c>
    </row>
    <row r="415" spans="1:23">
      <c r="A415" t="s">
        <v>37156</v>
      </c>
      <c r="B415" t="s">
        <v>7598</v>
      </c>
      <c r="C415" t="s">
        <v>7600</v>
      </c>
      <c r="D415">
        <v>2009</v>
      </c>
      <c r="E415" t="s">
        <v>667</v>
      </c>
      <c r="F415" t="s">
        <v>7602</v>
      </c>
      <c r="G415">
        <v>3</v>
      </c>
      <c r="J415">
        <v>3</v>
      </c>
      <c r="K415" t="s">
        <v>37021</v>
      </c>
      <c r="L415" t="s">
        <v>37157</v>
      </c>
      <c r="M415" t="s">
        <v>37158</v>
      </c>
      <c r="N415" t="s">
        <v>37131</v>
      </c>
      <c r="O415" t="s">
        <v>37142</v>
      </c>
      <c r="P415" t="s">
        <v>37160</v>
      </c>
      <c r="Q415">
        <f t="shared" si="0"/>
        <v>36.56666666666667</v>
      </c>
      <c r="R415">
        <f t="shared" si="1"/>
        <v>136.65</v>
      </c>
      <c r="S415">
        <v>6</v>
      </c>
      <c r="T415">
        <v>14.375</v>
      </c>
      <c r="U415">
        <v>82.1608040201005</v>
      </c>
      <c r="V415">
        <v>312</v>
      </c>
      <c r="W415">
        <v>14.25</v>
      </c>
    </row>
    <row r="416" spans="1:23">
      <c r="A416" t="s">
        <v>37156</v>
      </c>
      <c r="B416" t="s">
        <v>7598</v>
      </c>
      <c r="C416" t="s">
        <v>7600</v>
      </c>
      <c r="D416">
        <v>2009</v>
      </c>
      <c r="E416" t="s">
        <v>667</v>
      </c>
      <c r="F416" t="s">
        <v>7602</v>
      </c>
      <c r="G416">
        <v>3</v>
      </c>
      <c r="J416">
        <v>3</v>
      </c>
      <c r="K416" t="s">
        <v>37021</v>
      </c>
      <c r="L416" t="s">
        <v>37157</v>
      </c>
      <c r="M416" t="s">
        <v>37158</v>
      </c>
      <c r="N416" t="s">
        <v>37131</v>
      </c>
      <c r="O416" t="s">
        <v>37142</v>
      </c>
      <c r="P416" t="s">
        <v>37160</v>
      </c>
      <c r="Q416">
        <f t="shared" si="0"/>
        <v>36.56666666666667</v>
      </c>
      <c r="R416">
        <f t="shared" si="1"/>
        <v>136.65</v>
      </c>
      <c r="S416">
        <v>6</v>
      </c>
      <c r="T416">
        <v>14.6651069518716</v>
      </c>
      <c r="U416">
        <v>45.226130653266303</v>
      </c>
      <c r="V416">
        <v>312</v>
      </c>
      <c r="W416">
        <v>14.5</v>
      </c>
    </row>
    <row r="417" spans="1:23">
      <c r="A417" t="s">
        <v>37156</v>
      </c>
      <c r="B417" t="s">
        <v>7598</v>
      </c>
      <c r="C417" t="s">
        <v>7600</v>
      </c>
      <c r="D417">
        <v>2009</v>
      </c>
      <c r="E417" t="s">
        <v>667</v>
      </c>
      <c r="F417" t="s">
        <v>7602</v>
      </c>
      <c r="G417">
        <v>3</v>
      </c>
      <c r="J417">
        <v>3</v>
      </c>
      <c r="K417" t="s">
        <v>37021</v>
      </c>
      <c r="L417" t="s">
        <v>37157</v>
      </c>
      <c r="M417" t="s">
        <v>37158</v>
      </c>
      <c r="N417" t="s">
        <v>37131</v>
      </c>
      <c r="O417" t="s">
        <v>37142</v>
      </c>
      <c r="P417" t="s">
        <v>37160</v>
      </c>
      <c r="Q417">
        <f t="shared" si="0"/>
        <v>36.56666666666667</v>
      </c>
      <c r="R417">
        <f t="shared" si="1"/>
        <v>136.65</v>
      </c>
      <c r="S417">
        <v>6</v>
      </c>
      <c r="T417">
        <v>14.950534759358201</v>
      </c>
      <c r="U417">
        <v>0.251256281407023</v>
      </c>
      <c r="V417">
        <v>312</v>
      </c>
      <c r="W417">
        <v>14.75</v>
      </c>
    </row>
    <row r="418" spans="1:23">
      <c r="A418" t="s">
        <v>37156</v>
      </c>
      <c r="B418" t="s">
        <v>7598</v>
      </c>
      <c r="C418" t="s">
        <v>7600</v>
      </c>
      <c r="D418">
        <v>2009</v>
      </c>
      <c r="E418" t="s">
        <v>667</v>
      </c>
      <c r="F418" t="s">
        <v>7602</v>
      </c>
      <c r="G418">
        <v>3</v>
      </c>
      <c r="J418">
        <v>3</v>
      </c>
      <c r="K418" t="s">
        <v>37021</v>
      </c>
      <c r="L418" t="s">
        <v>37157</v>
      </c>
      <c r="M418" t="s">
        <v>37158</v>
      </c>
      <c r="N418" t="s">
        <v>37131</v>
      </c>
      <c r="O418" t="s">
        <v>37142</v>
      </c>
      <c r="P418" t="s">
        <v>37160</v>
      </c>
      <c r="Q418">
        <f t="shared" si="0"/>
        <v>36.56666666666667</v>
      </c>
      <c r="R418">
        <f t="shared" si="1"/>
        <v>136.65</v>
      </c>
      <c r="S418">
        <v>6</v>
      </c>
      <c r="T418">
        <v>15.245320855614899</v>
      </c>
      <c r="U418">
        <v>0.251256281407023</v>
      </c>
      <c r="V418">
        <v>312</v>
      </c>
      <c r="W418">
        <v>15</v>
      </c>
    </row>
    <row r="419" spans="1:23">
      <c r="A419" t="s">
        <v>37156</v>
      </c>
      <c r="B419" t="s">
        <v>7598</v>
      </c>
      <c r="C419" t="s">
        <v>7600</v>
      </c>
      <c r="D419">
        <v>2009</v>
      </c>
      <c r="E419" t="s">
        <v>667</v>
      </c>
      <c r="F419" t="s">
        <v>7602</v>
      </c>
      <c r="G419">
        <v>3</v>
      </c>
      <c r="J419">
        <v>3</v>
      </c>
      <c r="K419" t="s">
        <v>37021</v>
      </c>
      <c r="L419" t="s">
        <v>37157</v>
      </c>
      <c r="M419" t="s">
        <v>37158</v>
      </c>
      <c r="N419" t="s">
        <v>37131</v>
      </c>
      <c r="O419" t="s">
        <v>37142</v>
      </c>
      <c r="P419" t="s">
        <v>37161</v>
      </c>
      <c r="Q419">
        <v>36.75</v>
      </c>
      <c r="R419">
        <f>137+1/60</f>
        <v>137.01666666666668</v>
      </c>
      <c r="S419">
        <v>5</v>
      </c>
      <c r="T419">
        <v>14.080213903743299</v>
      </c>
      <c r="U419">
        <v>94.723618090452206</v>
      </c>
      <c r="V419">
        <v>298</v>
      </c>
      <c r="W419">
        <v>14</v>
      </c>
    </row>
    <row r="420" spans="1:23">
      <c r="A420" t="s">
        <v>37156</v>
      </c>
      <c r="B420" t="s">
        <v>7598</v>
      </c>
      <c r="C420" t="s">
        <v>7600</v>
      </c>
      <c r="D420">
        <v>2009</v>
      </c>
      <c r="E420" t="s">
        <v>667</v>
      </c>
      <c r="F420" t="s">
        <v>7602</v>
      </c>
      <c r="G420">
        <v>3</v>
      </c>
      <c r="J420">
        <v>3</v>
      </c>
      <c r="K420" t="s">
        <v>37021</v>
      </c>
      <c r="L420" t="s">
        <v>37157</v>
      </c>
      <c r="M420" t="s">
        <v>37158</v>
      </c>
      <c r="N420" t="s">
        <v>37131</v>
      </c>
      <c r="O420" t="s">
        <v>37142</v>
      </c>
      <c r="P420" t="s">
        <v>37161</v>
      </c>
      <c r="Q420">
        <v>37.75</v>
      </c>
      <c r="R420">
        <f>137+1/60</f>
        <v>137.01666666666668</v>
      </c>
      <c r="S420">
        <v>5</v>
      </c>
      <c r="T420">
        <v>14.370320855614899</v>
      </c>
      <c r="U420">
        <v>96.482412060301499</v>
      </c>
      <c r="V420">
        <v>298</v>
      </c>
      <c r="W420">
        <v>14.25</v>
      </c>
    </row>
    <row r="421" spans="1:23">
      <c r="A421" t="s">
        <v>37156</v>
      </c>
      <c r="B421" t="s">
        <v>7598</v>
      </c>
      <c r="C421" t="s">
        <v>7600</v>
      </c>
      <c r="D421">
        <v>2009</v>
      </c>
      <c r="E421" t="s">
        <v>667</v>
      </c>
      <c r="F421" t="s">
        <v>7602</v>
      </c>
      <c r="G421">
        <v>3</v>
      </c>
      <c r="J421">
        <v>3</v>
      </c>
      <c r="K421" t="s">
        <v>37021</v>
      </c>
      <c r="L421" t="s">
        <v>37157</v>
      </c>
      <c r="M421" t="s">
        <v>37158</v>
      </c>
      <c r="N421" t="s">
        <v>37131</v>
      </c>
      <c r="O421" t="s">
        <v>37142</v>
      </c>
      <c r="P421" t="s">
        <v>37161</v>
      </c>
      <c r="Q421">
        <v>38.75</v>
      </c>
      <c r="R421">
        <f>137+1/60</f>
        <v>137.01666666666668</v>
      </c>
      <c r="S421">
        <v>5</v>
      </c>
      <c r="T421">
        <v>14.669786096256599</v>
      </c>
      <c r="U421">
        <v>69.849246231155703</v>
      </c>
      <c r="V421">
        <v>298</v>
      </c>
      <c r="W421">
        <v>14.5</v>
      </c>
    </row>
    <row r="422" spans="1:23">
      <c r="A422" t="s">
        <v>37156</v>
      </c>
      <c r="B422" t="s">
        <v>7598</v>
      </c>
      <c r="C422" t="s">
        <v>7600</v>
      </c>
      <c r="D422">
        <v>2009</v>
      </c>
      <c r="E422" t="s">
        <v>667</v>
      </c>
      <c r="F422" t="s">
        <v>7602</v>
      </c>
      <c r="G422">
        <v>3</v>
      </c>
      <c r="J422">
        <v>3</v>
      </c>
      <c r="K422" t="s">
        <v>37021</v>
      </c>
      <c r="L422" t="s">
        <v>37157</v>
      </c>
      <c r="M422" t="s">
        <v>37158</v>
      </c>
      <c r="N422" t="s">
        <v>37131</v>
      </c>
      <c r="O422" t="s">
        <v>37142</v>
      </c>
      <c r="P422" t="s">
        <v>37161</v>
      </c>
      <c r="Q422">
        <v>39.75</v>
      </c>
      <c r="R422">
        <f>137+1/60</f>
        <v>137.01666666666668</v>
      </c>
      <c r="S422">
        <v>5</v>
      </c>
      <c r="T422">
        <v>14.950534759358201</v>
      </c>
      <c r="U422">
        <v>0</v>
      </c>
      <c r="V422">
        <v>298</v>
      </c>
      <c r="W422">
        <v>14.75</v>
      </c>
    </row>
    <row r="423" spans="1:23">
      <c r="A423" t="s">
        <v>37156</v>
      </c>
      <c r="B423" t="s">
        <v>7598</v>
      </c>
      <c r="C423" t="s">
        <v>7600</v>
      </c>
      <c r="D423">
        <v>2009</v>
      </c>
      <c r="E423" t="s">
        <v>667</v>
      </c>
      <c r="F423" t="s">
        <v>7602</v>
      </c>
      <c r="G423">
        <v>3</v>
      </c>
      <c r="J423">
        <v>3</v>
      </c>
      <c r="K423" t="s">
        <v>37021</v>
      </c>
      <c r="L423" t="s">
        <v>37157</v>
      </c>
      <c r="M423" t="s">
        <v>37158</v>
      </c>
      <c r="N423" t="s">
        <v>37131</v>
      </c>
      <c r="O423" t="s">
        <v>37142</v>
      </c>
      <c r="P423" t="s">
        <v>37161</v>
      </c>
      <c r="Q423">
        <v>40.75</v>
      </c>
      <c r="R423">
        <f>137+1/60</f>
        <v>137.01666666666668</v>
      </c>
      <c r="S423">
        <v>5</v>
      </c>
      <c r="T423">
        <v>15.245320855614899</v>
      </c>
      <c r="U423">
        <v>-0.25125628140703699</v>
      </c>
      <c r="V423">
        <v>298</v>
      </c>
      <c r="W423">
        <v>15</v>
      </c>
    </row>
    <row r="424" spans="1:23">
      <c r="A424" t="s">
        <v>37162</v>
      </c>
      <c r="B424" t="s">
        <v>11942</v>
      </c>
      <c r="C424" t="s">
        <v>11943</v>
      </c>
      <c r="D424">
        <v>1996</v>
      </c>
      <c r="E424" t="s">
        <v>6536</v>
      </c>
      <c r="F424" t="s">
        <v>11945</v>
      </c>
      <c r="G424">
        <v>7</v>
      </c>
      <c r="H424" t="s">
        <v>37023</v>
      </c>
      <c r="I424" t="s">
        <v>37163</v>
      </c>
      <c r="J424">
        <v>6</v>
      </c>
      <c r="K424" t="s">
        <v>37021</v>
      </c>
      <c r="L424" t="s">
        <v>37157</v>
      </c>
      <c r="M424" t="s">
        <v>37158</v>
      </c>
      <c r="N424" t="s">
        <v>37131</v>
      </c>
      <c r="O424" t="s">
        <v>37098</v>
      </c>
      <c r="P424" t="s">
        <v>37164</v>
      </c>
      <c r="Q424">
        <v>39.700000000000003</v>
      </c>
      <c r="R424">
        <v>140.1</v>
      </c>
      <c r="S424">
        <v>5</v>
      </c>
      <c r="T424">
        <v>14.019089574155601</v>
      </c>
      <c r="U424">
        <v>100.664451827242</v>
      </c>
      <c r="V424">
        <v>770</v>
      </c>
      <c r="W424">
        <v>14</v>
      </c>
    </row>
    <row r="425" spans="1:23">
      <c r="A425" t="s">
        <v>37162</v>
      </c>
      <c r="B425" t="s">
        <v>11942</v>
      </c>
      <c r="C425" t="s">
        <v>11943</v>
      </c>
      <c r="D425">
        <v>1996</v>
      </c>
      <c r="E425" t="s">
        <v>6536</v>
      </c>
      <c r="F425" t="s">
        <v>11945</v>
      </c>
      <c r="G425">
        <v>7</v>
      </c>
      <c r="H425" t="s">
        <v>37023</v>
      </c>
      <c r="I425" t="s">
        <v>37163</v>
      </c>
      <c r="J425">
        <v>6</v>
      </c>
      <c r="K425" t="s">
        <v>37021</v>
      </c>
      <c r="L425" t="s">
        <v>37157</v>
      </c>
      <c r="M425" t="s">
        <v>37158</v>
      </c>
      <c r="N425" t="s">
        <v>37131</v>
      </c>
      <c r="O425" t="s">
        <v>37098</v>
      </c>
      <c r="P425" t="s">
        <v>37164</v>
      </c>
      <c r="Q425">
        <v>39.700000000000003</v>
      </c>
      <c r="R425">
        <v>140.1</v>
      </c>
      <c r="S425">
        <v>5</v>
      </c>
      <c r="T425">
        <v>14.2481644640234</v>
      </c>
      <c r="U425">
        <v>85.049833887043107</v>
      </c>
      <c r="V425">
        <v>770</v>
      </c>
      <c r="W425">
        <v>14.25</v>
      </c>
    </row>
    <row r="426" spans="1:23">
      <c r="A426" t="s">
        <v>37162</v>
      </c>
      <c r="B426" t="s">
        <v>11942</v>
      </c>
      <c r="C426" t="s">
        <v>11943</v>
      </c>
      <c r="D426">
        <v>1996</v>
      </c>
      <c r="E426" t="s">
        <v>6536</v>
      </c>
      <c r="F426" t="s">
        <v>11945</v>
      </c>
      <c r="G426">
        <v>7</v>
      </c>
      <c r="H426" t="s">
        <v>37023</v>
      </c>
      <c r="I426" t="s">
        <v>37163</v>
      </c>
      <c r="J426">
        <v>6</v>
      </c>
      <c r="K426" t="s">
        <v>37021</v>
      </c>
      <c r="L426" t="s">
        <v>37157</v>
      </c>
      <c r="M426" t="s">
        <v>37158</v>
      </c>
      <c r="N426" t="s">
        <v>37131</v>
      </c>
      <c r="O426" t="s">
        <v>37098</v>
      </c>
      <c r="P426" t="s">
        <v>37164</v>
      </c>
      <c r="Q426">
        <v>39.700000000000003</v>
      </c>
      <c r="R426">
        <v>140.1</v>
      </c>
      <c r="S426">
        <v>5</v>
      </c>
      <c r="T426">
        <v>14.4948604992657</v>
      </c>
      <c r="U426">
        <v>62.956810631229203</v>
      </c>
      <c r="V426">
        <v>770</v>
      </c>
      <c r="W426">
        <v>14.5</v>
      </c>
    </row>
    <row r="427" spans="1:23">
      <c r="A427" t="s">
        <v>37162</v>
      </c>
      <c r="B427" t="s">
        <v>11942</v>
      </c>
      <c r="C427" t="s">
        <v>11943</v>
      </c>
      <c r="D427">
        <v>1996</v>
      </c>
      <c r="E427" t="s">
        <v>6536</v>
      </c>
      <c r="F427" t="s">
        <v>11945</v>
      </c>
      <c r="G427">
        <v>7</v>
      </c>
      <c r="H427" t="s">
        <v>37023</v>
      </c>
      <c r="I427" t="s">
        <v>37163</v>
      </c>
      <c r="J427">
        <v>6</v>
      </c>
      <c r="K427" t="s">
        <v>37021</v>
      </c>
      <c r="L427" t="s">
        <v>37157</v>
      </c>
      <c r="M427" t="s">
        <v>37158</v>
      </c>
      <c r="N427" t="s">
        <v>37131</v>
      </c>
      <c r="O427" t="s">
        <v>37098</v>
      </c>
      <c r="P427" t="s">
        <v>37164</v>
      </c>
      <c r="Q427">
        <v>39.700000000000003</v>
      </c>
      <c r="R427">
        <v>140.1</v>
      </c>
      <c r="S427">
        <v>5</v>
      </c>
      <c r="T427">
        <v>14.7503671071953</v>
      </c>
      <c r="U427">
        <v>22.923588039867099</v>
      </c>
      <c r="V427">
        <v>770</v>
      </c>
      <c r="W427">
        <v>14.75</v>
      </c>
    </row>
    <row r="428" spans="1:23">
      <c r="A428" t="s">
        <v>37162</v>
      </c>
      <c r="B428" t="s">
        <v>11942</v>
      </c>
      <c r="C428" t="s">
        <v>11943</v>
      </c>
      <c r="D428">
        <v>1996</v>
      </c>
      <c r="E428" t="s">
        <v>6536</v>
      </c>
      <c r="F428" t="s">
        <v>11945</v>
      </c>
      <c r="G428">
        <v>7</v>
      </c>
      <c r="H428" t="s">
        <v>37023</v>
      </c>
      <c r="I428" t="s">
        <v>37163</v>
      </c>
      <c r="J428">
        <v>6</v>
      </c>
      <c r="K428" t="s">
        <v>37021</v>
      </c>
      <c r="L428" t="s">
        <v>37157</v>
      </c>
      <c r="M428" t="s">
        <v>37158</v>
      </c>
      <c r="N428" t="s">
        <v>37131</v>
      </c>
      <c r="O428" t="s">
        <v>37098</v>
      </c>
      <c r="P428" t="s">
        <v>37164</v>
      </c>
      <c r="Q428">
        <v>39.700000000000003</v>
      </c>
      <c r="R428">
        <v>140.1</v>
      </c>
      <c r="S428">
        <v>5</v>
      </c>
      <c r="T428">
        <v>15.0279001468428</v>
      </c>
      <c r="U428">
        <v>-0.83056478405313705</v>
      </c>
      <c r="V428">
        <v>770</v>
      </c>
      <c r="W428">
        <v>15</v>
      </c>
    </row>
    <row r="429" spans="1:23">
      <c r="A429" t="s">
        <v>37162</v>
      </c>
      <c r="B429" t="s">
        <v>11942</v>
      </c>
      <c r="C429" t="s">
        <v>11943</v>
      </c>
      <c r="D429">
        <v>1996</v>
      </c>
      <c r="E429" t="s">
        <v>6536</v>
      </c>
      <c r="F429" t="s">
        <v>11945</v>
      </c>
      <c r="G429">
        <v>7</v>
      </c>
      <c r="H429" t="s">
        <v>37023</v>
      </c>
      <c r="I429" t="s">
        <v>37163</v>
      </c>
      <c r="J429">
        <v>6</v>
      </c>
      <c r="K429" t="s">
        <v>37021</v>
      </c>
      <c r="L429" t="s">
        <v>37157</v>
      </c>
      <c r="M429" t="s">
        <v>37158</v>
      </c>
      <c r="N429" t="s">
        <v>37131</v>
      </c>
      <c r="O429" t="s">
        <v>37098</v>
      </c>
      <c r="P429" t="s">
        <v>37165</v>
      </c>
      <c r="Q429">
        <v>36.1</v>
      </c>
      <c r="R429">
        <v>136.19999999999999</v>
      </c>
      <c r="S429">
        <v>4</v>
      </c>
      <c r="T429">
        <v>14.2672540381791</v>
      </c>
      <c r="U429">
        <v>100.830564784053</v>
      </c>
      <c r="V429">
        <v>770</v>
      </c>
      <c r="W429">
        <v>14.25</v>
      </c>
    </row>
    <row r="430" spans="1:23">
      <c r="A430" t="s">
        <v>37162</v>
      </c>
      <c r="B430" t="s">
        <v>11942</v>
      </c>
      <c r="C430" t="s">
        <v>11943</v>
      </c>
      <c r="D430">
        <v>1996</v>
      </c>
      <c r="E430" t="s">
        <v>6536</v>
      </c>
      <c r="F430" t="s">
        <v>11945</v>
      </c>
      <c r="G430">
        <v>7</v>
      </c>
      <c r="H430" t="s">
        <v>37023</v>
      </c>
      <c r="I430" t="s">
        <v>37163</v>
      </c>
      <c r="J430">
        <v>6</v>
      </c>
      <c r="K430" t="s">
        <v>37021</v>
      </c>
      <c r="L430" t="s">
        <v>37157</v>
      </c>
      <c r="M430" t="s">
        <v>37158</v>
      </c>
      <c r="N430" t="s">
        <v>37131</v>
      </c>
      <c r="O430" t="s">
        <v>37098</v>
      </c>
      <c r="P430" t="s">
        <v>37165</v>
      </c>
      <c r="Q430">
        <v>36.1</v>
      </c>
      <c r="R430">
        <v>136.19999999999999</v>
      </c>
      <c r="S430">
        <v>4</v>
      </c>
      <c r="T430">
        <v>14.4963289280469</v>
      </c>
      <c r="U430">
        <v>84.385382059800605</v>
      </c>
      <c r="V430">
        <v>770</v>
      </c>
      <c r="W430">
        <v>14.5</v>
      </c>
    </row>
    <row r="431" spans="1:23">
      <c r="A431" t="s">
        <v>37162</v>
      </c>
      <c r="B431" t="s">
        <v>11942</v>
      </c>
      <c r="C431" t="s">
        <v>11943</v>
      </c>
      <c r="D431">
        <v>1996</v>
      </c>
      <c r="E431" t="s">
        <v>6536</v>
      </c>
      <c r="F431" t="s">
        <v>11945</v>
      </c>
      <c r="G431">
        <v>7</v>
      </c>
      <c r="H431" t="s">
        <v>37023</v>
      </c>
      <c r="I431" t="s">
        <v>37163</v>
      </c>
      <c r="J431">
        <v>6</v>
      </c>
      <c r="K431" t="s">
        <v>37021</v>
      </c>
      <c r="L431" t="s">
        <v>37157</v>
      </c>
      <c r="M431" t="s">
        <v>37158</v>
      </c>
      <c r="N431" t="s">
        <v>37131</v>
      </c>
      <c r="O431" t="s">
        <v>37098</v>
      </c>
      <c r="P431" t="s">
        <v>37165</v>
      </c>
      <c r="Q431">
        <v>36.1</v>
      </c>
      <c r="R431">
        <v>136.19999999999999</v>
      </c>
      <c r="S431">
        <v>4</v>
      </c>
      <c r="T431">
        <v>14.748898678413999</v>
      </c>
      <c r="U431">
        <v>12.126245847176</v>
      </c>
      <c r="V431">
        <v>770</v>
      </c>
      <c r="W431">
        <v>14.75</v>
      </c>
    </row>
    <row r="432" spans="1:23">
      <c r="A432" t="s">
        <v>37162</v>
      </c>
      <c r="B432" t="s">
        <v>11942</v>
      </c>
      <c r="C432" t="s">
        <v>11943</v>
      </c>
      <c r="D432">
        <v>1996</v>
      </c>
      <c r="E432" t="s">
        <v>6536</v>
      </c>
      <c r="F432" t="s">
        <v>11945</v>
      </c>
      <c r="G432">
        <v>7</v>
      </c>
      <c r="H432" t="s">
        <v>37023</v>
      </c>
      <c r="I432" t="s">
        <v>37163</v>
      </c>
      <c r="J432">
        <v>6</v>
      </c>
      <c r="K432" t="s">
        <v>37021</v>
      </c>
      <c r="L432" t="s">
        <v>37157</v>
      </c>
      <c r="M432" t="s">
        <v>37158</v>
      </c>
      <c r="N432" t="s">
        <v>37131</v>
      </c>
      <c r="O432" t="s">
        <v>37098</v>
      </c>
      <c r="P432" t="s">
        <v>37165</v>
      </c>
      <c r="Q432">
        <v>36.1</v>
      </c>
      <c r="R432">
        <v>136.19999999999999</v>
      </c>
      <c r="S432">
        <v>4</v>
      </c>
      <c r="T432">
        <v>14.972099853157101</v>
      </c>
      <c r="U432">
        <v>-0.99667774086377303</v>
      </c>
      <c r="V432">
        <v>770</v>
      </c>
      <c r="W432">
        <v>15</v>
      </c>
    </row>
    <row r="433" spans="1:24" hidden="1">
      <c r="A433" t="s">
        <v>37162</v>
      </c>
      <c r="B433" t="s">
        <v>11942</v>
      </c>
      <c r="C433" t="s">
        <v>11943</v>
      </c>
      <c r="D433">
        <v>1996</v>
      </c>
      <c r="E433" t="s">
        <v>6536</v>
      </c>
      <c r="F433" t="s">
        <v>11945</v>
      </c>
      <c r="G433">
        <v>7</v>
      </c>
      <c r="H433" t="s">
        <v>37023</v>
      </c>
      <c r="I433" t="s">
        <v>37163</v>
      </c>
      <c r="J433">
        <v>6</v>
      </c>
      <c r="K433" t="s">
        <v>37021</v>
      </c>
      <c r="L433" t="s">
        <v>37157</v>
      </c>
      <c r="M433" t="s">
        <v>37158</v>
      </c>
      <c r="N433" t="s">
        <v>37131</v>
      </c>
      <c r="O433" t="s">
        <v>37098</v>
      </c>
      <c r="P433" t="s">
        <v>37166</v>
      </c>
      <c r="Q433">
        <v>35</v>
      </c>
      <c r="R433">
        <v>135.80000000000001</v>
      </c>
      <c r="S433">
        <v>3</v>
      </c>
      <c r="T433">
        <v>14.236417033773799</v>
      </c>
      <c r="U433">
        <v>57.475083056478397</v>
      </c>
      <c r="V433">
        <v>770</v>
      </c>
      <c r="W433">
        <v>14.25</v>
      </c>
      <c r="X433" t="s">
        <v>13429</v>
      </c>
    </row>
    <row r="434" spans="1:24" hidden="1">
      <c r="A434" t="s">
        <v>37162</v>
      </c>
      <c r="B434" t="s">
        <v>11942</v>
      </c>
      <c r="C434" t="s">
        <v>11943</v>
      </c>
      <c r="D434">
        <v>1996</v>
      </c>
      <c r="E434" t="s">
        <v>6536</v>
      </c>
      <c r="F434" t="s">
        <v>11945</v>
      </c>
      <c r="G434">
        <v>7</v>
      </c>
      <c r="H434" t="s">
        <v>37023</v>
      </c>
      <c r="I434" t="s">
        <v>37163</v>
      </c>
      <c r="J434">
        <v>6</v>
      </c>
      <c r="K434" t="s">
        <v>37021</v>
      </c>
      <c r="L434" t="s">
        <v>37157</v>
      </c>
      <c r="M434" t="s">
        <v>37158</v>
      </c>
      <c r="N434" t="s">
        <v>37131</v>
      </c>
      <c r="O434" t="s">
        <v>37098</v>
      </c>
      <c r="P434" t="s">
        <v>37166</v>
      </c>
      <c r="Q434">
        <v>35</v>
      </c>
      <c r="R434">
        <v>135.80000000000001</v>
      </c>
      <c r="S434">
        <v>3</v>
      </c>
      <c r="T434">
        <v>14.4948604992657</v>
      </c>
      <c r="U434">
        <v>0.99667774086380201</v>
      </c>
      <c r="V434">
        <v>770</v>
      </c>
      <c r="W434">
        <v>14.5</v>
      </c>
      <c r="X434" t="s">
        <v>13429</v>
      </c>
    </row>
    <row r="435" spans="1:24" hidden="1">
      <c r="A435" t="s">
        <v>37162</v>
      </c>
      <c r="B435" t="s">
        <v>11942</v>
      </c>
      <c r="C435" t="s">
        <v>11943</v>
      </c>
      <c r="D435">
        <v>1996</v>
      </c>
      <c r="E435" t="s">
        <v>6536</v>
      </c>
      <c r="F435" t="s">
        <v>11945</v>
      </c>
      <c r="G435">
        <v>7</v>
      </c>
      <c r="H435" t="s">
        <v>37023</v>
      </c>
      <c r="I435" t="s">
        <v>37163</v>
      </c>
      <c r="J435">
        <v>6</v>
      </c>
      <c r="K435" t="s">
        <v>37021</v>
      </c>
      <c r="L435" t="s">
        <v>37157</v>
      </c>
      <c r="M435" t="s">
        <v>37158</v>
      </c>
      <c r="N435" t="s">
        <v>37131</v>
      </c>
      <c r="O435" t="s">
        <v>37098</v>
      </c>
      <c r="P435" t="s">
        <v>37166</v>
      </c>
      <c r="Q435">
        <v>35</v>
      </c>
      <c r="R435">
        <v>135.80000000000001</v>
      </c>
      <c r="S435">
        <v>3</v>
      </c>
      <c r="T435">
        <v>14.7165932452276</v>
      </c>
      <c r="U435">
        <v>-0.33222591362124299</v>
      </c>
      <c r="V435">
        <v>770</v>
      </c>
      <c r="W435">
        <v>14.75</v>
      </c>
      <c r="X435" t="s">
        <v>13429</v>
      </c>
    </row>
    <row r="436" spans="1:24">
      <c r="A436" t="s">
        <v>37162</v>
      </c>
      <c r="B436" t="s">
        <v>11942</v>
      </c>
      <c r="C436" t="s">
        <v>11943</v>
      </c>
      <c r="D436">
        <v>1996</v>
      </c>
      <c r="E436" t="s">
        <v>6536</v>
      </c>
      <c r="F436" t="s">
        <v>11945</v>
      </c>
      <c r="G436">
        <v>7</v>
      </c>
      <c r="H436" t="s">
        <v>37023</v>
      </c>
      <c r="I436" t="s">
        <v>37163</v>
      </c>
      <c r="J436">
        <v>6</v>
      </c>
      <c r="K436" t="s">
        <v>37021</v>
      </c>
      <c r="L436" t="s">
        <v>37157</v>
      </c>
      <c r="M436" t="s">
        <v>37158</v>
      </c>
      <c r="N436" t="s">
        <v>37131</v>
      </c>
      <c r="O436" t="s">
        <v>37098</v>
      </c>
      <c r="P436" t="s">
        <v>37167</v>
      </c>
      <c r="Q436">
        <v>36.4</v>
      </c>
      <c r="R436">
        <v>139.1</v>
      </c>
      <c r="S436">
        <v>4</v>
      </c>
      <c r="T436">
        <v>14.237885462555001</v>
      </c>
      <c r="U436">
        <v>100.664451827242</v>
      </c>
      <c r="V436">
        <v>770</v>
      </c>
      <c r="W436">
        <v>14.25</v>
      </c>
    </row>
    <row r="437" spans="1:24">
      <c r="A437" t="s">
        <v>37162</v>
      </c>
      <c r="B437" t="s">
        <v>11942</v>
      </c>
      <c r="C437" t="s">
        <v>11943</v>
      </c>
      <c r="D437">
        <v>1996</v>
      </c>
      <c r="E437" t="s">
        <v>6536</v>
      </c>
      <c r="F437" t="s">
        <v>11945</v>
      </c>
      <c r="G437">
        <v>7</v>
      </c>
      <c r="H437" t="s">
        <v>37023</v>
      </c>
      <c r="I437" t="s">
        <v>37163</v>
      </c>
      <c r="J437">
        <v>6</v>
      </c>
      <c r="K437" t="s">
        <v>37021</v>
      </c>
      <c r="L437" t="s">
        <v>37157</v>
      </c>
      <c r="M437" t="s">
        <v>37158</v>
      </c>
      <c r="N437" t="s">
        <v>37131</v>
      </c>
      <c r="O437" t="s">
        <v>37098</v>
      </c>
      <c r="P437" t="s">
        <v>37167</v>
      </c>
      <c r="Q437">
        <v>36.4</v>
      </c>
      <c r="R437">
        <v>139.1</v>
      </c>
      <c r="S437">
        <v>4</v>
      </c>
      <c r="T437">
        <v>14.499265785609399</v>
      </c>
      <c r="U437">
        <v>56.312292358803901</v>
      </c>
      <c r="V437">
        <v>770</v>
      </c>
      <c r="W437">
        <v>14.5</v>
      </c>
    </row>
    <row r="438" spans="1:24">
      <c r="A438" t="s">
        <v>37162</v>
      </c>
      <c r="B438" t="s">
        <v>11942</v>
      </c>
      <c r="C438" t="s">
        <v>11943</v>
      </c>
      <c r="D438">
        <v>1996</v>
      </c>
      <c r="E438" t="s">
        <v>6536</v>
      </c>
      <c r="F438" t="s">
        <v>11945</v>
      </c>
      <c r="G438">
        <v>7</v>
      </c>
      <c r="H438" t="s">
        <v>37023</v>
      </c>
      <c r="I438" t="s">
        <v>37163</v>
      </c>
      <c r="J438">
        <v>6</v>
      </c>
      <c r="K438" t="s">
        <v>37021</v>
      </c>
      <c r="L438" t="s">
        <v>37157</v>
      </c>
      <c r="M438" t="s">
        <v>37158</v>
      </c>
      <c r="N438" t="s">
        <v>37131</v>
      </c>
      <c r="O438" t="s">
        <v>37098</v>
      </c>
      <c r="P438" t="s">
        <v>37167</v>
      </c>
      <c r="Q438">
        <v>36.4</v>
      </c>
      <c r="R438">
        <v>139.1</v>
      </c>
      <c r="S438">
        <v>4</v>
      </c>
      <c r="T438">
        <v>14.7547723935389</v>
      </c>
      <c r="U438">
        <v>18.106312292358801</v>
      </c>
      <c r="V438">
        <v>770</v>
      </c>
      <c r="W438">
        <v>14.75</v>
      </c>
    </row>
    <row r="439" spans="1:24">
      <c r="A439" t="s">
        <v>37162</v>
      </c>
      <c r="B439" t="s">
        <v>11942</v>
      </c>
      <c r="C439" t="s">
        <v>11943</v>
      </c>
      <c r="D439">
        <v>1996</v>
      </c>
      <c r="E439" t="s">
        <v>6536</v>
      </c>
      <c r="F439" t="s">
        <v>11945</v>
      </c>
      <c r="G439">
        <v>7</v>
      </c>
      <c r="H439" t="s">
        <v>37023</v>
      </c>
      <c r="I439" t="s">
        <v>37163</v>
      </c>
      <c r="J439">
        <v>6</v>
      </c>
      <c r="K439" t="s">
        <v>37021</v>
      </c>
      <c r="L439" t="s">
        <v>37157</v>
      </c>
      <c r="M439" t="s">
        <v>37158</v>
      </c>
      <c r="N439" t="s">
        <v>37131</v>
      </c>
      <c r="O439" t="s">
        <v>37098</v>
      </c>
      <c r="P439" t="s">
        <v>37167</v>
      </c>
      <c r="Q439">
        <v>36.4</v>
      </c>
      <c r="R439">
        <v>139.1</v>
      </c>
      <c r="S439">
        <v>4</v>
      </c>
      <c r="T439">
        <v>15.0014684287812</v>
      </c>
      <c r="U439">
        <v>-0.83056478405313705</v>
      </c>
      <c r="V439">
        <v>770</v>
      </c>
      <c r="W439">
        <v>15</v>
      </c>
    </row>
    <row r="440" spans="1:24" hidden="1">
      <c r="A440" t="s">
        <v>37162</v>
      </c>
      <c r="B440" t="s">
        <v>11942</v>
      </c>
      <c r="C440" t="s">
        <v>11943</v>
      </c>
      <c r="D440">
        <v>1996</v>
      </c>
      <c r="E440" t="s">
        <v>6536</v>
      </c>
      <c r="F440" t="s">
        <v>11945</v>
      </c>
      <c r="G440">
        <v>7</v>
      </c>
      <c r="H440" t="s">
        <v>37023</v>
      </c>
      <c r="I440" t="s">
        <v>37163</v>
      </c>
      <c r="J440">
        <v>6</v>
      </c>
      <c r="K440" t="s">
        <v>37021</v>
      </c>
      <c r="L440" t="s">
        <v>37157</v>
      </c>
      <c r="M440" t="s">
        <v>37158</v>
      </c>
      <c r="N440" t="s">
        <v>37131</v>
      </c>
      <c r="O440" t="s">
        <v>37098</v>
      </c>
      <c r="P440" t="s">
        <v>37168</v>
      </c>
      <c r="Q440">
        <v>35</v>
      </c>
      <c r="R440">
        <v>138.4</v>
      </c>
      <c r="S440">
        <v>3</v>
      </c>
      <c r="T440">
        <v>14.239353891336201</v>
      </c>
      <c r="U440">
        <v>92.691029900332197</v>
      </c>
      <c r="V440">
        <v>770</v>
      </c>
      <c r="W440">
        <v>14.25</v>
      </c>
      <c r="X440" t="s">
        <v>37169</v>
      </c>
    </row>
    <row r="441" spans="1:24" hidden="1">
      <c r="A441" t="s">
        <v>37162</v>
      </c>
      <c r="B441" t="s">
        <v>11942</v>
      </c>
      <c r="C441" t="s">
        <v>11943</v>
      </c>
      <c r="D441">
        <v>1996</v>
      </c>
      <c r="E441" t="s">
        <v>6536</v>
      </c>
      <c r="F441" t="s">
        <v>11945</v>
      </c>
      <c r="G441">
        <v>7</v>
      </c>
      <c r="H441" t="s">
        <v>37023</v>
      </c>
      <c r="I441" t="s">
        <v>37163</v>
      </c>
      <c r="J441">
        <v>6</v>
      </c>
      <c r="K441" t="s">
        <v>37021</v>
      </c>
      <c r="L441" t="s">
        <v>37157</v>
      </c>
      <c r="M441" t="s">
        <v>37158</v>
      </c>
      <c r="N441" t="s">
        <v>37131</v>
      </c>
      <c r="O441" t="s">
        <v>37098</v>
      </c>
      <c r="P441" t="s">
        <v>37168</v>
      </c>
      <c r="Q441">
        <v>35</v>
      </c>
      <c r="R441">
        <v>138.4</v>
      </c>
      <c r="S441">
        <v>3</v>
      </c>
      <c r="T441">
        <v>14.499265785609399</v>
      </c>
      <c r="U441">
        <v>22.425249169435201</v>
      </c>
      <c r="V441">
        <v>770</v>
      </c>
      <c r="W441">
        <v>14.5</v>
      </c>
      <c r="X441" t="s">
        <v>37169</v>
      </c>
    </row>
    <row r="442" spans="1:24" hidden="1">
      <c r="A442" t="s">
        <v>37162</v>
      </c>
      <c r="B442" t="s">
        <v>11942</v>
      </c>
      <c r="C442" t="s">
        <v>11943</v>
      </c>
      <c r="D442">
        <v>1996</v>
      </c>
      <c r="E442" t="s">
        <v>6536</v>
      </c>
      <c r="F442" t="s">
        <v>11945</v>
      </c>
      <c r="G442">
        <v>7</v>
      </c>
      <c r="H442" t="s">
        <v>37023</v>
      </c>
      <c r="I442" t="s">
        <v>37163</v>
      </c>
      <c r="J442">
        <v>6</v>
      </c>
      <c r="K442" t="s">
        <v>37021</v>
      </c>
      <c r="L442" t="s">
        <v>37157</v>
      </c>
      <c r="M442" t="s">
        <v>37158</v>
      </c>
      <c r="N442" t="s">
        <v>37131</v>
      </c>
      <c r="O442" t="s">
        <v>37098</v>
      </c>
      <c r="P442" t="s">
        <v>37168</v>
      </c>
      <c r="Q442">
        <v>35</v>
      </c>
      <c r="R442">
        <v>138.4</v>
      </c>
      <c r="S442">
        <v>3</v>
      </c>
      <c r="T442">
        <v>14.773861967694501</v>
      </c>
      <c r="U442">
        <v>0</v>
      </c>
      <c r="V442">
        <v>770</v>
      </c>
      <c r="W442">
        <v>14.75</v>
      </c>
      <c r="X442" t="s">
        <v>37169</v>
      </c>
    </row>
    <row r="443" spans="1:24" hidden="1">
      <c r="A443" t="s">
        <v>37162</v>
      </c>
      <c r="B443" t="s">
        <v>11942</v>
      </c>
      <c r="C443" t="s">
        <v>11943</v>
      </c>
      <c r="D443">
        <v>1996</v>
      </c>
      <c r="E443" t="s">
        <v>6536</v>
      </c>
      <c r="F443" t="s">
        <v>11945</v>
      </c>
      <c r="G443">
        <v>7</v>
      </c>
      <c r="H443" t="s">
        <v>37023</v>
      </c>
      <c r="I443" t="s">
        <v>37163</v>
      </c>
      <c r="J443">
        <v>6</v>
      </c>
      <c r="K443" t="s">
        <v>37021</v>
      </c>
      <c r="L443" t="s">
        <v>37157</v>
      </c>
      <c r="M443" t="s">
        <v>37158</v>
      </c>
      <c r="N443" t="s">
        <v>37131</v>
      </c>
      <c r="O443" t="s">
        <v>37098</v>
      </c>
      <c r="P443" t="s">
        <v>37170</v>
      </c>
      <c r="Q443">
        <v>36.6</v>
      </c>
      <c r="R443">
        <v>139.9</v>
      </c>
      <c r="S443">
        <v>3</v>
      </c>
      <c r="T443">
        <v>14.2114537444933</v>
      </c>
      <c r="U443">
        <v>100.664451827242</v>
      </c>
      <c r="V443">
        <v>770</v>
      </c>
      <c r="W443">
        <v>14.25</v>
      </c>
      <c r="X443" t="s">
        <v>37169</v>
      </c>
    </row>
    <row r="444" spans="1:24" hidden="1">
      <c r="A444" t="s">
        <v>37162</v>
      </c>
      <c r="B444" t="s">
        <v>11942</v>
      </c>
      <c r="C444" t="s">
        <v>11943</v>
      </c>
      <c r="D444">
        <v>1996</v>
      </c>
      <c r="E444" t="s">
        <v>6536</v>
      </c>
      <c r="F444" t="s">
        <v>11945</v>
      </c>
      <c r="G444">
        <v>7</v>
      </c>
      <c r="H444" t="s">
        <v>37023</v>
      </c>
      <c r="I444" t="s">
        <v>37163</v>
      </c>
      <c r="J444">
        <v>6</v>
      </c>
      <c r="K444" t="s">
        <v>37021</v>
      </c>
      <c r="L444" t="s">
        <v>37157</v>
      </c>
      <c r="M444" t="s">
        <v>37158</v>
      </c>
      <c r="N444" t="s">
        <v>37131</v>
      </c>
      <c r="O444" t="s">
        <v>37098</v>
      </c>
      <c r="P444" t="s">
        <v>37170</v>
      </c>
      <c r="Q444">
        <v>36.6</v>
      </c>
      <c r="R444">
        <v>139.9</v>
      </c>
      <c r="S444">
        <v>3</v>
      </c>
      <c r="T444">
        <v>14.499265785609399</v>
      </c>
      <c r="U444">
        <v>37.375415282391998</v>
      </c>
      <c r="V444">
        <v>770</v>
      </c>
      <c r="W444">
        <v>14.5</v>
      </c>
      <c r="X444" t="s">
        <v>37169</v>
      </c>
    </row>
    <row r="445" spans="1:24" hidden="1">
      <c r="A445" t="s">
        <v>37162</v>
      </c>
      <c r="B445" t="s">
        <v>11942</v>
      </c>
      <c r="C445" t="s">
        <v>11943</v>
      </c>
      <c r="D445">
        <v>1996</v>
      </c>
      <c r="E445" t="s">
        <v>6536</v>
      </c>
      <c r="F445" t="s">
        <v>11945</v>
      </c>
      <c r="G445">
        <v>7</v>
      </c>
      <c r="H445" t="s">
        <v>37023</v>
      </c>
      <c r="I445" t="s">
        <v>37163</v>
      </c>
      <c r="J445">
        <v>6</v>
      </c>
      <c r="K445" t="s">
        <v>37021</v>
      </c>
      <c r="L445" t="s">
        <v>37157</v>
      </c>
      <c r="M445" t="s">
        <v>37158</v>
      </c>
      <c r="N445" t="s">
        <v>37131</v>
      </c>
      <c r="O445" t="s">
        <v>37098</v>
      </c>
      <c r="P445" t="s">
        <v>37170</v>
      </c>
      <c r="Q445">
        <v>36.6</v>
      </c>
      <c r="R445">
        <v>139.9</v>
      </c>
      <c r="S445">
        <v>3</v>
      </c>
      <c r="T445">
        <v>14.7503671071953</v>
      </c>
      <c r="U445">
        <v>6.9767441860465098</v>
      </c>
      <c r="V445">
        <v>770</v>
      </c>
      <c r="W445">
        <v>14.75</v>
      </c>
      <c r="X445" t="s">
        <v>37169</v>
      </c>
    </row>
    <row r="446" spans="1:24">
      <c r="A446" t="s">
        <v>37162</v>
      </c>
      <c r="B446" t="s">
        <v>11942</v>
      </c>
      <c r="C446" t="s">
        <v>11943</v>
      </c>
      <c r="D446">
        <v>1996</v>
      </c>
      <c r="E446" t="s">
        <v>6536</v>
      </c>
      <c r="F446" t="s">
        <v>11945</v>
      </c>
      <c r="G446">
        <v>7</v>
      </c>
      <c r="H446" t="s">
        <v>37023</v>
      </c>
      <c r="I446" t="s">
        <v>37163</v>
      </c>
      <c r="J446">
        <v>6</v>
      </c>
      <c r="K446" t="s">
        <v>37021</v>
      </c>
      <c r="L446" t="s">
        <v>37157</v>
      </c>
      <c r="M446" t="s">
        <v>37158</v>
      </c>
      <c r="N446" t="s">
        <v>37131</v>
      </c>
      <c r="O446" t="s">
        <v>37098</v>
      </c>
      <c r="P446" t="s">
        <v>37171</v>
      </c>
      <c r="Q446">
        <v>35.9</v>
      </c>
      <c r="R446">
        <v>139.69999999999999</v>
      </c>
      <c r="S446">
        <v>4</v>
      </c>
      <c r="T446">
        <v>13.995594713656301</v>
      </c>
      <c r="U446">
        <v>100.16611295681</v>
      </c>
      <c r="V446">
        <v>770</v>
      </c>
      <c r="W446">
        <v>14</v>
      </c>
    </row>
    <row r="447" spans="1:24">
      <c r="A447" t="s">
        <v>37162</v>
      </c>
      <c r="B447" t="s">
        <v>11942</v>
      </c>
      <c r="C447" t="s">
        <v>11943</v>
      </c>
      <c r="D447">
        <v>1996</v>
      </c>
      <c r="E447" t="s">
        <v>6536</v>
      </c>
      <c r="F447" t="s">
        <v>11945</v>
      </c>
      <c r="G447">
        <v>7</v>
      </c>
      <c r="H447" t="s">
        <v>37023</v>
      </c>
      <c r="I447" t="s">
        <v>37163</v>
      </c>
      <c r="J447">
        <v>6</v>
      </c>
      <c r="K447" t="s">
        <v>37021</v>
      </c>
      <c r="L447" t="s">
        <v>37157</v>
      </c>
      <c r="M447" t="s">
        <v>37158</v>
      </c>
      <c r="N447" t="s">
        <v>37131</v>
      </c>
      <c r="O447" t="s">
        <v>37098</v>
      </c>
      <c r="P447" t="s">
        <v>37171</v>
      </c>
      <c r="Q447">
        <v>35.9</v>
      </c>
      <c r="R447">
        <v>139.69999999999999</v>
      </c>
      <c r="S447">
        <v>4</v>
      </c>
      <c r="T447">
        <v>14.242290748898601</v>
      </c>
      <c r="U447">
        <v>44.1860465116279</v>
      </c>
      <c r="V447">
        <v>770</v>
      </c>
      <c r="W447">
        <v>14.25</v>
      </c>
    </row>
    <row r="448" spans="1:24">
      <c r="A448" t="s">
        <v>37162</v>
      </c>
      <c r="B448" t="s">
        <v>11942</v>
      </c>
      <c r="C448" t="s">
        <v>11943</v>
      </c>
      <c r="D448">
        <v>1996</v>
      </c>
      <c r="E448" t="s">
        <v>6536</v>
      </c>
      <c r="F448" t="s">
        <v>11945</v>
      </c>
      <c r="G448">
        <v>7</v>
      </c>
      <c r="H448" t="s">
        <v>37023</v>
      </c>
      <c r="I448" t="s">
        <v>37163</v>
      </c>
      <c r="J448">
        <v>6</v>
      </c>
      <c r="K448" t="s">
        <v>37021</v>
      </c>
      <c r="L448" t="s">
        <v>37157</v>
      </c>
      <c r="M448" t="s">
        <v>37158</v>
      </c>
      <c r="N448" t="s">
        <v>37131</v>
      </c>
      <c r="O448" t="s">
        <v>37098</v>
      </c>
      <c r="P448" t="s">
        <v>37171</v>
      </c>
      <c r="Q448">
        <v>35.9</v>
      </c>
      <c r="R448">
        <v>139.69999999999999</v>
      </c>
      <c r="S448">
        <v>4</v>
      </c>
      <c r="T448">
        <v>14.4977973568281</v>
      </c>
      <c r="U448">
        <v>9.1362126245847293</v>
      </c>
      <c r="V448">
        <v>770</v>
      </c>
      <c r="W448">
        <v>14.5</v>
      </c>
    </row>
    <row r="449" spans="1:23">
      <c r="A449" t="s">
        <v>37162</v>
      </c>
      <c r="B449" t="s">
        <v>11942</v>
      </c>
      <c r="C449" t="s">
        <v>11943</v>
      </c>
      <c r="D449">
        <v>1996</v>
      </c>
      <c r="E449" t="s">
        <v>6536</v>
      </c>
      <c r="F449" t="s">
        <v>11945</v>
      </c>
      <c r="G449">
        <v>7</v>
      </c>
      <c r="H449" t="s">
        <v>37023</v>
      </c>
      <c r="I449" t="s">
        <v>37163</v>
      </c>
      <c r="J449">
        <v>6</v>
      </c>
      <c r="K449" t="s">
        <v>37021</v>
      </c>
      <c r="L449" t="s">
        <v>37157</v>
      </c>
      <c r="M449" t="s">
        <v>37158</v>
      </c>
      <c r="N449" t="s">
        <v>37131</v>
      </c>
      <c r="O449" t="s">
        <v>37098</v>
      </c>
      <c r="P449" t="s">
        <v>37171</v>
      </c>
      <c r="Q449">
        <v>35.9</v>
      </c>
      <c r="R449">
        <v>139.69999999999999</v>
      </c>
      <c r="S449">
        <v>4</v>
      </c>
      <c r="T449">
        <v>14.748898678413999</v>
      </c>
      <c r="U449">
        <v>-0.49833887043187902</v>
      </c>
      <c r="V449">
        <v>770</v>
      </c>
      <c r="W449">
        <v>14.75</v>
      </c>
    </row>
    <row r="450" spans="1:23">
      <c r="A450" t="s">
        <v>37172</v>
      </c>
      <c r="B450" t="s">
        <v>31645</v>
      </c>
      <c r="C450" t="s">
        <v>31646</v>
      </c>
      <c r="D450">
        <v>1981</v>
      </c>
      <c r="E450" t="s">
        <v>5124</v>
      </c>
      <c r="G450">
        <v>6</v>
      </c>
      <c r="J450">
        <v>6</v>
      </c>
      <c r="K450" t="s">
        <v>37173</v>
      </c>
      <c r="L450" t="s">
        <v>37174</v>
      </c>
      <c r="M450" t="s">
        <v>37175</v>
      </c>
      <c r="N450" t="s">
        <v>37176</v>
      </c>
      <c r="O450" t="s">
        <v>37098</v>
      </c>
      <c r="P450" t="s">
        <v>37177</v>
      </c>
      <c r="Q450">
        <v>33.590277999999998</v>
      </c>
      <c r="R450">
        <v>130.401667</v>
      </c>
      <c r="S450">
        <v>5</v>
      </c>
      <c r="T450">
        <v>9.4372019077901399</v>
      </c>
      <c r="U450">
        <v>3.6565977742448501</v>
      </c>
      <c r="V450">
        <v>100</v>
      </c>
      <c r="W450">
        <v>9.5</v>
      </c>
    </row>
    <row r="451" spans="1:23">
      <c r="A451" t="s">
        <v>37172</v>
      </c>
      <c r="B451" t="s">
        <v>31645</v>
      </c>
      <c r="C451" t="s">
        <v>31646</v>
      </c>
      <c r="D451">
        <v>1981</v>
      </c>
      <c r="E451" t="s">
        <v>5124</v>
      </c>
      <c r="G451">
        <v>6</v>
      </c>
      <c r="J451">
        <v>6</v>
      </c>
      <c r="K451" t="s">
        <v>37173</v>
      </c>
      <c r="L451" t="s">
        <v>37174</v>
      </c>
      <c r="M451" t="s">
        <v>37175</v>
      </c>
      <c r="N451" t="s">
        <v>37176</v>
      </c>
      <c r="O451" t="s">
        <v>37098</v>
      </c>
      <c r="P451" t="s">
        <v>37177</v>
      </c>
      <c r="Q451">
        <v>33.590277999999998</v>
      </c>
      <c r="R451">
        <v>130.401667</v>
      </c>
      <c r="S451">
        <v>5</v>
      </c>
      <c r="T451">
        <v>9.9790017157518598</v>
      </c>
      <c r="U451">
        <v>2.4634418926789401</v>
      </c>
      <c r="V451">
        <v>100</v>
      </c>
      <c r="W451">
        <v>10</v>
      </c>
    </row>
    <row r="452" spans="1:23">
      <c r="A452" t="s">
        <v>37172</v>
      </c>
      <c r="B452" t="s">
        <v>31645</v>
      </c>
      <c r="C452" t="s">
        <v>31646</v>
      </c>
      <c r="D452">
        <v>1981</v>
      </c>
      <c r="E452" t="s">
        <v>5124</v>
      </c>
      <c r="G452">
        <v>6</v>
      </c>
      <c r="J452">
        <v>6</v>
      </c>
      <c r="K452" t="s">
        <v>37173</v>
      </c>
      <c r="L452" t="s">
        <v>37174</v>
      </c>
      <c r="M452" t="s">
        <v>37175</v>
      </c>
      <c r="N452" t="s">
        <v>37176</v>
      </c>
      <c r="O452" t="s">
        <v>37098</v>
      </c>
      <c r="P452" t="s">
        <v>37177</v>
      </c>
      <c r="Q452">
        <v>33.590277999999998</v>
      </c>
      <c r="R452">
        <v>130.401667</v>
      </c>
      <c r="S452">
        <v>5</v>
      </c>
      <c r="T452">
        <v>10.951628390184</v>
      </c>
      <c r="U452">
        <v>5.8996678682176604</v>
      </c>
      <c r="V452">
        <v>100</v>
      </c>
      <c r="W452">
        <v>11</v>
      </c>
    </row>
    <row r="453" spans="1:23">
      <c r="A453" t="s">
        <v>37172</v>
      </c>
      <c r="B453" t="s">
        <v>31645</v>
      </c>
      <c r="C453" t="s">
        <v>31646</v>
      </c>
      <c r="D453">
        <v>1981</v>
      </c>
      <c r="E453" t="s">
        <v>5124</v>
      </c>
      <c r="G453">
        <v>6</v>
      </c>
      <c r="J453">
        <v>6</v>
      </c>
      <c r="K453" t="s">
        <v>37173</v>
      </c>
      <c r="L453" t="s">
        <v>37174</v>
      </c>
      <c r="M453" t="s">
        <v>37175</v>
      </c>
      <c r="N453" t="s">
        <v>37176</v>
      </c>
      <c r="O453" t="s">
        <v>37098</v>
      </c>
      <c r="P453" t="s">
        <v>37177</v>
      </c>
      <c r="Q453">
        <v>33.590277999999998</v>
      </c>
      <c r="R453">
        <v>130.401667</v>
      </c>
      <c r="S453">
        <v>5</v>
      </c>
      <c r="T453">
        <v>11.985880464039999</v>
      </c>
      <c r="U453">
        <v>-6.7685623888280505E-2</v>
      </c>
      <c r="V453">
        <v>100</v>
      </c>
      <c r="W453">
        <v>12</v>
      </c>
    </row>
    <row r="454" spans="1:23">
      <c r="A454" t="s">
        <v>37172</v>
      </c>
      <c r="B454" t="s">
        <v>31645</v>
      </c>
      <c r="C454" t="s">
        <v>31646</v>
      </c>
      <c r="D454">
        <v>1981</v>
      </c>
      <c r="E454" t="s">
        <v>5124</v>
      </c>
      <c r="G454">
        <v>6</v>
      </c>
      <c r="J454">
        <v>6</v>
      </c>
      <c r="K454" t="s">
        <v>37173</v>
      </c>
      <c r="L454" t="s">
        <v>37174</v>
      </c>
      <c r="M454" t="s">
        <v>37175</v>
      </c>
      <c r="N454" t="s">
        <v>37176</v>
      </c>
      <c r="O454" t="s">
        <v>37098</v>
      </c>
      <c r="P454" t="s">
        <v>37177</v>
      </c>
      <c r="Q454">
        <v>33.590277999999998</v>
      </c>
      <c r="R454">
        <v>130.401667</v>
      </c>
      <c r="S454">
        <v>5</v>
      </c>
      <c r="T454">
        <v>13.006123187835399</v>
      </c>
      <c r="U454">
        <v>-0.19361236600606399</v>
      </c>
      <c r="V454">
        <v>100</v>
      </c>
      <c r="W454">
        <v>13</v>
      </c>
    </row>
    <row r="455" spans="1:23">
      <c r="A455" t="s">
        <v>37172</v>
      </c>
      <c r="B455" t="s">
        <v>31645</v>
      </c>
      <c r="C455" t="s">
        <v>31646</v>
      </c>
      <c r="D455">
        <v>1981</v>
      </c>
      <c r="E455" t="s">
        <v>5124</v>
      </c>
      <c r="G455">
        <v>6</v>
      </c>
      <c r="J455">
        <v>6</v>
      </c>
      <c r="K455" t="s">
        <v>37173</v>
      </c>
      <c r="L455" t="s">
        <v>37174</v>
      </c>
      <c r="M455" t="s">
        <v>37175</v>
      </c>
      <c r="N455" t="s">
        <v>37176</v>
      </c>
      <c r="O455" t="s">
        <v>37098</v>
      </c>
      <c r="P455" t="s">
        <v>37178</v>
      </c>
      <c r="Q455">
        <f t="shared" ref="Q455:Q460" si="2">37+45/60</f>
        <v>37.75</v>
      </c>
      <c r="R455">
        <v>140.473333</v>
      </c>
      <c r="S455">
        <v>6</v>
      </c>
      <c r="T455">
        <v>9.1767696642478196</v>
      </c>
      <c r="U455">
        <v>65.618851233295004</v>
      </c>
      <c r="V455">
        <v>100</v>
      </c>
      <c r="W455">
        <v>9</v>
      </c>
    </row>
    <row r="456" spans="1:23">
      <c r="A456" t="s">
        <v>37172</v>
      </c>
      <c r="B456" t="s">
        <v>31645</v>
      </c>
      <c r="C456" t="s">
        <v>31646</v>
      </c>
      <c r="D456">
        <v>1981</v>
      </c>
      <c r="E456" t="s">
        <v>5124</v>
      </c>
      <c r="G456">
        <v>6</v>
      </c>
      <c r="J456">
        <v>6</v>
      </c>
      <c r="K456" t="s">
        <v>37173</v>
      </c>
      <c r="L456" t="s">
        <v>37174</v>
      </c>
      <c r="M456" t="s">
        <v>37175</v>
      </c>
      <c r="N456" t="s">
        <v>37176</v>
      </c>
      <c r="O456" t="s">
        <v>37098</v>
      </c>
      <c r="P456" t="s">
        <v>37178</v>
      </c>
      <c r="Q456">
        <f t="shared" si="2"/>
        <v>37.75</v>
      </c>
      <c r="R456">
        <v>140.473333</v>
      </c>
      <c r="S456">
        <v>6</v>
      </c>
      <c r="T456">
        <v>9.6424624974421107</v>
      </c>
      <c r="U456">
        <v>68.631648538462699</v>
      </c>
      <c r="V456">
        <v>100</v>
      </c>
      <c r="W456">
        <v>9.5</v>
      </c>
    </row>
    <row r="457" spans="1:23">
      <c r="A457" t="s">
        <v>37172</v>
      </c>
      <c r="B457" t="s">
        <v>31645</v>
      </c>
      <c r="C457" t="s">
        <v>31646</v>
      </c>
      <c r="D457">
        <v>1981</v>
      </c>
      <c r="E457" t="s">
        <v>5124</v>
      </c>
      <c r="G457">
        <v>6</v>
      </c>
      <c r="J457">
        <v>6</v>
      </c>
      <c r="K457" t="s">
        <v>37173</v>
      </c>
      <c r="L457" t="s">
        <v>37174</v>
      </c>
      <c r="M457" t="s">
        <v>37175</v>
      </c>
      <c r="N457" t="s">
        <v>37176</v>
      </c>
      <c r="O457" t="s">
        <v>37098</v>
      </c>
      <c r="P457" t="s">
        <v>37178</v>
      </c>
      <c r="Q457">
        <f t="shared" si="2"/>
        <v>37.75</v>
      </c>
      <c r="R457">
        <v>140.473333</v>
      </c>
      <c r="S457">
        <v>6</v>
      </c>
      <c r="T457">
        <v>10.6818303451966</v>
      </c>
      <c r="U457">
        <v>65.587369547765505</v>
      </c>
      <c r="V457">
        <v>100</v>
      </c>
      <c r="W457">
        <v>10.5</v>
      </c>
    </row>
    <row r="458" spans="1:23">
      <c r="A458" t="s">
        <v>37172</v>
      </c>
      <c r="B458" t="s">
        <v>31645</v>
      </c>
      <c r="C458" t="s">
        <v>31646</v>
      </c>
      <c r="D458">
        <v>1981</v>
      </c>
      <c r="E458" t="s">
        <v>5124</v>
      </c>
      <c r="G458">
        <v>6</v>
      </c>
      <c r="J458">
        <v>6</v>
      </c>
      <c r="K458" t="s">
        <v>37173</v>
      </c>
      <c r="L458" t="s">
        <v>37174</v>
      </c>
      <c r="M458" t="s">
        <v>37175</v>
      </c>
      <c r="N458" t="s">
        <v>37176</v>
      </c>
      <c r="O458" t="s">
        <v>37098</v>
      </c>
      <c r="P458" t="s">
        <v>37178</v>
      </c>
      <c r="Q458">
        <f t="shared" si="2"/>
        <v>37.75</v>
      </c>
      <c r="R458">
        <v>140.473333</v>
      </c>
      <c r="S458">
        <v>6</v>
      </c>
      <c r="T458">
        <v>11.700341576287901</v>
      </c>
      <c r="U458">
        <v>58.318248359017097</v>
      </c>
      <c r="V458">
        <v>100</v>
      </c>
      <c r="W458">
        <v>11.75</v>
      </c>
    </row>
    <row r="459" spans="1:23">
      <c r="A459" t="s">
        <v>37172</v>
      </c>
      <c r="B459" t="s">
        <v>31645</v>
      </c>
      <c r="C459" t="s">
        <v>31646</v>
      </c>
      <c r="D459">
        <v>1981</v>
      </c>
      <c r="E459" t="s">
        <v>5124</v>
      </c>
      <c r="G459">
        <v>6</v>
      </c>
      <c r="J459">
        <v>6</v>
      </c>
      <c r="K459" t="s">
        <v>37173</v>
      </c>
      <c r="L459" t="s">
        <v>37174</v>
      </c>
      <c r="M459" t="s">
        <v>37175</v>
      </c>
      <c r="N459" t="s">
        <v>37176</v>
      </c>
      <c r="O459" t="s">
        <v>37098</v>
      </c>
      <c r="P459" t="s">
        <v>37178</v>
      </c>
      <c r="Q459">
        <f t="shared" si="2"/>
        <v>37.75</v>
      </c>
      <c r="R459">
        <v>140.473333</v>
      </c>
      <c r="S459">
        <v>6</v>
      </c>
      <c r="T459">
        <v>12.315178894678001</v>
      </c>
      <c r="U459">
        <v>31.1652945898723</v>
      </c>
      <c r="V459">
        <v>100</v>
      </c>
      <c r="W459">
        <v>12.25</v>
      </c>
    </row>
    <row r="460" spans="1:23">
      <c r="A460" t="s">
        <v>37172</v>
      </c>
      <c r="B460" t="s">
        <v>31645</v>
      </c>
      <c r="C460" t="s">
        <v>31646</v>
      </c>
      <c r="D460">
        <v>1981</v>
      </c>
      <c r="E460" t="s">
        <v>5124</v>
      </c>
      <c r="G460">
        <v>6</v>
      </c>
      <c r="J460">
        <v>6</v>
      </c>
      <c r="K460" t="s">
        <v>37173</v>
      </c>
      <c r="L460" t="s">
        <v>37174</v>
      </c>
      <c r="M460" t="s">
        <v>37175</v>
      </c>
      <c r="N460" t="s">
        <v>37176</v>
      </c>
      <c r="O460" t="s">
        <v>37098</v>
      </c>
      <c r="P460" t="s">
        <v>37178</v>
      </c>
      <c r="Q460">
        <f t="shared" si="2"/>
        <v>37.75</v>
      </c>
      <c r="R460">
        <v>140.473333</v>
      </c>
      <c r="S460">
        <v>6</v>
      </c>
      <c r="T460">
        <v>12.9797572762045</v>
      </c>
      <c r="U460">
        <v>0.125926742117798</v>
      </c>
      <c r="V460">
        <v>100</v>
      </c>
      <c r="W460">
        <v>13</v>
      </c>
    </row>
    <row r="461" spans="1:23">
      <c r="A461" t="s">
        <v>37172</v>
      </c>
      <c r="B461" t="s">
        <v>31645</v>
      </c>
      <c r="C461" t="s">
        <v>31646</v>
      </c>
      <c r="D461">
        <v>1981</v>
      </c>
      <c r="E461" t="s">
        <v>5124</v>
      </c>
      <c r="G461">
        <v>6</v>
      </c>
      <c r="J461">
        <v>6</v>
      </c>
      <c r="K461" t="s">
        <v>37173</v>
      </c>
      <c r="L461" t="s">
        <v>37174</v>
      </c>
      <c r="M461" t="s">
        <v>37175</v>
      </c>
      <c r="N461" t="s">
        <v>37176</v>
      </c>
      <c r="O461" t="s">
        <v>37098</v>
      </c>
      <c r="P461" t="s">
        <v>37179</v>
      </c>
      <c r="Q461">
        <f t="shared" ref="Q461:Q469" si="3">35+43/60</f>
        <v>35.716666666666669</v>
      </c>
      <c r="R461">
        <v>139.93105600000001</v>
      </c>
      <c r="S461">
        <v>9</v>
      </c>
      <c r="T461">
        <v>9.1130192510506998</v>
      </c>
      <c r="U461">
        <v>75.346692061892995</v>
      </c>
      <c r="V461">
        <v>100</v>
      </c>
      <c r="W461">
        <v>9</v>
      </c>
    </row>
    <row r="462" spans="1:23">
      <c r="A462" t="s">
        <v>37172</v>
      </c>
      <c r="B462" t="s">
        <v>31645</v>
      </c>
      <c r="C462" t="s">
        <v>31646</v>
      </c>
      <c r="D462">
        <v>1981</v>
      </c>
      <c r="E462" t="s">
        <v>5124</v>
      </c>
      <c r="G462">
        <v>6</v>
      </c>
      <c r="J462">
        <v>6</v>
      </c>
      <c r="K462" t="s">
        <v>37173</v>
      </c>
      <c r="L462" t="s">
        <v>37174</v>
      </c>
      <c r="M462" t="s">
        <v>37175</v>
      </c>
      <c r="N462" t="s">
        <v>37176</v>
      </c>
      <c r="O462" t="s">
        <v>37098</v>
      </c>
      <c r="P462" t="s">
        <v>37179</v>
      </c>
      <c r="Q462">
        <f t="shared" si="3"/>
        <v>35.716666666666669</v>
      </c>
      <c r="R462">
        <v>139.93105600000001</v>
      </c>
      <c r="S462">
        <v>9</v>
      </c>
      <c r="T462">
        <v>9.5632073541217295</v>
      </c>
      <c r="U462">
        <v>32.577248185867802</v>
      </c>
      <c r="V462">
        <v>100</v>
      </c>
      <c r="W462">
        <v>9.5</v>
      </c>
    </row>
    <row r="463" spans="1:23">
      <c r="A463" t="s">
        <v>37172</v>
      </c>
      <c r="B463" t="s">
        <v>31645</v>
      </c>
      <c r="C463" t="s">
        <v>31646</v>
      </c>
      <c r="D463">
        <v>1981</v>
      </c>
      <c r="E463" t="s">
        <v>5124</v>
      </c>
      <c r="G463">
        <v>6</v>
      </c>
      <c r="J463">
        <v>6</v>
      </c>
      <c r="K463" t="s">
        <v>37173</v>
      </c>
      <c r="L463" t="s">
        <v>37174</v>
      </c>
      <c r="M463" t="s">
        <v>37175</v>
      </c>
      <c r="N463" t="s">
        <v>37176</v>
      </c>
      <c r="O463" t="s">
        <v>37098</v>
      </c>
      <c r="P463" t="s">
        <v>37179</v>
      </c>
      <c r="Q463">
        <f t="shared" si="3"/>
        <v>35.716666666666669</v>
      </c>
      <c r="R463">
        <v>139.93105600000001</v>
      </c>
      <c r="S463">
        <v>9</v>
      </c>
      <c r="T463">
        <v>9.8056163326984507</v>
      </c>
      <c r="U463">
        <v>32.624470714162001</v>
      </c>
      <c r="V463">
        <v>100</v>
      </c>
      <c r="W463">
        <v>10</v>
      </c>
    </row>
    <row r="464" spans="1:23">
      <c r="A464" t="s">
        <v>37172</v>
      </c>
      <c r="B464" t="s">
        <v>31645</v>
      </c>
      <c r="C464" t="s">
        <v>31646</v>
      </c>
      <c r="D464">
        <v>1981</v>
      </c>
      <c r="E464" t="s">
        <v>5124</v>
      </c>
      <c r="G464">
        <v>6</v>
      </c>
      <c r="J464">
        <v>6</v>
      </c>
      <c r="K464" t="s">
        <v>37173</v>
      </c>
      <c r="L464" t="s">
        <v>37174</v>
      </c>
      <c r="M464" t="s">
        <v>37175</v>
      </c>
      <c r="N464" t="s">
        <v>37176</v>
      </c>
      <c r="O464" t="s">
        <v>37098</v>
      </c>
      <c r="P464" t="s">
        <v>37179</v>
      </c>
      <c r="Q464">
        <f t="shared" si="3"/>
        <v>35.716666666666669</v>
      </c>
      <c r="R464">
        <v>139.93105600000001</v>
      </c>
      <c r="S464">
        <v>9</v>
      </c>
      <c r="T464">
        <v>10.3529254356278</v>
      </c>
      <c r="U464">
        <v>26.886933526421</v>
      </c>
      <c r="V464">
        <v>100</v>
      </c>
      <c r="W464">
        <v>10.25</v>
      </c>
    </row>
    <row r="465" spans="1:23">
      <c r="A465" t="s">
        <v>37172</v>
      </c>
      <c r="B465" t="s">
        <v>31645</v>
      </c>
      <c r="C465" t="s">
        <v>31646</v>
      </c>
      <c r="D465">
        <v>1981</v>
      </c>
      <c r="E465" t="s">
        <v>5124</v>
      </c>
      <c r="G465">
        <v>6</v>
      </c>
      <c r="J465">
        <v>6</v>
      </c>
      <c r="K465" t="s">
        <v>37173</v>
      </c>
      <c r="L465" t="s">
        <v>37174</v>
      </c>
      <c r="M465" t="s">
        <v>37175</v>
      </c>
      <c r="N465" t="s">
        <v>37176</v>
      </c>
      <c r="O465" t="s">
        <v>37098</v>
      </c>
      <c r="P465" t="s">
        <v>37179</v>
      </c>
      <c r="Q465">
        <f t="shared" si="3"/>
        <v>35.716666666666669</v>
      </c>
      <c r="R465">
        <v>139.93105600000001</v>
      </c>
      <c r="S465">
        <v>9</v>
      </c>
      <c r="T465">
        <v>10.749358560657299</v>
      </c>
      <c r="U465">
        <v>44.1719529663618</v>
      </c>
      <c r="V465">
        <v>100</v>
      </c>
      <c r="W465">
        <v>10.75</v>
      </c>
    </row>
    <row r="466" spans="1:23">
      <c r="A466" t="s">
        <v>37172</v>
      </c>
      <c r="B466" t="s">
        <v>31645</v>
      </c>
      <c r="C466" t="s">
        <v>31646</v>
      </c>
      <c r="D466">
        <v>1981</v>
      </c>
      <c r="E466" t="s">
        <v>5124</v>
      </c>
      <c r="G466">
        <v>6</v>
      </c>
      <c r="J466">
        <v>6</v>
      </c>
      <c r="K466" t="s">
        <v>37173</v>
      </c>
      <c r="L466" t="s">
        <v>37174</v>
      </c>
      <c r="M466" t="s">
        <v>37175</v>
      </c>
      <c r="N466" t="s">
        <v>37176</v>
      </c>
      <c r="O466" t="s">
        <v>37098</v>
      </c>
      <c r="P466" t="s">
        <v>37179</v>
      </c>
      <c r="Q466">
        <f t="shared" si="3"/>
        <v>35.716666666666669</v>
      </c>
      <c r="R466">
        <v>139.93105600000001</v>
      </c>
      <c r="S466">
        <v>9</v>
      </c>
      <c r="T466">
        <v>11.285176848368399</v>
      </c>
      <c r="U466">
        <v>36.484125360071701</v>
      </c>
      <c r="V466">
        <v>100</v>
      </c>
      <c r="W466">
        <v>11.25</v>
      </c>
    </row>
    <row r="467" spans="1:23">
      <c r="A467" t="s">
        <v>37172</v>
      </c>
      <c r="B467" t="s">
        <v>31645</v>
      </c>
      <c r="C467" t="s">
        <v>31646</v>
      </c>
      <c r="D467">
        <v>1981</v>
      </c>
      <c r="E467" t="s">
        <v>5124</v>
      </c>
      <c r="G467">
        <v>6</v>
      </c>
      <c r="J467">
        <v>6</v>
      </c>
      <c r="K467" t="s">
        <v>37173</v>
      </c>
      <c r="L467" t="s">
        <v>37174</v>
      </c>
      <c r="M467" t="s">
        <v>37175</v>
      </c>
      <c r="N467" t="s">
        <v>37176</v>
      </c>
      <c r="O467" t="s">
        <v>37098</v>
      </c>
      <c r="P467" t="s">
        <v>37179</v>
      </c>
      <c r="Q467">
        <f t="shared" si="3"/>
        <v>35.716666666666669</v>
      </c>
      <c r="R467">
        <v>139.93105600000001</v>
      </c>
      <c r="S467">
        <v>9</v>
      </c>
      <c r="T467">
        <v>11.9540052574414</v>
      </c>
      <c r="U467">
        <v>4.7962347904106899</v>
      </c>
      <c r="V467">
        <v>100</v>
      </c>
      <c r="W467">
        <v>12</v>
      </c>
    </row>
    <row r="468" spans="1:23">
      <c r="A468" t="s">
        <v>37172</v>
      </c>
      <c r="B468" t="s">
        <v>31645</v>
      </c>
      <c r="C468" t="s">
        <v>31646</v>
      </c>
      <c r="D468">
        <v>1981</v>
      </c>
      <c r="E468" t="s">
        <v>5124</v>
      </c>
      <c r="G468">
        <v>6</v>
      </c>
      <c r="J468">
        <v>6</v>
      </c>
      <c r="K468" t="s">
        <v>37173</v>
      </c>
      <c r="L468" t="s">
        <v>37174</v>
      </c>
      <c r="M468" t="s">
        <v>37175</v>
      </c>
      <c r="N468" t="s">
        <v>37176</v>
      </c>
      <c r="O468" t="s">
        <v>37098</v>
      </c>
      <c r="P468" t="s">
        <v>37179</v>
      </c>
      <c r="Q468">
        <f t="shared" si="3"/>
        <v>35.716666666666669</v>
      </c>
      <c r="R468">
        <v>139.93105600000001</v>
      </c>
      <c r="S468">
        <v>9</v>
      </c>
      <c r="T468">
        <v>12.3768042941019</v>
      </c>
      <c r="U468">
        <v>21.761715122227599</v>
      </c>
      <c r="V468">
        <v>100</v>
      </c>
      <c r="W468">
        <v>12.25</v>
      </c>
    </row>
    <row r="469" spans="1:23">
      <c r="A469" t="s">
        <v>37172</v>
      </c>
      <c r="B469" t="s">
        <v>31645</v>
      </c>
      <c r="C469" t="s">
        <v>31646</v>
      </c>
      <c r="D469">
        <v>1981</v>
      </c>
      <c r="E469" t="s">
        <v>5124</v>
      </c>
      <c r="G469">
        <v>6</v>
      </c>
      <c r="J469">
        <v>6</v>
      </c>
      <c r="K469" t="s">
        <v>37173</v>
      </c>
      <c r="L469" t="s">
        <v>37174</v>
      </c>
      <c r="M469" t="s">
        <v>37175</v>
      </c>
      <c r="N469" t="s">
        <v>37176</v>
      </c>
      <c r="O469" t="s">
        <v>37098</v>
      </c>
      <c r="P469" t="s">
        <v>37179</v>
      </c>
      <c r="Q469">
        <f t="shared" si="3"/>
        <v>35.716666666666669</v>
      </c>
      <c r="R469">
        <v>139.93105600000001</v>
      </c>
      <c r="S469">
        <v>9</v>
      </c>
      <c r="T469">
        <v>12.951266350800401</v>
      </c>
      <c r="U469">
        <v>0.76972721119488996</v>
      </c>
      <c r="V469">
        <v>100</v>
      </c>
      <c r="W469">
        <v>13</v>
      </c>
    </row>
    <row r="470" spans="1:23">
      <c r="A470" t="s">
        <v>37172</v>
      </c>
      <c r="B470" t="s">
        <v>31645</v>
      </c>
      <c r="C470" t="s">
        <v>31646</v>
      </c>
      <c r="D470">
        <v>1981</v>
      </c>
      <c r="E470" t="s">
        <v>5124</v>
      </c>
      <c r="G470">
        <v>6</v>
      </c>
      <c r="J470">
        <v>6</v>
      </c>
      <c r="K470" t="s">
        <v>37173</v>
      </c>
      <c r="L470" t="s">
        <v>37174</v>
      </c>
      <c r="M470" t="s">
        <v>37175</v>
      </c>
      <c r="N470" t="s">
        <v>37176</v>
      </c>
      <c r="O470" t="s">
        <v>37098</v>
      </c>
      <c r="P470" t="s">
        <v>37180</v>
      </c>
      <c r="Q470">
        <v>31.596536</v>
      </c>
      <c r="R470">
        <v>130.55711700000001</v>
      </c>
      <c r="S470">
        <v>5</v>
      </c>
      <c r="T470">
        <v>9.4550677643280991</v>
      </c>
      <c r="U470">
        <v>4.6341041099340501</v>
      </c>
      <c r="V470">
        <v>100</v>
      </c>
      <c r="W470">
        <v>9.5</v>
      </c>
    </row>
    <row r="471" spans="1:23">
      <c r="A471" t="s">
        <v>37172</v>
      </c>
      <c r="B471" t="s">
        <v>31645</v>
      </c>
      <c r="C471" t="s">
        <v>31646</v>
      </c>
      <c r="D471">
        <v>1981</v>
      </c>
      <c r="E471" t="s">
        <v>5124</v>
      </c>
      <c r="G471">
        <v>6</v>
      </c>
      <c r="J471">
        <v>6</v>
      </c>
      <c r="K471" t="s">
        <v>37173</v>
      </c>
      <c r="L471" t="s">
        <v>37174</v>
      </c>
      <c r="M471" t="s">
        <v>37175</v>
      </c>
      <c r="N471" t="s">
        <v>37176</v>
      </c>
      <c r="O471" t="s">
        <v>37098</v>
      </c>
      <c r="P471" t="s">
        <v>37180</v>
      </c>
      <c r="Q471">
        <v>31.596536</v>
      </c>
      <c r="R471">
        <v>130.55711700000001</v>
      </c>
      <c r="S471">
        <v>5</v>
      </c>
      <c r="T471">
        <v>9.9696359143068491</v>
      </c>
      <c r="U471">
        <v>0.18889011317666801</v>
      </c>
      <c r="V471">
        <v>100</v>
      </c>
      <c r="W471">
        <v>10</v>
      </c>
    </row>
    <row r="472" spans="1:23">
      <c r="A472" t="s">
        <v>37172</v>
      </c>
      <c r="B472" t="s">
        <v>31645</v>
      </c>
      <c r="C472" t="s">
        <v>31646</v>
      </c>
      <c r="D472">
        <v>1981</v>
      </c>
      <c r="E472" t="s">
        <v>5124</v>
      </c>
      <c r="G472">
        <v>6</v>
      </c>
      <c r="J472">
        <v>6</v>
      </c>
      <c r="K472" t="s">
        <v>37173</v>
      </c>
      <c r="L472" t="s">
        <v>37174</v>
      </c>
      <c r="M472" t="s">
        <v>37175</v>
      </c>
      <c r="N472" t="s">
        <v>37176</v>
      </c>
      <c r="O472" t="s">
        <v>37098</v>
      </c>
      <c r="P472" t="s">
        <v>37180</v>
      </c>
      <c r="Q472">
        <v>31.596536</v>
      </c>
      <c r="R472">
        <v>130.55711700000001</v>
      </c>
      <c r="S472">
        <v>5</v>
      </c>
      <c r="T472">
        <v>10.975003541689601</v>
      </c>
      <c r="U472">
        <v>2.33279289773176</v>
      </c>
      <c r="V472">
        <v>100</v>
      </c>
      <c r="W472">
        <v>11</v>
      </c>
    </row>
    <row r="473" spans="1:23">
      <c r="A473" t="s">
        <v>37172</v>
      </c>
      <c r="B473" t="s">
        <v>31645</v>
      </c>
      <c r="C473" t="s">
        <v>31646</v>
      </c>
      <c r="D473">
        <v>1981</v>
      </c>
      <c r="E473" t="s">
        <v>5124</v>
      </c>
      <c r="G473">
        <v>6</v>
      </c>
      <c r="J473">
        <v>6</v>
      </c>
      <c r="K473" t="s">
        <v>37173</v>
      </c>
      <c r="L473" t="s">
        <v>37174</v>
      </c>
      <c r="M473" t="s">
        <v>37175</v>
      </c>
      <c r="N473" t="s">
        <v>37176</v>
      </c>
      <c r="O473" t="s">
        <v>37098</v>
      </c>
      <c r="P473" t="s">
        <v>37180</v>
      </c>
      <c r="Q473">
        <v>31.596536</v>
      </c>
      <c r="R473">
        <v>130.55711700000001</v>
      </c>
      <c r="S473">
        <v>5</v>
      </c>
      <c r="T473">
        <v>11.9595145524091</v>
      </c>
      <c r="U473">
        <v>0.25185348423555298</v>
      </c>
      <c r="V473">
        <v>100</v>
      </c>
      <c r="W473">
        <v>12</v>
      </c>
    </row>
    <row r="474" spans="1:23">
      <c r="A474" t="s">
        <v>37172</v>
      </c>
      <c r="B474" t="s">
        <v>31645</v>
      </c>
      <c r="C474" t="s">
        <v>31646</v>
      </c>
      <c r="D474">
        <v>1981</v>
      </c>
      <c r="E474" t="s">
        <v>5124</v>
      </c>
      <c r="G474">
        <v>6</v>
      </c>
      <c r="J474">
        <v>6</v>
      </c>
      <c r="K474" t="s">
        <v>37173</v>
      </c>
      <c r="L474" t="s">
        <v>37174</v>
      </c>
      <c r="M474" t="s">
        <v>37175</v>
      </c>
      <c r="N474" t="s">
        <v>37176</v>
      </c>
      <c r="O474" t="s">
        <v>37098</v>
      </c>
      <c r="P474" t="s">
        <v>37180</v>
      </c>
      <c r="Q474">
        <v>31.596536</v>
      </c>
      <c r="R474">
        <v>130.55711700000001</v>
      </c>
      <c r="S474">
        <v>5</v>
      </c>
      <c r="T474">
        <v>12.713107399770101</v>
      </c>
      <c r="U474">
        <v>7.3981960994217305E-2</v>
      </c>
      <c r="V474">
        <v>100</v>
      </c>
      <c r="W474">
        <v>12.75</v>
      </c>
    </row>
    <row r="475" spans="1:23">
      <c r="A475" t="s">
        <v>37172</v>
      </c>
      <c r="B475" t="s">
        <v>31645</v>
      </c>
      <c r="C475" t="s">
        <v>31646</v>
      </c>
      <c r="D475">
        <v>1981</v>
      </c>
      <c r="E475" t="s">
        <v>5124</v>
      </c>
      <c r="G475">
        <v>6</v>
      </c>
      <c r="J475">
        <v>6</v>
      </c>
      <c r="K475" t="s">
        <v>37173</v>
      </c>
      <c r="L475" t="s">
        <v>37174</v>
      </c>
      <c r="M475" t="s">
        <v>37175</v>
      </c>
      <c r="N475" t="s">
        <v>37176</v>
      </c>
      <c r="O475" t="s">
        <v>37098</v>
      </c>
      <c r="P475" t="s">
        <v>37181</v>
      </c>
      <c r="Q475">
        <f t="shared" ref="Q475:Q481" si="4">39+42/60</f>
        <v>39.700000000000003</v>
      </c>
      <c r="R475">
        <v>141.15443999999999</v>
      </c>
      <c r="S475">
        <v>7</v>
      </c>
      <c r="T475">
        <v>8.9961434935226396</v>
      </c>
      <c r="U475">
        <v>93.1810669143225</v>
      </c>
      <c r="V475">
        <v>100</v>
      </c>
      <c r="W475">
        <v>9</v>
      </c>
    </row>
    <row r="476" spans="1:23">
      <c r="A476" t="s">
        <v>37172</v>
      </c>
      <c r="B476" t="s">
        <v>31645</v>
      </c>
      <c r="C476" t="s">
        <v>31646</v>
      </c>
      <c r="D476">
        <v>1981</v>
      </c>
      <c r="E476" t="s">
        <v>5124</v>
      </c>
      <c r="G476">
        <v>6</v>
      </c>
      <c r="J476">
        <v>6</v>
      </c>
      <c r="K476" t="s">
        <v>37173</v>
      </c>
      <c r="L476" t="s">
        <v>37174</v>
      </c>
      <c r="M476" t="s">
        <v>37175</v>
      </c>
      <c r="N476" t="s">
        <v>37176</v>
      </c>
      <c r="O476" t="s">
        <v>37098</v>
      </c>
      <c r="P476" t="s">
        <v>37181</v>
      </c>
      <c r="Q476">
        <f t="shared" si="4"/>
        <v>39.700000000000003</v>
      </c>
      <c r="R476">
        <v>141.15443999999999</v>
      </c>
      <c r="S476">
        <v>7</v>
      </c>
      <c r="T476">
        <v>9.4733271419351794</v>
      </c>
      <c r="U476">
        <v>98.144154638039296</v>
      </c>
      <c r="V476">
        <v>100</v>
      </c>
      <c r="W476">
        <v>9.5</v>
      </c>
    </row>
    <row r="477" spans="1:23">
      <c r="A477" t="s">
        <v>37172</v>
      </c>
      <c r="B477" t="s">
        <v>31645</v>
      </c>
      <c r="C477" t="s">
        <v>31646</v>
      </c>
      <c r="D477">
        <v>1981</v>
      </c>
      <c r="E477" t="s">
        <v>5124</v>
      </c>
      <c r="G477">
        <v>6</v>
      </c>
      <c r="J477">
        <v>6</v>
      </c>
      <c r="K477" t="s">
        <v>37173</v>
      </c>
      <c r="L477" t="s">
        <v>37174</v>
      </c>
      <c r="M477" t="s">
        <v>37175</v>
      </c>
      <c r="N477" t="s">
        <v>37176</v>
      </c>
      <c r="O477" t="s">
        <v>37098</v>
      </c>
      <c r="P477" t="s">
        <v>37181</v>
      </c>
      <c r="Q477">
        <f t="shared" si="4"/>
        <v>39.700000000000003</v>
      </c>
      <c r="R477">
        <v>141.15443999999999</v>
      </c>
      <c r="S477">
        <v>7</v>
      </c>
      <c r="T477">
        <v>10.5296950998756</v>
      </c>
      <c r="U477">
        <v>92.505784759715993</v>
      </c>
      <c r="V477">
        <v>100</v>
      </c>
      <c r="W477">
        <v>10.5</v>
      </c>
    </row>
    <row r="478" spans="1:23">
      <c r="A478" t="s">
        <v>37172</v>
      </c>
      <c r="B478" t="s">
        <v>31645</v>
      </c>
      <c r="C478" t="s">
        <v>31646</v>
      </c>
      <c r="D478">
        <v>1981</v>
      </c>
      <c r="E478" t="s">
        <v>5124</v>
      </c>
      <c r="G478">
        <v>6</v>
      </c>
      <c r="J478">
        <v>6</v>
      </c>
      <c r="K478" t="s">
        <v>37173</v>
      </c>
      <c r="L478" t="s">
        <v>37174</v>
      </c>
      <c r="M478" t="s">
        <v>37175</v>
      </c>
      <c r="N478" t="s">
        <v>37176</v>
      </c>
      <c r="O478" t="s">
        <v>37098</v>
      </c>
      <c r="P478" t="s">
        <v>37181</v>
      </c>
      <c r="Q478">
        <f t="shared" si="4"/>
        <v>39.700000000000003</v>
      </c>
      <c r="R478">
        <v>141.15443999999999</v>
      </c>
      <c r="S478">
        <v>7</v>
      </c>
      <c r="T478">
        <v>11.5341969809063</v>
      </c>
      <c r="U478">
        <v>91.078090320955695</v>
      </c>
      <c r="V478">
        <v>100</v>
      </c>
      <c r="W478">
        <v>11.5</v>
      </c>
    </row>
    <row r="479" spans="1:23">
      <c r="A479" t="s">
        <v>37172</v>
      </c>
      <c r="B479" t="s">
        <v>31645</v>
      </c>
      <c r="C479" t="s">
        <v>31646</v>
      </c>
      <c r="D479">
        <v>1981</v>
      </c>
      <c r="E479" t="s">
        <v>5124</v>
      </c>
      <c r="G479">
        <v>6</v>
      </c>
      <c r="J479">
        <v>6</v>
      </c>
      <c r="K479" t="s">
        <v>37173</v>
      </c>
      <c r="L479" t="s">
        <v>37174</v>
      </c>
      <c r="M479" t="s">
        <v>37175</v>
      </c>
      <c r="N479" t="s">
        <v>37176</v>
      </c>
      <c r="O479" t="s">
        <v>37098</v>
      </c>
      <c r="P479" t="s">
        <v>37181</v>
      </c>
      <c r="Q479">
        <f t="shared" si="4"/>
        <v>39.700000000000003</v>
      </c>
      <c r="R479">
        <v>141.15443999999999</v>
      </c>
      <c r="S479">
        <v>7</v>
      </c>
      <c r="T479">
        <v>12.108265516535701</v>
      </c>
      <c r="U479">
        <v>77.553558217506904</v>
      </c>
      <c r="V479">
        <v>100</v>
      </c>
      <c r="W479">
        <v>12</v>
      </c>
    </row>
    <row r="480" spans="1:23">
      <c r="A480" t="s">
        <v>37172</v>
      </c>
      <c r="B480" t="s">
        <v>31645</v>
      </c>
      <c r="C480" t="s">
        <v>31646</v>
      </c>
      <c r="D480">
        <v>1981</v>
      </c>
      <c r="E480" t="s">
        <v>5124</v>
      </c>
      <c r="G480">
        <v>6</v>
      </c>
      <c r="J480">
        <v>6</v>
      </c>
      <c r="K480" t="s">
        <v>37173</v>
      </c>
      <c r="L480" t="s">
        <v>37174</v>
      </c>
      <c r="M480" t="s">
        <v>37175</v>
      </c>
      <c r="N480" t="s">
        <v>37176</v>
      </c>
      <c r="O480" t="s">
        <v>37098</v>
      </c>
      <c r="P480" t="s">
        <v>37181</v>
      </c>
      <c r="Q480">
        <f t="shared" si="4"/>
        <v>39.700000000000003</v>
      </c>
      <c r="R480">
        <v>141.15443999999999</v>
      </c>
      <c r="S480">
        <v>7</v>
      </c>
      <c r="T480">
        <v>12.462434478741899</v>
      </c>
      <c r="U480">
        <v>56.8433313919627</v>
      </c>
      <c r="V480">
        <v>100</v>
      </c>
      <c r="W480">
        <v>12.5</v>
      </c>
    </row>
    <row r="481" spans="1:23">
      <c r="A481" t="s">
        <v>37172</v>
      </c>
      <c r="B481" t="s">
        <v>31645</v>
      </c>
      <c r="C481" t="s">
        <v>31646</v>
      </c>
      <c r="D481">
        <v>1981</v>
      </c>
      <c r="E481" t="s">
        <v>5124</v>
      </c>
      <c r="G481">
        <v>6</v>
      </c>
      <c r="J481">
        <v>6</v>
      </c>
      <c r="K481" t="s">
        <v>37173</v>
      </c>
      <c r="L481" t="s">
        <v>37174</v>
      </c>
      <c r="M481" t="s">
        <v>37175</v>
      </c>
      <c r="N481" t="s">
        <v>37176</v>
      </c>
      <c r="O481" t="s">
        <v>37098</v>
      </c>
      <c r="P481" t="s">
        <v>37181</v>
      </c>
      <c r="Q481">
        <f t="shared" si="4"/>
        <v>39.700000000000003</v>
      </c>
      <c r="R481">
        <v>141.15443999999999</v>
      </c>
      <c r="S481">
        <v>7</v>
      </c>
      <c r="T481">
        <v>12.950872829731299</v>
      </c>
      <c r="U481">
        <v>8.2371830187788309</v>
      </c>
      <c r="V481">
        <v>100</v>
      </c>
      <c r="W481">
        <v>13</v>
      </c>
    </row>
    <row r="482" spans="1:23">
      <c r="A482" t="s">
        <v>37172</v>
      </c>
      <c r="B482" t="s">
        <v>31645</v>
      </c>
      <c r="C482" t="s">
        <v>31646</v>
      </c>
      <c r="D482">
        <v>1981</v>
      </c>
      <c r="E482" t="s">
        <v>5124</v>
      </c>
      <c r="G482">
        <v>6</v>
      </c>
      <c r="J482">
        <v>6</v>
      </c>
      <c r="K482" t="s">
        <v>37173</v>
      </c>
      <c r="L482" t="s">
        <v>37174</v>
      </c>
      <c r="M482" t="s">
        <v>37175</v>
      </c>
      <c r="N482" t="s">
        <v>37176</v>
      </c>
      <c r="O482" t="s">
        <v>37098</v>
      </c>
      <c r="P482" t="s">
        <v>37182</v>
      </c>
      <c r="Q482">
        <f t="shared" ref="Q482:Q492" si="5">43+3/60</f>
        <v>43.05</v>
      </c>
      <c r="R482">
        <v>141.35416699999999</v>
      </c>
      <c r="S482">
        <v>11</v>
      </c>
      <c r="T482">
        <v>8.9778841159155593</v>
      </c>
      <c r="U482">
        <v>99.671016386217303</v>
      </c>
      <c r="V482">
        <v>100</v>
      </c>
      <c r="W482">
        <v>9</v>
      </c>
    </row>
    <row r="483" spans="1:23">
      <c r="A483" t="s">
        <v>37172</v>
      </c>
      <c r="B483" t="s">
        <v>31645</v>
      </c>
      <c r="C483" t="s">
        <v>31646</v>
      </c>
      <c r="D483">
        <v>1981</v>
      </c>
      <c r="E483" t="s">
        <v>5124</v>
      </c>
      <c r="G483">
        <v>6</v>
      </c>
      <c r="J483">
        <v>6</v>
      </c>
      <c r="K483" t="s">
        <v>37173</v>
      </c>
      <c r="L483" t="s">
        <v>37174</v>
      </c>
      <c r="M483" t="s">
        <v>37175</v>
      </c>
      <c r="N483" t="s">
        <v>37176</v>
      </c>
      <c r="O483" t="s">
        <v>37098</v>
      </c>
      <c r="P483" t="s">
        <v>37182</v>
      </c>
      <c r="Q483">
        <f t="shared" si="5"/>
        <v>43.05</v>
      </c>
      <c r="R483">
        <v>141.35416699999999</v>
      </c>
      <c r="S483">
        <v>11</v>
      </c>
      <c r="T483">
        <v>9.4903272521210695</v>
      </c>
      <c r="U483">
        <v>95.550063750413102</v>
      </c>
      <c r="V483">
        <v>100</v>
      </c>
      <c r="W483">
        <v>9.5</v>
      </c>
    </row>
    <row r="484" spans="1:23">
      <c r="A484" t="s">
        <v>37172</v>
      </c>
      <c r="B484" t="s">
        <v>31645</v>
      </c>
      <c r="C484" t="s">
        <v>31646</v>
      </c>
      <c r="D484">
        <v>1981</v>
      </c>
      <c r="E484" t="s">
        <v>5124</v>
      </c>
      <c r="G484">
        <v>6</v>
      </c>
      <c r="J484">
        <v>6</v>
      </c>
      <c r="K484" t="s">
        <v>37173</v>
      </c>
      <c r="L484" t="s">
        <v>37174</v>
      </c>
      <c r="M484" t="s">
        <v>37175</v>
      </c>
      <c r="N484" t="s">
        <v>37176</v>
      </c>
      <c r="O484" t="s">
        <v>37098</v>
      </c>
      <c r="P484" t="s">
        <v>37182</v>
      </c>
      <c r="Q484">
        <f t="shared" si="5"/>
        <v>43.05</v>
      </c>
      <c r="R484">
        <v>141.35416699999999</v>
      </c>
      <c r="S484">
        <v>11</v>
      </c>
      <c r="T484">
        <v>10.022761258637701</v>
      </c>
      <c r="U484">
        <v>92.082356089344998</v>
      </c>
      <c r="V484">
        <v>100</v>
      </c>
      <c r="W484">
        <v>10</v>
      </c>
    </row>
    <row r="485" spans="1:23">
      <c r="A485" t="s">
        <v>37172</v>
      </c>
      <c r="B485" t="s">
        <v>31645</v>
      </c>
      <c r="C485" t="s">
        <v>31646</v>
      </c>
      <c r="D485">
        <v>1981</v>
      </c>
      <c r="E485" t="s">
        <v>5124</v>
      </c>
      <c r="G485">
        <v>6</v>
      </c>
      <c r="J485">
        <v>6</v>
      </c>
      <c r="K485" t="s">
        <v>37173</v>
      </c>
      <c r="L485" t="s">
        <v>37174</v>
      </c>
      <c r="M485" t="s">
        <v>37175</v>
      </c>
      <c r="N485" t="s">
        <v>37176</v>
      </c>
      <c r="O485" t="s">
        <v>37098</v>
      </c>
      <c r="P485" t="s">
        <v>37182</v>
      </c>
      <c r="Q485">
        <f t="shared" si="5"/>
        <v>43.05</v>
      </c>
      <c r="R485">
        <v>141.35416699999999</v>
      </c>
      <c r="S485">
        <v>11</v>
      </c>
      <c r="T485">
        <v>10.4829447968644</v>
      </c>
      <c r="U485">
        <v>99.639534700687804</v>
      </c>
      <c r="V485">
        <v>100</v>
      </c>
      <c r="W485">
        <v>10.5</v>
      </c>
    </row>
    <row r="486" spans="1:23">
      <c r="A486" t="s">
        <v>37172</v>
      </c>
      <c r="B486" t="s">
        <v>31645</v>
      </c>
      <c r="C486" t="s">
        <v>31646</v>
      </c>
      <c r="D486">
        <v>1981</v>
      </c>
      <c r="E486" t="s">
        <v>5124</v>
      </c>
      <c r="G486">
        <v>6</v>
      </c>
      <c r="J486">
        <v>6</v>
      </c>
      <c r="K486" t="s">
        <v>37173</v>
      </c>
      <c r="L486" t="s">
        <v>37174</v>
      </c>
      <c r="M486" t="s">
        <v>37175</v>
      </c>
      <c r="N486" t="s">
        <v>37176</v>
      </c>
      <c r="O486" t="s">
        <v>37098</v>
      </c>
      <c r="P486" t="s">
        <v>37182</v>
      </c>
      <c r="Q486">
        <f t="shared" si="5"/>
        <v>43.05</v>
      </c>
      <c r="R486">
        <v>141.35416699999999</v>
      </c>
      <c r="S486">
        <v>11</v>
      </c>
      <c r="T486">
        <v>11.0187630845755</v>
      </c>
      <c r="U486">
        <v>91.951707094397804</v>
      </c>
      <c r="V486">
        <v>100</v>
      </c>
      <c r="W486">
        <v>11</v>
      </c>
    </row>
    <row r="487" spans="1:23">
      <c r="A487" t="s">
        <v>37172</v>
      </c>
      <c r="B487" t="s">
        <v>31645</v>
      </c>
      <c r="C487" t="s">
        <v>31646</v>
      </c>
      <c r="D487">
        <v>1981</v>
      </c>
      <c r="E487" t="s">
        <v>5124</v>
      </c>
      <c r="G487">
        <v>6</v>
      </c>
      <c r="J487">
        <v>6</v>
      </c>
      <c r="K487" t="s">
        <v>37173</v>
      </c>
      <c r="L487" t="s">
        <v>37174</v>
      </c>
      <c r="M487" t="s">
        <v>37175</v>
      </c>
      <c r="N487" t="s">
        <v>37176</v>
      </c>
      <c r="O487" t="s">
        <v>37098</v>
      </c>
      <c r="P487" t="s">
        <v>37182</v>
      </c>
      <c r="Q487">
        <f t="shared" si="5"/>
        <v>43.05</v>
      </c>
      <c r="R487">
        <v>141.35416699999999</v>
      </c>
      <c r="S487">
        <v>11</v>
      </c>
      <c r="T487">
        <v>11.6162067717105</v>
      </c>
      <c r="U487">
        <v>74.860300020463001</v>
      </c>
      <c r="V487">
        <v>100</v>
      </c>
      <c r="W487">
        <v>11.5</v>
      </c>
    </row>
    <row r="488" spans="1:23">
      <c r="A488" t="s">
        <v>37172</v>
      </c>
      <c r="B488" t="s">
        <v>31645</v>
      </c>
      <c r="C488" t="s">
        <v>31646</v>
      </c>
      <c r="D488">
        <v>1981</v>
      </c>
      <c r="E488" t="s">
        <v>5124</v>
      </c>
      <c r="G488">
        <v>6</v>
      </c>
      <c r="J488">
        <v>6</v>
      </c>
      <c r="K488" t="s">
        <v>37173</v>
      </c>
      <c r="L488" t="s">
        <v>37174</v>
      </c>
      <c r="M488" t="s">
        <v>37175</v>
      </c>
      <c r="N488" t="s">
        <v>37176</v>
      </c>
      <c r="O488" t="s">
        <v>37098</v>
      </c>
      <c r="P488" t="s">
        <v>37182</v>
      </c>
      <c r="Q488">
        <f t="shared" si="5"/>
        <v>43.05</v>
      </c>
      <c r="R488">
        <v>141.35416699999999</v>
      </c>
      <c r="S488">
        <v>11</v>
      </c>
      <c r="T488">
        <v>12.1155063042075</v>
      </c>
      <c r="U488">
        <v>80.152371357962494</v>
      </c>
      <c r="V488">
        <v>100</v>
      </c>
      <c r="W488">
        <v>12</v>
      </c>
    </row>
    <row r="489" spans="1:23">
      <c r="A489" t="s">
        <v>37172</v>
      </c>
      <c r="B489" t="s">
        <v>31645</v>
      </c>
      <c r="C489" t="s">
        <v>31646</v>
      </c>
      <c r="D489">
        <v>1981</v>
      </c>
      <c r="E489" t="s">
        <v>5124</v>
      </c>
      <c r="G489">
        <v>6</v>
      </c>
      <c r="J489">
        <v>6</v>
      </c>
      <c r="K489" t="s">
        <v>37173</v>
      </c>
      <c r="L489" t="s">
        <v>37174</v>
      </c>
      <c r="M489" t="s">
        <v>37175</v>
      </c>
      <c r="N489" t="s">
        <v>37176</v>
      </c>
      <c r="O489" t="s">
        <v>37098</v>
      </c>
      <c r="P489" t="s">
        <v>37182</v>
      </c>
      <c r="Q489">
        <f t="shared" si="5"/>
        <v>43.05</v>
      </c>
      <c r="R489">
        <v>141.35416699999999</v>
      </c>
      <c r="S489">
        <v>11</v>
      </c>
      <c r="T489">
        <v>12.4976939665349</v>
      </c>
      <c r="U489">
        <v>47.759291032441801</v>
      </c>
      <c r="V489">
        <v>100</v>
      </c>
      <c r="W489">
        <v>12.5</v>
      </c>
    </row>
    <row r="490" spans="1:23">
      <c r="A490" t="s">
        <v>37172</v>
      </c>
      <c r="B490" t="s">
        <v>31645</v>
      </c>
      <c r="C490" t="s">
        <v>31646</v>
      </c>
      <c r="D490">
        <v>1981</v>
      </c>
      <c r="E490" t="s">
        <v>5124</v>
      </c>
      <c r="G490">
        <v>6</v>
      </c>
      <c r="J490">
        <v>6</v>
      </c>
      <c r="K490" t="s">
        <v>37173</v>
      </c>
      <c r="L490" t="s">
        <v>37174</v>
      </c>
      <c r="M490" t="s">
        <v>37175</v>
      </c>
      <c r="N490" t="s">
        <v>37176</v>
      </c>
      <c r="O490" t="s">
        <v>37098</v>
      </c>
      <c r="P490" t="s">
        <v>37182</v>
      </c>
      <c r="Q490">
        <f t="shared" si="5"/>
        <v>43.05</v>
      </c>
      <c r="R490">
        <v>141.35416699999999</v>
      </c>
      <c r="S490">
        <v>11</v>
      </c>
      <c r="T490">
        <v>12.7855939807017</v>
      </c>
      <c r="U490">
        <v>44.568622204032799</v>
      </c>
      <c r="V490">
        <v>100</v>
      </c>
      <c r="W490">
        <v>12.75</v>
      </c>
    </row>
    <row r="491" spans="1:23">
      <c r="A491" t="s">
        <v>37172</v>
      </c>
      <c r="B491" t="s">
        <v>31645</v>
      </c>
      <c r="C491" t="s">
        <v>31646</v>
      </c>
      <c r="D491">
        <v>1981</v>
      </c>
      <c r="E491" t="s">
        <v>5124</v>
      </c>
      <c r="G491">
        <v>6</v>
      </c>
      <c r="J491">
        <v>6</v>
      </c>
      <c r="K491" t="s">
        <v>37173</v>
      </c>
      <c r="L491" t="s">
        <v>37174</v>
      </c>
      <c r="M491" t="s">
        <v>37175</v>
      </c>
      <c r="N491" t="s">
        <v>37176</v>
      </c>
      <c r="O491" t="s">
        <v>37098</v>
      </c>
      <c r="P491" t="s">
        <v>37182</v>
      </c>
      <c r="Q491">
        <f t="shared" si="5"/>
        <v>43.05</v>
      </c>
      <c r="R491">
        <v>141.35416699999999</v>
      </c>
      <c r="S491">
        <v>11</v>
      </c>
      <c r="T491">
        <v>13.16738812196</v>
      </c>
      <c r="U491">
        <v>19.642997686096098</v>
      </c>
      <c r="V491">
        <v>100</v>
      </c>
      <c r="W491">
        <v>13</v>
      </c>
    </row>
    <row r="492" spans="1:23">
      <c r="A492" t="s">
        <v>37172</v>
      </c>
      <c r="B492" t="s">
        <v>31645</v>
      </c>
      <c r="C492" t="s">
        <v>31646</v>
      </c>
      <c r="D492">
        <v>1981</v>
      </c>
      <c r="E492" t="s">
        <v>5124</v>
      </c>
      <c r="G492">
        <v>6</v>
      </c>
      <c r="J492">
        <v>6</v>
      </c>
      <c r="K492" t="s">
        <v>37173</v>
      </c>
      <c r="L492" t="s">
        <v>37174</v>
      </c>
      <c r="M492" t="s">
        <v>37175</v>
      </c>
      <c r="N492" t="s">
        <v>37176</v>
      </c>
      <c r="O492" t="s">
        <v>37098</v>
      </c>
      <c r="P492" t="s">
        <v>37182</v>
      </c>
      <c r="Q492">
        <f t="shared" si="5"/>
        <v>43.05</v>
      </c>
      <c r="R492">
        <v>141.35416699999999</v>
      </c>
      <c r="S492">
        <v>11</v>
      </c>
      <c r="T492">
        <v>13.4909411449889</v>
      </c>
      <c r="U492">
        <v>-9.9167309417737201E-2</v>
      </c>
      <c r="V492">
        <v>100</v>
      </c>
      <c r="W492">
        <v>13.5</v>
      </c>
    </row>
    <row r="493" spans="1:23">
      <c r="A493" t="s">
        <v>37183</v>
      </c>
      <c r="B493" t="s">
        <v>8432</v>
      </c>
      <c r="C493" t="s">
        <v>8434</v>
      </c>
      <c r="D493">
        <v>2008</v>
      </c>
      <c r="E493" t="s">
        <v>5124</v>
      </c>
      <c r="F493" t="s">
        <v>8436</v>
      </c>
      <c r="G493">
        <v>7</v>
      </c>
      <c r="J493">
        <v>7</v>
      </c>
      <c r="K493" t="s">
        <v>37021</v>
      </c>
      <c r="L493" t="s">
        <v>37184</v>
      </c>
      <c r="M493" t="s">
        <v>37185</v>
      </c>
      <c r="N493" t="s">
        <v>37131</v>
      </c>
      <c r="O493" t="s">
        <v>37098</v>
      </c>
      <c r="P493" t="s">
        <v>37186</v>
      </c>
      <c r="Q493">
        <v>43.1666666666667</v>
      </c>
      <c r="R493">
        <v>141.77574999999999</v>
      </c>
      <c r="S493">
        <v>8</v>
      </c>
      <c r="T493">
        <v>9.9372381590393193</v>
      </c>
      <c r="U493">
        <v>99.846519952406098</v>
      </c>
      <c r="V493">
        <v>37.5</v>
      </c>
      <c r="W493">
        <v>10</v>
      </c>
    </row>
    <row r="494" spans="1:23">
      <c r="A494" t="s">
        <v>37183</v>
      </c>
      <c r="B494" t="s">
        <v>8432</v>
      </c>
      <c r="C494" t="s">
        <v>8434</v>
      </c>
      <c r="D494">
        <v>2008</v>
      </c>
      <c r="E494" t="s">
        <v>5124</v>
      </c>
      <c r="F494" t="s">
        <v>8436</v>
      </c>
      <c r="G494">
        <v>7</v>
      </c>
      <c r="J494">
        <v>7</v>
      </c>
      <c r="K494" t="s">
        <v>37021</v>
      </c>
      <c r="L494" t="s">
        <v>37184</v>
      </c>
      <c r="M494" t="s">
        <v>37185</v>
      </c>
      <c r="N494" t="s">
        <v>37131</v>
      </c>
      <c r="O494" t="s">
        <v>37098</v>
      </c>
      <c r="P494" t="s">
        <v>37186</v>
      </c>
      <c r="Q494">
        <v>43.1666666666667</v>
      </c>
      <c r="R494">
        <v>141.77574999999999</v>
      </c>
      <c r="S494">
        <v>8</v>
      </c>
      <c r="T494">
        <v>10.965804445422</v>
      </c>
      <c r="U494">
        <v>99.869017027786299</v>
      </c>
      <c r="V494">
        <v>37.5</v>
      </c>
      <c r="W494">
        <v>11</v>
      </c>
    </row>
    <row r="495" spans="1:23">
      <c r="A495" t="s">
        <v>37183</v>
      </c>
      <c r="B495" t="s">
        <v>8432</v>
      </c>
      <c r="C495" t="s">
        <v>8434</v>
      </c>
      <c r="D495">
        <v>2008</v>
      </c>
      <c r="E495" t="s">
        <v>5124</v>
      </c>
      <c r="F495" t="s">
        <v>8436</v>
      </c>
      <c r="G495">
        <v>7</v>
      </c>
      <c r="J495">
        <v>7</v>
      </c>
      <c r="K495" t="s">
        <v>37021</v>
      </c>
      <c r="L495" t="s">
        <v>37184</v>
      </c>
      <c r="M495" t="s">
        <v>37185</v>
      </c>
      <c r="N495" t="s">
        <v>37131</v>
      </c>
      <c r="O495" t="s">
        <v>37098</v>
      </c>
      <c r="P495" t="s">
        <v>37186</v>
      </c>
      <c r="Q495">
        <v>43.1666666666667</v>
      </c>
      <c r="R495">
        <v>141.77574999999999</v>
      </c>
      <c r="S495">
        <v>8</v>
      </c>
      <c r="T495">
        <v>11.9713937188165</v>
      </c>
      <c r="U495">
        <v>100.415945927029</v>
      </c>
      <c r="V495">
        <v>37.5</v>
      </c>
      <c r="W495">
        <v>12</v>
      </c>
    </row>
    <row r="496" spans="1:23">
      <c r="A496" t="s">
        <v>37183</v>
      </c>
      <c r="B496" t="s">
        <v>8432</v>
      </c>
      <c r="C496" t="s">
        <v>8434</v>
      </c>
      <c r="D496">
        <v>2008</v>
      </c>
      <c r="E496" t="s">
        <v>5124</v>
      </c>
      <c r="F496" t="s">
        <v>8436</v>
      </c>
      <c r="G496">
        <v>7</v>
      </c>
      <c r="J496">
        <v>7</v>
      </c>
      <c r="K496" t="s">
        <v>37021</v>
      </c>
      <c r="L496" t="s">
        <v>37184</v>
      </c>
      <c r="M496" t="s">
        <v>37185</v>
      </c>
      <c r="N496" t="s">
        <v>37131</v>
      </c>
      <c r="O496" t="s">
        <v>37098</v>
      </c>
      <c r="P496" t="s">
        <v>37186</v>
      </c>
      <c r="Q496">
        <v>43.1666666666667</v>
      </c>
      <c r="R496">
        <v>141.77574999999999</v>
      </c>
      <c r="S496">
        <v>8</v>
      </c>
      <c r="T496">
        <v>12.977822883025199</v>
      </c>
      <c r="U496">
        <v>97.288352514173098</v>
      </c>
      <c r="V496">
        <v>37.5</v>
      </c>
      <c r="W496">
        <v>13</v>
      </c>
    </row>
    <row r="497" spans="1:23">
      <c r="A497" t="s">
        <v>37183</v>
      </c>
      <c r="B497" t="s">
        <v>8432</v>
      </c>
      <c r="C497" t="s">
        <v>8434</v>
      </c>
      <c r="D497">
        <v>2008</v>
      </c>
      <c r="E497" t="s">
        <v>5124</v>
      </c>
      <c r="F497" t="s">
        <v>8436</v>
      </c>
      <c r="G497">
        <v>7</v>
      </c>
      <c r="J497">
        <v>7</v>
      </c>
      <c r="K497" t="s">
        <v>37021</v>
      </c>
      <c r="L497" t="s">
        <v>37184</v>
      </c>
      <c r="M497" t="s">
        <v>37185</v>
      </c>
      <c r="N497" t="s">
        <v>37131</v>
      </c>
      <c r="O497" t="s">
        <v>37098</v>
      </c>
      <c r="P497" t="s">
        <v>37186</v>
      </c>
      <c r="Q497">
        <v>43.1666666666667</v>
      </c>
      <c r="R497">
        <v>141.77574999999999</v>
      </c>
      <c r="S497">
        <v>8</v>
      </c>
      <c r="T497">
        <v>13.9618149640546</v>
      </c>
      <c r="U497">
        <v>92.322998010258601</v>
      </c>
      <c r="V497">
        <v>37.5</v>
      </c>
      <c r="W497">
        <v>14</v>
      </c>
    </row>
    <row r="498" spans="1:23">
      <c r="A498" t="s">
        <v>37183</v>
      </c>
      <c r="B498" t="s">
        <v>8432</v>
      </c>
      <c r="C498" t="s">
        <v>8434</v>
      </c>
      <c r="D498">
        <v>2008</v>
      </c>
      <c r="E498" t="s">
        <v>5124</v>
      </c>
      <c r="F498" t="s">
        <v>8436</v>
      </c>
      <c r="G498">
        <v>7</v>
      </c>
      <c r="J498">
        <v>7</v>
      </c>
      <c r="K498" t="s">
        <v>37021</v>
      </c>
      <c r="L498" t="s">
        <v>37184</v>
      </c>
      <c r="M498" t="s">
        <v>37185</v>
      </c>
      <c r="N498" t="s">
        <v>37131</v>
      </c>
      <c r="O498" t="s">
        <v>37098</v>
      </c>
      <c r="P498" t="s">
        <v>37186</v>
      </c>
      <c r="Q498">
        <v>43.1666666666667</v>
      </c>
      <c r="R498">
        <v>141.77574999999999</v>
      </c>
      <c r="S498">
        <v>8</v>
      </c>
      <c r="T498">
        <v>14.495325607671001</v>
      </c>
      <c r="U498">
        <v>58.213932188815399</v>
      </c>
      <c r="V498">
        <v>37.5</v>
      </c>
      <c r="W498">
        <v>14.5</v>
      </c>
    </row>
    <row r="499" spans="1:23">
      <c r="A499" t="s">
        <v>37183</v>
      </c>
      <c r="B499" t="s">
        <v>8432</v>
      </c>
      <c r="C499" t="s">
        <v>8434</v>
      </c>
      <c r="D499">
        <v>2008</v>
      </c>
      <c r="E499" t="s">
        <v>5124</v>
      </c>
      <c r="F499" t="s">
        <v>8436</v>
      </c>
      <c r="G499">
        <v>7</v>
      </c>
      <c r="J499">
        <v>7</v>
      </c>
      <c r="K499" t="s">
        <v>37021</v>
      </c>
      <c r="L499" t="s">
        <v>37184</v>
      </c>
      <c r="M499" t="s">
        <v>37185</v>
      </c>
      <c r="N499" t="s">
        <v>37131</v>
      </c>
      <c r="O499" t="s">
        <v>37098</v>
      </c>
      <c r="P499" t="s">
        <v>37186</v>
      </c>
      <c r="Q499">
        <v>43.1666666666667</v>
      </c>
      <c r="R499">
        <v>141.77574999999999</v>
      </c>
      <c r="S499">
        <v>8</v>
      </c>
      <c r="T499">
        <v>15.031175947126799</v>
      </c>
      <c r="U499">
        <v>13.8686970693809</v>
      </c>
      <c r="V499">
        <v>37.5</v>
      </c>
      <c r="W499">
        <v>15</v>
      </c>
    </row>
    <row r="500" spans="1:23">
      <c r="A500" t="s">
        <v>37183</v>
      </c>
      <c r="B500" t="s">
        <v>8432</v>
      </c>
      <c r="C500" t="s">
        <v>8434</v>
      </c>
      <c r="D500">
        <v>2008</v>
      </c>
      <c r="E500" t="s">
        <v>5124</v>
      </c>
      <c r="F500" t="s">
        <v>8436</v>
      </c>
      <c r="G500">
        <v>7</v>
      </c>
      <c r="J500">
        <v>7</v>
      </c>
      <c r="K500" t="s">
        <v>37021</v>
      </c>
      <c r="L500" t="s">
        <v>37184</v>
      </c>
      <c r="M500" t="s">
        <v>37185</v>
      </c>
      <c r="N500" t="s">
        <v>37131</v>
      </c>
      <c r="O500" t="s">
        <v>37098</v>
      </c>
      <c r="P500" t="s">
        <v>37186</v>
      </c>
      <c r="Q500">
        <v>43.1666666666667</v>
      </c>
      <c r="R500">
        <v>141.77574999999999</v>
      </c>
      <c r="S500">
        <v>8</v>
      </c>
      <c r="T500">
        <v>16.039884814973998</v>
      </c>
      <c r="U500">
        <v>0.76740023796909895</v>
      </c>
      <c r="V500">
        <v>37.5</v>
      </c>
      <c r="W500">
        <v>16</v>
      </c>
    </row>
    <row r="501" spans="1:23">
      <c r="A501" t="s">
        <v>37183</v>
      </c>
      <c r="B501" t="s">
        <v>8432</v>
      </c>
      <c r="C501" t="s">
        <v>8434</v>
      </c>
      <c r="D501">
        <v>2008</v>
      </c>
      <c r="E501" t="s">
        <v>5124</v>
      </c>
      <c r="F501" t="s">
        <v>8436</v>
      </c>
      <c r="G501">
        <v>7</v>
      </c>
      <c r="J501">
        <v>7</v>
      </c>
      <c r="K501" t="s">
        <v>37021</v>
      </c>
      <c r="L501" t="s">
        <v>37184</v>
      </c>
      <c r="M501" t="s">
        <v>37185</v>
      </c>
      <c r="N501" t="s">
        <v>37131</v>
      </c>
      <c r="O501" t="s">
        <v>37098</v>
      </c>
      <c r="P501" t="s">
        <v>37187</v>
      </c>
      <c r="Q501">
        <v>31.596536</v>
      </c>
      <c r="R501">
        <v>130.55711700000001</v>
      </c>
      <c r="S501">
        <v>6</v>
      </c>
      <c r="T501">
        <v>8</v>
      </c>
      <c r="U501">
        <v>99.999999999999901</v>
      </c>
      <c r="V501">
        <v>37.5</v>
      </c>
      <c r="W501">
        <v>8</v>
      </c>
    </row>
    <row r="502" spans="1:23">
      <c r="A502" t="s">
        <v>37183</v>
      </c>
      <c r="B502" t="s">
        <v>8432</v>
      </c>
      <c r="C502" t="s">
        <v>8434</v>
      </c>
      <c r="D502">
        <v>2008</v>
      </c>
      <c r="E502" t="s">
        <v>5124</v>
      </c>
      <c r="F502" t="s">
        <v>8436</v>
      </c>
      <c r="G502">
        <v>7</v>
      </c>
      <c r="J502">
        <v>7</v>
      </c>
      <c r="K502" t="s">
        <v>37021</v>
      </c>
      <c r="L502" t="s">
        <v>37184</v>
      </c>
      <c r="M502" t="s">
        <v>37185</v>
      </c>
      <c r="N502" t="s">
        <v>37131</v>
      </c>
      <c r="O502" t="s">
        <v>37098</v>
      </c>
      <c r="P502" t="s">
        <v>37187</v>
      </c>
      <c r="Q502">
        <v>31.596536</v>
      </c>
      <c r="R502">
        <v>130.55711700000001</v>
      </c>
      <c r="S502">
        <v>6</v>
      </c>
      <c r="T502">
        <v>10.047619047618999</v>
      </c>
      <c r="U502">
        <v>99.999999999999901</v>
      </c>
      <c r="V502">
        <v>37.5</v>
      </c>
      <c r="W502">
        <v>10</v>
      </c>
    </row>
    <row r="503" spans="1:23">
      <c r="A503" t="s">
        <v>37183</v>
      </c>
      <c r="B503" t="s">
        <v>8432</v>
      </c>
      <c r="C503" t="s">
        <v>8434</v>
      </c>
      <c r="D503">
        <v>2008</v>
      </c>
      <c r="E503" t="s">
        <v>5124</v>
      </c>
      <c r="F503" t="s">
        <v>8436</v>
      </c>
      <c r="G503">
        <v>7</v>
      </c>
      <c r="J503">
        <v>7</v>
      </c>
      <c r="K503" t="s">
        <v>37021</v>
      </c>
      <c r="L503" t="s">
        <v>37184</v>
      </c>
      <c r="M503" t="s">
        <v>37185</v>
      </c>
      <c r="N503" t="s">
        <v>37131</v>
      </c>
      <c r="O503" t="s">
        <v>37098</v>
      </c>
      <c r="P503" t="s">
        <v>37187</v>
      </c>
      <c r="Q503">
        <v>31.596536</v>
      </c>
      <c r="R503">
        <v>130.55711700000001</v>
      </c>
      <c r="S503">
        <v>6</v>
      </c>
      <c r="T503">
        <v>11</v>
      </c>
      <c r="U503">
        <v>99.999999999999901</v>
      </c>
      <c r="V503">
        <v>37.5</v>
      </c>
      <c r="W503">
        <v>11</v>
      </c>
    </row>
    <row r="504" spans="1:23">
      <c r="A504" t="s">
        <v>37183</v>
      </c>
      <c r="B504" t="s">
        <v>8432</v>
      </c>
      <c r="C504" t="s">
        <v>8434</v>
      </c>
      <c r="D504">
        <v>2008</v>
      </c>
      <c r="E504" t="s">
        <v>5124</v>
      </c>
      <c r="F504" t="s">
        <v>8436</v>
      </c>
      <c r="G504">
        <v>7</v>
      </c>
      <c r="J504">
        <v>7</v>
      </c>
      <c r="K504" t="s">
        <v>37021</v>
      </c>
      <c r="L504" t="s">
        <v>37184</v>
      </c>
      <c r="M504" t="s">
        <v>37185</v>
      </c>
      <c r="N504" t="s">
        <v>37131</v>
      </c>
      <c r="O504" t="s">
        <v>37098</v>
      </c>
      <c r="P504" t="s">
        <v>37187</v>
      </c>
      <c r="Q504">
        <v>31.596536</v>
      </c>
      <c r="R504">
        <v>130.55711700000001</v>
      </c>
      <c r="S504">
        <v>6</v>
      </c>
      <c r="T504">
        <v>12.047619047618999</v>
      </c>
      <c r="U504">
        <v>37.078651685393197</v>
      </c>
      <c r="V504">
        <v>37.5</v>
      </c>
      <c r="W504">
        <v>12</v>
      </c>
    </row>
    <row r="505" spans="1:23">
      <c r="A505" t="s">
        <v>37183</v>
      </c>
      <c r="B505" t="s">
        <v>8432</v>
      </c>
      <c r="C505" t="s">
        <v>8434</v>
      </c>
      <c r="D505">
        <v>2008</v>
      </c>
      <c r="E505" t="s">
        <v>5124</v>
      </c>
      <c r="F505" t="s">
        <v>8436</v>
      </c>
      <c r="G505">
        <v>7</v>
      </c>
      <c r="J505">
        <v>7</v>
      </c>
      <c r="K505" t="s">
        <v>37021</v>
      </c>
      <c r="L505" t="s">
        <v>37184</v>
      </c>
      <c r="M505" t="s">
        <v>37185</v>
      </c>
      <c r="N505" t="s">
        <v>37131</v>
      </c>
      <c r="O505" t="s">
        <v>37098</v>
      </c>
      <c r="P505" t="s">
        <v>37187</v>
      </c>
      <c r="Q505">
        <v>31.596536</v>
      </c>
      <c r="R505">
        <v>130.55711700000001</v>
      </c>
      <c r="S505">
        <v>6</v>
      </c>
      <c r="T505">
        <v>13</v>
      </c>
      <c r="U505">
        <v>0.56179775280898503</v>
      </c>
      <c r="V505">
        <v>37.5</v>
      </c>
      <c r="W505">
        <v>13</v>
      </c>
    </row>
    <row r="506" spans="1:23">
      <c r="A506" t="s">
        <v>37183</v>
      </c>
      <c r="B506" t="s">
        <v>8432</v>
      </c>
      <c r="C506" t="s">
        <v>8434</v>
      </c>
      <c r="D506">
        <v>2008</v>
      </c>
      <c r="E506" t="s">
        <v>5124</v>
      </c>
      <c r="F506" t="s">
        <v>8436</v>
      </c>
      <c r="G506">
        <v>7</v>
      </c>
      <c r="J506">
        <v>7</v>
      </c>
      <c r="K506" t="s">
        <v>37021</v>
      </c>
      <c r="L506" t="s">
        <v>37184</v>
      </c>
      <c r="M506" t="s">
        <v>37185</v>
      </c>
      <c r="N506" t="s">
        <v>37131</v>
      </c>
      <c r="O506" t="s">
        <v>37098</v>
      </c>
      <c r="P506" t="s">
        <v>37187</v>
      </c>
      <c r="Q506">
        <v>31.596536</v>
      </c>
      <c r="R506">
        <v>130.55711700000001</v>
      </c>
      <c r="S506">
        <v>6</v>
      </c>
      <c r="T506">
        <v>14</v>
      </c>
      <c r="U506">
        <v>0</v>
      </c>
      <c r="V506">
        <v>37.5</v>
      </c>
      <c r="W506">
        <v>14</v>
      </c>
    </row>
    <row r="507" spans="1:23">
      <c r="A507" t="s">
        <v>37183</v>
      </c>
      <c r="B507" t="s">
        <v>8432</v>
      </c>
      <c r="C507" t="s">
        <v>8434</v>
      </c>
      <c r="D507">
        <v>2008</v>
      </c>
      <c r="E507" t="s">
        <v>5124</v>
      </c>
      <c r="F507" t="s">
        <v>8436</v>
      </c>
      <c r="G507">
        <v>7</v>
      </c>
      <c r="J507">
        <v>7</v>
      </c>
      <c r="K507" t="s">
        <v>37021</v>
      </c>
      <c r="L507" t="s">
        <v>37184</v>
      </c>
      <c r="M507" t="s">
        <v>37185</v>
      </c>
      <c r="N507" t="s">
        <v>37131</v>
      </c>
      <c r="O507" t="s">
        <v>37098</v>
      </c>
      <c r="P507" t="s">
        <v>37188</v>
      </c>
      <c r="Q507">
        <v>33.839167000000003</v>
      </c>
      <c r="R507">
        <v>132.765556</v>
      </c>
      <c r="S507">
        <v>6</v>
      </c>
      <c r="T507">
        <v>7.8759512089227304</v>
      </c>
      <c r="U507">
        <v>100.412459443443</v>
      </c>
      <c r="V507">
        <v>37.5</v>
      </c>
      <c r="W507">
        <v>8</v>
      </c>
    </row>
    <row r="508" spans="1:23">
      <c r="A508" t="s">
        <v>37183</v>
      </c>
      <c r="B508" t="s">
        <v>8432</v>
      </c>
      <c r="C508" t="s">
        <v>8434</v>
      </c>
      <c r="D508">
        <v>2008</v>
      </c>
      <c r="E508" t="s">
        <v>5124</v>
      </c>
      <c r="F508" t="s">
        <v>8436</v>
      </c>
      <c r="G508">
        <v>7</v>
      </c>
      <c r="J508">
        <v>7</v>
      </c>
      <c r="K508" t="s">
        <v>37021</v>
      </c>
      <c r="L508" t="s">
        <v>37184</v>
      </c>
      <c r="M508" t="s">
        <v>37185</v>
      </c>
      <c r="N508" t="s">
        <v>37131</v>
      </c>
      <c r="O508" t="s">
        <v>37098</v>
      </c>
      <c r="P508" t="s">
        <v>37188</v>
      </c>
      <c r="Q508">
        <v>33.839167000000003</v>
      </c>
      <c r="R508">
        <v>132.765556</v>
      </c>
      <c r="S508">
        <v>6</v>
      </c>
      <c r="T508">
        <v>9.9213510833660798</v>
      </c>
      <c r="U508">
        <v>99.735979019132699</v>
      </c>
      <c r="V508">
        <v>37.5</v>
      </c>
      <c r="W508">
        <v>10</v>
      </c>
    </row>
    <row r="509" spans="1:23">
      <c r="A509" t="s">
        <v>37183</v>
      </c>
      <c r="B509" t="s">
        <v>8432</v>
      </c>
      <c r="C509" t="s">
        <v>8434</v>
      </c>
      <c r="D509">
        <v>2008</v>
      </c>
      <c r="E509" t="s">
        <v>5124</v>
      </c>
      <c r="F509" t="s">
        <v>8436</v>
      </c>
      <c r="G509">
        <v>7</v>
      </c>
      <c r="J509">
        <v>7</v>
      </c>
      <c r="K509" t="s">
        <v>37021</v>
      </c>
      <c r="L509" t="s">
        <v>37184</v>
      </c>
      <c r="M509" t="s">
        <v>37185</v>
      </c>
      <c r="N509" t="s">
        <v>37131</v>
      </c>
      <c r="O509" t="s">
        <v>37098</v>
      </c>
      <c r="P509" t="s">
        <v>37188</v>
      </c>
      <c r="Q509">
        <v>33.839167000000003</v>
      </c>
      <c r="R509">
        <v>132.765556</v>
      </c>
      <c r="S509">
        <v>6</v>
      </c>
      <c r="T509">
        <v>10.9260975938887</v>
      </c>
      <c r="U509">
        <v>76.028655077123403</v>
      </c>
      <c r="V509">
        <v>37.5</v>
      </c>
      <c r="W509">
        <v>11</v>
      </c>
    </row>
    <row r="510" spans="1:23">
      <c r="A510" t="s">
        <v>37183</v>
      </c>
      <c r="B510" t="s">
        <v>8432</v>
      </c>
      <c r="C510" t="s">
        <v>8434</v>
      </c>
      <c r="D510">
        <v>2008</v>
      </c>
      <c r="E510" t="s">
        <v>5124</v>
      </c>
      <c r="F510" t="s">
        <v>8436</v>
      </c>
      <c r="G510">
        <v>7</v>
      </c>
      <c r="J510">
        <v>7</v>
      </c>
      <c r="K510" t="s">
        <v>37021</v>
      </c>
      <c r="L510" t="s">
        <v>37184</v>
      </c>
      <c r="M510" t="s">
        <v>37185</v>
      </c>
      <c r="N510" t="s">
        <v>37131</v>
      </c>
      <c r="O510" t="s">
        <v>37098</v>
      </c>
      <c r="P510" t="s">
        <v>37188</v>
      </c>
      <c r="Q510">
        <v>33.839167000000003</v>
      </c>
      <c r="R510">
        <v>132.765556</v>
      </c>
      <c r="S510">
        <v>6</v>
      </c>
      <c r="T510">
        <v>11.9373566219395</v>
      </c>
      <c r="U510">
        <v>42.661096801825799</v>
      </c>
      <c r="V510">
        <v>37.5</v>
      </c>
      <c r="W510">
        <v>12</v>
      </c>
    </row>
    <row r="511" spans="1:23">
      <c r="A511" t="s">
        <v>37183</v>
      </c>
      <c r="B511" t="s">
        <v>8432</v>
      </c>
      <c r="C511" t="s">
        <v>8434</v>
      </c>
      <c r="D511">
        <v>2008</v>
      </c>
      <c r="E511" t="s">
        <v>5124</v>
      </c>
      <c r="F511" t="s">
        <v>8436</v>
      </c>
      <c r="G511">
        <v>7</v>
      </c>
      <c r="J511">
        <v>7</v>
      </c>
      <c r="K511" t="s">
        <v>37021</v>
      </c>
      <c r="L511" t="s">
        <v>37184</v>
      </c>
      <c r="M511" t="s">
        <v>37185</v>
      </c>
      <c r="N511" t="s">
        <v>37131</v>
      </c>
      <c r="O511" t="s">
        <v>37098</v>
      </c>
      <c r="P511" t="s">
        <v>37188</v>
      </c>
      <c r="Q511">
        <v>33.839167000000003</v>
      </c>
      <c r="R511">
        <v>132.765556</v>
      </c>
      <c r="S511">
        <v>6</v>
      </c>
      <c r="T511">
        <v>12.9321290065183</v>
      </c>
      <c r="U511">
        <v>0.41539300989785399</v>
      </c>
      <c r="V511">
        <v>37.5</v>
      </c>
      <c r="W511">
        <v>13</v>
      </c>
    </row>
    <row r="512" spans="1:23">
      <c r="A512" t="s">
        <v>37183</v>
      </c>
      <c r="B512" t="s">
        <v>8432</v>
      </c>
      <c r="C512" t="s">
        <v>8434</v>
      </c>
      <c r="D512">
        <v>2008</v>
      </c>
      <c r="E512" t="s">
        <v>5124</v>
      </c>
      <c r="F512" t="s">
        <v>8436</v>
      </c>
      <c r="G512">
        <v>7</v>
      </c>
      <c r="J512">
        <v>7</v>
      </c>
      <c r="K512" t="s">
        <v>37021</v>
      </c>
      <c r="L512" t="s">
        <v>37184</v>
      </c>
      <c r="M512" t="s">
        <v>37185</v>
      </c>
      <c r="N512" t="s">
        <v>37131</v>
      </c>
      <c r="O512" t="s">
        <v>37098</v>
      </c>
      <c r="P512" t="s">
        <v>37188</v>
      </c>
      <c r="Q512">
        <v>33.839167000000003</v>
      </c>
      <c r="R512">
        <v>132.765556</v>
      </c>
      <c r="S512">
        <v>6</v>
      </c>
      <c r="T512">
        <v>13.9213862861635</v>
      </c>
      <c r="U512">
        <v>-0.316238463749897</v>
      </c>
      <c r="V512">
        <v>37.5</v>
      </c>
      <c r="W512">
        <v>14</v>
      </c>
    </row>
    <row r="513" spans="1:23">
      <c r="A513" t="s">
        <v>37183</v>
      </c>
      <c r="B513" t="s">
        <v>8432</v>
      </c>
      <c r="C513" t="s">
        <v>8434</v>
      </c>
      <c r="D513">
        <v>2008</v>
      </c>
      <c r="E513" t="s">
        <v>5124</v>
      </c>
      <c r="F513" t="s">
        <v>8436</v>
      </c>
      <c r="G513">
        <v>7</v>
      </c>
      <c r="J513">
        <v>7</v>
      </c>
      <c r="K513" t="s">
        <v>37021</v>
      </c>
      <c r="L513" t="s">
        <v>37184</v>
      </c>
      <c r="M513" t="s">
        <v>37185</v>
      </c>
      <c r="N513" t="s">
        <v>37131</v>
      </c>
      <c r="O513" t="s">
        <v>37098</v>
      </c>
      <c r="P513" t="s">
        <v>37189</v>
      </c>
      <c r="Q513">
        <v>37.383333333333297</v>
      </c>
      <c r="R513">
        <v>138.83888899999999</v>
      </c>
      <c r="S513">
        <v>5</v>
      </c>
      <c r="T513">
        <v>9.9438202247191008</v>
      </c>
      <c r="U513">
        <v>100</v>
      </c>
      <c r="V513">
        <v>37.5</v>
      </c>
      <c r="W513">
        <v>10</v>
      </c>
    </row>
    <row r="514" spans="1:23">
      <c r="A514" t="s">
        <v>37183</v>
      </c>
      <c r="B514" t="s">
        <v>8432</v>
      </c>
      <c r="C514" t="s">
        <v>8434</v>
      </c>
      <c r="D514">
        <v>2008</v>
      </c>
      <c r="E514" t="s">
        <v>5124</v>
      </c>
      <c r="F514" t="s">
        <v>8436</v>
      </c>
      <c r="G514">
        <v>7</v>
      </c>
      <c r="J514">
        <v>7</v>
      </c>
      <c r="K514" t="s">
        <v>37021</v>
      </c>
      <c r="L514" t="s">
        <v>37184</v>
      </c>
      <c r="M514" t="s">
        <v>37185</v>
      </c>
      <c r="N514" t="s">
        <v>37131</v>
      </c>
      <c r="O514" t="s">
        <v>37098</v>
      </c>
      <c r="P514" t="s">
        <v>37189</v>
      </c>
      <c r="Q514">
        <v>37.383333333333297</v>
      </c>
      <c r="R514">
        <v>138.83888899999999</v>
      </c>
      <c r="S514">
        <v>5</v>
      </c>
      <c r="T514">
        <v>11.891385767790201</v>
      </c>
      <c r="U514">
        <v>84.803921568627402</v>
      </c>
      <c r="V514">
        <v>37.5</v>
      </c>
      <c r="W514">
        <v>12</v>
      </c>
    </row>
    <row r="515" spans="1:23">
      <c r="A515" t="s">
        <v>37183</v>
      </c>
      <c r="B515" t="s">
        <v>8432</v>
      </c>
      <c r="C515" t="s">
        <v>8434</v>
      </c>
      <c r="D515">
        <v>2008</v>
      </c>
      <c r="E515" t="s">
        <v>5124</v>
      </c>
      <c r="F515" t="s">
        <v>8436</v>
      </c>
      <c r="G515">
        <v>7</v>
      </c>
      <c r="J515">
        <v>7</v>
      </c>
      <c r="K515" t="s">
        <v>37021</v>
      </c>
      <c r="L515" t="s">
        <v>37184</v>
      </c>
      <c r="M515" t="s">
        <v>37185</v>
      </c>
      <c r="N515" t="s">
        <v>37131</v>
      </c>
      <c r="O515" t="s">
        <v>37098</v>
      </c>
      <c r="P515" t="s">
        <v>37189</v>
      </c>
      <c r="Q515">
        <v>37.383333333333297</v>
      </c>
      <c r="R515">
        <v>138.83888899999999</v>
      </c>
      <c r="S515">
        <v>5</v>
      </c>
      <c r="T515">
        <v>12.9026217228464</v>
      </c>
      <c r="U515">
        <v>74.509803921568604</v>
      </c>
      <c r="V515">
        <v>37.5</v>
      </c>
      <c r="W515">
        <v>13</v>
      </c>
    </row>
    <row r="516" spans="1:23">
      <c r="A516" t="s">
        <v>37183</v>
      </c>
      <c r="B516" t="s">
        <v>8432</v>
      </c>
      <c r="C516" t="s">
        <v>8434</v>
      </c>
      <c r="D516">
        <v>2008</v>
      </c>
      <c r="E516" t="s">
        <v>5124</v>
      </c>
      <c r="F516" t="s">
        <v>8436</v>
      </c>
      <c r="G516">
        <v>7</v>
      </c>
      <c r="J516">
        <v>7</v>
      </c>
      <c r="K516" t="s">
        <v>37021</v>
      </c>
      <c r="L516" t="s">
        <v>37184</v>
      </c>
      <c r="M516" t="s">
        <v>37185</v>
      </c>
      <c r="N516" t="s">
        <v>37131</v>
      </c>
      <c r="O516" t="s">
        <v>37098</v>
      </c>
      <c r="P516" t="s">
        <v>37189</v>
      </c>
      <c r="Q516">
        <v>37.383333333333297</v>
      </c>
      <c r="R516">
        <v>138.83888899999999</v>
      </c>
      <c r="S516">
        <v>5</v>
      </c>
      <c r="T516">
        <v>13.389513108614199</v>
      </c>
      <c r="U516">
        <v>0</v>
      </c>
      <c r="V516">
        <v>37.5</v>
      </c>
      <c r="W516">
        <v>13.5</v>
      </c>
    </row>
    <row r="517" spans="1:23">
      <c r="A517" t="s">
        <v>37183</v>
      </c>
      <c r="B517" t="s">
        <v>8432</v>
      </c>
      <c r="C517" t="s">
        <v>8434</v>
      </c>
      <c r="D517">
        <v>2008</v>
      </c>
      <c r="E517" t="s">
        <v>5124</v>
      </c>
      <c r="F517" t="s">
        <v>8436</v>
      </c>
      <c r="G517">
        <v>7</v>
      </c>
      <c r="J517">
        <v>7</v>
      </c>
      <c r="K517" t="s">
        <v>37021</v>
      </c>
      <c r="L517" t="s">
        <v>37184</v>
      </c>
      <c r="M517" t="s">
        <v>37185</v>
      </c>
      <c r="N517" t="s">
        <v>37131</v>
      </c>
      <c r="O517" t="s">
        <v>37098</v>
      </c>
      <c r="P517" t="s">
        <v>37189</v>
      </c>
      <c r="Q517">
        <v>37.383333333333297</v>
      </c>
      <c r="R517">
        <v>138.83888899999999</v>
      </c>
      <c r="S517">
        <v>5</v>
      </c>
      <c r="T517">
        <v>13.876404494381999</v>
      </c>
      <c r="U517">
        <v>0.490196078431409</v>
      </c>
      <c r="V517">
        <v>37.5</v>
      </c>
      <c r="W517">
        <v>14</v>
      </c>
    </row>
    <row r="518" spans="1:23">
      <c r="A518" t="s">
        <v>37183</v>
      </c>
      <c r="B518" t="s">
        <v>8432</v>
      </c>
      <c r="C518" t="s">
        <v>8434</v>
      </c>
      <c r="D518">
        <v>2008</v>
      </c>
      <c r="E518" t="s">
        <v>5124</v>
      </c>
      <c r="F518" t="s">
        <v>8436</v>
      </c>
      <c r="G518">
        <v>7</v>
      </c>
      <c r="J518">
        <v>7</v>
      </c>
      <c r="K518" t="s">
        <v>37021</v>
      </c>
      <c r="L518" t="s">
        <v>37184</v>
      </c>
      <c r="M518" t="s">
        <v>37185</v>
      </c>
      <c r="N518" t="s">
        <v>37131</v>
      </c>
      <c r="O518" t="s">
        <v>37098</v>
      </c>
      <c r="P518" t="s">
        <v>37190</v>
      </c>
      <c r="Q518">
        <v>28.377247000000001</v>
      </c>
      <c r="R518">
        <v>129.493742</v>
      </c>
      <c r="S518">
        <v>5</v>
      </c>
      <c r="T518">
        <v>7.8897338403041797</v>
      </c>
      <c r="U518">
        <v>99</v>
      </c>
      <c r="V518">
        <v>37.5</v>
      </c>
      <c r="W518">
        <v>8</v>
      </c>
    </row>
    <row r="519" spans="1:23">
      <c r="A519" t="s">
        <v>37183</v>
      </c>
      <c r="B519" t="s">
        <v>8432</v>
      </c>
      <c r="C519" t="s">
        <v>8434</v>
      </c>
      <c r="D519">
        <v>2008</v>
      </c>
      <c r="E519" t="s">
        <v>5124</v>
      </c>
      <c r="F519" t="s">
        <v>8436</v>
      </c>
      <c r="G519">
        <v>7</v>
      </c>
      <c r="J519">
        <v>7</v>
      </c>
      <c r="K519" t="s">
        <v>37021</v>
      </c>
      <c r="L519" t="s">
        <v>37184</v>
      </c>
      <c r="M519" t="s">
        <v>37185</v>
      </c>
      <c r="N519" t="s">
        <v>37131</v>
      </c>
      <c r="O519" t="s">
        <v>37098</v>
      </c>
      <c r="P519" t="s">
        <v>37190</v>
      </c>
      <c r="Q519">
        <v>28.377247000000001</v>
      </c>
      <c r="R519">
        <v>129.493742</v>
      </c>
      <c r="S519">
        <v>5</v>
      </c>
      <c r="T519">
        <v>9.9809885931558906</v>
      </c>
      <c r="U519">
        <v>96</v>
      </c>
      <c r="V519">
        <v>37.5</v>
      </c>
      <c r="W519">
        <v>10</v>
      </c>
    </row>
    <row r="520" spans="1:23">
      <c r="A520" t="s">
        <v>37183</v>
      </c>
      <c r="B520" t="s">
        <v>8432</v>
      </c>
      <c r="C520" t="s">
        <v>8434</v>
      </c>
      <c r="D520">
        <v>2008</v>
      </c>
      <c r="E520" t="s">
        <v>5124</v>
      </c>
      <c r="F520" t="s">
        <v>8436</v>
      </c>
      <c r="G520">
        <v>7</v>
      </c>
      <c r="J520">
        <v>7</v>
      </c>
      <c r="K520" t="s">
        <v>37021</v>
      </c>
      <c r="L520" t="s">
        <v>37184</v>
      </c>
      <c r="M520" t="s">
        <v>37185</v>
      </c>
      <c r="N520" t="s">
        <v>37131</v>
      </c>
      <c r="O520" t="s">
        <v>37098</v>
      </c>
      <c r="P520" t="s">
        <v>37190</v>
      </c>
      <c r="Q520">
        <v>28.377247000000001</v>
      </c>
      <c r="R520">
        <v>129.493742</v>
      </c>
      <c r="S520">
        <v>5</v>
      </c>
      <c r="T520">
        <v>11.007604562737599</v>
      </c>
      <c r="U520">
        <v>64</v>
      </c>
      <c r="V520">
        <v>37.5</v>
      </c>
      <c r="W520">
        <v>11</v>
      </c>
    </row>
    <row r="521" spans="1:23">
      <c r="A521" t="s">
        <v>37183</v>
      </c>
      <c r="B521" t="s">
        <v>8432</v>
      </c>
      <c r="C521" t="s">
        <v>8434</v>
      </c>
      <c r="D521">
        <v>2008</v>
      </c>
      <c r="E521" t="s">
        <v>5124</v>
      </c>
      <c r="F521" t="s">
        <v>8436</v>
      </c>
      <c r="G521">
        <v>7</v>
      </c>
      <c r="J521">
        <v>7</v>
      </c>
      <c r="K521" t="s">
        <v>37021</v>
      </c>
      <c r="L521" t="s">
        <v>37184</v>
      </c>
      <c r="M521" t="s">
        <v>37185</v>
      </c>
      <c r="N521" t="s">
        <v>37131</v>
      </c>
      <c r="O521" t="s">
        <v>37098</v>
      </c>
      <c r="P521" t="s">
        <v>37190</v>
      </c>
      <c r="Q521">
        <v>28.377247000000001</v>
      </c>
      <c r="R521">
        <v>129.493742</v>
      </c>
      <c r="S521">
        <v>5</v>
      </c>
      <c r="T521">
        <v>11.9961977186311</v>
      </c>
      <c r="U521">
        <v>9.9999999999999698</v>
      </c>
      <c r="V521">
        <v>37.5</v>
      </c>
      <c r="W521">
        <v>12</v>
      </c>
    </row>
    <row r="522" spans="1:23">
      <c r="A522" t="s">
        <v>37183</v>
      </c>
      <c r="B522" t="s">
        <v>8432</v>
      </c>
      <c r="C522" t="s">
        <v>8434</v>
      </c>
      <c r="D522">
        <v>2008</v>
      </c>
      <c r="E522" t="s">
        <v>5124</v>
      </c>
      <c r="F522" t="s">
        <v>8436</v>
      </c>
      <c r="G522">
        <v>7</v>
      </c>
      <c r="J522">
        <v>7</v>
      </c>
      <c r="K522" t="s">
        <v>37021</v>
      </c>
      <c r="L522" t="s">
        <v>37184</v>
      </c>
      <c r="M522" t="s">
        <v>37185</v>
      </c>
      <c r="N522" t="s">
        <v>37131</v>
      </c>
      <c r="O522" t="s">
        <v>37098</v>
      </c>
      <c r="P522" t="s">
        <v>37190</v>
      </c>
      <c r="Q522">
        <v>28.377247000000001</v>
      </c>
      <c r="R522">
        <v>129.493742</v>
      </c>
      <c r="S522">
        <v>5</v>
      </c>
      <c r="T522">
        <v>13.93536121673</v>
      </c>
      <c r="U522">
        <v>0</v>
      </c>
      <c r="V522">
        <v>37.5</v>
      </c>
      <c r="W522">
        <v>14</v>
      </c>
    </row>
    <row r="523" spans="1:23">
      <c r="A523" t="s">
        <v>37183</v>
      </c>
      <c r="B523" t="s">
        <v>8432</v>
      </c>
      <c r="C523" t="s">
        <v>8434</v>
      </c>
      <c r="D523">
        <v>2008</v>
      </c>
      <c r="E523" t="s">
        <v>5124</v>
      </c>
      <c r="F523" t="s">
        <v>8436</v>
      </c>
      <c r="G523">
        <v>7</v>
      </c>
      <c r="J523">
        <v>7</v>
      </c>
      <c r="K523" t="s">
        <v>37021</v>
      </c>
      <c r="L523" t="s">
        <v>37184</v>
      </c>
      <c r="M523" t="s">
        <v>37185</v>
      </c>
      <c r="N523" t="s">
        <v>37131</v>
      </c>
      <c r="O523" t="s">
        <v>37098</v>
      </c>
      <c r="P523" t="s">
        <v>37191</v>
      </c>
      <c r="Q523">
        <v>34.655278000000003</v>
      </c>
      <c r="R523">
        <v>133.919444</v>
      </c>
      <c r="S523">
        <v>5</v>
      </c>
      <c r="T523">
        <v>9.9809885931558906</v>
      </c>
      <c r="U523">
        <v>99.502487562189103</v>
      </c>
      <c r="V523">
        <v>37.5</v>
      </c>
      <c r="W523">
        <v>10</v>
      </c>
    </row>
    <row r="524" spans="1:23">
      <c r="A524" t="s">
        <v>37183</v>
      </c>
      <c r="B524" t="s">
        <v>8432</v>
      </c>
      <c r="C524" t="s">
        <v>8434</v>
      </c>
      <c r="D524">
        <v>2008</v>
      </c>
      <c r="E524" t="s">
        <v>5124</v>
      </c>
      <c r="F524" t="s">
        <v>8436</v>
      </c>
      <c r="G524">
        <v>7</v>
      </c>
      <c r="J524">
        <v>7</v>
      </c>
      <c r="K524" t="s">
        <v>37021</v>
      </c>
      <c r="L524" t="s">
        <v>37184</v>
      </c>
      <c r="M524" t="s">
        <v>37185</v>
      </c>
      <c r="N524" t="s">
        <v>37131</v>
      </c>
      <c r="O524" t="s">
        <v>37098</v>
      </c>
      <c r="P524" t="s">
        <v>37191</v>
      </c>
      <c r="Q524">
        <v>34.655278000000003</v>
      </c>
      <c r="R524">
        <v>133.919444</v>
      </c>
      <c r="S524">
        <v>5</v>
      </c>
      <c r="T524">
        <v>10.9695817490494</v>
      </c>
      <c r="U524">
        <v>95.522388059701498</v>
      </c>
      <c r="V524">
        <v>37.5</v>
      </c>
      <c r="W524">
        <v>11</v>
      </c>
    </row>
    <row r="525" spans="1:23">
      <c r="A525" t="s">
        <v>37183</v>
      </c>
      <c r="B525" t="s">
        <v>8432</v>
      </c>
      <c r="C525" t="s">
        <v>8434</v>
      </c>
      <c r="D525">
        <v>2008</v>
      </c>
      <c r="E525" t="s">
        <v>5124</v>
      </c>
      <c r="F525" t="s">
        <v>8436</v>
      </c>
      <c r="G525">
        <v>7</v>
      </c>
      <c r="J525">
        <v>7</v>
      </c>
      <c r="K525" t="s">
        <v>37021</v>
      </c>
      <c r="L525" t="s">
        <v>37184</v>
      </c>
      <c r="M525" t="s">
        <v>37185</v>
      </c>
      <c r="N525" t="s">
        <v>37131</v>
      </c>
      <c r="O525" t="s">
        <v>37098</v>
      </c>
      <c r="P525" t="s">
        <v>37191</v>
      </c>
      <c r="Q525">
        <v>34.655278000000003</v>
      </c>
      <c r="R525">
        <v>133.919444</v>
      </c>
      <c r="S525">
        <v>5</v>
      </c>
      <c r="T525">
        <v>11.9961977186311</v>
      </c>
      <c r="U525">
        <v>55.721393034825901</v>
      </c>
      <c r="V525">
        <v>37.5</v>
      </c>
      <c r="W525">
        <v>12</v>
      </c>
    </row>
    <row r="526" spans="1:23">
      <c r="A526" t="s">
        <v>37183</v>
      </c>
      <c r="B526" t="s">
        <v>8432</v>
      </c>
      <c r="C526" t="s">
        <v>8434</v>
      </c>
      <c r="D526">
        <v>2008</v>
      </c>
      <c r="E526" t="s">
        <v>5124</v>
      </c>
      <c r="F526" t="s">
        <v>8436</v>
      </c>
      <c r="G526">
        <v>7</v>
      </c>
      <c r="J526">
        <v>7</v>
      </c>
      <c r="K526" t="s">
        <v>37021</v>
      </c>
      <c r="L526" t="s">
        <v>37184</v>
      </c>
      <c r="M526" t="s">
        <v>37185</v>
      </c>
      <c r="N526" t="s">
        <v>37131</v>
      </c>
      <c r="O526" t="s">
        <v>37098</v>
      </c>
      <c r="P526" t="s">
        <v>37191</v>
      </c>
      <c r="Q526">
        <v>34.655278000000003</v>
      </c>
      <c r="R526">
        <v>133.919444</v>
      </c>
      <c r="S526">
        <v>5</v>
      </c>
      <c r="T526">
        <v>12.9847908745247</v>
      </c>
      <c r="U526">
        <v>2.4875621890547501</v>
      </c>
      <c r="V526">
        <v>37.5</v>
      </c>
      <c r="W526">
        <v>13</v>
      </c>
    </row>
    <row r="527" spans="1:23">
      <c r="A527" t="s">
        <v>37183</v>
      </c>
      <c r="B527" t="s">
        <v>8432</v>
      </c>
      <c r="C527" t="s">
        <v>8434</v>
      </c>
      <c r="D527">
        <v>2008</v>
      </c>
      <c r="E527" t="s">
        <v>5124</v>
      </c>
      <c r="F527" t="s">
        <v>8436</v>
      </c>
      <c r="G527">
        <v>7</v>
      </c>
      <c r="J527">
        <v>7</v>
      </c>
      <c r="K527" t="s">
        <v>37021</v>
      </c>
      <c r="L527" t="s">
        <v>37184</v>
      </c>
      <c r="M527" t="s">
        <v>37185</v>
      </c>
      <c r="N527" t="s">
        <v>37131</v>
      </c>
      <c r="O527" t="s">
        <v>37098</v>
      </c>
      <c r="P527" t="s">
        <v>37191</v>
      </c>
      <c r="Q527">
        <v>34.655278000000003</v>
      </c>
      <c r="R527">
        <v>133.919444</v>
      </c>
      <c r="S527">
        <v>5</v>
      </c>
      <c r="T527">
        <v>13.973384030418201</v>
      </c>
      <c r="U527">
        <v>0</v>
      </c>
      <c r="V527">
        <v>37.5</v>
      </c>
      <c r="W527">
        <v>14</v>
      </c>
    </row>
    <row r="528" spans="1:23">
      <c r="A528" t="s">
        <v>37183</v>
      </c>
      <c r="B528" t="s">
        <v>8432</v>
      </c>
      <c r="C528" t="s">
        <v>8434</v>
      </c>
      <c r="D528">
        <v>2008</v>
      </c>
      <c r="E528" t="s">
        <v>5124</v>
      </c>
      <c r="F528" t="s">
        <v>8436</v>
      </c>
      <c r="G528">
        <v>7</v>
      </c>
      <c r="J528">
        <v>7</v>
      </c>
      <c r="K528" t="s">
        <v>37021</v>
      </c>
      <c r="L528" t="s">
        <v>37184</v>
      </c>
      <c r="M528" t="s">
        <v>37185</v>
      </c>
      <c r="N528" t="s">
        <v>37131</v>
      </c>
      <c r="O528" t="s">
        <v>37098</v>
      </c>
      <c r="P528" t="s">
        <v>37192</v>
      </c>
      <c r="Q528">
        <v>38.25</v>
      </c>
      <c r="R528">
        <v>140.86944399999999</v>
      </c>
      <c r="S528">
        <v>5</v>
      </c>
      <c r="T528">
        <v>9.9882940746858502</v>
      </c>
      <c r="U528">
        <v>100.718054427433</v>
      </c>
      <c r="V528">
        <v>37.5</v>
      </c>
      <c r="W528">
        <v>10</v>
      </c>
    </row>
    <row r="529" spans="1:24">
      <c r="A529" t="s">
        <v>37183</v>
      </c>
      <c r="B529" t="s">
        <v>8432</v>
      </c>
      <c r="C529" t="s">
        <v>8434</v>
      </c>
      <c r="D529">
        <v>2008</v>
      </c>
      <c r="E529" t="s">
        <v>5124</v>
      </c>
      <c r="F529" t="s">
        <v>8436</v>
      </c>
      <c r="G529">
        <v>7</v>
      </c>
      <c r="J529">
        <v>7</v>
      </c>
      <c r="K529" t="s">
        <v>37021</v>
      </c>
      <c r="L529" t="s">
        <v>37184</v>
      </c>
      <c r="M529" t="s">
        <v>37185</v>
      </c>
      <c r="N529" t="s">
        <v>37131</v>
      </c>
      <c r="O529" t="s">
        <v>37098</v>
      </c>
      <c r="P529" t="s">
        <v>37192</v>
      </c>
      <c r="Q529">
        <v>38.25</v>
      </c>
      <c r="R529">
        <v>140.86944399999999</v>
      </c>
      <c r="S529">
        <v>5</v>
      </c>
      <c r="T529">
        <v>11.983488843536399</v>
      </c>
      <c r="U529">
        <v>100.488031288607</v>
      </c>
      <c r="V529">
        <v>37.5</v>
      </c>
      <c r="W529">
        <v>12</v>
      </c>
    </row>
    <row r="530" spans="1:24">
      <c r="A530" t="s">
        <v>37183</v>
      </c>
      <c r="B530" t="s">
        <v>8432</v>
      </c>
      <c r="C530" t="s">
        <v>8434</v>
      </c>
      <c r="D530">
        <v>2008</v>
      </c>
      <c r="E530" t="s">
        <v>5124</v>
      </c>
      <c r="F530" t="s">
        <v>8436</v>
      </c>
      <c r="G530">
        <v>7</v>
      </c>
      <c r="J530">
        <v>7</v>
      </c>
      <c r="K530" t="s">
        <v>37021</v>
      </c>
      <c r="L530" t="s">
        <v>37184</v>
      </c>
      <c r="M530" t="s">
        <v>37185</v>
      </c>
      <c r="N530" t="s">
        <v>37131</v>
      </c>
      <c r="O530" t="s">
        <v>37098</v>
      </c>
      <c r="P530" t="s">
        <v>37192</v>
      </c>
      <c r="Q530">
        <v>38.25</v>
      </c>
      <c r="R530">
        <v>140.86944399999999</v>
      </c>
      <c r="S530">
        <v>5</v>
      </c>
      <c r="T530">
        <v>13.0222787989652</v>
      </c>
      <c r="U530">
        <v>73.793743643648398</v>
      </c>
      <c r="V530">
        <v>37.5</v>
      </c>
      <c r="W530">
        <v>13</v>
      </c>
    </row>
    <row r="531" spans="1:24">
      <c r="A531" t="s">
        <v>37183</v>
      </c>
      <c r="B531" t="s">
        <v>8432</v>
      </c>
      <c r="C531" t="s">
        <v>8434</v>
      </c>
      <c r="D531">
        <v>2008</v>
      </c>
      <c r="E531" t="s">
        <v>5124</v>
      </c>
      <c r="F531" t="s">
        <v>8436</v>
      </c>
      <c r="G531">
        <v>7</v>
      </c>
      <c r="J531">
        <v>7</v>
      </c>
      <c r="K531" t="s">
        <v>37021</v>
      </c>
      <c r="L531" t="s">
        <v>37184</v>
      </c>
      <c r="M531" t="s">
        <v>37185</v>
      </c>
      <c r="N531" t="s">
        <v>37131</v>
      </c>
      <c r="O531" t="s">
        <v>37098</v>
      </c>
      <c r="P531" t="s">
        <v>37192</v>
      </c>
      <c r="Q531">
        <v>38.25</v>
      </c>
      <c r="R531">
        <v>140.86944399999999</v>
      </c>
      <c r="S531">
        <v>5</v>
      </c>
      <c r="T531">
        <v>13.484645784843</v>
      </c>
      <c r="U531">
        <v>20.358754189219599</v>
      </c>
      <c r="V531">
        <v>37.5</v>
      </c>
      <c r="W531">
        <v>13.5</v>
      </c>
    </row>
    <row r="532" spans="1:24">
      <c r="A532" t="s">
        <v>37183</v>
      </c>
      <c r="B532" t="s">
        <v>8432</v>
      </c>
      <c r="C532" t="s">
        <v>8434</v>
      </c>
      <c r="D532">
        <v>2008</v>
      </c>
      <c r="E532" t="s">
        <v>5124</v>
      </c>
      <c r="F532" t="s">
        <v>8436</v>
      </c>
      <c r="G532">
        <v>7</v>
      </c>
      <c r="J532">
        <v>7</v>
      </c>
      <c r="K532" t="s">
        <v>37021</v>
      </c>
      <c r="L532" t="s">
        <v>37184</v>
      </c>
      <c r="M532" t="s">
        <v>37185</v>
      </c>
      <c r="N532" t="s">
        <v>37131</v>
      </c>
      <c r="O532" t="s">
        <v>37098</v>
      </c>
      <c r="P532" t="s">
        <v>37192</v>
      </c>
      <c r="Q532">
        <v>38.25</v>
      </c>
      <c r="R532">
        <v>140.86944399999999</v>
      </c>
      <c r="S532">
        <v>5</v>
      </c>
      <c r="T532">
        <v>13.978751868511401</v>
      </c>
      <c r="U532">
        <v>0.54536643300320897</v>
      </c>
      <c r="V532">
        <v>37.5</v>
      </c>
      <c r="W532">
        <v>14</v>
      </c>
    </row>
    <row r="533" spans="1:24" hidden="1">
      <c r="A533" t="s">
        <v>37193</v>
      </c>
      <c r="B533" t="s">
        <v>3377</v>
      </c>
      <c r="C533" t="s">
        <v>3379</v>
      </c>
      <c r="D533">
        <v>2016</v>
      </c>
      <c r="E533" t="s">
        <v>3380</v>
      </c>
      <c r="F533" t="s">
        <v>3384</v>
      </c>
      <c r="G533">
        <v>3</v>
      </c>
      <c r="H533" t="s">
        <v>37045</v>
      </c>
      <c r="J533">
        <v>3</v>
      </c>
      <c r="K533" t="s">
        <v>37042</v>
      </c>
      <c r="L533" t="s">
        <v>37194</v>
      </c>
      <c r="M533" t="s">
        <v>37195</v>
      </c>
      <c r="N533" t="s">
        <v>37196</v>
      </c>
      <c r="O533" t="s">
        <v>37098</v>
      </c>
      <c r="P533" t="s">
        <v>37197</v>
      </c>
      <c r="Q533">
        <v>43.89</v>
      </c>
      <c r="R533">
        <v>125.32</v>
      </c>
      <c r="S533">
        <v>6</v>
      </c>
      <c r="T533">
        <v>3.9789695945945902</v>
      </c>
      <c r="U533">
        <v>89.729729729729698</v>
      </c>
      <c r="V533">
        <v>244.5</v>
      </c>
      <c r="W533">
        <v>4</v>
      </c>
      <c r="X533" t="s">
        <v>13429</v>
      </c>
    </row>
    <row r="534" spans="1:24">
      <c r="A534" t="s">
        <v>37193</v>
      </c>
      <c r="B534" t="s">
        <v>3377</v>
      </c>
      <c r="C534" t="s">
        <v>3379</v>
      </c>
      <c r="D534">
        <v>2016</v>
      </c>
      <c r="E534" t="s">
        <v>3380</v>
      </c>
      <c r="F534" t="s">
        <v>3384</v>
      </c>
      <c r="G534">
        <v>3</v>
      </c>
      <c r="H534" t="s">
        <v>37045</v>
      </c>
      <c r="J534">
        <v>3</v>
      </c>
      <c r="K534" t="s">
        <v>37042</v>
      </c>
      <c r="L534" t="s">
        <v>37194</v>
      </c>
      <c r="M534" t="s">
        <v>37195</v>
      </c>
      <c r="N534" t="s">
        <v>37196</v>
      </c>
      <c r="O534" t="s">
        <v>37098</v>
      </c>
      <c r="P534" t="s">
        <v>37197</v>
      </c>
      <c r="Q534">
        <v>43.89</v>
      </c>
      <c r="R534">
        <v>125.32</v>
      </c>
      <c r="S534">
        <v>6</v>
      </c>
      <c r="T534">
        <v>6.3918918918918903</v>
      </c>
      <c r="U534">
        <v>94.594594594594597</v>
      </c>
      <c r="V534">
        <v>244.5</v>
      </c>
      <c r="W534">
        <v>8</v>
      </c>
    </row>
    <row r="535" spans="1:24">
      <c r="A535" t="s">
        <v>37193</v>
      </c>
      <c r="B535" t="s">
        <v>3377</v>
      </c>
      <c r="C535" t="s">
        <v>3379</v>
      </c>
      <c r="D535">
        <v>2016</v>
      </c>
      <c r="E535" t="s">
        <v>3380</v>
      </c>
      <c r="F535" t="s">
        <v>3384</v>
      </c>
      <c r="G535">
        <v>3</v>
      </c>
      <c r="H535" t="s">
        <v>37045</v>
      </c>
      <c r="J535">
        <v>3</v>
      </c>
      <c r="K535" t="s">
        <v>37042</v>
      </c>
      <c r="L535" t="s">
        <v>37194</v>
      </c>
      <c r="M535" t="s">
        <v>37195</v>
      </c>
      <c r="N535" t="s">
        <v>37196</v>
      </c>
      <c r="O535" t="s">
        <v>37098</v>
      </c>
      <c r="P535" t="s">
        <v>37197</v>
      </c>
      <c r="Q535">
        <v>43.89</v>
      </c>
      <c r="R535">
        <v>125.32</v>
      </c>
      <c r="S535">
        <v>6</v>
      </c>
      <c r="T535">
        <v>8.7583826013513502</v>
      </c>
      <c r="U535">
        <v>97.567567567567494</v>
      </c>
      <c r="V535">
        <v>244.5</v>
      </c>
      <c r="W535">
        <v>10</v>
      </c>
    </row>
    <row r="536" spans="1:24">
      <c r="A536" t="s">
        <v>37193</v>
      </c>
      <c r="B536" t="s">
        <v>3377</v>
      </c>
      <c r="C536" t="s">
        <v>3379</v>
      </c>
      <c r="D536">
        <v>2016</v>
      </c>
      <c r="E536" t="s">
        <v>3380</v>
      </c>
      <c r="F536" t="s">
        <v>3384</v>
      </c>
      <c r="G536">
        <v>3</v>
      </c>
      <c r="H536" t="s">
        <v>37045</v>
      </c>
      <c r="J536">
        <v>3</v>
      </c>
      <c r="K536" t="s">
        <v>37042</v>
      </c>
      <c r="L536" t="s">
        <v>37194</v>
      </c>
      <c r="M536" t="s">
        <v>37195</v>
      </c>
      <c r="N536" t="s">
        <v>37196</v>
      </c>
      <c r="O536" t="s">
        <v>37098</v>
      </c>
      <c r="P536" t="s">
        <v>37197</v>
      </c>
      <c r="Q536">
        <v>43.89</v>
      </c>
      <c r="R536">
        <v>125.32</v>
      </c>
      <c r="S536">
        <v>6</v>
      </c>
      <c r="T536">
        <v>11.2207136824324</v>
      </c>
      <c r="U536">
        <v>91.6216216216216</v>
      </c>
      <c r="V536">
        <v>244.5</v>
      </c>
      <c r="W536">
        <v>12</v>
      </c>
    </row>
    <row r="537" spans="1:24">
      <c r="A537" t="s">
        <v>37193</v>
      </c>
      <c r="B537" t="s">
        <v>3377</v>
      </c>
      <c r="C537" t="s">
        <v>3379</v>
      </c>
      <c r="D537">
        <v>2016</v>
      </c>
      <c r="E537" t="s">
        <v>3380</v>
      </c>
      <c r="F537" t="s">
        <v>3384</v>
      </c>
      <c r="G537">
        <v>3</v>
      </c>
      <c r="H537" t="s">
        <v>37045</v>
      </c>
      <c r="J537">
        <v>3</v>
      </c>
      <c r="K537" t="s">
        <v>37042</v>
      </c>
      <c r="L537" t="s">
        <v>37194</v>
      </c>
      <c r="M537" t="s">
        <v>37195</v>
      </c>
      <c r="N537" t="s">
        <v>37196</v>
      </c>
      <c r="O537" t="s">
        <v>37098</v>
      </c>
      <c r="P537" t="s">
        <v>37197</v>
      </c>
      <c r="Q537">
        <v>43.89</v>
      </c>
      <c r="R537">
        <v>125.32</v>
      </c>
      <c r="S537">
        <v>6</v>
      </c>
      <c r="T537">
        <v>13.6553631756756</v>
      </c>
      <c r="U537">
        <v>3.7837837837837802</v>
      </c>
      <c r="V537">
        <v>244.5</v>
      </c>
      <c r="W537">
        <v>14</v>
      </c>
    </row>
    <row r="538" spans="1:24">
      <c r="A538" t="s">
        <v>37193</v>
      </c>
      <c r="B538" t="s">
        <v>3377</v>
      </c>
      <c r="C538" t="s">
        <v>3379</v>
      </c>
      <c r="D538">
        <v>2016</v>
      </c>
      <c r="E538" t="s">
        <v>3380</v>
      </c>
      <c r="F538" t="s">
        <v>3384</v>
      </c>
      <c r="G538">
        <v>3</v>
      </c>
      <c r="H538" t="s">
        <v>37045</v>
      </c>
      <c r="J538">
        <v>3</v>
      </c>
      <c r="K538" t="s">
        <v>37042</v>
      </c>
      <c r="L538" t="s">
        <v>37194</v>
      </c>
      <c r="M538" t="s">
        <v>37195</v>
      </c>
      <c r="N538" t="s">
        <v>37196</v>
      </c>
      <c r="O538" t="s">
        <v>37098</v>
      </c>
      <c r="P538" t="s">
        <v>37197</v>
      </c>
      <c r="Q538">
        <v>43.89</v>
      </c>
      <c r="R538">
        <v>125.32</v>
      </c>
      <c r="S538">
        <v>6</v>
      </c>
      <c r="T538">
        <v>16.046811655405399</v>
      </c>
      <c r="U538">
        <v>0.27027027027027301</v>
      </c>
      <c r="V538">
        <v>244.5</v>
      </c>
      <c r="W538">
        <v>16</v>
      </c>
    </row>
    <row r="539" spans="1:24" hidden="1">
      <c r="A539" t="s">
        <v>37193</v>
      </c>
      <c r="B539" t="s">
        <v>3377</v>
      </c>
      <c r="C539" t="s">
        <v>3379</v>
      </c>
      <c r="D539">
        <v>2016</v>
      </c>
      <c r="E539" t="s">
        <v>3380</v>
      </c>
      <c r="F539" t="s">
        <v>3384</v>
      </c>
      <c r="G539">
        <v>3</v>
      </c>
      <c r="H539" t="s">
        <v>37045</v>
      </c>
      <c r="J539">
        <v>3</v>
      </c>
      <c r="K539" t="s">
        <v>37042</v>
      </c>
      <c r="L539" t="s">
        <v>37194</v>
      </c>
      <c r="M539" t="s">
        <v>37195</v>
      </c>
      <c r="N539" t="s">
        <v>37196</v>
      </c>
      <c r="O539" t="s">
        <v>37098</v>
      </c>
      <c r="P539" t="s">
        <v>37198</v>
      </c>
      <c r="Q539">
        <v>21.02</v>
      </c>
      <c r="R539">
        <v>105.85</v>
      </c>
      <c r="S539">
        <v>5</v>
      </c>
      <c r="T539">
        <v>3.9996832770270201</v>
      </c>
      <c r="U539">
        <v>1.35135135135135</v>
      </c>
      <c r="V539">
        <v>244.5</v>
      </c>
      <c r="W539">
        <v>4</v>
      </c>
      <c r="X539" t="s">
        <v>13429</v>
      </c>
    </row>
    <row r="540" spans="1:24">
      <c r="A540" t="s">
        <v>37193</v>
      </c>
      <c r="B540" t="s">
        <v>3377</v>
      </c>
      <c r="C540" t="s">
        <v>3379</v>
      </c>
      <c r="D540">
        <v>2016</v>
      </c>
      <c r="E540" t="s">
        <v>3380</v>
      </c>
      <c r="F540" t="s">
        <v>3384</v>
      </c>
      <c r="G540">
        <v>3</v>
      </c>
      <c r="H540" t="s">
        <v>37045</v>
      </c>
      <c r="J540">
        <v>3</v>
      </c>
      <c r="K540" t="s">
        <v>37042</v>
      </c>
      <c r="L540" t="s">
        <v>37194</v>
      </c>
      <c r="M540" t="s">
        <v>37195</v>
      </c>
      <c r="N540" t="s">
        <v>37196</v>
      </c>
      <c r="O540" t="s">
        <v>37098</v>
      </c>
      <c r="P540" t="s">
        <v>37198</v>
      </c>
      <c r="Q540">
        <v>21.02</v>
      </c>
      <c r="R540">
        <v>105.85</v>
      </c>
      <c r="S540">
        <v>5</v>
      </c>
      <c r="T540">
        <v>6.3846072635135096</v>
      </c>
      <c r="U540">
        <v>25.675675675675599</v>
      </c>
      <c r="V540">
        <v>244.5</v>
      </c>
      <c r="W540">
        <v>8</v>
      </c>
    </row>
    <row r="541" spans="1:24">
      <c r="A541" t="s">
        <v>37193</v>
      </c>
      <c r="B541" t="s">
        <v>3377</v>
      </c>
      <c r="C541" t="s">
        <v>3379</v>
      </c>
      <c r="D541">
        <v>2016</v>
      </c>
      <c r="E541" t="s">
        <v>3380</v>
      </c>
      <c r="F541" t="s">
        <v>3384</v>
      </c>
      <c r="G541">
        <v>3</v>
      </c>
      <c r="H541" t="s">
        <v>37045</v>
      </c>
      <c r="J541">
        <v>3</v>
      </c>
      <c r="K541" t="s">
        <v>37042</v>
      </c>
      <c r="L541" t="s">
        <v>37194</v>
      </c>
      <c r="M541" t="s">
        <v>37195</v>
      </c>
      <c r="N541" t="s">
        <v>37196</v>
      </c>
      <c r="O541" t="s">
        <v>37098</v>
      </c>
      <c r="P541" t="s">
        <v>37198</v>
      </c>
      <c r="Q541">
        <v>21.02</v>
      </c>
      <c r="R541">
        <v>105.85</v>
      </c>
      <c r="S541">
        <v>5</v>
      </c>
      <c r="T541">
        <v>8.7948690878378297</v>
      </c>
      <c r="U541">
        <v>41.891891891891902</v>
      </c>
      <c r="V541">
        <v>244.5</v>
      </c>
      <c r="W541">
        <v>10</v>
      </c>
    </row>
    <row r="542" spans="1:24">
      <c r="A542" t="s">
        <v>37193</v>
      </c>
      <c r="B542" t="s">
        <v>3377</v>
      </c>
      <c r="C542" t="s">
        <v>3379</v>
      </c>
      <c r="D542">
        <v>2016</v>
      </c>
      <c r="E542" t="s">
        <v>3380</v>
      </c>
      <c r="F542" t="s">
        <v>3384</v>
      </c>
      <c r="G542">
        <v>3</v>
      </c>
      <c r="H542" t="s">
        <v>37045</v>
      </c>
      <c r="J542">
        <v>3</v>
      </c>
      <c r="K542" t="s">
        <v>37042</v>
      </c>
      <c r="L542" t="s">
        <v>37194</v>
      </c>
      <c r="M542" t="s">
        <v>37195</v>
      </c>
      <c r="N542" t="s">
        <v>37196</v>
      </c>
      <c r="O542" t="s">
        <v>37098</v>
      </c>
      <c r="P542" t="s">
        <v>37198</v>
      </c>
      <c r="Q542">
        <v>21.02</v>
      </c>
      <c r="R542">
        <v>105.85</v>
      </c>
      <c r="S542">
        <v>5</v>
      </c>
      <c r="T542">
        <v>11.259923986486401</v>
      </c>
      <c r="U542">
        <v>24.324324324324301</v>
      </c>
      <c r="V542">
        <v>244.5</v>
      </c>
      <c r="W542">
        <v>12</v>
      </c>
    </row>
    <row r="543" spans="1:24">
      <c r="A543" t="s">
        <v>37193</v>
      </c>
      <c r="B543" t="s">
        <v>3377</v>
      </c>
      <c r="C543" t="s">
        <v>3379</v>
      </c>
      <c r="D543">
        <v>2016</v>
      </c>
      <c r="E543" t="s">
        <v>3380</v>
      </c>
      <c r="F543" t="s">
        <v>3384</v>
      </c>
      <c r="G543">
        <v>3</v>
      </c>
      <c r="H543" t="s">
        <v>37045</v>
      </c>
      <c r="J543">
        <v>3</v>
      </c>
      <c r="K543" t="s">
        <v>37042</v>
      </c>
      <c r="L543" t="s">
        <v>37194</v>
      </c>
      <c r="M543" t="s">
        <v>37195</v>
      </c>
      <c r="N543" t="s">
        <v>37196</v>
      </c>
      <c r="O543" t="s">
        <v>37098</v>
      </c>
      <c r="P543" t="s">
        <v>37198</v>
      </c>
      <c r="Q543">
        <v>21.02</v>
      </c>
      <c r="R543">
        <v>105.85</v>
      </c>
      <c r="S543">
        <v>5</v>
      </c>
      <c r="T543">
        <v>13.609184966216199</v>
      </c>
      <c r="U543">
        <v>0.81081081081082096</v>
      </c>
      <c r="V543">
        <v>244.5</v>
      </c>
      <c r="W543">
        <v>14</v>
      </c>
    </row>
    <row r="544" spans="1:24" hidden="1">
      <c r="A544" t="s">
        <v>37193</v>
      </c>
      <c r="B544" t="s">
        <v>3377</v>
      </c>
      <c r="C544" t="s">
        <v>3379</v>
      </c>
      <c r="D544">
        <v>2016</v>
      </c>
      <c r="E544" t="s">
        <v>3380</v>
      </c>
      <c r="F544" t="s">
        <v>3384</v>
      </c>
      <c r="G544">
        <v>3</v>
      </c>
      <c r="H544" t="s">
        <v>37045</v>
      </c>
      <c r="J544">
        <v>3</v>
      </c>
      <c r="K544" t="s">
        <v>37042</v>
      </c>
      <c r="L544" t="s">
        <v>37194</v>
      </c>
      <c r="M544" t="s">
        <v>37195</v>
      </c>
      <c r="N544" t="s">
        <v>37196</v>
      </c>
      <c r="O544" t="s">
        <v>37098</v>
      </c>
      <c r="P544" t="s">
        <v>37199</v>
      </c>
      <c r="Q544">
        <v>32.51</v>
      </c>
      <c r="R544">
        <v>120.15</v>
      </c>
      <c r="S544">
        <v>6</v>
      </c>
      <c r="T544">
        <v>3.9688344594594498</v>
      </c>
      <c r="U544">
        <v>32.972972972972897</v>
      </c>
      <c r="V544">
        <v>244.5</v>
      </c>
      <c r="W544">
        <v>4</v>
      </c>
      <c r="X544" t="s">
        <v>13429</v>
      </c>
    </row>
    <row r="545" spans="1:23">
      <c r="A545" t="s">
        <v>37193</v>
      </c>
      <c r="B545" t="s">
        <v>3377</v>
      </c>
      <c r="C545" t="s">
        <v>3379</v>
      </c>
      <c r="D545">
        <v>2016</v>
      </c>
      <c r="E545" t="s">
        <v>3380</v>
      </c>
      <c r="F545" t="s">
        <v>3384</v>
      </c>
      <c r="G545">
        <v>3</v>
      </c>
      <c r="H545" t="s">
        <v>37045</v>
      </c>
      <c r="J545">
        <v>3</v>
      </c>
      <c r="K545" t="s">
        <v>37042</v>
      </c>
      <c r="L545" t="s">
        <v>37194</v>
      </c>
      <c r="M545" t="s">
        <v>37195</v>
      </c>
      <c r="N545" t="s">
        <v>37196</v>
      </c>
      <c r="O545" t="s">
        <v>37098</v>
      </c>
      <c r="P545" t="s">
        <v>37199</v>
      </c>
      <c r="Q545">
        <v>32.51</v>
      </c>
      <c r="R545">
        <v>120.15</v>
      </c>
      <c r="S545">
        <v>6</v>
      </c>
      <c r="T545">
        <v>6.3494510135135096</v>
      </c>
      <c r="U545">
        <v>75.675675675675606</v>
      </c>
      <c r="V545">
        <v>244.5</v>
      </c>
      <c r="W545">
        <v>8</v>
      </c>
    </row>
    <row r="546" spans="1:23">
      <c r="A546" t="s">
        <v>37193</v>
      </c>
      <c r="B546" t="s">
        <v>3377</v>
      </c>
      <c r="C546" t="s">
        <v>3379</v>
      </c>
      <c r="D546">
        <v>2016</v>
      </c>
      <c r="E546" t="s">
        <v>3380</v>
      </c>
      <c r="F546" t="s">
        <v>3384</v>
      </c>
      <c r="G546">
        <v>3</v>
      </c>
      <c r="H546" t="s">
        <v>37045</v>
      </c>
      <c r="J546">
        <v>3</v>
      </c>
      <c r="K546" t="s">
        <v>37042</v>
      </c>
      <c r="L546" t="s">
        <v>37194</v>
      </c>
      <c r="M546" t="s">
        <v>37195</v>
      </c>
      <c r="N546" t="s">
        <v>37196</v>
      </c>
      <c r="O546" t="s">
        <v>37098</v>
      </c>
      <c r="P546" t="s">
        <v>37199</v>
      </c>
      <c r="Q546">
        <v>32.51</v>
      </c>
      <c r="R546">
        <v>120.15</v>
      </c>
      <c r="S546">
        <v>6</v>
      </c>
      <c r="T546">
        <v>8.7602829391891799</v>
      </c>
      <c r="U546">
        <v>89.459459459459396</v>
      </c>
      <c r="V546">
        <v>244.5</v>
      </c>
      <c r="W546">
        <v>10</v>
      </c>
    </row>
    <row r="547" spans="1:23">
      <c r="A547" t="s">
        <v>37193</v>
      </c>
      <c r="B547" t="s">
        <v>3377</v>
      </c>
      <c r="C547" t="s">
        <v>3379</v>
      </c>
      <c r="D547">
        <v>2016</v>
      </c>
      <c r="E547" t="s">
        <v>3380</v>
      </c>
      <c r="F547" t="s">
        <v>3384</v>
      </c>
      <c r="G547">
        <v>3</v>
      </c>
      <c r="H547" t="s">
        <v>37045</v>
      </c>
      <c r="J547">
        <v>3</v>
      </c>
      <c r="K547" t="s">
        <v>37042</v>
      </c>
      <c r="L547" t="s">
        <v>37194</v>
      </c>
      <c r="M547" t="s">
        <v>37195</v>
      </c>
      <c r="N547" t="s">
        <v>37196</v>
      </c>
      <c r="O547" t="s">
        <v>37098</v>
      </c>
      <c r="P547" t="s">
        <v>37199</v>
      </c>
      <c r="Q547">
        <v>32.51</v>
      </c>
      <c r="R547">
        <v>120.15</v>
      </c>
      <c r="S547">
        <v>6</v>
      </c>
      <c r="T547">
        <v>11.2032939189189</v>
      </c>
      <c r="U547">
        <v>65.945945945945894</v>
      </c>
      <c r="V547">
        <v>244.5</v>
      </c>
      <c r="W547">
        <v>12</v>
      </c>
    </row>
    <row r="548" spans="1:23">
      <c r="A548" t="s">
        <v>37193</v>
      </c>
      <c r="B548" t="s">
        <v>3377</v>
      </c>
      <c r="C548" t="s">
        <v>3379</v>
      </c>
      <c r="D548">
        <v>2016</v>
      </c>
      <c r="E548" t="s">
        <v>3380</v>
      </c>
      <c r="F548" t="s">
        <v>3384</v>
      </c>
      <c r="G548">
        <v>3</v>
      </c>
      <c r="H548" t="s">
        <v>37045</v>
      </c>
      <c r="J548">
        <v>3</v>
      </c>
      <c r="K548" t="s">
        <v>37042</v>
      </c>
      <c r="L548" t="s">
        <v>37194</v>
      </c>
      <c r="M548" t="s">
        <v>37195</v>
      </c>
      <c r="N548" t="s">
        <v>37196</v>
      </c>
      <c r="O548" t="s">
        <v>37098</v>
      </c>
      <c r="P548" t="s">
        <v>37199</v>
      </c>
      <c r="Q548">
        <v>32.51</v>
      </c>
      <c r="R548">
        <v>120.15</v>
      </c>
      <c r="S548">
        <v>6</v>
      </c>
      <c r="T548">
        <v>13.609184966216199</v>
      </c>
      <c r="U548">
        <v>0.81081081081082096</v>
      </c>
      <c r="V548">
        <v>244.5</v>
      </c>
      <c r="W548">
        <v>14</v>
      </c>
    </row>
    <row r="549" spans="1:23">
      <c r="A549" t="s">
        <v>37193</v>
      </c>
      <c r="B549" t="s">
        <v>3377</v>
      </c>
      <c r="C549" t="s">
        <v>3379</v>
      </c>
      <c r="D549">
        <v>2016</v>
      </c>
      <c r="E549" t="s">
        <v>3380</v>
      </c>
      <c r="F549" t="s">
        <v>3384</v>
      </c>
      <c r="G549">
        <v>3</v>
      </c>
      <c r="H549" t="s">
        <v>37045</v>
      </c>
      <c r="J549">
        <v>3</v>
      </c>
      <c r="K549" t="s">
        <v>37042</v>
      </c>
      <c r="L549" t="s">
        <v>37194</v>
      </c>
      <c r="M549" t="s">
        <v>37195</v>
      </c>
      <c r="N549" t="s">
        <v>37196</v>
      </c>
      <c r="O549" t="s">
        <v>37098</v>
      </c>
      <c r="P549" t="s">
        <v>37199</v>
      </c>
      <c r="Q549">
        <v>32.51</v>
      </c>
      <c r="R549">
        <v>120.15</v>
      </c>
      <c r="S549">
        <v>6</v>
      </c>
      <c r="T549">
        <v>16</v>
      </c>
      <c r="U549">
        <v>0</v>
      </c>
      <c r="V549">
        <v>244.5</v>
      </c>
      <c r="W549">
        <v>16</v>
      </c>
    </row>
    <row r="550" spans="1:23">
      <c r="A550" t="s">
        <v>37200</v>
      </c>
      <c r="B550" t="s">
        <v>31608</v>
      </c>
      <c r="C550" t="s">
        <v>31609</v>
      </c>
      <c r="D550">
        <v>1986</v>
      </c>
      <c r="E550" t="s">
        <v>423</v>
      </c>
      <c r="F550" t="s">
        <v>31610</v>
      </c>
      <c r="G550">
        <v>13</v>
      </c>
      <c r="H550" t="s">
        <v>37033</v>
      </c>
      <c r="J550">
        <v>8</v>
      </c>
      <c r="K550" t="s">
        <v>37173</v>
      </c>
      <c r="L550" t="s">
        <v>37201</v>
      </c>
      <c r="M550" t="s">
        <v>37202</v>
      </c>
      <c r="N550" t="s">
        <v>37097</v>
      </c>
      <c r="O550" t="s">
        <v>37203</v>
      </c>
      <c r="P550" t="s">
        <v>37204</v>
      </c>
      <c r="Q550">
        <v>41.768819000000001</v>
      </c>
      <c r="R550">
        <v>140.72883100000001</v>
      </c>
      <c r="S550">
        <v>6</v>
      </c>
      <c r="T550">
        <v>10</v>
      </c>
      <c r="U550">
        <v>96.8</v>
      </c>
      <c r="V550">
        <v>63</v>
      </c>
      <c r="W550">
        <v>10</v>
      </c>
    </row>
    <row r="551" spans="1:23">
      <c r="A551" t="s">
        <v>37200</v>
      </c>
      <c r="B551" t="s">
        <v>31608</v>
      </c>
      <c r="C551" t="s">
        <v>31609</v>
      </c>
      <c r="D551">
        <v>1986</v>
      </c>
      <c r="E551" t="s">
        <v>423</v>
      </c>
      <c r="F551" t="s">
        <v>31610</v>
      </c>
      <c r="G551">
        <v>13</v>
      </c>
      <c r="H551" t="s">
        <v>37033</v>
      </c>
      <c r="J551">
        <v>8</v>
      </c>
      <c r="K551" t="s">
        <v>37173</v>
      </c>
      <c r="L551" t="s">
        <v>37201</v>
      </c>
      <c r="M551" t="s">
        <v>37202</v>
      </c>
      <c r="N551" t="s">
        <v>37097</v>
      </c>
      <c r="O551" t="s">
        <v>37203</v>
      </c>
      <c r="P551" t="s">
        <v>37204</v>
      </c>
      <c r="Q551">
        <v>41.768819000000001</v>
      </c>
      <c r="R551">
        <v>140.72883100000001</v>
      </c>
      <c r="S551">
        <v>6</v>
      </c>
      <c r="T551">
        <v>12.5</v>
      </c>
      <c r="U551">
        <v>84.5</v>
      </c>
      <c r="V551">
        <v>373</v>
      </c>
      <c r="W551">
        <v>12.5</v>
      </c>
    </row>
    <row r="552" spans="1:23">
      <c r="A552" t="s">
        <v>37200</v>
      </c>
      <c r="B552" t="s">
        <v>31608</v>
      </c>
      <c r="C552" t="s">
        <v>31609</v>
      </c>
      <c r="D552">
        <v>1986</v>
      </c>
      <c r="E552" t="s">
        <v>423</v>
      </c>
      <c r="F552" t="s">
        <v>31610</v>
      </c>
      <c r="G552">
        <v>13</v>
      </c>
      <c r="H552" t="s">
        <v>37033</v>
      </c>
      <c r="J552">
        <v>8</v>
      </c>
      <c r="K552" t="s">
        <v>37173</v>
      </c>
      <c r="L552" t="s">
        <v>37201</v>
      </c>
      <c r="M552" t="s">
        <v>37202</v>
      </c>
      <c r="N552" t="s">
        <v>37097</v>
      </c>
      <c r="O552" t="s">
        <v>37203</v>
      </c>
      <c r="P552" t="s">
        <v>37204</v>
      </c>
      <c r="Q552">
        <v>41.768819000000001</v>
      </c>
      <c r="R552">
        <v>140.72883100000001</v>
      </c>
      <c r="S552">
        <v>6</v>
      </c>
      <c r="T552">
        <v>13</v>
      </c>
      <c r="U552">
        <v>59.4</v>
      </c>
      <c r="V552">
        <v>175</v>
      </c>
      <c r="W552">
        <v>13</v>
      </c>
    </row>
    <row r="553" spans="1:23">
      <c r="A553" t="s">
        <v>37200</v>
      </c>
      <c r="B553" t="s">
        <v>31608</v>
      </c>
      <c r="C553" t="s">
        <v>31609</v>
      </c>
      <c r="D553">
        <v>1986</v>
      </c>
      <c r="E553" t="s">
        <v>423</v>
      </c>
      <c r="F553" t="s">
        <v>31610</v>
      </c>
      <c r="G553">
        <v>13</v>
      </c>
      <c r="H553" t="s">
        <v>37033</v>
      </c>
      <c r="J553">
        <v>8</v>
      </c>
      <c r="K553" t="s">
        <v>37173</v>
      </c>
      <c r="L553" t="s">
        <v>37201</v>
      </c>
      <c r="M553" t="s">
        <v>37202</v>
      </c>
      <c r="N553" t="s">
        <v>37097</v>
      </c>
      <c r="O553" t="s">
        <v>37203</v>
      </c>
      <c r="P553" t="s">
        <v>37204</v>
      </c>
      <c r="Q553">
        <v>41.768819000000001</v>
      </c>
      <c r="R553">
        <v>140.72883100000001</v>
      </c>
      <c r="S553">
        <v>6</v>
      </c>
      <c r="T553">
        <v>13.5</v>
      </c>
      <c r="U553">
        <v>43.6</v>
      </c>
      <c r="V553">
        <v>392</v>
      </c>
      <c r="W553">
        <v>13.5</v>
      </c>
    </row>
    <row r="554" spans="1:23">
      <c r="A554" t="s">
        <v>37200</v>
      </c>
      <c r="B554" t="s">
        <v>31608</v>
      </c>
      <c r="C554" t="s">
        <v>31609</v>
      </c>
      <c r="D554">
        <v>1986</v>
      </c>
      <c r="E554" t="s">
        <v>423</v>
      </c>
      <c r="F554" t="s">
        <v>31610</v>
      </c>
      <c r="G554">
        <v>13</v>
      </c>
      <c r="H554" t="s">
        <v>37033</v>
      </c>
      <c r="J554">
        <v>8</v>
      </c>
      <c r="K554" t="s">
        <v>37173</v>
      </c>
      <c r="L554" t="s">
        <v>37201</v>
      </c>
      <c r="M554" t="s">
        <v>37202</v>
      </c>
      <c r="N554" t="s">
        <v>37097</v>
      </c>
      <c r="O554" t="s">
        <v>37203</v>
      </c>
      <c r="P554" t="s">
        <v>37204</v>
      </c>
      <c r="Q554">
        <v>41.768819000000001</v>
      </c>
      <c r="R554">
        <v>140.72883100000001</v>
      </c>
      <c r="S554">
        <v>6</v>
      </c>
      <c r="T554">
        <v>14</v>
      </c>
      <c r="U554">
        <v>5.3</v>
      </c>
      <c r="V554">
        <v>76</v>
      </c>
      <c r="W554">
        <v>14</v>
      </c>
    </row>
    <row r="555" spans="1:23">
      <c r="A555" t="s">
        <v>37200</v>
      </c>
      <c r="B555" t="s">
        <v>31608</v>
      </c>
      <c r="C555" t="s">
        <v>31609</v>
      </c>
      <c r="D555">
        <v>1986</v>
      </c>
      <c r="E555" t="s">
        <v>423</v>
      </c>
      <c r="F555" t="s">
        <v>31610</v>
      </c>
      <c r="G555">
        <v>13</v>
      </c>
      <c r="H555" t="s">
        <v>37033</v>
      </c>
      <c r="J555">
        <v>8</v>
      </c>
      <c r="K555" t="s">
        <v>37173</v>
      </c>
      <c r="L555" t="s">
        <v>37201</v>
      </c>
      <c r="M555" t="s">
        <v>37202</v>
      </c>
      <c r="N555" t="s">
        <v>37097</v>
      </c>
      <c r="O555" t="s">
        <v>37203</v>
      </c>
      <c r="P555" t="s">
        <v>37204</v>
      </c>
      <c r="Q555">
        <v>43.061943999999997</v>
      </c>
      <c r="R555">
        <v>141.35416699999999</v>
      </c>
      <c r="S555">
        <v>6</v>
      </c>
      <c r="T555">
        <v>16</v>
      </c>
      <c r="U555">
        <v>8.1</v>
      </c>
      <c r="V555">
        <v>86</v>
      </c>
      <c r="W555">
        <v>16</v>
      </c>
    </row>
    <row r="556" spans="1:23">
      <c r="A556" t="s">
        <v>37200</v>
      </c>
      <c r="B556" t="s">
        <v>31608</v>
      </c>
      <c r="C556" t="s">
        <v>31609</v>
      </c>
      <c r="D556">
        <v>1986</v>
      </c>
      <c r="E556" t="s">
        <v>423</v>
      </c>
      <c r="F556" t="s">
        <v>31610</v>
      </c>
      <c r="G556">
        <v>13</v>
      </c>
      <c r="H556" t="s">
        <v>37033</v>
      </c>
      <c r="J556">
        <v>8</v>
      </c>
      <c r="K556" t="s">
        <v>37173</v>
      </c>
      <c r="L556" t="s">
        <v>37201</v>
      </c>
      <c r="M556" t="s">
        <v>37202</v>
      </c>
      <c r="N556" t="s">
        <v>37097</v>
      </c>
      <c r="O556" t="s">
        <v>37203</v>
      </c>
      <c r="P556" t="s">
        <v>50</v>
      </c>
      <c r="Q556">
        <v>41.429167</v>
      </c>
      <c r="R556">
        <v>140.11111099999999</v>
      </c>
      <c r="S556">
        <v>4</v>
      </c>
      <c r="T556">
        <v>12</v>
      </c>
      <c r="U556">
        <v>89.4</v>
      </c>
      <c r="V556">
        <v>283</v>
      </c>
      <c r="W556">
        <v>12</v>
      </c>
    </row>
    <row r="557" spans="1:23">
      <c r="A557" t="s">
        <v>37200</v>
      </c>
      <c r="B557" t="s">
        <v>31608</v>
      </c>
      <c r="C557" t="s">
        <v>31609</v>
      </c>
      <c r="D557">
        <v>1986</v>
      </c>
      <c r="E557" t="s">
        <v>423</v>
      </c>
      <c r="F557" t="s">
        <v>31610</v>
      </c>
      <c r="G557">
        <v>13</v>
      </c>
      <c r="H557" t="s">
        <v>37033</v>
      </c>
      <c r="J557">
        <v>8</v>
      </c>
      <c r="K557" t="s">
        <v>37173</v>
      </c>
      <c r="L557" t="s">
        <v>37201</v>
      </c>
      <c r="M557" t="s">
        <v>37202</v>
      </c>
      <c r="N557" t="s">
        <v>37097</v>
      </c>
      <c r="O557" t="s">
        <v>37203</v>
      </c>
      <c r="P557" t="s">
        <v>50</v>
      </c>
      <c r="Q557">
        <v>41.429167</v>
      </c>
      <c r="R557">
        <v>140.11111099999999</v>
      </c>
      <c r="S557">
        <v>4</v>
      </c>
      <c r="T557">
        <v>12.5</v>
      </c>
      <c r="U557">
        <v>78.8</v>
      </c>
      <c r="V557">
        <v>274</v>
      </c>
      <c r="W557">
        <v>12.5</v>
      </c>
    </row>
    <row r="558" spans="1:23">
      <c r="A558" t="s">
        <v>37200</v>
      </c>
      <c r="B558" t="s">
        <v>31608</v>
      </c>
      <c r="C558" t="s">
        <v>31609</v>
      </c>
      <c r="D558">
        <v>1986</v>
      </c>
      <c r="E558" t="s">
        <v>423</v>
      </c>
      <c r="F558" t="s">
        <v>31610</v>
      </c>
      <c r="G558">
        <v>13</v>
      </c>
      <c r="H558" t="s">
        <v>37033</v>
      </c>
      <c r="J558">
        <v>8</v>
      </c>
      <c r="K558" t="s">
        <v>37173</v>
      </c>
      <c r="L558" t="s">
        <v>37201</v>
      </c>
      <c r="M558" t="s">
        <v>37202</v>
      </c>
      <c r="N558" t="s">
        <v>37097</v>
      </c>
      <c r="O558" t="s">
        <v>37203</v>
      </c>
      <c r="P558" t="s">
        <v>50</v>
      </c>
      <c r="Q558">
        <v>41.429167</v>
      </c>
      <c r="R558">
        <v>140.11111099999999</v>
      </c>
      <c r="S558">
        <v>4</v>
      </c>
      <c r="T558">
        <v>13</v>
      </c>
      <c r="U558">
        <v>46.4</v>
      </c>
      <c r="V558">
        <v>321</v>
      </c>
      <c r="W558">
        <v>13</v>
      </c>
    </row>
    <row r="559" spans="1:23">
      <c r="A559" t="s">
        <v>37200</v>
      </c>
      <c r="B559" t="s">
        <v>31608</v>
      </c>
      <c r="C559" t="s">
        <v>31609</v>
      </c>
      <c r="D559">
        <v>1986</v>
      </c>
      <c r="E559" t="s">
        <v>423</v>
      </c>
      <c r="F559" t="s">
        <v>31610</v>
      </c>
      <c r="G559">
        <v>13</v>
      </c>
      <c r="H559" t="s">
        <v>37033</v>
      </c>
      <c r="J559">
        <v>8</v>
      </c>
      <c r="K559" t="s">
        <v>37173</v>
      </c>
      <c r="L559" t="s">
        <v>37201</v>
      </c>
      <c r="M559" t="s">
        <v>37202</v>
      </c>
      <c r="N559" t="s">
        <v>37097</v>
      </c>
      <c r="O559" t="s">
        <v>37203</v>
      </c>
      <c r="P559" t="s">
        <v>50</v>
      </c>
      <c r="Q559">
        <v>41.429167</v>
      </c>
      <c r="R559">
        <v>140.11111099999999</v>
      </c>
      <c r="S559">
        <v>4</v>
      </c>
      <c r="T559">
        <v>13.5</v>
      </c>
      <c r="U559">
        <v>5.7</v>
      </c>
      <c r="V559">
        <v>221</v>
      </c>
      <c r="W559">
        <v>13.5</v>
      </c>
    </row>
    <row r="560" spans="1:23">
      <c r="A560" t="s">
        <v>37200</v>
      </c>
      <c r="B560" t="s">
        <v>31608</v>
      </c>
      <c r="C560" t="s">
        <v>31609</v>
      </c>
      <c r="D560">
        <v>1986</v>
      </c>
      <c r="E560" t="s">
        <v>423</v>
      </c>
      <c r="F560" t="s">
        <v>31610</v>
      </c>
      <c r="G560">
        <v>13</v>
      </c>
      <c r="H560" t="s">
        <v>37033</v>
      </c>
      <c r="J560">
        <v>8</v>
      </c>
      <c r="K560" t="s">
        <v>37173</v>
      </c>
      <c r="L560" t="s">
        <v>37201</v>
      </c>
      <c r="M560" t="s">
        <v>37202</v>
      </c>
      <c r="N560" t="s">
        <v>37097</v>
      </c>
      <c r="O560" t="s">
        <v>37203</v>
      </c>
      <c r="P560" t="s">
        <v>37118</v>
      </c>
      <c r="Q560">
        <v>41.197028000000003</v>
      </c>
      <c r="R560">
        <v>140.429889</v>
      </c>
      <c r="S560">
        <v>6</v>
      </c>
      <c r="T560">
        <v>11.5</v>
      </c>
      <c r="U560">
        <v>91.6</v>
      </c>
      <c r="V560">
        <v>83</v>
      </c>
      <c r="W560">
        <v>11.5</v>
      </c>
    </row>
    <row r="561" spans="1:23">
      <c r="A561" t="s">
        <v>37200</v>
      </c>
      <c r="B561" t="s">
        <v>31608</v>
      </c>
      <c r="C561" t="s">
        <v>31609</v>
      </c>
      <c r="D561">
        <v>1986</v>
      </c>
      <c r="E561" t="s">
        <v>423</v>
      </c>
      <c r="F561" t="s">
        <v>31610</v>
      </c>
      <c r="G561">
        <v>13</v>
      </c>
      <c r="H561" t="s">
        <v>37033</v>
      </c>
      <c r="J561">
        <v>8</v>
      </c>
      <c r="K561" t="s">
        <v>37173</v>
      </c>
      <c r="L561" t="s">
        <v>37201</v>
      </c>
      <c r="M561" t="s">
        <v>37202</v>
      </c>
      <c r="N561" t="s">
        <v>37097</v>
      </c>
      <c r="O561" t="s">
        <v>37203</v>
      </c>
      <c r="P561" t="s">
        <v>37118</v>
      </c>
      <c r="Q561">
        <v>41.197028000000003</v>
      </c>
      <c r="R561">
        <v>140.429889</v>
      </c>
      <c r="S561">
        <v>6</v>
      </c>
      <c r="T561">
        <v>12</v>
      </c>
      <c r="U561">
        <v>70</v>
      </c>
      <c r="V561">
        <v>323</v>
      </c>
      <c r="W561">
        <v>12</v>
      </c>
    </row>
    <row r="562" spans="1:23">
      <c r="A562" t="s">
        <v>37200</v>
      </c>
      <c r="B562" t="s">
        <v>31608</v>
      </c>
      <c r="C562" t="s">
        <v>31609</v>
      </c>
      <c r="D562">
        <v>1986</v>
      </c>
      <c r="E562" t="s">
        <v>423</v>
      </c>
      <c r="F562" t="s">
        <v>31610</v>
      </c>
      <c r="G562">
        <v>13</v>
      </c>
      <c r="H562" t="s">
        <v>37033</v>
      </c>
      <c r="J562">
        <v>8</v>
      </c>
      <c r="K562" t="s">
        <v>37173</v>
      </c>
      <c r="L562" t="s">
        <v>37201</v>
      </c>
      <c r="M562" t="s">
        <v>37202</v>
      </c>
      <c r="N562" t="s">
        <v>37097</v>
      </c>
      <c r="O562" t="s">
        <v>37203</v>
      </c>
      <c r="P562" t="s">
        <v>37118</v>
      </c>
      <c r="Q562">
        <v>41.197028000000003</v>
      </c>
      <c r="R562">
        <v>140.429889</v>
      </c>
      <c r="S562">
        <v>6</v>
      </c>
      <c r="T562">
        <v>12.5</v>
      </c>
      <c r="U562">
        <v>18.100000000000001</v>
      </c>
      <c r="V562">
        <v>265</v>
      </c>
      <c r="W562">
        <v>12.5</v>
      </c>
    </row>
    <row r="563" spans="1:23">
      <c r="A563" t="s">
        <v>37200</v>
      </c>
      <c r="B563" t="s">
        <v>31608</v>
      </c>
      <c r="C563" t="s">
        <v>31609</v>
      </c>
      <c r="D563">
        <v>1986</v>
      </c>
      <c r="E563" t="s">
        <v>423</v>
      </c>
      <c r="F563" t="s">
        <v>31610</v>
      </c>
      <c r="G563">
        <v>13</v>
      </c>
      <c r="H563" t="s">
        <v>37033</v>
      </c>
      <c r="J563">
        <v>8</v>
      </c>
      <c r="K563" t="s">
        <v>37173</v>
      </c>
      <c r="L563" t="s">
        <v>37201</v>
      </c>
      <c r="M563" t="s">
        <v>37202</v>
      </c>
      <c r="N563" t="s">
        <v>37097</v>
      </c>
      <c r="O563" t="s">
        <v>37203</v>
      </c>
      <c r="P563" t="s">
        <v>37118</v>
      </c>
      <c r="Q563">
        <v>41.197028000000003</v>
      </c>
      <c r="R563">
        <v>140.429889</v>
      </c>
      <c r="S563">
        <v>6</v>
      </c>
      <c r="T563">
        <v>13</v>
      </c>
      <c r="U563">
        <v>14.8</v>
      </c>
      <c r="V563">
        <v>291</v>
      </c>
      <c r="W563">
        <v>13</v>
      </c>
    </row>
    <row r="564" spans="1:23">
      <c r="A564" t="s">
        <v>37200</v>
      </c>
      <c r="B564" t="s">
        <v>31608</v>
      </c>
      <c r="C564" t="s">
        <v>31609</v>
      </c>
      <c r="D564">
        <v>1986</v>
      </c>
      <c r="E564" t="s">
        <v>423</v>
      </c>
      <c r="F564" t="s">
        <v>31610</v>
      </c>
      <c r="G564">
        <v>13</v>
      </c>
      <c r="H564" t="s">
        <v>37033</v>
      </c>
      <c r="J564">
        <v>8</v>
      </c>
      <c r="K564" t="s">
        <v>37173</v>
      </c>
      <c r="L564" t="s">
        <v>37201</v>
      </c>
      <c r="M564" t="s">
        <v>37202</v>
      </c>
      <c r="N564" t="s">
        <v>37097</v>
      </c>
      <c r="O564" t="s">
        <v>37203</v>
      </c>
      <c r="P564" t="s">
        <v>37118</v>
      </c>
      <c r="Q564">
        <v>41.197028000000003</v>
      </c>
      <c r="R564">
        <v>140.429889</v>
      </c>
      <c r="S564">
        <v>6</v>
      </c>
      <c r="T564">
        <v>14</v>
      </c>
      <c r="U564">
        <v>1.4</v>
      </c>
      <c r="V564">
        <v>71</v>
      </c>
      <c r="W564">
        <v>14</v>
      </c>
    </row>
    <row r="565" spans="1:23">
      <c r="A565" t="s">
        <v>37200</v>
      </c>
      <c r="B565" t="s">
        <v>31608</v>
      </c>
      <c r="C565" t="s">
        <v>31609</v>
      </c>
      <c r="D565">
        <v>1986</v>
      </c>
      <c r="E565" t="s">
        <v>423</v>
      </c>
      <c r="F565" t="s">
        <v>31610</v>
      </c>
      <c r="G565">
        <v>13</v>
      </c>
      <c r="H565" t="s">
        <v>37033</v>
      </c>
      <c r="J565">
        <v>8</v>
      </c>
      <c r="K565" t="s">
        <v>37173</v>
      </c>
      <c r="L565" t="s">
        <v>37201</v>
      </c>
      <c r="M565" t="s">
        <v>37202</v>
      </c>
      <c r="N565" t="s">
        <v>37097</v>
      </c>
      <c r="O565" t="s">
        <v>37203</v>
      </c>
      <c r="P565" t="s">
        <v>37118</v>
      </c>
      <c r="Q565">
        <v>41.197028000000003</v>
      </c>
      <c r="R565">
        <v>140.429889</v>
      </c>
      <c r="S565">
        <v>6</v>
      </c>
      <c r="T565">
        <v>16</v>
      </c>
      <c r="U565">
        <v>10.9</v>
      </c>
      <c r="V565">
        <v>64</v>
      </c>
      <c r="W565">
        <v>16</v>
      </c>
    </row>
    <row r="566" spans="1:23">
      <c r="A566" t="s">
        <v>37200</v>
      </c>
      <c r="B566" t="s">
        <v>31608</v>
      </c>
      <c r="C566" t="s">
        <v>31609</v>
      </c>
      <c r="D566">
        <v>1986</v>
      </c>
      <c r="E566" t="s">
        <v>423</v>
      </c>
      <c r="F566" t="s">
        <v>31610</v>
      </c>
      <c r="G566">
        <v>13</v>
      </c>
      <c r="H566" t="s">
        <v>37033</v>
      </c>
      <c r="J566">
        <v>8</v>
      </c>
      <c r="K566" t="s">
        <v>37173</v>
      </c>
      <c r="L566" t="s">
        <v>37201</v>
      </c>
      <c r="M566" t="s">
        <v>37202</v>
      </c>
      <c r="N566" t="s">
        <v>37097</v>
      </c>
      <c r="O566" t="s">
        <v>37203</v>
      </c>
      <c r="P566" t="s">
        <v>37205</v>
      </c>
      <c r="Q566">
        <v>39.641388999999997</v>
      </c>
      <c r="R566">
        <v>141.957222</v>
      </c>
      <c r="S566">
        <v>4</v>
      </c>
      <c r="T566">
        <v>11.5</v>
      </c>
      <c r="U566">
        <v>72.099999999999994</v>
      </c>
      <c r="V566">
        <v>68</v>
      </c>
      <c r="W566">
        <v>11.5</v>
      </c>
    </row>
    <row r="567" spans="1:23">
      <c r="A567" t="s">
        <v>37200</v>
      </c>
      <c r="B567" t="s">
        <v>31608</v>
      </c>
      <c r="C567" t="s">
        <v>31609</v>
      </c>
      <c r="D567">
        <v>1986</v>
      </c>
      <c r="E567" t="s">
        <v>423</v>
      </c>
      <c r="F567" t="s">
        <v>31610</v>
      </c>
      <c r="G567">
        <v>13</v>
      </c>
      <c r="H567" t="s">
        <v>37033</v>
      </c>
      <c r="J567">
        <v>8</v>
      </c>
      <c r="K567" t="s">
        <v>37173</v>
      </c>
      <c r="L567" t="s">
        <v>37201</v>
      </c>
      <c r="M567" t="s">
        <v>37202</v>
      </c>
      <c r="N567" t="s">
        <v>37097</v>
      </c>
      <c r="O567" t="s">
        <v>37203</v>
      </c>
      <c r="P567" t="s">
        <v>37205</v>
      </c>
      <c r="Q567">
        <v>39.641388999999997</v>
      </c>
      <c r="R567">
        <v>141.957222</v>
      </c>
      <c r="S567">
        <v>4</v>
      </c>
      <c r="T567">
        <v>12</v>
      </c>
      <c r="U567">
        <v>47.6</v>
      </c>
      <c r="V567">
        <v>84</v>
      </c>
      <c r="W567">
        <v>12</v>
      </c>
    </row>
    <row r="568" spans="1:23">
      <c r="A568" t="s">
        <v>37200</v>
      </c>
      <c r="B568" t="s">
        <v>31608</v>
      </c>
      <c r="C568" t="s">
        <v>31609</v>
      </c>
      <c r="D568">
        <v>1986</v>
      </c>
      <c r="E568" t="s">
        <v>423</v>
      </c>
      <c r="F568" t="s">
        <v>31610</v>
      </c>
      <c r="G568">
        <v>13</v>
      </c>
      <c r="H568" t="s">
        <v>37033</v>
      </c>
      <c r="J568">
        <v>8</v>
      </c>
      <c r="K568" t="s">
        <v>37173</v>
      </c>
      <c r="L568" t="s">
        <v>37201</v>
      </c>
      <c r="M568" t="s">
        <v>37202</v>
      </c>
      <c r="N568" t="s">
        <v>37097</v>
      </c>
      <c r="O568" t="s">
        <v>37203</v>
      </c>
      <c r="P568" t="s">
        <v>37205</v>
      </c>
      <c r="Q568">
        <v>39.641388999999997</v>
      </c>
      <c r="R568">
        <v>141.957222</v>
      </c>
      <c r="S568">
        <v>4</v>
      </c>
      <c r="T568">
        <v>12.5</v>
      </c>
      <c r="U568">
        <v>23.6</v>
      </c>
      <c r="V568">
        <v>106</v>
      </c>
      <c r="W568">
        <v>12.5</v>
      </c>
    </row>
    <row r="569" spans="1:23">
      <c r="A569" t="s">
        <v>37200</v>
      </c>
      <c r="B569" t="s">
        <v>31608</v>
      </c>
      <c r="C569" t="s">
        <v>31609</v>
      </c>
      <c r="D569">
        <v>1986</v>
      </c>
      <c r="E569" t="s">
        <v>423</v>
      </c>
      <c r="F569" t="s">
        <v>31610</v>
      </c>
      <c r="G569">
        <v>13</v>
      </c>
      <c r="H569" t="s">
        <v>37033</v>
      </c>
      <c r="J569">
        <v>8</v>
      </c>
      <c r="K569" t="s">
        <v>37173</v>
      </c>
      <c r="L569" t="s">
        <v>37201</v>
      </c>
      <c r="M569" t="s">
        <v>37202</v>
      </c>
      <c r="N569" t="s">
        <v>37097</v>
      </c>
      <c r="O569" t="s">
        <v>37203</v>
      </c>
      <c r="P569" t="s">
        <v>37205</v>
      </c>
      <c r="Q569">
        <v>39.641388999999997</v>
      </c>
      <c r="R569">
        <v>141.957222</v>
      </c>
      <c r="S569">
        <v>4</v>
      </c>
      <c r="T569">
        <v>13</v>
      </c>
      <c r="U569">
        <v>0</v>
      </c>
      <c r="V569">
        <v>55</v>
      </c>
      <c r="W569">
        <v>13</v>
      </c>
    </row>
    <row r="570" spans="1:23">
      <c r="A570" t="s">
        <v>37200</v>
      </c>
      <c r="B570" t="s">
        <v>31608</v>
      </c>
      <c r="C570" t="s">
        <v>31609</v>
      </c>
      <c r="D570">
        <v>1986</v>
      </c>
      <c r="E570" t="s">
        <v>423</v>
      </c>
      <c r="F570" t="s">
        <v>31610</v>
      </c>
      <c r="G570">
        <v>13</v>
      </c>
      <c r="H570" t="s">
        <v>37033</v>
      </c>
      <c r="J570">
        <v>8</v>
      </c>
      <c r="K570" t="s">
        <v>37173</v>
      </c>
      <c r="L570" t="s">
        <v>37201</v>
      </c>
      <c r="M570" t="s">
        <v>37202</v>
      </c>
      <c r="N570" t="s">
        <v>37097</v>
      </c>
      <c r="O570" t="s">
        <v>37203</v>
      </c>
      <c r="P570" t="s">
        <v>37206</v>
      </c>
      <c r="Q570">
        <v>41.52675</v>
      </c>
      <c r="R570">
        <v>140.90733299999999</v>
      </c>
      <c r="S570">
        <v>7</v>
      </c>
      <c r="T570">
        <v>10</v>
      </c>
      <c r="U570">
        <v>90.9</v>
      </c>
      <c r="V570">
        <v>22</v>
      </c>
      <c r="W570">
        <v>10</v>
      </c>
    </row>
    <row r="571" spans="1:23">
      <c r="A571" t="s">
        <v>37200</v>
      </c>
      <c r="B571" t="s">
        <v>31608</v>
      </c>
      <c r="C571" t="s">
        <v>31609</v>
      </c>
      <c r="D571">
        <v>1986</v>
      </c>
      <c r="E571" t="s">
        <v>423</v>
      </c>
      <c r="F571" t="s">
        <v>31610</v>
      </c>
      <c r="G571">
        <v>13</v>
      </c>
      <c r="H571" t="s">
        <v>37033</v>
      </c>
      <c r="J571">
        <v>8</v>
      </c>
      <c r="K571" t="s">
        <v>37173</v>
      </c>
      <c r="L571" t="s">
        <v>37201</v>
      </c>
      <c r="M571" t="s">
        <v>37202</v>
      </c>
      <c r="N571" t="s">
        <v>37097</v>
      </c>
      <c r="O571" t="s">
        <v>37203</v>
      </c>
      <c r="P571" t="s">
        <v>37206</v>
      </c>
      <c r="Q571">
        <v>41.52675</v>
      </c>
      <c r="R571">
        <v>140.90733299999999</v>
      </c>
      <c r="S571">
        <v>7</v>
      </c>
      <c r="T571">
        <v>11.5</v>
      </c>
      <c r="U571">
        <v>70.599999999999994</v>
      </c>
      <c r="V571">
        <v>221</v>
      </c>
      <c r="W571">
        <v>11.5</v>
      </c>
    </row>
    <row r="572" spans="1:23">
      <c r="A572" t="s">
        <v>37200</v>
      </c>
      <c r="B572" t="s">
        <v>31608</v>
      </c>
      <c r="C572" t="s">
        <v>31609</v>
      </c>
      <c r="D572">
        <v>1986</v>
      </c>
      <c r="E572" t="s">
        <v>423</v>
      </c>
      <c r="F572" t="s">
        <v>31610</v>
      </c>
      <c r="G572">
        <v>13</v>
      </c>
      <c r="H572" t="s">
        <v>37033</v>
      </c>
      <c r="J572">
        <v>8</v>
      </c>
      <c r="K572" t="s">
        <v>37173</v>
      </c>
      <c r="L572" t="s">
        <v>37201</v>
      </c>
      <c r="M572" t="s">
        <v>37202</v>
      </c>
      <c r="N572" t="s">
        <v>37097</v>
      </c>
      <c r="O572" t="s">
        <v>37203</v>
      </c>
      <c r="P572" t="s">
        <v>37206</v>
      </c>
      <c r="Q572">
        <v>41.52675</v>
      </c>
      <c r="R572">
        <v>140.90733299999999</v>
      </c>
      <c r="S572">
        <v>7</v>
      </c>
      <c r="T572">
        <v>12</v>
      </c>
      <c r="U572">
        <v>65.5</v>
      </c>
      <c r="V572">
        <v>525</v>
      </c>
      <c r="W572">
        <v>12</v>
      </c>
    </row>
    <row r="573" spans="1:23">
      <c r="A573" t="s">
        <v>37200</v>
      </c>
      <c r="B573" t="s">
        <v>31608</v>
      </c>
      <c r="C573" t="s">
        <v>31609</v>
      </c>
      <c r="D573">
        <v>1986</v>
      </c>
      <c r="E573" t="s">
        <v>423</v>
      </c>
      <c r="F573" t="s">
        <v>31610</v>
      </c>
      <c r="G573">
        <v>13</v>
      </c>
      <c r="H573" t="s">
        <v>37033</v>
      </c>
      <c r="J573">
        <v>8</v>
      </c>
      <c r="K573" t="s">
        <v>37173</v>
      </c>
      <c r="L573" t="s">
        <v>37201</v>
      </c>
      <c r="M573" t="s">
        <v>37202</v>
      </c>
      <c r="N573" t="s">
        <v>37097</v>
      </c>
      <c r="O573" t="s">
        <v>37203</v>
      </c>
      <c r="P573" t="s">
        <v>37206</v>
      </c>
      <c r="Q573">
        <v>41.52675</v>
      </c>
      <c r="R573">
        <v>140.90733299999999</v>
      </c>
      <c r="S573">
        <v>7</v>
      </c>
      <c r="T573">
        <v>12.5</v>
      </c>
      <c r="U573">
        <v>18.3</v>
      </c>
      <c r="V573">
        <v>142</v>
      </c>
      <c r="W573">
        <v>12.5</v>
      </c>
    </row>
    <row r="574" spans="1:23">
      <c r="A574" t="s">
        <v>37200</v>
      </c>
      <c r="B574" t="s">
        <v>31608</v>
      </c>
      <c r="C574" t="s">
        <v>31609</v>
      </c>
      <c r="D574">
        <v>1986</v>
      </c>
      <c r="E574" t="s">
        <v>423</v>
      </c>
      <c r="F574" t="s">
        <v>31610</v>
      </c>
      <c r="G574">
        <v>13</v>
      </c>
      <c r="H574" t="s">
        <v>37033</v>
      </c>
      <c r="J574">
        <v>8</v>
      </c>
      <c r="K574" t="s">
        <v>37173</v>
      </c>
      <c r="L574" t="s">
        <v>37201</v>
      </c>
      <c r="M574" t="s">
        <v>37202</v>
      </c>
      <c r="N574" t="s">
        <v>37097</v>
      </c>
      <c r="O574" t="s">
        <v>37203</v>
      </c>
      <c r="P574" t="s">
        <v>37206</v>
      </c>
      <c r="Q574">
        <v>41.52675</v>
      </c>
      <c r="R574">
        <v>140.90733299999999</v>
      </c>
      <c r="S574">
        <v>7</v>
      </c>
      <c r="T574">
        <v>13</v>
      </c>
      <c r="U574">
        <v>3.9</v>
      </c>
      <c r="V574">
        <v>279</v>
      </c>
      <c r="W574">
        <v>13</v>
      </c>
    </row>
    <row r="575" spans="1:23">
      <c r="A575" t="s">
        <v>37200</v>
      </c>
      <c r="B575" t="s">
        <v>31608</v>
      </c>
      <c r="C575" t="s">
        <v>31609</v>
      </c>
      <c r="D575">
        <v>1986</v>
      </c>
      <c r="E575" t="s">
        <v>423</v>
      </c>
      <c r="F575" t="s">
        <v>31610</v>
      </c>
      <c r="G575">
        <v>13</v>
      </c>
      <c r="H575" t="s">
        <v>37033</v>
      </c>
      <c r="J575">
        <v>8</v>
      </c>
      <c r="K575" t="s">
        <v>37173</v>
      </c>
      <c r="L575" t="s">
        <v>37201</v>
      </c>
      <c r="M575" t="s">
        <v>37202</v>
      </c>
      <c r="N575" t="s">
        <v>37097</v>
      </c>
      <c r="O575" t="s">
        <v>37203</v>
      </c>
      <c r="P575" t="s">
        <v>37206</v>
      </c>
      <c r="Q575">
        <v>41.52675</v>
      </c>
      <c r="R575">
        <v>140.90733299999999</v>
      </c>
      <c r="S575">
        <v>7</v>
      </c>
      <c r="T575">
        <v>14</v>
      </c>
      <c r="U575">
        <v>2.7</v>
      </c>
      <c r="V575">
        <v>113</v>
      </c>
      <c r="W575">
        <v>14</v>
      </c>
    </row>
    <row r="576" spans="1:23">
      <c r="A576" t="s">
        <v>37200</v>
      </c>
      <c r="B576" t="s">
        <v>31608</v>
      </c>
      <c r="C576" t="s">
        <v>31609</v>
      </c>
      <c r="D576">
        <v>1986</v>
      </c>
      <c r="E576" t="s">
        <v>423</v>
      </c>
      <c r="F576" t="s">
        <v>31610</v>
      </c>
      <c r="G576">
        <v>13</v>
      </c>
      <c r="H576" t="s">
        <v>37033</v>
      </c>
      <c r="J576">
        <v>8</v>
      </c>
      <c r="K576" t="s">
        <v>37173</v>
      </c>
      <c r="L576" t="s">
        <v>37201</v>
      </c>
      <c r="M576" t="s">
        <v>37202</v>
      </c>
      <c r="N576" t="s">
        <v>37097</v>
      </c>
      <c r="O576" t="s">
        <v>37203</v>
      </c>
      <c r="P576" t="s">
        <v>37206</v>
      </c>
      <c r="Q576">
        <v>41.52675</v>
      </c>
      <c r="R576">
        <v>140.90733299999999</v>
      </c>
      <c r="S576">
        <v>7</v>
      </c>
      <c r="T576">
        <v>16</v>
      </c>
      <c r="U576">
        <v>0</v>
      </c>
      <c r="V576">
        <v>51</v>
      </c>
      <c r="W576">
        <v>16</v>
      </c>
    </row>
    <row r="577" spans="1:23">
      <c r="A577" t="s">
        <v>37200</v>
      </c>
      <c r="B577" t="s">
        <v>31608</v>
      </c>
      <c r="C577" t="s">
        <v>31609</v>
      </c>
      <c r="D577">
        <v>1986</v>
      </c>
      <c r="E577" t="s">
        <v>423</v>
      </c>
      <c r="F577" t="s">
        <v>31610</v>
      </c>
      <c r="G577">
        <v>13</v>
      </c>
      <c r="H577" t="s">
        <v>37033</v>
      </c>
      <c r="J577">
        <v>8</v>
      </c>
      <c r="K577" t="s">
        <v>37173</v>
      </c>
      <c r="L577" t="s">
        <v>37201</v>
      </c>
      <c r="M577" t="s">
        <v>37202</v>
      </c>
      <c r="N577" t="s">
        <v>37097</v>
      </c>
      <c r="O577" t="s">
        <v>37203</v>
      </c>
      <c r="P577" t="s">
        <v>37207</v>
      </c>
      <c r="Q577">
        <v>44.166666669999998</v>
      </c>
      <c r="R577">
        <v>141.662758</v>
      </c>
      <c r="S577">
        <v>6</v>
      </c>
      <c r="T577">
        <v>10</v>
      </c>
      <c r="U577">
        <v>92</v>
      </c>
      <c r="V577">
        <v>112</v>
      </c>
      <c r="W577">
        <v>10</v>
      </c>
    </row>
    <row r="578" spans="1:23">
      <c r="A578" t="s">
        <v>37200</v>
      </c>
      <c r="B578" t="s">
        <v>31608</v>
      </c>
      <c r="C578" t="s">
        <v>31609</v>
      </c>
      <c r="D578">
        <v>1986</v>
      </c>
      <c r="E578" t="s">
        <v>423</v>
      </c>
      <c r="F578" t="s">
        <v>31610</v>
      </c>
      <c r="G578">
        <v>13</v>
      </c>
      <c r="H578" t="s">
        <v>37033</v>
      </c>
      <c r="J578">
        <v>8</v>
      </c>
      <c r="K578" t="s">
        <v>37173</v>
      </c>
      <c r="L578" t="s">
        <v>37201</v>
      </c>
      <c r="M578" t="s">
        <v>37202</v>
      </c>
      <c r="N578" t="s">
        <v>37097</v>
      </c>
      <c r="O578" t="s">
        <v>37203</v>
      </c>
      <c r="P578" t="s">
        <v>37207</v>
      </c>
      <c r="Q578">
        <v>44.166666669999998</v>
      </c>
      <c r="R578">
        <v>141.662758</v>
      </c>
      <c r="S578">
        <v>6</v>
      </c>
      <c r="T578">
        <v>12</v>
      </c>
      <c r="U578">
        <v>98.1</v>
      </c>
      <c r="V578">
        <v>155</v>
      </c>
      <c r="W578">
        <v>12</v>
      </c>
    </row>
    <row r="579" spans="1:23">
      <c r="A579" t="s">
        <v>37200</v>
      </c>
      <c r="B579" t="s">
        <v>31608</v>
      </c>
      <c r="C579" t="s">
        <v>31609</v>
      </c>
      <c r="D579">
        <v>1986</v>
      </c>
      <c r="E579" t="s">
        <v>423</v>
      </c>
      <c r="F579" t="s">
        <v>31610</v>
      </c>
      <c r="G579">
        <v>13</v>
      </c>
      <c r="H579" t="s">
        <v>37033</v>
      </c>
      <c r="J579">
        <v>8</v>
      </c>
      <c r="K579" t="s">
        <v>37173</v>
      </c>
      <c r="L579" t="s">
        <v>37201</v>
      </c>
      <c r="M579" t="s">
        <v>37202</v>
      </c>
      <c r="N579" t="s">
        <v>37097</v>
      </c>
      <c r="O579" t="s">
        <v>37203</v>
      </c>
      <c r="P579" t="s">
        <v>37207</v>
      </c>
      <c r="Q579">
        <v>44.166666669999998</v>
      </c>
      <c r="R579">
        <v>141.662758</v>
      </c>
      <c r="S579">
        <v>6</v>
      </c>
      <c r="T579">
        <v>12.5</v>
      </c>
      <c r="U579">
        <v>95.1</v>
      </c>
      <c r="V579">
        <v>61</v>
      </c>
      <c r="W579">
        <v>12.5</v>
      </c>
    </row>
    <row r="580" spans="1:23">
      <c r="A580" t="s">
        <v>37200</v>
      </c>
      <c r="B580" t="s">
        <v>31608</v>
      </c>
      <c r="C580" t="s">
        <v>31609</v>
      </c>
      <c r="D580">
        <v>1986</v>
      </c>
      <c r="E580" t="s">
        <v>423</v>
      </c>
      <c r="F580" t="s">
        <v>31610</v>
      </c>
      <c r="G580">
        <v>13</v>
      </c>
      <c r="H580" t="s">
        <v>37033</v>
      </c>
      <c r="J580">
        <v>8</v>
      </c>
      <c r="K580" t="s">
        <v>37173</v>
      </c>
      <c r="L580" t="s">
        <v>37201</v>
      </c>
      <c r="M580" t="s">
        <v>37202</v>
      </c>
      <c r="N580" t="s">
        <v>37097</v>
      </c>
      <c r="O580" t="s">
        <v>37203</v>
      </c>
      <c r="P580" t="s">
        <v>37207</v>
      </c>
      <c r="Q580">
        <v>44.166666669999998</v>
      </c>
      <c r="R580">
        <v>141.662758</v>
      </c>
      <c r="S580">
        <v>6</v>
      </c>
      <c r="T580">
        <v>13</v>
      </c>
      <c r="U580">
        <v>94.2</v>
      </c>
      <c r="V580">
        <v>173</v>
      </c>
      <c r="W580">
        <v>13</v>
      </c>
    </row>
    <row r="581" spans="1:23">
      <c r="A581" t="s">
        <v>37200</v>
      </c>
      <c r="B581" t="s">
        <v>31608</v>
      </c>
      <c r="C581" t="s">
        <v>31609</v>
      </c>
      <c r="D581">
        <v>1986</v>
      </c>
      <c r="E581" t="s">
        <v>423</v>
      </c>
      <c r="F581" t="s">
        <v>31610</v>
      </c>
      <c r="G581">
        <v>13</v>
      </c>
      <c r="H581" t="s">
        <v>37033</v>
      </c>
      <c r="J581">
        <v>8</v>
      </c>
      <c r="K581" t="s">
        <v>37173</v>
      </c>
      <c r="L581" t="s">
        <v>37201</v>
      </c>
      <c r="M581" t="s">
        <v>37202</v>
      </c>
      <c r="N581" t="s">
        <v>37097</v>
      </c>
      <c r="O581" t="s">
        <v>37203</v>
      </c>
      <c r="P581" t="s">
        <v>37207</v>
      </c>
      <c r="Q581">
        <v>44.166666669999998</v>
      </c>
      <c r="R581">
        <v>141.662758</v>
      </c>
      <c r="S581">
        <v>6</v>
      </c>
      <c r="T581">
        <v>13.5</v>
      </c>
      <c r="U581">
        <v>52</v>
      </c>
      <c r="V581">
        <v>125</v>
      </c>
      <c r="W581">
        <v>13.5</v>
      </c>
    </row>
    <row r="582" spans="1:23">
      <c r="A582" t="s">
        <v>37200</v>
      </c>
      <c r="B582" t="s">
        <v>31608</v>
      </c>
      <c r="C582" t="s">
        <v>31609</v>
      </c>
      <c r="D582">
        <v>1986</v>
      </c>
      <c r="E582" t="s">
        <v>423</v>
      </c>
      <c r="F582" t="s">
        <v>31610</v>
      </c>
      <c r="G582">
        <v>13</v>
      </c>
      <c r="H582" t="s">
        <v>37033</v>
      </c>
      <c r="J582">
        <v>8</v>
      </c>
      <c r="K582" t="s">
        <v>37173</v>
      </c>
      <c r="L582" t="s">
        <v>37201</v>
      </c>
      <c r="M582" t="s">
        <v>37202</v>
      </c>
      <c r="N582" t="s">
        <v>37097</v>
      </c>
      <c r="O582" t="s">
        <v>37203</v>
      </c>
      <c r="P582" t="s">
        <v>37207</v>
      </c>
      <c r="Q582">
        <v>44.166666669999998</v>
      </c>
      <c r="R582">
        <v>141.662758</v>
      </c>
      <c r="S582">
        <v>6</v>
      </c>
      <c r="T582">
        <v>14</v>
      </c>
      <c r="U582">
        <v>4.2</v>
      </c>
      <c r="V582">
        <v>142</v>
      </c>
      <c r="W582">
        <v>14</v>
      </c>
    </row>
    <row r="583" spans="1:23">
      <c r="A583" t="s">
        <v>37200</v>
      </c>
      <c r="B583" t="s">
        <v>31608</v>
      </c>
      <c r="C583" t="s">
        <v>31609</v>
      </c>
      <c r="D583">
        <v>1986</v>
      </c>
      <c r="E583" t="s">
        <v>423</v>
      </c>
      <c r="F583" t="s">
        <v>31610</v>
      </c>
      <c r="G583">
        <v>13</v>
      </c>
      <c r="H583" t="s">
        <v>37033</v>
      </c>
      <c r="J583">
        <v>8</v>
      </c>
      <c r="K583" t="s">
        <v>37173</v>
      </c>
      <c r="L583" t="s">
        <v>37201</v>
      </c>
      <c r="M583" t="s">
        <v>37202</v>
      </c>
      <c r="N583" t="s">
        <v>37097</v>
      </c>
      <c r="O583" t="s">
        <v>37203</v>
      </c>
      <c r="P583" t="s">
        <v>37208</v>
      </c>
      <c r="Q583">
        <v>43.061943999999997</v>
      </c>
      <c r="R583">
        <v>141.35416699999999</v>
      </c>
      <c r="S583">
        <v>5</v>
      </c>
      <c r="T583">
        <v>12</v>
      </c>
      <c r="U583">
        <v>91.9</v>
      </c>
      <c r="V583">
        <v>149</v>
      </c>
      <c r="W583">
        <v>12</v>
      </c>
    </row>
    <row r="584" spans="1:23">
      <c r="A584" t="s">
        <v>37200</v>
      </c>
      <c r="B584" t="s">
        <v>31608</v>
      </c>
      <c r="C584" t="s">
        <v>31609</v>
      </c>
      <c r="D584">
        <v>1986</v>
      </c>
      <c r="E584" t="s">
        <v>423</v>
      </c>
      <c r="F584" t="s">
        <v>31610</v>
      </c>
      <c r="G584">
        <v>13</v>
      </c>
      <c r="H584" t="s">
        <v>37033</v>
      </c>
      <c r="J584">
        <v>8</v>
      </c>
      <c r="K584" t="s">
        <v>37173</v>
      </c>
      <c r="L584" t="s">
        <v>37201</v>
      </c>
      <c r="M584" t="s">
        <v>37202</v>
      </c>
      <c r="N584" t="s">
        <v>37097</v>
      </c>
      <c r="O584" t="s">
        <v>37203</v>
      </c>
      <c r="P584" t="s">
        <v>37208</v>
      </c>
      <c r="Q584">
        <v>43.061943999999997</v>
      </c>
      <c r="R584">
        <v>141.35416699999999</v>
      </c>
      <c r="S584">
        <v>5</v>
      </c>
      <c r="T584">
        <v>12.5</v>
      </c>
      <c r="U584">
        <v>77.900000000000006</v>
      </c>
      <c r="V584">
        <v>312</v>
      </c>
      <c r="W584">
        <v>12.5</v>
      </c>
    </row>
    <row r="585" spans="1:23">
      <c r="A585" t="s">
        <v>37200</v>
      </c>
      <c r="B585" t="s">
        <v>31608</v>
      </c>
      <c r="C585" t="s">
        <v>31609</v>
      </c>
      <c r="D585">
        <v>1986</v>
      </c>
      <c r="E585" t="s">
        <v>423</v>
      </c>
      <c r="F585" t="s">
        <v>31610</v>
      </c>
      <c r="G585">
        <v>13</v>
      </c>
      <c r="H585" t="s">
        <v>37033</v>
      </c>
      <c r="J585">
        <v>8</v>
      </c>
      <c r="K585" t="s">
        <v>37173</v>
      </c>
      <c r="L585" t="s">
        <v>37201</v>
      </c>
      <c r="M585" t="s">
        <v>37202</v>
      </c>
      <c r="N585" t="s">
        <v>37097</v>
      </c>
      <c r="O585" t="s">
        <v>37203</v>
      </c>
      <c r="P585" t="s">
        <v>37208</v>
      </c>
      <c r="Q585">
        <v>43.061943999999997</v>
      </c>
      <c r="R585">
        <v>141.35416699999999</v>
      </c>
      <c r="S585">
        <v>5</v>
      </c>
      <c r="T585">
        <v>13</v>
      </c>
      <c r="U585">
        <v>84.4</v>
      </c>
      <c r="V585">
        <v>115</v>
      </c>
      <c r="W585">
        <v>13</v>
      </c>
    </row>
    <row r="586" spans="1:23">
      <c r="A586" t="s">
        <v>37200</v>
      </c>
      <c r="B586" t="s">
        <v>31608</v>
      </c>
      <c r="C586" t="s">
        <v>31609</v>
      </c>
      <c r="D586">
        <v>1986</v>
      </c>
      <c r="E586" t="s">
        <v>423</v>
      </c>
      <c r="F586" t="s">
        <v>31610</v>
      </c>
      <c r="G586">
        <v>13</v>
      </c>
      <c r="H586" t="s">
        <v>37033</v>
      </c>
      <c r="J586">
        <v>8</v>
      </c>
      <c r="K586" t="s">
        <v>37173</v>
      </c>
      <c r="L586" t="s">
        <v>37201</v>
      </c>
      <c r="M586" t="s">
        <v>37202</v>
      </c>
      <c r="N586" t="s">
        <v>37097</v>
      </c>
      <c r="O586" t="s">
        <v>37203</v>
      </c>
      <c r="P586" t="s">
        <v>37208</v>
      </c>
      <c r="Q586">
        <v>43.061943999999997</v>
      </c>
      <c r="R586">
        <v>141.35416699999999</v>
      </c>
      <c r="S586">
        <v>5</v>
      </c>
      <c r="T586">
        <v>13.5</v>
      </c>
      <c r="U586">
        <v>24.7</v>
      </c>
      <c r="V586">
        <v>146</v>
      </c>
      <c r="W586">
        <v>13.5</v>
      </c>
    </row>
    <row r="587" spans="1:23">
      <c r="A587" t="s">
        <v>37200</v>
      </c>
      <c r="B587" t="s">
        <v>31608</v>
      </c>
      <c r="C587" t="s">
        <v>31609</v>
      </c>
      <c r="D587">
        <v>1986</v>
      </c>
      <c r="E587" t="s">
        <v>423</v>
      </c>
      <c r="F587" t="s">
        <v>31610</v>
      </c>
      <c r="G587">
        <v>13</v>
      </c>
      <c r="H587" t="s">
        <v>37033</v>
      </c>
      <c r="J587">
        <v>8</v>
      </c>
      <c r="K587" t="s">
        <v>37173</v>
      </c>
      <c r="L587" t="s">
        <v>37201</v>
      </c>
      <c r="M587" t="s">
        <v>37202</v>
      </c>
      <c r="N587" t="s">
        <v>37097</v>
      </c>
      <c r="O587" t="s">
        <v>37203</v>
      </c>
      <c r="P587" t="s">
        <v>37208</v>
      </c>
      <c r="Q587">
        <v>43.061943999999997</v>
      </c>
      <c r="R587">
        <v>141.35416699999999</v>
      </c>
      <c r="S587">
        <v>5</v>
      </c>
      <c r="T587">
        <v>14</v>
      </c>
      <c r="U587">
        <v>0</v>
      </c>
      <c r="V587">
        <v>115</v>
      </c>
      <c r="W587">
        <v>14</v>
      </c>
    </row>
    <row r="588" spans="1:23">
      <c r="A588" t="s">
        <v>37200</v>
      </c>
      <c r="B588" t="s">
        <v>31608</v>
      </c>
      <c r="C588" t="s">
        <v>31609</v>
      </c>
      <c r="D588">
        <v>1986</v>
      </c>
      <c r="E588" t="s">
        <v>423</v>
      </c>
      <c r="F588" t="s">
        <v>31610</v>
      </c>
      <c r="G588">
        <v>13</v>
      </c>
      <c r="H588" t="s">
        <v>37033</v>
      </c>
      <c r="J588">
        <v>8</v>
      </c>
      <c r="K588" t="s">
        <v>37173</v>
      </c>
      <c r="L588" t="s">
        <v>37201</v>
      </c>
      <c r="M588" t="s">
        <v>37202</v>
      </c>
      <c r="N588" t="s">
        <v>37097</v>
      </c>
      <c r="O588" t="s">
        <v>37203</v>
      </c>
      <c r="P588" t="s">
        <v>37209</v>
      </c>
      <c r="Q588">
        <v>45.397500000000001</v>
      </c>
      <c r="R588">
        <v>141.70088100000001</v>
      </c>
      <c r="S588">
        <v>6</v>
      </c>
      <c r="T588">
        <v>12</v>
      </c>
      <c r="U588">
        <v>100</v>
      </c>
      <c r="V588">
        <v>116</v>
      </c>
      <c r="W588">
        <v>12</v>
      </c>
    </row>
    <row r="589" spans="1:23">
      <c r="A589" t="s">
        <v>37200</v>
      </c>
      <c r="B589" t="s">
        <v>31608</v>
      </c>
      <c r="C589" t="s">
        <v>31609</v>
      </c>
      <c r="D589">
        <v>1986</v>
      </c>
      <c r="E589" t="s">
        <v>423</v>
      </c>
      <c r="F589" t="s">
        <v>31610</v>
      </c>
      <c r="G589">
        <v>13</v>
      </c>
      <c r="H589" t="s">
        <v>37033</v>
      </c>
      <c r="J589">
        <v>8</v>
      </c>
      <c r="K589" t="s">
        <v>37173</v>
      </c>
      <c r="L589" t="s">
        <v>37201</v>
      </c>
      <c r="M589" t="s">
        <v>37202</v>
      </c>
      <c r="N589" t="s">
        <v>37097</v>
      </c>
      <c r="O589" t="s">
        <v>37203</v>
      </c>
      <c r="P589" t="s">
        <v>37209</v>
      </c>
      <c r="Q589">
        <v>45.397500000000001</v>
      </c>
      <c r="R589">
        <v>141.70088100000001</v>
      </c>
      <c r="S589">
        <v>6</v>
      </c>
      <c r="T589">
        <v>12.5</v>
      </c>
      <c r="U589">
        <v>94.4</v>
      </c>
      <c r="V589">
        <v>124</v>
      </c>
      <c r="W589">
        <v>12.5</v>
      </c>
    </row>
    <row r="590" spans="1:23">
      <c r="A590" t="s">
        <v>37200</v>
      </c>
      <c r="B590" t="s">
        <v>31608</v>
      </c>
      <c r="C590" t="s">
        <v>31609</v>
      </c>
      <c r="D590">
        <v>1986</v>
      </c>
      <c r="E590" t="s">
        <v>423</v>
      </c>
      <c r="F590" t="s">
        <v>31610</v>
      </c>
      <c r="G590">
        <v>13</v>
      </c>
      <c r="H590" t="s">
        <v>37033</v>
      </c>
      <c r="J590">
        <v>8</v>
      </c>
      <c r="K590" t="s">
        <v>37173</v>
      </c>
      <c r="L590" t="s">
        <v>37201</v>
      </c>
      <c r="M590" t="s">
        <v>37202</v>
      </c>
      <c r="N590" t="s">
        <v>37097</v>
      </c>
      <c r="O590" t="s">
        <v>37203</v>
      </c>
      <c r="P590" t="s">
        <v>37209</v>
      </c>
      <c r="Q590">
        <v>45.397500000000001</v>
      </c>
      <c r="R590">
        <v>141.70088100000001</v>
      </c>
      <c r="S590">
        <v>6</v>
      </c>
      <c r="T590">
        <v>13</v>
      </c>
      <c r="U590">
        <v>95.5</v>
      </c>
      <c r="V590">
        <v>178</v>
      </c>
      <c r="W590">
        <v>13</v>
      </c>
    </row>
    <row r="591" spans="1:23">
      <c r="A591" t="s">
        <v>37200</v>
      </c>
      <c r="B591" t="s">
        <v>31608</v>
      </c>
      <c r="C591" t="s">
        <v>31609</v>
      </c>
      <c r="D591">
        <v>1986</v>
      </c>
      <c r="E591" t="s">
        <v>423</v>
      </c>
      <c r="F591" t="s">
        <v>31610</v>
      </c>
      <c r="G591">
        <v>13</v>
      </c>
      <c r="H591" t="s">
        <v>37033</v>
      </c>
      <c r="J591">
        <v>8</v>
      </c>
      <c r="K591" t="s">
        <v>37173</v>
      </c>
      <c r="L591" t="s">
        <v>37201</v>
      </c>
      <c r="M591" t="s">
        <v>37202</v>
      </c>
      <c r="N591" t="s">
        <v>37097</v>
      </c>
      <c r="O591" t="s">
        <v>37203</v>
      </c>
      <c r="P591" t="s">
        <v>37209</v>
      </c>
      <c r="Q591">
        <v>45.397500000000001</v>
      </c>
      <c r="R591">
        <v>141.70088100000001</v>
      </c>
      <c r="S591">
        <v>6</v>
      </c>
      <c r="T591">
        <v>13.5</v>
      </c>
      <c r="U591">
        <v>84.5</v>
      </c>
      <c r="V591">
        <v>219</v>
      </c>
      <c r="W591">
        <v>13.5</v>
      </c>
    </row>
    <row r="592" spans="1:23">
      <c r="A592" t="s">
        <v>37200</v>
      </c>
      <c r="B592" t="s">
        <v>31608</v>
      </c>
      <c r="C592" t="s">
        <v>31609</v>
      </c>
      <c r="D592">
        <v>1986</v>
      </c>
      <c r="E592" t="s">
        <v>423</v>
      </c>
      <c r="F592" t="s">
        <v>31610</v>
      </c>
      <c r="G592">
        <v>13</v>
      </c>
      <c r="H592" t="s">
        <v>37033</v>
      </c>
      <c r="J592">
        <v>8</v>
      </c>
      <c r="K592" t="s">
        <v>37173</v>
      </c>
      <c r="L592" t="s">
        <v>37201</v>
      </c>
      <c r="M592" t="s">
        <v>37202</v>
      </c>
      <c r="N592" t="s">
        <v>37097</v>
      </c>
      <c r="O592" t="s">
        <v>37203</v>
      </c>
      <c r="P592" t="s">
        <v>37209</v>
      </c>
      <c r="Q592">
        <v>45.397500000000001</v>
      </c>
      <c r="R592">
        <v>141.70088100000001</v>
      </c>
      <c r="S592">
        <v>6</v>
      </c>
      <c r="T592">
        <v>14</v>
      </c>
      <c r="U592">
        <v>12.6</v>
      </c>
      <c r="V592">
        <v>95</v>
      </c>
      <c r="W592">
        <v>14</v>
      </c>
    </row>
    <row r="593" spans="1:23">
      <c r="A593" t="s">
        <v>37200</v>
      </c>
      <c r="B593" t="s">
        <v>31608</v>
      </c>
      <c r="C593" t="s">
        <v>31609</v>
      </c>
      <c r="D593">
        <v>1986</v>
      </c>
      <c r="E593" t="s">
        <v>423</v>
      </c>
      <c r="F593" t="s">
        <v>31610</v>
      </c>
      <c r="G593">
        <v>13</v>
      </c>
      <c r="H593" t="s">
        <v>37033</v>
      </c>
      <c r="J593">
        <v>8</v>
      </c>
      <c r="K593" t="s">
        <v>37173</v>
      </c>
      <c r="L593" t="s">
        <v>37201</v>
      </c>
      <c r="M593" t="s">
        <v>37202</v>
      </c>
      <c r="N593" t="s">
        <v>37097</v>
      </c>
      <c r="O593" t="s">
        <v>37203</v>
      </c>
      <c r="P593" t="s">
        <v>37209</v>
      </c>
      <c r="Q593">
        <v>45.397500000000001</v>
      </c>
      <c r="R593">
        <v>141.70088100000001</v>
      </c>
      <c r="S593">
        <v>6</v>
      </c>
      <c r="T593">
        <v>16</v>
      </c>
      <c r="U593">
        <v>3.2</v>
      </c>
      <c r="V593">
        <v>137</v>
      </c>
      <c r="W593">
        <v>16</v>
      </c>
    </row>
    <row r="594" spans="1:23">
      <c r="A594" t="s">
        <v>37210</v>
      </c>
      <c r="B594" t="s">
        <v>10917</v>
      </c>
      <c r="C594" t="s">
        <v>10918</v>
      </c>
      <c r="D594">
        <v>2000</v>
      </c>
      <c r="E594" t="s">
        <v>667</v>
      </c>
      <c r="F594" t="s">
        <v>10920</v>
      </c>
      <c r="G594">
        <v>8</v>
      </c>
      <c r="J594">
        <v>8</v>
      </c>
      <c r="K594" t="s">
        <v>37173</v>
      </c>
      <c r="L594" t="s">
        <v>37211</v>
      </c>
      <c r="M594" t="s">
        <v>37212</v>
      </c>
      <c r="N594" t="s">
        <v>37196</v>
      </c>
      <c r="O594" t="s">
        <v>37203</v>
      </c>
      <c r="P594" t="s">
        <v>37209</v>
      </c>
      <c r="Q594">
        <v>45.397500000000001</v>
      </c>
      <c r="R594">
        <v>141.70088100000001</v>
      </c>
      <c r="S594">
        <v>8</v>
      </c>
      <c r="T594">
        <v>11</v>
      </c>
      <c r="U594">
        <v>99.997029555918601</v>
      </c>
      <c r="V594">
        <v>32</v>
      </c>
      <c r="W594">
        <v>11</v>
      </c>
    </row>
    <row r="595" spans="1:23">
      <c r="A595" t="s">
        <v>37210</v>
      </c>
      <c r="B595" t="s">
        <v>10917</v>
      </c>
      <c r="C595" t="s">
        <v>10918</v>
      </c>
      <c r="D595">
        <v>2000</v>
      </c>
      <c r="E595" t="s">
        <v>667</v>
      </c>
      <c r="F595" t="s">
        <v>10920</v>
      </c>
      <c r="G595">
        <v>8</v>
      </c>
      <c r="J595">
        <v>8</v>
      </c>
      <c r="K595" t="s">
        <v>37173</v>
      </c>
      <c r="L595" t="s">
        <v>37211</v>
      </c>
      <c r="M595" t="s">
        <v>37212</v>
      </c>
      <c r="N595" t="s">
        <v>37196</v>
      </c>
      <c r="O595" t="s">
        <v>37203</v>
      </c>
      <c r="P595" t="s">
        <v>37209</v>
      </c>
      <c r="Q595">
        <v>45.397500000000001</v>
      </c>
      <c r="R595">
        <v>141.70088100000001</v>
      </c>
      <c r="S595">
        <v>8</v>
      </c>
      <c r="T595">
        <v>12.048418238526599</v>
      </c>
      <c r="U595">
        <v>100.112876875092</v>
      </c>
      <c r="V595">
        <v>32</v>
      </c>
      <c r="W595">
        <v>12</v>
      </c>
    </row>
    <row r="596" spans="1:23">
      <c r="A596" t="s">
        <v>37210</v>
      </c>
      <c r="B596" t="s">
        <v>10917</v>
      </c>
      <c r="C596" t="s">
        <v>10918</v>
      </c>
      <c r="D596">
        <v>2000</v>
      </c>
      <c r="E596" t="s">
        <v>667</v>
      </c>
      <c r="F596" t="s">
        <v>10920</v>
      </c>
      <c r="G596">
        <v>8</v>
      </c>
      <c r="J596">
        <v>8</v>
      </c>
      <c r="K596" t="s">
        <v>37173</v>
      </c>
      <c r="L596" t="s">
        <v>37211</v>
      </c>
      <c r="M596" t="s">
        <v>37212</v>
      </c>
      <c r="N596" t="s">
        <v>37196</v>
      </c>
      <c r="O596" t="s">
        <v>37203</v>
      </c>
      <c r="P596" t="s">
        <v>37209</v>
      </c>
      <c r="Q596">
        <v>45.397500000000001</v>
      </c>
      <c r="R596">
        <v>141.70088100000001</v>
      </c>
      <c r="S596">
        <v>8</v>
      </c>
      <c r="T596">
        <v>13.0430714391801</v>
      </c>
      <c r="U596">
        <v>100.22278330610401</v>
      </c>
      <c r="V596">
        <v>34</v>
      </c>
      <c r="W596">
        <v>13</v>
      </c>
    </row>
    <row r="597" spans="1:23">
      <c r="A597" t="s">
        <v>37210</v>
      </c>
      <c r="B597" t="s">
        <v>10917</v>
      </c>
      <c r="C597" t="s">
        <v>10918</v>
      </c>
      <c r="D597">
        <v>2000</v>
      </c>
      <c r="E597" t="s">
        <v>667</v>
      </c>
      <c r="F597" t="s">
        <v>10920</v>
      </c>
      <c r="G597">
        <v>8</v>
      </c>
      <c r="J597">
        <v>8</v>
      </c>
      <c r="K597" t="s">
        <v>37173</v>
      </c>
      <c r="L597" t="s">
        <v>37211</v>
      </c>
      <c r="M597" t="s">
        <v>37212</v>
      </c>
      <c r="N597" t="s">
        <v>37196</v>
      </c>
      <c r="O597" t="s">
        <v>37203</v>
      </c>
      <c r="P597" t="s">
        <v>37209</v>
      </c>
      <c r="Q597">
        <v>45.397500000000001</v>
      </c>
      <c r="R597">
        <v>141.70088100000001</v>
      </c>
      <c r="S597">
        <v>8</v>
      </c>
      <c r="T597">
        <v>13.9839596019604</v>
      </c>
      <c r="U597">
        <v>100.32674884895199</v>
      </c>
      <c r="V597">
        <v>31</v>
      </c>
      <c r="W597">
        <v>14</v>
      </c>
    </row>
    <row r="598" spans="1:23">
      <c r="A598" t="s">
        <v>37210</v>
      </c>
      <c r="B598" t="s">
        <v>10917</v>
      </c>
      <c r="C598" t="s">
        <v>10918</v>
      </c>
      <c r="D598">
        <v>2000</v>
      </c>
      <c r="E598" t="s">
        <v>667</v>
      </c>
      <c r="F598" t="s">
        <v>10920</v>
      </c>
      <c r="G598">
        <v>8</v>
      </c>
      <c r="J598">
        <v>8</v>
      </c>
      <c r="K598" t="s">
        <v>37173</v>
      </c>
      <c r="L598" t="s">
        <v>37211</v>
      </c>
      <c r="M598" t="s">
        <v>37212</v>
      </c>
      <c r="N598" t="s">
        <v>37196</v>
      </c>
      <c r="O598" t="s">
        <v>37203</v>
      </c>
      <c r="P598" t="s">
        <v>37209</v>
      </c>
      <c r="Q598">
        <v>45.397500000000001</v>
      </c>
      <c r="R598">
        <v>141.70088100000001</v>
      </c>
      <c r="S598">
        <v>8</v>
      </c>
      <c r="T598">
        <v>14.520273280855401</v>
      </c>
      <c r="U598">
        <v>95.413634338333495</v>
      </c>
      <c r="V598">
        <v>39</v>
      </c>
      <c r="W598">
        <v>14.5</v>
      </c>
    </row>
    <row r="599" spans="1:23">
      <c r="A599" t="s">
        <v>37210</v>
      </c>
      <c r="B599" t="s">
        <v>10917</v>
      </c>
      <c r="C599" t="s">
        <v>10918</v>
      </c>
      <c r="D599">
        <v>2000</v>
      </c>
      <c r="E599" t="s">
        <v>667</v>
      </c>
      <c r="F599" t="s">
        <v>10920</v>
      </c>
      <c r="G599">
        <v>8</v>
      </c>
      <c r="J599">
        <v>8</v>
      </c>
      <c r="K599" t="s">
        <v>37173</v>
      </c>
      <c r="L599" t="s">
        <v>37211</v>
      </c>
      <c r="M599" t="s">
        <v>37212</v>
      </c>
      <c r="N599" t="s">
        <v>37196</v>
      </c>
      <c r="O599" t="s">
        <v>37203</v>
      </c>
      <c r="P599" t="s">
        <v>37209</v>
      </c>
      <c r="Q599">
        <v>45.397500000000001</v>
      </c>
      <c r="R599">
        <v>141.70088100000001</v>
      </c>
      <c r="S599">
        <v>8</v>
      </c>
      <c r="T599">
        <v>15.0127729095499</v>
      </c>
      <c r="U599">
        <v>27.512253081835699</v>
      </c>
      <c r="V599">
        <v>70</v>
      </c>
      <c r="W599">
        <v>15</v>
      </c>
    </row>
    <row r="600" spans="1:23">
      <c r="A600" t="s">
        <v>37210</v>
      </c>
      <c r="B600" t="s">
        <v>10917</v>
      </c>
      <c r="C600" t="s">
        <v>10918</v>
      </c>
      <c r="D600">
        <v>2000</v>
      </c>
      <c r="E600" t="s">
        <v>667</v>
      </c>
      <c r="F600" t="s">
        <v>10920</v>
      </c>
      <c r="G600">
        <v>8</v>
      </c>
      <c r="J600">
        <v>8</v>
      </c>
      <c r="K600" t="s">
        <v>37173</v>
      </c>
      <c r="L600" t="s">
        <v>37211</v>
      </c>
      <c r="M600" t="s">
        <v>37212</v>
      </c>
      <c r="N600" t="s">
        <v>37196</v>
      </c>
      <c r="O600" t="s">
        <v>37203</v>
      </c>
      <c r="P600" t="s">
        <v>37209</v>
      </c>
      <c r="Q600">
        <v>45.397500000000001</v>
      </c>
      <c r="R600">
        <v>141.70088100000001</v>
      </c>
      <c r="S600">
        <v>8</v>
      </c>
      <c r="T600">
        <v>15.4622010990643</v>
      </c>
      <c r="U600">
        <v>-0.61488192484774995</v>
      </c>
      <c r="V600">
        <v>36</v>
      </c>
      <c r="W600">
        <v>15.5</v>
      </c>
    </row>
    <row r="601" spans="1:23">
      <c r="A601" t="s">
        <v>37210</v>
      </c>
      <c r="B601" t="s">
        <v>10917</v>
      </c>
      <c r="C601" t="s">
        <v>10918</v>
      </c>
      <c r="D601">
        <v>2000</v>
      </c>
      <c r="E601" t="s">
        <v>667</v>
      </c>
      <c r="F601" t="s">
        <v>10920</v>
      </c>
      <c r="G601">
        <v>8</v>
      </c>
      <c r="J601">
        <v>8</v>
      </c>
      <c r="K601" t="s">
        <v>37173</v>
      </c>
      <c r="L601" t="s">
        <v>37211</v>
      </c>
      <c r="M601" t="s">
        <v>37212</v>
      </c>
      <c r="N601" t="s">
        <v>37196</v>
      </c>
      <c r="O601" t="s">
        <v>37203</v>
      </c>
      <c r="P601" t="s">
        <v>37209</v>
      </c>
      <c r="Q601">
        <v>45.397500000000001</v>
      </c>
      <c r="R601">
        <v>141.70088100000001</v>
      </c>
      <c r="S601">
        <v>8</v>
      </c>
      <c r="T601">
        <v>15.973266003267399</v>
      </c>
      <c r="U601">
        <v>0.54656171097579398</v>
      </c>
      <c r="V601">
        <v>36</v>
      </c>
      <c r="W601">
        <v>16</v>
      </c>
    </row>
    <row r="602" spans="1:23">
      <c r="A602" t="s">
        <v>37210</v>
      </c>
      <c r="B602" t="s">
        <v>10917</v>
      </c>
      <c r="C602" t="s">
        <v>10918</v>
      </c>
      <c r="D602">
        <v>2000</v>
      </c>
      <c r="E602" t="s">
        <v>667</v>
      </c>
      <c r="F602" t="s">
        <v>10920</v>
      </c>
      <c r="G602">
        <v>8</v>
      </c>
      <c r="J602">
        <v>8</v>
      </c>
      <c r="K602" t="s">
        <v>37173</v>
      </c>
      <c r="L602" t="s">
        <v>37211</v>
      </c>
      <c r="M602" t="s">
        <v>37212</v>
      </c>
      <c r="N602" t="s">
        <v>37196</v>
      </c>
      <c r="O602" t="s">
        <v>37203</v>
      </c>
      <c r="P602" t="s">
        <v>37213</v>
      </c>
      <c r="Q602">
        <v>44.066667000000002</v>
      </c>
      <c r="R602">
        <v>143.533333</v>
      </c>
      <c r="S602">
        <v>6</v>
      </c>
      <c r="T602">
        <v>12.010722679200899</v>
      </c>
      <c r="U602">
        <v>99.782608695652101</v>
      </c>
      <c r="V602">
        <v>30</v>
      </c>
      <c r="W602">
        <v>12</v>
      </c>
    </row>
    <row r="603" spans="1:23">
      <c r="A603" t="s">
        <v>37210</v>
      </c>
      <c r="B603" t="s">
        <v>10917</v>
      </c>
      <c r="C603" t="s">
        <v>10918</v>
      </c>
      <c r="D603">
        <v>2000</v>
      </c>
      <c r="E603" t="s">
        <v>667</v>
      </c>
      <c r="F603" t="s">
        <v>10920</v>
      </c>
      <c r="G603">
        <v>8</v>
      </c>
      <c r="J603">
        <v>8</v>
      </c>
      <c r="K603" t="s">
        <v>37173</v>
      </c>
      <c r="L603" t="s">
        <v>37211</v>
      </c>
      <c r="M603" t="s">
        <v>37212</v>
      </c>
      <c r="N603" t="s">
        <v>37196</v>
      </c>
      <c r="O603" t="s">
        <v>37203</v>
      </c>
      <c r="P603" t="s">
        <v>37213</v>
      </c>
      <c r="Q603">
        <v>44.066667000000002</v>
      </c>
      <c r="R603">
        <v>143.533333</v>
      </c>
      <c r="S603">
        <v>6</v>
      </c>
      <c r="T603">
        <v>12.991627497062201</v>
      </c>
      <c r="U603">
        <v>89.894242068155094</v>
      </c>
      <c r="V603">
        <v>60</v>
      </c>
      <c r="W603">
        <v>13</v>
      </c>
    </row>
    <row r="604" spans="1:23">
      <c r="A604" t="s">
        <v>37210</v>
      </c>
      <c r="B604" t="s">
        <v>10917</v>
      </c>
      <c r="C604" t="s">
        <v>10918</v>
      </c>
      <c r="D604">
        <v>2000</v>
      </c>
      <c r="E604" t="s">
        <v>667</v>
      </c>
      <c r="F604" t="s">
        <v>10920</v>
      </c>
      <c r="G604">
        <v>8</v>
      </c>
      <c r="J604">
        <v>8</v>
      </c>
      <c r="K604" t="s">
        <v>37173</v>
      </c>
      <c r="L604" t="s">
        <v>37211</v>
      </c>
      <c r="M604" t="s">
        <v>37212</v>
      </c>
      <c r="N604" t="s">
        <v>37196</v>
      </c>
      <c r="O604" t="s">
        <v>37203</v>
      </c>
      <c r="P604" t="s">
        <v>37213</v>
      </c>
      <c r="Q604">
        <v>44.066667000000002</v>
      </c>
      <c r="R604">
        <v>143.533333</v>
      </c>
      <c r="S604">
        <v>6</v>
      </c>
      <c r="T604">
        <v>14.032608695652099</v>
      </c>
      <c r="U604">
        <v>99.885428907168006</v>
      </c>
      <c r="V604">
        <v>33</v>
      </c>
      <c r="W604">
        <v>14</v>
      </c>
    </row>
    <row r="605" spans="1:23">
      <c r="A605" t="s">
        <v>37210</v>
      </c>
      <c r="B605" t="s">
        <v>10917</v>
      </c>
      <c r="C605" t="s">
        <v>10918</v>
      </c>
      <c r="D605">
        <v>2000</v>
      </c>
      <c r="E605" t="s">
        <v>667</v>
      </c>
      <c r="F605" t="s">
        <v>10920</v>
      </c>
      <c r="G605">
        <v>8</v>
      </c>
      <c r="J605">
        <v>8</v>
      </c>
      <c r="K605" t="s">
        <v>37173</v>
      </c>
      <c r="L605" t="s">
        <v>37211</v>
      </c>
      <c r="M605" t="s">
        <v>37212</v>
      </c>
      <c r="N605" t="s">
        <v>37196</v>
      </c>
      <c r="O605" t="s">
        <v>37203</v>
      </c>
      <c r="P605" t="s">
        <v>37213</v>
      </c>
      <c r="Q605">
        <v>44.066667000000002</v>
      </c>
      <c r="R605">
        <v>143.533333</v>
      </c>
      <c r="S605">
        <v>6</v>
      </c>
      <c r="T605">
        <v>14.4806110458284</v>
      </c>
      <c r="U605">
        <v>39.574030552291397</v>
      </c>
      <c r="V605">
        <v>48</v>
      </c>
      <c r="W605">
        <v>14.5</v>
      </c>
    </row>
    <row r="606" spans="1:23">
      <c r="A606" t="s">
        <v>37210</v>
      </c>
      <c r="B606" t="s">
        <v>10917</v>
      </c>
      <c r="C606" t="s">
        <v>10918</v>
      </c>
      <c r="D606">
        <v>2000</v>
      </c>
      <c r="E606" t="s">
        <v>667</v>
      </c>
      <c r="F606" t="s">
        <v>10920</v>
      </c>
      <c r="G606">
        <v>8</v>
      </c>
      <c r="J606">
        <v>8</v>
      </c>
      <c r="K606" t="s">
        <v>37173</v>
      </c>
      <c r="L606" t="s">
        <v>37211</v>
      </c>
      <c r="M606" t="s">
        <v>37212</v>
      </c>
      <c r="N606" t="s">
        <v>37196</v>
      </c>
      <c r="O606" t="s">
        <v>37203</v>
      </c>
      <c r="P606" t="s">
        <v>37213</v>
      </c>
      <c r="Q606">
        <v>44.066667000000002</v>
      </c>
      <c r="R606">
        <v>143.533333</v>
      </c>
      <c r="S606">
        <v>6</v>
      </c>
      <c r="T606">
        <v>15.043625146886001</v>
      </c>
      <c r="U606">
        <v>0.205640423031724</v>
      </c>
      <c r="V606">
        <v>34</v>
      </c>
      <c r="W606">
        <v>15</v>
      </c>
    </row>
    <row r="607" spans="1:23">
      <c r="A607" t="s">
        <v>37210</v>
      </c>
      <c r="B607" t="s">
        <v>10917</v>
      </c>
      <c r="C607" t="s">
        <v>10918</v>
      </c>
      <c r="D607">
        <v>2000</v>
      </c>
      <c r="E607" t="s">
        <v>667</v>
      </c>
      <c r="F607" t="s">
        <v>10920</v>
      </c>
      <c r="G607">
        <v>8</v>
      </c>
      <c r="J607">
        <v>8</v>
      </c>
      <c r="K607" t="s">
        <v>37173</v>
      </c>
      <c r="L607" t="s">
        <v>37211</v>
      </c>
      <c r="M607" t="s">
        <v>37212</v>
      </c>
      <c r="N607" t="s">
        <v>37196</v>
      </c>
      <c r="O607" t="s">
        <v>37203</v>
      </c>
      <c r="P607" t="s">
        <v>37213</v>
      </c>
      <c r="Q607">
        <v>44.066667000000002</v>
      </c>
      <c r="R607">
        <v>143.533333</v>
      </c>
      <c r="S607">
        <v>6</v>
      </c>
      <c r="T607">
        <v>16</v>
      </c>
      <c r="U607">
        <v>-0.555229142185652</v>
      </c>
      <c r="V607">
        <v>31</v>
      </c>
      <c r="W607">
        <v>16</v>
      </c>
    </row>
    <row r="608" spans="1:23">
      <c r="A608" t="s">
        <v>37210</v>
      </c>
      <c r="B608" t="s">
        <v>10917</v>
      </c>
      <c r="C608" t="s">
        <v>10918</v>
      </c>
      <c r="D608">
        <v>2000</v>
      </c>
      <c r="E608" t="s">
        <v>667</v>
      </c>
      <c r="F608" t="s">
        <v>10920</v>
      </c>
      <c r="G608">
        <v>8</v>
      </c>
      <c r="J608">
        <v>8</v>
      </c>
      <c r="K608" t="s">
        <v>37173</v>
      </c>
      <c r="L608" t="s">
        <v>37211</v>
      </c>
      <c r="M608" t="s">
        <v>37212</v>
      </c>
      <c r="N608" t="s">
        <v>37196</v>
      </c>
      <c r="O608" t="s">
        <v>37203</v>
      </c>
      <c r="P608" t="s">
        <v>37214</v>
      </c>
      <c r="Q608">
        <v>43.733333000000002</v>
      </c>
      <c r="R608">
        <v>143.73333299999999</v>
      </c>
      <c r="S608">
        <v>6</v>
      </c>
      <c r="T608">
        <v>12.0002574297073</v>
      </c>
      <c r="U608">
        <v>99.036068762335105</v>
      </c>
      <c r="V608">
        <v>30</v>
      </c>
      <c r="W608">
        <v>12</v>
      </c>
    </row>
    <row r="609" spans="1:23">
      <c r="A609" t="s">
        <v>37210</v>
      </c>
      <c r="B609" t="s">
        <v>10917</v>
      </c>
      <c r="C609" t="s">
        <v>10918</v>
      </c>
      <c r="D609">
        <v>2000</v>
      </c>
      <c r="E609" t="s">
        <v>667</v>
      </c>
      <c r="F609" t="s">
        <v>10920</v>
      </c>
      <c r="G609">
        <v>8</v>
      </c>
      <c r="J609">
        <v>8</v>
      </c>
      <c r="K609" t="s">
        <v>37173</v>
      </c>
      <c r="L609" t="s">
        <v>37211</v>
      </c>
      <c r="M609" t="s">
        <v>37212</v>
      </c>
      <c r="N609" t="s">
        <v>37196</v>
      </c>
      <c r="O609" t="s">
        <v>37203</v>
      </c>
      <c r="P609" t="s">
        <v>37214</v>
      </c>
      <c r="Q609">
        <v>43.733333000000002</v>
      </c>
      <c r="R609">
        <v>143.73333299999999</v>
      </c>
      <c r="S609">
        <v>6</v>
      </c>
      <c r="T609">
        <v>13</v>
      </c>
      <c r="U609">
        <v>99.164783616029197</v>
      </c>
      <c r="V609">
        <v>35</v>
      </c>
      <c r="W609">
        <v>13</v>
      </c>
    </row>
    <row r="610" spans="1:23">
      <c r="A610" t="s">
        <v>37210</v>
      </c>
      <c r="B610" t="s">
        <v>10917</v>
      </c>
      <c r="C610" t="s">
        <v>10918</v>
      </c>
      <c r="D610">
        <v>2000</v>
      </c>
      <c r="E610" t="s">
        <v>667</v>
      </c>
      <c r="F610" t="s">
        <v>10920</v>
      </c>
      <c r="G610">
        <v>8</v>
      </c>
      <c r="J610">
        <v>8</v>
      </c>
      <c r="K610" t="s">
        <v>37173</v>
      </c>
      <c r="L610" t="s">
        <v>37211</v>
      </c>
      <c r="M610" t="s">
        <v>37212</v>
      </c>
      <c r="N610" t="s">
        <v>37196</v>
      </c>
      <c r="O610" t="s">
        <v>37203</v>
      </c>
      <c r="P610" t="s">
        <v>37214</v>
      </c>
      <c r="Q610">
        <v>43.733333000000002</v>
      </c>
      <c r="R610">
        <v>143.73333299999999</v>
      </c>
      <c r="S610">
        <v>6</v>
      </c>
      <c r="T610">
        <v>14</v>
      </c>
      <c r="U610">
        <v>98.212293698692704</v>
      </c>
      <c r="V610">
        <v>40</v>
      </c>
      <c r="W610">
        <v>14</v>
      </c>
    </row>
    <row r="611" spans="1:23">
      <c r="A611" t="s">
        <v>37210</v>
      </c>
      <c r="B611" t="s">
        <v>10917</v>
      </c>
      <c r="C611" t="s">
        <v>10918</v>
      </c>
      <c r="D611">
        <v>2000</v>
      </c>
      <c r="E611" t="s">
        <v>667</v>
      </c>
      <c r="F611" t="s">
        <v>10920</v>
      </c>
      <c r="G611">
        <v>8</v>
      </c>
      <c r="J611">
        <v>8</v>
      </c>
      <c r="K611" t="s">
        <v>37173</v>
      </c>
      <c r="L611" t="s">
        <v>37211</v>
      </c>
      <c r="M611" t="s">
        <v>37212</v>
      </c>
      <c r="N611" t="s">
        <v>37196</v>
      </c>
      <c r="O611" t="s">
        <v>37203</v>
      </c>
      <c r="P611" t="s">
        <v>37214</v>
      </c>
      <c r="Q611">
        <v>43.733333000000002</v>
      </c>
      <c r="R611">
        <v>143.73333299999999</v>
      </c>
      <c r="S611">
        <v>6</v>
      </c>
      <c r="T611">
        <v>14.5109121592631</v>
      </c>
      <c r="U611">
        <v>9.6135694059094003</v>
      </c>
      <c r="V611">
        <v>48</v>
      </c>
      <c r="W611">
        <v>14.5</v>
      </c>
    </row>
    <row r="612" spans="1:23">
      <c r="A612" t="s">
        <v>37210</v>
      </c>
      <c r="B612" t="s">
        <v>10917</v>
      </c>
      <c r="C612" t="s">
        <v>10918</v>
      </c>
      <c r="D612">
        <v>2000</v>
      </c>
      <c r="E612" t="s">
        <v>667</v>
      </c>
      <c r="F612" t="s">
        <v>10920</v>
      </c>
      <c r="G612">
        <v>8</v>
      </c>
      <c r="J612">
        <v>8</v>
      </c>
      <c r="K612" t="s">
        <v>37173</v>
      </c>
      <c r="L612" t="s">
        <v>37211</v>
      </c>
      <c r="M612" t="s">
        <v>37212</v>
      </c>
      <c r="N612" t="s">
        <v>37196</v>
      </c>
      <c r="O612" t="s">
        <v>37203</v>
      </c>
      <c r="P612" t="s">
        <v>37214</v>
      </c>
      <c r="Q612">
        <v>43.733333000000002</v>
      </c>
      <c r="R612">
        <v>143.73333299999999</v>
      </c>
      <c r="S612">
        <v>6</v>
      </c>
      <c r="T612">
        <v>15.000171619804901</v>
      </c>
      <c r="U612">
        <v>-0.64643459855273</v>
      </c>
      <c r="V612">
        <v>26</v>
      </c>
      <c r="W612">
        <v>15</v>
      </c>
    </row>
    <row r="613" spans="1:23">
      <c r="A613" t="s">
        <v>37210</v>
      </c>
      <c r="B613" t="s">
        <v>10917</v>
      </c>
      <c r="C613" t="s">
        <v>10918</v>
      </c>
      <c r="D613">
        <v>2000</v>
      </c>
      <c r="E613" t="s">
        <v>667</v>
      </c>
      <c r="F613" t="s">
        <v>10920</v>
      </c>
      <c r="G613">
        <v>8</v>
      </c>
      <c r="J613">
        <v>8</v>
      </c>
      <c r="K613" t="s">
        <v>37173</v>
      </c>
      <c r="L613" t="s">
        <v>37211</v>
      </c>
      <c r="M613" t="s">
        <v>37212</v>
      </c>
      <c r="N613" t="s">
        <v>37196</v>
      </c>
      <c r="O613" t="s">
        <v>37203</v>
      </c>
      <c r="P613" t="s">
        <v>37214</v>
      </c>
      <c r="Q613">
        <v>43.733333000000002</v>
      </c>
      <c r="R613">
        <v>143.73333299999999</v>
      </c>
      <c r="S613">
        <v>6</v>
      </c>
      <c r="T613">
        <v>16.000286033008202</v>
      </c>
      <c r="U613">
        <v>-1.06976345070228</v>
      </c>
      <c r="V613">
        <v>25</v>
      </c>
      <c r="W613">
        <v>16</v>
      </c>
    </row>
    <row r="614" spans="1:23">
      <c r="A614" t="s">
        <v>37210</v>
      </c>
      <c r="B614" t="s">
        <v>10917</v>
      </c>
      <c r="C614" t="s">
        <v>10918</v>
      </c>
      <c r="D614">
        <v>2000</v>
      </c>
      <c r="E614" t="s">
        <v>667</v>
      </c>
      <c r="F614" t="s">
        <v>10920</v>
      </c>
      <c r="G614">
        <v>8</v>
      </c>
      <c r="J614">
        <v>8</v>
      </c>
      <c r="K614" t="s">
        <v>37173</v>
      </c>
      <c r="L614" t="s">
        <v>37211</v>
      </c>
      <c r="M614" t="s">
        <v>37212</v>
      </c>
      <c r="N614" t="s">
        <v>37196</v>
      </c>
      <c r="O614" t="s">
        <v>37203</v>
      </c>
      <c r="P614" t="s">
        <v>37208</v>
      </c>
      <c r="Q614">
        <v>43.061943999999997</v>
      </c>
      <c r="R614">
        <v>141.35416699999999</v>
      </c>
      <c r="S614">
        <v>7</v>
      </c>
      <c r="T614">
        <v>11.027025421715299</v>
      </c>
      <c r="U614">
        <v>100</v>
      </c>
      <c r="V614">
        <v>30</v>
      </c>
      <c r="W614">
        <v>11</v>
      </c>
    </row>
    <row r="615" spans="1:23">
      <c r="A615" t="s">
        <v>37210</v>
      </c>
      <c r="B615" t="s">
        <v>10917</v>
      </c>
      <c r="C615" t="s">
        <v>10918</v>
      </c>
      <c r="D615">
        <v>2000</v>
      </c>
      <c r="E615" t="s">
        <v>667</v>
      </c>
      <c r="F615" t="s">
        <v>10920</v>
      </c>
      <c r="G615">
        <v>8</v>
      </c>
      <c r="J615">
        <v>8</v>
      </c>
      <c r="K615" t="s">
        <v>37173</v>
      </c>
      <c r="L615" t="s">
        <v>37211</v>
      </c>
      <c r="M615" t="s">
        <v>37212</v>
      </c>
      <c r="N615" t="s">
        <v>37196</v>
      </c>
      <c r="O615" t="s">
        <v>37203</v>
      </c>
      <c r="P615" t="s">
        <v>37208</v>
      </c>
      <c r="Q615">
        <v>43.061943999999997</v>
      </c>
      <c r="R615">
        <v>141.35416699999999</v>
      </c>
      <c r="S615">
        <v>7</v>
      </c>
      <c r="T615">
        <v>11.9830125920646</v>
      </c>
      <c r="U615">
        <v>99.456521739130494</v>
      </c>
      <c r="V615">
        <v>40</v>
      </c>
      <c r="W615">
        <v>12</v>
      </c>
    </row>
    <row r="616" spans="1:23">
      <c r="A616" t="s">
        <v>37210</v>
      </c>
      <c r="B616" t="s">
        <v>10917</v>
      </c>
      <c r="C616" t="s">
        <v>10918</v>
      </c>
      <c r="D616">
        <v>2000</v>
      </c>
      <c r="E616" t="s">
        <v>667</v>
      </c>
      <c r="F616" t="s">
        <v>10920</v>
      </c>
      <c r="G616">
        <v>8</v>
      </c>
      <c r="J616">
        <v>8</v>
      </c>
      <c r="K616" t="s">
        <v>37173</v>
      </c>
      <c r="L616" t="s">
        <v>37211</v>
      </c>
      <c r="M616" t="s">
        <v>37212</v>
      </c>
      <c r="N616" t="s">
        <v>37196</v>
      </c>
      <c r="O616" t="s">
        <v>37203</v>
      </c>
      <c r="P616" t="s">
        <v>37208</v>
      </c>
      <c r="Q616">
        <v>43.061943999999997</v>
      </c>
      <c r="R616">
        <v>141.35416699999999</v>
      </c>
      <c r="S616">
        <v>7</v>
      </c>
      <c r="T616">
        <v>12.9930506058446</v>
      </c>
      <c r="U616">
        <v>97.826086956521706</v>
      </c>
      <c r="V616">
        <v>41</v>
      </c>
      <c r="W616">
        <v>13</v>
      </c>
    </row>
    <row r="617" spans="1:23">
      <c r="A617" t="s">
        <v>37210</v>
      </c>
      <c r="B617" t="s">
        <v>10917</v>
      </c>
      <c r="C617" t="s">
        <v>10918</v>
      </c>
      <c r="D617">
        <v>2000</v>
      </c>
      <c r="E617" t="s">
        <v>667</v>
      </c>
      <c r="F617" t="s">
        <v>10920</v>
      </c>
      <c r="G617">
        <v>8</v>
      </c>
      <c r="J617">
        <v>8</v>
      </c>
      <c r="K617" t="s">
        <v>37173</v>
      </c>
      <c r="L617" t="s">
        <v>37211</v>
      </c>
      <c r="M617" t="s">
        <v>37212</v>
      </c>
      <c r="N617" t="s">
        <v>37196</v>
      </c>
      <c r="O617" t="s">
        <v>37203</v>
      </c>
      <c r="P617" t="s">
        <v>37208</v>
      </c>
      <c r="Q617">
        <v>43.061943999999997</v>
      </c>
      <c r="R617">
        <v>141.35416699999999</v>
      </c>
      <c r="S617">
        <v>7</v>
      </c>
      <c r="T617">
        <v>14.0054644808743</v>
      </c>
      <c r="U617">
        <v>100.54347826086899</v>
      </c>
      <c r="V617">
        <v>71</v>
      </c>
      <c r="W617">
        <v>14</v>
      </c>
    </row>
    <row r="618" spans="1:23">
      <c r="A618" t="s">
        <v>37210</v>
      </c>
      <c r="B618" t="s">
        <v>10917</v>
      </c>
      <c r="C618" t="s">
        <v>10918</v>
      </c>
      <c r="D618">
        <v>2000</v>
      </c>
      <c r="E618" t="s">
        <v>667</v>
      </c>
      <c r="F618" t="s">
        <v>10920</v>
      </c>
      <c r="G618">
        <v>8</v>
      </c>
      <c r="J618">
        <v>8</v>
      </c>
      <c r="K618" t="s">
        <v>37173</v>
      </c>
      <c r="L618" t="s">
        <v>37211</v>
      </c>
      <c r="M618" t="s">
        <v>37212</v>
      </c>
      <c r="N618" t="s">
        <v>37196</v>
      </c>
      <c r="O618" t="s">
        <v>37203</v>
      </c>
      <c r="P618" t="s">
        <v>37208</v>
      </c>
      <c r="Q618">
        <v>43.061943999999997</v>
      </c>
      <c r="R618">
        <v>141.35416699999999</v>
      </c>
      <c r="S618">
        <v>7</v>
      </c>
      <c r="T618">
        <v>14.5005345687811</v>
      </c>
      <c r="U618">
        <v>6.5217391304347503</v>
      </c>
      <c r="V618">
        <v>49</v>
      </c>
      <c r="W618">
        <v>14.5</v>
      </c>
    </row>
    <row r="619" spans="1:23">
      <c r="A619" t="s">
        <v>37210</v>
      </c>
      <c r="B619" t="s">
        <v>10917</v>
      </c>
      <c r="C619" t="s">
        <v>10918</v>
      </c>
      <c r="D619">
        <v>2000</v>
      </c>
      <c r="E619" t="s">
        <v>667</v>
      </c>
      <c r="F619" t="s">
        <v>10920</v>
      </c>
      <c r="G619">
        <v>8</v>
      </c>
      <c r="J619">
        <v>8</v>
      </c>
      <c r="K619" t="s">
        <v>37173</v>
      </c>
      <c r="L619" t="s">
        <v>37211</v>
      </c>
      <c r="M619" t="s">
        <v>37212</v>
      </c>
      <c r="N619" t="s">
        <v>37196</v>
      </c>
      <c r="O619" t="s">
        <v>37203</v>
      </c>
      <c r="P619" t="s">
        <v>37208</v>
      </c>
      <c r="Q619">
        <v>43.061943999999997</v>
      </c>
      <c r="R619">
        <v>141.35416699999999</v>
      </c>
      <c r="S619">
        <v>7</v>
      </c>
      <c r="T619">
        <v>14.990852934188601</v>
      </c>
      <c r="U619">
        <v>3.8043478260869299</v>
      </c>
      <c r="V619">
        <v>46</v>
      </c>
      <c r="W619">
        <v>15</v>
      </c>
    </row>
    <row r="620" spans="1:23">
      <c r="A620" t="s">
        <v>37210</v>
      </c>
      <c r="B620" t="s">
        <v>10917</v>
      </c>
      <c r="C620" t="s">
        <v>10918</v>
      </c>
      <c r="D620">
        <v>2000</v>
      </c>
      <c r="E620" t="s">
        <v>667</v>
      </c>
      <c r="F620" t="s">
        <v>10920</v>
      </c>
      <c r="G620">
        <v>8</v>
      </c>
      <c r="J620">
        <v>8</v>
      </c>
      <c r="K620" t="s">
        <v>37173</v>
      </c>
      <c r="L620" t="s">
        <v>37211</v>
      </c>
      <c r="M620" t="s">
        <v>37212</v>
      </c>
      <c r="N620" t="s">
        <v>37196</v>
      </c>
      <c r="O620" t="s">
        <v>37203</v>
      </c>
      <c r="P620" t="s">
        <v>37208</v>
      </c>
      <c r="Q620">
        <v>43.061943999999997</v>
      </c>
      <c r="R620">
        <v>141.35416699999999</v>
      </c>
      <c r="S620">
        <v>7</v>
      </c>
      <c r="T620">
        <v>16</v>
      </c>
      <c r="U620">
        <v>0.54347826086950501</v>
      </c>
      <c r="V620">
        <v>22</v>
      </c>
      <c r="W620">
        <v>16</v>
      </c>
    </row>
    <row r="621" spans="1:23">
      <c r="A621" t="s">
        <v>37210</v>
      </c>
      <c r="B621" t="s">
        <v>10917</v>
      </c>
      <c r="C621" t="s">
        <v>10918</v>
      </c>
      <c r="D621">
        <v>2000</v>
      </c>
      <c r="E621" t="s">
        <v>667</v>
      </c>
      <c r="F621" t="s">
        <v>10920</v>
      </c>
      <c r="G621">
        <v>8</v>
      </c>
      <c r="J621">
        <v>8</v>
      </c>
      <c r="K621" t="s">
        <v>37173</v>
      </c>
      <c r="L621" t="s">
        <v>37211</v>
      </c>
      <c r="M621" t="s">
        <v>37212</v>
      </c>
      <c r="N621" t="s">
        <v>37196</v>
      </c>
      <c r="O621" t="s">
        <v>37203</v>
      </c>
      <c r="P621" t="s">
        <v>37215</v>
      </c>
      <c r="Q621">
        <v>42.916666999999997</v>
      </c>
      <c r="R621">
        <v>143.05000000000001</v>
      </c>
      <c r="S621">
        <v>6</v>
      </c>
      <c r="T621">
        <v>13.25</v>
      </c>
      <c r="U621">
        <v>100.839409185073</v>
      </c>
      <c r="V621">
        <v>39</v>
      </c>
      <c r="W621">
        <v>13.3</v>
      </c>
    </row>
    <row r="622" spans="1:23">
      <c r="A622" t="s">
        <v>37210</v>
      </c>
      <c r="B622" t="s">
        <v>10917</v>
      </c>
      <c r="C622" t="s">
        <v>10918</v>
      </c>
      <c r="D622">
        <v>2000</v>
      </c>
      <c r="E622" t="s">
        <v>667</v>
      </c>
      <c r="F622" t="s">
        <v>10920</v>
      </c>
      <c r="G622">
        <v>8</v>
      </c>
      <c r="J622">
        <v>8</v>
      </c>
      <c r="K622" t="s">
        <v>37173</v>
      </c>
      <c r="L622" t="s">
        <v>37211</v>
      </c>
      <c r="M622" t="s">
        <v>37212</v>
      </c>
      <c r="N622" t="s">
        <v>37196</v>
      </c>
      <c r="O622" t="s">
        <v>37203</v>
      </c>
      <c r="P622" t="s">
        <v>37215</v>
      </c>
      <c r="Q622">
        <v>42.916666999999997</v>
      </c>
      <c r="R622">
        <v>143.05000000000001</v>
      </c>
      <c r="S622">
        <v>6</v>
      </c>
      <c r="T622">
        <v>14.25</v>
      </c>
      <c r="U622">
        <v>100.196400225994</v>
      </c>
      <c r="V622">
        <v>40</v>
      </c>
      <c r="W622">
        <v>14.3</v>
      </c>
    </row>
    <row r="623" spans="1:23">
      <c r="A623" t="s">
        <v>37210</v>
      </c>
      <c r="B623" t="s">
        <v>10917</v>
      </c>
      <c r="C623" t="s">
        <v>10918</v>
      </c>
      <c r="D623">
        <v>2000</v>
      </c>
      <c r="E623" t="s">
        <v>667</v>
      </c>
      <c r="F623" t="s">
        <v>10920</v>
      </c>
      <c r="G623">
        <v>8</v>
      </c>
      <c r="J623">
        <v>8</v>
      </c>
      <c r="K623" t="s">
        <v>37173</v>
      </c>
      <c r="L623" t="s">
        <v>37211</v>
      </c>
      <c r="M623" t="s">
        <v>37212</v>
      </c>
      <c r="N623" t="s">
        <v>37196</v>
      </c>
      <c r="O623" t="s">
        <v>37203</v>
      </c>
      <c r="P623" t="s">
        <v>37215</v>
      </c>
      <c r="Q623">
        <v>42.916666999999997</v>
      </c>
      <c r="R623">
        <v>143.05000000000001</v>
      </c>
      <c r="S623">
        <v>6</v>
      </c>
      <c r="T623">
        <v>14.5</v>
      </c>
      <c r="U623">
        <v>62.6489816782803</v>
      </c>
      <c r="V623">
        <v>39</v>
      </c>
      <c r="W623">
        <v>14.5</v>
      </c>
    </row>
    <row r="624" spans="1:23">
      <c r="A624" t="s">
        <v>37210</v>
      </c>
      <c r="B624" t="s">
        <v>10917</v>
      </c>
      <c r="C624" t="s">
        <v>10918</v>
      </c>
      <c r="D624">
        <v>2000</v>
      </c>
      <c r="E624" t="s">
        <v>667</v>
      </c>
      <c r="F624" t="s">
        <v>10920</v>
      </c>
      <c r="G624">
        <v>8</v>
      </c>
      <c r="J624">
        <v>8</v>
      </c>
      <c r="K624" t="s">
        <v>37173</v>
      </c>
      <c r="L624" t="s">
        <v>37211</v>
      </c>
      <c r="M624" t="s">
        <v>37212</v>
      </c>
      <c r="N624" t="s">
        <v>37196</v>
      </c>
      <c r="O624" t="s">
        <v>37203</v>
      </c>
      <c r="P624" t="s">
        <v>37215</v>
      </c>
      <c r="Q624">
        <v>42.916666999999997</v>
      </c>
      <c r="R624">
        <v>143.05000000000001</v>
      </c>
      <c r="S624">
        <v>6</v>
      </c>
      <c r="T624">
        <v>15</v>
      </c>
      <c r="U624">
        <v>4.9880276574564801</v>
      </c>
      <c r="V624">
        <v>36</v>
      </c>
      <c r="W624">
        <v>15</v>
      </c>
    </row>
    <row r="625" spans="1:23">
      <c r="A625" t="s">
        <v>37210</v>
      </c>
      <c r="B625" t="s">
        <v>10917</v>
      </c>
      <c r="C625" t="s">
        <v>10918</v>
      </c>
      <c r="D625">
        <v>2000</v>
      </c>
      <c r="E625" t="s">
        <v>667</v>
      </c>
      <c r="F625" t="s">
        <v>10920</v>
      </c>
      <c r="G625">
        <v>8</v>
      </c>
      <c r="J625">
        <v>8</v>
      </c>
      <c r="K625" t="s">
        <v>37173</v>
      </c>
      <c r="L625" t="s">
        <v>37211</v>
      </c>
      <c r="M625" t="s">
        <v>37212</v>
      </c>
      <c r="N625" t="s">
        <v>37196</v>
      </c>
      <c r="O625" t="s">
        <v>37203</v>
      </c>
      <c r="P625" t="s">
        <v>37215</v>
      </c>
      <c r="Q625">
        <v>42.916666999999997</v>
      </c>
      <c r="R625">
        <v>143.05000000000001</v>
      </c>
      <c r="S625">
        <v>6</v>
      </c>
      <c r="T625">
        <v>15.5</v>
      </c>
      <c r="U625">
        <v>0.59189109203906298</v>
      </c>
      <c r="V625">
        <v>35</v>
      </c>
      <c r="W625">
        <v>15.5</v>
      </c>
    </row>
    <row r="626" spans="1:23">
      <c r="A626" t="s">
        <v>37210</v>
      </c>
      <c r="B626" t="s">
        <v>10917</v>
      </c>
      <c r="C626" t="s">
        <v>10918</v>
      </c>
      <c r="D626">
        <v>2000</v>
      </c>
      <c r="E626" t="s">
        <v>667</v>
      </c>
      <c r="F626" t="s">
        <v>10920</v>
      </c>
      <c r="G626">
        <v>8</v>
      </c>
      <c r="J626">
        <v>8</v>
      </c>
      <c r="K626" t="s">
        <v>37173</v>
      </c>
      <c r="L626" t="s">
        <v>37211</v>
      </c>
      <c r="M626" t="s">
        <v>37212</v>
      </c>
      <c r="N626" t="s">
        <v>37196</v>
      </c>
      <c r="O626" t="s">
        <v>37203</v>
      </c>
      <c r="P626" t="s">
        <v>37215</v>
      </c>
      <c r="Q626">
        <v>42.916666999999997</v>
      </c>
      <c r="R626">
        <v>143.05000000000001</v>
      </c>
      <c r="S626">
        <v>6</v>
      </c>
      <c r="T626">
        <v>16.025424412817099</v>
      </c>
      <c r="U626">
        <v>3.2580914202695701</v>
      </c>
      <c r="V626">
        <v>39</v>
      </c>
      <c r="W626">
        <v>16</v>
      </c>
    </row>
    <row r="627" spans="1:23">
      <c r="A627" t="s">
        <v>37210</v>
      </c>
      <c r="B627" t="s">
        <v>10917</v>
      </c>
      <c r="C627" t="s">
        <v>10918</v>
      </c>
      <c r="D627">
        <v>2000</v>
      </c>
      <c r="E627" t="s">
        <v>667</v>
      </c>
      <c r="F627" t="s">
        <v>10920</v>
      </c>
      <c r="G627">
        <v>8</v>
      </c>
      <c r="J627">
        <v>8</v>
      </c>
      <c r="K627" t="s">
        <v>37173</v>
      </c>
      <c r="L627" t="s">
        <v>37211</v>
      </c>
      <c r="M627" t="s">
        <v>37212</v>
      </c>
      <c r="N627" t="s">
        <v>37196</v>
      </c>
      <c r="O627" t="s">
        <v>37203</v>
      </c>
      <c r="P627" t="s">
        <v>37216</v>
      </c>
      <c r="Q627">
        <v>42.1</v>
      </c>
      <c r="R627">
        <v>140.58333300000001</v>
      </c>
      <c r="S627">
        <v>6</v>
      </c>
      <c r="T627">
        <v>12</v>
      </c>
      <c r="U627">
        <v>99.645620459512102</v>
      </c>
      <c r="V627">
        <v>22</v>
      </c>
      <c r="W627">
        <v>12</v>
      </c>
    </row>
    <row r="628" spans="1:23">
      <c r="A628" t="s">
        <v>37210</v>
      </c>
      <c r="B628" t="s">
        <v>10917</v>
      </c>
      <c r="C628" t="s">
        <v>10918</v>
      </c>
      <c r="D628">
        <v>2000</v>
      </c>
      <c r="E628" t="s">
        <v>667</v>
      </c>
      <c r="F628" t="s">
        <v>10920</v>
      </c>
      <c r="G628">
        <v>8</v>
      </c>
      <c r="J628">
        <v>8</v>
      </c>
      <c r="K628" t="s">
        <v>37173</v>
      </c>
      <c r="L628" t="s">
        <v>37211</v>
      </c>
      <c r="M628" t="s">
        <v>37212</v>
      </c>
      <c r="N628" t="s">
        <v>37196</v>
      </c>
      <c r="O628" t="s">
        <v>37203</v>
      </c>
      <c r="P628" t="s">
        <v>37216</v>
      </c>
      <c r="Q628">
        <v>42.1</v>
      </c>
      <c r="R628">
        <v>140.58333300000001</v>
      </c>
      <c r="S628">
        <v>6</v>
      </c>
      <c r="T628">
        <v>13.0359104601027</v>
      </c>
      <c r="U628">
        <v>96.075246589096906</v>
      </c>
      <c r="V628">
        <v>26</v>
      </c>
      <c r="W628">
        <v>13</v>
      </c>
    </row>
    <row r="629" spans="1:23">
      <c r="A629" t="s">
        <v>37210</v>
      </c>
      <c r="B629" t="s">
        <v>10917</v>
      </c>
      <c r="C629" t="s">
        <v>10918</v>
      </c>
      <c r="D629">
        <v>2000</v>
      </c>
      <c r="E629" t="s">
        <v>667</v>
      </c>
      <c r="F629" t="s">
        <v>10920</v>
      </c>
      <c r="G629">
        <v>8</v>
      </c>
      <c r="J629">
        <v>8</v>
      </c>
      <c r="K629" t="s">
        <v>37173</v>
      </c>
      <c r="L629" t="s">
        <v>37211</v>
      </c>
      <c r="M629" t="s">
        <v>37212</v>
      </c>
      <c r="N629" t="s">
        <v>37196</v>
      </c>
      <c r="O629" t="s">
        <v>37203</v>
      </c>
      <c r="P629" t="s">
        <v>37216</v>
      </c>
      <c r="Q629">
        <v>42.1</v>
      </c>
      <c r="R629">
        <v>140.58333300000001</v>
      </c>
      <c r="S629">
        <v>6</v>
      </c>
      <c r="T629">
        <v>14.0054338196208</v>
      </c>
      <c r="U629">
        <v>79.998228102297503</v>
      </c>
      <c r="V629">
        <v>55</v>
      </c>
      <c r="W629">
        <v>14</v>
      </c>
    </row>
    <row r="630" spans="1:23">
      <c r="A630" t="s">
        <v>37210</v>
      </c>
      <c r="B630" t="s">
        <v>10917</v>
      </c>
      <c r="C630" t="s">
        <v>10918</v>
      </c>
      <c r="D630">
        <v>2000</v>
      </c>
      <c r="E630" t="s">
        <v>667</v>
      </c>
      <c r="F630" t="s">
        <v>10920</v>
      </c>
      <c r="G630">
        <v>8</v>
      </c>
      <c r="J630">
        <v>8</v>
      </c>
      <c r="K630" t="s">
        <v>37173</v>
      </c>
      <c r="L630" t="s">
        <v>37211</v>
      </c>
      <c r="M630" t="s">
        <v>37212</v>
      </c>
      <c r="N630" t="s">
        <v>37196</v>
      </c>
      <c r="O630" t="s">
        <v>37203</v>
      </c>
      <c r="P630" t="s">
        <v>37216</v>
      </c>
      <c r="Q630">
        <v>42.1</v>
      </c>
      <c r="R630">
        <v>140.58333300000001</v>
      </c>
      <c r="S630">
        <v>6</v>
      </c>
      <c r="T630">
        <v>14.5116059299509</v>
      </c>
      <c r="U630">
        <v>11.3549111097986</v>
      </c>
      <c r="V630">
        <v>35</v>
      </c>
      <c r="W630">
        <v>14.5</v>
      </c>
    </row>
    <row r="631" spans="1:23">
      <c r="A631" t="s">
        <v>37210</v>
      </c>
      <c r="B631" t="s">
        <v>10917</v>
      </c>
      <c r="C631" t="s">
        <v>10918</v>
      </c>
      <c r="D631">
        <v>2000</v>
      </c>
      <c r="E631" t="s">
        <v>667</v>
      </c>
      <c r="F631" t="s">
        <v>10920</v>
      </c>
      <c r="G631">
        <v>8</v>
      </c>
      <c r="J631">
        <v>8</v>
      </c>
      <c r="K631" t="s">
        <v>37173</v>
      </c>
      <c r="L631" t="s">
        <v>37211</v>
      </c>
      <c r="M631" t="s">
        <v>37212</v>
      </c>
      <c r="N631" t="s">
        <v>37196</v>
      </c>
      <c r="O631" t="s">
        <v>37203</v>
      </c>
      <c r="P631" t="s">
        <v>37216</v>
      </c>
      <c r="Q631">
        <v>42.1</v>
      </c>
      <c r="R631">
        <v>140.58333300000001</v>
      </c>
      <c r="S631">
        <v>6</v>
      </c>
      <c r="T631">
        <v>14.996219951568101</v>
      </c>
      <c r="U631">
        <v>3.0447108853582199</v>
      </c>
      <c r="V631">
        <v>29</v>
      </c>
      <c r="W631">
        <v>15</v>
      </c>
    </row>
    <row r="632" spans="1:23">
      <c r="A632" t="s">
        <v>37210</v>
      </c>
      <c r="B632" t="s">
        <v>10917</v>
      </c>
      <c r="C632" t="s">
        <v>10918</v>
      </c>
      <c r="D632">
        <v>2000</v>
      </c>
      <c r="E632" t="s">
        <v>667</v>
      </c>
      <c r="F632" t="s">
        <v>10920</v>
      </c>
      <c r="G632">
        <v>8</v>
      </c>
      <c r="J632">
        <v>8</v>
      </c>
      <c r="K632" t="s">
        <v>37173</v>
      </c>
      <c r="L632" t="s">
        <v>37211</v>
      </c>
      <c r="M632" t="s">
        <v>37212</v>
      </c>
      <c r="N632" t="s">
        <v>37196</v>
      </c>
      <c r="O632" t="s">
        <v>37203</v>
      </c>
      <c r="P632" t="s">
        <v>37216</v>
      </c>
      <c r="Q632">
        <v>42.1</v>
      </c>
      <c r="R632">
        <v>140.58333300000001</v>
      </c>
      <c r="S632">
        <v>6</v>
      </c>
      <c r="T632">
        <v>16.001771897702401</v>
      </c>
      <c r="U632">
        <v>3.2602917724883298</v>
      </c>
      <c r="V632">
        <v>41</v>
      </c>
      <c r="W632">
        <v>16</v>
      </c>
    </row>
    <row r="633" spans="1:23">
      <c r="A633" t="s">
        <v>37210</v>
      </c>
      <c r="B633" t="s">
        <v>10917</v>
      </c>
      <c r="C633" t="s">
        <v>10918</v>
      </c>
      <c r="D633">
        <v>2000</v>
      </c>
      <c r="E633" t="s">
        <v>667</v>
      </c>
      <c r="F633" t="s">
        <v>10920</v>
      </c>
      <c r="G633">
        <v>8</v>
      </c>
      <c r="J633">
        <v>8</v>
      </c>
      <c r="K633" t="s">
        <v>37173</v>
      </c>
      <c r="L633" t="s">
        <v>37211</v>
      </c>
      <c r="M633" t="s">
        <v>37212</v>
      </c>
      <c r="N633" t="s">
        <v>37196</v>
      </c>
      <c r="O633" t="s">
        <v>37203</v>
      </c>
      <c r="P633" t="s">
        <v>37204</v>
      </c>
      <c r="Q633">
        <v>39.388610999999997</v>
      </c>
      <c r="R633">
        <v>141.11694399999999</v>
      </c>
      <c r="S633">
        <v>7</v>
      </c>
      <c r="T633">
        <v>11</v>
      </c>
      <c r="U633">
        <v>99.462334675100607</v>
      </c>
      <c r="V633">
        <v>31</v>
      </c>
      <c r="W633">
        <v>11</v>
      </c>
    </row>
    <row r="634" spans="1:23">
      <c r="A634" t="s">
        <v>37210</v>
      </c>
      <c r="B634" t="s">
        <v>10917</v>
      </c>
      <c r="C634" t="s">
        <v>10918</v>
      </c>
      <c r="D634">
        <v>2000</v>
      </c>
      <c r="E634" t="s">
        <v>667</v>
      </c>
      <c r="F634" t="s">
        <v>10920</v>
      </c>
      <c r="G634">
        <v>8</v>
      </c>
      <c r="J634">
        <v>8</v>
      </c>
      <c r="K634" t="s">
        <v>37173</v>
      </c>
      <c r="L634" t="s">
        <v>37211</v>
      </c>
      <c r="M634" t="s">
        <v>37212</v>
      </c>
      <c r="N634" t="s">
        <v>37196</v>
      </c>
      <c r="O634" t="s">
        <v>37203</v>
      </c>
      <c r="P634" t="s">
        <v>37204</v>
      </c>
      <c r="Q634">
        <v>39.388610999999997</v>
      </c>
      <c r="R634">
        <v>141.11694399999999</v>
      </c>
      <c r="S634">
        <v>7</v>
      </c>
      <c r="T634">
        <v>12.486486486486401</v>
      </c>
      <c r="U634">
        <v>99.146060954571595</v>
      </c>
      <c r="V634">
        <v>37</v>
      </c>
      <c r="W634">
        <v>12.5</v>
      </c>
    </row>
    <row r="635" spans="1:23">
      <c r="A635" t="s">
        <v>37210</v>
      </c>
      <c r="B635" t="s">
        <v>10917</v>
      </c>
      <c r="C635" t="s">
        <v>10918</v>
      </c>
      <c r="D635">
        <v>2000</v>
      </c>
      <c r="E635" t="s">
        <v>667</v>
      </c>
      <c r="F635" t="s">
        <v>10920</v>
      </c>
      <c r="G635">
        <v>8</v>
      </c>
      <c r="J635">
        <v>8</v>
      </c>
      <c r="K635" t="s">
        <v>37173</v>
      </c>
      <c r="L635" t="s">
        <v>37211</v>
      </c>
      <c r="M635" t="s">
        <v>37212</v>
      </c>
      <c r="N635" t="s">
        <v>37196</v>
      </c>
      <c r="O635" t="s">
        <v>37203</v>
      </c>
      <c r="P635" t="s">
        <v>37204</v>
      </c>
      <c r="Q635">
        <v>39.388610999999997</v>
      </c>
      <c r="R635">
        <v>141.11694399999999</v>
      </c>
      <c r="S635">
        <v>7</v>
      </c>
      <c r="T635">
        <v>12.972972972972901</v>
      </c>
      <c r="U635">
        <v>88.404255319148803</v>
      </c>
      <c r="V635">
        <v>44</v>
      </c>
      <c r="W635">
        <v>13</v>
      </c>
    </row>
    <row r="636" spans="1:23">
      <c r="A636" t="s">
        <v>37210</v>
      </c>
      <c r="B636" t="s">
        <v>10917</v>
      </c>
      <c r="C636" t="s">
        <v>10918</v>
      </c>
      <c r="D636">
        <v>2000</v>
      </c>
      <c r="E636" t="s">
        <v>667</v>
      </c>
      <c r="F636" t="s">
        <v>10920</v>
      </c>
      <c r="G636">
        <v>8</v>
      </c>
      <c r="J636">
        <v>8</v>
      </c>
      <c r="K636" t="s">
        <v>37173</v>
      </c>
      <c r="L636" t="s">
        <v>37211</v>
      </c>
      <c r="M636" t="s">
        <v>37212</v>
      </c>
      <c r="N636" t="s">
        <v>37196</v>
      </c>
      <c r="O636" t="s">
        <v>37203</v>
      </c>
      <c r="P636" t="s">
        <v>37204</v>
      </c>
      <c r="Q636">
        <v>39.388610999999997</v>
      </c>
      <c r="R636">
        <v>141.11694399999999</v>
      </c>
      <c r="S636">
        <v>7</v>
      </c>
      <c r="T636">
        <v>13.486486486486401</v>
      </c>
      <c r="U636">
        <v>29.784358826911902</v>
      </c>
      <c r="V636">
        <v>70</v>
      </c>
      <c r="W636">
        <v>13.5</v>
      </c>
    </row>
    <row r="637" spans="1:23">
      <c r="A637" t="s">
        <v>37210</v>
      </c>
      <c r="B637" t="s">
        <v>10917</v>
      </c>
      <c r="C637" t="s">
        <v>10918</v>
      </c>
      <c r="D637">
        <v>2000</v>
      </c>
      <c r="E637" t="s">
        <v>667</v>
      </c>
      <c r="F637" t="s">
        <v>10920</v>
      </c>
      <c r="G637">
        <v>8</v>
      </c>
      <c r="J637">
        <v>8</v>
      </c>
      <c r="K637" t="s">
        <v>37173</v>
      </c>
      <c r="L637" t="s">
        <v>37211</v>
      </c>
      <c r="M637" t="s">
        <v>37212</v>
      </c>
      <c r="N637" t="s">
        <v>37196</v>
      </c>
      <c r="O637" t="s">
        <v>37203</v>
      </c>
      <c r="P637" t="s">
        <v>37204</v>
      </c>
      <c r="Q637">
        <v>39.388610999999997</v>
      </c>
      <c r="R637">
        <v>141.11694399999999</v>
      </c>
      <c r="S637">
        <v>7</v>
      </c>
      <c r="T637">
        <v>13.972972972972901</v>
      </c>
      <c r="U637">
        <v>8.4042553191488807</v>
      </c>
      <c r="V637">
        <v>39</v>
      </c>
      <c r="W637">
        <v>14</v>
      </c>
    </row>
    <row r="638" spans="1:23">
      <c r="A638" t="s">
        <v>37210</v>
      </c>
      <c r="B638" t="s">
        <v>10917</v>
      </c>
      <c r="C638" t="s">
        <v>10918</v>
      </c>
      <c r="D638">
        <v>2000</v>
      </c>
      <c r="E638" t="s">
        <v>667</v>
      </c>
      <c r="F638" t="s">
        <v>10920</v>
      </c>
      <c r="G638">
        <v>8</v>
      </c>
      <c r="J638">
        <v>8</v>
      </c>
      <c r="K638" t="s">
        <v>37173</v>
      </c>
      <c r="L638" t="s">
        <v>37211</v>
      </c>
      <c r="M638" t="s">
        <v>37212</v>
      </c>
      <c r="N638" t="s">
        <v>37196</v>
      </c>
      <c r="O638" t="s">
        <v>37203</v>
      </c>
      <c r="P638" t="s">
        <v>37204</v>
      </c>
      <c r="Q638">
        <v>39.388610999999997</v>
      </c>
      <c r="R638">
        <v>141.11694399999999</v>
      </c>
      <c r="S638">
        <v>7</v>
      </c>
      <c r="T638">
        <v>15</v>
      </c>
      <c r="U638">
        <v>0.75043128234614098</v>
      </c>
      <c r="V638">
        <v>35</v>
      </c>
      <c r="W638">
        <v>15</v>
      </c>
    </row>
    <row r="639" spans="1:23">
      <c r="A639" t="s">
        <v>37210</v>
      </c>
      <c r="B639" t="s">
        <v>10917</v>
      </c>
      <c r="C639" t="s">
        <v>10918</v>
      </c>
      <c r="D639">
        <v>2000</v>
      </c>
      <c r="E639" t="s">
        <v>667</v>
      </c>
      <c r="F639" t="s">
        <v>10920</v>
      </c>
      <c r="G639">
        <v>8</v>
      </c>
      <c r="J639">
        <v>8</v>
      </c>
      <c r="K639" t="s">
        <v>37173</v>
      </c>
      <c r="L639" t="s">
        <v>37211</v>
      </c>
      <c r="M639" t="s">
        <v>37212</v>
      </c>
      <c r="N639" t="s">
        <v>37196</v>
      </c>
      <c r="O639" t="s">
        <v>37203</v>
      </c>
      <c r="P639" t="s">
        <v>37204</v>
      </c>
      <c r="Q639">
        <v>39.388610999999997</v>
      </c>
      <c r="R639">
        <v>141.11694399999999</v>
      </c>
      <c r="S639">
        <v>7</v>
      </c>
      <c r="T639">
        <v>16</v>
      </c>
      <c r="U639">
        <v>4.2610695802184697</v>
      </c>
      <c r="V639">
        <v>25</v>
      </c>
      <c r="W639">
        <v>16</v>
      </c>
    </row>
    <row r="640" spans="1:23">
      <c r="A640" t="s">
        <v>37210</v>
      </c>
      <c r="B640" t="s">
        <v>10917</v>
      </c>
      <c r="C640" t="s">
        <v>10918</v>
      </c>
      <c r="D640">
        <v>2000</v>
      </c>
      <c r="E640" t="s">
        <v>667</v>
      </c>
      <c r="F640" t="s">
        <v>10920</v>
      </c>
      <c r="G640">
        <v>8</v>
      </c>
      <c r="J640">
        <v>8</v>
      </c>
      <c r="K640" t="s">
        <v>37173</v>
      </c>
      <c r="L640" t="s">
        <v>37211</v>
      </c>
      <c r="M640" t="s">
        <v>37212</v>
      </c>
      <c r="N640" t="s">
        <v>37196</v>
      </c>
      <c r="O640" t="s">
        <v>37203</v>
      </c>
      <c r="P640" t="s">
        <v>37217</v>
      </c>
      <c r="Q640">
        <v>36.080556000000001</v>
      </c>
      <c r="R640">
        <v>140.114722</v>
      </c>
      <c r="S640">
        <v>7</v>
      </c>
      <c r="T640">
        <v>10.972972972972901</v>
      </c>
      <c r="U640">
        <v>100.55248618784501</v>
      </c>
      <c r="V640">
        <v>32</v>
      </c>
      <c r="W640">
        <v>11</v>
      </c>
    </row>
    <row r="641" spans="1:23">
      <c r="A641" t="s">
        <v>37210</v>
      </c>
      <c r="B641" t="s">
        <v>10917</v>
      </c>
      <c r="C641" t="s">
        <v>10918</v>
      </c>
      <c r="D641">
        <v>2000</v>
      </c>
      <c r="E641" t="s">
        <v>667</v>
      </c>
      <c r="F641" t="s">
        <v>10920</v>
      </c>
      <c r="G641">
        <v>8</v>
      </c>
      <c r="J641">
        <v>8</v>
      </c>
      <c r="K641" t="s">
        <v>37173</v>
      </c>
      <c r="L641" t="s">
        <v>37211</v>
      </c>
      <c r="M641" t="s">
        <v>37212</v>
      </c>
      <c r="N641" t="s">
        <v>37196</v>
      </c>
      <c r="O641" t="s">
        <v>37203</v>
      </c>
      <c r="P641" t="s">
        <v>37217</v>
      </c>
      <c r="Q641">
        <v>36.080556000000001</v>
      </c>
      <c r="R641">
        <v>140.114722</v>
      </c>
      <c r="S641">
        <v>7</v>
      </c>
      <c r="T641">
        <v>12</v>
      </c>
      <c r="U641">
        <v>95.027624309392294</v>
      </c>
      <c r="V641">
        <v>25</v>
      </c>
      <c r="W641">
        <v>12</v>
      </c>
    </row>
    <row r="642" spans="1:23">
      <c r="A642" t="s">
        <v>37210</v>
      </c>
      <c r="B642" t="s">
        <v>10917</v>
      </c>
      <c r="C642" t="s">
        <v>10918</v>
      </c>
      <c r="D642">
        <v>2000</v>
      </c>
      <c r="E642" t="s">
        <v>667</v>
      </c>
      <c r="F642" t="s">
        <v>10920</v>
      </c>
      <c r="G642">
        <v>8</v>
      </c>
      <c r="J642">
        <v>8</v>
      </c>
      <c r="K642" t="s">
        <v>37173</v>
      </c>
      <c r="L642" t="s">
        <v>37211</v>
      </c>
      <c r="M642" t="s">
        <v>37212</v>
      </c>
      <c r="N642" t="s">
        <v>37196</v>
      </c>
      <c r="O642" t="s">
        <v>37203</v>
      </c>
      <c r="P642" t="s">
        <v>37217</v>
      </c>
      <c r="Q642">
        <v>36.080556000000001</v>
      </c>
      <c r="R642">
        <v>140.114722</v>
      </c>
      <c r="S642">
        <v>7</v>
      </c>
      <c r="T642">
        <v>12.4699119008511</v>
      </c>
      <c r="U642">
        <v>81.2154696132597</v>
      </c>
      <c r="V642">
        <v>43</v>
      </c>
      <c r="W642">
        <v>12.5</v>
      </c>
    </row>
    <row r="643" spans="1:23">
      <c r="A643" t="s">
        <v>37210</v>
      </c>
      <c r="B643" t="s">
        <v>10917</v>
      </c>
      <c r="C643" t="s">
        <v>10918</v>
      </c>
      <c r="D643">
        <v>2000</v>
      </c>
      <c r="E643" t="s">
        <v>667</v>
      </c>
      <c r="F643" t="s">
        <v>10920</v>
      </c>
      <c r="G643">
        <v>8</v>
      </c>
      <c r="J643">
        <v>8</v>
      </c>
      <c r="K643" t="s">
        <v>37173</v>
      </c>
      <c r="L643" t="s">
        <v>37211</v>
      </c>
      <c r="M643" t="s">
        <v>37212</v>
      </c>
      <c r="N643" t="s">
        <v>37196</v>
      </c>
      <c r="O643" t="s">
        <v>37203</v>
      </c>
      <c r="P643" t="s">
        <v>37217</v>
      </c>
      <c r="Q643">
        <v>36.080556000000001</v>
      </c>
      <c r="R643">
        <v>140.114722</v>
      </c>
      <c r="S643">
        <v>7</v>
      </c>
      <c r="T643">
        <v>12.974316858294699</v>
      </c>
      <c r="U643">
        <v>48.066298342541401</v>
      </c>
      <c r="V643">
        <v>75</v>
      </c>
      <c r="W643">
        <v>13</v>
      </c>
    </row>
    <row r="644" spans="1:23">
      <c r="A644" t="s">
        <v>37210</v>
      </c>
      <c r="B644" t="s">
        <v>10917</v>
      </c>
      <c r="C644" t="s">
        <v>10918</v>
      </c>
      <c r="D644">
        <v>2000</v>
      </c>
      <c r="E644" t="s">
        <v>667</v>
      </c>
      <c r="F644" t="s">
        <v>10920</v>
      </c>
      <c r="G644">
        <v>8</v>
      </c>
      <c r="J644">
        <v>8</v>
      </c>
      <c r="K644" t="s">
        <v>37173</v>
      </c>
      <c r="L644" t="s">
        <v>37211</v>
      </c>
      <c r="M644" t="s">
        <v>37212</v>
      </c>
      <c r="N644" t="s">
        <v>37196</v>
      </c>
      <c r="O644" t="s">
        <v>37203</v>
      </c>
      <c r="P644" t="s">
        <v>37217</v>
      </c>
      <c r="Q644">
        <v>36.080556000000001</v>
      </c>
      <c r="R644">
        <v>140.114722</v>
      </c>
      <c r="S644">
        <v>7</v>
      </c>
      <c r="T644">
        <v>14.0174705091832</v>
      </c>
      <c r="U644">
        <v>18.232044198895</v>
      </c>
      <c r="V644">
        <v>44</v>
      </c>
      <c r="W644">
        <v>14</v>
      </c>
    </row>
    <row r="645" spans="1:23">
      <c r="A645" t="s">
        <v>37210</v>
      </c>
      <c r="B645" t="s">
        <v>10917</v>
      </c>
      <c r="C645" t="s">
        <v>10918</v>
      </c>
      <c r="D645">
        <v>2000</v>
      </c>
      <c r="E645" t="s">
        <v>667</v>
      </c>
      <c r="F645" t="s">
        <v>10920</v>
      </c>
      <c r="G645">
        <v>8</v>
      </c>
      <c r="J645">
        <v>8</v>
      </c>
      <c r="K645" t="s">
        <v>37173</v>
      </c>
      <c r="L645" t="s">
        <v>37211</v>
      </c>
      <c r="M645" t="s">
        <v>37212</v>
      </c>
      <c r="N645" t="s">
        <v>37196</v>
      </c>
      <c r="O645" t="s">
        <v>37203</v>
      </c>
      <c r="P645" t="s">
        <v>37217</v>
      </c>
      <c r="Q645">
        <v>36.080556000000001</v>
      </c>
      <c r="R645">
        <v>140.114722</v>
      </c>
      <c r="S645">
        <v>7</v>
      </c>
      <c r="T645">
        <v>15.0195609974615</v>
      </c>
      <c r="U645">
        <v>14.3646408839779</v>
      </c>
      <c r="V645">
        <v>34</v>
      </c>
      <c r="W645">
        <v>15</v>
      </c>
    </row>
    <row r="646" spans="1:23">
      <c r="A646" t="s">
        <v>37210</v>
      </c>
      <c r="B646" t="s">
        <v>10917</v>
      </c>
      <c r="C646" t="s">
        <v>10918</v>
      </c>
      <c r="D646">
        <v>2000</v>
      </c>
      <c r="E646" t="s">
        <v>667</v>
      </c>
      <c r="F646" t="s">
        <v>10920</v>
      </c>
      <c r="G646">
        <v>8</v>
      </c>
      <c r="J646">
        <v>8</v>
      </c>
      <c r="K646" t="s">
        <v>37173</v>
      </c>
      <c r="L646" t="s">
        <v>37211</v>
      </c>
      <c r="M646" t="s">
        <v>37212</v>
      </c>
      <c r="N646" t="s">
        <v>37196</v>
      </c>
      <c r="O646" t="s">
        <v>37203</v>
      </c>
      <c r="P646" t="s">
        <v>37217</v>
      </c>
      <c r="Q646">
        <v>36.080556000000001</v>
      </c>
      <c r="R646">
        <v>140.114722</v>
      </c>
      <c r="S646">
        <v>7</v>
      </c>
      <c r="T646">
        <v>15.993728535164999</v>
      </c>
      <c r="U646">
        <v>12.154696132596699</v>
      </c>
      <c r="V646">
        <v>50</v>
      </c>
      <c r="W646">
        <v>16</v>
      </c>
    </row>
    <row r="647" spans="1:23">
      <c r="A647" t="s">
        <v>37218</v>
      </c>
      <c r="B647" t="s">
        <v>13373</v>
      </c>
      <c r="C647" t="s">
        <v>13374</v>
      </c>
      <c r="D647">
        <v>1978</v>
      </c>
      <c r="E647" t="s">
        <v>4545</v>
      </c>
      <c r="F647" t="s">
        <v>13375</v>
      </c>
      <c r="G647">
        <v>5</v>
      </c>
      <c r="H647" t="s">
        <v>37219</v>
      </c>
      <c r="J647">
        <v>5</v>
      </c>
      <c r="K647" t="s">
        <v>37027</v>
      </c>
      <c r="L647" t="s">
        <v>37095</v>
      </c>
      <c r="M647" t="s">
        <v>37220</v>
      </c>
      <c r="N647" t="s">
        <v>37097</v>
      </c>
      <c r="O647" t="s">
        <v>37098</v>
      </c>
      <c r="P647">
        <v>33</v>
      </c>
      <c r="Q647">
        <v>33.363484</v>
      </c>
      <c r="R647">
        <v>-116.836394</v>
      </c>
      <c r="S647">
        <v>6</v>
      </c>
      <c r="T647">
        <v>9.0145516335830695</v>
      </c>
      <c r="U647">
        <v>66.3860353749903</v>
      </c>
      <c r="V647">
        <v>20</v>
      </c>
      <c r="W647">
        <v>9</v>
      </c>
    </row>
    <row r="648" spans="1:23">
      <c r="A648" t="s">
        <v>37218</v>
      </c>
      <c r="B648" t="s">
        <v>13373</v>
      </c>
      <c r="C648" t="s">
        <v>13374</v>
      </c>
      <c r="D648">
        <v>1978</v>
      </c>
      <c r="E648" t="s">
        <v>4545</v>
      </c>
      <c r="F648" t="s">
        <v>13375</v>
      </c>
      <c r="G648">
        <v>5</v>
      </c>
      <c r="H648" t="s">
        <v>37219</v>
      </c>
      <c r="J648">
        <v>5</v>
      </c>
      <c r="K648" t="s">
        <v>37027</v>
      </c>
      <c r="L648" t="s">
        <v>37095</v>
      </c>
      <c r="M648" t="s">
        <v>37220</v>
      </c>
      <c r="N648" t="s">
        <v>37097</v>
      </c>
      <c r="O648" t="s">
        <v>37098</v>
      </c>
      <c r="P648">
        <v>33</v>
      </c>
      <c r="Q648">
        <v>33.363484</v>
      </c>
      <c r="R648">
        <v>-116.836394</v>
      </c>
      <c r="S648">
        <v>6</v>
      </c>
      <c r="T648">
        <v>9.9188846837105107</v>
      </c>
      <c r="U648">
        <v>66.029195952730305</v>
      </c>
      <c r="V648">
        <v>20</v>
      </c>
      <c r="W648">
        <v>10</v>
      </c>
    </row>
    <row r="649" spans="1:23">
      <c r="A649" t="s">
        <v>37218</v>
      </c>
      <c r="B649" t="s">
        <v>13373</v>
      </c>
      <c r="C649" t="s">
        <v>13374</v>
      </c>
      <c r="D649">
        <v>1978</v>
      </c>
      <c r="E649" t="s">
        <v>4545</v>
      </c>
      <c r="F649" t="s">
        <v>13375</v>
      </c>
      <c r="G649">
        <v>5</v>
      </c>
      <c r="H649" t="s">
        <v>37219</v>
      </c>
      <c r="J649">
        <v>5</v>
      </c>
      <c r="K649" t="s">
        <v>37027</v>
      </c>
      <c r="L649" t="s">
        <v>37095</v>
      </c>
      <c r="M649" t="s">
        <v>37220</v>
      </c>
      <c r="N649" t="s">
        <v>37097</v>
      </c>
      <c r="O649" t="s">
        <v>37098</v>
      </c>
      <c r="P649">
        <v>33</v>
      </c>
      <c r="Q649">
        <v>33.363484</v>
      </c>
      <c r="R649">
        <v>-116.836394</v>
      </c>
      <c r="S649">
        <v>6</v>
      </c>
      <c r="T649">
        <v>10.9166447825751</v>
      </c>
      <c r="U649">
        <v>89.208310805592006</v>
      </c>
      <c r="V649">
        <v>20</v>
      </c>
      <c r="W649">
        <v>11</v>
      </c>
    </row>
    <row r="650" spans="1:23">
      <c r="A650" t="s">
        <v>37218</v>
      </c>
      <c r="B650" t="s">
        <v>13373</v>
      </c>
      <c r="C650" t="s">
        <v>13374</v>
      </c>
      <c r="D650">
        <v>1978</v>
      </c>
      <c r="E650" t="s">
        <v>4545</v>
      </c>
      <c r="F650" t="s">
        <v>13375</v>
      </c>
      <c r="G650">
        <v>5</v>
      </c>
      <c r="H650" t="s">
        <v>37219</v>
      </c>
      <c r="J650">
        <v>5</v>
      </c>
      <c r="K650" t="s">
        <v>37027</v>
      </c>
      <c r="L650" t="s">
        <v>37095</v>
      </c>
      <c r="M650" t="s">
        <v>37220</v>
      </c>
      <c r="N650" t="s">
        <v>37097</v>
      </c>
      <c r="O650" t="s">
        <v>37098</v>
      </c>
      <c r="P650">
        <v>33</v>
      </c>
      <c r="Q650">
        <v>33.363484</v>
      </c>
      <c r="R650">
        <v>-116.836394</v>
      </c>
      <c r="S650">
        <v>6</v>
      </c>
      <c r="T650">
        <v>11.883169846296401</v>
      </c>
      <c r="U650">
        <v>70.788599675600494</v>
      </c>
      <c r="V650">
        <v>20</v>
      </c>
      <c r="W650">
        <v>12</v>
      </c>
    </row>
    <row r="651" spans="1:23">
      <c r="A651" t="s">
        <v>37218</v>
      </c>
      <c r="B651" t="s">
        <v>13373</v>
      </c>
      <c r="C651" t="s">
        <v>13374</v>
      </c>
      <c r="D651">
        <v>1978</v>
      </c>
      <c r="E651" t="s">
        <v>4545</v>
      </c>
      <c r="F651" t="s">
        <v>13375</v>
      </c>
      <c r="G651">
        <v>5</v>
      </c>
      <c r="H651" t="s">
        <v>37219</v>
      </c>
      <c r="J651">
        <v>5</v>
      </c>
      <c r="K651" t="s">
        <v>37027</v>
      </c>
      <c r="L651" t="s">
        <v>37095</v>
      </c>
      <c r="M651" t="s">
        <v>37220</v>
      </c>
      <c r="N651" t="s">
        <v>37097</v>
      </c>
      <c r="O651" t="s">
        <v>37098</v>
      </c>
      <c r="P651">
        <v>33</v>
      </c>
      <c r="Q651">
        <v>33.363484</v>
      </c>
      <c r="R651">
        <v>-116.836394</v>
      </c>
      <c r="S651">
        <v>6</v>
      </c>
      <c r="T651">
        <v>12.9039159650884</v>
      </c>
      <c r="U651">
        <v>98.171004865992103</v>
      </c>
      <c r="V651">
        <v>20</v>
      </c>
      <c r="W651">
        <v>13</v>
      </c>
    </row>
    <row r="652" spans="1:23">
      <c r="A652" t="s">
        <v>37218</v>
      </c>
      <c r="B652" t="s">
        <v>13373</v>
      </c>
      <c r="C652" t="s">
        <v>13374</v>
      </c>
      <c r="D652">
        <v>1978</v>
      </c>
      <c r="E652" t="s">
        <v>4545</v>
      </c>
      <c r="F652" t="s">
        <v>13375</v>
      </c>
      <c r="G652">
        <v>5</v>
      </c>
      <c r="H652" t="s">
        <v>37219</v>
      </c>
      <c r="J652">
        <v>5</v>
      </c>
      <c r="K652" t="s">
        <v>37027</v>
      </c>
      <c r="L652" t="s">
        <v>37095</v>
      </c>
      <c r="M652" t="s">
        <v>37220</v>
      </c>
      <c r="N652" t="s">
        <v>37097</v>
      </c>
      <c r="O652" t="s">
        <v>37098</v>
      </c>
      <c r="P652">
        <v>33</v>
      </c>
      <c r="Q652">
        <v>33.363484</v>
      </c>
      <c r="R652">
        <v>-116.836394</v>
      </c>
      <c r="S652">
        <v>6</v>
      </c>
      <c r="T652">
        <v>13.940882057619501</v>
      </c>
      <c r="U652">
        <v>99.083957673592295</v>
      </c>
      <c r="V652">
        <v>20</v>
      </c>
      <c r="W652">
        <v>14</v>
      </c>
    </row>
    <row r="653" spans="1:23">
      <c r="A653" t="s">
        <v>37218</v>
      </c>
      <c r="B653" t="s">
        <v>13373</v>
      </c>
      <c r="C653" t="s">
        <v>13374</v>
      </c>
      <c r="D653">
        <v>1978</v>
      </c>
      <c r="E653" t="s">
        <v>4545</v>
      </c>
      <c r="F653" t="s">
        <v>13375</v>
      </c>
      <c r="G653">
        <v>5</v>
      </c>
      <c r="H653" t="s">
        <v>37219</v>
      </c>
      <c r="J653">
        <v>5</v>
      </c>
      <c r="K653" t="s">
        <v>37027</v>
      </c>
      <c r="L653" t="s">
        <v>37095</v>
      </c>
      <c r="M653" t="s">
        <v>37220</v>
      </c>
      <c r="N653" t="s">
        <v>37097</v>
      </c>
      <c r="O653" t="s">
        <v>37098</v>
      </c>
      <c r="P653">
        <v>36</v>
      </c>
      <c r="Q653">
        <v>35.944167</v>
      </c>
      <c r="R653">
        <v>-121.083333</v>
      </c>
      <c r="S653">
        <v>6</v>
      </c>
      <c r="T653">
        <v>9</v>
      </c>
      <c r="U653">
        <v>20.4255319148936</v>
      </c>
      <c r="V653">
        <v>20</v>
      </c>
      <c r="W653">
        <v>9</v>
      </c>
    </row>
    <row r="654" spans="1:23">
      <c r="A654" t="s">
        <v>37218</v>
      </c>
      <c r="B654" t="s">
        <v>13373</v>
      </c>
      <c r="C654" t="s">
        <v>13374</v>
      </c>
      <c r="D654">
        <v>1978</v>
      </c>
      <c r="E654" t="s">
        <v>4545</v>
      </c>
      <c r="F654" t="s">
        <v>13375</v>
      </c>
      <c r="G654">
        <v>5</v>
      </c>
      <c r="H654" t="s">
        <v>37219</v>
      </c>
      <c r="J654">
        <v>5</v>
      </c>
      <c r="K654" t="s">
        <v>37027</v>
      </c>
      <c r="L654" t="s">
        <v>37095</v>
      </c>
      <c r="M654" t="s">
        <v>37220</v>
      </c>
      <c r="N654" t="s">
        <v>37097</v>
      </c>
      <c r="O654" t="s">
        <v>37098</v>
      </c>
      <c r="P654">
        <v>36</v>
      </c>
      <c r="Q654">
        <v>35.944167</v>
      </c>
      <c r="R654">
        <v>-121.083333</v>
      </c>
      <c r="S654">
        <v>6</v>
      </c>
      <c r="T654">
        <v>9.9890109890109802</v>
      </c>
      <c r="U654">
        <v>20.4255319148936</v>
      </c>
      <c r="V654">
        <v>20</v>
      </c>
      <c r="W654">
        <v>10</v>
      </c>
    </row>
    <row r="655" spans="1:23">
      <c r="A655" t="s">
        <v>37218</v>
      </c>
      <c r="B655" t="s">
        <v>13373</v>
      </c>
      <c r="C655" t="s">
        <v>13374</v>
      </c>
      <c r="D655">
        <v>1978</v>
      </c>
      <c r="E655" t="s">
        <v>4545</v>
      </c>
      <c r="F655" t="s">
        <v>13375</v>
      </c>
      <c r="G655">
        <v>5</v>
      </c>
      <c r="H655" t="s">
        <v>37219</v>
      </c>
      <c r="J655">
        <v>5</v>
      </c>
      <c r="K655" t="s">
        <v>37027</v>
      </c>
      <c r="L655" t="s">
        <v>37095</v>
      </c>
      <c r="M655" t="s">
        <v>37220</v>
      </c>
      <c r="N655" t="s">
        <v>37097</v>
      </c>
      <c r="O655" t="s">
        <v>37098</v>
      </c>
      <c r="P655">
        <v>36</v>
      </c>
      <c r="Q655">
        <v>35.944167</v>
      </c>
      <c r="R655">
        <v>-121.083333</v>
      </c>
      <c r="S655">
        <v>6</v>
      </c>
      <c r="T655">
        <v>10.956043956043899</v>
      </c>
      <c r="U655">
        <v>22.978723404255302</v>
      </c>
      <c r="V655">
        <v>20</v>
      </c>
      <c r="W655">
        <v>11</v>
      </c>
    </row>
    <row r="656" spans="1:23">
      <c r="A656" t="s">
        <v>37218</v>
      </c>
      <c r="B656" t="s">
        <v>13373</v>
      </c>
      <c r="C656" t="s">
        <v>13374</v>
      </c>
      <c r="D656">
        <v>1978</v>
      </c>
      <c r="E656" t="s">
        <v>4545</v>
      </c>
      <c r="F656" t="s">
        <v>13375</v>
      </c>
      <c r="G656">
        <v>5</v>
      </c>
      <c r="H656" t="s">
        <v>37219</v>
      </c>
      <c r="J656">
        <v>5</v>
      </c>
      <c r="K656" t="s">
        <v>37027</v>
      </c>
      <c r="L656" t="s">
        <v>37095</v>
      </c>
      <c r="M656" t="s">
        <v>37220</v>
      </c>
      <c r="N656" t="s">
        <v>37097</v>
      </c>
      <c r="O656" t="s">
        <v>37098</v>
      </c>
      <c r="P656">
        <v>36</v>
      </c>
      <c r="Q656">
        <v>35.944167</v>
      </c>
      <c r="R656">
        <v>-121.083333</v>
      </c>
      <c r="S656">
        <v>6</v>
      </c>
      <c r="T656">
        <v>11.945054945054901</v>
      </c>
      <c r="U656">
        <v>42.978723404255298</v>
      </c>
      <c r="V656">
        <v>20</v>
      </c>
      <c r="W656">
        <v>12</v>
      </c>
    </row>
    <row r="657" spans="1:24">
      <c r="A657" t="s">
        <v>37218</v>
      </c>
      <c r="B657" t="s">
        <v>13373</v>
      </c>
      <c r="C657" t="s">
        <v>13374</v>
      </c>
      <c r="D657">
        <v>1978</v>
      </c>
      <c r="E657" t="s">
        <v>4545</v>
      </c>
      <c r="F657" t="s">
        <v>13375</v>
      </c>
      <c r="G657">
        <v>5</v>
      </c>
      <c r="H657" t="s">
        <v>37219</v>
      </c>
      <c r="J657">
        <v>5</v>
      </c>
      <c r="K657" t="s">
        <v>37027</v>
      </c>
      <c r="L657" t="s">
        <v>37095</v>
      </c>
      <c r="M657" t="s">
        <v>37220</v>
      </c>
      <c r="N657" t="s">
        <v>37097</v>
      </c>
      <c r="O657" t="s">
        <v>37098</v>
      </c>
      <c r="P657">
        <v>36</v>
      </c>
      <c r="Q657">
        <v>35.944167</v>
      </c>
      <c r="R657">
        <v>-121.083333</v>
      </c>
      <c r="S657">
        <v>6</v>
      </c>
      <c r="T657">
        <v>12.956043956043899</v>
      </c>
      <c r="U657">
        <v>99.574468085106304</v>
      </c>
      <c r="V657">
        <v>20</v>
      </c>
      <c r="W657">
        <v>13</v>
      </c>
    </row>
    <row r="658" spans="1:24">
      <c r="A658" t="s">
        <v>37218</v>
      </c>
      <c r="B658" t="s">
        <v>13373</v>
      </c>
      <c r="C658" t="s">
        <v>13374</v>
      </c>
      <c r="D658">
        <v>1978</v>
      </c>
      <c r="E658" t="s">
        <v>4545</v>
      </c>
      <c r="F658" t="s">
        <v>13375</v>
      </c>
      <c r="G658">
        <v>5</v>
      </c>
      <c r="H658" t="s">
        <v>37219</v>
      </c>
      <c r="J658">
        <v>5</v>
      </c>
      <c r="K658" t="s">
        <v>37027</v>
      </c>
      <c r="L658" t="s">
        <v>37095</v>
      </c>
      <c r="M658" t="s">
        <v>37220</v>
      </c>
      <c r="N658" t="s">
        <v>37097</v>
      </c>
      <c r="O658" t="s">
        <v>37098</v>
      </c>
      <c r="P658">
        <v>36</v>
      </c>
      <c r="Q658">
        <v>35.944167</v>
      </c>
      <c r="R658">
        <v>-121.083333</v>
      </c>
      <c r="S658">
        <v>6</v>
      </c>
      <c r="T658">
        <v>13.945054945054901</v>
      </c>
      <c r="U658">
        <v>99.148936170212707</v>
      </c>
      <c r="V658">
        <v>20</v>
      </c>
      <c r="W658">
        <v>14</v>
      </c>
    </row>
    <row r="659" spans="1:24">
      <c r="A659" t="s">
        <v>37218</v>
      </c>
      <c r="B659" t="s">
        <v>13373</v>
      </c>
      <c r="C659" t="s">
        <v>13374</v>
      </c>
      <c r="D659">
        <v>1978</v>
      </c>
      <c r="E659" t="s">
        <v>4545</v>
      </c>
      <c r="F659" t="s">
        <v>13375</v>
      </c>
      <c r="G659">
        <v>5</v>
      </c>
      <c r="H659" t="s">
        <v>37219</v>
      </c>
      <c r="J659">
        <v>5</v>
      </c>
      <c r="K659" t="s">
        <v>37027</v>
      </c>
      <c r="L659" t="s">
        <v>37095</v>
      </c>
      <c r="M659" t="s">
        <v>37220</v>
      </c>
      <c r="N659" t="s">
        <v>37097</v>
      </c>
      <c r="O659" t="s">
        <v>37098</v>
      </c>
      <c r="P659">
        <v>39</v>
      </c>
      <c r="Q659">
        <v>38.89</v>
      </c>
      <c r="R659">
        <v>-121.08</v>
      </c>
      <c r="S659">
        <v>4</v>
      </c>
      <c r="T659">
        <v>11.010904785643</v>
      </c>
      <c r="U659">
        <v>16.5254237288135</v>
      </c>
      <c r="V659">
        <v>20</v>
      </c>
      <c r="W659">
        <v>11</v>
      </c>
    </row>
    <row r="660" spans="1:24">
      <c r="A660" t="s">
        <v>37218</v>
      </c>
      <c r="B660" t="s">
        <v>13373</v>
      </c>
      <c r="C660" t="s">
        <v>13374</v>
      </c>
      <c r="D660">
        <v>1978</v>
      </c>
      <c r="E660" t="s">
        <v>4545</v>
      </c>
      <c r="F660" t="s">
        <v>13375</v>
      </c>
      <c r="G660">
        <v>5</v>
      </c>
      <c r="H660" t="s">
        <v>37219</v>
      </c>
      <c r="J660">
        <v>5</v>
      </c>
      <c r="K660" t="s">
        <v>37027</v>
      </c>
      <c r="L660" t="s">
        <v>37095</v>
      </c>
      <c r="M660" t="s">
        <v>37220</v>
      </c>
      <c r="N660" t="s">
        <v>37097</v>
      </c>
      <c r="O660" t="s">
        <v>37098</v>
      </c>
      <c r="P660">
        <v>39</v>
      </c>
      <c r="Q660">
        <v>38.89</v>
      </c>
      <c r="R660">
        <v>-121.08</v>
      </c>
      <c r="S660">
        <v>4</v>
      </c>
      <c r="T660">
        <v>12.024675972083701</v>
      </c>
      <c r="U660">
        <v>12.2881355932203</v>
      </c>
      <c r="V660">
        <v>20</v>
      </c>
      <c r="W660">
        <v>12</v>
      </c>
    </row>
    <row r="661" spans="1:24">
      <c r="A661" t="s">
        <v>37218</v>
      </c>
      <c r="B661" t="s">
        <v>13373</v>
      </c>
      <c r="C661" t="s">
        <v>13374</v>
      </c>
      <c r="D661">
        <v>1978</v>
      </c>
      <c r="E661" t="s">
        <v>4545</v>
      </c>
      <c r="F661" t="s">
        <v>13375</v>
      </c>
      <c r="G661">
        <v>5</v>
      </c>
      <c r="H661" t="s">
        <v>37219</v>
      </c>
      <c r="J661">
        <v>5</v>
      </c>
      <c r="K661" t="s">
        <v>37027</v>
      </c>
      <c r="L661" t="s">
        <v>37095</v>
      </c>
      <c r="M661" t="s">
        <v>37220</v>
      </c>
      <c r="N661" t="s">
        <v>37097</v>
      </c>
      <c r="O661" t="s">
        <v>37098</v>
      </c>
      <c r="P661">
        <v>39</v>
      </c>
      <c r="Q661">
        <v>38.89</v>
      </c>
      <c r="R661">
        <v>-121.08</v>
      </c>
      <c r="S661">
        <v>4</v>
      </c>
      <c r="T661">
        <v>13.014705882352899</v>
      </c>
      <c r="U661">
        <v>100.42372881355899</v>
      </c>
      <c r="V661">
        <v>20</v>
      </c>
      <c r="W661">
        <v>13</v>
      </c>
    </row>
    <row r="662" spans="1:24">
      <c r="A662" t="s">
        <v>37218</v>
      </c>
      <c r="B662" t="s">
        <v>13373</v>
      </c>
      <c r="C662" t="s">
        <v>13374</v>
      </c>
      <c r="D662">
        <v>1978</v>
      </c>
      <c r="E662" t="s">
        <v>4545</v>
      </c>
      <c r="F662" t="s">
        <v>13375</v>
      </c>
      <c r="G662">
        <v>5</v>
      </c>
      <c r="H662" t="s">
        <v>37219</v>
      </c>
      <c r="J662">
        <v>5</v>
      </c>
      <c r="K662" t="s">
        <v>37027</v>
      </c>
      <c r="L662" t="s">
        <v>37095</v>
      </c>
      <c r="M662" t="s">
        <v>37220</v>
      </c>
      <c r="N662" t="s">
        <v>37097</v>
      </c>
      <c r="O662" t="s">
        <v>37098</v>
      </c>
      <c r="P662">
        <v>39</v>
      </c>
      <c r="Q662">
        <v>38.89</v>
      </c>
      <c r="R662">
        <v>-121.08</v>
      </c>
      <c r="S662">
        <v>4</v>
      </c>
      <c r="T662">
        <v>14.0292248255234</v>
      </c>
      <c r="U662">
        <v>99.576271186440593</v>
      </c>
      <c r="V662">
        <v>20</v>
      </c>
      <c r="W662">
        <v>14</v>
      </c>
    </row>
    <row r="663" spans="1:24">
      <c r="A663" t="s">
        <v>37218</v>
      </c>
      <c r="B663" t="s">
        <v>13373</v>
      </c>
      <c r="C663" t="s">
        <v>13374</v>
      </c>
      <c r="D663">
        <v>1978</v>
      </c>
      <c r="E663" t="s">
        <v>4545</v>
      </c>
      <c r="F663" t="s">
        <v>13375</v>
      </c>
      <c r="G663">
        <v>5</v>
      </c>
      <c r="H663" t="s">
        <v>37219</v>
      </c>
      <c r="J663">
        <v>5</v>
      </c>
      <c r="K663" t="s">
        <v>37027</v>
      </c>
      <c r="L663" t="s">
        <v>37095</v>
      </c>
      <c r="M663" t="s">
        <v>37220</v>
      </c>
      <c r="N663" t="s">
        <v>37097</v>
      </c>
      <c r="O663" t="s">
        <v>37098</v>
      </c>
      <c r="P663">
        <v>42</v>
      </c>
      <c r="Q663">
        <v>41.726666999999999</v>
      </c>
      <c r="R663">
        <v>-122.6375</v>
      </c>
      <c r="S663">
        <v>7</v>
      </c>
      <c r="T663">
        <v>8.9781021897810191</v>
      </c>
      <c r="U663">
        <v>0.85836909871241496</v>
      </c>
      <c r="V663">
        <v>20</v>
      </c>
      <c r="W663">
        <v>9</v>
      </c>
    </row>
    <row r="664" spans="1:24">
      <c r="A664" t="s">
        <v>37218</v>
      </c>
      <c r="B664" t="s">
        <v>13373</v>
      </c>
      <c r="C664" t="s">
        <v>13374</v>
      </c>
      <c r="D664">
        <v>1978</v>
      </c>
      <c r="E664" t="s">
        <v>4545</v>
      </c>
      <c r="F664" t="s">
        <v>13375</v>
      </c>
      <c r="G664">
        <v>5</v>
      </c>
      <c r="H664" t="s">
        <v>37219</v>
      </c>
      <c r="J664">
        <v>5</v>
      </c>
      <c r="K664" t="s">
        <v>37027</v>
      </c>
      <c r="L664" t="s">
        <v>37095</v>
      </c>
      <c r="M664" t="s">
        <v>37220</v>
      </c>
      <c r="N664" t="s">
        <v>37097</v>
      </c>
      <c r="O664" t="s">
        <v>37098</v>
      </c>
      <c r="P664">
        <v>42</v>
      </c>
      <c r="Q664">
        <v>41.726666999999999</v>
      </c>
      <c r="R664">
        <v>-122.6375</v>
      </c>
      <c r="S664">
        <v>7</v>
      </c>
      <c r="T664">
        <v>10.007299270072901</v>
      </c>
      <c r="U664">
        <v>0</v>
      </c>
      <c r="V664">
        <v>20</v>
      </c>
      <c r="W664">
        <v>10</v>
      </c>
    </row>
    <row r="665" spans="1:24">
      <c r="A665" t="s">
        <v>37218</v>
      </c>
      <c r="B665" t="s">
        <v>13373</v>
      </c>
      <c r="C665" t="s">
        <v>13374</v>
      </c>
      <c r="D665">
        <v>1978</v>
      </c>
      <c r="E665" t="s">
        <v>4545</v>
      </c>
      <c r="F665" t="s">
        <v>13375</v>
      </c>
      <c r="G665">
        <v>5</v>
      </c>
      <c r="H665" t="s">
        <v>37219</v>
      </c>
      <c r="J665">
        <v>5</v>
      </c>
      <c r="K665" t="s">
        <v>37027</v>
      </c>
      <c r="L665" t="s">
        <v>37095</v>
      </c>
      <c r="M665" t="s">
        <v>37220</v>
      </c>
      <c r="N665" t="s">
        <v>37097</v>
      </c>
      <c r="O665" t="s">
        <v>37098</v>
      </c>
      <c r="P665">
        <v>42</v>
      </c>
      <c r="Q665">
        <v>41.726666999999999</v>
      </c>
      <c r="R665">
        <v>-122.6375</v>
      </c>
      <c r="S665">
        <v>7</v>
      </c>
      <c r="T665">
        <v>10.948905109489001</v>
      </c>
      <c r="U665">
        <v>0.42918454935619299</v>
      </c>
      <c r="V665">
        <v>20</v>
      </c>
      <c r="W665">
        <v>11</v>
      </c>
    </row>
    <row r="666" spans="1:24">
      <c r="A666" t="s">
        <v>37218</v>
      </c>
      <c r="B666" t="s">
        <v>13373</v>
      </c>
      <c r="C666" t="s">
        <v>13374</v>
      </c>
      <c r="D666">
        <v>1978</v>
      </c>
      <c r="E666" t="s">
        <v>4545</v>
      </c>
      <c r="F666" t="s">
        <v>13375</v>
      </c>
      <c r="G666">
        <v>5</v>
      </c>
      <c r="H666" t="s">
        <v>37219</v>
      </c>
      <c r="J666">
        <v>5</v>
      </c>
      <c r="K666" t="s">
        <v>37027</v>
      </c>
      <c r="L666" t="s">
        <v>37095</v>
      </c>
      <c r="M666" t="s">
        <v>37220</v>
      </c>
      <c r="N666" t="s">
        <v>37097</v>
      </c>
      <c r="O666" t="s">
        <v>37098</v>
      </c>
      <c r="P666">
        <v>42</v>
      </c>
      <c r="Q666">
        <v>41.726666999999999</v>
      </c>
      <c r="R666">
        <v>-122.6375</v>
      </c>
      <c r="S666">
        <v>7</v>
      </c>
      <c r="T666">
        <v>11.956204379561999</v>
      </c>
      <c r="U666">
        <v>4.7210300429184402</v>
      </c>
      <c r="V666">
        <v>20</v>
      </c>
      <c r="W666">
        <v>12</v>
      </c>
    </row>
    <row r="667" spans="1:24">
      <c r="A667" t="s">
        <v>37218</v>
      </c>
      <c r="B667" t="s">
        <v>13373</v>
      </c>
      <c r="C667" t="s">
        <v>13374</v>
      </c>
      <c r="D667">
        <v>1978</v>
      </c>
      <c r="E667" t="s">
        <v>4545</v>
      </c>
      <c r="F667" t="s">
        <v>13375</v>
      </c>
      <c r="G667">
        <v>5</v>
      </c>
      <c r="H667" t="s">
        <v>37219</v>
      </c>
      <c r="J667">
        <v>5</v>
      </c>
      <c r="K667" t="s">
        <v>37027</v>
      </c>
      <c r="L667" t="s">
        <v>37095</v>
      </c>
      <c r="M667" t="s">
        <v>37220</v>
      </c>
      <c r="N667" t="s">
        <v>37097</v>
      </c>
      <c r="O667" t="s">
        <v>37098</v>
      </c>
      <c r="P667">
        <v>42</v>
      </c>
      <c r="Q667">
        <v>41.726666999999999</v>
      </c>
      <c r="R667">
        <v>-122.6375</v>
      </c>
      <c r="S667">
        <v>7</v>
      </c>
      <c r="T667">
        <v>12.963503649634999</v>
      </c>
      <c r="U667">
        <v>14.592274678111499</v>
      </c>
      <c r="V667">
        <v>20</v>
      </c>
      <c r="W667">
        <v>13</v>
      </c>
    </row>
    <row r="668" spans="1:24">
      <c r="A668" t="s">
        <v>37218</v>
      </c>
      <c r="B668" t="s">
        <v>13373</v>
      </c>
      <c r="C668" t="s">
        <v>13374</v>
      </c>
      <c r="D668">
        <v>1978</v>
      </c>
      <c r="E668" t="s">
        <v>4545</v>
      </c>
      <c r="F668" t="s">
        <v>13375</v>
      </c>
      <c r="G668">
        <v>5</v>
      </c>
      <c r="H668" t="s">
        <v>37219</v>
      </c>
      <c r="J668">
        <v>5</v>
      </c>
      <c r="K668" t="s">
        <v>37027</v>
      </c>
      <c r="L668" t="s">
        <v>37095</v>
      </c>
      <c r="M668" t="s">
        <v>37220</v>
      </c>
      <c r="N668" t="s">
        <v>37097</v>
      </c>
      <c r="O668" t="s">
        <v>37098</v>
      </c>
      <c r="P668">
        <v>42</v>
      </c>
      <c r="Q668">
        <v>41.726666999999999</v>
      </c>
      <c r="R668">
        <v>-122.6375</v>
      </c>
      <c r="S668">
        <v>7</v>
      </c>
      <c r="T668">
        <v>13.970802919707999</v>
      </c>
      <c r="U668">
        <v>100.42918454935599</v>
      </c>
      <c r="V668">
        <v>20</v>
      </c>
      <c r="W668">
        <v>14</v>
      </c>
    </row>
    <row r="669" spans="1:24">
      <c r="A669" t="s">
        <v>37218</v>
      </c>
      <c r="B669" t="s">
        <v>13373</v>
      </c>
      <c r="C669" t="s">
        <v>13374</v>
      </c>
      <c r="D669">
        <v>1978</v>
      </c>
      <c r="E669" t="s">
        <v>4545</v>
      </c>
      <c r="F669" t="s">
        <v>13375</v>
      </c>
      <c r="G669">
        <v>5</v>
      </c>
      <c r="H669" t="s">
        <v>37219</v>
      </c>
      <c r="J669">
        <v>5</v>
      </c>
      <c r="K669" t="s">
        <v>37027</v>
      </c>
      <c r="L669" t="s">
        <v>37095</v>
      </c>
      <c r="M669" t="s">
        <v>37220</v>
      </c>
      <c r="N669" t="s">
        <v>37097</v>
      </c>
      <c r="O669" t="s">
        <v>37098</v>
      </c>
      <c r="P669">
        <v>42</v>
      </c>
      <c r="Q669">
        <v>41.726666999999999</v>
      </c>
      <c r="R669">
        <v>-122.6375</v>
      </c>
      <c r="S669">
        <v>7</v>
      </c>
      <c r="T669">
        <v>15</v>
      </c>
      <c r="U669">
        <v>100.858369098712</v>
      </c>
      <c r="V669">
        <v>20</v>
      </c>
      <c r="W669">
        <v>15</v>
      </c>
    </row>
    <row r="670" spans="1:24">
      <c r="A670" t="s">
        <v>37218</v>
      </c>
      <c r="B670" t="s">
        <v>13373</v>
      </c>
      <c r="C670" t="s">
        <v>13374</v>
      </c>
      <c r="D670">
        <v>1978</v>
      </c>
      <c r="E670" t="s">
        <v>4545</v>
      </c>
      <c r="F670" t="s">
        <v>13375</v>
      </c>
      <c r="G670">
        <v>5</v>
      </c>
      <c r="H670" t="s">
        <v>37219</v>
      </c>
      <c r="J670">
        <v>5</v>
      </c>
      <c r="K670" t="s">
        <v>37027</v>
      </c>
      <c r="L670" t="s">
        <v>37095</v>
      </c>
      <c r="M670" t="s">
        <v>37220</v>
      </c>
      <c r="N670" t="s">
        <v>37097</v>
      </c>
      <c r="O670" t="s">
        <v>37098</v>
      </c>
      <c r="P670">
        <v>45</v>
      </c>
      <c r="Q670">
        <v>44.384444000000002</v>
      </c>
      <c r="R670">
        <v>-123.11027799999999</v>
      </c>
      <c r="S670">
        <v>4</v>
      </c>
      <c r="T670">
        <v>10.9927312876661</v>
      </c>
      <c r="U670">
        <v>0.55972151937555703</v>
      </c>
      <c r="V670">
        <v>20</v>
      </c>
      <c r="W670">
        <v>11</v>
      </c>
      <c r="X670" t="s">
        <v>37221</v>
      </c>
    </row>
    <row r="671" spans="1:24">
      <c r="A671" t="s">
        <v>37218</v>
      </c>
      <c r="B671" t="s">
        <v>13373</v>
      </c>
      <c r="C671" t="s">
        <v>13374</v>
      </c>
      <c r="D671">
        <v>1978</v>
      </c>
      <c r="E671" t="s">
        <v>4545</v>
      </c>
      <c r="F671" t="s">
        <v>13375</v>
      </c>
      <c r="G671">
        <v>5</v>
      </c>
      <c r="H671" t="s">
        <v>37219</v>
      </c>
      <c r="J671">
        <v>5</v>
      </c>
      <c r="K671" t="s">
        <v>37027</v>
      </c>
      <c r="L671" t="s">
        <v>37095</v>
      </c>
      <c r="M671" t="s">
        <v>37220</v>
      </c>
      <c r="N671" t="s">
        <v>37097</v>
      </c>
      <c r="O671" t="s">
        <v>37098</v>
      </c>
      <c r="P671">
        <v>45</v>
      </c>
      <c r="Q671">
        <v>44.384444000000002</v>
      </c>
      <c r="R671">
        <v>-123.11027799999999</v>
      </c>
      <c r="S671">
        <v>4</v>
      </c>
      <c r="T671">
        <v>11.978239867507</v>
      </c>
      <c r="U671">
        <v>1.0489027924736201</v>
      </c>
      <c r="V671">
        <v>20</v>
      </c>
      <c r="W671">
        <v>12</v>
      </c>
      <c r="X671" t="s">
        <v>37221</v>
      </c>
    </row>
    <row r="672" spans="1:24">
      <c r="A672" t="s">
        <v>37218</v>
      </c>
      <c r="B672" t="s">
        <v>13373</v>
      </c>
      <c r="C672" t="s">
        <v>13374</v>
      </c>
      <c r="D672">
        <v>1978</v>
      </c>
      <c r="E672" t="s">
        <v>4545</v>
      </c>
      <c r="F672" t="s">
        <v>13375</v>
      </c>
      <c r="G672">
        <v>5</v>
      </c>
      <c r="H672" t="s">
        <v>37219</v>
      </c>
      <c r="J672">
        <v>5</v>
      </c>
      <c r="K672" t="s">
        <v>37027</v>
      </c>
      <c r="L672" t="s">
        <v>37095</v>
      </c>
      <c r="M672" t="s">
        <v>37220</v>
      </c>
      <c r="N672" t="s">
        <v>37097</v>
      </c>
      <c r="O672" t="s">
        <v>37098</v>
      </c>
      <c r="P672">
        <v>45</v>
      </c>
      <c r="Q672">
        <v>44.384444000000002</v>
      </c>
      <c r="R672">
        <v>-123.11027799999999</v>
      </c>
      <c r="S672">
        <v>4</v>
      </c>
      <c r="T672">
        <v>12.9415742742788</v>
      </c>
      <c r="U672">
        <v>0.27602705065095201</v>
      </c>
      <c r="V672">
        <v>20</v>
      </c>
      <c r="W672">
        <v>13</v>
      </c>
      <c r="X672" t="s">
        <v>37221</v>
      </c>
    </row>
    <row r="673" spans="1:24">
      <c r="A673" t="s">
        <v>37218</v>
      </c>
      <c r="B673" t="s">
        <v>13373</v>
      </c>
      <c r="C673" t="s">
        <v>13374</v>
      </c>
      <c r="D673">
        <v>1978</v>
      </c>
      <c r="E673" t="s">
        <v>4545</v>
      </c>
      <c r="F673" t="s">
        <v>13375</v>
      </c>
      <c r="G673">
        <v>5</v>
      </c>
      <c r="H673" t="s">
        <v>37219</v>
      </c>
      <c r="J673">
        <v>5</v>
      </c>
      <c r="K673" t="s">
        <v>37027</v>
      </c>
      <c r="L673" t="s">
        <v>37095</v>
      </c>
      <c r="M673" t="s">
        <v>37220</v>
      </c>
      <c r="N673" t="s">
        <v>37097</v>
      </c>
      <c r="O673" t="s">
        <v>37098</v>
      </c>
      <c r="P673">
        <v>45</v>
      </c>
      <c r="Q673">
        <v>44.384444000000002</v>
      </c>
      <c r="R673">
        <v>-123.11027799999999</v>
      </c>
      <c r="S673">
        <v>4</v>
      </c>
      <c r="T673">
        <v>13.987164742144699</v>
      </c>
      <c r="U673">
        <v>75.139163638036493</v>
      </c>
      <c r="V673">
        <v>20</v>
      </c>
      <c r="W673">
        <v>14</v>
      </c>
      <c r="X673" t="s">
        <v>37221</v>
      </c>
    </row>
    <row r="674" spans="1:24">
      <c r="A674" t="s">
        <v>37222</v>
      </c>
      <c r="B674" t="s">
        <v>9581</v>
      </c>
      <c r="C674" t="s">
        <v>9582</v>
      </c>
      <c r="D674">
        <v>2005</v>
      </c>
      <c r="E674" t="s">
        <v>667</v>
      </c>
      <c r="F674" t="s">
        <v>9584</v>
      </c>
      <c r="G674">
        <v>6</v>
      </c>
      <c r="J674">
        <v>6</v>
      </c>
      <c r="K674" t="s">
        <v>37021</v>
      </c>
      <c r="L674" t="s">
        <v>37223</v>
      </c>
      <c r="M674" t="s">
        <v>37224</v>
      </c>
      <c r="N674" t="s">
        <v>37131</v>
      </c>
      <c r="O674" t="s">
        <v>37098</v>
      </c>
      <c r="P674" t="s">
        <v>37225</v>
      </c>
      <c r="Q674">
        <v>35.668968999999997</v>
      </c>
      <c r="R674">
        <v>139.47766899999999</v>
      </c>
      <c r="S674">
        <v>5</v>
      </c>
      <c r="T674">
        <v>12</v>
      </c>
      <c r="U674">
        <v>99.999999999999901</v>
      </c>
      <c r="V674">
        <v>25</v>
      </c>
      <c r="W674">
        <v>12</v>
      </c>
    </row>
    <row r="675" spans="1:24">
      <c r="A675" t="s">
        <v>37222</v>
      </c>
      <c r="B675" t="s">
        <v>9581</v>
      </c>
      <c r="C675" t="s">
        <v>9582</v>
      </c>
      <c r="D675">
        <v>2005</v>
      </c>
      <c r="E675" t="s">
        <v>667</v>
      </c>
      <c r="F675" t="s">
        <v>9584</v>
      </c>
      <c r="G675">
        <v>6</v>
      </c>
      <c r="J675">
        <v>6</v>
      </c>
      <c r="K675" t="s">
        <v>37021</v>
      </c>
      <c r="L675" t="s">
        <v>37223</v>
      </c>
      <c r="M675" t="s">
        <v>37224</v>
      </c>
      <c r="N675" t="s">
        <v>37131</v>
      </c>
      <c r="O675" t="s">
        <v>37098</v>
      </c>
      <c r="P675" t="s">
        <v>37225</v>
      </c>
      <c r="Q675">
        <v>35.668968999999997</v>
      </c>
      <c r="R675">
        <v>139.47766899999999</v>
      </c>
      <c r="S675">
        <v>5</v>
      </c>
      <c r="T675">
        <v>13.047619047618999</v>
      </c>
      <c r="U675">
        <v>100.254276467868</v>
      </c>
      <c r="V675">
        <v>25</v>
      </c>
      <c r="W675">
        <v>13</v>
      </c>
    </row>
    <row r="676" spans="1:24">
      <c r="A676" t="s">
        <v>37222</v>
      </c>
      <c r="B676" t="s">
        <v>9581</v>
      </c>
      <c r="C676" t="s">
        <v>9582</v>
      </c>
      <c r="D676">
        <v>2005</v>
      </c>
      <c r="E676" t="s">
        <v>667</v>
      </c>
      <c r="F676" t="s">
        <v>9584</v>
      </c>
      <c r="G676">
        <v>6</v>
      </c>
      <c r="J676">
        <v>6</v>
      </c>
      <c r="K676" t="s">
        <v>37021</v>
      </c>
      <c r="L676" t="s">
        <v>37223</v>
      </c>
      <c r="M676" t="s">
        <v>37224</v>
      </c>
      <c r="N676" t="s">
        <v>37131</v>
      </c>
      <c r="O676" t="s">
        <v>37098</v>
      </c>
      <c r="P676" t="s">
        <v>37225</v>
      </c>
      <c r="Q676">
        <v>35.668968999999997</v>
      </c>
      <c r="R676">
        <v>139.47766899999999</v>
      </c>
      <c r="S676">
        <v>5</v>
      </c>
      <c r="T676">
        <v>14.031746031746</v>
      </c>
      <c r="U676">
        <v>100.493142240715</v>
      </c>
      <c r="V676">
        <v>25</v>
      </c>
      <c r="W676">
        <v>14</v>
      </c>
    </row>
    <row r="677" spans="1:24">
      <c r="A677" t="s">
        <v>37222</v>
      </c>
      <c r="B677" t="s">
        <v>9581</v>
      </c>
      <c r="C677" t="s">
        <v>9582</v>
      </c>
      <c r="D677">
        <v>2005</v>
      </c>
      <c r="E677" t="s">
        <v>667</v>
      </c>
      <c r="F677" t="s">
        <v>9584</v>
      </c>
      <c r="G677">
        <v>6</v>
      </c>
      <c r="J677">
        <v>6</v>
      </c>
      <c r="K677" t="s">
        <v>37021</v>
      </c>
      <c r="L677" t="s">
        <v>37223</v>
      </c>
      <c r="M677" t="s">
        <v>37224</v>
      </c>
      <c r="N677" t="s">
        <v>37131</v>
      </c>
      <c r="O677" t="s">
        <v>37098</v>
      </c>
      <c r="P677" t="s">
        <v>37225</v>
      </c>
      <c r="Q677">
        <v>35.668968999999997</v>
      </c>
      <c r="R677">
        <v>139.47766899999999</v>
      </c>
      <c r="S677">
        <v>5</v>
      </c>
      <c r="T677">
        <v>14.984126984126901</v>
      </c>
      <c r="U677">
        <v>-0.24657112035752901</v>
      </c>
      <c r="V677">
        <v>25</v>
      </c>
      <c r="W677">
        <v>15</v>
      </c>
    </row>
    <row r="678" spans="1:24">
      <c r="A678" t="s">
        <v>37222</v>
      </c>
      <c r="B678" t="s">
        <v>9581</v>
      </c>
      <c r="C678" t="s">
        <v>9582</v>
      </c>
      <c r="D678">
        <v>2005</v>
      </c>
      <c r="E678" t="s">
        <v>667</v>
      </c>
      <c r="F678" t="s">
        <v>9584</v>
      </c>
      <c r="G678">
        <v>6</v>
      </c>
      <c r="J678">
        <v>6</v>
      </c>
      <c r="K678" t="s">
        <v>37021</v>
      </c>
      <c r="L678" t="s">
        <v>37223</v>
      </c>
      <c r="M678" t="s">
        <v>37224</v>
      </c>
      <c r="N678" t="s">
        <v>37131</v>
      </c>
      <c r="O678" t="s">
        <v>37098</v>
      </c>
      <c r="P678" t="s">
        <v>37225</v>
      </c>
      <c r="Q678">
        <v>35.668968999999997</v>
      </c>
      <c r="R678">
        <v>139.47766899999999</v>
      </c>
      <c r="S678">
        <v>5</v>
      </c>
      <c r="T678">
        <v>16</v>
      </c>
      <c r="U678">
        <v>0.97087378640776401</v>
      </c>
      <c r="V678">
        <v>25</v>
      </c>
      <c r="W678">
        <v>16</v>
      </c>
    </row>
    <row r="679" spans="1:24" hidden="1">
      <c r="A679" t="s">
        <v>37222</v>
      </c>
      <c r="B679" t="s">
        <v>9581</v>
      </c>
      <c r="C679" t="s">
        <v>9582</v>
      </c>
      <c r="D679">
        <v>2005</v>
      </c>
      <c r="E679" t="s">
        <v>667</v>
      </c>
      <c r="F679" t="s">
        <v>9584</v>
      </c>
      <c r="G679">
        <v>6</v>
      </c>
      <c r="J679">
        <v>6</v>
      </c>
      <c r="K679" t="s">
        <v>37021</v>
      </c>
      <c r="L679" t="s">
        <v>37223</v>
      </c>
      <c r="M679" t="s">
        <v>37224</v>
      </c>
      <c r="N679" t="s">
        <v>37131</v>
      </c>
      <c r="O679" t="s">
        <v>37098</v>
      </c>
      <c r="P679" t="s">
        <v>37226</v>
      </c>
      <c r="T679">
        <v>12</v>
      </c>
      <c r="U679">
        <v>100</v>
      </c>
      <c r="V679">
        <v>25</v>
      </c>
      <c r="X679" t="s">
        <v>13429</v>
      </c>
    </row>
    <row r="680" spans="1:24" hidden="1">
      <c r="A680" t="s">
        <v>37222</v>
      </c>
      <c r="B680" t="s">
        <v>9581</v>
      </c>
      <c r="C680" t="s">
        <v>9582</v>
      </c>
      <c r="D680">
        <v>2005</v>
      </c>
      <c r="E680" t="s">
        <v>667</v>
      </c>
      <c r="F680" t="s">
        <v>9584</v>
      </c>
      <c r="G680">
        <v>6</v>
      </c>
      <c r="J680">
        <v>6</v>
      </c>
      <c r="K680" t="s">
        <v>37021</v>
      </c>
      <c r="L680" t="s">
        <v>37223</v>
      </c>
      <c r="M680" t="s">
        <v>37224</v>
      </c>
      <c r="N680" t="s">
        <v>37131</v>
      </c>
      <c r="O680" t="s">
        <v>37098</v>
      </c>
      <c r="P680" t="s">
        <v>37226</v>
      </c>
      <c r="T680">
        <v>13</v>
      </c>
      <c r="U680">
        <v>99.759615384615401</v>
      </c>
      <c r="V680">
        <v>25</v>
      </c>
      <c r="X680" t="s">
        <v>13429</v>
      </c>
    </row>
    <row r="681" spans="1:24" hidden="1">
      <c r="A681" t="s">
        <v>37222</v>
      </c>
      <c r="B681" t="s">
        <v>9581</v>
      </c>
      <c r="C681" t="s">
        <v>9582</v>
      </c>
      <c r="D681">
        <v>2005</v>
      </c>
      <c r="E681" t="s">
        <v>667</v>
      </c>
      <c r="F681" t="s">
        <v>9584</v>
      </c>
      <c r="G681">
        <v>6</v>
      </c>
      <c r="J681">
        <v>6</v>
      </c>
      <c r="K681" t="s">
        <v>37021</v>
      </c>
      <c r="L681" t="s">
        <v>37223</v>
      </c>
      <c r="M681" t="s">
        <v>37224</v>
      </c>
      <c r="N681" t="s">
        <v>37131</v>
      </c>
      <c r="O681" t="s">
        <v>37098</v>
      </c>
      <c r="P681" t="s">
        <v>37226</v>
      </c>
      <c r="T681">
        <v>13.96875</v>
      </c>
      <c r="U681">
        <v>99.526742788461505</v>
      </c>
      <c r="V681">
        <v>25</v>
      </c>
      <c r="X681" t="s">
        <v>13429</v>
      </c>
    </row>
    <row r="682" spans="1:24" hidden="1">
      <c r="A682" t="s">
        <v>37222</v>
      </c>
      <c r="B682" t="s">
        <v>9581</v>
      </c>
      <c r="C682" t="s">
        <v>9582</v>
      </c>
      <c r="D682">
        <v>2005</v>
      </c>
      <c r="E682" t="s">
        <v>667</v>
      </c>
      <c r="F682" t="s">
        <v>9584</v>
      </c>
      <c r="G682">
        <v>6</v>
      </c>
      <c r="J682">
        <v>6</v>
      </c>
      <c r="K682" t="s">
        <v>37021</v>
      </c>
      <c r="L682" t="s">
        <v>37223</v>
      </c>
      <c r="M682" t="s">
        <v>37224</v>
      </c>
      <c r="N682" t="s">
        <v>37131</v>
      </c>
      <c r="O682" t="s">
        <v>37098</v>
      </c>
      <c r="P682" t="s">
        <v>37226</v>
      </c>
      <c r="T682">
        <v>14.9375</v>
      </c>
      <c r="U682">
        <v>59.870793269230703</v>
      </c>
      <c r="V682">
        <v>25</v>
      </c>
      <c r="X682" t="s">
        <v>13429</v>
      </c>
    </row>
    <row r="683" spans="1:24" hidden="1">
      <c r="A683" t="s">
        <v>37222</v>
      </c>
      <c r="B683" t="s">
        <v>9581</v>
      </c>
      <c r="C683" t="s">
        <v>9582</v>
      </c>
      <c r="D683">
        <v>2005</v>
      </c>
      <c r="E683" t="s">
        <v>667</v>
      </c>
      <c r="F683" t="s">
        <v>9584</v>
      </c>
      <c r="G683">
        <v>6</v>
      </c>
      <c r="J683">
        <v>6</v>
      </c>
      <c r="K683" t="s">
        <v>37021</v>
      </c>
      <c r="L683" t="s">
        <v>37223</v>
      </c>
      <c r="M683" t="s">
        <v>37224</v>
      </c>
      <c r="N683" t="s">
        <v>37131</v>
      </c>
      <c r="O683" t="s">
        <v>37098</v>
      </c>
      <c r="P683" t="s">
        <v>37226</v>
      </c>
      <c r="T683">
        <v>15.9375</v>
      </c>
      <c r="U683">
        <v>62.515024038461497</v>
      </c>
      <c r="V683">
        <v>25</v>
      </c>
      <c r="X683" t="s">
        <v>13429</v>
      </c>
    </row>
    <row r="684" spans="1:24">
      <c r="A684" t="s">
        <v>37222</v>
      </c>
      <c r="B684" t="s">
        <v>9581</v>
      </c>
      <c r="C684" t="s">
        <v>9582</v>
      </c>
      <c r="D684">
        <v>2005</v>
      </c>
      <c r="E684" t="s">
        <v>667</v>
      </c>
      <c r="F684" t="s">
        <v>9584</v>
      </c>
      <c r="G684">
        <v>6</v>
      </c>
      <c r="J684">
        <v>6</v>
      </c>
      <c r="K684" t="s">
        <v>37021</v>
      </c>
      <c r="L684" t="s">
        <v>37223</v>
      </c>
      <c r="M684" t="s">
        <v>37224</v>
      </c>
      <c r="N684" t="s">
        <v>37131</v>
      </c>
      <c r="O684" t="s">
        <v>37098</v>
      </c>
      <c r="P684" t="s">
        <v>37227</v>
      </c>
      <c r="Q684">
        <v>24.340555999999999</v>
      </c>
      <c r="R684">
        <v>124.155556</v>
      </c>
      <c r="S684">
        <v>5</v>
      </c>
      <c r="T684">
        <v>12</v>
      </c>
      <c r="U684">
        <v>96.116504854368898</v>
      </c>
      <c r="V684">
        <v>25</v>
      </c>
      <c r="W684">
        <v>12</v>
      </c>
    </row>
    <row r="685" spans="1:24">
      <c r="A685" t="s">
        <v>37222</v>
      </c>
      <c r="B685" t="s">
        <v>9581</v>
      </c>
      <c r="C685" t="s">
        <v>9582</v>
      </c>
      <c r="D685">
        <v>2005</v>
      </c>
      <c r="E685" t="s">
        <v>667</v>
      </c>
      <c r="F685" t="s">
        <v>9584</v>
      </c>
      <c r="G685">
        <v>6</v>
      </c>
      <c r="J685">
        <v>6</v>
      </c>
      <c r="K685" t="s">
        <v>37021</v>
      </c>
      <c r="L685" t="s">
        <v>37223</v>
      </c>
      <c r="M685" t="s">
        <v>37224</v>
      </c>
      <c r="N685" t="s">
        <v>37131</v>
      </c>
      <c r="O685" t="s">
        <v>37098</v>
      </c>
      <c r="P685" t="s">
        <v>37227</v>
      </c>
      <c r="Q685">
        <v>24.340555999999999</v>
      </c>
      <c r="R685">
        <v>124.155556</v>
      </c>
      <c r="S685">
        <v>5</v>
      </c>
      <c r="T685">
        <v>13.015873015873</v>
      </c>
      <c r="U685">
        <v>0</v>
      </c>
      <c r="V685">
        <v>25</v>
      </c>
      <c r="W685">
        <v>13</v>
      </c>
    </row>
    <row r="686" spans="1:24">
      <c r="A686" t="s">
        <v>37222</v>
      </c>
      <c r="B686" t="s">
        <v>9581</v>
      </c>
      <c r="C686" t="s">
        <v>9582</v>
      </c>
      <c r="D686">
        <v>2005</v>
      </c>
      <c r="E686" t="s">
        <v>667</v>
      </c>
      <c r="F686" t="s">
        <v>9584</v>
      </c>
      <c r="G686">
        <v>6</v>
      </c>
      <c r="J686">
        <v>6</v>
      </c>
      <c r="K686" t="s">
        <v>37021</v>
      </c>
      <c r="L686" t="s">
        <v>37223</v>
      </c>
      <c r="M686" t="s">
        <v>37224</v>
      </c>
      <c r="N686" t="s">
        <v>37131</v>
      </c>
      <c r="O686" t="s">
        <v>37098</v>
      </c>
      <c r="P686" t="s">
        <v>37227</v>
      </c>
      <c r="Q686">
        <v>24.340555999999999</v>
      </c>
      <c r="R686">
        <v>124.155556</v>
      </c>
      <c r="S686">
        <v>5</v>
      </c>
      <c r="T686">
        <v>14</v>
      </c>
      <c r="U686">
        <v>0</v>
      </c>
      <c r="V686">
        <v>25</v>
      </c>
      <c r="W686">
        <v>14</v>
      </c>
    </row>
    <row r="687" spans="1:24">
      <c r="A687" t="s">
        <v>37222</v>
      </c>
      <c r="B687" t="s">
        <v>9581</v>
      </c>
      <c r="C687" t="s">
        <v>9582</v>
      </c>
      <c r="D687">
        <v>2005</v>
      </c>
      <c r="E687" t="s">
        <v>667</v>
      </c>
      <c r="F687" t="s">
        <v>9584</v>
      </c>
      <c r="G687">
        <v>6</v>
      </c>
      <c r="J687">
        <v>6</v>
      </c>
      <c r="K687" t="s">
        <v>37021</v>
      </c>
      <c r="L687" t="s">
        <v>37223</v>
      </c>
      <c r="M687" t="s">
        <v>37224</v>
      </c>
      <c r="N687" t="s">
        <v>37131</v>
      </c>
      <c r="O687" t="s">
        <v>37098</v>
      </c>
      <c r="P687" t="s">
        <v>37227</v>
      </c>
      <c r="Q687">
        <v>24.340555999999999</v>
      </c>
      <c r="R687">
        <v>124.155556</v>
      </c>
      <c r="S687">
        <v>5</v>
      </c>
      <c r="T687">
        <v>14.984126984126901</v>
      </c>
      <c r="U687">
        <v>0</v>
      </c>
      <c r="V687">
        <v>25</v>
      </c>
      <c r="W687">
        <v>15</v>
      </c>
    </row>
    <row r="688" spans="1:24">
      <c r="A688" t="s">
        <v>37222</v>
      </c>
      <c r="B688" t="s">
        <v>9581</v>
      </c>
      <c r="C688" t="s">
        <v>9582</v>
      </c>
      <c r="D688">
        <v>2005</v>
      </c>
      <c r="E688" t="s">
        <v>667</v>
      </c>
      <c r="F688" t="s">
        <v>9584</v>
      </c>
      <c r="G688">
        <v>6</v>
      </c>
      <c r="J688">
        <v>6</v>
      </c>
      <c r="K688" t="s">
        <v>37021</v>
      </c>
      <c r="L688" t="s">
        <v>37223</v>
      </c>
      <c r="M688" t="s">
        <v>37224</v>
      </c>
      <c r="N688" t="s">
        <v>37131</v>
      </c>
      <c r="O688" t="s">
        <v>37098</v>
      </c>
      <c r="P688" t="s">
        <v>37227</v>
      </c>
      <c r="Q688">
        <v>24.340555999999999</v>
      </c>
      <c r="R688">
        <v>124.155556</v>
      </c>
      <c r="S688">
        <v>5</v>
      </c>
      <c r="T688">
        <v>16.031746031746</v>
      </c>
      <c r="U688">
        <v>0</v>
      </c>
      <c r="V688">
        <v>25</v>
      </c>
      <c r="W688">
        <v>16</v>
      </c>
    </row>
    <row r="689" spans="1:23">
      <c r="A689" t="s">
        <v>37222</v>
      </c>
      <c r="B689" t="s">
        <v>9581</v>
      </c>
      <c r="C689" t="s">
        <v>9582</v>
      </c>
      <c r="D689">
        <v>2005</v>
      </c>
      <c r="E689" t="s">
        <v>667</v>
      </c>
      <c r="F689" t="s">
        <v>9584</v>
      </c>
      <c r="G689">
        <v>6</v>
      </c>
      <c r="J689">
        <v>6</v>
      </c>
      <c r="K689" t="s">
        <v>37021</v>
      </c>
      <c r="L689" t="s">
        <v>37223</v>
      </c>
      <c r="M689" t="s">
        <v>37224</v>
      </c>
      <c r="N689" t="s">
        <v>37131</v>
      </c>
      <c r="O689" t="s">
        <v>37098</v>
      </c>
      <c r="P689" t="s">
        <v>37228</v>
      </c>
      <c r="Q689">
        <v>34.509444000000002</v>
      </c>
      <c r="R689">
        <v>135.79249999999999</v>
      </c>
      <c r="S689">
        <v>5</v>
      </c>
      <c r="T689">
        <v>12</v>
      </c>
      <c r="U689">
        <v>100</v>
      </c>
      <c r="V689">
        <v>25</v>
      </c>
      <c r="W689">
        <v>12</v>
      </c>
    </row>
    <row r="690" spans="1:23">
      <c r="A690" t="s">
        <v>37222</v>
      </c>
      <c r="B690" t="s">
        <v>9581</v>
      </c>
      <c r="C690" t="s">
        <v>9582</v>
      </c>
      <c r="D690">
        <v>2005</v>
      </c>
      <c r="E690" t="s">
        <v>667</v>
      </c>
      <c r="F690" t="s">
        <v>9584</v>
      </c>
      <c r="G690">
        <v>6</v>
      </c>
      <c r="J690">
        <v>6</v>
      </c>
      <c r="K690" t="s">
        <v>37021</v>
      </c>
      <c r="L690" t="s">
        <v>37223</v>
      </c>
      <c r="M690" t="s">
        <v>37224</v>
      </c>
      <c r="N690" t="s">
        <v>37131</v>
      </c>
      <c r="O690" t="s">
        <v>37098</v>
      </c>
      <c r="P690" t="s">
        <v>37228</v>
      </c>
      <c r="Q690">
        <v>34.509444000000002</v>
      </c>
      <c r="R690">
        <v>135.79249999999999</v>
      </c>
      <c r="S690">
        <v>5</v>
      </c>
      <c r="T690">
        <v>13.015873015873</v>
      </c>
      <c r="U690">
        <v>100</v>
      </c>
      <c r="V690">
        <v>25</v>
      </c>
      <c r="W690">
        <v>13</v>
      </c>
    </row>
    <row r="691" spans="1:23">
      <c r="A691" t="s">
        <v>37222</v>
      </c>
      <c r="B691" t="s">
        <v>9581</v>
      </c>
      <c r="C691" t="s">
        <v>9582</v>
      </c>
      <c r="D691">
        <v>2005</v>
      </c>
      <c r="E691" t="s">
        <v>667</v>
      </c>
      <c r="F691" t="s">
        <v>9584</v>
      </c>
      <c r="G691">
        <v>6</v>
      </c>
      <c r="J691">
        <v>6</v>
      </c>
      <c r="K691" t="s">
        <v>37021</v>
      </c>
      <c r="L691" t="s">
        <v>37223</v>
      </c>
      <c r="M691" t="s">
        <v>37224</v>
      </c>
      <c r="N691" t="s">
        <v>37131</v>
      </c>
      <c r="O691" t="s">
        <v>37098</v>
      </c>
      <c r="P691" t="s">
        <v>37228</v>
      </c>
      <c r="Q691">
        <v>34.509444000000002</v>
      </c>
      <c r="R691">
        <v>135.79249999999999</v>
      </c>
      <c r="S691">
        <v>5</v>
      </c>
      <c r="T691">
        <v>14</v>
      </c>
      <c r="U691">
        <v>100</v>
      </c>
      <c r="V691">
        <v>25</v>
      </c>
      <c r="W691">
        <v>14</v>
      </c>
    </row>
    <row r="692" spans="1:23">
      <c r="A692" t="s">
        <v>37222</v>
      </c>
      <c r="B692" t="s">
        <v>9581</v>
      </c>
      <c r="C692" t="s">
        <v>9582</v>
      </c>
      <c r="D692">
        <v>2005</v>
      </c>
      <c r="E692" t="s">
        <v>667</v>
      </c>
      <c r="F692" t="s">
        <v>9584</v>
      </c>
      <c r="G692">
        <v>6</v>
      </c>
      <c r="J692">
        <v>6</v>
      </c>
      <c r="K692" t="s">
        <v>37021</v>
      </c>
      <c r="L692" t="s">
        <v>37223</v>
      </c>
      <c r="M692" t="s">
        <v>37224</v>
      </c>
      <c r="N692" t="s">
        <v>37131</v>
      </c>
      <c r="O692" t="s">
        <v>37098</v>
      </c>
      <c r="P692" t="s">
        <v>37228</v>
      </c>
      <c r="Q692">
        <v>34.509444000000002</v>
      </c>
      <c r="R692">
        <v>135.79249999999999</v>
      </c>
      <c r="S692">
        <v>5</v>
      </c>
      <c r="T692">
        <v>15.0161812297734</v>
      </c>
      <c r="U692">
        <v>-0.97087378640776401</v>
      </c>
      <c r="V692">
        <v>25</v>
      </c>
      <c r="W692">
        <v>15</v>
      </c>
    </row>
    <row r="693" spans="1:23">
      <c r="A693" t="s">
        <v>37222</v>
      </c>
      <c r="B693" t="s">
        <v>9581</v>
      </c>
      <c r="C693" t="s">
        <v>9582</v>
      </c>
      <c r="D693">
        <v>2005</v>
      </c>
      <c r="E693" t="s">
        <v>667</v>
      </c>
      <c r="F693" t="s">
        <v>9584</v>
      </c>
      <c r="G693">
        <v>6</v>
      </c>
      <c r="J693">
        <v>6</v>
      </c>
      <c r="K693" t="s">
        <v>37021</v>
      </c>
      <c r="L693" t="s">
        <v>37223</v>
      </c>
      <c r="M693" t="s">
        <v>37224</v>
      </c>
      <c r="N693" t="s">
        <v>37131</v>
      </c>
      <c r="O693" t="s">
        <v>37098</v>
      </c>
      <c r="P693" t="s">
        <v>37228</v>
      </c>
      <c r="Q693">
        <v>34.509444000000002</v>
      </c>
      <c r="R693">
        <v>135.79249999999999</v>
      </c>
      <c r="S693">
        <v>5</v>
      </c>
      <c r="T693">
        <v>15.9981507165973</v>
      </c>
      <c r="U693">
        <v>5.8252427184465798</v>
      </c>
      <c r="V693">
        <v>25</v>
      </c>
      <c r="W693">
        <v>16</v>
      </c>
    </row>
    <row r="694" spans="1:23">
      <c r="A694" t="s">
        <v>37222</v>
      </c>
      <c r="B694" t="s">
        <v>9581</v>
      </c>
      <c r="C694" t="s">
        <v>9582</v>
      </c>
      <c r="D694">
        <v>2005</v>
      </c>
      <c r="E694" t="s">
        <v>667</v>
      </c>
      <c r="F694" t="s">
        <v>9584</v>
      </c>
      <c r="G694">
        <v>6</v>
      </c>
      <c r="J694">
        <v>6</v>
      </c>
      <c r="K694" t="s">
        <v>37021</v>
      </c>
      <c r="L694" t="s">
        <v>37223</v>
      </c>
      <c r="M694" t="s">
        <v>37224</v>
      </c>
      <c r="N694" t="s">
        <v>37131</v>
      </c>
      <c r="O694" t="s">
        <v>37098</v>
      </c>
      <c r="P694" t="s">
        <v>37229</v>
      </c>
      <c r="Q694">
        <v>31.374278</v>
      </c>
      <c r="R694">
        <v>130.54291699999999</v>
      </c>
      <c r="S694">
        <v>5</v>
      </c>
      <c r="T694">
        <v>12</v>
      </c>
      <c r="U694">
        <v>100</v>
      </c>
      <c r="V694">
        <v>25</v>
      </c>
      <c r="W694">
        <v>12</v>
      </c>
    </row>
    <row r="695" spans="1:23">
      <c r="A695" t="s">
        <v>37222</v>
      </c>
      <c r="B695" t="s">
        <v>9581</v>
      </c>
      <c r="C695" t="s">
        <v>9582</v>
      </c>
      <c r="D695">
        <v>2005</v>
      </c>
      <c r="E695" t="s">
        <v>667</v>
      </c>
      <c r="F695" t="s">
        <v>9584</v>
      </c>
      <c r="G695">
        <v>6</v>
      </c>
      <c r="J695">
        <v>6</v>
      </c>
      <c r="K695" t="s">
        <v>37021</v>
      </c>
      <c r="L695" t="s">
        <v>37223</v>
      </c>
      <c r="M695" t="s">
        <v>37224</v>
      </c>
      <c r="N695" t="s">
        <v>37131</v>
      </c>
      <c r="O695" t="s">
        <v>37098</v>
      </c>
      <c r="P695" t="s">
        <v>37229</v>
      </c>
      <c r="Q695">
        <v>31.374278</v>
      </c>
      <c r="R695">
        <v>130.54291699999999</v>
      </c>
      <c r="S695">
        <v>5</v>
      </c>
      <c r="T695">
        <v>13.007874015748</v>
      </c>
      <c r="U695">
        <v>100.970873786407</v>
      </c>
      <c r="V695">
        <v>25</v>
      </c>
      <c r="W695">
        <v>13</v>
      </c>
    </row>
    <row r="696" spans="1:23">
      <c r="A696" t="s">
        <v>37222</v>
      </c>
      <c r="B696" t="s">
        <v>9581</v>
      </c>
      <c r="C696" t="s">
        <v>9582</v>
      </c>
      <c r="D696">
        <v>2005</v>
      </c>
      <c r="E696" t="s">
        <v>667</v>
      </c>
      <c r="F696" t="s">
        <v>9584</v>
      </c>
      <c r="G696">
        <v>6</v>
      </c>
      <c r="J696">
        <v>6</v>
      </c>
      <c r="K696" t="s">
        <v>37021</v>
      </c>
      <c r="L696" t="s">
        <v>37223</v>
      </c>
      <c r="M696" t="s">
        <v>37224</v>
      </c>
      <c r="N696" t="s">
        <v>37131</v>
      </c>
      <c r="O696" t="s">
        <v>37098</v>
      </c>
      <c r="P696" t="s">
        <v>37229</v>
      </c>
      <c r="Q696">
        <v>31.374278</v>
      </c>
      <c r="R696">
        <v>130.54291699999999</v>
      </c>
      <c r="S696">
        <v>5</v>
      </c>
      <c r="T696">
        <v>13.9842519685039</v>
      </c>
      <c r="U696">
        <v>76.699029126213603</v>
      </c>
      <c r="V696">
        <v>25</v>
      </c>
      <c r="W696">
        <v>14</v>
      </c>
    </row>
    <row r="697" spans="1:23">
      <c r="A697" t="s">
        <v>37222</v>
      </c>
      <c r="B697" t="s">
        <v>9581</v>
      </c>
      <c r="C697" t="s">
        <v>9582</v>
      </c>
      <c r="D697">
        <v>2005</v>
      </c>
      <c r="E697" t="s">
        <v>667</v>
      </c>
      <c r="F697" t="s">
        <v>9584</v>
      </c>
      <c r="G697">
        <v>6</v>
      </c>
      <c r="J697">
        <v>6</v>
      </c>
      <c r="K697" t="s">
        <v>37021</v>
      </c>
      <c r="L697" t="s">
        <v>37223</v>
      </c>
      <c r="M697" t="s">
        <v>37224</v>
      </c>
      <c r="N697" t="s">
        <v>37131</v>
      </c>
      <c r="O697" t="s">
        <v>37098</v>
      </c>
      <c r="P697" t="s">
        <v>37229</v>
      </c>
      <c r="Q697">
        <v>31.374278</v>
      </c>
      <c r="R697">
        <v>130.54291699999999</v>
      </c>
      <c r="S697">
        <v>5</v>
      </c>
      <c r="T697">
        <v>14.9606299212598</v>
      </c>
      <c r="U697">
        <v>78.640776699029104</v>
      </c>
      <c r="V697">
        <v>25</v>
      </c>
      <c r="W697">
        <v>15</v>
      </c>
    </row>
    <row r="698" spans="1:23">
      <c r="A698" t="s">
        <v>37222</v>
      </c>
      <c r="B698" t="s">
        <v>9581</v>
      </c>
      <c r="C698" t="s">
        <v>9582</v>
      </c>
      <c r="D698">
        <v>2005</v>
      </c>
      <c r="E698" t="s">
        <v>667</v>
      </c>
      <c r="F698" t="s">
        <v>9584</v>
      </c>
      <c r="G698">
        <v>6</v>
      </c>
      <c r="J698">
        <v>6</v>
      </c>
      <c r="K698" t="s">
        <v>37021</v>
      </c>
      <c r="L698" t="s">
        <v>37223</v>
      </c>
      <c r="M698" t="s">
        <v>37224</v>
      </c>
      <c r="N698" t="s">
        <v>37131</v>
      </c>
      <c r="O698" t="s">
        <v>37098</v>
      </c>
      <c r="P698" t="s">
        <v>37229</v>
      </c>
      <c r="Q698">
        <v>31.374278</v>
      </c>
      <c r="R698">
        <v>130.54291699999999</v>
      </c>
      <c r="S698">
        <v>5</v>
      </c>
      <c r="T698">
        <v>16</v>
      </c>
      <c r="U698">
        <v>78.640776699029104</v>
      </c>
      <c r="V698">
        <v>25</v>
      </c>
      <c r="W698">
        <v>16</v>
      </c>
    </row>
    <row r="699" spans="1:23">
      <c r="A699" t="s">
        <v>37222</v>
      </c>
      <c r="B699" t="s">
        <v>9581</v>
      </c>
      <c r="C699" t="s">
        <v>9582</v>
      </c>
      <c r="D699">
        <v>2005</v>
      </c>
      <c r="E699" t="s">
        <v>667</v>
      </c>
      <c r="F699" t="s">
        <v>9584</v>
      </c>
      <c r="G699">
        <v>6</v>
      </c>
      <c r="J699">
        <v>6</v>
      </c>
      <c r="K699" t="s">
        <v>37021</v>
      </c>
      <c r="L699" t="s">
        <v>37223</v>
      </c>
      <c r="M699" t="s">
        <v>37224</v>
      </c>
      <c r="N699" t="s">
        <v>37131</v>
      </c>
      <c r="O699" t="s">
        <v>37098</v>
      </c>
      <c r="P699" t="s">
        <v>37230</v>
      </c>
      <c r="Q699">
        <v>38.255555999999999</v>
      </c>
      <c r="R699">
        <v>140.33972199999999</v>
      </c>
      <c r="S699">
        <v>5</v>
      </c>
      <c r="T699">
        <v>11.968253968253901</v>
      </c>
      <c r="U699">
        <v>100</v>
      </c>
      <c r="V699">
        <v>25</v>
      </c>
      <c r="W699">
        <v>12</v>
      </c>
    </row>
    <row r="700" spans="1:23">
      <c r="A700" t="s">
        <v>37222</v>
      </c>
      <c r="B700" t="s">
        <v>9581</v>
      </c>
      <c r="C700" t="s">
        <v>9582</v>
      </c>
      <c r="D700">
        <v>2005</v>
      </c>
      <c r="E700" t="s">
        <v>667</v>
      </c>
      <c r="F700" t="s">
        <v>9584</v>
      </c>
      <c r="G700">
        <v>6</v>
      </c>
      <c r="J700">
        <v>6</v>
      </c>
      <c r="K700" t="s">
        <v>37021</v>
      </c>
      <c r="L700" t="s">
        <v>37223</v>
      </c>
      <c r="M700" t="s">
        <v>37224</v>
      </c>
      <c r="N700" t="s">
        <v>37131</v>
      </c>
      <c r="O700" t="s">
        <v>37098</v>
      </c>
      <c r="P700" t="s">
        <v>37230</v>
      </c>
      <c r="Q700">
        <v>38.255555999999999</v>
      </c>
      <c r="R700">
        <v>140.33972199999999</v>
      </c>
      <c r="S700">
        <v>5</v>
      </c>
      <c r="T700">
        <v>12.984126984126901</v>
      </c>
      <c r="U700">
        <v>100</v>
      </c>
      <c r="V700">
        <v>25</v>
      </c>
      <c r="W700">
        <v>13</v>
      </c>
    </row>
    <row r="701" spans="1:23">
      <c r="A701" t="s">
        <v>37222</v>
      </c>
      <c r="B701" t="s">
        <v>9581</v>
      </c>
      <c r="C701" t="s">
        <v>9582</v>
      </c>
      <c r="D701">
        <v>2005</v>
      </c>
      <c r="E701" t="s">
        <v>667</v>
      </c>
      <c r="F701" t="s">
        <v>9584</v>
      </c>
      <c r="G701">
        <v>6</v>
      </c>
      <c r="J701">
        <v>6</v>
      </c>
      <c r="K701" t="s">
        <v>37021</v>
      </c>
      <c r="L701" t="s">
        <v>37223</v>
      </c>
      <c r="M701" t="s">
        <v>37224</v>
      </c>
      <c r="N701" t="s">
        <v>37131</v>
      </c>
      <c r="O701" t="s">
        <v>37098</v>
      </c>
      <c r="P701" t="s">
        <v>37230</v>
      </c>
      <c r="Q701">
        <v>38.255555999999999</v>
      </c>
      <c r="R701">
        <v>140.33972199999999</v>
      </c>
      <c r="S701">
        <v>5</v>
      </c>
      <c r="T701">
        <v>13.968253968253901</v>
      </c>
      <c r="U701">
        <v>100</v>
      </c>
      <c r="V701">
        <v>25</v>
      </c>
      <c r="W701">
        <v>14</v>
      </c>
    </row>
    <row r="702" spans="1:23">
      <c r="A702" t="s">
        <v>37222</v>
      </c>
      <c r="B702" t="s">
        <v>9581</v>
      </c>
      <c r="C702" t="s">
        <v>9582</v>
      </c>
      <c r="D702">
        <v>2005</v>
      </c>
      <c r="E702" t="s">
        <v>667</v>
      </c>
      <c r="F702" t="s">
        <v>9584</v>
      </c>
      <c r="G702">
        <v>6</v>
      </c>
      <c r="J702">
        <v>6</v>
      </c>
      <c r="K702" t="s">
        <v>37021</v>
      </c>
      <c r="L702" t="s">
        <v>37223</v>
      </c>
      <c r="M702" t="s">
        <v>37224</v>
      </c>
      <c r="N702" t="s">
        <v>37131</v>
      </c>
      <c r="O702" t="s">
        <v>37098</v>
      </c>
      <c r="P702" t="s">
        <v>37230</v>
      </c>
      <c r="Q702">
        <v>38.255555999999999</v>
      </c>
      <c r="R702">
        <v>140.33972199999999</v>
      </c>
      <c r="S702">
        <v>5</v>
      </c>
      <c r="T702">
        <v>14.9630647130647</v>
      </c>
      <c r="U702">
        <v>66.346153846153797</v>
      </c>
      <c r="V702">
        <v>25</v>
      </c>
      <c r="W702">
        <v>15</v>
      </c>
    </row>
    <row r="703" spans="1:23">
      <c r="A703" t="s">
        <v>37222</v>
      </c>
      <c r="B703" t="s">
        <v>9581</v>
      </c>
      <c r="C703" t="s">
        <v>9582</v>
      </c>
      <c r="D703">
        <v>2005</v>
      </c>
      <c r="E703" t="s">
        <v>667</v>
      </c>
      <c r="F703" t="s">
        <v>9584</v>
      </c>
      <c r="G703">
        <v>6</v>
      </c>
      <c r="J703">
        <v>6</v>
      </c>
      <c r="K703" t="s">
        <v>37021</v>
      </c>
      <c r="L703" t="s">
        <v>37223</v>
      </c>
      <c r="M703" t="s">
        <v>37224</v>
      </c>
      <c r="N703" t="s">
        <v>37131</v>
      </c>
      <c r="O703" t="s">
        <v>37098</v>
      </c>
      <c r="P703" t="s">
        <v>37230</v>
      </c>
      <c r="Q703">
        <v>38.255555999999999</v>
      </c>
      <c r="R703">
        <v>140.33972199999999</v>
      </c>
      <c r="S703">
        <v>5</v>
      </c>
      <c r="T703">
        <v>16</v>
      </c>
      <c r="U703">
        <v>0</v>
      </c>
      <c r="V703">
        <v>25</v>
      </c>
      <c r="W703">
        <v>16</v>
      </c>
    </row>
    <row r="704" spans="1:23">
      <c r="A704" t="s">
        <v>37222</v>
      </c>
      <c r="B704" t="s">
        <v>9581</v>
      </c>
      <c r="C704" t="s">
        <v>9582</v>
      </c>
      <c r="D704">
        <v>2005</v>
      </c>
      <c r="E704" t="s">
        <v>667</v>
      </c>
      <c r="F704" t="s">
        <v>9584</v>
      </c>
      <c r="G704">
        <v>6</v>
      </c>
      <c r="J704">
        <v>6</v>
      </c>
      <c r="K704" t="s">
        <v>37021</v>
      </c>
      <c r="L704" t="s">
        <v>37223</v>
      </c>
      <c r="M704" t="s">
        <v>37224</v>
      </c>
      <c r="N704" t="s">
        <v>37131</v>
      </c>
      <c r="O704" t="s">
        <v>37098</v>
      </c>
      <c r="P704" t="s">
        <v>37231</v>
      </c>
      <c r="Q704">
        <v>35.281388999999997</v>
      </c>
      <c r="R704">
        <v>139.671944</v>
      </c>
      <c r="S704">
        <v>5</v>
      </c>
      <c r="T704">
        <v>12</v>
      </c>
      <c r="U704">
        <v>100</v>
      </c>
      <c r="V704">
        <v>25</v>
      </c>
      <c r="W704">
        <v>12</v>
      </c>
    </row>
    <row r="705" spans="1:23">
      <c r="A705" t="s">
        <v>37222</v>
      </c>
      <c r="B705" t="s">
        <v>9581</v>
      </c>
      <c r="C705" t="s">
        <v>9582</v>
      </c>
      <c r="D705">
        <v>2005</v>
      </c>
      <c r="E705" t="s">
        <v>667</v>
      </c>
      <c r="F705" t="s">
        <v>9584</v>
      </c>
      <c r="G705">
        <v>6</v>
      </c>
      <c r="J705">
        <v>6</v>
      </c>
      <c r="K705" t="s">
        <v>37021</v>
      </c>
      <c r="L705" t="s">
        <v>37223</v>
      </c>
      <c r="M705" t="s">
        <v>37224</v>
      </c>
      <c r="N705" t="s">
        <v>37131</v>
      </c>
      <c r="O705" t="s">
        <v>37098</v>
      </c>
      <c r="P705" t="s">
        <v>37231</v>
      </c>
      <c r="Q705">
        <v>35.281388999999997</v>
      </c>
      <c r="R705">
        <v>139.671944</v>
      </c>
      <c r="S705">
        <v>5</v>
      </c>
      <c r="T705">
        <v>13</v>
      </c>
      <c r="U705">
        <v>99.759615384615401</v>
      </c>
      <c r="V705">
        <v>25</v>
      </c>
      <c r="W705">
        <v>13</v>
      </c>
    </row>
    <row r="706" spans="1:23">
      <c r="A706" t="s">
        <v>37222</v>
      </c>
      <c r="B706" t="s">
        <v>9581</v>
      </c>
      <c r="C706" t="s">
        <v>9582</v>
      </c>
      <c r="D706">
        <v>2005</v>
      </c>
      <c r="E706" t="s">
        <v>667</v>
      </c>
      <c r="F706" t="s">
        <v>9584</v>
      </c>
      <c r="G706">
        <v>6</v>
      </c>
      <c r="J706">
        <v>6</v>
      </c>
      <c r="K706" t="s">
        <v>37021</v>
      </c>
      <c r="L706" t="s">
        <v>37223</v>
      </c>
      <c r="M706" t="s">
        <v>37224</v>
      </c>
      <c r="N706" t="s">
        <v>37131</v>
      </c>
      <c r="O706" t="s">
        <v>37098</v>
      </c>
      <c r="P706" t="s">
        <v>37231</v>
      </c>
      <c r="Q706">
        <v>35.281388999999997</v>
      </c>
      <c r="R706">
        <v>139.671944</v>
      </c>
      <c r="S706">
        <v>5</v>
      </c>
      <c r="T706">
        <v>13.96875</v>
      </c>
      <c r="U706">
        <v>99.526742788461505</v>
      </c>
      <c r="V706">
        <v>25</v>
      </c>
      <c r="W706">
        <v>14</v>
      </c>
    </row>
    <row r="707" spans="1:23">
      <c r="A707" t="s">
        <v>37222</v>
      </c>
      <c r="B707" t="s">
        <v>9581</v>
      </c>
      <c r="C707" t="s">
        <v>9582</v>
      </c>
      <c r="D707">
        <v>2005</v>
      </c>
      <c r="E707" t="s">
        <v>667</v>
      </c>
      <c r="F707" t="s">
        <v>9584</v>
      </c>
      <c r="G707">
        <v>6</v>
      </c>
      <c r="J707">
        <v>6</v>
      </c>
      <c r="K707" t="s">
        <v>37021</v>
      </c>
      <c r="L707" t="s">
        <v>37223</v>
      </c>
      <c r="M707" t="s">
        <v>37224</v>
      </c>
      <c r="N707" t="s">
        <v>37131</v>
      </c>
      <c r="O707" t="s">
        <v>37098</v>
      </c>
      <c r="P707" t="s">
        <v>37231</v>
      </c>
      <c r="Q707">
        <v>35.281388999999997</v>
      </c>
      <c r="R707">
        <v>139.671944</v>
      </c>
      <c r="S707">
        <v>5</v>
      </c>
      <c r="T707">
        <v>14.96875</v>
      </c>
      <c r="U707">
        <v>0.247896634615386</v>
      </c>
      <c r="V707">
        <v>25</v>
      </c>
      <c r="W707">
        <v>15</v>
      </c>
    </row>
    <row r="708" spans="1:23">
      <c r="A708" t="s">
        <v>37222</v>
      </c>
      <c r="B708" t="s">
        <v>9581</v>
      </c>
      <c r="C708" t="s">
        <v>9582</v>
      </c>
      <c r="D708">
        <v>2005</v>
      </c>
      <c r="E708" t="s">
        <v>667</v>
      </c>
      <c r="F708" t="s">
        <v>9584</v>
      </c>
      <c r="G708">
        <v>6</v>
      </c>
      <c r="J708">
        <v>6</v>
      </c>
      <c r="K708" t="s">
        <v>37021</v>
      </c>
      <c r="L708" t="s">
        <v>37223</v>
      </c>
      <c r="M708" t="s">
        <v>37224</v>
      </c>
      <c r="N708" t="s">
        <v>37131</v>
      </c>
      <c r="O708" t="s">
        <v>37098</v>
      </c>
      <c r="P708" t="s">
        <v>37231</v>
      </c>
      <c r="Q708">
        <v>35.281388999999997</v>
      </c>
      <c r="R708">
        <v>139.671944</v>
      </c>
      <c r="S708">
        <v>5</v>
      </c>
      <c r="T708">
        <v>15.9375</v>
      </c>
      <c r="U708">
        <v>3.8611778846154099</v>
      </c>
      <c r="V708">
        <v>25</v>
      </c>
      <c r="W708">
        <v>16</v>
      </c>
    </row>
    <row r="709" spans="1:23">
      <c r="A709" t="s">
        <v>37232</v>
      </c>
      <c r="B709" t="s">
        <v>31630</v>
      </c>
      <c r="C709" t="s">
        <v>31631</v>
      </c>
      <c r="D709">
        <v>1984</v>
      </c>
      <c r="E709" t="s">
        <v>160</v>
      </c>
      <c r="F709" t="s">
        <v>31632</v>
      </c>
      <c r="G709">
        <v>13</v>
      </c>
      <c r="H709" t="s">
        <v>37059</v>
      </c>
      <c r="J709" t="s">
        <v>37233</v>
      </c>
      <c r="K709" t="s">
        <v>37173</v>
      </c>
      <c r="L709" t="s">
        <v>37201</v>
      </c>
      <c r="M709" t="s">
        <v>37234</v>
      </c>
      <c r="N709" t="s">
        <v>37097</v>
      </c>
      <c r="O709" t="s">
        <v>37203</v>
      </c>
      <c r="P709" s="12" t="s">
        <v>37235</v>
      </c>
      <c r="Q709" s="12">
        <v>38.11</v>
      </c>
      <c r="R709" s="12">
        <v>140.87</v>
      </c>
      <c r="S709">
        <v>7</v>
      </c>
      <c r="T709" s="12">
        <v>10</v>
      </c>
      <c r="U709">
        <v>82.051282051282001</v>
      </c>
      <c r="V709" s="12">
        <v>78</v>
      </c>
      <c r="W709" s="12">
        <v>10</v>
      </c>
    </row>
    <row r="710" spans="1:23">
      <c r="A710" t="s">
        <v>37232</v>
      </c>
      <c r="B710" t="s">
        <v>31630</v>
      </c>
      <c r="C710" t="s">
        <v>31631</v>
      </c>
      <c r="D710">
        <v>1984</v>
      </c>
      <c r="E710" t="s">
        <v>160</v>
      </c>
      <c r="F710" t="s">
        <v>31632</v>
      </c>
      <c r="G710">
        <v>13</v>
      </c>
      <c r="H710" t="s">
        <v>37059</v>
      </c>
      <c r="J710" t="s">
        <v>37233</v>
      </c>
      <c r="K710" t="s">
        <v>37173</v>
      </c>
      <c r="L710" t="s">
        <v>37201</v>
      </c>
      <c r="M710" t="s">
        <v>37236</v>
      </c>
      <c r="N710" t="s">
        <v>37097</v>
      </c>
      <c r="O710" t="s">
        <v>37203</v>
      </c>
      <c r="P710" s="12" t="s">
        <v>37235</v>
      </c>
      <c r="Q710" s="12">
        <v>38.11</v>
      </c>
      <c r="R710" s="12">
        <v>140.87</v>
      </c>
      <c r="S710">
        <v>5</v>
      </c>
      <c r="T710" s="12">
        <v>10</v>
      </c>
      <c r="U710" s="12">
        <v>90.476190476190496</v>
      </c>
      <c r="V710">
        <v>42</v>
      </c>
      <c r="W710" s="12">
        <v>10</v>
      </c>
    </row>
    <row r="711" spans="1:23">
      <c r="A711" t="s">
        <v>37232</v>
      </c>
      <c r="B711" t="s">
        <v>31630</v>
      </c>
      <c r="C711" t="s">
        <v>31631</v>
      </c>
      <c r="D711">
        <v>1984</v>
      </c>
      <c r="E711" t="s">
        <v>160</v>
      </c>
      <c r="F711" t="s">
        <v>31632</v>
      </c>
      <c r="G711">
        <v>13</v>
      </c>
      <c r="H711" t="s">
        <v>37059</v>
      </c>
      <c r="J711" t="s">
        <v>37233</v>
      </c>
      <c r="K711" t="s">
        <v>37173</v>
      </c>
      <c r="L711" t="s">
        <v>37201</v>
      </c>
      <c r="M711" s="13" t="s">
        <v>37237</v>
      </c>
      <c r="N711" t="s">
        <v>37097</v>
      </c>
      <c r="O711" t="s">
        <v>37203</v>
      </c>
      <c r="P711" s="14" t="s">
        <v>37235</v>
      </c>
      <c r="Q711" s="14">
        <v>38.11</v>
      </c>
      <c r="R711" s="14">
        <v>140.87</v>
      </c>
      <c r="S711">
        <v>6</v>
      </c>
      <c r="T711" s="13">
        <v>10</v>
      </c>
      <c r="U711">
        <v>100</v>
      </c>
      <c r="V711">
        <v>17</v>
      </c>
      <c r="W711" s="13">
        <v>10</v>
      </c>
    </row>
    <row r="712" spans="1:23">
      <c r="A712" t="s">
        <v>37232</v>
      </c>
      <c r="B712" t="s">
        <v>31630</v>
      </c>
      <c r="C712" t="s">
        <v>31631</v>
      </c>
      <c r="D712">
        <v>1984</v>
      </c>
      <c r="E712" t="s">
        <v>160</v>
      </c>
      <c r="F712" t="s">
        <v>31632</v>
      </c>
      <c r="G712">
        <v>13</v>
      </c>
      <c r="H712" t="s">
        <v>37059</v>
      </c>
      <c r="J712" t="s">
        <v>37233</v>
      </c>
      <c r="K712" t="s">
        <v>37173</v>
      </c>
      <c r="L712" t="s">
        <v>37201</v>
      </c>
      <c r="M712" t="s">
        <v>37234</v>
      </c>
      <c r="N712" t="s">
        <v>37097</v>
      </c>
      <c r="O712" t="s">
        <v>37203</v>
      </c>
      <c r="P712" s="12" t="s">
        <v>37235</v>
      </c>
      <c r="Q712" s="12">
        <v>38.11</v>
      </c>
      <c r="R712" s="12">
        <v>140.87</v>
      </c>
      <c r="S712">
        <v>7</v>
      </c>
      <c r="T712" s="12">
        <v>11.5</v>
      </c>
      <c r="U712">
        <v>78.723404255319195</v>
      </c>
      <c r="V712" s="12">
        <v>47</v>
      </c>
      <c r="W712" s="12">
        <v>11.5</v>
      </c>
    </row>
    <row r="713" spans="1:23">
      <c r="A713" t="s">
        <v>37232</v>
      </c>
      <c r="B713" t="s">
        <v>31630</v>
      </c>
      <c r="C713" t="s">
        <v>31631</v>
      </c>
      <c r="D713">
        <v>1984</v>
      </c>
      <c r="E713" t="s">
        <v>160</v>
      </c>
      <c r="F713" t="s">
        <v>31632</v>
      </c>
      <c r="G713">
        <v>13</v>
      </c>
      <c r="H713" t="s">
        <v>37059</v>
      </c>
      <c r="J713" t="s">
        <v>37233</v>
      </c>
      <c r="K713" t="s">
        <v>37173</v>
      </c>
      <c r="L713" t="s">
        <v>37201</v>
      </c>
      <c r="M713" t="s">
        <v>37234</v>
      </c>
      <c r="N713" t="s">
        <v>37097</v>
      </c>
      <c r="O713" t="s">
        <v>37203</v>
      </c>
      <c r="P713" s="12" t="s">
        <v>37235</v>
      </c>
      <c r="Q713" s="12">
        <v>38.11</v>
      </c>
      <c r="R713" s="12">
        <v>140.87</v>
      </c>
      <c r="S713">
        <v>7</v>
      </c>
      <c r="T713" s="12">
        <v>12</v>
      </c>
      <c r="U713">
        <v>33.3333333333333</v>
      </c>
      <c r="V713" s="12">
        <v>36</v>
      </c>
      <c r="W713" s="12">
        <v>12</v>
      </c>
    </row>
    <row r="714" spans="1:23">
      <c r="A714" t="s">
        <v>37232</v>
      </c>
      <c r="B714" t="s">
        <v>31630</v>
      </c>
      <c r="C714" t="s">
        <v>31631</v>
      </c>
      <c r="D714">
        <v>1984</v>
      </c>
      <c r="E714" t="s">
        <v>160</v>
      </c>
      <c r="F714" t="s">
        <v>31632</v>
      </c>
      <c r="G714">
        <v>13</v>
      </c>
      <c r="H714" t="s">
        <v>37059</v>
      </c>
      <c r="J714" t="s">
        <v>37233</v>
      </c>
      <c r="K714" t="s">
        <v>37173</v>
      </c>
      <c r="L714" t="s">
        <v>37201</v>
      </c>
      <c r="M714" t="s">
        <v>37236</v>
      </c>
      <c r="N714" t="s">
        <v>37097</v>
      </c>
      <c r="O714" t="s">
        <v>37203</v>
      </c>
      <c r="P714" s="12" t="s">
        <v>37235</v>
      </c>
      <c r="Q714" s="12">
        <v>38.11</v>
      </c>
      <c r="R714" s="12">
        <v>140.87</v>
      </c>
      <c r="S714">
        <v>5</v>
      </c>
      <c r="T714" s="12">
        <v>12</v>
      </c>
      <c r="U714" s="12">
        <v>68.292682926829301</v>
      </c>
      <c r="V714">
        <v>123</v>
      </c>
      <c r="W714" s="12">
        <v>12</v>
      </c>
    </row>
    <row r="715" spans="1:23">
      <c r="A715" t="s">
        <v>37232</v>
      </c>
      <c r="B715" t="s">
        <v>31630</v>
      </c>
      <c r="C715" t="s">
        <v>31631</v>
      </c>
      <c r="D715">
        <v>1984</v>
      </c>
      <c r="E715" t="s">
        <v>160</v>
      </c>
      <c r="F715" t="s">
        <v>31632</v>
      </c>
      <c r="G715">
        <v>13</v>
      </c>
      <c r="H715" t="s">
        <v>37059</v>
      </c>
      <c r="J715" t="s">
        <v>37233</v>
      </c>
      <c r="K715" t="s">
        <v>37173</v>
      </c>
      <c r="L715" t="s">
        <v>37201</v>
      </c>
      <c r="M715" s="13" t="s">
        <v>37237</v>
      </c>
      <c r="N715" t="s">
        <v>37097</v>
      </c>
      <c r="O715" t="s">
        <v>37203</v>
      </c>
      <c r="P715" s="14" t="s">
        <v>37235</v>
      </c>
      <c r="Q715" s="14">
        <v>38.11</v>
      </c>
      <c r="R715" s="14">
        <v>140.87</v>
      </c>
      <c r="S715">
        <v>6</v>
      </c>
      <c r="T715" s="13">
        <v>12</v>
      </c>
      <c r="U715">
        <v>90.909090909090907</v>
      </c>
      <c r="V715">
        <v>22</v>
      </c>
      <c r="W715" s="13">
        <v>12</v>
      </c>
    </row>
    <row r="716" spans="1:23">
      <c r="A716" t="s">
        <v>37232</v>
      </c>
      <c r="B716" t="s">
        <v>31630</v>
      </c>
      <c r="C716" t="s">
        <v>31631</v>
      </c>
      <c r="D716">
        <v>1984</v>
      </c>
      <c r="E716" t="s">
        <v>160</v>
      </c>
      <c r="F716" t="s">
        <v>31632</v>
      </c>
      <c r="G716">
        <v>13</v>
      </c>
      <c r="H716" t="s">
        <v>37059</v>
      </c>
      <c r="J716" t="s">
        <v>37233</v>
      </c>
      <c r="K716" t="s">
        <v>37173</v>
      </c>
      <c r="L716" t="s">
        <v>37201</v>
      </c>
      <c r="M716" t="s">
        <v>37234</v>
      </c>
      <c r="N716" t="s">
        <v>37097</v>
      </c>
      <c r="O716" t="s">
        <v>37203</v>
      </c>
      <c r="P716" s="12" t="s">
        <v>37235</v>
      </c>
      <c r="Q716" s="12">
        <v>38.11</v>
      </c>
      <c r="R716" s="12">
        <v>140.87</v>
      </c>
      <c r="S716">
        <v>7</v>
      </c>
      <c r="T716" s="12">
        <v>12.5</v>
      </c>
      <c r="U716">
        <v>3.3333333333333299</v>
      </c>
      <c r="V716" s="12">
        <v>60</v>
      </c>
      <c r="W716" s="12">
        <v>12.5</v>
      </c>
    </row>
    <row r="717" spans="1:23">
      <c r="A717" t="s">
        <v>37232</v>
      </c>
      <c r="B717" t="s">
        <v>31630</v>
      </c>
      <c r="C717" t="s">
        <v>31631</v>
      </c>
      <c r="D717">
        <v>1984</v>
      </c>
      <c r="E717" t="s">
        <v>160</v>
      </c>
      <c r="F717" t="s">
        <v>31632</v>
      </c>
      <c r="G717">
        <v>13</v>
      </c>
      <c r="H717" t="s">
        <v>37059</v>
      </c>
      <c r="J717" t="s">
        <v>37233</v>
      </c>
      <c r="K717" t="s">
        <v>37173</v>
      </c>
      <c r="L717" t="s">
        <v>37201</v>
      </c>
      <c r="M717" t="s">
        <v>37236</v>
      </c>
      <c r="N717" t="s">
        <v>37097</v>
      </c>
      <c r="O717" t="s">
        <v>37203</v>
      </c>
      <c r="P717" s="12" t="s">
        <v>37235</v>
      </c>
      <c r="Q717" s="12">
        <v>38.11</v>
      </c>
      <c r="R717" s="12">
        <v>140.87</v>
      </c>
      <c r="S717">
        <v>5</v>
      </c>
      <c r="T717" s="12">
        <v>12.5</v>
      </c>
      <c r="U717" s="12">
        <v>52.5</v>
      </c>
      <c r="V717">
        <v>160</v>
      </c>
      <c r="W717" s="12">
        <v>12.5</v>
      </c>
    </row>
    <row r="718" spans="1:23">
      <c r="A718" t="s">
        <v>37232</v>
      </c>
      <c r="B718" t="s">
        <v>31630</v>
      </c>
      <c r="C718" t="s">
        <v>31631</v>
      </c>
      <c r="D718">
        <v>1984</v>
      </c>
      <c r="E718" t="s">
        <v>160</v>
      </c>
      <c r="F718" t="s">
        <v>31632</v>
      </c>
      <c r="G718">
        <v>13</v>
      </c>
      <c r="H718" t="s">
        <v>37059</v>
      </c>
      <c r="J718" t="s">
        <v>37233</v>
      </c>
      <c r="K718" t="s">
        <v>37173</v>
      </c>
      <c r="L718" t="s">
        <v>37201</v>
      </c>
      <c r="M718" s="13" t="s">
        <v>37237</v>
      </c>
      <c r="N718" t="s">
        <v>37097</v>
      </c>
      <c r="O718" t="s">
        <v>37203</v>
      </c>
      <c r="P718" s="14" t="s">
        <v>37235</v>
      </c>
      <c r="Q718" s="14">
        <v>38.11</v>
      </c>
      <c r="R718" s="14">
        <v>140.87</v>
      </c>
      <c r="S718">
        <v>6</v>
      </c>
      <c r="T718" s="14">
        <v>12.5</v>
      </c>
      <c r="U718">
        <v>88.571428571428569</v>
      </c>
      <c r="V718">
        <v>70</v>
      </c>
      <c r="W718" s="14">
        <v>12.5</v>
      </c>
    </row>
    <row r="719" spans="1:23">
      <c r="A719" t="s">
        <v>37232</v>
      </c>
      <c r="B719" t="s">
        <v>31630</v>
      </c>
      <c r="C719" t="s">
        <v>31631</v>
      </c>
      <c r="D719">
        <v>1984</v>
      </c>
      <c r="E719" t="s">
        <v>160</v>
      </c>
      <c r="F719" t="s">
        <v>31632</v>
      </c>
      <c r="G719">
        <v>13</v>
      </c>
      <c r="H719" t="s">
        <v>37059</v>
      </c>
      <c r="J719" t="s">
        <v>37233</v>
      </c>
      <c r="K719" t="s">
        <v>37173</v>
      </c>
      <c r="L719" t="s">
        <v>37201</v>
      </c>
      <c r="M719" t="s">
        <v>37234</v>
      </c>
      <c r="N719" t="s">
        <v>37097</v>
      </c>
      <c r="O719" t="s">
        <v>37203</v>
      </c>
      <c r="P719" s="12" t="s">
        <v>37235</v>
      </c>
      <c r="Q719" s="12">
        <v>38.11</v>
      </c>
      <c r="R719" s="12">
        <v>140.87</v>
      </c>
      <c r="S719">
        <v>7</v>
      </c>
      <c r="T719" s="12">
        <v>13</v>
      </c>
      <c r="U719">
        <v>3.9682539682539701</v>
      </c>
      <c r="V719" s="12">
        <v>126</v>
      </c>
      <c r="W719" s="12">
        <v>13</v>
      </c>
    </row>
    <row r="720" spans="1:23">
      <c r="A720" t="s">
        <v>37232</v>
      </c>
      <c r="B720" t="s">
        <v>31630</v>
      </c>
      <c r="C720" t="s">
        <v>31631</v>
      </c>
      <c r="D720">
        <v>1984</v>
      </c>
      <c r="E720" t="s">
        <v>160</v>
      </c>
      <c r="F720" t="s">
        <v>31632</v>
      </c>
      <c r="G720">
        <v>13</v>
      </c>
      <c r="H720" t="s">
        <v>37059</v>
      </c>
      <c r="J720" t="s">
        <v>37233</v>
      </c>
      <c r="K720" t="s">
        <v>37173</v>
      </c>
      <c r="L720" t="s">
        <v>37201</v>
      </c>
      <c r="M720" t="s">
        <v>37236</v>
      </c>
      <c r="N720" t="s">
        <v>37097</v>
      </c>
      <c r="O720" t="s">
        <v>37203</v>
      </c>
      <c r="P720" s="12" t="s">
        <v>37235</v>
      </c>
      <c r="Q720" s="12">
        <v>38.11</v>
      </c>
      <c r="R720" s="12">
        <v>140.87</v>
      </c>
      <c r="S720">
        <v>5</v>
      </c>
      <c r="T720" s="12">
        <v>13</v>
      </c>
      <c r="U720" s="12">
        <v>1.5625</v>
      </c>
      <c r="V720">
        <v>64</v>
      </c>
      <c r="W720" s="12">
        <v>13</v>
      </c>
    </row>
    <row r="721" spans="1:23">
      <c r="A721" t="s">
        <v>37232</v>
      </c>
      <c r="B721" t="s">
        <v>31630</v>
      </c>
      <c r="C721" t="s">
        <v>31631</v>
      </c>
      <c r="D721">
        <v>1984</v>
      </c>
      <c r="E721" t="s">
        <v>160</v>
      </c>
      <c r="F721" t="s">
        <v>31632</v>
      </c>
      <c r="G721">
        <v>13</v>
      </c>
      <c r="H721" t="s">
        <v>37059</v>
      </c>
      <c r="J721" t="s">
        <v>37233</v>
      </c>
      <c r="K721" t="s">
        <v>37173</v>
      </c>
      <c r="L721" t="s">
        <v>37201</v>
      </c>
      <c r="M721" s="13" t="s">
        <v>37237</v>
      </c>
      <c r="N721" t="s">
        <v>37097</v>
      </c>
      <c r="O721" t="s">
        <v>37203</v>
      </c>
      <c r="P721" s="14" t="s">
        <v>37235</v>
      </c>
      <c r="Q721" s="14">
        <v>38.11</v>
      </c>
      <c r="R721" s="14">
        <v>140.87</v>
      </c>
      <c r="S721">
        <v>6</v>
      </c>
      <c r="T721" s="14">
        <v>13</v>
      </c>
      <c r="U721">
        <v>60.975609756097562</v>
      </c>
      <c r="V721">
        <v>41</v>
      </c>
      <c r="W721" s="14">
        <v>13</v>
      </c>
    </row>
    <row r="722" spans="1:23">
      <c r="A722" t="s">
        <v>37232</v>
      </c>
      <c r="B722" t="s">
        <v>31630</v>
      </c>
      <c r="C722" t="s">
        <v>31631</v>
      </c>
      <c r="D722">
        <v>1984</v>
      </c>
      <c r="E722" t="s">
        <v>160</v>
      </c>
      <c r="F722" t="s">
        <v>31632</v>
      </c>
      <c r="G722">
        <v>13</v>
      </c>
      <c r="H722" t="s">
        <v>37059</v>
      </c>
      <c r="J722" t="s">
        <v>37233</v>
      </c>
      <c r="K722" t="s">
        <v>37173</v>
      </c>
      <c r="L722" t="s">
        <v>37201</v>
      </c>
      <c r="M722" t="s">
        <v>37234</v>
      </c>
      <c r="N722" t="s">
        <v>37097</v>
      </c>
      <c r="O722" t="s">
        <v>37203</v>
      </c>
      <c r="P722" s="12" t="s">
        <v>37235</v>
      </c>
      <c r="Q722" s="12">
        <v>38.11</v>
      </c>
      <c r="R722" s="12">
        <v>140.87</v>
      </c>
      <c r="S722">
        <v>7</v>
      </c>
      <c r="T722" s="12">
        <v>13.5</v>
      </c>
      <c r="U722">
        <v>0</v>
      </c>
      <c r="V722" s="12">
        <v>28</v>
      </c>
      <c r="W722" s="12">
        <v>13.5</v>
      </c>
    </row>
    <row r="723" spans="1:23">
      <c r="A723" t="s">
        <v>37232</v>
      </c>
      <c r="B723" t="s">
        <v>31630</v>
      </c>
      <c r="C723" t="s">
        <v>31631</v>
      </c>
      <c r="D723">
        <v>1984</v>
      </c>
      <c r="E723" t="s">
        <v>160</v>
      </c>
      <c r="F723" t="s">
        <v>31632</v>
      </c>
      <c r="G723">
        <v>13</v>
      </c>
      <c r="H723" t="s">
        <v>37059</v>
      </c>
      <c r="J723" t="s">
        <v>37233</v>
      </c>
      <c r="K723" t="s">
        <v>37173</v>
      </c>
      <c r="L723" t="s">
        <v>37201</v>
      </c>
      <c r="M723" s="13" t="s">
        <v>37237</v>
      </c>
      <c r="N723" t="s">
        <v>37097</v>
      </c>
      <c r="O723" t="s">
        <v>37203</v>
      </c>
      <c r="P723" s="14" t="s">
        <v>37235</v>
      </c>
      <c r="Q723" s="14">
        <v>38.11</v>
      </c>
      <c r="R723" s="14">
        <v>140.87</v>
      </c>
      <c r="S723">
        <v>6</v>
      </c>
      <c r="T723" s="14">
        <v>13.5</v>
      </c>
      <c r="U723">
        <v>55.102040816326522</v>
      </c>
      <c r="V723">
        <v>49</v>
      </c>
      <c r="W723" s="14">
        <v>13.5</v>
      </c>
    </row>
    <row r="724" spans="1:23">
      <c r="A724" t="s">
        <v>37232</v>
      </c>
      <c r="B724" t="s">
        <v>31630</v>
      </c>
      <c r="C724" t="s">
        <v>31631</v>
      </c>
      <c r="D724">
        <v>1984</v>
      </c>
      <c r="E724" t="s">
        <v>160</v>
      </c>
      <c r="F724" t="s">
        <v>31632</v>
      </c>
      <c r="G724">
        <v>13</v>
      </c>
      <c r="H724" t="s">
        <v>37059</v>
      </c>
      <c r="J724" t="s">
        <v>37233</v>
      </c>
      <c r="K724" t="s">
        <v>37173</v>
      </c>
      <c r="L724" t="s">
        <v>37201</v>
      </c>
      <c r="M724" t="s">
        <v>37234</v>
      </c>
      <c r="N724" t="s">
        <v>37097</v>
      </c>
      <c r="O724" t="s">
        <v>37203</v>
      </c>
      <c r="P724" s="12" t="s">
        <v>37235</v>
      </c>
      <c r="Q724" s="12">
        <v>38.11</v>
      </c>
      <c r="R724" s="12">
        <v>140.87</v>
      </c>
      <c r="S724">
        <v>7</v>
      </c>
      <c r="T724" s="12">
        <v>14</v>
      </c>
      <c r="U724">
        <v>0</v>
      </c>
      <c r="V724" s="12">
        <v>17</v>
      </c>
      <c r="W724" s="12">
        <v>14</v>
      </c>
    </row>
    <row r="725" spans="1:23">
      <c r="A725" t="s">
        <v>37232</v>
      </c>
      <c r="B725" t="s">
        <v>31630</v>
      </c>
      <c r="C725" t="s">
        <v>31631</v>
      </c>
      <c r="D725">
        <v>1984</v>
      </c>
      <c r="E725" t="s">
        <v>160</v>
      </c>
      <c r="F725" t="s">
        <v>31632</v>
      </c>
      <c r="G725">
        <v>13</v>
      </c>
      <c r="H725" t="s">
        <v>37059</v>
      </c>
      <c r="J725" t="s">
        <v>37233</v>
      </c>
      <c r="K725" t="s">
        <v>37173</v>
      </c>
      <c r="L725" t="s">
        <v>37201</v>
      </c>
      <c r="M725" t="s">
        <v>37236</v>
      </c>
      <c r="N725" t="s">
        <v>37097</v>
      </c>
      <c r="O725" t="s">
        <v>37203</v>
      </c>
      <c r="P725" s="12" t="s">
        <v>37235</v>
      </c>
      <c r="Q725" s="12">
        <v>38.11</v>
      </c>
      <c r="R725" s="12">
        <v>140.87</v>
      </c>
      <c r="S725">
        <v>5</v>
      </c>
      <c r="T725" s="12">
        <v>14</v>
      </c>
      <c r="U725" s="12">
        <v>0</v>
      </c>
      <c r="V725">
        <v>32</v>
      </c>
      <c r="W725" s="12">
        <v>14</v>
      </c>
    </row>
    <row r="726" spans="1:23">
      <c r="A726" t="s">
        <v>37232</v>
      </c>
      <c r="B726" t="s">
        <v>31630</v>
      </c>
      <c r="C726" t="s">
        <v>31631</v>
      </c>
      <c r="D726">
        <v>1984</v>
      </c>
      <c r="E726" t="s">
        <v>160</v>
      </c>
      <c r="F726" t="s">
        <v>31632</v>
      </c>
      <c r="G726">
        <v>13</v>
      </c>
      <c r="H726" t="s">
        <v>37059</v>
      </c>
      <c r="J726" t="s">
        <v>37233</v>
      </c>
      <c r="K726" t="s">
        <v>37173</v>
      </c>
      <c r="L726" t="s">
        <v>37201</v>
      </c>
      <c r="M726" s="13" t="s">
        <v>37237</v>
      </c>
      <c r="N726" t="s">
        <v>37097</v>
      </c>
      <c r="O726" t="s">
        <v>37203</v>
      </c>
      <c r="P726" s="14" t="s">
        <v>37235</v>
      </c>
      <c r="Q726" s="14">
        <v>38.11</v>
      </c>
      <c r="R726" s="14">
        <v>140.87</v>
      </c>
      <c r="S726">
        <v>6</v>
      </c>
      <c r="T726" s="14">
        <v>14</v>
      </c>
      <c r="U726">
        <v>3.4482758620689653</v>
      </c>
      <c r="V726">
        <v>29</v>
      </c>
      <c r="W726" s="14">
        <v>14</v>
      </c>
    </row>
    <row r="727" spans="1:23">
      <c r="A727" t="s">
        <v>37232</v>
      </c>
      <c r="B727" t="s">
        <v>31630</v>
      </c>
      <c r="C727" t="s">
        <v>31631</v>
      </c>
      <c r="D727">
        <v>1984</v>
      </c>
      <c r="E727" t="s">
        <v>160</v>
      </c>
      <c r="F727" t="s">
        <v>31632</v>
      </c>
      <c r="G727">
        <v>13</v>
      </c>
      <c r="H727" t="s">
        <v>37059</v>
      </c>
      <c r="J727" t="s">
        <v>37233</v>
      </c>
      <c r="K727" t="s">
        <v>37173</v>
      </c>
      <c r="L727" t="s">
        <v>37201</v>
      </c>
      <c r="M727" t="s">
        <v>37236</v>
      </c>
      <c r="N727" t="s">
        <v>37097</v>
      </c>
      <c r="O727" t="s">
        <v>37203</v>
      </c>
      <c r="P727" s="12" t="s">
        <v>37238</v>
      </c>
      <c r="Q727" s="12">
        <v>31.58</v>
      </c>
      <c r="R727" s="12">
        <v>130.54</v>
      </c>
      <c r="S727">
        <v>5</v>
      </c>
      <c r="T727" s="12">
        <v>10</v>
      </c>
      <c r="U727" s="12">
        <v>100</v>
      </c>
      <c r="V727">
        <v>53</v>
      </c>
      <c r="W727" s="12">
        <v>10</v>
      </c>
    </row>
    <row r="728" spans="1:23">
      <c r="A728" t="s">
        <v>37232</v>
      </c>
      <c r="B728" t="s">
        <v>31630</v>
      </c>
      <c r="C728" t="s">
        <v>31631</v>
      </c>
      <c r="D728">
        <v>1984</v>
      </c>
      <c r="E728" t="s">
        <v>160</v>
      </c>
      <c r="F728" t="s">
        <v>31632</v>
      </c>
      <c r="G728">
        <v>13</v>
      </c>
      <c r="H728" t="s">
        <v>37059</v>
      </c>
      <c r="J728" t="s">
        <v>37233</v>
      </c>
      <c r="K728" t="s">
        <v>37173</v>
      </c>
      <c r="L728" t="s">
        <v>37201</v>
      </c>
      <c r="M728" t="s">
        <v>37236</v>
      </c>
      <c r="N728" t="s">
        <v>37097</v>
      </c>
      <c r="O728" t="s">
        <v>37203</v>
      </c>
      <c r="P728" s="12" t="s">
        <v>37238</v>
      </c>
      <c r="Q728" s="12">
        <v>31.58</v>
      </c>
      <c r="R728" s="12">
        <v>130.54</v>
      </c>
      <c r="S728">
        <v>5</v>
      </c>
      <c r="T728" s="12">
        <v>11.5</v>
      </c>
      <c r="U728" s="12">
        <v>74.193548387096797</v>
      </c>
      <c r="V728">
        <v>62</v>
      </c>
      <c r="W728" s="12">
        <v>11.5</v>
      </c>
    </row>
    <row r="729" spans="1:23">
      <c r="A729" t="s">
        <v>37232</v>
      </c>
      <c r="B729" t="s">
        <v>31630</v>
      </c>
      <c r="C729" t="s">
        <v>31631</v>
      </c>
      <c r="D729">
        <v>1984</v>
      </c>
      <c r="E729" t="s">
        <v>160</v>
      </c>
      <c r="F729" t="s">
        <v>31632</v>
      </c>
      <c r="G729">
        <v>13</v>
      </c>
      <c r="H729" t="s">
        <v>37059</v>
      </c>
      <c r="J729" t="s">
        <v>37233</v>
      </c>
      <c r="K729" t="s">
        <v>37173</v>
      </c>
      <c r="L729" t="s">
        <v>37201</v>
      </c>
      <c r="M729" t="s">
        <v>37236</v>
      </c>
      <c r="N729" t="s">
        <v>37097</v>
      </c>
      <c r="O729" t="s">
        <v>37203</v>
      </c>
      <c r="P729" s="12" t="s">
        <v>37238</v>
      </c>
      <c r="Q729" s="12">
        <v>31.58</v>
      </c>
      <c r="R729" s="12">
        <v>130.54</v>
      </c>
      <c r="S729">
        <v>5</v>
      </c>
      <c r="T729" s="12">
        <v>12</v>
      </c>
      <c r="U729" s="12">
        <v>51.162790697674403</v>
      </c>
      <c r="V729">
        <v>86</v>
      </c>
      <c r="W729" s="12">
        <v>12</v>
      </c>
    </row>
    <row r="730" spans="1:23">
      <c r="A730" t="s">
        <v>37232</v>
      </c>
      <c r="B730" t="s">
        <v>31630</v>
      </c>
      <c r="C730" t="s">
        <v>31631</v>
      </c>
      <c r="D730">
        <v>1984</v>
      </c>
      <c r="E730" t="s">
        <v>160</v>
      </c>
      <c r="F730" t="s">
        <v>31632</v>
      </c>
      <c r="G730">
        <v>13</v>
      </c>
      <c r="H730" t="s">
        <v>37059</v>
      </c>
      <c r="J730" t="s">
        <v>37233</v>
      </c>
      <c r="K730" t="s">
        <v>37173</v>
      </c>
      <c r="L730" t="s">
        <v>37201</v>
      </c>
      <c r="M730" t="s">
        <v>37236</v>
      </c>
      <c r="N730" t="s">
        <v>37097</v>
      </c>
      <c r="O730" t="s">
        <v>37203</v>
      </c>
      <c r="P730" s="12" t="s">
        <v>37238</v>
      </c>
      <c r="Q730" s="12">
        <v>31.58</v>
      </c>
      <c r="R730" s="12">
        <v>130.54</v>
      </c>
      <c r="S730">
        <v>5</v>
      </c>
      <c r="T730" s="12">
        <v>12.5</v>
      </c>
      <c r="U730" s="12">
        <v>21.428571428571399</v>
      </c>
      <c r="V730">
        <v>98</v>
      </c>
      <c r="W730" s="12">
        <v>12.5</v>
      </c>
    </row>
    <row r="731" spans="1:23">
      <c r="A731" t="s">
        <v>37232</v>
      </c>
      <c r="B731" t="s">
        <v>31630</v>
      </c>
      <c r="C731" t="s">
        <v>31631</v>
      </c>
      <c r="D731">
        <v>1984</v>
      </c>
      <c r="E731" t="s">
        <v>160</v>
      </c>
      <c r="F731" t="s">
        <v>31632</v>
      </c>
      <c r="G731">
        <v>13</v>
      </c>
      <c r="H731" t="s">
        <v>37059</v>
      </c>
      <c r="J731" t="s">
        <v>37233</v>
      </c>
      <c r="K731" t="s">
        <v>37173</v>
      </c>
      <c r="L731" t="s">
        <v>37201</v>
      </c>
      <c r="M731" t="s">
        <v>37236</v>
      </c>
      <c r="N731" t="s">
        <v>37097</v>
      </c>
      <c r="O731" t="s">
        <v>37203</v>
      </c>
      <c r="P731" s="12" t="s">
        <v>37238</v>
      </c>
      <c r="Q731" s="12">
        <v>31.58</v>
      </c>
      <c r="R731" s="12">
        <v>130.54</v>
      </c>
      <c r="S731">
        <v>5</v>
      </c>
      <c r="T731" s="12">
        <v>13</v>
      </c>
      <c r="U731" s="12">
        <v>5.1282051282051304</v>
      </c>
      <c r="V731">
        <v>39</v>
      </c>
      <c r="W731" s="12">
        <v>13</v>
      </c>
    </row>
    <row r="732" spans="1:23">
      <c r="A732" t="s">
        <v>37232</v>
      </c>
      <c r="B732" t="s">
        <v>31630</v>
      </c>
      <c r="C732" t="s">
        <v>31631</v>
      </c>
      <c r="D732">
        <v>1984</v>
      </c>
      <c r="E732" t="s">
        <v>160</v>
      </c>
      <c r="F732" t="s">
        <v>31632</v>
      </c>
      <c r="G732">
        <v>13</v>
      </c>
      <c r="H732" t="s">
        <v>37059</v>
      </c>
      <c r="J732" t="s">
        <v>37233</v>
      </c>
      <c r="K732" t="s">
        <v>37173</v>
      </c>
      <c r="L732" t="s">
        <v>37201</v>
      </c>
      <c r="M732" t="s">
        <v>37234</v>
      </c>
      <c r="N732" t="s">
        <v>37097</v>
      </c>
      <c r="O732" t="s">
        <v>37203</v>
      </c>
      <c r="P732" s="12" t="s">
        <v>37239</v>
      </c>
      <c r="Q732" s="12">
        <v>44.76</v>
      </c>
      <c r="R732" s="12">
        <v>142.26</v>
      </c>
      <c r="S732">
        <v>6</v>
      </c>
      <c r="T732" s="12">
        <v>10</v>
      </c>
      <c r="U732">
        <v>100</v>
      </c>
      <c r="V732">
        <v>22</v>
      </c>
      <c r="W732" s="12">
        <v>10</v>
      </c>
    </row>
    <row r="733" spans="1:23">
      <c r="A733" t="s">
        <v>37232</v>
      </c>
      <c r="B733" t="s">
        <v>31630</v>
      </c>
      <c r="C733" t="s">
        <v>31631</v>
      </c>
      <c r="D733">
        <v>1984</v>
      </c>
      <c r="E733" t="s">
        <v>160</v>
      </c>
      <c r="F733" t="s">
        <v>31632</v>
      </c>
      <c r="G733">
        <v>13</v>
      </c>
      <c r="H733" t="s">
        <v>37059</v>
      </c>
      <c r="J733" t="s">
        <v>37233</v>
      </c>
      <c r="K733" t="s">
        <v>37173</v>
      </c>
      <c r="L733" t="s">
        <v>37201</v>
      </c>
      <c r="M733" s="13" t="s">
        <v>37237</v>
      </c>
      <c r="N733" t="s">
        <v>37097</v>
      </c>
      <c r="O733" t="s">
        <v>37203</v>
      </c>
      <c r="P733" s="14" t="s">
        <v>37239</v>
      </c>
      <c r="Q733" s="14">
        <v>44.76</v>
      </c>
      <c r="R733" s="14">
        <v>142.26</v>
      </c>
      <c r="S733">
        <v>7</v>
      </c>
      <c r="T733" s="13">
        <v>10</v>
      </c>
      <c r="U733">
        <v>100</v>
      </c>
      <c r="V733">
        <v>22</v>
      </c>
      <c r="W733" s="13">
        <v>10</v>
      </c>
    </row>
    <row r="734" spans="1:23">
      <c r="A734" t="s">
        <v>37232</v>
      </c>
      <c r="B734" t="s">
        <v>31630</v>
      </c>
      <c r="C734" t="s">
        <v>31631</v>
      </c>
      <c r="D734">
        <v>1984</v>
      </c>
      <c r="E734" t="s">
        <v>160</v>
      </c>
      <c r="F734" t="s">
        <v>31632</v>
      </c>
      <c r="G734">
        <v>13</v>
      </c>
      <c r="H734" t="s">
        <v>37059</v>
      </c>
      <c r="J734" t="s">
        <v>37233</v>
      </c>
      <c r="K734" t="s">
        <v>37173</v>
      </c>
      <c r="L734" t="s">
        <v>37201</v>
      </c>
      <c r="M734" t="s">
        <v>37234</v>
      </c>
      <c r="N734" t="s">
        <v>37097</v>
      </c>
      <c r="O734" t="s">
        <v>37203</v>
      </c>
      <c r="P734" s="12" t="s">
        <v>37239</v>
      </c>
      <c r="Q734" s="12">
        <v>44.76</v>
      </c>
      <c r="R734" s="12">
        <v>142.26</v>
      </c>
      <c r="S734">
        <v>6</v>
      </c>
      <c r="T734" s="12">
        <v>12</v>
      </c>
      <c r="U734">
        <v>100</v>
      </c>
      <c r="V734">
        <v>61</v>
      </c>
      <c r="W734" s="12">
        <v>12</v>
      </c>
    </row>
    <row r="735" spans="1:23">
      <c r="A735" t="s">
        <v>37232</v>
      </c>
      <c r="B735" t="s">
        <v>31630</v>
      </c>
      <c r="C735" t="s">
        <v>31631</v>
      </c>
      <c r="D735">
        <v>1984</v>
      </c>
      <c r="E735" t="s">
        <v>160</v>
      </c>
      <c r="F735" t="s">
        <v>31632</v>
      </c>
      <c r="G735">
        <v>13</v>
      </c>
      <c r="H735" t="s">
        <v>37059</v>
      </c>
      <c r="J735" t="s">
        <v>37233</v>
      </c>
      <c r="K735" t="s">
        <v>37173</v>
      </c>
      <c r="L735" t="s">
        <v>37201</v>
      </c>
      <c r="M735" s="13" t="s">
        <v>37237</v>
      </c>
      <c r="N735" t="s">
        <v>37097</v>
      </c>
      <c r="O735" t="s">
        <v>37203</v>
      </c>
      <c r="P735" s="14" t="s">
        <v>37239</v>
      </c>
      <c r="Q735" s="14">
        <v>44.76</v>
      </c>
      <c r="R735" s="14">
        <v>142.26</v>
      </c>
      <c r="S735">
        <v>7</v>
      </c>
      <c r="T735" s="13">
        <v>12</v>
      </c>
      <c r="U735">
        <v>100</v>
      </c>
      <c r="V735">
        <v>49</v>
      </c>
      <c r="W735" s="13">
        <v>12</v>
      </c>
    </row>
    <row r="736" spans="1:23">
      <c r="A736" t="s">
        <v>37232</v>
      </c>
      <c r="B736" t="s">
        <v>31630</v>
      </c>
      <c r="C736" t="s">
        <v>31631</v>
      </c>
      <c r="D736">
        <v>1984</v>
      </c>
      <c r="E736" t="s">
        <v>160</v>
      </c>
      <c r="F736" t="s">
        <v>31632</v>
      </c>
      <c r="G736">
        <v>13</v>
      </c>
      <c r="H736" t="s">
        <v>37059</v>
      </c>
      <c r="J736" t="s">
        <v>37233</v>
      </c>
      <c r="K736" t="s">
        <v>37173</v>
      </c>
      <c r="L736" t="s">
        <v>37201</v>
      </c>
      <c r="M736" t="s">
        <v>37234</v>
      </c>
      <c r="N736" t="s">
        <v>37097</v>
      </c>
      <c r="O736" t="s">
        <v>37203</v>
      </c>
      <c r="P736" s="12" t="s">
        <v>37239</v>
      </c>
      <c r="Q736" s="12">
        <v>44.76</v>
      </c>
      <c r="R736" s="12">
        <v>142.26</v>
      </c>
      <c r="S736">
        <v>6</v>
      </c>
      <c r="T736" s="12">
        <v>12.5</v>
      </c>
      <c r="U736">
        <v>74.834437086092706</v>
      </c>
      <c r="V736">
        <f>113+38</f>
        <v>151</v>
      </c>
      <c r="W736" s="12">
        <v>12.5</v>
      </c>
    </row>
    <row r="737" spans="1:23">
      <c r="A737" t="s">
        <v>37232</v>
      </c>
      <c r="B737" t="s">
        <v>31630</v>
      </c>
      <c r="C737" t="s">
        <v>31631</v>
      </c>
      <c r="D737">
        <v>1984</v>
      </c>
      <c r="E737" t="s">
        <v>160</v>
      </c>
      <c r="F737" t="s">
        <v>31632</v>
      </c>
      <c r="G737">
        <v>13</v>
      </c>
      <c r="H737" t="s">
        <v>37059</v>
      </c>
      <c r="J737" t="s">
        <v>37233</v>
      </c>
      <c r="K737" t="s">
        <v>37173</v>
      </c>
      <c r="L737" t="s">
        <v>37201</v>
      </c>
      <c r="M737" s="13" t="s">
        <v>37237</v>
      </c>
      <c r="N737" t="s">
        <v>37097</v>
      </c>
      <c r="O737" t="s">
        <v>37203</v>
      </c>
      <c r="P737" s="14" t="s">
        <v>37239</v>
      </c>
      <c r="Q737" s="14">
        <v>44.76</v>
      </c>
      <c r="R737" s="14">
        <v>142.26</v>
      </c>
      <c r="S737">
        <v>7</v>
      </c>
      <c r="T737" s="13">
        <v>12.5</v>
      </c>
      <c r="U737">
        <v>94.21052631578948</v>
      </c>
      <c r="V737">
        <v>190</v>
      </c>
      <c r="W737" s="13">
        <v>12.5</v>
      </c>
    </row>
    <row r="738" spans="1:23">
      <c r="A738" t="s">
        <v>37232</v>
      </c>
      <c r="B738" t="s">
        <v>31630</v>
      </c>
      <c r="C738" t="s">
        <v>31631</v>
      </c>
      <c r="D738">
        <v>1984</v>
      </c>
      <c r="E738" t="s">
        <v>160</v>
      </c>
      <c r="F738" t="s">
        <v>31632</v>
      </c>
      <c r="G738">
        <v>13</v>
      </c>
      <c r="H738" t="s">
        <v>37059</v>
      </c>
      <c r="J738" t="s">
        <v>37233</v>
      </c>
      <c r="K738" t="s">
        <v>37173</v>
      </c>
      <c r="L738" t="s">
        <v>37201</v>
      </c>
      <c r="M738" t="s">
        <v>37234</v>
      </c>
      <c r="N738" t="s">
        <v>37097</v>
      </c>
      <c r="O738" t="s">
        <v>37203</v>
      </c>
      <c r="P738" s="12" t="s">
        <v>37239</v>
      </c>
      <c r="Q738" s="12">
        <v>44.76</v>
      </c>
      <c r="R738" s="12">
        <v>142.26</v>
      </c>
      <c r="S738">
        <v>6</v>
      </c>
      <c r="T738" s="12">
        <v>13</v>
      </c>
      <c r="U738">
        <v>59.6938775510204</v>
      </c>
      <c r="V738">
        <f>117+79</f>
        <v>196</v>
      </c>
      <c r="W738" s="12">
        <v>13</v>
      </c>
    </row>
    <row r="739" spans="1:23">
      <c r="A739" t="s">
        <v>37232</v>
      </c>
      <c r="B739" t="s">
        <v>31630</v>
      </c>
      <c r="C739" t="s">
        <v>31631</v>
      </c>
      <c r="D739">
        <v>1984</v>
      </c>
      <c r="E739" t="s">
        <v>160</v>
      </c>
      <c r="F739" t="s">
        <v>31632</v>
      </c>
      <c r="G739">
        <v>13</v>
      </c>
      <c r="H739" t="s">
        <v>37059</v>
      </c>
      <c r="J739" t="s">
        <v>37233</v>
      </c>
      <c r="K739" t="s">
        <v>37173</v>
      </c>
      <c r="L739" t="s">
        <v>37201</v>
      </c>
      <c r="M739" s="13" t="s">
        <v>37237</v>
      </c>
      <c r="N739" t="s">
        <v>37097</v>
      </c>
      <c r="O739" t="s">
        <v>37203</v>
      </c>
      <c r="P739" s="14" t="s">
        <v>37239</v>
      </c>
      <c r="Q739" s="14">
        <v>44.76</v>
      </c>
      <c r="R739" s="14">
        <v>142.26</v>
      </c>
      <c r="S739">
        <v>7</v>
      </c>
      <c r="T739" s="13">
        <v>13</v>
      </c>
      <c r="U739">
        <v>83.453237410071949</v>
      </c>
      <c r="V739">
        <v>139</v>
      </c>
      <c r="W739" s="13">
        <v>13</v>
      </c>
    </row>
    <row r="740" spans="1:23">
      <c r="A740" t="s">
        <v>37232</v>
      </c>
      <c r="B740" t="s">
        <v>31630</v>
      </c>
      <c r="C740" t="s">
        <v>31631</v>
      </c>
      <c r="D740">
        <v>1984</v>
      </c>
      <c r="E740" t="s">
        <v>160</v>
      </c>
      <c r="F740" t="s">
        <v>31632</v>
      </c>
      <c r="G740">
        <v>13</v>
      </c>
      <c r="H740" t="s">
        <v>37059</v>
      </c>
      <c r="J740" t="s">
        <v>37233</v>
      </c>
      <c r="K740" t="s">
        <v>37173</v>
      </c>
      <c r="L740" t="s">
        <v>37201</v>
      </c>
      <c r="M740" t="s">
        <v>37234</v>
      </c>
      <c r="N740" t="s">
        <v>37097</v>
      </c>
      <c r="O740" t="s">
        <v>37203</v>
      </c>
      <c r="P740" s="12" t="s">
        <v>37239</v>
      </c>
      <c r="Q740" s="12">
        <v>44.76</v>
      </c>
      <c r="R740" s="12">
        <v>142.26</v>
      </c>
      <c r="S740">
        <v>6</v>
      </c>
      <c r="T740" s="12">
        <v>13.5</v>
      </c>
      <c r="U740">
        <v>40.512820512820497</v>
      </c>
      <c r="V740">
        <f>79+116</f>
        <v>195</v>
      </c>
      <c r="W740" s="12">
        <v>13.5</v>
      </c>
    </row>
    <row r="741" spans="1:23">
      <c r="A741" t="s">
        <v>37232</v>
      </c>
      <c r="B741" t="s">
        <v>31630</v>
      </c>
      <c r="C741" t="s">
        <v>31631</v>
      </c>
      <c r="D741">
        <v>1984</v>
      </c>
      <c r="E741" t="s">
        <v>160</v>
      </c>
      <c r="F741" t="s">
        <v>31632</v>
      </c>
      <c r="G741">
        <v>13</v>
      </c>
      <c r="H741" t="s">
        <v>37059</v>
      </c>
      <c r="J741" t="s">
        <v>37233</v>
      </c>
      <c r="K741" t="s">
        <v>37173</v>
      </c>
      <c r="L741" t="s">
        <v>37201</v>
      </c>
      <c r="M741" s="13" t="s">
        <v>37237</v>
      </c>
      <c r="N741" t="s">
        <v>37097</v>
      </c>
      <c r="O741" t="s">
        <v>37203</v>
      </c>
      <c r="P741" s="14" t="s">
        <v>37239</v>
      </c>
      <c r="Q741" s="14">
        <v>44.76</v>
      </c>
      <c r="R741" s="14">
        <v>142.26</v>
      </c>
      <c r="S741">
        <v>7</v>
      </c>
      <c r="T741" s="13">
        <v>13.5</v>
      </c>
      <c r="U741">
        <v>3.7433155080213902</v>
      </c>
      <c r="V741">
        <v>187</v>
      </c>
      <c r="W741" s="13">
        <v>13.5</v>
      </c>
    </row>
    <row r="742" spans="1:23">
      <c r="A742" t="s">
        <v>37232</v>
      </c>
      <c r="B742" t="s">
        <v>31630</v>
      </c>
      <c r="C742" t="s">
        <v>31631</v>
      </c>
      <c r="D742">
        <v>1984</v>
      </c>
      <c r="E742" t="s">
        <v>160</v>
      </c>
      <c r="F742" t="s">
        <v>31632</v>
      </c>
      <c r="G742">
        <v>13</v>
      </c>
      <c r="H742" t="s">
        <v>37059</v>
      </c>
      <c r="J742" t="s">
        <v>37233</v>
      </c>
      <c r="K742" t="s">
        <v>37173</v>
      </c>
      <c r="L742" t="s">
        <v>37201</v>
      </c>
      <c r="M742" t="s">
        <v>37234</v>
      </c>
      <c r="N742" t="s">
        <v>37097</v>
      </c>
      <c r="O742" t="s">
        <v>37203</v>
      </c>
      <c r="P742" s="12" t="s">
        <v>37239</v>
      </c>
      <c r="Q742" s="12">
        <v>44.76</v>
      </c>
      <c r="R742" s="12">
        <v>142.26</v>
      </c>
      <c r="S742">
        <v>6</v>
      </c>
      <c r="T742" s="12">
        <v>14</v>
      </c>
      <c r="U742">
        <v>37.254901960784302</v>
      </c>
      <c r="V742">
        <f>19+32</f>
        <v>51</v>
      </c>
      <c r="W742" s="12">
        <v>14</v>
      </c>
    </row>
    <row r="743" spans="1:23">
      <c r="A743" t="s">
        <v>37232</v>
      </c>
      <c r="B743" t="s">
        <v>31630</v>
      </c>
      <c r="C743" t="s">
        <v>31631</v>
      </c>
      <c r="D743">
        <v>1984</v>
      </c>
      <c r="E743" t="s">
        <v>160</v>
      </c>
      <c r="F743" t="s">
        <v>31632</v>
      </c>
      <c r="G743">
        <v>13</v>
      </c>
      <c r="H743" t="s">
        <v>37059</v>
      </c>
      <c r="J743" t="s">
        <v>37233</v>
      </c>
      <c r="K743" t="s">
        <v>37173</v>
      </c>
      <c r="L743" t="s">
        <v>37201</v>
      </c>
      <c r="M743" s="13" t="s">
        <v>37237</v>
      </c>
      <c r="N743" t="s">
        <v>37097</v>
      </c>
      <c r="O743" t="s">
        <v>37203</v>
      </c>
      <c r="P743" s="14" t="s">
        <v>37239</v>
      </c>
      <c r="Q743" s="14">
        <v>44.76</v>
      </c>
      <c r="R743" s="14">
        <v>142.26</v>
      </c>
      <c r="S743">
        <v>7</v>
      </c>
      <c r="T743" s="13">
        <v>14</v>
      </c>
      <c r="U743">
        <v>100</v>
      </c>
      <c r="V743">
        <v>47</v>
      </c>
      <c r="W743" s="13">
        <v>14</v>
      </c>
    </row>
    <row r="744" spans="1:23">
      <c r="A744" t="s">
        <v>37232</v>
      </c>
      <c r="B744" t="s">
        <v>31630</v>
      </c>
      <c r="C744" t="s">
        <v>31631</v>
      </c>
      <c r="D744">
        <v>1984</v>
      </c>
      <c r="E744" t="s">
        <v>160</v>
      </c>
      <c r="F744" t="s">
        <v>31632</v>
      </c>
      <c r="G744">
        <v>13</v>
      </c>
      <c r="H744" t="s">
        <v>37059</v>
      </c>
      <c r="J744" t="s">
        <v>37233</v>
      </c>
      <c r="K744" t="s">
        <v>37173</v>
      </c>
      <c r="L744" t="s">
        <v>37201</v>
      </c>
      <c r="M744" s="13" t="s">
        <v>37237</v>
      </c>
      <c r="N744" t="s">
        <v>37097</v>
      </c>
      <c r="O744" t="s">
        <v>37203</v>
      </c>
      <c r="P744" s="14" t="s">
        <v>37239</v>
      </c>
      <c r="Q744" s="14">
        <v>44.76</v>
      </c>
      <c r="R744" s="14">
        <v>142.26</v>
      </c>
      <c r="S744">
        <v>7</v>
      </c>
      <c r="T744" s="13">
        <v>14.5</v>
      </c>
      <c r="U744">
        <v>40.909090909090914</v>
      </c>
      <c r="V744">
        <v>44</v>
      </c>
      <c r="W744" s="13">
        <v>14.5</v>
      </c>
    </row>
    <row r="745" spans="1:23">
      <c r="A745" t="s">
        <v>37232</v>
      </c>
      <c r="B745" t="s">
        <v>31630</v>
      </c>
      <c r="C745" t="s">
        <v>31631</v>
      </c>
      <c r="D745">
        <v>1984</v>
      </c>
      <c r="E745" t="s">
        <v>160</v>
      </c>
      <c r="F745" t="s">
        <v>31632</v>
      </c>
      <c r="G745">
        <v>13</v>
      </c>
      <c r="H745" t="s">
        <v>37059</v>
      </c>
      <c r="J745" t="s">
        <v>37233</v>
      </c>
      <c r="K745" t="s">
        <v>37173</v>
      </c>
      <c r="L745" t="s">
        <v>37201</v>
      </c>
      <c r="M745" s="13" t="s">
        <v>37237</v>
      </c>
      <c r="N745" t="s">
        <v>37097</v>
      </c>
      <c r="O745" t="s">
        <v>37203</v>
      </c>
      <c r="P745" s="14" t="s">
        <v>37163</v>
      </c>
      <c r="Q745" s="14">
        <v>39.299999999999997</v>
      </c>
      <c r="R745" s="14">
        <v>141.11000000000001</v>
      </c>
      <c r="S745">
        <v>5</v>
      </c>
      <c r="T745" s="13">
        <v>10</v>
      </c>
      <c r="U745">
        <v>100</v>
      </c>
      <c r="V745">
        <v>46</v>
      </c>
      <c r="W745" s="13">
        <v>10</v>
      </c>
    </row>
    <row r="746" spans="1:23">
      <c r="A746" t="s">
        <v>37232</v>
      </c>
      <c r="B746" t="s">
        <v>31630</v>
      </c>
      <c r="C746" t="s">
        <v>31631</v>
      </c>
      <c r="D746">
        <v>1984</v>
      </c>
      <c r="E746" t="s">
        <v>160</v>
      </c>
      <c r="F746" t="s">
        <v>31632</v>
      </c>
      <c r="G746">
        <v>13</v>
      </c>
      <c r="H746" t="s">
        <v>37059</v>
      </c>
      <c r="J746" t="s">
        <v>37233</v>
      </c>
      <c r="K746" t="s">
        <v>37173</v>
      </c>
      <c r="L746" t="s">
        <v>37201</v>
      </c>
      <c r="M746" s="13" t="s">
        <v>37237</v>
      </c>
      <c r="N746" t="s">
        <v>37097</v>
      </c>
      <c r="O746" t="s">
        <v>37203</v>
      </c>
      <c r="P746" s="14" t="s">
        <v>37163</v>
      </c>
      <c r="Q746" s="14">
        <v>39.299999999999997</v>
      </c>
      <c r="R746" s="14">
        <v>141.11000000000001</v>
      </c>
      <c r="S746">
        <v>5</v>
      </c>
      <c r="T746" s="13">
        <v>12</v>
      </c>
      <c r="U746">
        <v>100</v>
      </c>
      <c r="V746">
        <v>36</v>
      </c>
      <c r="W746" s="13">
        <v>12</v>
      </c>
    </row>
    <row r="747" spans="1:23">
      <c r="A747" t="s">
        <v>37232</v>
      </c>
      <c r="B747" t="s">
        <v>31630</v>
      </c>
      <c r="C747" t="s">
        <v>31631</v>
      </c>
      <c r="D747">
        <v>1984</v>
      </c>
      <c r="E747" t="s">
        <v>160</v>
      </c>
      <c r="F747" t="s">
        <v>31632</v>
      </c>
      <c r="G747">
        <v>13</v>
      </c>
      <c r="H747" t="s">
        <v>37059</v>
      </c>
      <c r="J747" t="s">
        <v>37233</v>
      </c>
      <c r="K747" t="s">
        <v>37173</v>
      </c>
      <c r="L747" t="s">
        <v>37201</v>
      </c>
      <c r="M747" s="13" t="s">
        <v>37237</v>
      </c>
      <c r="N747" t="s">
        <v>37097</v>
      </c>
      <c r="O747" t="s">
        <v>37203</v>
      </c>
      <c r="P747" s="14" t="s">
        <v>37163</v>
      </c>
      <c r="Q747" s="14">
        <v>39.299999999999997</v>
      </c>
      <c r="R747" s="14">
        <v>141.11000000000001</v>
      </c>
      <c r="S747">
        <v>5</v>
      </c>
      <c r="T747" s="14">
        <v>12.5</v>
      </c>
      <c r="U747">
        <v>100</v>
      </c>
      <c r="V747">
        <v>48</v>
      </c>
      <c r="W747" s="14">
        <v>12.5</v>
      </c>
    </row>
    <row r="748" spans="1:23">
      <c r="A748" t="s">
        <v>37232</v>
      </c>
      <c r="B748" t="s">
        <v>31630</v>
      </c>
      <c r="C748" t="s">
        <v>31631</v>
      </c>
      <c r="D748">
        <v>1984</v>
      </c>
      <c r="E748" t="s">
        <v>160</v>
      </c>
      <c r="F748" t="s">
        <v>31632</v>
      </c>
      <c r="G748">
        <v>13</v>
      </c>
      <c r="H748" t="s">
        <v>37059</v>
      </c>
      <c r="J748" t="s">
        <v>37233</v>
      </c>
      <c r="K748" t="s">
        <v>37173</v>
      </c>
      <c r="L748" t="s">
        <v>37201</v>
      </c>
      <c r="M748" s="13" t="s">
        <v>37237</v>
      </c>
      <c r="N748" t="s">
        <v>37097</v>
      </c>
      <c r="O748" t="s">
        <v>37203</v>
      </c>
      <c r="P748" s="14" t="s">
        <v>37163</v>
      </c>
      <c r="Q748" s="14">
        <v>39.299999999999997</v>
      </c>
      <c r="R748" s="14">
        <v>141.11000000000001</v>
      </c>
      <c r="S748">
        <v>5</v>
      </c>
      <c r="T748" s="14">
        <v>13</v>
      </c>
      <c r="U748">
        <v>90.196078431372555</v>
      </c>
      <c r="V748">
        <v>102</v>
      </c>
      <c r="W748" s="14">
        <v>13</v>
      </c>
    </row>
    <row r="749" spans="1:23">
      <c r="A749" t="s">
        <v>37232</v>
      </c>
      <c r="B749" t="s">
        <v>31630</v>
      </c>
      <c r="C749" t="s">
        <v>31631</v>
      </c>
      <c r="D749">
        <v>1984</v>
      </c>
      <c r="E749" t="s">
        <v>160</v>
      </c>
      <c r="F749" t="s">
        <v>31632</v>
      </c>
      <c r="G749">
        <v>13</v>
      </c>
      <c r="H749" t="s">
        <v>37059</v>
      </c>
      <c r="J749" t="s">
        <v>37233</v>
      </c>
      <c r="K749" t="s">
        <v>37173</v>
      </c>
      <c r="L749" t="s">
        <v>37201</v>
      </c>
      <c r="M749" s="13" t="s">
        <v>37237</v>
      </c>
      <c r="N749" t="s">
        <v>37097</v>
      </c>
      <c r="O749" t="s">
        <v>37203</v>
      </c>
      <c r="P749" s="14" t="s">
        <v>37163</v>
      </c>
      <c r="Q749" s="14">
        <v>39.299999999999997</v>
      </c>
      <c r="R749" s="14">
        <v>141.11000000000001</v>
      </c>
      <c r="S749">
        <v>5</v>
      </c>
      <c r="T749" s="14">
        <v>13.5</v>
      </c>
      <c r="U749">
        <v>0</v>
      </c>
      <c r="V749">
        <v>119</v>
      </c>
      <c r="W749" s="14">
        <v>13.5</v>
      </c>
    </row>
    <row r="750" spans="1:23">
      <c r="A750" t="s">
        <v>37232</v>
      </c>
      <c r="B750" t="s">
        <v>31630</v>
      </c>
      <c r="C750" t="s">
        <v>31631</v>
      </c>
      <c r="D750">
        <v>1984</v>
      </c>
      <c r="E750" t="s">
        <v>160</v>
      </c>
      <c r="F750" t="s">
        <v>31632</v>
      </c>
      <c r="G750">
        <v>13</v>
      </c>
      <c r="H750" t="s">
        <v>37059</v>
      </c>
      <c r="J750" t="s">
        <v>37233</v>
      </c>
      <c r="K750" t="s">
        <v>37173</v>
      </c>
      <c r="L750" t="s">
        <v>37201</v>
      </c>
      <c r="M750" t="s">
        <v>37234</v>
      </c>
      <c r="N750" t="s">
        <v>37097</v>
      </c>
      <c r="O750" t="s">
        <v>37203</v>
      </c>
      <c r="P750" s="12" t="s">
        <v>37205</v>
      </c>
      <c r="Q750" s="12">
        <v>31.92</v>
      </c>
      <c r="R750" s="12">
        <v>131.44</v>
      </c>
      <c r="S750">
        <v>4</v>
      </c>
      <c r="T750" s="12">
        <v>10</v>
      </c>
      <c r="U750">
        <v>56.756756756756801</v>
      </c>
      <c r="V750" s="12">
        <v>111</v>
      </c>
      <c r="W750" s="12">
        <v>10</v>
      </c>
    </row>
    <row r="751" spans="1:23">
      <c r="A751" t="s">
        <v>37232</v>
      </c>
      <c r="B751" t="s">
        <v>31630</v>
      </c>
      <c r="C751" t="s">
        <v>31631</v>
      </c>
      <c r="D751">
        <v>1984</v>
      </c>
      <c r="E751" t="s">
        <v>160</v>
      </c>
      <c r="F751" t="s">
        <v>31632</v>
      </c>
      <c r="G751">
        <v>13</v>
      </c>
      <c r="H751" t="s">
        <v>37059</v>
      </c>
      <c r="J751" t="s">
        <v>37233</v>
      </c>
      <c r="K751" t="s">
        <v>37173</v>
      </c>
      <c r="L751" t="s">
        <v>37201</v>
      </c>
      <c r="M751" t="s">
        <v>37234</v>
      </c>
      <c r="N751" t="s">
        <v>37097</v>
      </c>
      <c r="O751" t="s">
        <v>37203</v>
      </c>
      <c r="P751" s="12" t="s">
        <v>37205</v>
      </c>
      <c r="Q751" s="12">
        <v>31.92</v>
      </c>
      <c r="R751" s="12">
        <v>131.44</v>
      </c>
      <c r="S751">
        <v>4</v>
      </c>
      <c r="T751" s="12">
        <v>11.5</v>
      </c>
      <c r="U751">
        <v>50</v>
      </c>
      <c r="V751" s="12">
        <v>14</v>
      </c>
      <c r="W751" s="12">
        <v>11.5</v>
      </c>
    </row>
    <row r="752" spans="1:23">
      <c r="A752" t="s">
        <v>37232</v>
      </c>
      <c r="B752" t="s">
        <v>31630</v>
      </c>
      <c r="C752" t="s">
        <v>31631</v>
      </c>
      <c r="D752">
        <v>1984</v>
      </c>
      <c r="E752" t="s">
        <v>160</v>
      </c>
      <c r="F752" t="s">
        <v>31632</v>
      </c>
      <c r="G752">
        <v>13</v>
      </c>
      <c r="H752" t="s">
        <v>37059</v>
      </c>
      <c r="J752" t="s">
        <v>37233</v>
      </c>
      <c r="K752" t="s">
        <v>37173</v>
      </c>
      <c r="L752" t="s">
        <v>37201</v>
      </c>
      <c r="M752" t="s">
        <v>37234</v>
      </c>
      <c r="N752" t="s">
        <v>37097</v>
      </c>
      <c r="O752" t="s">
        <v>37203</v>
      </c>
      <c r="P752" s="12" t="s">
        <v>37205</v>
      </c>
      <c r="Q752" s="12">
        <v>31.92</v>
      </c>
      <c r="R752" s="12">
        <v>131.44</v>
      </c>
      <c r="S752">
        <v>4</v>
      </c>
      <c r="T752" s="12">
        <v>12</v>
      </c>
      <c r="U752">
        <v>12</v>
      </c>
      <c r="V752" s="12">
        <v>125</v>
      </c>
      <c r="W752" s="12">
        <v>12</v>
      </c>
    </row>
    <row r="753" spans="1:23">
      <c r="A753" t="s">
        <v>37232</v>
      </c>
      <c r="B753" t="s">
        <v>31630</v>
      </c>
      <c r="C753" t="s">
        <v>31631</v>
      </c>
      <c r="D753">
        <v>1984</v>
      </c>
      <c r="E753" t="s">
        <v>160</v>
      </c>
      <c r="F753" t="s">
        <v>31632</v>
      </c>
      <c r="G753">
        <v>13</v>
      </c>
      <c r="H753" t="s">
        <v>37059</v>
      </c>
      <c r="J753" t="s">
        <v>37233</v>
      </c>
      <c r="K753" t="s">
        <v>37173</v>
      </c>
      <c r="L753" t="s">
        <v>37201</v>
      </c>
      <c r="M753" t="s">
        <v>37234</v>
      </c>
      <c r="N753" t="s">
        <v>37097</v>
      </c>
      <c r="O753" t="s">
        <v>37203</v>
      </c>
      <c r="P753" s="12" t="s">
        <v>37205</v>
      </c>
      <c r="Q753" s="12">
        <v>31.92</v>
      </c>
      <c r="R753" s="12">
        <v>131.44</v>
      </c>
      <c r="S753">
        <v>4</v>
      </c>
      <c r="T753" s="12">
        <v>12.5</v>
      </c>
      <c r="U753">
        <v>0</v>
      </c>
      <c r="V753" s="12">
        <v>17</v>
      </c>
      <c r="W753" s="12">
        <v>12.5</v>
      </c>
    </row>
    <row r="754" spans="1:23">
      <c r="A754" t="s">
        <v>37232</v>
      </c>
      <c r="B754" t="s">
        <v>31630</v>
      </c>
      <c r="C754" t="s">
        <v>31631</v>
      </c>
      <c r="D754">
        <v>1984</v>
      </c>
      <c r="E754" t="s">
        <v>160</v>
      </c>
      <c r="F754" t="s">
        <v>31632</v>
      </c>
      <c r="G754">
        <v>13</v>
      </c>
      <c r="H754" t="s">
        <v>37059</v>
      </c>
      <c r="J754" t="s">
        <v>37233</v>
      </c>
      <c r="K754" t="s">
        <v>37173</v>
      </c>
      <c r="L754" t="s">
        <v>37201</v>
      </c>
      <c r="M754" t="s">
        <v>37234</v>
      </c>
      <c r="N754" t="s">
        <v>37097</v>
      </c>
      <c r="O754" t="s">
        <v>37203</v>
      </c>
      <c r="P754" s="12" t="s">
        <v>26</v>
      </c>
      <c r="Q754" s="12">
        <v>33.25</v>
      </c>
      <c r="R754" s="12">
        <v>131.65</v>
      </c>
      <c r="S754">
        <v>4</v>
      </c>
      <c r="T754" s="12">
        <v>10</v>
      </c>
      <c r="U754">
        <v>73.3333333333333</v>
      </c>
      <c r="V754" s="12">
        <v>15</v>
      </c>
      <c r="W754" s="12">
        <v>10</v>
      </c>
    </row>
    <row r="755" spans="1:23">
      <c r="A755" t="s">
        <v>37232</v>
      </c>
      <c r="B755" t="s">
        <v>31630</v>
      </c>
      <c r="C755" t="s">
        <v>31631</v>
      </c>
      <c r="D755">
        <v>1984</v>
      </c>
      <c r="E755" t="s">
        <v>160</v>
      </c>
      <c r="F755" t="s">
        <v>31632</v>
      </c>
      <c r="G755">
        <v>13</v>
      </c>
      <c r="H755" t="s">
        <v>37059</v>
      </c>
      <c r="J755" t="s">
        <v>37233</v>
      </c>
      <c r="K755" t="s">
        <v>37173</v>
      </c>
      <c r="L755" t="s">
        <v>37201</v>
      </c>
      <c r="M755" t="s">
        <v>37236</v>
      </c>
      <c r="N755" t="s">
        <v>37097</v>
      </c>
      <c r="O755" t="s">
        <v>37203</v>
      </c>
      <c r="P755" s="12" t="s">
        <v>26</v>
      </c>
      <c r="Q755" s="12">
        <v>33.25</v>
      </c>
      <c r="R755" s="12">
        <v>131.65</v>
      </c>
      <c r="S755">
        <v>6</v>
      </c>
      <c r="T755" s="12">
        <v>10</v>
      </c>
      <c r="U755" s="12">
        <v>100</v>
      </c>
      <c r="V755">
        <v>16</v>
      </c>
      <c r="W755" s="12">
        <v>10</v>
      </c>
    </row>
    <row r="756" spans="1:23">
      <c r="A756" t="s">
        <v>37232</v>
      </c>
      <c r="B756" t="s">
        <v>31630</v>
      </c>
      <c r="C756" t="s">
        <v>31631</v>
      </c>
      <c r="D756">
        <v>1984</v>
      </c>
      <c r="E756" t="s">
        <v>160</v>
      </c>
      <c r="F756" t="s">
        <v>31632</v>
      </c>
      <c r="G756">
        <v>13</v>
      </c>
      <c r="H756" t="s">
        <v>37059</v>
      </c>
      <c r="J756" t="s">
        <v>37233</v>
      </c>
      <c r="K756" t="s">
        <v>37173</v>
      </c>
      <c r="L756" t="s">
        <v>37201</v>
      </c>
      <c r="M756" t="s">
        <v>37234</v>
      </c>
      <c r="N756" t="s">
        <v>37097</v>
      </c>
      <c r="O756" t="s">
        <v>37203</v>
      </c>
      <c r="P756" s="12" t="s">
        <v>26</v>
      </c>
      <c r="Q756" s="12">
        <v>33.25</v>
      </c>
      <c r="R756" s="12">
        <v>131.65</v>
      </c>
      <c r="S756">
        <v>4</v>
      </c>
      <c r="T756" s="12">
        <v>11.5</v>
      </c>
      <c r="U756">
        <v>11.764705882352899</v>
      </c>
      <c r="V756" s="12">
        <v>34</v>
      </c>
      <c r="W756" s="12">
        <v>11.5</v>
      </c>
    </row>
    <row r="757" spans="1:23">
      <c r="A757" t="s">
        <v>37232</v>
      </c>
      <c r="B757" t="s">
        <v>31630</v>
      </c>
      <c r="C757" t="s">
        <v>31631</v>
      </c>
      <c r="D757">
        <v>1984</v>
      </c>
      <c r="E757" t="s">
        <v>160</v>
      </c>
      <c r="F757" t="s">
        <v>31632</v>
      </c>
      <c r="G757">
        <v>13</v>
      </c>
      <c r="H757" t="s">
        <v>37059</v>
      </c>
      <c r="J757" t="s">
        <v>37233</v>
      </c>
      <c r="K757" t="s">
        <v>37173</v>
      </c>
      <c r="L757" t="s">
        <v>37201</v>
      </c>
      <c r="M757" t="s">
        <v>37236</v>
      </c>
      <c r="N757" t="s">
        <v>37097</v>
      </c>
      <c r="O757" t="s">
        <v>37203</v>
      </c>
      <c r="P757" s="12" t="s">
        <v>26</v>
      </c>
      <c r="Q757" s="12">
        <v>33.25</v>
      </c>
      <c r="R757" s="12">
        <v>131.65</v>
      </c>
      <c r="S757">
        <v>6</v>
      </c>
      <c r="T757" s="12">
        <v>11.5</v>
      </c>
      <c r="U757" s="12">
        <v>86.274509803921603</v>
      </c>
      <c r="V757">
        <v>51</v>
      </c>
      <c r="W757" s="12">
        <v>11.5</v>
      </c>
    </row>
    <row r="758" spans="1:23">
      <c r="A758" t="s">
        <v>37232</v>
      </c>
      <c r="B758" t="s">
        <v>31630</v>
      </c>
      <c r="C758" t="s">
        <v>31631</v>
      </c>
      <c r="D758">
        <v>1984</v>
      </c>
      <c r="E758" t="s">
        <v>160</v>
      </c>
      <c r="F758" t="s">
        <v>31632</v>
      </c>
      <c r="G758">
        <v>13</v>
      </c>
      <c r="H758" t="s">
        <v>37059</v>
      </c>
      <c r="J758" t="s">
        <v>37233</v>
      </c>
      <c r="K758" t="s">
        <v>37173</v>
      </c>
      <c r="L758" t="s">
        <v>37201</v>
      </c>
      <c r="M758" t="s">
        <v>37234</v>
      </c>
      <c r="N758" t="s">
        <v>37097</v>
      </c>
      <c r="O758" t="s">
        <v>37203</v>
      </c>
      <c r="P758" s="12" t="s">
        <v>26</v>
      </c>
      <c r="Q758" s="12">
        <v>33.25</v>
      </c>
      <c r="R758" s="12">
        <v>131.65</v>
      </c>
      <c r="S758">
        <v>4</v>
      </c>
      <c r="T758" s="12">
        <v>12</v>
      </c>
      <c r="U758">
        <v>0</v>
      </c>
      <c r="V758" s="12">
        <v>97</v>
      </c>
      <c r="W758" s="12">
        <v>12</v>
      </c>
    </row>
    <row r="759" spans="1:23">
      <c r="A759" t="s">
        <v>37232</v>
      </c>
      <c r="B759" t="s">
        <v>31630</v>
      </c>
      <c r="C759" t="s">
        <v>31631</v>
      </c>
      <c r="D759">
        <v>1984</v>
      </c>
      <c r="E759" t="s">
        <v>160</v>
      </c>
      <c r="F759" t="s">
        <v>31632</v>
      </c>
      <c r="G759">
        <v>13</v>
      </c>
      <c r="H759" t="s">
        <v>37059</v>
      </c>
      <c r="J759" t="s">
        <v>37233</v>
      </c>
      <c r="K759" t="s">
        <v>37173</v>
      </c>
      <c r="L759" t="s">
        <v>37201</v>
      </c>
      <c r="M759" t="s">
        <v>37236</v>
      </c>
      <c r="N759" t="s">
        <v>37097</v>
      </c>
      <c r="O759" t="s">
        <v>37203</v>
      </c>
      <c r="P759" s="12" t="s">
        <v>26</v>
      </c>
      <c r="Q759" s="12">
        <v>33.25</v>
      </c>
      <c r="R759" s="12">
        <v>131.65</v>
      </c>
      <c r="S759">
        <v>6</v>
      </c>
      <c r="T759" s="12">
        <v>12</v>
      </c>
      <c r="U759" s="12">
        <v>75.147928994082804</v>
      </c>
      <c r="V759">
        <v>169</v>
      </c>
      <c r="W759" s="12">
        <v>12</v>
      </c>
    </row>
    <row r="760" spans="1:23">
      <c r="A760" t="s">
        <v>37232</v>
      </c>
      <c r="B760" t="s">
        <v>31630</v>
      </c>
      <c r="C760" t="s">
        <v>31631</v>
      </c>
      <c r="D760">
        <v>1984</v>
      </c>
      <c r="E760" t="s">
        <v>160</v>
      </c>
      <c r="F760" t="s">
        <v>31632</v>
      </c>
      <c r="G760">
        <v>13</v>
      </c>
      <c r="H760" t="s">
        <v>37059</v>
      </c>
      <c r="J760" t="s">
        <v>37233</v>
      </c>
      <c r="K760" t="s">
        <v>37173</v>
      </c>
      <c r="L760" t="s">
        <v>37201</v>
      </c>
      <c r="M760" t="s">
        <v>37234</v>
      </c>
      <c r="N760" t="s">
        <v>37097</v>
      </c>
      <c r="O760" t="s">
        <v>37203</v>
      </c>
      <c r="P760" s="12" t="s">
        <v>26</v>
      </c>
      <c r="Q760" s="12">
        <v>33.25</v>
      </c>
      <c r="R760" s="12">
        <v>131.65</v>
      </c>
      <c r="S760">
        <v>4</v>
      </c>
      <c r="T760" s="12">
        <v>12.5</v>
      </c>
      <c r="U760">
        <v>0</v>
      </c>
      <c r="V760" s="12">
        <v>61</v>
      </c>
      <c r="W760" s="12">
        <v>12.5</v>
      </c>
    </row>
    <row r="761" spans="1:23">
      <c r="A761" t="s">
        <v>37232</v>
      </c>
      <c r="B761" t="s">
        <v>31630</v>
      </c>
      <c r="C761" t="s">
        <v>31631</v>
      </c>
      <c r="D761">
        <v>1984</v>
      </c>
      <c r="E761" t="s">
        <v>160</v>
      </c>
      <c r="F761" t="s">
        <v>31632</v>
      </c>
      <c r="G761">
        <v>13</v>
      </c>
      <c r="H761" t="s">
        <v>37059</v>
      </c>
      <c r="J761" t="s">
        <v>37233</v>
      </c>
      <c r="K761" t="s">
        <v>37173</v>
      </c>
      <c r="L761" t="s">
        <v>37201</v>
      </c>
      <c r="M761" t="s">
        <v>37236</v>
      </c>
      <c r="N761" t="s">
        <v>37097</v>
      </c>
      <c r="O761" t="s">
        <v>37203</v>
      </c>
      <c r="P761" s="12" t="s">
        <v>26</v>
      </c>
      <c r="Q761" s="12">
        <v>33.25</v>
      </c>
      <c r="R761" s="12">
        <v>131.65</v>
      </c>
      <c r="S761">
        <v>6</v>
      </c>
      <c r="T761" s="12">
        <v>12.5</v>
      </c>
      <c r="U761" s="12">
        <v>35.802469135802497</v>
      </c>
      <c r="V761">
        <v>81</v>
      </c>
      <c r="W761" s="12">
        <v>12.5</v>
      </c>
    </row>
    <row r="762" spans="1:23">
      <c r="A762" t="s">
        <v>37232</v>
      </c>
      <c r="B762" t="s">
        <v>31630</v>
      </c>
      <c r="C762" t="s">
        <v>31631</v>
      </c>
      <c r="D762">
        <v>1984</v>
      </c>
      <c r="E762" t="s">
        <v>160</v>
      </c>
      <c r="F762" t="s">
        <v>31632</v>
      </c>
      <c r="G762">
        <v>13</v>
      </c>
      <c r="H762" t="s">
        <v>37059</v>
      </c>
      <c r="J762" t="s">
        <v>37233</v>
      </c>
      <c r="K762" t="s">
        <v>37173</v>
      </c>
      <c r="L762" t="s">
        <v>37201</v>
      </c>
      <c r="M762" t="s">
        <v>37236</v>
      </c>
      <c r="N762" t="s">
        <v>37097</v>
      </c>
      <c r="O762" t="s">
        <v>37203</v>
      </c>
      <c r="P762" s="12" t="s">
        <v>26</v>
      </c>
      <c r="Q762" s="12">
        <v>33.25</v>
      </c>
      <c r="R762" s="12">
        <v>131.65</v>
      </c>
      <c r="S762">
        <v>6</v>
      </c>
      <c r="T762" s="12">
        <v>13</v>
      </c>
      <c r="U762" s="12">
        <v>18.965517241379299</v>
      </c>
      <c r="V762">
        <v>58</v>
      </c>
      <c r="W762" s="12">
        <v>13</v>
      </c>
    </row>
    <row r="763" spans="1:23">
      <c r="A763" t="s">
        <v>37232</v>
      </c>
      <c r="B763" t="s">
        <v>31630</v>
      </c>
      <c r="C763" t="s">
        <v>31631</v>
      </c>
      <c r="D763">
        <v>1984</v>
      </c>
      <c r="E763" t="s">
        <v>160</v>
      </c>
      <c r="F763" t="s">
        <v>31632</v>
      </c>
      <c r="G763">
        <v>13</v>
      </c>
      <c r="H763" t="s">
        <v>37059</v>
      </c>
      <c r="J763" t="s">
        <v>37233</v>
      </c>
      <c r="K763" t="s">
        <v>37173</v>
      </c>
      <c r="L763" t="s">
        <v>37201</v>
      </c>
      <c r="M763" t="s">
        <v>37236</v>
      </c>
      <c r="N763" t="s">
        <v>37097</v>
      </c>
      <c r="O763" t="s">
        <v>37203</v>
      </c>
      <c r="P763" s="12" t="s">
        <v>26</v>
      </c>
      <c r="Q763" s="12">
        <v>33.25</v>
      </c>
      <c r="R763" s="12">
        <v>131.65</v>
      </c>
      <c r="S763">
        <v>6</v>
      </c>
      <c r="T763" s="12">
        <v>13.5</v>
      </c>
      <c r="U763" s="12">
        <v>3.125</v>
      </c>
      <c r="V763">
        <v>32</v>
      </c>
      <c r="W763" s="12">
        <v>13.5</v>
      </c>
    </row>
    <row r="764" spans="1:23">
      <c r="A764" t="s">
        <v>37232</v>
      </c>
      <c r="B764" t="s">
        <v>31630</v>
      </c>
      <c r="C764" t="s">
        <v>31631</v>
      </c>
      <c r="D764">
        <v>1984</v>
      </c>
      <c r="E764" t="s">
        <v>160</v>
      </c>
      <c r="F764" t="s">
        <v>31632</v>
      </c>
      <c r="G764">
        <v>13</v>
      </c>
      <c r="H764" t="s">
        <v>37059</v>
      </c>
      <c r="J764" t="s">
        <v>37233</v>
      </c>
      <c r="K764" t="s">
        <v>37173</v>
      </c>
      <c r="L764" t="s">
        <v>37201</v>
      </c>
      <c r="M764" t="s">
        <v>37234</v>
      </c>
      <c r="N764" t="s">
        <v>37097</v>
      </c>
      <c r="O764" t="s">
        <v>37203</v>
      </c>
      <c r="P764" s="12" t="s">
        <v>37207</v>
      </c>
      <c r="Q764" s="12">
        <v>41.97</v>
      </c>
      <c r="R764" s="12">
        <v>140.66999999999999</v>
      </c>
      <c r="S764">
        <v>6</v>
      </c>
      <c r="T764" s="12">
        <v>10</v>
      </c>
      <c r="U764">
        <v>93.478260869565204</v>
      </c>
      <c r="V764" s="12">
        <v>92</v>
      </c>
      <c r="W764" s="12">
        <v>10</v>
      </c>
    </row>
    <row r="765" spans="1:23">
      <c r="A765" t="s">
        <v>37232</v>
      </c>
      <c r="B765" t="s">
        <v>31630</v>
      </c>
      <c r="C765" t="s">
        <v>31631</v>
      </c>
      <c r="D765">
        <v>1984</v>
      </c>
      <c r="E765" t="s">
        <v>160</v>
      </c>
      <c r="F765" t="s">
        <v>31632</v>
      </c>
      <c r="G765">
        <v>13</v>
      </c>
      <c r="H765" t="s">
        <v>37059</v>
      </c>
      <c r="J765" t="s">
        <v>37233</v>
      </c>
      <c r="K765" t="s">
        <v>37173</v>
      </c>
      <c r="L765" t="s">
        <v>37201</v>
      </c>
      <c r="M765" t="s">
        <v>37236</v>
      </c>
      <c r="N765" t="s">
        <v>37097</v>
      </c>
      <c r="O765" t="s">
        <v>37203</v>
      </c>
      <c r="P765" s="12" t="s">
        <v>37207</v>
      </c>
      <c r="Q765" s="12">
        <v>41.97</v>
      </c>
      <c r="R765" s="12">
        <v>140.66999999999999</v>
      </c>
      <c r="S765">
        <v>5</v>
      </c>
      <c r="T765" s="12">
        <v>10</v>
      </c>
      <c r="U765" s="12">
        <v>100</v>
      </c>
      <c r="V765">
        <v>27</v>
      </c>
      <c r="W765" s="12">
        <v>10</v>
      </c>
    </row>
    <row r="766" spans="1:23">
      <c r="A766" t="s">
        <v>37232</v>
      </c>
      <c r="B766" t="s">
        <v>31630</v>
      </c>
      <c r="C766" t="s">
        <v>31631</v>
      </c>
      <c r="D766">
        <v>1984</v>
      </c>
      <c r="E766" t="s">
        <v>160</v>
      </c>
      <c r="F766" t="s">
        <v>31632</v>
      </c>
      <c r="G766">
        <v>13</v>
      </c>
      <c r="H766" t="s">
        <v>37059</v>
      </c>
      <c r="J766" t="s">
        <v>37233</v>
      </c>
      <c r="K766" t="s">
        <v>37173</v>
      </c>
      <c r="L766" t="s">
        <v>37201</v>
      </c>
      <c r="M766" s="13" t="s">
        <v>37237</v>
      </c>
      <c r="N766" t="s">
        <v>37097</v>
      </c>
      <c r="O766" t="s">
        <v>37203</v>
      </c>
      <c r="P766" s="14" t="s">
        <v>37207</v>
      </c>
      <c r="Q766" s="14">
        <v>41.97</v>
      </c>
      <c r="R766" s="14">
        <v>140.66999999999999</v>
      </c>
      <c r="S766">
        <v>7</v>
      </c>
      <c r="T766" s="13">
        <v>10</v>
      </c>
      <c r="U766">
        <v>100</v>
      </c>
      <c r="V766">
        <v>37</v>
      </c>
      <c r="W766" s="13">
        <v>10</v>
      </c>
    </row>
    <row r="767" spans="1:23">
      <c r="A767" t="s">
        <v>37232</v>
      </c>
      <c r="B767" t="s">
        <v>31630</v>
      </c>
      <c r="C767" t="s">
        <v>31631</v>
      </c>
      <c r="D767">
        <v>1984</v>
      </c>
      <c r="E767" t="s">
        <v>160</v>
      </c>
      <c r="F767" t="s">
        <v>31632</v>
      </c>
      <c r="G767">
        <v>13</v>
      </c>
      <c r="H767" t="s">
        <v>37059</v>
      </c>
      <c r="J767" t="s">
        <v>37233</v>
      </c>
      <c r="K767" t="s">
        <v>37173</v>
      </c>
      <c r="L767" t="s">
        <v>37201</v>
      </c>
      <c r="M767" t="s">
        <v>37234</v>
      </c>
      <c r="N767" t="s">
        <v>37097</v>
      </c>
      <c r="O767" t="s">
        <v>37203</v>
      </c>
      <c r="P767" s="12" t="s">
        <v>37207</v>
      </c>
      <c r="Q767" s="12">
        <v>41.97</v>
      </c>
      <c r="R767" s="12">
        <v>140.66999999999999</v>
      </c>
      <c r="S767">
        <v>6</v>
      </c>
      <c r="T767" s="12">
        <v>12</v>
      </c>
      <c r="U767">
        <v>82.795698924731198</v>
      </c>
      <c r="V767" s="12">
        <v>93</v>
      </c>
      <c r="W767" s="12">
        <v>12</v>
      </c>
    </row>
    <row r="768" spans="1:23">
      <c r="A768" t="s">
        <v>37232</v>
      </c>
      <c r="B768" t="s">
        <v>31630</v>
      </c>
      <c r="C768" t="s">
        <v>31631</v>
      </c>
      <c r="D768">
        <v>1984</v>
      </c>
      <c r="E768" t="s">
        <v>160</v>
      </c>
      <c r="F768" t="s">
        <v>31632</v>
      </c>
      <c r="G768">
        <v>13</v>
      </c>
      <c r="H768" t="s">
        <v>37059</v>
      </c>
      <c r="J768" t="s">
        <v>37233</v>
      </c>
      <c r="K768" t="s">
        <v>37173</v>
      </c>
      <c r="L768" t="s">
        <v>37201</v>
      </c>
      <c r="M768" t="s">
        <v>37236</v>
      </c>
      <c r="N768" t="s">
        <v>37097</v>
      </c>
      <c r="O768" t="s">
        <v>37203</v>
      </c>
      <c r="P768" s="12" t="s">
        <v>37207</v>
      </c>
      <c r="Q768" s="12">
        <v>41.97</v>
      </c>
      <c r="R768" s="12">
        <v>140.66999999999999</v>
      </c>
      <c r="S768">
        <v>5</v>
      </c>
      <c r="T768">
        <v>12</v>
      </c>
      <c r="U768" s="12">
        <v>100</v>
      </c>
      <c r="V768">
        <v>36</v>
      </c>
      <c r="W768">
        <v>12</v>
      </c>
    </row>
    <row r="769" spans="1:23">
      <c r="A769" t="s">
        <v>37232</v>
      </c>
      <c r="B769" t="s">
        <v>31630</v>
      </c>
      <c r="C769" t="s">
        <v>31631</v>
      </c>
      <c r="D769">
        <v>1984</v>
      </c>
      <c r="E769" t="s">
        <v>160</v>
      </c>
      <c r="F769" t="s">
        <v>31632</v>
      </c>
      <c r="G769">
        <v>13</v>
      </c>
      <c r="H769" t="s">
        <v>37059</v>
      </c>
      <c r="J769" t="s">
        <v>37233</v>
      </c>
      <c r="K769" t="s">
        <v>37173</v>
      </c>
      <c r="L769" t="s">
        <v>37201</v>
      </c>
      <c r="M769" s="13" t="s">
        <v>37237</v>
      </c>
      <c r="N769" t="s">
        <v>37097</v>
      </c>
      <c r="O769" t="s">
        <v>37203</v>
      </c>
      <c r="P769" s="14" t="s">
        <v>37207</v>
      </c>
      <c r="Q769" s="14">
        <v>41.97</v>
      </c>
      <c r="R769" s="14">
        <v>140.66999999999999</v>
      </c>
      <c r="S769">
        <v>7</v>
      </c>
      <c r="T769" s="13">
        <v>12</v>
      </c>
      <c r="U769">
        <v>100</v>
      </c>
      <c r="V769">
        <v>25</v>
      </c>
      <c r="W769" s="13">
        <v>12</v>
      </c>
    </row>
    <row r="770" spans="1:23">
      <c r="A770" t="s">
        <v>37232</v>
      </c>
      <c r="B770" t="s">
        <v>31630</v>
      </c>
      <c r="C770" t="s">
        <v>31631</v>
      </c>
      <c r="D770">
        <v>1984</v>
      </c>
      <c r="E770" t="s">
        <v>160</v>
      </c>
      <c r="F770" t="s">
        <v>31632</v>
      </c>
      <c r="G770">
        <v>13</v>
      </c>
      <c r="H770" t="s">
        <v>37059</v>
      </c>
      <c r="J770" t="s">
        <v>37233</v>
      </c>
      <c r="K770" t="s">
        <v>37173</v>
      </c>
      <c r="L770" t="s">
        <v>37201</v>
      </c>
      <c r="M770" t="s">
        <v>37234</v>
      </c>
      <c r="N770" t="s">
        <v>37097</v>
      </c>
      <c r="O770" t="s">
        <v>37203</v>
      </c>
      <c r="P770" s="12" t="s">
        <v>37207</v>
      </c>
      <c r="Q770" s="12">
        <v>41.97</v>
      </c>
      <c r="R770" s="12">
        <v>140.66999999999999</v>
      </c>
      <c r="S770">
        <v>6</v>
      </c>
      <c r="T770" s="12">
        <v>12.5</v>
      </c>
      <c r="U770">
        <v>81.081081081081095</v>
      </c>
      <c r="V770" s="12">
        <v>37</v>
      </c>
      <c r="W770" s="12">
        <v>12.5</v>
      </c>
    </row>
    <row r="771" spans="1:23">
      <c r="A771" t="s">
        <v>37232</v>
      </c>
      <c r="B771" t="s">
        <v>31630</v>
      </c>
      <c r="C771" t="s">
        <v>31631</v>
      </c>
      <c r="D771">
        <v>1984</v>
      </c>
      <c r="E771" t="s">
        <v>160</v>
      </c>
      <c r="F771" t="s">
        <v>31632</v>
      </c>
      <c r="G771">
        <v>13</v>
      </c>
      <c r="H771" t="s">
        <v>37059</v>
      </c>
      <c r="J771" t="s">
        <v>37233</v>
      </c>
      <c r="K771" t="s">
        <v>37173</v>
      </c>
      <c r="L771" t="s">
        <v>37201</v>
      </c>
      <c r="M771" s="13" t="s">
        <v>37237</v>
      </c>
      <c r="N771" t="s">
        <v>37097</v>
      </c>
      <c r="O771" t="s">
        <v>37203</v>
      </c>
      <c r="P771" s="14" t="s">
        <v>37207</v>
      </c>
      <c r="Q771" s="14">
        <v>41.97</v>
      </c>
      <c r="R771" s="14">
        <v>140.66999999999999</v>
      </c>
      <c r="S771">
        <v>7</v>
      </c>
      <c r="T771" s="13">
        <v>12.5</v>
      </c>
      <c r="U771">
        <v>100</v>
      </c>
      <c r="V771">
        <v>34</v>
      </c>
      <c r="W771" s="13">
        <v>12.5</v>
      </c>
    </row>
    <row r="772" spans="1:23">
      <c r="A772" t="s">
        <v>37232</v>
      </c>
      <c r="B772" t="s">
        <v>31630</v>
      </c>
      <c r="C772" t="s">
        <v>31631</v>
      </c>
      <c r="D772">
        <v>1984</v>
      </c>
      <c r="E772" t="s">
        <v>160</v>
      </c>
      <c r="F772" t="s">
        <v>31632</v>
      </c>
      <c r="G772">
        <v>13</v>
      </c>
      <c r="H772" t="s">
        <v>37059</v>
      </c>
      <c r="J772" t="s">
        <v>37233</v>
      </c>
      <c r="K772" t="s">
        <v>37173</v>
      </c>
      <c r="L772" t="s">
        <v>37201</v>
      </c>
      <c r="M772" t="s">
        <v>37234</v>
      </c>
      <c r="N772" t="s">
        <v>37097</v>
      </c>
      <c r="O772" t="s">
        <v>37203</v>
      </c>
      <c r="P772" s="12" t="s">
        <v>37207</v>
      </c>
      <c r="Q772" s="12">
        <v>41.97</v>
      </c>
      <c r="R772" s="12">
        <v>140.66999999999999</v>
      </c>
      <c r="S772">
        <v>6</v>
      </c>
      <c r="T772" s="12">
        <v>13</v>
      </c>
      <c r="U772">
        <v>87.5</v>
      </c>
      <c r="V772" s="12">
        <v>8</v>
      </c>
      <c r="W772" s="12">
        <v>13</v>
      </c>
    </row>
    <row r="773" spans="1:23">
      <c r="A773" t="s">
        <v>37232</v>
      </c>
      <c r="B773" t="s">
        <v>31630</v>
      </c>
      <c r="C773" t="s">
        <v>31631</v>
      </c>
      <c r="D773">
        <v>1984</v>
      </c>
      <c r="E773" t="s">
        <v>160</v>
      </c>
      <c r="F773" t="s">
        <v>31632</v>
      </c>
      <c r="G773">
        <v>13</v>
      </c>
      <c r="H773" t="s">
        <v>37059</v>
      </c>
      <c r="J773" t="s">
        <v>37233</v>
      </c>
      <c r="K773" t="s">
        <v>37173</v>
      </c>
      <c r="L773" t="s">
        <v>37201</v>
      </c>
      <c r="M773" t="s">
        <v>37236</v>
      </c>
      <c r="N773" t="s">
        <v>37097</v>
      </c>
      <c r="O773" t="s">
        <v>37203</v>
      </c>
      <c r="P773" s="12" t="s">
        <v>37207</v>
      </c>
      <c r="Q773" s="12">
        <v>41.97</v>
      </c>
      <c r="R773" s="12">
        <v>140.66999999999999</v>
      </c>
      <c r="S773">
        <v>5</v>
      </c>
      <c r="T773">
        <v>13</v>
      </c>
      <c r="U773" s="12">
        <v>60.209424083769598</v>
      </c>
      <c r="V773">
        <v>191</v>
      </c>
      <c r="W773">
        <v>13</v>
      </c>
    </row>
    <row r="774" spans="1:23">
      <c r="A774" t="s">
        <v>37232</v>
      </c>
      <c r="B774" t="s">
        <v>31630</v>
      </c>
      <c r="C774" t="s">
        <v>31631</v>
      </c>
      <c r="D774">
        <v>1984</v>
      </c>
      <c r="E774" t="s">
        <v>160</v>
      </c>
      <c r="F774" t="s">
        <v>31632</v>
      </c>
      <c r="G774">
        <v>13</v>
      </c>
      <c r="H774" t="s">
        <v>37059</v>
      </c>
      <c r="J774" t="s">
        <v>37233</v>
      </c>
      <c r="K774" t="s">
        <v>37173</v>
      </c>
      <c r="L774" t="s">
        <v>37201</v>
      </c>
      <c r="M774" s="13" t="s">
        <v>37237</v>
      </c>
      <c r="N774" t="s">
        <v>37097</v>
      </c>
      <c r="O774" t="s">
        <v>37203</v>
      </c>
      <c r="P774" s="14" t="s">
        <v>37207</v>
      </c>
      <c r="Q774" s="14">
        <v>41.97</v>
      </c>
      <c r="R774" s="14">
        <v>140.66999999999999</v>
      </c>
      <c r="S774">
        <v>7</v>
      </c>
      <c r="T774" s="13">
        <v>13</v>
      </c>
      <c r="U774">
        <v>94.915254237288138</v>
      </c>
      <c r="V774">
        <v>118</v>
      </c>
      <c r="W774" s="13">
        <v>13</v>
      </c>
    </row>
    <row r="775" spans="1:23">
      <c r="A775" t="s">
        <v>37232</v>
      </c>
      <c r="B775" t="s">
        <v>31630</v>
      </c>
      <c r="C775" t="s">
        <v>31631</v>
      </c>
      <c r="D775">
        <v>1984</v>
      </c>
      <c r="E775" t="s">
        <v>160</v>
      </c>
      <c r="F775" t="s">
        <v>31632</v>
      </c>
      <c r="G775">
        <v>13</v>
      </c>
      <c r="H775" t="s">
        <v>37059</v>
      </c>
      <c r="J775" t="s">
        <v>37233</v>
      </c>
      <c r="K775" t="s">
        <v>37173</v>
      </c>
      <c r="L775" t="s">
        <v>37201</v>
      </c>
      <c r="M775" t="s">
        <v>37234</v>
      </c>
      <c r="N775" t="s">
        <v>37097</v>
      </c>
      <c r="O775" t="s">
        <v>37203</v>
      </c>
      <c r="P775" s="12" t="s">
        <v>37207</v>
      </c>
      <c r="Q775" s="12">
        <v>41.97</v>
      </c>
      <c r="R775" s="12">
        <v>140.66999999999999</v>
      </c>
      <c r="S775">
        <v>6</v>
      </c>
      <c r="T775" s="12">
        <v>13.5</v>
      </c>
      <c r="U775">
        <v>16.6666666666667</v>
      </c>
      <c r="V775" s="12">
        <v>66</v>
      </c>
      <c r="W775" s="12">
        <v>13.5</v>
      </c>
    </row>
    <row r="776" spans="1:23">
      <c r="A776" t="s">
        <v>37232</v>
      </c>
      <c r="B776" t="s">
        <v>31630</v>
      </c>
      <c r="C776" t="s">
        <v>31631</v>
      </c>
      <c r="D776">
        <v>1984</v>
      </c>
      <c r="E776" t="s">
        <v>160</v>
      </c>
      <c r="F776" t="s">
        <v>31632</v>
      </c>
      <c r="G776">
        <v>13</v>
      </c>
      <c r="H776" t="s">
        <v>37059</v>
      </c>
      <c r="J776" t="s">
        <v>37233</v>
      </c>
      <c r="K776" t="s">
        <v>37173</v>
      </c>
      <c r="L776" t="s">
        <v>37201</v>
      </c>
      <c r="M776" t="s">
        <v>37236</v>
      </c>
      <c r="N776" t="s">
        <v>37097</v>
      </c>
      <c r="O776" t="s">
        <v>37203</v>
      </c>
      <c r="P776" s="12" t="s">
        <v>37207</v>
      </c>
      <c r="Q776" s="12">
        <v>41.97</v>
      </c>
      <c r="R776" s="12">
        <v>140.66999999999999</v>
      </c>
      <c r="S776">
        <v>5</v>
      </c>
      <c r="T776" s="12">
        <v>13.5</v>
      </c>
      <c r="U776" s="12">
        <v>56.410256410256402</v>
      </c>
      <c r="V776">
        <v>117</v>
      </c>
      <c r="W776" s="12">
        <v>13.5</v>
      </c>
    </row>
    <row r="777" spans="1:23">
      <c r="A777" t="s">
        <v>37232</v>
      </c>
      <c r="B777" t="s">
        <v>31630</v>
      </c>
      <c r="C777" t="s">
        <v>31631</v>
      </c>
      <c r="D777">
        <v>1984</v>
      </c>
      <c r="E777" t="s">
        <v>160</v>
      </c>
      <c r="F777" t="s">
        <v>31632</v>
      </c>
      <c r="G777">
        <v>13</v>
      </c>
      <c r="H777" t="s">
        <v>37059</v>
      </c>
      <c r="J777" t="s">
        <v>37233</v>
      </c>
      <c r="K777" t="s">
        <v>37173</v>
      </c>
      <c r="L777" t="s">
        <v>37201</v>
      </c>
      <c r="M777" s="13" t="s">
        <v>37237</v>
      </c>
      <c r="N777" t="s">
        <v>37097</v>
      </c>
      <c r="O777" t="s">
        <v>37203</v>
      </c>
      <c r="P777" s="14" t="s">
        <v>37207</v>
      </c>
      <c r="Q777" s="14">
        <v>41.97</v>
      </c>
      <c r="R777" s="14">
        <v>140.66999999999999</v>
      </c>
      <c r="S777">
        <v>7</v>
      </c>
      <c r="T777" s="13">
        <v>13.5</v>
      </c>
      <c r="U777">
        <v>98.71794871794873</v>
      </c>
      <c r="V777">
        <v>78</v>
      </c>
      <c r="W777" s="13">
        <v>13.5</v>
      </c>
    </row>
    <row r="778" spans="1:23">
      <c r="A778" t="s">
        <v>37232</v>
      </c>
      <c r="B778" t="s">
        <v>31630</v>
      </c>
      <c r="C778" t="s">
        <v>31631</v>
      </c>
      <c r="D778">
        <v>1984</v>
      </c>
      <c r="E778" t="s">
        <v>160</v>
      </c>
      <c r="F778" t="s">
        <v>31632</v>
      </c>
      <c r="G778">
        <v>13</v>
      </c>
      <c r="H778" t="s">
        <v>37059</v>
      </c>
      <c r="J778" t="s">
        <v>37233</v>
      </c>
      <c r="K778" t="s">
        <v>37173</v>
      </c>
      <c r="L778" t="s">
        <v>37201</v>
      </c>
      <c r="M778" t="s">
        <v>37234</v>
      </c>
      <c r="N778" t="s">
        <v>37097</v>
      </c>
      <c r="O778" t="s">
        <v>37203</v>
      </c>
      <c r="P778" s="12" t="s">
        <v>37207</v>
      </c>
      <c r="Q778" s="12">
        <v>41.97</v>
      </c>
      <c r="R778" s="12">
        <v>140.66999999999999</v>
      </c>
      <c r="S778">
        <v>6</v>
      </c>
      <c r="T778" s="12">
        <v>14</v>
      </c>
      <c r="U778">
        <v>0</v>
      </c>
      <c r="V778" s="12">
        <v>53</v>
      </c>
      <c r="W778" s="12">
        <v>14</v>
      </c>
    </row>
    <row r="779" spans="1:23">
      <c r="A779" t="s">
        <v>37232</v>
      </c>
      <c r="B779" t="s">
        <v>31630</v>
      </c>
      <c r="C779" t="s">
        <v>31631</v>
      </c>
      <c r="D779">
        <v>1984</v>
      </c>
      <c r="E779" t="s">
        <v>160</v>
      </c>
      <c r="F779" t="s">
        <v>31632</v>
      </c>
      <c r="G779">
        <v>13</v>
      </c>
      <c r="H779" t="s">
        <v>37059</v>
      </c>
      <c r="J779" t="s">
        <v>37233</v>
      </c>
      <c r="K779" t="s">
        <v>37173</v>
      </c>
      <c r="L779" t="s">
        <v>37201</v>
      </c>
      <c r="M779" t="s">
        <v>37236</v>
      </c>
      <c r="N779" t="s">
        <v>37097</v>
      </c>
      <c r="O779" t="s">
        <v>37203</v>
      </c>
      <c r="P779" s="12" t="s">
        <v>37207</v>
      </c>
      <c r="Q779" s="12">
        <v>41.97</v>
      </c>
      <c r="R779" s="12">
        <v>140.66999999999999</v>
      </c>
      <c r="S779">
        <v>5</v>
      </c>
      <c r="T779" s="12">
        <v>14</v>
      </c>
      <c r="U779" s="12">
        <v>1.14942528735632</v>
      </c>
      <c r="V779">
        <v>87</v>
      </c>
      <c r="W779" s="12">
        <v>14</v>
      </c>
    </row>
    <row r="780" spans="1:23">
      <c r="A780" t="s">
        <v>37232</v>
      </c>
      <c r="B780" t="s">
        <v>31630</v>
      </c>
      <c r="C780" t="s">
        <v>31631</v>
      </c>
      <c r="D780">
        <v>1984</v>
      </c>
      <c r="E780" t="s">
        <v>160</v>
      </c>
      <c r="F780" t="s">
        <v>31632</v>
      </c>
      <c r="G780">
        <v>13</v>
      </c>
      <c r="H780" t="s">
        <v>37059</v>
      </c>
      <c r="J780" t="s">
        <v>37233</v>
      </c>
      <c r="K780" t="s">
        <v>37173</v>
      </c>
      <c r="L780" t="s">
        <v>37201</v>
      </c>
      <c r="M780" s="13" t="s">
        <v>37237</v>
      </c>
      <c r="N780" t="s">
        <v>37097</v>
      </c>
      <c r="O780" t="s">
        <v>37203</v>
      </c>
      <c r="P780" s="14" t="s">
        <v>37207</v>
      </c>
      <c r="Q780" s="14">
        <v>41.97</v>
      </c>
      <c r="R780" s="14">
        <v>140.66999999999999</v>
      </c>
      <c r="S780">
        <v>7</v>
      </c>
      <c r="T780" s="13">
        <v>14</v>
      </c>
      <c r="U780">
        <v>69.642857142857139</v>
      </c>
      <c r="V780">
        <v>56</v>
      </c>
      <c r="W780" s="13">
        <v>14</v>
      </c>
    </row>
    <row r="781" spans="1:23">
      <c r="A781" t="s">
        <v>37232</v>
      </c>
      <c r="B781" t="s">
        <v>31630</v>
      </c>
      <c r="C781" t="s">
        <v>31631</v>
      </c>
      <c r="D781">
        <v>1984</v>
      </c>
      <c r="E781" t="s">
        <v>160</v>
      </c>
      <c r="F781" t="s">
        <v>31632</v>
      </c>
      <c r="G781">
        <v>13</v>
      </c>
      <c r="H781" t="s">
        <v>37059</v>
      </c>
      <c r="J781" t="s">
        <v>37233</v>
      </c>
      <c r="K781" t="s">
        <v>37173</v>
      </c>
      <c r="L781" t="s">
        <v>37201</v>
      </c>
      <c r="M781" s="14" t="s">
        <v>37234</v>
      </c>
      <c r="N781" t="s">
        <v>37097</v>
      </c>
      <c r="O781" t="s">
        <v>37203</v>
      </c>
      <c r="P781" s="14" t="s">
        <v>17</v>
      </c>
      <c r="Q781" s="14">
        <v>43.07</v>
      </c>
      <c r="R781" s="14">
        <v>141.35</v>
      </c>
      <c r="S781">
        <v>5</v>
      </c>
      <c r="T781" s="14">
        <v>10</v>
      </c>
      <c r="U781" s="14">
        <v>98.550724637681171</v>
      </c>
      <c r="V781" s="14">
        <v>69</v>
      </c>
      <c r="W781" s="14">
        <v>10</v>
      </c>
    </row>
    <row r="782" spans="1:23">
      <c r="A782" t="s">
        <v>37232</v>
      </c>
      <c r="B782" t="s">
        <v>31630</v>
      </c>
      <c r="C782" t="s">
        <v>31631</v>
      </c>
      <c r="D782">
        <v>1984</v>
      </c>
      <c r="E782" t="s">
        <v>160</v>
      </c>
      <c r="F782" t="s">
        <v>31632</v>
      </c>
      <c r="G782">
        <v>13</v>
      </c>
      <c r="H782" t="s">
        <v>37059</v>
      </c>
      <c r="J782" t="s">
        <v>37233</v>
      </c>
      <c r="K782" t="s">
        <v>37173</v>
      </c>
      <c r="L782" t="s">
        <v>37201</v>
      </c>
      <c r="M782" s="14" t="s">
        <v>37234</v>
      </c>
      <c r="N782" t="s">
        <v>37097</v>
      </c>
      <c r="O782" t="s">
        <v>37203</v>
      </c>
      <c r="P782" s="14" t="s">
        <v>17</v>
      </c>
      <c r="Q782" s="14">
        <v>43.07</v>
      </c>
      <c r="R782" s="14">
        <v>141.35</v>
      </c>
      <c r="S782">
        <v>5</v>
      </c>
      <c r="T782" s="14">
        <v>12</v>
      </c>
      <c r="U782" s="14">
        <v>96.969696969696969</v>
      </c>
      <c r="V782" s="14">
        <v>33</v>
      </c>
      <c r="W782" s="14">
        <v>12</v>
      </c>
    </row>
    <row r="783" spans="1:23">
      <c r="A783" t="s">
        <v>37232</v>
      </c>
      <c r="B783" t="s">
        <v>31630</v>
      </c>
      <c r="C783" t="s">
        <v>31631</v>
      </c>
      <c r="D783">
        <v>1984</v>
      </c>
      <c r="E783" t="s">
        <v>160</v>
      </c>
      <c r="F783" t="s">
        <v>31632</v>
      </c>
      <c r="G783">
        <v>13</v>
      </c>
      <c r="H783" t="s">
        <v>37059</v>
      </c>
      <c r="J783" t="s">
        <v>37233</v>
      </c>
      <c r="K783" t="s">
        <v>37173</v>
      </c>
      <c r="L783" t="s">
        <v>37201</v>
      </c>
      <c r="M783" s="14" t="s">
        <v>37234</v>
      </c>
      <c r="N783" t="s">
        <v>37097</v>
      </c>
      <c r="O783" t="s">
        <v>37203</v>
      </c>
      <c r="P783" s="14" t="s">
        <v>17</v>
      </c>
      <c r="Q783" s="14">
        <v>43.07</v>
      </c>
      <c r="R783" s="14">
        <v>141.35</v>
      </c>
      <c r="S783">
        <v>5</v>
      </c>
      <c r="T783" s="14">
        <v>12.5</v>
      </c>
      <c r="U783" s="14">
        <v>47.719298245614034</v>
      </c>
      <c r="V783" s="14">
        <v>285</v>
      </c>
      <c r="W783" s="14">
        <v>12.5</v>
      </c>
    </row>
    <row r="784" spans="1:23">
      <c r="A784" t="s">
        <v>37232</v>
      </c>
      <c r="B784" t="s">
        <v>31630</v>
      </c>
      <c r="C784" t="s">
        <v>31631</v>
      </c>
      <c r="D784">
        <v>1984</v>
      </c>
      <c r="E784" t="s">
        <v>160</v>
      </c>
      <c r="F784" t="s">
        <v>31632</v>
      </c>
      <c r="G784">
        <v>13</v>
      </c>
      <c r="H784" t="s">
        <v>37059</v>
      </c>
      <c r="J784" t="s">
        <v>37233</v>
      </c>
      <c r="K784" t="s">
        <v>37173</v>
      </c>
      <c r="L784" t="s">
        <v>37201</v>
      </c>
      <c r="M784" s="14" t="s">
        <v>37234</v>
      </c>
      <c r="N784" t="s">
        <v>37097</v>
      </c>
      <c r="O784" t="s">
        <v>37203</v>
      </c>
      <c r="P784" s="14" t="s">
        <v>17</v>
      </c>
      <c r="Q784" s="14">
        <v>43.07</v>
      </c>
      <c r="R784" s="14">
        <v>141.35</v>
      </c>
      <c r="S784">
        <v>5</v>
      </c>
      <c r="T784" s="14">
        <v>13</v>
      </c>
      <c r="U784" s="14">
        <v>2</v>
      </c>
      <c r="V784" s="14">
        <v>200</v>
      </c>
      <c r="W784" s="14">
        <v>13</v>
      </c>
    </row>
    <row r="785" spans="1:23">
      <c r="A785" t="s">
        <v>37232</v>
      </c>
      <c r="B785" t="s">
        <v>31630</v>
      </c>
      <c r="C785" t="s">
        <v>31631</v>
      </c>
      <c r="D785">
        <v>1984</v>
      </c>
      <c r="E785" t="s">
        <v>160</v>
      </c>
      <c r="F785" t="s">
        <v>31632</v>
      </c>
      <c r="G785">
        <v>13</v>
      </c>
      <c r="H785" t="s">
        <v>37059</v>
      </c>
      <c r="J785" t="s">
        <v>37233</v>
      </c>
      <c r="K785" t="s">
        <v>37173</v>
      </c>
      <c r="L785" t="s">
        <v>37201</v>
      </c>
      <c r="M785" s="14" t="s">
        <v>37234</v>
      </c>
      <c r="N785" t="s">
        <v>37097</v>
      </c>
      <c r="O785" t="s">
        <v>37203</v>
      </c>
      <c r="P785" s="14" t="s">
        <v>17</v>
      </c>
      <c r="Q785" s="14">
        <v>43.07</v>
      </c>
      <c r="R785" s="14">
        <v>141.35</v>
      </c>
      <c r="S785">
        <v>5</v>
      </c>
      <c r="T785" s="14">
        <v>13.5</v>
      </c>
      <c r="U785" s="14">
        <v>0.86206896551724133</v>
      </c>
      <c r="V785" s="14">
        <v>116</v>
      </c>
      <c r="W785" s="14">
        <v>13.5</v>
      </c>
    </row>
    <row r="786" spans="1:23">
      <c r="A786" t="s">
        <v>37232</v>
      </c>
      <c r="B786" t="s">
        <v>31630</v>
      </c>
      <c r="C786" t="s">
        <v>31631</v>
      </c>
      <c r="D786">
        <v>1984</v>
      </c>
      <c r="E786" t="s">
        <v>160</v>
      </c>
      <c r="F786" t="s">
        <v>31632</v>
      </c>
      <c r="G786">
        <v>13</v>
      </c>
      <c r="H786" t="s">
        <v>37059</v>
      </c>
      <c r="J786" t="s">
        <v>37233</v>
      </c>
      <c r="K786" t="s">
        <v>37173</v>
      </c>
      <c r="L786" t="s">
        <v>37201</v>
      </c>
      <c r="M786" s="13" t="s">
        <v>37237</v>
      </c>
      <c r="N786" t="s">
        <v>37097</v>
      </c>
      <c r="O786" t="s">
        <v>37203</v>
      </c>
      <c r="P786" s="14" t="s">
        <v>37207</v>
      </c>
      <c r="Q786" s="14">
        <v>41.97</v>
      </c>
      <c r="R786" s="14">
        <v>140.66999999999999</v>
      </c>
      <c r="S786">
        <v>7</v>
      </c>
      <c r="T786" s="13">
        <v>14.5</v>
      </c>
      <c r="U786">
        <v>2.7777777777777777</v>
      </c>
      <c r="V786">
        <v>36</v>
      </c>
      <c r="W786" s="13">
        <v>14.5</v>
      </c>
    </row>
    <row r="787" spans="1:23">
      <c r="A787" t="s">
        <v>37232</v>
      </c>
      <c r="B787" t="s">
        <v>31630</v>
      </c>
      <c r="C787" t="s">
        <v>31631</v>
      </c>
      <c r="D787">
        <v>1984</v>
      </c>
      <c r="E787" t="s">
        <v>160</v>
      </c>
      <c r="F787" t="s">
        <v>31632</v>
      </c>
      <c r="G787">
        <v>13</v>
      </c>
      <c r="H787" t="s">
        <v>37059</v>
      </c>
      <c r="J787" t="s">
        <v>37233</v>
      </c>
      <c r="K787" t="s">
        <v>37173</v>
      </c>
      <c r="L787" t="s">
        <v>37201</v>
      </c>
      <c r="M787" t="s">
        <v>37234</v>
      </c>
      <c r="N787" t="s">
        <v>37097</v>
      </c>
      <c r="O787" t="s">
        <v>37203</v>
      </c>
      <c r="P787" s="12" t="s">
        <v>37240</v>
      </c>
      <c r="Q787" s="12">
        <v>36.32</v>
      </c>
      <c r="R787" s="12">
        <v>139</v>
      </c>
      <c r="S787">
        <v>7</v>
      </c>
      <c r="T787" s="12">
        <v>10</v>
      </c>
      <c r="U787">
        <v>87.5</v>
      </c>
      <c r="V787" s="12">
        <v>40</v>
      </c>
      <c r="W787" s="12">
        <v>10</v>
      </c>
    </row>
    <row r="788" spans="1:23">
      <c r="A788" t="s">
        <v>37232</v>
      </c>
      <c r="B788" t="s">
        <v>31630</v>
      </c>
      <c r="C788" t="s">
        <v>31631</v>
      </c>
      <c r="D788">
        <v>1984</v>
      </c>
      <c r="E788" t="s">
        <v>160</v>
      </c>
      <c r="F788" t="s">
        <v>31632</v>
      </c>
      <c r="G788">
        <v>13</v>
      </c>
      <c r="H788" t="s">
        <v>37059</v>
      </c>
      <c r="J788" t="s">
        <v>37233</v>
      </c>
      <c r="K788" t="s">
        <v>37173</v>
      </c>
      <c r="L788" t="s">
        <v>37201</v>
      </c>
      <c r="M788" t="s">
        <v>37234</v>
      </c>
      <c r="N788" t="s">
        <v>37097</v>
      </c>
      <c r="O788" t="s">
        <v>37203</v>
      </c>
      <c r="P788" s="12" t="s">
        <v>37240</v>
      </c>
      <c r="Q788" s="12">
        <v>36.32</v>
      </c>
      <c r="R788" s="12">
        <v>139</v>
      </c>
      <c r="S788">
        <v>7</v>
      </c>
      <c r="T788" s="12">
        <v>11.5</v>
      </c>
      <c r="U788">
        <v>72.9166666666667</v>
      </c>
      <c r="V788" s="12">
        <v>48</v>
      </c>
      <c r="W788" s="12">
        <v>11.5</v>
      </c>
    </row>
    <row r="789" spans="1:23">
      <c r="A789" t="s">
        <v>37232</v>
      </c>
      <c r="B789" t="s">
        <v>31630</v>
      </c>
      <c r="C789" t="s">
        <v>31631</v>
      </c>
      <c r="D789">
        <v>1984</v>
      </c>
      <c r="E789" t="s">
        <v>160</v>
      </c>
      <c r="F789" t="s">
        <v>31632</v>
      </c>
      <c r="G789">
        <v>13</v>
      </c>
      <c r="H789" t="s">
        <v>37059</v>
      </c>
      <c r="J789" t="s">
        <v>37233</v>
      </c>
      <c r="K789" t="s">
        <v>37173</v>
      </c>
      <c r="L789" t="s">
        <v>37201</v>
      </c>
      <c r="M789" t="s">
        <v>37234</v>
      </c>
      <c r="N789" t="s">
        <v>37097</v>
      </c>
      <c r="O789" t="s">
        <v>37203</v>
      </c>
      <c r="P789" s="12" t="s">
        <v>37240</v>
      </c>
      <c r="Q789" s="12">
        <v>36.32</v>
      </c>
      <c r="R789" s="12">
        <v>139</v>
      </c>
      <c r="S789">
        <v>7</v>
      </c>
      <c r="T789" s="12">
        <v>12</v>
      </c>
      <c r="U789">
        <v>35.294117647058798</v>
      </c>
      <c r="V789" s="12">
        <v>85</v>
      </c>
      <c r="W789" s="12">
        <v>12</v>
      </c>
    </row>
    <row r="790" spans="1:23">
      <c r="A790" t="s">
        <v>37232</v>
      </c>
      <c r="B790" t="s">
        <v>31630</v>
      </c>
      <c r="C790" t="s">
        <v>31631</v>
      </c>
      <c r="D790">
        <v>1984</v>
      </c>
      <c r="E790" t="s">
        <v>160</v>
      </c>
      <c r="F790" t="s">
        <v>31632</v>
      </c>
      <c r="G790">
        <v>13</v>
      </c>
      <c r="H790" t="s">
        <v>37059</v>
      </c>
      <c r="J790" t="s">
        <v>37233</v>
      </c>
      <c r="K790" t="s">
        <v>37173</v>
      </c>
      <c r="L790" t="s">
        <v>37201</v>
      </c>
      <c r="M790" t="s">
        <v>37234</v>
      </c>
      <c r="N790" t="s">
        <v>37097</v>
      </c>
      <c r="O790" t="s">
        <v>37203</v>
      </c>
      <c r="P790" s="12" t="s">
        <v>37240</v>
      </c>
      <c r="Q790" s="12">
        <v>36.32</v>
      </c>
      <c r="R790" s="12">
        <v>139</v>
      </c>
      <c r="S790">
        <v>7</v>
      </c>
      <c r="T790" s="12">
        <v>12.5</v>
      </c>
      <c r="U790">
        <v>25</v>
      </c>
      <c r="V790" s="12">
        <v>20</v>
      </c>
      <c r="W790" s="12">
        <v>12.5</v>
      </c>
    </row>
    <row r="791" spans="1:23">
      <c r="A791" t="s">
        <v>37232</v>
      </c>
      <c r="B791" t="s">
        <v>31630</v>
      </c>
      <c r="C791" t="s">
        <v>31631</v>
      </c>
      <c r="D791">
        <v>1984</v>
      </c>
      <c r="E791" t="s">
        <v>160</v>
      </c>
      <c r="F791" t="s">
        <v>31632</v>
      </c>
      <c r="G791">
        <v>13</v>
      </c>
      <c r="H791" t="s">
        <v>37059</v>
      </c>
      <c r="J791" t="s">
        <v>37233</v>
      </c>
      <c r="K791" t="s">
        <v>37173</v>
      </c>
      <c r="L791" t="s">
        <v>37201</v>
      </c>
      <c r="M791" t="s">
        <v>37234</v>
      </c>
      <c r="N791" t="s">
        <v>37097</v>
      </c>
      <c r="O791" t="s">
        <v>37203</v>
      </c>
      <c r="P791" s="12" t="s">
        <v>37240</v>
      </c>
      <c r="Q791" s="12">
        <v>36.32</v>
      </c>
      <c r="R791" s="12">
        <v>139</v>
      </c>
      <c r="S791">
        <v>7</v>
      </c>
      <c r="T791" s="12">
        <v>13</v>
      </c>
      <c r="U791">
        <v>12.5</v>
      </c>
      <c r="V791" s="12">
        <v>48</v>
      </c>
      <c r="W791" s="12">
        <v>13</v>
      </c>
    </row>
    <row r="792" spans="1:23">
      <c r="A792" t="s">
        <v>37232</v>
      </c>
      <c r="B792" t="s">
        <v>31630</v>
      </c>
      <c r="C792" t="s">
        <v>31631</v>
      </c>
      <c r="D792">
        <v>1984</v>
      </c>
      <c r="E792" t="s">
        <v>160</v>
      </c>
      <c r="F792" t="s">
        <v>31632</v>
      </c>
      <c r="G792">
        <v>13</v>
      </c>
      <c r="H792" t="s">
        <v>37059</v>
      </c>
      <c r="J792" t="s">
        <v>37233</v>
      </c>
      <c r="K792" t="s">
        <v>37173</v>
      </c>
      <c r="L792" t="s">
        <v>37201</v>
      </c>
      <c r="M792" t="s">
        <v>37234</v>
      </c>
      <c r="N792" t="s">
        <v>37097</v>
      </c>
      <c r="O792" t="s">
        <v>37203</v>
      </c>
      <c r="P792" s="12" t="s">
        <v>37240</v>
      </c>
      <c r="Q792" s="12">
        <v>36.32</v>
      </c>
      <c r="R792" s="12">
        <v>139</v>
      </c>
      <c r="S792">
        <v>7</v>
      </c>
      <c r="T792" s="12">
        <v>13.5</v>
      </c>
      <c r="U792">
        <v>11.764705882352899</v>
      </c>
      <c r="V792" s="12">
        <v>17</v>
      </c>
      <c r="W792" s="12">
        <v>13.5</v>
      </c>
    </row>
    <row r="793" spans="1:23">
      <c r="A793" t="s">
        <v>37232</v>
      </c>
      <c r="B793" t="s">
        <v>31630</v>
      </c>
      <c r="C793" t="s">
        <v>31631</v>
      </c>
      <c r="D793">
        <v>1984</v>
      </c>
      <c r="E793" t="s">
        <v>160</v>
      </c>
      <c r="F793" t="s">
        <v>31632</v>
      </c>
      <c r="G793">
        <v>13</v>
      </c>
      <c r="H793" t="s">
        <v>37059</v>
      </c>
      <c r="J793" t="s">
        <v>37233</v>
      </c>
      <c r="K793" t="s">
        <v>37173</v>
      </c>
      <c r="L793" t="s">
        <v>37201</v>
      </c>
      <c r="M793" t="s">
        <v>37234</v>
      </c>
      <c r="N793" t="s">
        <v>37097</v>
      </c>
      <c r="O793" t="s">
        <v>37203</v>
      </c>
      <c r="P793" s="12" t="s">
        <v>37240</v>
      </c>
      <c r="Q793" s="12">
        <v>36.32</v>
      </c>
      <c r="R793" s="12">
        <v>139</v>
      </c>
      <c r="S793">
        <v>7</v>
      </c>
      <c r="T793" s="12">
        <v>14</v>
      </c>
      <c r="U793">
        <v>0</v>
      </c>
      <c r="V793" s="12">
        <v>58</v>
      </c>
      <c r="W793" s="12">
        <v>14</v>
      </c>
    </row>
    <row r="794" spans="1:23">
      <c r="A794" t="s">
        <v>37241</v>
      </c>
      <c r="B794" t="s">
        <v>31630</v>
      </c>
      <c r="C794" t="s">
        <v>35979</v>
      </c>
      <c r="D794">
        <v>1988</v>
      </c>
      <c r="E794" t="s">
        <v>423</v>
      </c>
      <c r="F794" t="s">
        <v>35980</v>
      </c>
      <c r="G794">
        <v>16</v>
      </c>
      <c r="H794" t="s">
        <v>37020</v>
      </c>
      <c r="J794">
        <v>4</v>
      </c>
      <c r="K794" t="s">
        <v>37173</v>
      </c>
      <c r="L794" t="s">
        <v>37201</v>
      </c>
      <c r="M794" t="s">
        <v>37234</v>
      </c>
      <c r="N794" t="s">
        <v>37097</v>
      </c>
      <c r="O794" t="s">
        <v>37098</v>
      </c>
      <c r="P794" t="s">
        <v>37242</v>
      </c>
      <c r="Q794">
        <v>31.596536</v>
      </c>
      <c r="R794">
        <v>130.55710999999999</v>
      </c>
      <c r="S794">
        <v>5</v>
      </c>
      <c r="T794">
        <v>10.014572947985901</v>
      </c>
      <c r="U794">
        <v>79.061915441644501</v>
      </c>
      <c r="V794">
        <v>50</v>
      </c>
      <c r="W794">
        <v>10</v>
      </c>
    </row>
    <row r="795" spans="1:23">
      <c r="A795" t="s">
        <v>37241</v>
      </c>
      <c r="B795" t="s">
        <v>31630</v>
      </c>
      <c r="C795" t="s">
        <v>35979</v>
      </c>
      <c r="D795">
        <v>1988</v>
      </c>
      <c r="E795" t="s">
        <v>423</v>
      </c>
      <c r="F795" t="s">
        <v>35980</v>
      </c>
      <c r="G795">
        <v>16</v>
      </c>
      <c r="H795" t="s">
        <v>37020</v>
      </c>
      <c r="J795">
        <v>4</v>
      </c>
      <c r="K795" t="s">
        <v>37173</v>
      </c>
      <c r="L795" t="s">
        <v>37201</v>
      </c>
      <c r="M795" t="s">
        <v>37234</v>
      </c>
      <c r="N795" t="s">
        <v>37097</v>
      </c>
      <c r="O795" t="s">
        <v>37098</v>
      </c>
      <c r="P795" t="s">
        <v>37242</v>
      </c>
      <c r="Q795">
        <v>31.596536</v>
      </c>
      <c r="R795">
        <v>130.55710999999999</v>
      </c>
      <c r="S795">
        <v>5</v>
      </c>
      <c r="T795">
        <v>11.0109395046372</v>
      </c>
      <c r="U795">
        <v>71.674077193532199</v>
      </c>
      <c r="V795">
        <v>50</v>
      </c>
      <c r="W795">
        <v>11</v>
      </c>
    </row>
    <row r="796" spans="1:23">
      <c r="A796" t="s">
        <v>37241</v>
      </c>
      <c r="B796" t="s">
        <v>31630</v>
      </c>
      <c r="C796" t="s">
        <v>35979</v>
      </c>
      <c r="D796">
        <v>1988</v>
      </c>
      <c r="E796" t="s">
        <v>423</v>
      </c>
      <c r="F796" t="s">
        <v>35980</v>
      </c>
      <c r="G796">
        <v>16</v>
      </c>
      <c r="H796" t="s">
        <v>37020</v>
      </c>
      <c r="J796">
        <v>4</v>
      </c>
      <c r="K796" t="s">
        <v>37173</v>
      </c>
      <c r="L796" t="s">
        <v>37201</v>
      </c>
      <c r="M796" t="s">
        <v>37234</v>
      </c>
      <c r="N796" t="s">
        <v>37097</v>
      </c>
      <c r="O796" t="s">
        <v>37098</v>
      </c>
      <c r="P796" t="s">
        <v>37242</v>
      </c>
      <c r="Q796">
        <v>31.596536</v>
      </c>
      <c r="R796">
        <v>130.55710999999999</v>
      </c>
      <c r="S796">
        <v>5</v>
      </c>
      <c r="T796">
        <v>12.006307109208899</v>
      </c>
      <c r="U796">
        <v>22.565054305777199</v>
      </c>
      <c r="V796">
        <v>50</v>
      </c>
      <c r="W796">
        <v>12</v>
      </c>
    </row>
    <row r="797" spans="1:23">
      <c r="A797" t="s">
        <v>37241</v>
      </c>
      <c r="B797" t="s">
        <v>31630</v>
      </c>
      <c r="C797" t="s">
        <v>35979</v>
      </c>
      <c r="D797">
        <v>1988</v>
      </c>
      <c r="E797" t="s">
        <v>423</v>
      </c>
      <c r="F797" t="s">
        <v>35980</v>
      </c>
      <c r="G797">
        <v>16</v>
      </c>
      <c r="H797" t="s">
        <v>37020</v>
      </c>
      <c r="J797">
        <v>4</v>
      </c>
      <c r="K797" t="s">
        <v>37173</v>
      </c>
      <c r="L797" t="s">
        <v>37201</v>
      </c>
      <c r="M797" t="s">
        <v>37234</v>
      </c>
      <c r="N797" t="s">
        <v>37097</v>
      </c>
      <c r="O797" t="s">
        <v>37098</v>
      </c>
      <c r="P797" t="s">
        <v>37242</v>
      </c>
      <c r="Q797">
        <v>31.596536</v>
      </c>
      <c r="R797">
        <v>130.55710999999999</v>
      </c>
      <c r="S797">
        <v>5</v>
      </c>
      <c r="T797">
        <v>12.9925666212894</v>
      </c>
      <c r="U797">
        <v>-1.06065206107319</v>
      </c>
      <c r="V797">
        <v>50</v>
      </c>
      <c r="W797">
        <v>13</v>
      </c>
    </row>
    <row r="798" spans="1:23">
      <c r="A798" t="s">
        <v>37241</v>
      </c>
      <c r="B798" t="s">
        <v>31630</v>
      </c>
      <c r="C798" t="s">
        <v>35979</v>
      </c>
      <c r="D798">
        <v>1988</v>
      </c>
      <c r="E798" t="s">
        <v>423</v>
      </c>
      <c r="F798" t="s">
        <v>35980</v>
      </c>
      <c r="G798">
        <v>16</v>
      </c>
      <c r="H798" t="s">
        <v>37020</v>
      </c>
      <c r="J798">
        <v>4</v>
      </c>
      <c r="K798" t="s">
        <v>37173</v>
      </c>
      <c r="L798" t="s">
        <v>37201</v>
      </c>
      <c r="M798" t="s">
        <v>37234</v>
      </c>
      <c r="N798" t="s">
        <v>37097</v>
      </c>
      <c r="O798" t="s">
        <v>37098</v>
      </c>
      <c r="P798" t="s">
        <v>37242</v>
      </c>
      <c r="Q798">
        <v>31.596536</v>
      </c>
      <c r="R798">
        <v>130.55710999999999</v>
      </c>
      <c r="S798">
        <v>5</v>
      </c>
      <c r="T798">
        <v>14.0298118640249</v>
      </c>
      <c r="U798">
        <v>2.7693987679591001</v>
      </c>
      <c r="V798">
        <v>50</v>
      </c>
      <c r="W798">
        <v>14</v>
      </c>
    </row>
    <row r="799" spans="1:23">
      <c r="A799" t="s">
        <v>37241</v>
      </c>
      <c r="B799" t="s">
        <v>31630</v>
      </c>
      <c r="C799" t="s">
        <v>35979</v>
      </c>
      <c r="D799">
        <v>1988</v>
      </c>
      <c r="E799" t="s">
        <v>423</v>
      </c>
      <c r="F799" t="s">
        <v>35980</v>
      </c>
      <c r="G799">
        <v>16</v>
      </c>
      <c r="H799" t="s">
        <v>37020</v>
      </c>
      <c r="J799">
        <v>4</v>
      </c>
      <c r="K799" t="s">
        <v>37173</v>
      </c>
      <c r="L799" t="s">
        <v>37201</v>
      </c>
      <c r="M799" t="s">
        <v>37234</v>
      </c>
      <c r="N799" t="s">
        <v>37097</v>
      </c>
      <c r="O799" t="s">
        <v>37098</v>
      </c>
      <c r="P799" t="s">
        <v>37243</v>
      </c>
      <c r="Q799">
        <v>32.839750000000002</v>
      </c>
      <c r="R799">
        <v>129.060778</v>
      </c>
      <c r="S799">
        <v>5</v>
      </c>
      <c r="T799">
        <v>10.0047401255545</v>
      </c>
      <c r="U799">
        <v>60.551431341631798</v>
      </c>
      <c r="V799">
        <v>50</v>
      </c>
      <c r="W799">
        <v>10</v>
      </c>
    </row>
    <row r="800" spans="1:23">
      <c r="A800" t="s">
        <v>37241</v>
      </c>
      <c r="B800" t="s">
        <v>31630</v>
      </c>
      <c r="C800" t="s">
        <v>35979</v>
      </c>
      <c r="D800">
        <v>1988</v>
      </c>
      <c r="E800" t="s">
        <v>423</v>
      </c>
      <c r="F800" t="s">
        <v>35980</v>
      </c>
      <c r="G800">
        <v>16</v>
      </c>
      <c r="H800" t="s">
        <v>37020</v>
      </c>
      <c r="J800">
        <v>4</v>
      </c>
      <c r="K800" t="s">
        <v>37173</v>
      </c>
      <c r="L800" t="s">
        <v>37201</v>
      </c>
      <c r="M800" t="s">
        <v>37234</v>
      </c>
      <c r="N800" t="s">
        <v>37097</v>
      </c>
      <c r="O800" t="s">
        <v>37098</v>
      </c>
      <c r="P800" t="s">
        <v>37243</v>
      </c>
      <c r="Q800">
        <v>32.839750000000002</v>
      </c>
      <c r="R800">
        <v>129.060778</v>
      </c>
      <c r="S800">
        <v>5</v>
      </c>
      <c r="T800">
        <v>11.007923061102501</v>
      </c>
      <c r="U800">
        <v>46.672852987552197</v>
      </c>
      <c r="V800">
        <v>50</v>
      </c>
      <c r="W800">
        <v>11</v>
      </c>
    </row>
    <row r="801" spans="1:23">
      <c r="A801" t="s">
        <v>37241</v>
      </c>
      <c r="B801" t="s">
        <v>31630</v>
      </c>
      <c r="C801" t="s">
        <v>35979</v>
      </c>
      <c r="D801">
        <v>1988</v>
      </c>
      <c r="E801" t="s">
        <v>423</v>
      </c>
      <c r="F801" t="s">
        <v>35980</v>
      </c>
      <c r="G801">
        <v>16</v>
      </c>
      <c r="H801" t="s">
        <v>37020</v>
      </c>
      <c r="J801">
        <v>4</v>
      </c>
      <c r="K801" t="s">
        <v>37173</v>
      </c>
      <c r="L801" t="s">
        <v>37201</v>
      </c>
      <c r="M801" t="s">
        <v>37234</v>
      </c>
      <c r="N801" t="s">
        <v>37097</v>
      </c>
      <c r="O801" t="s">
        <v>37098</v>
      </c>
      <c r="P801" t="s">
        <v>37243</v>
      </c>
      <c r="Q801">
        <v>32.839750000000002</v>
      </c>
      <c r="R801">
        <v>129.060778</v>
      </c>
      <c r="S801">
        <v>5</v>
      </c>
      <c r="T801">
        <v>11.9844280999343</v>
      </c>
      <c r="U801">
        <v>3.8873436688963601</v>
      </c>
      <c r="V801">
        <v>50</v>
      </c>
      <c r="W801">
        <v>12</v>
      </c>
    </row>
    <row r="802" spans="1:23">
      <c r="A802" t="s">
        <v>37241</v>
      </c>
      <c r="B802" t="s">
        <v>31630</v>
      </c>
      <c r="C802" t="s">
        <v>35979</v>
      </c>
      <c r="D802">
        <v>1988</v>
      </c>
      <c r="E802" t="s">
        <v>423</v>
      </c>
      <c r="F802" t="s">
        <v>35980</v>
      </c>
      <c r="G802">
        <v>16</v>
      </c>
      <c r="H802" t="s">
        <v>37020</v>
      </c>
      <c r="J802">
        <v>4</v>
      </c>
      <c r="K802" t="s">
        <v>37173</v>
      </c>
      <c r="L802" t="s">
        <v>37201</v>
      </c>
      <c r="M802" t="s">
        <v>37234</v>
      </c>
      <c r="N802" t="s">
        <v>37097</v>
      </c>
      <c r="O802" t="s">
        <v>37098</v>
      </c>
      <c r="P802" t="s">
        <v>37243</v>
      </c>
      <c r="Q802">
        <v>32.839750000000002</v>
      </c>
      <c r="R802">
        <v>129.060778</v>
      </c>
      <c r="S802">
        <v>5</v>
      </c>
      <c r="T802">
        <v>13.0708766294181</v>
      </c>
      <c r="U802">
        <v>-5.48444279040722E-2</v>
      </c>
      <c r="V802">
        <v>50</v>
      </c>
      <c r="W802">
        <v>13</v>
      </c>
    </row>
    <row r="803" spans="1:23">
      <c r="A803" t="s">
        <v>37241</v>
      </c>
      <c r="B803" t="s">
        <v>31630</v>
      </c>
      <c r="C803" t="s">
        <v>35979</v>
      </c>
      <c r="D803">
        <v>1988</v>
      </c>
      <c r="E803" t="s">
        <v>423</v>
      </c>
      <c r="F803" t="s">
        <v>35980</v>
      </c>
      <c r="G803">
        <v>16</v>
      </c>
      <c r="H803" t="s">
        <v>37020</v>
      </c>
      <c r="J803">
        <v>4</v>
      </c>
      <c r="K803" t="s">
        <v>37173</v>
      </c>
      <c r="L803" t="s">
        <v>37201</v>
      </c>
      <c r="M803" t="s">
        <v>37234</v>
      </c>
      <c r="N803" t="s">
        <v>37097</v>
      </c>
      <c r="O803" t="s">
        <v>37098</v>
      </c>
      <c r="P803" t="s">
        <v>37243</v>
      </c>
      <c r="Q803">
        <v>32.839750000000002</v>
      </c>
      <c r="R803">
        <v>129.060778</v>
      </c>
      <c r="S803">
        <v>5</v>
      </c>
      <c r="T803">
        <v>14.09634990745</v>
      </c>
      <c r="U803">
        <v>1.3353638829854699</v>
      </c>
      <c r="V803">
        <v>50</v>
      </c>
      <c r="W803">
        <v>14</v>
      </c>
    </row>
    <row r="804" spans="1:23">
      <c r="A804" t="s">
        <v>37241</v>
      </c>
      <c r="B804" t="s">
        <v>31630</v>
      </c>
      <c r="C804" t="s">
        <v>35979</v>
      </c>
      <c r="D804">
        <v>1988</v>
      </c>
      <c r="E804" t="s">
        <v>423</v>
      </c>
      <c r="F804" t="s">
        <v>35980</v>
      </c>
      <c r="G804">
        <v>16</v>
      </c>
      <c r="H804" t="s">
        <v>37020</v>
      </c>
      <c r="J804">
        <v>4</v>
      </c>
      <c r="K804" t="s">
        <v>37173</v>
      </c>
      <c r="L804" t="s">
        <v>37201</v>
      </c>
      <c r="M804" t="s">
        <v>37234</v>
      </c>
      <c r="N804" t="s">
        <v>37097</v>
      </c>
      <c r="O804" t="s">
        <v>37098</v>
      </c>
      <c r="P804" t="s">
        <v>37244</v>
      </c>
      <c r="Q804">
        <v>38.268329999999999</v>
      </c>
      <c r="R804">
        <v>140.86944</v>
      </c>
      <c r="S804">
        <v>5</v>
      </c>
      <c r="T804">
        <v>9.9978845720665497</v>
      </c>
      <c r="U804">
        <v>67.366830873495402</v>
      </c>
      <c r="V804">
        <v>50</v>
      </c>
      <c r="W804">
        <v>10</v>
      </c>
    </row>
    <row r="805" spans="1:23">
      <c r="A805" t="s">
        <v>37241</v>
      </c>
      <c r="B805" t="s">
        <v>31630</v>
      </c>
      <c r="C805" t="s">
        <v>35979</v>
      </c>
      <c r="D805">
        <v>1988</v>
      </c>
      <c r="E805" t="s">
        <v>423</v>
      </c>
      <c r="F805" t="s">
        <v>35980</v>
      </c>
      <c r="G805">
        <v>16</v>
      </c>
      <c r="H805" t="s">
        <v>37020</v>
      </c>
      <c r="J805">
        <v>4</v>
      </c>
      <c r="K805" t="s">
        <v>37173</v>
      </c>
      <c r="L805" t="s">
        <v>37201</v>
      </c>
      <c r="M805" t="s">
        <v>37234</v>
      </c>
      <c r="N805" t="s">
        <v>37097</v>
      </c>
      <c r="O805" t="s">
        <v>37098</v>
      </c>
      <c r="P805" t="s">
        <v>37244</v>
      </c>
      <c r="Q805">
        <v>38.268329999999999</v>
      </c>
      <c r="R805">
        <v>140.86944</v>
      </c>
      <c r="S805">
        <v>5</v>
      </c>
      <c r="T805">
        <v>11.0186568991352</v>
      </c>
      <c r="U805">
        <v>57.7161702919486</v>
      </c>
      <c r="V805">
        <v>50</v>
      </c>
      <c r="W805">
        <v>11</v>
      </c>
    </row>
    <row r="806" spans="1:23">
      <c r="A806" t="s">
        <v>37241</v>
      </c>
      <c r="B806" t="s">
        <v>31630</v>
      </c>
      <c r="C806" t="s">
        <v>35979</v>
      </c>
      <c r="D806">
        <v>1988</v>
      </c>
      <c r="E806" t="s">
        <v>423</v>
      </c>
      <c r="F806" t="s">
        <v>35980</v>
      </c>
      <c r="G806">
        <v>16</v>
      </c>
      <c r="H806" t="s">
        <v>37020</v>
      </c>
      <c r="J806">
        <v>4</v>
      </c>
      <c r="K806" t="s">
        <v>37173</v>
      </c>
      <c r="L806" t="s">
        <v>37201</v>
      </c>
      <c r="M806" t="s">
        <v>37234</v>
      </c>
      <c r="N806" t="s">
        <v>37097</v>
      </c>
      <c r="O806" t="s">
        <v>37098</v>
      </c>
      <c r="P806" t="s">
        <v>37244</v>
      </c>
      <c r="Q806">
        <v>38.268329999999999</v>
      </c>
      <c r="R806">
        <v>140.86944</v>
      </c>
      <c r="S806">
        <v>5</v>
      </c>
      <c r="T806">
        <v>11.984095115907801</v>
      </c>
      <c r="U806">
        <v>6.6469487890154504</v>
      </c>
      <c r="V806">
        <v>50</v>
      </c>
      <c r="W806">
        <v>12</v>
      </c>
    </row>
    <row r="807" spans="1:23">
      <c r="A807" t="s">
        <v>37241</v>
      </c>
      <c r="B807" t="s">
        <v>31630</v>
      </c>
      <c r="C807" t="s">
        <v>35979</v>
      </c>
      <c r="D807">
        <v>1988</v>
      </c>
      <c r="E807" t="s">
        <v>423</v>
      </c>
      <c r="F807" t="s">
        <v>35980</v>
      </c>
      <c r="G807">
        <v>16</v>
      </c>
      <c r="H807" t="s">
        <v>37020</v>
      </c>
      <c r="J807">
        <v>4</v>
      </c>
      <c r="K807" t="s">
        <v>37173</v>
      </c>
      <c r="L807" t="s">
        <v>37201</v>
      </c>
      <c r="M807" t="s">
        <v>37234</v>
      </c>
      <c r="N807" t="s">
        <v>37097</v>
      </c>
      <c r="O807" t="s">
        <v>37098</v>
      </c>
      <c r="P807" t="s">
        <v>37244</v>
      </c>
      <c r="Q807">
        <v>38.268329999999999</v>
      </c>
      <c r="R807">
        <v>140.86944</v>
      </c>
      <c r="S807">
        <v>5</v>
      </c>
      <c r="T807">
        <v>12.9980706513755</v>
      </c>
      <c r="U807">
        <v>3.3246986004877002</v>
      </c>
      <c r="V807">
        <v>50</v>
      </c>
      <c r="W807">
        <v>13</v>
      </c>
    </row>
    <row r="808" spans="1:23">
      <c r="A808" t="s">
        <v>37241</v>
      </c>
      <c r="B808" t="s">
        <v>31630</v>
      </c>
      <c r="C808" t="s">
        <v>35979</v>
      </c>
      <c r="D808">
        <v>1988</v>
      </c>
      <c r="E808" t="s">
        <v>423</v>
      </c>
      <c r="F808" t="s">
        <v>35980</v>
      </c>
      <c r="G808">
        <v>16</v>
      </c>
      <c r="H808" t="s">
        <v>37020</v>
      </c>
      <c r="J808">
        <v>4</v>
      </c>
      <c r="K808" t="s">
        <v>37173</v>
      </c>
      <c r="L808" t="s">
        <v>37201</v>
      </c>
      <c r="M808" t="s">
        <v>37234</v>
      </c>
      <c r="N808" t="s">
        <v>37097</v>
      </c>
      <c r="O808" t="s">
        <v>37098</v>
      </c>
      <c r="P808" t="s">
        <v>37244</v>
      </c>
      <c r="Q808">
        <v>38.268329999999999</v>
      </c>
      <c r="R808">
        <v>140.86944</v>
      </c>
      <c r="S808">
        <v>5</v>
      </c>
      <c r="T808">
        <v>13.9941238112959</v>
      </c>
      <c r="U808">
        <v>-1.4658642404536399</v>
      </c>
      <c r="V808">
        <v>50</v>
      </c>
      <c r="W808">
        <v>14</v>
      </c>
    </row>
    <row r="809" spans="1:23">
      <c r="A809" t="s">
        <v>37241</v>
      </c>
      <c r="B809" t="s">
        <v>31630</v>
      </c>
      <c r="C809" t="s">
        <v>35979</v>
      </c>
      <c r="D809">
        <v>1988</v>
      </c>
      <c r="E809" t="s">
        <v>423</v>
      </c>
      <c r="F809" t="s">
        <v>35980</v>
      </c>
      <c r="G809">
        <v>16</v>
      </c>
      <c r="H809" t="s">
        <v>37020</v>
      </c>
      <c r="J809">
        <v>4</v>
      </c>
      <c r="K809" t="s">
        <v>37173</v>
      </c>
      <c r="L809" t="s">
        <v>37201</v>
      </c>
      <c r="M809" t="s">
        <v>37234</v>
      </c>
      <c r="N809" t="s">
        <v>37097</v>
      </c>
      <c r="O809" t="s">
        <v>37098</v>
      </c>
      <c r="P809" t="s">
        <v>37245</v>
      </c>
      <c r="Q809">
        <v>31.851944</v>
      </c>
      <c r="R809">
        <v>129.88249999999999</v>
      </c>
      <c r="S809">
        <v>5</v>
      </c>
      <c r="T809">
        <v>9.9962196519337496</v>
      </c>
      <c r="U809">
        <v>81.164856474090897</v>
      </c>
      <c r="V809">
        <v>50</v>
      </c>
      <c r="W809">
        <v>10</v>
      </c>
    </row>
    <row r="810" spans="1:23">
      <c r="A810" t="s">
        <v>37241</v>
      </c>
      <c r="B810" t="s">
        <v>31630</v>
      </c>
      <c r="C810" t="s">
        <v>35979</v>
      </c>
      <c r="D810">
        <v>1988</v>
      </c>
      <c r="E810" t="s">
        <v>423</v>
      </c>
      <c r="F810" t="s">
        <v>35980</v>
      </c>
      <c r="G810">
        <v>16</v>
      </c>
      <c r="H810" t="s">
        <v>37020</v>
      </c>
      <c r="J810">
        <v>4</v>
      </c>
      <c r="K810" t="s">
        <v>37173</v>
      </c>
      <c r="L810" t="s">
        <v>37201</v>
      </c>
      <c r="M810" t="s">
        <v>37234</v>
      </c>
      <c r="N810" t="s">
        <v>37097</v>
      </c>
      <c r="O810" t="s">
        <v>37098</v>
      </c>
      <c r="P810" t="s">
        <v>37245</v>
      </c>
      <c r="Q810">
        <v>31.851944</v>
      </c>
      <c r="R810">
        <v>129.88249999999999</v>
      </c>
      <c r="S810">
        <v>5</v>
      </c>
      <c r="T810">
        <v>10.9999510317608</v>
      </c>
      <c r="U810">
        <v>62.7410461574622</v>
      </c>
      <c r="V810">
        <v>50</v>
      </c>
      <c r="W810">
        <v>11</v>
      </c>
    </row>
    <row r="811" spans="1:23">
      <c r="A811" t="s">
        <v>37241</v>
      </c>
      <c r="B811" t="s">
        <v>31630</v>
      </c>
      <c r="C811" t="s">
        <v>35979</v>
      </c>
      <c r="D811">
        <v>1988</v>
      </c>
      <c r="E811" t="s">
        <v>423</v>
      </c>
      <c r="F811" t="s">
        <v>35980</v>
      </c>
      <c r="G811">
        <v>16</v>
      </c>
      <c r="H811" t="s">
        <v>37020</v>
      </c>
      <c r="J811">
        <v>4</v>
      </c>
      <c r="K811" t="s">
        <v>37173</v>
      </c>
      <c r="L811" t="s">
        <v>37201</v>
      </c>
      <c r="M811" t="s">
        <v>37234</v>
      </c>
      <c r="N811" t="s">
        <v>37097</v>
      </c>
      <c r="O811" t="s">
        <v>37098</v>
      </c>
      <c r="P811" t="s">
        <v>37245</v>
      </c>
      <c r="Q811">
        <v>31.851944</v>
      </c>
      <c r="R811">
        <v>129.88249999999999</v>
      </c>
      <c r="S811">
        <v>5</v>
      </c>
      <c r="T811">
        <v>12.0690256299763</v>
      </c>
      <c r="U811">
        <v>2.78531344569911</v>
      </c>
      <c r="V811">
        <v>50</v>
      </c>
      <c r="W811">
        <v>12</v>
      </c>
    </row>
    <row r="812" spans="1:23">
      <c r="A812" t="s">
        <v>37241</v>
      </c>
      <c r="B812" t="s">
        <v>31630</v>
      </c>
      <c r="C812" t="s">
        <v>35979</v>
      </c>
      <c r="D812">
        <v>1988</v>
      </c>
      <c r="E812" t="s">
        <v>423</v>
      </c>
      <c r="F812" t="s">
        <v>35980</v>
      </c>
      <c r="G812">
        <v>16</v>
      </c>
      <c r="H812" t="s">
        <v>37020</v>
      </c>
      <c r="J812">
        <v>4</v>
      </c>
      <c r="K812" t="s">
        <v>37173</v>
      </c>
      <c r="L812" t="s">
        <v>37201</v>
      </c>
      <c r="M812" t="s">
        <v>37234</v>
      </c>
      <c r="N812" t="s">
        <v>37097</v>
      </c>
      <c r="O812" t="s">
        <v>37098</v>
      </c>
      <c r="P812" t="s">
        <v>37245</v>
      </c>
      <c r="Q812">
        <v>31.851944</v>
      </c>
      <c r="R812">
        <v>129.88249999999999</v>
      </c>
      <c r="S812">
        <v>5</v>
      </c>
      <c r="T812">
        <v>13.028685594523299</v>
      </c>
      <c r="U812">
        <v>-0.39664273752045098</v>
      </c>
      <c r="V812">
        <v>50</v>
      </c>
      <c r="W812">
        <v>13</v>
      </c>
    </row>
    <row r="813" spans="1:23">
      <c r="A813" t="s">
        <v>37241</v>
      </c>
      <c r="B813" t="s">
        <v>31630</v>
      </c>
      <c r="C813" t="s">
        <v>35979</v>
      </c>
      <c r="D813">
        <v>1988</v>
      </c>
      <c r="E813" t="s">
        <v>423</v>
      </c>
      <c r="F813" t="s">
        <v>35980</v>
      </c>
      <c r="G813">
        <v>16</v>
      </c>
      <c r="H813" t="s">
        <v>37020</v>
      </c>
      <c r="J813">
        <v>4</v>
      </c>
      <c r="K813" t="s">
        <v>37173</v>
      </c>
      <c r="L813" t="s">
        <v>37201</v>
      </c>
      <c r="M813" t="s">
        <v>37234</v>
      </c>
      <c r="N813" t="s">
        <v>37097</v>
      </c>
      <c r="O813" t="s">
        <v>37098</v>
      </c>
      <c r="P813" t="s">
        <v>37245</v>
      </c>
      <c r="Q813">
        <v>31.851944</v>
      </c>
      <c r="R813">
        <v>129.88249999999999</v>
      </c>
      <c r="S813">
        <v>5</v>
      </c>
      <c r="T813">
        <v>14.018118248504001</v>
      </c>
      <c r="U813">
        <v>-0.31976260197636402</v>
      </c>
      <c r="V813">
        <v>50</v>
      </c>
      <c r="W813">
        <v>14</v>
      </c>
    </row>
    <row r="814" spans="1:23">
      <c r="A814" t="s">
        <v>37246</v>
      </c>
      <c r="B814" t="s">
        <v>12759</v>
      </c>
      <c r="C814" t="s">
        <v>12760</v>
      </c>
      <c r="D814">
        <v>1993</v>
      </c>
      <c r="E814" t="s">
        <v>1385</v>
      </c>
      <c r="G814">
        <v>32</v>
      </c>
      <c r="H814" t="s">
        <v>37247</v>
      </c>
      <c r="J814" t="s">
        <v>37248</v>
      </c>
      <c r="K814" t="s">
        <v>37173</v>
      </c>
      <c r="L814" t="s">
        <v>37201</v>
      </c>
      <c r="M814" s="15" t="s">
        <v>37249</v>
      </c>
      <c r="N814" t="s">
        <v>37097</v>
      </c>
      <c r="O814" t="s">
        <v>37203</v>
      </c>
      <c r="P814" s="15" t="s">
        <v>37250</v>
      </c>
      <c r="Q814" s="15">
        <v>38.46</v>
      </c>
      <c r="R814" s="15">
        <v>139.25</v>
      </c>
      <c r="S814">
        <v>4</v>
      </c>
      <c r="T814" s="15">
        <v>11</v>
      </c>
      <c r="U814">
        <v>97.391304347826093</v>
      </c>
      <c r="V814">
        <v>115</v>
      </c>
      <c r="W814" s="15">
        <v>11</v>
      </c>
    </row>
    <row r="815" spans="1:23">
      <c r="A815" t="s">
        <v>37246</v>
      </c>
      <c r="B815" t="s">
        <v>12759</v>
      </c>
      <c r="C815" t="s">
        <v>12760</v>
      </c>
      <c r="D815">
        <v>1993</v>
      </c>
      <c r="E815" t="s">
        <v>1385</v>
      </c>
      <c r="G815">
        <v>32</v>
      </c>
      <c r="H815" t="s">
        <v>37247</v>
      </c>
      <c r="J815" t="s">
        <v>37248</v>
      </c>
      <c r="K815" t="s">
        <v>37173</v>
      </c>
      <c r="L815" t="s">
        <v>37201</v>
      </c>
      <c r="M815" s="15" t="s">
        <v>37249</v>
      </c>
      <c r="N815" t="s">
        <v>37097</v>
      </c>
      <c r="O815" t="s">
        <v>37203</v>
      </c>
      <c r="P815" s="15" t="s">
        <v>37250</v>
      </c>
      <c r="Q815" s="15">
        <v>38.46</v>
      </c>
      <c r="R815" s="15">
        <v>139.25</v>
      </c>
      <c r="S815">
        <v>4</v>
      </c>
      <c r="T815" s="15">
        <v>12</v>
      </c>
      <c r="U815">
        <v>43.75</v>
      </c>
      <c r="V815">
        <v>144</v>
      </c>
      <c r="W815" s="15">
        <v>12</v>
      </c>
    </row>
    <row r="816" spans="1:23">
      <c r="A816" t="s">
        <v>37246</v>
      </c>
      <c r="B816" t="s">
        <v>12759</v>
      </c>
      <c r="C816" t="s">
        <v>12760</v>
      </c>
      <c r="D816">
        <v>1993</v>
      </c>
      <c r="E816" t="s">
        <v>1385</v>
      </c>
      <c r="G816">
        <v>32</v>
      </c>
      <c r="H816" t="s">
        <v>37247</v>
      </c>
      <c r="J816" t="s">
        <v>37248</v>
      </c>
      <c r="K816" t="s">
        <v>37173</v>
      </c>
      <c r="L816" t="s">
        <v>37201</v>
      </c>
      <c r="M816" s="15" t="s">
        <v>37249</v>
      </c>
      <c r="N816" t="s">
        <v>37097</v>
      </c>
      <c r="O816" t="s">
        <v>37203</v>
      </c>
      <c r="P816" s="15" t="s">
        <v>37250</v>
      </c>
      <c r="Q816" s="15">
        <v>38.46</v>
      </c>
      <c r="R816" s="15">
        <v>139.25</v>
      </c>
      <c r="S816">
        <v>4</v>
      </c>
      <c r="T816" s="15">
        <v>13</v>
      </c>
      <c r="U816">
        <v>2.7777777777777777</v>
      </c>
      <c r="V816">
        <v>144</v>
      </c>
      <c r="W816" s="15">
        <v>13</v>
      </c>
    </row>
    <row r="817" spans="1:23">
      <c r="A817" t="s">
        <v>37246</v>
      </c>
      <c r="B817" t="s">
        <v>12759</v>
      </c>
      <c r="C817" t="s">
        <v>12760</v>
      </c>
      <c r="D817">
        <v>1993</v>
      </c>
      <c r="E817" t="s">
        <v>1385</v>
      </c>
      <c r="G817">
        <v>32</v>
      </c>
      <c r="H817" t="s">
        <v>37247</v>
      </c>
      <c r="J817" t="s">
        <v>37248</v>
      </c>
      <c r="K817" t="s">
        <v>37173</v>
      </c>
      <c r="L817" t="s">
        <v>37201</v>
      </c>
      <c r="M817" s="15" t="s">
        <v>37249</v>
      </c>
      <c r="N817" t="s">
        <v>37097</v>
      </c>
      <c r="O817" t="s">
        <v>37203</v>
      </c>
      <c r="P817" s="15" t="s">
        <v>37250</v>
      </c>
      <c r="Q817" s="15">
        <v>38.46</v>
      </c>
      <c r="R817" s="15">
        <v>139.25</v>
      </c>
      <c r="S817">
        <v>4</v>
      </c>
      <c r="T817" s="15">
        <v>14</v>
      </c>
      <c r="U817">
        <v>0</v>
      </c>
      <c r="V817">
        <v>158</v>
      </c>
      <c r="W817" s="15">
        <v>14</v>
      </c>
    </row>
    <row r="818" spans="1:23">
      <c r="A818" t="s">
        <v>37246</v>
      </c>
      <c r="B818" t="s">
        <v>12759</v>
      </c>
      <c r="C818" t="s">
        <v>12760</v>
      </c>
      <c r="D818">
        <v>1993</v>
      </c>
      <c r="E818" t="s">
        <v>1385</v>
      </c>
      <c r="G818">
        <v>32</v>
      </c>
      <c r="H818" t="s">
        <v>37247</v>
      </c>
      <c r="J818" t="s">
        <v>37248</v>
      </c>
      <c r="K818" t="s">
        <v>37173</v>
      </c>
      <c r="L818" t="s">
        <v>37201</v>
      </c>
      <c r="M818" s="15" t="s">
        <v>37236</v>
      </c>
      <c r="N818" t="s">
        <v>37097</v>
      </c>
      <c r="O818" t="s">
        <v>37203</v>
      </c>
      <c r="P818" s="15" t="s">
        <v>37251</v>
      </c>
      <c r="Q818">
        <v>38.851111000000003</v>
      </c>
      <c r="R818" s="12">
        <v>115.490278</v>
      </c>
      <c r="S818">
        <v>4</v>
      </c>
      <c r="T818" s="15">
        <v>10</v>
      </c>
      <c r="U818">
        <v>76.744186046511629</v>
      </c>
      <c r="V818">
        <v>43</v>
      </c>
      <c r="W818" s="15">
        <v>10</v>
      </c>
    </row>
    <row r="819" spans="1:23">
      <c r="A819" t="s">
        <v>37246</v>
      </c>
      <c r="B819" t="s">
        <v>12759</v>
      </c>
      <c r="C819" t="s">
        <v>12760</v>
      </c>
      <c r="D819">
        <v>1993</v>
      </c>
      <c r="E819" t="s">
        <v>1385</v>
      </c>
      <c r="G819">
        <v>32</v>
      </c>
      <c r="H819" t="s">
        <v>37247</v>
      </c>
      <c r="J819" t="s">
        <v>37248</v>
      </c>
      <c r="K819" t="s">
        <v>37173</v>
      </c>
      <c r="L819" t="s">
        <v>37201</v>
      </c>
      <c r="M819" s="15" t="s">
        <v>37236</v>
      </c>
      <c r="N819" t="s">
        <v>37097</v>
      </c>
      <c r="O819" t="s">
        <v>37203</v>
      </c>
      <c r="P819" s="15" t="s">
        <v>37251</v>
      </c>
      <c r="Q819">
        <v>38.851111000000003</v>
      </c>
      <c r="R819" s="12">
        <v>115.490278</v>
      </c>
      <c r="S819">
        <v>4</v>
      </c>
      <c r="T819" s="15">
        <v>11</v>
      </c>
      <c r="U819">
        <v>61.111111111111114</v>
      </c>
      <c r="V819">
        <v>18</v>
      </c>
      <c r="W819" s="15">
        <v>11</v>
      </c>
    </row>
    <row r="820" spans="1:23">
      <c r="A820" t="s">
        <v>37246</v>
      </c>
      <c r="B820" t="s">
        <v>12759</v>
      </c>
      <c r="C820" t="s">
        <v>12760</v>
      </c>
      <c r="D820">
        <v>1993</v>
      </c>
      <c r="E820" t="s">
        <v>1385</v>
      </c>
      <c r="G820">
        <v>32</v>
      </c>
      <c r="H820" t="s">
        <v>37247</v>
      </c>
      <c r="J820" t="s">
        <v>37248</v>
      </c>
      <c r="K820" t="s">
        <v>37173</v>
      </c>
      <c r="L820" t="s">
        <v>37201</v>
      </c>
      <c r="M820" s="15" t="s">
        <v>37236</v>
      </c>
      <c r="N820" t="s">
        <v>37097</v>
      </c>
      <c r="O820" t="s">
        <v>37203</v>
      </c>
      <c r="P820" s="15" t="s">
        <v>37251</v>
      </c>
      <c r="Q820">
        <v>38.851111000000003</v>
      </c>
      <c r="R820" s="12">
        <v>115.490278</v>
      </c>
      <c r="S820">
        <v>4</v>
      </c>
      <c r="T820" s="15">
        <v>12</v>
      </c>
      <c r="U820">
        <v>25</v>
      </c>
      <c r="V820">
        <v>40</v>
      </c>
      <c r="W820" s="15">
        <v>12</v>
      </c>
    </row>
    <row r="821" spans="1:23">
      <c r="A821" t="s">
        <v>37246</v>
      </c>
      <c r="B821" t="s">
        <v>12759</v>
      </c>
      <c r="C821" t="s">
        <v>12760</v>
      </c>
      <c r="D821">
        <v>1993</v>
      </c>
      <c r="E821" t="s">
        <v>1385</v>
      </c>
      <c r="G821">
        <v>32</v>
      </c>
      <c r="H821" t="s">
        <v>37247</v>
      </c>
      <c r="J821" t="s">
        <v>37248</v>
      </c>
      <c r="K821" t="s">
        <v>37173</v>
      </c>
      <c r="L821" t="s">
        <v>37201</v>
      </c>
      <c r="M821" s="15" t="s">
        <v>37236</v>
      </c>
      <c r="N821" t="s">
        <v>37097</v>
      </c>
      <c r="O821" t="s">
        <v>37203</v>
      </c>
      <c r="P821" s="15" t="s">
        <v>37251</v>
      </c>
      <c r="Q821">
        <v>38.851111000000003</v>
      </c>
      <c r="R821" s="12">
        <v>115.490278</v>
      </c>
      <c r="S821">
        <v>4</v>
      </c>
      <c r="T821" s="15">
        <v>13</v>
      </c>
      <c r="U821">
        <v>13.333333333333334</v>
      </c>
      <c r="V821">
        <v>60</v>
      </c>
      <c r="W821" s="15">
        <v>13</v>
      </c>
    </row>
    <row r="822" spans="1:23">
      <c r="A822" t="s">
        <v>37246</v>
      </c>
      <c r="B822" t="s">
        <v>12759</v>
      </c>
      <c r="C822" t="s">
        <v>12760</v>
      </c>
      <c r="D822">
        <v>1993</v>
      </c>
      <c r="E822" t="s">
        <v>1385</v>
      </c>
      <c r="G822">
        <v>32</v>
      </c>
      <c r="H822" t="s">
        <v>37247</v>
      </c>
      <c r="J822" t="s">
        <v>37248</v>
      </c>
      <c r="K822" t="s">
        <v>37173</v>
      </c>
      <c r="L822" t="s">
        <v>37201</v>
      </c>
      <c r="M822" s="15" t="s">
        <v>37236</v>
      </c>
      <c r="N822" t="s">
        <v>37097</v>
      </c>
      <c r="O822" t="s">
        <v>37203</v>
      </c>
      <c r="P822" s="15" t="s">
        <v>37252</v>
      </c>
      <c r="Q822">
        <v>39.933332999999998</v>
      </c>
      <c r="R822" s="12">
        <v>116.38333299999999</v>
      </c>
      <c r="S822">
        <v>4</v>
      </c>
      <c r="T822" s="15">
        <v>10</v>
      </c>
      <c r="U822">
        <v>94.029850746268664</v>
      </c>
      <c r="V822">
        <v>67</v>
      </c>
      <c r="W822" s="15">
        <v>10</v>
      </c>
    </row>
    <row r="823" spans="1:23">
      <c r="A823" t="s">
        <v>37246</v>
      </c>
      <c r="B823" t="s">
        <v>12759</v>
      </c>
      <c r="C823" t="s">
        <v>12760</v>
      </c>
      <c r="D823">
        <v>1993</v>
      </c>
      <c r="E823" t="s">
        <v>1385</v>
      </c>
      <c r="G823">
        <v>32</v>
      </c>
      <c r="H823" t="s">
        <v>37247</v>
      </c>
      <c r="J823" t="s">
        <v>37248</v>
      </c>
      <c r="K823" t="s">
        <v>37173</v>
      </c>
      <c r="L823" t="s">
        <v>37201</v>
      </c>
      <c r="M823" s="15" t="s">
        <v>37236</v>
      </c>
      <c r="N823" t="s">
        <v>37097</v>
      </c>
      <c r="O823" t="s">
        <v>37203</v>
      </c>
      <c r="P823" s="15" t="s">
        <v>37252</v>
      </c>
      <c r="Q823">
        <v>39.933332999999998</v>
      </c>
      <c r="R823" s="12">
        <v>116.38333299999999</v>
      </c>
      <c r="S823">
        <v>4</v>
      </c>
      <c r="T823" s="15">
        <v>11</v>
      </c>
      <c r="U823">
        <v>76.363636363636374</v>
      </c>
      <c r="V823">
        <v>55</v>
      </c>
      <c r="W823" s="15">
        <v>11</v>
      </c>
    </row>
    <row r="824" spans="1:23">
      <c r="A824" t="s">
        <v>37246</v>
      </c>
      <c r="B824" t="s">
        <v>12759</v>
      </c>
      <c r="C824" t="s">
        <v>12760</v>
      </c>
      <c r="D824">
        <v>1993</v>
      </c>
      <c r="E824" t="s">
        <v>1385</v>
      </c>
      <c r="G824">
        <v>32</v>
      </c>
      <c r="H824" t="s">
        <v>37247</v>
      </c>
      <c r="J824" t="s">
        <v>37248</v>
      </c>
      <c r="K824" t="s">
        <v>37173</v>
      </c>
      <c r="L824" t="s">
        <v>37201</v>
      </c>
      <c r="M824" s="15" t="s">
        <v>37236</v>
      </c>
      <c r="N824" t="s">
        <v>37097</v>
      </c>
      <c r="O824" t="s">
        <v>37203</v>
      </c>
      <c r="P824" s="15" t="s">
        <v>37252</v>
      </c>
      <c r="Q824">
        <v>39.933332999999998</v>
      </c>
      <c r="R824" s="12">
        <v>116.38333299999999</v>
      </c>
      <c r="S824">
        <v>4</v>
      </c>
      <c r="T824" s="15">
        <v>12</v>
      </c>
      <c r="U824">
        <v>34.883720930232556</v>
      </c>
      <c r="V824">
        <v>43</v>
      </c>
      <c r="W824" s="15">
        <v>12</v>
      </c>
    </row>
    <row r="825" spans="1:23">
      <c r="A825" t="s">
        <v>37246</v>
      </c>
      <c r="B825" t="s">
        <v>12759</v>
      </c>
      <c r="C825" t="s">
        <v>12760</v>
      </c>
      <c r="D825">
        <v>1993</v>
      </c>
      <c r="E825" t="s">
        <v>1385</v>
      </c>
      <c r="G825">
        <v>32</v>
      </c>
      <c r="H825" t="s">
        <v>37247</v>
      </c>
      <c r="J825" t="s">
        <v>37248</v>
      </c>
      <c r="K825" t="s">
        <v>37173</v>
      </c>
      <c r="L825" t="s">
        <v>37201</v>
      </c>
      <c r="M825" s="15" t="s">
        <v>37236</v>
      </c>
      <c r="N825" t="s">
        <v>37097</v>
      </c>
      <c r="O825" t="s">
        <v>37203</v>
      </c>
      <c r="P825" s="15" t="s">
        <v>37252</v>
      </c>
      <c r="Q825">
        <v>39.933332999999998</v>
      </c>
      <c r="R825" s="12">
        <v>116.38333299999999</v>
      </c>
      <c r="S825">
        <v>4</v>
      </c>
      <c r="T825" s="15">
        <v>13</v>
      </c>
      <c r="U825">
        <v>1.3157894736842104</v>
      </c>
      <c r="V825">
        <v>76</v>
      </c>
      <c r="W825" s="15">
        <v>13</v>
      </c>
    </row>
    <row r="826" spans="1:23">
      <c r="A826" t="s">
        <v>37246</v>
      </c>
      <c r="B826" t="s">
        <v>12759</v>
      </c>
      <c r="C826" t="s">
        <v>12760</v>
      </c>
      <c r="D826">
        <v>1993</v>
      </c>
      <c r="E826" t="s">
        <v>1385</v>
      </c>
      <c r="G826">
        <v>32</v>
      </c>
      <c r="H826" t="s">
        <v>37247</v>
      </c>
      <c r="J826" t="s">
        <v>37248</v>
      </c>
      <c r="K826" t="s">
        <v>37173</v>
      </c>
      <c r="L826" t="s">
        <v>37201</v>
      </c>
      <c r="M826" s="15" t="s">
        <v>37234</v>
      </c>
      <c r="N826" t="s">
        <v>37097</v>
      </c>
      <c r="O826" t="s">
        <v>37203</v>
      </c>
      <c r="P826" s="15" t="s">
        <v>37253</v>
      </c>
      <c r="Q826" s="15">
        <v>40.200000000000003</v>
      </c>
      <c r="R826" s="15">
        <v>140.22</v>
      </c>
      <c r="S826">
        <v>4</v>
      </c>
      <c r="T826" s="15">
        <v>11</v>
      </c>
      <c r="U826">
        <v>95.061728395061735</v>
      </c>
      <c r="V826">
        <v>81</v>
      </c>
      <c r="W826" s="15">
        <v>11</v>
      </c>
    </row>
    <row r="827" spans="1:23">
      <c r="A827" t="s">
        <v>37246</v>
      </c>
      <c r="B827" t="s">
        <v>12759</v>
      </c>
      <c r="C827" t="s">
        <v>12760</v>
      </c>
      <c r="D827">
        <v>1993</v>
      </c>
      <c r="E827" t="s">
        <v>1385</v>
      </c>
      <c r="G827">
        <v>32</v>
      </c>
      <c r="H827" t="s">
        <v>37247</v>
      </c>
      <c r="J827" t="s">
        <v>37248</v>
      </c>
      <c r="K827" t="s">
        <v>37173</v>
      </c>
      <c r="L827" t="s">
        <v>37201</v>
      </c>
      <c r="M827" s="15" t="s">
        <v>37249</v>
      </c>
      <c r="N827" t="s">
        <v>37097</v>
      </c>
      <c r="O827" t="s">
        <v>37203</v>
      </c>
      <c r="P827" s="15" t="s">
        <v>37253</v>
      </c>
      <c r="Q827" s="15">
        <v>40.200000000000003</v>
      </c>
      <c r="R827" s="15">
        <v>140.22</v>
      </c>
      <c r="S827">
        <v>5</v>
      </c>
      <c r="T827" s="15">
        <v>11</v>
      </c>
      <c r="U827">
        <v>100</v>
      </c>
      <c r="V827">
        <v>91</v>
      </c>
      <c r="W827" s="15">
        <v>11</v>
      </c>
    </row>
    <row r="828" spans="1:23">
      <c r="A828" t="s">
        <v>37246</v>
      </c>
      <c r="B828" t="s">
        <v>12759</v>
      </c>
      <c r="C828" t="s">
        <v>12760</v>
      </c>
      <c r="D828">
        <v>1993</v>
      </c>
      <c r="E828" t="s">
        <v>1385</v>
      </c>
      <c r="G828">
        <v>32</v>
      </c>
      <c r="H828" t="s">
        <v>37247</v>
      </c>
      <c r="J828" t="s">
        <v>37248</v>
      </c>
      <c r="K828" t="s">
        <v>37173</v>
      </c>
      <c r="L828" t="s">
        <v>37201</v>
      </c>
      <c r="M828" s="15" t="s">
        <v>37234</v>
      </c>
      <c r="N828" t="s">
        <v>37097</v>
      </c>
      <c r="O828" t="s">
        <v>37203</v>
      </c>
      <c r="P828" s="15" t="s">
        <v>37253</v>
      </c>
      <c r="Q828" s="15">
        <v>40.200000000000003</v>
      </c>
      <c r="R828" s="15">
        <v>140.22</v>
      </c>
      <c r="S828">
        <v>4</v>
      </c>
      <c r="T828" s="15">
        <v>12</v>
      </c>
      <c r="U828">
        <v>61.445783132530117</v>
      </c>
      <c r="V828">
        <v>83</v>
      </c>
      <c r="W828" s="15">
        <v>12</v>
      </c>
    </row>
    <row r="829" spans="1:23">
      <c r="A829" t="s">
        <v>37246</v>
      </c>
      <c r="B829" t="s">
        <v>12759</v>
      </c>
      <c r="C829" t="s">
        <v>12760</v>
      </c>
      <c r="D829">
        <v>1993</v>
      </c>
      <c r="E829" t="s">
        <v>1385</v>
      </c>
      <c r="G829">
        <v>32</v>
      </c>
      <c r="H829" t="s">
        <v>37247</v>
      </c>
      <c r="J829" t="s">
        <v>37248</v>
      </c>
      <c r="K829" t="s">
        <v>37173</v>
      </c>
      <c r="L829" t="s">
        <v>37201</v>
      </c>
      <c r="M829" s="15" t="s">
        <v>37249</v>
      </c>
      <c r="N829" t="s">
        <v>37097</v>
      </c>
      <c r="O829" t="s">
        <v>37203</v>
      </c>
      <c r="P829" s="15" t="s">
        <v>37253</v>
      </c>
      <c r="Q829" s="15">
        <v>40.200000000000003</v>
      </c>
      <c r="R829" s="15">
        <v>140.22</v>
      </c>
      <c r="S829">
        <v>5</v>
      </c>
      <c r="T829" s="15">
        <v>12</v>
      </c>
      <c r="U829">
        <v>94.949494949494948</v>
      </c>
      <c r="V829">
        <v>99</v>
      </c>
      <c r="W829" s="15">
        <v>12</v>
      </c>
    </row>
    <row r="830" spans="1:23">
      <c r="A830" t="s">
        <v>37246</v>
      </c>
      <c r="B830" t="s">
        <v>12759</v>
      </c>
      <c r="C830" t="s">
        <v>12760</v>
      </c>
      <c r="D830">
        <v>1993</v>
      </c>
      <c r="E830" t="s">
        <v>1385</v>
      </c>
      <c r="G830">
        <v>32</v>
      </c>
      <c r="H830" t="s">
        <v>37247</v>
      </c>
      <c r="J830" t="s">
        <v>37248</v>
      </c>
      <c r="K830" t="s">
        <v>37173</v>
      </c>
      <c r="L830" t="s">
        <v>37201</v>
      </c>
      <c r="M830" s="15" t="s">
        <v>37234</v>
      </c>
      <c r="N830" t="s">
        <v>37097</v>
      </c>
      <c r="O830" t="s">
        <v>37203</v>
      </c>
      <c r="P830" s="15" t="s">
        <v>37253</v>
      </c>
      <c r="Q830" s="15">
        <v>40.200000000000003</v>
      </c>
      <c r="R830" s="15">
        <v>140.22</v>
      </c>
      <c r="S830">
        <v>4</v>
      </c>
      <c r="T830" s="15">
        <v>13</v>
      </c>
      <c r="U830">
        <v>4.5454545454545459</v>
      </c>
      <c r="V830">
        <v>176</v>
      </c>
      <c r="W830" s="15">
        <v>13</v>
      </c>
    </row>
    <row r="831" spans="1:23">
      <c r="A831" t="s">
        <v>37246</v>
      </c>
      <c r="B831" t="s">
        <v>12759</v>
      </c>
      <c r="C831" t="s">
        <v>12760</v>
      </c>
      <c r="D831">
        <v>1993</v>
      </c>
      <c r="E831" t="s">
        <v>1385</v>
      </c>
      <c r="G831">
        <v>32</v>
      </c>
      <c r="H831" t="s">
        <v>37247</v>
      </c>
      <c r="J831" t="s">
        <v>37248</v>
      </c>
      <c r="K831" t="s">
        <v>37173</v>
      </c>
      <c r="L831" t="s">
        <v>37201</v>
      </c>
      <c r="M831" s="15" t="s">
        <v>37249</v>
      </c>
      <c r="N831" t="s">
        <v>37097</v>
      </c>
      <c r="O831" t="s">
        <v>37203</v>
      </c>
      <c r="P831" s="15" t="s">
        <v>37253</v>
      </c>
      <c r="Q831" s="15">
        <v>40.200000000000003</v>
      </c>
      <c r="R831" s="15">
        <v>140.22</v>
      </c>
      <c r="S831">
        <v>5</v>
      </c>
      <c r="T831" s="15">
        <v>13</v>
      </c>
      <c r="U831">
        <v>69.672131147540981</v>
      </c>
      <c r="V831">
        <v>122</v>
      </c>
      <c r="W831" s="15">
        <v>13</v>
      </c>
    </row>
    <row r="832" spans="1:23">
      <c r="A832" t="s">
        <v>37246</v>
      </c>
      <c r="B832" t="s">
        <v>12759</v>
      </c>
      <c r="C832" t="s">
        <v>12760</v>
      </c>
      <c r="D832">
        <v>1993</v>
      </c>
      <c r="E832" t="s">
        <v>1385</v>
      </c>
      <c r="G832">
        <v>32</v>
      </c>
      <c r="H832" t="s">
        <v>37247</v>
      </c>
      <c r="J832" t="s">
        <v>37248</v>
      </c>
      <c r="K832" t="s">
        <v>37173</v>
      </c>
      <c r="L832" t="s">
        <v>37201</v>
      </c>
      <c r="M832" s="15" t="s">
        <v>37234</v>
      </c>
      <c r="N832" t="s">
        <v>37097</v>
      </c>
      <c r="O832" t="s">
        <v>37203</v>
      </c>
      <c r="P832" s="15" t="s">
        <v>37253</v>
      </c>
      <c r="Q832" s="15">
        <v>40.200000000000003</v>
      </c>
      <c r="R832" s="15">
        <v>140.22</v>
      </c>
      <c r="S832">
        <v>4</v>
      </c>
      <c r="T832" s="15">
        <v>14</v>
      </c>
      <c r="U832">
        <v>1.2658227848101267</v>
      </c>
      <c r="V832">
        <v>79</v>
      </c>
      <c r="W832" s="15">
        <v>14</v>
      </c>
    </row>
    <row r="833" spans="1:23">
      <c r="A833" t="s">
        <v>37246</v>
      </c>
      <c r="B833" t="s">
        <v>12759</v>
      </c>
      <c r="C833" t="s">
        <v>12760</v>
      </c>
      <c r="D833">
        <v>1993</v>
      </c>
      <c r="E833" t="s">
        <v>1385</v>
      </c>
      <c r="G833">
        <v>32</v>
      </c>
      <c r="H833" t="s">
        <v>37247</v>
      </c>
      <c r="J833" t="s">
        <v>37248</v>
      </c>
      <c r="K833" t="s">
        <v>37173</v>
      </c>
      <c r="L833" t="s">
        <v>37201</v>
      </c>
      <c r="M833" s="15" t="s">
        <v>37249</v>
      </c>
      <c r="N833" t="s">
        <v>37097</v>
      </c>
      <c r="O833" t="s">
        <v>37203</v>
      </c>
      <c r="P833" s="15" t="s">
        <v>37253</v>
      </c>
      <c r="Q833" s="15">
        <v>40.200000000000003</v>
      </c>
      <c r="R833" s="15">
        <v>140.22</v>
      </c>
      <c r="S833">
        <v>5</v>
      </c>
      <c r="T833" s="15">
        <v>14</v>
      </c>
      <c r="U833">
        <v>15.584415584415584</v>
      </c>
      <c r="V833">
        <v>77</v>
      </c>
      <c r="W833" s="15">
        <v>14</v>
      </c>
    </row>
    <row r="834" spans="1:23">
      <c r="A834" t="s">
        <v>37246</v>
      </c>
      <c r="B834" t="s">
        <v>12759</v>
      </c>
      <c r="C834" t="s">
        <v>12760</v>
      </c>
      <c r="D834">
        <v>1993</v>
      </c>
      <c r="E834" t="s">
        <v>1385</v>
      </c>
      <c r="G834">
        <v>32</v>
      </c>
      <c r="H834" t="s">
        <v>37247</v>
      </c>
      <c r="J834" t="s">
        <v>37248</v>
      </c>
      <c r="K834" t="s">
        <v>37173</v>
      </c>
      <c r="L834" t="s">
        <v>37201</v>
      </c>
      <c r="M834" s="15" t="s">
        <v>37249</v>
      </c>
      <c r="N834" t="s">
        <v>37097</v>
      </c>
      <c r="O834" t="s">
        <v>37203</v>
      </c>
      <c r="P834" s="15" t="s">
        <v>37253</v>
      </c>
      <c r="Q834" s="15">
        <v>40.200000000000003</v>
      </c>
      <c r="R834" s="15">
        <v>140.22</v>
      </c>
      <c r="S834">
        <v>5</v>
      </c>
      <c r="T834" s="15">
        <v>15</v>
      </c>
      <c r="U834">
        <v>0</v>
      </c>
      <c r="V834">
        <v>129</v>
      </c>
      <c r="W834" s="15">
        <v>15</v>
      </c>
    </row>
    <row r="835" spans="1:23">
      <c r="A835" t="s">
        <v>37246</v>
      </c>
      <c r="B835" t="s">
        <v>12759</v>
      </c>
      <c r="C835" t="s">
        <v>12760</v>
      </c>
      <c r="D835">
        <v>1993</v>
      </c>
      <c r="E835" t="s">
        <v>1385</v>
      </c>
      <c r="G835">
        <v>32</v>
      </c>
      <c r="H835" t="s">
        <v>37247</v>
      </c>
      <c r="J835" t="s">
        <v>37248</v>
      </c>
      <c r="K835" t="s">
        <v>37173</v>
      </c>
      <c r="L835" t="s">
        <v>37201</v>
      </c>
      <c r="M835" s="15" t="s">
        <v>37234</v>
      </c>
      <c r="N835" t="s">
        <v>37097</v>
      </c>
      <c r="O835" t="s">
        <v>37203</v>
      </c>
      <c r="P835" s="15" t="s">
        <v>37254</v>
      </c>
      <c r="Q835" s="15">
        <v>44.36</v>
      </c>
      <c r="R835" s="15">
        <v>141.69999999999999</v>
      </c>
      <c r="S835">
        <v>5</v>
      </c>
      <c r="T835" s="15">
        <v>11</v>
      </c>
      <c r="U835">
        <v>98.958333333333343</v>
      </c>
      <c r="V835">
        <v>96</v>
      </c>
      <c r="W835" s="15">
        <v>11</v>
      </c>
    </row>
    <row r="836" spans="1:23">
      <c r="A836" t="s">
        <v>37246</v>
      </c>
      <c r="B836" t="s">
        <v>12759</v>
      </c>
      <c r="C836" t="s">
        <v>12760</v>
      </c>
      <c r="D836">
        <v>1993</v>
      </c>
      <c r="E836" t="s">
        <v>1385</v>
      </c>
      <c r="G836">
        <v>32</v>
      </c>
      <c r="H836" t="s">
        <v>37247</v>
      </c>
      <c r="J836" t="s">
        <v>37248</v>
      </c>
      <c r="K836" t="s">
        <v>37173</v>
      </c>
      <c r="L836" t="s">
        <v>37201</v>
      </c>
      <c r="M836" s="15" t="s">
        <v>37234</v>
      </c>
      <c r="N836" t="s">
        <v>37097</v>
      </c>
      <c r="O836" t="s">
        <v>37203</v>
      </c>
      <c r="P836" s="15" t="s">
        <v>37254</v>
      </c>
      <c r="Q836" s="15">
        <v>44.36</v>
      </c>
      <c r="R836" s="15">
        <v>141.69999999999999</v>
      </c>
      <c r="S836">
        <v>5</v>
      </c>
      <c r="T836" s="15">
        <v>12</v>
      </c>
      <c r="U836">
        <v>88.695652173913047</v>
      </c>
      <c r="V836">
        <v>115</v>
      </c>
      <c r="W836" s="15">
        <v>12</v>
      </c>
    </row>
    <row r="837" spans="1:23">
      <c r="A837" t="s">
        <v>37246</v>
      </c>
      <c r="B837" t="s">
        <v>12759</v>
      </c>
      <c r="C837" t="s">
        <v>12760</v>
      </c>
      <c r="D837">
        <v>1993</v>
      </c>
      <c r="E837" t="s">
        <v>1385</v>
      </c>
      <c r="G837">
        <v>32</v>
      </c>
      <c r="H837" t="s">
        <v>37247</v>
      </c>
      <c r="J837" t="s">
        <v>37248</v>
      </c>
      <c r="K837" t="s">
        <v>37173</v>
      </c>
      <c r="L837" t="s">
        <v>37201</v>
      </c>
      <c r="M837" s="15" t="s">
        <v>37234</v>
      </c>
      <c r="N837" t="s">
        <v>37097</v>
      </c>
      <c r="O837" t="s">
        <v>37203</v>
      </c>
      <c r="P837" s="15" t="s">
        <v>37254</v>
      </c>
      <c r="Q837" s="15">
        <v>44.36</v>
      </c>
      <c r="R837" s="15">
        <v>141.69999999999999</v>
      </c>
      <c r="S837">
        <v>5</v>
      </c>
      <c r="T837" s="15">
        <v>13</v>
      </c>
      <c r="U837">
        <v>58.258258258258252</v>
      </c>
      <c r="V837">
        <v>333</v>
      </c>
      <c r="W837" s="15">
        <v>13</v>
      </c>
    </row>
    <row r="838" spans="1:23">
      <c r="A838" t="s">
        <v>37246</v>
      </c>
      <c r="B838" t="s">
        <v>12759</v>
      </c>
      <c r="C838" t="s">
        <v>12760</v>
      </c>
      <c r="D838">
        <v>1993</v>
      </c>
      <c r="E838" t="s">
        <v>1385</v>
      </c>
      <c r="G838">
        <v>32</v>
      </c>
      <c r="H838" t="s">
        <v>37247</v>
      </c>
      <c r="J838" t="s">
        <v>37248</v>
      </c>
      <c r="K838" t="s">
        <v>37173</v>
      </c>
      <c r="L838" t="s">
        <v>37201</v>
      </c>
      <c r="M838" s="15" t="s">
        <v>37234</v>
      </c>
      <c r="N838" t="s">
        <v>37097</v>
      </c>
      <c r="O838" t="s">
        <v>37203</v>
      </c>
      <c r="P838" s="15" t="s">
        <v>37254</v>
      </c>
      <c r="Q838" s="15">
        <v>44.36</v>
      </c>
      <c r="R838" s="15">
        <v>141.69999999999999</v>
      </c>
      <c r="S838">
        <v>5</v>
      </c>
      <c r="T838" s="15">
        <v>14</v>
      </c>
      <c r="U838">
        <v>11.9533527696793</v>
      </c>
      <c r="V838">
        <v>343</v>
      </c>
      <c r="W838" s="15">
        <v>14</v>
      </c>
    </row>
    <row r="839" spans="1:23">
      <c r="A839" t="s">
        <v>37246</v>
      </c>
      <c r="B839" t="s">
        <v>12759</v>
      </c>
      <c r="C839" t="s">
        <v>12760</v>
      </c>
      <c r="D839">
        <v>1993</v>
      </c>
      <c r="E839" t="s">
        <v>1385</v>
      </c>
      <c r="G839">
        <v>32</v>
      </c>
      <c r="H839" t="s">
        <v>37247</v>
      </c>
      <c r="J839" t="s">
        <v>37248</v>
      </c>
      <c r="K839" t="s">
        <v>37173</v>
      </c>
      <c r="L839" t="s">
        <v>37201</v>
      </c>
      <c r="M839" s="15" t="s">
        <v>37234</v>
      </c>
      <c r="N839" t="s">
        <v>37097</v>
      </c>
      <c r="O839" t="s">
        <v>37203</v>
      </c>
      <c r="P839" s="15" t="s">
        <v>37254</v>
      </c>
      <c r="Q839" s="15">
        <v>44.36</v>
      </c>
      <c r="R839" s="15">
        <v>141.69999999999999</v>
      </c>
      <c r="S839">
        <v>5</v>
      </c>
      <c r="T839" s="15">
        <v>15</v>
      </c>
      <c r="U839">
        <v>0</v>
      </c>
      <c r="V839">
        <v>70</v>
      </c>
      <c r="W839" s="15">
        <v>15</v>
      </c>
    </row>
    <row r="840" spans="1:23">
      <c r="A840" t="s">
        <v>37246</v>
      </c>
      <c r="B840" t="s">
        <v>12759</v>
      </c>
      <c r="C840" t="s">
        <v>12760</v>
      </c>
      <c r="D840">
        <v>1993</v>
      </c>
      <c r="E840" t="s">
        <v>1385</v>
      </c>
      <c r="G840">
        <v>32</v>
      </c>
      <c r="H840" t="s">
        <v>37247</v>
      </c>
      <c r="J840" t="s">
        <v>37248</v>
      </c>
      <c r="K840" t="s">
        <v>37173</v>
      </c>
      <c r="L840" t="s">
        <v>37201</v>
      </c>
      <c r="M840" s="15" t="s">
        <v>37236</v>
      </c>
      <c r="N840" t="s">
        <v>37097</v>
      </c>
      <c r="O840" t="s">
        <v>37203</v>
      </c>
      <c r="P840" s="15" t="s">
        <v>37255</v>
      </c>
      <c r="Q840">
        <v>35.200000000000003</v>
      </c>
      <c r="R840" s="12">
        <v>115.63</v>
      </c>
      <c r="S840">
        <v>4</v>
      </c>
      <c r="T840" s="15">
        <v>10</v>
      </c>
      <c r="U840">
        <v>91.803278688524586</v>
      </c>
      <c r="V840">
        <v>61</v>
      </c>
      <c r="W840" s="15">
        <v>10</v>
      </c>
    </row>
    <row r="841" spans="1:23">
      <c r="A841" t="s">
        <v>37246</v>
      </c>
      <c r="B841" t="s">
        <v>12759</v>
      </c>
      <c r="C841" t="s">
        <v>12760</v>
      </c>
      <c r="D841">
        <v>1993</v>
      </c>
      <c r="E841" t="s">
        <v>1385</v>
      </c>
      <c r="G841">
        <v>32</v>
      </c>
      <c r="H841" t="s">
        <v>37247</v>
      </c>
      <c r="J841" t="s">
        <v>37248</v>
      </c>
      <c r="K841" t="s">
        <v>37173</v>
      </c>
      <c r="L841" t="s">
        <v>37201</v>
      </c>
      <c r="M841" s="15" t="s">
        <v>37236</v>
      </c>
      <c r="N841" t="s">
        <v>37097</v>
      </c>
      <c r="O841" t="s">
        <v>37203</v>
      </c>
      <c r="P841" s="15" t="s">
        <v>37255</v>
      </c>
      <c r="Q841">
        <v>35.200000000000003</v>
      </c>
      <c r="R841" s="12">
        <v>115.63</v>
      </c>
      <c r="S841">
        <v>4</v>
      </c>
      <c r="T841" s="15">
        <v>11</v>
      </c>
      <c r="U841">
        <v>83.78378378378379</v>
      </c>
      <c r="V841">
        <v>74</v>
      </c>
      <c r="W841" s="15">
        <v>11</v>
      </c>
    </row>
    <row r="842" spans="1:23">
      <c r="A842" t="s">
        <v>37246</v>
      </c>
      <c r="B842" t="s">
        <v>12759</v>
      </c>
      <c r="C842" t="s">
        <v>12760</v>
      </c>
      <c r="D842">
        <v>1993</v>
      </c>
      <c r="E842" t="s">
        <v>1385</v>
      </c>
      <c r="G842">
        <v>32</v>
      </c>
      <c r="H842" t="s">
        <v>37247</v>
      </c>
      <c r="J842" t="s">
        <v>37248</v>
      </c>
      <c r="K842" t="s">
        <v>37173</v>
      </c>
      <c r="L842" t="s">
        <v>37201</v>
      </c>
      <c r="M842" s="15" t="s">
        <v>37236</v>
      </c>
      <c r="N842" t="s">
        <v>37097</v>
      </c>
      <c r="O842" t="s">
        <v>37203</v>
      </c>
      <c r="P842" s="15" t="s">
        <v>37255</v>
      </c>
      <c r="Q842">
        <v>35.200000000000003</v>
      </c>
      <c r="R842" s="12">
        <v>115.63</v>
      </c>
      <c r="S842">
        <v>4</v>
      </c>
      <c r="T842" s="15">
        <v>12</v>
      </c>
      <c r="U842">
        <v>42.857142857142854</v>
      </c>
      <c r="V842">
        <v>35</v>
      </c>
      <c r="W842" s="15">
        <v>12</v>
      </c>
    </row>
    <row r="843" spans="1:23">
      <c r="A843" t="s">
        <v>37246</v>
      </c>
      <c r="B843" t="s">
        <v>12759</v>
      </c>
      <c r="C843" t="s">
        <v>12760</v>
      </c>
      <c r="D843">
        <v>1993</v>
      </c>
      <c r="E843" t="s">
        <v>1385</v>
      </c>
      <c r="G843">
        <v>32</v>
      </c>
      <c r="H843" t="s">
        <v>37247</v>
      </c>
      <c r="J843" t="s">
        <v>37248</v>
      </c>
      <c r="K843" t="s">
        <v>37173</v>
      </c>
      <c r="L843" t="s">
        <v>37201</v>
      </c>
      <c r="M843" s="15" t="s">
        <v>37236</v>
      </c>
      <c r="N843" t="s">
        <v>37097</v>
      </c>
      <c r="O843" t="s">
        <v>37203</v>
      </c>
      <c r="P843" s="15" t="s">
        <v>37255</v>
      </c>
      <c r="Q843">
        <v>35.200000000000003</v>
      </c>
      <c r="R843" s="12">
        <v>115.63</v>
      </c>
      <c r="S843">
        <v>4</v>
      </c>
      <c r="T843" s="15">
        <v>13</v>
      </c>
      <c r="U843">
        <v>0</v>
      </c>
      <c r="V843">
        <v>43</v>
      </c>
      <c r="W843" s="15">
        <v>13</v>
      </c>
    </row>
    <row r="844" spans="1:23">
      <c r="A844" t="s">
        <v>37246</v>
      </c>
      <c r="B844" t="s">
        <v>12759</v>
      </c>
      <c r="C844" t="s">
        <v>12760</v>
      </c>
      <c r="D844">
        <v>1993</v>
      </c>
      <c r="E844" t="s">
        <v>1385</v>
      </c>
      <c r="G844">
        <v>32</v>
      </c>
      <c r="H844" t="s">
        <v>37247</v>
      </c>
      <c r="J844" t="s">
        <v>37248</v>
      </c>
      <c r="K844" t="s">
        <v>37173</v>
      </c>
      <c r="L844" t="s">
        <v>37201</v>
      </c>
      <c r="M844" s="15" t="s">
        <v>37234</v>
      </c>
      <c r="N844" t="s">
        <v>37097</v>
      </c>
      <c r="O844" t="s">
        <v>37203</v>
      </c>
      <c r="P844" s="15" t="s">
        <v>37256</v>
      </c>
      <c r="Q844" s="15">
        <v>41.15</v>
      </c>
      <c r="R844" s="15">
        <v>140.44999999999999</v>
      </c>
      <c r="S844">
        <v>4</v>
      </c>
      <c r="T844" s="15">
        <v>11</v>
      </c>
      <c r="U844">
        <v>97.647058823529406</v>
      </c>
      <c r="V844">
        <v>85</v>
      </c>
      <c r="W844" s="15">
        <v>11</v>
      </c>
    </row>
    <row r="845" spans="1:23">
      <c r="A845" t="s">
        <v>37246</v>
      </c>
      <c r="B845" t="s">
        <v>12759</v>
      </c>
      <c r="C845" t="s">
        <v>12760</v>
      </c>
      <c r="D845">
        <v>1993</v>
      </c>
      <c r="E845" t="s">
        <v>1385</v>
      </c>
      <c r="G845">
        <v>32</v>
      </c>
      <c r="H845" t="s">
        <v>37247</v>
      </c>
      <c r="J845" t="s">
        <v>37248</v>
      </c>
      <c r="K845" t="s">
        <v>37173</v>
      </c>
      <c r="L845" t="s">
        <v>37201</v>
      </c>
      <c r="M845" s="15" t="s">
        <v>37237</v>
      </c>
      <c r="N845" t="s">
        <v>37097</v>
      </c>
      <c r="O845" t="s">
        <v>37203</v>
      </c>
      <c r="P845" s="15" t="s">
        <v>37256</v>
      </c>
      <c r="Q845" s="15">
        <v>41.15</v>
      </c>
      <c r="R845" s="15">
        <v>140.44999999999999</v>
      </c>
      <c r="S845">
        <v>5</v>
      </c>
      <c r="T845" s="13">
        <v>11</v>
      </c>
      <c r="U845" s="15">
        <v>100</v>
      </c>
      <c r="V845" s="13">
        <v>103</v>
      </c>
      <c r="W845">
        <v>11</v>
      </c>
    </row>
    <row r="846" spans="1:23">
      <c r="A846" t="s">
        <v>37246</v>
      </c>
      <c r="B846" t="s">
        <v>12759</v>
      </c>
      <c r="C846" t="s">
        <v>12760</v>
      </c>
      <c r="D846">
        <v>1993</v>
      </c>
      <c r="E846" t="s">
        <v>1385</v>
      </c>
      <c r="G846">
        <v>32</v>
      </c>
      <c r="H846" t="s">
        <v>37247</v>
      </c>
      <c r="J846" t="s">
        <v>37248</v>
      </c>
      <c r="K846" t="s">
        <v>37173</v>
      </c>
      <c r="L846" t="s">
        <v>37201</v>
      </c>
      <c r="M846" s="15" t="s">
        <v>37234</v>
      </c>
      <c r="N846" t="s">
        <v>37097</v>
      </c>
      <c r="O846" t="s">
        <v>37203</v>
      </c>
      <c r="P846" s="15" t="s">
        <v>37256</v>
      </c>
      <c r="Q846" s="15">
        <v>41.15</v>
      </c>
      <c r="R846" s="15">
        <v>140.44999999999999</v>
      </c>
      <c r="S846">
        <v>4</v>
      </c>
      <c r="T846" s="15">
        <v>12</v>
      </c>
      <c r="U846">
        <v>80.645161290322577</v>
      </c>
      <c r="V846">
        <v>186</v>
      </c>
      <c r="W846" s="15">
        <v>12</v>
      </c>
    </row>
    <row r="847" spans="1:23">
      <c r="A847" t="s">
        <v>37246</v>
      </c>
      <c r="B847" t="s">
        <v>12759</v>
      </c>
      <c r="C847" t="s">
        <v>12760</v>
      </c>
      <c r="D847">
        <v>1993</v>
      </c>
      <c r="E847" t="s">
        <v>1385</v>
      </c>
      <c r="G847">
        <v>32</v>
      </c>
      <c r="H847" t="s">
        <v>37247</v>
      </c>
      <c r="J847" t="s">
        <v>37248</v>
      </c>
      <c r="K847" t="s">
        <v>37173</v>
      </c>
      <c r="L847" t="s">
        <v>37201</v>
      </c>
      <c r="M847" s="15" t="s">
        <v>37237</v>
      </c>
      <c r="N847" t="s">
        <v>37097</v>
      </c>
      <c r="O847" t="s">
        <v>37203</v>
      </c>
      <c r="P847" s="15" t="s">
        <v>37256</v>
      </c>
      <c r="Q847" s="15">
        <v>41.15</v>
      </c>
      <c r="R847" s="15">
        <v>140.44999999999999</v>
      </c>
      <c r="S847">
        <v>5</v>
      </c>
      <c r="T847" s="13">
        <v>12</v>
      </c>
      <c r="U847" s="15">
        <v>81.746031746031747</v>
      </c>
      <c r="V847" s="13">
        <v>126</v>
      </c>
      <c r="W847">
        <v>12</v>
      </c>
    </row>
    <row r="848" spans="1:23">
      <c r="A848" t="s">
        <v>37246</v>
      </c>
      <c r="B848" t="s">
        <v>12759</v>
      </c>
      <c r="C848" t="s">
        <v>12760</v>
      </c>
      <c r="D848">
        <v>1993</v>
      </c>
      <c r="E848" t="s">
        <v>1385</v>
      </c>
      <c r="G848">
        <v>32</v>
      </c>
      <c r="H848" t="s">
        <v>37247</v>
      </c>
      <c r="J848" t="s">
        <v>37248</v>
      </c>
      <c r="K848" t="s">
        <v>37173</v>
      </c>
      <c r="L848" t="s">
        <v>37201</v>
      </c>
      <c r="M848" s="15" t="s">
        <v>37234</v>
      </c>
      <c r="N848" t="s">
        <v>37097</v>
      </c>
      <c r="O848" t="s">
        <v>37203</v>
      </c>
      <c r="P848" s="15" t="s">
        <v>37256</v>
      </c>
      <c r="Q848" s="15">
        <v>41.15</v>
      </c>
      <c r="R848" s="15">
        <v>140.44999999999999</v>
      </c>
      <c r="S848">
        <v>4</v>
      </c>
      <c r="T848" s="15">
        <v>13</v>
      </c>
      <c r="U848">
        <v>15.151515151515152</v>
      </c>
      <c r="V848">
        <v>297</v>
      </c>
      <c r="W848" s="15">
        <v>13</v>
      </c>
    </row>
    <row r="849" spans="1:23">
      <c r="A849" t="s">
        <v>37246</v>
      </c>
      <c r="B849" t="s">
        <v>12759</v>
      </c>
      <c r="C849" t="s">
        <v>12760</v>
      </c>
      <c r="D849">
        <v>1993</v>
      </c>
      <c r="E849" t="s">
        <v>1385</v>
      </c>
      <c r="G849">
        <v>32</v>
      </c>
      <c r="H849" t="s">
        <v>37247</v>
      </c>
      <c r="J849" t="s">
        <v>37248</v>
      </c>
      <c r="K849" t="s">
        <v>37173</v>
      </c>
      <c r="L849" t="s">
        <v>37201</v>
      </c>
      <c r="M849" s="15" t="s">
        <v>37237</v>
      </c>
      <c r="N849" t="s">
        <v>37097</v>
      </c>
      <c r="O849" t="s">
        <v>37203</v>
      </c>
      <c r="P849" s="15" t="s">
        <v>37256</v>
      </c>
      <c r="Q849" s="15">
        <v>41.15</v>
      </c>
      <c r="R849" s="15">
        <v>140.44999999999999</v>
      </c>
      <c r="S849">
        <v>5</v>
      </c>
      <c r="T849" s="13">
        <v>13</v>
      </c>
      <c r="U849" s="15">
        <v>40.952380952380949</v>
      </c>
      <c r="V849" s="13">
        <v>105</v>
      </c>
      <c r="W849">
        <v>13</v>
      </c>
    </row>
    <row r="850" spans="1:23">
      <c r="A850" t="s">
        <v>37246</v>
      </c>
      <c r="B850" t="s">
        <v>12759</v>
      </c>
      <c r="C850" t="s">
        <v>12760</v>
      </c>
      <c r="D850">
        <v>1993</v>
      </c>
      <c r="E850" t="s">
        <v>1385</v>
      </c>
      <c r="G850">
        <v>32</v>
      </c>
      <c r="H850" t="s">
        <v>37247</v>
      </c>
      <c r="J850" t="s">
        <v>37248</v>
      </c>
      <c r="K850" t="s">
        <v>37173</v>
      </c>
      <c r="L850" t="s">
        <v>37201</v>
      </c>
      <c r="M850" s="15" t="s">
        <v>37234</v>
      </c>
      <c r="N850" t="s">
        <v>37097</v>
      </c>
      <c r="O850" t="s">
        <v>37203</v>
      </c>
      <c r="P850" s="15" t="s">
        <v>37256</v>
      </c>
      <c r="Q850" s="15">
        <v>41.15</v>
      </c>
      <c r="R850" s="15">
        <v>140.44999999999999</v>
      </c>
      <c r="S850">
        <v>4</v>
      </c>
      <c r="T850" s="15">
        <v>14</v>
      </c>
      <c r="U850">
        <v>0</v>
      </c>
      <c r="V850">
        <v>80</v>
      </c>
      <c r="W850" s="15">
        <v>14</v>
      </c>
    </row>
    <row r="851" spans="1:23">
      <c r="A851" t="s">
        <v>37246</v>
      </c>
      <c r="B851" t="s">
        <v>12759</v>
      </c>
      <c r="C851" t="s">
        <v>12760</v>
      </c>
      <c r="D851">
        <v>1993</v>
      </c>
      <c r="E851" t="s">
        <v>1385</v>
      </c>
      <c r="G851">
        <v>32</v>
      </c>
      <c r="H851" t="s">
        <v>37247</v>
      </c>
      <c r="J851" t="s">
        <v>37248</v>
      </c>
      <c r="K851" t="s">
        <v>37173</v>
      </c>
      <c r="L851" t="s">
        <v>37201</v>
      </c>
      <c r="M851" s="15" t="s">
        <v>37237</v>
      </c>
      <c r="N851" t="s">
        <v>37097</v>
      </c>
      <c r="O851" t="s">
        <v>37203</v>
      </c>
      <c r="P851" s="15" t="s">
        <v>37256</v>
      </c>
      <c r="Q851" s="15">
        <v>41.15</v>
      </c>
      <c r="R851" s="15">
        <v>140.44999999999999</v>
      </c>
      <c r="S851">
        <v>5</v>
      </c>
      <c r="T851" s="13">
        <v>14</v>
      </c>
      <c r="U851" s="15">
        <v>2.9850746268656714</v>
      </c>
      <c r="V851" s="13">
        <v>67</v>
      </c>
      <c r="W851">
        <v>14</v>
      </c>
    </row>
    <row r="852" spans="1:23">
      <c r="A852" t="s">
        <v>37246</v>
      </c>
      <c r="B852" t="s">
        <v>12759</v>
      </c>
      <c r="C852" t="s">
        <v>12760</v>
      </c>
      <c r="D852">
        <v>1993</v>
      </c>
      <c r="E852" t="s">
        <v>1385</v>
      </c>
      <c r="G852">
        <v>32</v>
      </c>
      <c r="H852" t="s">
        <v>37247</v>
      </c>
      <c r="J852" t="s">
        <v>37248</v>
      </c>
      <c r="K852" t="s">
        <v>37173</v>
      </c>
      <c r="L852" t="s">
        <v>37201</v>
      </c>
      <c r="M852" s="15" t="s">
        <v>37237</v>
      </c>
      <c r="N852" t="s">
        <v>37097</v>
      </c>
      <c r="O852" t="s">
        <v>37203</v>
      </c>
      <c r="P852" s="15" t="s">
        <v>37256</v>
      </c>
      <c r="Q852" s="15">
        <v>41.15</v>
      </c>
      <c r="R852" s="15">
        <v>140.44999999999999</v>
      </c>
      <c r="S852">
        <v>5</v>
      </c>
      <c r="T852" s="13">
        <v>15</v>
      </c>
      <c r="U852" s="15">
        <v>0</v>
      </c>
      <c r="V852" s="13">
        <v>119</v>
      </c>
      <c r="W852">
        <v>15</v>
      </c>
    </row>
    <row r="853" spans="1:23">
      <c r="A853" t="s">
        <v>37246</v>
      </c>
      <c r="B853" t="s">
        <v>12759</v>
      </c>
      <c r="C853" t="s">
        <v>12760</v>
      </c>
      <c r="D853">
        <v>1993</v>
      </c>
      <c r="E853" t="s">
        <v>1385</v>
      </c>
      <c r="G853">
        <v>32</v>
      </c>
      <c r="H853" t="s">
        <v>37247</v>
      </c>
      <c r="J853" t="s">
        <v>37248</v>
      </c>
      <c r="K853" t="s">
        <v>37173</v>
      </c>
      <c r="L853" t="s">
        <v>37201</v>
      </c>
      <c r="M853" s="15" t="s">
        <v>37236</v>
      </c>
      <c r="N853" t="s">
        <v>37097</v>
      </c>
      <c r="O853" t="s">
        <v>37203</v>
      </c>
      <c r="P853" s="15" t="s">
        <v>37257</v>
      </c>
      <c r="Q853" s="15">
        <v>38.11</v>
      </c>
      <c r="R853" s="15">
        <v>140.87</v>
      </c>
      <c r="S853">
        <v>4</v>
      </c>
      <c r="T853" s="15">
        <v>11</v>
      </c>
      <c r="U853">
        <v>100</v>
      </c>
      <c r="V853">
        <v>30</v>
      </c>
      <c r="W853" s="15">
        <v>11</v>
      </c>
    </row>
    <row r="854" spans="1:23">
      <c r="A854" t="s">
        <v>37246</v>
      </c>
      <c r="B854" t="s">
        <v>12759</v>
      </c>
      <c r="C854" t="s">
        <v>12760</v>
      </c>
      <c r="D854">
        <v>1993</v>
      </c>
      <c r="E854" t="s">
        <v>1385</v>
      </c>
      <c r="G854">
        <v>32</v>
      </c>
      <c r="H854" t="s">
        <v>37247</v>
      </c>
      <c r="J854" t="s">
        <v>37248</v>
      </c>
      <c r="K854" t="s">
        <v>37173</v>
      </c>
      <c r="L854" t="s">
        <v>37201</v>
      </c>
      <c r="M854" s="15" t="s">
        <v>37236</v>
      </c>
      <c r="N854" t="s">
        <v>37097</v>
      </c>
      <c r="O854" t="s">
        <v>37203</v>
      </c>
      <c r="P854" s="15" t="s">
        <v>37257</v>
      </c>
      <c r="Q854" s="15">
        <v>38.11</v>
      </c>
      <c r="R854" s="15">
        <v>140.87</v>
      </c>
      <c r="S854">
        <v>4</v>
      </c>
      <c r="T854" s="15">
        <v>12</v>
      </c>
      <c r="U854">
        <v>91.666666666666657</v>
      </c>
      <c r="V854">
        <v>24</v>
      </c>
      <c r="W854" s="15">
        <v>12</v>
      </c>
    </row>
    <row r="855" spans="1:23">
      <c r="A855" t="s">
        <v>37246</v>
      </c>
      <c r="B855" t="s">
        <v>12759</v>
      </c>
      <c r="C855" t="s">
        <v>12760</v>
      </c>
      <c r="D855">
        <v>1993</v>
      </c>
      <c r="E855" t="s">
        <v>1385</v>
      </c>
      <c r="G855">
        <v>32</v>
      </c>
      <c r="H855" t="s">
        <v>37247</v>
      </c>
      <c r="J855" t="s">
        <v>37248</v>
      </c>
      <c r="K855" t="s">
        <v>37173</v>
      </c>
      <c r="L855" t="s">
        <v>37201</v>
      </c>
      <c r="M855" s="15" t="s">
        <v>37236</v>
      </c>
      <c r="N855" t="s">
        <v>37097</v>
      </c>
      <c r="O855" t="s">
        <v>37203</v>
      </c>
      <c r="P855" s="15" t="s">
        <v>37257</v>
      </c>
      <c r="Q855" s="15">
        <v>38.11</v>
      </c>
      <c r="R855" s="15">
        <v>140.87</v>
      </c>
      <c r="S855">
        <v>4</v>
      </c>
      <c r="T855" s="15">
        <v>13</v>
      </c>
      <c r="U855">
        <v>22.222222222222221</v>
      </c>
      <c r="V855">
        <v>54</v>
      </c>
      <c r="W855" s="15">
        <v>13</v>
      </c>
    </row>
    <row r="856" spans="1:23">
      <c r="A856" t="s">
        <v>37246</v>
      </c>
      <c r="B856" t="s">
        <v>12759</v>
      </c>
      <c r="C856" t="s">
        <v>12760</v>
      </c>
      <c r="D856">
        <v>1993</v>
      </c>
      <c r="E856" t="s">
        <v>1385</v>
      </c>
      <c r="G856">
        <v>32</v>
      </c>
      <c r="H856" t="s">
        <v>37247</v>
      </c>
      <c r="J856" t="s">
        <v>37248</v>
      </c>
      <c r="K856" t="s">
        <v>37173</v>
      </c>
      <c r="L856" t="s">
        <v>37201</v>
      </c>
      <c r="M856" s="15" t="s">
        <v>37236</v>
      </c>
      <c r="N856" t="s">
        <v>37097</v>
      </c>
      <c r="O856" t="s">
        <v>37203</v>
      </c>
      <c r="P856" s="15" t="s">
        <v>37257</v>
      </c>
      <c r="Q856" s="15">
        <v>38.11</v>
      </c>
      <c r="R856" s="15">
        <v>140.87</v>
      </c>
      <c r="S856">
        <v>4</v>
      </c>
      <c r="T856" s="15">
        <v>14</v>
      </c>
      <c r="U856">
        <v>5.5555555555555554</v>
      </c>
      <c r="V856">
        <v>18</v>
      </c>
      <c r="W856" s="15">
        <v>14</v>
      </c>
    </row>
    <row r="857" spans="1:23">
      <c r="A857" t="s">
        <v>37246</v>
      </c>
      <c r="B857" t="s">
        <v>12759</v>
      </c>
      <c r="C857" t="s">
        <v>12760</v>
      </c>
      <c r="D857">
        <v>1993</v>
      </c>
      <c r="E857" t="s">
        <v>1385</v>
      </c>
      <c r="G857">
        <v>32</v>
      </c>
      <c r="H857" t="s">
        <v>37247</v>
      </c>
      <c r="J857" t="s">
        <v>37248</v>
      </c>
      <c r="K857" t="s">
        <v>37173</v>
      </c>
      <c r="L857" t="s">
        <v>37201</v>
      </c>
      <c r="M857" s="15" t="s">
        <v>37236</v>
      </c>
      <c r="N857" t="s">
        <v>37097</v>
      </c>
      <c r="O857" t="s">
        <v>37203</v>
      </c>
      <c r="P857" s="15" t="s">
        <v>37187</v>
      </c>
      <c r="Q857" s="15">
        <v>31.58</v>
      </c>
      <c r="R857" s="15">
        <v>130.54</v>
      </c>
      <c r="S857">
        <v>5</v>
      </c>
      <c r="T857" s="15">
        <v>10</v>
      </c>
      <c r="U857">
        <v>93.650793650793645</v>
      </c>
      <c r="V857">
        <v>63</v>
      </c>
      <c r="W857" s="15">
        <v>10</v>
      </c>
    </row>
    <row r="858" spans="1:23">
      <c r="A858" t="s">
        <v>37246</v>
      </c>
      <c r="B858" t="s">
        <v>12759</v>
      </c>
      <c r="C858" t="s">
        <v>12760</v>
      </c>
      <c r="D858">
        <v>1993</v>
      </c>
      <c r="E858" t="s">
        <v>1385</v>
      </c>
      <c r="G858">
        <v>32</v>
      </c>
      <c r="H858" t="s">
        <v>37247</v>
      </c>
      <c r="J858" t="s">
        <v>37248</v>
      </c>
      <c r="K858" t="s">
        <v>37173</v>
      </c>
      <c r="L858" t="s">
        <v>37201</v>
      </c>
      <c r="M858" s="15" t="s">
        <v>37236</v>
      </c>
      <c r="N858" t="s">
        <v>37097</v>
      </c>
      <c r="O858" t="s">
        <v>37203</v>
      </c>
      <c r="P858" s="15" t="s">
        <v>37187</v>
      </c>
      <c r="Q858" s="15">
        <v>31.58</v>
      </c>
      <c r="R858" s="15">
        <v>130.54</v>
      </c>
      <c r="S858">
        <v>5</v>
      </c>
      <c r="T858" s="15">
        <v>11</v>
      </c>
      <c r="U858">
        <v>72.602739726027394</v>
      </c>
      <c r="V858">
        <v>73</v>
      </c>
      <c r="W858" s="15">
        <v>11</v>
      </c>
    </row>
    <row r="859" spans="1:23">
      <c r="A859" t="s">
        <v>37246</v>
      </c>
      <c r="B859" t="s">
        <v>12759</v>
      </c>
      <c r="C859" t="s">
        <v>12760</v>
      </c>
      <c r="D859">
        <v>1993</v>
      </c>
      <c r="E859" t="s">
        <v>1385</v>
      </c>
      <c r="G859">
        <v>32</v>
      </c>
      <c r="H859" t="s">
        <v>37247</v>
      </c>
      <c r="J859" t="s">
        <v>37248</v>
      </c>
      <c r="K859" t="s">
        <v>37173</v>
      </c>
      <c r="L859" t="s">
        <v>37201</v>
      </c>
      <c r="M859" s="15" t="s">
        <v>37236</v>
      </c>
      <c r="N859" t="s">
        <v>37097</v>
      </c>
      <c r="O859" t="s">
        <v>37203</v>
      </c>
      <c r="P859" s="15" t="s">
        <v>37187</v>
      </c>
      <c r="Q859" s="15">
        <v>31.58</v>
      </c>
      <c r="R859" s="15">
        <v>130.54</v>
      </c>
      <c r="S859">
        <v>5</v>
      </c>
      <c r="T859" s="15">
        <v>12</v>
      </c>
      <c r="U859">
        <v>44.871794871794876</v>
      </c>
      <c r="V859">
        <v>78</v>
      </c>
      <c r="W859" s="15">
        <v>12</v>
      </c>
    </row>
    <row r="860" spans="1:23">
      <c r="A860" t="s">
        <v>37246</v>
      </c>
      <c r="B860" t="s">
        <v>12759</v>
      </c>
      <c r="C860" t="s">
        <v>12760</v>
      </c>
      <c r="D860">
        <v>1993</v>
      </c>
      <c r="E860" t="s">
        <v>1385</v>
      </c>
      <c r="G860">
        <v>32</v>
      </c>
      <c r="H860" t="s">
        <v>37247</v>
      </c>
      <c r="J860" t="s">
        <v>37248</v>
      </c>
      <c r="K860" t="s">
        <v>37173</v>
      </c>
      <c r="L860" t="s">
        <v>37201</v>
      </c>
      <c r="M860" s="15" t="s">
        <v>37236</v>
      </c>
      <c r="N860" t="s">
        <v>37097</v>
      </c>
      <c r="O860" t="s">
        <v>37203</v>
      </c>
      <c r="P860" s="15" t="s">
        <v>37187</v>
      </c>
      <c r="Q860" s="15">
        <v>31.58</v>
      </c>
      <c r="R860" s="15">
        <v>130.54</v>
      </c>
      <c r="S860">
        <v>5</v>
      </c>
      <c r="T860" s="15">
        <v>13</v>
      </c>
      <c r="U860">
        <v>3.0769230769230771</v>
      </c>
      <c r="V860">
        <v>65</v>
      </c>
      <c r="W860" s="15">
        <v>13</v>
      </c>
    </row>
    <row r="861" spans="1:23">
      <c r="A861" t="s">
        <v>37246</v>
      </c>
      <c r="B861" t="s">
        <v>12759</v>
      </c>
      <c r="C861" t="s">
        <v>12760</v>
      </c>
      <c r="D861">
        <v>1993</v>
      </c>
      <c r="E861" t="s">
        <v>1385</v>
      </c>
      <c r="G861">
        <v>32</v>
      </c>
      <c r="H861" t="s">
        <v>37247</v>
      </c>
      <c r="J861" t="s">
        <v>37248</v>
      </c>
      <c r="K861" t="s">
        <v>37173</v>
      </c>
      <c r="L861" t="s">
        <v>37201</v>
      </c>
      <c r="M861" s="15" t="s">
        <v>37236</v>
      </c>
      <c r="N861" t="s">
        <v>37097</v>
      </c>
      <c r="O861" t="s">
        <v>37203</v>
      </c>
      <c r="P861" s="15" t="s">
        <v>37187</v>
      </c>
      <c r="Q861" s="15">
        <v>31.58</v>
      </c>
      <c r="R861" s="15">
        <v>130.54</v>
      </c>
      <c r="S861">
        <v>5</v>
      </c>
      <c r="T861" s="15">
        <v>14</v>
      </c>
      <c r="U861">
        <v>0</v>
      </c>
      <c r="V861">
        <v>35</v>
      </c>
      <c r="W861" s="15">
        <v>14</v>
      </c>
    </row>
    <row r="862" spans="1:23">
      <c r="A862" t="s">
        <v>37246</v>
      </c>
      <c r="B862" t="s">
        <v>12759</v>
      </c>
      <c r="C862" t="s">
        <v>12760</v>
      </c>
      <c r="D862">
        <v>1993</v>
      </c>
      <c r="E862" t="s">
        <v>1385</v>
      </c>
      <c r="G862">
        <v>32</v>
      </c>
      <c r="H862" t="s">
        <v>37247</v>
      </c>
      <c r="J862" t="s">
        <v>37248</v>
      </c>
      <c r="K862" t="s">
        <v>37173</v>
      </c>
      <c r="L862" t="s">
        <v>37201</v>
      </c>
      <c r="M862" s="15" t="s">
        <v>37234</v>
      </c>
      <c r="N862" t="s">
        <v>37097</v>
      </c>
      <c r="O862" t="s">
        <v>37203</v>
      </c>
      <c r="P862" s="15" t="s">
        <v>37258</v>
      </c>
      <c r="Q862" s="15">
        <v>41.66</v>
      </c>
      <c r="R862" s="15">
        <v>140.43</v>
      </c>
      <c r="S862">
        <v>4</v>
      </c>
      <c r="T862" s="15">
        <v>11</v>
      </c>
      <c r="U862">
        <v>95.78947368421052</v>
      </c>
      <c r="V862">
        <v>95</v>
      </c>
      <c r="W862" s="15">
        <v>11</v>
      </c>
    </row>
    <row r="863" spans="1:23">
      <c r="A863" t="s">
        <v>37246</v>
      </c>
      <c r="B863" t="s">
        <v>12759</v>
      </c>
      <c r="C863" t="s">
        <v>12760</v>
      </c>
      <c r="D863">
        <v>1993</v>
      </c>
      <c r="E863" t="s">
        <v>1385</v>
      </c>
      <c r="G863">
        <v>32</v>
      </c>
      <c r="H863" t="s">
        <v>37247</v>
      </c>
      <c r="J863" t="s">
        <v>37248</v>
      </c>
      <c r="K863" t="s">
        <v>37173</v>
      </c>
      <c r="L863" t="s">
        <v>37201</v>
      </c>
      <c r="M863" s="15" t="s">
        <v>37249</v>
      </c>
      <c r="N863" t="s">
        <v>37097</v>
      </c>
      <c r="O863" t="s">
        <v>37203</v>
      </c>
      <c r="P863" s="15" t="s">
        <v>37258</v>
      </c>
      <c r="Q863" s="15">
        <v>41.66</v>
      </c>
      <c r="R863" s="15">
        <v>140.43</v>
      </c>
      <c r="S863">
        <v>5</v>
      </c>
      <c r="T863" s="15">
        <v>11</v>
      </c>
      <c r="U863">
        <v>100</v>
      </c>
      <c r="V863">
        <v>89</v>
      </c>
      <c r="W863" s="15">
        <v>11</v>
      </c>
    </row>
    <row r="864" spans="1:23">
      <c r="A864" t="s">
        <v>37246</v>
      </c>
      <c r="B864" t="s">
        <v>12759</v>
      </c>
      <c r="C864" t="s">
        <v>12760</v>
      </c>
      <c r="D864">
        <v>1993</v>
      </c>
      <c r="E864" t="s">
        <v>1385</v>
      </c>
      <c r="G864">
        <v>32</v>
      </c>
      <c r="H864" t="s">
        <v>37247</v>
      </c>
      <c r="J864" t="s">
        <v>37248</v>
      </c>
      <c r="K864" t="s">
        <v>37173</v>
      </c>
      <c r="L864" t="s">
        <v>37201</v>
      </c>
      <c r="M864" s="15" t="s">
        <v>37236</v>
      </c>
      <c r="N864" t="s">
        <v>37097</v>
      </c>
      <c r="O864" t="s">
        <v>37203</v>
      </c>
      <c r="P864" s="15" t="s">
        <v>37258</v>
      </c>
      <c r="Q864" s="15">
        <v>41.66</v>
      </c>
      <c r="R864" s="15">
        <v>140.43</v>
      </c>
      <c r="S864">
        <v>5</v>
      </c>
      <c r="T864" s="15">
        <v>11</v>
      </c>
      <c r="U864">
        <v>100</v>
      </c>
      <c r="V864">
        <v>52</v>
      </c>
      <c r="W864" s="15">
        <v>11</v>
      </c>
    </row>
    <row r="865" spans="1:23">
      <c r="A865" t="s">
        <v>37246</v>
      </c>
      <c r="B865" t="s">
        <v>12759</v>
      </c>
      <c r="C865" t="s">
        <v>12760</v>
      </c>
      <c r="D865">
        <v>1993</v>
      </c>
      <c r="E865" t="s">
        <v>1385</v>
      </c>
      <c r="G865">
        <v>32</v>
      </c>
      <c r="H865" t="s">
        <v>37247</v>
      </c>
      <c r="J865" t="s">
        <v>37248</v>
      </c>
      <c r="K865" t="s">
        <v>37173</v>
      </c>
      <c r="L865" t="s">
        <v>37201</v>
      </c>
      <c r="M865" s="15" t="s">
        <v>37237</v>
      </c>
      <c r="N865" t="s">
        <v>37097</v>
      </c>
      <c r="O865" t="s">
        <v>37203</v>
      </c>
      <c r="P865" s="15" t="s">
        <v>37258</v>
      </c>
      <c r="Q865" s="15">
        <v>41.66</v>
      </c>
      <c r="R865" s="15">
        <v>140.43</v>
      </c>
      <c r="S865">
        <v>5</v>
      </c>
      <c r="T865" s="13">
        <v>11</v>
      </c>
      <c r="U865" s="15">
        <v>100</v>
      </c>
      <c r="V865" s="13">
        <v>38</v>
      </c>
      <c r="W865">
        <v>11</v>
      </c>
    </row>
    <row r="866" spans="1:23">
      <c r="A866" t="s">
        <v>37246</v>
      </c>
      <c r="B866" t="s">
        <v>12759</v>
      </c>
      <c r="C866" t="s">
        <v>12760</v>
      </c>
      <c r="D866">
        <v>1993</v>
      </c>
      <c r="E866" t="s">
        <v>1385</v>
      </c>
      <c r="G866">
        <v>32</v>
      </c>
      <c r="H866" t="s">
        <v>37247</v>
      </c>
      <c r="J866" t="s">
        <v>37248</v>
      </c>
      <c r="K866" t="s">
        <v>37173</v>
      </c>
      <c r="L866" t="s">
        <v>37201</v>
      </c>
      <c r="M866" s="15" t="s">
        <v>37234</v>
      </c>
      <c r="N866" t="s">
        <v>37097</v>
      </c>
      <c r="O866" t="s">
        <v>37203</v>
      </c>
      <c r="P866" s="15" t="s">
        <v>37258</v>
      </c>
      <c r="Q866" s="15">
        <v>41.66</v>
      </c>
      <c r="R866" s="15">
        <v>140.43</v>
      </c>
      <c r="S866">
        <v>4</v>
      </c>
      <c r="T866" s="15">
        <v>12</v>
      </c>
      <c r="U866">
        <v>75.294117647058826</v>
      </c>
      <c r="V866">
        <v>255</v>
      </c>
      <c r="W866" s="15">
        <v>12</v>
      </c>
    </row>
    <row r="867" spans="1:23">
      <c r="A867" t="s">
        <v>37246</v>
      </c>
      <c r="B867" t="s">
        <v>12759</v>
      </c>
      <c r="C867" t="s">
        <v>12760</v>
      </c>
      <c r="D867">
        <v>1993</v>
      </c>
      <c r="E867" t="s">
        <v>1385</v>
      </c>
      <c r="G867">
        <v>32</v>
      </c>
      <c r="H867" t="s">
        <v>37247</v>
      </c>
      <c r="J867" t="s">
        <v>37248</v>
      </c>
      <c r="K867" t="s">
        <v>37173</v>
      </c>
      <c r="L867" t="s">
        <v>37201</v>
      </c>
      <c r="M867" s="15" t="s">
        <v>37249</v>
      </c>
      <c r="N867" t="s">
        <v>37097</v>
      </c>
      <c r="O867" t="s">
        <v>37203</v>
      </c>
      <c r="P867" s="15" t="s">
        <v>37258</v>
      </c>
      <c r="Q867" s="15">
        <v>41.66</v>
      </c>
      <c r="R867" s="15">
        <v>140.43</v>
      </c>
      <c r="S867">
        <v>5</v>
      </c>
      <c r="T867" s="15">
        <v>12</v>
      </c>
      <c r="U867">
        <v>98.039215686274503</v>
      </c>
      <c r="V867">
        <v>102</v>
      </c>
      <c r="W867" s="15">
        <v>12</v>
      </c>
    </row>
    <row r="868" spans="1:23">
      <c r="A868" t="s">
        <v>37246</v>
      </c>
      <c r="B868" t="s">
        <v>12759</v>
      </c>
      <c r="C868" t="s">
        <v>12760</v>
      </c>
      <c r="D868">
        <v>1993</v>
      </c>
      <c r="E868" t="s">
        <v>1385</v>
      </c>
      <c r="G868">
        <v>32</v>
      </c>
      <c r="H868" t="s">
        <v>37247</v>
      </c>
      <c r="J868" t="s">
        <v>37248</v>
      </c>
      <c r="K868" t="s">
        <v>37173</v>
      </c>
      <c r="L868" t="s">
        <v>37201</v>
      </c>
      <c r="M868" s="15" t="s">
        <v>37236</v>
      </c>
      <c r="N868" t="s">
        <v>37097</v>
      </c>
      <c r="O868" t="s">
        <v>37203</v>
      </c>
      <c r="P868" s="15" t="s">
        <v>37258</v>
      </c>
      <c r="Q868" s="15">
        <v>41.66</v>
      </c>
      <c r="R868" s="15">
        <v>140.43</v>
      </c>
      <c r="S868">
        <v>5</v>
      </c>
      <c r="T868" s="15">
        <v>12</v>
      </c>
      <c r="U868">
        <v>85.714285714285708</v>
      </c>
      <c r="V868">
        <v>63</v>
      </c>
      <c r="W868" s="15">
        <v>12</v>
      </c>
    </row>
    <row r="869" spans="1:23">
      <c r="A869" t="s">
        <v>37246</v>
      </c>
      <c r="B869" t="s">
        <v>12759</v>
      </c>
      <c r="C869" t="s">
        <v>12760</v>
      </c>
      <c r="D869">
        <v>1993</v>
      </c>
      <c r="E869" t="s">
        <v>1385</v>
      </c>
      <c r="G869">
        <v>32</v>
      </c>
      <c r="H869" t="s">
        <v>37247</v>
      </c>
      <c r="J869" t="s">
        <v>37248</v>
      </c>
      <c r="K869" t="s">
        <v>37173</v>
      </c>
      <c r="L869" t="s">
        <v>37201</v>
      </c>
      <c r="M869" s="15" t="s">
        <v>37237</v>
      </c>
      <c r="N869" t="s">
        <v>37097</v>
      </c>
      <c r="O869" t="s">
        <v>37203</v>
      </c>
      <c r="P869" s="15" t="s">
        <v>37258</v>
      </c>
      <c r="Q869" s="15">
        <v>41.66</v>
      </c>
      <c r="R869" s="15">
        <v>140.43</v>
      </c>
      <c r="S869">
        <v>5</v>
      </c>
      <c r="T869" s="13">
        <v>12</v>
      </c>
      <c r="U869" s="15">
        <v>94.117647058823522</v>
      </c>
      <c r="V869" s="13">
        <v>34</v>
      </c>
      <c r="W869">
        <v>12</v>
      </c>
    </row>
    <row r="870" spans="1:23">
      <c r="A870" t="s">
        <v>37246</v>
      </c>
      <c r="B870" t="s">
        <v>12759</v>
      </c>
      <c r="C870" t="s">
        <v>12760</v>
      </c>
      <c r="D870">
        <v>1993</v>
      </c>
      <c r="E870" t="s">
        <v>1385</v>
      </c>
      <c r="G870">
        <v>32</v>
      </c>
      <c r="H870" t="s">
        <v>37247</v>
      </c>
      <c r="J870" t="s">
        <v>37248</v>
      </c>
      <c r="K870" t="s">
        <v>37173</v>
      </c>
      <c r="L870" t="s">
        <v>37201</v>
      </c>
      <c r="M870" s="15" t="s">
        <v>37234</v>
      </c>
      <c r="N870" t="s">
        <v>37097</v>
      </c>
      <c r="O870" t="s">
        <v>37203</v>
      </c>
      <c r="P870" s="15" t="s">
        <v>37258</v>
      </c>
      <c r="Q870" s="15">
        <v>41.66</v>
      </c>
      <c r="R870" s="15">
        <v>140.43</v>
      </c>
      <c r="S870">
        <v>4</v>
      </c>
      <c r="T870" s="15">
        <v>13</v>
      </c>
      <c r="U870">
        <v>15.921787709497206</v>
      </c>
      <c r="V870">
        <v>358</v>
      </c>
      <c r="W870" s="15">
        <v>13</v>
      </c>
    </row>
    <row r="871" spans="1:23">
      <c r="A871" t="s">
        <v>37246</v>
      </c>
      <c r="B871" t="s">
        <v>12759</v>
      </c>
      <c r="C871" t="s">
        <v>12760</v>
      </c>
      <c r="D871">
        <v>1993</v>
      </c>
      <c r="E871" t="s">
        <v>1385</v>
      </c>
      <c r="G871">
        <v>32</v>
      </c>
      <c r="H871" t="s">
        <v>37247</v>
      </c>
      <c r="J871" t="s">
        <v>37248</v>
      </c>
      <c r="K871" t="s">
        <v>37173</v>
      </c>
      <c r="L871" t="s">
        <v>37201</v>
      </c>
      <c r="M871" s="15" t="s">
        <v>37249</v>
      </c>
      <c r="N871" t="s">
        <v>37097</v>
      </c>
      <c r="O871" t="s">
        <v>37203</v>
      </c>
      <c r="P871" s="15" t="s">
        <v>37258</v>
      </c>
      <c r="Q871" s="15">
        <v>41.66</v>
      </c>
      <c r="R871" s="15">
        <v>140.43</v>
      </c>
      <c r="S871">
        <v>5</v>
      </c>
      <c r="T871" s="15">
        <v>13</v>
      </c>
      <c r="U871">
        <v>84.536082474226802</v>
      </c>
      <c r="V871">
        <v>97</v>
      </c>
      <c r="W871" s="15">
        <v>13</v>
      </c>
    </row>
    <row r="872" spans="1:23">
      <c r="A872" t="s">
        <v>37246</v>
      </c>
      <c r="B872" t="s">
        <v>12759</v>
      </c>
      <c r="C872" t="s">
        <v>12760</v>
      </c>
      <c r="D872">
        <v>1993</v>
      </c>
      <c r="E872" t="s">
        <v>1385</v>
      </c>
      <c r="G872">
        <v>32</v>
      </c>
      <c r="H872" t="s">
        <v>37247</v>
      </c>
      <c r="J872" t="s">
        <v>37248</v>
      </c>
      <c r="K872" t="s">
        <v>37173</v>
      </c>
      <c r="L872" t="s">
        <v>37201</v>
      </c>
      <c r="M872" s="15" t="s">
        <v>37236</v>
      </c>
      <c r="N872" t="s">
        <v>37097</v>
      </c>
      <c r="O872" t="s">
        <v>37203</v>
      </c>
      <c r="P872" s="15" t="s">
        <v>37258</v>
      </c>
      <c r="Q872" s="15">
        <v>41.66</v>
      </c>
      <c r="R872" s="15">
        <v>140.43</v>
      </c>
      <c r="S872">
        <v>5</v>
      </c>
      <c r="T872" s="15">
        <v>13</v>
      </c>
      <c r="U872">
        <v>38.613861386138616</v>
      </c>
      <c r="V872">
        <v>202</v>
      </c>
      <c r="W872" s="15">
        <v>13</v>
      </c>
    </row>
    <row r="873" spans="1:23">
      <c r="A873" t="s">
        <v>37246</v>
      </c>
      <c r="B873" t="s">
        <v>12759</v>
      </c>
      <c r="C873" t="s">
        <v>12760</v>
      </c>
      <c r="D873">
        <v>1993</v>
      </c>
      <c r="E873" t="s">
        <v>1385</v>
      </c>
      <c r="G873">
        <v>32</v>
      </c>
      <c r="H873" t="s">
        <v>37247</v>
      </c>
      <c r="J873" t="s">
        <v>37248</v>
      </c>
      <c r="K873" t="s">
        <v>37173</v>
      </c>
      <c r="L873" t="s">
        <v>37201</v>
      </c>
      <c r="M873" s="15" t="s">
        <v>37237</v>
      </c>
      <c r="N873" t="s">
        <v>37097</v>
      </c>
      <c r="O873" t="s">
        <v>37203</v>
      </c>
      <c r="P873" s="15" t="s">
        <v>37258</v>
      </c>
      <c r="Q873" s="15">
        <v>41.66</v>
      </c>
      <c r="R873" s="15">
        <v>140.43</v>
      </c>
      <c r="S873">
        <v>5</v>
      </c>
      <c r="T873" s="13">
        <v>13</v>
      </c>
      <c r="U873" s="15">
        <v>75.925925925925924</v>
      </c>
      <c r="V873" s="13">
        <v>54</v>
      </c>
      <c r="W873">
        <v>13</v>
      </c>
    </row>
    <row r="874" spans="1:23">
      <c r="A874" t="s">
        <v>37246</v>
      </c>
      <c r="B874" t="s">
        <v>12759</v>
      </c>
      <c r="C874" t="s">
        <v>12760</v>
      </c>
      <c r="D874">
        <v>1993</v>
      </c>
      <c r="E874" t="s">
        <v>1385</v>
      </c>
      <c r="G874">
        <v>32</v>
      </c>
      <c r="H874" t="s">
        <v>37247</v>
      </c>
      <c r="J874" t="s">
        <v>37248</v>
      </c>
      <c r="K874" t="s">
        <v>37173</v>
      </c>
      <c r="L874" t="s">
        <v>37201</v>
      </c>
      <c r="M874" s="15" t="s">
        <v>37234</v>
      </c>
      <c r="N874" t="s">
        <v>37097</v>
      </c>
      <c r="O874" t="s">
        <v>37203</v>
      </c>
      <c r="P874" s="15" t="s">
        <v>37258</v>
      </c>
      <c r="Q874" s="15">
        <v>41.66</v>
      </c>
      <c r="R874" s="15">
        <v>140.43</v>
      </c>
      <c r="S874">
        <v>4</v>
      </c>
      <c r="T874" s="15">
        <v>14</v>
      </c>
      <c r="U874">
        <v>0</v>
      </c>
      <c r="V874">
        <v>50</v>
      </c>
      <c r="W874" s="15">
        <v>14</v>
      </c>
    </row>
    <row r="875" spans="1:23">
      <c r="A875" t="s">
        <v>37246</v>
      </c>
      <c r="B875" t="s">
        <v>12759</v>
      </c>
      <c r="C875" t="s">
        <v>12760</v>
      </c>
      <c r="D875">
        <v>1993</v>
      </c>
      <c r="E875" t="s">
        <v>1385</v>
      </c>
      <c r="G875">
        <v>32</v>
      </c>
      <c r="H875" t="s">
        <v>37247</v>
      </c>
      <c r="J875" t="s">
        <v>37248</v>
      </c>
      <c r="K875" t="s">
        <v>37173</v>
      </c>
      <c r="L875" t="s">
        <v>37201</v>
      </c>
      <c r="M875" s="15" t="s">
        <v>37249</v>
      </c>
      <c r="N875" t="s">
        <v>37097</v>
      </c>
      <c r="O875" t="s">
        <v>37203</v>
      </c>
      <c r="P875" s="15" t="s">
        <v>37258</v>
      </c>
      <c r="Q875" s="15">
        <v>41.66</v>
      </c>
      <c r="R875" s="15">
        <v>140.43</v>
      </c>
      <c r="S875">
        <v>5</v>
      </c>
      <c r="T875" s="15">
        <v>14</v>
      </c>
      <c r="U875">
        <v>10</v>
      </c>
      <c r="V875">
        <v>90</v>
      </c>
      <c r="W875" s="15">
        <v>14</v>
      </c>
    </row>
    <row r="876" spans="1:23">
      <c r="A876" t="s">
        <v>37246</v>
      </c>
      <c r="B876" t="s">
        <v>12759</v>
      </c>
      <c r="C876" t="s">
        <v>12760</v>
      </c>
      <c r="D876">
        <v>1993</v>
      </c>
      <c r="E876" t="s">
        <v>1385</v>
      </c>
      <c r="G876">
        <v>32</v>
      </c>
      <c r="H876" t="s">
        <v>37247</v>
      </c>
      <c r="J876" t="s">
        <v>37248</v>
      </c>
      <c r="K876" t="s">
        <v>37173</v>
      </c>
      <c r="L876" t="s">
        <v>37201</v>
      </c>
      <c r="M876" s="15" t="s">
        <v>37236</v>
      </c>
      <c r="N876" t="s">
        <v>37097</v>
      </c>
      <c r="O876" t="s">
        <v>37203</v>
      </c>
      <c r="P876" s="15" t="s">
        <v>37258</v>
      </c>
      <c r="Q876" s="15">
        <v>41.66</v>
      </c>
      <c r="R876" s="15">
        <v>140.43</v>
      </c>
      <c r="S876">
        <v>5</v>
      </c>
      <c r="T876" s="15">
        <v>14</v>
      </c>
      <c r="U876">
        <v>0</v>
      </c>
      <c r="V876">
        <v>59</v>
      </c>
      <c r="W876" s="15">
        <v>14</v>
      </c>
    </row>
    <row r="877" spans="1:23">
      <c r="A877" t="s">
        <v>37246</v>
      </c>
      <c r="B877" t="s">
        <v>12759</v>
      </c>
      <c r="C877" t="s">
        <v>12760</v>
      </c>
      <c r="D877">
        <v>1993</v>
      </c>
      <c r="E877" t="s">
        <v>1385</v>
      </c>
      <c r="G877">
        <v>32</v>
      </c>
      <c r="H877" t="s">
        <v>37247</v>
      </c>
      <c r="J877" t="s">
        <v>37248</v>
      </c>
      <c r="K877" t="s">
        <v>37173</v>
      </c>
      <c r="L877" t="s">
        <v>37201</v>
      </c>
      <c r="M877" s="15" t="s">
        <v>37237</v>
      </c>
      <c r="N877" t="s">
        <v>37097</v>
      </c>
      <c r="O877" t="s">
        <v>37203</v>
      </c>
      <c r="P877" s="15" t="s">
        <v>37258</v>
      </c>
      <c r="Q877" s="15">
        <v>41.66</v>
      </c>
      <c r="R877" s="15">
        <v>140.43</v>
      </c>
      <c r="S877">
        <v>5</v>
      </c>
      <c r="T877" s="13">
        <v>14</v>
      </c>
      <c r="U877" s="15">
        <v>11.627906976744185</v>
      </c>
      <c r="V877" s="13">
        <v>43</v>
      </c>
      <c r="W877">
        <v>14</v>
      </c>
    </row>
    <row r="878" spans="1:23">
      <c r="A878" t="s">
        <v>37246</v>
      </c>
      <c r="B878" t="s">
        <v>12759</v>
      </c>
      <c r="C878" t="s">
        <v>12760</v>
      </c>
      <c r="D878">
        <v>1993</v>
      </c>
      <c r="E878" t="s">
        <v>1385</v>
      </c>
      <c r="G878">
        <v>32</v>
      </c>
      <c r="H878" t="s">
        <v>37247</v>
      </c>
      <c r="J878" t="s">
        <v>37248</v>
      </c>
      <c r="K878" t="s">
        <v>37173</v>
      </c>
      <c r="L878" t="s">
        <v>37201</v>
      </c>
      <c r="M878" s="15" t="s">
        <v>37249</v>
      </c>
      <c r="N878" t="s">
        <v>37097</v>
      </c>
      <c r="O878" t="s">
        <v>37203</v>
      </c>
      <c r="P878" s="15" t="s">
        <v>37258</v>
      </c>
      <c r="Q878" s="15">
        <v>41.66</v>
      </c>
      <c r="R878" s="15">
        <v>140.43</v>
      </c>
      <c r="S878">
        <v>5</v>
      </c>
      <c r="T878" s="15">
        <v>15</v>
      </c>
      <c r="U878">
        <v>0</v>
      </c>
      <c r="V878">
        <v>86</v>
      </c>
      <c r="W878" s="15">
        <v>15</v>
      </c>
    </row>
    <row r="879" spans="1:23">
      <c r="A879" t="s">
        <v>37246</v>
      </c>
      <c r="B879" t="s">
        <v>12759</v>
      </c>
      <c r="C879" t="s">
        <v>12760</v>
      </c>
      <c r="D879">
        <v>1993</v>
      </c>
      <c r="E879" t="s">
        <v>1385</v>
      </c>
      <c r="G879">
        <v>32</v>
      </c>
      <c r="H879" t="s">
        <v>37247</v>
      </c>
      <c r="J879" t="s">
        <v>37248</v>
      </c>
      <c r="K879" t="s">
        <v>37173</v>
      </c>
      <c r="L879" t="s">
        <v>37201</v>
      </c>
      <c r="M879" s="15" t="s">
        <v>37236</v>
      </c>
      <c r="N879" t="s">
        <v>37097</v>
      </c>
      <c r="O879" t="s">
        <v>37203</v>
      </c>
      <c r="P879" s="15" t="s">
        <v>37258</v>
      </c>
      <c r="Q879" s="15">
        <v>41.66</v>
      </c>
      <c r="R879" s="15">
        <v>140.43</v>
      </c>
      <c r="S879">
        <v>5</v>
      </c>
      <c r="T879" s="15">
        <v>15</v>
      </c>
      <c r="U879">
        <v>0</v>
      </c>
      <c r="V879">
        <v>64</v>
      </c>
      <c r="W879" s="15">
        <v>15</v>
      </c>
    </row>
    <row r="880" spans="1:23">
      <c r="A880" t="s">
        <v>37246</v>
      </c>
      <c r="B880" t="s">
        <v>12759</v>
      </c>
      <c r="C880" t="s">
        <v>12760</v>
      </c>
      <c r="D880">
        <v>1993</v>
      </c>
      <c r="E880" t="s">
        <v>1385</v>
      </c>
      <c r="G880">
        <v>32</v>
      </c>
      <c r="H880" t="s">
        <v>37247</v>
      </c>
      <c r="J880" t="s">
        <v>37248</v>
      </c>
      <c r="K880" t="s">
        <v>37173</v>
      </c>
      <c r="L880" t="s">
        <v>37201</v>
      </c>
      <c r="M880" s="15" t="s">
        <v>37237</v>
      </c>
      <c r="N880" t="s">
        <v>37097</v>
      </c>
      <c r="O880" t="s">
        <v>37203</v>
      </c>
      <c r="P880" s="15" t="s">
        <v>37258</v>
      </c>
      <c r="Q880" s="15">
        <v>41.66</v>
      </c>
      <c r="R880" s="15">
        <v>140.43</v>
      </c>
      <c r="S880">
        <v>5</v>
      </c>
      <c r="T880" s="13">
        <v>15</v>
      </c>
      <c r="U880" s="15">
        <v>5.5555555555555554</v>
      </c>
      <c r="V880" s="13">
        <v>18</v>
      </c>
      <c r="W880">
        <v>15</v>
      </c>
    </row>
    <row r="881" spans="1:23">
      <c r="A881" t="s">
        <v>37246</v>
      </c>
      <c r="B881" t="s">
        <v>12759</v>
      </c>
      <c r="C881" t="s">
        <v>12760</v>
      </c>
      <c r="D881">
        <v>1993</v>
      </c>
      <c r="E881" t="s">
        <v>1385</v>
      </c>
      <c r="G881">
        <v>32</v>
      </c>
      <c r="H881" t="s">
        <v>37247</v>
      </c>
      <c r="J881" t="s">
        <v>37248</v>
      </c>
      <c r="K881" t="s">
        <v>37173</v>
      </c>
      <c r="L881" t="s">
        <v>37201</v>
      </c>
      <c r="M881" s="15" t="s">
        <v>37249</v>
      </c>
      <c r="N881" t="s">
        <v>37097</v>
      </c>
      <c r="O881" t="s">
        <v>37203</v>
      </c>
      <c r="P881" s="15" t="s">
        <v>37259</v>
      </c>
      <c r="Q881" s="15">
        <v>38.119999999999997</v>
      </c>
      <c r="R881" s="15">
        <v>139.47999999999999</v>
      </c>
      <c r="S881">
        <v>5</v>
      </c>
      <c r="T881" s="15">
        <v>11</v>
      </c>
      <c r="U881">
        <v>100</v>
      </c>
      <c r="V881">
        <v>105</v>
      </c>
      <c r="W881" s="15">
        <v>11</v>
      </c>
    </row>
    <row r="882" spans="1:23">
      <c r="A882" t="s">
        <v>37246</v>
      </c>
      <c r="B882" t="s">
        <v>12759</v>
      </c>
      <c r="C882" t="s">
        <v>12760</v>
      </c>
      <c r="D882">
        <v>1993</v>
      </c>
      <c r="E882" t="s">
        <v>1385</v>
      </c>
      <c r="G882">
        <v>32</v>
      </c>
      <c r="H882" t="s">
        <v>37247</v>
      </c>
      <c r="J882" t="s">
        <v>37248</v>
      </c>
      <c r="K882" t="s">
        <v>37173</v>
      </c>
      <c r="L882" t="s">
        <v>37201</v>
      </c>
      <c r="M882" s="15" t="s">
        <v>37249</v>
      </c>
      <c r="N882" t="s">
        <v>37097</v>
      </c>
      <c r="O882" t="s">
        <v>37203</v>
      </c>
      <c r="P882" s="15" t="s">
        <v>37259</v>
      </c>
      <c r="Q882" s="15">
        <v>38.119999999999997</v>
      </c>
      <c r="R882" s="15">
        <v>139.47999999999999</v>
      </c>
      <c r="S882">
        <v>5</v>
      </c>
      <c r="T882" s="15">
        <v>12</v>
      </c>
      <c r="U882">
        <v>95.419847328244273</v>
      </c>
      <c r="V882">
        <v>131</v>
      </c>
      <c r="W882" s="15">
        <v>12</v>
      </c>
    </row>
    <row r="883" spans="1:23">
      <c r="A883" t="s">
        <v>37246</v>
      </c>
      <c r="B883" t="s">
        <v>12759</v>
      </c>
      <c r="C883" t="s">
        <v>12760</v>
      </c>
      <c r="D883">
        <v>1993</v>
      </c>
      <c r="E883" t="s">
        <v>1385</v>
      </c>
      <c r="G883">
        <v>32</v>
      </c>
      <c r="H883" t="s">
        <v>37247</v>
      </c>
      <c r="J883" t="s">
        <v>37248</v>
      </c>
      <c r="K883" t="s">
        <v>37173</v>
      </c>
      <c r="L883" t="s">
        <v>37201</v>
      </c>
      <c r="M883" s="15" t="s">
        <v>37249</v>
      </c>
      <c r="N883" t="s">
        <v>37097</v>
      </c>
      <c r="O883" t="s">
        <v>37203</v>
      </c>
      <c r="P883" s="15" t="s">
        <v>37259</v>
      </c>
      <c r="Q883" s="15">
        <v>38.119999999999997</v>
      </c>
      <c r="R883" s="15">
        <v>139.47999999999999</v>
      </c>
      <c r="S883">
        <v>5</v>
      </c>
      <c r="T883" s="15">
        <v>13</v>
      </c>
      <c r="U883">
        <v>51.707317073170735</v>
      </c>
      <c r="V883">
        <v>205</v>
      </c>
      <c r="W883" s="15">
        <v>13</v>
      </c>
    </row>
    <row r="884" spans="1:23">
      <c r="A884" t="s">
        <v>37246</v>
      </c>
      <c r="B884" t="s">
        <v>12759</v>
      </c>
      <c r="C884" t="s">
        <v>12760</v>
      </c>
      <c r="D884">
        <v>1993</v>
      </c>
      <c r="E884" t="s">
        <v>1385</v>
      </c>
      <c r="G884">
        <v>32</v>
      </c>
      <c r="H884" t="s">
        <v>37247</v>
      </c>
      <c r="J884" t="s">
        <v>37248</v>
      </c>
      <c r="K884" t="s">
        <v>37173</v>
      </c>
      <c r="L884" t="s">
        <v>37201</v>
      </c>
      <c r="M884" s="15" t="s">
        <v>37249</v>
      </c>
      <c r="N884" t="s">
        <v>37097</v>
      </c>
      <c r="O884" t="s">
        <v>37203</v>
      </c>
      <c r="P884" s="15" t="s">
        <v>37259</v>
      </c>
      <c r="Q884" s="15">
        <v>38.119999999999997</v>
      </c>
      <c r="R884" s="15">
        <v>139.47999999999999</v>
      </c>
      <c r="S884">
        <v>5</v>
      </c>
      <c r="T884" s="15">
        <v>14</v>
      </c>
      <c r="U884">
        <v>9.0909090909090917</v>
      </c>
      <c r="V884">
        <v>77</v>
      </c>
      <c r="W884" s="15">
        <v>14</v>
      </c>
    </row>
    <row r="885" spans="1:23">
      <c r="A885" t="s">
        <v>37246</v>
      </c>
      <c r="B885" t="s">
        <v>12759</v>
      </c>
      <c r="C885" t="s">
        <v>12760</v>
      </c>
      <c r="D885">
        <v>1993</v>
      </c>
      <c r="E885" t="s">
        <v>1385</v>
      </c>
      <c r="G885">
        <v>32</v>
      </c>
      <c r="H885" t="s">
        <v>37247</v>
      </c>
      <c r="J885" t="s">
        <v>37248</v>
      </c>
      <c r="K885" t="s">
        <v>37173</v>
      </c>
      <c r="L885" t="s">
        <v>37201</v>
      </c>
      <c r="M885" s="15" t="s">
        <v>37249</v>
      </c>
      <c r="N885" t="s">
        <v>37097</v>
      </c>
      <c r="O885" t="s">
        <v>37203</v>
      </c>
      <c r="P885" s="15" t="s">
        <v>37259</v>
      </c>
      <c r="Q885" s="15">
        <v>38.119999999999997</v>
      </c>
      <c r="R885" s="15">
        <v>139.47999999999999</v>
      </c>
      <c r="S885">
        <v>5</v>
      </c>
      <c r="T885" s="15">
        <v>15</v>
      </c>
      <c r="U885">
        <v>2.5423728813559325</v>
      </c>
      <c r="V885">
        <v>118</v>
      </c>
      <c r="W885" s="15">
        <v>15</v>
      </c>
    </row>
    <row r="886" spans="1:23">
      <c r="A886" t="s">
        <v>37246</v>
      </c>
      <c r="B886" t="s">
        <v>12759</v>
      </c>
      <c r="C886" t="s">
        <v>12760</v>
      </c>
      <c r="D886">
        <v>1993</v>
      </c>
      <c r="E886" t="s">
        <v>1385</v>
      </c>
      <c r="G886">
        <v>32</v>
      </c>
      <c r="H886" t="s">
        <v>37247</v>
      </c>
      <c r="J886" t="s">
        <v>37248</v>
      </c>
      <c r="K886" t="s">
        <v>37173</v>
      </c>
      <c r="L886" t="s">
        <v>37201</v>
      </c>
      <c r="M886" s="15" t="s">
        <v>37236</v>
      </c>
      <c r="N886" t="s">
        <v>37097</v>
      </c>
      <c r="O886" t="s">
        <v>37203</v>
      </c>
      <c r="P886" s="15" t="s">
        <v>37260</v>
      </c>
      <c r="Q886" s="15">
        <v>33.25</v>
      </c>
      <c r="R886" s="15">
        <v>131.65</v>
      </c>
      <c r="S886">
        <v>5</v>
      </c>
      <c r="T886" s="15">
        <v>10</v>
      </c>
      <c r="U886">
        <v>96.875</v>
      </c>
      <c r="V886">
        <v>64</v>
      </c>
      <c r="W886" s="15">
        <v>10</v>
      </c>
    </row>
    <row r="887" spans="1:23">
      <c r="A887" t="s">
        <v>37246</v>
      </c>
      <c r="B887" t="s">
        <v>12759</v>
      </c>
      <c r="C887" t="s">
        <v>12760</v>
      </c>
      <c r="D887">
        <v>1993</v>
      </c>
      <c r="E887" t="s">
        <v>1385</v>
      </c>
      <c r="G887">
        <v>32</v>
      </c>
      <c r="H887" t="s">
        <v>37247</v>
      </c>
      <c r="J887" t="s">
        <v>37248</v>
      </c>
      <c r="K887" t="s">
        <v>37173</v>
      </c>
      <c r="L887" t="s">
        <v>37201</v>
      </c>
      <c r="M887" s="15" t="s">
        <v>37236</v>
      </c>
      <c r="N887" t="s">
        <v>37097</v>
      </c>
      <c r="O887" t="s">
        <v>37203</v>
      </c>
      <c r="P887" s="15" t="s">
        <v>37260</v>
      </c>
      <c r="Q887" s="15">
        <v>33.25</v>
      </c>
      <c r="R887" s="15">
        <v>131.65</v>
      </c>
      <c r="S887">
        <v>5</v>
      </c>
      <c r="T887" s="15">
        <v>11</v>
      </c>
      <c r="U887">
        <v>98.80952380952381</v>
      </c>
      <c r="V887">
        <v>84</v>
      </c>
      <c r="W887" s="15">
        <v>11</v>
      </c>
    </row>
    <row r="888" spans="1:23">
      <c r="A888" t="s">
        <v>37246</v>
      </c>
      <c r="B888" t="s">
        <v>12759</v>
      </c>
      <c r="C888" t="s">
        <v>12760</v>
      </c>
      <c r="D888">
        <v>1993</v>
      </c>
      <c r="E888" t="s">
        <v>1385</v>
      </c>
      <c r="G888">
        <v>32</v>
      </c>
      <c r="H888" t="s">
        <v>37247</v>
      </c>
      <c r="J888" t="s">
        <v>37248</v>
      </c>
      <c r="K888" t="s">
        <v>37173</v>
      </c>
      <c r="L888" t="s">
        <v>37201</v>
      </c>
      <c r="M888" s="15" t="s">
        <v>37236</v>
      </c>
      <c r="N888" t="s">
        <v>37097</v>
      </c>
      <c r="O888" t="s">
        <v>37203</v>
      </c>
      <c r="P888" s="15" t="s">
        <v>37260</v>
      </c>
      <c r="Q888" s="15">
        <v>33.25</v>
      </c>
      <c r="R888" s="15">
        <v>131.65</v>
      </c>
      <c r="S888">
        <v>5</v>
      </c>
      <c r="T888" s="15">
        <v>12</v>
      </c>
      <c r="U888">
        <v>51.798561151079134</v>
      </c>
      <c r="V888">
        <v>139</v>
      </c>
      <c r="W888" s="15">
        <v>12</v>
      </c>
    </row>
    <row r="889" spans="1:23">
      <c r="A889" t="s">
        <v>37246</v>
      </c>
      <c r="B889" t="s">
        <v>12759</v>
      </c>
      <c r="C889" t="s">
        <v>12760</v>
      </c>
      <c r="D889">
        <v>1993</v>
      </c>
      <c r="E889" t="s">
        <v>1385</v>
      </c>
      <c r="G889">
        <v>32</v>
      </c>
      <c r="H889" t="s">
        <v>37247</v>
      </c>
      <c r="J889" t="s">
        <v>37248</v>
      </c>
      <c r="K889" t="s">
        <v>37173</v>
      </c>
      <c r="L889" t="s">
        <v>37201</v>
      </c>
      <c r="M889" s="15" t="s">
        <v>37236</v>
      </c>
      <c r="N889" t="s">
        <v>37097</v>
      </c>
      <c r="O889" t="s">
        <v>37203</v>
      </c>
      <c r="P889" s="15" t="s">
        <v>37260</v>
      </c>
      <c r="Q889" s="15">
        <v>33.25</v>
      </c>
      <c r="R889" s="15">
        <v>131.65</v>
      </c>
      <c r="S889">
        <v>5</v>
      </c>
      <c r="T889" s="15">
        <v>13</v>
      </c>
      <c r="U889">
        <v>0</v>
      </c>
      <c r="V889">
        <v>58</v>
      </c>
      <c r="W889" s="15">
        <v>13</v>
      </c>
    </row>
    <row r="890" spans="1:23">
      <c r="A890" t="s">
        <v>37246</v>
      </c>
      <c r="B890" t="s">
        <v>12759</v>
      </c>
      <c r="C890" t="s">
        <v>12760</v>
      </c>
      <c r="D890">
        <v>1993</v>
      </c>
      <c r="E890" t="s">
        <v>1385</v>
      </c>
      <c r="G890">
        <v>32</v>
      </c>
      <c r="H890" t="s">
        <v>37247</v>
      </c>
      <c r="J890" t="s">
        <v>37248</v>
      </c>
      <c r="K890" t="s">
        <v>37173</v>
      </c>
      <c r="L890" t="s">
        <v>37201</v>
      </c>
      <c r="M890" s="15" t="s">
        <v>37236</v>
      </c>
      <c r="N890" t="s">
        <v>37097</v>
      </c>
      <c r="O890" t="s">
        <v>37203</v>
      </c>
      <c r="P890" s="15" t="s">
        <v>37260</v>
      </c>
      <c r="Q890" s="15">
        <v>33.25</v>
      </c>
      <c r="R890" s="15">
        <v>131.65</v>
      </c>
      <c r="S890">
        <v>5</v>
      </c>
      <c r="T890" s="15">
        <v>14</v>
      </c>
      <c r="U890">
        <v>0</v>
      </c>
      <c r="V890">
        <v>35</v>
      </c>
      <c r="W890" s="15">
        <v>14</v>
      </c>
    </row>
    <row r="891" spans="1:23">
      <c r="A891" t="s">
        <v>37246</v>
      </c>
      <c r="B891" t="s">
        <v>12759</v>
      </c>
      <c r="C891" t="s">
        <v>12760</v>
      </c>
      <c r="D891">
        <v>1993</v>
      </c>
      <c r="E891" t="s">
        <v>1385</v>
      </c>
      <c r="G891">
        <v>32</v>
      </c>
      <c r="H891" t="s">
        <v>37247</v>
      </c>
      <c r="J891" t="s">
        <v>37248</v>
      </c>
      <c r="K891" t="s">
        <v>37173</v>
      </c>
      <c r="L891" t="s">
        <v>37201</v>
      </c>
      <c r="M891" s="15" t="s">
        <v>37234</v>
      </c>
      <c r="N891" t="s">
        <v>37097</v>
      </c>
      <c r="O891" t="s">
        <v>37203</v>
      </c>
      <c r="P891" s="15" t="s">
        <v>37261</v>
      </c>
      <c r="Q891" s="15">
        <v>42.07</v>
      </c>
      <c r="R891" s="15">
        <v>139.44999999999999</v>
      </c>
      <c r="S891">
        <v>4</v>
      </c>
      <c r="T891" s="15">
        <v>11</v>
      </c>
      <c r="U891">
        <v>94.827586206896555</v>
      </c>
      <c r="V891">
        <v>58</v>
      </c>
      <c r="W891" s="15">
        <v>11</v>
      </c>
    </row>
    <row r="892" spans="1:23">
      <c r="A892" t="s">
        <v>37246</v>
      </c>
      <c r="B892" t="s">
        <v>12759</v>
      </c>
      <c r="C892" t="s">
        <v>12760</v>
      </c>
      <c r="D892">
        <v>1993</v>
      </c>
      <c r="E892" t="s">
        <v>1385</v>
      </c>
      <c r="G892">
        <v>32</v>
      </c>
      <c r="H892" t="s">
        <v>37247</v>
      </c>
      <c r="J892" t="s">
        <v>37248</v>
      </c>
      <c r="K892" t="s">
        <v>37173</v>
      </c>
      <c r="L892" t="s">
        <v>37201</v>
      </c>
      <c r="M892" s="15" t="s">
        <v>37249</v>
      </c>
      <c r="N892" t="s">
        <v>37097</v>
      </c>
      <c r="O892" t="s">
        <v>37203</v>
      </c>
      <c r="P892" s="15" t="s">
        <v>37261</v>
      </c>
      <c r="Q892" s="15">
        <v>42.07</v>
      </c>
      <c r="R892" s="15">
        <v>139.44999999999999</v>
      </c>
      <c r="S892">
        <v>5</v>
      </c>
      <c r="T892" s="15">
        <v>11</v>
      </c>
      <c r="U892">
        <v>100</v>
      </c>
      <c r="V892">
        <v>95</v>
      </c>
      <c r="W892" s="15">
        <v>11</v>
      </c>
    </row>
    <row r="893" spans="1:23">
      <c r="A893" t="s">
        <v>37246</v>
      </c>
      <c r="B893" t="s">
        <v>12759</v>
      </c>
      <c r="C893" t="s">
        <v>12760</v>
      </c>
      <c r="D893">
        <v>1993</v>
      </c>
      <c r="E893" t="s">
        <v>1385</v>
      </c>
      <c r="G893">
        <v>32</v>
      </c>
      <c r="H893" t="s">
        <v>37247</v>
      </c>
      <c r="J893" t="s">
        <v>37248</v>
      </c>
      <c r="K893" t="s">
        <v>37173</v>
      </c>
      <c r="L893" t="s">
        <v>37201</v>
      </c>
      <c r="M893" s="15" t="s">
        <v>37236</v>
      </c>
      <c r="N893" t="s">
        <v>37097</v>
      </c>
      <c r="O893" t="s">
        <v>37203</v>
      </c>
      <c r="P893" s="15" t="s">
        <v>37261</v>
      </c>
      <c r="Q893" s="15">
        <v>42.07</v>
      </c>
      <c r="R893" s="15">
        <v>139.44999999999999</v>
      </c>
      <c r="S893">
        <v>5</v>
      </c>
      <c r="T893" s="15">
        <v>11</v>
      </c>
      <c r="U893">
        <v>100</v>
      </c>
      <c r="V893">
        <v>96</v>
      </c>
      <c r="W893" s="15">
        <v>11</v>
      </c>
    </row>
    <row r="894" spans="1:23">
      <c r="A894" t="s">
        <v>37246</v>
      </c>
      <c r="B894" t="s">
        <v>12759</v>
      </c>
      <c r="C894" t="s">
        <v>12760</v>
      </c>
      <c r="D894">
        <v>1993</v>
      </c>
      <c r="E894" t="s">
        <v>1385</v>
      </c>
      <c r="G894">
        <v>32</v>
      </c>
      <c r="H894" t="s">
        <v>37247</v>
      </c>
      <c r="J894" t="s">
        <v>37248</v>
      </c>
      <c r="K894" t="s">
        <v>37173</v>
      </c>
      <c r="L894" t="s">
        <v>37201</v>
      </c>
      <c r="M894" s="15" t="s">
        <v>37237</v>
      </c>
      <c r="N894" t="s">
        <v>37097</v>
      </c>
      <c r="O894" t="s">
        <v>37203</v>
      </c>
      <c r="P894" s="15" t="s">
        <v>37261</v>
      </c>
      <c r="Q894" s="15">
        <v>42.07</v>
      </c>
      <c r="R894" s="15">
        <v>139.44999999999999</v>
      </c>
      <c r="S894">
        <v>5</v>
      </c>
      <c r="T894" s="15">
        <v>11</v>
      </c>
      <c r="U894" s="15">
        <v>100</v>
      </c>
      <c r="V894" s="15">
        <v>94</v>
      </c>
      <c r="W894">
        <v>11</v>
      </c>
    </row>
    <row r="895" spans="1:23">
      <c r="A895" t="s">
        <v>37246</v>
      </c>
      <c r="B895" t="s">
        <v>12759</v>
      </c>
      <c r="C895" t="s">
        <v>12760</v>
      </c>
      <c r="D895">
        <v>1993</v>
      </c>
      <c r="E895" t="s">
        <v>1385</v>
      </c>
      <c r="G895">
        <v>32</v>
      </c>
      <c r="H895" t="s">
        <v>37247</v>
      </c>
      <c r="J895" t="s">
        <v>37248</v>
      </c>
      <c r="K895" t="s">
        <v>37173</v>
      </c>
      <c r="L895" t="s">
        <v>37201</v>
      </c>
      <c r="M895" s="15" t="s">
        <v>37234</v>
      </c>
      <c r="N895" t="s">
        <v>37097</v>
      </c>
      <c r="O895" t="s">
        <v>37203</v>
      </c>
      <c r="P895" s="15" t="s">
        <v>37261</v>
      </c>
      <c r="Q895" s="15">
        <v>42.07</v>
      </c>
      <c r="R895" s="15">
        <v>139.44999999999999</v>
      </c>
      <c r="S895">
        <v>4</v>
      </c>
      <c r="T895" s="15">
        <v>12</v>
      </c>
      <c r="U895">
        <v>92.805755395683448</v>
      </c>
      <c r="V895">
        <v>139</v>
      </c>
      <c r="W895" s="15">
        <v>12</v>
      </c>
    </row>
    <row r="896" spans="1:23">
      <c r="A896" t="s">
        <v>37246</v>
      </c>
      <c r="B896" t="s">
        <v>12759</v>
      </c>
      <c r="C896" t="s">
        <v>12760</v>
      </c>
      <c r="D896">
        <v>1993</v>
      </c>
      <c r="E896" t="s">
        <v>1385</v>
      </c>
      <c r="G896">
        <v>32</v>
      </c>
      <c r="H896" t="s">
        <v>37247</v>
      </c>
      <c r="J896" t="s">
        <v>37248</v>
      </c>
      <c r="K896" t="s">
        <v>37173</v>
      </c>
      <c r="L896" t="s">
        <v>37201</v>
      </c>
      <c r="M896" s="15" t="s">
        <v>37249</v>
      </c>
      <c r="N896" t="s">
        <v>37097</v>
      </c>
      <c r="O896" t="s">
        <v>37203</v>
      </c>
      <c r="P896" s="15" t="s">
        <v>37261</v>
      </c>
      <c r="Q896" s="15">
        <v>42.07</v>
      </c>
      <c r="R896" s="15">
        <v>139.44999999999999</v>
      </c>
      <c r="S896">
        <v>5</v>
      </c>
      <c r="T896" s="15">
        <v>12</v>
      </c>
      <c r="U896">
        <v>98.019801980198025</v>
      </c>
      <c r="V896">
        <v>101</v>
      </c>
      <c r="W896" s="15">
        <v>12</v>
      </c>
    </row>
    <row r="897" spans="1:23">
      <c r="A897" t="s">
        <v>37246</v>
      </c>
      <c r="B897" t="s">
        <v>12759</v>
      </c>
      <c r="C897" t="s">
        <v>12760</v>
      </c>
      <c r="D897">
        <v>1993</v>
      </c>
      <c r="E897" t="s">
        <v>1385</v>
      </c>
      <c r="G897">
        <v>32</v>
      </c>
      <c r="H897" t="s">
        <v>37247</v>
      </c>
      <c r="J897" t="s">
        <v>37248</v>
      </c>
      <c r="K897" t="s">
        <v>37173</v>
      </c>
      <c r="L897" t="s">
        <v>37201</v>
      </c>
      <c r="M897" s="15" t="s">
        <v>37236</v>
      </c>
      <c r="N897" t="s">
        <v>37097</v>
      </c>
      <c r="O897" t="s">
        <v>37203</v>
      </c>
      <c r="P897" s="15" t="s">
        <v>37261</v>
      </c>
      <c r="Q897" s="15">
        <v>42.07</v>
      </c>
      <c r="R897" s="15">
        <v>139.44999999999999</v>
      </c>
      <c r="S897">
        <v>5</v>
      </c>
      <c r="T897" s="15">
        <v>12</v>
      </c>
      <c r="U897">
        <v>89.285714285714292</v>
      </c>
      <c r="V897">
        <v>56</v>
      </c>
      <c r="W897" s="15">
        <v>12</v>
      </c>
    </row>
    <row r="898" spans="1:23">
      <c r="A898" t="s">
        <v>37246</v>
      </c>
      <c r="B898" t="s">
        <v>12759</v>
      </c>
      <c r="C898" t="s">
        <v>12760</v>
      </c>
      <c r="D898">
        <v>1993</v>
      </c>
      <c r="E898" t="s">
        <v>1385</v>
      </c>
      <c r="G898">
        <v>32</v>
      </c>
      <c r="H898" t="s">
        <v>37247</v>
      </c>
      <c r="J898" t="s">
        <v>37248</v>
      </c>
      <c r="K898" t="s">
        <v>37173</v>
      </c>
      <c r="L898" t="s">
        <v>37201</v>
      </c>
      <c r="M898" s="15" t="s">
        <v>37237</v>
      </c>
      <c r="N898" t="s">
        <v>37097</v>
      </c>
      <c r="O898" t="s">
        <v>37203</v>
      </c>
      <c r="P898" s="15" t="s">
        <v>37261</v>
      </c>
      <c r="Q898" s="15">
        <v>42.07</v>
      </c>
      <c r="R898" s="15">
        <v>139.44999999999999</v>
      </c>
      <c r="S898">
        <v>5</v>
      </c>
      <c r="T898" s="15">
        <v>12</v>
      </c>
      <c r="U898" s="15">
        <v>95.535714285714292</v>
      </c>
      <c r="V898" s="15">
        <v>112</v>
      </c>
      <c r="W898">
        <v>12</v>
      </c>
    </row>
    <row r="899" spans="1:23">
      <c r="A899" t="s">
        <v>37246</v>
      </c>
      <c r="B899" t="s">
        <v>12759</v>
      </c>
      <c r="C899" t="s">
        <v>12760</v>
      </c>
      <c r="D899">
        <v>1993</v>
      </c>
      <c r="E899" t="s">
        <v>1385</v>
      </c>
      <c r="G899">
        <v>32</v>
      </c>
      <c r="H899" t="s">
        <v>37247</v>
      </c>
      <c r="J899" t="s">
        <v>37248</v>
      </c>
      <c r="K899" t="s">
        <v>37173</v>
      </c>
      <c r="L899" t="s">
        <v>37201</v>
      </c>
      <c r="M899" s="15" t="s">
        <v>37234</v>
      </c>
      <c r="N899" t="s">
        <v>37097</v>
      </c>
      <c r="O899" t="s">
        <v>37203</v>
      </c>
      <c r="P899" s="15" t="s">
        <v>37261</v>
      </c>
      <c r="Q899" s="15">
        <v>42.07</v>
      </c>
      <c r="R899" s="15">
        <v>139.44999999999999</v>
      </c>
      <c r="S899">
        <v>4</v>
      </c>
      <c r="T899" s="15">
        <v>13</v>
      </c>
      <c r="U899">
        <v>26.923076923076923</v>
      </c>
      <c r="V899">
        <v>78</v>
      </c>
      <c r="W899" s="15">
        <v>13</v>
      </c>
    </row>
    <row r="900" spans="1:23">
      <c r="A900" t="s">
        <v>37246</v>
      </c>
      <c r="B900" t="s">
        <v>12759</v>
      </c>
      <c r="C900" t="s">
        <v>12760</v>
      </c>
      <c r="D900">
        <v>1993</v>
      </c>
      <c r="E900" t="s">
        <v>1385</v>
      </c>
      <c r="G900">
        <v>32</v>
      </c>
      <c r="H900" t="s">
        <v>37247</v>
      </c>
      <c r="J900" t="s">
        <v>37248</v>
      </c>
      <c r="K900" t="s">
        <v>37173</v>
      </c>
      <c r="L900" t="s">
        <v>37201</v>
      </c>
      <c r="M900" s="15" t="s">
        <v>37249</v>
      </c>
      <c r="N900" t="s">
        <v>37097</v>
      </c>
      <c r="O900" t="s">
        <v>37203</v>
      </c>
      <c r="P900" s="15" t="s">
        <v>37261</v>
      </c>
      <c r="Q900" s="15">
        <v>42.07</v>
      </c>
      <c r="R900" s="15">
        <v>139.44999999999999</v>
      </c>
      <c r="S900">
        <v>5</v>
      </c>
      <c r="T900" s="15">
        <v>13</v>
      </c>
      <c r="U900">
        <v>81.012658227848107</v>
      </c>
      <c r="V900">
        <v>79</v>
      </c>
      <c r="W900" s="15">
        <v>13</v>
      </c>
    </row>
    <row r="901" spans="1:23">
      <c r="A901" t="s">
        <v>37246</v>
      </c>
      <c r="B901" t="s">
        <v>12759</v>
      </c>
      <c r="C901" t="s">
        <v>12760</v>
      </c>
      <c r="D901">
        <v>1993</v>
      </c>
      <c r="E901" t="s">
        <v>1385</v>
      </c>
      <c r="G901">
        <v>32</v>
      </c>
      <c r="H901" t="s">
        <v>37247</v>
      </c>
      <c r="J901" t="s">
        <v>37248</v>
      </c>
      <c r="K901" t="s">
        <v>37173</v>
      </c>
      <c r="L901" t="s">
        <v>37201</v>
      </c>
      <c r="M901" s="15" t="s">
        <v>37236</v>
      </c>
      <c r="N901" t="s">
        <v>37097</v>
      </c>
      <c r="O901" t="s">
        <v>37203</v>
      </c>
      <c r="P901" s="15" t="s">
        <v>37261</v>
      </c>
      <c r="Q901" s="15">
        <v>42.07</v>
      </c>
      <c r="R901" s="15">
        <v>139.44999999999999</v>
      </c>
      <c r="S901">
        <v>5</v>
      </c>
      <c r="T901" s="15">
        <v>13</v>
      </c>
      <c r="U901">
        <v>89.320388349514573</v>
      </c>
      <c r="V901">
        <v>103</v>
      </c>
      <c r="W901" s="15">
        <v>13</v>
      </c>
    </row>
    <row r="902" spans="1:23">
      <c r="A902" t="s">
        <v>37246</v>
      </c>
      <c r="B902" t="s">
        <v>12759</v>
      </c>
      <c r="C902" t="s">
        <v>12760</v>
      </c>
      <c r="D902">
        <v>1993</v>
      </c>
      <c r="E902" t="s">
        <v>1385</v>
      </c>
      <c r="G902">
        <v>32</v>
      </c>
      <c r="H902" t="s">
        <v>37247</v>
      </c>
      <c r="J902" t="s">
        <v>37248</v>
      </c>
      <c r="K902" t="s">
        <v>37173</v>
      </c>
      <c r="L902" t="s">
        <v>37201</v>
      </c>
      <c r="M902" s="15" t="s">
        <v>37237</v>
      </c>
      <c r="N902" t="s">
        <v>37097</v>
      </c>
      <c r="O902" t="s">
        <v>37203</v>
      </c>
      <c r="P902" s="15" t="s">
        <v>37261</v>
      </c>
      <c r="Q902" s="15">
        <v>42.07</v>
      </c>
      <c r="R902" s="15">
        <v>139.44999999999999</v>
      </c>
      <c r="S902">
        <v>5</v>
      </c>
      <c r="T902" s="15">
        <v>13</v>
      </c>
      <c r="U902" s="15">
        <v>88.709677419354833</v>
      </c>
      <c r="V902" s="15">
        <v>124</v>
      </c>
      <c r="W902">
        <v>13</v>
      </c>
    </row>
    <row r="903" spans="1:23">
      <c r="A903" t="s">
        <v>37246</v>
      </c>
      <c r="B903" t="s">
        <v>12759</v>
      </c>
      <c r="C903" t="s">
        <v>12760</v>
      </c>
      <c r="D903">
        <v>1993</v>
      </c>
      <c r="E903" t="s">
        <v>1385</v>
      </c>
      <c r="G903">
        <v>32</v>
      </c>
      <c r="H903" t="s">
        <v>37247</v>
      </c>
      <c r="J903" t="s">
        <v>37248</v>
      </c>
      <c r="K903" t="s">
        <v>37173</v>
      </c>
      <c r="L903" t="s">
        <v>37201</v>
      </c>
      <c r="M903" s="15" t="s">
        <v>37234</v>
      </c>
      <c r="N903" t="s">
        <v>37097</v>
      </c>
      <c r="O903" t="s">
        <v>37203</v>
      </c>
      <c r="P903" s="15" t="s">
        <v>37261</v>
      </c>
      <c r="Q903" s="15">
        <v>42.07</v>
      </c>
      <c r="R903" s="15">
        <v>139.44999999999999</v>
      </c>
      <c r="S903">
        <v>4</v>
      </c>
      <c r="T903" s="15">
        <v>14</v>
      </c>
      <c r="U903">
        <v>0</v>
      </c>
      <c r="V903">
        <v>115</v>
      </c>
      <c r="W903" s="15">
        <v>14</v>
      </c>
    </row>
    <row r="904" spans="1:23">
      <c r="A904" t="s">
        <v>37246</v>
      </c>
      <c r="B904" t="s">
        <v>12759</v>
      </c>
      <c r="C904" t="s">
        <v>12760</v>
      </c>
      <c r="D904">
        <v>1993</v>
      </c>
      <c r="E904" t="s">
        <v>1385</v>
      </c>
      <c r="G904">
        <v>32</v>
      </c>
      <c r="H904" t="s">
        <v>37247</v>
      </c>
      <c r="J904" t="s">
        <v>37248</v>
      </c>
      <c r="K904" t="s">
        <v>37173</v>
      </c>
      <c r="L904" t="s">
        <v>37201</v>
      </c>
      <c r="M904" s="15" t="s">
        <v>37249</v>
      </c>
      <c r="N904" t="s">
        <v>37097</v>
      </c>
      <c r="O904" t="s">
        <v>37203</v>
      </c>
      <c r="P904" s="15" t="s">
        <v>37261</v>
      </c>
      <c r="Q904" s="15">
        <v>42.07</v>
      </c>
      <c r="R904" s="15">
        <v>139.44999999999999</v>
      </c>
      <c r="S904">
        <v>5</v>
      </c>
      <c r="T904" s="15">
        <v>14</v>
      </c>
      <c r="U904">
        <v>25.471698113207548</v>
      </c>
      <c r="V904">
        <v>106</v>
      </c>
      <c r="W904" s="15">
        <v>14</v>
      </c>
    </row>
    <row r="905" spans="1:23">
      <c r="A905" t="s">
        <v>37246</v>
      </c>
      <c r="B905" t="s">
        <v>12759</v>
      </c>
      <c r="C905" t="s">
        <v>12760</v>
      </c>
      <c r="D905">
        <v>1993</v>
      </c>
      <c r="E905" t="s">
        <v>1385</v>
      </c>
      <c r="G905">
        <v>32</v>
      </c>
      <c r="H905" t="s">
        <v>37247</v>
      </c>
      <c r="J905" t="s">
        <v>37248</v>
      </c>
      <c r="K905" t="s">
        <v>37173</v>
      </c>
      <c r="L905" t="s">
        <v>37201</v>
      </c>
      <c r="M905" s="15" t="s">
        <v>37236</v>
      </c>
      <c r="N905" t="s">
        <v>37097</v>
      </c>
      <c r="O905" t="s">
        <v>37203</v>
      </c>
      <c r="P905" s="15" t="s">
        <v>37261</v>
      </c>
      <c r="Q905" s="15">
        <v>42.07</v>
      </c>
      <c r="R905" s="15">
        <v>139.44999999999999</v>
      </c>
      <c r="S905">
        <v>5</v>
      </c>
      <c r="T905" s="15">
        <v>14</v>
      </c>
      <c r="U905">
        <v>15.135135135135137</v>
      </c>
      <c r="V905">
        <v>185</v>
      </c>
      <c r="W905" s="15">
        <v>14</v>
      </c>
    </row>
    <row r="906" spans="1:23">
      <c r="A906" t="s">
        <v>37246</v>
      </c>
      <c r="B906" t="s">
        <v>12759</v>
      </c>
      <c r="C906" t="s">
        <v>12760</v>
      </c>
      <c r="D906">
        <v>1993</v>
      </c>
      <c r="E906" t="s">
        <v>1385</v>
      </c>
      <c r="G906">
        <v>32</v>
      </c>
      <c r="H906" t="s">
        <v>37247</v>
      </c>
      <c r="J906" t="s">
        <v>37248</v>
      </c>
      <c r="K906" t="s">
        <v>37173</v>
      </c>
      <c r="L906" t="s">
        <v>37201</v>
      </c>
      <c r="M906" s="15" t="s">
        <v>37237</v>
      </c>
      <c r="N906" t="s">
        <v>37097</v>
      </c>
      <c r="O906" t="s">
        <v>37203</v>
      </c>
      <c r="P906" s="15" t="s">
        <v>37261</v>
      </c>
      <c r="Q906" s="15">
        <v>42.07</v>
      </c>
      <c r="R906" s="15">
        <v>139.44999999999999</v>
      </c>
      <c r="S906">
        <v>5</v>
      </c>
      <c r="T906" s="15">
        <v>14</v>
      </c>
      <c r="U906" s="15">
        <v>17.482517482517483</v>
      </c>
      <c r="V906" s="15">
        <v>143</v>
      </c>
      <c r="W906">
        <v>14</v>
      </c>
    </row>
    <row r="907" spans="1:23">
      <c r="A907" t="s">
        <v>37246</v>
      </c>
      <c r="B907" t="s">
        <v>12759</v>
      </c>
      <c r="C907" t="s">
        <v>12760</v>
      </c>
      <c r="D907">
        <v>1993</v>
      </c>
      <c r="E907" t="s">
        <v>1385</v>
      </c>
      <c r="G907">
        <v>32</v>
      </c>
      <c r="H907" t="s">
        <v>37247</v>
      </c>
      <c r="J907" t="s">
        <v>37248</v>
      </c>
      <c r="K907" t="s">
        <v>37173</v>
      </c>
      <c r="L907" t="s">
        <v>37201</v>
      </c>
      <c r="M907" s="15" t="s">
        <v>37249</v>
      </c>
      <c r="N907" t="s">
        <v>37097</v>
      </c>
      <c r="O907" t="s">
        <v>37203</v>
      </c>
      <c r="P907" s="15" t="s">
        <v>37261</v>
      </c>
      <c r="Q907" s="15">
        <v>42.07</v>
      </c>
      <c r="R907" s="15">
        <v>139.44999999999999</v>
      </c>
      <c r="S907">
        <v>5</v>
      </c>
      <c r="T907" s="15">
        <v>15</v>
      </c>
      <c r="U907">
        <v>0</v>
      </c>
      <c r="V907">
        <v>129</v>
      </c>
      <c r="W907" s="15">
        <v>15</v>
      </c>
    </row>
    <row r="908" spans="1:23">
      <c r="A908" t="s">
        <v>37246</v>
      </c>
      <c r="B908" t="s">
        <v>12759</v>
      </c>
      <c r="C908" t="s">
        <v>12760</v>
      </c>
      <c r="D908">
        <v>1993</v>
      </c>
      <c r="E908" t="s">
        <v>1385</v>
      </c>
      <c r="G908">
        <v>32</v>
      </c>
      <c r="H908" t="s">
        <v>37247</v>
      </c>
      <c r="J908" t="s">
        <v>37248</v>
      </c>
      <c r="K908" t="s">
        <v>37173</v>
      </c>
      <c r="L908" t="s">
        <v>37201</v>
      </c>
      <c r="M908" s="15" t="s">
        <v>37236</v>
      </c>
      <c r="N908" t="s">
        <v>37097</v>
      </c>
      <c r="O908" t="s">
        <v>37203</v>
      </c>
      <c r="P908" s="15" t="s">
        <v>37261</v>
      </c>
      <c r="Q908" s="15">
        <v>42.07</v>
      </c>
      <c r="R908" s="15">
        <v>139.44999999999999</v>
      </c>
      <c r="S908">
        <v>5</v>
      </c>
      <c r="T908" s="15">
        <v>15</v>
      </c>
      <c r="U908">
        <v>0</v>
      </c>
      <c r="V908">
        <v>75</v>
      </c>
      <c r="W908" s="15">
        <v>15</v>
      </c>
    </row>
    <row r="909" spans="1:23">
      <c r="A909" t="s">
        <v>37246</v>
      </c>
      <c r="B909" t="s">
        <v>12759</v>
      </c>
      <c r="C909" t="s">
        <v>12760</v>
      </c>
      <c r="D909">
        <v>1993</v>
      </c>
      <c r="E909" t="s">
        <v>1385</v>
      </c>
      <c r="G909">
        <v>32</v>
      </c>
      <c r="H909" t="s">
        <v>37247</v>
      </c>
      <c r="J909" t="s">
        <v>37248</v>
      </c>
      <c r="K909" t="s">
        <v>37173</v>
      </c>
      <c r="L909" t="s">
        <v>37201</v>
      </c>
      <c r="M909" s="15" t="s">
        <v>37237</v>
      </c>
      <c r="N909" t="s">
        <v>37097</v>
      </c>
      <c r="O909" t="s">
        <v>37203</v>
      </c>
      <c r="P909" s="15" t="s">
        <v>37261</v>
      </c>
      <c r="Q909" s="15">
        <v>42.07</v>
      </c>
      <c r="R909" s="15">
        <v>139.44999999999999</v>
      </c>
      <c r="S909">
        <v>5</v>
      </c>
      <c r="T909" s="15">
        <v>15</v>
      </c>
      <c r="U909" s="15">
        <v>1.6666666666666667</v>
      </c>
      <c r="V909" s="15">
        <v>60</v>
      </c>
      <c r="W909">
        <v>15</v>
      </c>
    </row>
    <row r="910" spans="1:23">
      <c r="A910" t="s">
        <v>37246</v>
      </c>
      <c r="B910" t="s">
        <v>12759</v>
      </c>
      <c r="C910" t="s">
        <v>12760</v>
      </c>
      <c r="D910">
        <v>1993</v>
      </c>
      <c r="E910" t="s">
        <v>1385</v>
      </c>
      <c r="G910">
        <v>32</v>
      </c>
      <c r="H910" t="s">
        <v>37247</v>
      </c>
      <c r="J910" t="s">
        <v>37248</v>
      </c>
      <c r="K910" t="s">
        <v>37173</v>
      </c>
      <c r="L910" t="s">
        <v>37201</v>
      </c>
      <c r="M910" s="15" t="s">
        <v>37249</v>
      </c>
      <c r="N910" t="s">
        <v>37097</v>
      </c>
      <c r="O910" t="s">
        <v>37203</v>
      </c>
      <c r="P910" s="15" t="s">
        <v>37262</v>
      </c>
      <c r="Q910" s="15">
        <v>41.54</v>
      </c>
      <c r="R910" s="15">
        <v>140.91999999999999</v>
      </c>
      <c r="S910">
        <v>5</v>
      </c>
      <c r="T910" s="15">
        <v>11</v>
      </c>
      <c r="U910">
        <v>98.76543209876543</v>
      </c>
      <c r="V910">
        <v>81</v>
      </c>
      <c r="W910" s="15">
        <v>11</v>
      </c>
    </row>
    <row r="911" spans="1:23">
      <c r="A911" t="s">
        <v>37246</v>
      </c>
      <c r="B911" t="s">
        <v>12759</v>
      </c>
      <c r="C911" t="s">
        <v>12760</v>
      </c>
      <c r="D911">
        <v>1993</v>
      </c>
      <c r="E911" t="s">
        <v>1385</v>
      </c>
      <c r="G911">
        <v>32</v>
      </c>
      <c r="H911" t="s">
        <v>37247</v>
      </c>
      <c r="J911" t="s">
        <v>37248</v>
      </c>
      <c r="K911" t="s">
        <v>37173</v>
      </c>
      <c r="L911" t="s">
        <v>37201</v>
      </c>
      <c r="M911" s="15" t="s">
        <v>37249</v>
      </c>
      <c r="N911" t="s">
        <v>37097</v>
      </c>
      <c r="O911" t="s">
        <v>37203</v>
      </c>
      <c r="P911" s="15" t="s">
        <v>37262</v>
      </c>
      <c r="Q911" s="15">
        <v>41.54</v>
      </c>
      <c r="R911" s="15">
        <v>140.91999999999999</v>
      </c>
      <c r="S911">
        <v>5</v>
      </c>
      <c r="T911" s="15">
        <v>12</v>
      </c>
      <c r="U911">
        <v>99.212598425196859</v>
      </c>
      <c r="V911">
        <v>127</v>
      </c>
      <c r="W911" s="15">
        <v>12</v>
      </c>
    </row>
    <row r="912" spans="1:23">
      <c r="A912" t="s">
        <v>37246</v>
      </c>
      <c r="B912" t="s">
        <v>12759</v>
      </c>
      <c r="C912" t="s">
        <v>12760</v>
      </c>
      <c r="D912">
        <v>1993</v>
      </c>
      <c r="E912" t="s">
        <v>1385</v>
      </c>
      <c r="G912">
        <v>32</v>
      </c>
      <c r="H912" t="s">
        <v>37247</v>
      </c>
      <c r="J912" t="s">
        <v>37248</v>
      </c>
      <c r="K912" t="s">
        <v>37173</v>
      </c>
      <c r="L912" t="s">
        <v>37201</v>
      </c>
      <c r="M912" s="15" t="s">
        <v>37249</v>
      </c>
      <c r="N912" t="s">
        <v>37097</v>
      </c>
      <c r="O912" t="s">
        <v>37203</v>
      </c>
      <c r="P912" s="15" t="s">
        <v>37262</v>
      </c>
      <c r="Q912" s="15">
        <v>41.54</v>
      </c>
      <c r="R912" s="15">
        <v>140.91999999999999</v>
      </c>
      <c r="S912">
        <v>5</v>
      </c>
      <c r="T912" s="15">
        <v>13</v>
      </c>
      <c r="U912">
        <v>72.455089820359291</v>
      </c>
      <c r="V912">
        <v>167</v>
      </c>
      <c r="W912" s="15">
        <v>13</v>
      </c>
    </row>
    <row r="913" spans="1:23">
      <c r="A913" t="s">
        <v>37246</v>
      </c>
      <c r="B913" t="s">
        <v>12759</v>
      </c>
      <c r="C913" t="s">
        <v>12760</v>
      </c>
      <c r="D913">
        <v>1993</v>
      </c>
      <c r="E913" t="s">
        <v>1385</v>
      </c>
      <c r="G913">
        <v>32</v>
      </c>
      <c r="H913" t="s">
        <v>37247</v>
      </c>
      <c r="J913" t="s">
        <v>37248</v>
      </c>
      <c r="K913" t="s">
        <v>37173</v>
      </c>
      <c r="L913" t="s">
        <v>37201</v>
      </c>
      <c r="M913" s="15" t="s">
        <v>37249</v>
      </c>
      <c r="N913" t="s">
        <v>37097</v>
      </c>
      <c r="O913" t="s">
        <v>37203</v>
      </c>
      <c r="P913" s="15" t="s">
        <v>37262</v>
      </c>
      <c r="Q913" s="15">
        <v>41.54</v>
      </c>
      <c r="R913" s="15">
        <v>140.91999999999999</v>
      </c>
      <c r="S913">
        <v>5</v>
      </c>
      <c r="T913" s="15">
        <v>14</v>
      </c>
      <c r="U913">
        <v>12.76595744680851</v>
      </c>
      <c r="V913">
        <v>141</v>
      </c>
      <c r="W913" s="15">
        <v>14</v>
      </c>
    </row>
    <row r="914" spans="1:23">
      <c r="A914" t="s">
        <v>37246</v>
      </c>
      <c r="B914" t="s">
        <v>12759</v>
      </c>
      <c r="C914" t="s">
        <v>12760</v>
      </c>
      <c r="D914">
        <v>1993</v>
      </c>
      <c r="E914" t="s">
        <v>1385</v>
      </c>
      <c r="G914">
        <v>32</v>
      </c>
      <c r="H914" t="s">
        <v>37247</v>
      </c>
      <c r="J914" t="s">
        <v>37248</v>
      </c>
      <c r="K914" t="s">
        <v>37173</v>
      </c>
      <c r="L914" t="s">
        <v>37201</v>
      </c>
      <c r="M914" s="15" t="s">
        <v>37249</v>
      </c>
      <c r="N914" t="s">
        <v>37097</v>
      </c>
      <c r="O914" t="s">
        <v>37203</v>
      </c>
      <c r="P914" s="15" t="s">
        <v>37262</v>
      </c>
      <c r="Q914" s="15">
        <v>41.54</v>
      </c>
      <c r="R914" s="15">
        <v>140.91999999999999</v>
      </c>
      <c r="S914">
        <v>5</v>
      </c>
      <c r="T914" s="15">
        <v>15</v>
      </c>
      <c r="U914">
        <v>0</v>
      </c>
      <c r="V914">
        <v>157</v>
      </c>
      <c r="W914" s="15">
        <v>15</v>
      </c>
    </row>
    <row r="915" spans="1:23">
      <c r="A915" t="s">
        <v>37246</v>
      </c>
      <c r="B915" t="s">
        <v>12759</v>
      </c>
      <c r="C915" t="s">
        <v>12760</v>
      </c>
      <c r="D915">
        <v>1993</v>
      </c>
      <c r="E915" t="s">
        <v>1385</v>
      </c>
      <c r="G915">
        <v>32</v>
      </c>
      <c r="H915" t="s">
        <v>37247</v>
      </c>
      <c r="J915" t="s">
        <v>37248</v>
      </c>
      <c r="K915" t="s">
        <v>37173</v>
      </c>
      <c r="L915" t="s">
        <v>37201</v>
      </c>
      <c r="M915" s="15" t="s">
        <v>37236</v>
      </c>
      <c r="N915" t="s">
        <v>37097</v>
      </c>
      <c r="O915" t="s">
        <v>37203</v>
      </c>
      <c r="P915" s="15" t="s">
        <v>37263</v>
      </c>
      <c r="Q915" s="15">
        <v>41.97</v>
      </c>
      <c r="R915" s="15">
        <v>140.66999999999999</v>
      </c>
      <c r="S915">
        <v>4</v>
      </c>
      <c r="T915" s="15">
        <v>11</v>
      </c>
      <c r="U915">
        <v>100</v>
      </c>
      <c r="V915">
        <v>47</v>
      </c>
      <c r="W915" s="15">
        <v>11</v>
      </c>
    </row>
    <row r="916" spans="1:23">
      <c r="A916" t="s">
        <v>37246</v>
      </c>
      <c r="B916" t="s">
        <v>12759</v>
      </c>
      <c r="C916" t="s">
        <v>12760</v>
      </c>
      <c r="D916">
        <v>1993</v>
      </c>
      <c r="E916" t="s">
        <v>1385</v>
      </c>
      <c r="G916">
        <v>32</v>
      </c>
      <c r="H916" t="s">
        <v>37247</v>
      </c>
      <c r="J916" t="s">
        <v>37248</v>
      </c>
      <c r="K916" t="s">
        <v>37173</v>
      </c>
      <c r="L916" t="s">
        <v>37201</v>
      </c>
      <c r="M916" s="15" t="s">
        <v>37236</v>
      </c>
      <c r="N916" t="s">
        <v>37097</v>
      </c>
      <c r="O916" t="s">
        <v>37203</v>
      </c>
      <c r="P916" s="15" t="s">
        <v>37263</v>
      </c>
      <c r="Q916" s="15">
        <v>41.97</v>
      </c>
      <c r="R916" s="15">
        <v>140.66999999999999</v>
      </c>
      <c r="S916">
        <v>4</v>
      </c>
      <c r="T916" s="15">
        <v>12</v>
      </c>
      <c r="U916">
        <v>100</v>
      </c>
      <c r="V916">
        <v>47</v>
      </c>
      <c r="W916" s="15">
        <v>12</v>
      </c>
    </row>
    <row r="917" spans="1:23">
      <c r="A917" t="s">
        <v>37246</v>
      </c>
      <c r="B917" t="s">
        <v>12759</v>
      </c>
      <c r="C917" t="s">
        <v>12760</v>
      </c>
      <c r="D917">
        <v>1993</v>
      </c>
      <c r="E917" t="s">
        <v>1385</v>
      </c>
      <c r="G917">
        <v>32</v>
      </c>
      <c r="H917" t="s">
        <v>37247</v>
      </c>
      <c r="J917" t="s">
        <v>37248</v>
      </c>
      <c r="K917" t="s">
        <v>37173</v>
      </c>
      <c r="L917" t="s">
        <v>37201</v>
      </c>
      <c r="M917" s="15" t="s">
        <v>37236</v>
      </c>
      <c r="N917" t="s">
        <v>37097</v>
      </c>
      <c r="O917" t="s">
        <v>37203</v>
      </c>
      <c r="P917" s="15" t="s">
        <v>37263</v>
      </c>
      <c r="Q917" s="15">
        <v>41.97</v>
      </c>
      <c r="R917" s="15">
        <v>140.66999999999999</v>
      </c>
      <c r="S917">
        <v>4</v>
      </c>
      <c r="T917" s="15">
        <v>13</v>
      </c>
      <c r="U917">
        <v>79.545454545454547</v>
      </c>
      <c r="V917">
        <v>44</v>
      </c>
      <c r="W917" s="15">
        <v>13</v>
      </c>
    </row>
    <row r="918" spans="1:23">
      <c r="A918" t="s">
        <v>37246</v>
      </c>
      <c r="B918" t="s">
        <v>12759</v>
      </c>
      <c r="C918" t="s">
        <v>12760</v>
      </c>
      <c r="D918">
        <v>1993</v>
      </c>
      <c r="E918" t="s">
        <v>1385</v>
      </c>
      <c r="G918">
        <v>32</v>
      </c>
      <c r="H918" t="s">
        <v>37247</v>
      </c>
      <c r="J918" t="s">
        <v>37248</v>
      </c>
      <c r="K918" t="s">
        <v>37173</v>
      </c>
      <c r="L918" t="s">
        <v>37201</v>
      </c>
      <c r="M918" s="15" t="s">
        <v>37236</v>
      </c>
      <c r="N918" t="s">
        <v>37097</v>
      </c>
      <c r="O918" t="s">
        <v>37203</v>
      </c>
      <c r="P918" s="15" t="s">
        <v>37263</v>
      </c>
      <c r="Q918" s="15">
        <v>41.97</v>
      </c>
      <c r="R918" s="15">
        <v>140.66999999999999</v>
      </c>
      <c r="S918">
        <v>4</v>
      </c>
      <c r="T918" s="15">
        <v>14</v>
      </c>
      <c r="U918">
        <v>2.6315789473684208</v>
      </c>
      <c r="V918">
        <v>38</v>
      </c>
      <c r="W918" s="15">
        <v>14</v>
      </c>
    </row>
    <row r="919" spans="1:23">
      <c r="A919" t="s">
        <v>37246</v>
      </c>
      <c r="B919" t="s">
        <v>12759</v>
      </c>
      <c r="C919" t="s">
        <v>12760</v>
      </c>
      <c r="D919">
        <v>1993</v>
      </c>
      <c r="E919" t="s">
        <v>1385</v>
      </c>
      <c r="G919">
        <v>32</v>
      </c>
      <c r="H919" t="s">
        <v>37247</v>
      </c>
      <c r="J919" t="s">
        <v>37248</v>
      </c>
      <c r="K919" t="s">
        <v>37173</v>
      </c>
      <c r="L919" t="s">
        <v>37201</v>
      </c>
      <c r="M919" s="15" t="s">
        <v>37237</v>
      </c>
      <c r="N919" t="s">
        <v>37097</v>
      </c>
      <c r="O919" t="s">
        <v>37203</v>
      </c>
      <c r="P919" s="15" t="s">
        <v>37264</v>
      </c>
      <c r="Q919" s="15">
        <v>45.25</v>
      </c>
      <c r="R919" s="15">
        <v>141.21</v>
      </c>
      <c r="S919">
        <v>6</v>
      </c>
      <c r="T919" s="13">
        <v>11</v>
      </c>
      <c r="U919" s="15">
        <v>100</v>
      </c>
      <c r="V919" s="13">
        <v>55</v>
      </c>
      <c r="W919">
        <v>11</v>
      </c>
    </row>
    <row r="920" spans="1:23">
      <c r="A920" t="s">
        <v>37246</v>
      </c>
      <c r="B920" t="s">
        <v>12759</v>
      </c>
      <c r="C920" t="s">
        <v>12760</v>
      </c>
      <c r="D920">
        <v>1993</v>
      </c>
      <c r="E920" t="s">
        <v>1385</v>
      </c>
      <c r="G920">
        <v>32</v>
      </c>
      <c r="H920" t="s">
        <v>37247</v>
      </c>
      <c r="J920" t="s">
        <v>37248</v>
      </c>
      <c r="K920" t="s">
        <v>37173</v>
      </c>
      <c r="L920" t="s">
        <v>37201</v>
      </c>
      <c r="M920" s="15" t="s">
        <v>37237</v>
      </c>
      <c r="N920" t="s">
        <v>37097</v>
      </c>
      <c r="O920" t="s">
        <v>37203</v>
      </c>
      <c r="P920" s="15" t="s">
        <v>37264</v>
      </c>
      <c r="Q920" s="15">
        <v>45.25</v>
      </c>
      <c r="R920" s="15">
        <v>141.21</v>
      </c>
      <c r="S920">
        <v>6</v>
      </c>
      <c r="T920" s="13">
        <v>12</v>
      </c>
      <c r="U920" s="15">
        <v>100</v>
      </c>
      <c r="V920" s="13">
        <v>68</v>
      </c>
      <c r="W920">
        <v>12</v>
      </c>
    </row>
    <row r="921" spans="1:23">
      <c r="A921" t="s">
        <v>37246</v>
      </c>
      <c r="B921" t="s">
        <v>12759</v>
      </c>
      <c r="C921" t="s">
        <v>12760</v>
      </c>
      <c r="D921">
        <v>1993</v>
      </c>
      <c r="E921" t="s">
        <v>1385</v>
      </c>
      <c r="G921">
        <v>32</v>
      </c>
      <c r="H921" t="s">
        <v>37247</v>
      </c>
      <c r="J921" t="s">
        <v>37248</v>
      </c>
      <c r="K921" t="s">
        <v>37173</v>
      </c>
      <c r="L921" t="s">
        <v>37201</v>
      </c>
      <c r="M921" s="15" t="s">
        <v>37237</v>
      </c>
      <c r="N921" t="s">
        <v>37097</v>
      </c>
      <c r="O921" t="s">
        <v>37203</v>
      </c>
      <c r="P921" s="15" t="s">
        <v>37264</v>
      </c>
      <c r="Q921" s="15">
        <v>45.25</v>
      </c>
      <c r="R921" s="15">
        <v>141.21</v>
      </c>
      <c r="S921">
        <v>6</v>
      </c>
      <c r="T921" s="13">
        <v>13</v>
      </c>
      <c r="U921" s="15">
        <v>98.648648648648646</v>
      </c>
      <c r="V921" s="13">
        <v>74</v>
      </c>
      <c r="W921">
        <v>13</v>
      </c>
    </row>
    <row r="922" spans="1:23">
      <c r="A922" t="s">
        <v>37246</v>
      </c>
      <c r="B922" t="s">
        <v>12759</v>
      </c>
      <c r="C922" t="s">
        <v>12760</v>
      </c>
      <c r="D922">
        <v>1993</v>
      </c>
      <c r="E922" t="s">
        <v>1385</v>
      </c>
      <c r="G922">
        <v>32</v>
      </c>
      <c r="H922" t="s">
        <v>37247</v>
      </c>
      <c r="J922" t="s">
        <v>37248</v>
      </c>
      <c r="K922" t="s">
        <v>37173</v>
      </c>
      <c r="L922" t="s">
        <v>37201</v>
      </c>
      <c r="M922" s="15" t="s">
        <v>37237</v>
      </c>
      <c r="N922" t="s">
        <v>37097</v>
      </c>
      <c r="O922" t="s">
        <v>37203</v>
      </c>
      <c r="P922" s="15" t="s">
        <v>37264</v>
      </c>
      <c r="Q922" s="15">
        <v>45.25</v>
      </c>
      <c r="R922" s="15">
        <v>141.21</v>
      </c>
      <c r="S922">
        <v>6</v>
      </c>
      <c r="T922" s="13">
        <v>14</v>
      </c>
      <c r="U922" s="15">
        <v>83.673469387755105</v>
      </c>
      <c r="V922" s="13">
        <v>49</v>
      </c>
      <c r="W922">
        <v>14</v>
      </c>
    </row>
    <row r="923" spans="1:23">
      <c r="A923" t="s">
        <v>37246</v>
      </c>
      <c r="B923" t="s">
        <v>12759</v>
      </c>
      <c r="C923" t="s">
        <v>12760</v>
      </c>
      <c r="D923">
        <v>1993</v>
      </c>
      <c r="E923" t="s">
        <v>1385</v>
      </c>
      <c r="G923">
        <v>32</v>
      </c>
      <c r="H923" t="s">
        <v>37247</v>
      </c>
      <c r="J923" t="s">
        <v>37248</v>
      </c>
      <c r="K923" t="s">
        <v>37173</v>
      </c>
      <c r="L923" t="s">
        <v>37201</v>
      </c>
      <c r="M923" s="15" t="s">
        <v>37237</v>
      </c>
      <c r="N923" t="s">
        <v>37097</v>
      </c>
      <c r="O923" t="s">
        <v>37203</v>
      </c>
      <c r="P923" s="15" t="s">
        <v>37264</v>
      </c>
      <c r="Q923" s="15">
        <v>45.25</v>
      </c>
      <c r="R923" s="15">
        <v>141.21</v>
      </c>
      <c r="S923">
        <v>6</v>
      </c>
      <c r="T923" s="13">
        <v>15</v>
      </c>
      <c r="U923" s="15">
        <v>14.583333333333334</v>
      </c>
      <c r="V923" s="13">
        <v>48</v>
      </c>
      <c r="W923">
        <v>15</v>
      </c>
    </row>
    <row r="924" spans="1:23">
      <c r="A924" t="s">
        <v>37246</v>
      </c>
      <c r="B924" t="s">
        <v>12759</v>
      </c>
      <c r="C924" t="s">
        <v>12760</v>
      </c>
      <c r="D924">
        <v>1993</v>
      </c>
      <c r="E924" t="s">
        <v>1385</v>
      </c>
      <c r="G924">
        <v>32</v>
      </c>
      <c r="H924" t="s">
        <v>37247</v>
      </c>
      <c r="J924" t="s">
        <v>37248</v>
      </c>
      <c r="K924" t="s">
        <v>37173</v>
      </c>
      <c r="L924" t="s">
        <v>37201</v>
      </c>
      <c r="M924" s="15" t="s">
        <v>37237</v>
      </c>
      <c r="N924" t="s">
        <v>37097</v>
      </c>
      <c r="O924" t="s">
        <v>37203</v>
      </c>
      <c r="P924" s="15" t="s">
        <v>37264</v>
      </c>
      <c r="Q924" s="15">
        <v>45.25</v>
      </c>
      <c r="R924" s="15">
        <v>141.21</v>
      </c>
      <c r="S924">
        <v>6</v>
      </c>
      <c r="T924" s="15">
        <v>16</v>
      </c>
      <c r="U924" s="15">
        <v>11.111111111111111</v>
      </c>
      <c r="V924" s="15">
        <v>27</v>
      </c>
      <c r="W924">
        <v>16</v>
      </c>
    </row>
    <row r="925" spans="1:23">
      <c r="A925" t="s">
        <v>37246</v>
      </c>
      <c r="B925" t="s">
        <v>12759</v>
      </c>
      <c r="C925" t="s">
        <v>12760</v>
      </c>
      <c r="D925">
        <v>1993</v>
      </c>
      <c r="E925" t="s">
        <v>1385</v>
      </c>
      <c r="G925">
        <v>32</v>
      </c>
      <c r="H925" t="s">
        <v>37247</v>
      </c>
      <c r="J925" t="s">
        <v>37248</v>
      </c>
      <c r="K925" t="s">
        <v>37173</v>
      </c>
      <c r="L925" t="s">
        <v>37201</v>
      </c>
      <c r="M925" s="15" t="s">
        <v>37249</v>
      </c>
      <c r="N925" t="s">
        <v>37097</v>
      </c>
      <c r="O925" t="s">
        <v>37203</v>
      </c>
      <c r="P925" s="15" t="s">
        <v>37265</v>
      </c>
      <c r="Q925" s="15">
        <v>38.020000000000003</v>
      </c>
      <c r="R925" s="15">
        <v>138.37</v>
      </c>
      <c r="S925">
        <v>5</v>
      </c>
      <c r="T925" s="15">
        <v>11</v>
      </c>
      <c r="U925">
        <v>97.647058823529406</v>
      </c>
      <c r="V925">
        <v>85</v>
      </c>
      <c r="W925" s="15">
        <v>11</v>
      </c>
    </row>
    <row r="926" spans="1:23">
      <c r="A926" t="s">
        <v>37246</v>
      </c>
      <c r="B926" t="s">
        <v>12759</v>
      </c>
      <c r="C926" t="s">
        <v>12760</v>
      </c>
      <c r="D926">
        <v>1993</v>
      </c>
      <c r="E926" t="s">
        <v>1385</v>
      </c>
      <c r="G926">
        <v>32</v>
      </c>
      <c r="H926" t="s">
        <v>37247</v>
      </c>
      <c r="J926" t="s">
        <v>37248</v>
      </c>
      <c r="K926" t="s">
        <v>37173</v>
      </c>
      <c r="L926" t="s">
        <v>37201</v>
      </c>
      <c r="M926" s="15" t="s">
        <v>37249</v>
      </c>
      <c r="N926" t="s">
        <v>37097</v>
      </c>
      <c r="O926" t="s">
        <v>37203</v>
      </c>
      <c r="P926" s="15" t="s">
        <v>37265</v>
      </c>
      <c r="Q926" s="15">
        <v>38.020000000000003</v>
      </c>
      <c r="R926" s="15">
        <v>138.37</v>
      </c>
      <c r="S926">
        <v>5</v>
      </c>
      <c r="T926" s="15">
        <v>12</v>
      </c>
      <c r="U926">
        <v>92.222222222222229</v>
      </c>
      <c r="V926">
        <v>90</v>
      </c>
      <c r="W926" s="15">
        <v>12</v>
      </c>
    </row>
    <row r="927" spans="1:23">
      <c r="A927" t="s">
        <v>37246</v>
      </c>
      <c r="B927" t="s">
        <v>12759</v>
      </c>
      <c r="C927" t="s">
        <v>12760</v>
      </c>
      <c r="D927">
        <v>1993</v>
      </c>
      <c r="E927" t="s">
        <v>1385</v>
      </c>
      <c r="G927">
        <v>32</v>
      </c>
      <c r="H927" t="s">
        <v>37247</v>
      </c>
      <c r="J927" t="s">
        <v>37248</v>
      </c>
      <c r="K927" t="s">
        <v>37173</v>
      </c>
      <c r="L927" t="s">
        <v>37201</v>
      </c>
      <c r="M927" s="15" t="s">
        <v>37249</v>
      </c>
      <c r="N927" t="s">
        <v>37097</v>
      </c>
      <c r="O927" t="s">
        <v>37203</v>
      </c>
      <c r="P927" s="15" t="s">
        <v>37265</v>
      </c>
      <c r="Q927" s="15">
        <v>38.020000000000003</v>
      </c>
      <c r="R927" s="15">
        <v>138.37</v>
      </c>
      <c r="S927">
        <v>5</v>
      </c>
      <c r="T927" s="15">
        <v>13</v>
      </c>
      <c r="U927">
        <v>40.322580645161288</v>
      </c>
      <c r="V927">
        <v>124</v>
      </c>
      <c r="W927" s="15">
        <v>13</v>
      </c>
    </row>
    <row r="928" spans="1:23">
      <c r="A928" t="s">
        <v>37246</v>
      </c>
      <c r="B928" t="s">
        <v>12759</v>
      </c>
      <c r="C928" t="s">
        <v>12760</v>
      </c>
      <c r="D928">
        <v>1993</v>
      </c>
      <c r="E928" t="s">
        <v>1385</v>
      </c>
      <c r="G928">
        <v>32</v>
      </c>
      <c r="H928" t="s">
        <v>37247</v>
      </c>
      <c r="J928" t="s">
        <v>37248</v>
      </c>
      <c r="K928" t="s">
        <v>37173</v>
      </c>
      <c r="L928" t="s">
        <v>37201</v>
      </c>
      <c r="M928" s="15" t="s">
        <v>37249</v>
      </c>
      <c r="N928" t="s">
        <v>37097</v>
      </c>
      <c r="O928" t="s">
        <v>37203</v>
      </c>
      <c r="P928" s="15" t="s">
        <v>37265</v>
      </c>
      <c r="Q928" s="15">
        <v>38.020000000000003</v>
      </c>
      <c r="R928" s="15">
        <v>138.37</v>
      </c>
      <c r="S928">
        <v>5</v>
      </c>
      <c r="T928" s="15">
        <v>14</v>
      </c>
      <c r="U928">
        <v>7.03125</v>
      </c>
      <c r="V928">
        <v>128</v>
      </c>
      <c r="W928" s="15">
        <v>14</v>
      </c>
    </row>
    <row r="929" spans="1:23">
      <c r="A929" t="s">
        <v>37246</v>
      </c>
      <c r="B929" t="s">
        <v>12759</v>
      </c>
      <c r="C929" t="s">
        <v>12760</v>
      </c>
      <c r="D929">
        <v>1993</v>
      </c>
      <c r="E929" t="s">
        <v>1385</v>
      </c>
      <c r="G929">
        <v>32</v>
      </c>
      <c r="H929" t="s">
        <v>37247</v>
      </c>
      <c r="J929" t="s">
        <v>37248</v>
      </c>
      <c r="K929" t="s">
        <v>37173</v>
      </c>
      <c r="L929" t="s">
        <v>37201</v>
      </c>
      <c r="M929" s="15" t="s">
        <v>37249</v>
      </c>
      <c r="N929" t="s">
        <v>37097</v>
      </c>
      <c r="O929" t="s">
        <v>37203</v>
      </c>
      <c r="P929" s="15" t="s">
        <v>37265</v>
      </c>
      <c r="Q929" s="15">
        <v>38.020000000000003</v>
      </c>
      <c r="R929" s="15">
        <v>138.37</v>
      </c>
      <c r="S929">
        <v>5</v>
      </c>
      <c r="T929" s="15">
        <v>15</v>
      </c>
      <c r="U929">
        <v>0.85470085470085477</v>
      </c>
      <c r="V929">
        <v>117</v>
      </c>
      <c r="W929" s="15">
        <v>15</v>
      </c>
    </row>
    <row r="930" spans="1:23">
      <c r="A930" t="s">
        <v>37246</v>
      </c>
      <c r="B930" t="s">
        <v>12759</v>
      </c>
      <c r="C930" t="s">
        <v>12760</v>
      </c>
      <c r="D930">
        <v>1993</v>
      </c>
      <c r="E930" t="s">
        <v>1385</v>
      </c>
      <c r="G930">
        <v>32</v>
      </c>
      <c r="H930" t="s">
        <v>37247</v>
      </c>
      <c r="J930" t="s">
        <v>37248</v>
      </c>
      <c r="K930" t="s">
        <v>37173</v>
      </c>
      <c r="L930" t="s">
        <v>37201</v>
      </c>
      <c r="M930" s="15" t="s">
        <v>37249</v>
      </c>
      <c r="N930" t="s">
        <v>37097</v>
      </c>
      <c r="O930" t="s">
        <v>37203</v>
      </c>
      <c r="P930" s="15" t="s">
        <v>37266</v>
      </c>
      <c r="Q930" s="15">
        <v>38.92</v>
      </c>
      <c r="R930" s="15">
        <v>139.84</v>
      </c>
      <c r="S930">
        <v>5</v>
      </c>
      <c r="T930" s="15">
        <v>11</v>
      </c>
      <c r="U930">
        <v>90.769230769230774</v>
      </c>
      <c r="V930">
        <v>130</v>
      </c>
      <c r="W930" s="15">
        <v>11</v>
      </c>
    </row>
    <row r="931" spans="1:23">
      <c r="A931" t="s">
        <v>37246</v>
      </c>
      <c r="B931" t="s">
        <v>12759</v>
      </c>
      <c r="C931" t="s">
        <v>12760</v>
      </c>
      <c r="D931">
        <v>1993</v>
      </c>
      <c r="E931" t="s">
        <v>1385</v>
      </c>
      <c r="G931">
        <v>32</v>
      </c>
      <c r="H931" t="s">
        <v>37247</v>
      </c>
      <c r="J931" t="s">
        <v>37248</v>
      </c>
      <c r="K931" t="s">
        <v>37173</v>
      </c>
      <c r="L931" t="s">
        <v>37201</v>
      </c>
      <c r="M931" s="15" t="s">
        <v>37249</v>
      </c>
      <c r="N931" t="s">
        <v>37097</v>
      </c>
      <c r="O931" t="s">
        <v>37203</v>
      </c>
      <c r="P931" s="15" t="s">
        <v>37266</v>
      </c>
      <c r="Q931" s="15">
        <v>38.92</v>
      </c>
      <c r="R931" s="15">
        <v>139.84</v>
      </c>
      <c r="S931">
        <v>5</v>
      </c>
      <c r="T931" s="15">
        <v>12</v>
      </c>
      <c r="U931">
        <v>83.888888888888886</v>
      </c>
      <c r="V931">
        <v>180</v>
      </c>
      <c r="W931" s="15">
        <v>12</v>
      </c>
    </row>
    <row r="932" spans="1:23">
      <c r="A932" t="s">
        <v>37246</v>
      </c>
      <c r="B932" t="s">
        <v>12759</v>
      </c>
      <c r="C932" t="s">
        <v>12760</v>
      </c>
      <c r="D932">
        <v>1993</v>
      </c>
      <c r="E932" t="s">
        <v>1385</v>
      </c>
      <c r="G932">
        <v>32</v>
      </c>
      <c r="H932" t="s">
        <v>37247</v>
      </c>
      <c r="J932" t="s">
        <v>37248</v>
      </c>
      <c r="K932" t="s">
        <v>37173</v>
      </c>
      <c r="L932" t="s">
        <v>37201</v>
      </c>
      <c r="M932" s="15" t="s">
        <v>37249</v>
      </c>
      <c r="N932" t="s">
        <v>37097</v>
      </c>
      <c r="O932" t="s">
        <v>37203</v>
      </c>
      <c r="P932" s="15" t="s">
        <v>37266</v>
      </c>
      <c r="Q932" s="15">
        <v>38.92</v>
      </c>
      <c r="R932" s="15">
        <v>139.84</v>
      </c>
      <c r="S932">
        <v>5</v>
      </c>
      <c r="T932" s="15">
        <v>13</v>
      </c>
      <c r="U932">
        <v>42.857142857142854</v>
      </c>
      <c r="V932">
        <v>245</v>
      </c>
      <c r="W932" s="15">
        <v>13</v>
      </c>
    </row>
    <row r="933" spans="1:23">
      <c r="A933" t="s">
        <v>37246</v>
      </c>
      <c r="B933" t="s">
        <v>12759</v>
      </c>
      <c r="C933" t="s">
        <v>12760</v>
      </c>
      <c r="D933">
        <v>1993</v>
      </c>
      <c r="E933" t="s">
        <v>1385</v>
      </c>
      <c r="G933">
        <v>32</v>
      </c>
      <c r="H933" t="s">
        <v>37247</v>
      </c>
      <c r="J933" t="s">
        <v>37248</v>
      </c>
      <c r="K933" t="s">
        <v>37173</v>
      </c>
      <c r="L933" t="s">
        <v>37201</v>
      </c>
      <c r="M933" s="15" t="s">
        <v>37249</v>
      </c>
      <c r="N933" t="s">
        <v>37097</v>
      </c>
      <c r="O933" t="s">
        <v>37203</v>
      </c>
      <c r="P933" s="15" t="s">
        <v>37266</v>
      </c>
      <c r="Q933" s="15">
        <v>38.92</v>
      </c>
      <c r="R933" s="15">
        <v>139.84</v>
      </c>
      <c r="S933">
        <v>5</v>
      </c>
      <c r="T933" s="15">
        <v>14</v>
      </c>
      <c r="U933">
        <v>6.25</v>
      </c>
      <c r="V933">
        <v>160</v>
      </c>
      <c r="W933" s="15">
        <v>14</v>
      </c>
    </row>
    <row r="934" spans="1:23">
      <c r="A934" t="s">
        <v>37246</v>
      </c>
      <c r="B934" t="s">
        <v>12759</v>
      </c>
      <c r="C934" t="s">
        <v>12760</v>
      </c>
      <c r="D934">
        <v>1993</v>
      </c>
      <c r="E934" t="s">
        <v>1385</v>
      </c>
      <c r="G934">
        <v>32</v>
      </c>
      <c r="H934" t="s">
        <v>37247</v>
      </c>
      <c r="J934" t="s">
        <v>37248</v>
      </c>
      <c r="K934" t="s">
        <v>37173</v>
      </c>
      <c r="L934" t="s">
        <v>37201</v>
      </c>
      <c r="M934" s="15" t="s">
        <v>37249</v>
      </c>
      <c r="N934" t="s">
        <v>37097</v>
      </c>
      <c r="O934" t="s">
        <v>37203</v>
      </c>
      <c r="P934" s="15" t="s">
        <v>37266</v>
      </c>
      <c r="Q934" s="15">
        <v>38.92</v>
      </c>
      <c r="R934" s="15">
        <v>139.84</v>
      </c>
      <c r="S934">
        <v>5</v>
      </c>
      <c r="T934" s="15">
        <v>15</v>
      </c>
      <c r="U934">
        <v>0</v>
      </c>
      <c r="V934">
        <v>129</v>
      </c>
      <c r="W934" s="15">
        <v>15</v>
      </c>
    </row>
    <row r="935" spans="1:23">
      <c r="A935" t="s">
        <v>37246</v>
      </c>
      <c r="B935" t="s">
        <v>12759</v>
      </c>
      <c r="C935" t="s">
        <v>12760</v>
      </c>
      <c r="D935">
        <v>1993</v>
      </c>
      <c r="E935" t="s">
        <v>1385</v>
      </c>
      <c r="G935">
        <v>32</v>
      </c>
      <c r="H935" t="s">
        <v>37247</v>
      </c>
      <c r="J935" t="s">
        <v>37248</v>
      </c>
      <c r="K935" t="s">
        <v>37173</v>
      </c>
      <c r="L935" t="s">
        <v>37201</v>
      </c>
      <c r="M935" s="15" t="s">
        <v>37234</v>
      </c>
      <c r="N935" t="s">
        <v>37097</v>
      </c>
      <c r="O935" t="s">
        <v>37203</v>
      </c>
      <c r="P935" s="15" t="s">
        <v>37267</v>
      </c>
      <c r="Q935" s="15">
        <v>43.07</v>
      </c>
      <c r="R935" s="15">
        <v>141.35</v>
      </c>
      <c r="S935">
        <v>5</v>
      </c>
      <c r="T935" s="15">
        <v>11</v>
      </c>
      <c r="U935">
        <v>100</v>
      </c>
      <c r="V935">
        <v>70</v>
      </c>
      <c r="W935" s="15">
        <v>11</v>
      </c>
    </row>
    <row r="936" spans="1:23">
      <c r="A936" t="s">
        <v>37246</v>
      </c>
      <c r="B936" t="s">
        <v>12759</v>
      </c>
      <c r="C936" t="s">
        <v>12760</v>
      </c>
      <c r="D936">
        <v>1993</v>
      </c>
      <c r="E936" t="s">
        <v>1385</v>
      </c>
      <c r="G936">
        <v>32</v>
      </c>
      <c r="H936" t="s">
        <v>37247</v>
      </c>
      <c r="J936" t="s">
        <v>37248</v>
      </c>
      <c r="K936" t="s">
        <v>37173</v>
      </c>
      <c r="L936" t="s">
        <v>37201</v>
      </c>
      <c r="M936" s="15" t="s">
        <v>37249</v>
      </c>
      <c r="N936" t="s">
        <v>37097</v>
      </c>
      <c r="O936" t="s">
        <v>37203</v>
      </c>
      <c r="P936" s="15" t="s">
        <v>37267</v>
      </c>
      <c r="Q936" s="15">
        <v>43.07</v>
      </c>
      <c r="R936" s="15">
        <v>141.35</v>
      </c>
      <c r="S936">
        <v>5</v>
      </c>
      <c r="T936" s="15">
        <v>11</v>
      </c>
      <c r="U936">
        <v>100</v>
      </c>
      <c r="V936">
        <v>90</v>
      </c>
      <c r="W936" s="15">
        <v>11</v>
      </c>
    </row>
    <row r="937" spans="1:23">
      <c r="A937" t="s">
        <v>37246</v>
      </c>
      <c r="B937" t="s">
        <v>12759</v>
      </c>
      <c r="C937" t="s">
        <v>12760</v>
      </c>
      <c r="D937">
        <v>1993</v>
      </c>
      <c r="E937" t="s">
        <v>1385</v>
      </c>
      <c r="G937">
        <v>32</v>
      </c>
      <c r="H937" t="s">
        <v>37247</v>
      </c>
      <c r="J937" t="s">
        <v>37248</v>
      </c>
      <c r="K937" t="s">
        <v>37173</v>
      </c>
      <c r="L937" t="s">
        <v>37201</v>
      </c>
      <c r="M937" s="15" t="s">
        <v>37237</v>
      </c>
      <c r="N937" t="s">
        <v>37097</v>
      </c>
      <c r="O937" t="s">
        <v>37203</v>
      </c>
      <c r="P937" s="15" t="s">
        <v>37267</v>
      </c>
      <c r="Q937" s="15">
        <v>43.07</v>
      </c>
      <c r="R937" s="15">
        <v>141.35</v>
      </c>
      <c r="S937">
        <v>6</v>
      </c>
      <c r="T937" s="13">
        <v>11</v>
      </c>
      <c r="U937" s="15">
        <v>100</v>
      </c>
      <c r="V937" s="13">
        <v>98</v>
      </c>
      <c r="W937" s="12">
        <v>11</v>
      </c>
    </row>
    <row r="938" spans="1:23">
      <c r="A938" t="s">
        <v>37246</v>
      </c>
      <c r="B938" t="s">
        <v>12759</v>
      </c>
      <c r="C938" t="s">
        <v>12760</v>
      </c>
      <c r="D938">
        <v>1993</v>
      </c>
      <c r="E938" t="s">
        <v>1385</v>
      </c>
      <c r="G938">
        <v>32</v>
      </c>
      <c r="H938" t="s">
        <v>37247</v>
      </c>
      <c r="J938" t="s">
        <v>37248</v>
      </c>
      <c r="K938" t="s">
        <v>37173</v>
      </c>
      <c r="L938" t="s">
        <v>37201</v>
      </c>
      <c r="M938" s="15" t="s">
        <v>37234</v>
      </c>
      <c r="N938" t="s">
        <v>37097</v>
      </c>
      <c r="O938" t="s">
        <v>37203</v>
      </c>
      <c r="P938" s="15" t="s">
        <v>37267</v>
      </c>
      <c r="Q938" s="15">
        <v>43.07</v>
      </c>
      <c r="R938" s="15">
        <v>141.35</v>
      </c>
      <c r="S938">
        <v>5</v>
      </c>
      <c r="T938" s="15">
        <v>12</v>
      </c>
      <c r="U938">
        <v>82.113821138211378</v>
      </c>
      <c r="V938">
        <v>123</v>
      </c>
      <c r="W938" s="15">
        <v>12</v>
      </c>
    </row>
    <row r="939" spans="1:23">
      <c r="A939" t="s">
        <v>37246</v>
      </c>
      <c r="B939" t="s">
        <v>12759</v>
      </c>
      <c r="C939" t="s">
        <v>12760</v>
      </c>
      <c r="D939">
        <v>1993</v>
      </c>
      <c r="E939" t="s">
        <v>1385</v>
      </c>
      <c r="G939">
        <v>32</v>
      </c>
      <c r="H939" t="s">
        <v>37247</v>
      </c>
      <c r="J939" t="s">
        <v>37248</v>
      </c>
      <c r="K939" t="s">
        <v>37173</v>
      </c>
      <c r="L939" t="s">
        <v>37201</v>
      </c>
      <c r="M939" s="15" t="s">
        <v>37249</v>
      </c>
      <c r="N939" t="s">
        <v>37097</v>
      </c>
      <c r="O939" t="s">
        <v>37203</v>
      </c>
      <c r="P939" s="15" t="s">
        <v>37267</v>
      </c>
      <c r="Q939" s="15">
        <v>43.07</v>
      </c>
      <c r="R939" s="15">
        <v>141.35</v>
      </c>
      <c r="S939">
        <v>5</v>
      </c>
      <c r="T939" s="15">
        <v>12</v>
      </c>
      <c r="U939">
        <v>100</v>
      </c>
      <c r="V939">
        <v>90</v>
      </c>
      <c r="W939" s="15">
        <v>12</v>
      </c>
    </row>
    <row r="940" spans="1:23">
      <c r="A940" t="s">
        <v>37246</v>
      </c>
      <c r="B940" t="s">
        <v>12759</v>
      </c>
      <c r="C940" t="s">
        <v>12760</v>
      </c>
      <c r="D940">
        <v>1993</v>
      </c>
      <c r="E940" t="s">
        <v>1385</v>
      </c>
      <c r="G940">
        <v>32</v>
      </c>
      <c r="H940" t="s">
        <v>37247</v>
      </c>
      <c r="J940" t="s">
        <v>37248</v>
      </c>
      <c r="K940" t="s">
        <v>37173</v>
      </c>
      <c r="L940" t="s">
        <v>37201</v>
      </c>
      <c r="M940" s="15" t="s">
        <v>37237</v>
      </c>
      <c r="N940" t="s">
        <v>37097</v>
      </c>
      <c r="O940" t="s">
        <v>37203</v>
      </c>
      <c r="P940" s="15" t="s">
        <v>37267</v>
      </c>
      <c r="Q940" s="15">
        <v>43.07</v>
      </c>
      <c r="R940" s="15">
        <v>141.35</v>
      </c>
      <c r="S940">
        <v>6</v>
      </c>
      <c r="T940" s="13">
        <v>12</v>
      </c>
      <c r="U940" s="15">
        <v>95.959595959595958</v>
      </c>
      <c r="V940" s="13">
        <v>99</v>
      </c>
      <c r="W940" s="12">
        <v>12</v>
      </c>
    </row>
    <row r="941" spans="1:23">
      <c r="A941" t="s">
        <v>37246</v>
      </c>
      <c r="B941" t="s">
        <v>12759</v>
      </c>
      <c r="C941" t="s">
        <v>12760</v>
      </c>
      <c r="D941">
        <v>1993</v>
      </c>
      <c r="E941" t="s">
        <v>1385</v>
      </c>
      <c r="G941">
        <v>32</v>
      </c>
      <c r="H941" t="s">
        <v>37247</v>
      </c>
      <c r="J941" t="s">
        <v>37248</v>
      </c>
      <c r="K941" t="s">
        <v>37173</v>
      </c>
      <c r="L941" t="s">
        <v>37201</v>
      </c>
      <c r="M941" s="15" t="s">
        <v>37234</v>
      </c>
      <c r="N941" t="s">
        <v>37097</v>
      </c>
      <c r="O941" t="s">
        <v>37203</v>
      </c>
      <c r="P941" s="15" t="s">
        <v>37267</v>
      </c>
      <c r="Q941" s="15">
        <v>43.07</v>
      </c>
      <c r="R941" s="15">
        <v>141.35</v>
      </c>
      <c r="S941">
        <v>5</v>
      </c>
      <c r="T941" s="15">
        <v>13</v>
      </c>
      <c r="U941">
        <v>47.719298245614034</v>
      </c>
      <c r="V941">
        <v>285</v>
      </c>
      <c r="W941" s="15">
        <v>13</v>
      </c>
    </row>
    <row r="942" spans="1:23">
      <c r="A942" t="s">
        <v>37246</v>
      </c>
      <c r="B942" t="s">
        <v>12759</v>
      </c>
      <c r="C942" t="s">
        <v>12760</v>
      </c>
      <c r="D942">
        <v>1993</v>
      </c>
      <c r="E942" t="s">
        <v>1385</v>
      </c>
      <c r="G942">
        <v>32</v>
      </c>
      <c r="H942" t="s">
        <v>37247</v>
      </c>
      <c r="J942" t="s">
        <v>37248</v>
      </c>
      <c r="K942" t="s">
        <v>37173</v>
      </c>
      <c r="L942" t="s">
        <v>37201</v>
      </c>
      <c r="M942" s="15" t="s">
        <v>37249</v>
      </c>
      <c r="N942" t="s">
        <v>37097</v>
      </c>
      <c r="O942" t="s">
        <v>37203</v>
      </c>
      <c r="P942" s="15" t="s">
        <v>37267</v>
      </c>
      <c r="Q942" s="15">
        <v>43.07</v>
      </c>
      <c r="R942" s="15">
        <v>141.35</v>
      </c>
      <c r="S942">
        <v>5</v>
      </c>
      <c r="T942" s="15">
        <v>13</v>
      </c>
      <c r="U942">
        <v>86.904761904761912</v>
      </c>
      <c r="V942">
        <v>84</v>
      </c>
      <c r="W942" s="15">
        <v>13</v>
      </c>
    </row>
    <row r="943" spans="1:23">
      <c r="A943" t="s">
        <v>37246</v>
      </c>
      <c r="B943" t="s">
        <v>12759</v>
      </c>
      <c r="C943" t="s">
        <v>12760</v>
      </c>
      <c r="D943">
        <v>1993</v>
      </c>
      <c r="E943" t="s">
        <v>1385</v>
      </c>
      <c r="G943">
        <v>32</v>
      </c>
      <c r="H943" t="s">
        <v>37247</v>
      </c>
      <c r="J943" t="s">
        <v>37248</v>
      </c>
      <c r="K943" t="s">
        <v>37173</v>
      </c>
      <c r="L943" t="s">
        <v>37201</v>
      </c>
      <c r="M943" s="15" t="s">
        <v>37237</v>
      </c>
      <c r="N943" t="s">
        <v>37097</v>
      </c>
      <c r="O943" t="s">
        <v>37203</v>
      </c>
      <c r="P943" s="15" t="s">
        <v>37267</v>
      </c>
      <c r="Q943" s="15">
        <v>43.07</v>
      </c>
      <c r="R943" s="15">
        <v>141.35</v>
      </c>
      <c r="S943">
        <v>6</v>
      </c>
      <c r="T943" s="13">
        <v>13</v>
      </c>
      <c r="U943" s="15">
        <v>81.188118811881196</v>
      </c>
      <c r="V943" s="13">
        <v>101</v>
      </c>
      <c r="W943" s="12">
        <v>13</v>
      </c>
    </row>
    <row r="944" spans="1:23">
      <c r="A944" t="s">
        <v>37246</v>
      </c>
      <c r="B944" t="s">
        <v>12759</v>
      </c>
      <c r="C944" t="s">
        <v>12760</v>
      </c>
      <c r="D944">
        <v>1993</v>
      </c>
      <c r="E944" t="s">
        <v>1385</v>
      </c>
      <c r="G944">
        <v>32</v>
      </c>
      <c r="H944" t="s">
        <v>37247</v>
      </c>
      <c r="J944" t="s">
        <v>37248</v>
      </c>
      <c r="K944" t="s">
        <v>37173</v>
      </c>
      <c r="L944" t="s">
        <v>37201</v>
      </c>
      <c r="M944" s="15" t="s">
        <v>37234</v>
      </c>
      <c r="N944" t="s">
        <v>37097</v>
      </c>
      <c r="O944" t="s">
        <v>37203</v>
      </c>
      <c r="P944" s="15" t="s">
        <v>37267</v>
      </c>
      <c r="Q944" s="15">
        <v>43.07</v>
      </c>
      <c r="R944" s="15">
        <v>141.35</v>
      </c>
      <c r="S944">
        <v>5</v>
      </c>
      <c r="T944" s="15">
        <v>14</v>
      </c>
      <c r="U944">
        <v>2</v>
      </c>
      <c r="V944">
        <v>200</v>
      </c>
      <c r="W944" s="15">
        <v>14</v>
      </c>
    </row>
    <row r="945" spans="1:23">
      <c r="A945" t="s">
        <v>37246</v>
      </c>
      <c r="B945" t="s">
        <v>12759</v>
      </c>
      <c r="C945" t="s">
        <v>12760</v>
      </c>
      <c r="D945">
        <v>1993</v>
      </c>
      <c r="E945" t="s">
        <v>1385</v>
      </c>
      <c r="G945">
        <v>32</v>
      </c>
      <c r="H945" t="s">
        <v>37247</v>
      </c>
      <c r="J945" t="s">
        <v>37248</v>
      </c>
      <c r="K945" t="s">
        <v>37173</v>
      </c>
      <c r="L945" t="s">
        <v>37201</v>
      </c>
      <c r="M945" s="15" t="s">
        <v>37249</v>
      </c>
      <c r="N945" t="s">
        <v>37097</v>
      </c>
      <c r="O945" t="s">
        <v>37203</v>
      </c>
      <c r="P945" s="15" t="s">
        <v>37267</v>
      </c>
      <c r="Q945" s="15">
        <v>43.07</v>
      </c>
      <c r="R945" s="15">
        <v>141.35</v>
      </c>
      <c r="S945">
        <v>5</v>
      </c>
      <c r="T945" s="15">
        <v>14</v>
      </c>
      <c r="U945">
        <v>42.941176470588232</v>
      </c>
      <c r="V945">
        <v>170</v>
      </c>
      <c r="W945" s="15">
        <v>14</v>
      </c>
    </row>
    <row r="946" spans="1:23">
      <c r="A946" t="s">
        <v>37246</v>
      </c>
      <c r="B946" t="s">
        <v>12759</v>
      </c>
      <c r="C946" t="s">
        <v>12760</v>
      </c>
      <c r="D946">
        <v>1993</v>
      </c>
      <c r="E946" t="s">
        <v>1385</v>
      </c>
      <c r="G946">
        <v>32</v>
      </c>
      <c r="H946" t="s">
        <v>37247</v>
      </c>
      <c r="J946" t="s">
        <v>37248</v>
      </c>
      <c r="K946" t="s">
        <v>37173</v>
      </c>
      <c r="L946" t="s">
        <v>37201</v>
      </c>
      <c r="M946" s="15" t="s">
        <v>37237</v>
      </c>
      <c r="N946" t="s">
        <v>37097</v>
      </c>
      <c r="O946" t="s">
        <v>37203</v>
      </c>
      <c r="P946" s="15" t="s">
        <v>37267</v>
      </c>
      <c r="Q946" s="15">
        <v>43.07</v>
      </c>
      <c r="R946" s="15">
        <v>141.35</v>
      </c>
      <c r="S946">
        <v>6</v>
      </c>
      <c r="T946" s="13">
        <v>14</v>
      </c>
      <c r="U946" s="15">
        <v>45.535714285714285</v>
      </c>
      <c r="V946" s="13">
        <v>112</v>
      </c>
      <c r="W946" s="12">
        <v>14</v>
      </c>
    </row>
    <row r="947" spans="1:23">
      <c r="A947" t="s">
        <v>37246</v>
      </c>
      <c r="B947" t="s">
        <v>12759</v>
      </c>
      <c r="C947" t="s">
        <v>12760</v>
      </c>
      <c r="D947">
        <v>1993</v>
      </c>
      <c r="E947" t="s">
        <v>1385</v>
      </c>
      <c r="G947">
        <v>32</v>
      </c>
      <c r="H947" t="s">
        <v>37247</v>
      </c>
      <c r="J947" t="s">
        <v>37248</v>
      </c>
      <c r="K947" t="s">
        <v>37173</v>
      </c>
      <c r="L947" t="s">
        <v>37201</v>
      </c>
      <c r="M947" s="15" t="s">
        <v>37234</v>
      </c>
      <c r="N947" t="s">
        <v>37097</v>
      </c>
      <c r="O947" t="s">
        <v>37203</v>
      </c>
      <c r="P947" s="15" t="s">
        <v>37267</v>
      </c>
      <c r="Q947" s="15">
        <v>43.07</v>
      </c>
      <c r="R947" s="15">
        <v>141.35</v>
      </c>
      <c r="S947">
        <v>5</v>
      </c>
      <c r="T947" s="15">
        <v>15</v>
      </c>
      <c r="U947">
        <v>0.86206896551724133</v>
      </c>
      <c r="V947">
        <v>116</v>
      </c>
      <c r="W947" s="15">
        <v>15</v>
      </c>
    </row>
    <row r="948" spans="1:23">
      <c r="A948" t="s">
        <v>37246</v>
      </c>
      <c r="B948" t="s">
        <v>12759</v>
      </c>
      <c r="C948" t="s">
        <v>12760</v>
      </c>
      <c r="D948">
        <v>1993</v>
      </c>
      <c r="E948" t="s">
        <v>1385</v>
      </c>
      <c r="G948">
        <v>32</v>
      </c>
      <c r="H948" t="s">
        <v>37247</v>
      </c>
      <c r="J948" t="s">
        <v>37248</v>
      </c>
      <c r="K948" t="s">
        <v>37173</v>
      </c>
      <c r="L948" t="s">
        <v>37201</v>
      </c>
      <c r="M948" s="15" t="s">
        <v>37249</v>
      </c>
      <c r="N948" t="s">
        <v>37097</v>
      </c>
      <c r="O948" t="s">
        <v>37203</v>
      </c>
      <c r="P948" s="15" t="s">
        <v>37267</v>
      </c>
      <c r="Q948" s="15">
        <v>43.07</v>
      </c>
      <c r="R948" s="15">
        <v>141.35</v>
      </c>
      <c r="S948">
        <v>5</v>
      </c>
      <c r="T948" s="15">
        <v>15</v>
      </c>
      <c r="U948">
        <v>0</v>
      </c>
      <c r="V948">
        <v>119</v>
      </c>
      <c r="W948" s="15">
        <v>15</v>
      </c>
    </row>
    <row r="949" spans="1:23">
      <c r="A949" t="s">
        <v>37246</v>
      </c>
      <c r="B949" t="s">
        <v>12759</v>
      </c>
      <c r="C949" t="s">
        <v>12760</v>
      </c>
      <c r="D949">
        <v>1993</v>
      </c>
      <c r="E949" t="s">
        <v>1385</v>
      </c>
      <c r="G949">
        <v>32</v>
      </c>
      <c r="H949" t="s">
        <v>37247</v>
      </c>
      <c r="J949" t="s">
        <v>37248</v>
      </c>
      <c r="K949" t="s">
        <v>37173</v>
      </c>
      <c r="L949" t="s">
        <v>37201</v>
      </c>
      <c r="M949" s="15" t="s">
        <v>37237</v>
      </c>
      <c r="N949" t="s">
        <v>37097</v>
      </c>
      <c r="O949" t="s">
        <v>37203</v>
      </c>
      <c r="P949" s="15" t="s">
        <v>37267</v>
      </c>
      <c r="Q949" s="15">
        <v>43.07</v>
      </c>
      <c r="R949" s="15">
        <v>141.35</v>
      </c>
      <c r="S949">
        <v>6</v>
      </c>
      <c r="T949" s="13">
        <v>15</v>
      </c>
      <c r="U949" s="15">
        <v>0.69444444444444442</v>
      </c>
      <c r="V949" s="13">
        <v>144</v>
      </c>
      <c r="W949" s="12">
        <v>15</v>
      </c>
    </row>
    <row r="950" spans="1:23">
      <c r="A950" t="s">
        <v>37246</v>
      </c>
      <c r="B950" t="s">
        <v>12759</v>
      </c>
      <c r="C950" t="s">
        <v>12760</v>
      </c>
      <c r="D950">
        <v>1993</v>
      </c>
      <c r="E950" t="s">
        <v>1385</v>
      </c>
      <c r="G950">
        <v>32</v>
      </c>
      <c r="H950" t="s">
        <v>37247</v>
      </c>
      <c r="J950" t="s">
        <v>37248</v>
      </c>
      <c r="K950" t="s">
        <v>37173</v>
      </c>
      <c r="L950" t="s">
        <v>37201</v>
      </c>
      <c r="M950" s="15" t="s">
        <v>37237</v>
      </c>
      <c r="N950" t="s">
        <v>37097</v>
      </c>
      <c r="O950" t="s">
        <v>37203</v>
      </c>
      <c r="P950" s="15" t="s">
        <v>37267</v>
      </c>
      <c r="Q950" s="15">
        <v>43.07</v>
      </c>
      <c r="R950" s="15">
        <v>141.35</v>
      </c>
      <c r="S950">
        <v>6</v>
      </c>
      <c r="T950" s="13">
        <v>16</v>
      </c>
      <c r="U950" s="15">
        <v>0</v>
      </c>
      <c r="V950" s="13">
        <v>128</v>
      </c>
      <c r="W950" s="12">
        <v>16</v>
      </c>
    </row>
    <row r="951" spans="1:23">
      <c r="A951" t="s">
        <v>37246</v>
      </c>
      <c r="B951" t="s">
        <v>12759</v>
      </c>
      <c r="C951" t="s">
        <v>12760</v>
      </c>
      <c r="D951">
        <v>1993</v>
      </c>
      <c r="E951" t="s">
        <v>1385</v>
      </c>
      <c r="G951">
        <v>32</v>
      </c>
      <c r="H951" t="s">
        <v>37247</v>
      </c>
      <c r="J951" t="s">
        <v>37248</v>
      </c>
      <c r="K951" t="s">
        <v>37173</v>
      </c>
      <c r="L951" t="s">
        <v>37201</v>
      </c>
      <c r="M951" s="15" t="s">
        <v>37237</v>
      </c>
      <c r="N951" t="s">
        <v>37097</v>
      </c>
      <c r="O951" t="s">
        <v>37203</v>
      </c>
      <c r="P951" s="15" t="s">
        <v>37268</v>
      </c>
      <c r="Q951" s="15">
        <v>45.08</v>
      </c>
      <c r="R951" s="15">
        <v>141.69</v>
      </c>
      <c r="S951">
        <v>6</v>
      </c>
      <c r="T951" s="13">
        <v>11</v>
      </c>
      <c r="U951" s="15">
        <v>100</v>
      </c>
      <c r="V951" s="13">
        <v>77</v>
      </c>
      <c r="W951">
        <v>11</v>
      </c>
    </row>
    <row r="952" spans="1:23">
      <c r="A952" t="s">
        <v>37246</v>
      </c>
      <c r="B952" t="s">
        <v>12759</v>
      </c>
      <c r="C952" t="s">
        <v>12760</v>
      </c>
      <c r="D952">
        <v>1993</v>
      </c>
      <c r="E952" t="s">
        <v>1385</v>
      </c>
      <c r="G952">
        <v>32</v>
      </c>
      <c r="H952" t="s">
        <v>37247</v>
      </c>
      <c r="J952" t="s">
        <v>37248</v>
      </c>
      <c r="K952" t="s">
        <v>37173</v>
      </c>
      <c r="L952" t="s">
        <v>37201</v>
      </c>
      <c r="M952" s="15" t="s">
        <v>37237</v>
      </c>
      <c r="N952" t="s">
        <v>37097</v>
      </c>
      <c r="O952" t="s">
        <v>37203</v>
      </c>
      <c r="P952" s="15" t="s">
        <v>37268</v>
      </c>
      <c r="Q952" s="15">
        <v>45.08</v>
      </c>
      <c r="R952" s="15">
        <v>141.69</v>
      </c>
      <c r="S952">
        <v>6</v>
      </c>
      <c r="T952" s="13">
        <v>12</v>
      </c>
      <c r="U952" s="15">
        <v>100</v>
      </c>
      <c r="V952" s="13">
        <v>116</v>
      </c>
      <c r="W952">
        <v>12</v>
      </c>
    </row>
    <row r="953" spans="1:23">
      <c r="A953" t="s">
        <v>37246</v>
      </c>
      <c r="B953" t="s">
        <v>12759</v>
      </c>
      <c r="C953" t="s">
        <v>12760</v>
      </c>
      <c r="D953">
        <v>1993</v>
      </c>
      <c r="E953" t="s">
        <v>1385</v>
      </c>
      <c r="G953">
        <v>32</v>
      </c>
      <c r="H953" t="s">
        <v>37247</v>
      </c>
      <c r="J953" t="s">
        <v>37248</v>
      </c>
      <c r="K953" t="s">
        <v>37173</v>
      </c>
      <c r="L953" t="s">
        <v>37201</v>
      </c>
      <c r="M953" s="15" t="s">
        <v>37237</v>
      </c>
      <c r="N953" t="s">
        <v>37097</v>
      </c>
      <c r="O953" t="s">
        <v>37203</v>
      </c>
      <c r="P953" s="15" t="s">
        <v>37268</v>
      </c>
      <c r="Q953" s="15">
        <v>45.08</v>
      </c>
      <c r="R953" s="15">
        <v>141.69</v>
      </c>
      <c r="S953">
        <v>6</v>
      </c>
      <c r="T953" s="13">
        <v>13</v>
      </c>
      <c r="U953" s="15">
        <v>94.21052631578948</v>
      </c>
      <c r="V953" s="13">
        <v>190</v>
      </c>
      <c r="W953">
        <v>13</v>
      </c>
    </row>
    <row r="954" spans="1:23">
      <c r="A954" t="s">
        <v>37246</v>
      </c>
      <c r="B954" t="s">
        <v>12759</v>
      </c>
      <c r="C954" t="s">
        <v>12760</v>
      </c>
      <c r="D954">
        <v>1993</v>
      </c>
      <c r="E954" t="s">
        <v>1385</v>
      </c>
      <c r="G954">
        <v>32</v>
      </c>
      <c r="H954" t="s">
        <v>37247</v>
      </c>
      <c r="J954" t="s">
        <v>37248</v>
      </c>
      <c r="K954" t="s">
        <v>37173</v>
      </c>
      <c r="L954" t="s">
        <v>37201</v>
      </c>
      <c r="M954" s="15" t="s">
        <v>37237</v>
      </c>
      <c r="N954" t="s">
        <v>37097</v>
      </c>
      <c r="O954" t="s">
        <v>37203</v>
      </c>
      <c r="P954" s="15" t="s">
        <v>37268</v>
      </c>
      <c r="Q954" s="15">
        <v>45.08</v>
      </c>
      <c r="R954" s="15">
        <v>141.69</v>
      </c>
      <c r="S954">
        <v>6</v>
      </c>
      <c r="T954" s="13">
        <v>14</v>
      </c>
      <c r="U954" s="15">
        <v>83.453237410071949</v>
      </c>
      <c r="V954" s="13">
        <v>139</v>
      </c>
      <c r="W954">
        <v>14</v>
      </c>
    </row>
    <row r="955" spans="1:23">
      <c r="A955" t="s">
        <v>37246</v>
      </c>
      <c r="B955" t="s">
        <v>12759</v>
      </c>
      <c r="C955" t="s">
        <v>12760</v>
      </c>
      <c r="D955">
        <v>1993</v>
      </c>
      <c r="E955" t="s">
        <v>1385</v>
      </c>
      <c r="G955">
        <v>32</v>
      </c>
      <c r="H955" t="s">
        <v>37247</v>
      </c>
      <c r="J955" t="s">
        <v>37248</v>
      </c>
      <c r="K955" t="s">
        <v>37173</v>
      </c>
      <c r="L955" t="s">
        <v>37201</v>
      </c>
      <c r="M955" s="15" t="s">
        <v>37237</v>
      </c>
      <c r="N955" t="s">
        <v>37097</v>
      </c>
      <c r="O955" t="s">
        <v>37203</v>
      </c>
      <c r="P955" s="15" t="s">
        <v>37268</v>
      </c>
      <c r="Q955" s="15">
        <v>45.08</v>
      </c>
      <c r="R955" s="15">
        <v>141.69</v>
      </c>
      <c r="S955">
        <v>6</v>
      </c>
      <c r="T955" s="13">
        <v>15</v>
      </c>
      <c r="U955" s="15">
        <v>3.7433155080213902</v>
      </c>
      <c r="V955" s="13">
        <v>187</v>
      </c>
      <c r="W955">
        <v>15</v>
      </c>
    </row>
    <row r="956" spans="1:23">
      <c r="A956" t="s">
        <v>37246</v>
      </c>
      <c r="B956" t="s">
        <v>12759</v>
      </c>
      <c r="C956" t="s">
        <v>12760</v>
      </c>
      <c r="D956">
        <v>1993</v>
      </c>
      <c r="E956" t="s">
        <v>1385</v>
      </c>
      <c r="G956">
        <v>32</v>
      </c>
      <c r="H956" t="s">
        <v>37247</v>
      </c>
      <c r="J956" t="s">
        <v>37248</v>
      </c>
      <c r="K956" t="s">
        <v>37173</v>
      </c>
      <c r="L956" t="s">
        <v>37201</v>
      </c>
      <c r="M956" s="15" t="s">
        <v>37237</v>
      </c>
      <c r="N956" t="s">
        <v>37097</v>
      </c>
      <c r="O956" t="s">
        <v>37203</v>
      </c>
      <c r="P956" s="15" t="s">
        <v>37268</v>
      </c>
      <c r="Q956" s="15">
        <v>45.08</v>
      </c>
      <c r="R956" s="15">
        <v>141.69</v>
      </c>
      <c r="S956">
        <v>6</v>
      </c>
      <c r="T956" s="13">
        <v>16</v>
      </c>
      <c r="U956" s="15">
        <v>1.7857142857142856</v>
      </c>
      <c r="V956" s="13">
        <v>112</v>
      </c>
      <c r="W956">
        <v>16</v>
      </c>
    </row>
    <row r="957" spans="1:23">
      <c r="A957" t="s">
        <v>37246</v>
      </c>
      <c r="B957" t="s">
        <v>12759</v>
      </c>
      <c r="C957" t="s">
        <v>12760</v>
      </c>
      <c r="D957">
        <v>1993</v>
      </c>
      <c r="E957" t="s">
        <v>1385</v>
      </c>
      <c r="G957">
        <v>32</v>
      </c>
      <c r="H957" t="s">
        <v>37247</v>
      </c>
      <c r="J957" t="s">
        <v>37248</v>
      </c>
      <c r="K957" t="s">
        <v>37173</v>
      </c>
      <c r="L957" t="s">
        <v>37201</v>
      </c>
      <c r="M957" s="15" t="s">
        <v>37249</v>
      </c>
      <c r="N957" t="s">
        <v>37097</v>
      </c>
      <c r="O957" t="s">
        <v>37203</v>
      </c>
      <c r="P957" s="15" t="s">
        <v>37269</v>
      </c>
      <c r="Q957" s="15">
        <v>42.45</v>
      </c>
      <c r="R957" s="15">
        <v>139.85</v>
      </c>
      <c r="S957">
        <v>5</v>
      </c>
      <c r="T957" s="15">
        <v>11</v>
      </c>
      <c r="U957">
        <v>100</v>
      </c>
      <c r="V957">
        <v>8</v>
      </c>
      <c r="W957" s="15">
        <v>11</v>
      </c>
    </row>
    <row r="958" spans="1:23">
      <c r="A958" t="s">
        <v>37246</v>
      </c>
      <c r="B958" t="s">
        <v>12759</v>
      </c>
      <c r="C958" t="s">
        <v>12760</v>
      </c>
      <c r="D958">
        <v>1993</v>
      </c>
      <c r="E958" t="s">
        <v>1385</v>
      </c>
      <c r="G958">
        <v>32</v>
      </c>
      <c r="H958" t="s">
        <v>37247</v>
      </c>
      <c r="J958" t="s">
        <v>37248</v>
      </c>
      <c r="K958" t="s">
        <v>37173</v>
      </c>
      <c r="L958" t="s">
        <v>37201</v>
      </c>
      <c r="M958" s="15" t="s">
        <v>37237</v>
      </c>
      <c r="N958" t="s">
        <v>37097</v>
      </c>
      <c r="O958" t="s">
        <v>37203</v>
      </c>
      <c r="P958" s="15" t="s">
        <v>37269</v>
      </c>
      <c r="Q958" s="15">
        <v>42.45</v>
      </c>
      <c r="R958" s="15">
        <v>139.85</v>
      </c>
      <c r="S958">
        <v>5</v>
      </c>
      <c r="T958" s="13">
        <v>11</v>
      </c>
      <c r="U958" s="15">
        <v>99.137931034482762</v>
      </c>
      <c r="V958" s="13">
        <v>116</v>
      </c>
      <c r="W958">
        <v>11</v>
      </c>
    </row>
    <row r="959" spans="1:23">
      <c r="A959" t="s">
        <v>37246</v>
      </c>
      <c r="B959" t="s">
        <v>12759</v>
      </c>
      <c r="C959" t="s">
        <v>12760</v>
      </c>
      <c r="D959">
        <v>1993</v>
      </c>
      <c r="E959" t="s">
        <v>1385</v>
      </c>
      <c r="G959">
        <v>32</v>
      </c>
      <c r="H959" t="s">
        <v>37247</v>
      </c>
      <c r="J959" t="s">
        <v>37248</v>
      </c>
      <c r="K959" t="s">
        <v>37173</v>
      </c>
      <c r="L959" t="s">
        <v>37201</v>
      </c>
      <c r="M959" s="15" t="s">
        <v>37249</v>
      </c>
      <c r="N959" t="s">
        <v>37097</v>
      </c>
      <c r="O959" t="s">
        <v>37203</v>
      </c>
      <c r="P959" s="15" t="s">
        <v>37269</v>
      </c>
      <c r="Q959" s="15">
        <v>42.45</v>
      </c>
      <c r="R959" s="15">
        <v>139.85</v>
      </c>
      <c r="S959">
        <v>5</v>
      </c>
      <c r="T959" s="15">
        <v>12</v>
      </c>
      <c r="U959">
        <v>96.92307692307692</v>
      </c>
      <c r="V959">
        <v>65</v>
      </c>
      <c r="W959" s="15">
        <v>12</v>
      </c>
    </row>
    <row r="960" spans="1:23">
      <c r="A960" t="s">
        <v>37246</v>
      </c>
      <c r="B960" t="s">
        <v>12759</v>
      </c>
      <c r="C960" t="s">
        <v>12760</v>
      </c>
      <c r="D960">
        <v>1993</v>
      </c>
      <c r="E960" t="s">
        <v>1385</v>
      </c>
      <c r="G960">
        <v>32</v>
      </c>
      <c r="H960" t="s">
        <v>37247</v>
      </c>
      <c r="J960" t="s">
        <v>37248</v>
      </c>
      <c r="K960" t="s">
        <v>37173</v>
      </c>
      <c r="L960" t="s">
        <v>37201</v>
      </c>
      <c r="M960" s="15" t="s">
        <v>37237</v>
      </c>
      <c r="N960" t="s">
        <v>37097</v>
      </c>
      <c r="O960" t="s">
        <v>37203</v>
      </c>
      <c r="P960" s="15" t="s">
        <v>37269</v>
      </c>
      <c r="Q960" s="15">
        <v>42.45</v>
      </c>
      <c r="R960" s="15">
        <v>139.85</v>
      </c>
      <c r="S960">
        <v>5</v>
      </c>
      <c r="T960" s="13">
        <v>12</v>
      </c>
      <c r="U960" s="15">
        <v>76.543209876543202</v>
      </c>
      <c r="V960" s="13">
        <v>81</v>
      </c>
      <c r="W960">
        <v>12</v>
      </c>
    </row>
    <row r="961" spans="1:23">
      <c r="A961" t="s">
        <v>37246</v>
      </c>
      <c r="B961" t="s">
        <v>12759</v>
      </c>
      <c r="C961" t="s">
        <v>12760</v>
      </c>
      <c r="D961">
        <v>1993</v>
      </c>
      <c r="E961" t="s">
        <v>1385</v>
      </c>
      <c r="G961">
        <v>32</v>
      </c>
      <c r="H961" t="s">
        <v>37247</v>
      </c>
      <c r="J961" t="s">
        <v>37248</v>
      </c>
      <c r="K961" t="s">
        <v>37173</v>
      </c>
      <c r="L961" t="s">
        <v>37201</v>
      </c>
      <c r="M961" s="15" t="s">
        <v>37249</v>
      </c>
      <c r="N961" t="s">
        <v>37097</v>
      </c>
      <c r="O961" t="s">
        <v>37203</v>
      </c>
      <c r="P961" s="15" t="s">
        <v>37269</v>
      </c>
      <c r="Q961" s="15">
        <v>42.45</v>
      </c>
      <c r="R961" s="15">
        <v>139.85</v>
      </c>
      <c r="S961">
        <v>5</v>
      </c>
      <c r="T961" s="15">
        <v>13</v>
      </c>
      <c r="U961">
        <v>88.888888888888886</v>
      </c>
      <c r="V961">
        <v>9</v>
      </c>
      <c r="W961" s="15">
        <v>13</v>
      </c>
    </row>
    <row r="962" spans="1:23">
      <c r="A962" t="s">
        <v>37246</v>
      </c>
      <c r="B962" t="s">
        <v>12759</v>
      </c>
      <c r="C962" t="s">
        <v>12760</v>
      </c>
      <c r="D962">
        <v>1993</v>
      </c>
      <c r="E962" t="s">
        <v>1385</v>
      </c>
      <c r="G962">
        <v>32</v>
      </c>
      <c r="H962" t="s">
        <v>37247</v>
      </c>
      <c r="J962" t="s">
        <v>37248</v>
      </c>
      <c r="K962" t="s">
        <v>37173</v>
      </c>
      <c r="L962" t="s">
        <v>37201</v>
      </c>
      <c r="M962" s="15" t="s">
        <v>37237</v>
      </c>
      <c r="N962" t="s">
        <v>37097</v>
      </c>
      <c r="O962" t="s">
        <v>37203</v>
      </c>
      <c r="P962" s="15" t="s">
        <v>37269</v>
      </c>
      <c r="Q962" s="15">
        <v>42.45</v>
      </c>
      <c r="R962" s="15">
        <v>139.85</v>
      </c>
      <c r="S962">
        <v>5</v>
      </c>
      <c r="T962" s="13">
        <v>13</v>
      </c>
      <c r="U962" s="15">
        <v>35.789473684210527</v>
      </c>
      <c r="V962" s="13">
        <v>190</v>
      </c>
      <c r="W962">
        <v>13</v>
      </c>
    </row>
    <row r="963" spans="1:23">
      <c r="A963" t="s">
        <v>37246</v>
      </c>
      <c r="B963" t="s">
        <v>12759</v>
      </c>
      <c r="C963" t="s">
        <v>12760</v>
      </c>
      <c r="D963">
        <v>1993</v>
      </c>
      <c r="E963" t="s">
        <v>1385</v>
      </c>
      <c r="G963">
        <v>32</v>
      </c>
      <c r="H963" t="s">
        <v>37247</v>
      </c>
      <c r="J963" t="s">
        <v>37248</v>
      </c>
      <c r="K963" t="s">
        <v>37173</v>
      </c>
      <c r="L963" t="s">
        <v>37201</v>
      </c>
      <c r="M963" s="15" t="s">
        <v>37249</v>
      </c>
      <c r="N963" t="s">
        <v>37097</v>
      </c>
      <c r="O963" t="s">
        <v>37203</v>
      </c>
      <c r="P963" s="15" t="s">
        <v>37269</v>
      </c>
      <c r="Q963" s="15">
        <v>42.45</v>
      </c>
      <c r="R963" s="15">
        <v>139.85</v>
      </c>
      <c r="S963">
        <v>5</v>
      </c>
      <c r="T963" s="15">
        <v>14</v>
      </c>
      <c r="U963">
        <v>24.324324324324326</v>
      </c>
      <c r="V963">
        <v>37</v>
      </c>
      <c r="W963" s="15">
        <v>14</v>
      </c>
    </row>
    <row r="964" spans="1:23">
      <c r="A964" t="s">
        <v>37246</v>
      </c>
      <c r="B964" t="s">
        <v>12759</v>
      </c>
      <c r="C964" t="s">
        <v>12760</v>
      </c>
      <c r="D964">
        <v>1993</v>
      </c>
      <c r="E964" t="s">
        <v>1385</v>
      </c>
      <c r="G964">
        <v>32</v>
      </c>
      <c r="H964" t="s">
        <v>37247</v>
      </c>
      <c r="J964" t="s">
        <v>37248</v>
      </c>
      <c r="K964" t="s">
        <v>37173</v>
      </c>
      <c r="L964" t="s">
        <v>37201</v>
      </c>
      <c r="M964" s="15" t="s">
        <v>37237</v>
      </c>
      <c r="N964" t="s">
        <v>37097</v>
      </c>
      <c r="O964" t="s">
        <v>37203</v>
      </c>
      <c r="P964" s="15" t="s">
        <v>37269</v>
      </c>
      <c r="Q964" s="15">
        <v>42.45</v>
      </c>
      <c r="R964" s="15">
        <v>139.85</v>
      </c>
      <c r="S964">
        <v>5</v>
      </c>
      <c r="T964" s="13">
        <v>14</v>
      </c>
      <c r="U964" s="15">
        <v>5.4545454545454541</v>
      </c>
      <c r="V964" s="13">
        <v>110</v>
      </c>
      <c r="W964">
        <v>14</v>
      </c>
    </row>
    <row r="965" spans="1:23">
      <c r="A965" t="s">
        <v>37246</v>
      </c>
      <c r="B965" t="s">
        <v>12759</v>
      </c>
      <c r="C965" t="s">
        <v>12760</v>
      </c>
      <c r="D965">
        <v>1993</v>
      </c>
      <c r="E965" t="s">
        <v>1385</v>
      </c>
      <c r="G965">
        <v>32</v>
      </c>
      <c r="H965" t="s">
        <v>37247</v>
      </c>
      <c r="J965" t="s">
        <v>37248</v>
      </c>
      <c r="K965" t="s">
        <v>37173</v>
      </c>
      <c r="L965" t="s">
        <v>37201</v>
      </c>
      <c r="M965" s="15" t="s">
        <v>37249</v>
      </c>
      <c r="N965" t="s">
        <v>37097</v>
      </c>
      <c r="O965" t="s">
        <v>37203</v>
      </c>
      <c r="P965" s="15" t="s">
        <v>37269</v>
      </c>
      <c r="Q965" s="15">
        <v>42.45</v>
      </c>
      <c r="R965" s="15">
        <v>139.85</v>
      </c>
      <c r="S965">
        <v>5</v>
      </c>
      <c r="T965" s="15">
        <v>15</v>
      </c>
      <c r="U965">
        <v>0</v>
      </c>
      <c r="V965">
        <v>65</v>
      </c>
      <c r="W965" s="15">
        <v>15</v>
      </c>
    </row>
    <row r="966" spans="1:23">
      <c r="A966" t="s">
        <v>37246</v>
      </c>
      <c r="B966" t="s">
        <v>12759</v>
      </c>
      <c r="C966" t="s">
        <v>12760</v>
      </c>
      <c r="D966">
        <v>1993</v>
      </c>
      <c r="E966" t="s">
        <v>1385</v>
      </c>
      <c r="G966">
        <v>32</v>
      </c>
      <c r="H966" t="s">
        <v>37247</v>
      </c>
      <c r="J966" t="s">
        <v>37248</v>
      </c>
      <c r="K966" t="s">
        <v>37173</v>
      </c>
      <c r="L966" t="s">
        <v>37201</v>
      </c>
      <c r="M966" s="15" t="s">
        <v>37237</v>
      </c>
      <c r="N966" t="s">
        <v>37097</v>
      </c>
      <c r="O966" t="s">
        <v>37203</v>
      </c>
      <c r="P966" s="15" t="s">
        <v>37269</v>
      </c>
      <c r="Q966" s="15">
        <v>42.45</v>
      </c>
      <c r="R966" s="15">
        <v>139.85</v>
      </c>
      <c r="S966">
        <v>5</v>
      </c>
      <c r="T966" s="13">
        <v>15</v>
      </c>
      <c r="U966" s="15">
        <v>0</v>
      </c>
      <c r="V966" s="13">
        <v>139</v>
      </c>
      <c r="W966">
        <v>15</v>
      </c>
    </row>
    <row r="967" spans="1:23">
      <c r="A967" t="s">
        <v>37246</v>
      </c>
      <c r="B967" t="s">
        <v>12759</v>
      </c>
      <c r="C967" t="s">
        <v>12760</v>
      </c>
      <c r="D967">
        <v>1993</v>
      </c>
      <c r="E967" t="s">
        <v>1385</v>
      </c>
      <c r="G967">
        <v>32</v>
      </c>
      <c r="H967" t="s">
        <v>37247</v>
      </c>
      <c r="J967" t="s">
        <v>37248</v>
      </c>
      <c r="K967" t="s">
        <v>37173</v>
      </c>
      <c r="L967" t="s">
        <v>37201</v>
      </c>
      <c r="M967" s="15" t="s">
        <v>37236</v>
      </c>
      <c r="N967" t="s">
        <v>37097</v>
      </c>
      <c r="O967" t="s">
        <v>37203</v>
      </c>
      <c r="P967" s="15" t="s">
        <v>37270</v>
      </c>
      <c r="Q967">
        <v>31.233332999999998</v>
      </c>
      <c r="R967" s="12">
        <v>121.466667</v>
      </c>
      <c r="S967">
        <v>4</v>
      </c>
      <c r="T967" s="15">
        <v>10</v>
      </c>
      <c r="U967">
        <v>93.506493506493499</v>
      </c>
      <c r="V967">
        <v>77</v>
      </c>
      <c r="W967" s="15">
        <v>10</v>
      </c>
    </row>
    <row r="968" spans="1:23">
      <c r="A968" t="s">
        <v>37246</v>
      </c>
      <c r="B968" t="s">
        <v>12759</v>
      </c>
      <c r="C968" t="s">
        <v>12760</v>
      </c>
      <c r="D968">
        <v>1993</v>
      </c>
      <c r="E968" t="s">
        <v>1385</v>
      </c>
      <c r="G968">
        <v>32</v>
      </c>
      <c r="H968" t="s">
        <v>37247</v>
      </c>
      <c r="J968" t="s">
        <v>37248</v>
      </c>
      <c r="K968" t="s">
        <v>37173</v>
      </c>
      <c r="L968" t="s">
        <v>37201</v>
      </c>
      <c r="M968" s="15" t="s">
        <v>37236</v>
      </c>
      <c r="N968" t="s">
        <v>37097</v>
      </c>
      <c r="O968" t="s">
        <v>37203</v>
      </c>
      <c r="P968" s="15" t="s">
        <v>37270</v>
      </c>
      <c r="Q968">
        <v>31.233332999999998</v>
      </c>
      <c r="R968" s="12">
        <v>121.466667</v>
      </c>
      <c r="S968">
        <v>4</v>
      </c>
      <c r="T968" s="15">
        <v>11</v>
      </c>
      <c r="U968">
        <v>84.313725490196077</v>
      </c>
      <c r="V968">
        <v>51</v>
      </c>
      <c r="W968" s="15">
        <v>11</v>
      </c>
    </row>
    <row r="969" spans="1:23">
      <c r="A969" t="s">
        <v>37246</v>
      </c>
      <c r="B969" t="s">
        <v>12759</v>
      </c>
      <c r="C969" t="s">
        <v>12760</v>
      </c>
      <c r="D969">
        <v>1993</v>
      </c>
      <c r="E969" t="s">
        <v>1385</v>
      </c>
      <c r="G969">
        <v>32</v>
      </c>
      <c r="H969" t="s">
        <v>37247</v>
      </c>
      <c r="J969" t="s">
        <v>37248</v>
      </c>
      <c r="K969" t="s">
        <v>37173</v>
      </c>
      <c r="L969" t="s">
        <v>37201</v>
      </c>
      <c r="M969" s="15" t="s">
        <v>37236</v>
      </c>
      <c r="N969" t="s">
        <v>37097</v>
      </c>
      <c r="O969" t="s">
        <v>37203</v>
      </c>
      <c r="P969" s="15" t="s">
        <v>37270</v>
      </c>
      <c r="Q969">
        <v>31.233332999999998</v>
      </c>
      <c r="R969" s="12">
        <v>121.466667</v>
      </c>
      <c r="S969">
        <v>4</v>
      </c>
      <c r="T969" s="15">
        <v>12</v>
      </c>
      <c r="U969">
        <v>28.000000000000004</v>
      </c>
      <c r="V969">
        <v>50</v>
      </c>
      <c r="W969" s="15">
        <v>12</v>
      </c>
    </row>
    <row r="970" spans="1:23">
      <c r="A970" t="s">
        <v>37246</v>
      </c>
      <c r="B970" t="s">
        <v>12759</v>
      </c>
      <c r="C970" t="s">
        <v>12760</v>
      </c>
      <c r="D970">
        <v>1993</v>
      </c>
      <c r="E970" t="s">
        <v>1385</v>
      </c>
      <c r="G970">
        <v>32</v>
      </c>
      <c r="H970" t="s">
        <v>37247</v>
      </c>
      <c r="J970" t="s">
        <v>37248</v>
      </c>
      <c r="K970" t="s">
        <v>37173</v>
      </c>
      <c r="L970" t="s">
        <v>37201</v>
      </c>
      <c r="M970" s="15" t="s">
        <v>37236</v>
      </c>
      <c r="N970" t="s">
        <v>37097</v>
      </c>
      <c r="O970" t="s">
        <v>37203</v>
      </c>
      <c r="P970" s="15" t="s">
        <v>37270</v>
      </c>
      <c r="Q970">
        <v>31.233332999999998</v>
      </c>
      <c r="R970" s="12">
        <v>121.466667</v>
      </c>
      <c r="S970">
        <v>4</v>
      </c>
      <c r="T970" s="15">
        <v>13</v>
      </c>
      <c r="U970">
        <v>0</v>
      </c>
      <c r="V970">
        <v>77</v>
      </c>
      <c r="W970" s="15">
        <v>13</v>
      </c>
    </row>
    <row r="971" spans="1:23">
      <c r="A971" t="s">
        <v>37246</v>
      </c>
      <c r="B971" t="s">
        <v>12759</v>
      </c>
      <c r="C971" t="s">
        <v>12760</v>
      </c>
      <c r="D971">
        <v>1993</v>
      </c>
      <c r="E971" t="s">
        <v>1385</v>
      </c>
      <c r="G971">
        <v>32</v>
      </c>
      <c r="H971" t="s">
        <v>37247</v>
      </c>
      <c r="J971" t="s">
        <v>37248</v>
      </c>
      <c r="K971" t="s">
        <v>37173</v>
      </c>
      <c r="L971" t="s">
        <v>37201</v>
      </c>
      <c r="M971" s="15" t="s">
        <v>37249</v>
      </c>
      <c r="N971" t="s">
        <v>37097</v>
      </c>
      <c r="O971" t="s">
        <v>37203</v>
      </c>
      <c r="P971" s="15" t="s">
        <v>37271</v>
      </c>
      <c r="Q971" s="15">
        <v>39.11</v>
      </c>
      <c r="R971" s="15">
        <v>139.33000000000001</v>
      </c>
      <c r="S971">
        <v>5</v>
      </c>
      <c r="T971" s="15">
        <v>11</v>
      </c>
      <c r="U971">
        <v>100</v>
      </c>
      <c r="V971">
        <v>51</v>
      </c>
      <c r="W971" s="15">
        <v>11</v>
      </c>
    </row>
    <row r="972" spans="1:23">
      <c r="A972" t="s">
        <v>37246</v>
      </c>
      <c r="B972" t="s">
        <v>12759</v>
      </c>
      <c r="C972" t="s">
        <v>12760</v>
      </c>
      <c r="D972">
        <v>1993</v>
      </c>
      <c r="E972" t="s">
        <v>1385</v>
      </c>
      <c r="G972">
        <v>32</v>
      </c>
      <c r="H972" t="s">
        <v>37247</v>
      </c>
      <c r="J972" t="s">
        <v>37248</v>
      </c>
      <c r="K972" t="s">
        <v>37173</v>
      </c>
      <c r="L972" t="s">
        <v>37201</v>
      </c>
      <c r="M972" s="15" t="s">
        <v>37249</v>
      </c>
      <c r="N972" t="s">
        <v>37097</v>
      </c>
      <c r="O972" t="s">
        <v>37203</v>
      </c>
      <c r="P972" s="15" t="s">
        <v>37271</v>
      </c>
      <c r="Q972" s="15">
        <v>39.11</v>
      </c>
      <c r="R972" s="15">
        <v>139.33000000000001</v>
      </c>
      <c r="S972">
        <v>5</v>
      </c>
      <c r="T972" s="15">
        <v>12</v>
      </c>
      <c r="U972">
        <v>100</v>
      </c>
      <c r="V972">
        <v>56</v>
      </c>
      <c r="W972" s="15">
        <v>12</v>
      </c>
    </row>
    <row r="973" spans="1:23">
      <c r="A973" t="s">
        <v>37246</v>
      </c>
      <c r="B973" t="s">
        <v>12759</v>
      </c>
      <c r="C973" t="s">
        <v>12760</v>
      </c>
      <c r="D973">
        <v>1993</v>
      </c>
      <c r="E973" t="s">
        <v>1385</v>
      </c>
      <c r="G973">
        <v>32</v>
      </c>
      <c r="H973" t="s">
        <v>37247</v>
      </c>
      <c r="J973" t="s">
        <v>37248</v>
      </c>
      <c r="K973" t="s">
        <v>37173</v>
      </c>
      <c r="L973" t="s">
        <v>37201</v>
      </c>
      <c r="M973" s="15" t="s">
        <v>37249</v>
      </c>
      <c r="N973" t="s">
        <v>37097</v>
      </c>
      <c r="O973" t="s">
        <v>37203</v>
      </c>
      <c r="P973" s="15" t="s">
        <v>37271</v>
      </c>
      <c r="Q973" s="15">
        <v>39.11</v>
      </c>
      <c r="R973" s="15">
        <v>139.33000000000001</v>
      </c>
      <c r="S973">
        <v>5</v>
      </c>
      <c r="T973" s="15">
        <v>13</v>
      </c>
      <c r="U973">
        <v>89.247311827956992</v>
      </c>
      <c r="V973">
        <v>93</v>
      </c>
      <c r="W973" s="15">
        <v>13</v>
      </c>
    </row>
    <row r="974" spans="1:23">
      <c r="A974" t="s">
        <v>37246</v>
      </c>
      <c r="B974" t="s">
        <v>12759</v>
      </c>
      <c r="C974" t="s">
        <v>12760</v>
      </c>
      <c r="D974">
        <v>1993</v>
      </c>
      <c r="E974" t="s">
        <v>1385</v>
      </c>
      <c r="G974">
        <v>32</v>
      </c>
      <c r="H974" t="s">
        <v>37247</v>
      </c>
      <c r="J974" t="s">
        <v>37248</v>
      </c>
      <c r="K974" t="s">
        <v>37173</v>
      </c>
      <c r="L974" t="s">
        <v>37201</v>
      </c>
      <c r="M974" s="15" t="s">
        <v>37249</v>
      </c>
      <c r="N974" t="s">
        <v>37097</v>
      </c>
      <c r="O974" t="s">
        <v>37203</v>
      </c>
      <c r="P974" s="15" t="s">
        <v>37271</v>
      </c>
      <c r="Q974" s="15">
        <v>39.11</v>
      </c>
      <c r="R974" s="15">
        <v>139.33000000000001</v>
      </c>
      <c r="S974">
        <v>5</v>
      </c>
      <c r="T974" s="15">
        <v>14</v>
      </c>
      <c r="U974">
        <v>62.711864406779661</v>
      </c>
      <c r="V974">
        <v>59</v>
      </c>
      <c r="W974" s="15">
        <v>14</v>
      </c>
    </row>
    <row r="975" spans="1:23">
      <c r="A975" t="s">
        <v>37246</v>
      </c>
      <c r="B975" t="s">
        <v>12759</v>
      </c>
      <c r="C975" t="s">
        <v>12760</v>
      </c>
      <c r="D975">
        <v>1993</v>
      </c>
      <c r="E975" t="s">
        <v>1385</v>
      </c>
      <c r="G975">
        <v>32</v>
      </c>
      <c r="H975" t="s">
        <v>37247</v>
      </c>
      <c r="J975" t="s">
        <v>37248</v>
      </c>
      <c r="K975" t="s">
        <v>37173</v>
      </c>
      <c r="L975" t="s">
        <v>37201</v>
      </c>
      <c r="M975" s="15" t="s">
        <v>37249</v>
      </c>
      <c r="N975" t="s">
        <v>37097</v>
      </c>
      <c r="O975" t="s">
        <v>37203</v>
      </c>
      <c r="P975" s="15" t="s">
        <v>37271</v>
      </c>
      <c r="Q975" s="15">
        <v>39.11</v>
      </c>
      <c r="R975" s="15">
        <v>139.33000000000001</v>
      </c>
      <c r="S975">
        <v>5</v>
      </c>
      <c r="T975" s="15">
        <v>15</v>
      </c>
      <c r="U975">
        <v>0</v>
      </c>
      <c r="V975">
        <v>69</v>
      </c>
      <c r="W975" s="15">
        <v>15</v>
      </c>
    </row>
    <row r="976" spans="1:23">
      <c r="A976" t="s">
        <v>37246</v>
      </c>
      <c r="B976" t="s">
        <v>12759</v>
      </c>
      <c r="C976" t="s">
        <v>12760</v>
      </c>
      <c r="D976">
        <v>1993</v>
      </c>
      <c r="E976" t="s">
        <v>1385</v>
      </c>
      <c r="G976">
        <v>32</v>
      </c>
      <c r="H976" t="s">
        <v>37247</v>
      </c>
      <c r="J976" t="s">
        <v>37248</v>
      </c>
      <c r="K976" t="s">
        <v>37173</v>
      </c>
      <c r="L976" t="s">
        <v>37201</v>
      </c>
      <c r="M976" s="15" t="s">
        <v>37234</v>
      </c>
      <c r="N976" t="s">
        <v>37097</v>
      </c>
      <c r="O976" t="s">
        <v>37203</v>
      </c>
      <c r="P976" s="15" t="s">
        <v>37272</v>
      </c>
      <c r="Q976" s="15">
        <v>45.4</v>
      </c>
      <c r="R976" s="15">
        <v>141.69</v>
      </c>
      <c r="S976">
        <v>5</v>
      </c>
      <c r="T976" s="15">
        <v>11</v>
      </c>
      <c r="U976" s="12">
        <v>98.94736842105263</v>
      </c>
      <c r="V976" s="12">
        <v>95</v>
      </c>
      <c r="W976" s="15">
        <v>11</v>
      </c>
    </row>
    <row r="977" spans="1:23">
      <c r="A977" t="s">
        <v>37246</v>
      </c>
      <c r="B977" t="s">
        <v>12759</v>
      </c>
      <c r="C977" t="s">
        <v>12760</v>
      </c>
      <c r="D977">
        <v>1993</v>
      </c>
      <c r="E977" t="s">
        <v>1385</v>
      </c>
      <c r="G977">
        <v>32</v>
      </c>
      <c r="H977" t="s">
        <v>37247</v>
      </c>
      <c r="J977" t="s">
        <v>37248</v>
      </c>
      <c r="K977" t="s">
        <v>37173</v>
      </c>
      <c r="L977" t="s">
        <v>37201</v>
      </c>
      <c r="M977" s="15" t="s">
        <v>37234</v>
      </c>
      <c r="N977" t="s">
        <v>37097</v>
      </c>
      <c r="O977" t="s">
        <v>37203</v>
      </c>
      <c r="P977" s="15" t="s">
        <v>37272</v>
      </c>
      <c r="Q977" s="15">
        <v>45.4</v>
      </c>
      <c r="R977" s="15">
        <v>141.69</v>
      </c>
      <c r="S977">
        <v>5</v>
      </c>
      <c r="T977" s="15">
        <v>12</v>
      </c>
      <c r="U977" s="12">
        <v>95.402298850574709</v>
      </c>
      <c r="V977" s="12">
        <v>87</v>
      </c>
      <c r="W977" s="15">
        <v>12</v>
      </c>
    </row>
    <row r="978" spans="1:23">
      <c r="A978" t="s">
        <v>37246</v>
      </c>
      <c r="B978" t="s">
        <v>12759</v>
      </c>
      <c r="C978" t="s">
        <v>12760</v>
      </c>
      <c r="D978">
        <v>1993</v>
      </c>
      <c r="E978" t="s">
        <v>1385</v>
      </c>
      <c r="G978">
        <v>32</v>
      </c>
      <c r="H978" t="s">
        <v>37247</v>
      </c>
      <c r="J978" t="s">
        <v>37248</v>
      </c>
      <c r="K978" t="s">
        <v>37173</v>
      </c>
      <c r="L978" t="s">
        <v>37201</v>
      </c>
      <c r="M978" s="15" t="s">
        <v>37234</v>
      </c>
      <c r="N978" t="s">
        <v>37097</v>
      </c>
      <c r="O978" t="s">
        <v>37203</v>
      </c>
      <c r="P978" s="15" t="s">
        <v>37272</v>
      </c>
      <c r="Q978" s="15">
        <v>45.4</v>
      </c>
      <c r="R978" s="15">
        <v>141.69</v>
      </c>
      <c r="S978">
        <v>5</v>
      </c>
      <c r="T978" s="15">
        <v>13</v>
      </c>
      <c r="U978" s="12">
        <v>52.717391304347828</v>
      </c>
      <c r="V978" s="12">
        <v>184</v>
      </c>
      <c r="W978" s="15">
        <v>13</v>
      </c>
    </row>
    <row r="979" spans="1:23">
      <c r="A979" t="s">
        <v>37246</v>
      </c>
      <c r="B979" t="s">
        <v>12759</v>
      </c>
      <c r="C979" t="s">
        <v>12760</v>
      </c>
      <c r="D979">
        <v>1993</v>
      </c>
      <c r="E979" t="s">
        <v>1385</v>
      </c>
      <c r="G979">
        <v>32</v>
      </c>
      <c r="H979" t="s">
        <v>37247</v>
      </c>
      <c r="J979" t="s">
        <v>37248</v>
      </c>
      <c r="K979" t="s">
        <v>37173</v>
      </c>
      <c r="L979" t="s">
        <v>37201</v>
      </c>
      <c r="M979" s="15" t="s">
        <v>37234</v>
      </c>
      <c r="N979" t="s">
        <v>37097</v>
      </c>
      <c r="O979" t="s">
        <v>37203</v>
      </c>
      <c r="P979" s="15" t="s">
        <v>37272</v>
      </c>
      <c r="Q979" s="15">
        <v>45.4</v>
      </c>
      <c r="R979" s="15">
        <v>141.69</v>
      </c>
      <c r="S979">
        <v>5</v>
      </c>
      <c r="T979" s="15">
        <v>14</v>
      </c>
      <c r="U979" s="12">
        <v>5.7803468208092488</v>
      </c>
      <c r="V979" s="12">
        <v>173</v>
      </c>
      <c r="W979" s="15">
        <v>14</v>
      </c>
    </row>
    <row r="980" spans="1:23">
      <c r="A980" t="s">
        <v>37246</v>
      </c>
      <c r="B980" t="s">
        <v>12759</v>
      </c>
      <c r="C980" t="s">
        <v>12760</v>
      </c>
      <c r="D980">
        <v>1993</v>
      </c>
      <c r="E980" t="s">
        <v>1385</v>
      </c>
      <c r="G980">
        <v>32</v>
      </c>
      <c r="H980" t="s">
        <v>37247</v>
      </c>
      <c r="J980" t="s">
        <v>37248</v>
      </c>
      <c r="K980" t="s">
        <v>37173</v>
      </c>
      <c r="L980" t="s">
        <v>37201</v>
      </c>
      <c r="M980" s="15" t="s">
        <v>37234</v>
      </c>
      <c r="N980" t="s">
        <v>37097</v>
      </c>
      <c r="O980" t="s">
        <v>37203</v>
      </c>
      <c r="P980" s="15" t="s">
        <v>37272</v>
      </c>
      <c r="Q980" s="15">
        <v>45.4</v>
      </c>
      <c r="R980" s="15">
        <v>141.69</v>
      </c>
      <c r="S980">
        <v>5</v>
      </c>
      <c r="T980" s="15">
        <v>15</v>
      </c>
      <c r="U980" s="12">
        <v>0</v>
      </c>
      <c r="V980" s="12">
        <v>82</v>
      </c>
      <c r="W980" s="15">
        <v>15</v>
      </c>
    </row>
    <row r="981" spans="1:23">
      <c r="A981" t="s">
        <v>37246</v>
      </c>
      <c r="B981" t="s">
        <v>12759</v>
      </c>
      <c r="C981" t="s">
        <v>12760</v>
      </c>
      <c r="D981">
        <v>1993</v>
      </c>
      <c r="E981" t="s">
        <v>1385</v>
      </c>
      <c r="G981">
        <v>32</v>
      </c>
      <c r="H981" t="s">
        <v>37247</v>
      </c>
      <c r="J981" t="s">
        <v>37248</v>
      </c>
      <c r="K981" t="s">
        <v>37173</v>
      </c>
      <c r="L981" t="s">
        <v>37201</v>
      </c>
      <c r="M981" s="15" t="s">
        <v>37234</v>
      </c>
      <c r="N981" t="s">
        <v>37097</v>
      </c>
      <c r="O981" t="s">
        <v>37203</v>
      </c>
      <c r="P981" s="15" t="s">
        <v>37273</v>
      </c>
      <c r="Q981" s="15">
        <v>44.44</v>
      </c>
      <c r="R981" s="15">
        <v>141.43</v>
      </c>
      <c r="S981">
        <v>5</v>
      </c>
      <c r="T981" s="15">
        <v>11</v>
      </c>
      <c r="U981">
        <v>98.666666666666671</v>
      </c>
      <c r="V981">
        <v>75</v>
      </c>
      <c r="W981" s="15">
        <v>11</v>
      </c>
    </row>
    <row r="982" spans="1:23">
      <c r="A982" t="s">
        <v>37246</v>
      </c>
      <c r="B982" t="s">
        <v>12759</v>
      </c>
      <c r="C982" t="s">
        <v>12760</v>
      </c>
      <c r="D982">
        <v>1993</v>
      </c>
      <c r="E982" t="s">
        <v>1385</v>
      </c>
      <c r="G982">
        <v>32</v>
      </c>
      <c r="H982" t="s">
        <v>37247</v>
      </c>
      <c r="J982" t="s">
        <v>37248</v>
      </c>
      <c r="K982" t="s">
        <v>37173</v>
      </c>
      <c r="L982" t="s">
        <v>37201</v>
      </c>
      <c r="M982" s="15" t="s">
        <v>37237</v>
      </c>
      <c r="N982" t="s">
        <v>37097</v>
      </c>
      <c r="O982" t="s">
        <v>37203</v>
      </c>
      <c r="P982" s="15" t="s">
        <v>37273</v>
      </c>
      <c r="Q982" s="15">
        <v>44.44</v>
      </c>
      <c r="R982" s="15">
        <v>141.43</v>
      </c>
      <c r="S982">
        <v>6</v>
      </c>
      <c r="T982" s="15">
        <v>11</v>
      </c>
      <c r="U982" s="15">
        <v>100</v>
      </c>
      <c r="V982" s="15">
        <v>123</v>
      </c>
      <c r="W982">
        <v>11</v>
      </c>
    </row>
    <row r="983" spans="1:23">
      <c r="A983" t="s">
        <v>37246</v>
      </c>
      <c r="B983" t="s">
        <v>12759</v>
      </c>
      <c r="C983" t="s">
        <v>12760</v>
      </c>
      <c r="D983">
        <v>1993</v>
      </c>
      <c r="E983" t="s">
        <v>1385</v>
      </c>
      <c r="G983">
        <v>32</v>
      </c>
      <c r="H983" t="s">
        <v>37247</v>
      </c>
      <c r="J983" t="s">
        <v>37248</v>
      </c>
      <c r="K983" t="s">
        <v>37173</v>
      </c>
      <c r="L983" t="s">
        <v>37201</v>
      </c>
      <c r="M983" s="15" t="s">
        <v>37234</v>
      </c>
      <c r="N983" t="s">
        <v>37097</v>
      </c>
      <c r="O983" t="s">
        <v>37203</v>
      </c>
      <c r="P983" s="15" t="s">
        <v>37273</v>
      </c>
      <c r="Q983" s="15">
        <v>44.44</v>
      </c>
      <c r="R983" s="15">
        <v>141.43</v>
      </c>
      <c r="S983">
        <v>5</v>
      </c>
      <c r="T983" s="15">
        <v>12</v>
      </c>
      <c r="U983">
        <v>92.173913043478265</v>
      </c>
      <c r="V983">
        <v>115</v>
      </c>
      <c r="W983" s="15">
        <v>12</v>
      </c>
    </row>
    <row r="984" spans="1:23">
      <c r="A984" t="s">
        <v>37246</v>
      </c>
      <c r="B984" t="s">
        <v>12759</v>
      </c>
      <c r="C984" t="s">
        <v>12760</v>
      </c>
      <c r="D984">
        <v>1993</v>
      </c>
      <c r="E984" t="s">
        <v>1385</v>
      </c>
      <c r="G984">
        <v>32</v>
      </c>
      <c r="H984" t="s">
        <v>37247</v>
      </c>
      <c r="J984" t="s">
        <v>37248</v>
      </c>
      <c r="K984" t="s">
        <v>37173</v>
      </c>
      <c r="L984" t="s">
        <v>37201</v>
      </c>
      <c r="M984" s="15" t="s">
        <v>37237</v>
      </c>
      <c r="N984" t="s">
        <v>37097</v>
      </c>
      <c r="O984" t="s">
        <v>37203</v>
      </c>
      <c r="P984" s="15" t="s">
        <v>37273</v>
      </c>
      <c r="Q984" s="15">
        <v>44.44</v>
      </c>
      <c r="R984" s="15">
        <v>141.43</v>
      </c>
      <c r="S984">
        <v>6</v>
      </c>
      <c r="T984" s="15">
        <v>12</v>
      </c>
      <c r="U984" s="15">
        <v>100</v>
      </c>
      <c r="V984" s="15">
        <v>82</v>
      </c>
      <c r="W984">
        <v>12</v>
      </c>
    </row>
    <row r="985" spans="1:23">
      <c r="A985" t="s">
        <v>37246</v>
      </c>
      <c r="B985" t="s">
        <v>12759</v>
      </c>
      <c r="C985" t="s">
        <v>12760</v>
      </c>
      <c r="D985">
        <v>1993</v>
      </c>
      <c r="E985" t="s">
        <v>1385</v>
      </c>
      <c r="G985">
        <v>32</v>
      </c>
      <c r="H985" t="s">
        <v>37247</v>
      </c>
      <c r="J985" t="s">
        <v>37248</v>
      </c>
      <c r="K985" t="s">
        <v>37173</v>
      </c>
      <c r="L985" t="s">
        <v>37201</v>
      </c>
      <c r="M985" s="15" t="s">
        <v>37234</v>
      </c>
      <c r="N985" t="s">
        <v>37097</v>
      </c>
      <c r="O985" t="s">
        <v>37203</v>
      </c>
      <c r="P985" s="15" t="s">
        <v>37273</v>
      </c>
      <c r="Q985" s="15">
        <v>44.44</v>
      </c>
      <c r="R985" s="15">
        <v>141.43</v>
      </c>
      <c r="S985">
        <v>5</v>
      </c>
      <c r="T985" s="15">
        <v>13</v>
      </c>
      <c r="U985">
        <v>44.144144144144143</v>
      </c>
      <c r="V985">
        <v>222</v>
      </c>
      <c r="W985" s="15">
        <v>13</v>
      </c>
    </row>
    <row r="986" spans="1:23">
      <c r="A986" t="s">
        <v>37246</v>
      </c>
      <c r="B986" t="s">
        <v>12759</v>
      </c>
      <c r="C986" t="s">
        <v>12760</v>
      </c>
      <c r="D986">
        <v>1993</v>
      </c>
      <c r="E986" t="s">
        <v>1385</v>
      </c>
      <c r="G986">
        <v>32</v>
      </c>
      <c r="H986" t="s">
        <v>37247</v>
      </c>
      <c r="J986" t="s">
        <v>37248</v>
      </c>
      <c r="K986" t="s">
        <v>37173</v>
      </c>
      <c r="L986" t="s">
        <v>37201</v>
      </c>
      <c r="M986" s="15" t="s">
        <v>37237</v>
      </c>
      <c r="N986" t="s">
        <v>37097</v>
      </c>
      <c r="O986" t="s">
        <v>37203</v>
      </c>
      <c r="P986" s="15" t="s">
        <v>37273</v>
      </c>
      <c r="Q986" s="15">
        <v>44.44</v>
      </c>
      <c r="R986" s="15">
        <v>141.43</v>
      </c>
      <c r="S986">
        <v>6</v>
      </c>
      <c r="T986" s="15">
        <v>13</v>
      </c>
      <c r="U986" s="15">
        <v>96.428571428571431</v>
      </c>
      <c r="V986" s="15">
        <v>84</v>
      </c>
      <c r="W986">
        <v>13</v>
      </c>
    </row>
    <row r="987" spans="1:23">
      <c r="A987" t="s">
        <v>37246</v>
      </c>
      <c r="B987" t="s">
        <v>12759</v>
      </c>
      <c r="C987" t="s">
        <v>12760</v>
      </c>
      <c r="D987">
        <v>1993</v>
      </c>
      <c r="E987" t="s">
        <v>1385</v>
      </c>
      <c r="G987">
        <v>32</v>
      </c>
      <c r="H987" t="s">
        <v>37247</v>
      </c>
      <c r="J987" t="s">
        <v>37248</v>
      </c>
      <c r="K987" t="s">
        <v>37173</v>
      </c>
      <c r="L987" t="s">
        <v>37201</v>
      </c>
      <c r="M987" s="15" t="s">
        <v>37234</v>
      </c>
      <c r="N987" t="s">
        <v>37097</v>
      </c>
      <c r="O987" t="s">
        <v>37203</v>
      </c>
      <c r="P987" s="15" t="s">
        <v>37273</v>
      </c>
      <c r="Q987" s="15">
        <v>44.44</v>
      </c>
      <c r="R987" s="15">
        <v>141.43</v>
      </c>
      <c r="S987">
        <v>5</v>
      </c>
      <c r="T987" s="15">
        <v>14</v>
      </c>
      <c r="U987">
        <v>6</v>
      </c>
      <c r="V987">
        <v>200</v>
      </c>
      <c r="W987" s="15">
        <v>14</v>
      </c>
    </row>
    <row r="988" spans="1:23">
      <c r="A988" t="s">
        <v>37246</v>
      </c>
      <c r="B988" t="s">
        <v>12759</v>
      </c>
      <c r="C988" t="s">
        <v>12760</v>
      </c>
      <c r="D988">
        <v>1993</v>
      </c>
      <c r="E988" t="s">
        <v>1385</v>
      </c>
      <c r="G988">
        <v>32</v>
      </c>
      <c r="H988" t="s">
        <v>37247</v>
      </c>
      <c r="J988" t="s">
        <v>37248</v>
      </c>
      <c r="K988" t="s">
        <v>37173</v>
      </c>
      <c r="L988" t="s">
        <v>37201</v>
      </c>
      <c r="M988" s="15" t="s">
        <v>37237</v>
      </c>
      <c r="N988" t="s">
        <v>37097</v>
      </c>
      <c r="O988" t="s">
        <v>37203</v>
      </c>
      <c r="P988" s="15" t="s">
        <v>37273</v>
      </c>
      <c r="Q988" s="15">
        <v>44.44</v>
      </c>
      <c r="R988" s="15">
        <v>141.43</v>
      </c>
      <c r="S988">
        <v>6</v>
      </c>
      <c r="T988" s="15">
        <v>14</v>
      </c>
      <c r="U988" s="15">
        <v>48.684210526315788</v>
      </c>
      <c r="V988" s="15">
        <v>76</v>
      </c>
      <c r="W988">
        <v>14</v>
      </c>
    </row>
    <row r="989" spans="1:23">
      <c r="A989" t="s">
        <v>37246</v>
      </c>
      <c r="B989" t="s">
        <v>12759</v>
      </c>
      <c r="C989" t="s">
        <v>12760</v>
      </c>
      <c r="D989">
        <v>1993</v>
      </c>
      <c r="E989" t="s">
        <v>1385</v>
      </c>
      <c r="G989">
        <v>32</v>
      </c>
      <c r="H989" t="s">
        <v>37247</v>
      </c>
      <c r="J989" t="s">
        <v>37248</v>
      </c>
      <c r="K989" t="s">
        <v>37173</v>
      </c>
      <c r="L989" t="s">
        <v>37201</v>
      </c>
      <c r="M989" s="15" t="s">
        <v>37234</v>
      </c>
      <c r="N989" t="s">
        <v>37097</v>
      </c>
      <c r="O989" t="s">
        <v>37203</v>
      </c>
      <c r="P989" s="15" t="s">
        <v>37273</v>
      </c>
      <c r="Q989" s="15">
        <v>44.44</v>
      </c>
      <c r="R989" s="15">
        <v>141.43</v>
      </c>
      <c r="S989">
        <v>5</v>
      </c>
      <c r="T989" s="15">
        <v>15</v>
      </c>
      <c r="U989">
        <v>0</v>
      </c>
      <c r="V989">
        <v>82</v>
      </c>
      <c r="W989" s="15">
        <v>15</v>
      </c>
    </row>
    <row r="990" spans="1:23">
      <c r="A990" t="s">
        <v>37246</v>
      </c>
      <c r="B990" t="s">
        <v>12759</v>
      </c>
      <c r="C990" t="s">
        <v>12760</v>
      </c>
      <c r="D990">
        <v>1993</v>
      </c>
      <c r="E990" t="s">
        <v>1385</v>
      </c>
      <c r="G990">
        <v>32</v>
      </c>
      <c r="H990" t="s">
        <v>37247</v>
      </c>
      <c r="J990" t="s">
        <v>37248</v>
      </c>
      <c r="K990" t="s">
        <v>37173</v>
      </c>
      <c r="L990" t="s">
        <v>37201</v>
      </c>
      <c r="M990" s="15" t="s">
        <v>37237</v>
      </c>
      <c r="N990" t="s">
        <v>37097</v>
      </c>
      <c r="O990" t="s">
        <v>37203</v>
      </c>
      <c r="P990" s="15" t="s">
        <v>37273</v>
      </c>
      <c r="Q990" s="15">
        <v>44.44</v>
      </c>
      <c r="R990" s="15">
        <v>141.43</v>
      </c>
      <c r="S990">
        <v>6</v>
      </c>
      <c r="T990" s="15">
        <v>15</v>
      </c>
      <c r="U990" s="15">
        <v>0.64935064935064934</v>
      </c>
      <c r="V990" s="15">
        <v>154</v>
      </c>
      <c r="W990">
        <v>15</v>
      </c>
    </row>
    <row r="991" spans="1:23">
      <c r="A991" t="s">
        <v>37246</v>
      </c>
      <c r="B991" t="s">
        <v>12759</v>
      </c>
      <c r="C991" t="s">
        <v>12760</v>
      </c>
      <c r="D991">
        <v>1993</v>
      </c>
      <c r="E991" t="s">
        <v>1385</v>
      </c>
      <c r="G991">
        <v>32</v>
      </c>
      <c r="H991" t="s">
        <v>37247</v>
      </c>
      <c r="J991" t="s">
        <v>37248</v>
      </c>
      <c r="K991" t="s">
        <v>37173</v>
      </c>
      <c r="L991" t="s">
        <v>37201</v>
      </c>
      <c r="M991" s="15" t="s">
        <v>37237</v>
      </c>
      <c r="N991" t="s">
        <v>37097</v>
      </c>
      <c r="O991" t="s">
        <v>37203</v>
      </c>
      <c r="P991" s="15" t="s">
        <v>37273</v>
      </c>
      <c r="Q991" s="15">
        <v>44.44</v>
      </c>
      <c r="R991" s="15">
        <v>141.43</v>
      </c>
      <c r="S991">
        <v>6</v>
      </c>
      <c r="T991" s="15">
        <v>16</v>
      </c>
      <c r="U991" s="15">
        <v>1.639344262295082</v>
      </c>
      <c r="V991" s="15">
        <v>122</v>
      </c>
      <c r="W991">
        <v>16</v>
      </c>
    </row>
    <row r="992" spans="1:23">
      <c r="A992" t="s">
        <v>37274</v>
      </c>
      <c r="B992" t="s">
        <v>12523</v>
      </c>
      <c r="C992" t="s">
        <v>12524</v>
      </c>
      <c r="D992">
        <v>1994</v>
      </c>
      <c r="E992" t="s">
        <v>12525</v>
      </c>
      <c r="F992" t="s">
        <v>12529</v>
      </c>
      <c r="G992">
        <v>6</v>
      </c>
      <c r="I992" t="s">
        <v>37029</v>
      </c>
      <c r="J992">
        <v>5</v>
      </c>
      <c r="K992" t="s">
        <v>37021</v>
      </c>
      <c r="L992" t="s">
        <v>37201</v>
      </c>
      <c r="M992" t="s">
        <v>37275</v>
      </c>
      <c r="N992" t="s">
        <v>37097</v>
      </c>
      <c r="O992" t="s">
        <v>37098</v>
      </c>
      <c r="P992" t="s">
        <v>37276</v>
      </c>
      <c r="Q992">
        <v>35.607325000000003</v>
      </c>
      <c r="R992">
        <v>140.10638599999999</v>
      </c>
      <c r="S992">
        <v>4</v>
      </c>
      <c r="T992">
        <v>10.016400237941999</v>
      </c>
      <c r="U992">
        <v>84.021543985637294</v>
      </c>
      <c r="V992">
        <v>40</v>
      </c>
      <c r="W992">
        <v>10</v>
      </c>
    </row>
    <row r="993" spans="1:23">
      <c r="A993" t="s">
        <v>37274</v>
      </c>
      <c r="B993" t="s">
        <v>12523</v>
      </c>
      <c r="C993" t="s">
        <v>12524</v>
      </c>
      <c r="D993">
        <v>1994</v>
      </c>
      <c r="E993" t="s">
        <v>12525</v>
      </c>
      <c r="F993" t="s">
        <v>12529</v>
      </c>
      <c r="G993">
        <v>6</v>
      </c>
      <c r="I993" t="s">
        <v>37029</v>
      </c>
      <c r="J993">
        <v>5</v>
      </c>
      <c r="K993" t="s">
        <v>37021</v>
      </c>
      <c r="L993" t="s">
        <v>37201</v>
      </c>
      <c r="M993" t="s">
        <v>37275</v>
      </c>
      <c r="N993" t="s">
        <v>37097</v>
      </c>
      <c r="O993" t="s">
        <v>37098</v>
      </c>
      <c r="P993" t="s">
        <v>37276</v>
      </c>
      <c r="Q993">
        <v>35.607325000000003</v>
      </c>
      <c r="R993">
        <v>140.10638599999999</v>
      </c>
      <c r="S993">
        <v>4</v>
      </c>
      <c r="T993">
        <v>11.006325383089401</v>
      </c>
      <c r="U993">
        <v>81.6876122082585</v>
      </c>
      <c r="V993">
        <v>40</v>
      </c>
      <c r="W993">
        <v>11</v>
      </c>
    </row>
    <row r="994" spans="1:23">
      <c r="A994" t="s">
        <v>37274</v>
      </c>
      <c r="B994" t="s">
        <v>12523</v>
      </c>
      <c r="C994" t="s">
        <v>12524</v>
      </c>
      <c r="D994">
        <v>1994</v>
      </c>
      <c r="E994" t="s">
        <v>12525</v>
      </c>
      <c r="F994" t="s">
        <v>12529</v>
      </c>
      <c r="G994">
        <v>6</v>
      </c>
      <c r="I994" t="s">
        <v>37029</v>
      </c>
      <c r="J994">
        <v>5</v>
      </c>
      <c r="K994" t="s">
        <v>37021</v>
      </c>
      <c r="L994" t="s">
        <v>37201</v>
      </c>
      <c r="M994" t="s">
        <v>37275</v>
      </c>
      <c r="N994" t="s">
        <v>37097</v>
      </c>
      <c r="O994" t="s">
        <v>37098</v>
      </c>
      <c r="P994" t="s">
        <v>37276</v>
      </c>
      <c r="Q994">
        <v>35.607325000000003</v>
      </c>
      <c r="R994">
        <v>140.10638599999999</v>
      </c>
      <c r="S994">
        <v>4</v>
      </c>
      <c r="T994">
        <v>12.013862009749101</v>
      </c>
      <c r="U994">
        <v>6.4631956912028699</v>
      </c>
      <c r="V994">
        <v>40</v>
      </c>
      <c r="W994">
        <v>12</v>
      </c>
    </row>
    <row r="995" spans="1:23">
      <c r="A995" t="s">
        <v>37274</v>
      </c>
      <c r="B995" t="s">
        <v>12523</v>
      </c>
      <c r="C995" t="s">
        <v>12524</v>
      </c>
      <c r="D995">
        <v>1994</v>
      </c>
      <c r="E995" t="s">
        <v>12525</v>
      </c>
      <c r="F995" t="s">
        <v>12529</v>
      </c>
      <c r="G995">
        <v>6</v>
      </c>
      <c r="I995" t="s">
        <v>37029</v>
      </c>
      <c r="J995">
        <v>5</v>
      </c>
      <c r="K995" t="s">
        <v>37021</v>
      </c>
      <c r="L995" t="s">
        <v>37201</v>
      </c>
      <c r="M995" t="s">
        <v>37275</v>
      </c>
      <c r="N995" t="s">
        <v>37097</v>
      </c>
      <c r="O995" t="s">
        <v>37098</v>
      </c>
      <c r="P995" t="s">
        <v>37276</v>
      </c>
      <c r="Q995">
        <v>35.607325000000003</v>
      </c>
      <c r="R995">
        <v>140.10638599999999</v>
      </c>
      <c r="S995">
        <v>4</v>
      </c>
      <c r="T995">
        <v>13.030289164215</v>
      </c>
      <c r="U995">
        <v>6.8222621184919001</v>
      </c>
      <c r="V995">
        <v>40</v>
      </c>
      <c r="W995">
        <v>13</v>
      </c>
    </row>
    <row r="996" spans="1:23">
      <c r="A996" t="s">
        <v>37274</v>
      </c>
      <c r="B996" t="s">
        <v>12523</v>
      </c>
      <c r="C996" t="s">
        <v>12524</v>
      </c>
      <c r="D996">
        <v>1994</v>
      </c>
      <c r="E996" t="s">
        <v>12525</v>
      </c>
      <c r="F996" t="s">
        <v>12529</v>
      </c>
      <c r="G996">
        <v>6</v>
      </c>
      <c r="I996" t="s">
        <v>37029</v>
      </c>
      <c r="J996">
        <v>5</v>
      </c>
      <c r="K996" t="s">
        <v>37021</v>
      </c>
      <c r="L996" t="s">
        <v>37201</v>
      </c>
      <c r="M996" t="s">
        <v>37275</v>
      </c>
      <c r="N996" t="s">
        <v>37097</v>
      </c>
      <c r="O996" t="s">
        <v>37098</v>
      </c>
      <c r="P996" t="s">
        <v>37277</v>
      </c>
      <c r="Q996">
        <v>33.495078999999997</v>
      </c>
      <c r="R996">
        <v>130.51863</v>
      </c>
      <c r="S996">
        <v>4</v>
      </c>
      <c r="T996">
        <v>10.0005167972566</v>
      </c>
      <c r="U996">
        <v>97.307001795332098</v>
      </c>
      <c r="V996">
        <v>40</v>
      </c>
      <c r="W996">
        <v>10</v>
      </c>
    </row>
    <row r="997" spans="1:23">
      <c r="A997" t="s">
        <v>37274</v>
      </c>
      <c r="B997" t="s">
        <v>12523</v>
      </c>
      <c r="C997" t="s">
        <v>12524</v>
      </c>
      <c r="D997">
        <v>1994</v>
      </c>
      <c r="E997" t="s">
        <v>12525</v>
      </c>
      <c r="F997" t="s">
        <v>12529</v>
      </c>
      <c r="G997">
        <v>6</v>
      </c>
      <c r="I997" t="s">
        <v>37029</v>
      </c>
      <c r="J997">
        <v>5</v>
      </c>
      <c r="K997" t="s">
        <v>37021</v>
      </c>
      <c r="L997" t="s">
        <v>37201</v>
      </c>
      <c r="M997" t="s">
        <v>37275</v>
      </c>
      <c r="N997" t="s">
        <v>37097</v>
      </c>
      <c r="O997" t="s">
        <v>37098</v>
      </c>
      <c r="P997" t="s">
        <v>37277</v>
      </c>
      <c r="Q997">
        <v>33.495078999999997</v>
      </c>
      <c r="R997">
        <v>130.51863</v>
      </c>
      <c r="S997">
        <v>4</v>
      </c>
      <c r="T997">
        <v>11.0075608515311</v>
      </c>
      <c r="U997">
        <v>99.820466786355396</v>
      </c>
      <c r="V997">
        <v>40</v>
      </c>
      <c r="W997">
        <v>11</v>
      </c>
    </row>
    <row r="998" spans="1:23">
      <c r="A998" t="s">
        <v>37274</v>
      </c>
      <c r="B998" t="s">
        <v>12523</v>
      </c>
      <c r="C998" t="s">
        <v>12524</v>
      </c>
      <c r="D998">
        <v>1994</v>
      </c>
      <c r="E998" t="s">
        <v>12525</v>
      </c>
      <c r="F998" t="s">
        <v>12529</v>
      </c>
      <c r="G998">
        <v>6</v>
      </c>
      <c r="I998" t="s">
        <v>37029</v>
      </c>
      <c r="J998">
        <v>5</v>
      </c>
      <c r="K998" t="s">
        <v>37021</v>
      </c>
      <c r="L998" t="s">
        <v>37201</v>
      </c>
      <c r="M998" t="s">
        <v>37275</v>
      </c>
      <c r="N998" t="s">
        <v>37097</v>
      </c>
      <c r="O998" t="s">
        <v>37098</v>
      </c>
      <c r="P998" t="s">
        <v>37277</v>
      </c>
      <c r="Q998">
        <v>33.495078999999997</v>
      </c>
      <c r="R998">
        <v>130.51863</v>
      </c>
      <c r="S998">
        <v>4</v>
      </c>
      <c r="T998">
        <v>12.0089120610251</v>
      </c>
      <c r="U998">
        <v>8.9766606822261892</v>
      </c>
      <c r="V998">
        <v>40</v>
      </c>
      <c r="W998">
        <v>12</v>
      </c>
    </row>
    <row r="999" spans="1:23">
      <c r="A999" t="s">
        <v>37274</v>
      </c>
      <c r="B999" t="s">
        <v>12523</v>
      </c>
      <c r="C999" t="s">
        <v>12524</v>
      </c>
      <c r="D999">
        <v>1994</v>
      </c>
      <c r="E999" t="s">
        <v>12525</v>
      </c>
      <c r="F999" t="s">
        <v>12529</v>
      </c>
      <c r="G999">
        <v>6</v>
      </c>
      <c r="I999" t="s">
        <v>37029</v>
      </c>
      <c r="J999">
        <v>5</v>
      </c>
      <c r="K999" t="s">
        <v>37021</v>
      </c>
      <c r="L999" t="s">
        <v>37201</v>
      </c>
      <c r="M999" t="s">
        <v>37275</v>
      </c>
      <c r="N999" t="s">
        <v>37097</v>
      </c>
      <c r="O999" t="s">
        <v>37098</v>
      </c>
      <c r="P999" t="s">
        <v>37277</v>
      </c>
      <c r="Q999">
        <v>33.495078999999997</v>
      </c>
      <c r="R999">
        <v>130.51863</v>
      </c>
      <c r="S999">
        <v>4</v>
      </c>
      <c r="T999">
        <v>13.015568517357099</v>
      </c>
      <c r="U999">
        <v>13.6445242369838</v>
      </c>
      <c r="V999">
        <v>40</v>
      </c>
      <c r="W999">
        <v>13</v>
      </c>
    </row>
    <row r="1000" spans="1:23">
      <c r="A1000" t="s">
        <v>37274</v>
      </c>
      <c r="B1000" t="s">
        <v>12523</v>
      </c>
      <c r="C1000" t="s">
        <v>12524</v>
      </c>
      <c r="D1000">
        <v>1994</v>
      </c>
      <c r="E1000" t="s">
        <v>12525</v>
      </c>
      <c r="F1000" t="s">
        <v>12529</v>
      </c>
      <c r="G1000">
        <v>6</v>
      </c>
      <c r="I1000" t="s">
        <v>37029</v>
      </c>
      <c r="J1000">
        <v>5</v>
      </c>
      <c r="K1000" t="s">
        <v>37021</v>
      </c>
      <c r="L1000" t="s">
        <v>37201</v>
      </c>
      <c r="M1000" t="s">
        <v>37275</v>
      </c>
      <c r="N1000" t="s">
        <v>37097</v>
      </c>
      <c r="O1000" t="s">
        <v>37098</v>
      </c>
      <c r="P1000" t="s">
        <v>37278</v>
      </c>
      <c r="Q1000">
        <v>31.596536</v>
      </c>
      <c r="R1000">
        <v>130.55711700000001</v>
      </c>
      <c r="S1000">
        <v>4</v>
      </c>
      <c r="T1000">
        <v>10.0103440200904</v>
      </c>
      <c r="U1000">
        <v>67.684021543985594</v>
      </c>
      <c r="V1000">
        <v>40</v>
      </c>
      <c r="W1000">
        <v>10</v>
      </c>
    </row>
    <row r="1001" spans="1:23">
      <c r="A1001" t="s">
        <v>37274</v>
      </c>
      <c r="B1001" t="s">
        <v>12523</v>
      </c>
      <c r="C1001" t="s">
        <v>12524</v>
      </c>
      <c r="D1001">
        <v>1994</v>
      </c>
      <c r="E1001" t="s">
        <v>12525</v>
      </c>
      <c r="F1001" t="s">
        <v>12529</v>
      </c>
      <c r="G1001">
        <v>6</v>
      </c>
      <c r="I1001" t="s">
        <v>37029</v>
      </c>
      <c r="J1001">
        <v>5</v>
      </c>
      <c r="K1001" t="s">
        <v>37021</v>
      </c>
      <c r="L1001" t="s">
        <v>37201</v>
      </c>
      <c r="M1001" t="s">
        <v>37275</v>
      </c>
      <c r="N1001" t="s">
        <v>37097</v>
      </c>
      <c r="O1001" t="s">
        <v>37098</v>
      </c>
      <c r="P1001" t="s">
        <v>37278</v>
      </c>
      <c r="Q1001">
        <v>31.596536</v>
      </c>
      <c r="R1001">
        <v>130.55711700000001</v>
      </c>
      <c r="S1001">
        <v>4</v>
      </c>
      <c r="T1001">
        <v>10.997451005197499</v>
      </c>
      <c r="U1001">
        <v>56.014362657091503</v>
      </c>
      <c r="V1001">
        <v>40</v>
      </c>
      <c r="W1001">
        <v>11</v>
      </c>
    </row>
    <row r="1002" spans="1:23">
      <c r="A1002" t="s">
        <v>37274</v>
      </c>
      <c r="B1002" t="s">
        <v>12523</v>
      </c>
      <c r="C1002" t="s">
        <v>12524</v>
      </c>
      <c r="D1002">
        <v>1994</v>
      </c>
      <c r="E1002" t="s">
        <v>12525</v>
      </c>
      <c r="F1002" t="s">
        <v>12529</v>
      </c>
      <c r="G1002">
        <v>6</v>
      </c>
      <c r="I1002" t="s">
        <v>37029</v>
      </c>
      <c r="J1002">
        <v>5</v>
      </c>
      <c r="K1002" t="s">
        <v>37021</v>
      </c>
      <c r="L1002" t="s">
        <v>37201</v>
      </c>
      <c r="M1002" t="s">
        <v>37275</v>
      </c>
      <c r="N1002" t="s">
        <v>37097</v>
      </c>
      <c r="O1002" t="s">
        <v>37098</v>
      </c>
      <c r="P1002" t="s">
        <v>37278</v>
      </c>
      <c r="Q1002">
        <v>31.596536</v>
      </c>
      <c r="R1002">
        <v>130.55711700000001</v>
      </c>
      <c r="S1002">
        <v>4</v>
      </c>
      <c r="T1002">
        <v>12.0113426231229</v>
      </c>
      <c r="U1002">
        <v>20.466786355475701</v>
      </c>
      <c r="V1002">
        <v>40</v>
      </c>
      <c r="W1002">
        <v>12</v>
      </c>
    </row>
    <row r="1003" spans="1:23">
      <c r="A1003" t="s">
        <v>37274</v>
      </c>
      <c r="B1003" t="s">
        <v>12523</v>
      </c>
      <c r="C1003" t="s">
        <v>12524</v>
      </c>
      <c r="D1003">
        <v>1994</v>
      </c>
      <c r="E1003" t="s">
        <v>12525</v>
      </c>
      <c r="F1003" t="s">
        <v>12529</v>
      </c>
      <c r="G1003">
        <v>6</v>
      </c>
      <c r="I1003" t="s">
        <v>37029</v>
      </c>
      <c r="J1003">
        <v>5</v>
      </c>
      <c r="K1003" t="s">
        <v>37021</v>
      </c>
      <c r="L1003" t="s">
        <v>37201</v>
      </c>
      <c r="M1003" t="s">
        <v>37275</v>
      </c>
      <c r="N1003" t="s">
        <v>37097</v>
      </c>
      <c r="O1003" t="s">
        <v>37098</v>
      </c>
      <c r="P1003" t="s">
        <v>37278</v>
      </c>
      <c r="Q1003">
        <v>31.596536</v>
      </c>
      <c r="R1003">
        <v>130.55711700000001</v>
      </c>
      <c r="S1003">
        <v>4</v>
      </c>
      <c r="T1003">
        <v>13.016020714956699</v>
      </c>
      <c r="U1003">
        <v>11.131059245960399</v>
      </c>
      <c r="V1003">
        <v>40</v>
      </c>
      <c r="W1003">
        <v>13</v>
      </c>
    </row>
    <row r="1004" spans="1:23">
      <c r="A1004" t="s">
        <v>37274</v>
      </c>
      <c r="B1004" t="s">
        <v>12523</v>
      </c>
      <c r="C1004" t="s">
        <v>12524</v>
      </c>
      <c r="D1004">
        <v>1994</v>
      </c>
      <c r="E1004" t="s">
        <v>12525</v>
      </c>
      <c r="F1004" t="s">
        <v>12529</v>
      </c>
      <c r="G1004">
        <v>6</v>
      </c>
      <c r="I1004" t="s">
        <v>37029</v>
      </c>
      <c r="J1004">
        <v>5</v>
      </c>
      <c r="K1004" t="s">
        <v>37021</v>
      </c>
      <c r="L1004" t="s">
        <v>37201</v>
      </c>
      <c r="M1004" t="s">
        <v>37275</v>
      </c>
      <c r="N1004" t="s">
        <v>37097</v>
      </c>
      <c r="O1004" t="s">
        <v>37098</v>
      </c>
      <c r="P1004" t="s">
        <v>37242</v>
      </c>
      <c r="Q1004">
        <v>31.766667000000002</v>
      </c>
      <c r="R1004">
        <v>129.80000000000001</v>
      </c>
      <c r="S1004">
        <v>4</v>
      </c>
      <c r="T1004">
        <v>10.0022286881693</v>
      </c>
      <c r="U1004">
        <v>87.791741472172305</v>
      </c>
      <c r="V1004">
        <v>40</v>
      </c>
      <c r="W1004">
        <v>10</v>
      </c>
    </row>
    <row r="1005" spans="1:23">
      <c r="A1005" t="s">
        <v>37274</v>
      </c>
      <c r="B1005" t="s">
        <v>12523</v>
      </c>
      <c r="C1005" t="s">
        <v>12524</v>
      </c>
      <c r="D1005">
        <v>1994</v>
      </c>
      <c r="E1005" t="s">
        <v>12525</v>
      </c>
      <c r="F1005" t="s">
        <v>12529</v>
      </c>
      <c r="G1005">
        <v>6</v>
      </c>
      <c r="I1005" t="s">
        <v>37029</v>
      </c>
      <c r="J1005">
        <v>5</v>
      </c>
      <c r="K1005" t="s">
        <v>37021</v>
      </c>
      <c r="L1005" t="s">
        <v>37201</v>
      </c>
      <c r="M1005" t="s">
        <v>37275</v>
      </c>
      <c r="N1005" t="s">
        <v>37097</v>
      </c>
      <c r="O1005" t="s">
        <v>37098</v>
      </c>
      <c r="P1005" t="s">
        <v>37242</v>
      </c>
      <c r="Q1005">
        <v>31.766667000000002</v>
      </c>
      <c r="R1005">
        <v>129.80000000000001</v>
      </c>
      <c r="S1005">
        <v>4</v>
      </c>
      <c r="T1005">
        <v>11.003248824420799</v>
      </c>
      <c r="U1005">
        <v>73.788150807899399</v>
      </c>
      <c r="V1005">
        <v>40</v>
      </c>
      <c r="W1005">
        <v>11</v>
      </c>
    </row>
    <row r="1006" spans="1:23">
      <c r="A1006" t="s">
        <v>37274</v>
      </c>
      <c r="B1006" t="s">
        <v>12523</v>
      </c>
      <c r="C1006" t="s">
        <v>12524</v>
      </c>
      <c r="D1006">
        <v>1994</v>
      </c>
      <c r="E1006" t="s">
        <v>12525</v>
      </c>
      <c r="F1006" t="s">
        <v>12529</v>
      </c>
      <c r="G1006">
        <v>6</v>
      </c>
      <c r="I1006" t="s">
        <v>37029</v>
      </c>
      <c r="J1006">
        <v>5</v>
      </c>
      <c r="K1006" t="s">
        <v>37021</v>
      </c>
      <c r="L1006" t="s">
        <v>37201</v>
      </c>
      <c r="M1006" t="s">
        <v>37275</v>
      </c>
      <c r="N1006" t="s">
        <v>37097</v>
      </c>
      <c r="O1006" t="s">
        <v>37098</v>
      </c>
      <c r="P1006" t="s">
        <v>37242</v>
      </c>
      <c r="Q1006">
        <v>31.766667000000002</v>
      </c>
      <c r="R1006">
        <v>129.80000000000001</v>
      </c>
      <c r="S1006">
        <v>4</v>
      </c>
      <c r="T1006">
        <v>12.012893014892899</v>
      </c>
      <c r="U1006">
        <v>11.849192100538501</v>
      </c>
      <c r="V1006">
        <v>40</v>
      </c>
      <c r="W1006">
        <v>12</v>
      </c>
    </row>
    <row r="1007" spans="1:23">
      <c r="A1007" t="s">
        <v>37274</v>
      </c>
      <c r="B1007" t="s">
        <v>12523</v>
      </c>
      <c r="C1007" t="s">
        <v>12524</v>
      </c>
      <c r="D1007">
        <v>1994</v>
      </c>
      <c r="E1007" t="s">
        <v>12525</v>
      </c>
      <c r="F1007" t="s">
        <v>12529</v>
      </c>
      <c r="G1007">
        <v>6</v>
      </c>
      <c r="I1007" t="s">
        <v>37029</v>
      </c>
      <c r="J1007">
        <v>5</v>
      </c>
      <c r="K1007" t="s">
        <v>37021</v>
      </c>
      <c r="L1007" t="s">
        <v>37201</v>
      </c>
      <c r="M1007" t="s">
        <v>37275</v>
      </c>
      <c r="N1007" t="s">
        <v>37097</v>
      </c>
      <c r="O1007" t="s">
        <v>37098</v>
      </c>
      <c r="P1007" t="s">
        <v>37242</v>
      </c>
      <c r="Q1007">
        <v>31.766667000000002</v>
      </c>
      <c r="R1007">
        <v>129.80000000000001</v>
      </c>
      <c r="S1007">
        <v>4</v>
      </c>
      <c r="T1007">
        <v>13.0151809194146</v>
      </c>
      <c r="U1007">
        <v>15.798922800718101</v>
      </c>
      <c r="V1007">
        <v>40</v>
      </c>
      <c r="W1007">
        <v>13</v>
      </c>
    </row>
    <row r="1008" spans="1:23">
      <c r="A1008" t="s">
        <v>37274</v>
      </c>
      <c r="B1008" t="s">
        <v>12523</v>
      </c>
      <c r="C1008" t="s">
        <v>12524</v>
      </c>
      <c r="D1008">
        <v>1994</v>
      </c>
      <c r="E1008" t="s">
        <v>12525</v>
      </c>
      <c r="F1008" t="s">
        <v>12529</v>
      </c>
      <c r="G1008">
        <v>6</v>
      </c>
      <c r="I1008" t="s">
        <v>37029</v>
      </c>
      <c r="J1008">
        <v>5</v>
      </c>
      <c r="K1008" t="s">
        <v>37021</v>
      </c>
      <c r="L1008" t="s">
        <v>37201</v>
      </c>
      <c r="M1008" t="s">
        <v>37275</v>
      </c>
      <c r="N1008" t="s">
        <v>37097</v>
      </c>
      <c r="O1008" t="s">
        <v>37098</v>
      </c>
      <c r="P1008" t="s">
        <v>37279</v>
      </c>
      <c r="Q1008">
        <v>38.268332999999998</v>
      </c>
      <c r="R1008">
        <v>140.86944399999999</v>
      </c>
      <c r="S1008">
        <v>4</v>
      </c>
      <c r="T1008">
        <v>10.000936695027701</v>
      </c>
      <c r="U1008">
        <v>94.973070017953305</v>
      </c>
      <c r="V1008">
        <v>40</v>
      </c>
      <c r="W1008">
        <v>10</v>
      </c>
    </row>
    <row r="1009" spans="1:23">
      <c r="A1009" t="s">
        <v>37274</v>
      </c>
      <c r="B1009" t="s">
        <v>12523</v>
      </c>
      <c r="C1009" t="s">
        <v>12524</v>
      </c>
      <c r="D1009">
        <v>1994</v>
      </c>
      <c r="E1009" t="s">
        <v>12525</v>
      </c>
      <c r="F1009" t="s">
        <v>12529</v>
      </c>
      <c r="G1009">
        <v>6</v>
      </c>
      <c r="I1009" t="s">
        <v>37029</v>
      </c>
      <c r="J1009">
        <v>5</v>
      </c>
      <c r="K1009" t="s">
        <v>37021</v>
      </c>
      <c r="L1009" t="s">
        <v>37201</v>
      </c>
      <c r="M1009" t="s">
        <v>37275</v>
      </c>
      <c r="N1009" t="s">
        <v>37097</v>
      </c>
      <c r="O1009" t="s">
        <v>37098</v>
      </c>
      <c r="P1009" t="s">
        <v>37279</v>
      </c>
      <c r="Q1009">
        <v>38.268332999999998</v>
      </c>
      <c r="R1009">
        <v>140.86944399999999</v>
      </c>
      <c r="S1009">
        <v>4</v>
      </c>
      <c r="T1009">
        <v>11.0138350932253</v>
      </c>
      <c r="U1009">
        <v>89.946140035906595</v>
      </c>
      <c r="V1009">
        <v>40</v>
      </c>
      <c r="W1009">
        <v>11</v>
      </c>
    </row>
    <row r="1010" spans="1:23">
      <c r="A1010" t="s">
        <v>37274</v>
      </c>
      <c r="B1010" t="s">
        <v>12523</v>
      </c>
      <c r="C1010" t="s">
        <v>12524</v>
      </c>
      <c r="D1010">
        <v>1994</v>
      </c>
      <c r="E1010" t="s">
        <v>12525</v>
      </c>
      <c r="F1010" t="s">
        <v>12529</v>
      </c>
      <c r="G1010">
        <v>6</v>
      </c>
      <c r="I1010" t="s">
        <v>37029</v>
      </c>
      <c r="J1010">
        <v>5</v>
      </c>
      <c r="K1010" t="s">
        <v>37021</v>
      </c>
      <c r="L1010" t="s">
        <v>37201</v>
      </c>
      <c r="M1010" t="s">
        <v>37275</v>
      </c>
      <c r="N1010" t="s">
        <v>37097</v>
      </c>
      <c r="O1010" t="s">
        <v>37098</v>
      </c>
      <c r="P1010" t="s">
        <v>37279</v>
      </c>
      <c r="Q1010">
        <v>38.268332999999998</v>
      </c>
      <c r="R1010">
        <v>140.86944399999999</v>
      </c>
      <c r="S1010">
        <v>4</v>
      </c>
      <c r="T1010">
        <v>12.012440817293299</v>
      </c>
      <c r="U1010">
        <v>14.3626570915619</v>
      </c>
      <c r="V1010">
        <v>40</v>
      </c>
      <c r="W1010">
        <v>12</v>
      </c>
    </row>
    <row r="1011" spans="1:23">
      <c r="A1011" t="s">
        <v>37274</v>
      </c>
      <c r="B1011" t="s">
        <v>12523</v>
      </c>
      <c r="C1011" t="s">
        <v>12524</v>
      </c>
      <c r="D1011">
        <v>1994</v>
      </c>
      <c r="E1011" t="s">
        <v>12525</v>
      </c>
      <c r="F1011" t="s">
        <v>12529</v>
      </c>
      <c r="G1011">
        <v>6</v>
      </c>
      <c r="I1011" t="s">
        <v>37029</v>
      </c>
      <c r="J1011">
        <v>5</v>
      </c>
      <c r="K1011" t="s">
        <v>37021</v>
      </c>
      <c r="L1011" t="s">
        <v>37201</v>
      </c>
      <c r="M1011" t="s">
        <v>37275</v>
      </c>
      <c r="N1011" t="s">
        <v>37097</v>
      </c>
      <c r="O1011" t="s">
        <v>37098</v>
      </c>
      <c r="P1011" t="s">
        <v>37279</v>
      </c>
      <c r="Q1011">
        <v>38.268332999999998</v>
      </c>
      <c r="R1011">
        <v>140.86944399999999</v>
      </c>
      <c r="S1011">
        <v>4</v>
      </c>
      <c r="T1011">
        <v>13.021455161108801</v>
      </c>
      <c r="U1011">
        <v>5.9245960502693</v>
      </c>
      <c r="V1011">
        <v>40</v>
      </c>
      <c r="W1011">
        <v>13</v>
      </c>
    </row>
    <row r="1012" spans="1:23">
      <c r="A1012" t="s">
        <v>37280</v>
      </c>
      <c r="B1012" t="s">
        <v>12603</v>
      </c>
      <c r="C1012" t="s">
        <v>12604</v>
      </c>
      <c r="D1012">
        <v>1993</v>
      </c>
      <c r="E1012" t="s">
        <v>258</v>
      </c>
      <c r="F1012" t="s">
        <v>12606</v>
      </c>
      <c r="G1012">
        <v>8</v>
      </c>
      <c r="J1012">
        <v>8</v>
      </c>
      <c r="K1012" t="s">
        <v>37019</v>
      </c>
      <c r="L1012" t="s">
        <v>37174</v>
      </c>
      <c r="M1012" t="s">
        <v>37175</v>
      </c>
      <c r="N1012" t="s">
        <v>37176</v>
      </c>
      <c r="O1012" t="s">
        <v>37098</v>
      </c>
      <c r="P1012" t="s">
        <v>37281</v>
      </c>
      <c r="Q1012">
        <v>44.884999999999998</v>
      </c>
      <c r="R1012">
        <v>6.3561110000000003</v>
      </c>
      <c r="S1012">
        <v>8</v>
      </c>
      <c r="T1012">
        <v>12.009009009009</v>
      </c>
      <c r="U1012">
        <v>100.410341848698</v>
      </c>
      <c r="V1012">
        <v>250</v>
      </c>
      <c r="W1012">
        <v>12</v>
      </c>
    </row>
    <row r="1013" spans="1:23">
      <c r="A1013" t="s">
        <v>37280</v>
      </c>
      <c r="B1013" t="s">
        <v>12603</v>
      </c>
      <c r="C1013" t="s">
        <v>12604</v>
      </c>
      <c r="D1013">
        <v>1993</v>
      </c>
      <c r="E1013" t="s">
        <v>258</v>
      </c>
      <c r="F1013" t="s">
        <v>12606</v>
      </c>
      <c r="G1013">
        <v>8</v>
      </c>
      <c r="J1013">
        <v>8</v>
      </c>
      <c r="K1013" t="s">
        <v>37019</v>
      </c>
      <c r="L1013" t="s">
        <v>37174</v>
      </c>
      <c r="M1013" t="s">
        <v>37175</v>
      </c>
      <c r="N1013" t="s">
        <v>37176</v>
      </c>
      <c r="O1013" t="s">
        <v>37098</v>
      </c>
      <c r="P1013" t="s">
        <v>37281</v>
      </c>
      <c r="Q1013">
        <v>44.884999999999998</v>
      </c>
      <c r="R1013">
        <v>6.3561110000000003</v>
      </c>
      <c r="S1013">
        <v>8</v>
      </c>
      <c r="T1013">
        <v>13</v>
      </c>
      <c r="U1013">
        <v>100.34246575342399</v>
      </c>
      <c r="V1013">
        <v>250</v>
      </c>
      <c r="W1013">
        <v>13</v>
      </c>
    </row>
    <row r="1014" spans="1:23">
      <c r="A1014" t="s">
        <v>37280</v>
      </c>
      <c r="B1014" t="s">
        <v>12603</v>
      </c>
      <c r="C1014" t="s">
        <v>12604</v>
      </c>
      <c r="D1014">
        <v>1993</v>
      </c>
      <c r="E1014" t="s">
        <v>258</v>
      </c>
      <c r="F1014" t="s">
        <v>12606</v>
      </c>
      <c r="G1014">
        <v>8</v>
      </c>
      <c r="J1014">
        <v>8</v>
      </c>
      <c r="K1014" t="s">
        <v>37019</v>
      </c>
      <c r="L1014" t="s">
        <v>37174</v>
      </c>
      <c r="M1014" t="s">
        <v>37175</v>
      </c>
      <c r="N1014" t="s">
        <v>37176</v>
      </c>
      <c r="O1014" t="s">
        <v>37098</v>
      </c>
      <c r="P1014" t="s">
        <v>37281</v>
      </c>
      <c r="Q1014">
        <v>44.884999999999998</v>
      </c>
      <c r="R1014">
        <v>6.3561110000000003</v>
      </c>
      <c r="S1014">
        <v>8</v>
      </c>
      <c r="T1014">
        <v>14.036036036036</v>
      </c>
      <c r="U1014">
        <v>100.271504381093</v>
      </c>
      <c r="V1014">
        <v>250</v>
      </c>
      <c r="W1014">
        <v>14</v>
      </c>
    </row>
    <row r="1015" spans="1:23">
      <c r="A1015" t="s">
        <v>37280</v>
      </c>
      <c r="B1015" t="s">
        <v>12603</v>
      </c>
      <c r="C1015" t="s">
        <v>12604</v>
      </c>
      <c r="D1015">
        <v>1993</v>
      </c>
      <c r="E1015" t="s">
        <v>258</v>
      </c>
      <c r="F1015" t="s">
        <v>12606</v>
      </c>
      <c r="G1015">
        <v>8</v>
      </c>
      <c r="J1015">
        <v>8</v>
      </c>
      <c r="K1015" t="s">
        <v>37019</v>
      </c>
      <c r="L1015" t="s">
        <v>37174</v>
      </c>
      <c r="M1015" t="s">
        <v>37175</v>
      </c>
      <c r="N1015" t="s">
        <v>37176</v>
      </c>
      <c r="O1015" t="s">
        <v>37098</v>
      </c>
      <c r="P1015" t="s">
        <v>37281</v>
      </c>
      <c r="Q1015">
        <v>44.884999999999998</v>
      </c>
      <c r="R1015">
        <v>6.3561110000000003</v>
      </c>
      <c r="S1015">
        <v>8</v>
      </c>
      <c r="T1015">
        <v>14.486486486486401</v>
      </c>
      <c r="U1015">
        <v>70.788596815993998</v>
      </c>
      <c r="V1015">
        <v>250</v>
      </c>
      <c r="W1015">
        <v>14.5</v>
      </c>
    </row>
    <row r="1016" spans="1:23">
      <c r="A1016" t="s">
        <v>37280</v>
      </c>
      <c r="B1016" t="s">
        <v>12603</v>
      </c>
      <c r="C1016" t="s">
        <v>12604</v>
      </c>
      <c r="D1016">
        <v>1993</v>
      </c>
      <c r="E1016" t="s">
        <v>258</v>
      </c>
      <c r="F1016" t="s">
        <v>12606</v>
      </c>
      <c r="G1016">
        <v>8</v>
      </c>
      <c r="J1016">
        <v>8</v>
      </c>
      <c r="K1016" t="s">
        <v>37019</v>
      </c>
      <c r="L1016" t="s">
        <v>37174</v>
      </c>
      <c r="M1016" t="s">
        <v>37175</v>
      </c>
      <c r="N1016" t="s">
        <v>37176</v>
      </c>
      <c r="O1016" t="s">
        <v>37098</v>
      </c>
      <c r="P1016" t="s">
        <v>37281</v>
      </c>
      <c r="Q1016">
        <v>44.884999999999998</v>
      </c>
      <c r="R1016">
        <v>6.3561110000000003</v>
      </c>
      <c r="S1016">
        <v>8</v>
      </c>
      <c r="T1016">
        <v>15.027027027027</v>
      </c>
      <c r="U1016">
        <v>34.450203628285799</v>
      </c>
      <c r="V1016">
        <v>250</v>
      </c>
      <c r="W1016">
        <v>15</v>
      </c>
    </row>
    <row r="1017" spans="1:23">
      <c r="A1017" t="s">
        <v>37280</v>
      </c>
      <c r="B1017" t="s">
        <v>12603</v>
      </c>
      <c r="C1017" t="s">
        <v>12604</v>
      </c>
      <c r="D1017">
        <v>1993</v>
      </c>
      <c r="E1017" t="s">
        <v>258</v>
      </c>
      <c r="F1017" t="s">
        <v>12606</v>
      </c>
      <c r="G1017">
        <v>8</v>
      </c>
      <c r="J1017">
        <v>8</v>
      </c>
      <c r="K1017" t="s">
        <v>37019</v>
      </c>
      <c r="L1017" t="s">
        <v>37174</v>
      </c>
      <c r="M1017" t="s">
        <v>37175</v>
      </c>
      <c r="N1017" t="s">
        <v>37176</v>
      </c>
      <c r="O1017" t="s">
        <v>37098</v>
      </c>
      <c r="P1017" t="s">
        <v>37281</v>
      </c>
      <c r="Q1017">
        <v>44.884999999999998</v>
      </c>
      <c r="R1017">
        <v>6.3561110000000003</v>
      </c>
      <c r="S1017">
        <v>8</v>
      </c>
      <c r="T1017">
        <v>15.5225225225225</v>
      </c>
      <c r="U1017">
        <v>4.9642107861286</v>
      </c>
      <c r="V1017">
        <v>250</v>
      </c>
      <c r="W1017">
        <v>15.5</v>
      </c>
    </row>
    <row r="1018" spans="1:23">
      <c r="A1018" t="s">
        <v>37280</v>
      </c>
      <c r="B1018" t="s">
        <v>12603</v>
      </c>
      <c r="C1018" t="s">
        <v>12604</v>
      </c>
      <c r="D1018">
        <v>1993</v>
      </c>
      <c r="E1018" t="s">
        <v>258</v>
      </c>
      <c r="F1018" t="s">
        <v>12606</v>
      </c>
      <c r="G1018">
        <v>8</v>
      </c>
      <c r="J1018">
        <v>8</v>
      </c>
      <c r="K1018" t="s">
        <v>37019</v>
      </c>
      <c r="L1018" t="s">
        <v>37174</v>
      </c>
      <c r="M1018" t="s">
        <v>37175</v>
      </c>
      <c r="N1018" t="s">
        <v>37176</v>
      </c>
      <c r="O1018" t="s">
        <v>37098</v>
      </c>
      <c r="P1018" t="s">
        <v>37281</v>
      </c>
      <c r="Q1018">
        <v>44.884999999999998</v>
      </c>
      <c r="R1018">
        <v>6.3561110000000003</v>
      </c>
      <c r="S1018">
        <v>8</v>
      </c>
      <c r="T1018">
        <v>16.018018018018001</v>
      </c>
      <c r="U1018">
        <v>4.9302727384919596</v>
      </c>
      <c r="V1018">
        <v>250</v>
      </c>
      <c r="W1018">
        <v>16</v>
      </c>
    </row>
    <row r="1019" spans="1:23">
      <c r="A1019" t="s">
        <v>37280</v>
      </c>
      <c r="B1019" t="s">
        <v>12603</v>
      </c>
      <c r="C1019" t="s">
        <v>12604</v>
      </c>
      <c r="D1019">
        <v>1993</v>
      </c>
      <c r="E1019" t="s">
        <v>258</v>
      </c>
      <c r="F1019" t="s">
        <v>12606</v>
      </c>
      <c r="G1019">
        <v>8</v>
      </c>
      <c r="J1019">
        <v>8</v>
      </c>
      <c r="K1019" t="s">
        <v>37019</v>
      </c>
      <c r="L1019" t="s">
        <v>37174</v>
      </c>
      <c r="M1019" t="s">
        <v>37175</v>
      </c>
      <c r="N1019" t="s">
        <v>37176</v>
      </c>
      <c r="O1019" t="s">
        <v>37098</v>
      </c>
      <c r="P1019" t="s">
        <v>37281</v>
      </c>
      <c r="Q1019">
        <v>44.884999999999998</v>
      </c>
      <c r="R1019">
        <v>6.3561110000000003</v>
      </c>
      <c r="S1019">
        <v>8</v>
      </c>
      <c r="T1019">
        <v>17.009009009008999</v>
      </c>
      <c r="U1019">
        <v>4.8623966432185703</v>
      </c>
      <c r="V1019">
        <v>250</v>
      </c>
      <c r="W1019">
        <v>17</v>
      </c>
    </row>
    <row r="1020" spans="1:23">
      <c r="A1020" t="s">
        <v>37280</v>
      </c>
      <c r="B1020" t="s">
        <v>12603</v>
      </c>
      <c r="C1020" t="s">
        <v>12604</v>
      </c>
      <c r="D1020">
        <v>1993</v>
      </c>
      <c r="E1020" t="s">
        <v>258</v>
      </c>
      <c r="F1020" t="s">
        <v>12606</v>
      </c>
      <c r="G1020">
        <v>8</v>
      </c>
      <c r="J1020">
        <v>8</v>
      </c>
      <c r="K1020" t="s">
        <v>37019</v>
      </c>
      <c r="L1020" t="s">
        <v>37174</v>
      </c>
      <c r="M1020" t="s">
        <v>37175</v>
      </c>
      <c r="N1020" t="s">
        <v>37176</v>
      </c>
      <c r="O1020" t="s">
        <v>37098</v>
      </c>
      <c r="P1020" t="s">
        <v>37282</v>
      </c>
      <c r="Q1020">
        <v>59.933332999999998</v>
      </c>
      <c r="R1020">
        <v>30.266667000000002</v>
      </c>
      <c r="S1020">
        <v>15</v>
      </c>
      <c r="T1020">
        <v>8</v>
      </c>
      <c r="U1020">
        <v>99.324324324324294</v>
      </c>
      <c r="V1020">
        <v>250</v>
      </c>
      <c r="W1020">
        <v>8</v>
      </c>
    </row>
    <row r="1021" spans="1:23">
      <c r="A1021" t="s">
        <v>37280</v>
      </c>
      <c r="B1021" t="s">
        <v>12603</v>
      </c>
      <c r="C1021" t="s">
        <v>12604</v>
      </c>
      <c r="D1021">
        <v>1993</v>
      </c>
      <c r="E1021" t="s">
        <v>258</v>
      </c>
      <c r="F1021" t="s">
        <v>12606</v>
      </c>
      <c r="G1021">
        <v>8</v>
      </c>
      <c r="J1021">
        <v>8</v>
      </c>
      <c r="K1021" t="s">
        <v>37019</v>
      </c>
      <c r="L1021" t="s">
        <v>37174</v>
      </c>
      <c r="M1021" t="s">
        <v>37175</v>
      </c>
      <c r="N1021" t="s">
        <v>37176</v>
      </c>
      <c r="O1021" t="s">
        <v>37098</v>
      </c>
      <c r="P1021" t="s">
        <v>37282</v>
      </c>
      <c r="Q1021">
        <v>59.933332999999998</v>
      </c>
      <c r="R1021">
        <v>30.266667000000002</v>
      </c>
      <c r="S1021">
        <v>15</v>
      </c>
      <c r="T1021">
        <v>9.02678571428571</v>
      </c>
      <c r="U1021">
        <v>99.254946911196896</v>
      </c>
      <c r="V1021">
        <v>250</v>
      </c>
      <c r="W1021">
        <v>9</v>
      </c>
    </row>
    <row r="1022" spans="1:23">
      <c r="A1022" t="s">
        <v>37280</v>
      </c>
      <c r="B1022" t="s">
        <v>12603</v>
      </c>
      <c r="C1022" t="s">
        <v>12604</v>
      </c>
      <c r="D1022">
        <v>1993</v>
      </c>
      <c r="E1022" t="s">
        <v>258</v>
      </c>
      <c r="F1022" t="s">
        <v>12606</v>
      </c>
      <c r="G1022">
        <v>8</v>
      </c>
      <c r="J1022">
        <v>8</v>
      </c>
      <c r="K1022" t="s">
        <v>37019</v>
      </c>
      <c r="L1022" t="s">
        <v>37174</v>
      </c>
      <c r="M1022" t="s">
        <v>37175</v>
      </c>
      <c r="N1022" t="s">
        <v>37176</v>
      </c>
      <c r="O1022" t="s">
        <v>37098</v>
      </c>
      <c r="P1022" t="s">
        <v>37282</v>
      </c>
      <c r="Q1022">
        <v>59.933332999999998</v>
      </c>
      <c r="R1022">
        <v>30.266667000000002</v>
      </c>
      <c r="S1022">
        <v>15</v>
      </c>
      <c r="T1022">
        <v>10.0089285714285</v>
      </c>
      <c r="U1022">
        <v>99.188585907335806</v>
      </c>
      <c r="V1022">
        <v>250</v>
      </c>
      <c r="W1022">
        <v>10</v>
      </c>
    </row>
    <row r="1023" spans="1:23">
      <c r="A1023" t="s">
        <v>37280</v>
      </c>
      <c r="B1023" t="s">
        <v>12603</v>
      </c>
      <c r="C1023" t="s">
        <v>12604</v>
      </c>
      <c r="D1023">
        <v>1993</v>
      </c>
      <c r="E1023" t="s">
        <v>258</v>
      </c>
      <c r="F1023" t="s">
        <v>12606</v>
      </c>
      <c r="G1023">
        <v>8</v>
      </c>
      <c r="J1023">
        <v>8</v>
      </c>
      <c r="K1023" t="s">
        <v>37019</v>
      </c>
      <c r="L1023" t="s">
        <v>37174</v>
      </c>
      <c r="M1023" t="s">
        <v>37175</v>
      </c>
      <c r="N1023" t="s">
        <v>37176</v>
      </c>
      <c r="O1023" t="s">
        <v>37098</v>
      </c>
      <c r="P1023" t="s">
        <v>37282</v>
      </c>
      <c r="Q1023">
        <v>59.933332999999998</v>
      </c>
      <c r="R1023">
        <v>30.266667000000002</v>
      </c>
      <c r="S1023">
        <v>15</v>
      </c>
      <c r="T1023">
        <v>10.9910714285714</v>
      </c>
      <c r="U1023">
        <v>99.122224903474802</v>
      </c>
      <c r="V1023">
        <v>250</v>
      </c>
      <c r="W1023">
        <v>11</v>
      </c>
    </row>
    <row r="1024" spans="1:23">
      <c r="A1024" t="s">
        <v>37280</v>
      </c>
      <c r="B1024" t="s">
        <v>12603</v>
      </c>
      <c r="C1024" t="s">
        <v>12604</v>
      </c>
      <c r="D1024">
        <v>1993</v>
      </c>
      <c r="E1024" t="s">
        <v>258</v>
      </c>
      <c r="F1024" t="s">
        <v>12606</v>
      </c>
      <c r="G1024">
        <v>8</v>
      </c>
      <c r="J1024">
        <v>8</v>
      </c>
      <c r="K1024" t="s">
        <v>37019</v>
      </c>
      <c r="L1024" t="s">
        <v>37174</v>
      </c>
      <c r="M1024" t="s">
        <v>37175</v>
      </c>
      <c r="N1024" t="s">
        <v>37176</v>
      </c>
      <c r="O1024" t="s">
        <v>37098</v>
      </c>
      <c r="P1024" t="s">
        <v>37282</v>
      </c>
      <c r="Q1024">
        <v>59.933332999999998</v>
      </c>
      <c r="R1024">
        <v>30.266667000000002</v>
      </c>
      <c r="S1024">
        <v>15</v>
      </c>
      <c r="T1024">
        <v>12.0178571428571</v>
      </c>
      <c r="U1024">
        <v>99.052847490347403</v>
      </c>
      <c r="V1024">
        <v>250</v>
      </c>
      <c r="W1024">
        <v>12</v>
      </c>
    </row>
    <row r="1025" spans="1:23">
      <c r="A1025" t="s">
        <v>37280</v>
      </c>
      <c r="B1025" t="s">
        <v>12603</v>
      </c>
      <c r="C1025" t="s">
        <v>12604</v>
      </c>
      <c r="D1025">
        <v>1993</v>
      </c>
      <c r="E1025" t="s">
        <v>258</v>
      </c>
      <c r="F1025" t="s">
        <v>12606</v>
      </c>
      <c r="G1025">
        <v>8</v>
      </c>
      <c r="J1025">
        <v>8</v>
      </c>
      <c r="K1025" t="s">
        <v>37019</v>
      </c>
      <c r="L1025" t="s">
        <v>37174</v>
      </c>
      <c r="M1025" t="s">
        <v>37175</v>
      </c>
      <c r="N1025" t="s">
        <v>37176</v>
      </c>
      <c r="O1025" t="s">
        <v>37098</v>
      </c>
      <c r="P1025" t="s">
        <v>37282</v>
      </c>
      <c r="Q1025">
        <v>59.933332999999998</v>
      </c>
      <c r="R1025">
        <v>30.266667000000002</v>
      </c>
      <c r="S1025">
        <v>15</v>
      </c>
      <c r="T1025">
        <v>13.044642857142801</v>
      </c>
      <c r="U1025">
        <v>98.983470077220005</v>
      </c>
      <c r="V1025">
        <v>250</v>
      </c>
      <c r="W1025">
        <v>13</v>
      </c>
    </row>
    <row r="1026" spans="1:23">
      <c r="A1026" t="s">
        <v>37280</v>
      </c>
      <c r="B1026" t="s">
        <v>12603</v>
      </c>
      <c r="C1026" t="s">
        <v>12604</v>
      </c>
      <c r="D1026">
        <v>1993</v>
      </c>
      <c r="E1026" t="s">
        <v>258</v>
      </c>
      <c r="F1026" t="s">
        <v>12606</v>
      </c>
      <c r="G1026">
        <v>8</v>
      </c>
      <c r="J1026">
        <v>8</v>
      </c>
      <c r="K1026" t="s">
        <v>37019</v>
      </c>
      <c r="L1026" t="s">
        <v>37174</v>
      </c>
      <c r="M1026" t="s">
        <v>37175</v>
      </c>
      <c r="N1026" t="s">
        <v>37176</v>
      </c>
      <c r="O1026" t="s">
        <v>37098</v>
      </c>
      <c r="P1026" t="s">
        <v>37282</v>
      </c>
      <c r="Q1026">
        <v>59.933332999999998</v>
      </c>
      <c r="R1026">
        <v>30.266667000000002</v>
      </c>
      <c r="S1026">
        <v>15</v>
      </c>
      <c r="T1026">
        <v>14.026785714285699</v>
      </c>
      <c r="U1026">
        <v>98.917109073359001</v>
      </c>
      <c r="V1026">
        <v>250</v>
      </c>
      <c r="W1026">
        <v>14</v>
      </c>
    </row>
    <row r="1027" spans="1:23">
      <c r="A1027" t="s">
        <v>37280</v>
      </c>
      <c r="B1027" t="s">
        <v>12603</v>
      </c>
      <c r="C1027" t="s">
        <v>12604</v>
      </c>
      <c r="D1027">
        <v>1993</v>
      </c>
      <c r="E1027" t="s">
        <v>258</v>
      </c>
      <c r="F1027" t="s">
        <v>12606</v>
      </c>
      <c r="G1027">
        <v>8</v>
      </c>
      <c r="J1027">
        <v>8</v>
      </c>
      <c r="K1027" t="s">
        <v>37019</v>
      </c>
      <c r="L1027" t="s">
        <v>37174</v>
      </c>
      <c r="M1027" t="s">
        <v>37175</v>
      </c>
      <c r="N1027" t="s">
        <v>37176</v>
      </c>
      <c r="O1027" t="s">
        <v>37098</v>
      </c>
      <c r="P1027" t="s">
        <v>37282</v>
      </c>
      <c r="Q1027">
        <v>59.933332999999998</v>
      </c>
      <c r="R1027">
        <v>30.266667000000002</v>
      </c>
      <c r="S1027">
        <v>15</v>
      </c>
      <c r="T1027">
        <v>14.5</v>
      </c>
      <c r="U1027">
        <v>97.529560810810693</v>
      </c>
      <c r="V1027">
        <v>250</v>
      </c>
      <c r="W1027">
        <v>14.5</v>
      </c>
    </row>
    <row r="1028" spans="1:23">
      <c r="A1028" t="s">
        <v>37280</v>
      </c>
      <c r="B1028" t="s">
        <v>12603</v>
      </c>
      <c r="C1028" t="s">
        <v>12604</v>
      </c>
      <c r="D1028">
        <v>1993</v>
      </c>
      <c r="E1028" t="s">
        <v>258</v>
      </c>
      <c r="F1028" t="s">
        <v>12606</v>
      </c>
      <c r="G1028">
        <v>8</v>
      </c>
      <c r="J1028">
        <v>8</v>
      </c>
      <c r="K1028" t="s">
        <v>37019</v>
      </c>
      <c r="L1028" t="s">
        <v>37174</v>
      </c>
      <c r="M1028" t="s">
        <v>37175</v>
      </c>
      <c r="N1028" t="s">
        <v>37176</v>
      </c>
      <c r="O1028" t="s">
        <v>37098</v>
      </c>
      <c r="P1028" t="s">
        <v>37282</v>
      </c>
      <c r="Q1028">
        <v>59.933332999999998</v>
      </c>
      <c r="R1028">
        <v>30.266667000000002</v>
      </c>
      <c r="S1028">
        <v>15</v>
      </c>
      <c r="T1028">
        <v>15</v>
      </c>
      <c r="U1028">
        <v>96.820704633204599</v>
      </c>
      <c r="V1028">
        <v>250</v>
      </c>
      <c r="W1028">
        <v>15</v>
      </c>
    </row>
    <row r="1029" spans="1:23">
      <c r="A1029" t="s">
        <v>37280</v>
      </c>
      <c r="B1029" t="s">
        <v>12603</v>
      </c>
      <c r="C1029" t="s">
        <v>12604</v>
      </c>
      <c r="D1029">
        <v>1993</v>
      </c>
      <c r="E1029" t="s">
        <v>258</v>
      </c>
      <c r="F1029" t="s">
        <v>12606</v>
      </c>
      <c r="G1029">
        <v>8</v>
      </c>
      <c r="J1029">
        <v>8</v>
      </c>
      <c r="K1029" t="s">
        <v>37019</v>
      </c>
      <c r="L1029" t="s">
        <v>37174</v>
      </c>
      <c r="M1029" t="s">
        <v>37175</v>
      </c>
      <c r="N1029" t="s">
        <v>37176</v>
      </c>
      <c r="O1029" t="s">
        <v>37098</v>
      </c>
      <c r="P1029" t="s">
        <v>37282</v>
      </c>
      <c r="Q1029">
        <v>59.933332999999998</v>
      </c>
      <c r="R1029">
        <v>30.266667000000002</v>
      </c>
      <c r="S1029">
        <v>15</v>
      </c>
      <c r="T1029">
        <v>15.544642857142801</v>
      </c>
      <c r="U1029">
        <v>96.111848455598405</v>
      </c>
      <c r="V1029">
        <v>250</v>
      </c>
      <c r="W1029">
        <v>15.5</v>
      </c>
    </row>
    <row r="1030" spans="1:23">
      <c r="A1030" t="s">
        <v>37280</v>
      </c>
      <c r="B1030" t="s">
        <v>12603</v>
      </c>
      <c r="C1030" t="s">
        <v>12604</v>
      </c>
      <c r="D1030">
        <v>1993</v>
      </c>
      <c r="E1030" t="s">
        <v>258</v>
      </c>
      <c r="F1030" t="s">
        <v>12606</v>
      </c>
      <c r="G1030">
        <v>8</v>
      </c>
      <c r="J1030">
        <v>8</v>
      </c>
      <c r="K1030" t="s">
        <v>37019</v>
      </c>
      <c r="L1030" t="s">
        <v>37174</v>
      </c>
      <c r="M1030" t="s">
        <v>37175</v>
      </c>
      <c r="N1030" t="s">
        <v>37176</v>
      </c>
      <c r="O1030" t="s">
        <v>37098</v>
      </c>
      <c r="P1030" t="s">
        <v>37282</v>
      </c>
      <c r="Q1030">
        <v>59.933332999999998</v>
      </c>
      <c r="R1030">
        <v>30.266667000000002</v>
      </c>
      <c r="S1030">
        <v>15</v>
      </c>
      <c r="T1030">
        <v>15.9910714285714</v>
      </c>
      <c r="U1030">
        <v>98.784387065637006</v>
      </c>
      <c r="V1030">
        <v>250</v>
      </c>
      <c r="W1030">
        <v>16</v>
      </c>
    </row>
    <row r="1031" spans="1:23">
      <c r="A1031" t="s">
        <v>37280</v>
      </c>
      <c r="B1031" t="s">
        <v>12603</v>
      </c>
      <c r="C1031" t="s">
        <v>12604</v>
      </c>
      <c r="D1031">
        <v>1993</v>
      </c>
      <c r="E1031" t="s">
        <v>258</v>
      </c>
      <c r="F1031" t="s">
        <v>12606</v>
      </c>
      <c r="G1031">
        <v>8</v>
      </c>
      <c r="J1031">
        <v>8</v>
      </c>
      <c r="K1031" t="s">
        <v>37019</v>
      </c>
      <c r="L1031" t="s">
        <v>37174</v>
      </c>
      <c r="M1031" t="s">
        <v>37175</v>
      </c>
      <c r="N1031" t="s">
        <v>37176</v>
      </c>
      <c r="O1031" t="s">
        <v>37098</v>
      </c>
      <c r="P1031" t="s">
        <v>37282</v>
      </c>
      <c r="Q1031">
        <v>59.933332999999998</v>
      </c>
      <c r="R1031">
        <v>30.266667000000002</v>
      </c>
      <c r="S1031">
        <v>15</v>
      </c>
      <c r="T1031">
        <v>16.25</v>
      </c>
      <c r="U1031">
        <v>49.438947876447799</v>
      </c>
      <c r="V1031">
        <v>250</v>
      </c>
      <c r="W1031">
        <v>16.3</v>
      </c>
    </row>
    <row r="1032" spans="1:23">
      <c r="A1032" t="s">
        <v>37280</v>
      </c>
      <c r="B1032" t="s">
        <v>12603</v>
      </c>
      <c r="C1032" t="s">
        <v>12604</v>
      </c>
      <c r="D1032">
        <v>1993</v>
      </c>
      <c r="E1032" t="s">
        <v>258</v>
      </c>
      <c r="F1032" t="s">
        <v>12606</v>
      </c>
      <c r="G1032">
        <v>8</v>
      </c>
      <c r="J1032">
        <v>8</v>
      </c>
      <c r="K1032" t="s">
        <v>37019</v>
      </c>
      <c r="L1032" t="s">
        <v>37174</v>
      </c>
      <c r="M1032" t="s">
        <v>37175</v>
      </c>
      <c r="N1032" t="s">
        <v>37176</v>
      </c>
      <c r="O1032" t="s">
        <v>37098</v>
      </c>
      <c r="P1032" t="s">
        <v>37282</v>
      </c>
      <c r="Q1032">
        <v>59.933332999999998</v>
      </c>
      <c r="R1032">
        <v>30.266667000000002</v>
      </c>
      <c r="S1032">
        <v>15</v>
      </c>
      <c r="T1032">
        <v>16.526785714285701</v>
      </c>
      <c r="U1032">
        <v>18.342784749034699</v>
      </c>
      <c r="V1032">
        <v>250</v>
      </c>
      <c r="W1032">
        <v>16.5</v>
      </c>
    </row>
    <row r="1033" spans="1:23">
      <c r="A1033" t="s">
        <v>37280</v>
      </c>
      <c r="B1033" t="s">
        <v>12603</v>
      </c>
      <c r="C1033" t="s">
        <v>12604</v>
      </c>
      <c r="D1033">
        <v>1993</v>
      </c>
      <c r="E1033" t="s">
        <v>258</v>
      </c>
      <c r="F1033" t="s">
        <v>12606</v>
      </c>
      <c r="G1033">
        <v>8</v>
      </c>
      <c r="J1033">
        <v>8</v>
      </c>
      <c r="K1033" t="s">
        <v>37019</v>
      </c>
      <c r="L1033" t="s">
        <v>37174</v>
      </c>
      <c r="M1033" t="s">
        <v>37175</v>
      </c>
      <c r="N1033" t="s">
        <v>37176</v>
      </c>
      <c r="O1033" t="s">
        <v>37098</v>
      </c>
      <c r="P1033" t="s">
        <v>37282</v>
      </c>
      <c r="Q1033">
        <v>59.933332999999998</v>
      </c>
      <c r="R1033">
        <v>30.266667000000002</v>
      </c>
      <c r="S1033">
        <v>15</v>
      </c>
      <c r="T1033">
        <v>17.0178571428571</v>
      </c>
      <c r="U1033">
        <v>5.4717664092664</v>
      </c>
      <c r="V1033">
        <v>250</v>
      </c>
      <c r="W1033">
        <v>17</v>
      </c>
    </row>
    <row r="1034" spans="1:23">
      <c r="A1034" t="s">
        <v>37280</v>
      </c>
      <c r="B1034" t="s">
        <v>12603</v>
      </c>
      <c r="C1034" t="s">
        <v>12604</v>
      </c>
      <c r="D1034">
        <v>1993</v>
      </c>
      <c r="E1034" t="s">
        <v>258</v>
      </c>
      <c r="F1034" t="s">
        <v>12606</v>
      </c>
      <c r="G1034">
        <v>8</v>
      </c>
      <c r="J1034">
        <v>8</v>
      </c>
      <c r="K1034" t="s">
        <v>37019</v>
      </c>
      <c r="L1034" t="s">
        <v>37174</v>
      </c>
      <c r="M1034" t="s">
        <v>37175</v>
      </c>
      <c r="N1034" t="s">
        <v>37176</v>
      </c>
      <c r="O1034" t="s">
        <v>37098</v>
      </c>
      <c r="P1034" t="s">
        <v>37282</v>
      </c>
      <c r="Q1034">
        <v>59.933332999999998</v>
      </c>
      <c r="R1034">
        <v>30.266667000000002</v>
      </c>
      <c r="S1034">
        <v>15</v>
      </c>
      <c r="T1034">
        <v>18.044642857142801</v>
      </c>
      <c r="U1034">
        <v>5.4023889961389902</v>
      </c>
      <c r="V1034">
        <v>250</v>
      </c>
      <c r="W1034">
        <v>18</v>
      </c>
    </row>
    <row r="1035" spans="1:23">
      <c r="A1035" t="s">
        <v>37280</v>
      </c>
      <c r="B1035" t="s">
        <v>12603</v>
      </c>
      <c r="C1035" t="s">
        <v>12604</v>
      </c>
      <c r="D1035">
        <v>1993</v>
      </c>
      <c r="E1035" t="s">
        <v>258</v>
      </c>
      <c r="F1035" t="s">
        <v>12606</v>
      </c>
      <c r="G1035">
        <v>8</v>
      </c>
      <c r="J1035">
        <v>8</v>
      </c>
      <c r="K1035" t="s">
        <v>37019</v>
      </c>
      <c r="L1035" t="s">
        <v>37174</v>
      </c>
      <c r="M1035" t="s">
        <v>37175</v>
      </c>
      <c r="N1035" t="s">
        <v>37176</v>
      </c>
      <c r="O1035" t="s">
        <v>37098</v>
      </c>
      <c r="P1035" t="s">
        <v>37283</v>
      </c>
      <c r="Q1035">
        <v>45.408056000000002</v>
      </c>
      <c r="R1035">
        <v>11.872222000000001</v>
      </c>
      <c r="S1035">
        <v>7</v>
      </c>
      <c r="T1035">
        <v>11.5</v>
      </c>
      <c r="U1035">
        <v>100.45248868778199</v>
      </c>
      <c r="V1035">
        <v>250</v>
      </c>
      <c r="W1035">
        <v>11.5</v>
      </c>
    </row>
    <row r="1036" spans="1:23">
      <c r="A1036" t="s">
        <v>37280</v>
      </c>
      <c r="B1036" t="s">
        <v>12603</v>
      </c>
      <c r="C1036" t="s">
        <v>12604</v>
      </c>
      <c r="D1036">
        <v>1993</v>
      </c>
      <c r="E1036" t="s">
        <v>258</v>
      </c>
      <c r="F1036" t="s">
        <v>12606</v>
      </c>
      <c r="G1036">
        <v>8</v>
      </c>
      <c r="J1036">
        <v>8</v>
      </c>
      <c r="K1036" t="s">
        <v>37019</v>
      </c>
      <c r="L1036" t="s">
        <v>37174</v>
      </c>
      <c r="M1036" t="s">
        <v>37175</v>
      </c>
      <c r="N1036" t="s">
        <v>37176</v>
      </c>
      <c r="O1036" t="s">
        <v>37098</v>
      </c>
      <c r="P1036" t="s">
        <v>37283</v>
      </c>
      <c r="Q1036">
        <v>45.408056000000002</v>
      </c>
      <c r="R1036">
        <v>11.872222000000001</v>
      </c>
      <c r="S1036">
        <v>7</v>
      </c>
      <c r="T1036">
        <v>11.981900452488601</v>
      </c>
      <c r="U1036">
        <v>101.104696520518</v>
      </c>
      <c r="V1036">
        <v>250</v>
      </c>
      <c r="W1036">
        <v>12</v>
      </c>
    </row>
    <row r="1037" spans="1:23">
      <c r="A1037" t="s">
        <v>37280</v>
      </c>
      <c r="B1037" t="s">
        <v>12603</v>
      </c>
      <c r="C1037" t="s">
        <v>12604</v>
      </c>
      <c r="D1037">
        <v>1993</v>
      </c>
      <c r="E1037" t="s">
        <v>258</v>
      </c>
      <c r="F1037" t="s">
        <v>12606</v>
      </c>
      <c r="G1037">
        <v>8</v>
      </c>
      <c r="J1037">
        <v>8</v>
      </c>
      <c r="K1037" t="s">
        <v>37019</v>
      </c>
      <c r="L1037" t="s">
        <v>37174</v>
      </c>
      <c r="M1037" t="s">
        <v>37175</v>
      </c>
      <c r="N1037" t="s">
        <v>37176</v>
      </c>
      <c r="O1037" t="s">
        <v>37098</v>
      </c>
      <c r="P1037" t="s">
        <v>37283</v>
      </c>
      <c r="Q1037">
        <v>45.408056000000002</v>
      </c>
      <c r="R1037">
        <v>11.872222000000001</v>
      </c>
      <c r="S1037">
        <v>7</v>
      </c>
      <c r="T1037">
        <v>12.479638009049699</v>
      </c>
      <c r="U1037">
        <v>67.277266344203397</v>
      </c>
      <c r="V1037">
        <v>250</v>
      </c>
      <c r="W1037">
        <v>12.5</v>
      </c>
    </row>
    <row r="1038" spans="1:23">
      <c r="A1038" t="s">
        <v>37280</v>
      </c>
      <c r="B1038" t="s">
        <v>12603</v>
      </c>
      <c r="C1038" t="s">
        <v>12604</v>
      </c>
      <c r="D1038">
        <v>1993</v>
      </c>
      <c r="E1038" t="s">
        <v>258</v>
      </c>
      <c r="F1038" t="s">
        <v>12606</v>
      </c>
      <c r="G1038">
        <v>8</v>
      </c>
      <c r="J1038">
        <v>8</v>
      </c>
      <c r="K1038" t="s">
        <v>37019</v>
      </c>
      <c r="L1038" t="s">
        <v>37174</v>
      </c>
      <c r="M1038" t="s">
        <v>37175</v>
      </c>
      <c r="N1038" t="s">
        <v>37176</v>
      </c>
      <c r="O1038" t="s">
        <v>37098</v>
      </c>
      <c r="P1038" t="s">
        <v>37283</v>
      </c>
      <c r="Q1038">
        <v>45.408056000000002</v>
      </c>
      <c r="R1038">
        <v>11.872222000000001</v>
      </c>
      <c r="S1038">
        <v>7</v>
      </c>
      <c r="T1038">
        <v>13.022624434389099</v>
      </c>
      <c r="U1038">
        <v>9.9984396941800497</v>
      </c>
      <c r="V1038">
        <v>250</v>
      </c>
      <c r="W1038">
        <v>13</v>
      </c>
    </row>
    <row r="1039" spans="1:23">
      <c r="A1039" t="s">
        <v>37280</v>
      </c>
      <c r="B1039" t="s">
        <v>12603</v>
      </c>
      <c r="C1039" t="s">
        <v>12604</v>
      </c>
      <c r="D1039">
        <v>1993</v>
      </c>
      <c r="E1039" t="s">
        <v>258</v>
      </c>
      <c r="F1039" t="s">
        <v>12606</v>
      </c>
      <c r="G1039">
        <v>8</v>
      </c>
      <c r="J1039">
        <v>8</v>
      </c>
      <c r="K1039" t="s">
        <v>37019</v>
      </c>
      <c r="L1039" t="s">
        <v>37174</v>
      </c>
      <c r="M1039" t="s">
        <v>37175</v>
      </c>
      <c r="N1039" t="s">
        <v>37176</v>
      </c>
      <c r="O1039" t="s">
        <v>37098</v>
      </c>
      <c r="P1039" t="s">
        <v>37283</v>
      </c>
      <c r="Q1039">
        <v>45.408056000000002</v>
      </c>
      <c r="R1039">
        <v>11.872222000000001</v>
      </c>
      <c r="S1039">
        <v>7</v>
      </c>
      <c r="T1039">
        <v>13.5203619909502</v>
      </c>
      <c r="U1039">
        <v>5.1365267592448101</v>
      </c>
      <c r="V1039">
        <v>250</v>
      </c>
      <c r="W1039">
        <v>13.5</v>
      </c>
    </row>
    <row r="1040" spans="1:23">
      <c r="A1040" t="s">
        <v>37280</v>
      </c>
      <c r="B1040" t="s">
        <v>12603</v>
      </c>
      <c r="C1040" t="s">
        <v>12604</v>
      </c>
      <c r="D1040">
        <v>1993</v>
      </c>
      <c r="E1040" t="s">
        <v>258</v>
      </c>
      <c r="F1040" t="s">
        <v>12606</v>
      </c>
      <c r="G1040">
        <v>8</v>
      </c>
      <c r="J1040">
        <v>8</v>
      </c>
      <c r="K1040" t="s">
        <v>37019</v>
      </c>
      <c r="L1040" t="s">
        <v>37174</v>
      </c>
      <c r="M1040" t="s">
        <v>37175</v>
      </c>
      <c r="N1040" t="s">
        <v>37176</v>
      </c>
      <c r="O1040" t="s">
        <v>37098</v>
      </c>
      <c r="P1040" t="s">
        <v>37283</v>
      </c>
      <c r="Q1040">
        <v>45.408056000000002</v>
      </c>
      <c r="R1040">
        <v>11.872222000000001</v>
      </c>
      <c r="S1040">
        <v>7</v>
      </c>
      <c r="T1040">
        <v>14</v>
      </c>
      <c r="U1040">
        <v>5.0990794195662303</v>
      </c>
      <c r="V1040">
        <v>250</v>
      </c>
      <c r="W1040">
        <v>14</v>
      </c>
    </row>
    <row r="1041" spans="1:23">
      <c r="A1041" t="s">
        <v>37280</v>
      </c>
      <c r="B1041" t="s">
        <v>12603</v>
      </c>
      <c r="C1041" t="s">
        <v>12604</v>
      </c>
      <c r="D1041">
        <v>1993</v>
      </c>
      <c r="E1041" t="s">
        <v>258</v>
      </c>
      <c r="F1041" t="s">
        <v>12606</v>
      </c>
      <c r="G1041">
        <v>8</v>
      </c>
      <c r="J1041">
        <v>8</v>
      </c>
      <c r="K1041" t="s">
        <v>37019</v>
      </c>
      <c r="L1041" t="s">
        <v>37174</v>
      </c>
      <c r="M1041" t="s">
        <v>37175</v>
      </c>
      <c r="N1041" t="s">
        <v>37176</v>
      </c>
      <c r="O1041" t="s">
        <v>37098</v>
      </c>
      <c r="P1041" t="s">
        <v>37283</v>
      </c>
      <c r="Q1041">
        <v>45.408056000000002</v>
      </c>
      <c r="R1041">
        <v>11.872222000000001</v>
      </c>
      <c r="S1041">
        <v>7</v>
      </c>
      <c r="T1041">
        <v>14.5</v>
      </c>
      <c r="U1041">
        <v>4.37509751911373</v>
      </c>
      <c r="V1041">
        <v>250</v>
      </c>
      <c r="W1041">
        <v>14.5</v>
      </c>
    </row>
    <row r="1042" spans="1:23">
      <c r="A1042" t="s">
        <v>37280</v>
      </c>
      <c r="B1042" t="s">
        <v>12603</v>
      </c>
      <c r="C1042" t="s">
        <v>12604</v>
      </c>
      <c r="D1042">
        <v>1993</v>
      </c>
      <c r="E1042" t="s">
        <v>258</v>
      </c>
      <c r="F1042" t="s">
        <v>12606</v>
      </c>
      <c r="G1042">
        <v>8</v>
      </c>
      <c r="J1042">
        <v>8</v>
      </c>
      <c r="K1042" t="s">
        <v>37019</v>
      </c>
      <c r="L1042" t="s">
        <v>37174</v>
      </c>
      <c r="M1042" t="s">
        <v>37175</v>
      </c>
      <c r="N1042" t="s">
        <v>37176</v>
      </c>
      <c r="O1042" t="s">
        <v>37098</v>
      </c>
      <c r="P1042" t="s">
        <v>37284</v>
      </c>
      <c r="Q1042">
        <v>46.749994999999998</v>
      </c>
      <c r="R1042">
        <v>10.066666</v>
      </c>
      <c r="S1042">
        <v>7</v>
      </c>
      <c r="T1042">
        <v>12.0178571428571</v>
      </c>
      <c r="U1042">
        <v>99.460690316395002</v>
      </c>
      <c r="V1042">
        <v>250</v>
      </c>
      <c r="W1042">
        <v>12</v>
      </c>
    </row>
    <row r="1043" spans="1:23">
      <c r="A1043" t="s">
        <v>37280</v>
      </c>
      <c r="B1043" t="s">
        <v>12603</v>
      </c>
      <c r="C1043" t="s">
        <v>12604</v>
      </c>
      <c r="D1043">
        <v>1993</v>
      </c>
      <c r="E1043" t="s">
        <v>258</v>
      </c>
      <c r="F1043" t="s">
        <v>12606</v>
      </c>
      <c r="G1043">
        <v>8</v>
      </c>
      <c r="J1043">
        <v>8</v>
      </c>
      <c r="K1043" t="s">
        <v>37019</v>
      </c>
      <c r="L1043" t="s">
        <v>37174</v>
      </c>
      <c r="M1043" t="s">
        <v>37175</v>
      </c>
      <c r="N1043" t="s">
        <v>37176</v>
      </c>
      <c r="O1043" t="s">
        <v>37098</v>
      </c>
      <c r="P1043" t="s">
        <v>37284</v>
      </c>
      <c r="Q1043">
        <v>46.749994999999998</v>
      </c>
      <c r="R1043">
        <v>10.066666</v>
      </c>
      <c r="S1043">
        <v>7</v>
      </c>
      <c r="T1043">
        <v>13</v>
      </c>
      <c r="U1043">
        <v>99.328859060402607</v>
      </c>
      <c r="V1043">
        <v>250</v>
      </c>
      <c r="W1043">
        <v>13</v>
      </c>
    </row>
    <row r="1044" spans="1:23">
      <c r="A1044" t="s">
        <v>37280</v>
      </c>
      <c r="B1044" t="s">
        <v>12603</v>
      </c>
      <c r="C1044" t="s">
        <v>12604</v>
      </c>
      <c r="D1044">
        <v>1993</v>
      </c>
      <c r="E1044" t="s">
        <v>258</v>
      </c>
      <c r="F1044" t="s">
        <v>12606</v>
      </c>
      <c r="G1044">
        <v>8</v>
      </c>
      <c r="J1044">
        <v>8</v>
      </c>
      <c r="K1044" t="s">
        <v>37019</v>
      </c>
      <c r="L1044" t="s">
        <v>37174</v>
      </c>
      <c r="M1044" t="s">
        <v>37175</v>
      </c>
      <c r="N1044" t="s">
        <v>37176</v>
      </c>
      <c r="O1044" t="s">
        <v>37098</v>
      </c>
      <c r="P1044" t="s">
        <v>37284</v>
      </c>
      <c r="Q1044">
        <v>46.749994999999998</v>
      </c>
      <c r="R1044">
        <v>10.066666</v>
      </c>
      <c r="S1044">
        <v>7</v>
      </c>
      <c r="T1044">
        <v>14.026785714285699</v>
      </c>
      <c r="U1044">
        <v>97.177612655800402</v>
      </c>
      <c r="V1044">
        <v>250</v>
      </c>
      <c r="W1044">
        <v>14</v>
      </c>
    </row>
    <row r="1045" spans="1:23">
      <c r="A1045" t="s">
        <v>37280</v>
      </c>
      <c r="B1045" t="s">
        <v>12603</v>
      </c>
      <c r="C1045" t="s">
        <v>12604</v>
      </c>
      <c r="D1045">
        <v>1993</v>
      </c>
      <c r="E1045" t="s">
        <v>258</v>
      </c>
      <c r="F1045" t="s">
        <v>12606</v>
      </c>
      <c r="G1045">
        <v>8</v>
      </c>
      <c r="J1045">
        <v>8</v>
      </c>
      <c r="K1045" t="s">
        <v>37019</v>
      </c>
      <c r="L1045" t="s">
        <v>37174</v>
      </c>
      <c r="M1045" t="s">
        <v>37175</v>
      </c>
      <c r="N1045" t="s">
        <v>37176</v>
      </c>
      <c r="O1045" t="s">
        <v>37098</v>
      </c>
      <c r="P1045" t="s">
        <v>37284</v>
      </c>
      <c r="Q1045">
        <v>46.749994999999998</v>
      </c>
      <c r="R1045">
        <v>10.066666</v>
      </c>
      <c r="S1045">
        <v>7</v>
      </c>
      <c r="T1045">
        <v>15.0089285714285</v>
      </c>
      <c r="U1045">
        <v>94.361217641418904</v>
      </c>
      <c r="V1045">
        <v>250</v>
      </c>
      <c r="W1045">
        <v>15</v>
      </c>
    </row>
    <row r="1046" spans="1:23">
      <c r="A1046" t="s">
        <v>37280</v>
      </c>
      <c r="B1046" t="s">
        <v>12603</v>
      </c>
      <c r="C1046" t="s">
        <v>12604</v>
      </c>
      <c r="D1046">
        <v>1993</v>
      </c>
      <c r="E1046" t="s">
        <v>258</v>
      </c>
      <c r="F1046" t="s">
        <v>12606</v>
      </c>
      <c r="G1046">
        <v>8</v>
      </c>
      <c r="J1046">
        <v>8</v>
      </c>
      <c r="K1046" t="s">
        <v>37019</v>
      </c>
      <c r="L1046" t="s">
        <v>37174</v>
      </c>
      <c r="M1046" t="s">
        <v>37175</v>
      </c>
      <c r="N1046" t="s">
        <v>37176</v>
      </c>
      <c r="O1046" t="s">
        <v>37098</v>
      </c>
      <c r="P1046" t="s">
        <v>37284</v>
      </c>
      <c r="Q1046">
        <v>46.749994999999998</v>
      </c>
      <c r="R1046">
        <v>10.066666</v>
      </c>
      <c r="S1046">
        <v>7</v>
      </c>
      <c r="T1046">
        <v>15.544642857142801</v>
      </c>
      <c r="U1046">
        <v>52.678571428571303</v>
      </c>
      <c r="V1046">
        <v>250</v>
      </c>
      <c r="W1046">
        <v>15.5</v>
      </c>
    </row>
    <row r="1047" spans="1:23">
      <c r="A1047" t="s">
        <v>37280</v>
      </c>
      <c r="B1047" t="s">
        <v>12603</v>
      </c>
      <c r="C1047" t="s">
        <v>12604</v>
      </c>
      <c r="D1047">
        <v>1993</v>
      </c>
      <c r="E1047" t="s">
        <v>258</v>
      </c>
      <c r="F1047" t="s">
        <v>12606</v>
      </c>
      <c r="G1047">
        <v>8</v>
      </c>
      <c r="J1047">
        <v>8</v>
      </c>
      <c r="K1047" t="s">
        <v>37019</v>
      </c>
      <c r="L1047" t="s">
        <v>37174</v>
      </c>
      <c r="M1047" t="s">
        <v>37175</v>
      </c>
      <c r="N1047" t="s">
        <v>37176</v>
      </c>
      <c r="O1047" t="s">
        <v>37098</v>
      </c>
      <c r="P1047" t="s">
        <v>37284</v>
      </c>
      <c r="Q1047">
        <v>46.749994999999998</v>
      </c>
      <c r="R1047">
        <v>10.066666</v>
      </c>
      <c r="S1047">
        <v>7</v>
      </c>
      <c r="T1047">
        <v>16.035714285714199</v>
      </c>
      <c r="U1047">
        <v>4.29050814956849</v>
      </c>
      <c r="V1047">
        <v>250</v>
      </c>
      <c r="W1047">
        <v>16</v>
      </c>
    </row>
    <row r="1048" spans="1:23">
      <c r="A1048" t="s">
        <v>37280</v>
      </c>
      <c r="B1048" t="s">
        <v>12603</v>
      </c>
      <c r="C1048" t="s">
        <v>12604</v>
      </c>
      <c r="D1048">
        <v>1993</v>
      </c>
      <c r="E1048" t="s">
        <v>258</v>
      </c>
      <c r="F1048" t="s">
        <v>12606</v>
      </c>
      <c r="G1048">
        <v>8</v>
      </c>
      <c r="J1048">
        <v>8</v>
      </c>
      <c r="K1048" t="s">
        <v>37019</v>
      </c>
      <c r="L1048" t="s">
        <v>37174</v>
      </c>
      <c r="M1048" t="s">
        <v>37175</v>
      </c>
      <c r="N1048" t="s">
        <v>37176</v>
      </c>
      <c r="O1048" t="s">
        <v>37098</v>
      </c>
      <c r="P1048" t="s">
        <v>37284</v>
      </c>
      <c r="Q1048">
        <v>46.749994999999998</v>
      </c>
      <c r="R1048">
        <v>10.066666</v>
      </c>
      <c r="S1048">
        <v>7</v>
      </c>
      <c r="T1048">
        <v>18</v>
      </c>
      <c r="U1048">
        <v>3.3557046979865301</v>
      </c>
      <c r="V1048">
        <v>250</v>
      </c>
      <c r="W1048">
        <v>18</v>
      </c>
    </row>
    <row r="1049" spans="1:23">
      <c r="A1049" t="s">
        <v>37280</v>
      </c>
      <c r="B1049" t="s">
        <v>12603</v>
      </c>
      <c r="C1049" t="s">
        <v>12604</v>
      </c>
      <c r="D1049">
        <v>1993</v>
      </c>
      <c r="E1049" t="s">
        <v>258</v>
      </c>
      <c r="F1049" t="s">
        <v>12606</v>
      </c>
      <c r="G1049">
        <v>8</v>
      </c>
      <c r="J1049">
        <v>8</v>
      </c>
      <c r="K1049" t="s">
        <v>37019</v>
      </c>
      <c r="L1049" t="s">
        <v>37174</v>
      </c>
      <c r="M1049" t="s">
        <v>37175</v>
      </c>
      <c r="N1049" t="s">
        <v>37176</v>
      </c>
      <c r="O1049" t="s">
        <v>37098</v>
      </c>
      <c r="P1049" t="s">
        <v>37285</v>
      </c>
      <c r="Q1049">
        <v>40.647221999999999</v>
      </c>
      <c r="R1049">
        <v>22.963889000000002</v>
      </c>
      <c r="S1049">
        <v>7</v>
      </c>
      <c r="T1049">
        <v>8.9909909909909906</v>
      </c>
      <c r="U1049">
        <v>95.822534863630693</v>
      </c>
      <c r="V1049">
        <v>250</v>
      </c>
      <c r="W1049">
        <v>9</v>
      </c>
    </row>
    <row r="1050" spans="1:23">
      <c r="A1050" t="s">
        <v>37280</v>
      </c>
      <c r="B1050" t="s">
        <v>12603</v>
      </c>
      <c r="C1050" t="s">
        <v>12604</v>
      </c>
      <c r="D1050">
        <v>1993</v>
      </c>
      <c r="E1050" t="s">
        <v>258</v>
      </c>
      <c r="F1050" t="s">
        <v>12606</v>
      </c>
      <c r="G1050">
        <v>8</v>
      </c>
      <c r="J1050">
        <v>8</v>
      </c>
      <c r="K1050" t="s">
        <v>37019</v>
      </c>
      <c r="L1050" t="s">
        <v>37174</v>
      </c>
      <c r="M1050" t="s">
        <v>37175</v>
      </c>
      <c r="N1050" t="s">
        <v>37176</v>
      </c>
      <c r="O1050" t="s">
        <v>37098</v>
      </c>
      <c r="P1050" t="s">
        <v>37285</v>
      </c>
      <c r="Q1050">
        <v>40.647221999999999</v>
      </c>
      <c r="R1050">
        <v>22.963889000000002</v>
      </c>
      <c r="S1050">
        <v>7</v>
      </c>
      <c r="T1050">
        <v>10.027027027027</v>
      </c>
      <c r="U1050">
        <v>95.751573491299496</v>
      </c>
      <c r="V1050">
        <v>250</v>
      </c>
      <c r="W1050">
        <v>10</v>
      </c>
    </row>
    <row r="1051" spans="1:23">
      <c r="A1051" t="s">
        <v>37280</v>
      </c>
      <c r="B1051" t="s">
        <v>12603</v>
      </c>
      <c r="C1051" t="s">
        <v>12604</v>
      </c>
      <c r="D1051">
        <v>1993</v>
      </c>
      <c r="E1051" t="s">
        <v>258</v>
      </c>
      <c r="F1051" t="s">
        <v>12606</v>
      </c>
      <c r="G1051">
        <v>8</v>
      </c>
      <c r="J1051">
        <v>8</v>
      </c>
      <c r="K1051" t="s">
        <v>37019</v>
      </c>
      <c r="L1051" t="s">
        <v>37174</v>
      </c>
      <c r="M1051" t="s">
        <v>37175</v>
      </c>
      <c r="N1051" t="s">
        <v>37176</v>
      </c>
      <c r="O1051" t="s">
        <v>37098</v>
      </c>
      <c r="P1051" t="s">
        <v>37285</v>
      </c>
      <c r="Q1051">
        <v>40.647221999999999</v>
      </c>
      <c r="R1051">
        <v>22.963889000000002</v>
      </c>
      <c r="S1051">
        <v>7</v>
      </c>
      <c r="T1051">
        <v>10.5</v>
      </c>
      <c r="U1051">
        <v>93.669011477230598</v>
      </c>
      <c r="V1051">
        <v>250</v>
      </c>
      <c r="W1051">
        <v>10.5</v>
      </c>
    </row>
    <row r="1052" spans="1:23">
      <c r="A1052" t="s">
        <v>37280</v>
      </c>
      <c r="B1052" t="s">
        <v>12603</v>
      </c>
      <c r="C1052" t="s">
        <v>12604</v>
      </c>
      <c r="D1052">
        <v>1993</v>
      </c>
      <c r="E1052" t="s">
        <v>258</v>
      </c>
      <c r="F1052" t="s">
        <v>12606</v>
      </c>
      <c r="G1052">
        <v>8</v>
      </c>
      <c r="J1052">
        <v>8</v>
      </c>
      <c r="K1052" t="s">
        <v>37019</v>
      </c>
      <c r="L1052" t="s">
        <v>37174</v>
      </c>
      <c r="M1052" t="s">
        <v>37175</v>
      </c>
      <c r="N1052" t="s">
        <v>37176</v>
      </c>
      <c r="O1052" t="s">
        <v>37098</v>
      </c>
      <c r="P1052" t="s">
        <v>37285</v>
      </c>
      <c r="Q1052">
        <v>40.647221999999999</v>
      </c>
      <c r="R1052">
        <v>22.963889000000002</v>
      </c>
      <c r="S1052">
        <v>7</v>
      </c>
      <c r="T1052">
        <v>10.972972972972901</v>
      </c>
      <c r="U1052">
        <v>24.453905960755201</v>
      </c>
      <c r="V1052">
        <v>250</v>
      </c>
      <c r="W1052">
        <v>11</v>
      </c>
    </row>
    <row r="1053" spans="1:23">
      <c r="A1053" t="s">
        <v>37280</v>
      </c>
      <c r="B1053" t="s">
        <v>12603</v>
      </c>
      <c r="C1053" t="s">
        <v>12604</v>
      </c>
      <c r="D1053">
        <v>1993</v>
      </c>
      <c r="E1053" t="s">
        <v>258</v>
      </c>
      <c r="F1053" t="s">
        <v>12606</v>
      </c>
      <c r="G1053">
        <v>8</v>
      </c>
      <c r="J1053">
        <v>8</v>
      </c>
      <c r="K1053" t="s">
        <v>37019</v>
      </c>
      <c r="L1053" t="s">
        <v>37174</v>
      </c>
      <c r="M1053" t="s">
        <v>37175</v>
      </c>
      <c r="N1053" t="s">
        <v>37176</v>
      </c>
      <c r="O1053" t="s">
        <v>37098</v>
      </c>
      <c r="P1053" t="s">
        <v>37285</v>
      </c>
      <c r="Q1053">
        <v>40.647221999999999</v>
      </c>
      <c r="R1053">
        <v>22.963889000000002</v>
      </c>
      <c r="S1053">
        <v>7</v>
      </c>
      <c r="T1053">
        <v>11.5</v>
      </c>
      <c r="U1053">
        <v>8.6696285326422604</v>
      </c>
      <c r="V1053">
        <v>250</v>
      </c>
      <c r="W1053">
        <v>11.5</v>
      </c>
    </row>
    <row r="1054" spans="1:23">
      <c r="A1054" t="s">
        <v>37280</v>
      </c>
      <c r="B1054" t="s">
        <v>12603</v>
      </c>
      <c r="C1054" t="s">
        <v>12604</v>
      </c>
      <c r="D1054">
        <v>1993</v>
      </c>
      <c r="E1054" t="s">
        <v>258</v>
      </c>
      <c r="F1054" t="s">
        <v>12606</v>
      </c>
      <c r="G1054">
        <v>8</v>
      </c>
      <c r="J1054">
        <v>8</v>
      </c>
      <c r="K1054" t="s">
        <v>37019</v>
      </c>
      <c r="L1054" t="s">
        <v>37174</v>
      </c>
      <c r="M1054" t="s">
        <v>37175</v>
      </c>
      <c r="N1054" t="s">
        <v>37176</v>
      </c>
      <c r="O1054" t="s">
        <v>37098</v>
      </c>
      <c r="P1054" t="s">
        <v>37285</v>
      </c>
      <c r="Q1054">
        <v>40.647221999999999</v>
      </c>
      <c r="R1054">
        <v>22.963889000000002</v>
      </c>
      <c r="S1054">
        <v>7</v>
      </c>
      <c r="T1054">
        <v>12</v>
      </c>
      <c r="U1054">
        <v>4.5261014439096199</v>
      </c>
      <c r="V1054">
        <v>250</v>
      </c>
      <c r="W1054">
        <v>12</v>
      </c>
    </row>
    <row r="1055" spans="1:23">
      <c r="A1055" t="s">
        <v>37280</v>
      </c>
      <c r="B1055" t="s">
        <v>12603</v>
      </c>
      <c r="C1055" t="s">
        <v>12604</v>
      </c>
      <c r="D1055">
        <v>1993</v>
      </c>
      <c r="E1055" t="s">
        <v>258</v>
      </c>
      <c r="F1055" t="s">
        <v>12606</v>
      </c>
      <c r="G1055">
        <v>8</v>
      </c>
      <c r="J1055">
        <v>8</v>
      </c>
      <c r="K1055" t="s">
        <v>37019</v>
      </c>
      <c r="L1055" t="s">
        <v>37174</v>
      </c>
      <c r="M1055" t="s">
        <v>37175</v>
      </c>
      <c r="N1055" t="s">
        <v>37176</v>
      </c>
      <c r="O1055" t="s">
        <v>37098</v>
      </c>
      <c r="P1055" t="s">
        <v>37285</v>
      </c>
      <c r="Q1055">
        <v>40.647221999999999</v>
      </c>
      <c r="R1055">
        <v>22.963889000000002</v>
      </c>
      <c r="S1055">
        <v>7</v>
      </c>
      <c r="T1055">
        <v>13</v>
      </c>
      <c r="U1055">
        <v>4.4520547945204996</v>
      </c>
      <c r="V1055">
        <v>250</v>
      </c>
      <c r="W1055">
        <v>13</v>
      </c>
    </row>
    <row r="1056" spans="1:23">
      <c r="A1056" t="s">
        <v>37280</v>
      </c>
      <c r="B1056" t="s">
        <v>12603</v>
      </c>
      <c r="C1056" t="s">
        <v>12604</v>
      </c>
      <c r="D1056">
        <v>1993</v>
      </c>
      <c r="E1056" t="s">
        <v>258</v>
      </c>
      <c r="F1056" t="s">
        <v>12606</v>
      </c>
      <c r="G1056">
        <v>8</v>
      </c>
      <c r="J1056">
        <v>8</v>
      </c>
      <c r="K1056" t="s">
        <v>37019</v>
      </c>
      <c r="L1056" t="s">
        <v>37174</v>
      </c>
      <c r="M1056" t="s">
        <v>37175</v>
      </c>
      <c r="N1056" t="s">
        <v>37176</v>
      </c>
      <c r="O1056" t="s">
        <v>37098</v>
      </c>
      <c r="P1056" t="s">
        <v>37286</v>
      </c>
      <c r="Q1056">
        <v>40.647221999999999</v>
      </c>
      <c r="R1056">
        <v>22.963889000000002</v>
      </c>
      <c r="S1056">
        <v>12</v>
      </c>
      <c r="T1056">
        <v>8.0450450450450397</v>
      </c>
      <c r="U1056">
        <v>78.231292517006693</v>
      </c>
      <c r="V1056">
        <v>250</v>
      </c>
      <c r="W1056">
        <v>8</v>
      </c>
    </row>
    <row r="1057" spans="1:23">
      <c r="A1057" t="s">
        <v>37280</v>
      </c>
      <c r="B1057" t="s">
        <v>12603</v>
      </c>
      <c r="C1057" t="s">
        <v>12604</v>
      </c>
      <c r="D1057">
        <v>1993</v>
      </c>
      <c r="E1057" t="s">
        <v>258</v>
      </c>
      <c r="F1057" t="s">
        <v>12606</v>
      </c>
      <c r="G1057">
        <v>8</v>
      </c>
      <c r="J1057">
        <v>8</v>
      </c>
      <c r="K1057" t="s">
        <v>37019</v>
      </c>
      <c r="L1057" t="s">
        <v>37174</v>
      </c>
      <c r="M1057" t="s">
        <v>37175</v>
      </c>
      <c r="N1057" t="s">
        <v>37176</v>
      </c>
      <c r="O1057" t="s">
        <v>37098</v>
      </c>
      <c r="P1057" t="s">
        <v>37286</v>
      </c>
      <c r="Q1057">
        <v>40.647221999999999</v>
      </c>
      <c r="R1057">
        <v>22.963889000000002</v>
      </c>
      <c r="S1057">
        <v>12</v>
      </c>
      <c r="T1057">
        <v>9.0360360360360303</v>
      </c>
      <c r="U1057">
        <v>74.829931972789097</v>
      </c>
      <c r="V1057">
        <v>250</v>
      </c>
      <c r="W1057">
        <v>9</v>
      </c>
    </row>
    <row r="1058" spans="1:23">
      <c r="A1058" t="s">
        <v>37280</v>
      </c>
      <c r="B1058" t="s">
        <v>12603</v>
      </c>
      <c r="C1058" t="s">
        <v>12604</v>
      </c>
      <c r="D1058">
        <v>1993</v>
      </c>
      <c r="E1058" t="s">
        <v>258</v>
      </c>
      <c r="F1058" t="s">
        <v>12606</v>
      </c>
      <c r="G1058">
        <v>8</v>
      </c>
      <c r="J1058">
        <v>8</v>
      </c>
      <c r="K1058" t="s">
        <v>37019</v>
      </c>
      <c r="L1058" t="s">
        <v>37174</v>
      </c>
      <c r="M1058" t="s">
        <v>37175</v>
      </c>
      <c r="N1058" t="s">
        <v>37176</v>
      </c>
      <c r="O1058" t="s">
        <v>37098</v>
      </c>
      <c r="P1058" t="s">
        <v>37286</v>
      </c>
      <c r="Q1058">
        <v>40.647221999999999</v>
      </c>
      <c r="R1058">
        <v>22.963889000000002</v>
      </c>
      <c r="S1058">
        <v>12</v>
      </c>
      <c r="T1058">
        <v>10.027027027027</v>
      </c>
      <c r="U1058">
        <v>78.911564625850303</v>
      </c>
      <c r="V1058">
        <v>250</v>
      </c>
      <c r="W1058">
        <v>10</v>
      </c>
    </row>
    <row r="1059" spans="1:23">
      <c r="A1059" t="s">
        <v>37280</v>
      </c>
      <c r="B1059" t="s">
        <v>12603</v>
      </c>
      <c r="C1059" t="s">
        <v>12604</v>
      </c>
      <c r="D1059">
        <v>1993</v>
      </c>
      <c r="E1059" t="s">
        <v>258</v>
      </c>
      <c r="F1059" t="s">
        <v>12606</v>
      </c>
      <c r="G1059">
        <v>8</v>
      </c>
      <c r="J1059">
        <v>8</v>
      </c>
      <c r="K1059" t="s">
        <v>37019</v>
      </c>
      <c r="L1059" t="s">
        <v>37174</v>
      </c>
      <c r="M1059" t="s">
        <v>37175</v>
      </c>
      <c r="N1059" t="s">
        <v>37176</v>
      </c>
      <c r="O1059" t="s">
        <v>37098</v>
      </c>
      <c r="P1059" t="s">
        <v>37286</v>
      </c>
      <c r="Q1059">
        <v>40.647221999999999</v>
      </c>
      <c r="R1059">
        <v>22.963889000000002</v>
      </c>
      <c r="S1059">
        <v>12</v>
      </c>
      <c r="T1059">
        <v>10.4774774774774</v>
      </c>
      <c r="U1059">
        <v>70.068027210884296</v>
      </c>
      <c r="V1059">
        <v>250</v>
      </c>
      <c r="W1059">
        <v>10.5</v>
      </c>
    </row>
    <row r="1060" spans="1:23">
      <c r="A1060" t="s">
        <v>37280</v>
      </c>
      <c r="B1060" t="s">
        <v>12603</v>
      </c>
      <c r="C1060" t="s">
        <v>12604</v>
      </c>
      <c r="D1060">
        <v>1993</v>
      </c>
      <c r="E1060" t="s">
        <v>258</v>
      </c>
      <c r="F1060" t="s">
        <v>12606</v>
      </c>
      <c r="G1060">
        <v>8</v>
      </c>
      <c r="J1060">
        <v>8</v>
      </c>
      <c r="K1060" t="s">
        <v>37019</v>
      </c>
      <c r="L1060" t="s">
        <v>37174</v>
      </c>
      <c r="M1060" t="s">
        <v>37175</v>
      </c>
      <c r="N1060" t="s">
        <v>37176</v>
      </c>
      <c r="O1060" t="s">
        <v>37098</v>
      </c>
      <c r="P1060" t="s">
        <v>37286</v>
      </c>
      <c r="Q1060">
        <v>40.647221999999999</v>
      </c>
      <c r="R1060">
        <v>22.963889000000002</v>
      </c>
      <c r="S1060">
        <v>12</v>
      </c>
      <c r="T1060">
        <v>10.972972972972901</v>
      </c>
      <c r="U1060">
        <v>44.897959183673301</v>
      </c>
      <c r="V1060">
        <v>250</v>
      </c>
      <c r="W1060">
        <v>11</v>
      </c>
    </row>
    <row r="1061" spans="1:23">
      <c r="A1061" t="s">
        <v>37280</v>
      </c>
      <c r="B1061" t="s">
        <v>12603</v>
      </c>
      <c r="C1061" t="s">
        <v>12604</v>
      </c>
      <c r="D1061">
        <v>1993</v>
      </c>
      <c r="E1061" t="s">
        <v>258</v>
      </c>
      <c r="F1061" t="s">
        <v>12606</v>
      </c>
      <c r="G1061">
        <v>8</v>
      </c>
      <c r="J1061">
        <v>8</v>
      </c>
      <c r="K1061" t="s">
        <v>37019</v>
      </c>
      <c r="L1061" t="s">
        <v>37174</v>
      </c>
      <c r="M1061" t="s">
        <v>37175</v>
      </c>
      <c r="N1061" t="s">
        <v>37176</v>
      </c>
      <c r="O1061" t="s">
        <v>37098</v>
      </c>
      <c r="P1061" t="s">
        <v>37286</v>
      </c>
      <c r="Q1061">
        <v>40.647221999999999</v>
      </c>
      <c r="R1061">
        <v>22.963889000000002</v>
      </c>
      <c r="S1061">
        <v>12</v>
      </c>
      <c r="T1061">
        <v>11.5135135135135</v>
      </c>
      <c r="U1061">
        <v>6.1224489795918</v>
      </c>
      <c r="V1061">
        <v>250</v>
      </c>
      <c r="W1061">
        <v>11.5</v>
      </c>
    </row>
    <row r="1062" spans="1:23">
      <c r="A1062" t="s">
        <v>37280</v>
      </c>
      <c r="B1062" t="s">
        <v>12603</v>
      </c>
      <c r="C1062" t="s">
        <v>12604</v>
      </c>
      <c r="D1062">
        <v>1993</v>
      </c>
      <c r="E1062" t="s">
        <v>258</v>
      </c>
      <c r="F1062" t="s">
        <v>12606</v>
      </c>
      <c r="G1062">
        <v>8</v>
      </c>
      <c r="J1062">
        <v>8</v>
      </c>
      <c r="K1062" t="s">
        <v>37019</v>
      </c>
      <c r="L1062" t="s">
        <v>37174</v>
      </c>
      <c r="M1062" t="s">
        <v>37175</v>
      </c>
      <c r="N1062" t="s">
        <v>37176</v>
      </c>
      <c r="O1062" t="s">
        <v>37098</v>
      </c>
      <c r="P1062" t="s">
        <v>37286</v>
      </c>
      <c r="Q1062">
        <v>40.647221999999999</v>
      </c>
      <c r="R1062">
        <v>22.963889000000002</v>
      </c>
      <c r="S1062">
        <v>12</v>
      </c>
      <c r="T1062">
        <v>11.9639639639639</v>
      </c>
      <c r="U1062">
        <v>4.7619047619046997</v>
      </c>
      <c r="V1062">
        <v>250</v>
      </c>
      <c r="W1062">
        <v>12</v>
      </c>
    </row>
    <row r="1063" spans="1:23">
      <c r="A1063" t="s">
        <v>37280</v>
      </c>
      <c r="B1063" t="s">
        <v>12603</v>
      </c>
      <c r="C1063" t="s">
        <v>12604</v>
      </c>
      <c r="D1063">
        <v>1993</v>
      </c>
      <c r="E1063" t="s">
        <v>258</v>
      </c>
      <c r="F1063" t="s">
        <v>12606</v>
      </c>
      <c r="G1063">
        <v>8</v>
      </c>
      <c r="J1063">
        <v>8</v>
      </c>
      <c r="K1063" t="s">
        <v>37019</v>
      </c>
      <c r="L1063" t="s">
        <v>37174</v>
      </c>
      <c r="M1063" t="s">
        <v>37175</v>
      </c>
      <c r="N1063" t="s">
        <v>37176</v>
      </c>
      <c r="O1063" t="s">
        <v>37098</v>
      </c>
      <c r="P1063" t="s">
        <v>37286</v>
      </c>
      <c r="Q1063">
        <v>40.647221999999999</v>
      </c>
      <c r="R1063">
        <v>22.963889000000002</v>
      </c>
      <c r="S1063">
        <v>12</v>
      </c>
      <c r="T1063">
        <v>13.495495495495399</v>
      </c>
      <c r="U1063">
        <v>5.4421768707481899</v>
      </c>
      <c r="V1063">
        <v>250</v>
      </c>
      <c r="W1063">
        <v>13.5</v>
      </c>
    </row>
    <row r="1064" spans="1:23">
      <c r="A1064" t="s">
        <v>37280</v>
      </c>
      <c r="B1064" t="s">
        <v>12603</v>
      </c>
      <c r="C1064" t="s">
        <v>12604</v>
      </c>
      <c r="D1064">
        <v>1993</v>
      </c>
      <c r="E1064" t="s">
        <v>258</v>
      </c>
      <c r="F1064" t="s">
        <v>12606</v>
      </c>
      <c r="G1064">
        <v>8</v>
      </c>
      <c r="J1064">
        <v>8</v>
      </c>
      <c r="K1064" t="s">
        <v>37019</v>
      </c>
      <c r="L1064" t="s">
        <v>37174</v>
      </c>
      <c r="M1064" t="s">
        <v>37175</v>
      </c>
      <c r="N1064" t="s">
        <v>37176</v>
      </c>
      <c r="O1064" t="s">
        <v>37098</v>
      </c>
      <c r="P1064" t="s">
        <v>37286</v>
      </c>
      <c r="Q1064">
        <v>40.647221999999999</v>
      </c>
      <c r="R1064">
        <v>22.963889000000002</v>
      </c>
      <c r="S1064">
        <v>12</v>
      </c>
      <c r="T1064">
        <v>13.9909909909909</v>
      </c>
      <c r="U1064">
        <v>4.7619047619046997</v>
      </c>
      <c r="V1064">
        <v>250</v>
      </c>
      <c r="W1064">
        <v>14</v>
      </c>
    </row>
    <row r="1065" spans="1:23">
      <c r="A1065" t="s">
        <v>37280</v>
      </c>
      <c r="B1065" t="s">
        <v>12603</v>
      </c>
      <c r="C1065" t="s">
        <v>12604</v>
      </c>
      <c r="D1065">
        <v>1993</v>
      </c>
      <c r="E1065" t="s">
        <v>258</v>
      </c>
      <c r="F1065" t="s">
        <v>12606</v>
      </c>
      <c r="G1065">
        <v>8</v>
      </c>
      <c r="J1065">
        <v>8</v>
      </c>
      <c r="K1065" t="s">
        <v>37019</v>
      </c>
      <c r="L1065" t="s">
        <v>37174</v>
      </c>
      <c r="M1065" t="s">
        <v>37175</v>
      </c>
      <c r="N1065" t="s">
        <v>37176</v>
      </c>
      <c r="O1065" t="s">
        <v>37098</v>
      </c>
      <c r="P1065" t="s">
        <v>37286</v>
      </c>
      <c r="Q1065">
        <v>40.647221999999999</v>
      </c>
      <c r="R1065">
        <v>22.963889000000002</v>
      </c>
      <c r="S1065">
        <v>12</v>
      </c>
      <c r="T1065">
        <v>15.027027027027</v>
      </c>
      <c r="U1065">
        <v>4.7619047619046997</v>
      </c>
      <c r="V1065">
        <v>250</v>
      </c>
      <c r="W1065">
        <v>15</v>
      </c>
    </row>
    <row r="1066" spans="1:23">
      <c r="A1066" t="s">
        <v>37280</v>
      </c>
      <c r="B1066" t="s">
        <v>12603</v>
      </c>
      <c r="C1066" t="s">
        <v>12604</v>
      </c>
      <c r="D1066">
        <v>1993</v>
      </c>
      <c r="E1066" t="s">
        <v>258</v>
      </c>
      <c r="F1066" t="s">
        <v>12606</v>
      </c>
      <c r="G1066">
        <v>8</v>
      </c>
      <c r="J1066">
        <v>8</v>
      </c>
      <c r="K1066" t="s">
        <v>37019</v>
      </c>
      <c r="L1066" t="s">
        <v>37174</v>
      </c>
      <c r="M1066" t="s">
        <v>37175</v>
      </c>
      <c r="N1066" t="s">
        <v>37176</v>
      </c>
      <c r="O1066" t="s">
        <v>37098</v>
      </c>
      <c r="P1066" t="s">
        <v>37286</v>
      </c>
      <c r="Q1066">
        <v>40.647221999999999</v>
      </c>
      <c r="R1066">
        <v>22.963889000000002</v>
      </c>
      <c r="S1066">
        <v>12</v>
      </c>
      <c r="T1066">
        <v>15.972972972972901</v>
      </c>
      <c r="U1066">
        <v>4.7619047619046997</v>
      </c>
      <c r="V1066">
        <v>250</v>
      </c>
      <c r="W1066">
        <v>16</v>
      </c>
    </row>
    <row r="1067" spans="1:23">
      <c r="A1067" t="s">
        <v>37280</v>
      </c>
      <c r="B1067" t="s">
        <v>12603</v>
      </c>
      <c r="C1067" t="s">
        <v>12604</v>
      </c>
      <c r="D1067">
        <v>1993</v>
      </c>
      <c r="E1067" t="s">
        <v>258</v>
      </c>
      <c r="F1067" t="s">
        <v>12606</v>
      </c>
      <c r="G1067">
        <v>8</v>
      </c>
      <c r="J1067">
        <v>8</v>
      </c>
      <c r="K1067" t="s">
        <v>37019</v>
      </c>
      <c r="L1067" t="s">
        <v>37174</v>
      </c>
      <c r="M1067" t="s">
        <v>37175</v>
      </c>
      <c r="N1067" t="s">
        <v>37176</v>
      </c>
      <c r="O1067" t="s">
        <v>37098</v>
      </c>
      <c r="P1067" t="s">
        <v>37286</v>
      </c>
      <c r="Q1067">
        <v>40.647221999999999</v>
      </c>
      <c r="R1067">
        <v>22.963889000000002</v>
      </c>
      <c r="S1067">
        <v>12</v>
      </c>
      <c r="T1067">
        <v>16.963963963963899</v>
      </c>
      <c r="U1067">
        <v>4.7619047619046997</v>
      </c>
      <c r="V1067">
        <v>250</v>
      </c>
      <c r="W1067">
        <v>17</v>
      </c>
    </row>
    <row r="1068" spans="1:23">
      <c r="A1068" t="s">
        <v>37280</v>
      </c>
      <c r="B1068" t="s">
        <v>12603</v>
      </c>
      <c r="C1068" t="s">
        <v>12604</v>
      </c>
      <c r="D1068">
        <v>1993</v>
      </c>
      <c r="E1068" t="s">
        <v>258</v>
      </c>
      <c r="F1068" t="s">
        <v>12606</v>
      </c>
      <c r="G1068">
        <v>8</v>
      </c>
      <c r="J1068">
        <v>8</v>
      </c>
      <c r="K1068" t="s">
        <v>37019</v>
      </c>
      <c r="L1068" t="s">
        <v>37174</v>
      </c>
      <c r="M1068" t="s">
        <v>37175</v>
      </c>
      <c r="N1068" t="s">
        <v>37176</v>
      </c>
      <c r="O1068" t="s">
        <v>37098</v>
      </c>
      <c r="P1068" t="s">
        <v>37287</v>
      </c>
      <c r="Q1068">
        <v>51.816667000000002</v>
      </c>
      <c r="R1068">
        <v>4.1833330000000002</v>
      </c>
      <c r="S1068">
        <v>10</v>
      </c>
      <c r="T1068">
        <v>12</v>
      </c>
      <c r="U1068">
        <v>99.728531354628402</v>
      </c>
      <c r="V1068">
        <v>250</v>
      </c>
      <c r="W1068">
        <v>12</v>
      </c>
    </row>
    <row r="1069" spans="1:23">
      <c r="A1069" t="s">
        <v>37280</v>
      </c>
      <c r="B1069" t="s">
        <v>12603</v>
      </c>
      <c r="C1069" t="s">
        <v>12604</v>
      </c>
      <c r="D1069">
        <v>1993</v>
      </c>
      <c r="E1069" t="s">
        <v>258</v>
      </c>
      <c r="F1069" t="s">
        <v>12606</v>
      </c>
      <c r="G1069">
        <v>8</v>
      </c>
      <c r="J1069">
        <v>8</v>
      </c>
      <c r="K1069" t="s">
        <v>37019</v>
      </c>
      <c r="L1069" t="s">
        <v>37174</v>
      </c>
      <c r="M1069" t="s">
        <v>37175</v>
      </c>
      <c r="N1069" t="s">
        <v>37176</v>
      </c>
      <c r="O1069" t="s">
        <v>37098</v>
      </c>
      <c r="P1069" t="s">
        <v>37287</v>
      </c>
      <c r="Q1069">
        <v>51.816667000000002</v>
      </c>
      <c r="R1069">
        <v>4.1833330000000002</v>
      </c>
      <c r="S1069">
        <v>10</v>
      </c>
      <c r="T1069">
        <v>13</v>
      </c>
      <c r="U1069">
        <v>99.659156034144601</v>
      </c>
      <c r="V1069">
        <v>250</v>
      </c>
      <c r="W1069">
        <v>13</v>
      </c>
    </row>
    <row r="1070" spans="1:23">
      <c r="A1070" t="s">
        <v>37280</v>
      </c>
      <c r="B1070" t="s">
        <v>12603</v>
      </c>
      <c r="C1070" t="s">
        <v>12604</v>
      </c>
      <c r="D1070">
        <v>1993</v>
      </c>
      <c r="E1070" t="s">
        <v>258</v>
      </c>
      <c r="F1070" t="s">
        <v>12606</v>
      </c>
      <c r="G1070">
        <v>8</v>
      </c>
      <c r="J1070">
        <v>8</v>
      </c>
      <c r="K1070" t="s">
        <v>37019</v>
      </c>
      <c r="L1070" t="s">
        <v>37174</v>
      </c>
      <c r="M1070" t="s">
        <v>37175</v>
      </c>
      <c r="N1070" t="s">
        <v>37176</v>
      </c>
      <c r="O1070" t="s">
        <v>37098</v>
      </c>
      <c r="P1070" t="s">
        <v>37287</v>
      </c>
      <c r="Q1070">
        <v>51.816667000000002</v>
      </c>
      <c r="R1070">
        <v>4.1833330000000002</v>
      </c>
      <c r="S1070">
        <v>10</v>
      </c>
      <c r="T1070">
        <v>13.5</v>
      </c>
      <c r="U1070">
        <v>96.923355352456696</v>
      </c>
      <c r="V1070">
        <v>250</v>
      </c>
      <c r="W1070">
        <v>13.5</v>
      </c>
    </row>
    <row r="1071" spans="1:23">
      <c r="A1071" t="s">
        <v>37280</v>
      </c>
      <c r="B1071" t="s">
        <v>12603</v>
      </c>
      <c r="C1071" t="s">
        <v>12604</v>
      </c>
      <c r="D1071">
        <v>1993</v>
      </c>
      <c r="E1071" t="s">
        <v>258</v>
      </c>
      <c r="F1071" t="s">
        <v>12606</v>
      </c>
      <c r="G1071">
        <v>8</v>
      </c>
      <c r="J1071">
        <v>8</v>
      </c>
      <c r="K1071" t="s">
        <v>37019</v>
      </c>
      <c r="L1071" t="s">
        <v>37174</v>
      </c>
      <c r="M1071" t="s">
        <v>37175</v>
      </c>
      <c r="N1071" t="s">
        <v>37176</v>
      </c>
      <c r="O1071" t="s">
        <v>37098</v>
      </c>
      <c r="P1071" t="s">
        <v>37287</v>
      </c>
      <c r="Q1071">
        <v>51.816667000000002</v>
      </c>
      <c r="R1071">
        <v>4.1833330000000002</v>
      </c>
      <c r="S1071">
        <v>10</v>
      </c>
      <c r="T1071">
        <v>13.75</v>
      </c>
      <c r="U1071">
        <v>91.5000150815913</v>
      </c>
      <c r="V1071">
        <v>250</v>
      </c>
      <c r="W1071">
        <v>13.8</v>
      </c>
    </row>
    <row r="1072" spans="1:23">
      <c r="A1072" t="s">
        <v>37280</v>
      </c>
      <c r="B1072" t="s">
        <v>12603</v>
      </c>
      <c r="C1072" t="s">
        <v>12604</v>
      </c>
      <c r="D1072">
        <v>1993</v>
      </c>
      <c r="E1072" t="s">
        <v>258</v>
      </c>
      <c r="F1072" t="s">
        <v>12606</v>
      </c>
      <c r="G1072">
        <v>8</v>
      </c>
      <c r="J1072">
        <v>8</v>
      </c>
      <c r="K1072" t="s">
        <v>37019</v>
      </c>
      <c r="L1072" t="s">
        <v>37174</v>
      </c>
      <c r="M1072" t="s">
        <v>37175</v>
      </c>
      <c r="N1072" t="s">
        <v>37176</v>
      </c>
      <c r="O1072" t="s">
        <v>37098</v>
      </c>
      <c r="P1072" t="s">
        <v>37287</v>
      </c>
      <c r="Q1072">
        <v>51.816667000000002</v>
      </c>
      <c r="R1072">
        <v>4.1833330000000002</v>
      </c>
      <c r="S1072">
        <v>10</v>
      </c>
      <c r="T1072">
        <v>14.049829578017</v>
      </c>
      <c r="U1072">
        <v>52.2969263716707</v>
      </c>
      <c r="V1072">
        <v>250</v>
      </c>
      <c r="W1072">
        <v>14</v>
      </c>
    </row>
    <row r="1073" spans="1:24">
      <c r="A1073" t="s">
        <v>37280</v>
      </c>
      <c r="B1073" t="s">
        <v>12603</v>
      </c>
      <c r="C1073" t="s">
        <v>12604</v>
      </c>
      <c r="D1073">
        <v>1993</v>
      </c>
      <c r="E1073" t="s">
        <v>258</v>
      </c>
      <c r="F1073" t="s">
        <v>12606</v>
      </c>
      <c r="G1073">
        <v>8</v>
      </c>
      <c r="J1073">
        <v>8</v>
      </c>
      <c r="K1073" t="s">
        <v>37019</v>
      </c>
      <c r="L1073" t="s">
        <v>37174</v>
      </c>
      <c r="M1073" t="s">
        <v>37175</v>
      </c>
      <c r="N1073" t="s">
        <v>37176</v>
      </c>
      <c r="O1073" t="s">
        <v>37098</v>
      </c>
      <c r="P1073" t="s">
        <v>37287</v>
      </c>
      <c r="Q1073">
        <v>51.816667000000002</v>
      </c>
      <c r="R1073">
        <v>4.1833330000000002</v>
      </c>
      <c r="S1073">
        <v>10</v>
      </c>
      <c r="T1073">
        <v>14.25</v>
      </c>
      <c r="U1073">
        <v>13.093837661749999</v>
      </c>
      <c r="V1073">
        <v>250</v>
      </c>
      <c r="W1073">
        <v>14.3</v>
      </c>
    </row>
    <row r="1074" spans="1:24">
      <c r="A1074" t="s">
        <v>37280</v>
      </c>
      <c r="B1074" t="s">
        <v>12603</v>
      </c>
      <c r="C1074" t="s">
        <v>12604</v>
      </c>
      <c r="D1074">
        <v>1993</v>
      </c>
      <c r="E1074" t="s">
        <v>258</v>
      </c>
      <c r="F1074" t="s">
        <v>12606</v>
      </c>
      <c r="G1074">
        <v>8</v>
      </c>
      <c r="J1074">
        <v>8</v>
      </c>
      <c r="K1074" t="s">
        <v>37019</v>
      </c>
      <c r="L1074" t="s">
        <v>37174</v>
      </c>
      <c r="M1074" t="s">
        <v>37175</v>
      </c>
      <c r="N1074" t="s">
        <v>37176</v>
      </c>
      <c r="O1074" t="s">
        <v>37098</v>
      </c>
      <c r="P1074" t="s">
        <v>37287</v>
      </c>
      <c r="Q1074">
        <v>51.816667000000002</v>
      </c>
      <c r="R1074">
        <v>4.1833330000000002</v>
      </c>
      <c r="S1074">
        <v>10</v>
      </c>
      <c r="T1074">
        <v>15</v>
      </c>
      <c r="U1074">
        <v>4.9316803909148303</v>
      </c>
      <c r="V1074">
        <v>250</v>
      </c>
      <c r="W1074">
        <v>15</v>
      </c>
    </row>
    <row r="1075" spans="1:24">
      <c r="A1075" t="s">
        <v>37280</v>
      </c>
      <c r="B1075" t="s">
        <v>12603</v>
      </c>
      <c r="C1075" t="s">
        <v>12604</v>
      </c>
      <c r="D1075">
        <v>1993</v>
      </c>
      <c r="E1075" t="s">
        <v>258</v>
      </c>
      <c r="F1075" t="s">
        <v>12606</v>
      </c>
      <c r="G1075">
        <v>8</v>
      </c>
      <c r="J1075">
        <v>8</v>
      </c>
      <c r="K1075" t="s">
        <v>37019</v>
      </c>
      <c r="L1075" t="s">
        <v>37174</v>
      </c>
      <c r="M1075" t="s">
        <v>37175</v>
      </c>
      <c r="N1075" t="s">
        <v>37176</v>
      </c>
      <c r="O1075" t="s">
        <v>37098</v>
      </c>
      <c r="P1075" t="s">
        <v>37287</v>
      </c>
      <c r="Q1075">
        <v>51.816667000000002</v>
      </c>
      <c r="R1075">
        <v>4.1833330000000002</v>
      </c>
      <c r="S1075">
        <v>10</v>
      </c>
      <c r="T1075">
        <v>15.9929418152203</v>
      </c>
      <c r="U1075">
        <v>4.8683377069947902</v>
      </c>
      <c r="V1075">
        <v>250</v>
      </c>
      <c r="W1075">
        <v>16</v>
      </c>
    </row>
    <row r="1076" spans="1:24">
      <c r="A1076" t="s">
        <v>37280</v>
      </c>
      <c r="B1076" t="s">
        <v>12603</v>
      </c>
      <c r="C1076" t="s">
        <v>12604</v>
      </c>
      <c r="D1076">
        <v>1993</v>
      </c>
      <c r="E1076" t="s">
        <v>258</v>
      </c>
      <c r="F1076" t="s">
        <v>12606</v>
      </c>
      <c r="G1076">
        <v>8</v>
      </c>
      <c r="J1076">
        <v>8</v>
      </c>
      <c r="K1076" t="s">
        <v>37019</v>
      </c>
      <c r="L1076" t="s">
        <v>37174</v>
      </c>
      <c r="M1076" t="s">
        <v>37175</v>
      </c>
      <c r="N1076" t="s">
        <v>37176</v>
      </c>
      <c r="O1076" t="s">
        <v>37098</v>
      </c>
      <c r="P1076" t="s">
        <v>37287</v>
      </c>
      <c r="Q1076">
        <v>51.816667000000002</v>
      </c>
      <c r="R1076">
        <v>4.1833330000000002</v>
      </c>
      <c r="S1076">
        <v>10</v>
      </c>
      <c r="T1076">
        <v>17.019696558380801</v>
      </c>
      <c r="U1076">
        <v>4.7989623865109898</v>
      </c>
      <c r="V1076">
        <v>250</v>
      </c>
      <c r="W1076">
        <v>17</v>
      </c>
    </row>
    <row r="1077" spans="1:24">
      <c r="A1077" t="s">
        <v>37280</v>
      </c>
      <c r="B1077" t="s">
        <v>12603</v>
      </c>
      <c r="C1077" t="s">
        <v>12604</v>
      </c>
      <c r="D1077">
        <v>1993</v>
      </c>
      <c r="E1077" t="s">
        <v>258</v>
      </c>
      <c r="F1077" t="s">
        <v>12606</v>
      </c>
      <c r="G1077">
        <v>8</v>
      </c>
      <c r="J1077">
        <v>8</v>
      </c>
      <c r="K1077" t="s">
        <v>37019</v>
      </c>
      <c r="L1077" t="s">
        <v>37174</v>
      </c>
      <c r="M1077" t="s">
        <v>37175</v>
      </c>
      <c r="N1077" t="s">
        <v>37176</v>
      </c>
      <c r="O1077" t="s">
        <v>37098</v>
      </c>
      <c r="P1077" t="s">
        <v>37287</v>
      </c>
      <c r="Q1077">
        <v>51.816667000000002</v>
      </c>
      <c r="R1077">
        <v>4.1833330000000002</v>
      </c>
      <c r="S1077">
        <v>10</v>
      </c>
      <c r="T1077">
        <v>18.001809790969101</v>
      </c>
      <c r="U1077">
        <v>4.73260338430907</v>
      </c>
      <c r="V1077">
        <v>250</v>
      </c>
      <c r="W1077">
        <v>18</v>
      </c>
    </row>
    <row r="1078" spans="1:24">
      <c r="A1078" t="s">
        <v>37280</v>
      </c>
      <c r="B1078" t="s">
        <v>12603</v>
      </c>
      <c r="C1078" t="s">
        <v>12604</v>
      </c>
      <c r="D1078">
        <v>1993</v>
      </c>
      <c r="E1078" t="s">
        <v>258</v>
      </c>
      <c r="F1078" t="s">
        <v>12606</v>
      </c>
      <c r="G1078">
        <v>8</v>
      </c>
      <c r="J1078">
        <v>8</v>
      </c>
      <c r="K1078" t="s">
        <v>37019</v>
      </c>
      <c r="L1078" t="s">
        <v>37174</v>
      </c>
      <c r="M1078" t="s">
        <v>37175</v>
      </c>
      <c r="N1078" t="s">
        <v>37176</v>
      </c>
      <c r="O1078" t="s">
        <v>37098</v>
      </c>
      <c r="P1078" t="s">
        <v>37288</v>
      </c>
      <c r="Q1078">
        <v>52.216667000000001</v>
      </c>
      <c r="R1078">
        <v>21.033332999999999</v>
      </c>
      <c r="S1078">
        <v>7</v>
      </c>
      <c r="T1078">
        <v>11.5111111111111</v>
      </c>
      <c r="U1078">
        <v>91.724137931034505</v>
      </c>
      <c r="V1078">
        <v>250</v>
      </c>
      <c r="W1078">
        <v>11.5</v>
      </c>
    </row>
    <row r="1079" spans="1:24">
      <c r="A1079" t="s">
        <v>37280</v>
      </c>
      <c r="B1079" t="s">
        <v>12603</v>
      </c>
      <c r="C1079" t="s">
        <v>12604</v>
      </c>
      <c r="D1079">
        <v>1993</v>
      </c>
      <c r="E1079" t="s">
        <v>258</v>
      </c>
      <c r="F1079" t="s">
        <v>12606</v>
      </c>
      <c r="G1079">
        <v>8</v>
      </c>
      <c r="J1079">
        <v>8</v>
      </c>
      <c r="K1079" t="s">
        <v>37019</v>
      </c>
      <c r="L1079" t="s">
        <v>37174</v>
      </c>
      <c r="M1079" t="s">
        <v>37175</v>
      </c>
      <c r="N1079" t="s">
        <v>37176</v>
      </c>
      <c r="O1079" t="s">
        <v>37098</v>
      </c>
      <c r="P1079" t="s">
        <v>37288</v>
      </c>
      <c r="Q1079">
        <v>52.216667000000001</v>
      </c>
      <c r="R1079">
        <v>21.033332999999999</v>
      </c>
      <c r="S1079">
        <v>7</v>
      </c>
      <c r="T1079">
        <v>12.0444444444444</v>
      </c>
      <c r="U1079">
        <v>94.482758620689594</v>
      </c>
      <c r="V1079">
        <v>250</v>
      </c>
      <c r="W1079">
        <v>12</v>
      </c>
    </row>
    <row r="1080" spans="1:24">
      <c r="A1080" t="s">
        <v>37280</v>
      </c>
      <c r="B1080" t="s">
        <v>12603</v>
      </c>
      <c r="C1080" t="s">
        <v>12604</v>
      </c>
      <c r="D1080">
        <v>1993</v>
      </c>
      <c r="E1080" t="s">
        <v>258</v>
      </c>
      <c r="F1080" t="s">
        <v>12606</v>
      </c>
      <c r="G1080">
        <v>8</v>
      </c>
      <c r="J1080">
        <v>8</v>
      </c>
      <c r="K1080" t="s">
        <v>37019</v>
      </c>
      <c r="L1080" t="s">
        <v>37174</v>
      </c>
      <c r="M1080" t="s">
        <v>37175</v>
      </c>
      <c r="N1080" t="s">
        <v>37176</v>
      </c>
      <c r="O1080" t="s">
        <v>37098</v>
      </c>
      <c r="P1080" t="s">
        <v>37288</v>
      </c>
      <c r="Q1080">
        <v>52.216667000000001</v>
      </c>
      <c r="R1080">
        <v>21.033332999999999</v>
      </c>
      <c r="S1080">
        <v>7</v>
      </c>
      <c r="T1080">
        <v>12.533333333333299</v>
      </c>
      <c r="U1080">
        <v>97.931034482758605</v>
      </c>
      <c r="V1080">
        <v>250</v>
      </c>
      <c r="W1080">
        <v>12.5</v>
      </c>
    </row>
    <row r="1081" spans="1:24">
      <c r="A1081" t="s">
        <v>37280</v>
      </c>
      <c r="B1081" t="s">
        <v>12603</v>
      </c>
      <c r="C1081" t="s">
        <v>12604</v>
      </c>
      <c r="D1081">
        <v>1993</v>
      </c>
      <c r="E1081" t="s">
        <v>258</v>
      </c>
      <c r="F1081" t="s">
        <v>12606</v>
      </c>
      <c r="G1081">
        <v>8</v>
      </c>
      <c r="J1081">
        <v>8</v>
      </c>
      <c r="K1081" t="s">
        <v>37019</v>
      </c>
      <c r="L1081" t="s">
        <v>37174</v>
      </c>
      <c r="M1081" t="s">
        <v>37175</v>
      </c>
      <c r="N1081" t="s">
        <v>37176</v>
      </c>
      <c r="O1081" t="s">
        <v>37098</v>
      </c>
      <c r="P1081" t="s">
        <v>37288</v>
      </c>
      <c r="Q1081">
        <v>52.216667000000001</v>
      </c>
      <c r="R1081">
        <v>21.033332999999999</v>
      </c>
      <c r="S1081">
        <v>7</v>
      </c>
      <c r="T1081">
        <v>13</v>
      </c>
      <c r="U1081">
        <v>84.827586206896598</v>
      </c>
      <c r="V1081">
        <v>250</v>
      </c>
      <c r="W1081">
        <v>13</v>
      </c>
    </row>
    <row r="1082" spans="1:24">
      <c r="A1082" t="s">
        <v>37280</v>
      </c>
      <c r="B1082" t="s">
        <v>12603</v>
      </c>
      <c r="C1082" t="s">
        <v>12604</v>
      </c>
      <c r="D1082">
        <v>1993</v>
      </c>
      <c r="E1082" t="s">
        <v>258</v>
      </c>
      <c r="F1082" t="s">
        <v>12606</v>
      </c>
      <c r="G1082">
        <v>8</v>
      </c>
      <c r="J1082">
        <v>8</v>
      </c>
      <c r="K1082" t="s">
        <v>37019</v>
      </c>
      <c r="L1082" t="s">
        <v>37174</v>
      </c>
      <c r="M1082" t="s">
        <v>37175</v>
      </c>
      <c r="N1082" t="s">
        <v>37176</v>
      </c>
      <c r="O1082" t="s">
        <v>37098</v>
      </c>
      <c r="P1082" t="s">
        <v>37288</v>
      </c>
      <c r="Q1082">
        <v>52.216667000000001</v>
      </c>
      <c r="R1082">
        <v>21.033332999999999</v>
      </c>
      <c r="S1082">
        <v>7</v>
      </c>
      <c r="T1082">
        <v>13.5</v>
      </c>
      <c r="U1082">
        <v>81.379310344827601</v>
      </c>
      <c r="V1082">
        <v>250</v>
      </c>
      <c r="W1082">
        <v>13.5</v>
      </c>
    </row>
    <row r="1083" spans="1:24">
      <c r="A1083" t="s">
        <v>37280</v>
      </c>
      <c r="B1083" t="s">
        <v>12603</v>
      </c>
      <c r="C1083" t="s">
        <v>12604</v>
      </c>
      <c r="D1083">
        <v>1993</v>
      </c>
      <c r="E1083" t="s">
        <v>258</v>
      </c>
      <c r="F1083" t="s">
        <v>12606</v>
      </c>
      <c r="G1083">
        <v>8</v>
      </c>
      <c r="J1083">
        <v>8</v>
      </c>
      <c r="K1083" t="s">
        <v>37019</v>
      </c>
      <c r="L1083" t="s">
        <v>37174</v>
      </c>
      <c r="M1083" t="s">
        <v>37175</v>
      </c>
      <c r="N1083" t="s">
        <v>37176</v>
      </c>
      <c r="O1083" t="s">
        <v>37098</v>
      </c>
      <c r="P1083" t="s">
        <v>37288</v>
      </c>
      <c r="Q1083">
        <v>52.216667000000001</v>
      </c>
      <c r="R1083">
        <v>21.033332999999999</v>
      </c>
      <c r="S1083">
        <v>7</v>
      </c>
      <c r="T1083">
        <v>14.0444444444444</v>
      </c>
      <c r="U1083">
        <v>19.310344827586199</v>
      </c>
      <c r="V1083">
        <v>250</v>
      </c>
      <c r="W1083">
        <v>14</v>
      </c>
    </row>
    <row r="1084" spans="1:24">
      <c r="A1084" t="s">
        <v>37280</v>
      </c>
      <c r="B1084" t="s">
        <v>12603</v>
      </c>
      <c r="C1084" t="s">
        <v>12604</v>
      </c>
      <c r="D1084">
        <v>1993</v>
      </c>
      <c r="E1084" t="s">
        <v>258</v>
      </c>
      <c r="F1084" t="s">
        <v>12606</v>
      </c>
      <c r="G1084">
        <v>8</v>
      </c>
      <c r="J1084">
        <v>8</v>
      </c>
      <c r="K1084" t="s">
        <v>37019</v>
      </c>
      <c r="L1084" t="s">
        <v>37174</v>
      </c>
      <c r="M1084" t="s">
        <v>37175</v>
      </c>
      <c r="N1084" t="s">
        <v>37176</v>
      </c>
      <c r="O1084" t="s">
        <v>37098</v>
      </c>
      <c r="P1084" t="s">
        <v>37288</v>
      </c>
      <c r="Q1084">
        <v>52.216667000000001</v>
      </c>
      <c r="R1084">
        <v>21.033332999999999</v>
      </c>
      <c r="S1084">
        <v>7</v>
      </c>
      <c r="T1084">
        <v>14.533333333333299</v>
      </c>
      <c r="U1084">
        <v>4.13793103448279</v>
      </c>
      <c r="V1084">
        <v>250</v>
      </c>
      <c r="W1084">
        <v>14.5</v>
      </c>
    </row>
    <row r="1085" spans="1:24" hidden="1">
      <c r="A1085" t="s">
        <v>37289</v>
      </c>
      <c r="B1085" t="s">
        <v>31568</v>
      </c>
      <c r="C1085" t="s">
        <v>31569</v>
      </c>
      <c r="D1085">
        <v>1989</v>
      </c>
      <c r="E1085" t="s">
        <v>160</v>
      </c>
      <c r="F1085" t="s">
        <v>31570</v>
      </c>
      <c r="G1085">
        <v>11</v>
      </c>
      <c r="H1085" t="s">
        <v>37056</v>
      </c>
      <c r="J1085">
        <v>6</v>
      </c>
      <c r="K1085" t="s">
        <v>37173</v>
      </c>
      <c r="L1085" t="s">
        <v>37290</v>
      </c>
      <c r="M1085" s="13" t="s">
        <v>37291</v>
      </c>
      <c r="N1085" t="s">
        <v>37097</v>
      </c>
      <c r="O1085" t="s">
        <v>37098</v>
      </c>
      <c r="P1085" t="s">
        <v>37292</v>
      </c>
      <c r="T1085">
        <v>15.984444444444399</v>
      </c>
      <c r="U1085">
        <v>-0.30581039755352801</v>
      </c>
      <c r="V1085">
        <v>100</v>
      </c>
      <c r="X1085" t="s">
        <v>13429</v>
      </c>
    </row>
    <row r="1086" spans="1:24" hidden="1">
      <c r="A1086" t="s">
        <v>37289</v>
      </c>
      <c r="B1086" t="s">
        <v>31568</v>
      </c>
      <c r="C1086" t="s">
        <v>31569</v>
      </c>
      <c r="D1086">
        <v>1989</v>
      </c>
      <c r="E1086" t="s">
        <v>160</v>
      </c>
      <c r="F1086" t="s">
        <v>31570</v>
      </c>
      <c r="G1086">
        <v>11</v>
      </c>
      <c r="H1086" t="s">
        <v>37056</v>
      </c>
      <c r="J1086">
        <v>6</v>
      </c>
      <c r="K1086" t="s">
        <v>37173</v>
      </c>
      <c r="L1086" t="s">
        <v>37290</v>
      </c>
      <c r="M1086" s="13" t="s">
        <v>37291</v>
      </c>
      <c r="N1086" t="s">
        <v>37097</v>
      </c>
      <c r="O1086" t="s">
        <v>37098</v>
      </c>
      <c r="P1086" t="s">
        <v>37292</v>
      </c>
      <c r="T1086">
        <v>14.9888888888888</v>
      </c>
      <c r="U1086">
        <v>-0.30581039755352801</v>
      </c>
      <c r="V1086">
        <v>100</v>
      </c>
      <c r="X1086" t="s">
        <v>13429</v>
      </c>
    </row>
    <row r="1087" spans="1:24" hidden="1">
      <c r="A1087" t="s">
        <v>37289</v>
      </c>
      <c r="B1087" t="s">
        <v>31568</v>
      </c>
      <c r="C1087" t="s">
        <v>31569</v>
      </c>
      <c r="D1087">
        <v>1989</v>
      </c>
      <c r="E1087" t="s">
        <v>160</v>
      </c>
      <c r="F1087" t="s">
        <v>31570</v>
      </c>
      <c r="G1087">
        <v>11</v>
      </c>
      <c r="H1087" t="s">
        <v>37056</v>
      </c>
      <c r="J1087">
        <v>6</v>
      </c>
      <c r="K1087" t="s">
        <v>37173</v>
      </c>
      <c r="L1087" t="s">
        <v>37290</v>
      </c>
      <c r="M1087" s="13" t="s">
        <v>37291</v>
      </c>
      <c r="N1087" t="s">
        <v>37097</v>
      </c>
      <c r="O1087" t="s">
        <v>37098</v>
      </c>
      <c r="P1087" t="s">
        <v>37292</v>
      </c>
      <c r="T1087">
        <v>13.4333333333333</v>
      </c>
      <c r="U1087">
        <v>-0.30581039755352801</v>
      </c>
      <c r="V1087">
        <v>100</v>
      </c>
      <c r="X1087" t="s">
        <v>13429</v>
      </c>
    </row>
    <row r="1088" spans="1:24" hidden="1">
      <c r="A1088" t="s">
        <v>37289</v>
      </c>
      <c r="B1088" t="s">
        <v>31568</v>
      </c>
      <c r="C1088" t="s">
        <v>31569</v>
      </c>
      <c r="D1088">
        <v>1989</v>
      </c>
      <c r="E1088" t="s">
        <v>160</v>
      </c>
      <c r="F1088" t="s">
        <v>31570</v>
      </c>
      <c r="G1088">
        <v>11</v>
      </c>
      <c r="H1088" t="s">
        <v>37056</v>
      </c>
      <c r="J1088">
        <v>6</v>
      </c>
      <c r="K1088" t="s">
        <v>37173</v>
      </c>
      <c r="L1088" t="s">
        <v>37290</v>
      </c>
      <c r="M1088" s="13" t="s">
        <v>37291</v>
      </c>
      <c r="N1088" t="s">
        <v>37097</v>
      </c>
      <c r="O1088" t="s">
        <v>37098</v>
      </c>
      <c r="P1088" t="s">
        <v>37292</v>
      </c>
      <c r="T1088">
        <v>11.8155555555555</v>
      </c>
      <c r="U1088">
        <v>0.30581039755351402</v>
      </c>
      <c r="V1088">
        <v>100</v>
      </c>
      <c r="X1088" t="s">
        <v>13429</v>
      </c>
    </row>
    <row r="1089" spans="1:24" hidden="1">
      <c r="A1089" t="s">
        <v>37289</v>
      </c>
      <c r="B1089" t="s">
        <v>31568</v>
      </c>
      <c r="C1089" t="s">
        <v>31569</v>
      </c>
      <c r="D1089">
        <v>1989</v>
      </c>
      <c r="E1089" t="s">
        <v>160</v>
      </c>
      <c r="F1089" t="s">
        <v>31570</v>
      </c>
      <c r="G1089">
        <v>11</v>
      </c>
      <c r="H1089" t="s">
        <v>37056</v>
      </c>
      <c r="J1089">
        <v>6</v>
      </c>
      <c r="K1089" t="s">
        <v>37173</v>
      </c>
      <c r="L1089" t="s">
        <v>37290</v>
      </c>
      <c r="M1089" s="13" t="s">
        <v>37291</v>
      </c>
      <c r="N1089" t="s">
        <v>37097</v>
      </c>
      <c r="O1089" t="s">
        <v>37098</v>
      </c>
      <c r="P1089" t="s">
        <v>37292</v>
      </c>
      <c r="T1089">
        <v>10.991111111111101</v>
      </c>
      <c r="U1089">
        <v>0</v>
      </c>
      <c r="V1089">
        <v>100</v>
      </c>
      <c r="X1089" t="s">
        <v>13429</v>
      </c>
    </row>
    <row r="1090" spans="1:24" hidden="1">
      <c r="A1090" t="s">
        <v>37289</v>
      </c>
      <c r="B1090" t="s">
        <v>31568</v>
      </c>
      <c r="C1090" t="s">
        <v>31569</v>
      </c>
      <c r="D1090">
        <v>1989</v>
      </c>
      <c r="E1090" t="s">
        <v>160</v>
      </c>
      <c r="F1090" t="s">
        <v>31570</v>
      </c>
      <c r="G1090">
        <v>11</v>
      </c>
      <c r="H1090" t="s">
        <v>37056</v>
      </c>
      <c r="J1090">
        <v>6</v>
      </c>
      <c r="K1090" t="s">
        <v>37173</v>
      </c>
      <c r="L1090" t="s">
        <v>37290</v>
      </c>
      <c r="M1090" s="13" t="s">
        <v>37291</v>
      </c>
      <c r="N1090" t="s">
        <v>37097</v>
      </c>
      <c r="O1090" t="s">
        <v>37098</v>
      </c>
      <c r="P1090" t="s">
        <v>37292</v>
      </c>
      <c r="T1090">
        <v>9.9955555555555495</v>
      </c>
      <c r="U1090">
        <v>0.30581039755351402</v>
      </c>
      <c r="V1090">
        <v>100</v>
      </c>
      <c r="X1090" t="s">
        <v>13429</v>
      </c>
    </row>
    <row r="1091" spans="1:24" hidden="1">
      <c r="A1091" t="s">
        <v>37289</v>
      </c>
      <c r="B1091" t="s">
        <v>31568</v>
      </c>
      <c r="C1091" t="s">
        <v>31569</v>
      </c>
      <c r="D1091">
        <v>1989</v>
      </c>
      <c r="E1091" t="s">
        <v>160</v>
      </c>
      <c r="F1091" t="s">
        <v>31570</v>
      </c>
      <c r="G1091">
        <v>11</v>
      </c>
      <c r="H1091" t="s">
        <v>37056</v>
      </c>
      <c r="J1091">
        <v>6</v>
      </c>
      <c r="K1091" t="s">
        <v>37173</v>
      </c>
      <c r="L1091" t="s">
        <v>37290</v>
      </c>
      <c r="M1091" s="13" t="s">
        <v>37291</v>
      </c>
      <c r="N1091" t="s">
        <v>37097</v>
      </c>
      <c r="O1091" t="s">
        <v>37098</v>
      </c>
      <c r="P1091" t="s">
        <v>37292</v>
      </c>
      <c r="T1091">
        <v>9.0155555555555509</v>
      </c>
      <c r="U1091">
        <v>0.30581039755351402</v>
      </c>
      <c r="V1091">
        <v>100</v>
      </c>
      <c r="X1091" t="s">
        <v>13429</v>
      </c>
    </row>
    <row r="1092" spans="1:24">
      <c r="A1092" t="s">
        <v>37289</v>
      </c>
      <c r="B1092" t="s">
        <v>31568</v>
      </c>
      <c r="C1092" t="s">
        <v>31569</v>
      </c>
      <c r="D1092">
        <v>1989</v>
      </c>
      <c r="E1092" t="s">
        <v>160</v>
      </c>
      <c r="F1092" t="s">
        <v>31570</v>
      </c>
      <c r="G1092">
        <v>11</v>
      </c>
      <c r="H1092" t="s">
        <v>37056</v>
      </c>
      <c r="J1092">
        <v>6</v>
      </c>
      <c r="K1092" t="s">
        <v>37173</v>
      </c>
      <c r="L1092" t="s">
        <v>37290</v>
      </c>
      <c r="M1092" s="13" t="s">
        <v>37291</v>
      </c>
      <c r="N1092" t="s">
        <v>37097</v>
      </c>
      <c r="O1092" t="s">
        <v>37098</v>
      </c>
      <c r="P1092" t="s">
        <v>37293</v>
      </c>
      <c r="Q1092">
        <v>33.109444000000003</v>
      </c>
      <c r="R1092">
        <v>139.79138900000001</v>
      </c>
      <c r="S1092">
        <v>8</v>
      </c>
      <c r="T1092">
        <v>8.9533333333333296</v>
      </c>
      <c r="U1092">
        <v>92.048929663608504</v>
      </c>
      <c r="V1092">
        <v>100</v>
      </c>
      <c r="W1092" s="14">
        <v>9</v>
      </c>
    </row>
    <row r="1093" spans="1:24">
      <c r="A1093" t="s">
        <v>37289</v>
      </c>
      <c r="B1093" t="s">
        <v>31568</v>
      </c>
      <c r="C1093" t="s">
        <v>31569</v>
      </c>
      <c r="D1093">
        <v>1989</v>
      </c>
      <c r="E1093" t="s">
        <v>160</v>
      </c>
      <c r="F1093" t="s">
        <v>31570</v>
      </c>
      <c r="G1093">
        <v>11</v>
      </c>
      <c r="H1093" t="s">
        <v>37056</v>
      </c>
      <c r="J1093">
        <v>6</v>
      </c>
      <c r="K1093" t="s">
        <v>37173</v>
      </c>
      <c r="L1093" t="s">
        <v>37290</v>
      </c>
      <c r="M1093" s="13" t="s">
        <v>37291</v>
      </c>
      <c r="N1093" t="s">
        <v>37097</v>
      </c>
      <c r="O1093" t="s">
        <v>37098</v>
      </c>
      <c r="P1093" t="s">
        <v>37293</v>
      </c>
      <c r="Q1093">
        <v>33.109444000000003</v>
      </c>
      <c r="R1093">
        <v>139.79138900000001</v>
      </c>
      <c r="S1093">
        <v>8</v>
      </c>
      <c r="T1093">
        <v>9.93333333333333</v>
      </c>
      <c r="U1093">
        <v>97.247706422018297</v>
      </c>
      <c r="V1093">
        <v>100</v>
      </c>
      <c r="W1093" s="14">
        <v>10</v>
      </c>
    </row>
    <row r="1094" spans="1:24">
      <c r="A1094" t="s">
        <v>37289</v>
      </c>
      <c r="B1094" t="s">
        <v>31568</v>
      </c>
      <c r="C1094" t="s">
        <v>31569</v>
      </c>
      <c r="D1094">
        <v>1989</v>
      </c>
      <c r="E1094" t="s">
        <v>160</v>
      </c>
      <c r="F1094" t="s">
        <v>31570</v>
      </c>
      <c r="G1094">
        <v>11</v>
      </c>
      <c r="H1094" t="s">
        <v>37056</v>
      </c>
      <c r="J1094">
        <v>6</v>
      </c>
      <c r="K1094" t="s">
        <v>37173</v>
      </c>
      <c r="L1094" t="s">
        <v>37290</v>
      </c>
      <c r="M1094" s="13" t="s">
        <v>37291</v>
      </c>
      <c r="N1094" t="s">
        <v>37097</v>
      </c>
      <c r="O1094" t="s">
        <v>37098</v>
      </c>
      <c r="P1094" t="s">
        <v>37293</v>
      </c>
      <c r="Q1094">
        <v>33.109444000000003</v>
      </c>
      <c r="R1094">
        <v>139.79138900000001</v>
      </c>
      <c r="S1094">
        <v>8</v>
      </c>
      <c r="T1094">
        <v>10.9288888888888</v>
      </c>
      <c r="U1094">
        <v>97.247706422018297</v>
      </c>
      <c r="V1094">
        <v>100</v>
      </c>
      <c r="W1094" s="14">
        <v>11</v>
      </c>
    </row>
    <row r="1095" spans="1:24">
      <c r="A1095" t="s">
        <v>37289</v>
      </c>
      <c r="B1095" t="s">
        <v>31568</v>
      </c>
      <c r="C1095" t="s">
        <v>31569</v>
      </c>
      <c r="D1095">
        <v>1989</v>
      </c>
      <c r="E1095" t="s">
        <v>160</v>
      </c>
      <c r="F1095" t="s">
        <v>31570</v>
      </c>
      <c r="G1095">
        <v>11</v>
      </c>
      <c r="H1095" t="s">
        <v>37056</v>
      </c>
      <c r="J1095">
        <v>6</v>
      </c>
      <c r="K1095" t="s">
        <v>37173</v>
      </c>
      <c r="L1095" t="s">
        <v>37290</v>
      </c>
      <c r="M1095" s="13" t="s">
        <v>37291</v>
      </c>
      <c r="N1095" t="s">
        <v>37097</v>
      </c>
      <c r="O1095" t="s">
        <v>37098</v>
      </c>
      <c r="P1095" t="s">
        <v>37293</v>
      </c>
      <c r="Q1095">
        <v>33.109444000000003</v>
      </c>
      <c r="R1095">
        <v>139.79138900000001</v>
      </c>
      <c r="S1095">
        <v>8</v>
      </c>
      <c r="T1095">
        <v>11.9088888888888</v>
      </c>
      <c r="U1095">
        <v>96.941896024464796</v>
      </c>
      <c r="V1095">
        <v>100</v>
      </c>
      <c r="W1095" s="14">
        <v>12</v>
      </c>
    </row>
    <row r="1096" spans="1:24">
      <c r="A1096" t="s">
        <v>37289</v>
      </c>
      <c r="B1096" t="s">
        <v>31568</v>
      </c>
      <c r="C1096" t="s">
        <v>31569</v>
      </c>
      <c r="D1096">
        <v>1989</v>
      </c>
      <c r="E1096" t="s">
        <v>160</v>
      </c>
      <c r="F1096" t="s">
        <v>31570</v>
      </c>
      <c r="G1096">
        <v>11</v>
      </c>
      <c r="H1096" t="s">
        <v>37056</v>
      </c>
      <c r="J1096">
        <v>6</v>
      </c>
      <c r="K1096" t="s">
        <v>37173</v>
      </c>
      <c r="L1096" t="s">
        <v>37290</v>
      </c>
      <c r="M1096" s="13" t="s">
        <v>37291</v>
      </c>
      <c r="N1096" t="s">
        <v>37097</v>
      </c>
      <c r="O1096" t="s">
        <v>37098</v>
      </c>
      <c r="P1096" t="s">
        <v>37293</v>
      </c>
      <c r="Q1096">
        <v>33.109444000000003</v>
      </c>
      <c r="R1096">
        <v>139.79138900000001</v>
      </c>
      <c r="S1096">
        <v>8</v>
      </c>
      <c r="T1096">
        <v>12.9822222222222</v>
      </c>
      <c r="U1096">
        <v>25.382262996941801</v>
      </c>
      <c r="V1096">
        <v>100</v>
      </c>
      <c r="W1096" s="14">
        <v>13</v>
      </c>
    </row>
    <row r="1097" spans="1:24">
      <c r="A1097" t="s">
        <v>37289</v>
      </c>
      <c r="B1097" t="s">
        <v>31568</v>
      </c>
      <c r="C1097" t="s">
        <v>31569</v>
      </c>
      <c r="D1097">
        <v>1989</v>
      </c>
      <c r="E1097" t="s">
        <v>160</v>
      </c>
      <c r="F1097" t="s">
        <v>31570</v>
      </c>
      <c r="G1097">
        <v>11</v>
      </c>
      <c r="H1097" t="s">
        <v>37056</v>
      </c>
      <c r="J1097">
        <v>6</v>
      </c>
      <c r="K1097" t="s">
        <v>37173</v>
      </c>
      <c r="L1097" t="s">
        <v>37290</v>
      </c>
      <c r="M1097" s="13" t="s">
        <v>37291</v>
      </c>
      <c r="N1097" t="s">
        <v>37097</v>
      </c>
      <c r="O1097" t="s">
        <v>37098</v>
      </c>
      <c r="P1097" t="s">
        <v>37293</v>
      </c>
      <c r="Q1097">
        <v>33.109444000000003</v>
      </c>
      <c r="R1097">
        <v>139.79138900000001</v>
      </c>
      <c r="S1097">
        <v>8</v>
      </c>
      <c r="T1097">
        <v>13.9933333333333</v>
      </c>
      <c r="U1097">
        <v>0.30581039755351402</v>
      </c>
      <c r="V1097">
        <v>100</v>
      </c>
      <c r="W1097" s="14">
        <v>14</v>
      </c>
    </row>
    <row r="1098" spans="1:24">
      <c r="A1098" t="s">
        <v>37289</v>
      </c>
      <c r="B1098" t="s">
        <v>31568</v>
      </c>
      <c r="C1098" t="s">
        <v>31569</v>
      </c>
      <c r="D1098">
        <v>1989</v>
      </c>
      <c r="E1098" t="s">
        <v>160</v>
      </c>
      <c r="F1098" t="s">
        <v>31570</v>
      </c>
      <c r="G1098">
        <v>11</v>
      </c>
      <c r="H1098" t="s">
        <v>37056</v>
      </c>
      <c r="J1098">
        <v>6</v>
      </c>
      <c r="K1098" t="s">
        <v>37173</v>
      </c>
      <c r="L1098" t="s">
        <v>37290</v>
      </c>
      <c r="M1098" s="13" t="s">
        <v>37291</v>
      </c>
      <c r="N1098" t="s">
        <v>37097</v>
      </c>
      <c r="O1098" t="s">
        <v>37098</v>
      </c>
      <c r="P1098" t="s">
        <v>37293</v>
      </c>
      <c r="Q1098">
        <v>33.109444000000003</v>
      </c>
      <c r="R1098">
        <v>139.79138900000001</v>
      </c>
      <c r="S1098">
        <v>8</v>
      </c>
      <c r="T1098">
        <v>14.6311111111111</v>
      </c>
      <c r="U1098">
        <v>0</v>
      </c>
      <c r="V1098">
        <v>100</v>
      </c>
      <c r="W1098" s="14">
        <v>15</v>
      </c>
    </row>
    <row r="1099" spans="1:24">
      <c r="A1099" t="s">
        <v>37289</v>
      </c>
      <c r="B1099" t="s">
        <v>31568</v>
      </c>
      <c r="C1099" t="s">
        <v>31569</v>
      </c>
      <c r="D1099">
        <v>1989</v>
      </c>
      <c r="E1099" t="s">
        <v>160</v>
      </c>
      <c r="F1099" t="s">
        <v>31570</v>
      </c>
      <c r="G1099">
        <v>11</v>
      </c>
      <c r="H1099" t="s">
        <v>37056</v>
      </c>
      <c r="J1099">
        <v>6</v>
      </c>
      <c r="K1099" t="s">
        <v>37173</v>
      </c>
      <c r="L1099" t="s">
        <v>37290</v>
      </c>
      <c r="M1099" s="13" t="s">
        <v>37291</v>
      </c>
      <c r="N1099" t="s">
        <v>37097</v>
      </c>
      <c r="O1099" t="s">
        <v>37098</v>
      </c>
      <c r="P1099" t="s">
        <v>37293</v>
      </c>
      <c r="Q1099">
        <v>33.109444000000003</v>
      </c>
      <c r="R1099">
        <v>139.79138900000001</v>
      </c>
      <c r="S1099">
        <v>8</v>
      </c>
      <c r="T1099">
        <v>15.6111111111111</v>
      </c>
      <c r="U1099">
        <v>0</v>
      </c>
      <c r="V1099">
        <v>100</v>
      </c>
      <c r="W1099" s="14">
        <v>16</v>
      </c>
    </row>
    <row r="1100" spans="1:24">
      <c r="A1100" t="s">
        <v>37289</v>
      </c>
      <c r="B1100" t="s">
        <v>31568</v>
      </c>
      <c r="C1100" t="s">
        <v>31569</v>
      </c>
      <c r="D1100">
        <v>1989</v>
      </c>
      <c r="E1100" t="s">
        <v>160</v>
      </c>
      <c r="F1100" t="s">
        <v>31570</v>
      </c>
      <c r="G1100">
        <v>11</v>
      </c>
      <c r="H1100" t="s">
        <v>37056</v>
      </c>
      <c r="J1100">
        <v>6</v>
      </c>
      <c r="K1100" t="s">
        <v>37173</v>
      </c>
      <c r="L1100" t="s">
        <v>37290</v>
      </c>
      <c r="M1100" s="13" t="s">
        <v>37291</v>
      </c>
      <c r="N1100" t="s">
        <v>37097</v>
      </c>
      <c r="O1100" t="s">
        <v>37098</v>
      </c>
      <c r="P1100" t="s">
        <v>37294</v>
      </c>
      <c r="Q1100">
        <v>24.332222000000002</v>
      </c>
      <c r="R1100">
        <v>123.787222</v>
      </c>
      <c r="S1100">
        <v>8</v>
      </c>
      <c r="T1100">
        <v>9.0155555555555509</v>
      </c>
      <c r="U1100">
        <v>0.30581039755351402</v>
      </c>
      <c r="V1100">
        <v>100</v>
      </c>
      <c r="W1100" s="14">
        <v>9</v>
      </c>
    </row>
    <row r="1101" spans="1:24">
      <c r="A1101" t="s">
        <v>37289</v>
      </c>
      <c r="B1101" t="s">
        <v>31568</v>
      </c>
      <c r="C1101" t="s">
        <v>31569</v>
      </c>
      <c r="D1101">
        <v>1989</v>
      </c>
      <c r="E1101" t="s">
        <v>160</v>
      </c>
      <c r="F1101" t="s">
        <v>31570</v>
      </c>
      <c r="G1101">
        <v>11</v>
      </c>
      <c r="H1101" t="s">
        <v>37056</v>
      </c>
      <c r="J1101">
        <v>6</v>
      </c>
      <c r="K1101" t="s">
        <v>37173</v>
      </c>
      <c r="L1101" t="s">
        <v>37290</v>
      </c>
      <c r="M1101" s="13" t="s">
        <v>37291</v>
      </c>
      <c r="N1101" t="s">
        <v>37097</v>
      </c>
      <c r="O1101" t="s">
        <v>37098</v>
      </c>
      <c r="P1101" t="s">
        <v>37294</v>
      </c>
      <c r="Q1101">
        <v>24.332222000000002</v>
      </c>
      <c r="R1101">
        <v>123.787222</v>
      </c>
      <c r="S1101">
        <v>8</v>
      </c>
      <c r="T1101">
        <v>9.9955555555555495</v>
      </c>
      <c r="U1101">
        <v>0.30581039755351402</v>
      </c>
      <c r="V1101">
        <v>100</v>
      </c>
      <c r="W1101" s="14">
        <v>10</v>
      </c>
    </row>
    <row r="1102" spans="1:24">
      <c r="A1102" t="s">
        <v>37289</v>
      </c>
      <c r="B1102" t="s">
        <v>31568</v>
      </c>
      <c r="C1102" t="s">
        <v>31569</v>
      </c>
      <c r="D1102">
        <v>1989</v>
      </c>
      <c r="E1102" t="s">
        <v>160</v>
      </c>
      <c r="F1102" t="s">
        <v>31570</v>
      </c>
      <c r="G1102">
        <v>11</v>
      </c>
      <c r="H1102" t="s">
        <v>37056</v>
      </c>
      <c r="J1102">
        <v>6</v>
      </c>
      <c r="K1102" t="s">
        <v>37173</v>
      </c>
      <c r="L1102" t="s">
        <v>37290</v>
      </c>
      <c r="M1102" s="13" t="s">
        <v>37291</v>
      </c>
      <c r="N1102" t="s">
        <v>37097</v>
      </c>
      <c r="O1102" t="s">
        <v>37098</v>
      </c>
      <c r="P1102" t="s">
        <v>37294</v>
      </c>
      <c r="Q1102">
        <v>24.332222000000002</v>
      </c>
      <c r="R1102">
        <v>123.787222</v>
      </c>
      <c r="S1102">
        <v>8</v>
      </c>
      <c r="T1102">
        <v>10.991111111111101</v>
      </c>
      <c r="U1102">
        <v>0</v>
      </c>
      <c r="V1102">
        <v>100</v>
      </c>
      <c r="W1102" s="14">
        <v>11</v>
      </c>
    </row>
    <row r="1103" spans="1:24">
      <c r="A1103" t="s">
        <v>37289</v>
      </c>
      <c r="B1103" t="s">
        <v>31568</v>
      </c>
      <c r="C1103" t="s">
        <v>31569</v>
      </c>
      <c r="D1103">
        <v>1989</v>
      </c>
      <c r="E1103" t="s">
        <v>160</v>
      </c>
      <c r="F1103" t="s">
        <v>31570</v>
      </c>
      <c r="G1103">
        <v>11</v>
      </c>
      <c r="H1103" t="s">
        <v>37056</v>
      </c>
      <c r="J1103">
        <v>6</v>
      </c>
      <c r="K1103" t="s">
        <v>37173</v>
      </c>
      <c r="L1103" t="s">
        <v>37290</v>
      </c>
      <c r="M1103" s="13" t="s">
        <v>37291</v>
      </c>
      <c r="N1103" t="s">
        <v>37097</v>
      </c>
      <c r="O1103" t="s">
        <v>37098</v>
      </c>
      <c r="P1103" t="s">
        <v>37294</v>
      </c>
      <c r="Q1103">
        <v>24.332222000000002</v>
      </c>
      <c r="R1103">
        <v>123.787222</v>
      </c>
      <c r="S1103">
        <v>8</v>
      </c>
      <c r="T1103">
        <v>11.8155555555555</v>
      </c>
      <c r="U1103">
        <v>0.30581039755351402</v>
      </c>
      <c r="V1103">
        <v>100</v>
      </c>
      <c r="W1103" s="14">
        <v>12</v>
      </c>
    </row>
    <row r="1104" spans="1:24">
      <c r="A1104" t="s">
        <v>37289</v>
      </c>
      <c r="B1104" t="s">
        <v>31568</v>
      </c>
      <c r="C1104" t="s">
        <v>31569</v>
      </c>
      <c r="D1104">
        <v>1989</v>
      </c>
      <c r="E1104" t="s">
        <v>160</v>
      </c>
      <c r="F1104" t="s">
        <v>31570</v>
      </c>
      <c r="G1104">
        <v>11</v>
      </c>
      <c r="H1104" t="s">
        <v>37056</v>
      </c>
      <c r="J1104">
        <v>6</v>
      </c>
      <c r="K1104" t="s">
        <v>37173</v>
      </c>
      <c r="L1104" t="s">
        <v>37290</v>
      </c>
      <c r="M1104" s="13" t="s">
        <v>37291</v>
      </c>
      <c r="N1104" t="s">
        <v>37097</v>
      </c>
      <c r="O1104" t="s">
        <v>37098</v>
      </c>
      <c r="P1104" t="s">
        <v>37294</v>
      </c>
      <c r="Q1104">
        <v>24.332222000000002</v>
      </c>
      <c r="R1104">
        <v>123.787222</v>
      </c>
      <c r="S1104">
        <v>8</v>
      </c>
      <c r="T1104">
        <v>12.6555555555555</v>
      </c>
      <c r="U1104">
        <v>0.30581039755351402</v>
      </c>
      <c r="V1104">
        <v>100</v>
      </c>
      <c r="W1104" s="14">
        <v>13</v>
      </c>
    </row>
    <row r="1105" spans="1:24">
      <c r="A1105" t="s">
        <v>37289</v>
      </c>
      <c r="B1105" t="s">
        <v>31568</v>
      </c>
      <c r="C1105" t="s">
        <v>31569</v>
      </c>
      <c r="D1105">
        <v>1989</v>
      </c>
      <c r="E1105" t="s">
        <v>160</v>
      </c>
      <c r="F1105" t="s">
        <v>31570</v>
      </c>
      <c r="G1105">
        <v>11</v>
      </c>
      <c r="H1105" t="s">
        <v>37056</v>
      </c>
      <c r="J1105">
        <v>6</v>
      </c>
      <c r="K1105" t="s">
        <v>37173</v>
      </c>
      <c r="L1105" t="s">
        <v>37290</v>
      </c>
      <c r="M1105" s="13" t="s">
        <v>37291</v>
      </c>
      <c r="N1105" t="s">
        <v>37097</v>
      </c>
      <c r="O1105" t="s">
        <v>37098</v>
      </c>
      <c r="P1105" t="s">
        <v>37294</v>
      </c>
      <c r="Q1105">
        <v>24.332222000000002</v>
      </c>
      <c r="R1105">
        <v>123.787222</v>
      </c>
      <c r="S1105">
        <v>8</v>
      </c>
      <c r="T1105">
        <v>13.4333333333333</v>
      </c>
      <c r="U1105">
        <v>-0.30581039755352801</v>
      </c>
      <c r="V1105">
        <v>100</v>
      </c>
      <c r="W1105" s="14">
        <v>14</v>
      </c>
    </row>
    <row r="1106" spans="1:24">
      <c r="A1106" t="s">
        <v>37289</v>
      </c>
      <c r="B1106" t="s">
        <v>31568</v>
      </c>
      <c r="C1106" t="s">
        <v>31569</v>
      </c>
      <c r="D1106">
        <v>1989</v>
      </c>
      <c r="E1106" t="s">
        <v>160</v>
      </c>
      <c r="F1106" t="s">
        <v>31570</v>
      </c>
      <c r="G1106">
        <v>11</v>
      </c>
      <c r="H1106" t="s">
        <v>37056</v>
      </c>
      <c r="J1106">
        <v>6</v>
      </c>
      <c r="K1106" t="s">
        <v>37173</v>
      </c>
      <c r="L1106" t="s">
        <v>37290</v>
      </c>
      <c r="M1106" s="13" t="s">
        <v>37291</v>
      </c>
      <c r="N1106" t="s">
        <v>37097</v>
      </c>
      <c r="O1106" t="s">
        <v>37098</v>
      </c>
      <c r="P1106" t="s">
        <v>37294</v>
      </c>
      <c r="Q1106">
        <v>24.332222000000002</v>
      </c>
      <c r="R1106">
        <v>123.787222</v>
      </c>
      <c r="S1106">
        <v>8</v>
      </c>
      <c r="T1106">
        <v>14.9888888888888</v>
      </c>
      <c r="U1106">
        <v>-0.30581039755352801</v>
      </c>
      <c r="V1106">
        <v>100</v>
      </c>
      <c r="W1106" s="14">
        <v>15</v>
      </c>
    </row>
    <row r="1107" spans="1:24">
      <c r="A1107" t="s">
        <v>37289</v>
      </c>
      <c r="B1107" t="s">
        <v>31568</v>
      </c>
      <c r="C1107" t="s">
        <v>31569</v>
      </c>
      <c r="D1107">
        <v>1989</v>
      </c>
      <c r="E1107" t="s">
        <v>160</v>
      </c>
      <c r="F1107" t="s">
        <v>31570</v>
      </c>
      <c r="G1107">
        <v>11</v>
      </c>
      <c r="H1107" t="s">
        <v>37056</v>
      </c>
      <c r="J1107">
        <v>6</v>
      </c>
      <c r="K1107" t="s">
        <v>37173</v>
      </c>
      <c r="L1107" t="s">
        <v>37290</v>
      </c>
      <c r="M1107" s="13" t="s">
        <v>37291</v>
      </c>
      <c r="N1107" t="s">
        <v>37097</v>
      </c>
      <c r="O1107" t="s">
        <v>37098</v>
      </c>
      <c r="P1107" t="s">
        <v>37294</v>
      </c>
      <c r="Q1107">
        <v>24.332222000000002</v>
      </c>
      <c r="R1107">
        <v>123.787222</v>
      </c>
      <c r="S1107">
        <v>8</v>
      </c>
      <c r="T1107">
        <v>15.984444444444399</v>
      </c>
      <c r="U1107">
        <v>-0.30581039755352801</v>
      </c>
      <c r="V1107">
        <v>100</v>
      </c>
      <c r="W1107" s="14">
        <v>16</v>
      </c>
    </row>
    <row r="1108" spans="1:24" hidden="1">
      <c r="A1108" t="s">
        <v>37289</v>
      </c>
      <c r="B1108" t="s">
        <v>31568</v>
      </c>
      <c r="C1108" t="s">
        <v>31569</v>
      </c>
      <c r="D1108">
        <v>1989</v>
      </c>
      <c r="E1108" t="s">
        <v>160</v>
      </c>
      <c r="F1108" t="s">
        <v>31570</v>
      </c>
      <c r="G1108">
        <v>11</v>
      </c>
      <c r="H1108" t="s">
        <v>37056</v>
      </c>
      <c r="J1108">
        <v>6</v>
      </c>
      <c r="K1108" t="s">
        <v>37173</v>
      </c>
      <c r="L1108" t="s">
        <v>37290</v>
      </c>
      <c r="M1108" s="13" t="s">
        <v>37291</v>
      </c>
      <c r="N1108" t="s">
        <v>37097</v>
      </c>
      <c r="O1108" t="s">
        <v>37098</v>
      </c>
      <c r="P1108" t="s">
        <v>37295</v>
      </c>
      <c r="T1108">
        <v>15.8288888888888</v>
      </c>
      <c r="U1108">
        <v>0</v>
      </c>
      <c r="V1108">
        <v>100</v>
      </c>
      <c r="X1108" t="s">
        <v>13429</v>
      </c>
    </row>
    <row r="1109" spans="1:24" hidden="1">
      <c r="A1109" t="s">
        <v>37289</v>
      </c>
      <c r="B1109" t="s">
        <v>31568</v>
      </c>
      <c r="C1109" t="s">
        <v>31569</v>
      </c>
      <c r="D1109">
        <v>1989</v>
      </c>
      <c r="E1109" t="s">
        <v>160</v>
      </c>
      <c r="F1109" t="s">
        <v>31570</v>
      </c>
      <c r="G1109">
        <v>11</v>
      </c>
      <c r="H1109" t="s">
        <v>37056</v>
      </c>
      <c r="J1109">
        <v>6</v>
      </c>
      <c r="K1109" t="s">
        <v>37173</v>
      </c>
      <c r="L1109" t="s">
        <v>37290</v>
      </c>
      <c r="M1109" s="13" t="s">
        <v>37291</v>
      </c>
      <c r="N1109" t="s">
        <v>37097</v>
      </c>
      <c r="O1109" t="s">
        <v>37098</v>
      </c>
      <c r="P1109" t="s">
        <v>37295</v>
      </c>
      <c r="T1109">
        <v>14.8022222222222</v>
      </c>
      <c r="U1109">
        <v>0</v>
      </c>
      <c r="V1109">
        <v>100</v>
      </c>
      <c r="X1109" t="s">
        <v>13429</v>
      </c>
    </row>
    <row r="1110" spans="1:24" hidden="1">
      <c r="A1110" t="s">
        <v>37289</v>
      </c>
      <c r="B1110" t="s">
        <v>31568</v>
      </c>
      <c r="C1110" t="s">
        <v>31569</v>
      </c>
      <c r="D1110">
        <v>1989</v>
      </c>
      <c r="E1110" t="s">
        <v>160</v>
      </c>
      <c r="F1110" t="s">
        <v>31570</v>
      </c>
      <c r="G1110">
        <v>11</v>
      </c>
      <c r="H1110" t="s">
        <v>37056</v>
      </c>
      <c r="J1110">
        <v>6</v>
      </c>
      <c r="K1110" t="s">
        <v>37173</v>
      </c>
      <c r="L1110" t="s">
        <v>37290</v>
      </c>
      <c r="M1110" s="13" t="s">
        <v>37291</v>
      </c>
      <c r="N1110" t="s">
        <v>37097</v>
      </c>
      <c r="O1110" t="s">
        <v>37098</v>
      </c>
      <c r="P1110" t="s">
        <v>37295</v>
      </c>
      <c r="T1110">
        <v>13.713333333333299</v>
      </c>
      <c r="U1110">
        <v>-3.05810397553517</v>
      </c>
      <c r="V1110">
        <v>100</v>
      </c>
      <c r="X1110" t="s">
        <v>13429</v>
      </c>
    </row>
    <row r="1111" spans="1:24" hidden="1">
      <c r="A1111" t="s">
        <v>37289</v>
      </c>
      <c r="B1111" t="s">
        <v>31568</v>
      </c>
      <c r="C1111" t="s">
        <v>31569</v>
      </c>
      <c r="D1111">
        <v>1989</v>
      </c>
      <c r="E1111" t="s">
        <v>160</v>
      </c>
      <c r="F1111" t="s">
        <v>31570</v>
      </c>
      <c r="G1111">
        <v>11</v>
      </c>
      <c r="H1111" t="s">
        <v>37056</v>
      </c>
      <c r="J1111">
        <v>6</v>
      </c>
      <c r="K1111" t="s">
        <v>37173</v>
      </c>
      <c r="L1111" t="s">
        <v>37290</v>
      </c>
      <c r="M1111" s="13" t="s">
        <v>37291</v>
      </c>
      <c r="N1111" t="s">
        <v>37097</v>
      </c>
      <c r="O1111" t="s">
        <v>37098</v>
      </c>
      <c r="P1111" t="s">
        <v>37295</v>
      </c>
      <c r="T1111">
        <v>12.997777777777699</v>
      </c>
      <c r="U1111">
        <v>0</v>
      </c>
      <c r="V1111">
        <v>100</v>
      </c>
      <c r="X1111" t="s">
        <v>13429</v>
      </c>
    </row>
    <row r="1112" spans="1:24" hidden="1">
      <c r="A1112" t="s">
        <v>37289</v>
      </c>
      <c r="B1112" t="s">
        <v>31568</v>
      </c>
      <c r="C1112" t="s">
        <v>31569</v>
      </c>
      <c r="D1112">
        <v>1989</v>
      </c>
      <c r="E1112" t="s">
        <v>160</v>
      </c>
      <c r="F1112" t="s">
        <v>31570</v>
      </c>
      <c r="G1112">
        <v>11</v>
      </c>
      <c r="H1112" t="s">
        <v>37056</v>
      </c>
      <c r="J1112">
        <v>6</v>
      </c>
      <c r="K1112" t="s">
        <v>37173</v>
      </c>
      <c r="L1112" t="s">
        <v>37290</v>
      </c>
      <c r="M1112" s="13" t="s">
        <v>37291</v>
      </c>
      <c r="N1112" t="s">
        <v>37097</v>
      </c>
      <c r="O1112" t="s">
        <v>37098</v>
      </c>
      <c r="P1112" t="s">
        <v>37295</v>
      </c>
      <c r="T1112">
        <v>12.002222222222199</v>
      </c>
      <c r="U1112">
        <v>3.36391437308869</v>
      </c>
      <c r="V1112">
        <v>100</v>
      </c>
      <c r="X1112" t="s">
        <v>13429</v>
      </c>
    </row>
    <row r="1113" spans="1:24" hidden="1">
      <c r="A1113" t="s">
        <v>37289</v>
      </c>
      <c r="B1113" t="s">
        <v>31568</v>
      </c>
      <c r="C1113" t="s">
        <v>31569</v>
      </c>
      <c r="D1113">
        <v>1989</v>
      </c>
      <c r="E1113" t="s">
        <v>160</v>
      </c>
      <c r="F1113" t="s">
        <v>31570</v>
      </c>
      <c r="G1113">
        <v>11</v>
      </c>
      <c r="H1113" t="s">
        <v>37056</v>
      </c>
      <c r="J1113">
        <v>6</v>
      </c>
      <c r="K1113" t="s">
        <v>37173</v>
      </c>
      <c r="L1113" t="s">
        <v>37290</v>
      </c>
      <c r="M1113" s="13" t="s">
        <v>37291</v>
      </c>
      <c r="N1113" t="s">
        <v>37097</v>
      </c>
      <c r="O1113" t="s">
        <v>37098</v>
      </c>
      <c r="P1113" t="s">
        <v>37295</v>
      </c>
      <c r="T1113">
        <v>10.991111111111101</v>
      </c>
      <c r="U1113">
        <v>8.86850152905199</v>
      </c>
      <c r="V1113">
        <v>100</v>
      </c>
      <c r="X1113" t="s">
        <v>13429</v>
      </c>
    </row>
    <row r="1114" spans="1:24" hidden="1">
      <c r="A1114" t="s">
        <v>37289</v>
      </c>
      <c r="B1114" t="s">
        <v>31568</v>
      </c>
      <c r="C1114" t="s">
        <v>31569</v>
      </c>
      <c r="D1114">
        <v>1989</v>
      </c>
      <c r="E1114" t="s">
        <v>160</v>
      </c>
      <c r="F1114" t="s">
        <v>31570</v>
      </c>
      <c r="G1114">
        <v>11</v>
      </c>
      <c r="H1114" t="s">
        <v>37056</v>
      </c>
      <c r="J1114">
        <v>6</v>
      </c>
      <c r="K1114" t="s">
        <v>37173</v>
      </c>
      <c r="L1114" t="s">
        <v>37290</v>
      </c>
      <c r="M1114" s="13" t="s">
        <v>37291</v>
      </c>
      <c r="N1114" t="s">
        <v>37097</v>
      </c>
      <c r="O1114" t="s">
        <v>37098</v>
      </c>
      <c r="P1114" t="s">
        <v>37295</v>
      </c>
      <c r="T1114">
        <v>9.9955555555555495</v>
      </c>
      <c r="U1114">
        <v>7.0336391437308796</v>
      </c>
      <c r="V1114">
        <v>100</v>
      </c>
      <c r="X1114" t="s">
        <v>13429</v>
      </c>
    </row>
    <row r="1115" spans="1:24" hidden="1">
      <c r="A1115" t="s">
        <v>37289</v>
      </c>
      <c r="B1115" t="s">
        <v>31568</v>
      </c>
      <c r="C1115" t="s">
        <v>31569</v>
      </c>
      <c r="D1115">
        <v>1989</v>
      </c>
      <c r="E1115" t="s">
        <v>160</v>
      </c>
      <c r="F1115" t="s">
        <v>31570</v>
      </c>
      <c r="G1115">
        <v>11</v>
      </c>
      <c r="H1115" t="s">
        <v>37056</v>
      </c>
      <c r="J1115">
        <v>6</v>
      </c>
      <c r="K1115" t="s">
        <v>37173</v>
      </c>
      <c r="L1115" t="s">
        <v>37290</v>
      </c>
      <c r="M1115" s="13" t="s">
        <v>37291</v>
      </c>
      <c r="N1115" t="s">
        <v>37097</v>
      </c>
      <c r="O1115" t="s">
        <v>37098</v>
      </c>
      <c r="P1115" t="s">
        <v>37295</v>
      </c>
      <c r="T1115">
        <v>8.9844444444444402</v>
      </c>
      <c r="U1115">
        <v>3.6697247706421998</v>
      </c>
      <c r="V1115">
        <v>100</v>
      </c>
      <c r="X1115" t="s">
        <v>13429</v>
      </c>
    </row>
    <row r="1116" spans="1:24">
      <c r="A1116" t="s">
        <v>37289</v>
      </c>
      <c r="B1116" t="s">
        <v>31568</v>
      </c>
      <c r="C1116" t="s">
        <v>31569</v>
      </c>
      <c r="D1116">
        <v>1989</v>
      </c>
      <c r="E1116" t="s">
        <v>160</v>
      </c>
      <c r="F1116" t="s">
        <v>31570</v>
      </c>
      <c r="G1116">
        <v>11</v>
      </c>
      <c r="H1116" t="s">
        <v>37056</v>
      </c>
      <c r="J1116">
        <v>6</v>
      </c>
      <c r="K1116" t="s">
        <v>37173</v>
      </c>
      <c r="L1116" t="s">
        <v>37290</v>
      </c>
      <c r="M1116" s="13" t="s">
        <v>37291</v>
      </c>
      <c r="N1116" t="s">
        <v>37097</v>
      </c>
      <c r="O1116" t="s">
        <v>37098</v>
      </c>
      <c r="P1116" t="s">
        <v>37296</v>
      </c>
      <c r="Q1116">
        <v>32.750278000000002</v>
      </c>
      <c r="R1116">
        <v>129.87777800000001</v>
      </c>
      <c r="S1116">
        <v>8</v>
      </c>
      <c r="T1116">
        <v>8.9377777777777698</v>
      </c>
      <c r="U1116">
        <v>95.718654434250695</v>
      </c>
      <c r="V1116">
        <v>100</v>
      </c>
      <c r="W1116" s="14">
        <v>9</v>
      </c>
    </row>
    <row r="1117" spans="1:24">
      <c r="A1117" t="s">
        <v>37289</v>
      </c>
      <c r="B1117" t="s">
        <v>31568</v>
      </c>
      <c r="C1117" t="s">
        <v>31569</v>
      </c>
      <c r="D1117">
        <v>1989</v>
      </c>
      <c r="E1117" t="s">
        <v>160</v>
      </c>
      <c r="F1117" t="s">
        <v>31570</v>
      </c>
      <c r="G1117">
        <v>11</v>
      </c>
      <c r="H1117" t="s">
        <v>37056</v>
      </c>
      <c r="J1117">
        <v>6</v>
      </c>
      <c r="K1117" t="s">
        <v>37173</v>
      </c>
      <c r="L1117" t="s">
        <v>37290</v>
      </c>
      <c r="M1117" s="13" t="s">
        <v>37291</v>
      </c>
      <c r="N1117" t="s">
        <v>37097</v>
      </c>
      <c r="O1117" t="s">
        <v>37098</v>
      </c>
      <c r="P1117" t="s">
        <v>37296</v>
      </c>
      <c r="Q1117">
        <v>32.750278000000002</v>
      </c>
      <c r="R1117">
        <v>129.87777800000001</v>
      </c>
      <c r="S1117">
        <v>8</v>
      </c>
      <c r="T1117">
        <v>9.7777777777777697</v>
      </c>
      <c r="U1117">
        <v>98.776758409785899</v>
      </c>
      <c r="V1117">
        <v>100</v>
      </c>
      <c r="W1117" s="14">
        <v>10</v>
      </c>
    </row>
    <row r="1118" spans="1:24">
      <c r="A1118" t="s">
        <v>37289</v>
      </c>
      <c r="B1118" t="s">
        <v>31568</v>
      </c>
      <c r="C1118" t="s">
        <v>31569</v>
      </c>
      <c r="D1118">
        <v>1989</v>
      </c>
      <c r="E1118" t="s">
        <v>160</v>
      </c>
      <c r="F1118" t="s">
        <v>31570</v>
      </c>
      <c r="G1118">
        <v>11</v>
      </c>
      <c r="H1118" t="s">
        <v>37056</v>
      </c>
      <c r="J1118">
        <v>6</v>
      </c>
      <c r="K1118" t="s">
        <v>37173</v>
      </c>
      <c r="L1118" t="s">
        <v>37290</v>
      </c>
      <c r="M1118" s="13" t="s">
        <v>37291</v>
      </c>
      <c r="N1118" t="s">
        <v>37097</v>
      </c>
      <c r="O1118" t="s">
        <v>37098</v>
      </c>
      <c r="P1118" t="s">
        <v>37296</v>
      </c>
      <c r="Q1118">
        <v>32.750278000000002</v>
      </c>
      <c r="R1118">
        <v>129.87777800000001</v>
      </c>
      <c r="S1118">
        <v>8</v>
      </c>
      <c r="T1118">
        <v>10.788888888888801</v>
      </c>
      <c r="U1118">
        <v>99.082568807339399</v>
      </c>
      <c r="V1118">
        <v>100</v>
      </c>
      <c r="W1118" s="14">
        <v>11</v>
      </c>
    </row>
    <row r="1119" spans="1:24">
      <c r="A1119" t="s">
        <v>37289</v>
      </c>
      <c r="B1119" t="s">
        <v>31568</v>
      </c>
      <c r="C1119" t="s">
        <v>31569</v>
      </c>
      <c r="D1119">
        <v>1989</v>
      </c>
      <c r="E1119" t="s">
        <v>160</v>
      </c>
      <c r="F1119" t="s">
        <v>31570</v>
      </c>
      <c r="G1119">
        <v>11</v>
      </c>
      <c r="H1119" t="s">
        <v>37056</v>
      </c>
      <c r="J1119">
        <v>6</v>
      </c>
      <c r="K1119" t="s">
        <v>37173</v>
      </c>
      <c r="L1119" t="s">
        <v>37290</v>
      </c>
      <c r="M1119" s="13" t="s">
        <v>37291</v>
      </c>
      <c r="N1119" t="s">
        <v>37097</v>
      </c>
      <c r="O1119" t="s">
        <v>37098</v>
      </c>
      <c r="P1119" t="s">
        <v>37296</v>
      </c>
      <c r="Q1119">
        <v>32.750278000000002</v>
      </c>
      <c r="R1119">
        <v>129.87777800000001</v>
      </c>
      <c r="S1119">
        <v>8</v>
      </c>
      <c r="T1119">
        <v>11.768888888888799</v>
      </c>
      <c r="U1119">
        <v>99.082568807339399</v>
      </c>
      <c r="V1119">
        <v>100</v>
      </c>
      <c r="W1119" s="14">
        <v>12</v>
      </c>
    </row>
    <row r="1120" spans="1:24">
      <c r="A1120" t="s">
        <v>37289</v>
      </c>
      <c r="B1120" t="s">
        <v>31568</v>
      </c>
      <c r="C1120" t="s">
        <v>31569</v>
      </c>
      <c r="D1120">
        <v>1989</v>
      </c>
      <c r="E1120" t="s">
        <v>160</v>
      </c>
      <c r="F1120" t="s">
        <v>31570</v>
      </c>
      <c r="G1120">
        <v>11</v>
      </c>
      <c r="H1120" t="s">
        <v>37056</v>
      </c>
      <c r="J1120">
        <v>6</v>
      </c>
      <c r="K1120" t="s">
        <v>37173</v>
      </c>
      <c r="L1120" t="s">
        <v>37290</v>
      </c>
      <c r="M1120" s="13" t="s">
        <v>37291</v>
      </c>
      <c r="N1120" t="s">
        <v>37097</v>
      </c>
      <c r="O1120" t="s">
        <v>37098</v>
      </c>
      <c r="P1120" t="s">
        <v>37296</v>
      </c>
      <c r="Q1120">
        <v>32.750278000000002</v>
      </c>
      <c r="R1120">
        <v>129.87777800000001</v>
      </c>
      <c r="S1120">
        <v>8</v>
      </c>
      <c r="T1120">
        <v>12.935555555555499</v>
      </c>
      <c r="U1120">
        <v>85.015290519877595</v>
      </c>
      <c r="V1120">
        <v>100</v>
      </c>
      <c r="W1120" s="14">
        <v>13</v>
      </c>
    </row>
    <row r="1121" spans="1:24">
      <c r="A1121" t="s">
        <v>37289</v>
      </c>
      <c r="B1121" t="s">
        <v>31568</v>
      </c>
      <c r="C1121" t="s">
        <v>31569</v>
      </c>
      <c r="D1121">
        <v>1989</v>
      </c>
      <c r="E1121" t="s">
        <v>160</v>
      </c>
      <c r="F1121" t="s">
        <v>31570</v>
      </c>
      <c r="G1121">
        <v>11</v>
      </c>
      <c r="H1121" t="s">
        <v>37056</v>
      </c>
      <c r="J1121">
        <v>6</v>
      </c>
      <c r="K1121" t="s">
        <v>37173</v>
      </c>
      <c r="L1121" t="s">
        <v>37290</v>
      </c>
      <c r="M1121" s="13" t="s">
        <v>37291</v>
      </c>
      <c r="N1121" t="s">
        <v>37097</v>
      </c>
      <c r="O1121" t="s">
        <v>37098</v>
      </c>
      <c r="P1121" t="s">
        <v>37296</v>
      </c>
      <c r="Q1121">
        <v>32.750278000000002</v>
      </c>
      <c r="R1121">
        <v>129.87777800000001</v>
      </c>
      <c r="S1121">
        <v>8</v>
      </c>
      <c r="T1121">
        <v>13.9622222222222</v>
      </c>
      <c r="U1121">
        <v>21.100917431192599</v>
      </c>
      <c r="V1121">
        <v>100</v>
      </c>
      <c r="W1121" s="14">
        <v>14</v>
      </c>
    </row>
    <row r="1122" spans="1:24">
      <c r="A1122" t="s">
        <v>37289</v>
      </c>
      <c r="B1122" t="s">
        <v>31568</v>
      </c>
      <c r="C1122" t="s">
        <v>31569</v>
      </c>
      <c r="D1122">
        <v>1989</v>
      </c>
      <c r="E1122" t="s">
        <v>160</v>
      </c>
      <c r="F1122" t="s">
        <v>31570</v>
      </c>
      <c r="G1122">
        <v>11</v>
      </c>
      <c r="H1122" t="s">
        <v>37056</v>
      </c>
      <c r="J1122">
        <v>6</v>
      </c>
      <c r="K1122" t="s">
        <v>37173</v>
      </c>
      <c r="L1122" t="s">
        <v>37290</v>
      </c>
      <c r="M1122" s="13" t="s">
        <v>37291</v>
      </c>
      <c r="N1122" t="s">
        <v>37097</v>
      </c>
      <c r="O1122" t="s">
        <v>37098</v>
      </c>
      <c r="P1122" t="s">
        <v>37296</v>
      </c>
      <c r="Q1122">
        <v>32.750278000000002</v>
      </c>
      <c r="R1122">
        <v>129.87777800000001</v>
      </c>
      <c r="S1122">
        <v>8</v>
      </c>
      <c r="T1122">
        <v>14.8022222222222</v>
      </c>
      <c r="U1122">
        <v>0.30581039755351402</v>
      </c>
      <c r="V1122">
        <v>100</v>
      </c>
      <c r="W1122" s="14">
        <v>15</v>
      </c>
    </row>
    <row r="1123" spans="1:24">
      <c r="A1123" t="s">
        <v>37289</v>
      </c>
      <c r="B1123" t="s">
        <v>31568</v>
      </c>
      <c r="C1123" t="s">
        <v>31569</v>
      </c>
      <c r="D1123">
        <v>1989</v>
      </c>
      <c r="E1123" t="s">
        <v>160</v>
      </c>
      <c r="F1123" t="s">
        <v>31570</v>
      </c>
      <c r="G1123">
        <v>11</v>
      </c>
      <c r="H1123" t="s">
        <v>37056</v>
      </c>
      <c r="J1123">
        <v>6</v>
      </c>
      <c r="K1123" t="s">
        <v>37173</v>
      </c>
      <c r="L1123" t="s">
        <v>37290</v>
      </c>
      <c r="M1123" s="13" t="s">
        <v>37291</v>
      </c>
      <c r="N1123" t="s">
        <v>37097</v>
      </c>
      <c r="O1123" t="s">
        <v>37098</v>
      </c>
      <c r="P1123" t="s">
        <v>37296</v>
      </c>
      <c r="Q1123">
        <v>32.750278000000002</v>
      </c>
      <c r="R1123">
        <v>129.87777800000001</v>
      </c>
      <c r="S1123">
        <v>8</v>
      </c>
      <c r="T1123">
        <v>15.8288888888888</v>
      </c>
      <c r="U1123">
        <v>0</v>
      </c>
      <c r="V1123">
        <v>100</v>
      </c>
      <c r="W1123" s="14">
        <v>16</v>
      </c>
    </row>
    <row r="1124" spans="1:24" hidden="1">
      <c r="A1124" t="s">
        <v>37289</v>
      </c>
      <c r="B1124" t="s">
        <v>31568</v>
      </c>
      <c r="C1124" t="s">
        <v>31569</v>
      </c>
      <c r="D1124">
        <v>1989</v>
      </c>
      <c r="E1124" t="s">
        <v>160</v>
      </c>
      <c r="F1124" t="s">
        <v>31570</v>
      </c>
      <c r="G1124">
        <v>11</v>
      </c>
      <c r="H1124" t="s">
        <v>37056</v>
      </c>
      <c r="J1124">
        <v>6</v>
      </c>
      <c r="K1124" t="s">
        <v>37173</v>
      </c>
      <c r="L1124" t="s">
        <v>37290</v>
      </c>
      <c r="M1124" s="13" t="s">
        <v>37291</v>
      </c>
      <c r="N1124" t="s">
        <v>37097</v>
      </c>
      <c r="O1124" t="s">
        <v>37098</v>
      </c>
      <c r="P1124" t="s">
        <v>37297</v>
      </c>
      <c r="T1124">
        <v>15.984444444444399</v>
      </c>
      <c r="U1124">
        <v>-0.30581039755352801</v>
      </c>
      <c r="V1124">
        <v>100</v>
      </c>
      <c r="X1124" t="s">
        <v>13429</v>
      </c>
    </row>
    <row r="1125" spans="1:24" hidden="1">
      <c r="A1125" t="s">
        <v>37289</v>
      </c>
      <c r="B1125" t="s">
        <v>31568</v>
      </c>
      <c r="C1125" t="s">
        <v>31569</v>
      </c>
      <c r="D1125">
        <v>1989</v>
      </c>
      <c r="E1125" t="s">
        <v>160</v>
      </c>
      <c r="F1125" t="s">
        <v>31570</v>
      </c>
      <c r="G1125">
        <v>11</v>
      </c>
      <c r="H1125" t="s">
        <v>37056</v>
      </c>
      <c r="J1125">
        <v>6</v>
      </c>
      <c r="K1125" t="s">
        <v>37173</v>
      </c>
      <c r="L1125" t="s">
        <v>37290</v>
      </c>
      <c r="M1125" s="13" t="s">
        <v>37291</v>
      </c>
      <c r="N1125" t="s">
        <v>37097</v>
      </c>
      <c r="O1125" t="s">
        <v>37098</v>
      </c>
      <c r="P1125" t="s">
        <v>37297</v>
      </c>
      <c r="T1125">
        <v>14.9888888888888</v>
      </c>
      <c r="U1125">
        <v>-0.30581039755352801</v>
      </c>
      <c r="V1125">
        <v>100</v>
      </c>
      <c r="X1125" t="s">
        <v>13429</v>
      </c>
    </row>
    <row r="1126" spans="1:24" hidden="1">
      <c r="A1126" t="s">
        <v>37289</v>
      </c>
      <c r="B1126" t="s">
        <v>31568</v>
      </c>
      <c r="C1126" t="s">
        <v>31569</v>
      </c>
      <c r="D1126">
        <v>1989</v>
      </c>
      <c r="E1126" t="s">
        <v>160</v>
      </c>
      <c r="F1126" t="s">
        <v>31570</v>
      </c>
      <c r="G1126">
        <v>11</v>
      </c>
      <c r="H1126" t="s">
        <v>37056</v>
      </c>
      <c r="J1126">
        <v>6</v>
      </c>
      <c r="K1126" t="s">
        <v>37173</v>
      </c>
      <c r="L1126" t="s">
        <v>37290</v>
      </c>
      <c r="M1126" s="13" t="s">
        <v>37291</v>
      </c>
      <c r="N1126" t="s">
        <v>37097</v>
      </c>
      <c r="O1126" t="s">
        <v>37098</v>
      </c>
      <c r="P1126" t="s">
        <v>37297</v>
      </c>
      <c r="T1126">
        <v>13.4333333333333</v>
      </c>
      <c r="U1126">
        <v>-0.30581039755352801</v>
      </c>
      <c r="V1126">
        <v>100</v>
      </c>
      <c r="X1126" t="s">
        <v>13429</v>
      </c>
    </row>
    <row r="1127" spans="1:24" hidden="1">
      <c r="A1127" t="s">
        <v>37289</v>
      </c>
      <c r="B1127" t="s">
        <v>31568</v>
      </c>
      <c r="C1127" t="s">
        <v>31569</v>
      </c>
      <c r="D1127">
        <v>1989</v>
      </c>
      <c r="E1127" t="s">
        <v>160</v>
      </c>
      <c r="F1127" t="s">
        <v>31570</v>
      </c>
      <c r="G1127">
        <v>11</v>
      </c>
      <c r="H1127" t="s">
        <v>37056</v>
      </c>
      <c r="J1127">
        <v>6</v>
      </c>
      <c r="K1127" t="s">
        <v>37173</v>
      </c>
      <c r="L1127" t="s">
        <v>37290</v>
      </c>
      <c r="M1127" s="13" t="s">
        <v>37291</v>
      </c>
      <c r="N1127" t="s">
        <v>37097</v>
      </c>
      <c r="O1127" t="s">
        <v>37098</v>
      </c>
      <c r="P1127" t="s">
        <v>37297</v>
      </c>
      <c r="T1127">
        <v>12.6555555555555</v>
      </c>
      <c r="U1127">
        <v>0.30581039755351402</v>
      </c>
      <c r="V1127">
        <v>100</v>
      </c>
      <c r="X1127" t="s">
        <v>13429</v>
      </c>
    </row>
    <row r="1128" spans="1:24" hidden="1">
      <c r="A1128" t="s">
        <v>37289</v>
      </c>
      <c r="B1128" t="s">
        <v>31568</v>
      </c>
      <c r="C1128" t="s">
        <v>31569</v>
      </c>
      <c r="D1128">
        <v>1989</v>
      </c>
      <c r="E1128" t="s">
        <v>160</v>
      </c>
      <c r="F1128" t="s">
        <v>31570</v>
      </c>
      <c r="G1128">
        <v>11</v>
      </c>
      <c r="H1128" t="s">
        <v>37056</v>
      </c>
      <c r="J1128">
        <v>6</v>
      </c>
      <c r="K1128" t="s">
        <v>37173</v>
      </c>
      <c r="L1128" t="s">
        <v>37290</v>
      </c>
      <c r="M1128" s="13" t="s">
        <v>37291</v>
      </c>
      <c r="N1128" t="s">
        <v>37097</v>
      </c>
      <c r="O1128" t="s">
        <v>37098</v>
      </c>
      <c r="P1128" t="s">
        <v>37297</v>
      </c>
      <c r="T1128">
        <v>11.8155555555555</v>
      </c>
      <c r="U1128">
        <v>0.30581039755351402</v>
      </c>
      <c r="V1128">
        <v>100</v>
      </c>
      <c r="X1128" t="s">
        <v>13429</v>
      </c>
    </row>
    <row r="1129" spans="1:24" hidden="1">
      <c r="A1129" t="s">
        <v>37289</v>
      </c>
      <c r="B1129" t="s">
        <v>31568</v>
      </c>
      <c r="C1129" t="s">
        <v>31569</v>
      </c>
      <c r="D1129">
        <v>1989</v>
      </c>
      <c r="E1129" t="s">
        <v>160</v>
      </c>
      <c r="F1129" t="s">
        <v>31570</v>
      </c>
      <c r="G1129">
        <v>11</v>
      </c>
      <c r="H1129" t="s">
        <v>37056</v>
      </c>
      <c r="J1129">
        <v>6</v>
      </c>
      <c r="K1129" t="s">
        <v>37173</v>
      </c>
      <c r="L1129" t="s">
        <v>37290</v>
      </c>
      <c r="M1129" s="13" t="s">
        <v>37291</v>
      </c>
      <c r="N1129" t="s">
        <v>37097</v>
      </c>
      <c r="O1129" t="s">
        <v>37098</v>
      </c>
      <c r="P1129" t="s">
        <v>37297</v>
      </c>
      <c r="T1129">
        <v>9.9955555555555495</v>
      </c>
      <c r="U1129">
        <v>0.30581039755351402</v>
      </c>
      <c r="V1129">
        <v>100</v>
      </c>
      <c r="X1129" t="s">
        <v>13429</v>
      </c>
    </row>
    <row r="1130" spans="1:24" hidden="1">
      <c r="A1130" t="s">
        <v>37289</v>
      </c>
      <c r="B1130" t="s">
        <v>31568</v>
      </c>
      <c r="C1130" t="s">
        <v>31569</v>
      </c>
      <c r="D1130">
        <v>1989</v>
      </c>
      <c r="E1130" t="s">
        <v>160</v>
      </c>
      <c r="F1130" t="s">
        <v>31570</v>
      </c>
      <c r="G1130">
        <v>11</v>
      </c>
      <c r="H1130" t="s">
        <v>37056</v>
      </c>
      <c r="J1130">
        <v>6</v>
      </c>
      <c r="K1130" t="s">
        <v>37173</v>
      </c>
      <c r="L1130" t="s">
        <v>37290</v>
      </c>
      <c r="M1130" s="13" t="s">
        <v>37291</v>
      </c>
      <c r="N1130" t="s">
        <v>37097</v>
      </c>
      <c r="O1130" t="s">
        <v>37098</v>
      </c>
      <c r="P1130" t="s">
        <v>37297</v>
      </c>
      <c r="T1130">
        <v>9.0155555555555509</v>
      </c>
      <c r="U1130">
        <v>0.30581039755351402</v>
      </c>
      <c r="V1130">
        <v>100</v>
      </c>
      <c r="X1130" t="s">
        <v>13429</v>
      </c>
    </row>
    <row r="1131" spans="1:24">
      <c r="A1131" t="s">
        <v>37289</v>
      </c>
      <c r="B1131" t="s">
        <v>31568</v>
      </c>
      <c r="C1131" t="s">
        <v>31569</v>
      </c>
      <c r="D1131">
        <v>1989</v>
      </c>
      <c r="E1131" t="s">
        <v>160</v>
      </c>
      <c r="F1131" t="s">
        <v>31570</v>
      </c>
      <c r="G1131">
        <v>11</v>
      </c>
      <c r="H1131" t="s">
        <v>37056</v>
      </c>
      <c r="J1131">
        <v>6</v>
      </c>
      <c r="K1131" t="s">
        <v>37173</v>
      </c>
      <c r="L1131" t="s">
        <v>37290</v>
      </c>
      <c r="M1131" s="13" t="s">
        <v>37291</v>
      </c>
      <c r="N1131" t="s">
        <v>37097</v>
      </c>
      <c r="O1131" t="s">
        <v>37098</v>
      </c>
      <c r="P1131" t="s">
        <v>37298</v>
      </c>
      <c r="Q1131">
        <v>26.330556000000001</v>
      </c>
      <c r="R1131">
        <v>127.806389</v>
      </c>
      <c r="S1131">
        <v>8</v>
      </c>
      <c r="T1131">
        <v>9.0155555555555509</v>
      </c>
      <c r="U1131">
        <v>0.30581039755351402</v>
      </c>
      <c r="V1131">
        <v>100</v>
      </c>
      <c r="W1131" s="14">
        <v>9</v>
      </c>
    </row>
    <row r="1132" spans="1:24">
      <c r="A1132" t="s">
        <v>37289</v>
      </c>
      <c r="B1132" t="s">
        <v>31568</v>
      </c>
      <c r="C1132" t="s">
        <v>31569</v>
      </c>
      <c r="D1132">
        <v>1989</v>
      </c>
      <c r="E1132" t="s">
        <v>160</v>
      </c>
      <c r="F1132" t="s">
        <v>31570</v>
      </c>
      <c r="G1132">
        <v>11</v>
      </c>
      <c r="H1132" t="s">
        <v>37056</v>
      </c>
      <c r="J1132">
        <v>6</v>
      </c>
      <c r="K1132" t="s">
        <v>37173</v>
      </c>
      <c r="L1132" t="s">
        <v>37290</v>
      </c>
      <c r="M1132" s="13" t="s">
        <v>37291</v>
      </c>
      <c r="N1132" t="s">
        <v>37097</v>
      </c>
      <c r="O1132" t="s">
        <v>37098</v>
      </c>
      <c r="P1132" t="s">
        <v>37298</v>
      </c>
      <c r="Q1132">
        <v>26.330556000000001</v>
      </c>
      <c r="R1132">
        <v>127.806389</v>
      </c>
      <c r="S1132">
        <v>8</v>
      </c>
      <c r="T1132">
        <v>9.9955555555555495</v>
      </c>
      <c r="U1132">
        <v>0.30581039755351402</v>
      </c>
      <c r="V1132">
        <v>100</v>
      </c>
      <c r="W1132" s="14">
        <v>10</v>
      </c>
    </row>
    <row r="1133" spans="1:24">
      <c r="A1133" t="s">
        <v>37289</v>
      </c>
      <c r="B1133" t="s">
        <v>31568</v>
      </c>
      <c r="C1133" t="s">
        <v>31569</v>
      </c>
      <c r="D1133">
        <v>1989</v>
      </c>
      <c r="E1133" t="s">
        <v>160</v>
      </c>
      <c r="F1133" t="s">
        <v>31570</v>
      </c>
      <c r="G1133">
        <v>11</v>
      </c>
      <c r="H1133" t="s">
        <v>37056</v>
      </c>
      <c r="J1133">
        <v>6</v>
      </c>
      <c r="K1133" t="s">
        <v>37173</v>
      </c>
      <c r="L1133" t="s">
        <v>37290</v>
      </c>
      <c r="M1133" s="13" t="s">
        <v>37291</v>
      </c>
      <c r="N1133" t="s">
        <v>37097</v>
      </c>
      <c r="O1133" t="s">
        <v>37098</v>
      </c>
      <c r="P1133" t="s">
        <v>37298</v>
      </c>
      <c r="Q1133">
        <v>26.330556000000001</v>
      </c>
      <c r="R1133">
        <v>127.806389</v>
      </c>
      <c r="S1133">
        <v>8</v>
      </c>
      <c r="T1133">
        <v>10.991111111111101</v>
      </c>
      <c r="U1133">
        <v>0</v>
      </c>
      <c r="V1133">
        <v>100</v>
      </c>
      <c r="W1133" s="14">
        <v>11</v>
      </c>
    </row>
    <row r="1134" spans="1:24">
      <c r="A1134" t="s">
        <v>37289</v>
      </c>
      <c r="B1134" t="s">
        <v>31568</v>
      </c>
      <c r="C1134" t="s">
        <v>31569</v>
      </c>
      <c r="D1134">
        <v>1989</v>
      </c>
      <c r="E1134" t="s">
        <v>160</v>
      </c>
      <c r="F1134" t="s">
        <v>31570</v>
      </c>
      <c r="G1134">
        <v>11</v>
      </c>
      <c r="H1134" t="s">
        <v>37056</v>
      </c>
      <c r="J1134">
        <v>6</v>
      </c>
      <c r="K1134" t="s">
        <v>37173</v>
      </c>
      <c r="L1134" t="s">
        <v>37290</v>
      </c>
      <c r="M1134" s="13" t="s">
        <v>37291</v>
      </c>
      <c r="N1134" t="s">
        <v>37097</v>
      </c>
      <c r="O1134" t="s">
        <v>37098</v>
      </c>
      <c r="P1134" t="s">
        <v>37298</v>
      </c>
      <c r="Q1134">
        <v>26.330556000000001</v>
      </c>
      <c r="R1134">
        <v>127.806389</v>
      </c>
      <c r="S1134">
        <v>8</v>
      </c>
      <c r="T1134">
        <v>11.8155555555555</v>
      </c>
      <c r="U1134">
        <v>0.30581039755351402</v>
      </c>
      <c r="V1134">
        <v>100</v>
      </c>
      <c r="W1134" s="14">
        <v>12</v>
      </c>
    </row>
    <row r="1135" spans="1:24">
      <c r="A1135" t="s">
        <v>37289</v>
      </c>
      <c r="B1135" t="s">
        <v>31568</v>
      </c>
      <c r="C1135" t="s">
        <v>31569</v>
      </c>
      <c r="D1135">
        <v>1989</v>
      </c>
      <c r="E1135" t="s">
        <v>160</v>
      </c>
      <c r="F1135" t="s">
        <v>31570</v>
      </c>
      <c r="G1135">
        <v>11</v>
      </c>
      <c r="H1135" t="s">
        <v>37056</v>
      </c>
      <c r="J1135">
        <v>6</v>
      </c>
      <c r="K1135" t="s">
        <v>37173</v>
      </c>
      <c r="L1135" t="s">
        <v>37290</v>
      </c>
      <c r="M1135" s="13" t="s">
        <v>37291</v>
      </c>
      <c r="N1135" t="s">
        <v>37097</v>
      </c>
      <c r="O1135" t="s">
        <v>37098</v>
      </c>
      <c r="P1135" t="s">
        <v>37298</v>
      </c>
      <c r="Q1135">
        <v>26.330556000000001</v>
      </c>
      <c r="R1135">
        <v>127.806389</v>
      </c>
      <c r="S1135">
        <v>8</v>
      </c>
      <c r="T1135">
        <v>12.6555555555555</v>
      </c>
      <c r="U1135">
        <v>0.30581039755351402</v>
      </c>
      <c r="V1135">
        <v>100</v>
      </c>
      <c r="W1135" s="14">
        <v>13</v>
      </c>
    </row>
    <row r="1136" spans="1:24">
      <c r="A1136" t="s">
        <v>37289</v>
      </c>
      <c r="B1136" t="s">
        <v>31568</v>
      </c>
      <c r="C1136" t="s">
        <v>31569</v>
      </c>
      <c r="D1136">
        <v>1989</v>
      </c>
      <c r="E1136" t="s">
        <v>160</v>
      </c>
      <c r="F1136" t="s">
        <v>31570</v>
      </c>
      <c r="G1136">
        <v>11</v>
      </c>
      <c r="H1136" t="s">
        <v>37056</v>
      </c>
      <c r="J1136">
        <v>6</v>
      </c>
      <c r="K1136" t="s">
        <v>37173</v>
      </c>
      <c r="L1136" t="s">
        <v>37290</v>
      </c>
      <c r="M1136" s="13" t="s">
        <v>37291</v>
      </c>
      <c r="N1136" t="s">
        <v>37097</v>
      </c>
      <c r="O1136" t="s">
        <v>37098</v>
      </c>
      <c r="P1136" t="s">
        <v>37298</v>
      </c>
      <c r="Q1136">
        <v>26.330556000000001</v>
      </c>
      <c r="R1136">
        <v>127.806389</v>
      </c>
      <c r="S1136">
        <v>8</v>
      </c>
      <c r="T1136">
        <v>13.4333333333333</v>
      </c>
      <c r="U1136">
        <v>-0.30581039755352801</v>
      </c>
      <c r="V1136">
        <v>100</v>
      </c>
      <c r="W1136" s="14">
        <v>14</v>
      </c>
    </row>
    <row r="1137" spans="1:24">
      <c r="A1137" t="s">
        <v>37289</v>
      </c>
      <c r="B1137" t="s">
        <v>31568</v>
      </c>
      <c r="C1137" t="s">
        <v>31569</v>
      </c>
      <c r="D1137">
        <v>1989</v>
      </c>
      <c r="E1137" t="s">
        <v>160</v>
      </c>
      <c r="F1137" t="s">
        <v>31570</v>
      </c>
      <c r="G1137">
        <v>11</v>
      </c>
      <c r="H1137" t="s">
        <v>37056</v>
      </c>
      <c r="J1137">
        <v>6</v>
      </c>
      <c r="K1137" t="s">
        <v>37173</v>
      </c>
      <c r="L1137" t="s">
        <v>37290</v>
      </c>
      <c r="M1137" s="13" t="s">
        <v>37291</v>
      </c>
      <c r="N1137" t="s">
        <v>37097</v>
      </c>
      <c r="O1137" t="s">
        <v>37098</v>
      </c>
      <c r="P1137" t="s">
        <v>37298</v>
      </c>
      <c r="Q1137">
        <v>26.330556000000001</v>
      </c>
      <c r="R1137">
        <v>127.806389</v>
      </c>
      <c r="S1137">
        <v>8</v>
      </c>
      <c r="T1137">
        <v>14.9888888888888</v>
      </c>
      <c r="U1137">
        <v>-0.30581039755352801</v>
      </c>
      <c r="V1137">
        <v>100</v>
      </c>
      <c r="W1137" s="14">
        <v>15</v>
      </c>
    </row>
    <row r="1138" spans="1:24">
      <c r="A1138" t="s">
        <v>37289</v>
      </c>
      <c r="B1138" t="s">
        <v>31568</v>
      </c>
      <c r="C1138" t="s">
        <v>31569</v>
      </c>
      <c r="D1138">
        <v>1989</v>
      </c>
      <c r="E1138" t="s">
        <v>160</v>
      </c>
      <c r="F1138" t="s">
        <v>31570</v>
      </c>
      <c r="G1138">
        <v>11</v>
      </c>
      <c r="H1138" t="s">
        <v>37056</v>
      </c>
      <c r="J1138">
        <v>6</v>
      </c>
      <c r="K1138" t="s">
        <v>37173</v>
      </c>
      <c r="L1138" t="s">
        <v>37290</v>
      </c>
      <c r="M1138" s="13" t="s">
        <v>37291</v>
      </c>
      <c r="N1138" t="s">
        <v>37097</v>
      </c>
      <c r="O1138" t="s">
        <v>37098</v>
      </c>
      <c r="P1138" t="s">
        <v>37298</v>
      </c>
      <c r="Q1138">
        <v>26.330556000000001</v>
      </c>
      <c r="R1138">
        <v>127.806389</v>
      </c>
      <c r="S1138">
        <v>8</v>
      </c>
      <c r="T1138">
        <v>15.984444444444399</v>
      </c>
      <c r="U1138">
        <v>-0.30581039755352801</v>
      </c>
      <c r="V1138">
        <v>100</v>
      </c>
      <c r="W1138" s="14">
        <v>16</v>
      </c>
    </row>
    <row r="1139" spans="1:24">
      <c r="A1139" t="s">
        <v>37289</v>
      </c>
      <c r="B1139" t="s">
        <v>31568</v>
      </c>
      <c r="C1139" t="s">
        <v>31569</v>
      </c>
      <c r="D1139">
        <v>1989</v>
      </c>
      <c r="E1139" t="s">
        <v>160</v>
      </c>
      <c r="F1139" t="s">
        <v>31570</v>
      </c>
      <c r="G1139">
        <v>11</v>
      </c>
      <c r="H1139" t="s">
        <v>37056</v>
      </c>
      <c r="J1139">
        <v>6</v>
      </c>
      <c r="K1139" t="s">
        <v>37173</v>
      </c>
      <c r="L1139" t="s">
        <v>37290</v>
      </c>
      <c r="M1139" s="13" t="s">
        <v>37291</v>
      </c>
      <c r="N1139" t="s">
        <v>37097</v>
      </c>
      <c r="O1139" t="s">
        <v>37098</v>
      </c>
      <c r="P1139" t="s">
        <v>37299</v>
      </c>
      <c r="Q1139">
        <v>35.906329999999997</v>
      </c>
      <c r="R1139">
        <v>139.62862100000001</v>
      </c>
      <c r="S1139">
        <v>8</v>
      </c>
      <c r="T1139">
        <v>8.9377777777777698</v>
      </c>
      <c r="U1139">
        <v>84.709480122324095</v>
      </c>
      <c r="V1139">
        <v>100</v>
      </c>
      <c r="W1139" s="14">
        <v>9</v>
      </c>
    </row>
    <row r="1140" spans="1:24">
      <c r="A1140" t="s">
        <v>37289</v>
      </c>
      <c r="B1140" t="s">
        <v>31568</v>
      </c>
      <c r="C1140" t="s">
        <v>31569</v>
      </c>
      <c r="D1140">
        <v>1989</v>
      </c>
      <c r="E1140" t="s">
        <v>160</v>
      </c>
      <c r="F1140" t="s">
        <v>31570</v>
      </c>
      <c r="G1140">
        <v>11</v>
      </c>
      <c r="H1140" t="s">
        <v>37056</v>
      </c>
      <c r="J1140">
        <v>6</v>
      </c>
      <c r="K1140" t="s">
        <v>37173</v>
      </c>
      <c r="L1140" t="s">
        <v>37290</v>
      </c>
      <c r="M1140" s="13" t="s">
        <v>37291</v>
      </c>
      <c r="N1140" t="s">
        <v>37097</v>
      </c>
      <c r="O1140" t="s">
        <v>37098</v>
      </c>
      <c r="P1140" t="s">
        <v>37299</v>
      </c>
      <c r="Q1140">
        <v>35.906329999999997</v>
      </c>
      <c r="R1140">
        <v>139.62862100000001</v>
      </c>
      <c r="S1140">
        <v>8</v>
      </c>
      <c r="T1140">
        <v>9.9177777777777703</v>
      </c>
      <c r="U1140">
        <v>93.883792048929607</v>
      </c>
      <c r="V1140">
        <v>100</v>
      </c>
      <c r="W1140" s="14">
        <v>10</v>
      </c>
    </row>
    <row r="1141" spans="1:24">
      <c r="A1141" t="s">
        <v>37289</v>
      </c>
      <c r="B1141" t="s">
        <v>31568</v>
      </c>
      <c r="C1141" t="s">
        <v>31569</v>
      </c>
      <c r="D1141">
        <v>1989</v>
      </c>
      <c r="E1141" t="s">
        <v>160</v>
      </c>
      <c r="F1141" t="s">
        <v>31570</v>
      </c>
      <c r="G1141">
        <v>11</v>
      </c>
      <c r="H1141" t="s">
        <v>37056</v>
      </c>
      <c r="J1141">
        <v>6</v>
      </c>
      <c r="K1141" t="s">
        <v>37173</v>
      </c>
      <c r="L1141" t="s">
        <v>37290</v>
      </c>
      <c r="M1141" s="13" t="s">
        <v>37291</v>
      </c>
      <c r="N1141" t="s">
        <v>37097</v>
      </c>
      <c r="O1141" t="s">
        <v>37098</v>
      </c>
      <c r="P1141" t="s">
        <v>37299</v>
      </c>
      <c r="Q1141">
        <v>35.906329999999997</v>
      </c>
      <c r="R1141">
        <v>139.62862100000001</v>
      </c>
      <c r="S1141">
        <v>8</v>
      </c>
      <c r="T1141">
        <v>10.9288888888888</v>
      </c>
      <c r="U1141">
        <v>100.91743119266</v>
      </c>
      <c r="V1141">
        <v>100</v>
      </c>
      <c r="W1141" s="14">
        <v>11</v>
      </c>
    </row>
    <row r="1142" spans="1:24">
      <c r="A1142" t="s">
        <v>37289</v>
      </c>
      <c r="B1142" t="s">
        <v>31568</v>
      </c>
      <c r="C1142" t="s">
        <v>31569</v>
      </c>
      <c r="D1142">
        <v>1989</v>
      </c>
      <c r="E1142" t="s">
        <v>160</v>
      </c>
      <c r="F1142" t="s">
        <v>31570</v>
      </c>
      <c r="G1142">
        <v>11</v>
      </c>
      <c r="H1142" t="s">
        <v>37056</v>
      </c>
      <c r="J1142">
        <v>6</v>
      </c>
      <c r="K1142" t="s">
        <v>37173</v>
      </c>
      <c r="L1142" t="s">
        <v>37290</v>
      </c>
      <c r="M1142" s="13" t="s">
        <v>37291</v>
      </c>
      <c r="N1142" t="s">
        <v>37097</v>
      </c>
      <c r="O1142" t="s">
        <v>37098</v>
      </c>
      <c r="P1142" t="s">
        <v>37299</v>
      </c>
      <c r="Q1142">
        <v>35.906329999999997</v>
      </c>
      <c r="R1142">
        <v>139.62862100000001</v>
      </c>
      <c r="S1142">
        <v>8</v>
      </c>
      <c r="T1142">
        <v>11.94</v>
      </c>
      <c r="U1142">
        <v>100.611620795107</v>
      </c>
      <c r="V1142">
        <v>100</v>
      </c>
      <c r="W1142" s="14">
        <v>12</v>
      </c>
    </row>
    <row r="1143" spans="1:24">
      <c r="A1143" t="s">
        <v>37289</v>
      </c>
      <c r="B1143" t="s">
        <v>31568</v>
      </c>
      <c r="C1143" t="s">
        <v>31569</v>
      </c>
      <c r="D1143">
        <v>1989</v>
      </c>
      <c r="E1143" t="s">
        <v>160</v>
      </c>
      <c r="F1143" t="s">
        <v>31570</v>
      </c>
      <c r="G1143">
        <v>11</v>
      </c>
      <c r="H1143" t="s">
        <v>37056</v>
      </c>
      <c r="J1143">
        <v>6</v>
      </c>
      <c r="K1143" t="s">
        <v>37173</v>
      </c>
      <c r="L1143" t="s">
        <v>37290</v>
      </c>
      <c r="M1143" s="13" t="s">
        <v>37291</v>
      </c>
      <c r="N1143" t="s">
        <v>37097</v>
      </c>
      <c r="O1143" t="s">
        <v>37098</v>
      </c>
      <c r="P1143" t="s">
        <v>37299</v>
      </c>
      <c r="Q1143">
        <v>35.906329999999997</v>
      </c>
      <c r="R1143">
        <v>139.62862100000001</v>
      </c>
      <c r="S1143">
        <v>8</v>
      </c>
      <c r="T1143">
        <v>12.935555555555499</v>
      </c>
      <c r="U1143">
        <v>99.6941896024464</v>
      </c>
      <c r="V1143">
        <v>100</v>
      </c>
      <c r="W1143" s="14">
        <v>13</v>
      </c>
    </row>
    <row r="1144" spans="1:24">
      <c r="A1144" t="s">
        <v>37289</v>
      </c>
      <c r="B1144" t="s">
        <v>31568</v>
      </c>
      <c r="C1144" t="s">
        <v>31569</v>
      </c>
      <c r="D1144">
        <v>1989</v>
      </c>
      <c r="E1144" t="s">
        <v>160</v>
      </c>
      <c r="F1144" t="s">
        <v>31570</v>
      </c>
      <c r="G1144">
        <v>11</v>
      </c>
      <c r="H1144" t="s">
        <v>37056</v>
      </c>
      <c r="J1144">
        <v>6</v>
      </c>
      <c r="K1144" t="s">
        <v>37173</v>
      </c>
      <c r="L1144" t="s">
        <v>37290</v>
      </c>
      <c r="M1144" s="13" t="s">
        <v>37291</v>
      </c>
      <c r="N1144" t="s">
        <v>37097</v>
      </c>
      <c r="O1144" t="s">
        <v>37098</v>
      </c>
      <c r="P1144" t="s">
        <v>37299</v>
      </c>
      <c r="Q1144">
        <v>35.906329999999997</v>
      </c>
      <c r="R1144">
        <v>139.62862100000001</v>
      </c>
      <c r="S1144">
        <v>8</v>
      </c>
      <c r="T1144">
        <v>13.9622222222222</v>
      </c>
      <c r="U1144">
        <v>45.565749235474001</v>
      </c>
      <c r="V1144">
        <v>100</v>
      </c>
      <c r="W1144" s="14">
        <v>14</v>
      </c>
    </row>
    <row r="1145" spans="1:24">
      <c r="A1145" t="s">
        <v>37289</v>
      </c>
      <c r="B1145" t="s">
        <v>31568</v>
      </c>
      <c r="C1145" t="s">
        <v>31569</v>
      </c>
      <c r="D1145">
        <v>1989</v>
      </c>
      <c r="E1145" t="s">
        <v>160</v>
      </c>
      <c r="F1145" t="s">
        <v>31570</v>
      </c>
      <c r="G1145">
        <v>11</v>
      </c>
      <c r="H1145" t="s">
        <v>37056</v>
      </c>
      <c r="J1145">
        <v>6</v>
      </c>
      <c r="K1145" t="s">
        <v>37173</v>
      </c>
      <c r="L1145" t="s">
        <v>37290</v>
      </c>
      <c r="M1145" s="13" t="s">
        <v>37291</v>
      </c>
      <c r="N1145" t="s">
        <v>37097</v>
      </c>
      <c r="O1145" t="s">
        <v>37098</v>
      </c>
      <c r="P1145" t="s">
        <v>37299</v>
      </c>
      <c r="Q1145">
        <v>35.906329999999997</v>
      </c>
      <c r="R1145">
        <v>139.62862100000001</v>
      </c>
      <c r="S1145">
        <v>8</v>
      </c>
      <c r="T1145">
        <v>14.973333333333301</v>
      </c>
      <c r="U1145">
        <v>-0.30581039755352801</v>
      </c>
      <c r="V1145">
        <v>100</v>
      </c>
      <c r="W1145" s="14">
        <v>15</v>
      </c>
    </row>
    <row r="1146" spans="1:24">
      <c r="A1146" t="s">
        <v>37289</v>
      </c>
      <c r="B1146" t="s">
        <v>31568</v>
      </c>
      <c r="C1146" t="s">
        <v>31569</v>
      </c>
      <c r="D1146">
        <v>1989</v>
      </c>
      <c r="E1146" t="s">
        <v>160</v>
      </c>
      <c r="F1146" t="s">
        <v>31570</v>
      </c>
      <c r="G1146">
        <v>11</v>
      </c>
      <c r="H1146" t="s">
        <v>37056</v>
      </c>
      <c r="J1146">
        <v>6</v>
      </c>
      <c r="K1146" t="s">
        <v>37173</v>
      </c>
      <c r="L1146" t="s">
        <v>37290</v>
      </c>
      <c r="M1146" s="13" t="s">
        <v>37291</v>
      </c>
      <c r="N1146" t="s">
        <v>37097</v>
      </c>
      <c r="O1146" t="s">
        <v>37098</v>
      </c>
      <c r="P1146" t="s">
        <v>37299</v>
      </c>
      <c r="Q1146">
        <v>35.906329999999997</v>
      </c>
      <c r="R1146">
        <v>139.62862100000001</v>
      </c>
      <c r="S1146">
        <v>8</v>
      </c>
      <c r="T1146">
        <v>16</v>
      </c>
      <c r="U1146">
        <v>0</v>
      </c>
      <c r="V1146">
        <v>100</v>
      </c>
      <c r="W1146" s="14">
        <v>16</v>
      </c>
    </row>
    <row r="1147" spans="1:24" hidden="1">
      <c r="A1147" t="s">
        <v>37289</v>
      </c>
      <c r="B1147" t="s">
        <v>31568</v>
      </c>
      <c r="C1147" t="s">
        <v>31569</v>
      </c>
      <c r="D1147">
        <v>1989</v>
      </c>
      <c r="E1147" t="s">
        <v>160</v>
      </c>
      <c r="F1147" t="s">
        <v>31570</v>
      </c>
      <c r="G1147">
        <v>11</v>
      </c>
      <c r="H1147" t="s">
        <v>37056</v>
      </c>
      <c r="J1147">
        <v>6</v>
      </c>
      <c r="K1147" t="s">
        <v>37173</v>
      </c>
      <c r="L1147" t="s">
        <v>37290</v>
      </c>
      <c r="M1147" s="13" t="s">
        <v>37291</v>
      </c>
      <c r="N1147" t="s">
        <v>37097</v>
      </c>
      <c r="O1147" t="s">
        <v>37098</v>
      </c>
      <c r="P1147" t="s">
        <v>37300</v>
      </c>
      <c r="T1147">
        <v>10.991111111111101</v>
      </c>
      <c r="U1147">
        <v>0</v>
      </c>
      <c r="V1147">
        <v>100</v>
      </c>
      <c r="X1147" t="s">
        <v>13429</v>
      </c>
    </row>
    <row r="1148" spans="1:24" hidden="1">
      <c r="A1148" t="s">
        <v>37289</v>
      </c>
      <c r="B1148" t="s">
        <v>31568</v>
      </c>
      <c r="C1148" t="s">
        <v>31569</v>
      </c>
      <c r="D1148">
        <v>1989</v>
      </c>
      <c r="E1148" t="s">
        <v>160</v>
      </c>
      <c r="F1148" t="s">
        <v>31570</v>
      </c>
      <c r="G1148">
        <v>11</v>
      </c>
      <c r="H1148" t="s">
        <v>37056</v>
      </c>
      <c r="J1148">
        <v>6</v>
      </c>
      <c r="K1148" t="s">
        <v>37173</v>
      </c>
      <c r="L1148" t="s">
        <v>37290</v>
      </c>
      <c r="M1148" s="13" t="s">
        <v>37291</v>
      </c>
      <c r="N1148" t="s">
        <v>37097</v>
      </c>
      <c r="O1148" t="s">
        <v>37098</v>
      </c>
      <c r="P1148" t="s">
        <v>37301</v>
      </c>
      <c r="S1148">
        <v>8</v>
      </c>
      <c r="T1148">
        <v>15.984444444444399</v>
      </c>
      <c r="U1148">
        <v>-0.30581039755352801</v>
      </c>
      <c r="V1148">
        <v>100</v>
      </c>
      <c r="X1148" t="s">
        <v>13429</v>
      </c>
    </row>
    <row r="1149" spans="1:24" hidden="1">
      <c r="A1149" t="s">
        <v>37289</v>
      </c>
      <c r="B1149" t="s">
        <v>31568</v>
      </c>
      <c r="C1149" t="s">
        <v>31569</v>
      </c>
      <c r="D1149">
        <v>1989</v>
      </c>
      <c r="E1149" t="s">
        <v>160</v>
      </c>
      <c r="F1149" t="s">
        <v>31570</v>
      </c>
      <c r="G1149">
        <v>11</v>
      </c>
      <c r="H1149" t="s">
        <v>37056</v>
      </c>
      <c r="J1149">
        <v>6</v>
      </c>
      <c r="K1149" t="s">
        <v>37173</v>
      </c>
      <c r="L1149" t="s">
        <v>37290</v>
      </c>
      <c r="M1149" s="13" t="s">
        <v>37291</v>
      </c>
      <c r="N1149" t="s">
        <v>37097</v>
      </c>
      <c r="O1149" t="s">
        <v>37098</v>
      </c>
      <c r="P1149" t="s">
        <v>37301</v>
      </c>
      <c r="S1149">
        <v>8</v>
      </c>
      <c r="T1149">
        <v>14.9888888888888</v>
      </c>
      <c r="U1149">
        <v>-0.30581039755352801</v>
      </c>
      <c r="V1149">
        <v>100</v>
      </c>
      <c r="X1149" t="s">
        <v>13429</v>
      </c>
    </row>
    <row r="1150" spans="1:24" hidden="1">
      <c r="A1150" t="s">
        <v>37289</v>
      </c>
      <c r="B1150" t="s">
        <v>31568</v>
      </c>
      <c r="C1150" t="s">
        <v>31569</v>
      </c>
      <c r="D1150">
        <v>1989</v>
      </c>
      <c r="E1150" t="s">
        <v>160</v>
      </c>
      <c r="F1150" t="s">
        <v>31570</v>
      </c>
      <c r="G1150">
        <v>11</v>
      </c>
      <c r="H1150" t="s">
        <v>37056</v>
      </c>
      <c r="J1150">
        <v>6</v>
      </c>
      <c r="K1150" t="s">
        <v>37173</v>
      </c>
      <c r="L1150" t="s">
        <v>37290</v>
      </c>
      <c r="M1150" s="13" t="s">
        <v>37291</v>
      </c>
      <c r="N1150" t="s">
        <v>37097</v>
      </c>
      <c r="O1150" t="s">
        <v>37098</v>
      </c>
      <c r="P1150" t="s">
        <v>37301</v>
      </c>
      <c r="S1150">
        <v>8</v>
      </c>
      <c r="T1150">
        <v>13.4333333333333</v>
      </c>
      <c r="U1150">
        <v>-0.30581039755352801</v>
      </c>
      <c r="V1150">
        <v>100</v>
      </c>
      <c r="X1150" t="s">
        <v>13429</v>
      </c>
    </row>
    <row r="1151" spans="1:24" hidden="1">
      <c r="A1151" t="s">
        <v>37289</v>
      </c>
      <c r="B1151" t="s">
        <v>31568</v>
      </c>
      <c r="C1151" t="s">
        <v>31569</v>
      </c>
      <c r="D1151">
        <v>1989</v>
      </c>
      <c r="E1151" t="s">
        <v>160</v>
      </c>
      <c r="F1151" t="s">
        <v>31570</v>
      </c>
      <c r="G1151">
        <v>11</v>
      </c>
      <c r="H1151" t="s">
        <v>37056</v>
      </c>
      <c r="J1151">
        <v>6</v>
      </c>
      <c r="K1151" t="s">
        <v>37173</v>
      </c>
      <c r="L1151" t="s">
        <v>37290</v>
      </c>
      <c r="M1151" s="13" t="s">
        <v>37291</v>
      </c>
      <c r="N1151" t="s">
        <v>37097</v>
      </c>
      <c r="O1151" t="s">
        <v>37098</v>
      </c>
      <c r="P1151" t="s">
        <v>37301</v>
      </c>
      <c r="S1151">
        <v>8</v>
      </c>
      <c r="T1151">
        <v>12.6555555555555</v>
      </c>
      <c r="U1151">
        <v>0.30581039755351402</v>
      </c>
      <c r="V1151">
        <v>100</v>
      </c>
      <c r="X1151" t="s">
        <v>13429</v>
      </c>
    </row>
    <row r="1152" spans="1:24" hidden="1">
      <c r="A1152" t="s">
        <v>37289</v>
      </c>
      <c r="B1152" t="s">
        <v>31568</v>
      </c>
      <c r="C1152" t="s">
        <v>31569</v>
      </c>
      <c r="D1152">
        <v>1989</v>
      </c>
      <c r="E1152" t="s">
        <v>160</v>
      </c>
      <c r="F1152" t="s">
        <v>31570</v>
      </c>
      <c r="G1152">
        <v>11</v>
      </c>
      <c r="H1152" t="s">
        <v>37056</v>
      </c>
      <c r="J1152">
        <v>6</v>
      </c>
      <c r="K1152" t="s">
        <v>37173</v>
      </c>
      <c r="L1152" t="s">
        <v>37290</v>
      </c>
      <c r="M1152" s="13" t="s">
        <v>37291</v>
      </c>
      <c r="N1152" t="s">
        <v>37097</v>
      </c>
      <c r="O1152" t="s">
        <v>37098</v>
      </c>
      <c r="P1152" t="s">
        <v>37301</v>
      </c>
      <c r="S1152">
        <v>8</v>
      </c>
      <c r="T1152">
        <v>11.8155555555555</v>
      </c>
      <c r="U1152">
        <v>0.30581039755351402</v>
      </c>
      <c r="V1152">
        <v>100</v>
      </c>
      <c r="X1152" t="s">
        <v>13429</v>
      </c>
    </row>
    <row r="1153" spans="1:24" hidden="1">
      <c r="A1153" t="s">
        <v>37289</v>
      </c>
      <c r="B1153" t="s">
        <v>31568</v>
      </c>
      <c r="C1153" t="s">
        <v>31569</v>
      </c>
      <c r="D1153">
        <v>1989</v>
      </c>
      <c r="E1153" t="s">
        <v>160</v>
      </c>
      <c r="F1153" t="s">
        <v>31570</v>
      </c>
      <c r="G1153">
        <v>11</v>
      </c>
      <c r="H1153" t="s">
        <v>37056</v>
      </c>
      <c r="J1153">
        <v>6</v>
      </c>
      <c r="K1153" t="s">
        <v>37173</v>
      </c>
      <c r="L1153" t="s">
        <v>37290</v>
      </c>
      <c r="M1153" s="13" t="s">
        <v>37291</v>
      </c>
      <c r="N1153" t="s">
        <v>37097</v>
      </c>
      <c r="O1153" t="s">
        <v>37098</v>
      </c>
      <c r="P1153" t="s">
        <v>37301</v>
      </c>
      <c r="S1153">
        <v>8</v>
      </c>
      <c r="T1153">
        <v>10.991111111111101</v>
      </c>
      <c r="U1153">
        <v>0</v>
      </c>
      <c r="V1153">
        <v>100</v>
      </c>
      <c r="X1153" t="s">
        <v>13429</v>
      </c>
    </row>
    <row r="1154" spans="1:24" hidden="1">
      <c r="A1154" t="s">
        <v>37289</v>
      </c>
      <c r="B1154" t="s">
        <v>31568</v>
      </c>
      <c r="C1154" t="s">
        <v>31569</v>
      </c>
      <c r="D1154">
        <v>1989</v>
      </c>
      <c r="E1154" t="s">
        <v>160</v>
      </c>
      <c r="F1154" t="s">
        <v>31570</v>
      </c>
      <c r="G1154">
        <v>11</v>
      </c>
      <c r="H1154" t="s">
        <v>37056</v>
      </c>
      <c r="J1154">
        <v>6</v>
      </c>
      <c r="K1154" t="s">
        <v>37173</v>
      </c>
      <c r="L1154" t="s">
        <v>37290</v>
      </c>
      <c r="M1154" s="13" t="s">
        <v>37291</v>
      </c>
      <c r="N1154" t="s">
        <v>37097</v>
      </c>
      <c r="O1154" t="s">
        <v>37098</v>
      </c>
      <c r="P1154" t="s">
        <v>37301</v>
      </c>
      <c r="S1154">
        <v>8</v>
      </c>
      <c r="T1154">
        <v>9.9955555555555495</v>
      </c>
      <c r="U1154">
        <v>0.30581039755351402</v>
      </c>
      <c r="V1154">
        <v>100</v>
      </c>
      <c r="X1154" t="s">
        <v>13429</v>
      </c>
    </row>
    <row r="1155" spans="1:24" hidden="1">
      <c r="A1155" t="s">
        <v>37289</v>
      </c>
      <c r="B1155" t="s">
        <v>31568</v>
      </c>
      <c r="C1155" t="s">
        <v>31569</v>
      </c>
      <c r="D1155">
        <v>1989</v>
      </c>
      <c r="E1155" t="s">
        <v>160</v>
      </c>
      <c r="F1155" t="s">
        <v>31570</v>
      </c>
      <c r="G1155">
        <v>11</v>
      </c>
      <c r="H1155" t="s">
        <v>37056</v>
      </c>
      <c r="J1155">
        <v>6</v>
      </c>
      <c r="K1155" t="s">
        <v>37173</v>
      </c>
      <c r="L1155" t="s">
        <v>37290</v>
      </c>
      <c r="M1155" s="13" t="s">
        <v>37291</v>
      </c>
      <c r="N1155" t="s">
        <v>37097</v>
      </c>
      <c r="O1155" t="s">
        <v>37098</v>
      </c>
      <c r="P1155" t="s">
        <v>37301</v>
      </c>
      <c r="S1155">
        <v>8</v>
      </c>
      <c r="T1155">
        <v>9.0155555555555509</v>
      </c>
      <c r="U1155">
        <v>0.30581039755351402</v>
      </c>
      <c r="V1155">
        <v>100</v>
      </c>
      <c r="X1155" t="s">
        <v>13429</v>
      </c>
    </row>
    <row r="1156" spans="1:24">
      <c r="A1156" t="s">
        <v>37289</v>
      </c>
      <c r="B1156" t="s">
        <v>31568</v>
      </c>
      <c r="C1156" t="s">
        <v>31569</v>
      </c>
      <c r="D1156">
        <v>1989</v>
      </c>
      <c r="E1156" t="s">
        <v>160</v>
      </c>
      <c r="F1156" t="s">
        <v>31570</v>
      </c>
      <c r="G1156">
        <v>11</v>
      </c>
      <c r="H1156" t="s">
        <v>37056</v>
      </c>
      <c r="J1156">
        <v>6</v>
      </c>
      <c r="K1156" t="s">
        <v>37173</v>
      </c>
      <c r="L1156" t="s">
        <v>37290</v>
      </c>
      <c r="M1156" s="13" t="s">
        <v>37291</v>
      </c>
      <c r="N1156" t="s">
        <v>37097</v>
      </c>
      <c r="O1156" t="s">
        <v>37098</v>
      </c>
      <c r="P1156" t="s">
        <v>37302</v>
      </c>
      <c r="Q1156">
        <v>27.82</v>
      </c>
      <c r="R1156">
        <v>128.932222</v>
      </c>
      <c r="S1156">
        <v>8</v>
      </c>
      <c r="T1156">
        <v>8.7822222222222202</v>
      </c>
      <c r="U1156">
        <v>91.743119266055004</v>
      </c>
      <c r="V1156">
        <v>100</v>
      </c>
      <c r="W1156" s="14">
        <v>9</v>
      </c>
    </row>
    <row r="1157" spans="1:24">
      <c r="A1157" t="s">
        <v>37289</v>
      </c>
      <c r="B1157" t="s">
        <v>31568</v>
      </c>
      <c r="C1157" t="s">
        <v>31569</v>
      </c>
      <c r="D1157">
        <v>1989</v>
      </c>
      <c r="E1157" t="s">
        <v>160</v>
      </c>
      <c r="F1157" t="s">
        <v>31570</v>
      </c>
      <c r="G1157">
        <v>11</v>
      </c>
      <c r="H1157" t="s">
        <v>37056</v>
      </c>
      <c r="J1157">
        <v>6</v>
      </c>
      <c r="K1157" t="s">
        <v>37173</v>
      </c>
      <c r="L1157" t="s">
        <v>37290</v>
      </c>
      <c r="M1157" s="13" t="s">
        <v>37291</v>
      </c>
      <c r="N1157" t="s">
        <v>37097</v>
      </c>
      <c r="O1157" t="s">
        <v>37098</v>
      </c>
      <c r="P1157" t="s">
        <v>37302</v>
      </c>
      <c r="Q1157">
        <v>27.82</v>
      </c>
      <c r="R1157">
        <v>128.932222</v>
      </c>
      <c r="S1157">
        <v>8</v>
      </c>
      <c r="T1157">
        <v>9.9488888888888791</v>
      </c>
      <c r="U1157">
        <v>90.214067278287402</v>
      </c>
      <c r="V1157">
        <v>100</v>
      </c>
      <c r="W1157" s="14">
        <v>10</v>
      </c>
    </row>
    <row r="1158" spans="1:24">
      <c r="A1158" t="s">
        <v>37289</v>
      </c>
      <c r="B1158" t="s">
        <v>31568</v>
      </c>
      <c r="C1158" t="s">
        <v>31569</v>
      </c>
      <c r="D1158">
        <v>1989</v>
      </c>
      <c r="E1158" t="s">
        <v>160</v>
      </c>
      <c r="F1158" t="s">
        <v>31570</v>
      </c>
      <c r="G1158">
        <v>11</v>
      </c>
      <c r="H1158" t="s">
        <v>37056</v>
      </c>
      <c r="J1158">
        <v>6</v>
      </c>
      <c r="K1158" t="s">
        <v>37173</v>
      </c>
      <c r="L1158" t="s">
        <v>37290</v>
      </c>
      <c r="M1158" s="13" t="s">
        <v>37291</v>
      </c>
      <c r="N1158" t="s">
        <v>37097</v>
      </c>
      <c r="O1158" t="s">
        <v>37098</v>
      </c>
      <c r="P1158" t="s">
        <v>37302</v>
      </c>
      <c r="Q1158">
        <v>27.82</v>
      </c>
      <c r="R1158">
        <v>128.932222</v>
      </c>
      <c r="S1158">
        <v>8</v>
      </c>
      <c r="T1158">
        <v>10.9444444444444</v>
      </c>
      <c r="U1158">
        <v>81.957186544342505</v>
      </c>
      <c r="V1158">
        <v>100</v>
      </c>
      <c r="W1158" s="14">
        <v>11</v>
      </c>
    </row>
    <row r="1159" spans="1:24">
      <c r="A1159" t="s">
        <v>37289</v>
      </c>
      <c r="B1159" t="s">
        <v>31568</v>
      </c>
      <c r="C1159" t="s">
        <v>31569</v>
      </c>
      <c r="D1159">
        <v>1989</v>
      </c>
      <c r="E1159" t="s">
        <v>160</v>
      </c>
      <c r="F1159" t="s">
        <v>31570</v>
      </c>
      <c r="G1159">
        <v>11</v>
      </c>
      <c r="H1159" t="s">
        <v>37056</v>
      </c>
      <c r="J1159">
        <v>6</v>
      </c>
      <c r="K1159" t="s">
        <v>37173</v>
      </c>
      <c r="L1159" t="s">
        <v>37290</v>
      </c>
      <c r="M1159" s="13" t="s">
        <v>37291</v>
      </c>
      <c r="N1159" t="s">
        <v>37097</v>
      </c>
      <c r="O1159" t="s">
        <v>37098</v>
      </c>
      <c r="P1159" t="s">
        <v>37302</v>
      </c>
      <c r="Q1159">
        <v>27.82</v>
      </c>
      <c r="R1159">
        <v>128.932222</v>
      </c>
      <c r="S1159">
        <v>8</v>
      </c>
      <c r="T1159">
        <v>11.971111111111099</v>
      </c>
      <c r="U1159">
        <v>55.3516819571865</v>
      </c>
      <c r="V1159">
        <v>100</v>
      </c>
      <c r="W1159" s="14">
        <v>12</v>
      </c>
    </row>
    <row r="1160" spans="1:24">
      <c r="A1160" t="s">
        <v>37289</v>
      </c>
      <c r="B1160" t="s">
        <v>31568</v>
      </c>
      <c r="C1160" t="s">
        <v>31569</v>
      </c>
      <c r="D1160">
        <v>1989</v>
      </c>
      <c r="E1160" t="s">
        <v>160</v>
      </c>
      <c r="F1160" t="s">
        <v>31570</v>
      </c>
      <c r="G1160">
        <v>11</v>
      </c>
      <c r="H1160" t="s">
        <v>37056</v>
      </c>
      <c r="J1160">
        <v>6</v>
      </c>
      <c r="K1160" t="s">
        <v>37173</v>
      </c>
      <c r="L1160" t="s">
        <v>37290</v>
      </c>
      <c r="M1160" s="13" t="s">
        <v>37291</v>
      </c>
      <c r="N1160" t="s">
        <v>37097</v>
      </c>
      <c r="O1160" t="s">
        <v>37098</v>
      </c>
      <c r="P1160" t="s">
        <v>37302</v>
      </c>
      <c r="Q1160">
        <v>27.82</v>
      </c>
      <c r="R1160">
        <v>128.932222</v>
      </c>
      <c r="S1160">
        <v>8</v>
      </c>
      <c r="T1160">
        <v>12.997777777777699</v>
      </c>
      <c r="U1160">
        <v>3.9755351681956999</v>
      </c>
      <c r="V1160">
        <v>100</v>
      </c>
      <c r="W1160" s="14">
        <v>13</v>
      </c>
    </row>
    <row r="1161" spans="1:24">
      <c r="A1161" t="s">
        <v>37289</v>
      </c>
      <c r="B1161" t="s">
        <v>31568</v>
      </c>
      <c r="C1161" t="s">
        <v>31569</v>
      </c>
      <c r="D1161">
        <v>1989</v>
      </c>
      <c r="E1161" t="s">
        <v>160</v>
      </c>
      <c r="F1161" t="s">
        <v>31570</v>
      </c>
      <c r="G1161">
        <v>11</v>
      </c>
      <c r="H1161" t="s">
        <v>37056</v>
      </c>
      <c r="J1161">
        <v>6</v>
      </c>
      <c r="K1161" t="s">
        <v>37173</v>
      </c>
      <c r="L1161" t="s">
        <v>37290</v>
      </c>
      <c r="M1161" s="13" t="s">
        <v>37291</v>
      </c>
      <c r="N1161" t="s">
        <v>37097</v>
      </c>
      <c r="O1161" t="s">
        <v>37098</v>
      </c>
      <c r="P1161" t="s">
        <v>37302</v>
      </c>
      <c r="Q1161">
        <v>27.82</v>
      </c>
      <c r="R1161">
        <v>128.932222</v>
      </c>
      <c r="S1161">
        <v>8</v>
      </c>
      <c r="T1161">
        <v>13.8222222222222</v>
      </c>
      <c r="U1161">
        <v>0</v>
      </c>
      <c r="V1161">
        <v>100</v>
      </c>
      <c r="W1161" s="14">
        <v>14</v>
      </c>
    </row>
    <row r="1162" spans="1:24">
      <c r="A1162" t="s">
        <v>37289</v>
      </c>
      <c r="B1162" t="s">
        <v>31568</v>
      </c>
      <c r="C1162" t="s">
        <v>31569</v>
      </c>
      <c r="D1162">
        <v>1989</v>
      </c>
      <c r="E1162" t="s">
        <v>160</v>
      </c>
      <c r="F1162" t="s">
        <v>31570</v>
      </c>
      <c r="G1162">
        <v>11</v>
      </c>
      <c r="H1162" t="s">
        <v>37056</v>
      </c>
      <c r="J1162">
        <v>6</v>
      </c>
      <c r="K1162" t="s">
        <v>37173</v>
      </c>
      <c r="L1162" t="s">
        <v>37290</v>
      </c>
      <c r="M1162" s="13" t="s">
        <v>37291</v>
      </c>
      <c r="N1162" t="s">
        <v>37097</v>
      </c>
      <c r="O1162" t="s">
        <v>37098</v>
      </c>
      <c r="P1162" t="s">
        <v>37302</v>
      </c>
      <c r="Q1162">
        <v>27.82</v>
      </c>
      <c r="R1162">
        <v>128.932222</v>
      </c>
      <c r="S1162">
        <v>8</v>
      </c>
      <c r="T1162">
        <v>15.004444444444401</v>
      </c>
      <c r="U1162">
        <v>0</v>
      </c>
      <c r="V1162">
        <v>100</v>
      </c>
      <c r="W1162" s="14">
        <v>15</v>
      </c>
    </row>
    <row r="1163" spans="1:24">
      <c r="A1163" t="s">
        <v>37289</v>
      </c>
      <c r="B1163" t="s">
        <v>31568</v>
      </c>
      <c r="C1163" t="s">
        <v>31569</v>
      </c>
      <c r="D1163">
        <v>1989</v>
      </c>
      <c r="E1163" t="s">
        <v>160</v>
      </c>
      <c r="F1163" t="s">
        <v>31570</v>
      </c>
      <c r="G1163">
        <v>11</v>
      </c>
      <c r="H1163" t="s">
        <v>37056</v>
      </c>
      <c r="J1163">
        <v>6</v>
      </c>
      <c r="K1163" t="s">
        <v>37173</v>
      </c>
      <c r="L1163" t="s">
        <v>37290</v>
      </c>
      <c r="M1163" s="13" t="s">
        <v>37291</v>
      </c>
      <c r="N1163" t="s">
        <v>37097</v>
      </c>
      <c r="O1163" t="s">
        <v>37098</v>
      </c>
      <c r="P1163" t="s">
        <v>37302</v>
      </c>
      <c r="Q1163">
        <v>27.82</v>
      </c>
      <c r="R1163">
        <v>128.932222</v>
      </c>
      <c r="S1163">
        <v>8</v>
      </c>
      <c r="T1163">
        <v>16</v>
      </c>
      <c r="U1163">
        <v>0</v>
      </c>
      <c r="V1163">
        <v>100</v>
      </c>
      <c r="W1163" s="14">
        <v>16</v>
      </c>
    </row>
    <row r="1164" spans="1:24" hidden="1">
      <c r="A1164" t="s">
        <v>37289</v>
      </c>
      <c r="B1164" t="s">
        <v>31568</v>
      </c>
      <c r="C1164" t="s">
        <v>31569</v>
      </c>
      <c r="D1164">
        <v>1989</v>
      </c>
      <c r="E1164" t="s">
        <v>160</v>
      </c>
      <c r="F1164" t="s">
        <v>31570</v>
      </c>
      <c r="G1164">
        <v>11</v>
      </c>
      <c r="H1164" t="s">
        <v>37056</v>
      </c>
      <c r="J1164">
        <v>6</v>
      </c>
      <c r="K1164" t="s">
        <v>37173</v>
      </c>
      <c r="L1164" t="s">
        <v>37290</v>
      </c>
      <c r="M1164" s="13" t="s">
        <v>37291</v>
      </c>
      <c r="N1164" t="s">
        <v>37097</v>
      </c>
      <c r="O1164" t="s">
        <v>37098</v>
      </c>
      <c r="P1164" t="s">
        <v>37303</v>
      </c>
      <c r="T1164">
        <v>15.7977777777777</v>
      </c>
      <c r="U1164">
        <v>0</v>
      </c>
      <c r="V1164">
        <v>100</v>
      </c>
      <c r="X1164" t="s">
        <v>13429</v>
      </c>
    </row>
    <row r="1165" spans="1:24" hidden="1">
      <c r="A1165" t="s">
        <v>37289</v>
      </c>
      <c r="B1165" t="s">
        <v>31568</v>
      </c>
      <c r="C1165" t="s">
        <v>31569</v>
      </c>
      <c r="D1165">
        <v>1989</v>
      </c>
      <c r="E1165" t="s">
        <v>160</v>
      </c>
      <c r="F1165" t="s">
        <v>31570</v>
      </c>
      <c r="G1165">
        <v>11</v>
      </c>
      <c r="H1165" t="s">
        <v>37056</v>
      </c>
      <c r="J1165">
        <v>6</v>
      </c>
      <c r="K1165" t="s">
        <v>37173</v>
      </c>
      <c r="L1165" t="s">
        <v>37290</v>
      </c>
      <c r="M1165" s="13" t="s">
        <v>37291</v>
      </c>
      <c r="N1165" t="s">
        <v>37097</v>
      </c>
      <c r="O1165" t="s">
        <v>37098</v>
      </c>
      <c r="P1165" t="s">
        <v>37303</v>
      </c>
      <c r="T1165">
        <v>14.5377777777777</v>
      </c>
      <c r="U1165">
        <v>-3.05810397553517</v>
      </c>
      <c r="V1165">
        <v>100</v>
      </c>
      <c r="X1165" t="s">
        <v>13429</v>
      </c>
    </row>
    <row r="1166" spans="1:24" hidden="1">
      <c r="A1166" t="s">
        <v>37289</v>
      </c>
      <c r="B1166" t="s">
        <v>31568</v>
      </c>
      <c r="C1166" t="s">
        <v>31569</v>
      </c>
      <c r="D1166">
        <v>1989</v>
      </c>
      <c r="E1166" t="s">
        <v>160</v>
      </c>
      <c r="F1166" t="s">
        <v>31570</v>
      </c>
      <c r="G1166">
        <v>11</v>
      </c>
      <c r="H1166" t="s">
        <v>37056</v>
      </c>
      <c r="J1166">
        <v>6</v>
      </c>
      <c r="K1166" t="s">
        <v>37173</v>
      </c>
      <c r="L1166" t="s">
        <v>37290</v>
      </c>
      <c r="M1166" s="13" t="s">
        <v>37291</v>
      </c>
      <c r="N1166" t="s">
        <v>37097</v>
      </c>
      <c r="O1166" t="s">
        <v>37098</v>
      </c>
      <c r="P1166" t="s">
        <v>37303</v>
      </c>
      <c r="T1166">
        <v>13.6355555555555</v>
      </c>
      <c r="U1166">
        <v>0</v>
      </c>
      <c r="V1166">
        <v>100</v>
      </c>
      <c r="X1166" t="s">
        <v>13429</v>
      </c>
    </row>
    <row r="1167" spans="1:24" hidden="1">
      <c r="A1167" t="s">
        <v>37289</v>
      </c>
      <c r="B1167" t="s">
        <v>31568</v>
      </c>
      <c r="C1167" t="s">
        <v>31569</v>
      </c>
      <c r="D1167">
        <v>1989</v>
      </c>
      <c r="E1167" t="s">
        <v>160</v>
      </c>
      <c r="F1167" t="s">
        <v>31570</v>
      </c>
      <c r="G1167">
        <v>11</v>
      </c>
      <c r="H1167" t="s">
        <v>37056</v>
      </c>
      <c r="J1167">
        <v>6</v>
      </c>
      <c r="K1167" t="s">
        <v>37173</v>
      </c>
      <c r="L1167" t="s">
        <v>37290</v>
      </c>
      <c r="M1167" s="13" t="s">
        <v>37291</v>
      </c>
      <c r="N1167" t="s">
        <v>37097</v>
      </c>
      <c r="O1167" t="s">
        <v>37098</v>
      </c>
      <c r="P1167" t="s">
        <v>37303</v>
      </c>
      <c r="T1167">
        <v>12.811111111111099</v>
      </c>
      <c r="U1167">
        <v>0</v>
      </c>
      <c r="V1167">
        <v>100</v>
      </c>
      <c r="X1167" t="s">
        <v>13429</v>
      </c>
    </row>
    <row r="1168" spans="1:24" hidden="1">
      <c r="A1168" t="s">
        <v>37289</v>
      </c>
      <c r="B1168" t="s">
        <v>31568</v>
      </c>
      <c r="C1168" t="s">
        <v>31569</v>
      </c>
      <c r="D1168">
        <v>1989</v>
      </c>
      <c r="E1168" t="s">
        <v>160</v>
      </c>
      <c r="F1168" t="s">
        <v>31570</v>
      </c>
      <c r="G1168">
        <v>11</v>
      </c>
      <c r="H1168" t="s">
        <v>37056</v>
      </c>
      <c r="J1168">
        <v>6</v>
      </c>
      <c r="K1168" t="s">
        <v>37173</v>
      </c>
      <c r="L1168" t="s">
        <v>37290</v>
      </c>
      <c r="M1168" s="13" t="s">
        <v>37291</v>
      </c>
      <c r="N1168" t="s">
        <v>37097</v>
      </c>
      <c r="O1168" t="s">
        <v>37098</v>
      </c>
      <c r="P1168" t="s">
        <v>37303</v>
      </c>
      <c r="T1168">
        <v>12.002222222222199</v>
      </c>
      <c r="U1168">
        <v>0</v>
      </c>
      <c r="V1168">
        <v>100</v>
      </c>
      <c r="X1168" t="s">
        <v>13429</v>
      </c>
    </row>
    <row r="1169" spans="1:24" hidden="1">
      <c r="A1169" t="s">
        <v>37289</v>
      </c>
      <c r="B1169" t="s">
        <v>31568</v>
      </c>
      <c r="C1169" t="s">
        <v>31569</v>
      </c>
      <c r="D1169">
        <v>1989</v>
      </c>
      <c r="E1169" t="s">
        <v>160</v>
      </c>
      <c r="F1169" t="s">
        <v>31570</v>
      </c>
      <c r="G1169">
        <v>11</v>
      </c>
      <c r="H1169" t="s">
        <v>37056</v>
      </c>
      <c r="J1169">
        <v>6</v>
      </c>
      <c r="K1169" t="s">
        <v>37173</v>
      </c>
      <c r="L1169" t="s">
        <v>37290</v>
      </c>
      <c r="M1169" s="13" t="s">
        <v>37291</v>
      </c>
      <c r="N1169" t="s">
        <v>37097</v>
      </c>
      <c r="O1169" t="s">
        <v>37098</v>
      </c>
      <c r="P1169" t="s">
        <v>37303</v>
      </c>
      <c r="T1169">
        <v>10.9755555555555</v>
      </c>
      <c r="U1169">
        <v>3.9755351681956999</v>
      </c>
      <c r="V1169">
        <v>100</v>
      </c>
      <c r="X1169" t="s">
        <v>13429</v>
      </c>
    </row>
    <row r="1170" spans="1:24" hidden="1">
      <c r="A1170" t="s">
        <v>37289</v>
      </c>
      <c r="B1170" t="s">
        <v>31568</v>
      </c>
      <c r="C1170" t="s">
        <v>31569</v>
      </c>
      <c r="D1170">
        <v>1989</v>
      </c>
      <c r="E1170" t="s">
        <v>160</v>
      </c>
      <c r="F1170" t="s">
        <v>31570</v>
      </c>
      <c r="G1170">
        <v>11</v>
      </c>
      <c r="H1170" t="s">
        <v>37056</v>
      </c>
      <c r="J1170">
        <v>6</v>
      </c>
      <c r="K1170" t="s">
        <v>37173</v>
      </c>
      <c r="L1170" t="s">
        <v>37290</v>
      </c>
      <c r="M1170" s="13" t="s">
        <v>37291</v>
      </c>
      <c r="N1170" t="s">
        <v>37097</v>
      </c>
      <c r="O1170" t="s">
        <v>37098</v>
      </c>
      <c r="P1170" t="s">
        <v>37303</v>
      </c>
      <c r="T1170">
        <v>10.0111111111111</v>
      </c>
      <c r="U1170">
        <v>3.6697247706421998</v>
      </c>
      <c r="V1170">
        <v>100</v>
      </c>
      <c r="X1170" t="s">
        <v>13429</v>
      </c>
    </row>
    <row r="1171" spans="1:24" hidden="1">
      <c r="A1171" t="s">
        <v>37289</v>
      </c>
      <c r="B1171" t="s">
        <v>31568</v>
      </c>
      <c r="C1171" t="s">
        <v>31569</v>
      </c>
      <c r="D1171">
        <v>1989</v>
      </c>
      <c r="E1171" t="s">
        <v>160</v>
      </c>
      <c r="F1171" t="s">
        <v>31570</v>
      </c>
      <c r="G1171">
        <v>11</v>
      </c>
      <c r="H1171" t="s">
        <v>37056</v>
      </c>
      <c r="J1171">
        <v>6</v>
      </c>
      <c r="K1171" t="s">
        <v>37173</v>
      </c>
      <c r="L1171" t="s">
        <v>37290</v>
      </c>
      <c r="M1171" s="13" t="s">
        <v>37291</v>
      </c>
      <c r="N1171" t="s">
        <v>37097</v>
      </c>
      <c r="O1171" t="s">
        <v>37098</v>
      </c>
      <c r="P1171" t="s">
        <v>37303</v>
      </c>
      <c r="T1171">
        <v>9.1711111111111094</v>
      </c>
      <c r="U1171">
        <v>1.8348623853210799</v>
      </c>
      <c r="V1171">
        <v>100</v>
      </c>
      <c r="X1171" t="s">
        <v>13429</v>
      </c>
    </row>
    <row r="1172" spans="1:24" hidden="1">
      <c r="A1172" t="s">
        <v>37289</v>
      </c>
      <c r="B1172" t="s">
        <v>31568</v>
      </c>
      <c r="C1172" t="s">
        <v>31569</v>
      </c>
      <c r="D1172">
        <v>1989</v>
      </c>
      <c r="E1172" t="s">
        <v>160</v>
      </c>
      <c r="F1172" t="s">
        <v>31570</v>
      </c>
      <c r="G1172">
        <v>11</v>
      </c>
      <c r="H1172" t="s">
        <v>37056</v>
      </c>
      <c r="J1172">
        <v>6</v>
      </c>
      <c r="K1172" t="s">
        <v>37173</v>
      </c>
      <c r="L1172" t="s">
        <v>37290</v>
      </c>
      <c r="M1172" s="13" t="s">
        <v>37291</v>
      </c>
      <c r="N1172" t="s">
        <v>37097</v>
      </c>
      <c r="O1172" t="s">
        <v>37098</v>
      </c>
      <c r="P1172" t="s">
        <v>37304</v>
      </c>
      <c r="T1172">
        <v>12.6555555555555</v>
      </c>
      <c r="U1172">
        <v>0.30581039755351402</v>
      </c>
      <c r="V1172">
        <v>100</v>
      </c>
      <c r="X1172" t="s">
        <v>13429</v>
      </c>
    </row>
    <row r="1173" spans="1:24">
      <c r="A1173" t="s">
        <v>37305</v>
      </c>
      <c r="B1173" t="s">
        <v>8499</v>
      </c>
      <c r="C1173" t="s">
        <v>27646</v>
      </c>
      <c r="D1173">
        <v>2003</v>
      </c>
      <c r="E1173" t="s">
        <v>625</v>
      </c>
      <c r="F1173" t="s">
        <v>27648</v>
      </c>
      <c r="G1173">
        <v>3</v>
      </c>
      <c r="H1173" t="s">
        <v>37065</v>
      </c>
      <c r="J1173">
        <v>3</v>
      </c>
      <c r="K1173" t="s">
        <v>37173</v>
      </c>
      <c r="L1173" t="s">
        <v>37306</v>
      </c>
      <c r="M1173" t="s">
        <v>37307</v>
      </c>
      <c r="N1173" t="s">
        <v>37308</v>
      </c>
      <c r="O1173" t="s">
        <v>37098</v>
      </c>
      <c r="P1173" t="s">
        <v>37309</v>
      </c>
      <c r="Q1173">
        <f t="shared" ref="Q1173:Q1179" si="6">40+16/60</f>
        <v>40.266666666666666</v>
      </c>
      <c r="R1173">
        <f t="shared" ref="R1173:R1179" si="7">141+18/60</f>
        <v>141.30000000000001</v>
      </c>
      <c r="S1173">
        <v>7</v>
      </c>
      <c r="T1173">
        <v>10.0165862772386</v>
      </c>
      <c r="U1173">
        <v>99.306045412083193</v>
      </c>
      <c r="V1173">
        <v>100</v>
      </c>
      <c r="W1173">
        <v>10</v>
      </c>
    </row>
    <row r="1174" spans="1:24">
      <c r="A1174" t="s">
        <v>37305</v>
      </c>
      <c r="B1174" t="s">
        <v>8499</v>
      </c>
      <c r="C1174" t="s">
        <v>27646</v>
      </c>
      <c r="D1174">
        <v>2003</v>
      </c>
      <c r="E1174" t="s">
        <v>625</v>
      </c>
      <c r="F1174" t="s">
        <v>27648</v>
      </c>
      <c r="G1174">
        <v>3</v>
      </c>
      <c r="H1174" t="s">
        <v>37065</v>
      </c>
      <c r="J1174">
        <v>3</v>
      </c>
      <c r="K1174" t="s">
        <v>37173</v>
      </c>
      <c r="L1174" t="s">
        <v>37306</v>
      </c>
      <c r="M1174" t="s">
        <v>37307</v>
      </c>
      <c r="N1174" t="s">
        <v>37308</v>
      </c>
      <c r="O1174" t="s">
        <v>37098</v>
      </c>
      <c r="P1174" t="s">
        <v>37309</v>
      </c>
      <c r="Q1174">
        <f t="shared" si="6"/>
        <v>40.266666666666666</v>
      </c>
      <c r="R1174">
        <f t="shared" si="7"/>
        <v>141.30000000000001</v>
      </c>
      <c r="S1174">
        <v>7</v>
      </c>
      <c r="T1174">
        <v>11.9860065201227</v>
      </c>
      <c r="U1174">
        <v>84.313575963243196</v>
      </c>
      <c r="V1174">
        <v>100</v>
      </c>
      <c r="W1174">
        <v>12</v>
      </c>
    </row>
    <row r="1175" spans="1:24">
      <c r="A1175" t="s">
        <v>37305</v>
      </c>
      <c r="B1175" t="s">
        <v>8499</v>
      </c>
      <c r="C1175" t="s">
        <v>27646</v>
      </c>
      <c r="D1175">
        <v>2003</v>
      </c>
      <c r="E1175" t="s">
        <v>625</v>
      </c>
      <c r="F1175" t="s">
        <v>27648</v>
      </c>
      <c r="G1175">
        <v>3</v>
      </c>
      <c r="H1175" t="s">
        <v>37065</v>
      </c>
      <c r="J1175">
        <v>3</v>
      </c>
      <c r="K1175" t="s">
        <v>37173</v>
      </c>
      <c r="L1175" t="s">
        <v>37306</v>
      </c>
      <c r="M1175" t="s">
        <v>37307</v>
      </c>
      <c r="N1175" t="s">
        <v>37308</v>
      </c>
      <c r="O1175" t="s">
        <v>37098</v>
      </c>
      <c r="P1175" t="s">
        <v>37309</v>
      </c>
      <c r="Q1175">
        <f t="shared" si="6"/>
        <v>40.266666666666666</v>
      </c>
      <c r="R1175">
        <f t="shared" si="7"/>
        <v>141.30000000000001</v>
      </c>
      <c r="S1175">
        <v>7</v>
      </c>
      <c r="T1175">
        <v>12.4807351343107</v>
      </c>
      <c r="U1175">
        <v>91.205460126208195</v>
      </c>
      <c r="V1175">
        <v>100</v>
      </c>
      <c r="W1175">
        <v>12.5</v>
      </c>
    </row>
    <row r="1176" spans="1:24">
      <c r="A1176" t="s">
        <v>37305</v>
      </c>
      <c r="B1176" t="s">
        <v>8499</v>
      </c>
      <c r="C1176" t="s">
        <v>27646</v>
      </c>
      <c r="D1176">
        <v>2003</v>
      </c>
      <c r="E1176" t="s">
        <v>625</v>
      </c>
      <c r="F1176" t="s">
        <v>27648</v>
      </c>
      <c r="G1176">
        <v>3</v>
      </c>
      <c r="H1176" t="s">
        <v>37065</v>
      </c>
      <c r="J1176">
        <v>3</v>
      </c>
      <c r="K1176" t="s">
        <v>37173</v>
      </c>
      <c r="L1176" t="s">
        <v>37306</v>
      </c>
      <c r="M1176" t="s">
        <v>37307</v>
      </c>
      <c r="N1176" t="s">
        <v>37308</v>
      </c>
      <c r="O1176" t="s">
        <v>37098</v>
      </c>
      <c r="P1176" t="s">
        <v>37309</v>
      </c>
      <c r="Q1176">
        <f t="shared" si="6"/>
        <v>40.266666666666666</v>
      </c>
      <c r="R1176">
        <f t="shared" si="7"/>
        <v>141.30000000000001</v>
      </c>
      <c r="S1176">
        <v>7</v>
      </c>
      <c r="T1176">
        <v>12.9935370712828</v>
      </c>
      <c r="U1176">
        <v>88.753741444721896</v>
      </c>
      <c r="V1176">
        <v>100</v>
      </c>
      <c r="W1176">
        <v>13</v>
      </c>
    </row>
    <row r="1177" spans="1:24">
      <c r="A1177" t="s">
        <v>37305</v>
      </c>
      <c r="B1177" t="s">
        <v>8499</v>
      </c>
      <c r="C1177" t="s">
        <v>27646</v>
      </c>
      <c r="D1177">
        <v>2003</v>
      </c>
      <c r="E1177" t="s">
        <v>625</v>
      </c>
      <c r="F1177" t="s">
        <v>27648</v>
      </c>
      <c r="G1177">
        <v>3</v>
      </c>
      <c r="H1177" t="s">
        <v>37065</v>
      </c>
      <c r="J1177">
        <v>3</v>
      </c>
      <c r="K1177" t="s">
        <v>37173</v>
      </c>
      <c r="L1177" t="s">
        <v>37306</v>
      </c>
      <c r="M1177" t="s">
        <v>37307</v>
      </c>
      <c r="N1177" t="s">
        <v>37308</v>
      </c>
      <c r="O1177" t="s">
        <v>37098</v>
      </c>
      <c r="P1177" t="s">
        <v>37309</v>
      </c>
      <c r="Q1177">
        <f t="shared" si="6"/>
        <v>40.266666666666666</v>
      </c>
      <c r="R1177">
        <f t="shared" si="7"/>
        <v>141.30000000000001</v>
      </c>
      <c r="S1177">
        <v>7</v>
      </c>
      <c r="T1177">
        <v>13.493870703296199</v>
      </c>
      <c r="U1177">
        <v>61.735267763521598</v>
      </c>
      <c r="V1177">
        <v>100</v>
      </c>
      <c r="W1177">
        <v>13.5</v>
      </c>
    </row>
    <row r="1178" spans="1:24">
      <c r="A1178" t="s">
        <v>37305</v>
      </c>
      <c r="B1178" t="s">
        <v>8499</v>
      </c>
      <c r="C1178" t="s">
        <v>27646</v>
      </c>
      <c r="D1178">
        <v>2003</v>
      </c>
      <c r="E1178" t="s">
        <v>625</v>
      </c>
      <c r="F1178" t="s">
        <v>27648</v>
      </c>
      <c r="G1178">
        <v>3</v>
      </c>
      <c r="H1178" t="s">
        <v>37065</v>
      </c>
      <c r="J1178">
        <v>3</v>
      </c>
      <c r="K1178" t="s">
        <v>37173</v>
      </c>
      <c r="L1178" t="s">
        <v>37306</v>
      </c>
      <c r="M1178" t="s">
        <v>37307</v>
      </c>
      <c r="N1178" t="s">
        <v>37308</v>
      </c>
      <c r="O1178" t="s">
        <v>37098</v>
      </c>
      <c r="P1178" t="s">
        <v>37309</v>
      </c>
      <c r="Q1178">
        <f t="shared" si="6"/>
        <v>40.266666666666666</v>
      </c>
      <c r="R1178">
        <f t="shared" si="7"/>
        <v>141.30000000000001</v>
      </c>
      <c r="S1178">
        <v>7</v>
      </c>
      <c r="T1178">
        <v>13.998551083827399</v>
      </c>
      <c r="U1178">
        <v>8.4189655501114995</v>
      </c>
      <c r="V1178">
        <v>100</v>
      </c>
      <c r="W1178">
        <v>14</v>
      </c>
    </row>
    <row r="1179" spans="1:24">
      <c r="A1179" t="s">
        <v>37305</v>
      </c>
      <c r="B1179" t="s">
        <v>8499</v>
      </c>
      <c r="C1179" t="s">
        <v>27646</v>
      </c>
      <c r="D1179">
        <v>2003</v>
      </c>
      <c r="E1179" t="s">
        <v>625</v>
      </c>
      <c r="F1179" t="s">
        <v>27648</v>
      </c>
      <c r="G1179">
        <v>3</v>
      </c>
      <c r="H1179" t="s">
        <v>37065</v>
      </c>
      <c r="J1179">
        <v>3</v>
      </c>
      <c r="K1179" t="s">
        <v>37173</v>
      </c>
      <c r="L1179" t="s">
        <v>37306</v>
      </c>
      <c r="M1179" t="s">
        <v>37307</v>
      </c>
      <c r="N1179" t="s">
        <v>37308</v>
      </c>
      <c r="O1179" t="s">
        <v>37098</v>
      </c>
      <c r="P1179" t="s">
        <v>37309</v>
      </c>
      <c r="Q1179">
        <f t="shared" si="6"/>
        <v>40.266666666666666</v>
      </c>
      <c r="R1179">
        <f t="shared" si="7"/>
        <v>141.30000000000001</v>
      </c>
      <c r="S1179">
        <v>7</v>
      </c>
      <c r="T1179">
        <v>15.998455760395</v>
      </c>
      <c r="U1179">
        <v>8.9956723161687506</v>
      </c>
      <c r="V1179">
        <v>100</v>
      </c>
      <c r="W1179">
        <v>16</v>
      </c>
    </row>
    <row r="1180" spans="1:24">
      <c r="A1180" t="s">
        <v>37305</v>
      </c>
      <c r="B1180" t="s">
        <v>8499</v>
      </c>
      <c r="C1180" t="s">
        <v>27646</v>
      </c>
      <c r="D1180">
        <v>2003</v>
      </c>
      <c r="E1180" t="s">
        <v>625</v>
      </c>
      <c r="F1180" t="s">
        <v>27648</v>
      </c>
      <c r="G1180">
        <v>3</v>
      </c>
      <c r="H1180" t="s">
        <v>37065</v>
      </c>
      <c r="J1180">
        <v>3</v>
      </c>
      <c r="K1180" t="s">
        <v>37173</v>
      </c>
      <c r="L1180" t="s">
        <v>37306</v>
      </c>
      <c r="M1180" t="s">
        <v>37307</v>
      </c>
      <c r="N1180" t="s">
        <v>37308</v>
      </c>
      <c r="O1180" t="s">
        <v>37098</v>
      </c>
      <c r="P1180" t="s">
        <v>37310</v>
      </c>
      <c r="Q1180">
        <f t="shared" ref="Q1180:Q1186" si="8">35+34/60</f>
        <v>35.56666666666667</v>
      </c>
      <c r="R1180">
        <f t="shared" ref="R1180:R1186" si="9">139+23/60</f>
        <v>139.38333333333333</v>
      </c>
      <c r="S1180">
        <v>7</v>
      </c>
      <c r="T1180">
        <v>9.9728900158236904</v>
      </c>
      <c r="U1180">
        <v>63.6684269727184</v>
      </c>
      <c r="V1180">
        <v>100</v>
      </c>
      <c r="W1180">
        <v>10</v>
      </c>
    </row>
    <row r="1181" spans="1:24">
      <c r="A1181" t="s">
        <v>37305</v>
      </c>
      <c r="B1181" t="s">
        <v>8499</v>
      </c>
      <c r="C1181" t="s">
        <v>27646</v>
      </c>
      <c r="D1181">
        <v>2003</v>
      </c>
      <c r="E1181" t="s">
        <v>625</v>
      </c>
      <c r="F1181" t="s">
        <v>27648</v>
      </c>
      <c r="G1181">
        <v>3</v>
      </c>
      <c r="H1181" t="s">
        <v>37065</v>
      </c>
      <c r="J1181">
        <v>3</v>
      </c>
      <c r="K1181" t="s">
        <v>37173</v>
      </c>
      <c r="L1181" t="s">
        <v>37306</v>
      </c>
      <c r="M1181" t="s">
        <v>37307</v>
      </c>
      <c r="N1181" t="s">
        <v>37308</v>
      </c>
      <c r="O1181" t="s">
        <v>37098</v>
      </c>
      <c r="P1181" t="s">
        <v>37310</v>
      </c>
      <c r="Q1181">
        <f t="shared" si="8"/>
        <v>35.56666666666667</v>
      </c>
      <c r="R1181">
        <f t="shared" si="9"/>
        <v>139.38333333333333</v>
      </c>
      <c r="S1181">
        <v>7</v>
      </c>
      <c r="T1181">
        <v>11.9737097973423</v>
      </c>
      <c r="U1181">
        <v>58.708748784626202</v>
      </c>
      <c r="V1181">
        <v>100</v>
      </c>
      <c r="W1181">
        <v>12</v>
      </c>
    </row>
    <row r="1182" spans="1:24">
      <c r="A1182" t="s">
        <v>37305</v>
      </c>
      <c r="B1182" t="s">
        <v>8499</v>
      </c>
      <c r="C1182" t="s">
        <v>27646</v>
      </c>
      <c r="D1182">
        <v>2003</v>
      </c>
      <c r="E1182" t="s">
        <v>625</v>
      </c>
      <c r="F1182" t="s">
        <v>27648</v>
      </c>
      <c r="G1182">
        <v>3</v>
      </c>
      <c r="H1182" t="s">
        <v>37065</v>
      </c>
      <c r="J1182">
        <v>3</v>
      </c>
      <c r="K1182" t="s">
        <v>37173</v>
      </c>
      <c r="L1182" t="s">
        <v>37306</v>
      </c>
      <c r="M1182" t="s">
        <v>37307</v>
      </c>
      <c r="N1182" t="s">
        <v>37308</v>
      </c>
      <c r="O1182" t="s">
        <v>37098</v>
      </c>
      <c r="P1182" t="s">
        <v>37310</v>
      </c>
      <c r="Q1182">
        <f t="shared" si="8"/>
        <v>35.56666666666667</v>
      </c>
      <c r="R1182">
        <f t="shared" si="9"/>
        <v>139.38333333333333</v>
      </c>
      <c r="S1182">
        <v>7</v>
      </c>
      <c r="T1182">
        <v>12.471812861037501</v>
      </c>
      <c r="U1182">
        <v>45.185213429165103</v>
      </c>
      <c r="V1182">
        <v>100</v>
      </c>
      <c r="W1182">
        <v>12.5</v>
      </c>
    </row>
    <row r="1183" spans="1:24">
      <c r="A1183" t="s">
        <v>37305</v>
      </c>
      <c r="B1183" t="s">
        <v>8499</v>
      </c>
      <c r="C1183" t="s">
        <v>27646</v>
      </c>
      <c r="D1183">
        <v>2003</v>
      </c>
      <c r="E1183" t="s">
        <v>625</v>
      </c>
      <c r="F1183" t="s">
        <v>27648</v>
      </c>
      <c r="G1183">
        <v>3</v>
      </c>
      <c r="H1183" t="s">
        <v>37065</v>
      </c>
      <c r="J1183">
        <v>3</v>
      </c>
      <c r="K1183" t="s">
        <v>37173</v>
      </c>
      <c r="L1183" t="s">
        <v>37306</v>
      </c>
      <c r="M1183" t="s">
        <v>37307</v>
      </c>
      <c r="N1183" t="s">
        <v>37308</v>
      </c>
      <c r="O1183" t="s">
        <v>37098</v>
      </c>
      <c r="P1183" t="s">
        <v>37310</v>
      </c>
      <c r="Q1183">
        <f t="shared" si="8"/>
        <v>35.56666666666667</v>
      </c>
      <c r="R1183">
        <f t="shared" si="9"/>
        <v>139.38333333333333</v>
      </c>
      <c r="S1183">
        <v>7</v>
      </c>
      <c r="T1183">
        <v>12.9842716336529</v>
      </c>
      <c r="U1183">
        <v>44.809639105484898</v>
      </c>
      <c r="V1183">
        <v>100</v>
      </c>
      <c r="W1183">
        <v>13</v>
      </c>
    </row>
    <row r="1184" spans="1:24">
      <c r="A1184" t="s">
        <v>37305</v>
      </c>
      <c r="B1184" t="s">
        <v>8499</v>
      </c>
      <c r="C1184" t="s">
        <v>27646</v>
      </c>
      <c r="D1184">
        <v>2003</v>
      </c>
      <c r="E1184" t="s">
        <v>625</v>
      </c>
      <c r="F1184" t="s">
        <v>27648</v>
      </c>
      <c r="G1184">
        <v>3</v>
      </c>
      <c r="H1184" t="s">
        <v>37065</v>
      </c>
      <c r="J1184">
        <v>3</v>
      </c>
      <c r="K1184" t="s">
        <v>37173</v>
      </c>
      <c r="L1184" t="s">
        <v>37306</v>
      </c>
      <c r="M1184" t="s">
        <v>37307</v>
      </c>
      <c r="N1184" t="s">
        <v>37308</v>
      </c>
      <c r="O1184" t="s">
        <v>37098</v>
      </c>
      <c r="P1184" t="s">
        <v>37310</v>
      </c>
      <c r="Q1184">
        <f t="shared" si="8"/>
        <v>35.56666666666667</v>
      </c>
      <c r="R1184">
        <f t="shared" si="9"/>
        <v>139.38333333333333</v>
      </c>
      <c r="S1184">
        <v>7</v>
      </c>
      <c r="T1184">
        <v>13.485120012201399</v>
      </c>
      <c r="U1184">
        <v>14.676948887575501</v>
      </c>
      <c r="V1184">
        <v>100</v>
      </c>
      <c r="W1184">
        <v>13.5</v>
      </c>
    </row>
    <row r="1185" spans="1:23">
      <c r="A1185" t="s">
        <v>37305</v>
      </c>
      <c r="B1185" t="s">
        <v>8499</v>
      </c>
      <c r="C1185" t="s">
        <v>27646</v>
      </c>
      <c r="D1185">
        <v>2003</v>
      </c>
      <c r="E1185" t="s">
        <v>625</v>
      </c>
      <c r="F1185" t="s">
        <v>27648</v>
      </c>
      <c r="G1185">
        <v>3</v>
      </c>
      <c r="H1185" t="s">
        <v>37065</v>
      </c>
      <c r="J1185">
        <v>3</v>
      </c>
      <c r="K1185" t="s">
        <v>37173</v>
      </c>
      <c r="L1185" t="s">
        <v>37306</v>
      </c>
      <c r="M1185" t="s">
        <v>37307</v>
      </c>
      <c r="N1185" t="s">
        <v>37308</v>
      </c>
      <c r="O1185" t="s">
        <v>37098</v>
      </c>
      <c r="P1185" t="s">
        <v>37310</v>
      </c>
      <c r="Q1185">
        <f t="shared" si="8"/>
        <v>35.56666666666667</v>
      </c>
      <c r="R1185">
        <f t="shared" si="9"/>
        <v>139.38333333333333</v>
      </c>
      <c r="S1185">
        <v>7</v>
      </c>
      <c r="T1185">
        <v>13.9981507254113</v>
      </c>
      <c r="U1185">
        <v>10.8411339675518</v>
      </c>
      <c r="V1185">
        <v>100</v>
      </c>
      <c r="W1185">
        <v>14</v>
      </c>
    </row>
    <row r="1186" spans="1:23">
      <c r="A1186" t="s">
        <v>37305</v>
      </c>
      <c r="B1186" t="s">
        <v>8499</v>
      </c>
      <c r="C1186" t="s">
        <v>27646</v>
      </c>
      <c r="D1186">
        <v>2003</v>
      </c>
      <c r="E1186" t="s">
        <v>625</v>
      </c>
      <c r="F1186" t="s">
        <v>27648</v>
      </c>
      <c r="G1186">
        <v>3</v>
      </c>
      <c r="H1186" t="s">
        <v>37065</v>
      </c>
      <c r="J1186">
        <v>3</v>
      </c>
      <c r="K1186" t="s">
        <v>37173</v>
      </c>
      <c r="L1186" t="s">
        <v>37306</v>
      </c>
      <c r="M1186" t="s">
        <v>37307</v>
      </c>
      <c r="N1186" t="s">
        <v>37308</v>
      </c>
      <c r="O1186" t="s">
        <v>37098</v>
      </c>
      <c r="P1186" t="s">
        <v>37310</v>
      </c>
      <c r="Q1186">
        <f t="shared" si="8"/>
        <v>35.56666666666667</v>
      </c>
      <c r="R1186">
        <f t="shared" si="9"/>
        <v>139.38333333333333</v>
      </c>
      <c r="S1186">
        <v>7</v>
      </c>
      <c r="T1186">
        <v>15.998741730692201</v>
      </c>
      <c r="U1186">
        <v>7.2655520179970301</v>
      </c>
      <c r="V1186">
        <v>100</v>
      </c>
      <c r="W1186">
        <v>16</v>
      </c>
    </row>
    <row r="1187" spans="1:23">
      <c r="A1187" t="s">
        <v>37305</v>
      </c>
      <c r="B1187" t="s">
        <v>8499</v>
      </c>
      <c r="C1187" t="s">
        <v>27646</v>
      </c>
      <c r="D1187">
        <v>2003</v>
      </c>
      <c r="E1187" t="s">
        <v>625</v>
      </c>
      <c r="F1187" t="s">
        <v>27648</v>
      </c>
      <c r="G1187">
        <v>3</v>
      </c>
      <c r="H1187" t="s">
        <v>37065</v>
      </c>
      <c r="J1187">
        <v>3</v>
      </c>
      <c r="K1187" t="s">
        <v>37173</v>
      </c>
      <c r="L1187" t="s">
        <v>37306</v>
      </c>
      <c r="M1187" t="s">
        <v>37307</v>
      </c>
      <c r="N1187" t="s">
        <v>37308</v>
      </c>
      <c r="O1187" t="s">
        <v>37098</v>
      </c>
      <c r="P1187" t="s">
        <v>37311</v>
      </c>
      <c r="Q1187">
        <v>36</v>
      </c>
      <c r="R1187">
        <v>138</v>
      </c>
      <c r="S1187">
        <v>7</v>
      </c>
      <c r="T1187">
        <v>9.9834137227613304</v>
      </c>
      <c r="U1187">
        <v>100</v>
      </c>
      <c r="V1187">
        <v>100</v>
      </c>
      <c r="W1187">
        <v>10</v>
      </c>
    </row>
    <row r="1188" spans="1:23">
      <c r="A1188" t="s">
        <v>37305</v>
      </c>
      <c r="B1188" t="s">
        <v>8499</v>
      </c>
      <c r="C1188" t="s">
        <v>27646</v>
      </c>
      <c r="D1188">
        <v>2003</v>
      </c>
      <c r="E1188" t="s">
        <v>625</v>
      </c>
      <c r="F1188" t="s">
        <v>27648</v>
      </c>
      <c r="G1188">
        <v>3</v>
      </c>
      <c r="H1188" t="s">
        <v>37065</v>
      </c>
      <c r="J1188">
        <v>3</v>
      </c>
      <c r="K1188" t="s">
        <v>37173</v>
      </c>
      <c r="L1188" t="s">
        <v>37306</v>
      </c>
      <c r="M1188" t="s">
        <v>37307</v>
      </c>
      <c r="N1188" t="s">
        <v>37308</v>
      </c>
      <c r="O1188" t="s">
        <v>37098</v>
      </c>
      <c r="P1188" t="s">
        <v>37311</v>
      </c>
      <c r="Q1188">
        <v>36</v>
      </c>
      <c r="R1188">
        <v>138</v>
      </c>
      <c r="S1188">
        <v>7</v>
      </c>
      <c r="T1188">
        <v>11.966960898328001</v>
      </c>
      <c r="U1188">
        <v>99.539587821478193</v>
      </c>
      <c r="V1188">
        <v>100</v>
      </c>
      <c r="W1188">
        <v>12</v>
      </c>
    </row>
    <row r="1189" spans="1:23">
      <c r="A1189" t="s">
        <v>37305</v>
      </c>
      <c r="B1189" t="s">
        <v>8499</v>
      </c>
      <c r="C1189" t="s">
        <v>27646</v>
      </c>
      <c r="D1189">
        <v>2003</v>
      </c>
      <c r="E1189" t="s">
        <v>625</v>
      </c>
      <c r="F1189" t="s">
        <v>27648</v>
      </c>
      <c r="G1189">
        <v>3</v>
      </c>
      <c r="H1189" t="s">
        <v>37065</v>
      </c>
      <c r="J1189">
        <v>3</v>
      </c>
      <c r="K1189" t="s">
        <v>37173</v>
      </c>
      <c r="L1189" t="s">
        <v>37306</v>
      </c>
      <c r="M1189" t="s">
        <v>37307</v>
      </c>
      <c r="N1189" t="s">
        <v>37308</v>
      </c>
      <c r="O1189" t="s">
        <v>37098</v>
      </c>
      <c r="P1189" t="s">
        <v>37311</v>
      </c>
      <c r="Q1189">
        <v>36</v>
      </c>
      <c r="R1189">
        <v>138</v>
      </c>
      <c r="S1189">
        <v>7</v>
      </c>
      <c r="T1189">
        <v>12.480391969954001</v>
      </c>
      <c r="U1189">
        <v>93.281604484014196</v>
      </c>
      <c r="V1189">
        <v>100</v>
      </c>
      <c r="W1189">
        <v>12.5</v>
      </c>
    </row>
    <row r="1190" spans="1:23">
      <c r="A1190" t="s">
        <v>37305</v>
      </c>
      <c r="B1190" t="s">
        <v>8499</v>
      </c>
      <c r="C1190" t="s">
        <v>27646</v>
      </c>
      <c r="D1190">
        <v>2003</v>
      </c>
      <c r="E1190" t="s">
        <v>625</v>
      </c>
      <c r="F1190" t="s">
        <v>27648</v>
      </c>
      <c r="G1190">
        <v>3</v>
      </c>
      <c r="H1190" t="s">
        <v>37065</v>
      </c>
      <c r="J1190">
        <v>3</v>
      </c>
      <c r="K1190" t="s">
        <v>37173</v>
      </c>
      <c r="L1190" t="s">
        <v>37306</v>
      </c>
      <c r="M1190" t="s">
        <v>37307</v>
      </c>
      <c r="N1190" t="s">
        <v>37308</v>
      </c>
      <c r="O1190" t="s">
        <v>37098</v>
      </c>
      <c r="P1190" t="s">
        <v>37311</v>
      </c>
      <c r="Q1190">
        <v>36</v>
      </c>
      <c r="R1190">
        <v>138</v>
      </c>
      <c r="S1190">
        <v>7</v>
      </c>
      <c r="T1190">
        <v>12.975806912855299</v>
      </c>
      <c r="U1190">
        <v>96.021199931367093</v>
      </c>
      <c r="V1190">
        <v>100</v>
      </c>
      <c r="W1190">
        <v>13</v>
      </c>
    </row>
    <row r="1191" spans="1:23">
      <c r="A1191" t="s">
        <v>37305</v>
      </c>
      <c r="B1191" t="s">
        <v>8499</v>
      </c>
      <c r="C1191" t="s">
        <v>27646</v>
      </c>
      <c r="D1191">
        <v>2003</v>
      </c>
      <c r="E1191" t="s">
        <v>625</v>
      </c>
      <c r="F1191" t="s">
        <v>27648</v>
      </c>
      <c r="G1191">
        <v>3</v>
      </c>
      <c r="H1191" t="s">
        <v>37065</v>
      </c>
      <c r="J1191">
        <v>3</v>
      </c>
      <c r="K1191" t="s">
        <v>37173</v>
      </c>
      <c r="L1191" t="s">
        <v>37306</v>
      </c>
      <c r="M1191" t="s">
        <v>37307</v>
      </c>
      <c r="N1191" t="s">
        <v>37308</v>
      </c>
      <c r="O1191" t="s">
        <v>37098</v>
      </c>
      <c r="P1191" t="s">
        <v>37311</v>
      </c>
      <c r="Q1191">
        <v>36</v>
      </c>
      <c r="R1191">
        <v>138</v>
      </c>
      <c r="S1191">
        <v>7</v>
      </c>
      <c r="T1191">
        <v>13.4881512973519</v>
      </c>
      <c r="U1191">
        <v>96.337673726955501</v>
      </c>
      <c r="V1191">
        <v>100</v>
      </c>
      <c r="W1191">
        <v>13.5</v>
      </c>
    </row>
    <row r="1192" spans="1:23">
      <c r="A1192" t="s">
        <v>37305</v>
      </c>
      <c r="B1192" t="s">
        <v>8499</v>
      </c>
      <c r="C1192" t="s">
        <v>27646</v>
      </c>
      <c r="D1192">
        <v>2003</v>
      </c>
      <c r="E1192" t="s">
        <v>625</v>
      </c>
      <c r="F1192" t="s">
        <v>27648</v>
      </c>
      <c r="G1192">
        <v>3</v>
      </c>
      <c r="H1192" t="s">
        <v>37065</v>
      </c>
      <c r="J1192">
        <v>3</v>
      </c>
      <c r="K1192" t="s">
        <v>37173</v>
      </c>
      <c r="L1192" t="s">
        <v>37306</v>
      </c>
      <c r="M1192" t="s">
        <v>37307</v>
      </c>
      <c r="N1192" t="s">
        <v>37308</v>
      </c>
      <c r="O1192" t="s">
        <v>37098</v>
      </c>
      <c r="P1192" t="s">
        <v>37311</v>
      </c>
      <c r="Q1192">
        <v>36</v>
      </c>
      <c r="R1192">
        <v>138</v>
      </c>
      <c r="S1192">
        <v>7</v>
      </c>
      <c r="T1192">
        <v>14.006615446208899</v>
      </c>
      <c r="U1192">
        <v>59.629573141669603</v>
      </c>
      <c r="V1192">
        <v>100</v>
      </c>
      <c r="W1192">
        <v>14</v>
      </c>
    </row>
    <row r="1193" spans="1:23">
      <c r="A1193" t="s">
        <v>37305</v>
      </c>
      <c r="B1193" t="s">
        <v>8499</v>
      </c>
      <c r="C1193" t="s">
        <v>27646</v>
      </c>
      <c r="D1193">
        <v>2003</v>
      </c>
      <c r="E1193" t="s">
        <v>625</v>
      </c>
      <c r="F1193" t="s">
        <v>27648</v>
      </c>
      <c r="G1193">
        <v>3</v>
      </c>
      <c r="H1193" t="s">
        <v>37065</v>
      </c>
      <c r="J1193">
        <v>3</v>
      </c>
      <c r="K1193" t="s">
        <v>37173</v>
      </c>
      <c r="L1193" t="s">
        <v>37306</v>
      </c>
      <c r="M1193" t="s">
        <v>37307</v>
      </c>
      <c r="N1193" t="s">
        <v>37308</v>
      </c>
      <c r="O1193" t="s">
        <v>37098</v>
      </c>
      <c r="P1193" t="s">
        <v>37311</v>
      </c>
      <c r="Q1193">
        <v>36</v>
      </c>
      <c r="R1193">
        <v>138</v>
      </c>
      <c r="S1193">
        <v>7</v>
      </c>
      <c r="T1193">
        <v>15.998055401978901</v>
      </c>
      <c r="U1193">
        <v>11.417840733609101</v>
      </c>
      <c r="V1193">
        <v>100</v>
      </c>
      <c r="W1193">
        <v>16</v>
      </c>
    </row>
    <row r="1194" spans="1:23">
      <c r="A1194" t="s">
        <v>37312</v>
      </c>
      <c r="B1194" t="s">
        <v>8499</v>
      </c>
      <c r="C1194" t="s">
        <v>10119</v>
      </c>
      <c r="D1194">
        <v>2003</v>
      </c>
      <c r="E1194" t="s">
        <v>625</v>
      </c>
      <c r="F1194" t="s">
        <v>10121</v>
      </c>
      <c r="G1194">
        <v>3</v>
      </c>
      <c r="H1194" t="s">
        <v>37050</v>
      </c>
      <c r="J1194">
        <v>3</v>
      </c>
      <c r="K1194" t="s">
        <v>37173</v>
      </c>
      <c r="L1194" t="s">
        <v>37306</v>
      </c>
      <c r="M1194" t="s">
        <v>37307</v>
      </c>
      <c r="N1194" t="s">
        <v>37308</v>
      </c>
      <c r="O1194" t="s">
        <v>37203</v>
      </c>
      <c r="P1194" t="s">
        <v>37313</v>
      </c>
      <c r="Q1194">
        <v>40.271110999999998</v>
      </c>
      <c r="R1194">
        <v>141.30500000000001</v>
      </c>
      <c r="S1194" s="16">
        <v>5</v>
      </c>
      <c r="T1194">
        <v>12.006910970830001</v>
      </c>
      <c r="U1194">
        <v>96.858130138690001</v>
      </c>
      <c r="V1194">
        <v>60</v>
      </c>
      <c r="W1194">
        <v>12</v>
      </c>
    </row>
    <row r="1195" spans="1:23">
      <c r="A1195" t="s">
        <v>37312</v>
      </c>
      <c r="B1195" t="s">
        <v>8499</v>
      </c>
      <c r="C1195" t="s">
        <v>10119</v>
      </c>
      <c r="D1195">
        <v>2003</v>
      </c>
      <c r="E1195" t="s">
        <v>625</v>
      </c>
      <c r="F1195" t="s">
        <v>10121</v>
      </c>
      <c r="G1195">
        <v>3</v>
      </c>
      <c r="H1195" t="s">
        <v>37050</v>
      </c>
      <c r="J1195">
        <v>3</v>
      </c>
      <c r="K1195" t="s">
        <v>37173</v>
      </c>
      <c r="L1195" t="s">
        <v>37306</v>
      </c>
      <c r="M1195" t="s">
        <v>37307</v>
      </c>
      <c r="N1195" t="s">
        <v>37308</v>
      </c>
      <c r="O1195" t="s">
        <v>37203</v>
      </c>
      <c r="P1195" t="s">
        <v>37313</v>
      </c>
      <c r="Q1195">
        <v>40.271110999999998</v>
      </c>
      <c r="R1195">
        <v>141.30500000000001</v>
      </c>
      <c r="S1195" s="16">
        <v>5</v>
      </c>
      <c r="T1195">
        <v>12.501152948927301</v>
      </c>
      <c r="U1195">
        <v>99.500164706989594</v>
      </c>
      <c r="V1195">
        <v>60</v>
      </c>
      <c r="W1195">
        <v>12.5</v>
      </c>
    </row>
    <row r="1196" spans="1:23">
      <c r="A1196" t="s">
        <v>37312</v>
      </c>
      <c r="B1196" t="s">
        <v>8499</v>
      </c>
      <c r="C1196" t="s">
        <v>10119</v>
      </c>
      <c r="D1196">
        <v>2003</v>
      </c>
      <c r="E1196" t="s">
        <v>625</v>
      </c>
      <c r="F1196" t="s">
        <v>10121</v>
      </c>
      <c r="G1196">
        <v>3</v>
      </c>
      <c r="H1196" t="s">
        <v>37050</v>
      </c>
      <c r="J1196">
        <v>3</v>
      </c>
      <c r="K1196" t="s">
        <v>37173</v>
      </c>
      <c r="L1196" t="s">
        <v>37306</v>
      </c>
      <c r="M1196" t="s">
        <v>37307</v>
      </c>
      <c r="N1196" t="s">
        <v>37308</v>
      </c>
      <c r="O1196" t="s">
        <v>37203</v>
      </c>
      <c r="P1196" t="s">
        <v>37313</v>
      </c>
      <c r="Q1196">
        <v>40.271110999999998</v>
      </c>
      <c r="R1196">
        <v>141.30500000000001</v>
      </c>
      <c r="S1196" s="16">
        <v>5</v>
      </c>
      <c r="T1196">
        <v>13.006588279584999</v>
      </c>
      <c r="U1196">
        <v>90.000941182797803</v>
      </c>
      <c r="V1196">
        <v>60</v>
      </c>
      <c r="W1196">
        <v>13</v>
      </c>
    </row>
    <row r="1197" spans="1:23">
      <c r="A1197" t="s">
        <v>37312</v>
      </c>
      <c r="B1197" t="s">
        <v>8499</v>
      </c>
      <c r="C1197" t="s">
        <v>10119</v>
      </c>
      <c r="D1197">
        <v>2003</v>
      </c>
      <c r="E1197" t="s">
        <v>625</v>
      </c>
      <c r="F1197" t="s">
        <v>10121</v>
      </c>
      <c r="G1197">
        <v>3</v>
      </c>
      <c r="H1197" t="s">
        <v>37050</v>
      </c>
      <c r="J1197">
        <v>3</v>
      </c>
      <c r="K1197" t="s">
        <v>37173</v>
      </c>
      <c r="L1197" t="s">
        <v>37306</v>
      </c>
      <c r="M1197" t="s">
        <v>37307</v>
      </c>
      <c r="N1197" t="s">
        <v>37308</v>
      </c>
      <c r="O1197" t="s">
        <v>37203</v>
      </c>
      <c r="P1197" t="s">
        <v>37313</v>
      </c>
      <c r="Q1197">
        <v>40.271110999999998</v>
      </c>
      <c r="R1197">
        <v>141.30500000000001</v>
      </c>
      <c r="S1197" s="16">
        <v>5</v>
      </c>
      <c r="T1197">
        <v>13.505280707769399</v>
      </c>
      <c r="U1197">
        <v>37.215040101109899</v>
      </c>
      <c r="V1197">
        <v>60</v>
      </c>
      <c r="W1197">
        <v>13.5</v>
      </c>
    </row>
    <row r="1198" spans="1:23">
      <c r="A1198" t="s">
        <v>37312</v>
      </c>
      <c r="B1198" t="s">
        <v>8499</v>
      </c>
      <c r="C1198" t="s">
        <v>10119</v>
      </c>
      <c r="D1198">
        <v>2003</v>
      </c>
      <c r="E1198" t="s">
        <v>625</v>
      </c>
      <c r="F1198" t="s">
        <v>10121</v>
      </c>
      <c r="G1198">
        <v>3</v>
      </c>
      <c r="H1198" t="s">
        <v>37050</v>
      </c>
      <c r="J1198">
        <v>3</v>
      </c>
      <c r="K1198" t="s">
        <v>37173</v>
      </c>
      <c r="L1198" t="s">
        <v>37306</v>
      </c>
      <c r="M1198" t="s">
        <v>37307</v>
      </c>
      <c r="N1198" t="s">
        <v>37308</v>
      </c>
      <c r="O1198" t="s">
        <v>37203</v>
      </c>
      <c r="P1198" t="s">
        <v>37313</v>
      </c>
      <c r="Q1198">
        <v>40.271110999999998</v>
      </c>
      <c r="R1198">
        <v>141.30500000000001</v>
      </c>
      <c r="S1198" s="16">
        <v>5</v>
      </c>
      <c r="T1198">
        <v>14.0049344869545</v>
      </c>
      <c r="U1198">
        <v>4.8578477838506497</v>
      </c>
      <c r="V1198">
        <v>60</v>
      </c>
      <c r="W1198">
        <v>14</v>
      </c>
    </row>
    <row r="1199" spans="1:23">
      <c r="A1199" t="s">
        <v>37312</v>
      </c>
      <c r="B1199" t="s">
        <v>8499</v>
      </c>
      <c r="C1199" t="s">
        <v>10119</v>
      </c>
      <c r="D1199">
        <v>2003</v>
      </c>
      <c r="E1199" t="s">
        <v>625</v>
      </c>
      <c r="F1199" t="s">
        <v>10121</v>
      </c>
      <c r="G1199">
        <v>3</v>
      </c>
      <c r="H1199" t="s">
        <v>37050</v>
      </c>
      <c r="J1199">
        <v>3</v>
      </c>
      <c r="K1199" t="s">
        <v>37173</v>
      </c>
      <c r="L1199" t="s">
        <v>37306</v>
      </c>
      <c r="M1199" t="s">
        <v>37307</v>
      </c>
      <c r="N1199" t="s">
        <v>37308</v>
      </c>
      <c r="O1199" t="s">
        <v>37203</v>
      </c>
      <c r="P1199" t="s">
        <v>37314</v>
      </c>
      <c r="Q1199">
        <v>35.571389000000003</v>
      </c>
      <c r="R1199">
        <v>139.373333</v>
      </c>
      <c r="S1199" s="16">
        <v>5</v>
      </c>
      <c r="T1199">
        <v>11.9970352741867</v>
      </c>
      <c r="U1199">
        <v>86.999576467740894</v>
      </c>
      <c r="V1199">
        <v>60</v>
      </c>
      <c r="W1199">
        <v>12</v>
      </c>
    </row>
    <row r="1200" spans="1:23">
      <c r="A1200" t="s">
        <v>37312</v>
      </c>
      <c r="B1200" t="s">
        <v>8499</v>
      </c>
      <c r="C1200" t="s">
        <v>10119</v>
      </c>
      <c r="D1200">
        <v>2003</v>
      </c>
      <c r="E1200" t="s">
        <v>625</v>
      </c>
      <c r="F1200" t="s">
        <v>10121</v>
      </c>
      <c r="G1200">
        <v>3</v>
      </c>
      <c r="H1200" t="s">
        <v>37050</v>
      </c>
      <c r="J1200">
        <v>3</v>
      </c>
      <c r="K1200" t="s">
        <v>37173</v>
      </c>
      <c r="L1200" t="s">
        <v>37306</v>
      </c>
      <c r="M1200" t="s">
        <v>37307</v>
      </c>
      <c r="N1200" t="s">
        <v>37308</v>
      </c>
      <c r="O1200" t="s">
        <v>37203</v>
      </c>
      <c r="P1200" t="s">
        <v>37314</v>
      </c>
      <c r="Q1200">
        <v>35.571389000000003</v>
      </c>
      <c r="R1200">
        <v>139.373333</v>
      </c>
      <c r="S1200" s="16">
        <v>5</v>
      </c>
      <c r="T1200">
        <v>12.502571445858401</v>
      </c>
      <c r="U1200">
        <v>79.643224492265404</v>
      </c>
      <c r="V1200">
        <v>60</v>
      </c>
      <c r="W1200">
        <v>12.5</v>
      </c>
    </row>
    <row r="1201" spans="1:23">
      <c r="A1201" t="s">
        <v>37312</v>
      </c>
      <c r="B1201" t="s">
        <v>8499</v>
      </c>
      <c r="C1201" t="s">
        <v>10119</v>
      </c>
      <c r="D1201">
        <v>2003</v>
      </c>
      <c r="E1201" t="s">
        <v>625</v>
      </c>
      <c r="F1201" t="s">
        <v>10121</v>
      </c>
      <c r="G1201">
        <v>3</v>
      </c>
      <c r="H1201" t="s">
        <v>37050</v>
      </c>
      <c r="J1201">
        <v>3</v>
      </c>
      <c r="K1201" t="s">
        <v>37173</v>
      </c>
      <c r="L1201" t="s">
        <v>37306</v>
      </c>
      <c r="M1201" t="s">
        <v>37307</v>
      </c>
      <c r="N1201" t="s">
        <v>37308</v>
      </c>
      <c r="O1201" t="s">
        <v>37203</v>
      </c>
      <c r="P1201" t="s">
        <v>37314</v>
      </c>
      <c r="Q1201">
        <v>35.571389000000003</v>
      </c>
      <c r="R1201">
        <v>139.373333</v>
      </c>
      <c r="S1201" s="16">
        <v>5</v>
      </c>
      <c r="T1201">
        <v>12.998117634404201</v>
      </c>
      <c r="U1201">
        <v>9.9997310906291599</v>
      </c>
      <c r="V1201">
        <v>60</v>
      </c>
      <c r="W1201">
        <v>13</v>
      </c>
    </row>
    <row r="1202" spans="1:23">
      <c r="A1202" t="s">
        <v>37312</v>
      </c>
      <c r="B1202" t="s">
        <v>8499</v>
      </c>
      <c r="C1202" t="s">
        <v>10119</v>
      </c>
      <c r="D1202">
        <v>2003</v>
      </c>
      <c r="E1202" t="s">
        <v>625</v>
      </c>
      <c r="F1202" t="s">
        <v>10121</v>
      </c>
      <c r="G1202">
        <v>3</v>
      </c>
      <c r="H1202" t="s">
        <v>37050</v>
      </c>
      <c r="J1202">
        <v>3</v>
      </c>
      <c r="K1202" t="s">
        <v>37173</v>
      </c>
      <c r="L1202" t="s">
        <v>37306</v>
      </c>
      <c r="M1202" t="s">
        <v>37307</v>
      </c>
      <c r="N1202" t="s">
        <v>37308</v>
      </c>
      <c r="O1202" t="s">
        <v>37203</v>
      </c>
      <c r="P1202" t="s">
        <v>37314</v>
      </c>
      <c r="Q1202">
        <v>35.571389000000003</v>
      </c>
      <c r="R1202">
        <v>139.373333</v>
      </c>
      <c r="S1202" s="16">
        <v>5</v>
      </c>
      <c r="T1202">
        <v>13.496480648609401</v>
      </c>
      <c r="U1202">
        <v>0.21378294980134099</v>
      </c>
      <c r="V1202">
        <v>60</v>
      </c>
      <c r="W1202">
        <v>13.5</v>
      </c>
    </row>
    <row r="1203" spans="1:23">
      <c r="A1203" t="s">
        <v>37312</v>
      </c>
      <c r="B1203" t="s">
        <v>8499</v>
      </c>
      <c r="C1203" t="s">
        <v>10119</v>
      </c>
      <c r="D1203">
        <v>2003</v>
      </c>
      <c r="E1203" t="s">
        <v>625</v>
      </c>
      <c r="F1203" t="s">
        <v>10121</v>
      </c>
      <c r="G1203">
        <v>3</v>
      </c>
      <c r="H1203" t="s">
        <v>37050</v>
      </c>
      <c r="J1203">
        <v>3</v>
      </c>
      <c r="K1203" t="s">
        <v>37173</v>
      </c>
      <c r="L1203" t="s">
        <v>37306</v>
      </c>
      <c r="M1203" t="s">
        <v>37307</v>
      </c>
      <c r="N1203" t="s">
        <v>37308</v>
      </c>
      <c r="O1203" t="s">
        <v>37203</v>
      </c>
      <c r="P1203" t="s">
        <v>37314</v>
      </c>
      <c r="Q1203">
        <v>35.571389000000003</v>
      </c>
      <c r="R1203">
        <v>139.373333</v>
      </c>
      <c r="S1203" s="16">
        <v>5</v>
      </c>
      <c r="T1203">
        <v>14.0000067227342</v>
      </c>
      <c r="U1203">
        <v>0.142858103247746</v>
      </c>
      <c r="V1203">
        <v>60</v>
      </c>
      <c r="W1203">
        <v>14</v>
      </c>
    </row>
    <row r="1204" spans="1:23">
      <c r="A1204" t="s">
        <v>37312</v>
      </c>
      <c r="B1204" t="s">
        <v>8499</v>
      </c>
      <c r="C1204" t="s">
        <v>10119</v>
      </c>
      <c r="D1204">
        <v>2003</v>
      </c>
      <c r="E1204" t="s">
        <v>625</v>
      </c>
      <c r="F1204" t="s">
        <v>10121</v>
      </c>
      <c r="G1204">
        <v>3</v>
      </c>
      <c r="H1204" t="s">
        <v>37050</v>
      </c>
      <c r="J1204">
        <v>3</v>
      </c>
      <c r="K1204" t="s">
        <v>37173</v>
      </c>
      <c r="L1204" t="s">
        <v>37306</v>
      </c>
      <c r="M1204" t="s">
        <v>37307</v>
      </c>
      <c r="N1204" t="s">
        <v>37308</v>
      </c>
      <c r="O1204" t="s">
        <v>37203</v>
      </c>
      <c r="P1204" t="s">
        <v>37315</v>
      </c>
      <c r="Q1204">
        <v>34.85</v>
      </c>
      <c r="R1204">
        <v>134.533333</v>
      </c>
      <c r="S1204" s="16">
        <v>5</v>
      </c>
      <c r="T1204">
        <v>11.9999932772657</v>
      </c>
      <c r="U1204">
        <v>99.857141896752196</v>
      </c>
      <c r="V1204">
        <v>40</v>
      </c>
      <c r="W1204">
        <v>12</v>
      </c>
    </row>
    <row r="1205" spans="1:23">
      <c r="A1205" t="s">
        <v>37312</v>
      </c>
      <c r="B1205" t="s">
        <v>8499</v>
      </c>
      <c r="C1205" t="s">
        <v>10119</v>
      </c>
      <c r="D1205">
        <v>2003</v>
      </c>
      <c r="E1205" t="s">
        <v>625</v>
      </c>
      <c r="F1205" t="s">
        <v>10121</v>
      </c>
      <c r="G1205">
        <v>3</v>
      </c>
      <c r="H1205" t="s">
        <v>37050</v>
      </c>
      <c r="J1205">
        <v>3</v>
      </c>
      <c r="K1205" t="s">
        <v>37173</v>
      </c>
      <c r="L1205" t="s">
        <v>37306</v>
      </c>
      <c r="M1205" t="s">
        <v>37307</v>
      </c>
      <c r="N1205" t="s">
        <v>37308</v>
      </c>
      <c r="O1205" t="s">
        <v>37203</v>
      </c>
      <c r="P1205" t="s">
        <v>37315</v>
      </c>
      <c r="Q1205">
        <v>34.85</v>
      </c>
      <c r="R1205">
        <v>134.533333</v>
      </c>
      <c r="S1205" s="16">
        <v>5</v>
      </c>
      <c r="T1205">
        <v>12.500137816052501</v>
      </c>
      <c r="U1205">
        <v>77.9285911165789</v>
      </c>
      <c r="V1205">
        <v>40</v>
      </c>
      <c r="W1205">
        <v>12.5</v>
      </c>
    </row>
    <row r="1206" spans="1:23">
      <c r="A1206" t="s">
        <v>37312</v>
      </c>
      <c r="B1206" t="s">
        <v>8499</v>
      </c>
      <c r="C1206" t="s">
        <v>10119</v>
      </c>
      <c r="D1206">
        <v>2003</v>
      </c>
      <c r="E1206" t="s">
        <v>625</v>
      </c>
      <c r="F1206" t="s">
        <v>10121</v>
      </c>
      <c r="G1206">
        <v>3</v>
      </c>
      <c r="H1206" t="s">
        <v>37050</v>
      </c>
      <c r="J1206">
        <v>3</v>
      </c>
      <c r="K1206" t="s">
        <v>37173</v>
      </c>
      <c r="L1206" t="s">
        <v>37306</v>
      </c>
      <c r="M1206" t="s">
        <v>37307</v>
      </c>
      <c r="N1206" t="s">
        <v>37308</v>
      </c>
      <c r="O1206" t="s">
        <v>37203</v>
      </c>
      <c r="P1206" t="s">
        <v>37315</v>
      </c>
      <c r="Q1206">
        <v>34.85</v>
      </c>
      <c r="R1206">
        <v>134.533333</v>
      </c>
      <c r="S1206" s="16">
        <v>5</v>
      </c>
      <c r="T1206">
        <v>13.0011428648259</v>
      </c>
      <c r="U1206">
        <v>74.285877552117995</v>
      </c>
      <c r="V1206">
        <v>40</v>
      </c>
      <c r="W1206">
        <v>13</v>
      </c>
    </row>
    <row r="1207" spans="1:23">
      <c r="A1207" t="s">
        <v>37312</v>
      </c>
      <c r="B1207" t="s">
        <v>8499</v>
      </c>
      <c r="C1207" t="s">
        <v>10119</v>
      </c>
      <c r="D1207">
        <v>2003</v>
      </c>
      <c r="E1207" t="s">
        <v>625</v>
      </c>
      <c r="F1207" t="s">
        <v>10121</v>
      </c>
      <c r="G1207">
        <v>3</v>
      </c>
      <c r="H1207" t="s">
        <v>37050</v>
      </c>
      <c r="J1207">
        <v>3</v>
      </c>
      <c r="K1207" t="s">
        <v>37173</v>
      </c>
      <c r="L1207" t="s">
        <v>37306</v>
      </c>
      <c r="M1207" t="s">
        <v>37307</v>
      </c>
      <c r="N1207" t="s">
        <v>37308</v>
      </c>
      <c r="O1207" t="s">
        <v>37203</v>
      </c>
      <c r="P1207" t="s">
        <v>37315</v>
      </c>
      <c r="Q1207">
        <v>34.85</v>
      </c>
      <c r="R1207">
        <v>134.533333</v>
      </c>
      <c r="S1207" s="16">
        <v>5</v>
      </c>
      <c r="T1207">
        <v>13.4998420157446</v>
      </c>
      <c r="U1207">
        <v>21.642834573677799</v>
      </c>
      <c r="V1207">
        <v>40</v>
      </c>
      <c r="W1207">
        <v>13.5</v>
      </c>
    </row>
    <row r="1208" spans="1:23">
      <c r="A1208" t="s">
        <v>37312</v>
      </c>
      <c r="B1208" t="s">
        <v>8499</v>
      </c>
      <c r="C1208" t="s">
        <v>10119</v>
      </c>
      <c r="D1208">
        <v>2003</v>
      </c>
      <c r="E1208" t="s">
        <v>625</v>
      </c>
      <c r="F1208" t="s">
        <v>10121</v>
      </c>
      <c r="G1208">
        <v>3</v>
      </c>
      <c r="H1208" t="s">
        <v>37050</v>
      </c>
      <c r="J1208">
        <v>3</v>
      </c>
      <c r="K1208" t="s">
        <v>37173</v>
      </c>
      <c r="L1208" t="s">
        <v>37306</v>
      </c>
      <c r="M1208" t="s">
        <v>37307</v>
      </c>
      <c r="N1208" t="s">
        <v>37308</v>
      </c>
      <c r="O1208" t="s">
        <v>37203</v>
      </c>
      <c r="P1208" t="s">
        <v>37315</v>
      </c>
      <c r="Q1208">
        <v>34.85</v>
      </c>
      <c r="R1208">
        <v>134.533333</v>
      </c>
      <c r="S1208" s="16">
        <v>5</v>
      </c>
      <c r="T1208">
        <v>14</v>
      </c>
      <c r="U1208">
        <v>0</v>
      </c>
      <c r="V1208">
        <v>40</v>
      </c>
      <c r="W1208">
        <v>14</v>
      </c>
    </row>
    <row r="1209" spans="1:23">
      <c r="A1209" t="s">
        <v>37316</v>
      </c>
      <c r="B1209" t="s">
        <v>13277</v>
      </c>
      <c r="C1209" t="s">
        <v>13278</v>
      </c>
      <c r="D1209">
        <v>1986</v>
      </c>
      <c r="E1209" t="s">
        <v>5124</v>
      </c>
      <c r="G1209">
        <v>5</v>
      </c>
      <c r="I1209" t="s">
        <v>37063</v>
      </c>
      <c r="J1209">
        <v>4</v>
      </c>
      <c r="K1209" t="s">
        <v>37173</v>
      </c>
      <c r="L1209" t="s">
        <v>37317</v>
      </c>
      <c r="M1209" t="s">
        <v>37318</v>
      </c>
      <c r="N1209" t="s">
        <v>37131</v>
      </c>
      <c r="O1209" t="s">
        <v>37319</v>
      </c>
      <c r="P1209" t="s">
        <v>37320</v>
      </c>
      <c r="Q1209">
        <v>34.816667000000002</v>
      </c>
      <c r="R1209">
        <v>134.683333</v>
      </c>
      <c r="S1209">
        <v>5</v>
      </c>
      <c r="T1209">
        <v>14.3655604755258</v>
      </c>
      <c r="U1209">
        <v>100.380228136882</v>
      </c>
      <c r="V1209" t="s">
        <v>37319</v>
      </c>
      <c r="W1209">
        <v>14.36</v>
      </c>
    </row>
    <row r="1210" spans="1:23">
      <c r="A1210" t="s">
        <v>37316</v>
      </c>
      <c r="B1210" t="s">
        <v>13277</v>
      </c>
      <c r="C1210" t="s">
        <v>13278</v>
      </c>
      <c r="D1210">
        <v>1986</v>
      </c>
      <c r="E1210" t="s">
        <v>5124</v>
      </c>
      <c r="G1210">
        <v>5</v>
      </c>
      <c r="I1210" t="s">
        <v>37063</v>
      </c>
      <c r="J1210">
        <v>4</v>
      </c>
      <c r="K1210" t="s">
        <v>37173</v>
      </c>
      <c r="L1210" t="s">
        <v>37317</v>
      </c>
      <c r="M1210" t="s">
        <v>37318</v>
      </c>
      <c r="N1210" t="s">
        <v>37131</v>
      </c>
      <c r="O1210" t="s">
        <v>37319</v>
      </c>
      <c r="P1210" t="s">
        <v>37320</v>
      </c>
      <c r="Q1210">
        <v>34.816667000000002</v>
      </c>
      <c r="R1210">
        <v>134.683333</v>
      </c>
      <c r="S1210">
        <v>5</v>
      </c>
      <c r="T1210">
        <v>14.4887074649853</v>
      </c>
      <c r="U1210">
        <v>98.479087452471404</v>
      </c>
      <c r="V1210" t="s">
        <v>37319</v>
      </c>
      <c r="W1210">
        <v>14.5</v>
      </c>
    </row>
    <row r="1211" spans="1:23">
      <c r="A1211" t="s">
        <v>37316</v>
      </c>
      <c r="B1211" t="s">
        <v>13277</v>
      </c>
      <c r="C1211" t="s">
        <v>13278</v>
      </c>
      <c r="D1211">
        <v>1986</v>
      </c>
      <c r="E1211" t="s">
        <v>5124</v>
      </c>
      <c r="G1211">
        <v>5</v>
      </c>
      <c r="I1211" t="s">
        <v>37063</v>
      </c>
      <c r="J1211">
        <v>4</v>
      </c>
      <c r="K1211" t="s">
        <v>37173</v>
      </c>
      <c r="L1211" t="s">
        <v>37317</v>
      </c>
      <c r="M1211" t="s">
        <v>37318</v>
      </c>
      <c r="N1211" t="s">
        <v>37131</v>
      </c>
      <c r="O1211" t="s">
        <v>37319</v>
      </c>
      <c r="P1211" t="s">
        <v>37320</v>
      </c>
      <c r="Q1211">
        <v>34.816667000000002</v>
      </c>
      <c r="R1211">
        <v>134.683333</v>
      </c>
      <c r="S1211">
        <v>5</v>
      </c>
      <c r="T1211">
        <v>14.7463902392068</v>
      </c>
      <c r="U1211">
        <v>7.9847908745247</v>
      </c>
      <c r="V1211" t="s">
        <v>37319</v>
      </c>
      <c r="W1211">
        <v>14.75</v>
      </c>
    </row>
    <row r="1212" spans="1:23">
      <c r="A1212" t="s">
        <v>37316</v>
      </c>
      <c r="B1212" t="s">
        <v>13277</v>
      </c>
      <c r="C1212" t="s">
        <v>13278</v>
      </c>
      <c r="D1212">
        <v>1986</v>
      </c>
      <c r="E1212" t="s">
        <v>5124</v>
      </c>
      <c r="G1212">
        <v>5</v>
      </c>
      <c r="I1212" t="s">
        <v>37063</v>
      </c>
      <c r="J1212">
        <v>4</v>
      </c>
      <c r="K1212" t="s">
        <v>37173</v>
      </c>
      <c r="L1212" t="s">
        <v>37317</v>
      </c>
      <c r="M1212" t="s">
        <v>37318</v>
      </c>
      <c r="N1212" t="s">
        <v>37131</v>
      </c>
      <c r="O1212" t="s">
        <v>37319</v>
      </c>
      <c r="P1212" t="s">
        <v>37320</v>
      </c>
      <c r="Q1212">
        <v>34.816667000000002</v>
      </c>
      <c r="R1212">
        <v>134.683333</v>
      </c>
      <c r="S1212">
        <v>5</v>
      </c>
      <c r="T1212">
        <v>15.034972565817901</v>
      </c>
      <c r="U1212">
        <v>1.14068441064638</v>
      </c>
      <c r="V1212" t="s">
        <v>37319</v>
      </c>
      <c r="W1212">
        <v>15</v>
      </c>
    </row>
    <row r="1213" spans="1:23">
      <c r="A1213" t="s">
        <v>37316</v>
      </c>
      <c r="B1213" t="s">
        <v>13277</v>
      </c>
      <c r="C1213" t="s">
        <v>13278</v>
      </c>
      <c r="D1213">
        <v>1986</v>
      </c>
      <c r="E1213" t="s">
        <v>5124</v>
      </c>
      <c r="G1213">
        <v>5</v>
      </c>
      <c r="I1213" t="s">
        <v>37063</v>
      </c>
      <c r="J1213">
        <v>4</v>
      </c>
      <c r="K1213" t="s">
        <v>37173</v>
      </c>
      <c r="L1213" t="s">
        <v>37317</v>
      </c>
      <c r="M1213" t="s">
        <v>37318</v>
      </c>
      <c r="N1213" t="s">
        <v>37131</v>
      </c>
      <c r="O1213" t="s">
        <v>37319</v>
      </c>
      <c r="P1213" t="s">
        <v>37320</v>
      </c>
      <c r="Q1213">
        <v>34.816667000000002</v>
      </c>
      <c r="R1213">
        <v>134.683333</v>
      </c>
      <c r="S1213">
        <v>5</v>
      </c>
      <c r="T1213">
        <v>15.248634307166499</v>
      </c>
      <c r="U1213">
        <v>1.5209125475285099</v>
      </c>
      <c r="V1213" t="s">
        <v>37319</v>
      </c>
      <c r="W1213">
        <v>15.25</v>
      </c>
    </row>
    <row r="1214" spans="1:23">
      <c r="A1214" t="s">
        <v>37316</v>
      </c>
      <c r="B1214" t="s">
        <v>13277</v>
      </c>
      <c r="C1214" t="s">
        <v>13278</v>
      </c>
      <c r="D1214">
        <v>1986</v>
      </c>
      <c r="E1214" t="s">
        <v>5124</v>
      </c>
      <c r="G1214">
        <v>5</v>
      </c>
      <c r="I1214" t="s">
        <v>37063</v>
      </c>
      <c r="J1214">
        <v>4</v>
      </c>
      <c r="K1214" t="s">
        <v>37173</v>
      </c>
      <c r="L1214" t="s">
        <v>37317</v>
      </c>
      <c r="M1214" t="s">
        <v>37318</v>
      </c>
      <c r="N1214" t="s">
        <v>37131</v>
      </c>
      <c r="O1214" t="s">
        <v>37319</v>
      </c>
      <c r="P1214" t="s">
        <v>37321</v>
      </c>
      <c r="Q1214">
        <v>34.585000000000001</v>
      </c>
      <c r="R1214">
        <v>133.77194399999999</v>
      </c>
      <c r="S1214">
        <v>5</v>
      </c>
      <c r="T1214">
        <v>13.990019011406799</v>
      </c>
      <c r="U1214">
        <v>96.577946768060798</v>
      </c>
      <c r="V1214" t="s">
        <v>37319</v>
      </c>
      <c r="W1214">
        <v>14</v>
      </c>
    </row>
    <row r="1215" spans="1:23">
      <c r="A1215" t="s">
        <v>37316</v>
      </c>
      <c r="B1215" t="s">
        <v>13277</v>
      </c>
      <c r="C1215" t="s">
        <v>13278</v>
      </c>
      <c r="D1215">
        <v>1986</v>
      </c>
      <c r="E1215" t="s">
        <v>5124</v>
      </c>
      <c r="G1215">
        <v>5</v>
      </c>
      <c r="I1215" t="s">
        <v>37063</v>
      </c>
      <c r="J1215">
        <v>4</v>
      </c>
      <c r="K1215" t="s">
        <v>37173</v>
      </c>
      <c r="L1215" t="s">
        <v>37317</v>
      </c>
      <c r="M1215" t="s">
        <v>37318</v>
      </c>
      <c r="N1215" t="s">
        <v>37131</v>
      </c>
      <c r="O1215" t="s">
        <v>37319</v>
      </c>
      <c r="P1215" t="s">
        <v>37321</v>
      </c>
      <c r="Q1215">
        <v>34.585000000000001</v>
      </c>
      <c r="R1215">
        <v>133.77194399999999</v>
      </c>
      <c r="S1215">
        <v>5</v>
      </c>
      <c r="T1215">
        <v>14.2365837223853</v>
      </c>
      <c r="U1215">
        <v>94.676806083650106</v>
      </c>
      <c r="V1215" t="s">
        <v>37319</v>
      </c>
      <c r="W1215">
        <v>14.25</v>
      </c>
    </row>
    <row r="1216" spans="1:23">
      <c r="A1216" t="s">
        <v>37316</v>
      </c>
      <c r="B1216" t="s">
        <v>13277</v>
      </c>
      <c r="C1216" t="s">
        <v>13278</v>
      </c>
      <c r="D1216">
        <v>1986</v>
      </c>
      <c r="E1216" t="s">
        <v>5124</v>
      </c>
      <c r="G1216">
        <v>5</v>
      </c>
      <c r="I1216" t="s">
        <v>37063</v>
      </c>
      <c r="J1216">
        <v>4</v>
      </c>
      <c r="K1216" t="s">
        <v>37173</v>
      </c>
      <c r="L1216" t="s">
        <v>37317</v>
      </c>
      <c r="M1216" t="s">
        <v>37318</v>
      </c>
      <c r="N1216" t="s">
        <v>37131</v>
      </c>
      <c r="O1216" t="s">
        <v>37319</v>
      </c>
      <c r="P1216" t="s">
        <v>37321</v>
      </c>
      <c r="Q1216">
        <v>34.585000000000001</v>
      </c>
      <c r="R1216">
        <v>133.77194399999999</v>
      </c>
      <c r="S1216">
        <v>5</v>
      </c>
      <c r="T1216">
        <v>14.491595273619801</v>
      </c>
      <c r="U1216">
        <v>52.091254752851697</v>
      </c>
      <c r="V1216" t="s">
        <v>37319</v>
      </c>
      <c r="W1216">
        <v>14.5</v>
      </c>
    </row>
    <row r="1217" spans="1:24">
      <c r="A1217" t="s">
        <v>37316</v>
      </c>
      <c r="B1217" t="s">
        <v>13277</v>
      </c>
      <c r="C1217" t="s">
        <v>13278</v>
      </c>
      <c r="D1217">
        <v>1986</v>
      </c>
      <c r="E1217" t="s">
        <v>5124</v>
      </c>
      <c r="G1217">
        <v>5</v>
      </c>
      <c r="I1217" t="s">
        <v>37063</v>
      </c>
      <c r="J1217">
        <v>4</v>
      </c>
      <c r="K1217" t="s">
        <v>37173</v>
      </c>
      <c r="L1217" t="s">
        <v>37317</v>
      </c>
      <c r="M1217" t="s">
        <v>37318</v>
      </c>
      <c r="N1217" t="s">
        <v>37131</v>
      </c>
      <c r="O1217" t="s">
        <v>37319</v>
      </c>
      <c r="P1217" t="s">
        <v>37321</v>
      </c>
      <c r="Q1217">
        <v>34.585000000000001</v>
      </c>
      <c r="R1217">
        <v>133.77194399999999</v>
      </c>
      <c r="S1217">
        <v>5</v>
      </c>
      <c r="T1217">
        <v>14.747310728208999</v>
      </c>
      <c r="U1217">
        <v>14.4486692015209</v>
      </c>
      <c r="V1217" t="s">
        <v>37319</v>
      </c>
      <c r="W1217">
        <v>14.75</v>
      </c>
    </row>
    <row r="1218" spans="1:24">
      <c r="A1218" t="s">
        <v>37316</v>
      </c>
      <c r="B1218" t="s">
        <v>13277</v>
      </c>
      <c r="C1218" t="s">
        <v>13278</v>
      </c>
      <c r="D1218">
        <v>1986</v>
      </c>
      <c r="E1218" t="s">
        <v>5124</v>
      </c>
      <c r="G1218">
        <v>5</v>
      </c>
      <c r="I1218" t="s">
        <v>37063</v>
      </c>
      <c r="J1218">
        <v>4</v>
      </c>
      <c r="K1218" t="s">
        <v>37173</v>
      </c>
      <c r="L1218" t="s">
        <v>37317</v>
      </c>
      <c r="M1218" t="s">
        <v>37318</v>
      </c>
      <c r="N1218" t="s">
        <v>37131</v>
      </c>
      <c r="O1218" t="s">
        <v>37319</v>
      </c>
      <c r="P1218" t="s">
        <v>37321</v>
      </c>
      <c r="Q1218">
        <v>34.585000000000001</v>
      </c>
      <c r="R1218">
        <v>133.77194399999999</v>
      </c>
      <c r="S1218">
        <v>5</v>
      </c>
      <c r="T1218">
        <v>14.992251046830599</v>
      </c>
      <c r="U1218">
        <v>1.14068441064638</v>
      </c>
      <c r="V1218" t="s">
        <v>37319</v>
      </c>
      <c r="W1218">
        <v>15</v>
      </c>
    </row>
    <row r="1219" spans="1:24">
      <c r="A1219" t="s">
        <v>37316</v>
      </c>
      <c r="B1219" t="s">
        <v>13277</v>
      </c>
      <c r="C1219" t="s">
        <v>13278</v>
      </c>
      <c r="D1219">
        <v>1986</v>
      </c>
      <c r="E1219" t="s">
        <v>5124</v>
      </c>
      <c r="G1219">
        <v>5</v>
      </c>
      <c r="I1219" t="s">
        <v>37063</v>
      </c>
      <c r="J1219">
        <v>4</v>
      </c>
      <c r="K1219" t="s">
        <v>37173</v>
      </c>
      <c r="L1219" t="s">
        <v>37317</v>
      </c>
      <c r="M1219" t="s">
        <v>37318</v>
      </c>
      <c r="N1219" t="s">
        <v>37131</v>
      </c>
      <c r="O1219" t="s">
        <v>37319</v>
      </c>
      <c r="P1219" t="s">
        <v>37322</v>
      </c>
      <c r="Q1219">
        <v>36.238047000000002</v>
      </c>
      <c r="R1219">
        <v>137.97198299999999</v>
      </c>
      <c r="S1219">
        <v>5</v>
      </c>
      <c r="T1219">
        <v>14.3892405063291</v>
      </c>
      <c r="U1219">
        <v>100</v>
      </c>
      <c r="V1219" t="s">
        <v>37319</v>
      </c>
      <c r="W1219">
        <v>14.36</v>
      </c>
    </row>
    <row r="1220" spans="1:24">
      <c r="A1220" t="s">
        <v>37316</v>
      </c>
      <c r="B1220" t="s">
        <v>13277</v>
      </c>
      <c r="C1220" t="s">
        <v>13278</v>
      </c>
      <c r="D1220">
        <v>1986</v>
      </c>
      <c r="E1220" t="s">
        <v>5124</v>
      </c>
      <c r="G1220">
        <v>5</v>
      </c>
      <c r="I1220" t="s">
        <v>37063</v>
      </c>
      <c r="J1220">
        <v>4</v>
      </c>
      <c r="K1220" t="s">
        <v>37173</v>
      </c>
      <c r="L1220" t="s">
        <v>37317</v>
      </c>
      <c r="M1220" t="s">
        <v>37318</v>
      </c>
      <c r="N1220" t="s">
        <v>37131</v>
      </c>
      <c r="O1220" t="s">
        <v>37319</v>
      </c>
      <c r="P1220" t="s">
        <v>37322</v>
      </c>
      <c r="Q1220">
        <v>36.238047000000002</v>
      </c>
      <c r="R1220">
        <v>137.97198299999999</v>
      </c>
      <c r="S1220">
        <v>5</v>
      </c>
      <c r="T1220">
        <v>14.4937791788997</v>
      </c>
      <c r="U1220">
        <v>100.76045627376401</v>
      </c>
      <c r="V1220" t="s">
        <v>37319</v>
      </c>
      <c r="W1220">
        <v>14.5</v>
      </c>
    </row>
    <row r="1221" spans="1:24">
      <c r="A1221" t="s">
        <v>37316</v>
      </c>
      <c r="B1221" t="s">
        <v>13277</v>
      </c>
      <c r="C1221" t="s">
        <v>13278</v>
      </c>
      <c r="D1221">
        <v>1986</v>
      </c>
      <c r="E1221" t="s">
        <v>5124</v>
      </c>
      <c r="G1221">
        <v>5</v>
      </c>
      <c r="I1221" t="s">
        <v>37063</v>
      </c>
      <c r="J1221">
        <v>4</v>
      </c>
      <c r="K1221" t="s">
        <v>37173</v>
      </c>
      <c r="L1221" t="s">
        <v>37317</v>
      </c>
      <c r="M1221" t="s">
        <v>37318</v>
      </c>
      <c r="N1221" t="s">
        <v>37131</v>
      </c>
      <c r="O1221" t="s">
        <v>37319</v>
      </c>
      <c r="P1221" t="s">
        <v>37322</v>
      </c>
      <c r="Q1221">
        <v>36.238047000000002</v>
      </c>
      <c r="R1221">
        <v>137.97198299999999</v>
      </c>
      <c r="S1221">
        <v>5</v>
      </c>
      <c r="T1221">
        <v>14.7387014487173</v>
      </c>
      <c r="U1221">
        <v>53.992395437262303</v>
      </c>
      <c r="V1221" t="s">
        <v>37319</v>
      </c>
      <c r="W1221">
        <v>14.75</v>
      </c>
    </row>
    <row r="1222" spans="1:24">
      <c r="A1222" t="s">
        <v>37316</v>
      </c>
      <c r="B1222" t="s">
        <v>13277</v>
      </c>
      <c r="C1222" t="s">
        <v>13278</v>
      </c>
      <c r="D1222">
        <v>1986</v>
      </c>
      <c r="E1222" t="s">
        <v>5124</v>
      </c>
      <c r="G1222">
        <v>5</v>
      </c>
      <c r="I1222" t="s">
        <v>37063</v>
      </c>
      <c r="J1222">
        <v>4</v>
      </c>
      <c r="K1222" t="s">
        <v>37173</v>
      </c>
      <c r="L1222" t="s">
        <v>37317</v>
      </c>
      <c r="M1222" t="s">
        <v>37318</v>
      </c>
      <c r="N1222" t="s">
        <v>37131</v>
      </c>
      <c r="O1222" t="s">
        <v>37319</v>
      </c>
      <c r="P1222" t="s">
        <v>37322</v>
      </c>
      <c r="Q1222">
        <v>36.238047000000002</v>
      </c>
      <c r="R1222">
        <v>137.97198299999999</v>
      </c>
      <c r="S1222">
        <v>5</v>
      </c>
      <c r="T1222">
        <v>14.997755932040199</v>
      </c>
      <c r="U1222">
        <v>6.4638783269961904</v>
      </c>
      <c r="V1222" t="s">
        <v>37319</v>
      </c>
      <c r="W1222">
        <v>15</v>
      </c>
    </row>
    <row r="1223" spans="1:24">
      <c r="A1223" t="s">
        <v>37316</v>
      </c>
      <c r="B1223" t="s">
        <v>13277</v>
      </c>
      <c r="C1223" t="s">
        <v>13278</v>
      </c>
      <c r="D1223">
        <v>1986</v>
      </c>
      <c r="E1223" t="s">
        <v>5124</v>
      </c>
      <c r="G1223">
        <v>5</v>
      </c>
      <c r="I1223" t="s">
        <v>37063</v>
      </c>
      <c r="J1223">
        <v>4</v>
      </c>
      <c r="K1223" t="s">
        <v>37173</v>
      </c>
      <c r="L1223" t="s">
        <v>37317</v>
      </c>
      <c r="M1223" t="s">
        <v>37318</v>
      </c>
      <c r="N1223" t="s">
        <v>37131</v>
      </c>
      <c r="O1223" t="s">
        <v>37319</v>
      </c>
      <c r="P1223" t="s">
        <v>37322</v>
      </c>
      <c r="Q1223">
        <v>36.238047000000002</v>
      </c>
      <c r="R1223">
        <v>137.97198299999999</v>
      </c>
      <c r="S1223">
        <v>5</v>
      </c>
      <c r="T1223">
        <v>15.2771153198248</v>
      </c>
      <c r="U1223">
        <v>1.5209125475285099</v>
      </c>
      <c r="V1223" t="s">
        <v>37319</v>
      </c>
      <c r="W1223">
        <v>15.25</v>
      </c>
    </row>
    <row r="1224" spans="1:24">
      <c r="A1224" t="s">
        <v>37316</v>
      </c>
      <c r="B1224" t="s">
        <v>13277</v>
      </c>
      <c r="C1224" t="s">
        <v>13278</v>
      </c>
      <c r="D1224">
        <v>1986</v>
      </c>
      <c r="E1224" t="s">
        <v>5124</v>
      </c>
      <c r="G1224">
        <v>5</v>
      </c>
      <c r="I1224" t="s">
        <v>37063</v>
      </c>
      <c r="J1224">
        <v>4</v>
      </c>
      <c r="K1224" t="s">
        <v>37173</v>
      </c>
      <c r="L1224" t="s">
        <v>37317</v>
      </c>
      <c r="M1224" t="s">
        <v>37318</v>
      </c>
      <c r="N1224" t="s">
        <v>37131</v>
      </c>
      <c r="O1224" t="s">
        <v>37319</v>
      </c>
      <c r="P1224" t="s">
        <v>37323</v>
      </c>
      <c r="Q1224">
        <v>34.655278000000003</v>
      </c>
      <c r="R1224">
        <v>133.919444</v>
      </c>
      <c r="S1224">
        <v>5</v>
      </c>
      <c r="T1224">
        <v>14.3715887760504</v>
      </c>
      <c r="U1224">
        <v>76.045627376425799</v>
      </c>
      <c r="V1224" t="s">
        <v>37319</v>
      </c>
      <c r="W1224">
        <v>14.36</v>
      </c>
    </row>
    <row r="1225" spans="1:24">
      <c r="A1225" t="s">
        <v>37316</v>
      </c>
      <c r="B1225" t="s">
        <v>13277</v>
      </c>
      <c r="C1225" t="s">
        <v>13278</v>
      </c>
      <c r="D1225">
        <v>1986</v>
      </c>
      <c r="E1225" t="s">
        <v>5124</v>
      </c>
      <c r="G1225">
        <v>5</v>
      </c>
      <c r="I1225" t="s">
        <v>37063</v>
      </c>
      <c r="J1225">
        <v>4</v>
      </c>
      <c r="K1225" t="s">
        <v>37173</v>
      </c>
      <c r="L1225" t="s">
        <v>37317</v>
      </c>
      <c r="M1225" t="s">
        <v>37318</v>
      </c>
      <c r="N1225" t="s">
        <v>37131</v>
      </c>
      <c r="O1225" t="s">
        <v>37319</v>
      </c>
      <c r="P1225" t="s">
        <v>37323</v>
      </c>
      <c r="Q1225">
        <v>34.655278000000003</v>
      </c>
      <c r="R1225">
        <v>133.919444</v>
      </c>
      <c r="S1225">
        <v>5</v>
      </c>
      <c r="T1225">
        <v>14.4954396688646</v>
      </c>
      <c r="U1225">
        <v>79.087452471482806</v>
      </c>
      <c r="V1225" t="s">
        <v>37319</v>
      </c>
      <c r="W1225">
        <v>14.5</v>
      </c>
    </row>
    <row r="1226" spans="1:24">
      <c r="A1226" t="s">
        <v>37316</v>
      </c>
      <c r="B1226" t="s">
        <v>13277</v>
      </c>
      <c r="C1226" t="s">
        <v>13278</v>
      </c>
      <c r="D1226">
        <v>1986</v>
      </c>
      <c r="E1226" t="s">
        <v>5124</v>
      </c>
      <c r="G1226">
        <v>5</v>
      </c>
      <c r="I1226" t="s">
        <v>37063</v>
      </c>
      <c r="J1226">
        <v>4</v>
      </c>
      <c r="K1226" t="s">
        <v>37173</v>
      </c>
      <c r="L1226" t="s">
        <v>37317</v>
      </c>
      <c r="M1226" t="s">
        <v>37318</v>
      </c>
      <c r="N1226" t="s">
        <v>37131</v>
      </c>
      <c r="O1226" t="s">
        <v>37319</v>
      </c>
      <c r="P1226" t="s">
        <v>37323</v>
      </c>
      <c r="Q1226">
        <v>34.655278000000003</v>
      </c>
      <c r="R1226">
        <v>133.919444</v>
      </c>
      <c r="S1226">
        <v>5</v>
      </c>
      <c r="T1226">
        <v>14.745487799008499</v>
      </c>
      <c r="U1226">
        <v>34.980988593155899</v>
      </c>
      <c r="V1226" t="s">
        <v>37319</v>
      </c>
      <c r="W1226">
        <v>14.75</v>
      </c>
    </row>
    <row r="1227" spans="1:24">
      <c r="A1227" t="s">
        <v>37316</v>
      </c>
      <c r="B1227" t="s">
        <v>13277</v>
      </c>
      <c r="C1227" t="s">
        <v>13278</v>
      </c>
      <c r="D1227">
        <v>1986</v>
      </c>
      <c r="E1227" t="s">
        <v>5124</v>
      </c>
      <c r="G1227">
        <v>5</v>
      </c>
      <c r="I1227" t="s">
        <v>37063</v>
      </c>
      <c r="J1227">
        <v>4</v>
      </c>
      <c r="K1227" t="s">
        <v>37173</v>
      </c>
      <c r="L1227" t="s">
        <v>37317</v>
      </c>
      <c r="M1227" t="s">
        <v>37318</v>
      </c>
      <c r="N1227" t="s">
        <v>37131</v>
      </c>
      <c r="O1227" t="s">
        <v>37319</v>
      </c>
      <c r="P1227" t="s">
        <v>37323</v>
      </c>
      <c r="Q1227">
        <v>34.655278000000003</v>
      </c>
      <c r="R1227">
        <v>133.919444</v>
      </c>
      <c r="S1227">
        <v>5</v>
      </c>
      <c r="T1227">
        <v>14.9589690523174</v>
      </c>
      <c r="U1227">
        <v>0.76045627376426195</v>
      </c>
      <c r="V1227" t="s">
        <v>37319</v>
      </c>
      <c r="W1227">
        <v>15</v>
      </c>
    </row>
    <row r="1228" spans="1:24">
      <c r="A1228" t="s">
        <v>37316</v>
      </c>
      <c r="B1228" t="s">
        <v>13277</v>
      </c>
      <c r="C1228" t="s">
        <v>13278</v>
      </c>
      <c r="D1228">
        <v>1986</v>
      </c>
      <c r="E1228" t="s">
        <v>5124</v>
      </c>
      <c r="G1228">
        <v>5</v>
      </c>
      <c r="I1228" t="s">
        <v>37063</v>
      </c>
      <c r="J1228">
        <v>4</v>
      </c>
      <c r="K1228" t="s">
        <v>37173</v>
      </c>
      <c r="L1228" t="s">
        <v>37317</v>
      </c>
      <c r="M1228" t="s">
        <v>37318</v>
      </c>
      <c r="N1228" t="s">
        <v>37131</v>
      </c>
      <c r="O1228" t="s">
        <v>37319</v>
      </c>
      <c r="P1228" t="s">
        <v>37323</v>
      </c>
      <c r="Q1228">
        <v>34.655278000000003</v>
      </c>
      <c r="R1228">
        <v>133.919444</v>
      </c>
      <c r="S1228">
        <v>5</v>
      </c>
      <c r="T1228">
        <v>15.210659623622201</v>
      </c>
      <c r="U1228">
        <v>1.5209125475285099</v>
      </c>
      <c r="V1228" t="s">
        <v>37319</v>
      </c>
      <c r="W1228">
        <v>15.25</v>
      </c>
    </row>
    <row r="1229" spans="1:24">
      <c r="A1229" t="s">
        <v>37316</v>
      </c>
      <c r="B1229" t="s">
        <v>13277</v>
      </c>
      <c r="C1229" t="s">
        <v>13278</v>
      </c>
      <c r="D1229">
        <v>1986</v>
      </c>
      <c r="E1229" t="s">
        <v>5124</v>
      </c>
      <c r="G1229">
        <v>5</v>
      </c>
      <c r="I1229" t="s">
        <v>37063</v>
      </c>
      <c r="J1229">
        <v>4</v>
      </c>
      <c r="K1229" t="s">
        <v>37173</v>
      </c>
      <c r="L1229" t="s">
        <v>37317</v>
      </c>
      <c r="M1229" t="s">
        <v>37318</v>
      </c>
      <c r="N1229" t="s">
        <v>37131</v>
      </c>
      <c r="O1229" t="s">
        <v>37319</v>
      </c>
      <c r="P1229" t="s">
        <v>37182</v>
      </c>
      <c r="Q1229">
        <v>43.061943999999997</v>
      </c>
      <c r="R1229">
        <v>141.35416699999999</v>
      </c>
      <c r="S1229">
        <v>4</v>
      </c>
      <c r="T1229">
        <v>14.745361457380699</v>
      </c>
      <c r="U1229">
        <v>100.76045627376401</v>
      </c>
      <c r="V1229" t="s">
        <v>37319</v>
      </c>
      <c r="W1229">
        <v>14.75</v>
      </c>
      <c r="X1229" t="s">
        <v>37221</v>
      </c>
    </row>
    <row r="1230" spans="1:24">
      <c r="A1230" t="s">
        <v>37316</v>
      </c>
      <c r="B1230" t="s">
        <v>13277</v>
      </c>
      <c r="C1230" t="s">
        <v>13278</v>
      </c>
      <c r="D1230">
        <v>1986</v>
      </c>
      <c r="E1230" t="s">
        <v>5124</v>
      </c>
      <c r="G1230">
        <v>5</v>
      </c>
      <c r="I1230" t="s">
        <v>37063</v>
      </c>
      <c r="J1230">
        <v>4</v>
      </c>
      <c r="K1230" t="s">
        <v>37173</v>
      </c>
      <c r="L1230" t="s">
        <v>37317</v>
      </c>
      <c r="M1230" t="s">
        <v>37318</v>
      </c>
      <c r="N1230" t="s">
        <v>37131</v>
      </c>
      <c r="O1230" t="s">
        <v>37319</v>
      </c>
      <c r="P1230" t="s">
        <v>37182</v>
      </c>
      <c r="Q1230">
        <v>43.061943999999997</v>
      </c>
      <c r="R1230">
        <v>141.35416699999999</v>
      </c>
      <c r="S1230">
        <v>4</v>
      </c>
      <c r="T1230">
        <v>14.992359339654399</v>
      </c>
      <c r="U1230">
        <v>101.90114068441</v>
      </c>
      <c r="V1230" t="s">
        <v>37319</v>
      </c>
      <c r="W1230">
        <v>15</v>
      </c>
      <c r="X1230" t="s">
        <v>37221</v>
      </c>
    </row>
    <row r="1231" spans="1:24">
      <c r="A1231" t="s">
        <v>37316</v>
      </c>
      <c r="B1231" t="s">
        <v>13277</v>
      </c>
      <c r="C1231" t="s">
        <v>13278</v>
      </c>
      <c r="D1231">
        <v>1986</v>
      </c>
      <c r="E1231" t="s">
        <v>5124</v>
      </c>
      <c r="G1231">
        <v>5</v>
      </c>
      <c r="I1231" t="s">
        <v>37063</v>
      </c>
      <c r="J1231">
        <v>4</v>
      </c>
      <c r="K1231" t="s">
        <v>37173</v>
      </c>
      <c r="L1231" t="s">
        <v>37317</v>
      </c>
      <c r="M1231" t="s">
        <v>37318</v>
      </c>
      <c r="N1231" t="s">
        <v>37131</v>
      </c>
      <c r="O1231" t="s">
        <v>37319</v>
      </c>
      <c r="P1231" t="s">
        <v>37182</v>
      </c>
      <c r="Q1231">
        <v>43.061943999999997</v>
      </c>
      <c r="R1231">
        <v>141.35416699999999</v>
      </c>
      <c r="S1231">
        <v>4</v>
      </c>
      <c r="T1231">
        <v>15.2438874717235</v>
      </c>
      <c r="U1231">
        <v>101.520912547528</v>
      </c>
      <c r="V1231" t="s">
        <v>37319</v>
      </c>
      <c r="W1231">
        <v>15.25</v>
      </c>
      <c r="X1231" t="s">
        <v>37221</v>
      </c>
    </row>
    <row r="1232" spans="1:24">
      <c r="A1232" t="s">
        <v>37316</v>
      </c>
      <c r="B1232" t="s">
        <v>13277</v>
      </c>
      <c r="C1232" t="s">
        <v>13278</v>
      </c>
      <c r="D1232">
        <v>1986</v>
      </c>
      <c r="E1232" t="s">
        <v>5124</v>
      </c>
      <c r="G1232">
        <v>5</v>
      </c>
      <c r="I1232" t="s">
        <v>37063</v>
      </c>
      <c r="J1232">
        <v>4</v>
      </c>
      <c r="K1232" t="s">
        <v>37173</v>
      </c>
      <c r="L1232" t="s">
        <v>37317</v>
      </c>
      <c r="M1232" t="s">
        <v>37318</v>
      </c>
      <c r="N1232" t="s">
        <v>37131</v>
      </c>
      <c r="O1232" t="s">
        <v>37319</v>
      </c>
      <c r="P1232" t="s">
        <v>37182</v>
      </c>
      <c r="Q1232">
        <v>43.061943999999997</v>
      </c>
      <c r="R1232">
        <v>141.35416699999999</v>
      </c>
      <c r="S1232">
        <v>4</v>
      </c>
      <c r="T1232">
        <v>15.4953434085767</v>
      </c>
      <c r="U1232">
        <v>67.300380228136802</v>
      </c>
      <c r="V1232" t="s">
        <v>37319</v>
      </c>
      <c r="W1232">
        <v>15.5</v>
      </c>
      <c r="X1232" t="s">
        <v>37221</v>
      </c>
    </row>
    <row r="1233" spans="1:23">
      <c r="A1233" t="s">
        <v>37324</v>
      </c>
      <c r="B1233" t="s">
        <v>12695</v>
      </c>
      <c r="C1233" t="s">
        <v>13280</v>
      </c>
      <c r="D1233">
        <v>1986</v>
      </c>
      <c r="E1233" t="s">
        <v>13281</v>
      </c>
      <c r="F1233" t="s">
        <v>13282</v>
      </c>
      <c r="G1233">
        <v>18</v>
      </c>
      <c r="H1233" t="s">
        <v>37325</v>
      </c>
      <c r="J1233">
        <v>18</v>
      </c>
      <c r="K1233" t="s">
        <v>37019</v>
      </c>
      <c r="L1233" t="s">
        <v>37201</v>
      </c>
      <c r="M1233" t="s">
        <v>37326</v>
      </c>
      <c r="N1233" t="s">
        <v>37097</v>
      </c>
      <c r="O1233" t="s">
        <v>37098</v>
      </c>
      <c r="P1233" t="s">
        <v>37327</v>
      </c>
      <c r="Q1233">
        <f t="shared" ref="Q1233:Q1239" si="10">43+55/60</f>
        <v>43.916666666666664</v>
      </c>
      <c r="R1233">
        <v>16</v>
      </c>
      <c r="S1233" s="16">
        <v>7</v>
      </c>
      <c r="T1233">
        <v>9.1442858748173901</v>
      </c>
      <c r="U1233">
        <v>96.825486009663905</v>
      </c>
      <c r="V1233">
        <v>30</v>
      </c>
      <c r="W1233">
        <v>9</v>
      </c>
    </row>
    <row r="1234" spans="1:23">
      <c r="A1234" t="s">
        <v>37324</v>
      </c>
      <c r="B1234" t="s">
        <v>12695</v>
      </c>
      <c r="C1234" t="s">
        <v>13280</v>
      </c>
      <c r="D1234">
        <v>1986</v>
      </c>
      <c r="E1234" t="s">
        <v>13281</v>
      </c>
      <c r="F1234" t="s">
        <v>13282</v>
      </c>
      <c r="G1234">
        <v>18</v>
      </c>
      <c r="H1234" t="s">
        <v>37325</v>
      </c>
      <c r="J1234">
        <v>18</v>
      </c>
      <c r="K1234" t="s">
        <v>37019</v>
      </c>
      <c r="L1234" t="s">
        <v>37201</v>
      </c>
      <c r="M1234" t="s">
        <v>37326</v>
      </c>
      <c r="N1234" t="s">
        <v>37097</v>
      </c>
      <c r="O1234" t="s">
        <v>37098</v>
      </c>
      <c r="P1234" t="s">
        <v>37327</v>
      </c>
      <c r="Q1234">
        <f t="shared" si="10"/>
        <v>43.916666666666664</v>
      </c>
      <c r="R1234">
        <v>16</v>
      </c>
      <c r="S1234" s="16">
        <v>7</v>
      </c>
      <c r="T1234">
        <v>12.0883245308461</v>
      </c>
      <c r="U1234">
        <v>82.402517136756899</v>
      </c>
      <c r="V1234">
        <v>30</v>
      </c>
      <c r="W1234">
        <v>12</v>
      </c>
    </row>
    <row r="1235" spans="1:23">
      <c r="A1235" t="s">
        <v>37324</v>
      </c>
      <c r="B1235" t="s">
        <v>12695</v>
      </c>
      <c r="C1235" t="s">
        <v>13280</v>
      </c>
      <c r="D1235">
        <v>1986</v>
      </c>
      <c r="E1235" t="s">
        <v>13281</v>
      </c>
      <c r="F1235" t="s">
        <v>13282</v>
      </c>
      <c r="G1235">
        <v>18</v>
      </c>
      <c r="H1235" t="s">
        <v>37325</v>
      </c>
      <c r="J1235">
        <v>18</v>
      </c>
      <c r="K1235" t="s">
        <v>37019</v>
      </c>
      <c r="L1235" t="s">
        <v>37201</v>
      </c>
      <c r="M1235" t="s">
        <v>37326</v>
      </c>
      <c r="N1235" t="s">
        <v>37097</v>
      </c>
      <c r="O1235" t="s">
        <v>37098</v>
      </c>
      <c r="P1235" t="s">
        <v>37327</v>
      </c>
      <c r="Q1235">
        <f t="shared" si="10"/>
        <v>43.916666666666664</v>
      </c>
      <c r="R1235">
        <v>16</v>
      </c>
      <c r="S1235" s="16">
        <v>7</v>
      </c>
      <c r="T1235">
        <v>13.658950443870101</v>
      </c>
      <c r="U1235">
        <v>4.9724688167209399</v>
      </c>
      <c r="V1235">
        <v>30</v>
      </c>
      <c r="W1235">
        <v>13.5</v>
      </c>
    </row>
    <row r="1236" spans="1:23">
      <c r="A1236" t="s">
        <v>37324</v>
      </c>
      <c r="B1236" t="s">
        <v>12695</v>
      </c>
      <c r="C1236" t="s">
        <v>13280</v>
      </c>
      <c r="D1236">
        <v>1986</v>
      </c>
      <c r="E1236" t="s">
        <v>13281</v>
      </c>
      <c r="F1236" t="s">
        <v>13282</v>
      </c>
      <c r="G1236">
        <v>18</v>
      </c>
      <c r="H1236" t="s">
        <v>37325</v>
      </c>
      <c r="J1236">
        <v>18</v>
      </c>
      <c r="K1236" t="s">
        <v>37019</v>
      </c>
      <c r="L1236" t="s">
        <v>37201</v>
      </c>
      <c r="M1236" t="s">
        <v>37326</v>
      </c>
      <c r="N1236" t="s">
        <v>37097</v>
      </c>
      <c r="O1236" t="s">
        <v>37098</v>
      </c>
      <c r="P1236" t="s">
        <v>37327</v>
      </c>
      <c r="Q1236">
        <f t="shared" si="10"/>
        <v>43.916666666666664</v>
      </c>
      <c r="R1236">
        <v>16</v>
      </c>
      <c r="S1236" s="16">
        <v>7</v>
      </c>
      <c r="T1236">
        <v>15.007079447128801</v>
      </c>
      <c r="U1236">
        <v>3.9330261827170698</v>
      </c>
      <c r="V1236">
        <v>30</v>
      </c>
      <c r="W1236">
        <v>15</v>
      </c>
    </row>
    <row r="1237" spans="1:23">
      <c r="A1237" t="s">
        <v>37324</v>
      </c>
      <c r="B1237" t="s">
        <v>12695</v>
      </c>
      <c r="C1237" t="s">
        <v>13280</v>
      </c>
      <c r="D1237">
        <v>1986</v>
      </c>
      <c r="E1237" t="s">
        <v>13281</v>
      </c>
      <c r="F1237" t="s">
        <v>13282</v>
      </c>
      <c r="G1237">
        <v>18</v>
      </c>
      <c r="H1237" t="s">
        <v>37325</v>
      </c>
      <c r="J1237">
        <v>18</v>
      </c>
      <c r="K1237" t="s">
        <v>37019</v>
      </c>
      <c r="L1237" t="s">
        <v>37201</v>
      </c>
      <c r="M1237" t="s">
        <v>37326</v>
      </c>
      <c r="N1237" t="s">
        <v>37097</v>
      </c>
      <c r="O1237" t="s">
        <v>37098</v>
      </c>
      <c r="P1237" t="s">
        <v>37327</v>
      </c>
      <c r="Q1237">
        <f t="shared" si="10"/>
        <v>43.916666666666664</v>
      </c>
      <c r="R1237">
        <v>16</v>
      </c>
      <c r="S1237" s="16">
        <v>7</v>
      </c>
      <c r="T1237">
        <v>16.455332059781899</v>
      </c>
      <c r="U1237">
        <v>8.5178109899988996</v>
      </c>
      <c r="V1237">
        <v>30</v>
      </c>
      <c r="W1237">
        <v>16.5</v>
      </c>
    </row>
    <row r="1238" spans="1:23">
      <c r="A1238" t="s">
        <v>37324</v>
      </c>
      <c r="B1238" t="s">
        <v>12695</v>
      </c>
      <c r="C1238" t="s">
        <v>13280</v>
      </c>
      <c r="D1238">
        <v>1986</v>
      </c>
      <c r="E1238" t="s">
        <v>13281</v>
      </c>
      <c r="F1238" t="s">
        <v>13282</v>
      </c>
      <c r="G1238">
        <v>18</v>
      </c>
      <c r="H1238" t="s">
        <v>37325</v>
      </c>
      <c r="J1238">
        <v>18</v>
      </c>
      <c r="K1238" t="s">
        <v>37019</v>
      </c>
      <c r="L1238" t="s">
        <v>37201</v>
      </c>
      <c r="M1238" t="s">
        <v>37326</v>
      </c>
      <c r="N1238" t="s">
        <v>37097</v>
      </c>
      <c r="O1238" t="s">
        <v>37098</v>
      </c>
      <c r="P1238" t="s">
        <v>37327</v>
      </c>
      <c r="Q1238">
        <f t="shared" si="10"/>
        <v>43.916666666666664</v>
      </c>
      <c r="R1238">
        <v>16</v>
      </c>
      <c r="S1238" s="16">
        <v>7</v>
      </c>
      <c r="T1238">
        <v>17.977413192493501</v>
      </c>
      <c r="U1238">
        <v>4.1184402741880604</v>
      </c>
      <c r="V1238">
        <v>30</v>
      </c>
      <c r="W1238">
        <v>18</v>
      </c>
    </row>
    <row r="1239" spans="1:23">
      <c r="A1239" t="s">
        <v>37324</v>
      </c>
      <c r="B1239" t="s">
        <v>12695</v>
      </c>
      <c r="C1239" t="s">
        <v>13280</v>
      </c>
      <c r="D1239">
        <v>1986</v>
      </c>
      <c r="E1239" t="s">
        <v>13281</v>
      </c>
      <c r="F1239" t="s">
        <v>13282</v>
      </c>
      <c r="G1239">
        <v>18</v>
      </c>
      <c r="H1239" t="s">
        <v>37325</v>
      </c>
      <c r="J1239">
        <v>18</v>
      </c>
      <c r="K1239" t="s">
        <v>37019</v>
      </c>
      <c r="L1239" t="s">
        <v>37201</v>
      </c>
      <c r="M1239" t="s">
        <v>37326</v>
      </c>
      <c r="N1239" t="s">
        <v>37097</v>
      </c>
      <c r="O1239" t="s">
        <v>37098</v>
      </c>
      <c r="P1239" t="s">
        <v>37327</v>
      </c>
      <c r="Q1239">
        <f t="shared" si="10"/>
        <v>43.916666666666664</v>
      </c>
      <c r="R1239">
        <v>16</v>
      </c>
      <c r="S1239" s="16">
        <v>7</v>
      </c>
      <c r="T1239">
        <v>19.421620406787198</v>
      </c>
      <c r="U1239">
        <v>6.4557815484885097</v>
      </c>
      <c r="V1239">
        <v>30</v>
      </c>
      <c r="W1239">
        <v>19.5</v>
      </c>
    </row>
    <row r="1240" spans="1:23">
      <c r="A1240" t="s">
        <v>37324</v>
      </c>
      <c r="B1240" t="s">
        <v>12695</v>
      </c>
      <c r="C1240" t="s">
        <v>13280</v>
      </c>
      <c r="D1240">
        <v>1986</v>
      </c>
      <c r="E1240" t="s">
        <v>13281</v>
      </c>
      <c r="F1240" t="s">
        <v>13282</v>
      </c>
      <c r="G1240">
        <v>18</v>
      </c>
      <c r="H1240" t="s">
        <v>37325</v>
      </c>
      <c r="J1240">
        <v>18</v>
      </c>
      <c r="K1240" t="s">
        <v>37019</v>
      </c>
      <c r="L1240" t="s">
        <v>37201</v>
      </c>
      <c r="M1240" t="s">
        <v>37326</v>
      </c>
      <c r="N1240" t="s">
        <v>37097</v>
      </c>
      <c r="O1240" t="s">
        <v>37098</v>
      </c>
      <c r="P1240" t="s">
        <v>37328</v>
      </c>
      <c r="Q1240">
        <v>47.4166666666667</v>
      </c>
      <c r="R1240">
        <v>8.5</v>
      </c>
      <c r="S1240" s="16">
        <v>8</v>
      </c>
      <c r="T1240">
        <v>8.9690109890109806</v>
      </c>
      <c r="U1240">
        <v>97.802197802197696</v>
      </c>
      <c r="V1240">
        <v>30</v>
      </c>
      <c r="W1240">
        <v>9</v>
      </c>
    </row>
    <row r="1241" spans="1:23">
      <c r="A1241" t="s">
        <v>37324</v>
      </c>
      <c r="B1241" t="s">
        <v>12695</v>
      </c>
      <c r="C1241" t="s">
        <v>13280</v>
      </c>
      <c r="D1241">
        <v>1986</v>
      </c>
      <c r="E1241" t="s">
        <v>13281</v>
      </c>
      <c r="F1241" t="s">
        <v>13282</v>
      </c>
      <c r="G1241">
        <v>18</v>
      </c>
      <c r="H1241" t="s">
        <v>37325</v>
      </c>
      <c r="J1241">
        <v>18</v>
      </c>
      <c r="K1241" t="s">
        <v>37019</v>
      </c>
      <c r="L1241" t="s">
        <v>37201</v>
      </c>
      <c r="M1241" t="s">
        <v>37326</v>
      </c>
      <c r="N1241" t="s">
        <v>37097</v>
      </c>
      <c r="O1241" t="s">
        <v>37098</v>
      </c>
      <c r="P1241" t="s">
        <v>37328</v>
      </c>
      <c r="Q1241">
        <v>47.4166666666667</v>
      </c>
      <c r="R1241">
        <v>8.5</v>
      </c>
      <c r="S1241" s="16">
        <v>8</v>
      </c>
      <c r="T1241">
        <v>12.029010989010899</v>
      </c>
      <c r="U1241">
        <v>97.802197802197696</v>
      </c>
      <c r="V1241">
        <v>30</v>
      </c>
      <c r="W1241">
        <v>12</v>
      </c>
    </row>
    <row r="1242" spans="1:23">
      <c r="A1242" t="s">
        <v>37324</v>
      </c>
      <c r="B1242" t="s">
        <v>12695</v>
      </c>
      <c r="C1242" t="s">
        <v>13280</v>
      </c>
      <c r="D1242">
        <v>1986</v>
      </c>
      <c r="E1242" t="s">
        <v>13281</v>
      </c>
      <c r="F1242" t="s">
        <v>13282</v>
      </c>
      <c r="G1242">
        <v>18</v>
      </c>
      <c r="H1242" t="s">
        <v>37325</v>
      </c>
      <c r="J1242">
        <v>18</v>
      </c>
      <c r="K1242" t="s">
        <v>37019</v>
      </c>
      <c r="L1242" t="s">
        <v>37201</v>
      </c>
      <c r="M1242" t="s">
        <v>37326</v>
      </c>
      <c r="N1242" t="s">
        <v>37097</v>
      </c>
      <c r="O1242" t="s">
        <v>37098</v>
      </c>
      <c r="P1242" t="s">
        <v>37328</v>
      </c>
      <c r="Q1242">
        <v>47.4166666666667</v>
      </c>
      <c r="R1242">
        <v>8.5</v>
      </c>
      <c r="S1242" s="16">
        <v>8</v>
      </c>
      <c r="T1242">
        <v>13.537252747252699</v>
      </c>
      <c r="U1242">
        <v>73.626373626373606</v>
      </c>
      <c r="V1242">
        <v>30</v>
      </c>
      <c r="W1242">
        <v>13.5</v>
      </c>
    </row>
    <row r="1243" spans="1:23">
      <c r="A1243" t="s">
        <v>37324</v>
      </c>
      <c r="B1243" t="s">
        <v>12695</v>
      </c>
      <c r="C1243" t="s">
        <v>13280</v>
      </c>
      <c r="D1243">
        <v>1986</v>
      </c>
      <c r="E1243" t="s">
        <v>13281</v>
      </c>
      <c r="F1243" t="s">
        <v>13282</v>
      </c>
      <c r="G1243">
        <v>18</v>
      </c>
      <c r="H1243" t="s">
        <v>37325</v>
      </c>
      <c r="J1243">
        <v>18</v>
      </c>
      <c r="K1243" t="s">
        <v>37019</v>
      </c>
      <c r="L1243" t="s">
        <v>37201</v>
      </c>
      <c r="M1243" t="s">
        <v>37326</v>
      </c>
      <c r="N1243" t="s">
        <v>37097</v>
      </c>
      <c r="O1243" t="s">
        <v>37098</v>
      </c>
      <c r="P1243" t="s">
        <v>37328</v>
      </c>
      <c r="Q1243">
        <v>47.4166666666667</v>
      </c>
      <c r="R1243">
        <v>8.5</v>
      </c>
      <c r="S1243" s="16">
        <v>8</v>
      </c>
      <c r="T1243">
        <v>15.0237362637362</v>
      </c>
      <c r="U1243">
        <v>25.274725274725199</v>
      </c>
      <c r="V1243">
        <v>30</v>
      </c>
      <c r="W1243">
        <v>15</v>
      </c>
    </row>
    <row r="1244" spans="1:23">
      <c r="A1244" t="s">
        <v>37324</v>
      </c>
      <c r="B1244" t="s">
        <v>12695</v>
      </c>
      <c r="C1244" t="s">
        <v>13280</v>
      </c>
      <c r="D1244">
        <v>1986</v>
      </c>
      <c r="E1244" t="s">
        <v>13281</v>
      </c>
      <c r="F1244" t="s">
        <v>13282</v>
      </c>
      <c r="G1244">
        <v>18</v>
      </c>
      <c r="H1244" t="s">
        <v>37325</v>
      </c>
      <c r="J1244">
        <v>18</v>
      </c>
      <c r="K1244" t="s">
        <v>37019</v>
      </c>
      <c r="L1244" t="s">
        <v>37201</v>
      </c>
      <c r="M1244" t="s">
        <v>37326</v>
      </c>
      <c r="N1244" t="s">
        <v>37097</v>
      </c>
      <c r="O1244" t="s">
        <v>37098</v>
      </c>
      <c r="P1244" t="s">
        <v>37328</v>
      </c>
      <c r="Q1244">
        <v>47.4166666666667</v>
      </c>
      <c r="R1244">
        <v>8.5</v>
      </c>
      <c r="S1244" s="16">
        <v>8</v>
      </c>
      <c r="T1244">
        <v>16.530989010989</v>
      </c>
      <c r="U1244">
        <v>0</v>
      </c>
      <c r="V1244">
        <v>30</v>
      </c>
      <c r="W1244">
        <v>16.5</v>
      </c>
    </row>
    <row r="1245" spans="1:23">
      <c r="A1245" t="s">
        <v>37324</v>
      </c>
      <c r="B1245" t="s">
        <v>12695</v>
      </c>
      <c r="C1245" t="s">
        <v>13280</v>
      </c>
      <c r="D1245">
        <v>1986</v>
      </c>
      <c r="E1245" t="s">
        <v>13281</v>
      </c>
      <c r="F1245" t="s">
        <v>13282</v>
      </c>
      <c r="G1245">
        <v>18</v>
      </c>
      <c r="H1245" t="s">
        <v>37325</v>
      </c>
      <c r="J1245">
        <v>18</v>
      </c>
      <c r="K1245" t="s">
        <v>37019</v>
      </c>
      <c r="L1245" t="s">
        <v>37201</v>
      </c>
      <c r="M1245" t="s">
        <v>37326</v>
      </c>
      <c r="N1245" t="s">
        <v>37097</v>
      </c>
      <c r="O1245" t="s">
        <v>37098</v>
      </c>
      <c r="P1245" t="s">
        <v>37328</v>
      </c>
      <c r="Q1245">
        <v>47.4166666666667</v>
      </c>
      <c r="R1245">
        <v>8.5</v>
      </c>
      <c r="S1245" s="16">
        <v>8</v>
      </c>
      <c r="T1245">
        <v>18.060989010989001</v>
      </c>
      <c r="U1245">
        <v>0</v>
      </c>
      <c r="V1245">
        <v>30</v>
      </c>
      <c r="W1245">
        <v>18</v>
      </c>
    </row>
    <row r="1246" spans="1:23">
      <c r="A1246" t="s">
        <v>37324</v>
      </c>
      <c r="B1246" t="s">
        <v>12695</v>
      </c>
      <c r="C1246" t="s">
        <v>13280</v>
      </c>
      <c r="D1246">
        <v>1986</v>
      </c>
      <c r="E1246" t="s">
        <v>13281</v>
      </c>
      <c r="F1246" t="s">
        <v>13282</v>
      </c>
      <c r="G1246">
        <v>18</v>
      </c>
      <c r="H1246" t="s">
        <v>37325</v>
      </c>
      <c r="J1246">
        <v>18</v>
      </c>
      <c r="K1246" t="s">
        <v>37019</v>
      </c>
      <c r="L1246" t="s">
        <v>37201</v>
      </c>
      <c r="M1246" t="s">
        <v>37326</v>
      </c>
      <c r="N1246" t="s">
        <v>37097</v>
      </c>
      <c r="O1246" t="s">
        <v>37098</v>
      </c>
      <c r="P1246" t="s">
        <v>37328</v>
      </c>
      <c r="Q1246">
        <v>47.4166666666667</v>
      </c>
      <c r="R1246">
        <v>8.5</v>
      </c>
      <c r="S1246" s="16">
        <v>8</v>
      </c>
      <c r="T1246">
        <v>19.591978021978001</v>
      </c>
      <c r="U1246">
        <v>1.0989010989010499</v>
      </c>
      <c r="V1246">
        <v>30</v>
      </c>
      <c r="W1246">
        <v>19.5</v>
      </c>
    </row>
    <row r="1247" spans="1:23">
      <c r="A1247" t="s">
        <v>37324</v>
      </c>
      <c r="B1247" t="s">
        <v>12695</v>
      </c>
      <c r="C1247" t="s">
        <v>13280</v>
      </c>
      <c r="D1247">
        <v>1986</v>
      </c>
      <c r="E1247" t="s">
        <v>13281</v>
      </c>
      <c r="F1247" t="s">
        <v>13282</v>
      </c>
      <c r="G1247">
        <v>18</v>
      </c>
      <c r="H1247" t="s">
        <v>37325</v>
      </c>
      <c r="J1247">
        <v>18</v>
      </c>
      <c r="K1247" t="s">
        <v>37019</v>
      </c>
      <c r="L1247" t="s">
        <v>37201</v>
      </c>
      <c r="M1247" t="s">
        <v>37326</v>
      </c>
      <c r="N1247" t="s">
        <v>37097</v>
      </c>
      <c r="O1247" t="s">
        <v>37098</v>
      </c>
      <c r="P1247" t="s">
        <v>37328</v>
      </c>
      <c r="Q1247">
        <v>47.4166666666667</v>
      </c>
      <c r="R1247">
        <v>8.5</v>
      </c>
      <c r="S1247" s="16">
        <v>8</v>
      </c>
      <c r="T1247">
        <v>21.120989010989</v>
      </c>
      <c r="U1247">
        <v>0</v>
      </c>
      <c r="V1247">
        <v>30</v>
      </c>
      <c r="W1247">
        <v>21</v>
      </c>
    </row>
    <row r="1248" spans="1:23">
      <c r="A1248" t="s">
        <v>37324</v>
      </c>
      <c r="B1248" t="s">
        <v>12695</v>
      </c>
      <c r="C1248" t="s">
        <v>13280</v>
      </c>
      <c r="D1248">
        <v>1986</v>
      </c>
      <c r="E1248" t="s">
        <v>13281</v>
      </c>
      <c r="F1248" t="s">
        <v>13282</v>
      </c>
      <c r="G1248">
        <v>18</v>
      </c>
      <c r="H1248" t="s">
        <v>37325</v>
      </c>
      <c r="J1248">
        <v>18</v>
      </c>
      <c r="K1248" t="s">
        <v>37019</v>
      </c>
      <c r="L1248" t="s">
        <v>37201</v>
      </c>
      <c r="M1248" t="s">
        <v>37326</v>
      </c>
      <c r="N1248" t="s">
        <v>37097</v>
      </c>
      <c r="O1248" t="s">
        <v>37098</v>
      </c>
      <c r="P1248" t="s">
        <v>37329</v>
      </c>
      <c r="Q1248">
        <v>47.4166666666667</v>
      </c>
      <c r="R1248">
        <v>8.5</v>
      </c>
      <c r="S1248" s="16">
        <v>9</v>
      </c>
      <c r="T1248">
        <v>8.9809486995416705</v>
      </c>
      <c r="U1248">
        <v>95.604395604395606</v>
      </c>
      <c r="V1248">
        <v>30</v>
      </c>
      <c r="W1248">
        <v>9</v>
      </c>
    </row>
    <row r="1249" spans="1:23">
      <c r="A1249" t="s">
        <v>37324</v>
      </c>
      <c r="B1249" t="s">
        <v>12695</v>
      </c>
      <c r="C1249" t="s">
        <v>13280</v>
      </c>
      <c r="D1249">
        <v>1986</v>
      </c>
      <c r="E1249" t="s">
        <v>13281</v>
      </c>
      <c r="F1249" t="s">
        <v>13282</v>
      </c>
      <c r="G1249">
        <v>18</v>
      </c>
      <c r="H1249" t="s">
        <v>37325</v>
      </c>
      <c r="J1249">
        <v>18</v>
      </c>
      <c r="K1249" t="s">
        <v>37019</v>
      </c>
      <c r="L1249" t="s">
        <v>37201</v>
      </c>
      <c r="M1249" t="s">
        <v>37326</v>
      </c>
      <c r="N1249" t="s">
        <v>37097</v>
      </c>
      <c r="O1249" t="s">
        <v>37098</v>
      </c>
      <c r="P1249" t="s">
        <v>37329</v>
      </c>
      <c r="Q1249">
        <v>47.4166666666667</v>
      </c>
      <c r="R1249">
        <v>8.5</v>
      </c>
      <c r="S1249" s="16">
        <v>9</v>
      </c>
      <c r="T1249">
        <v>10.508697332817899</v>
      </c>
      <c r="U1249">
        <v>84.6153846153845</v>
      </c>
      <c r="V1249">
        <v>30</v>
      </c>
      <c r="W1249">
        <v>10.5</v>
      </c>
    </row>
    <row r="1250" spans="1:23">
      <c r="A1250" t="s">
        <v>37324</v>
      </c>
      <c r="B1250" t="s">
        <v>12695</v>
      </c>
      <c r="C1250" t="s">
        <v>13280</v>
      </c>
      <c r="D1250">
        <v>1986</v>
      </c>
      <c r="E1250" t="s">
        <v>13281</v>
      </c>
      <c r="F1250" t="s">
        <v>13282</v>
      </c>
      <c r="G1250">
        <v>18</v>
      </c>
      <c r="H1250" t="s">
        <v>37325</v>
      </c>
      <c r="J1250">
        <v>18</v>
      </c>
      <c r="K1250" t="s">
        <v>37019</v>
      </c>
      <c r="L1250" t="s">
        <v>37201</v>
      </c>
      <c r="M1250" t="s">
        <v>37326</v>
      </c>
      <c r="N1250" t="s">
        <v>37097</v>
      </c>
      <c r="O1250" t="s">
        <v>37098</v>
      </c>
      <c r="P1250" t="s">
        <v>37329</v>
      </c>
      <c r="Q1250">
        <v>47.4166666666667</v>
      </c>
      <c r="R1250">
        <v>8.5</v>
      </c>
      <c r="S1250" s="16">
        <v>9</v>
      </c>
      <c r="T1250">
        <v>11.930090010492</v>
      </c>
      <c r="U1250">
        <v>56.043956043956001</v>
      </c>
      <c r="V1250">
        <v>30</v>
      </c>
      <c r="W1250">
        <v>12</v>
      </c>
    </row>
    <row r="1251" spans="1:23">
      <c r="A1251" t="s">
        <v>37324</v>
      </c>
      <c r="B1251" t="s">
        <v>12695</v>
      </c>
      <c r="C1251" t="s">
        <v>13280</v>
      </c>
      <c r="D1251">
        <v>1986</v>
      </c>
      <c r="E1251" t="s">
        <v>13281</v>
      </c>
      <c r="F1251" t="s">
        <v>13282</v>
      </c>
      <c r="G1251">
        <v>18</v>
      </c>
      <c r="H1251" t="s">
        <v>37325</v>
      </c>
      <c r="J1251">
        <v>18</v>
      </c>
      <c r="K1251" t="s">
        <v>37019</v>
      </c>
      <c r="L1251" t="s">
        <v>37201</v>
      </c>
      <c r="M1251" t="s">
        <v>37326</v>
      </c>
      <c r="N1251" t="s">
        <v>37097</v>
      </c>
      <c r="O1251" t="s">
        <v>37098</v>
      </c>
      <c r="P1251" t="s">
        <v>37329</v>
      </c>
      <c r="Q1251">
        <v>47.4166666666667</v>
      </c>
      <c r="R1251">
        <v>8.5</v>
      </c>
      <c r="S1251" s="16">
        <v>9</v>
      </c>
      <c r="T1251">
        <v>13.4190733889226</v>
      </c>
      <c r="U1251">
        <v>2.1978021978021598</v>
      </c>
      <c r="V1251">
        <v>30</v>
      </c>
      <c r="W1251">
        <v>13.5</v>
      </c>
    </row>
    <row r="1252" spans="1:23">
      <c r="A1252" t="s">
        <v>37324</v>
      </c>
      <c r="B1252" t="s">
        <v>12695</v>
      </c>
      <c r="C1252" t="s">
        <v>13280</v>
      </c>
      <c r="D1252">
        <v>1986</v>
      </c>
      <c r="E1252" t="s">
        <v>13281</v>
      </c>
      <c r="F1252" t="s">
        <v>13282</v>
      </c>
      <c r="G1252">
        <v>18</v>
      </c>
      <c r="H1252" t="s">
        <v>37325</v>
      </c>
      <c r="J1252">
        <v>18</v>
      </c>
      <c r="K1252" t="s">
        <v>37019</v>
      </c>
      <c r="L1252" t="s">
        <v>37201</v>
      </c>
      <c r="M1252" t="s">
        <v>37326</v>
      </c>
      <c r="N1252" t="s">
        <v>37097</v>
      </c>
      <c r="O1252" t="s">
        <v>37098</v>
      </c>
      <c r="P1252" t="s">
        <v>37329</v>
      </c>
      <c r="Q1252">
        <v>47.4166666666667</v>
      </c>
      <c r="R1252">
        <v>8.5</v>
      </c>
      <c r="S1252" s="16">
        <v>9</v>
      </c>
      <c r="T1252">
        <v>15.046220111546701</v>
      </c>
      <c r="U1252">
        <v>1.0989010989010799</v>
      </c>
      <c r="V1252">
        <v>30</v>
      </c>
      <c r="W1252">
        <v>15</v>
      </c>
    </row>
    <row r="1253" spans="1:23">
      <c r="A1253" t="s">
        <v>37324</v>
      </c>
      <c r="B1253" t="s">
        <v>12695</v>
      </c>
      <c r="C1253" t="s">
        <v>13280</v>
      </c>
      <c r="D1253">
        <v>1986</v>
      </c>
      <c r="E1253" t="s">
        <v>13281</v>
      </c>
      <c r="F1253" t="s">
        <v>13282</v>
      </c>
      <c r="G1253">
        <v>18</v>
      </c>
      <c r="H1253" t="s">
        <v>37325</v>
      </c>
      <c r="J1253">
        <v>18</v>
      </c>
      <c r="K1253" t="s">
        <v>37019</v>
      </c>
      <c r="L1253" t="s">
        <v>37201</v>
      </c>
      <c r="M1253" t="s">
        <v>37326</v>
      </c>
      <c r="N1253" t="s">
        <v>37097</v>
      </c>
      <c r="O1253" t="s">
        <v>37098</v>
      </c>
      <c r="P1253" t="s">
        <v>37329</v>
      </c>
      <c r="Q1253">
        <v>47.4166666666667</v>
      </c>
      <c r="R1253">
        <v>8.5</v>
      </c>
      <c r="S1253" s="16">
        <v>9</v>
      </c>
      <c r="T1253">
        <v>16.4944502733447</v>
      </c>
      <c r="U1253">
        <v>2.1978021978021598</v>
      </c>
      <c r="V1253">
        <v>30</v>
      </c>
      <c r="W1253">
        <v>16.5</v>
      </c>
    </row>
    <row r="1254" spans="1:23">
      <c r="A1254" t="s">
        <v>37324</v>
      </c>
      <c r="B1254" t="s">
        <v>12695</v>
      </c>
      <c r="C1254" t="s">
        <v>13280</v>
      </c>
      <c r="D1254">
        <v>1986</v>
      </c>
      <c r="E1254" t="s">
        <v>13281</v>
      </c>
      <c r="F1254" t="s">
        <v>13282</v>
      </c>
      <c r="G1254">
        <v>18</v>
      </c>
      <c r="H1254" t="s">
        <v>37325</v>
      </c>
      <c r="J1254">
        <v>18</v>
      </c>
      <c r="K1254" t="s">
        <v>37019</v>
      </c>
      <c r="L1254" t="s">
        <v>37201</v>
      </c>
      <c r="M1254" t="s">
        <v>37326</v>
      </c>
      <c r="N1254" t="s">
        <v>37097</v>
      </c>
      <c r="O1254" t="s">
        <v>37098</v>
      </c>
      <c r="P1254" t="s">
        <v>37329</v>
      </c>
      <c r="Q1254">
        <v>47.4166666666667</v>
      </c>
      <c r="R1254">
        <v>8.5</v>
      </c>
      <c r="S1254" s="16">
        <v>9</v>
      </c>
      <c r="T1254">
        <v>18.034126677342702</v>
      </c>
      <c r="U1254">
        <v>4.39560439560438</v>
      </c>
      <c r="V1254">
        <v>30</v>
      </c>
      <c r="W1254">
        <v>18</v>
      </c>
    </row>
    <row r="1255" spans="1:23">
      <c r="A1255" t="s">
        <v>37324</v>
      </c>
      <c r="B1255" t="s">
        <v>12695</v>
      </c>
      <c r="C1255" t="s">
        <v>13280</v>
      </c>
      <c r="D1255">
        <v>1986</v>
      </c>
      <c r="E1255" t="s">
        <v>13281</v>
      </c>
      <c r="F1255" t="s">
        <v>13282</v>
      </c>
      <c r="G1255">
        <v>18</v>
      </c>
      <c r="H1255" t="s">
        <v>37325</v>
      </c>
      <c r="J1255">
        <v>18</v>
      </c>
      <c r="K1255" t="s">
        <v>37019</v>
      </c>
      <c r="L1255" t="s">
        <v>37201</v>
      </c>
      <c r="M1255" t="s">
        <v>37326</v>
      </c>
      <c r="N1255" t="s">
        <v>37097</v>
      </c>
      <c r="O1255" t="s">
        <v>37098</v>
      </c>
      <c r="P1255" t="s">
        <v>37329</v>
      </c>
      <c r="Q1255">
        <v>47.4166666666667</v>
      </c>
      <c r="R1255">
        <v>8.5</v>
      </c>
      <c r="S1255" s="16">
        <v>9</v>
      </c>
      <c r="T1255">
        <v>19.4793748964603</v>
      </c>
      <c r="U1255">
        <v>2.1978021978021598</v>
      </c>
      <c r="V1255">
        <v>30</v>
      </c>
      <c r="W1255">
        <v>19.5</v>
      </c>
    </row>
    <row r="1256" spans="1:23">
      <c r="A1256" t="s">
        <v>37324</v>
      </c>
      <c r="B1256" t="s">
        <v>12695</v>
      </c>
      <c r="C1256" t="s">
        <v>13280</v>
      </c>
      <c r="D1256">
        <v>1986</v>
      </c>
      <c r="E1256" t="s">
        <v>13281</v>
      </c>
      <c r="F1256" t="s">
        <v>13282</v>
      </c>
      <c r="G1256">
        <v>18</v>
      </c>
      <c r="H1256" t="s">
        <v>37325</v>
      </c>
      <c r="J1256">
        <v>18</v>
      </c>
      <c r="K1256" t="s">
        <v>37019</v>
      </c>
      <c r="L1256" t="s">
        <v>37201</v>
      </c>
      <c r="M1256" t="s">
        <v>37326</v>
      </c>
      <c r="N1256" t="s">
        <v>37097</v>
      </c>
      <c r="O1256" t="s">
        <v>37098</v>
      </c>
      <c r="P1256" t="s">
        <v>37329</v>
      </c>
      <c r="Q1256">
        <v>47.4166666666667</v>
      </c>
      <c r="R1256">
        <v>8.5</v>
      </c>
      <c r="S1256" s="16">
        <v>9</v>
      </c>
      <c r="T1256">
        <v>20.927605058258301</v>
      </c>
      <c r="U1256">
        <v>3.2967032967032401</v>
      </c>
      <c r="V1256">
        <v>30</v>
      </c>
      <c r="W1256">
        <v>21</v>
      </c>
    </row>
    <row r="1257" spans="1:23">
      <c r="A1257" t="s">
        <v>37324</v>
      </c>
      <c r="B1257" t="s">
        <v>12695</v>
      </c>
      <c r="C1257" t="s">
        <v>13280</v>
      </c>
      <c r="D1257">
        <v>1986</v>
      </c>
      <c r="E1257" t="s">
        <v>13281</v>
      </c>
      <c r="F1257" t="s">
        <v>13282</v>
      </c>
      <c r="G1257">
        <v>18</v>
      </c>
      <c r="H1257" t="s">
        <v>37325</v>
      </c>
      <c r="J1257">
        <v>18</v>
      </c>
      <c r="K1257" t="s">
        <v>37019</v>
      </c>
      <c r="L1257" t="s">
        <v>37201</v>
      </c>
      <c r="M1257" t="s">
        <v>37326</v>
      </c>
      <c r="N1257" t="s">
        <v>37097</v>
      </c>
      <c r="O1257" t="s">
        <v>37098</v>
      </c>
      <c r="P1257" t="s">
        <v>37330</v>
      </c>
      <c r="Q1257">
        <v>61.0833333333333</v>
      </c>
      <c r="R1257">
        <v>25.4166666666667</v>
      </c>
      <c r="S1257" s="16">
        <v>8</v>
      </c>
      <c r="T1257">
        <v>8.9689999999999994</v>
      </c>
      <c r="U1257">
        <v>98.8888888888888</v>
      </c>
      <c r="V1257">
        <v>30</v>
      </c>
      <c r="W1257">
        <v>9</v>
      </c>
    </row>
    <row r="1258" spans="1:23">
      <c r="A1258" t="s">
        <v>37324</v>
      </c>
      <c r="B1258" t="s">
        <v>12695</v>
      </c>
      <c r="C1258" t="s">
        <v>13280</v>
      </c>
      <c r="D1258">
        <v>1986</v>
      </c>
      <c r="E1258" t="s">
        <v>13281</v>
      </c>
      <c r="F1258" t="s">
        <v>13282</v>
      </c>
      <c r="G1258">
        <v>18</v>
      </c>
      <c r="H1258" t="s">
        <v>37325</v>
      </c>
      <c r="J1258">
        <v>18</v>
      </c>
      <c r="K1258" t="s">
        <v>37019</v>
      </c>
      <c r="L1258" t="s">
        <v>37201</v>
      </c>
      <c r="M1258" t="s">
        <v>37326</v>
      </c>
      <c r="N1258" t="s">
        <v>37097</v>
      </c>
      <c r="O1258" t="s">
        <v>37098</v>
      </c>
      <c r="P1258" t="s">
        <v>37330</v>
      </c>
      <c r="Q1258">
        <v>61.0833333333333</v>
      </c>
      <c r="R1258">
        <v>25.4166666666667</v>
      </c>
      <c r="S1258" s="16">
        <v>8</v>
      </c>
      <c r="T1258">
        <v>11.94</v>
      </c>
      <c r="U1258">
        <v>100</v>
      </c>
      <c r="V1258">
        <v>30</v>
      </c>
      <c r="W1258">
        <v>12</v>
      </c>
    </row>
    <row r="1259" spans="1:23">
      <c r="A1259" t="s">
        <v>37324</v>
      </c>
      <c r="B1259" t="s">
        <v>12695</v>
      </c>
      <c r="C1259" t="s">
        <v>13280</v>
      </c>
      <c r="D1259">
        <v>1986</v>
      </c>
      <c r="E1259" t="s">
        <v>13281</v>
      </c>
      <c r="F1259" t="s">
        <v>13282</v>
      </c>
      <c r="G1259">
        <v>18</v>
      </c>
      <c r="H1259" t="s">
        <v>37325</v>
      </c>
      <c r="J1259">
        <v>18</v>
      </c>
      <c r="K1259" t="s">
        <v>37019</v>
      </c>
      <c r="L1259" t="s">
        <v>37201</v>
      </c>
      <c r="M1259" t="s">
        <v>37326</v>
      </c>
      <c r="N1259" t="s">
        <v>37097</v>
      </c>
      <c r="O1259" t="s">
        <v>37098</v>
      </c>
      <c r="P1259" t="s">
        <v>37330</v>
      </c>
      <c r="Q1259">
        <v>61.0833333333333</v>
      </c>
      <c r="R1259">
        <v>25.4166666666667</v>
      </c>
      <c r="S1259" s="16">
        <v>8</v>
      </c>
      <c r="T1259">
        <v>13.456</v>
      </c>
      <c r="U1259">
        <v>84.444444444444301</v>
      </c>
      <c r="V1259">
        <v>30</v>
      </c>
      <c r="W1259">
        <v>13.5</v>
      </c>
    </row>
    <row r="1260" spans="1:23">
      <c r="A1260" t="s">
        <v>37324</v>
      </c>
      <c r="B1260" t="s">
        <v>12695</v>
      </c>
      <c r="C1260" t="s">
        <v>13280</v>
      </c>
      <c r="D1260">
        <v>1986</v>
      </c>
      <c r="E1260" t="s">
        <v>13281</v>
      </c>
      <c r="F1260" t="s">
        <v>13282</v>
      </c>
      <c r="G1260">
        <v>18</v>
      </c>
      <c r="H1260" t="s">
        <v>37325</v>
      </c>
      <c r="J1260">
        <v>18</v>
      </c>
      <c r="K1260" t="s">
        <v>37019</v>
      </c>
      <c r="L1260" t="s">
        <v>37201</v>
      </c>
      <c r="M1260" t="s">
        <v>37326</v>
      </c>
      <c r="N1260" t="s">
        <v>37097</v>
      </c>
      <c r="O1260" t="s">
        <v>37098</v>
      </c>
      <c r="P1260" t="s">
        <v>37330</v>
      </c>
      <c r="Q1260">
        <v>61.0833333333333</v>
      </c>
      <c r="R1260">
        <v>25.4166666666667</v>
      </c>
      <c r="S1260" s="16">
        <v>8</v>
      </c>
      <c r="T1260">
        <v>14.884</v>
      </c>
      <c r="U1260">
        <v>71.111111111111001</v>
      </c>
      <c r="V1260">
        <v>30</v>
      </c>
      <c r="W1260">
        <v>15</v>
      </c>
    </row>
    <row r="1261" spans="1:23">
      <c r="A1261" t="s">
        <v>37324</v>
      </c>
      <c r="B1261" t="s">
        <v>12695</v>
      </c>
      <c r="C1261" t="s">
        <v>13280</v>
      </c>
      <c r="D1261">
        <v>1986</v>
      </c>
      <c r="E1261" t="s">
        <v>13281</v>
      </c>
      <c r="F1261" t="s">
        <v>13282</v>
      </c>
      <c r="G1261">
        <v>18</v>
      </c>
      <c r="H1261" t="s">
        <v>37325</v>
      </c>
      <c r="J1261">
        <v>18</v>
      </c>
      <c r="K1261" t="s">
        <v>37019</v>
      </c>
      <c r="L1261" t="s">
        <v>37201</v>
      </c>
      <c r="M1261" t="s">
        <v>37326</v>
      </c>
      <c r="N1261" t="s">
        <v>37097</v>
      </c>
      <c r="O1261" t="s">
        <v>37098</v>
      </c>
      <c r="P1261" t="s">
        <v>37330</v>
      </c>
      <c r="Q1261">
        <v>61.0833333333333</v>
      </c>
      <c r="R1261">
        <v>25.4166666666667</v>
      </c>
      <c r="S1261" s="16">
        <v>8</v>
      </c>
      <c r="T1261">
        <v>16.393999999999998</v>
      </c>
      <c r="U1261">
        <v>48.8888888888888</v>
      </c>
      <c r="V1261">
        <v>30</v>
      </c>
      <c r="W1261">
        <v>16.5</v>
      </c>
    </row>
    <row r="1262" spans="1:23">
      <c r="A1262" t="s">
        <v>37324</v>
      </c>
      <c r="B1262" t="s">
        <v>12695</v>
      </c>
      <c r="C1262" t="s">
        <v>13280</v>
      </c>
      <c r="D1262">
        <v>1986</v>
      </c>
      <c r="E1262" t="s">
        <v>13281</v>
      </c>
      <c r="F1262" t="s">
        <v>13282</v>
      </c>
      <c r="G1262">
        <v>18</v>
      </c>
      <c r="H1262" t="s">
        <v>37325</v>
      </c>
      <c r="J1262">
        <v>18</v>
      </c>
      <c r="K1262" t="s">
        <v>37019</v>
      </c>
      <c r="L1262" t="s">
        <v>37201</v>
      </c>
      <c r="M1262" t="s">
        <v>37326</v>
      </c>
      <c r="N1262" t="s">
        <v>37097</v>
      </c>
      <c r="O1262" t="s">
        <v>37098</v>
      </c>
      <c r="P1262" t="s">
        <v>37330</v>
      </c>
      <c r="Q1262">
        <v>61.0833333333333</v>
      </c>
      <c r="R1262">
        <v>25.4166666666667</v>
      </c>
      <c r="S1262" s="16">
        <v>8</v>
      </c>
      <c r="T1262">
        <v>17.89</v>
      </c>
      <c r="U1262">
        <v>11.111111111111001</v>
      </c>
      <c r="V1262">
        <v>30</v>
      </c>
      <c r="W1262">
        <v>18</v>
      </c>
    </row>
    <row r="1263" spans="1:23">
      <c r="A1263" t="s">
        <v>37324</v>
      </c>
      <c r="B1263" t="s">
        <v>12695</v>
      </c>
      <c r="C1263" t="s">
        <v>13280</v>
      </c>
      <c r="D1263">
        <v>1986</v>
      </c>
      <c r="E1263" t="s">
        <v>13281</v>
      </c>
      <c r="F1263" t="s">
        <v>13282</v>
      </c>
      <c r="G1263">
        <v>18</v>
      </c>
      <c r="H1263" t="s">
        <v>37325</v>
      </c>
      <c r="J1263">
        <v>18</v>
      </c>
      <c r="K1263" t="s">
        <v>37019</v>
      </c>
      <c r="L1263" t="s">
        <v>37201</v>
      </c>
      <c r="M1263" t="s">
        <v>37326</v>
      </c>
      <c r="N1263" t="s">
        <v>37097</v>
      </c>
      <c r="O1263" t="s">
        <v>37098</v>
      </c>
      <c r="P1263" t="s">
        <v>37330</v>
      </c>
      <c r="Q1263">
        <v>61.0833333333333</v>
      </c>
      <c r="R1263">
        <v>25.4166666666667</v>
      </c>
      <c r="S1263" s="16">
        <v>8</v>
      </c>
      <c r="T1263">
        <v>19.413</v>
      </c>
      <c r="U1263">
        <v>3.33333333333325</v>
      </c>
      <c r="V1263">
        <v>30</v>
      </c>
      <c r="W1263">
        <v>19.5</v>
      </c>
    </row>
    <row r="1264" spans="1:23">
      <c r="A1264" t="s">
        <v>37324</v>
      </c>
      <c r="B1264" t="s">
        <v>12695</v>
      </c>
      <c r="C1264" t="s">
        <v>13280</v>
      </c>
      <c r="D1264">
        <v>1986</v>
      </c>
      <c r="E1264" t="s">
        <v>13281</v>
      </c>
      <c r="F1264" t="s">
        <v>13282</v>
      </c>
      <c r="G1264">
        <v>18</v>
      </c>
      <c r="H1264" t="s">
        <v>37325</v>
      </c>
      <c r="J1264">
        <v>18</v>
      </c>
      <c r="K1264" t="s">
        <v>37019</v>
      </c>
      <c r="L1264" t="s">
        <v>37201</v>
      </c>
      <c r="M1264" t="s">
        <v>37326</v>
      </c>
      <c r="N1264" t="s">
        <v>37097</v>
      </c>
      <c r="O1264" t="s">
        <v>37098</v>
      </c>
      <c r="P1264" t="s">
        <v>37330</v>
      </c>
      <c r="Q1264">
        <v>61.0833333333333</v>
      </c>
      <c r="R1264">
        <v>25.4166666666667</v>
      </c>
      <c r="S1264" s="16">
        <v>8</v>
      </c>
      <c r="T1264">
        <v>21.030999999999999</v>
      </c>
      <c r="U1264">
        <v>1.1111111111110801</v>
      </c>
      <c r="V1264">
        <v>30</v>
      </c>
      <c r="W1264">
        <v>21</v>
      </c>
    </row>
    <row r="1265" spans="1:23">
      <c r="A1265" t="s">
        <v>37324</v>
      </c>
      <c r="B1265" t="s">
        <v>12695</v>
      </c>
      <c r="C1265" t="s">
        <v>13280</v>
      </c>
      <c r="D1265">
        <v>1986</v>
      </c>
      <c r="E1265" t="s">
        <v>13281</v>
      </c>
      <c r="F1265" t="s">
        <v>13282</v>
      </c>
      <c r="G1265">
        <v>18</v>
      </c>
      <c r="H1265" t="s">
        <v>37325</v>
      </c>
      <c r="J1265">
        <v>18</v>
      </c>
      <c r="K1265" t="s">
        <v>37019</v>
      </c>
      <c r="L1265" t="s">
        <v>37201</v>
      </c>
      <c r="M1265" t="s">
        <v>37326</v>
      </c>
      <c r="N1265" t="s">
        <v>37097</v>
      </c>
      <c r="O1265" t="s">
        <v>37098</v>
      </c>
      <c r="P1265" t="s">
        <v>37331</v>
      </c>
      <c r="Q1265">
        <f t="shared" ref="Q1265:Q1273" si="11">44+40/60</f>
        <v>44.666666666666664</v>
      </c>
      <c r="R1265">
        <f t="shared" ref="R1265:R1273" si="12">39+30/60</f>
        <v>39.5</v>
      </c>
      <c r="S1265" s="16">
        <v>9</v>
      </c>
      <c r="T1265">
        <v>10.477157360406</v>
      </c>
      <c r="U1265">
        <v>99.170896785109903</v>
      </c>
      <c r="V1265">
        <v>30</v>
      </c>
      <c r="W1265">
        <v>10.5</v>
      </c>
    </row>
    <row r="1266" spans="1:23">
      <c r="A1266" t="s">
        <v>37324</v>
      </c>
      <c r="B1266" t="s">
        <v>12695</v>
      </c>
      <c r="C1266" t="s">
        <v>13280</v>
      </c>
      <c r="D1266">
        <v>1986</v>
      </c>
      <c r="E1266" t="s">
        <v>13281</v>
      </c>
      <c r="F1266" t="s">
        <v>13282</v>
      </c>
      <c r="G1266">
        <v>18</v>
      </c>
      <c r="H1266" t="s">
        <v>37325</v>
      </c>
      <c r="J1266">
        <v>18</v>
      </c>
      <c r="K1266" t="s">
        <v>37019</v>
      </c>
      <c r="L1266" t="s">
        <v>37201</v>
      </c>
      <c r="M1266" t="s">
        <v>37326</v>
      </c>
      <c r="N1266" t="s">
        <v>37097</v>
      </c>
      <c r="O1266" t="s">
        <v>37098</v>
      </c>
      <c r="P1266" t="s">
        <v>37331</v>
      </c>
      <c r="Q1266">
        <f t="shared" si="11"/>
        <v>44.666666666666664</v>
      </c>
      <c r="R1266">
        <f t="shared" si="12"/>
        <v>39.5</v>
      </c>
      <c r="S1266" s="16">
        <v>9</v>
      </c>
      <c r="T1266">
        <v>11.9390862944162</v>
      </c>
      <c r="U1266">
        <v>97.789058093626593</v>
      </c>
      <c r="V1266">
        <v>30</v>
      </c>
      <c r="W1266">
        <v>12</v>
      </c>
    </row>
    <row r="1267" spans="1:23">
      <c r="A1267" t="s">
        <v>37324</v>
      </c>
      <c r="B1267" t="s">
        <v>12695</v>
      </c>
      <c r="C1267" t="s">
        <v>13280</v>
      </c>
      <c r="D1267">
        <v>1986</v>
      </c>
      <c r="E1267" t="s">
        <v>13281</v>
      </c>
      <c r="F1267" t="s">
        <v>13282</v>
      </c>
      <c r="G1267">
        <v>18</v>
      </c>
      <c r="H1267" t="s">
        <v>37325</v>
      </c>
      <c r="J1267">
        <v>18</v>
      </c>
      <c r="K1267" t="s">
        <v>37019</v>
      </c>
      <c r="L1267" t="s">
        <v>37201</v>
      </c>
      <c r="M1267" t="s">
        <v>37326</v>
      </c>
      <c r="N1267" t="s">
        <v>37097</v>
      </c>
      <c r="O1267" t="s">
        <v>37098</v>
      </c>
      <c r="P1267" t="s">
        <v>37331</v>
      </c>
      <c r="Q1267">
        <f t="shared" si="11"/>
        <v>44.666666666666664</v>
      </c>
      <c r="R1267">
        <f t="shared" si="12"/>
        <v>39.5</v>
      </c>
      <c r="S1267" s="16">
        <v>9</v>
      </c>
      <c r="T1267">
        <v>13.401015228426401</v>
      </c>
      <c r="U1267">
        <v>3.0738860688099199</v>
      </c>
      <c r="V1267">
        <v>30</v>
      </c>
      <c r="W1267">
        <v>13.5</v>
      </c>
    </row>
    <row r="1268" spans="1:23">
      <c r="A1268" t="s">
        <v>37324</v>
      </c>
      <c r="B1268" t="s">
        <v>12695</v>
      </c>
      <c r="C1268" t="s">
        <v>13280</v>
      </c>
      <c r="D1268">
        <v>1986</v>
      </c>
      <c r="E1268" t="s">
        <v>13281</v>
      </c>
      <c r="F1268" t="s">
        <v>13282</v>
      </c>
      <c r="G1268">
        <v>18</v>
      </c>
      <c r="H1268" t="s">
        <v>37325</v>
      </c>
      <c r="J1268">
        <v>18</v>
      </c>
      <c r="K1268" t="s">
        <v>37019</v>
      </c>
      <c r="L1268" t="s">
        <v>37201</v>
      </c>
      <c r="M1268" t="s">
        <v>37326</v>
      </c>
      <c r="N1268" t="s">
        <v>37097</v>
      </c>
      <c r="O1268" t="s">
        <v>37098</v>
      </c>
      <c r="P1268" t="s">
        <v>37331</v>
      </c>
      <c r="Q1268">
        <f t="shared" si="11"/>
        <v>44.666666666666664</v>
      </c>
      <c r="R1268">
        <f t="shared" si="12"/>
        <v>39.5</v>
      </c>
      <c r="S1268" s="16">
        <v>9</v>
      </c>
      <c r="T1268">
        <v>14.9543147208121</v>
      </c>
      <c r="U1268">
        <v>0.56401579244219102</v>
      </c>
      <c r="V1268">
        <v>30</v>
      </c>
      <c r="W1268">
        <v>15</v>
      </c>
    </row>
    <row r="1269" spans="1:23">
      <c r="A1269" t="s">
        <v>37324</v>
      </c>
      <c r="B1269" t="s">
        <v>12695</v>
      </c>
      <c r="C1269" t="s">
        <v>13280</v>
      </c>
      <c r="D1269">
        <v>1986</v>
      </c>
      <c r="E1269" t="s">
        <v>13281</v>
      </c>
      <c r="F1269" t="s">
        <v>13282</v>
      </c>
      <c r="G1269">
        <v>18</v>
      </c>
      <c r="H1269" t="s">
        <v>37325</v>
      </c>
      <c r="J1269">
        <v>18</v>
      </c>
      <c r="K1269" t="s">
        <v>37019</v>
      </c>
      <c r="L1269" t="s">
        <v>37201</v>
      </c>
      <c r="M1269" t="s">
        <v>37326</v>
      </c>
      <c r="N1269" t="s">
        <v>37097</v>
      </c>
      <c r="O1269" t="s">
        <v>37098</v>
      </c>
      <c r="P1269" t="s">
        <v>37331</v>
      </c>
      <c r="Q1269">
        <f t="shared" si="11"/>
        <v>44.666666666666664</v>
      </c>
      <c r="R1269">
        <f t="shared" si="12"/>
        <v>39.5</v>
      </c>
      <c r="S1269" s="16">
        <v>9</v>
      </c>
      <c r="T1269">
        <v>16.598984771573601</v>
      </c>
      <c r="U1269">
        <v>6.9261139311900699</v>
      </c>
      <c r="V1269">
        <v>30</v>
      </c>
      <c r="W1269">
        <v>16.5</v>
      </c>
    </row>
    <row r="1270" spans="1:23">
      <c r="A1270" t="s">
        <v>37324</v>
      </c>
      <c r="B1270" t="s">
        <v>12695</v>
      </c>
      <c r="C1270" t="s">
        <v>13280</v>
      </c>
      <c r="D1270">
        <v>1986</v>
      </c>
      <c r="E1270" t="s">
        <v>13281</v>
      </c>
      <c r="F1270" t="s">
        <v>13282</v>
      </c>
      <c r="G1270">
        <v>18</v>
      </c>
      <c r="H1270" t="s">
        <v>37325</v>
      </c>
      <c r="J1270">
        <v>18</v>
      </c>
      <c r="K1270" t="s">
        <v>37019</v>
      </c>
      <c r="L1270" t="s">
        <v>37201</v>
      </c>
      <c r="M1270" t="s">
        <v>37326</v>
      </c>
      <c r="N1270" t="s">
        <v>37097</v>
      </c>
      <c r="O1270" t="s">
        <v>37098</v>
      </c>
      <c r="P1270" t="s">
        <v>37331</v>
      </c>
      <c r="Q1270">
        <f t="shared" si="11"/>
        <v>44.666666666666664</v>
      </c>
      <c r="R1270">
        <f t="shared" si="12"/>
        <v>39.5</v>
      </c>
      <c r="S1270" s="16">
        <v>9</v>
      </c>
      <c r="T1270">
        <v>18.060913705583701</v>
      </c>
      <c r="U1270">
        <v>2.2109419063733902</v>
      </c>
      <c r="V1270">
        <v>30</v>
      </c>
      <c r="W1270">
        <v>18</v>
      </c>
    </row>
    <row r="1271" spans="1:23">
      <c r="A1271" t="s">
        <v>37324</v>
      </c>
      <c r="B1271" t="s">
        <v>12695</v>
      </c>
      <c r="C1271" t="s">
        <v>13280</v>
      </c>
      <c r="D1271">
        <v>1986</v>
      </c>
      <c r="E1271" t="s">
        <v>13281</v>
      </c>
      <c r="F1271" t="s">
        <v>13282</v>
      </c>
      <c r="G1271">
        <v>18</v>
      </c>
      <c r="H1271" t="s">
        <v>37325</v>
      </c>
      <c r="J1271">
        <v>18</v>
      </c>
      <c r="K1271" t="s">
        <v>37019</v>
      </c>
      <c r="L1271" t="s">
        <v>37201</v>
      </c>
      <c r="M1271" t="s">
        <v>37326</v>
      </c>
      <c r="N1271" t="s">
        <v>37097</v>
      </c>
      <c r="O1271" t="s">
        <v>37098</v>
      </c>
      <c r="P1271" t="s">
        <v>37331</v>
      </c>
      <c r="Q1271">
        <f t="shared" si="11"/>
        <v>44.666666666666664</v>
      </c>
      <c r="R1271">
        <f t="shared" si="12"/>
        <v>39.5</v>
      </c>
      <c r="S1271" s="16">
        <v>9</v>
      </c>
      <c r="T1271">
        <v>19.4314720812182</v>
      </c>
      <c r="U1271">
        <v>4.1793570219966201</v>
      </c>
      <c r="V1271">
        <v>30</v>
      </c>
      <c r="W1271">
        <v>19.5</v>
      </c>
    </row>
    <row r="1272" spans="1:23">
      <c r="A1272" t="s">
        <v>37324</v>
      </c>
      <c r="B1272" t="s">
        <v>12695</v>
      </c>
      <c r="C1272" t="s">
        <v>13280</v>
      </c>
      <c r="D1272">
        <v>1986</v>
      </c>
      <c r="E1272" t="s">
        <v>13281</v>
      </c>
      <c r="F1272" t="s">
        <v>13282</v>
      </c>
      <c r="G1272">
        <v>18</v>
      </c>
      <c r="H1272" t="s">
        <v>37325</v>
      </c>
      <c r="J1272">
        <v>18</v>
      </c>
      <c r="K1272" t="s">
        <v>37019</v>
      </c>
      <c r="L1272" t="s">
        <v>37201</v>
      </c>
      <c r="M1272" t="s">
        <v>37326</v>
      </c>
      <c r="N1272" t="s">
        <v>37097</v>
      </c>
      <c r="O1272" t="s">
        <v>37098</v>
      </c>
      <c r="P1272" t="s">
        <v>37331</v>
      </c>
      <c r="Q1272">
        <f t="shared" si="11"/>
        <v>44.666666666666664</v>
      </c>
      <c r="R1272">
        <f t="shared" si="12"/>
        <v>39.5</v>
      </c>
      <c r="S1272" s="16">
        <v>9</v>
      </c>
      <c r="T1272">
        <v>8.9238578680203098</v>
      </c>
      <c r="U1272">
        <v>99.458544839255495</v>
      </c>
      <c r="V1272">
        <v>30</v>
      </c>
      <c r="W1272">
        <v>21</v>
      </c>
    </row>
    <row r="1273" spans="1:23">
      <c r="A1273" t="s">
        <v>37324</v>
      </c>
      <c r="B1273" t="s">
        <v>12695</v>
      </c>
      <c r="C1273" t="s">
        <v>13280</v>
      </c>
      <c r="D1273">
        <v>1986</v>
      </c>
      <c r="E1273" t="s">
        <v>13281</v>
      </c>
      <c r="F1273" t="s">
        <v>13282</v>
      </c>
      <c r="G1273">
        <v>18</v>
      </c>
      <c r="H1273" t="s">
        <v>37325</v>
      </c>
      <c r="J1273">
        <v>18</v>
      </c>
      <c r="K1273" t="s">
        <v>37019</v>
      </c>
      <c r="L1273" t="s">
        <v>37201</v>
      </c>
      <c r="M1273" t="s">
        <v>37326</v>
      </c>
      <c r="N1273" t="s">
        <v>37097</v>
      </c>
      <c r="O1273" t="s">
        <v>37098</v>
      </c>
      <c r="P1273" t="s">
        <v>37331</v>
      </c>
      <c r="Q1273">
        <f t="shared" si="11"/>
        <v>44.666666666666664</v>
      </c>
      <c r="R1273">
        <f t="shared" si="12"/>
        <v>39.5</v>
      </c>
      <c r="S1273" s="16">
        <v>9</v>
      </c>
      <c r="T1273">
        <v>21.167512690355299</v>
      </c>
      <c r="U1273">
        <v>1.63564579808235</v>
      </c>
      <c r="V1273">
        <v>30</v>
      </c>
      <c r="W1273">
        <v>21</v>
      </c>
    </row>
    <row r="1274" spans="1:23">
      <c r="A1274" t="s">
        <v>37324</v>
      </c>
      <c r="B1274" t="s">
        <v>12695</v>
      </c>
      <c r="C1274" t="s">
        <v>13280</v>
      </c>
      <c r="D1274">
        <v>1986</v>
      </c>
      <c r="E1274" t="s">
        <v>13281</v>
      </c>
      <c r="F1274" t="s">
        <v>13282</v>
      </c>
      <c r="G1274">
        <v>18</v>
      </c>
      <c r="H1274" t="s">
        <v>37325</v>
      </c>
      <c r="J1274">
        <v>18</v>
      </c>
      <c r="K1274" t="s">
        <v>37019</v>
      </c>
      <c r="L1274" t="s">
        <v>37201</v>
      </c>
      <c r="M1274" t="s">
        <v>37326</v>
      </c>
      <c r="N1274" t="s">
        <v>37097</v>
      </c>
      <c r="O1274" t="s">
        <v>37098</v>
      </c>
      <c r="P1274" t="s">
        <v>37332</v>
      </c>
      <c r="Q1274">
        <v>62.9166666666667</v>
      </c>
      <c r="R1274">
        <v>27.75</v>
      </c>
      <c r="S1274" s="16">
        <v>8</v>
      </c>
      <c r="T1274">
        <v>8.8799999999999901</v>
      </c>
      <c r="U1274">
        <v>100.923076923076</v>
      </c>
      <c r="V1274">
        <v>30</v>
      </c>
      <c r="W1274">
        <v>9</v>
      </c>
    </row>
    <row r="1275" spans="1:23">
      <c r="A1275" t="s">
        <v>37324</v>
      </c>
      <c r="B1275" t="s">
        <v>12695</v>
      </c>
      <c r="C1275" t="s">
        <v>13280</v>
      </c>
      <c r="D1275">
        <v>1986</v>
      </c>
      <c r="E1275" t="s">
        <v>13281</v>
      </c>
      <c r="F1275" t="s">
        <v>13282</v>
      </c>
      <c r="G1275">
        <v>18</v>
      </c>
      <c r="H1275" t="s">
        <v>37325</v>
      </c>
      <c r="J1275">
        <v>18</v>
      </c>
      <c r="K1275" t="s">
        <v>37019</v>
      </c>
      <c r="L1275" t="s">
        <v>37201</v>
      </c>
      <c r="M1275" t="s">
        <v>37326</v>
      </c>
      <c r="N1275" t="s">
        <v>37097</v>
      </c>
      <c r="O1275" t="s">
        <v>37098</v>
      </c>
      <c r="P1275" t="s">
        <v>37332</v>
      </c>
      <c r="Q1275">
        <v>62.9166666666667</v>
      </c>
      <c r="R1275">
        <v>27.75</v>
      </c>
      <c r="S1275" s="16">
        <v>8</v>
      </c>
      <c r="T1275">
        <v>11.9399999999999</v>
      </c>
      <c r="U1275">
        <v>98.538461538461505</v>
      </c>
      <c r="V1275">
        <v>30</v>
      </c>
      <c r="W1275">
        <v>12</v>
      </c>
    </row>
    <row r="1276" spans="1:23">
      <c r="A1276" t="s">
        <v>37324</v>
      </c>
      <c r="B1276" t="s">
        <v>12695</v>
      </c>
      <c r="C1276" t="s">
        <v>13280</v>
      </c>
      <c r="D1276">
        <v>1986</v>
      </c>
      <c r="E1276" t="s">
        <v>13281</v>
      </c>
      <c r="F1276" t="s">
        <v>13282</v>
      </c>
      <c r="G1276">
        <v>18</v>
      </c>
      <c r="H1276" t="s">
        <v>37325</v>
      </c>
      <c r="J1276">
        <v>18</v>
      </c>
      <c r="K1276" t="s">
        <v>37019</v>
      </c>
      <c r="L1276" t="s">
        <v>37201</v>
      </c>
      <c r="M1276" t="s">
        <v>37326</v>
      </c>
      <c r="N1276" t="s">
        <v>37097</v>
      </c>
      <c r="O1276" t="s">
        <v>37098</v>
      </c>
      <c r="P1276" t="s">
        <v>37332</v>
      </c>
      <c r="Q1276">
        <v>62.9166666666667</v>
      </c>
      <c r="R1276">
        <v>27.75</v>
      </c>
      <c r="S1276" s="16">
        <v>8</v>
      </c>
      <c r="T1276">
        <v>13.3799999999999</v>
      </c>
      <c r="U1276">
        <v>100.648351648351</v>
      </c>
      <c r="V1276">
        <v>30</v>
      </c>
      <c r="W1276">
        <v>13.5</v>
      </c>
    </row>
    <row r="1277" spans="1:23">
      <c r="A1277" t="s">
        <v>37324</v>
      </c>
      <c r="B1277" t="s">
        <v>12695</v>
      </c>
      <c r="C1277" t="s">
        <v>13280</v>
      </c>
      <c r="D1277">
        <v>1986</v>
      </c>
      <c r="E1277" t="s">
        <v>13281</v>
      </c>
      <c r="F1277" t="s">
        <v>13282</v>
      </c>
      <c r="G1277">
        <v>18</v>
      </c>
      <c r="H1277" t="s">
        <v>37325</v>
      </c>
      <c r="J1277">
        <v>18</v>
      </c>
      <c r="K1277" t="s">
        <v>37019</v>
      </c>
      <c r="L1277" t="s">
        <v>37201</v>
      </c>
      <c r="M1277" t="s">
        <v>37326</v>
      </c>
      <c r="N1277" t="s">
        <v>37097</v>
      </c>
      <c r="O1277" t="s">
        <v>37098</v>
      </c>
      <c r="P1277" t="s">
        <v>37332</v>
      </c>
      <c r="Q1277">
        <v>62.9166666666667</v>
      </c>
      <c r="R1277">
        <v>27.75</v>
      </c>
      <c r="S1277" s="16">
        <v>8</v>
      </c>
      <c r="T1277">
        <v>14.82</v>
      </c>
      <c r="U1277">
        <v>100.56043956043899</v>
      </c>
      <c r="V1277">
        <v>30</v>
      </c>
      <c r="W1277">
        <v>15</v>
      </c>
    </row>
    <row r="1278" spans="1:23">
      <c r="A1278" t="s">
        <v>37324</v>
      </c>
      <c r="B1278" t="s">
        <v>12695</v>
      </c>
      <c r="C1278" t="s">
        <v>13280</v>
      </c>
      <c r="D1278">
        <v>1986</v>
      </c>
      <c r="E1278" t="s">
        <v>13281</v>
      </c>
      <c r="F1278" t="s">
        <v>13282</v>
      </c>
      <c r="G1278">
        <v>18</v>
      </c>
      <c r="H1278" t="s">
        <v>37325</v>
      </c>
      <c r="J1278">
        <v>18</v>
      </c>
      <c r="K1278" t="s">
        <v>37019</v>
      </c>
      <c r="L1278" t="s">
        <v>37201</v>
      </c>
      <c r="M1278" t="s">
        <v>37326</v>
      </c>
      <c r="N1278" t="s">
        <v>37097</v>
      </c>
      <c r="O1278" t="s">
        <v>37098</v>
      </c>
      <c r="P1278" t="s">
        <v>37332</v>
      </c>
      <c r="Q1278">
        <v>62.9166666666667</v>
      </c>
      <c r="R1278">
        <v>27.75</v>
      </c>
      <c r="S1278" s="16">
        <v>8</v>
      </c>
      <c r="T1278">
        <v>16.350000000000001</v>
      </c>
      <c r="U1278">
        <v>89.4780219780219</v>
      </c>
      <c r="V1278">
        <v>30</v>
      </c>
      <c r="W1278">
        <v>16.5</v>
      </c>
    </row>
    <row r="1279" spans="1:23">
      <c r="A1279" t="s">
        <v>37324</v>
      </c>
      <c r="B1279" t="s">
        <v>12695</v>
      </c>
      <c r="C1279" t="s">
        <v>13280</v>
      </c>
      <c r="D1279">
        <v>1986</v>
      </c>
      <c r="E1279" t="s">
        <v>13281</v>
      </c>
      <c r="F1279" t="s">
        <v>13282</v>
      </c>
      <c r="G1279">
        <v>18</v>
      </c>
      <c r="H1279" t="s">
        <v>37325</v>
      </c>
      <c r="J1279">
        <v>18</v>
      </c>
      <c r="K1279" t="s">
        <v>37019</v>
      </c>
      <c r="L1279" t="s">
        <v>37201</v>
      </c>
      <c r="M1279" t="s">
        <v>37326</v>
      </c>
      <c r="N1279" t="s">
        <v>37097</v>
      </c>
      <c r="O1279" t="s">
        <v>37098</v>
      </c>
      <c r="P1279" t="s">
        <v>37332</v>
      </c>
      <c r="Q1279">
        <v>62.9166666666667</v>
      </c>
      <c r="R1279">
        <v>27.75</v>
      </c>
      <c r="S1279" s="16">
        <v>8</v>
      </c>
      <c r="T1279">
        <v>17.88</v>
      </c>
      <c r="U1279">
        <v>81.692307692307693</v>
      </c>
      <c r="V1279">
        <v>30</v>
      </c>
      <c r="W1279">
        <v>18</v>
      </c>
    </row>
    <row r="1280" spans="1:23">
      <c r="A1280" t="s">
        <v>37324</v>
      </c>
      <c r="B1280" t="s">
        <v>12695</v>
      </c>
      <c r="C1280" t="s">
        <v>13280</v>
      </c>
      <c r="D1280">
        <v>1986</v>
      </c>
      <c r="E1280" t="s">
        <v>13281</v>
      </c>
      <c r="F1280" t="s">
        <v>13282</v>
      </c>
      <c r="G1280">
        <v>18</v>
      </c>
      <c r="H1280" t="s">
        <v>37325</v>
      </c>
      <c r="J1280">
        <v>18</v>
      </c>
      <c r="K1280" t="s">
        <v>37019</v>
      </c>
      <c r="L1280" t="s">
        <v>37201</v>
      </c>
      <c r="M1280" t="s">
        <v>37326</v>
      </c>
      <c r="N1280" t="s">
        <v>37097</v>
      </c>
      <c r="O1280" t="s">
        <v>37098</v>
      </c>
      <c r="P1280" t="s">
        <v>37332</v>
      </c>
      <c r="Q1280">
        <v>62.9166666666667</v>
      </c>
      <c r="R1280">
        <v>27.75</v>
      </c>
      <c r="S1280" s="16">
        <v>8</v>
      </c>
      <c r="T1280">
        <v>19.5</v>
      </c>
      <c r="U1280">
        <v>37.6373626373625</v>
      </c>
      <c r="V1280">
        <v>30</v>
      </c>
      <c r="W1280">
        <v>19.5</v>
      </c>
    </row>
    <row r="1281" spans="1:23">
      <c r="A1281" t="s">
        <v>37324</v>
      </c>
      <c r="B1281" t="s">
        <v>12695</v>
      </c>
      <c r="C1281" t="s">
        <v>13280</v>
      </c>
      <c r="D1281">
        <v>1986</v>
      </c>
      <c r="E1281" t="s">
        <v>13281</v>
      </c>
      <c r="F1281" t="s">
        <v>13282</v>
      </c>
      <c r="G1281">
        <v>18</v>
      </c>
      <c r="H1281" t="s">
        <v>37325</v>
      </c>
      <c r="J1281">
        <v>18</v>
      </c>
      <c r="K1281" t="s">
        <v>37019</v>
      </c>
      <c r="L1281" t="s">
        <v>37201</v>
      </c>
      <c r="M1281" t="s">
        <v>37326</v>
      </c>
      <c r="N1281" t="s">
        <v>37097</v>
      </c>
      <c r="O1281" t="s">
        <v>37098</v>
      </c>
      <c r="P1281" t="s">
        <v>37332</v>
      </c>
      <c r="Q1281">
        <v>62.9166666666667</v>
      </c>
      <c r="R1281">
        <v>27.75</v>
      </c>
      <c r="S1281" s="16">
        <v>8</v>
      </c>
      <c r="T1281">
        <v>20.94</v>
      </c>
      <c r="U1281">
        <v>6.7802197802197899</v>
      </c>
      <c r="V1281">
        <v>30</v>
      </c>
      <c r="W1281">
        <v>21</v>
      </c>
    </row>
    <row r="1282" spans="1:23">
      <c r="A1282" t="s">
        <v>37324</v>
      </c>
      <c r="B1282" t="s">
        <v>12695</v>
      </c>
      <c r="C1282" t="s">
        <v>13280</v>
      </c>
      <c r="D1282">
        <v>1986</v>
      </c>
      <c r="E1282" t="s">
        <v>13281</v>
      </c>
      <c r="F1282" t="s">
        <v>13282</v>
      </c>
      <c r="G1282">
        <v>18</v>
      </c>
      <c r="H1282" t="s">
        <v>37325</v>
      </c>
      <c r="J1282">
        <v>18</v>
      </c>
      <c r="K1282" t="s">
        <v>37019</v>
      </c>
      <c r="L1282" t="s">
        <v>37201</v>
      </c>
      <c r="M1282" t="s">
        <v>37326</v>
      </c>
      <c r="N1282" t="s">
        <v>37097</v>
      </c>
      <c r="O1282" t="s">
        <v>37098</v>
      </c>
      <c r="P1282" t="s">
        <v>37333</v>
      </c>
      <c r="Q1282">
        <f t="shared" ref="Q1282:Q1316" si="13">42+20/60</f>
        <v>42.333333333333336</v>
      </c>
      <c r="R1282">
        <f t="shared" ref="R1282:R1316" si="14">42+40/60</f>
        <v>42.666666666666664</v>
      </c>
      <c r="S1282" s="16">
        <v>9</v>
      </c>
      <c r="T1282">
        <v>8.9970029970029906</v>
      </c>
      <c r="U1282">
        <v>96.703296703296701</v>
      </c>
      <c r="V1282">
        <v>30</v>
      </c>
      <c r="W1282">
        <v>9</v>
      </c>
    </row>
    <row r="1283" spans="1:23">
      <c r="A1283" t="s">
        <v>37324</v>
      </c>
      <c r="B1283" t="s">
        <v>12695</v>
      </c>
      <c r="C1283" t="s">
        <v>13280</v>
      </c>
      <c r="D1283">
        <v>1986</v>
      </c>
      <c r="E1283" t="s">
        <v>13281</v>
      </c>
      <c r="F1283" t="s">
        <v>13282</v>
      </c>
      <c r="G1283">
        <v>18</v>
      </c>
      <c r="H1283" t="s">
        <v>37325</v>
      </c>
      <c r="J1283">
        <v>18</v>
      </c>
      <c r="K1283" t="s">
        <v>37019</v>
      </c>
      <c r="L1283" t="s">
        <v>37201</v>
      </c>
      <c r="M1283" t="s">
        <v>37326</v>
      </c>
      <c r="N1283" t="s">
        <v>37097</v>
      </c>
      <c r="O1283" t="s">
        <v>37098</v>
      </c>
      <c r="P1283" t="s">
        <v>37333</v>
      </c>
      <c r="Q1283">
        <f t="shared" si="13"/>
        <v>42.333333333333336</v>
      </c>
      <c r="R1283">
        <f t="shared" si="14"/>
        <v>42.666666666666664</v>
      </c>
      <c r="S1283" s="16">
        <v>9</v>
      </c>
      <c r="T1283">
        <v>10.429570429570401</v>
      </c>
      <c r="U1283">
        <v>72.527472527472497</v>
      </c>
      <c r="V1283">
        <v>30</v>
      </c>
      <c r="W1283">
        <v>10.5</v>
      </c>
    </row>
    <row r="1284" spans="1:23">
      <c r="A1284" t="s">
        <v>37324</v>
      </c>
      <c r="B1284" t="s">
        <v>12695</v>
      </c>
      <c r="C1284" t="s">
        <v>13280</v>
      </c>
      <c r="D1284">
        <v>1986</v>
      </c>
      <c r="E1284" t="s">
        <v>13281</v>
      </c>
      <c r="F1284" t="s">
        <v>13282</v>
      </c>
      <c r="G1284">
        <v>18</v>
      </c>
      <c r="H1284" t="s">
        <v>37325</v>
      </c>
      <c r="J1284">
        <v>18</v>
      </c>
      <c r="K1284" t="s">
        <v>37019</v>
      </c>
      <c r="L1284" t="s">
        <v>37201</v>
      </c>
      <c r="M1284" t="s">
        <v>37326</v>
      </c>
      <c r="N1284" t="s">
        <v>37097</v>
      </c>
      <c r="O1284" t="s">
        <v>37098</v>
      </c>
      <c r="P1284" t="s">
        <v>37333</v>
      </c>
      <c r="Q1284">
        <f t="shared" si="13"/>
        <v>42.333333333333336</v>
      </c>
      <c r="R1284">
        <f t="shared" si="14"/>
        <v>42.666666666666664</v>
      </c>
      <c r="S1284" s="16">
        <v>9</v>
      </c>
      <c r="T1284">
        <v>11.973026973026901</v>
      </c>
      <c r="U1284">
        <v>70.329670329670293</v>
      </c>
      <c r="V1284">
        <v>30</v>
      </c>
      <c r="W1284">
        <v>12</v>
      </c>
    </row>
    <row r="1285" spans="1:23">
      <c r="A1285" t="s">
        <v>37324</v>
      </c>
      <c r="B1285" t="s">
        <v>12695</v>
      </c>
      <c r="C1285" t="s">
        <v>13280</v>
      </c>
      <c r="D1285">
        <v>1986</v>
      </c>
      <c r="E1285" t="s">
        <v>13281</v>
      </c>
      <c r="F1285" t="s">
        <v>13282</v>
      </c>
      <c r="G1285">
        <v>18</v>
      </c>
      <c r="H1285" t="s">
        <v>37325</v>
      </c>
      <c r="J1285">
        <v>18</v>
      </c>
      <c r="K1285" t="s">
        <v>37019</v>
      </c>
      <c r="L1285" t="s">
        <v>37201</v>
      </c>
      <c r="M1285" t="s">
        <v>37326</v>
      </c>
      <c r="N1285" t="s">
        <v>37097</v>
      </c>
      <c r="O1285" t="s">
        <v>37098</v>
      </c>
      <c r="P1285" t="s">
        <v>37333</v>
      </c>
      <c r="Q1285">
        <f t="shared" si="13"/>
        <v>42.333333333333336</v>
      </c>
      <c r="R1285">
        <f t="shared" si="14"/>
        <v>42.666666666666664</v>
      </c>
      <c r="S1285" s="16">
        <v>9</v>
      </c>
      <c r="T1285">
        <v>13.546453546453501</v>
      </c>
      <c r="U1285">
        <v>1.0989010989011001</v>
      </c>
      <c r="V1285">
        <v>30</v>
      </c>
      <c r="W1285">
        <v>13.5</v>
      </c>
    </row>
    <row r="1286" spans="1:23">
      <c r="A1286" t="s">
        <v>37324</v>
      </c>
      <c r="B1286" t="s">
        <v>12695</v>
      </c>
      <c r="C1286" t="s">
        <v>13280</v>
      </c>
      <c r="D1286">
        <v>1986</v>
      </c>
      <c r="E1286" t="s">
        <v>13281</v>
      </c>
      <c r="F1286" t="s">
        <v>13282</v>
      </c>
      <c r="G1286">
        <v>18</v>
      </c>
      <c r="H1286" t="s">
        <v>37325</v>
      </c>
      <c r="J1286">
        <v>18</v>
      </c>
      <c r="K1286" t="s">
        <v>37019</v>
      </c>
      <c r="L1286" t="s">
        <v>37201</v>
      </c>
      <c r="M1286" t="s">
        <v>37326</v>
      </c>
      <c r="N1286" t="s">
        <v>37097</v>
      </c>
      <c r="O1286" t="s">
        <v>37098</v>
      </c>
      <c r="P1286" t="s">
        <v>37333</v>
      </c>
      <c r="Q1286">
        <f t="shared" si="13"/>
        <v>42.333333333333336</v>
      </c>
      <c r="R1286">
        <f t="shared" si="14"/>
        <v>42.666666666666664</v>
      </c>
      <c r="S1286" s="16">
        <v>9</v>
      </c>
      <c r="T1286">
        <v>14.9140859140859</v>
      </c>
      <c r="U1286">
        <v>5.4945054945054803</v>
      </c>
      <c r="V1286">
        <v>30</v>
      </c>
      <c r="W1286">
        <v>15</v>
      </c>
    </row>
    <row r="1287" spans="1:23">
      <c r="A1287" t="s">
        <v>37324</v>
      </c>
      <c r="B1287" t="s">
        <v>12695</v>
      </c>
      <c r="C1287" t="s">
        <v>13280</v>
      </c>
      <c r="D1287">
        <v>1986</v>
      </c>
      <c r="E1287" t="s">
        <v>13281</v>
      </c>
      <c r="F1287" t="s">
        <v>13282</v>
      </c>
      <c r="G1287">
        <v>18</v>
      </c>
      <c r="H1287" t="s">
        <v>37325</v>
      </c>
      <c r="J1287">
        <v>18</v>
      </c>
      <c r="K1287" t="s">
        <v>37019</v>
      </c>
      <c r="L1287" t="s">
        <v>37201</v>
      </c>
      <c r="M1287" t="s">
        <v>37326</v>
      </c>
      <c r="N1287" t="s">
        <v>37097</v>
      </c>
      <c r="O1287" t="s">
        <v>37098</v>
      </c>
      <c r="P1287" t="s">
        <v>37333</v>
      </c>
      <c r="Q1287">
        <f t="shared" si="13"/>
        <v>42.333333333333336</v>
      </c>
      <c r="R1287">
        <f t="shared" si="14"/>
        <v>42.666666666666664</v>
      </c>
      <c r="S1287" s="16">
        <v>9</v>
      </c>
      <c r="T1287">
        <v>16.548451548451499</v>
      </c>
      <c r="U1287">
        <v>3.2967032967032699</v>
      </c>
      <c r="V1287">
        <v>30</v>
      </c>
      <c r="W1287">
        <v>16.5</v>
      </c>
    </row>
    <row r="1288" spans="1:23">
      <c r="A1288" t="s">
        <v>37324</v>
      </c>
      <c r="B1288" t="s">
        <v>12695</v>
      </c>
      <c r="C1288" t="s">
        <v>13280</v>
      </c>
      <c r="D1288">
        <v>1986</v>
      </c>
      <c r="E1288" t="s">
        <v>13281</v>
      </c>
      <c r="F1288" t="s">
        <v>13282</v>
      </c>
      <c r="G1288">
        <v>18</v>
      </c>
      <c r="H1288" t="s">
        <v>37325</v>
      </c>
      <c r="J1288">
        <v>18</v>
      </c>
      <c r="K1288" t="s">
        <v>37019</v>
      </c>
      <c r="L1288" t="s">
        <v>37201</v>
      </c>
      <c r="M1288" t="s">
        <v>37326</v>
      </c>
      <c r="N1288" t="s">
        <v>37097</v>
      </c>
      <c r="O1288" t="s">
        <v>37098</v>
      </c>
      <c r="P1288" t="s">
        <v>37333</v>
      </c>
      <c r="Q1288">
        <f t="shared" si="13"/>
        <v>42.333333333333336</v>
      </c>
      <c r="R1288">
        <f t="shared" si="14"/>
        <v>42.666666666666664</v>
      </c>
      <c r="S1288" s="16">
        <v>9</v>
      </c>
      <c r="T1288">
        <v>18.096903096902999</v>
      </c>
      <c r="U1288">
        <v>6.5934065934065398</v>
      </c>
      <c r="V1288">
        <v>30</v>
      </c>
      <c r="W1288">
        <v>18</v>
      </c>
    </row>
    <row r="1289" spans="1:23">
      <c r="A1289" t="s">
        <v>37324</v>
      </c>
      <c r="B1289" t="s">
        <v>12695</v>
      </c>
      <c r="C1289" t="s">
        <v>13280</v>
      </c>
      <c r="D1289">
        <v>1986</v>
      </c>
      <c r="E1289" t="s">
        <v>13281</v>
      </c>
      <c r="F1289" t="s">
        <v>13282</v>
      </c>
      <c r="G1289">
        <v>18</v>
      </c>
      <c r="H1289" t="s">
        <v>37325</v>
      </c>
      <c r="J1289">
        <v>18</v>
      </c>
      <c r="K1289" t="s">
        <v>37019</v>
      </c>
      <c r="L1289" t="s">
        <v>37201</v>
      </c>
      <c r="M1289" t="s">
        <v>37326</v>
      </c>
      <c r="N1289" t="s">
        <v>37097</v>
      </c>
      <c r="O1289" t="s">
        <v>37098</v>
      </c>
      <c r="P1289" t="s">
        <v>37333</v>
      </c>
      <c r="Q1289">
        <f t="shared" si="13"/>
        <v>42.333333333333336</v>
      </c>
      <c r="R1289">
        <f t="shared" si="14"/>
        <v>42.666666666666664</v>
      </c>
      <c r="S1289" s="16">
        <v>9</v>
      </c>
      <c r="T1289">
        <v>19.575424575424499</v>
      </c>
      <c r="U1289">
        <v>32.9670329670329</v>
      </c>
      <c r="V1289">
        <v>30</v>
      </c>
      <c r="W1289">
        <v>19.5</v>
      </c>
    </row>
    <row r="1290" spans="1:23">
      <c r="A1290" t="s">
        <v>37324</v>
      </c>
      <c r="B1290" t="s">
        <v>12695</v>
      </c>
      <c r="C1290" t="s">
        <v>13280</v>
      </c>
      <c r="D1290">
        <v>1986</v>
      </c>
      <c r="E1290" t="s">
        <v>13281</v>
      </c>
      <c r="F1290" t="s">
        <v>13282</v>
      </c>
      <c r="G1290">
        <v>18</v>
      </c>
      <c r="H1290" t="s">
        <v>37325</v>
      </c>
      <c r="J1290">
        <v>18</v>
      </c>
      <c r="K1290" t="s">
        <v>37019</v>
      </c>
      <c r="L1290" t="s">
        <v>37201</v>
      </c>
      <c r="M1290" t="s">
        <v>37326</v>
      </c>
      <c r="N1290" t="s">
        <v>37097</v>
      </c>
      <c r="O1290" t="s">
        <v>37098</v>
      </c>
      <c r="P1290" t="s">
        <v>37333</v>
      </c>
      <c r="Q1290">
        <f t="shared" si="13"/>
        <v>42.333333333333336</v>
      </c>
      <c r="R1290">
        <f t="shared" si="14"/>
        <v>42.666666666666664</v>
      </c>
      <c r="S1290" s="16">
        <v>9</v>
      </c>
      <c r="T1290">
        <v>21.015984015983999</v>
      </c>
      <c r="U1290">
        <v>17.582417582417499</v>
      </c>
      <c r="V1290">
        <v>30</v>
      </c>
      <c r="W1290">
        <v>21</v>
      </c>
    </row>
    <row r="1291" spans="1:23">
      <c r="A1291" t="s">
        <v>37324</v>
      </c>
      <c r="B1291" t="s">
        <v>12695</v>
      </c>
      <c r="C1291" t="s">
        <v>13280</v>
      </c>
      <c r="D1291">
        <v>1986</v>
      </c>
      <c r="E1291" t="s">
        <v>13281</v>
      </c>
      <c r="F1291" t="s">
        <v>13282</v>
      </c>
      <c r="G1291">
        <v>18</v>
      </c>
      <c r="H1291" t="s">
        <v>37325</v>
      </c>
      <c r="J1291">
        <v>18</v>
      </c>
      <c r="K1291" t="s">
        <v>37019</v>
      </c>
      <c r="L1291" t="s">
        <v>37201</v>
      </c>
      <c r="M1291" t="s">
        <v>37326</v>
      </c>
      <c r="N1291" t="s">
        <v>37097</v>
      </c>
      <c r="O1291" t="s">
        <v>37098</v>
      </c>
      <c r="P1291" t="s">
        <v>37334</v>
      </c>
      <c r="Q1291">
        <f t="shared" si="13"/>
        <v>42.333333333333336</v>
      </c>
      <c r="R1291">
        <f t="shared" si="14"/>
        <v>42.666666666666664</v>
      </c>
      <c r="S1291" s="16">
        <v>8</v>
      </c>
      <c r="T1291">
        <v>8.8799999999999901</v>
      </c>
      <c r="U1291">
        <v>99.066666666666606</v>
      </c>
      <c r="V1291">
        <v>30</v>
      </c>
      <c r="W1291">
        <v>9</v>
      </c>
    </row>
    <row r="1292" spans="1:23">
      <c r="A1292" t="s">
        <v>37324</v>
      </c>
      <c r="B1292" t="s">
        <v>12695</v>
      </c>
      <c r="C1292" t="s">
        <v>13280</v>
      </c>
      <c r="D1292">
        <v>1986</v>
      </c>
      <c r="E1292" t="s">
        <v>13281</v>
      </c>
      <c r="F1292" t="s">
        <v>13282</v>
      </c>
      <c r="G1292">
        <v>18</v>
      </c>
      <c r="H1292" t="s">
        <v>37325</v>
      </c>
      <c r="J1292">
        <v>18</v>
      </c>
      <c r="K1292" t="s">
        <v>37019</v>
      </c>
      <c r="L1292" t="s">
        <v>37201</v>
      </c>
      <c r="M1292" t="s">
        <v>37326</v>
      </c>
      <c r="N1292" t="s">
        <v>37097</v>
      </c>
      <c r="O1292" t="s">
        <v>37098</v>
      </c>
      <c r="P1292" t="s">
        <v>37334</v>
      </c>
      <c r="Q1292">
        <f t="shared" si="13"/>
        <v>42.333333333333336</v>
      </c>
      <c r="R1292">
        <f t="shared" si="14"/>
        <v>42.666666666666664</v>
      </c>
      <c r="S1292" s="16">
        <v>8</v>
      </c>
      <c r="T1292">
        <v>10.499999999999901</v>
      </c>
      <c r="U1292">
        <v>96.9444444444444</v>
      </c>
      <c r="V1292">
        <v>30</v>
      </c>
      <c r="W1292">
        <v>10.5</v>
      </c>
    </row>
    <row r="1293" spans="1:23">
      <c r="A1293" t="s">
        <v>37324</v>
      </c>
      <c r="B1293" t="s">
        <v>12695</v>
      </c>
      <c r="C1293" t="s">
        <v>13280</v>
      </c>
      <c r="D1293">
        <v>1986</v>
      </c>
      <c r="E1293" t="s">
        <v>13281</v>
      </c>
      <c r="F1293" t="s">
        <v>13282</v>
      </c>
      <c r="G1293">
        <v>18</v>
      </c>
      <c r="H1293" t="s">
        <v>37325</v>
      </c>
      <c r="J1293">
        <v>18</v>
      </c>
      <c r="K1293" t="s">
        <v>37019</v>
      </c>
      <c r="L1293" t="s">
        <v>37201</v>
      </c>
      <c r="M1293" t="s">
        <v>37326</v>
      </c>
      <c r="N1293" t="s">
        <v>37097</v>
      </c>
      <c r="O1293" t="s">
        <v>37098</v>
      </c>
      <c r="P1293" t="s">
        <v>37334</v>
      </c>
      <c r="Q1293">
        <f t="shared" si="13"/>
        <v>42.333333333333336</v>
      </c>
      <c r="R1293">
        <f t="shared" si="14"/>
        <v>42.666666666666664</v>
      </c>
      <c r="S1293" s="16">
        <v>8</v>
      </c>
      <c r="T1293">
        <v>11.9399999999999</v>
      </c>
      <c r="U1293">
        <v>50.366666666666603</v>
      </c>
      <c r="V1293">
        <v>30</v>
      </c>
      <c r="W1293">
        <v>12</v>
      </c>
    </row>
    <row r="1294" spans="1:23">
      <c r="A1294" t="s">
        <v>37324</v>
      </c>
      <c r="B1294" t="s">
        <v>12695</v>
      </c>
      <c r="C1294" t="s">
        <v>13280</v>
      </c>
      <c r="D1294">
        <v>1986</v>
      </c>
      <c r="E1294" t="s">
        <v>13281</v>
      </c>
      <c r="F1294" t="s">
        <v>13282</v>
      </c>
      <c r="G1294">
        <v>18</v>
      </c>
      <c r="H1294" t="s">
        <v>37325</v>
      </c>
      <c r="J1294">
        <v>18</v>
      </c>
      <c r="K1294" t="s">
        <v>37019</v>
      </c>
      <c r="L1294" t="s">
        <v>37201</v>
      </c>
      <c r="M1294" t="s">
        <v>37326</v>
      </c>
      <c r="N1294" t="s">
        <v>37097</v>
      </c>
      <c r="O1294" t="s">
        <v>37098</v>
      </c>
      <c r="P1294" t="s">
        <v>37334</v>
      </c>
      <c r="Q1294">
        <f t="shared" si="13"/>
        <v>42.333333333333336</v>
      </c>
      <c r="R1294">
        <f t="shared" si="14"/>
        <v>42.666666666666664</v>
      </c>
      <c r="S1294" s="16">
        <v>8</v>
      </c>
      <c r="T1294">
        <v>13.649999999999901</v>
      </c>
      <c r="U1294">
        <v>4.9166666666666803</v>
      </c>
      <c r="V1294">
        <v>30</v>
      </c>
      <c r="W1294">
        <v>13.5</v>
      </c>
    </row>
    <row r="1295" spans="1:23">
      <c r="A1295" t="s">
        <v>37324</v>
      </c>
      <c r="B1295" t="s">
        <v>12695</v>
      </c>
      <c r="C1295" t="s">
        <v>13280</v>
      </c>
      <c r="D1295">
        <v>1986</v>
      </c>
      <c r="E1295" t="s">
        <v>13281</v>
      </c>
      <c r="F1295" t="s">
        <v>13282</v>
      </c>
      <c r="G1295">
        <v>18</v>
      </c>
      <c r="H1295" t="s">
        <v>37325</v>
      </c>
      <c r="J1295">
        <v>18</v>
      </c>
      <c r="K1295" t="s">
        <v>37019</v>
      </c>
      <c r="L1295" t="s">
        <v>37201</v>
      </c>
      <c r="M1295" t="s">
        <v>37326</v>
      </c>
      <c r="N1295" t="s">
        <v>37097</v>
      </c>
      <c r="O1295" t="s">
        <v>37098</v>
      </c>
      <c r="P1295" t="s">
        <v>37334</v>
      </c>
      <c r="Q1295">
        <f t="shared" si="13"/>
        <v>42.333333333333336</v>
      </c>
      <c r="R1295">
        <f t="shared" si="14"/>
        <v>42.666666666666664</v>
      </c>
      <c r="S1295" s="16">
        <v>8</v>
      </c>
      <c r="T1295">
        <v>16.529999999999902</v>
      </c>
      <c r="U1295">
        <v>6.2055555555555202</v>
      </c>
      <c r="V1295">
        <v>30</v>
      </c>
      <c r="W1295">
        <v>15</v>
      </c>
    </row>
    <row r="1296" spans="1:23">
      <c r="A1296" t="s">
        <v>37324</v>
      </c>
      <c r="B1296" t="s">
        <v>12695</v>
      </c>
      <c r="C1296" t="s">
        <v>13280</v>
      </c>
      <c r="D1296">
        <v>1986</v>
      </c>
      <c r="E1296" t="s">
        <v>13281</v>
      </c>
      <c r="F1296" t="s">
        <v>13282</v>
      </c>
      <c r="G1296">
        <v>18</v>
      </c>
      <c r="H1296" t="s">
        <v>37325</v>
      </c>
      <c r="J1296">
        <v>18</v>
      </c>
      <c r="K1296" t="s">
        <v>37019</v>
      </c>
      <c r="L1296" t="s">
        <v>37201</v>
      </c>
      <c r="M1296" t="s">
        <v>37326</v>
      </c>
      <c r="N1296" t="s">
        <v>37097</v>
      </c>
      <c r="O1296" t="s">
        <v>37098</v>
      </c>
      <c r="P1296" t="s">
        <v>37334</v>
      </c>
      <c r="Q1296">
        <f t="shared" si="13"/>
        <v>42.333333333333336</v>
      </c>
      <c r="R1296">
        <f t="shared" si="14"/>
        <v>42.666666666666664</v>
      </c>
      <c r="S1296" s="16">
        <v>8</v>
      </c>
      <c r="T1296">
        <v>17.97</v>
      </c>
      <c r="U1296">
        <v>27.405555555555502</v>
      </c>
      <c r="V1296">
        <v>30</v>
      </c>
      <c r="W1296">
        <v>18</v>
      </c>
    </row>
    <row r="1297" spans="1:23">
      <c r="A1297" t="s">
        <v>37324</v>
      </c>
      <c r="B1297" t="s">
        <v>12695</v>
      </c>
      <c r="C1297" t="s">
        <v>13280</v>
      </c>
      <c r="D1297">
        <v>1986</v>
      </c>
      <c r="E1297" t="s">
        <v>13281</v>
      </c>
      <c r="F1297" t="s">
        <v>13282</v>
      </c>
      <c r="G1297">
        <v>18</v>
      </c>
      <c r="H1297" t="s">
        <v>37325</v>
      </c>
      <c r="J1297">
        <v>18</v>
      </c>
      <c r="K1297" t="s">
        <v>37019</v>
      </c>
      <c r="L1297" t="s">
        <v>37201</v>
      </c>
      <c r="M1297" t="s">
        <v>37326</v>
      </c>
      <c r="N1297" t="s">
        <v>37097</v>
      </c>
      <c r="O1297" t="s">
        <v>37098</v>
      </c>
      <c r="P1297" t="s">
        <v>37334</v>
      </c>
      <c r="Q1297">
        <f t="shared" si="13"/>
        <v>42.333333333333336</v>
      </c>
      <c r="R1297">
        <f t="shared" si="14"/>
        <v>42.666666666666664</v>
      </c>
      <c r="S1297" s="16">
        <v>8</v>
      </c>
      <c r="T1297">
        <v>19.499999999999901</v>
      </c>
      <c r="U1297">
        <v>29.722222222222101</v>
      </c>
      <c r="V1297">
        <v>30</v>
      </c>
      <c r="W1297">
        <v>19.5</v>
      </c>
    </row>
    <row r="1298" spans="1:23">
      <c r="A1298" t="s">
        <v>37324</v>
      </c>
      <c r="B1298" t="s">
        <v>12695</v>
      </c>
      <c r="C1298" t="s">
        <v>13280</v>
      </c>
      <c r="D1298">
        <v>1986</v>
      </c>
      <c r="E1298" t="s">
        <v>13281</v>
      </c>
      <c r="F1298" t="s">
        <v>13282</v>
      </c>
      <c r="G1298">
        <v>18</v>
      </c>
      <c r="H1298" t="s">
        <v>37325</v>
      </c>
      <c r="J1298">
        <v>18</v>
      </c>
      <c r="K1298" t="s">
        <v>37019</v>
      </c>
      <c r="L1298" t="s">
        <v>37201</v>
      </c>
      <c r="M1298" t="s">
        <v>37326</v>
      </c>
      <c r="N1298" t="s">
        <v>37097</v>
      </c>
      <c r="O1298" t="s">
        <v>37098</v>
      </c>
      <c r="P1298" t="s">
        <v>37334</v>
      </c>
      <c r="Q1298">
        <f t="shared" si="13"/>
        <v>42.333333333333336</v>
      </c>
      <c r="R1298">
        <f t="shared" si="14"/>
        <v>42.666666666666664</v>
      </c>
      <c r="S1298" s="16">
        <v>8</v>
      </c>
      <c r="T1298">
        <v>21.03</v>
      </c>
      <c r="U1298">
        <v>26.483333333333199</v>
      </c>
      <c r="V1298">
        <v>30</v>
      </c>
      <c r="W1298">
        <v>21</v>
      </c>
    </row>
    <row r="1299" spans="1:23">
      <c r="A1299" t="s">
        <v>37324</v>
      </c>
      <c r="B1299" t="s">
        <v>12695</v>
      </c>
      <c r="C1299" t="s">
        <v>13280</v>
      </c>
      <c r="D1299">
        <v>1986</v>
      </c>
      <c r="E1299" t="s">
        <v>13281</v>
      </c>
      <c r="F1299" t="s">
        <v>13282</v>
      </c>
      <c r="G1299">
        <v>18</v>
      </c>
      <c r="H1299" t="s">
        <v>37325</v>
      </c>
      <c r="J1299">
        <v>18</v>
      </c>
      <c r="K1299" t="s">
        <v>37019</v>
      </c>
      <c r="L1299" t="s">
        <v>37201</v>
      </c>
      <c r="M1299" t="s">
        <v>37326</v>
      </c>
      <c r="N1299" t="s">
        <v>37097</v>
      </c>
      <c r="O1299" t="s">
        <v>37098</v>
      </c>
      <c r="P1299" t="s">
        <v>37335</v>
      </c>
      <c r="Q1299">
        <f t="shared" si="13"/>
        <v>42.333333333333336</v>
      </c>
      <c r="R1299">
        <f t="shared" si="14"/>
        <v>42.666666666666664</v>
      </c>
      <c r="S1299" s="16">
        <v>9</v>
      </c>
      <c r="T1299">
        <v>9.1581416126870696</v>
      </c>
      <c r="U1299">
        <v>95.744918472191102</v>
      </c>
      <c r="V1299">
        <v>30</v>
      </c>
      <c r="W1299">
        <v>9</v>
      </c>
    </row>
    <row r="1300" spans="1:23">
      <c r="A1300" t="s">
        <v>37324</v>
      </c>
      <c r="B1300" t="s">
        <v>12695</v>
      </c>
      <c r="C1300" t="s">
        <v>13280</v>
      </c>
      <c r="D1300">
        <v>1986</v>
      </c>
      <c r="E1300" t="s">
        <v>13281</v>
      </c>
      <c r="F1300" t="s">
        <v>13282</v>
      </c>
      <c r="G1300">
        <v>18</v>
      </c>
      <c r="H1300" t="s">
        <v>37325</v>
      </c>
      <c r="J1300">
        <v>18</v>
      </c>
      <c r="K1300" t="s">
        <v>37019</v>
      </c>
      <c r="L1300" t="s">
        <v>37201</v>
      </c>
      <c r="M1300" t="s">
        <v>37326</v>
      </c>
      <c r="N1300" t="s">
        <v>37097</v>
      </c>
      <c r="O1300" t="s">
        <v>37098</v>
      </c>
      <c r="P1300" t="s">
        <v>37335</v>
      </c>
      <c r="Q1300">
        <f t="shared" si="13"/>
        <v>42.333333333333336</v>
      </c>
      <c r="R1300">
        <f t="shared" si="14"/>
        <v>42.666666666666664</v>
      </c>
      <c r="S1300" s="16">
        <v>9</v>
      </c>
      <c r="T1300">
        <v>10.7060531605986</v>
      </c>
      <c r="U1300">
        <v>101.396024123296</v>
      </c>
      <c r="V1300">
        <v>30</v>
      </c>
      <c r="W1300">
        <v>10.5</v>
      </c>
    </row>
    <row r="1301" spans="1:23">
      <c r="A1301" t="s">
        <v>37324</v>
      </c>
      <c r="B1301" t="s">
        <v>12695</v>
      </c>
      <c r="C1301" t="s">
        <v>13280</v>
      </c>
      <c r="D1301">
        <v>1986</v>
      </c>
      <c r="E1301" t="s">
        <v>13281</v>
      </c>
      <c r="F1301" t="s">
        <v>13282</v>
      </c>
      <c r="G1301">
        <v>18</v>
      </c>
      <c r="H1301" t="s">
        <v>37325</v>
      </c>
      <c r="J1301">
        <v>18</v>
      </c>
      <c r="K1301" t="s">
        <v>37019</v>
      </c>
      <c r="L1301" t="s">
        <v>37201</v>
      </c>
      <c r="M1301" t="s">
        <v>37326</v>
      </c>
      <c r="N1301" t="s">
        <v>37097</v>
      </c>
      <c r="O1301" t="s">
        <v>37098</v>
      </c>
      <c r="P1301" t="s">
        <v>37335</v>
      </c>
      <c r="Q1301">
        <f t="shared" si="13"/>
        <v>42.333333333333336</v>
      </c>
      <c r="R1301">
        <f t="shared" si="14"/>
        <v>42.666666666666664</v>
      </c>
      <c r="S1301" s="16">
        <v>9</v>
      </c>
      <c r="T1301">
        <v>12.1996872905963</v>
      </c>
      <c r="U1301">
        <v>77.043779316506502</v>
      </c>
      <c r="V1301">
        <v>30</v>
      </c>
      <c r="W1301">
        <v>12</v>
      </c>
    </row>
    <row r="1302" spans="1:23">
      <c r="A1302" t="s">
        <v>37324</v>
      </c>
      <c r="B1302" t="s">
        <v>12695</v>
      </c>
      <c r="C1302" t="s">
        <v>13280</v>
      </c>
      <c r="D1302">
        <v>1986</v>
      </c>
      <c r="E1302" t="s">
        <v>13281</v>
      </c>
      <c r="F1302" t="s">
        <v>13282</v>
      </c>
      <c r="G1302">
        <v>18</v>
      </c>
      <c r="H1302" t="s">
        <v>37325</v>
      </c>
      <c r="J1302">
        <v>18</v>
      </c>
      <c r="K1302" t="s">
        <v>37019</v>
      </c>
      <c r="L1302" t="s">
        <v>37201</v>
      </c>
      <c r="M1302" t="s">
        <v>37326</v>
      </c>
      <c r="N1302" t="s">
        <v>37097</v>
      </c>
      <c r="O1302" t="s">
        <v>37098</v>
      </c>
      <c r="P1302" t="s">
        <v>37335</v>
      </c>
      <c r="Q1302">
        <f t="shared" si="13"/>
        <v>42.333333333333336</v>
      </c>
      <c r="R1302">
        <f t="shared" si="14"/>
        <v>42.666666666666664</v>
      </c>
      <c r="S1302" s="16">
        <v>9</v>
      </c>
      <c r="T1302">
        <v>13.6068796068796</v>
      </c>
      <c r="U1302">
        <v>4.9084208175117396</v>
      </c>
      <c r="V1302">
        <v>30</v>
      </c>
      <c r="W1302">
        <v>13.5</v>
      </c>
    </row>
    <row r="1303" spans="1:23">
      <c r="A1303" t="s">
        <v>37324</v>
      </c>
      <c r="B1303" t="s">
        <v>12695</v>
      </c>
      <c r="C1303" t="s">
        <v>13280</v>
      </c>
      <c r="D1303">
        <v>1986</v>
      </c>
      <c r="E1303" t="s">
        <v>13281</v>
      </c>
      <c r="F1303" t="s">
        <v>13282</v>
      </c>
      <c r="G1303">
        <v>18</v>
      </c>
      <c r="H1303" t="s">
        <v>37325</v>
      </c>
      <c r="J1303">
        <v>18</v>
      </c>
      <c r="K1303" t="s">
        <v>37019</v>
      </c>
      <c r="L1303" t="s">
        <v>37201</v>
      </c>
      <c r="M1303" t="s">
        <v>37326</v>
      </c>
      <c r="N1303" t="s">
        <v>37097</v>
      </c>
      <c r="O1303" t="s">
        <v>37098</v>
      </c>
      <c r="P1303" t="s">
        <v>37335</v>
      </c>
      <c r="Q1303">
        <f t="shared" si="13"/>
        <v>42.333333333333336</v>
      </c>
      <c r="R1303">
        <f t="shared" si="14"/>
        <v>42.666666666666664</v>
      </c>
      <c r="S1303" s="16">
        <v>9</v>
      </c>
      <c r="T1303">
        <v>15.0502568684386</v>
      </c>
      <c r="U1303">
        <v>2.77529595711411</v>
      </c>
      <c r="V1303">
        <v>30</v>
      </c>
      <c r="W1303">
        <v>15</v>
      </c>
    </row>
    <row r="1304" spans="1:23">
      <c r="A1304" t="s">
        <v>37324</v>
      </c>
      <c r="B1304" t="s">
        <v>12695</v>
      </c>
      <c r="C1304" t="s">
        <v>13280</v>
      </c>
      <c r="D1304">
        <v>1986</v>
      </c>
      <c r="E1304" t="s">
        <v>13281</v>
      </c>
      <c r="F1304" t="s">
        <v>13282</v>
      </c>
      <c r="G1304">
        <v>18</v>
      </c>
      <c r="H1304" t="s">
        <v>37325</v>
      </c>
      <c r="J1304">
        <v>18</v>
      </c>
      <c r="K1304" t="s">
        <v>37019</v>
      </c>
      <c r="L1304" t="s">
        <v>37201</v>
      </c>
      <c r="M1304" t="s">
        <v>37326</v>
      </c>
      <c r="N1304" t="s">
        <v>37097</v>
      </c>
      <c r="O1304" t="s">
        <v>37098</v>
      </c>
      <c r="P1304" t="s">
        <v>37335</v>
      </c>
      <c r="Q1304">
        <f t="shared" si="13"/>
        <v>42.333333333333336</v>
      </c>
      <c r="R1304">
        <f t="shared" si="14"/>
        <v>42.666666666666664</v>
      </c>
      <c r="S1304" s="16">
        <v>9</v>
      </c>
      <c r="T1304">
        <v>16.592137592137501</v>
      </c>
      <c r="U1304">
        <v>5.0926960017869103</v>
      </c>
      <c r="V1304">
        <v>30</v>
      </c>
      <c r="W1304">
        <v>16.5</v>
      </c>
    </row>
    <row r="1305" spans="1:23">
      <c r="A1305" t="s">
        <v>37324</v>
      </c>
      <c r="B1305" t="s">
        <v>12695</v>
      </c>
      <c r="C1305" t="s">
        <v>13280</v>
      </c>
      <c r="D1305">
        <v>1986</v>
      </c>
      <c r="E1305" t="s">
        <v>13281</v>
      </c>
      <c r="F1305" t="s">
        <v>13282</v>
      </c>
      <c r="G1305">
        <v>18</v>
      </c>
      <c r="H1305" t="s">
        <v>37325</v>
      </c>
      <c r="J1305">
        <v>18</v>
      </c>
      <c r="K1305" t="s">
        <v>37019</v>
      </c>
      <c r="L1305" t="s">
        <v>37201</v>
      </c>
      <c r="M1305" t="s">
        <v>37326</v>
      </c>
      <c r="N1305" t="s">
        <v>37097</v>
      </c>
      <c r="O1305" t="s">
        <v>37098</v>
      </c>
      <c r="P1305" t="s">
        <v>37335</v>
      </c>
      <c r="Q1305">
        <f t="shared" si="13"/>
        <v>42.333333333333336</v>
      </c>
      <c r="R1305">
        <f t="shared" si="14"/>
        <v>42.666666666666664</v>
      </c>
      <c r="S1305" s="16">
        <v>9</v>
      </c>
      <c r="T1305">
        <v>18.127987491623799</v>
      </c>
      <c r="U1305">
        <v>4.0763904400267199</v>
      </c>
      <c r="V1305">
        <v>30</v>
      </c>
      <c r="W1305">
        <v>18</v>
      </c>
    </row>
    <row r="1306" spans="1:23">
      <c r="A1306" t="s">
        <v>37324</v>
      </c>
      <c r="B1306" t="s">
        <v>12695</v>
      </c>
      <c r="C1306" t="s">
        <v>13280</v>
      </c>
      <c r="D1306">
        <v>1986</v>
      </c>
      <c r="E1306" t="s">
        <v>13281</v>
      </c>
      <c r="F1306" t="s">
        <v>13282</v>
      </c>
      <c r="G1306">
        <v>18</v>
      </c>
      <c r="H1306" t="s">
        <v>37325</v>
      </c>
      <c r="J1306">
        <v>18</v>
      </c>
      <c r="K1306" t="s">
        <v>37019</v>
      </c>
      <c r="L1306" t="s">
        <v>37201</v>
      </c>
      <c r="M1306" t="s">
        <v>37326</v>
      </c>
      <c r="N1306" t="s">
        <v>37097</v>
      </c>
      <c r="O1306" t="s">
        <v>37098</v>
      </c>
      <c r="P1306" t="s">
        <v>37335</v>
      </c>
      <c r="Q1306">
        <f t="shared" si="13"/>
        <v>42.333333333333336</v>
      </c>
      <c r="R1306">
        <f t="shared" si="14"/>
        <v>42.666666666666664</v>
      </c>
      <c r="S1306" s="16">
        <v>9</v>
      </c>
      <c r="T1306">
        <v>19.607549698458701</v>
      </c>
      <c r="U1306">
        <v>21.945499218226399</v>
      </c>
      <c r="V1306">
        <v>30</v>
      </c>
      <c r="W1306">
        <v>19.5</v>
      </c>
    </row>
    <row r="1307" spans="1:23">
      <c r="A1307" t="s">
        <v>37324</v>
      </c>
      <c r="B1307" t="s">
        <v>12695</v>
      </c>
      <c r="C1307" t="s">
        <v>13280</v>
      </c>
      <c r="D1307">
        <v>1986</v>
      </c>
      <c r="E1307" t="s">
        <v>13281</v>
      </c>
      <c r="F1307" t="s">
        <v>13282</v>
      </c>
      <c r="G1307">
        <v>18</v>
      </c>
      <c r="H1307" t="s">
        <v>37325</v>
      </c>
      <c r="J1307">
        <v>18</v>
      </c>
      <c r="K1307" t="s">
        <v>37019</v>
      </c>
      <c r="L1307" t="s">
        <v>37201</v>
      </c>
      <c r="M1307" t="s">
        <v>37326</v>
      </c>
      <c r="N1307" t="s">
        <v>37097</v>
      </c>
      <c r="O1307" t="s">
        <v>37098</v>
      </c>
      <c r="P1307" t="s">
        <v>37335</v>
      </c>
      <c r="Q1307">
        <f t="shared" si="13"/>
        <v>42.333333333333336</v>
      </c>
      <c r="R1307">
        <f t="shared" si="14"/>
        <v>42.666666666666664</v>
      </c>
      <c r="S1307" s="16">
        <v>9</v>
      </c>
      <c r="T1307">
        <v>21.071029707393301</v>
      </c>
      <c r="U1307">
        <v>30.924726379271799</v>
      </c>
      <c r="V1307">
        <v>30</v>
      </c>
      <c r="W1307">
        <v>21</v>
      </c>
    </row>
    <row r="1308" spans="1:23">
      <c r="A1308" t="s">
        <v>37324</v>
      </c>
      <c r="B1308" t="s">
        <v>12695</v>
      </c>
      <c r="C1308" t="s">
        <v>13280</v>
      </c>
      <c r="D1308">
        <v>1986</v>
      </c>
      <c r="E1308" t="s">
        <v>13281</v>
      </c>
      <c r="F1308" t="s">
        <v>13282</v>
      </c>
      <c r="G1308">
        <v>18</v>
      </c>
      <c r="H1308" t="s">
        <v>37325</v>
      </c>
      <c r="J1308">
        <v>18</v>
      </c>
      <c r="K1308" t="s">
        <v>37019</v>
      </c>
      <c r="L1308" t="s">
        <v>37201</v>
      </c>
      <c r="M1308" t="s">
        <v>37326</v>
      </c>
      <c r="N1308" t="s">
        <v>37097</v>
      </c>
      <c r="O1308" t="s">
        <v>37098</v>
      </c>
      <c r="P1308" t="s">
        <v>37336</v>
      </c>
      <c r="Q1308">
        <f t="shared" si="13"/>
        <v>42.333333333333336</v>
      </c>
      <c r="R1308">
        <f t="shared" si="14"/>
        <v>42.666666666666664</v>
      </c>
      <c r="S1308" s="16">
        <v>9</v>
      </c>
      <c r="T1308">
        <v>9.03379721669981</v>
      </c>
      <c r="U1308">
        <v>54.036889772476201</v>
      </c>
      <c r="V1308">
        <v>30</v>
      </c>
      <c r="W1308">
        <v>9</v>
      </c>
    </row>
    <row r="1309" spans="1:23">
      <c r="A1309" t="s">
        <v>37324</v>
      </c>
      <c r="B1309" t="s">
        <v>12695</v>
      </c>
      <c r="C1309" t="s">
        <v>13280</v>
      </c>
      <c r="D1309">
        <v>1986</v>
      </c>
      <c r="E1309" t="s">
        <v>13281</v>
      </c>
      <c r="F1309" t="s">
        <v>13282</v>
      </c>
      <c r="G1309">
        <v>18</v>
      </c>
      <c r="H1309" t="s">
        <v>37325</v>
      </c>
      <c r="J1309">
        <v>18</v>
      </c>
      <c r="K1309" t="s">
        <v>37019</v>
      </c>
      <c r="L1309" t="s">
        <v>37201</v>
      </c>
      <c r="M1309" t="s">
        <v>37326</v>
      </c>
      <c r="N1309" t="s">
        <v>37097</v>
      </c>
      <c r="O1309" t="s">
        <v>37098</v>
      </c>
      <c r="P1309" t="s">
        <v>37336</v>
      </c>
      <c r="Q1309">
        <f t="shared" si="13"/>
        <v>42.333333333333336</v>
      </c>
      <c r="R1309">
        <f t="shared" si="14"/>
        <v>42.666666666666664</v>
      </c>
      <c r="S1309" s="16">
        <v>9</v>
      </c>
      <c r="T1309">
        <v>10.3936381709741</v>
      </c>
      <c r="U1309">
        <v>57.416611442456301</v>
      </c>
      <c r="V1309">
        <v>30</v>
      </c>
      <c r="W1309">
        <v>10.5</v>
      </c>
    </row>
    <row r="1310" spans="1:23">
      <c r="A1310" t="s">
        <v>37324</v>
      </c>
      <c r="B1310" t="s">
        <v>12695</v>
      </c>
      <c r="C1310" t="s">
        <v>13280</v>
      </c>
      <c r="D1310">
        <v>1986</v>
      </c>
      <c r="E1310" t="s">
        <v>13281</v>
      </c>
      <c r="F1310" t="s">
        <v>13282</v>
      </c>
      <c r="G1310">
        <v>18</v>
      </c>
      <c r="H1310" t="s">
        <v>37325</v>
      </c>
      <c r="J1310">
        <v>18</v>
      </c>
      <c r="K1310" t="s">
        <v>37019</v>
      </c>
      <c r="L1310" t="s">
        <v>37201</v>
      </c>
      <c r="M1310" t="s">
        <v>37326</v>
      </c>
      <c r="N1310" t="s">
        <v>37097</v>
      </c>
      <c r="O1310" t="s">
        <v>37098</v>
      </c>
      <c r="P1310" t="s">
        <v>37336</v>
      </c>
      <c r="Q1310">
        <f t="shared" si="13"/>
        <v>42.333333333333336</v>
      </c>
      <c r="R1310">
        <f t="shared" si="14"/>
        <v>42.666666666666664</v>
      </c>
      <c r="S1310" s="16">
        <v>9</v>
      </c>
      <c r="T1310">
        <v>11.9085487077534</v>
      </c>
      <c r="U1310">
        <v>32.234371548486799</v>
      </c>
      <c r="V1310">
        <v>30</v>
      </c>
      <c r="W1310">
        <v>12</v>
      </c>
    </row>
    <row r="1311" spans="1:23">
      <c r="A1311" t="s">
        <v>37324</v>
      </c>
      <c r="B1311" t="s">
        <v>12695</v>
      </c>
      <c r="C1311" t="s">
        <v>13280</v>
      </c>
      <c r="D1311">
        <v>1986</v>
      </c>
      <c r="E1311" t="s">
        <v>13281</v>
      </c>
      <c r="F1311" t="s">
        <v>13282</v>
      </c>
      <c r="G1311">
        <v>18</v>
      </c>
      <c r="H1311" t="s">
        <v>37325</v>
      </c>
      <c r="J1311">
        <v>18</v>
      </c>
      <c r="K1311" t="s">
        <v>37019</v>
      </c>
      <c r="L1311" t="s">
        <v>37201</v>
      </c>
      <c r="M1311" t="s">
        <v>37326</v>
      </c>
      <c r="N1311" t="s">
        <v>37097</v>
      </c>
      <c r="O1311" t="s">
        <v>37098</v>
      </c>
      <c r="P1311" t="s">
        <v>37336</v>
      </c>
      <c r="Q1311">
        <f t="shared" si="13"/>
        <v>42.333333333333336</v>
      </c>
      <c r="R1311">
        <f t="shared" si="14"/>
        <v>42.666666666666664</v>
      </c>
      <c r="S1311" s="16">
        <v>9</v>
      </c>
      <c r="T1311">
        <v>13.4214711729622</v>
      </c>
      <c r="U1311">
        <v>4.8542080848243296</v>
      </c>
      <c r="V1311">
        <v>30</v>
      </c>
      <c r="W1311">
        <v>13.5</v>
      </c>
    </row>
    <row r="1312" spans="1:23">
      <c r="A1312" t="s">
        <v>37324</v>
      </c>
      <c r="B1312" t="s">
        <v>12695</v>
      </c>
      <c r="C1312" t="s">
        <v>13280</v>
      </c>
      <c r="D1312">
        <v>1986</v>
      </c>
      <c r="E1312" t="s">
        <v>13281</v>
      </c>
      <c r="F1312" t="s">
        <v>13282</v>
      </c>
      <c r="G1312">
        <v>18</v>
      </c>
      <c r="H1312" t="s">
        <v>37325</v>
      </c>
      <c r="J1312">
        <v>18</v>
      </c>
      <c r="K1312" t="s">
        <v>37019</v>
      </c>
      <c r="L1312" t="s">
        <v>37201</v>
      </c>
      <c r="M1312" t="s">
        <v>37326</v>
      </c>
      <c r="N1312" t="s">
        <v>37097</v>
      </c>
      <c r="O1312" t="s">
        <v>37098</v>
      </c>
      <c r="P1312" t="s">
        <v>37336</v>
      </c>
      <c r="Q1312">
        <f t="shared" si="13"/>
        <v>42.333333333333336</v>
      </c>
      <c r="R1312">
        <f t="shared" si="14"/>
        <v>42.666666666666664</v>
      </c>
      <c r="S1312" s="16">
        <v>9</v>
      </c>
      <c r="T1312">
        <v>14.959244532803099</v>
      </c>
      <c r="U1312">
        <v>4.9480892423238103</v>
      </c>
      <c r="V1312">
        <v>30</v>
      </c>
      <c r="W1312">
        <v>15</v>
      </c>
    </row>
    <row r="1313" spans="1:23">
      <c r="A1313" t="s">
        <v>37324</v>
      </c>
      <c r="B1313" t="s">
        <v>12695</v>
      </c>
      <c r="C1313" t="s">
        <v>13280</v>
      </c>
      <c r="D1313">
        <v>1986</v>
      </c>
      <c r="E1313" t="s">
        <v>13281</v>
      </c>
      <c r="F1313" t="s">
        <v>13282</v>
      </c>
      <c r="G1313">
        <v>18</v>
      </c>
      <c r="H1313" t="s">
        <v>37325</v>
      </c>
      <c r="J1313">
        <v>18</v>
      </c>
      <c r="K1313" t="s">
        <v>37019</v>
      </c>
      <c r="L1313" t="s">
        <v>37201</v>
      </c>
      <c r="M1313" t="s">
        <v>37326</v>
      </c>
      <c r="N1313" t="s">
        <v>37097</v>
      </c>
      <c r="O1313" t="s">
        <v>37098</v>
      </c>
      <c r="P1313" t="s">
        <v>37336</v>
      </c>
      <c r="Q1313">
        <f t="shared" si="13"/>
        <v>42.333333333333336</v>
      </c>
      <c r="R1313">
        <f t="shared" si="14"/>
        <v>42.666666666666664</v>
      </c>
      <c r="S1313" s="16">
        <v>9</v>
      </c>
      <c r="T1313">
        <v>16.4015904572564</v>
      </c>
      <c r="U1313">
        <v>-0.45836094543858502</v>
      </c>
      <c r="V1313">
        <v>30</v>
      </c>
      <c r="W1313">
        <v>16.5</v>
      </c>
    </row>
    <row r="1314" spans="1:23">
      <c r="A1314" t="s">
        <v>37324</v>
      </c>
      <c r="B1314" t="s">
        <v>12695</v>
      </c>
      <c r="C1314" t="s">
        <v>13280</v>
      </c>
      <c r="D1314">
        <v>1986</v>
      </c>
      <c r="E1314" t="s">
        <v>13281</v>
      </c>
      <c r="F1314" t="s">
        <v>13282</v>
      </c>
      <c r="G1314">
        <v>18</v>
      </c>
      <c r="H1314" t="s">
        <v>37325</v>
      </c>
      <c r="J1314">
        <v>18</v>
      </c>
      <c r="K1314" t="s">
        <v>37019</v>
      </c>
      <c r="L1314" t="s">
        <v>37201</v>
      </c>
      <c r="M1314" t="s">
        <v>37326</v>
      </c>
      <c r="N1314" t="s">
        <v>37097</v>
      </c>
      <c r="O1314" t="s">
        <v>37098</v>
      </c>
      <c r="P1314" t="s">
        <v>37336</v>
      </c>
      <c r="Q1314">
        <f t="shared" si="13"/>
        <v>42.333333333333336</v>
      </c>
      <c r="R1314">
        <f t="shared" si="14"/>
        <v>42.666666666666664</v>
      </c>
      <c r="S1314" s="16">
        <v>9</v>
      </c>
      <c r="T1314">
        <v>18.031809145129198</v>
      </c>
      <c r="U1314">
        <v>1.8389662027832401</v>
      </c>
      <c r="V1314">
        <v>30</v>
      </c>
      <c r="W1314">
        <v>18</v>
      </c>
    </row>
    <row r="1315" spans="1:23">
      <c r="A1315" t="s">
        <v>37324</v>
      </c>
      <c r="B1315" t="s">
        <v>12695</v>
      </c>
      <c r="C1315" t="s">
        <v>13280</v>
      </c>
      <c r="D1315">
        <v>1986</v>
      </c>
      <c r="E1315" t="s">
        <v>13281</v>
      </c>
      <c r="F1315" t="s">
        <v>13282</v>
      </c>
      <c r="G1315">
        <v>18</v>
      </c>
      <c r="H1315" t="s">
        <v>37325</v>
      </c>
      <c r="J1315">
        <v>18</v>
      </c>
      <c r="K1315" t="s">
        <v>37019</v>
      </c>
      <c r="L1315" t="s">
        <v>37201</v>
      </c>
      <c r="M1315" t="s">
        <v>37326</v>
      </c>
      <c r="N1315" t="s">
        <v>37097</v>
      </c>
      <c r="O1315" t="s">
        <v>37098</v>
      </c>
      <c r="P1315" t="s">
        <v>37336</v>
      </c>
      <c r="Q1315">
        <f t="shared" si="13"/>
        <v>42.333333333333336</v>
      </c>
      <c r="R1315">
        <f t="shared" si="14"/>
        <v>42.666666666666664</v>
      </c>
      <c r="S1315" s="16">
        <v>9</v>
      </c>
      <c r="T1315">
        <v>19.3876739562624</v>
      </c>
      <c r="U1315">
        <v>0.82284073337757402</v>
      </c>
      <c r="V1315">
        <v>30</v>
      </c>
      <c r="W1315">
        <v>19.5</v>
      </c>
    </row>
    <row r="1316" spans="1:23">
      <c r="A1316" t="s">
        <v>37324</v>
      </c>
      <c r="B1316" t="s">
        <v>12695</v>
      </c>
      <c r="C1316" t="s">
        <v>13280</v>
      </c>
      <c r="D1316">
        <v>1986</v>
      </c>
      <c r="E1316" t="s">
        <v>13281</v>
      </c>
      <c r="F1316" t="s">
        <v>13282</v>
      </c>
      <c r="G1316">
        <v>18</v>
      </c>
      <c r="H1316" t="s">
        <v>37325</v>
      </c>
      <c r="J1316">
        <v>18</v>
      </c>
      <c r="K1316" t="s">
        <v>37019</v>
      </c>
      <c r="L1316" t="s">
        <v>37201</v>
      </c>
      <c r="M1316" t="s">
        <v>37326</v>
      </c>
      <c r="N1316" t="s">
        <v>37097</v>
      </c>
      <c r="O1316" t="s">
        <v>37098</v>
      </c>
      <c r="P1316" t="s">
        <v>37336</v>
      </c>
      <c r="Q1316">
        <f t="shared" si="13"/>
        <v>42.333333333333336</v>
      </c>
      <c r="R1316">
        <f t="shared" si="14"/>
        <v>42.666666666666664</v>
      </c>
      <c r="S1316" s="16">
        <v>9</v>
      </c>
      <c r="T1316">
        <v>20.924453280318001</v>
      </c>
      <c r="U1316">
        <v>-0.18223989396960799</v>
      </c>
      <c r="V1316">
        <v>30</v>
      </c>
      <c r="W1316">
        <v>21</v>
      </c>
    </row>
    <row r="1317" spans="1:23">
      <c r="A1317" t="s">
        <v>37324</v>
      </c>
      <c r="B1317" t="s">
        <v>12695</v>
      </c>
      <c r="C1317" t="s">
        <v>13280</v>
      </c>
      <c r="D1317">
        <v>1986</v>
      </c>
      <c r="E1317" t="s">
        <v>13281</v>
      </c>
      <c r="F1317" t="s">
        <v>13282</v>
      </c>
      <c r="G1317">
        <v>18</v>
      </c>
      <c r="H1317" t="s">
        <v>37325</v>
      </c>
      <c r="J1317">
        <v>18</v>
      </c>
      <c r="K1317" t="s">
        <v>37019</v>
      </c>
      <c r="L1317" t="s">
        <v>37201</v>
      </c>
      <c r="M1317" t="s">
        <v>37326</v>
      </c>
      <c r="N1317" t="s">
        <v>37097</v>
      </c>
      <c r="O1317" t="s">
        <v>37098</v>
      </c>
      <c r="P1317" t="s">
        <v>37337</v>
      </c>
      <c r="Q1317">
        <f t="shared" ref="Q1317:Q1324" si="15">54+45/60</f>
        <v>54.75</v>
      </c>
      <c r="R1317">
        <v>38</v>
      </c>
      <c r="S1317" s="16">
        <v>8</v>
      </c>
      <c r="T1317">
        <v>8.96999999999999</v>
      </c>
      <c r="U1317">
        <v>100.55494505494499</v>
      </c>
      <c r="V1317">
        <v>30</v>
      </c>
      <c r="W1317">
        <v>9</v>
      </c>
    </row>
    <row r="1318" spans="1:23">
      <c r="A1318" t="s">
        <v>37324</v>
      </c>
      <c r="B1318" t="s">
        <v>12695</v>
      </c>
      <c r="C1318" t="s">
        <v>13280</v>
      </c>
      <c r="D1318">
        <v>1986</v>
      </c>
      <c r="E1318" t="s">
        <v>13281</v>
      </c>
      <c r="F1318" t="s">
        <v>13282</v>
      </c>
      <c r="G1318">
        <v>18</v>
      </c>
      <c r="H1318" t="s">
        <v>37325</v>
      </c>
      <c r="J1318">
        <v>18</v>
      </c>
      <c r="K1318" t="s">
        <v>37019</v>
      </c>
      <c r="L1318" t="s">
        <v>37201</v>
      </c>
      <c r="M1318" t="s">
        <v>37326</v>
      </c>
      <c r="N1318" t="s">
        <v>37097</v>
      </c>
      <c r="O1318" t="s">
        <v>37098</v>
      </c>
      <c r="P1318" t="s">
        <v>37337</v>
      </c>
      <c r="Q1318">
        <f t="shared" si="15"/>
        <v>54.75</v>
      </c>
      <c r="R1318">
        <v>38</v>
      </c>
      <c r="S1318" s="16">
        <v>8</v>
      </c>
      <c r="T1318">
        <v>11.9399999999999</v>
      </c>
      <c r="U1318">
        <v>98.912087912087898</v>
      </c>
      <c r="V1318">
        <v>30</v>
      </c>
      <c r="W1318">
        <v>12</v>
      </c>
    </row>
    <row r="1319" spans="1:23">
      <c r="A1319" t="s">
        <v>37324</v>
      </c>
      <c r="B1319" t="s">
        <v>12695</v>
      </c>
      <c r="C1319" t="s">
        <v>13280</v>
      </c>
      <c r="D1319">
        <v>1986</v>
      </c>
      <c r="E1319" t="s">
        <v>13281</v>
      </c>
      <c r="F1319" t="s">
        <v>13282</v>
      </c>
      <c r="G1319">
        <v>18</v>
      </c>
      <c r="H1319" t="s">
        <v>37325</v>
      </c>
      <c r="J1319">
        <v>18</v>
      </c>
      <c r="K1319" t="s">
        <v>37019</v>
      </c>
      <c r="L1319" t="s">
        <v>37201</v>
      </c>
      <c r="M1319" t="s">
        <v>37326</v>
      </c>
      <c r="N1319" t="s">
        <v>37097</v>
      </c>
      <c r="O1319" t="s">
        <v>37098</v>
      </c>
      <c r="P1319" t="s">
        <v>37337</v>
      </c>
      <c r="Q1319">
        <f t="shared" si="15"/>
        <v>54.75</v>
      </c>
      <c r="R1319">
        <v>38</v>
      </c>
      <c r="S1319" s="16">
        <v>8</v>
      </c>
      <c r="T1319">
        <v>13.3799999999999</v>
      </c>
      <c r="U1319">
        <v>98.648351648351607</v>
      </c>
      <c r="V1319">
        <v>30</v>
      </c>
      <c r="W1319">
        <v>13.5</v>
      </c>
    </row>
    <row r="1320" spans="1:23">
      <c r="A1320" t="s">
        <v>37324</v>
      </c>
      <c r="B1320" t="s">
        <v>12695</v>
      </c>
      <c r="C1320" t="s">
        <v>13280</v>
      </c>
      <c r="D1320">
        <v>1986</v>
      </c>
      <c r="E1320" t="s">
        <v>13281</v>
      </c>
      <c r="F1320" t="s">
        <v>13282</v>
      </c>
      <c r="G1320">
        <v>18</v>
      </c>
      <c r="H1320" t="s">
        <v>37325</v>
      </c>
      <c r="J1320">
        <v>18</v>
      </c>
      <c r="K1320" t="s">
        <v>37019</v>
      </c>
      <c r="L1320" t="s">
        <v>37201</v>
      </c>
      <c r="M1320" t="s">
        <v>37326</v>
      </c>
      <c r="N1320" t="s">
        <v>37097</v>
      </c>
      <c r="O1320" t="s">
        <v>37098</v>
      </c>
      <c r="P1320" t="s">
        <v>37337</v>
      </c>
      <c r="Q1320">
        <f t="shared" si="15"/>
        <v>54.75</v>
      </c>
      <c r="R1320">
        <v>38</v>
      </c>
      <c r="S1320" s="16">
        <v>8</v>
      </c>
      <c r="T1320">
        <v>14.999999999999901</v>
      </c>
      <c r="U1320">
        <v>96.153846153846104</v>
      </c>
      <c r="V1320">
        <v>30</v>
      </c>
      <c r="W1320">
        <v>15</v>
      </c>
    </row>
    <row r="1321" spans="1:23">
      <c r="A1321" t="s">
        <v>37324</v>
      </c>
      <c r="B1321" t="s">
        <v>12695</v>
      </c>
      <c r="C1321" t="s">
        <v>13280</v>
      </c>
      <c r="D1321">
        <v>1986</v>
      </c>
      <c r="E1321" t="s">
        <v>13281</v>
      </c>
      <c r="F1321" t="s">
        <v>13282</v>
      </c>
      <c r="G1321">
        <v>18</v>
      </c>
      <c r="H1321" t="s">
        <v>37325</v>
      </c>
      <c r="J1321">
        <v>18</v>
      </c>
      <c r="K1321" t="s">
        <v>37019</v>
      </c>
      <c r="L1321" t="s">
        <v>37201</v>
      </c>
      <c r="M1321" t="s">
        <v>37326</v>
      </c>
      <c r="N1321" t="s">
        <v>37097</v>
      </c>
      <c r="O1321" t="s">
        <v>37098</v>
      </c>
      <c r="P1321" t="s">
        <v>37337</v>
      </c>
      <c r="Q1321">
        <f t="shared" si="15"/>
        <v>54.75</v>
      </c>
      <c r="R1321">
        <v>38</v>
      </c>
      <c r="S1321" s="16">
        <v>8</v>
      </c>
      <c r="T1321">
        <v>16.440000000000001</v>
      </c>
      <c r="U1321">
        <v>10.175824175824101</v>
      </c>
      <c r="V1321">
        <v>30</v>
      </c>
      <c r="W1321">
        <v>16.5</v>
      </c>
    </row>
    <row r="1322" spans="1:23">
      <c r="A1322" t="s">
        <v>37324</v>
      </c>
      <c r="B1322" t="s">
        <v>12695</v>
      </c>
      <c r="C1322" t="s">
        <v>13280</v>
      </c>
      <c r="D1322">
        <v>1986</v>
      </c>
      <c r="E1322" t="s">
        <v>13281</v>
      </c>
      <c r="F1322" t="s">
        <v>13282</v>
      </c>
      <c r="G1322">
        <v>18</v>
      </c>
      <c r="H1322" t="s">
        <v>37325</v>
      </c>
      <c r="J1322">
        <v>18</v>
      </c>
      <c r="K1322" t="s">
        <v>37019</v>
      </c>
      <c r="L1322" t="s">
        <v>37201</v>
      </c>
      <c r="M1322" t="s">
        <v>37326</v>
      </c>
      <c r="N1322" t="s">
        <v>37097</v>
      </c>
      <c r="O1322" t="s">
        <v>37098</v>
      </c>
      <c r="P1322" t="s">
        <v>37337</v>
      </c>
      <c r="Q1322">
        <f t="shared" si="15"/>
        <v>54.75</v>
      </c>
      <c r="R1322">
        <v>38</v>
      </c>
      <c r="S1322" s="16">
        <v>8</v>
      </c>
      <c r="T1322">
        <v>18.059999999999899</v>
      </c>
      <c r="U1322">
        <v>1.0879120879121</v>
      </c>
      <c r="V1322">
        <v>30</v>
      </c>
      <c r="W1322">
        <v>18</v>
      </c>
    </row>
    <row r="1323" spans="1:23">
      <c r="A1323" t="s">
        <v>37324</v>
      </c>
      <c r="B1323" t="s">
        <v>12695</v>
      </c>
      <c r="C1323" t="s">
        <v>13280</v>
      </c>
      <c r="D1323">
        <v>1986</v>
      </c>
      <c r="E1323" t="s">
        <v>13281</v>
      </c>
      <c r="F1323" t="s">
        <v>13282</v>
      </c>
      <c r="G1323">
        <v>18</v>
      </c>
      <c r="H1323" t="s">
        <v>37325</v>
      </c>
      <c r="J1323">
        <v>18</v>
      </c>
      <c r="K1323" t="s">
        <v>37019</v>
      </c>
      <c r="L1323" t="s">
        <v>37201</v>
      </c>
      <c r="M1323" t="s">
        <v>37326</v>
      </c>
      <c r="N1323" t="s">
        <v>37097</v>
      </c>
      <c r="O1323" t="s">
        <v>37098</v>
      </c>
      <c r="P1323" t="s">
        <v>37337</v>
      </c>
      <c r="Q1323">
        <f t="shared" si="15"/>
        <v>54.75</v>
      </c>
      <c r="R1323">
        <v>38</v>
      </c>
      <c r="S1323" s="16">
        <v>8</v>
      </c>
      <c r="T1323">
        <v>19.59</v>
      </c>
      <c r="U1323">
        <v>1.90659340659343</v>
      </c>
      <c r="V1323">
        <v>30</v>
      </c>
      <c r="W1323">
        <v>19.5</v>
      </c>
    </row>
    <row r="1324" spans="1:23">
      <c r="A1324" t="s">
        <v>37324</v>
      </c>
      <c r="B1324" t="s">
        <v>12695</v>
      </c>
      <c r="C1324" t="s">
        <v>13280</v>
      </c>
      <c r="D1324">
        <v>1986</v>
      </c>
      <c r="E1324" t="s">
        <v>13281</v>
      </c>
      <c r="F1324" t="s">
        <v>13282</v>
      </c>
      <c r="G1324">
        <v>18</v>
      </c>
      <c r="H1324" t="s">
        <v>37325</v>
      </c>
      <c r="J1324">
        <v>18</v>
      </c>
      <c r="K1324" t="s">
        <v>37019</v>
      </c>
      <c r="L1324" t="s">
        <v>37201</v>
      </c>
      <c r="M1324" t="s">
        <v>37326</v>
      </c>
      <c r="N1324" t="s">
        <v>37097</v>
      </c>
      <c r="O1324" t="s">
        <v>37098</v>
      </c>
      <c r="P1324" t="s">
        <v>37337</v>
      </c>
      <c r="Q1324">
        <f t="shared" si="15"/>
        <v>54.75</v>
      </c>
      <c r="R1324">
        <v>38</v>
      </c>
      <c r="S1324" s="16">
        <v>8</v>
      </c>
      <c r="T1324">
        <v>20.94</v>
      </c>
      <c r="U1324">
        <v>3.8571428571428701</v>
      </c>
      <c r="V1324">
        <v>30</v>
      </c>
      <c r="W1324">
        <v>21</v>
      </c>
    </row>
    <row r="1325" spans="1:23">
      <c r="A1325" t="s">
        <v>37324</v>
      </c>
      <c r="B1325" t="s">
        <v>12695</v>
      </c>
      <c r="C1325" t="s">
        <v>13280</v>
      </c>
      <c r="D1325">
        <v>1986</v>
      </c>
      <c r="E1325" t="s">
        <v>13281</v>
      </c>
      <c r="F1325" t="s">
        <v>13282</v>
      </c>
      <c r="G1325">
        <v>18</v>
      </c>
      <c r="H1325" t="s">
        <v>37325</v>
      </c>
      <c r="J1325">
        <v>18</v>
      </c>
      <c r="K1325" t="s">
        <v>37019</v>
      </c>
      <c r="L1325" t="s">
        <v>37201</v>
      </c>
      <c r="M1325" t="s">
        <v>37326</v>
      </c>
      <c r="N1325" t="s">
        <v>37097</v>
      </c>
      <c r="O1325" t="s">
        <v>37098</v>
      </c>
      <c r="P1325" t="s">
        <v>37338</v>
      </c>
      <c r="Q1325">
        <v>65</v>
      </c>
      <c r="R1325">
        <v>25.4166666666667</v>
      </c>
      <c r="S1325" s="16">
        <v>9</v>
      </c>
      <c r="T1325">
        <v>8.8181818181818095</v>
      </c>
      <c r="U1325">
        <v>100.57239057239001</v>
      </c>
      <c r="V1325">
        <v>30</v>
      </c>
      <c r="W1325">
        <v>9</v>
      </c>
    </row>
    <row r="1326" spans="1:23">
      <c r="A1326" t="s">
        <v>37324</v>
      </c>
      <c r="B1326" t="s">
        <v>12695</v>
      </c>
      <c r="C1326" t="s">
        <v>13280</v>
      </c>
      <c r="D1326">
        <v>1986</v>
      </c>
      <c r="E1326" t="s">
        <v>13281</v>
      </c>
      <c r="F1326" t="s">
        <v>13282</v>
      </c>
      <c r="G1326">
        <v>18</v>
      </c>
      <c r="H1326" t="s">
        <v>37325</v>
      </c>
      <c r="J1326">
        <v>18</v>
      </c>
      <c r="K1326" t="s">
        <v>37019</v>
      </c>
      <c r="L1326" t="s">
        <v>37201</v>
      </c>
      <c r="M1326" t="s">
        <v>37326</v>
      </c>
      <c r="N1326" t="s">
        <v>37097</v>
      </c>
      <c r="O1326" t="s">
        <v>37098</v>
      </c>
      <c r="P1326" t="s">
        <v>37338</v>
      </c>
      <c r="Q1326">
        <v>65</v>
      </c>
      <c r="R1326">
        <v>25.4166666666667</v>
      </c>
      <c r="S1326" s="16">
        <v>9</v>
      </c>
      <c r="T1326">
        <v>10.363636363636299</v>
      </c>
      <c r="U1326">
        <v>99.175084175084095</v>
      </c>
      <c r="V1326">
        <v>30</v>
      </c>
      <c r="W1326">
        <v>10.5</v>
      </c>
    </row>
    <row r="1327" spans="1:23">
      <c r="A1327" t="s">
        <v>37324</v>
      </c>
      <c r="B1327" t="s">
        <v>12695</v>
      </c>
      <c r="C1327" t="s">
        <v>13280</v>
      </c>
      <c r="D1327">
        <v>1986</v>
      </c>
      <c r="E1327" t="s">
        <v>13281</v>
      </c>
      <c r="F1327" t="s">
        <v>13282</v>
      </c>
      <c r="G1327">
        <v>18</v>
      </c>
      <c r="H1327" t="s">
        <v>37325</v>
      </c>
      <c r="J1327">
        <v>18</v>
      </c>
      <c r="K1327" t="s">
        <v>37019</v>
      </c>
      <c r="L1327" t="s">
        <v>37201</v>
      </c>
      <c r="M1327" t="s">
        <v>37326</v>
      </c>
      <c r="N1327" t="s">
        <v>37097</v>
      </c>
      <c r="O1327" t="s">
        <v>37098</v>
      </c>
      <c r="P1327" t="s">
        <v>37338</v>
      </c>
      <c r="Q1327">
        <v>65</v>
      </c>
      <c r="R1327">
        <v>25.4166666666667</v>
      </c>
      <c r="S1327" s="16">
        <v>9</v>
      </c>
      <c r="T1327">
        <v>11.909090909090899</v>
      </c>
      <c r="U1327">
        <v>97.7777777777777</v>
      </c>
      <c r="V1327">
        <v>30</v>
      </c>
      <c r="W1327">
        <v>12</v>
      </c>
    </row>
    <row r="1328" spans="1:23">
      <c r="A1328" t="s">
        <v>37324</v>
      </c>
      <c r="B1328" t="s">
        <v>12695</v>
      </c>
      <c r="C1328" t="s">
        <v>13280</v>
      </c>
      <c r="D1328">
        <v>1986</v>
      </c>
      <c r="E1328" t="s">
        <v>13281</v>
      </c>
      <c r="F1328" t="s">
        <v>13282</v>
      </c>
      <c r="G1328">
        <v>18</v>
      </c>
      <c r="H1328" t="s">
        <v>37325</v>
      </c>
      <c r="J1328">
        <v>18</v>
      </c>
      <c r="K1328" t="s">
        <v>37019</v>
      </c>
      <c r="L1328" t="s">
        <v>37201</v>
      </c>
      <c r="M1328" t="s">
        <v>37326</v>
      </c>
      <c r="N1328" t="s">
        <v>37097</v>
      </c>
      <c r="O1328" t="s">
        <v>37098</v>
      </c>
      <c r="P1328" t="s">
        <v>37338</v>
      </c>
      <c r="Q1328">
        <v>65</v>
      </c>
      <c r="R1328">
        <v>25.4166666666667</v>
      </c>
      <c r="S1328" s="16">
        <v>9</v>
      </c>
      <c r="T1328">
        <v>13.363636363636299</v>
      </c>
      <c r="U1328">
        <v>99.730639730639695</v>
      </c>
      <c r="V1328">
        <v>30</v>
      </c>
      <c r="W1328">
        <v>13.5</v>
      </c>
    </row>
    <row r="1329" spans="1:23">
      <c r="A1329" t="s">
        <v>37324</v>
      </c>
      <c r="B1329" t="s">
        <v>12695</v>
      </c>
      <c r="C1329" t="s">
        <v>13280</v>
      </c>
      <c r="D1329">
        <v>1986</v>
      </c>
      <c r="E1329" t="s">
        <v>13281</v>
      </c>
      <c r="F1329" t="s">
        <v>13282</v>
      </c>
      <c r="G1329">
        <v>18</v>
      </c>
      <c r="H1329" t="s">
        <v>37325</v>
      </c>
      <c r="J1329">
        <v>18</v>
      </c>
      <c r="K1329" t="s">
        <v>37019</v>
      </c>
      <c r="L1329" t="s">
        <v>37201</v>
      </c>
      <c r="M1329" t="s">
        <v>37326</v>
      </c>
      <c r="N1329" t="s">
        <v>37097</v>
      </c>
      <c r="O1329" t="s">
        <v>37098</v>
      </c>
      <c r="P1329" t="s">
        <v>37338</v>
      </c>
      <c r="Q1329">
        <v>65</v>
      </c>
      <c r="R1329">
        <v>25.4166666666667</v>
      </c>
      <c r="S1329" s="16">
        <v>9</v>
      </c>
      <c r="T1329">
        <v>14.909090909090899</v>
      </c>
      <c r="U1329">
        <v>99.4444444444444</v>
      </c>
      <c r="V1329">
        <v>30</v>
      </c>
      <c r="W1329">
        <v>15</v>
      </c>
    </row>
    <row r="1330" spans="1:23">
      <c r="A1330" t="s">
        <v>37324</v>
      </c>
      <c r="B1330" t="s">
        <v>12695</v>
      </c>
      <c r="C1330" t="s">
        <v>13280</v>
      </c>
      <c r="D1330">
        <v>1986</v>
      </c>
      <c r="E1330" t="s">
        <v>13281</v>
      </c>
      <c r="F1330" t="s">
        <v>13282</v>
      </c>
      <c r="G1330">
        <v>18</v>
      </c>
      <c r="H1330" t="s">
        <v>37325</v>
      </c>
      <c r="J1330">
        <v>18</v>
      </c>
      <c r="K1330" t="s">
        <v>37019</v>
      </c>
      <c r="L1330" t="s">
        <v>37201</v>
      </c>
      <c r="M1330" t="s">
        <v>37326</v>
      </c>
      <c r="N1330" t="s">
        <v>37097</v>
      </c>
      <c r="O1330" t="s">
        <v>37098</v>
      </c>
      <c r="P1330" t="s">
        <v>37338</v>
      </c>
      <c r="Q1330">
        <v>65</v>
      </c>
      <c r="R1330">
        <v>25.4166666666667</v>
      </c>
      <c r="S1330" s="16">
        <v>9</v>
      </c>
      <c r="T1330">
        <v>16.4545454545454</v>
      </c>
      <c r="U1330">
        <v>98.047138047138006</v>
      </c>
      <c r="V1330">
        <v>30</v>
      </c>
      <c r="W1330">
        <v>16.5</v>
      </c>
    </row>
    <row r="1331" spans="1:23">
      <c r="A1331" t="s">
        <v>37324</v>
      </c>
      <c r="B1331" t="s">
        <v>12695</v>
      </c>
      <c r="C1331" t="s">
        <v>13280</v>
      </c>
      <c r="D1331">
        <v>1986</v>
      </c>
      <c r="E1331" t="s">
        <v>13281</v>
      </c>
      <c r="F1331" t="s">
        <v>13282</v>
      </c>
      <c r="G1331">
        <v>18</v>
      </c>
      <c r="H1331" t="s">
        <v>37325</v>
      </c>
      <c r="J1331">
        <v>18</v>
      </c>
      <c r="K1331" t="s">
        <v>37019</v>
      </c>
      <c r="L1331" t="s">
        <v>37201</v>
      </c>
      <c r="M1331" t="s">
        <v>37326</v>
      </c>
      <c r="N1331" t="s">
        <v>37097</v>
      </c>
      <c r="O1331" t="s">
        <v>37098</v>
      </c>
      <c r="P1331" t="s">
        <v>37338</v>
      </c>
      <c r="Q1331">
        <v>65</v>
      </c>
      <c r="R1331">
        <v>25.4166666666667</v>
      </c>
      <c r="S1331" s="16">
        <v>9</v>
      </c>
      <c r="T1331">
        <v>17.909090909090899</v>
      </c>
      <c r="U1331">
        <v>99.999999999999901</v>
      </c>
      <c r="V1331">
        <v>30</v>
      </c>
      <c r="W1331">
        <v>18</v>
      </c>
    </row>
    <row r="1332" spans="1:23">
      <c r="A1332" t="s">
        <v>37324</v>
      </c>
      <c r="B1332" t="s">
        <v>12695</v>
      </c>
      <c r="C1332" t="s">
        <v>13280</v>
      </c>
      <c r="D1332">
        <v>1986</v>
      </c>
      <c r="E1332" t="s">
        <v>13281</v>
      </c>
      <c r="F1332" t="s">
        <v>13282</v>
      </c>
      <c r="G1332">
        <v>18</v>
      </c>
      <c r="H1332" t="s">
        <v>37325</v>
      </c>
      <c r="J1332">
        <v>18</v>
      </c>
      <c r="K1332" t="s">
        <v>37019</v>
      </c>
      <c r="L1332" t="s">
        <v>37201</v>
      </c>
      <c r="M1332" t="s">
        <v>37326</v>
      </c>
      <c r="N1332" t="s">
        <v>37097</v>
      </c>
      <c r="O1332" t="s">
        <v>37098</v>
      </c>
      <c r="P1332" t="s">
        <v>37338</v>
      </c>
      <c r="Q1332">
        <v>65</v>
      </c>
      <c r="R1332">
        <v>25.4166666666667</v>
      </c>
      <c r="S1332" s="16">
        <v>9</v>
      </c>
      <c r="T1332">
        <v>19.363636363636299</v>
      </c>
      <c r="U1332">
        <v>63.063973063973002</v>
      </c>
      <c r="V1332">
        <v>30</v>
      </c>
      <c r="W1332">
        <v>19.5</v>
      </c>
    </row>
    <row r="1333" spans="1:23">
      <c r="A1333" t="s">
        <v>37324</v>
      </c>
      <c r="B1333" t="s">
        <v>12695</v>
      </c>
      <c r="C1333" t="s">
        <v>13280</v>
      </c>
      <c r="D1333">
        <v>1986</v>
      </c>
      <c r="E1333" t="s">
        <v>13281</v>
      </c>
      <c r="F1333" t="s">
        <v>13282</v>
      </c>
      <c r="G1333">
        <v>18</v>
      </c>
      <c r="H1333" t="s">
        <v>37325</v>
      </c>
      <c r="J1333">
        <v>18</v>
      </c>
      <c r="K1333" t="s">
        <v>37019</v>
      </c>
      <c r="L1333" t="s">
        <v>37201</v>
      </c>
      <c r="M1333" t="s">
        <v>37326</v>
      </c>
      <c r="N1333" t="s">
        <v>37097</v>
      </c>
      <c r="O1333" t="s">
        <v>37098</v>
      </c>
      <c r="P1333" t="s">
        <v>37338</v>
      </c>
      <c r="Q1333">
        <v>65</v>
      </c>
      <c r="R1333">
        <v>25.4166666666667</v>
      </c>
      <c r="S1333" s="16">
        <v>9</v>
      </c>
      <c r="T1333">
        <v>20.909090909090899</v>
      </c>
      <c r="U1333">
        <v>7.2222222222222197</v>
      </c>
      <c r="V1333">
        <v>30</v>
      </c>
      <c r="W1333">
        <v>21</v>
      </c>
    </row>
    <row r="1334" spans="1:23">
      <c r="A1334" t="s">
        <v>37324</v>
      </c>
      <c r="B1334" t="s">
        <v>12695</v>
      </c>
      <c r="C1334" t="s">
        <v>13280</v>
      </c>
      <c r="D1334">
        <v>1986</v>
      </c>
      <c r="E1334" t="s">
        <v>13281</v>
      </c>
      <c r="F1334" t="s">
        <v>13282</v>
      </c>
      <c r="G1334">
        <v>18</v>
      </c>
      <c r="H1334" t="s">
        <v>37325</v>
      </c>
      <c r="J1334">
        <v>18</v>
      </c>
      <c r="K1334" t="s">
        <v>37019</v>
      </c>
      <c r="L1334" t="s">
        <v>37201</v>
      </c>
      <c r="M1334" t="s">
        <v>37326</v>
      </c>
      <c r="N1334" t="s">
        <v>37097</v>
      </c>
      <c r="O1334" t="s">
        <v>37098</v>
      </c>
      <c r="P1334" t="s">
        <v>37339</v>
      </c>
      <c r="Q1334">
        <v>65</v>
      </c>
      <c r="R1334">
        <v>25.4166666666667</v>
      </c>
      <c r="S1334" s="16">
        <v>8</v>
      </c>
      <c r="T1334">
        <v>9.0766997878754001</v>
      </c>
      <c r="U1334">
        <v>100.73127163112601</v>
      </c>
      <c r="V1334">
        <v>30</v>
      </c>
      <c r="W1334">
        <v>9</v>
      </c>
    </row>
    <row r="1335" spans="1:23">
      <c r="A1335" t="s">
        <v>37324</v>
      </c>
      <c r="B1335" t="s">
        <v>12695</v>
      </c>
      <c r="C1335" t="s">
        <v>13280</v>
      </c>
      <c r="D1335">
        <v>1986</v>
      </c>
      <c r="E1335" t="s">
        <v>13281</v>
      </c>
      <c r="F1335" t="s">
        <v>13282</v>
      </c>
      <c r="G1335">
        <v>18</v>
      </c>
      <c r="H1335" t="s">
        <v>37325</v>
      </c>
      <c r="J1335">
        <v>18</v>
      </c>
      <c r="K1335" t="s">
        <v>37019</v>
      </c>
      <c r="L1335" t="s">
        <v>37201</v>
      </c>
      <c r="M1335" t="s">
        <v>37326</v>
      </c>
      <c r="N1335" t="s">
        <v>37097</v>
      </c>
      <c r="O1335" t="s">
        <v>37098</v>
      </c>
      <c r="P1335" t="s">
        <v>37339</v>
      </c>
      <c r="Q1335">
        <v>65</v>
      </c>
      <c r="R1335">
        <v>25.4166666666667</v>
      </c>
      <c r="S1335" s="16">
        <v>8</v>
      </c>
      <c r="T1335">
        <v>12.060957910014499</v>
      </c>
      <c r="U1335">
        <v>100.362844702467</v>
      </c>
      <c r="V1335">
        <v>30</v>
      </c>
      <c r="W1335">
        <v>12</v>
      </c>
    </row>
    <row r="1336" spans="1:23">
      <c r="A1336" t="s">
        <v>37324</v>
      </c>
      <c r="B1336" t="s">
        <v>12695</v>
      </c>
      <c r="C1336" t="s">
        <v>13280</v>
      </c>
      <c r="D1336">
        <v>1986</v>
      </c>
      <c r="E1336" t="s">
        <v>13281</v>
      </c>
      <c r="F1336" t="s">
        <v>13282</v>
      </c>
      <c r="G1336">
        <v>18</v>
      </c>
      <c r="H1336" t="s">
        <v>37325</v>
      </c>
      <c r="J1336">
        <v>18</v>
      </c>
      <c r="K1336" t="s">
        <v>37019</v>
      </c>
      <c r="L1336" t="s">
        <v>37201</v>
      </c>
      <c r="M1336" t="s">
        <v>37326</v>
      </c>
      <c r="N1336" t="s">
        <v>37097</v>
      </c>
      <c r="O1336" t="s">
        <v>37098</v>
      </c>
      <c r="P1336" t="s">
        <v>37339</v>
      </c>
      <c r="Q1336">
        <v>65</v>
      </c>
      <c r="R1336">
        <v>25.4166666666667</v>
      </c>
      <c r="S1336" s="16">
        <v>8</v>
      </c>
      <c r="T1336">
        <v>13.5983030032376</v>
      </c>
      <c r="U1336">
        <v>100.173049011945</v>
      </c>
      <c r="V1336">
        <v>30</v>
      </c>
      <c r="W1336">
        <v>13.5</v>
      </c>
    </row>
    <row r="1337" spans="1:23">
      <c r="A1337" t="s">
        <v>37324</v>
      </c>
      <c r="B1337" t="s">
        <v>12695</v>
      </c>
      <c r="C1337" t="s">
        <v>13280</v>
      </c>
      <c r="D1337">
        <v>1986</v>
      </c>
      <c r="E1337" t="s">
        <v>13281</v>
      </c>
      <c r="F1337" t="s">
        <v>13282</v>
      </c>
      <c r="G1337">
        <v>18</v>
      </c>
      <c r="H1337" t="s">
        <v>37325</v>
      </c>
      <c r="J1337">
        <v>18</v>
      </c>
      <c r="K1337" t="s">
        <v>37019</v>
      </c>
      <c r="L1337" t="s">
        <v>37201</v>
      </c>
      <c r="M1337" t="s">
        <v>37326</v>
      </c>
      <c r="N1337" t="s">
        <v>37097</v>
      </c>
      <c r="O1337" t="s">
        <v>37098</v>
      </c>
      <c r="P1337" t="s">
        <v>37339</v>
      </c>
      <c r="Q1337">
        <v>65</v>
      </c>
      <c r="R1337">
        <v>25.4166666666667</v>
      </c>
      <c r="S1337" s="16">
        <v>8</v>
      </c>
      <c r="T1337">
        <v>15.045216032153601</v>
      </c>
      <c r="U1337">
        <v>99.994417773808095</v>
      </c>
      <c r="V1337">
        <v>30</v>
      </c>
      <c r="W1337">
        <v>15</v>
      </c>
    </row>
    <row r="1338" spans="1:23">
      <c r="A1338" t="s">
        <v>37324</v>
      </c>
      <c r="B1338" t="s">
        <v>12695</v>
      </c>
      <c r="C1338" t="s">
        <v>13280</v>
      </c>
      <c r="D1338">
        <v>1986</v>
      </c>
      <c r="E1338" t="s">
        <v>13281</v>
      </c>
      <c r="F1338" t="s">
        <v>13282</v>
      </c>
      <c r="G1338">
        <v>18</v>
      </c>
      <c r="H1338" t="s">
        <v>37325</v>
      </c>
      <c r="J1338">
        <v>18</v>
      </c>
      <c r="K1338" t="s">
        <v>37019</v>
      </c>
      <c r="L1338" t="s">
        <v>37201</v>
      </c>
      <c r="M1338" t="s">
        <v>37326</v>
      </c>
      <c r="N1338" t="s">
        <v>37097</v>
      </c>
      <c r="O1338" t="s">
        <v>37098</v>
      </c>
      <c r="P1338" t="s">
        <v>37339</v>
      </c>
      <c r="Q1338">
        <v>65</v>
      </c>
      <c r="R1338">
        <v>25.4166666666667</v>
      </c>
      <c r="S1338" s="16">
        <v>8</v>
      </c>
      <c r="T1338">
        <v>16.492129061069502</v>
      </c>
      <c r="U1338">
        <v>99.815786535670398</v>
      </c>
      <c r="V1338">
        <v>30</v>
      </c>
      <c r="W1338">
        <v>16.5</v>
      </c>
    </row>
    <row r="1339" spans="1:23">
      <c r="A1339" t="s">
        <v>37324</v>
      </c>
      <c r="B1339" t="s">
        <v>12695</v>
      </c>
      <c r="C1339" t="s">
        <v>13280</v>
      </c>
      <c r="D1339">
        <v>1986</v>
      </c>
      <c r="E1339" t="s">
        <v>13281</v>
      </c>
      <c r="F1339" t="s">
        <v>13282</v>
      </c>
      <c r="G1339">
        <v>18</v>
      </c>
      <c r="H1339" t="s">
        <v>37325</v>
      </c>
      <c r="J1339">
        <v>18</v>
      </c>
      <c r="K1339" t="s">
        <v>37019</v>
      </c>
      <c r="L1339" t="s">
        <v>37201</v>
      </c>
      <c r="M1339" t="s">
        <v>37326</v>
      </c>
      <c r="N1339" t="s">
        <v>37097</v>
      </c>
      <c r="O1339" t="s">
        <v>37098</v>
      </c>
      <c r="P1339" t="s">
        <v>37339</v>
      </c>
      <c r="Q1339">
        <v>65</v>
      </c>
      <c r="R1339">
        <v>25.4166666666667</v>
      </c>
      <c r="S1339" s="16">
        <v>8</v>
      </c>
      <c r="T1339">
        <v>18.021435748576501</v>
      </c>
      <c r="U1339">
        <v>95.182538796472002</v>
      </c>
      <c r="V1339">
        <v>30</v>
      </c>
      <c r="W1339">
        <v>18</v>
      </c>
    </row>
    <row r="1340" spans="1:23">
      <c r="A1340" t="s">
        <v>37324</v>
      </c>
      <c r="B1340" t="s">
        <v>12695</v>
      </c>
      <c r="C1340" t="s">
        <v>13280</v>
      </c>
      <c r="D1340">
        <v>1986</v>
      </c>
      <c r="E1340" t="s">
        <v>13281</v>
      </c>
      <c r="F1340" t="s">
        <v>13282</v>
      </c>
      <c r="G1340">
        <v>18</v>
      </c>
      <c r="H1340" t="s">
        <v>37325</v>
      </c>
      <c r="J1340">
        <v>18</v>
      </c>
      <c r="K1340" t="s">
        <v>37019</v>
      </c>
      <c r="L1340" t="s">
        <v>37201</v>
      </c>
      <c r="M1340" t="s">
        <v>37326</v>
      </c>
      <c r="N1340" t="s">
        <v>37097</v>
      </c>
      <c r="O1340" t="s">
        <v>37098</v>
      </c>
      <c r="P1340" t="s">
        <v>37339</v>
      </c>
      <c r="Q1340">
        <v>65</v>
      </c>
      <c r="R1340">
        <v>25.4166666666667</v>
      </c>
      <c r="S1340" s="16">
        <v>8</v>
      </c>
      <c r="T1340">
        <v>19.576867254661099</v>
      </c>
      <c r="U1340">
        <v>54.990510215473897</v>
      </c>
      <c r="V1340">
        <v>30</v>
      </c>
      <c r="W1340">
        <v>19.5</v>
      </c>
    </row>
    <row r="1341" spans="1:23">
      <c r="A1341" t="s">
        <v>37324</v>
      </c>
      <c r="B1341" t="s">
        <v>12695</v>
      </c>
      <c r="C1341" t="s">
        <v>13280</v>
      </c>
      <c r="D1341">
        <v>1986</v>
      </c>
      <c r="E1341" t="s">
        <v>13281</v>
      </c>
      <c r="F1341" t="s">
        <v>13282</v>
      </c>
      <c r="G1341">
        <v>18</v>
      </c>
      <c r="H1341" t="s">
        <v>37325</v>
      </c>
      <c r="J1341">
        <v>18</v>
      </c>
      <c r="K1341" t="s">
        <v>37019</v>
      </c>
      <c r="L1341" t="s">
        <v>37201</v>
      </c>
      <c r="M1341" t="s">
        <v>37326</v>
      </c>
      <c r="N1341" t="s">
        <v>37097</v>
      </c>
      <c r="O1341" t="s">
        <v>37098</v>
      </c>
      <c r="P1341" t="s">
        <v>37339</v>
      </c>
      <c r="Q1341">
        <v>65</v>
      </c>
      <c r="R1341">
        <v>25.4166666666667</v>
      </c>
      <c r="S1341" s="16">
        <v>8</v>
      </c>
      <c r="T1341">
        <v>21.0499051021547</v>
      </c>
      <c r="U1341">
        <v>19.253098135536401</v>
      </c>
      <c r="V1341">
        <v>30</v>
      </c>
      <c r="W1341">
        <v>21</v>
      </c>
    </row>
    <row r="1342" spans="1:23">
      <c r="A1342" t="s">
        <v>37324</v>
      </c>
      <c r="B1342" t="s">
        <v>12695</v>
      </c>
      <c r="C1342" t="s">
        <v>13280</v>
      </c>
      <c r="D1342">
        <v>1986</v>
      </c>
      <c r="E1342" t="s">
        <v>13281</v>
      </c>
      <c r="F1342" t="s">
        <v>13282</v>
      </c>
      <c r="G1342">
        <v>18</v>
      </c>
      <c r="H1342" t="s">
        <v>37325</v>
      </c>
      <c r="J1342">
        <v>18</v>
      </c>
      <c r="K1342" t="s">
        <v>37019</v>
      </c>
      <c r="L1342" t="s">
        <v>37201</v>
      </c>
      <c r="M1342" t="s">
        <v>37326</v>
      </c>
      <c r="N1342" t="s">
        <v>37097</v>
      </c>
      <c r="O1342" t="s">
        <v>37098</v>
      </c>
      <c r="P1342" t="s">
        <v>37340</v>
      </c>
      <c r="Q1342">
        <v>65</v>
      </c>
      <c r="R1342">
        <v>25.4166666666667</v>
      </c>
      <c r="S1342" s="16">
        <v>5</v>
      </c>
      <c r="T1342">
        <v>14.8648467593367</v>
      </c>
      <c r="U1342">
        <v>100.580583933456</v>
      </c>
      <c r="V1342">
        <v>30</v>
      </c>
      <c r="W1342">
        <v>15</v>
      </c>
    </row>
    <row r="1343" spans="1:23">
      <c r="A1343" t="s">
        <v>37324</v>
      </c>
      <c r="B1343" t="s">
        <v>12695</v>
      </c>
      <c r="C1343" t="s">
        <v>13280</v>
      </c>
      <c r="D1343">
        <v>1986</v>
      </c>
      <c r="E1343" t="s">
        <v>13281</v>
      </c>
      <c r="F1343" t="s">
        <v>13282</v>
      </c>
      <c r="G1343">
        <v>18</v>
      </c>
      <c r="H1343" t="s">
        <v>37325</v>
      </c>
      <c r="J1343">
        <v>18</v>
      </c>
      <c r="K1343" t="s">
        <v>37019</v>
      </c>
      <c r="L1343" t="s">
        <v>37201</v>
      </c>
      <c r="M1343" t="s">
        <v>37326</v>
      </c>
      <c r="N1343" t="s">
        <v>37097</v>
      </c>
      <c r="O1343" t="s">
        <v>37098</v>
      </c>
      <c r="P1343" t="s">
        <v>37340</v>
      </c>
      <c r="Q1343">
        <v>65</v>
      </c>
      <c r="R1343">
        <v>25.4166666666667</v>
      </c>
      <c r="S1343" s="16">
        <v>5</v>
      </c>
      <c r="T1343">
        <v>16.4927147881426</v>
      </c>
      <c r="U1343">
        <v>100.279126891084</v>
      </c>
      <c r="V1343">
        <v>30</v>
      </c>
      <c r="W1343">
        <v>16.5</v>
      </c>
    </row>
    <row r="1344" spans="1:23">
      <c r="A1344" t="s">
        <v>37324</v>
      </c>
      <c r="B1344" t="s">
        <v>12695</v>
      </c>
      <c r="C1344" t="s">
        <v>13280</v>
      </c>
      <c r="D1344">
        <v>1986</v>
      </c>
      <c r="E1344" t="s">
        <v>13281</v>
      </c>
      <c r="F1344" t="s">
        <v>13282</v>
      </c>
      <c r="G1344">
        <v>18</v>
      </c>
      <c r="H1344" t="s">
        <v>37325</v>
      </c>
      <c r="J1344">
        <v>18</v>
      </c>
      <c r="K1344" t="s">
        <v>37019</v>
      </c>
      <c r="L1344" t="s">
        <v>37201</v>
      </c>
      <c r="M1344" t="s">
        <v>37326</v>
      </c>
      <c r="N1344" t="s">
        <v>37097</v>
      </c>
      <c r="O1344" t="s">
        <v>37098</v>
      </c>
      <c r="P1344" t="s">
        <v>37340</v>
      </c>
      <c r="Q1344">
        <v>65</v>
      </c>
      <c r="R1344">
        <v>25.4166666666667</v>
      </c>
      <c r="S1344" s="16">
        <v>5</v>
      </c>
      <c r="T1344">
        <v>17.939708591525701</v>
      </c>
      <c r="U1344">
        <v>100.01116507564301</v>
      </c>
      <c r="V1344">
        <v>30</v>
      </c>
      <c r="W1344">
        <v>18</v>
      </c>
    </row>
    <row r="1345" spans="1:23">
      <c r="A1345" t="s">
        <v>37324</v>
      </c>
      <c r="B1345" t="s">
        <v>12695</v>
      </c>
      <c r="C1345" t="s">
        <v>13280</v>
      </c>
      <c r="D1345">
        <v>1986</v>
      </c>
      <c r="E1345" t="s">
        <v>13281</v>
      </c>
      <c r="F1345" t="s">
        <v>13282</v>
      </c>
      <c r="G1345">
        <v>18</v>
      </c>
      <c r="H1345" t="s">
        <v>37325</v>
      </c>
      <c r="J1345">
        <v>18</v>
      </c>
      <c r="K1345" t="s">
        <v>37019</v>
      </c>
      <c r="L1345" t="s">
        <v>37201</v>
      </c>
      <c r="M1345" t="s">
        <v>37326</v>
      </c>
      <c r="N1345" t="s">
        <v>37097</v>
      </c>
      <c r="O1345" t="s">
        <v>37098</v>
      </c>
      <c r="P1345" t="s">
        <v>37340</v>
      </c>
      <c r="Q1345">
        <v>65</v>
      </c>
      <c r="R1345">
        <v>25.4166666666667</v>
      </c>
      <c r="S1345" s="16">
        <v>5</v>
      </c>
      <c r="T1345">
        <v>19.459052085077801</v>
      </c>
      <c r="U1345">
        <v>79.729805169429994</v>
      </c>
      <c r="V1345">
        <v>30</v>
      </c>
      <c r="W1345">
        <v>19.5</v>
      </c>
    </row>
    <row r="1346" spans="1:23">
      <c r="A1346" t="s">
        <v>37324</v>
      </c>
      <c r="B1346" t="s">
        <v>12695</v>
      </c>
      <c r="C1346" t="s">
        <v>13280</v>
      </c>
      <c r="D1346">
        <v>1986</v>
      </c>
      <c r="E1346" t="s">
        <v>13281</v>
      </c>
      <c r="F1346" t="s">
        <v>13282</v>
      </c>
      <c r="G1346">
        <v>18</v>
      </c>
      <c r="H1346" t="s">
        <v>37325</v>
      </c>
      <c r="J1346">
        <v>18</v>
      </c>
      <c r="K1346" t="s">
        <v>37019</v>
      </c>
      <c r="L1346" t="s">
        <v>37201</v>
      </c>
      <c r="M1346" t="s">
        <v>37326</v>
      </c>
      <c r="N1346" t="s">
        <v>37097</v>
      </c>
      <c r="O1346" t="s">
        <v>37098</v>
      </c>
      <c r="P1346" t="s">
        <v>37340</v>
      </c>
      <c r="Q1346">
        <v>65</v>
      </c>
      <c r="R1346">
        <v>25.4166666666667</v>
      </c>
      <c r="S1346" s="16">
        <v>5</v>
      </c>
      <c r="T1346">
        <v>20.858817618489301</v>
      </c>
      <c r="U1346">
        <v>27.248367107687098</v>
      </c>
      <c r="V1346">
        <v>30</v>
      </c>
      <c r="W1346">
        <v>21</v>
      </c>
    </row>
    <row r="1347" spans="1:23">
      <c r="A1347" t="s">
        <v>37324</v>
      </c>
      <c r="B1347" t="s">
        <v>12695</v>
      </c>
      <c r="C1347" t="s">
        <v>13280</v>
      </c>
      <c r="D1347">
        <v>1986</v>
      </c>
      <c r="E1347" t="s">
        <v>13281</v>
      </c>
      <c r="F1347" t="s">
        <v>13282</v>
      </c>
      <c r="G1347">
        <v>18</v>
      </c>
      <c r="H1347" t="s">
        <v>37325</v>
      </c>
      <c r="J1347">
        <v>18</v>
      </c>
      <c r="K1347" t="s">
        <v>37019</v>
      </c>
      <c r="L1347" t="s">
        <v>37201</v>
      </c>
      <c r="M1347" t="s">
        <v>37326</v>
      </c>
      <c r="N1347" t="s">
        <v>37097</v>
      </c>
      <c r="O1347" t="s">
        <v>37098</v>
      </c>
      <c r="P1347" t="s">
        <v>37341</v>
      </c>
      <c r="Q1347">
        <v>64.3333333333333</v>
      </c>
      <c r="R1347">
        <v>27.8333333333333</v>
      </c>
      <c r="S1347" s="16">
        <v>9</v>
      </c>
      <c r="T1347">
        <v>8.9856037938237403</v>
      </c>
      <c r="U1347">
        <v>100.750860949585</v>
      </c>
      <c r="V1347">
        <v>30</v>
      </c>
      <c r="W1347">
        <v>9</v>
      </c>
    </row>
    <row r="1348" spans="1:23">
      <c r="A1348" t="s">
        <v>37324</v>
      </c>
      <c r="B1348" t="s">
        <v>12695</v>
      </c>
      <c r="C1348" t="s">
        <v>13280</v>
      </c>
      <c r="D1348">
        <v>1986</v>
      </c>
      <c r="E1348" t="s">
        <v>13281</v>
      </c>
      <c r="F1348" t="s">
        <v>13282</v>
      </c>
      <c r="G1348">
        <v>18</v>
      </c>
      <c r="H1348" t="s">
        <v>37325</v>
      </c>
      <c r="J1348">
        <v>18</v>
      </c>
      <c r="K1348" t="s">
        <v>37019</v>
      </c>
      <c r="L1348" t="s">
        <v>37201</v>
      </c>
      <c r="M1348" t="s">
        <v>37326</v>
      </c>
      <c r="N1348" t="s">
        <v>37097</v>
      </c>
      <c r="O1348" t="s">
        <v>37098</v>
      </c>
      <c r="P1348" t="s">
        <v>37341</v>
      </c>
      <c r="Q1348">
        <v>64.3333333333333</v>
      </c>
      <c r="R1348">
        <v>27.8333333333333</v>
      </c>
      <c r="S1348" s="16">
        <v>9</v>
      </c>
      <c r="T1348">
        <v>10.6135606616609</v>
      </c>
      <c r="U1348">
        <v>100.547620391802</v>
      </c>
      <c r="V1348">
        <v>30</v>
      </c>
      <c r="W1348">
        <v>10.5</v>
      </c>
    </row>
    <row r="1349" spans="1:23">
      <c r="A1349" t="s">
        <v>37324</v>
      </c>
      <c r="B1349" t="s">
        <v>12695</v>
      </c>
      <c r="C1349" t="s">
        <v>13280</v>
      </c>
      <c r="D1349">
        <v>1986</v>
      </c>
      <c r="E1349" t="s">
        <v>13281</v>
      </c>
      <c r="F1349" t="s">
        <v>13282</v>
      </c>
      <c r="G1349">
        <v>18</v>
      </c>
      <c r="H1349" t="s">
        <v>37325</v>
      </c>
      <c r="J1349">
        <v>18</v>
      </c>
      <c r="K1349" t="s">
        <v>37019</v>
      </c>
      <c r="L1349" t="s">
        <v>37201</v>
      </c>
      <c r="M1349" t="s">
        <v>37326</v>
      </c>
      <c r="N1349" t="s">
        <v>37097</v>
      </c>
      <c r="O1349" t="s">
        <v>37098</v>
      </c>
      <c r="P1349" t="s">
        <v>37341</v>
      </c>
      <c r="Q1349">
        <v>64.3333333333333</v>
      </c>
      <c r="R1349">
        <v>27.8333333333333</v>
      </c>
      <c r="S1349" s="16">
        <v>9</v>
      </c>
      <c r="T1349">
        <v>12.0606334330717</v>
      </c>
      <c r="U1349">
        <v>100.366962118218</v>
      </c>
      <c r="V1349">
        <v>30</v>
      </c>
      <c r="W1349">
        <v>12</v>
      </c>
    </row>
    <row r="1350" spans="1:23">
      <c r="A1350" t="s">
        <v>37324</v>
      </c>
      <c r="B1350" t="s">
        <v>12695</v>
      </c>
      <c r="C1350" t="s">
        <v>13280</v>
      </c>
      <c r="D1350">
        <v>1986</v>
      </c>
      <c r="E1350" t="s">
        <v>13281</v>
      </c>
      <c r="F1350" t="s">
        <v>13282</v>
      </c>
      <c r="G1350">
        <v>18</v>
      </c>
      <c r="H1350" t="s">
        <v>37325</v>
      </c>
      <c r="J1350">
        <v>18</v>
      </c>
      <c r="K1350" t="s">
        <v>37019</v>
      </c>
      <c r="L1350" t="s">
        <v>37201</v>
      </c>
      <c r="M1350" t="s">
        <v>37326</v>
      </c>
      <c r="N1350" t="s">
        <v>37097</v>
      </c>
      <c r="O1350" t="s">
        <v>37098</v>
      </c>
      <c r="P1350" t="s">
        <v>37341</v>
      </c>
      <c r="Q1350">
        <v>64.3333333333333</v>
      </c>
      <c r="R1350">
        <v>27.8333333333333</v>
      </c>
      <c r="S1350" s="16">
        <v>9</v>
      </c>
      <c r="T1350">
        <v>13.507706204482499</v>
      </c>
      <c r="U1350">
        <v>100.186303844633</v>
      </c>
      <c r="V1350">
        <v>30</v>
      </c>
      <c r="W1350">
        <v>13.5</v>
      </c>
    </row>
    <row r="1351" spans="1:23">
      <c r="A1351" t="s">
        <v>37324</v>
      </c>
      <c r="B1351" t="s">
        <v>12695</v>
      </c>
      <c r="C1351" t="s">
        <v>13280</v>
      </c>
      <c r="D1351">
        <v>1986</v>
      </c>
      <c r="E1351" t="s">
        <v>13281</v>
      </c>
      <c r="F1351" t="s">
        <v>13282</v>
      </c>
      <c r="G1351">
        <v>18</v>
      </c>
      <c r="H1351" t="s">
        <v>37325</v>
      </c>
      <c r="J1351">
        <v>18</v>
      </c>
      <c r="K1351" t="s">
        <v>37019</v>
      </c>
      <c r="L1351" t="s">
        <v>37201</v>
      </c>
      <c r="M1351" t="s">
        <v>37326</v>
      </c>
      <c r="N1351" t="s">
        <v>37097</v>
      </c>
      <c r="O1351" t="s">
        <v>37098</v>
      </c>
      <c r="P1351" t="s">
        <v>37341</v>
      </c>
      <c r="Q1351">
        <v>64.3333333333333</v>
      </c>
      <c r="R1351">
        <v>27.8333333333333</v>
      </c>
      <c r="S1351" s="16">
        <v>9</v>
      </c>
      <c r="T1351">
        <v>15.0462372268954</v>
      </c>
      <c r="U1351">
        <v>101.117823067803</v>
      </c>
      <c r="V1351">
        <v>30</v>
      </c>
      <c r="W1351">
        <v>15</v>
      </c>
    </row>
    <row r="1352" spans="1:23">
      <c r="A1352" t="s">
        <v>37324</v>
      </c>
      <c r="B1352" t="s">
        <v>12695</v>
      </c>
      <c r="C1352" t="s">
        <v>13280</v>
      </c>
      <c r="D1352">
        <v>1986</v>
      </c>
      <c r="E1352" t="s">
        <v>13281</v>
      </c>
      <c r="F1352" t="s">
        <v>13282</v>
      </c>
      <c r="G1352">
        <v>18</v>
      </c>
      <c r="H1352" t="s">
        <v>37325</v>
      </c>
      <c r="J1352">
        <v>18</v>
      </c>
      <c r="K1352" t="s">
        <v>37019</v>
      </c>
      <c r="L1352" t="s">
        <v>37201</v>
      </c>
      <c r="M1352" t="s">
        <v>37326</v>
      </c>
      <c r="N1352" t="s">
        <v>37097</v>
      </c>
      <c r="O1352" t="s">
        <v>37098</v>
      </c>
      <c r="P1352" t="s">
        <v>37341</v>
      </c>
      <c r="Q1352">
        <v>64.3333333333333</v>
      </c>
      <c r="R1352">
        <v>27.8333333333333</v>
      </c>
      <c r="S1352" s="16">
        <v>9</v>
      </c>
      <c r="T1352">
        <v>16.575622424208198</v>
      </c>
      <c r="U1352">
        <v>91.938124541297299</v>
      </c>
      <c r="V1352">
        <v>30</v>
      </c>
      <c r="W1352">
        <v>16.5</v>
      </c>
    </row>
    <row r="1353" spans="1:23">
      <c r="A1353" t="s">
        <v>37324</v>
      </c>
      <c r="B1353" t="s">
        <v>12695</v>
      </c>
      <c r="C1353" t="s">
        <v>13280</v>
      </c>
      <c r="D1353">
        <v>1986</v>
      </c>
      <c r="E1353" t="s">
        <v>13281</v>
      </c>
      <c r="F1353" t="s">
        <v>13282</v>
      </c>
      <c r="G1353">
        <v>18</v>
      </c>
      <c r="H1353" t="s">
        <v>37325</v>
      </c>
      <c r="J1353">
        <v>18</v>
      </c>
      <c r="K1353" t="s">
        <v>37019</v>
      </c>
      <c r="L1353" t="s">
        <v>37201</v>
      </c>
      <c r="M1353" t="s">
        <v>37326</v>
      </c>
      <c r="N1353" t="s">
        <v>37097</v>
      </c>
      <c r="O1353" t="s">
        <v>37098</v>
      </c>
      <c r="P1353" t="s">
        <v>37341</v>
      </c>
      <c r="Q1353">
        <v>64.3333333333333</v>
      </c>
      <c r="R1353">
        <v>27.8333333333333</v>
      </c>
      <c r="S1353" s="16">
        <v>9</v>
      </c>
      <c r="T1353">
        <v>18.080618754587</v>
      </c>
      <c r="U1353">
        <v>55.795178682323701</v>
      </c>
      <c r="V1353">
        <v>30</v>
      </c>
      <c r="W1353">
        <v>18</v>
      </c>
    </row>
    <row r="1354" spans="1:23">
      <c r="A1354" t="s">
        <v>37324</v>
      </c>
      <c r="B1354" t="s">
        <v>12695</v>
      </c>
      <c r="C1354" t="s">
        <v>13280</v>
      </c>
      <c r="D1354">
        <v>1986</v>
      </c>
      <c r="E1354" t="s">
        <v>13281</v>
      </c>
      <c r="F1354" t="s">
        <v>13282</v>
      </c>
      <c r="G1354">
        <v>18</v>
      </c>
      <c r="H1354" t="s">
        <v>37325</v>
      </c>
      <c r="J1354">
        <v>18</v>
      </c>
      <c r="K1354" t="s">
        <v>37019</v>
      </c>
      <c r="L1354" t="s">
        <v>37201</v>
      </c>
      <c r="M1354" t="s">
        <v>37326</v>
      </c>
      <c r="N1354" t="s">
        <v>37097</v>
      </c>
      <c r="O1354" t="s">
        <v>37098</v>
      </c>
      <c r="P1354" t="s">
        <v>37341</v>
      </c>
      <c r="Q1354">
        <v>64.3333333333333</v>
      </c>
      <c r="R1354">
        <v>27.8333333333333</v>
      </c>
      <c r="S1354" s="16">
        <v>9</v>
      </c>
      <c r="T1354">
        <v>19.481962400496801</v>
      </c>
      <c r="U1354">
        <v>5.0584316603624302</v>
      </c>
      <c r="V1354">
        <v>30</v>
      </c>
      <c r="W1354">
        <v>19.5</v>
      </c>
    </row>
    <row r="1355" spans="1:23">
      <c r="A1355" t="s">
        <v>37324</v>
      </c>
      <c r="B1355" t="s">
        <v>12695</v>
      </c>
      <c r="C1355" t="s">
        <v>13280</v>
      </c>
      <c r="D1355">
        <v>1986</v>
      </c>
      <c r="E1355" t="s">
        <v>13281</v>
      </c>
      <c r="F1355" t="s">
        <v>13282</v>
      </c>
      <c r="G1355">
        <v>18</v>
      </c>
      <c r="H1355" t="s">
        <v>37325</v>
      </c>
      <c r="J1355">
        <v>18</v>
      </c>
      <c r="K1355" t="s">
        <v>37019</v>
      </c>
      <c r="L1355" t="s">
        <v>37201</v>
      </c>
      <c r="M1355" t="s">
        <v>37326</v>
      </c>
      <c r="N1355" t="s">
        <v>37097</v>
      </c>
      <c r="O1355" t="s">
        <v>37098</v>
      </c>
      <c r="P1355" t="s">
        <v>37341</v>
      </c>
      <c r="Q1355">
        <v>64.3333333333333</v>
      </c>
      <c r="R1355">
        <v>27.8333333333333</v>
      </c>
      <c r="S1355" s="16">
        <v>9</v>
      </c>
      <c r="T1355">
        <v>20.9310675774854</v>
      </c>
      <c r="U1355">
        <v>7.1247106644837004</v>
      </c>
      <c r="V1355">
        <v>30</v>
      </c>
      <c r="W1355">
        <v>21</v>
      </c>
    </row>
    <row r="1356" spans="1:23">
      <c r="A1356" t="s">
        <v>37324</v>
      </c>
      <c r="B1356" t="s">
        <v>12695</v>
      </c>
      <c r="C1356" t="s">
        <v>13280</v>
      </c>
      <c r="D1356">
        <v>1986</v>
      </c>
      <c r="E1356" t="s">
        <v>13281</v>
      </c>
      <c r="F1356" t="s">
        <v>13282</v>
      </c>
      <c r="G1356">
        <v>18</v>
      </c>
      <c r="H1356" t="s">
        <v>37325</v>
      </c>
      <c r="J1356">
        <v>18</v>
      </c>
      <c r="K1356" t="s">
        <v>37019</v>
      </c>
      <c r="L1356" t="s">
        <v>37201</v>
      </c>
      <c r="M1356" t="s">
        <v>37326</v>
      </c>
      <c r="N1356" t="s">
        <v>37097</v>
      </c>
      <c r="O1356" t="s">
        <v>37098</v>
      </c>
      <c r="P1356" t="s">
        <v>37342</v>
      </c>
      <c r="Q1356">
        <f t="shared" ref="Q1356:Q1364" si="16">41+50/60</f>
        <v>41.833333333333336</v>
      </c>
      <c r="R1356">
        <f t="shared" ref="R1356:R1364" si="17">44+30/60</f>
        <v>44.5</v>
      </c>
      <c r="S1356" s="16">
        <v>9</v>
      </c>
      <c r="T1356">
        <v>9.1650008375676997</v>
      </c>
      <c r="U1356">
        <v>99.084259310960903</v>
      </c>
      <c r="V1356">
        <v>30</v>
      </c>
      <c r="W1356">
        <v>9</v>
      </c>
    </row>
    <row r="1357" spans="1:23">
      <c r="A1357" t="s">
        <v>37324</v>
      </c>
      <c r="B1357" t="s">
        <v>12695</v>
      </c>
      <c r="C1357" t="s">
        <v>13280</v>
      </c>
      <c r="D1357">
        <v>1986</v>
      </c>
      <c r="E1357" t="s">
        <v>13281</v>
      </c>
      <c r="F1357" t="s">
        <v>13282</v>
      </c>
      <c r="G1357">
        <v>18</v>
      </c>
      <c r="H1357" t="s">
        <v>37325</v>
      </c>
      <c r="J1357">
        <v>18</v>
      </c>
      <c r="K1357" t="s">
        <v>37019</v>
      </c>
      <c r="L1357" t="s">
        <v>37201</v>
      </c>
      <c r="M1357" t="s">
        <v>37326</v>
      </c>
      <c r="N1357" t="s">
        <v>37097</v>
      </c>
      <c r="O1357" t="s">
        <v>37098</v>
      </c>
      <c r="P1357" t="s">
        <v>37342</v>
      </c>
      <c r="Q1357">
        <f t="shared" si="16"/>
        <v>41.833333333333336</v>
      </c>
      <c r="R1357">
        <f t="shared" si="17"/>
        <v>44.5</v>
      </c>
      <c r="S1357" s="16">
        <v>9</v>
      </c>
      <c r="T1357">
        <v>10.5198503545703</v>
      </c>
      <c r="U1357">
        <v>96.945669774973496</v>
      </c>
      <c r="V1357">
        <v>30</v>
      </c>
      <c r="W1357">
        <v>10.5</v>
      </c>
    </row>
    <row r="1358" spans="1:23">
      <c r="A1358" t="s">
        <v>37324</v>
      </c>
      <c r="B1358" t="s">
        <v>12695</v>
      </c>
      <c r="C1358" t="s">
        <v>13280</v>
      </c>
      <c r="D1358">
        <v>1986</v>
      </c>
      <c r="E1358" t="s">
        <v>13281</v>
      </c>
      <c r="F1358" t="s">
        <v>13282</v>
      </c>
      <c r="G1358">
        <v>18</v>
      </c>
      <c r="H1358" t="s">
        <v>37325</v>
      </c>
      <c r="J1358">
        <v>18</v>
      </c>
      <c r="K1358" t="s">
        <v>37019</v>
      </c>
      <c r="L1358" t="s">
        <v>37201</v>
      </c>
      <c r="M1358" t="s">
        <v>37326</v>
      </c>
      <c r="N1358" t="s">
        <v>37097</v>
      </c>
      <c r="O1358" t="s">
        <v>37098</v>
      </c>
      <c r="P1358" t="s">
        <v>37342</v>
      </c>
      <c r="Q1358">
        <f t="shared" si="16"/>
        <v>41.833333333333336</v>
      </c>
      <c r="R1358">
        <f t="shared" si="17"/>
        <v>44.5</v>
      </c>
      <c r="S1358" s="16">
        <v>9</v>
      </c>
      <c r="T1358">
        <v>12.110893963928699</v>
      </c>
      <c r="U1358">
        <v>55.932771232341203</v>
      </c>
      <c r="V1358">
        <v>30</v>
      </c>
      <c r="W1358">
        <v>12</v>
      </c>
    </row>
    <row r="1359" spans="1:23">
      <c r="A1359" t="s">
        <v>37324</v>
      </c>
      <c r="B1359" t="s">
        <v>12695</v>
      </c>
      <c r="C1359" t="s">
        <v>13280</v>
      </c>
      <c r="D1359">
        <v>1986</v>
      </c>
      <c r="E1359" t="s">
        <v>13281</v>
      </c>
      <c r="F1359" t="s">
        <v>13282</v>
      </c>
      <c r="G1359">
        <v>18</v>
      </c>
      <c r="H1359" t="s">
        <v>37325</v>
      </c>
      <c r="J1359">
        <v>18</v>
      </c>
      <c r="K1359" t="s">
        <v>37019</v>
      </c>
      <c r="L1359" t="s">
        <v>37201</v>
      </c>
      <c r="M1359" t="s">
        <v>37326</v>
      </c>
      <c r="N1359" t="s">
        <v>37097</v>
      </c>
      <c r="O1359" t="s">
        <v>37098</v>
      </c>
      <c r="P1359" t="s">
        <v>37342</v>
      </c>
      <c r="Q1359">
        <f t="shared" si="16"/>
        <v>41.833333333333336</v>
      </c>
      <c r="R1359">
        <f t="shared" si="17"/>
        <v>44.5</v>
      </c>
      <c r="S1359" s="16">
        <v>9</v>
      </c>
      <c r="T1359">
        <v>13.603439611368501</v>
      </c>
      <c r="U1359">
        <v>6.0249036797142699</v>
      </c>
      <c r="V1359">
        <v>30</v>
      </c>
      <c r="W1359">
        <v>13.5</v>
      </c>
    </row>
    <row r="1360" spans="1:23">
      <c r="A1360" t="s">
        <v>37324</v>
      </c>
      <c r="B1360" t="s">
        <v>12695</v>
      </c>
      <c r="C1360" t="s">
        <v>13280</v>
      </c>
      <c r="D1360">
        <v>1986</v>
      </c>
      <c r="E1360" t="s">
        <v>13281</v>
      </c>
      <c r="F1360" t="s">
        <v>13282</v>
      </c>
      <c r="G1360">
        <v>18</v>
      </c>
      <c r="H1360" t="s">
        <v>37325</v>
      </c>
      <c r="J1360">
        <v>18</v>
      </c>
      <c r="K1360" t="s">
        <v>37019</v>
      </c>
      <c r="L1360" t="s">
        <v>37201</v>
      </c>
      <c r="M1360" t="s">
        <v>37326</v>
      </c>
      <c r="N1360" t="s">
        <v>37097</v>
      </c>
      <c r="O1360" t="s">
        <v>37098</v>
      </c>
      <c r="P1360" t="s">
        <v>37342</v>
      </c>
      <c r="Q1360">
        <f t="shared" si="16"/>
        <v>41.833333333333336</v>
      </c>
      <c r="R1360">
        <f t="shared" si="17"/>
        <v>44.5</v>
      </c>
      <c r="S1360" s="16">
        <v>9</v>
      </c>
      <c r="T1360">
        <v>14.9592942096152</v>
      </c>
      <c r="U1360">
        <v>4.9974872968898501</v>
      </c>
      <c r="V1360">
        <v>30</v>
      </c>
      <c r="W1360">
        <v>15</v>
      </c>
    </row>
    <row r="1361" spans="1:23">
      <c r="A1361" t="s">
        <v>37324</v>
      </c>
      <c r="B1361" t="s">
        <v>12695</v>
      </c>
      <c r="C1361" t="s">
        <v>13280</v>
      </c>
      <c r="D1361">
        <v>1986</v>
      </c>
      <c r="E1361" t="s">
        <v>13281</v>
      </c>
      <c r="F1361" t="s">
        <v>13282</v>
      </c>
      <c r="G1361">
        <v>18</v>
      </c>
      <c r="H1361" t="s">
        <v>37325</v>
      </c>
      <c r="J1361">
        <v>18</v>
      </c>
      <c r="K1361" t="s">
        <v>37019</v>
      </c>
      <c r="L1361" t="s">
        <v>37201</v>
      </c>
      <c r="M1361" t="s">
        <v>37326</v>
      </c>
      <c r="N1361" t="s">
        <v>37097</v>
      </c>
      <c r="O1361" t="s">
        <v>37098</v>
      </c>
      <c r="P1361" t="s">
        <v>37342</v>
      </c>
      <c r="Q1361">
        <f t="shared" si="16"/>
        <v>41.833333333333336</v>
      </c>
      <c r="R1361">
        <f t="shared" si="17"/>
        <v>44.5</v>
      </c>
      <c r="S1361" s="16">
        <v>9</v>
      </c>
      <c r="T1361">
        <v>16.494053269305901</v>
      </c>
      <c r="U1361">
        <v>1.75889217711767</v>
      </c>
      <c r="V1361">
        <v>30</v>
      </c>
      <c r="W1361">
        <v>16.5</v>
      </c>
    </row>
    <row r="1362" spans="1:23">
      <c r="A1362" t="s">
        <v>37324</v>
      </c>
      <c r="B1362" t="s">
        <v>12695</v>
      </c>
      <c r="C1362" t="s">
        <v>13280</v>
      </c>
      <c r="D1362">
        <v>1986</v>
      </c>
      <c r="E1362" t="s">
        <v>13281</v>
      </c>
      <c r="F1362" t="s">
        <v>13282</v>
      </c>
      <c r="G1362">
        <v>18</v>
      </c>
      <c r="H1362" t="s">
        <v>37325</v>
      </c>
      <c r="J1362">
        <v>18</v>
      </c>
      <c r="K1362" t="s">
        <v>37019</v>
      </c>
      <c r="L1362" t="s">
        <v>37201</v>
      </c>
      <c r="M1362" t="s">
        <v>37326</v>
      </c>
      <c r="N1362" t="s">
        <v>37097</v>
      </c>
      <c r="O1362" t="s">
        <v>37098</v>
      </c>
      <c r="P1362" t="s">
        <v>37342</v>
      </c>
      <c r="Q1362">
        <f t="shared" si="16"/>
        <v>41.833333333333336</v>
      </c>
      <c r="R1362">
        <f t="shared" si="17"/>
        <v>44.5</v>
      </c>
      <c r="S1362" s="16">
        <v>9</v>
      </c>
      <c r="T1362">
        <v>18.0328326539728</v>
      </c>
      <c r="U1362">
        <v>2.9649896699983098</v>
      </c>
      <c r="V1362">
        <v>30</v>
      </c>
      <c r="W1362">
        <v>18</v>
      </c>
    </row>
    <row r="1363" spans="1:23">
      <c r="A1363" t="s">
        <v>37324</v>
      </c>
      <c r="B1363" t="s">
        <v>12695</v>
      </c>
      <c r="C1363" t="s">
        <v>13280</v>
      </c>
      <c r="D1363">
        <v>1986</v>
      </c>
      <c r="E1363" t="s">
        <v>13281</v>
      </c>
      <c r="F1363" t="s">
        <v>13282</v>
      </c>
      <c r="G1363">
        <v>18</v>
      </c>
      <c r="H1363" t="s">
        <v>37325</v>
      </c>
      <c r="J1363">
        <v>18</v>
      </c>
      <c r="K1363" t="s">
        <v>37019</v>
      </c>
      <c r="L1363" t="s">
        <v>37201</v>
      </c>
      <c r="M1363" t="s">
        <v>37326</v>
      </c>
      <c r="N1363" t="s">
        <v>37097</v>
      </c>
      <c r="O1363" t="s">
        <v>37098</v>
      </c>
      <c r="P1363" t="s">
        <v>37342</v>
      </c>
      <c r="Q1363">
        <f t="shared" si="16"/>
        <v>41.833333333333336</v>
      </c>
      <c r="R1363">
        <f t="shared" si="17"/>
        <v>44.5</v>
      </c>
      <c r="S1363" s="16">
        <v>9</v>
      </c>
      <c r="T1363">
        <v>19.569601876151602</v>
      </c>
      <c r="U1363">
        <v>1.9487408565526001</v>
      </c>
      <c r="V1363">
        <v>30</v>
      </c>
      <c r="W1363">
        <v>19.5</v>
      </c>
    </row>
    <row r="1364" spans="1:23">
      <c r="A1364" t="s">
        <v>37324</v>
      </c>
      <c r="B1364" t="s">
        <v>12695</v>
      </c>
      <c r="C1364" t="s">
        <v>13280</v>
      </c>
      <c r="D1364">
        <v>1986</v>
      </c>
      <c r="E1364" t="s">
        <v>13281</v>
      </c>
      <c r="F1364" t="s">
        <v>13282</v>
      </c>
      <c r="G1364">
        <v>18</v>
      </c>
      <c r="H1364" t="s">
        <v>37325</v>
      </c>
      <c r="J1364">
        <v>18</v>
      </c>
      <c r="K1364" t="s">
        <v>37019</v>
      </c>
      <c r="L1364" t="s">
        <v>37201</v>
      </c>
      <c r="M1364" t="s">
        <v>37326</v>
      </c>
      <c r="N1364" t="s">
        <v>37097</v>
      </c>
      <c r="O1364" t="s">
        <v>37098</v>
      </c>
      <c r="P1364" t="s">
        <v>37342</v>
      </c>
      <c r="Q1364">
        <f t="shared" si="16"/>
        <v>41.833333333333336</v>
      </c>
      <c r="R1364">
        <f t="shared" si="17"/>
        <v>44.5</v>
      </c>
      <c r="S1364" s="16">
        <v>9</v>
      </c>
      <c r="T1364">
        <v>21.015913786364301</v>
      </c>
      <c r="U1364">
        <v>0.92690825841759705</v>
      </c>
      <c r="V1364">
        <v>30</v>
      </c>
      <c r="W1364">
        <v>21</v>
      </c>
    </row>
    <row r="1365" spans="1:23">
      <c r="A1365" t="s">
        <v>37324</v>
      </c>
      <c r="B1365" t="s">
        <v>12695</v>
      </c>
      <c r="C1365" t="s">
        <v>13280</v>
      </c>
      <c r="D1365">
        <v>1986</v>
      </c>
      <c r="E1365" t="s">
        <v>13281</v>
      </c>
      <c r="F1365" t="s">
        <v>13282</v>
      </c>
      <c r="G1365">
        <v>18</v>
      </c>
      <c r="H1365" t="s">
        <v>37325</v>
      </c>
      <c r="J1365">
        <v>18</v>
      </c>
      <c r="K1365" t="s">
        <v>37019</v>
      </c>
      <c r="L1365" t="s">
        <v>37201</v>
      </c>
      <c r="M1365" t="s">
        <v>37326</v>
      </c>
      <c r="N1365" t="s">
        <v>37097</v>
      </c>
      <c r="O1365" t="s">
        <v>37098</v>
      </c>
      <c r="P1365" t="s">
        <v>37343</v>
      </c>
      <c r="Q1365">
        <v>46.1666666666667</v>
      </c>
      <c r="R1365">
        <v>8.8333333333333304</v>
      </c>
      <c r="S1365" s="16">
        <v>9</v>
      </c>
      <c r="T1365">
        <v>7.6985697386815701</v>
      </c>
      <c r="U1365">
        <v>93.644477900849495</v>
      </c>
      <c r="V1365">
        <v>30</v>
      </c>
      <c r="W1365">
        <v>7.5</v>
      </c>
    </row>
    <row r="1366" spans="1:23">
      <c r="A1366" t="s">
        <v>37324</v>
      </c>
      <c r="B1366" t="s">
        <v>12695</v>
      </c>
      <c r="C1366" t="s">
        <v>13280</v>
      </c>
      <c r="D1366">
        <v>1986</v>
      </c>
      <c r="E1366" t="s">
        <v>13281</v>
      </c>
      <c r="F1366" t="s">
        <v>13282</v>
      </c>
      <c r="G1366">
        <v>18</v>
      </c>
      <c r="H1366" t="s">
        <v>37325</v>
      </c>
      <c r="J1366">
        <v>18</v>
      </c>
      <c r="K1366" t="s">
        <v>37019</v>
      </c>
      <c r="L1366" t="s">
        <v>37201</v>
      </c>
      <c r="M1366" t="s">
        <v>37326</v>
      </c>
      <c r="N1366" t="s">
        <v>37097</v>
      </c>
      <c r="O1366" t="s">
        <v>37098</v>
      </c>
      <c r="P1366" t="s">
        <v>37343</v>
      </c>
      <c r="Q1366">
        <v>46.1666666666667</v>
      </c>
      <c r="R1366">
        <v>8.8333333333333304</v>
      </c>
      <c r="S1366" s="16">
        <v>9</v>
      </c>
      <c r="T1366">
        <v>9.1290461339928992</v>
      </c>
      <c r="U1366">
        <v>88.353586407140597</v>
      </c>
      <c r="V1366">
        <v>30</v>
      </c>
      <c r="W1366">
        <v>9</v>
      </c>
    </row>
    <row r="1367" spans="1:23">
      <c r="A1367" t="s">
        <v>37324</v>
      </c>
      <c r="B1367" t="s">
        <v>12695</v>
      </c>
      <c r="C1367" t="s">
        <v>13280</v>
      </c>
      <c r="D1367">
        <v>1986</v>
      </c>
      <c r="E1367" t="s">
        <v>13281</v>
      </c>
      <c r="F1367" t="s">
        <v>13282</v>
      </c>
      <c r="G1367">
        <v>18</v>
      </c>
      <c r="H1367" t="s">
        <v>37325</v>
      </c>
      <c r="J1367">
        <v>18</v>
      </c>
      <c r="K1367" t="s">
        <v>37019</v>
      </c>
      <c r="L1367" t="s">
        <v>37201</v>
      </c>
      <c r="M1367" t="s">
        <v>37326</v>
      </c>
      <c r="N1367" t="s">
        <v>37097</v>
      </c>
      <c r="O1367" t="s">
        <v>37098</v>
      </c>
      <c r="P1367" t="s">
        <v>37343</v>
      </c>
      <c r="Q1367">
        <v>46.1666666666667</v>
      </c>
      <c r="R1367">
        <v>8.8333333333333304</v>
      </c>
      <c r="S1367" s="16">
        <v>9</v>
      </c>
      <c r="T1367">
        <v>10.756963114313301</v>
      </c>
      <c r="U1367">
        <v>92.751908807398493</v>
      </c>
      <c r="V1367">
        <v>30</v>
      </c>
      <c r="W1367">
        <v>10.5</v>
      </c>
    </row>
    <row r="1368" spans="1:23">
      <c r="A1368" t="s">
        <v>37324</v>
      </c>
      <c r="B1368" t="s">
        <v>12695</v>
      </c>
      <c r="C1368" t="s">
        <v>13280</v>
      </c>
      <c r="D1368">
        <v>1986</v>
      </c>
      <c r="E1368" t="s">
        <v>13281</v>
      </c>
      <c r="F1368" t="s">
        <v>13282</v>
      </c>
      <c r="G1368">
        <v>18</v>
      </c>
      <c r="H1368" t="s">
        <v>37325</v>
      </c>
      <c r="J1368">
        <v>18</v>
      </c>
      <c r="K1368" t="s">
        <v>37019</v>
      </c>
      <c r="L1368" t="s">
        <v>37201</v>
      </c>
      <c r="M1368" t="s">
        <v>37326</v>
      </c>
      <c r="N1368" t="s">
        <v>37097</v>
      </c>
      <c r="O1368" t="s">
        <v>37098</v>
      </c>
      <c r="P1368" t="s">
        <v>37343</v>
      </c>
      <c r="Q1368">
        <v>46.1666666666667</v>
      </c>
      <c r="R1368">
        <v>8.8333333333333304</v>
      </c>
      <c r="S1368" s="16">
        <v>9</v>
      </c>
      <c r="T1368">
        <v>12.1642112055059</v>
      </c>
      <c r="U1368">
        <v>74.556403914399397</v>
      </c>
      <c r="V1368">
        <v>30</v>
      </c>
      <c r="W1368">
        <v>12</v>
      </c>
    </row>
    <row r="1369" spans="1:23">
      <c r="A1369" t="s">
        <v>37324</v>
      </c>
      <c r="B1369" t="s">
        <v>12695</v>
      </c>
      <c r="C1369" t="s">
        <v>13280</v>
      </c>
      <c r="D1369">
        <v>1986</v>
      </c>
      <c r="E1369" t="s">
        <v>13281</v>
      </c>
      <c r="F1369" t="s">
        <v>13282</v>
      </c>
      <c r="G1369">
        <v>18</v>
      </c>
      <c r="H1369" t="s">
        <v>37325</v>
      </c>
      <c r="J1369">
        <v>18</v>
      </c>
      <c r="K1369" t="s">
        <v>37019</v>
      </c>
      <c r="L1369" t="s">
        <v>37201</v>
      </c>
      <c r="M1369" t="s">
        <v>37326</v>
      </c>
      <c r="N1369" t="s">
        <v>37097</v>
      </c>
      <c r="O1369" t="s">
        <v>37098</v>
      </c>
      <c r="P1369" t="s">
        <v>37343</v>
      </c>
      <c r="Q1369">
        <v>46.1666666666667</v>
      </c>
      <c r="R1369">
        <v>8.8333333333333304</v>
      </c>
      <c r="S1369" s="16">
        <v>9</v>
      </c>
      <c r="T1369">
        <v>13.5937197548123</v>
      </c>
      <c r="U1369">
        <v>18.7278201957199</v>
      </c>
      <c r="V1369">
        <v>30</v>
      </c>
      <c r="W1369">
        <v>13.5</v>
      </c>
    </row>
    <row r="1370" spans="1:23">
      <c r="A1370" t="s">
        <v>37324</v>
      </c>
      <c r="B1370" t="s">
        <v>12695</v>
      </c>
      <c r="C1370" t="s">
        <v>13280</v>
      </c>
      <c r="D1370">
        <v>1986</v>
      </c>
      <c r="E1370" t="s">
        <v>13281</v>
      </c>
      <c r="F1370" t="s">
        <v>13282</v>
      </c>
      <c r="G1370">
        <v>18</v>
      </c>
      <c r="H1370" t="s">
        <v>37325</v>
      </c>
      <c r="J1370">
        <v>18</v>
      </c>
      <c r="K1370" t="s">
        <v>37019</v>
      </c>
      <c r="L1370" t="s">
        <v>37201</v>
      </c>
      <c r="M1370" t="s">
        <v>37326</v>
      </c>
      <c r="N1370" t="s">
        <v>37097</v>
      </c>
      <c r="O1370" t="s">
        <v>37098</v>
      </c>
      <c r="P1370" t="s">
        <v>37343</v>
      </c>
      <c r="Q1370">
        <v>46.1666666666667</v>
      </c>
      <c r="R1370">
        <v>8.8333333333333304</v>
      </c>
      <c r="S1370" s="16">
        <v>9</v>
      </c>
      <c r="T1370">
        <v>15.1045273685342</v>
      </c>
      <c r="U1370">
        <v>8.0653833745562906</v>
      </c>
      <c r="V1370">
        <v>30</v>
      </c>
      <c r="W1370">
        <v>15</v>
      </c>
    </row>
    <row r="1371" spans="1:23">
      <c r="A1371" t="s">
        <v>37324</v>
      </c>
      <c r="B1371" t="s">
        <v>12695</v>
      </c>
      <c r="C1371" t="s">
        <v>13280</v>
      </c>
      <c r="D1371">
        <v>1986</v>
      </c>
      <c r="E1371" t="s">
        <v>13281</v>
      </c>
      <c r="F1371" t="s">
        <v>13282</v>
      </c>
      <c r="G1371">
        <v>18</v>
      </c>
      <c r="H1371" t="s">
        <v>37325</v>
      </c>
      <c r="J1371">
        <v>18</v>
      </c>
      <c r="K1371" t="s">
        <v>37019</v>
      </c>
      <c r="L1371" t="s">
        <v>37201</v>
      </c>
      <c r="M1371" t="s">
        <v>37326</v>
      </c>
      <c r="N1371" t="s">
        <v>37097</v>
      </c>
      <c r="O1371" t="s">
        <v>37098</v>
      </c>
      <c r="P1371" t="s">
        <v>37343</v>
      </c>
      <c r="Q1371">
        <v>46.1666666666667</v>
      </c>
      <c r="R1371">
        <v>8.8333333333333304</v>
      </c>
      <c r="S1371" s="16">
        <v>9</v>
      </c>
      <c r="T1371">
        <v>16.630820518335302</v>
      </c>
      <c r="U1371">
        <v>6.0060221529196198</v>
      </c>
      <c r="V1371">
        <v>30</v>
      </c>
      <c r="W1371">
        <v>16.5</v>
      </c>
    </row>
    <row r="1372" spans="1:23">
      <c r="A1372" t="s">
        <v>37324</v>
      </c>
      <c r="B1372" t="s">
        <v>12695</v>
      </c>
      <c r="C1372" t="s">
        <v>13280</v>
      </c>
      <c r="D1372">
        <v>1986</v>
      </c>
      <c r="E1372" t="s">
        <v>13281</v>
      </c>
      <c r="F1372" t="s">
        <v>13282</v>
      </c>
      <c r="G1372">
        <v>18</v>
      </c>
      <c r="H1372" t="s">
        <v>37325</v>
      </c>
      <c r="J1372">
        <v>18</v>
      </c>
      <c r="K1372" t="s">
        <v>37019</v>
      </c>
      <c r="L1372" t="s">
        <v>37201</v>
      </c>
      <c r="M1372" t="s">
        <v>37326</v>
      </c>
      <c r="N1372" t="s">
        <v>37097</v>
      </c>
      <c r="O1372" t="s">
        <v>37098</v>
      </c>
      <c r="P1372" t="s">
        <v>37343</v>
      </c>
      <c r="Q1372">
        <v>46.1666666666667</v>
      </c>
      <c r="R1372">
        <v>8.8333333333333304</v>
      </c>
      <c r="S1372" s="16">
        <v>9</v>
      </c>
      <c r="T1372">
        <v>18.153242284116502</v>
      </c>
      <c r="U1372">
        <v>1.7958920314011899</v>
      </c>
      <c r="V1372">
        <v>30</v>
      </c>
      <c r="W1372">
        <v>18</v>
      </c>
    </row>
    <row r="1373" spans="1:23">
      <c r="A1373" t="s">
        <v>37324</v>
      </c>
      <c r="B1373" t="s">
        <v>12695</v>
      </c>
      <c r="C1373" t="s">
        <v>13280</v>
      </c>
      <c r="D1373">
        <v>1986</v>
      </c>
      <c r="E1373" t="s">
        <v>13281</v>
      </c>
      <c r="F1373" t="s">
        <v>13282</v>
      </c>
      <c r="G1373">
        <v>18</v>
      </c>
      <c r="H1373" t="s">
        <v>37325</v>
      </c>
      <c r="J1373">
        <v>18</v>
      </c>
      <c r="K1373" t="s">
        <v>37019</v>
      </c>
      <c r="L1373" t="s">
        <v>37201</v>
      </c>
      <c r="M1373" t="s">
        <v>37326</v>
      </c>
      <c r="N1373" t="s">
        <v>37097</v>
      </c>
      <c r="O1373" t="s">
        <v>37098</v>
      </c>
      <c r="P1373" t="s">
        <v>37343</v>
      </c>
      <c r="Q1373">
        <v>46.1666666666667</v>
      </c>
      <c r="R1373">
        <v>8.8333333333333304</v>
      </c>
      <c r="S1373" s="16">
        <v>9</v>
      </c>
      <c r="T1373">
        <v>19.507258845037001</v>
      </c>
      <c r="U1373">
        <v>4.0273147650285601</v>
      </c>
      <c r="V1373">
        <v>30</v>
      </c>
      <c r="W1373">
        <v>19.5</v>
      </c>
    </row>
    <row r="1374" spans="1:23">
      <c r="A1374" t="s">
        <v>37324</v>
      </c>
      <c r="B1374" t="s">
        <v>12695</v>
      </c>
      <c r="C1374" t="s">
        <v>13280</v>
      </c>
      <c r="D1374">
        <v>1986</v>
      </c>
      <c r="E1374" t="s">
        <v>13281</v>
      </c>
      <c r="F1374" t="s">
        <v>13282</v>
      </c>
      <c r="G1374">
        <v>18</v>
      </c>
      <c r="H1374" t="s">
        <v>37325</v>
      </c>
      <c r="J1374">
        <v>18</v>
      </c>
      <c r="K1374" t="s">
        <v>37019</v>
      </c>
      <c r="L1374" t="s">
        <v>37201</v>
      </c>
      <c r="M1374" t="s">
        <v>37326</v>
      </c>
      <c r="N1374" t="s">
        <v>37097</v>
      </c>
      <c r="O1374" t="s">
        <v>37098</v>
      </c>
      <c r="P1374" t="s">
        <v>37344</v>
      </c>
      <c r="Q1374">
        <v>46.1666666666667</v>
      </c>
      <c r="R1374">
        <v>8.8333333333333304</v>
      </c>
      <c r="S1374" s="16">
        <v>9</v>
      </c>
      <c r="T1374">
        <v>7.5299999999999896</v>
      </c>
      <c r="U1374">
        <v>3.2444444444444098</v>
      </c>
      <c r="V1374">
        <v>30</v>
      </c>
      <c r="W1374">
        <v>7.5</v>
      </c>
    </row>
    <row r="1375" spans="1:23">
      <c r="A1375" t="s">
        <v>37324</v>
      </c>
      <c r="B1375" t="s">
        <v>12695</v>
      </c>
      <c r="C1375" t="s">
        <v>13280</v>
      </c>
      <c r="D1375">
        <v>1986</v>
      </c>
      <c r="E1375" t="s">
        <v>13281</v>
      </c>
      <c r="F1375" t="s">
        <v>13282</v>
      </c>
      <c r="G1375">
        <v>18</v>
      </c>
      <c r="H1375" t="s">
        <v>37325</v>
      </c>
      <c r="J1375">
        <v>18</v>
      </c>
      <c r="K1375" t="s">
        <v>37019</v>
      </c>
      <c r="L1375" t="s">
        <v>37201</v>
      </c>
      <c r="M1375" t="s">
        <v>37326</v>
      </c>
      <c r="N1375" t="s">
        <v>37097</v>
      </c>
      <c r="O1375" t="s">
        <v>37098</v>
      </c>
      <c r="P1375" t="s">
        <v>37344</v>
      </c>
      <c r="Q1375">
        <v>46.1666666666667</v>
      </c>
      <c r="R1375">
        <v>8.8333333333333304</v>
      </c>
      <c r="S1375" s="16">
        <v>9</v>
      </c>
      <c r="T1375">
        <v>9.06</v>
      </c>
      <c r="U1375">
        <v>9.8166666666667197</v>
      </c>
      <c r="V1375">
        <v>30</v>
      </c>
      <c r="W1375">
        <v>9</v>
      </c>
    </row>
    <row r="1376" spans="1:23">
      <c r="A1376" t="s">
        <v>37324</v>
      </c>
      <c r="B1376" t="s">
        <v>12695</v>
      </c>
      <c r="C1376" t="s">
        <v>13280</v>
      </c>
      <c r="D1376">
        <v>1986</v>
      </c>
      <c r="E1376" t="s">
        <v>13281</v>
      </c>
      <c r="F1376" t="s">
        <v>13282</v>
      </c>
      <c r="G1376">
        <v>18</v>
      </c>
      <c r="H1376" t="s">
        <v>37325</v>
      </c>
      <c r="J1376">
        <v>18</v>
      </c>
      <c r="K1376" t="s">
        <v>37019</v>
      </c>
      <c r="L1376" t="s">
        <v>37201</v>
      </c>
      <c r="M1376" t="s">
        <v>37326</v>
      </c>
      <c r="N1376" t="s">
        <v>37097</v>
      </c>
      <c r="O1376" t="s">
        <v>37098</v>
      </c>
      <c r="P1376" t="s">
        <v>37344</v>
      </c>
      <c r="Q1376">
        <v>46.1666666666667</v>
      </c>
      <c r="R1376">
        <v>8.8333333333333304</v>
      </c>
      <c r="S1376" s="16">
        <v>9</v>
      </c>
      <c r="T1376">
        <v>12.12</v>
      </c>
      <c r="U1376">
        <v>7.4055555555555603</v>
      </c>
      <c r="V1376">
        <v>30</v>
      </c>
      <c r="W1376">
        <v>12</v>
      </c>
    </row>
    <row r="1377" spans="1:23">
      <c r="A1377" t="s">
        <v>37324</v>
      </c>
      <c r="B1377" t="s">
        <v>12695</v>
      </c>
      <c r="C1377" t="s">
        <v>13280</v>
      </c>
      <c r="D1377">
        <v>1986</v>
      </c>
      <c r="E1377" t="s">
        <v>13281</v>
      </c>
      <c r="F1377" t="s">
        <v>13282</v>
      </c>
      <c r="G1377">
        <v>18</v>
      </c>
      <c r="H1377" t="s">
        <v>37325</v>
      </c>
      <c r="J1377">
        <v>18</v>
      </c>
      <c r="K1377" t="s">
        <v>37019</v>
      </c>
      <c r="L1377" t="s">
        <v>37201</v>
      </c>
      <c r="M1377" t="s">
        <v>37326</v>
      </c>
      <c r="N1377" t="s">
        <v>37097</v>
      </c>
      <c r="O1377" t="s">
        <v>37098</v>
      </c>
      <c r="P1377" t="s">
        <v>37344</v>
      </c>
      <c r="Q1377">
        <v>46.1666666666667</v>
      </c>
      <c r="R1377">
        <v>8.8333333333333304</v>
      </c>
      <c r="S1377" s="16">
        <v>9</v>
      </c>
      <c r="T1377">
        <v>13.559999999999899</v>
      </c>
      <c r="U1377">
        <v>2.8722222222221401</v>
      </c>
      <c r="V1377">
        <v>30</v>
      </c>
      <c r="W1377">
        <v>13.5</v>
      </c>
    </row>
    <row r="1378" spans="1:23">
      <c r="A1378" t="s">
        <v>37324</v>
      </c>
      <c r="B1378" t="s">
        <v>12695</v>
      </c>
      <c r="C1378" t="s">
        <v>13280</v>
      </c>
      <c r="D1378">
        <v>1986</v>
      </c>
      <c r="E1378" t="s">
        <v>13281</v>
      </c>
      <c r="F1378" t="s">
        <v>13282</v>
      </c>
      <c r="G1378">
        <v>18</v>
      </c>
      <c r="H1378" t="s">
        <v>37325</v>
      </c>
      <c r="J1378">
        <v>18</v>
      </c>
      <c r="K1378" t="s">
        <v>37019</v>
      </c>
      <c r="L1378" t="s">
        <v>37201</v>
      </c>
      <c r="M1378" t="s">
        <v>37326</v>
      </c>
      <c r="N1378" t="s">
        <v>37097</v>
      </c>
      <c r="O1378" t="s">
        <v>37098</v>
      </c>
      <c r="P1378" t="s">
        <v>37344</v>
      </c>
      <c r="Q1378">
        <v>46.1666666666667</v>
      </c>
      <c r="R1378">
        <v>8.8333333333333304</v>
      </c>
      <c r="S1378" s="16">
        <v>9</v>
      </c>
      <c r="T1378">
        <v>15.09</v>
      </c>
      <c r="U1378">
        <v>7.2222222222222197</v>
      </c>
      <c r="V1378">
        <v>30</v>
      </c>
      <c r="W1378">
        <v>15</v>
      </c>
    </row>
    <row r="1379" spans="1:23">
      <c r="A1379" t="s">
        <v>37324</v>
      </c>
      <c r="B1379" t="s">
        <v>12695</v>
      </c>
      <c r="C1379" t="s">
        <v>13280</v>
      </c>
      <c r="D1379">
        <v>1986</v>
      </c>
      <c r="E1379" t="s">
        <v>13281</v>
      </c>
      <c r="F1379" t="s">
        <v>13282</v>
      </c>
      <c r="G1379">
        <v>18</v>
      </c>
      <c r="H1379" t="s">
        <v>37325</v>
      </c>
      <c r="J1379">
        <v>18</v>
      </c>
      <c r="K1379" t="s">
        <v>37019</v>
      </c>
      <c r="L1379" t="s">
        <v>37201</v>
      </c>
      <c r="M1379" t="s">
        <v>37326</v>
      </c>
      <c r="N1379" t="s">
        <v>37097</v>
      </c>
      <c r="O1379" t="s">
        <v>37098</v>
      </c>
      <c r="P1379" t="s">
        <v>37344</v>
      </c>
      <c r="Q1379">
        <v>46.1666666666667</v>
      </c>
      <c r="R1379">
        <v>8.8333333333333304</v>
      </c>
      <c r="S1379" s="16">
        <v>9</v>
      </c>
      <c r="T1379">
        <v>16.529999999999902</v>
      </c>
      <c r="U1379">
        <v>2.6888888888888101</v>
      </c>
      <c r="V1379">
        <v>30</v>
      </c>
      <c r="W1379">
        <v>16.5</v>
      </c>
    </row>
    <row r="1380" spans="1:23">
      <c r="A1380" t="s">
        <v>37324</v>
      </c>
      <c r="B1380" t="s">
        <v>12695</v>
      </c>
      <c r="C1380" t="s">
        <v>13280</v>
      </c>
      <c r="D1380">
        <v>1986</v>
      </c>
      <c r="E1380" t="s">
        <v>13281</v>
      </c>
      <c r="F1380" t="s">
        <v>13282</v>
      </c>
      <c r="G1380">
        <v>18</v>
      </c>
      <c r="H1380" t="s">
        <v>37325</v>
      </c>
      <c r="J1380">
        <v>18</v>
      </c>
      <c r="K1380" t="s">
        <v>37019</v>
      </c>
      <c r="L1380" t="s">
        <v>37201</v>
      </c>
      <c r="M1380" t="s">
        <v>37326</v>
      </c>
      <c r="N1380" t="s">
        <v>37097</v>
      </c>
      <c r="O1380" t="s">
        <v>37098</v>
      </c>
      <c r="P1380" t="s">
        <v>37344</v>
      </c>
      <c r="Q1380">
        <v>46.1666666666667</v>
      </c>
      <c r="R1380">
        <v>8.8333333333333304</v>
      </c>
      <c r="S1380" s="16">
        <v>9</v>
      </c>
      <c r="T1380">
        <v>18.059999999999999</v>
      </c>
      <c r="U1380">
        <v>2.5944444444443699</v>
      </c>
      <c r="V1380">
        <v>30</v>
      </c>
      <c r="W1380">
        <v>18</v>
      </c>
    </row>
    <row r="1381" spans="1:23">
      <c r="A1381" t="s">
        <v>37324</v>
      </c>
      <c r="B1381" t="s">
        <v>12695</v>
      </c>
      <c r="C1381" t="s">
        <v>13280</v>
      </c>
      <c r="D1381">
        <v>1986</v>
      </c>
      <c r="E1381" t="s">
        <v>13281</v>
      </c>
      <c r="F1381" t="s">
        <v>13282</v>
      </c>
      <c r="G1381">
        <v>18</v>
      </c>
      <c r="H1381" t="s">
        <v>37325</v>
      </c>
      <c r="J1381">
        <v>18</v>
      </c>
      <c r="K1381" t="s">
        <v>37019</v>
      </c>
      <c r="L1381" t="s">
        <v>37201</v>
      </c>
      <c r="M1381" t="s">
        <v>37326</v>
      </c>
      <c r="N1381" t="s">
        <v>37097</v>
      </c>
      <c r="O1381" t="s">
        <v>37098</v>
      </c>
      <c r="P1381" t="s">
        <v>37344</v>
      </c>
      <c r="Q1381">
        <v>46.1666666666667</v>
      </c>
      <c r="R1381">
        <v>8.8333333333333304</v>
      </c>
      <c r="S1381" s="16">
        <v>9</v>
      </c>
      <c r="T1381">
        <v>19.499999999999901</v>
      </c>
      <c r="U1381">
        <v>4.7277777777777601</v>
      </c>
      <c r="V1381">
        <v>30</v>
      </c>
      <c r="W1381">
        <v>19.5</v>
      </c>
    </row>
    <row r="1382" spans="1:23">
      <c r="A1382" t="s">
        <v>37324</v>
      </c>
      <c r="B1382" t="s">
        <v>12695</v>
      </c>
      <c r="C1382" t="s">
        <v>13280</v>
      </c>
      <c r="D1382">
        <v>1986</v>
      </c>
      <c r="E1382" t="s">
        <v>13281</v>
      </c>
      <c r="F1382" t="s">
        <v>13282</v>
      </c>
      <c r="G1382">
        <v>18</v>
      </c>
      <c r="H1382" t="s">
        <v>37325</v>
      </c>
      <c r="J1382">
        <v>18</v>
      </c>
      <c r="K1382" t="s">
        <v>37019</v>
      </c>
      <c r="L1382" t="s">
        <v>37201</v>
      </c>
      <c r="M1382" t="s">
        <v>37326</v>
      </c>
      <c r="N1382" t="s">
        <v>37097</v>
      </c>
      <c r="O1382" t="s">
        <v>37098</v>
      </c>
      <c r="P1382" t="s">
        <v>37344</v>
      </c>
      <c r="Q1382">
        <v>46.1666666666667</v>
      </c>
      <c r="R1382">
        <v>8.8333333333333304</v>
      </c>
      <c r="S1382" s="16">
        <v>9</v>
      </c>
      <c r="T1382">
        <v>21.029999999999902</v>
      </c>
      <c r="U1382">
        <v>10.188888888888799</v>
      </c>
      <c r="V1382">
        <v>30</v>
      </c>
      <c r="W1382">
        <v>21</v>
      </c>
    </row>
    <row r="1383" spans="1:23">
      <c r="A1383" t="s">
        <v>37345</v>
      </c>
      <c r="B1383" t="s">
        <v>3779</v>
      </c>
      <c r="C1383" t="s">
        <v>4238</v>
      </c>
      <c r="D1383">
        <v>2015</v>
      </c>
      <c r="E1383" t="s">
        <v>4239</v>
      </c>
      <c r="F1383" t="s">
        <v>4244</v>
      </c>
      <c r="G1383">
        <v>5</v>
      </c>
      <c r="H1383" t="s">
        <v>13456</v>
      </c>
      <c r="J1383">
        <v>5</v>
      </c>
      <c r="K1383" t="s">
        <v>37019</v>
      </c>
      <c r="L1383" t="s">
        <v>37346</v>
      </c>
      <c r="M1383" t="s">
        <v>37347</v>
      </c>
      <c r="N1383" t="s">
        <v>37308</v>
      </c>
      <c r="O1383" t="s">
        <v>37203</v>
      </c>
      <c r="P1383" t="s">
        <v>37348</v>
      </c>
      <c r="Q1383">
        <v>52.016666666666701</v>
      </c>
      <c r="R1383">
        <v>20.566666666666698</v>
      </c>
      <c r="S1383">
        <v>6</v>
      </c>
      <c r="T1383">
        <v>8.9066390041493708</v>
      </c>
      <c r="U1383">
        <v>66.722972972972897</v>
      </c>
      <c r="V1383">
        <v>33</v>
      </c>
      <c r="W1383">
        <v>9</v>
      </c>
    </row>
    <row r="1384" spans="1:23">
      <c r="A1384" t="s">
        <v>37345</v>
      </c>
      <c r="B1384" t="s">
        <v>3779</v>
      </c>
      <c r="C1384" t="s">
        <v>4238</v>
      </c>
      <c r="D1384">
        <v>2015</v>
      </c>
      <c r="E1384" t="s">
        <v>4239</v>
      </c>
      <c r="F1384" t="s">
        <v>4244</v>
      </c>
      <c r="G1384">
        <v>5</v>
      </c>
      <c r="H1384" t="s">
        <v>13456</v>
      </c>
      <c r="J1384">
        <v>5</v>
      </c>
      <c r="K1384" t="s">
        <v>37019</v>
      </c>
      <c r="L1384" t="s">
        <v>37346</v>
      </c>
      <c r="M1384" t="s">
        <v>37347</v>
      </c>
      <c r="N1384" t="s">
        <v>37308</v>
      </c>
      <c r="O1384" t="s">
        <v>37203</v>
      </c>
      <c r="P1384" t="s">
        <v>37348</v>
      </c>
      <c r="Q1384">
        <v>52.016666666666701</v>
      </c>
      <c r="R1384">
        <v>20.566666666666698</v>
      </c>
      <c r="S1384">
        <v>6</v>
      </c>
      <c r="T1384">
        <v>11.956431535269701</v>
      </c>
      <c r="U1384">
        <v>56.756756756756701</v>
      </c>
      <c r="V1384">
        <v>36.5</v>
      </c>
      <c r="W1384">
        <v>12</v>
      </c>
    </row>
    <row r="1385" spans="1:23">
      <c r="A1385" t="s">
        <v>37345</v>
      </c>
      <c r="B1385" t="s">
        <v>3779</v>
      </c>
      <c r="C1385" t="s">
        <v>4238</v>
      </c>
      <c r="D1385">
        <v>2015</v>
      </c>
      <c r="E1385" t="s">
        <v>4239</v>
      </c>
      <c r="F1385" t="s">
        <v>4244</v>
      </c>
      <c r="G1385">
        <v>5</v>
      </c>
      <c r="H1385" t="s">
        <v>13456</v>
      </c>
      <c r="J1385">
        <v>5</v>
      </c>
      <c r="K1385" t="s">
        <v>37019</v>
      </c>
      <c r="L1385" t="s">
        <v>37346</v>
      </c>
      <c r="M1385" t="s">
        <v>37347</v>
      </c>
      <c r="N1385" t="s">
        <v>37308</v>
      </c>
      <c r="O1385" t="s">
        <v>37203</v>
      </c>
      <c r="P1385" t="s">
        <v>37348</v>
      </c>
      <c r="Q1385">
        <v>52.016666666666701</v>
      </c>
      <c r="R1385">
        <v>20.566666666666698</v>
      </c>
      <c r="S1385">
        <v>6</v>
      </c>
      <c r="T1385">
        <v>14.9751037344398</v>
      </c>
      <c r="U1385">
        <v>70.777027027027003</v>
      </c>
      <c r="V1385">
        <v>31</v>
      </c>
      <c r="W1385">
        <v>15</v>
      </c>
    </row>
    <row r="1386" spans="1:23">
      <c r="A1386" t="s">
        <v>37345</v>
      </c>
      <c r="B1386" t="s">
        <v>3779</v>
      </c>
      <c r="C1386" t="s">
        <v>4238</v>
      </c>
      <c r="D1386">
        <v>2015</v>
      </c>
      <c r="E1386" t="s">
        <v>4239</v>
      </c>
      <c r="F1386" t="s">
        <v>4244</v>
      </c>
      <c r="G1386">
        <v>5</v>
      </c>
      <c r="H1386" t="s">
        <v>13456</v>
      </c>
      <c r="J1386">
        <v>5</v>
      </c>
      <c r="K1386" t="s">
        <v>37019</v>
      </c>
      <c r="L1386" t="s">
        <v>37346</v>
      </c>
      <c r="M1386" t="s">
        <v>37347</v>
      </c>
      <c r="N1386" t="s">
        <v>37308</v>
      </c>
      <c r="O1386" t="s">
        <v>37203</v>
      </c>
      <c r="P1386" t="s">
        <v>37348</v>
      </c>
      <c r="Q1386">
        <v>52.016666666666701</v>
      </c>
      <c r="R1386">
        <v>20.566666666666698</v>
      </c>
      <c r="S1386">
        <v>6</v>
      </c>
      <c r="T1386">
        <v>18.024896265560098</v>
      </c>
      <c r="U1386">
        <v>0.16891891891893299</v>
      </c>
      <c r="V1386">
        <v>35</v>
      </c>
      <c r="W1386">
        <v>18</v>
      </c>
    </row>
    <row r="1387" spans="1:23">
      <c r="A1387" t="s">
        <v>37345</v>
      </c>
      <c r="B1387" t="s">
        <v>3779</v>
      </c>
      <c r="C1387" t="s">
        <v>4238</v>
      </c>
      <c r="D1387">
        <v>2015</v>
      </c>
      <c r="E1387" t="s">
        <v>4239</v>
      </c>
      <c r="F1387" t="s">
        <v>4244</v>
      </c>
      <c r="G1387">
        <v>5</v>
      </c>
      <c r="H1387" t="s">
        <v>13456</v>
      </c>
      <c r="J1387">
        <v>5</v>
      </c>
      <c r="K1387" t="s">
        <v>37019</v>
      </c>
      <c r="L1387" t="s">
        <v>37346</v>
      </c>
      <c r="M1387" t="s">
        <v>37347</v>
      </c>
      <c r="N1387" t="s">
        <v>37308</v>
      </c>
      <c r="O1387" t="s">
        <v>37203</v>
      </c>
      <c r="P1387" t="s">
        <v>37348</v>
      </c>
      <c r="Q1387">
        <v>52.016666666666701</v>
      </c>
      <c r="R1387">
        <v>20.566666666666698</v>
      </c>
      <c r="S1387">
        <v>6</v>
      </c>
      <c r="T1387">
        <v>21.012448132780001</v>
      </c>
      <c r="U1387">
        <v>4.8986486486486598</v>
      </c>
      <c r="V1387">
        <v>35.5</v>
      </c>
      <c r="W1387">
        <v>21</v>
      </c>
    </row>
    <row r="1388" spans="1:23">
      <c r="A1388" t="s">
        <v>37345</v>
      </c>
      <c r="B1388" t="s">
        <v>3779</v>
      </c>
      <c r="C1388" t="s">
        <v>4238</v>
      </c>
      <c r="D1388">
        <v>2015</v>
      </c>
      <c r="E1388" t="s">
        <v>4239</v>
      </c>
      <c r="F1388" t="s">
        <v>4244</v>
      </c>
      <c r="G1388">
        <v>5</v>
      </c>
      <c r="H1388" t="s">
        <v>13456</v>
      </c>
      <c r="J1388">
        <v>5</v>
      </c>
      <c r="K1388" t="s">
        <v>37019</v>
      </c>
      <c r="L1388" t="s">
        <v>37346</v>
      </c>
      <c r="M1388" t="s">
        <v>37347</v>
      </c>
      <c r="N1388" t="s">
        <v>37308</v>
      </c>
      <c r="O1388" t="s">
        <v>37203</v>
      </c>
      <c r="P1388" t="s">
        <v>37348</v>
      </c>
      <c r="Q1388">
        <v>52.016666666666701</v>
      </c>
      <c r="R1388">
        <v>20.566666666666698</v>
      </c>
      <c r="S1388">
        <v>6</v>
      </c>
      <c r="T1388">
        <v>24.031120331950198</v>
      </c>
      <c r="U1388">
        <v>7.26351351351353</v>
      </c>
      <c r="V1388">
        <v>17.5</v>
      </c>
      <c r="W1388">
        <v>24</v>
      </c>
    </row>
    <row r="1389" spans="1:23">
      <c r="A1389" t="s">
        <v>37345</v>
      </c>
      <c r="B1389" t="s">
        <v>3779</v>
      </c>
      <c r="C1389" t="s">
        <v>4238</v>
      </c>
      <c r="D1389">
        <v>2015</v>
      </c>
      <c r="E1389" t="s">
        <v>4239</v>
      </c>
      <c r="F1389" t="s">
        <v>4244</v>
      </c>
      <c r="G1389">
        <v>5</v>
      </c>
      <c r="H1389" t="s">
        <v>13456</v>
      </c>
      <c r="J1389">
        <v>5</v>
      </c>
      <c r="K1389" t="s">
        <v>37019</v>
      </c>
      <c r="L1389" t="s">
        <v>37346</v>
      </c>
      <c r="M1389" t="s">
        <v>37347</v>
      </c>
      <c r="N1389" t="s">
        <v>37308</v>
      </c>
      <c r="O1389" t="s">
        <v>37203</v>
      </c>
      <c r="P1389" t="s">
        <v>37349</v>
      </c>
      <c r="Q1389">
        <v>52.9</v>
      </c>
      <c r="R1389">
        <v>6.85</v>
      </c>
      <c r="S1389">
        <v>6</v>
      </c>
      <c r="T1389">
        <v>8.9643362066489392</v>
      </c>
      <c r="U1389">
        <v>78.267585361728194</v>
      </c>
      <c r="V1389">
        <v>29</v>
      </c>
      <c r="W1389">
        <v>9</v>
      </c>
    </row>
    <row r="1390" spans="1:23">
      <c r="A1390" t="s">
        <v>37345</v>
      </c>
      <c r="B1390" t="s">
        <v>3779</v>
      </c>
      <c r="C1390" t="s">
        <v>4238</v>
      </c>
      <c r="D1390">
        <v>2015</v>
      </c>
      <c r="E1390" t="s">
        <v>4239</v>
      </c>
      <c r="F1390" t="s">
        <v>4244</v>
      </c>
      <c r="G1390">
        <v>5</v>
      </c>
      <c r="H1390" t="s">
        <v>13456</v>
      </c>
      <c r="J1390">
        <v>5</v>
      </c>
      <c r="K1390" t="s">
        <v>37019</v>
      </c>
      <c r="L1390" t="s">
        <v>37346</v>
      </c>
      <c r="M1390" t="s">
        <v>37347</v>
      </c>
      <c r="N1390" t="s">
        <v>37308</v>
      </c>
      <c r="O1390" t="s">
        <v>37203</v>
      </c>
      <c r="P1390" t="s">
        <v>37349</v>
      </c>
      <c r="Q1390">
        <v>52.9</v>
      </c>
      <c r="R1390">
        <v>6.85</v>
      </c>
      <c r="S1390">
        <v>6</v>
      </c>
      <c r="T1390">
        <v>11.954158861056399</v>
      </c>
      <c r="U1390">
        <v>83.528912405893806</v>
      </c>
      <c r="V1390">
        <v>26</v>
      </c>
      <c r="W1390">
        <v>12</v>
      </c>
    </row>
    <row r="1391" spans="1:23">
      <c r="A1391" t="s">
        <v>37345</v>
      </c>
      <c r="B1391" t="s">
        <v>3779</v>
      </c>
      <c r="C1391" t="s">
        <v>4238</v>
      </c>
      <c r="D1391">
        <v>2015</v>
      </c>
      <c r="E1391" t="s">
        <v>4239</v>
      </c>
      <c r="F1391" t="s">
        <v>4244</v>
      </c>
      <c r="G1391">
        <v>5</v>
      </c>
      <c r="H1391" t="s">
        <v>13456</v>
      </c>
      <c r="J1391">
        <v>5</v>
      </c>
      <c r="K1391" t="s">
        <v>37019</v>
      </c>
      <c r="L1391" t="s">
        <v>37346</v>
      </c>
      <c r="M1391" t="s">
        <v>37347</v>
      </c>
      <c r="N1391" t="s">
        <v>37308</v>
      </c>
      <c r="O1391" t="s">
        <v>37203</v>
      </c>
      <c r="P1391" t="s">
        <v>37349</v>
      </c>
      <c r="Q1391">
        <v>52.9</v>
      </c>
      <c r="R1391">
        <v>6.85</v>
      </c>
      <c r="S1391">
        <v>6</v>
      </c>
      <c r="T1391">
        <v>14.913822871421999</v>
      </c>
      <c r="U1391">
        <v>85.848734453936999</v>
      </c>
      <c r="V1391">
        <v>28</v>
      </c>
      <c r="W1391">
        <v>15</v>
      </c>
    </row>
    <row r="1392" spans="1:23">
      <c r="A1392" t="s">
        <v>37345</v>
      </c>
      <c r="B1392" t="s">
        <v>3779</v>
      </c>
      <c r="C1392" t="s">
        <v>4238</v>
      </c>
      <c r="D1392">
        <v>2015</v>
      </c>
      <c r="E1392" t="s">
        <v>4239</v>
      </c>
      <c r="F1392" t="s">
        <v>4244</v>
      </c>
      <c r="G1392">
        <v>5</v>
      </c>
      <c r="H1392" t="s">
        <v>13456</v>
      </c>
      <c r="J1392">
        <v>5</v>
      </c>
      <c r="K1392" t="s">
        <v>37019</v>
      </c>
      <c r="L1392" t="s">
        <v>37346</v>
      </c>
      <c r="M1392" t="s">
        <v>37347</v>
      </c>
      <c r="N1392" t="s">
        <v>37308</v>
      </c>
      <c r="O1392" t="s">
        <v>37203</v>
      </c>
      <c r="P1392" t="s">
        <v>37349</v>
      </c>
      <c r="Q1392">
        <v>52.9</v>
      </c>
      <c r="R1392">
        <v>6.85</v>
      </c>
      <c r="S1392">
        <v>6</v>
      </c>
      <c r="T1392">
        <v>17.8852152433595</v>
      </c>
      <c r="U1392">
        <v>28.201364000472299</v>
      </c>
      <c r="V1392">
        <v>29</v>
      </c>
      <c r="W1392">
        <v>18</v>
      </c>
    </row>
    <row r="1393" spans="1:23">
      <c r="A1393" t="s">
        <v>37345</v>
      </c>
      <c r="B1393" t="s">
        <v>3779</v>
      </c>
      <c r="C1393" t="s">
        <v>4238</v>
      </c>
      <c r="D1393">
        <v>2015</v>
      </c>
      <c r="E1393" t="s">
        <v>4239</v>
      </c>
      <c r="F1393" t="s">
        <v>4244</v>
      </c>
      <c r="G1393">
        <v>5</v>
      </c>
      <c r="H1393" t="s">
        <v>13456</v>
      </c>
      <c r="J1393">
        <v>5</v>
      </c>
      <c r="K1393" t="s">
        <v>37019</v>
      </c>
      <c r="L1393" t="s">
        <v>37346</v>
      </c>
      <c r="M1393" t="s">
        <v>37347</v>
      </c>
      <c r="N1393" t="s">
        <v>37308</v>
      </c>
      <c r="O1393" t="s">
        <v>37203</v>
      </c>
      <c r="P1393" t="s">
        <v>37349</v>
      </c>
      <c r="Q1393">
        <v>52.9</v>
      </c>
      <c r="R1393">
        <v>6.85</v>
      </c>
      <c r="S1393">
        <v>6</v>
      </c>
      <c r="T1393">
        <v>20.846076025314101</v>
      </c>
      <c r="U1393">
        <v>34.606166405504503</v>
      </c>
      <c r="V1393">
        <v>28</v>
      </c>
      <c r="W1393">
        <v>21</v>
      </c>
    </row>
    <row r="1394" spans="1:23">
      <c r="A1394" t="s">
        <v>37345</v>
      </c>
      <c r="B1394" t="s">
        <v>3779</v>
      </c>
      <c r="C1394" t="s">
        <v>4238</v>
      </c>
      <c r="D1394">
        <v>2015</v>
      </c>
      <c r="E1394" t="s">
        <v>4239</v>
      </c>
      <c r="F1394" t="s">
        <v>4244</v>
      </c>
      <c r="G1394">
        <v>5</v>
      </c>
      <c r="H1394" t="s">
        <v>13456</v>
      </c>
      <c r="J1394">
        <v>5</v>
      </c>
      <c r="K1394" t="s">
        <v>37019</v>
      </c>
      <c r="L1394" t="s">
        <v>37346</v>
      </c>
      <c r="M1394" t="s">
        <v>37347</v>
      </c>
      <c r="N1394" t="s">
        <v>37308</v>
      </c>
      <c r="O1394" t="s">
        <v>37203</v>
      </c>
      <c r="P1394" t="s">
        <v>37349</v>
      </c>
      <c r="Q1394">
        <v>52.9</v>
      </c>
      <c r="R1394">
        <v>6.85</v>
      </c>
      <c r="S1394">
        <v>6</v>
      </c>
      <c r="T1394">
        <v>23.8357071962673</v>
      </c>
      <c r="U1394">
        <v>39.213896592551897</v>
      </c>
      <c r="V1394">
        <v>29</v>
      </c>
      <c r="W1394">
        <v>24</v>
      </c>
    </row>
    <row r="1395" spans="1:23">
      <c r="A1395" t="s">
        <v>37345</v>
      </c>
      <c r="B1395" t="s">
        <v>3779</v>
      </c>
      <c r="C1395" t="s">
        <v>4238</v>
      </c>
      <c r="D1395">
        <v>2015</v>
      </c>
      <c r="E1395" t="s">
        <v>4239</v>
      </c>
      <c r="F1395" t="s">
        <v>4244</v>
      </c>
      <c r="G1395">
        <v>5</v>
      </c>
      <c r="H1395" t="s">
        <v>13456</v>
      </c>
      <c r="J1395">
        <v>5</v>
      </c>
      <c r="K1395" t="s">
        <v>37019</v>
      </c>
      <c r="L1395" t="s">
        <v>37346</v>
      </c>
      <c r="M1395" t="s">
        <v>37347</v>
      </c>
      <c r="N1395" t="s">
        <v>37308</v>
      </c>
      <c r="O1395" t="s">
        <v>37203</v>
      </c>
      <c r="P1395" t="s">
        <v>37350</v>
      </c>
      <c r="Q1395">
        <v>45.8</v>
      </c>
      <c r="R1395">
        <v>12.116666666666699</v>
      </c>
      <c r="S1395">
        <v>6</v>
      </c>
      <c r="T1395">
        <v>8.9066390041493708</v>
      </c>
      <c r="U1395">
        <v>100</v>
      </c>
      <c r="V1395">
        <v>24</v>
      </c>
      <c r="W1395">
        <v>9</v>
      </c>
    </row>
    <row r="1396" spans="1:23">
      <c r="A1396" t="s">
        <v>37345</v>
      </c>
      <c r="B1396" t="s">
        <v>3779</v>
      </c>
      <c r="C1396" t="s">
        <v>4238</v>
      </c>
      <c r="D1396">
        <v>2015</v>
      </c>
      <c r="E1396" t="s">
        <v>4239</v>
      </c>
      <c r="F1396" t="s">
        <v>4244</v>
      </c>
      <c r="G1396">
        <v>5</v>
      </c>
      <c r="H1396" t="s">
        <v>13456</v>
      </c>
      <c r="J1396">
        <v>5</v>
      </c>
      <c r="K1396" t="s">
        <v>37019</v>
      </c>
      <c r="L1396" t="s">
        <v>37346</v>
      </c>
      <c r="M1396" t="s">
        <v>37347</v>
      </c>
      <c r="N1396" t="s">
        <v>37308</v>
      </c>
      <c r="O1396" t="s">
        <v>37203</v>
      </c>
      <c r="P1396" t="s">
        <v>37350</v>
      </c>
      <c r="Q1396">
        <v>45.8</v>
      </c>
      <c r="R1396">
        <v>12.116666666666699</v>
      </c>
      <c r="S1396">
        <v>6</v>
      </c>
      <c r="T1396">
        <v>11.925311203319501</v>
      </c>
      <c r="U1396">
        <v>90.709459459459396</v>
      </c>
      <c r="V1396">
        <v>22</v>
      </c>
      <c r="W1396">
        <v>12</v>
      </c>
    </row>
    <row r="1397" spans="1:23">
      <c r="A1397" t="s">
        <v>37345</v>
      </c>
      <c r="B1397" t="s">
        <v>3779</v>
      </c>
      <c r="C1397" t="s">
        <v>4238</v>
      </c>
      <c r="D1397">
        <v>2015</v>
      </c>
      <c r="E1397" t="s">
        <v>4239</v>
      </c>
      <c r="F1397" t="s">
        <v>4244</v>
      </c>
      <c r="G1397">
        <v>5</v>
      </c>
      <c r="H1397" t="s">
        <v>13456</v>
      </c>
      <c r="J1397">
        <v>5</v>
      </c>
      <c r="K1397" t="s">
        <v>37019</v>
      </c>
      <c r="L1397" t="s">
        <v>37346</v>
      </c>
      <c r="M1397" t="s">
        <v>37347</v>
      </c>
      <c r="N1397" t="s">
        <v>37308</v>
      </c>
      <c r="O1397" t="s">
        <v>37203</v>
      </c>
      <c r="P1397" t="s">
        <v>37350</v>
      </c>
      <c r="Q1397">
        <v>45.8</v>
      </c>
      <c r="R1397">
        <v>12.116666666666699</v>
      </c>
      <c r="S1397">
        <v>6</v>
      </c>
      <c r="T1397">
        <v>24.093360995850599</v>
      </c>
      <c r="U1397">
        <v>28.209459459459399</v>
      </c>
      <c r="V1397">
        <v>27</v>
      </c>
      <c r="W1397">
        <v>14</v>
      </c>
    </row>
    <row r="1398" spans="1:23">
      <c r="A1398" t="s">
        <v>37345</v>
      </c>
      <c r="B1398" t="s">
        <v>3779</v>
      </c>
      <c r="C1398" t="s">
        <v>4238</v>
      </c>
      <c r="D1398">
        <v>2015</v>
      </c>
      <c r="E1398" t="s">
        <v>4239</v>
      </c>
      <c r="F1398" t="s">
        <v>4244</v>
      </c>
      <c r="G1398">
        <v>5</v>
      </c>
      <c r="H1398" t="s">
        <v>13456</v>
      </c>
      <c r="J1398">
        <v>5</v>
      </c>
      <c r="K1398" t="s">
        <v>37019</v>
      </c>
      <c r="L1398" t="s">
        <v>37346</v>
      </c>
      <c r="M1398" t="s">
        <v>37347</v>
      </c>
      <c r="N1398" t="s">
        <v>37308</v>
      </c>
      <c r="O1398" t="s">
        <v>37203</v>
      </c>
      <c r="P1398" t="s">
        <v>37350</v>
      </c>
      <c r="Q1398">
        <v>45.8</v>
      </c>
      <c r="R1398">
        <v>12.116666666666699</v>
      </c>
      <c r="S1398">
        <v>6</v>
      </c>
      <c r="T1398">
        <v>14.9439834024896</v>
      </c>
      <c r="U1398">
        <v>91.554054054054006</v>
      </c>
      <c r="V1398">
        <v>22</v>
      </c>
      <c r="W1398">
        <v>15</v>
      </c>
    </row>
    <row r="1399" spans="1:23">
      <c r="A1399" t="s">
        <v>37345</v>
      </c>
      <c r="B1399" t="s">
        <v>3779</v>
      </c>
      <c r="C1399" t="s">
        <v>4238</v>
      </c>
      <c r="D1399">
        <v>2015</v>
      </c>
      <c r="E1399" t="s">
        <v>4239</v>
      </c>
      <c r="F1399" t="s">
        <v>4244</v>
      </c>
      <c r="G1399">
        <v>5</v>
      </c>
      <c r="H1399" t="s">
        <v>13456</v>
      </c>
      <c r="J1399">
        <v>5</v>
      </c>
      <c r="K1399" t="s">
        <v>37019</v>
      </c>
      <c r="L1399" t="s">
        <v>37346</v>
      </c>
      <c r="M1399" t="s">
        <v>37347</v>
      </c>
      <c r="N1399" t="s">
        <v>37308</v>
      </c>
      <c r="O1399" t="s">
        <v>37203</v>
      </c>
      <c r="P1399" t="s">
        <v>37350</v>
      </c>
      <c r="Q1399">
        <v>45.8</v>
      </c>
      <c r="R1399">
        <v>12.116666666666699</v>
      </c>
      <c r="S1399">
        <v>6</v>
      </c>
      <c r="T1399">
        <v>17.931535269709499</v>
      </c>
      <c r="U1399">
        <v>37.668918918918898</v>
      </c>
      <c r="V1399">
        <v>23</v>
      </c>
      <c r="W1399">
        <v>18</v>
      </c>
    </row>
    <row r="1400" spans="1:23">
      <c r="A1400" t="s">
        <v>37345</v>
      </c>
      <c r="B1400" t="s">
        <v>3779</v>
      </c>
      <c r="C1400" t="s">
        <v>4238</v>
      </c>
      <c r="D1400">
        <v>2015</v>
      </c>
      <c r="E1400" t="s">
        <v>4239</v>
      </c>
      <c r="F1400" t="s">
        <v>4244</v>
      </c>
      <c r="G1400">
        <v>5</v>
      </c>
      <c r="H1400" t="s">
        <v>13456</v>
      </c>
      <c r="J1400">
        <v>5</v>
      </c>
      <c r="K1400" t="s">
        <v>37019</v>
      </c>
      <c r="L1400" t="s">
        <v>37346</v>
      </c>
      <c r="M1400" t="s">
        <v>37347</v>
      </c>
      <c r="N1400" t="s">
        <v>37308</v>
      </c>
      <c r="O1400" t="s">
        <v>37203</v>
      </c>
      <c r="P1400" t="s">
        <v>37350</v>
      </c>
      <c r="Q1400">
        <v>45.8</v>
      </c>
      <c r="R1400">
        <v>12.116666666666699</v>
      </c>
      <c r="S1400">
        <v>6</v>
      </c>
      <c r="T1400">
        <v>21.0435684647302</v>
      </c>
      <c r="U1400">
        <v>38.513513513513502</v>
      </c>
      <c r="V1400">
        <v>25</v>
      </c>
      <c r="W1400">
        <v>21</v>
      </c>
    </row>
    <row r="1401" spans="1:23">
      <c r="A1401" t="s">
        <v>37345</v>
      </c>
      <c r="B1401" t="s">
        <v>3779</v>
      </c>
      <c r="C1401" t="s">
        <v>4238</v>
      </c>
      <c r="D1401">
        <v>2015</v>
      </c>
      <c r="E1401" t="s">
        <v>4239</v>
      </c>
      <c r="F1401" t="s">
        <v>4244</v>
      </c>
      <c r="G1401">
        <v>5</v>
      </c>
      <c r="H1401" t="s">
        <v>13456</v>
      </c>
      <c r="J1401">
        <v>5</v>
      </c>
      <c r="K1401" t="s">
        <v>37019</v>
      </c>
      <c r="L1401" t="s">
        <v>37346</v>
      </c>
      <c r="M1401" t="s">
        <v>37347</v>
      </c>
      <c r="N1401" t="s">
        <v>37308</v>
      </c>
      <c r="O1401" t="s">
        <v>37203</v>
      </c>
      <c r="P1401" t="s">
        <v>37351</v>
      </c>
      <c r="Q1401">
        <v>45.8</v>
      </c>
      <c r="R1401">
        <v>12.116666666666699</v>
      </c>
      <c r="S1401">
        <v>6</v>
      </c>
      <c r="T1401">
        <v>8.9066390041493708</v>
      </c>
      <c r="U1401">
        <v>84.628378378378301</v>
      </c>
      <c r="V1401">
        <v>29</v>
      </c>
      <c r="W1401">
        <v>9</v>
      </c>
    </row>
    <row r="1402" spans="1:23">
      <c r="A1402" t="s">
        <v>37345</v>
      </c>
      <c r="B1402" t="s">
        <v>3779</v>
      </c>
      <c r="C1402" t="s">
        <v>4238</v>
      </c>
      <c r="D1402">
        <v>2015</v>
      </c>
      <c r="E1402" t="s">
        <v>4239</v>
      </c>
      <c r="F1402" t="s">
        <v>4244</v>
      </c>
      <c r="G1402">
        <v>5</v>
      </c>
      <c r="H1402" t="s">
        <v>13456</v>
      </c>
      <c r="J1402">
        <v>5</v>
      </c>
      <c r="K1402" t="s">
        <v>37019</v>
      </c>
      <c r="L1402" t="s">
        <v>37346</v>
      </c>
      <c r="M1402" t="s">
        <v>37347</v>
      </c>
      <c r="N1402" t="s">
        <v>37308</v>
      </c>
      <c r="O1402" t="s">
        <v>37203</v>
      </c>
      <c r="P1402" t="s">
        <v>37351</v>
      </c>
      <c r="Q1402">
        <v>45.8</v>
      </c>
      <c r="R1402">
        <v>12.116666666666699</v>
      </c>
      <c r="S1402">
        <v>6</v>
      </c>
      <c r="T1402">
        <v>11.925311203319501</v>
      </c>
      <c r="U1402">
        <v>69.256756756756701</v>
      </c>
      <c r="V1402">
        <v>26</v>
      </c>
      <c r="W1402">
        <v>12</v>
      </c>
    </row>
    <row r="1403" spans="1:23">
      <c r="A1403" t="s">
        <v>37345</v>
      </c>
      <c r="B1403" t="s">
        <v>3779</v>
      </c>
      <c r="C1403" t="s">
        <v>4238</v>
      </c>
      <c r="D1403">
        <v>2015</v>
      </c>
      <c r="E1403" t="s">
        <v>4239</v>
      </c>
      <c r="F1403" t="s">
        <v>4244</v>
      </c>
      <c r="G1403">
        <v>5</v>
      </c>
      <c r="H1403" t="s">
        <v>13456</v>
      </c>
      <c r="J1403">
        <v>5</v>
      </c>
      <c r="K1403" t="s">
        <v>37019</v>
      </c>
      <c r="L1403" t="s">
        <v>37346</v>
      </c>
      <c r="M1403" t="s">
        <v>37347</v>
      </c>
      <c r="N1403" t="s">
        <v>37308</v>
      </c>
      <c r="O1403" t="s">
        <v>37203</v>
      </c>
      <c r="P1403" t="s">
        <v>37351</v>
      </c>
      <c r="Q1403">
        <v>45.8</v>
      </c>
      <c r="R1403">
        <v>12.116666666666699</v>
      </c>
      <c r="S1403">
        <v>6</v>
      </c>
      <c r="T1403">
        <v>14.9751037344398</v>
      </c>
      <c r="U1403">
        <v>68.074324324324294</v>
      </c>
      <c r="V1403">
        <v>28</v>
      </c>
      <c r="W1403">
        <v>15</v>
      </c>
    </row>
    <row r="1404" spans="1:23">
      <c r="A1404" t="s">
        <v>37345</v>
      </c>
      <c r="B1404" t="s">
        <v>3779</v>
      </c>
      <c r="C1404" t="s">
        <v>4238</v>
      </c>
      <c r="D1404">
        <v>2015</v>
      </c>
      <c r="E1404" t="s">
        <v>4239</v>
      </c>
      <c r="F1404" t="s">
        <v>4244</v>
      </c>
      <c r="G1404">
        <v>5</v>
      </c>
      <c r="H1404" t="s">
        <v>13456</v>
      </c>
      <c r="J1404">
        <v>5</v>
      </c>
      <c r="K1404" t="s">
        <v>37019</v>
      </c>
      <c r="L1404" t="s">
        <v>37346</v>
      </c>
      <c r="M1404" t="s">
        <v>37347</v>
      </c>
      <c r="N1404" t="s">
        <v>37308</v>
      </c>
      <c r="O1404" t="s">
        <v>37203</v>
      </c>
      <c r="P1404" t="s">
        <v>37351</v>
      </c>
      <c r="Q1404">
        <v>45.8</v>
      </c>
      <c r="R1404">
        <v>12.116666666666699</v>
      </c>
      <c r="S1404">
        <v>6</v>
      </c>
      <c r="T1404">
        <v>17.9937759336099</v>
      </c>
      <c r="U1404">
        <v>20.777027027027</v>
      </c>
      <c r="V1404">
        <v>29</v>
      </c>
      <c r="W1404">
        <v>18</v>
      </c>
    </row>
    <row r="1405" spans="1:23">
      <c r="A1405" t="s">
        <v>37345</v>
      </c>
      <c r="B1405" t="s">
        <v>3779</v>
      </c>
      <c r="C1405" t="s">
        <v>4238</v>
      </c>
      <c r="D1405">
        <v>2015</v>
      </c>
      <c r="E1405" t="s">
        <v>4239</v>
      </c>
      <c r="F1405" t="s">
        <v>4244</v>
      </c>
      <c r="G1405">
        <v>5</v>
      </c>
      <c r="H1405" t="s">
        <v>13456</v>
      </c>
      <c r="J1405">
        <v>5</v>
      </c>
      <c r="K1405" t="s">
        <v>37019</v>
      </c>
      <c r="L1405" t="s">
        <v>37346</v>
      </c>
      <c r="M1405" t="s">
        <v>37347</v>
      </c>
      <c r="N1405" t="s">
        <v>37308</v>
      </c>
      <c r="O1405" t="s">
        <v>37203</v>
      </c>
      <c r="P1405" t="s">
        <v>37351</v>
      </c>
      <c r="Q1405">
        <v>45.8</v>
      </c>
      <c r="R1405">
        <v>12.116666666666699</v>
      </c>
      <c r="S1405">
        <v>6</v>
      </c>
      <c r="T1405">
        <v>21.0435684647302</v>
      </c>
      <c r="U1405">
        <v>26.858108108108102</v>
      </c>
      <c r="V1405">
        <v>28</v>
      </c>
      <c r="W1405">
        <v>21</v>
      </c>
    </row>
    <row r="1406" spans="1:23">
      <c r="A1406" t="s">
        <v>37345</v>
      </c>
      <c r="B1406" t="s">
        <v>3779</v>
      </c>
      <c r="C1406" t="s">
        <v>4238</v>
      </c>
      <c r="D1406">
        <v>2015</v>
      </c>
      <c r="E1406" t="s">
        <v>4239</v>
      </c>
      <c r="F1406" t="s">
        <v>4244</v>
      </c>
      <c r="G1406">
        <v>5</v>
      </c>
      <c r="H1406" t="s">
        <v>13456</v>
      </c>
      <c r="J1406">
        <v>5</v>
      </c>
      <c r="K1406" t="s">
        <v>37019</v>
      </c>
      <c r="L1406" t="s">
        <v>37346</v>
      </c>
      <c r="M1406" t="s">
        <v>37347</v>
      </c>
      <c r="N1406" t="s">
        <v>37308</v>
      </c>
      <c r="O1406" t="s">
        <v>37203</v>
      </c>
      <c r="P1406" t="s">
        <v>37351</v>
      </c>
      <c r="Q1406">
        <v>45.8</v>
      </c>
      <c r="R1406">
        <v>12.116666666666699</v>
      </c>
      <c r="S1406">
        <v>6</v>
      </c>
      <c r="T1406">
        <v>24.062240663900401</v>
      </c>
      <c r="U1406">
        <v>28.040540540540501</v>
      </c>
      <c r="V1406">
        <v>29</v>
      </c>
      <c r="W1406">
        <v>24</v>
      </c>
    </row>
    <row r="1407" spans="1:23">
      <c r="A1407" t="s">
        <v>37345</v>
      </c>
      <c r="B1407" t="s">
        <v>3779</v>
      </c>
      <c r="C1407" t="s">
        <v>4238</v>
      </c>
      <c r="D1407">
        <v>2015</v>
      </c>
      <c r="E1407" t="s">
        <v>4239</v>
      </c>
      <c r="F1407" t="s">
        <v>4244</v>
      </c>
      <c r="G1407">
        <v>5</v>
      </c>
      <c r="H1407" t="s">
        <v>13456</v>
      </c>
      <c r="J1407">
        <v>5</v>
      </c>
      <c r="K1407" t="s">
        <v>37019</v>
      </c>
      <c r="L1407" t="s">
        <v>37346</v>
      </c>
      <c r="M1407" t="s">
        <v>37347</v>
      </c>
      <c r="N1407" t="s">
        <v>37308</v>
      </c>
      <c r="O1407" t="s">
        <v>37203</v>
      </c>
      <c r="P1407" t="s">
        <v>37352</v>
      </c>
      <c r="Q1407">
        <v>61.816666666666698</v>
      </c>
      <c r="R1407">
        <v>34.1666666666667</v>
      </c>
      <c r="S1407">
        <v>6</v>
      </c>
      <c r="T1407">
        <v>8.9658680742828096</v>
      </c>
      <c r="U1407">
        <v>83.496360218674099</v>
      </c>
      <c r="V1407">
        <v>33</v>
      </c>
      <c r="W1407">
        <v>9</v>
      </c>
    </row>
    <row r="1408" spans="1:23">
      <c r="A1408" t="s">
        <v>37345</v>
      </c>
      <c r="B1408" t="s">
        <v>3779</v>
      </c>
      <c r="C1408" t="s">
        <v>4238</v>
      </c>
      <c r="D1408">
        <v>2015</v>
      </c>
      <c r="E1408" t="s">
        <v>4239</v>
      </c>
      <c r="F1408" t="s">
        <v>4244</v>
      </c>
      <c r="G1408">
        <v>5</v>
      </c>
      <c r="H1408" t="s">
        <v>13456</v>
      </c>
      <c r="J1408">
        <v>5</v>
      </c>
      <c r="K1408" t="s">
        <v>37019</v>
      </c>
      <c r="L1408" t="s">
        <v>37346</v>
      </c>
      <c r="M1408" t="s">
        <v>37347</v>
      </c>
      <c r="N1408" t="s">
        <v>37308</v>
      </c>
      <c r="O1408" t="s">
        <v>37203</v>
      </c>
      <c r="P1408" t="s">
        <v>37352</v>
      </c>
      <c r="Q1408">
        <v>61.816666666666698</v>
      </c>
      <c r="R1408">
        <v>34.1666666666667</v>
      </c>
      <c r="S1408">
        <v>6</v>
      </c>
      <c r="T1408">
        <v>11.9560736955987</v>
      </c>
      <c r="U1408">
        <v>90.0648809770762</v>
      </c>
      <c r="V1408">
        <v>36.5</v>
      </c>
      <c r="W1408">
        <v>12</v>
      </c>
    </row>
    <row r="1409" spans="1:23">
      <c r="A1409" t="s">
        <v>37345</v>
      </c>
      <c r="B1409" t="s">
        <v>3779</v>
      </c>
      <c r="C1409" t="s">
        <v>4238</v>
      </c>
      <c r="D1409">
        <v>2015</v>
      </c>
      <c r="E1409" t="s">
        <v>4239</v>
      </c>
      <c r="F1409" t="s">
        <v>4244</v>
      </c>
      <c r="G1409">
        <v>5</v>
      </c>
      <c r="H1409" t="s">
        <v>13456</v>
      </c>
      <c r="J1409">
        <v>5</v>
      </c>
      <c r="K1409" t="s">
        <v>37019</v>
      </c>
      <c r="L1409" t="s">
        <v>37346</v>
      </c>
      <c r="M1409" t="s">
        <v>37347</v>
      </c>
      <c r="N1409" t="s">
        <v>37308</v>
      </c>
      <c r="O1409" t="s">
        <v>37203</v>
      </c>
      <c r="P1409" t="s">
        <v>37352</v>
      </c>
      <c r="Q1409">
        <v>61.816666666666698</v>
      </c>
      <c r="R1409">
        <v>34.1666666666667</v>
      </c>
      <c r="S1409">
        <v>6</v>
      </c>
      <c r="T1409">
        <v>14.904775278209501</v>
      </c>
      <c r="U1409">
        <v>54.966282955100297</v>
      </c>
      <c r="V1409">
        <v>31</v>
      </c>
      <c r="W1409">
        <v>15</v>
      </c>
    </row>
    <row r="1410" spans="1:23">
      <c r="A1410" t="s">
        <v>37345</v>
      </c>
      <c r="B1410" t="s">
        <v>3779</v>
      </c>
      <c r="C1410" t="s">
        <v>4238</v>
      </c>
      <c r="D1410">
        <v>2015</v>
      </c>
      <c r="E1410" t="s">
        <v>4239</v>
      </c>
      <c r="F1410" t="s">
        <v>4244</v>
      </c>
      <c r="G1410">
        <v>5</v>
      </c>
      <c r="H1410" t="s">
        <v>13456</v>
      </c>
      <c r="J1410">
        <v>5</v>
      </c>
      <c r="K1410" t="s">
        <v>37019</v>
      </c>
      <c r="L1410" t="s">
        <v>37346</v>
      </c>
      <c r="M1410" t="s">
        <v>37347</v>
      </c>
      <c r="N1410" t="s">
        <v>37308</v>
      </c>
      <c r="O1410" t="s">
        <v>37203</v>
      </c>
      <c r="P1410" t="s">
        <v>37352</v>
      </c>
      <c r="Q1410">
        <v>61.816666666666698</v>
      </c>
      <c r="R1410">
        <v>34.1666666666667</v>
      </c>
      <c r="S1410">
        <v>6</v>
      </c>
      <c r="T1410">
        <v>17.880954736502801</v>
      </c>
      <c r="U1410">
        <v>13.6588339295915</v>
      </c>
      <c r="V1410">
        <v>35</v>
      </c>
      <c r="W1410">
        <v>18</v>
      </c>
    </row>
    <row r="1411" spans="1:23">
      <c r="A1411" t="s">
        <v>37345</v>
      </c>
      <c r="B1411" t="s">
        <v>3779</v>
      </c>
      <c r="C1411" t="s">
        <v>4238</v>
      </c>
      <c r="D1411">
        <v>2015</v>
      </c>
      <c r="E1411" t="s">
        <v>4239</v>
      </c>
      <c r="F1411" t="s">
        <v>4244</v>
      </c>
      <c r="G1411">
        <v>5</v>
      </c>
      <c r="H1411" t="s">
        <v>13456</v>
      </c>
      <c r="J1411">
        <v>5</v>
      </c>
      <c r="K1411" t="s">
        <v>37019</v>
      </c>
      <c r="L1411" t="s">
        <v>37346</v>
      </c>
      <c r="M1411" t="s">
        <v>37347</v>
      </c>
      <c r="N1411" t="s">
        <v>37308</v>
      </c>
      <c r="O1411" t="s">
        <v>37203</v>
      </c>
      <c r="P1411" t="s">
        <v>37352</v>
      </c>
      <c r="Q1411">
        <v>61.816666666666698</v>
      </c>
      <c r="R1411">
        <v>34.1666666666667</v>
      </c>
      <c r="S1411">
        <v>6</v>
      </c>
      <c r="T1411">
        <v>20.845310091497101</v>
      </c>
      <c r="U1411">
        <v>31.991778977031501</v>
      </c>
      <c r="V1411">
        <v>35.5</v>
      </c>
      <c r="W1411">
        <v>21</v>
      </c>
    </row>
    <row r="1412" spans="1:23">
      <c r="A1412" t="s">
        <v>37345</v>
      </c>
      <c r="B1412" t="s">
        <v>3779</v>
      </c>
      <c r="C1412" t="s">
        <v>4238</v>
      </c>
      <c r="D1412">
        <v>2015</v>
      </c>
      <c r="E1412" t="s">
        <v>4239</v>
      </c>
      <c r="F1412" t="s">
        <v>4244</v>
      </c>
      <c r="G1412">
        <v>5</v>
      </c>
      <c r="H1412" t="s">
        <v>13456</v>
      </c>
      <c r="J1412">
        <v>5</v>
      </c>
      <c r="K1412" t="s">
        <v>37019</v>
      </c>
      <c r="L1412" t="s">
        <v>37346</v>
      </c>
      <c r="M1412" t="s">
        <v>37347</v>
      </c>
      <c r="N1412" t="s">
        <v>37308</v>
      </c>
      <c r="O1412" t="s">
        <v>37203</v>
      </c>
      <c r="P1412" t="s">
        <v>37352</v>
      </c>
      <c r="Q1412">
        <v>61.816666666666698</v>
      </c>
      <c r="R1412">
        <v>34.1666666666667</v>
      </c>
      <c r="S1412">
        <v>6</v>
      </c>
      <c r="T1412">
        <v>23.804303909772901</v>
      </c>
      <c r="U1412">
        <v>32.0240120251609</v>
      </c>
      <c r="V1412">
        <v>17.5</v>
      </c>
      <c r="W1412">
        <v>24</v>
      </c>
    </row>
    <row r="1413" spans="1:23">
      <c r="A1413" t="s">
        <v>37345</v>
      </c>
      <c r="B1413" t="s">
        <v>3779</v>
      </c>
      <c r="C1413" t="s">
        <v>4238</v>
      </c>
      <c r="D1413">
        <v>2015</v>
      </c>
      <c r="E1413" t="s">
        <v>4239</v>
      </c>
      <c r="F1413" t="s">
        <v>4244</v>
      </c>
      <c r="G1413">
        <v>5</v>
      </c>
      <c r="H1413" t="s">
        <v>13456</v>
      </c>
      <c r="J1413">
        <v>5</v>
      </c>
      <c r="K1413" t="s">
        <v>37019</v>
      </c>
      <c r="L1413" t="s">
        <v>37346</v>
      </c>
      <c r="M1413" t="s">
        <v>37347</v>
      </c>
      <c r="N1413" t="s">
        <v>37308</v>
      </c>
      <c r="O1413" t="s">
        <v>37203</v>
      </c>
      <c r="P1413" t="s">
        <v>37353</v>
      </c>
      <c r="Q1413">
        <v>59.983333333333299</v>
      </c>
      <c r="R1413">
        <v>30.5</v>
      </c>
      <c r="S1413">
        <v>6</v>
      </c>
      <c r="T1413">
        <v>8.9699849685488395</v>
      </c>
      <c r="U1413">
        <v>97.548692646716205</v>
      </c>
      <c r="V1413">
        <v>24</v>
      </c>
      <c r="W1413">
        <v>9</v>
      </c>
    </row>
    <row r="1414" spans="1:23">
      <c r="A1414" t="s">
        <v>37345</v>
      </c>
      <c r="B1414" t="s">
        <v>3779</v>
      </c>
      <c r="C1414" t="s">
        <v>4238</v>
      </c>
      <c r="D1414">
        <v>2015</v>
      </c>
      <c r="E1414" t="s">
        <v>4239</v>
      </c>
      <c r="F1414" t="s">
        <v>4244</v>
      </c>
      <c r="G1414">
        <v>5</v>
      </c>
      <c r="H1414" t="s">
        <v>13456</v>
      </c>
      <c r="J1414">
        <v>5</v>
      </c>
      <c r="K1414" t="s">
        <v>37019</v>
      </c>
      <c r="L1414" t="s">
        <v>37346</v>
      </c>
      <c r="M1414" t="s">
        <v>37347</v>
      </c>
      <c r="N1414" t="s">
        <v>37308</v>
      </c>
      <c r="O1414" t="s">
        <v>37203</v>
      </c>
      <c r="P1414" t="s">
        <v>37353</v>
      </c>
      <c r="Q1414">
        <v>59.983333333333299</v>
      </c>
      <c r="R1414">
        <v>30.5</v>
      </c>
      <c r="S1414">
        <v>6</v>
      </c>
      <c r="T1414">
        <v>11.928260723871199</v>
      </c>
      <c r="U1414">
        <v>95.129937480652202</v>
      </c>
      <c r="V1414">
        <v>22</v>
      </c>
      <c r="W1414">
        <v>12</v>
      </c>
    </row>
    <row r="1415" spans="1:23">
      <c r="A1415" t="s">
        <v>37345</v>
      </c>
      <c r="B1415" t="s">
        <v>3779</v>
      </c>
      <c r="C1415" t="s">
        <v>4238</v>
      </c>
      <c r="D1415">
        <v>2015</v>
      </c>
      <c r="E1415" t="s">
        <v>4239</v>
      </c>
      <c r="F1415" t="s">
        <v>4244</v>
      </c>
      <c r="G1415">
        <v>5</v>
      </c>
      <c r="H1415" t="s">
        <v>13456</v>
      </c>
      <c r="J1415">
        <v>5</v>
      </c>
      <c r="K1415" t="s">
        <v>37019</v>
      </c>
      <c r="L1415" t="s">
        <v>37346</v>
      </c>
      <c r="M1415" t="s">
        <v>37347</v>
      </c>
      <c r="N1415" t="s">
        <v>37308</v>
      </c>
      <c r="O1415" t="s">
        <v>37203</v>
      </c>
      <c r="P1415" t="s">
        <v>37353</v>
      </c>
      <c r="Q1415">
        <v>59.983333333333299</v>
      </c>
      <c r="R1415">
        <v>30.5</v>
      </c>
      <c r="S1415">
        <v>6</v>
      </c>
      <c r="T1415">
        <v>14.9172217027347</v>
      </c>
      <c r="U1415">
        <v>97.450078667785704</v>
      </c>
      <c r="V1415">
        <v>22</v>
      </c>
      <c r="W1415">
        <v>15</v>
      </c>
    </row>
    <row r="1416" spans="1:23">
      <c r="A1416" t="s">
        <v>37345</v>
      </c>
      <c r="B1416" t="s">
        <v>3779</v>
      </c>
      <c r="C1416" t="s">
        <v>4238</v>
      </c>
      <c r="D1416">
        <v>2015</v>
      </c>
      <c r="E1416" t="s">
        <v>4239</v>
      </c>
      <c r="F1416" t="s">
        <v>4244</v>
      </c>
      <c r="G1416">
        <v>5</v>
      </c>
      <c r="H1416" t="s">
        <v>13456</v>
      </c>
      <c r="J1416">
        <v>5</v>
      </c>
      <c r="K1416" t="s">
        <v>37019</v>
      </c>
      <c r="L1416" t="s">
        <v>37346</v>
      </c>
      <c r="M1416" t="s">
        <v>37347</v>
      </c>
      <c r="N1416" t="s">
        <v>37308</v>
      </c>
      <c r="O1416" t="s">
        <v>37203</v>
      </c>
      <c r="P1416" t="s">
        <v>37353</v>
      </c>
      <c r="Q1416">
        <v>59.983333333333299</v>
      </c>
      <c r="R1416">
        <v>30.5</v>
      </c>
      <c r="S1416">
        <v>6</v>
      </c>
      <c r="T1416">
        <v>17.894550061753399</v>
      </c>
      <c r="U1416">
        <v>60.0642107849864</v>
      </c>
      <c r="V1416">
        <v>23</v>
      </c>
      <c r="W1416">
        <v>18</v>
      </c>
    </row>
    <row r="1417" spans="1:23">
      <c r="A1417" t="s">
        <v>37345</v>
      </c>
      <c r="B1417" t="s">
        <v>3779</v>
      </c>
      <c r="C1417" t="s">
        <v>4238</v>
      </c>
      <c r="D1417">
        <v>2015</v>
      </c>
      <c r="E1417" t="s">
        <v>4239</v>
      </c>
      <c r="F1417" t="s">
        <v>4244</v>
      </c>
      <c r="G1417">
        <v>5</v>
      </c>
      <c r="H1417" t="s">
        <v>13456</v>
      </c>
      <c r="J1417">
        <v>5</v>
      </c>
      <c r="K1417" t="s">
        <v>37019</v>
      </c>
      <c r="L1417" t="s">
        <v>37346</v>
      </c>
      <c r="M1417" t="s">
        <v>37347</v>
      </c>
      <c r="N1417" t="s">
        <v>37308</v>
      </c>
      <c r="O1417" t="s">
        <v>37203</v>
      </c>
      <c r="P1417" t="s">
        <v>37353</v>
      </c>
      <c r="Q1417">
        <v>59.983333333333299</v>
      </c>
      <c r="R1417">
        <v>30.5</v>
      </c>
      <c r="S1417">
        <v>6</v>
      </c>
      <c r="T1417">
        <v>20.852394979303799</v>
      </c>
      <c r="U1417">
        <v>56.1748626904063</v>
      </c>
      <c r="V1417">
        <v>25</v>
      </c>
      <c r="W1417">
        <v>21</v>
      </c>
    </row>
    <row r="1418" spans="1:23">
      <c r="A1418" t="s">
        <v>37345</v>
      </c>
      <c r="B1418" t="s">
        <v>3779</v>
      </c>
      <c r="C1418" t="s">
        <v>4238</v>
      </c>
      <c r="D1418">
        <v>2015</v>
      </c>
      <c r="E1418" t="s">
        <v>4239</v>
      </c>
      <c r="F1418" t="s">
        <v>4244</v>
      </c>
      <c r="G1418">
        <v>5</v>
      </c>
      <c r="H1418" t="s">
        <v>13456</v>
      </c>
      <c r="J1418">
        <v>5</v>
      </c>
      <c r="K1418" t="s">
        <v>37019</v>
      </c>
      <c r="L1418" t="s">
        <v>37346</v>
      </c>
      <c r="M1418" t="s">
        <v>37347</v>
      </c>
      <c r="N1418" t="s">
        <v>37308</v>
      </c>
      <c r="O1418" t="s">
        <v>37203</v>
      </c>
      <c r="P1418" t="s">
        <v>37353</v>
      </c>
      <c r="Q1418">
        <v>59.983333333333299</v>
      </c>
      <c r="R1418">
        <v>30.5</v>
      </c>
      <c r="S1418">
        <v>6</v>
      </c>
      <c r="T1418">
        <v>23.807989966267002</v>
      </c>
      <c r="U1418">
        <v>44.605751524687001</v>
      </c>
      <c r="V1418">
        <v>27</v>
      </c>
      <c r="W1418">
        <v>24</v>
      </c>
    </row>
    <row r="1419" spans="1:23">
      <c r="A1419" t="s">
        <v>37354</v>
      </c>
      <c r="B1419" t="s">
        <v>13377</v>
      </c>
      <c r="C1419" t="s">
        <v>13378</v>
      </c>
      <c r="D1419">
        <v>1977</v>
      </c>
      <c r="E1419" t="s">
        <v>12089</v>
      </c>
      <c r="G1419">
        <v>8</v>
      </c>
      <c r="H1419" t="s">
        <v>37355</v>
      </c>
      <c r="J1419">
        <v>8</v>
      </c>
      <c r="K1419" t="s">
        <v>37019</v>
      </c>
      <c r="L1419" t="s">
        <v>37201</v>
      </c>
      <c r="M1419" t="s">
        <v>37326</v>
      </c>
      <c r="N1419" t="s">
        <v>37097</v>
      </c>
      <c r="O1419" t="s">
        <v>37098</v>
      </c>
      <c r="P1419" t="s">
        <v>37356</v>
      </c>
      <c r="Q1419">
        <v>42.35</v>
      </c>
      <c r="R1419">
        <v>44.691667000000002</v>
      </c>
      <c r="S1419">
        <v>7</v>
      </c>
      <c r="T1419">
        <v>11.9337569714222</v>
      </c>
      <c r="U1419">
        <v>59.694809919862699</v>
      </c>
      <c r="V1419">
        <v>128</v>
      </c>
      <c r="W1419">
        <v>12</v>
      </c>
    </row>
    <row r="1420" spans="1:23">
      <c r="A1420" t="s">
        <v>37354</v>
      </c>
      <c r="B1420" t="s">
        <v>13377</v>
      </c>
      <c r="C1420" t="s">
        <v>13378</v>
      </c>
      <c r="D1420">
        <v>1977</v>
      </c>
      <c r="E1420" t="s">
        <v>12089</v>
      </c>
      <c r="G1420">
        <v>8</v>
      </c>
      <c r="H1420" t="s">
        <v>37355</v>
      </c>
      <c r="J1420">
        <v>8</v>
      </c>
      <c r="K1420" t="s">
        <v>37019</v>
      </c>
      <c r="L1420" t="s">
        <v>37201</v>
      </c>
      <c r="M1420" t="s">
        <v>37326</v>
      </c>
      <c r="N1420" t="s">
        <v>37097</v>
      </c>
      <c r="O1420" t="s">
        <v>37098</v>
      </c>
      <c r="P1420" t="s">
        <v>37356</v>
      </c>
      <c r="Q1420">
        <v>42.35</v>
      </c>
      <c r="R1420">
        <v>44.691667000000002</v>
      </c>
      <c r="S1420">
        <v>7</v>
      </c>
      <c r="T1420">
        <v>13.504476168579799</v>
      </c>
      <c r="U1420">
        <v>1.0648232642255</v>
      </c>
      <c r="V1420">
        <v>128</v>
      </c>
      <c r="W1420">
        <v>13.5</v>
      </c>
    </row>
    <row r="1421" spans="1:23">
      <c r="A1421" t="s">
        <v>37354</v>
      </c>
      <c r="B1421" t="s">
        <v>13377</v>
      </c>
      <c r="C1421" t="s">
        <v>13378</v>
      </c>
      <c r="D1421">
        <v>1977</v>
      </c>
      <c r="E1421" t="s">
        <v>12089</v>
      </c>
      <c r="G1421">
        <v>8</v>
      </c>
      <c r="H1421" t="s">
        <v>37355</v>
      </c>
      <c r="J1421">
        <v>8</v>
      </c>
      <c r="K1421" t="s">
        <v>37019</v>
      </c>
      <c r="L1421" t="s">
        <v>37201</v>
      </c>
      <c r="M1421" t="s">
        <v>37326</v>
      </c>
      <c r="N1421" t="s">
        <v>37097</v>
      </c>
      <c r="O1421" t="s">
        <v>37098</v>
      </c>
      <c r="P1421" t="s">
        <v>37356</v>
      </c>
      <c r="Q1421">
        <v>42.35</v>
      </c>
      <c r="R1421">
        <v>44.691667000000002</v>
      </c>
      <c r="S1421">
        <v>7</v>
      </c>
      <c r="T1421">
        <v>15.0528394101933</v>
      </c>
      <c r="U1421">
        <v>0.29343376763742401</v>
      </c>
      <c r="V1421">
        <v>128</v>
      </c>
      <c r="W1421">
        <v>15</v>
      </c>
    </row>
    <row r="1422" spans="1:23">
      <c r="A1422" t="s">
        <v>37354</v>
      </c>
      <c r="B1422" t="s">
        <v>13377</v>
      </c>
      <c r="C1422" t="s">
        <v>13378</v>
      </c>
      <c r="D1422">
        <v>1977</v>
      </c>
      <c r="E1422" t="s">
        <v>12089</v>
      </c>
      <c r="G1422">
        <v>8</v>
      </c>
      <c r="H1422" t="s">
        <v>37355</v>
      </c>
      <c r="J1422">
        <v>8</v>
      </c>
      <c r="K1422" t="s">
        <v>37019</v>
      </c>
      <c r="L1422" t="s">
        <v>37201</v>
      </c>
      <c r="M1422" t="s">
        <v>37326</v>
      </c>
      <c r="N1422" t="s">
        <v>37097</v>
      </c>
      <c r="O1422" t="s">
        <v>37098</v>
      </c>
      <c r="P1422" t="s">
        <v>37356</v>
      </c>
      <c r="Q1422">
        <v>42.35</v>
      </c>
      <c r="R1422">
        <v>44.691667000000002</v>
      </c>
      <c r="S1422">
        <v>7</v>
      </c>
      <c r="T1422">
        <v>16.515817691828101</v>
      </c>
      <c r="U1422">
        <v>2.0146906501778899E-2</v>
      </c>
      <c r="V1422">
        <v>128</v>
      </c>
      <c r="W1422">
        <v>16.5</v>
      </c>
    </row>
    <row r="1423" spans="1:23">
      <c r="A1423" t="s">
        <v>37354</v>
      </c>
      <c r="B1423" t="s">
        <v>13377</v>
      </c>
      <c r="C1423" t="s">
        <v>13378</v>
      </c>
      <c r="D1423">
        <v>1977</v>
      </c>
      <c r="E1423" t="s">
        <v>12089</v>
      </c>
      <c r="G1423">
        <v>8</v>
      </c>
      <c r="H1423" t="s">
        <v>37355</v>
      </c>
      <c r="J1423">
        <v>8</v>
      </c>
      <c r="K1423" t="s">
        <v>37019</v>
      </c>
      <c r="L1423" t="s">
        <v>37201</v>
      </c>
      <c r="M1423" t="s">
        <v>37326</v>
      </c>
      <c r="N1423" t="s">
        <v>37097</v>
      </c>
      <c r="O1423" t="s">
        <v>37098</v>
      </c>
      <c r="P1423" t="s">
        <v>37356</v>
      </c>
      <c r="Q1423">
        <v>42.35</v>
      </c>
      <c r="R1423">
        <v>44.691667000000002</v>
      </c>
      <c r="S1423">
        <v>7</v>
      </c>
      <c r="T1423">
        <v>17.9614459316285</v>
      </c>
      <c r="U1423">
        <v>0.24780694997168901</v>
      </c>
      <c r="V1423">
        <v>128</v>
      </c>
      <c r="W1423">
        <v>18</v>
      </c>
    </row>
    <row r="1424" spans="1:23">
      <c r="A1424" t="s">
        <v>37354</v>
      </c>
      <c r="B1424" t="s">
        <v>13377</v>
      </c>
      <c r="C1424" t="s">
        <v>13378</v>
      </c>
      <c r="D1424">
        <v>1977</v>
      </c>
      <c r="E1424" t="s">
        <v>12089</v>
      </c>
      <c r="G1424">
        <v>8</v>
      </c>
      <c r="H1424" t="s">
        <v>37355</v>
      </c>
      <c r="J1424">
        <v>8</v>
      </c>
      <c r="K1424" t="s">
        <v>37019</v>
      </c>
      <c r="L1424" t="s">
        <v>37201</v>
      </c>
      <c r="M1424" t="s">
        <v>37326</v>
      </c>
      <c r="N1424" t="s">
        <v>37097</v>
      </c>
      <c r="O1424" t="s">
        <v>37098</v>
      </c>
      <c r="P1424" t="s">
        <v>37356</v>
      </c>
      <c r="Q1424">
        <v>42.35</v>
      </c>
      <c r="R1424">
        <v>44.691667000000002</v>
      </c>
      <c r="S1424">
        <v>7</v>
      </c>
      <c r="T1424">
        <v>20.036738476562</v>
      </c>
      <c r="U1424">
        <v>1.18511214736827E-4</v>
      </c>
      <c r="V1424">
        <v>128</v>
      </c>
      <c r="W1424">
        <v>20</v>
      </c>
    </row>
    <row r="1425" spans="1:23">
      <c r="A1425" t="s">
        <v>37354</v>
      </c>
      <c r="B1425" t="s">
        <v>13377</v>
      </c>
      <c r="C1425" t="s">
        <v>13378</v>
      </c>
      <c r="D1425">
        <v>1977</v>
      </c>
      <c r="E1425" t="s">
        <v>12089</v>
      </c>
      <c r="G1425">
        <v>8</v>
      </c>
      <c r="H1425" t="s">
        <v>37355</v>
      </c>
      <c r="J1425">
        <v>8</v>
      </c>
      <c r="K1425" t="s">
        <v>37019</v>
      </c>
      <c r="L1425" t="s">
        <v>37201</v>
      </c>
      <c r="M1425" t="s">
        <v>37326</v>
      </c>
      <c r="N1425" t="s">
        <v>37097</v>
      </c>
      <c r="O1425" t="s">
        <v>37098</v>
      </c>
      <c r="P1425" t="s">
        <v>37356</v>
      </c>
      <c r="Q1425">
        <v>42.35</v>
      </c>
      <c r="R1425">
        <v>44.691667000000002</v>
      </c>
      <c r="S1425">
        <v>7</v>
      </c>
      <c r="T1425">
        <v>24.050684876309798</v>
      </c>
      <c r="U1425">
        <v>0.33514971521756798</v>
      </c>
      <c r="V1425">
        <v>128</v>
      </c>
      <c r="W1425">
        <v>24</v>
      </c>
    </row>
    <row r="1426" spans="1:23">
      <c r="A1426" t="s">
        <v>37354</v>
      </c>
      <c r="B1426" t="s">
        <v>13377</v>
      </c>
      <c r="C1426" t="s">
        <v>13378</v>
      </c>
      <c r="D1426">
        <v>1977</v>
      </c>
      <c r="E1426" t="s">
        <v>12089</v>
      </c>
      <c r="G1426">
        <v>8</v>
      </c>
      <c r="H1426" t="s">
        <v>37355</v>
      </c>
      <c r="J1426">
        <v>8</v>
      </c>
      <c r="K1426" t="s">
        <v>37019</v>
      </c>
      <c r="L1426" t="s">
        <v>37201</v>
      </c>
      <c r="M1426" t="s">
        <v>37326</v>
      </c>
      <c r="N1426" t="s">
        <v>37097</v>
      </c>
      <c r="O1426" t="s">
        <v>37098</v>
      </c>
      <c r="P1426" t="s">
        <v>37357</v>
      </c>
      <c r="Q1426">
        <v>69.049166999999997</v>
      </c>
      <c r="R1426">
        <v>20.794443999999999</v>
      </c>
      <c r="S1426">
        <v>8</v>
      </c>
      <c r="T1426">
        <v>6.0043090677670801</v>
      </c>
      <c r="U1426">
        <v>99.747926646298495</v>
      </c>
      <c r="V1426">
        <v>128</v>
      </c>
      <c r="W1426">
        <v>6</v>
      </c>
    </row>
    <row r="1427" spans="1:23">
      <c r="A1427" t="s">
        <v>37354</v>
      </c>
      <c r="B1427" t="s">
        <v>13377</v>
      </c>
      <c r="C1427" t="s">
        <v>13378</v>
      </c>
      <c r="D1427">
        <v>1977</v>
      </c>
      <c r="E1427" t="s">
        <v>12089</v>
      </c>
      <c r="G1427">
        <v>8</v>
      </c>
      <c r="H1427" t="s">
        <v>37355</v>
      </c>
      <c r="J1427">
        <v>8</v>
      </c>
      <c r="K1427" t="s">
        <v>37019</v>
      </c>
      <c r="L1427" t="s">
        <v>37201</v>
      </c>
      <c r="M1427" t="s">
        <v>37326</v>
      </c>
      <c r="N1427" t="s">
        <v>37097</v>
      </c>
      <c r="O1427" t="s">
        <v>37098</v>
      </c>
      <c r="P1427" t="s">
        <v>37357</v>
      </c>
      <c r="Q1427">
        <v>69.049166999999997</v>
      </c>
      <c r="R1427">
        <v>20.794443999999999</v>
      </c>
      <c r="S1427">
        <v>8</v>
      </c>
      <c r="T1427">
        <v>8.9300380895044107</v>
      </c>
      <c r="U1427">
        <v>99.535791571956395</v>
      </c>
      <c r="V1427">
        <v>128</v>
      </c>
      <c r="W1427">
        <v>9</v>
      </c>
    </row>
    <row r="1428" spans="1:23">
      <c r="A1428" t="s">
        <v>37354</v>
      </c>
      <c r="B1428" t="s">
        <v>13377</v>
      </c>
      <c r="C1428" t="s">
        <v>13378</v>
      </c>
      <c r="D1428">
        <v>1977</v>
      </c>
      <c r="E1428" t="s">
        <v>12089</v>
      </c>
      <c r="G1428">
        <v>8</v>
      </c>
      <c r="H1428" t="s">
        <v>37355</v>
      </c>
      <c r="J1428">
        <v>8</v>
      </c>
      <c r="K1428" t="s">
        <v>37019</v>
      </c>
      <c r="L1428" t="s">
        <v>37201</v>
      </c>
      <c r="M1428" t="s">
        <v>37326</v>
      </c>
      <c r="N1428" t="s">
        <v>37097</v>
      </c>
      <c r="O1428" t="s">
        <v>37098</v>
      </c>
      <c r="P1428" t="s">
        <v>37357</v>
      </c>
      <c r="Q1428">
        <v>69.049166999999997</v>
      </c>
      <c r="R1428">
        <v>20.794443999999999</v>
      </c>
      <c r="S1428">
        <v>8</v>
      </c>
      <c r="T1428">
        <v>11.957705717692001</v>
      </c>
      <c r="U1428">
        <v>99.495142225308797</v>
      </c>
      <c r="V1428">
        <v>128</v>
      </c>
      <c r="W1428">
        <v>12</v>
      </c>
    </row>
    <row r="1429" spans="1:23">
      <c r="A1429" t="s">
        <v>37354</v>
      </c>
      <c r="B1429" t="s">
        <v>13377</v>
      </c>
      <c r="C1429" t="s">
        <v>13378</v>
      </c>
      <c r="D1429">
        <v>1977</v>
      </c>
      <c r="E1429" t="s">
        <v>12089</v>
      </c>
      <c r="G1429">
        <v>8</v>
      </c>
      <c r="H1429" t="s">
        <v>37355</v>
      </c>
      <c r="J1429">
        <v>8</v>
      </c>
      <c r="K1429" t="s">
        <v>37019</v>
      </c>
      <c r="L1429" t="s">
        <v>37201</v>
      </c>
      <c r="M1429" t="s">
        <v>37326</v>
      </c>
      <c r="N1429" t="s">
        <v>37097</v>
      </c>
      <c r="O1429" t="s">
        <v>37098</v>
      </c>
      <c r="P1429" t="s">
        <v>37357</v>
      </c>
      <c r="Q1429">
        <v>69.049166999999997</v>
      </c>
      <c r="R1429">
        <v>20.794443999999999</v>
      </c>
      <c r="S1429">
        <v>8</v>
      </c>
      <c r="T1429">
        <v>14.9552240928559</v>
      </c>
      <c r="U1429">
        <v>93.767613729287206</v>
      </c>
      <c r="V1429">
        <v>128</v>
      </c>
      <c r="W1429">
        <v>15</v>
      </c>
    </row>
    <row r="1430" spans="1:23">
      <c r="A1430" t="s">
        <v>37354</v>
      </c>
      <c r="B1430" t="s">
        <v>13377</v>
      </c>
      <c r="C1430" t="s">
        <v>13378</v>
      </c>
      <c r="D1430">
        <v>1977</v>
      </c>
      <c r="E1430" t="s">
        <v>12089</v>
      </c>
      <c r="G1430">
        <v>8</v>
      </c>
      <c r="H1430" t="s">
        <v>37355</v>
      </c>
      <c r="J1430">
        <v>8</v>
      </c>
      <c r="K1430" t="s">
        <v>37019</v>
      </c>
      <c r="L1430" t="s">
        <v>37201</v>
      </c>
      <c r="M1430" t="s">
        <v>37326</v>
      </c>
      <c r="N1430" t="s">
        <v>37097</v>
      </c>
      <c r="O1430" t="s">
        <v>37098</v>
      </c>
      <c r="P1430" t="s">
        <v>37357</v>
      </c>
      <c r="Q1430">
        <v>69.049166999999997</v>
      </c>
      <c r="R1430">
        <v>20.794443999999999</v>
      </c>
      <c r="S1430">
        <v>8</v>
      </c>
      <c r="T1430">
        <v>16.433732084067099</v>
      </c>
      <c r="U1430">
        <v>95.668889146979893</v>
      </c>
      <c r="V1430">
        <v>128</v>
      </c>
      <c r="W1430">
        <v>16.5</v>
      </c>
    </row>
    <row r="1431" spans="1:23">
      <c r="A1431" t="s">
        <v>37354</v>
      </c>
      <c r="B1431" t="s">
        <v>13377</v>
      </c>
      <c r="C1431" t="s">
        <v>13378</v>
      </c>
      <c r="D1431">
        <v>1977</v>
      </c>
      <c r="E1431" t="s">
        <v>12089</v>
      </c>
      <c r="G1431">
        <v>8</v>
      </c>
      <c r="H1431" t="s">
        <v>37355</v>
      </c>
      <c r="J1431">
        <v>8</v>
      </c>
      <c r="K1431" t="s">
        <v>37019</v>
      </c>
      <c r="L1431" t="s">
        <v>37201</v>
      </c>
      <c r="M1431" t="s">
        <v>37326</v>
      </c>
      <c r="N1431" t="s">
        <v>37097</v>
      </c>
      <c r="O1431" t="s">
        <v>37098</v>
      </c>
      <c r="P1431" t="s">
        <v>37357</v>
      </c>
      <c r="Q1431">
        <v>69.049166999999997</v>
      </c>
      <c r="R1431">
        <v>20.794443999999999</v>
      </c>
      <c r="S1431">
        <v>8</v>
      </c>
      <c r="T1431">
        <v>17.942104901386799</v>
      </c>
      <c r="U1431">
        <v>28.6750920239582</v>
      </c>
      <c r="V1431">
        <v>128</v>
      </c>
      <c r="W1431">
        <v>18</v>
      </c>
    </row>
    <row r="1432" spans="1:23">
      <c r="A1432" t="s">
        <v>37354</v>
      </c>
      <c r="B1432" t="s">
        <v>13377</v>
      </c>
      <c r="C1432" t="s">
        <v>13378</v>
      </c>
      <c r="D1432">
        <v>1977</v>
      </c>
      <c r="E1432" t="s">
        <v>12089</v>
      </c>
      <c r="G1432">
        <v>8</v>
      </c>
      <c r="H1432" t="s">
        <v>37355</v>
      </c>
      <c r="J1432">
        <v>8</v>
      </c>
      <c r="K1432" t="s">
        <v>37019</v>
      </c>
      <c r="L1432" t="s">
        <v>37201</v>
      </c>
      <c r="M1432" t="s">
        <v>37326</v>
      </c>
      <c r="N1432" t="s">
        <v>37097</v>
      </c>
      <c r="O1432" t="s">
        <v>37098</v>
      </c>
      <c r="P1432" t="s">
        <v>37357</v>
      </c>
      <c r="Q1432">
        <v>69.049166999999997</v>
      </c>
      <c r="R1432">
        <v>20.794443999999999</v>
      </c>
      <c r="S1432">
        <v>8</v>
      </c>
      <c r="T1432">
        <v>20.0532921230336</v>
      </c>
      <c r="U1432">
        <v>0.66970687436153697</v>
      </c>
      <c r="V1432">
        <v>128</v>
      </c>
      <c r="W1432">
        <v>20</v>
      </c>
    </row>
    <row r="1433" spans="1:23">
      <c r="A1433" t="s">
        <v>37354</v>
      </c>
      <c r="B1433" t="s">
        <v>13377</v>
      </c>
      <c r="C1433" t="s">
        <v>13378</v>
      </c>
      <c r="D1433">
        <v>1977</v>
      </c>
      <c r="E1433" t="s">
        <v>12089</v>
      </c>
      <c r="G1433">
        <v>8</v>
      </c>
      <c r="H1433" t="s">
        <v>37355</v>
      </c>
      <c r="J1433">
        <v>8</v>
      </c>
      <c r="K1433" t="s">
        <v>37019</v>
      </c>
      <c r="L1433" t="s">
        <v>37201</v>
      </c>
      <c r="M1433" t="s">
        <v>37326</v>
      </c>
      <c r="N1433" t="s">
        <v>37097</v>
      </c>
      <c r="O1433" t="s">
        <v>37098</v>
      </c>
      <c r="P1433" t="s">
        <v>37357</v>
      </c>
      <c r="Q1433">
        <v>69.049166999999997</v>
      </c>
      <c r="R1433">
        <v>20.794443999999999</v>
      </c>
      <c r="S1433">
        <v>8</v>
      </c>
      <c r="T1433">
        <v>24.033676146773701</v>
      </c>
      <c r="U1433">
        <v>0.33443864792927502</v>
      </c>
      <c r="V1433">
        <v>128</v>
      </c>
      <c r="W1433">
        <v>24</v>
      </c>
    </row>
    <row r="1434" spans="1:23">
      <c r="A1434" t="s">
        <v>37354</v>
      </c>
      <c r="B1434" t="s">
        <v>13377</v>
      </c>
      <c r="C1434" t="s">
        <v>13378</v>
      </c>
      <c r="D1434">
        <v>1977</v>
      </c>
      <c r="E1434" t="s">
        <v>12089</v>
      </c>
      <c r="G1434">
        <v>8</v>
      </c>
      <c r="H1434" t="s">
        <v>37355</v>
      </c>
      <c r="J1434">
        <v>8</v>
      </c>
      <c r="K1434" t="s">
        <v>37019</v>
      </c>
      <c r="L1434" t="s">
        <v>37201</v>
      </c>
      <c r="M1434" t="s">
        <v>37326</v>
      </c>
      <c r="N1434" t="s">
        <v>37097</v>
      </c>
      <c r="O1434" t="s">
        <v>37098</v>
      </c>
      <c r="P1434" t="s">
        <v>37358</v>
      </c>
      <c r="Q1434">
        <v>47.371740000000003</v>
      </c>
      <c r="R1434">
        <v>27.683056000000001</v>
      </c>
      <c r="S1434">
        <v>8</v>
      </c>
      <c r="T1434">
        <v>5.9704053794610497</v>
      </c>
      <c r="U1434">
        <v>99.579285187757307</v>
      </c>
      <c r="V1434">
        <v>128</v>
      </c>
      <c r="W1434">
        <v>6</v>
      </c>
    </row>
    <row r="1435" spans="1:23">
      <c r="A1435" t="s">
        <v>37354</v>
      </c>
      <c r="B1435" t="s">
        <v>13377</v>
      </c>
      <c r="C1435" t="s">
        <v>13378</v>
      </c>
      <c r="D1435">
        <v>1977</v>
      </c>
      <c r="E1435" t="s">
        <v>12089</v>
      </c>
      <c r="G1435">
        <v>8</v>
      </c>
      <c r="H1435" t="s">
        <v>37355</v>
      </c>
      <c r="J1435">
        <v>8</v>
      </c>
      <c r="K1435" t="s">
        <v>37019</v>
      </c>
      <c r="L1435" t="s">
        <v>37201</v>
      </c>
      <c r="M1435" t="s">
        <v>37326</v>
      </c>
      <c r="N1435" t="s">
        <v>37097</v>
      </c>
      <c r="O1435" t="s">
        <v>37098</v>
      </c>
      <c r="P1435" t="s">
        <v>37358</v>
      </c>
      <c r="Q1435">
        <v>47.371740000000003</v>
      </c>
      <c r="R1435">
        <v>27.683056000000001</v>
      </c>
      <c r="S1435">
        <v>8</v>
      </c>
      <c r="T1435">
        <v>8.9812918196448894</v>
      </c>
      <c r="U1435">
        <v>99.203486125892098</v>
      </c>
      <c r="V1435">
        <v>128</v>
      </c>
      <c r="W1435">
        <v>9</v>
      </c>
    </row>
    <row r="1436" spans="1:23">
      <c r="A1436" t="s">
        <v>37354</v>
      </c>
      <c r="B1436" t="s">
        <v>13377</v>
      </c>
      <c r="C1436" t="s">
        <v>13378</v>
      </c>
      <c r="D1436">
        <v>1977</v>
      </c>
      <c r="E1436" t="s">
        <v>12089</v>
      </c>
      <c r="G1436">
        <v>8</v>
      </c>
      <c r="H1436" t="s">
        <v>37355</v>
      </c>
      <c r="J1436">
        <v>8</v>
      </c>
      <c r="K1436" t="s">
        <v>37019</v>
      </c>
      <c r="L1436" t="s">
        <v>37201</v>
      </c>
      <c r="M1436" t="s">
        <v>37326</v>
      </c>
      <c r="N1436" t="s">
        <v>37097</v>
      </c>
      <c r="O1436" t="s">
        <v>37098</v>
      </c>
      <c r="P1436" t="s">
        <v>37358</v>
      </c>
      <c r="Q1436">
        <v>47.371740000000003</v>
      </c>
      <c r="R1436">
        <v>27.683056000000001</v>
      </c>
      <c r="S1436">
        <v>8</v>
      </c>
      <c r="T1436">
        <v>11.943427486542999</v>
      </c>
      <c r="U1436">
        <v>95.481167382869401</v>
      </c>
      <c r="V1436">
        <v>128</v>
      </c>
      <c r="W1436">
        <v>12</v>
      </c>
    </row>
    <row r="1437" spans="1:23">
      <c r="A1437" t="s">
        <v>37354</v>
      </c>
      <c r="B1437" t="s">
        <v>13377</v>
      </c>
      <c r="C1437" t="s">
        <v>13378</v>
      </c>
      <c r="D1437">
        <v>1977</v>
      </c>
      <c r="E1437" t="s">
        <v>12089</v>
      </c>
      <c r="G1437">
        <v>8</v>
      </c>
      <c r="H1437" t="s">
        <v>37355</v>
      </c>
      <c r="J1437">
        <v>8</v>
      </c>
      <c r="K1437" t="s">
        <v>37019</v>
      </c>
      <c r="L1437" t="s">
        <v>37201</v>
      </c>
      <c r="M1437" t="s">
        <v>37326</v>
      </c>
      <c r="N1437" t="s">
        <v>37097</v>
      </c>
      <c r="O1437" t="s">
        <v>37098</v>
      </c>
      <c r="P1437" t="s">
        <v>37358</v>
      </c>
      <c r="Q1437">
        <v>47.371740000000003</v>
      </c>
      <c r="R1437">
        <v>27.683056000000001</v>
      </c>
      <c r="S1437">
        <v>8</v>
      </c>
      <c r="T1437">
        <v>14.9632449318678</v>
      </c>
      <c r="U1437">
        <v>56.978651389781</v>
      </c>
      <c r="V1437">
        <v>128</v>
      </c>
      <c r="W1437">
        <v>15</v>
      </c>
    </row>
    <row r="1438" spans="1:23">
      <c r="A1438" t="s">
        <v>37354</v>
      </c>
      <c r="B1438" t="s">
        <v>13377</v>
      </c>
      <c r="C1438" t="s">
        <v>13378</v>
      </c>
      <c r="D1438">
        <v>1977</v>
      </c>
      <c r="E1438" t="s">
        <v>12089</v>
      </c>
      <c r="G1438">
        <v>8</v>
      </c>
      <c r="H1438" t="s">
        <v>37355</v>
      </c>
      <c r="J1438">
        <v>8</v>
      </c>
      <c r="K1438" t="s">
        <v>37019</v>
      </c>
      <c r="L1438" t="s">
        <v>37201</v>
      </c>
      <c r="M1438" t="s">
        <v>37326</v>
      </c>
      <c r="N1438" t="s">
        <v>37097</v>
      </c>
      <c r="O1438" t="s">
        <v>37098</v>
      </c>
      <c r="P1438" t="s">
        <v>37358</v>
      </c>
      <c r="Q1438">
        <v>47.371740000000003</v>
      </c>
      <c r="R1438">
        <v>27.683056000000001</v>
      </c>
      <c r="S1438">
        <v>8</v>
      </c>
      <c r="T1438">
        <v>16.431286012595301</v>
      </c>
      <c r="U1438">
        <v>24.264104612219398</v>
      </c>
      <c r="V1438">
        <v>128</v>
      </c>
      <c r="W1438">
        <v>16.5</v>
      </c>
    </row>
    <row r="1439" spans="1:23">
      <c r="A1439" t="s">
        <v>37354</v>
      </c>
      <c r="B1439" t="s">
        <v>13377</v>
      </c>
      <c r="C1439" t="s">
        <v>13378</v>
      </c>
      <c r="D1439">
        <v>1977</v>
      </c>
      <c r="E1439" t="s">
        <v>12089</v>
      </c>
      <c r="G1439">
        <v>8</v>
      </c>
      <c r="H1439" t="s">
        <v>37355</v>
      </c>
      <c r="J1439">
        <v>8</v>
      </c>
      <c r="K1439" t="s">
        <v>37019</v>
      </c>
      <c r="L1439" t="s">
        <v>37201</v>
      </c>
      <c r="M1439" t="s">
        <v>37326</v>
      </c>
      <c r="N1439" t="s">
        <v>37097</v>
      </c>
      <c r="O1439" t="s">
        <v>37098</v>
      </c>
      <c r="P1439" t="s">
        <v>37358</v>
      </c>
      <c r="Q1439">
        <v>47.371740000000003</v>
      </c>
      <c r="R1439">
        <v>27.683056000000001</v>
      </c>
      <c r="S1439">
        <v>8</v>
      </c>
      <c r="T1439">
        <v>17.9721972690275</v>
      </c>
      <c r="U1439">
        <v>9.4455808353144501</v>
      </c>
      <c r="V1439">
        <v>128</v>
      </c>
      <c r="W1439">
        <v>18</v>
      </c>
    </row>
    <row r="1440" spans="1:23">
      <c r="A1440" t="s">
        <v>37354</v>
      </c>
      <c r="B1440" t="s">
        <v>13377</v>
      </c>
      <c r="C1440" t="s">
        <v>13378</v>
      </c>
      <c r="D1440">
        <v>1977</v>
      </c>
      <c r="E1440" t="s">
        <v>12089</v>
      </c>
      <c r="G1440">
        <v>8</v>
      </c>
      <c r="H1440" t="s">
        <v>37355</v>
      </c>
      <c r="J1440">
        <v>8</v>
      </c>
      <c r="K1440" t="s">
        <v>37019</v>
      </c>
      <c r="L1440" t="s">
        <v>37201</v>
      </c>
      <c r="M1440" t="s">
        <v>37326</v>
      </c>
      <c r="N1440" t="s">
        <v>37097</v>
      </c>
      <c r="O1440" t="s">
        <v>37098</v>
      </c>
      <c r="P1440" t="s">
        <v>37358</v>
      </c>
      <c r="Q1440">
        <v>47.371740000000003</v>
      </c>
      <c r="R1440">
        <v>27.683056000000001</v>
      </c>
      <c r="S1440">
        <v>8</v>
      </c>
      <c r="T1440">
        <v>19.978203417389299</v>
      </c>
      <c r="U1440">
        <v>11.0344606910151</v>
      </c>
      <c r="V1440">
        <v>128</v>
      </c>
      <c r="W1440">
        <v>20</v>
      </c>
    </row>
    <row r="1441" spans="1:23">
      <c r="A1441" t="s">
        <v>37354</v>
      </c>
      <c r="B1441" t="s">
        <v>13377</v>
      </c>
      <c r="C1441" t="s">
        <v>13378</v>
      </c>
      <c r="D1441">
        <v>1977</v>
      </c>
      <c r="E1441" t="s">
        <v>12089</v>
      </c>
      <c r="G1441">
        <v>8</v>
      </c>
      <c r="H1441" t="s">
        <v>37355</v>
      </c>
      <c r="J1441">
        <v>8</v>
      </c>
      <c r="K1441" t="s">
        <v>37019</v>
      </c>
      <c r="L1441" t="s">
        <v>37201</v>
      </c>
      <c r="M1441" t="s">
        <v>37326</v>
      </c>
      <c r="N1441" t="s">
        <v>37097</v>
      </c>
      <c r="O1441" t="s">
        <v>37098</v>
      </c>
      <c r="P1441" t="s">
        <v>37358</v>
      </c>
      <c r="Q1441">
        <v>47.371740000000003</v>
      </c>
      <c r="R1441">
        <v>27.683056000000001</v>
      </c>
      <c r="S1441">
        <v>8</v>
      </c>
      <c r="T1441">
        <v>23.989988172580698</v>
      </c>
      <c r="U1441">
        <v>14.5466590503459</v>
      </c>
      <c r="V1441">
        <v>128</v>
      </c>
      <c r="W1441">
        <v>24</v>
      </c>
    </row>
    <row r="1442" spans="1:23">
      <c r="A1442" t="s">
        <v>37354</v>
      </c>
      <c r="B1442" t="s">
        <v>13377</v>
      </c>
      <c r="C1442" t="s">
        <v>13378</v>
      </c>
      <c r="D1442">
        <v>1977</v>
      </c>
      <c r="E1442" t="s">
        <v>12089</v>
      </c>
      <c r="G1442">
        <v>8</v>
      </c>
      <c r="H1442" t="s">
        <v>37355</v>
      </c>
      <c r="J1442">
        <v>8</v>
      </c>
      <c r="K1442" t="s">
        <v>37019</v>
      </c>
      <c r="L1442" t="s">
        <v>37201</v>
      </c>
      <c r="M1442" t="s">
        <v>37326</v>
      </c>
      <c r="N1442" t="s">
        <v>37097</v>
      </c>
      <c r="O1442" t="s">
        <v>37098</v>
      </c>
      <c r="P1442" t="s">
        <v>37359</v>
      </c>
      <c r="Q1442">
        <v>65.013333000000003</v>
      </c>
      <c r="R1442">
        <v>25.4725</v>
      </c>
      <c r="S1442">
        <v>8</v>
      </c>
      <c r="T1442">
        <v>6.0044228385332099</v>
      </c>
      <c r="U1442">
        <v>99.580707322333893</v>
      </c>
      <c r="V1442">
        <v>128</v>
      </c>
      <c r="W1442">
        <v>6</v>
      </c>
    </row>
    <row r="1443" spans="1:23">
      <c r="A1443" t="s">
        <v>37354</v>
      </c>
      <c r="B1443" t="s">
        <v>13377</v>
      </c>
      <c r="C1443" t="s">
        <v>13378</v>
      </c>
      <c r="D1443">
        <v>1977</v>
      </c>
      <c r="E1443" t="s">
        <v>12089</v>
      </c>
      <c r="G1443">
        <v>8</v>
      </c>
      <c r="H1443" t="s">
        <v>37355</v>
      </c>
      <c r="J1443">
        <v>8</v>
      </c>
      <c r="K1443" t="s">
        <v>37019</v>
      </c>
      <c r="L1443" t="s">
        <v>37201</v>
      </c>
      <c r="M1443" t="s">
        <v>37326</v>
      </c>
      <c r="N1443" t="s">
        <v>37097</v>
      </c>
      <c r="O1443" t="s">
        <v>37098</v>
      </c>
      <c r="P1443" t="s">
        <v>37359</v>
      </c>
      <c r="Q1443">
        <v>65.013333000000003</v>
      </c>
      <c r="R1443">
        <v>25.4725</v>
      </c>
      <c r="S1443">
        <v>8</v>
      </c>
      <c r="T1443">
        <v>8.9468192775082294</v>
      </c>
      <c r="U1443">
        <v>99.870941287174006</v>
      </c>
      <c r="V1443">
        <v>128</v>
      </c>
      <c r="W1443">
        <v>9</v>
      </c>
    </row>
    <row r="1444" spans="1:23">
      <c r="A1444" t="s">
        <v>37354</v>
      </c>
      <c r="B1444" t="s">
        <v>13377</v>
      </c>
      <c r="C1444" t="s">
        <v>13378</v>
      </c>
      <c r="D1444">
        <v>1977</v>
      </c>
      <c r="E1444" t="s">
        <v>12089</v>
      </c>
      <c r="G1444">
        <v>8</v>
      </c>
      <c r="H1444" t="s">
        <v>37355</v>
      </c>
      <c r="J1444">
        <v>8</v>
      </c>
      <c r="K1444" t="s">
        <v>37019</v>
      </c>
      <c r="L1444" t="s">
        <v>37201</v>
      </c>
      <c r="M1444" t="s">
        <v>37326</v>
      </c>
      <c r="N1444" t="s">
        <v>37097</v>
      </c>
      <c r="O1444" t="s">
        <v>37098</v>
      </c>
      <c r="P1444" t="s">
        <v>37359</v>
      </c>
      <c r="Q1444">
        <v>65.013333000000003</v>
      </c>
      <c r="R1444">
        <v>25.4725</v>
      </c>
      <c r="S1444">
        <v>8</v>
      </c>
      <c r="T1444">
        <v>11.9575919469259</v>
      </c>
      <c r="U1444">
        <v>99.662361549273399</v>
      </c>
      <c r="V1444">
        <v>128</v>
      </c>
      <c r="W1444">
        <v>12</v>
      </c>
    </row>
    <row r="1445" spans="1:23">
      <c r="A1445" t="s">
        <v>37354</v>
      </c>
      <c r="B1445" t="s">
        <v>13377</v>
      </c>
      <c r="C1445" t="s">
        <v>13378</v>
      </c>
      <c r="D1445">
        <v>1977</v>
      </c>
      <c r="E1445" t="s">
        <v>12089</v>
      </c>
      <c r="G1445">
        <v>8</v>
      </c>
      <c r="H1445" t="s">
        <v>37355</v>
      </c>
      <c r="J1445">
        <v>8</v>
      </c>
      <c r="K1445" t="s">
        <v>37019</v>
      </c>
      <c r="L1445" t="s">
        <v>37201</v>
      </c>
      <c r="M1445" t="s">
        <v>37326</v>
      </c>
      <c r="N1445" t="s">
        <v>37097</v>
      </c>
      <c r="O1445" t="s">
        <v>37098</v>
      </c>
      <c r="P1445" t="s">
        <v>37359</v>
      </c>
      <c r="Q1445">
        <v>65.013333000000003</v>
      </c>
      <c r="R1445">
        <v>25.4725</v>
      </c>
      <c r="S1445">
        <v>8</v>
      </c>
      <c r="T1445">
        <v>14.9514696575736</v>
      </c>
      <c r="U1445">
        <v>99.285851420119897</v>
      </c>
      <c r="V1445">
        <v>128</v>
      </c>
      <c r="W1445">
        <v>15</v>
      </c>
    </row>
    <row r="1446" spans="1:23">
      <c r="A1446" t="s">
        <v>37354</v>
      </c>
      <c r="B1446" t="s">
        <v>13377</v>
      </c>
      <c r="C1446" t="s">
        <v>13378</v>
      </c>
      <c r="D1446">
        <v>1977</v>
      </c>
      <c r="E1446" t="s">
        <v>12089</v>
      </c>
      <c r="G1446">
        <v>8</v>
      </c>
      <c r="H1446" t="s">
        <v>37355</v>
      </c>
      <c r="J1446">
        <v>8</v>
      </c>
      <c r="K1446" t="s">
        <v>37019</v>
      </c>
      <c r="L1446" t="s">
        <v>37201</v>
      </c>
      <c r="M1446" t="s">
        <v>37326</v>
      </c>
      <c r="N1446" t="s">
        <v>37097</v>
      </c>
      <c r="O1446" t="s">
        <v>37098</v>
      </c>
      <c r="P1446" t="s">
        <v>37359</v>
      </c>
      <c r="Q1446">
        <v>65.013333000000003</v>
      </c>
      <c r="R1446">
        <v>25.4725</v>
      </c>
      <c r="S1446">
        <v>8</v>
      </c>
      <c r="T1446">
        <v>16.448579169046699</v>
      </c>
      <c r="U1446">
        <v>98.846767369596193</v>
      </c>
      <c r="V1446">
        <v>128</v>
      </c>
      <c r="W1446">
        <v>16.5</v>
      </c>
    </row>
    <row r="1447" spans="1:23">
      <c r="A1447" t="s">
        <v>37354</v>
      </c>
      <c r="B1447" t="s">
        <v>13377</v>
      </c>
      <c r="C1447" t="s">
        <v>13378</v>
      </c>
      <c r="D1447">
        <v>1977</v>
      </c>
      <c r="E1447" t="s">
        <v>12089</v>
      </c>
      <c r="G1447">
        <v>8</v>
      </c>
      <c r="H1447" t="s">
        <v>37355</v>
      </c>
      <c r="J1447">
        <v>8</v>
      </c>
      <c r="K1447" t="s">
        <v>37019</v>
      </c>
      <c r="L1447" t="s">
        <v>37201</v>
      </c>
      <c r="M1447" t="s">
        <v>37326</v>
      </c>
      <c r="N1447" t="s">
        <v>37097</v>
      </c>
      <c r="O1447" t="s">
        <v>37098</v>
      </c>
      <c r="P1447" t="s">
        <v>37359</v>
      </c>
      <c r="Q1447">
        <v>65.013333000000003</v>
      </c>
      <c r="R1447">
        <v>25.4725</v>
      </c>
      <c r="S1447">
        <v>8</v>
      </c>
      <c r="T1447">
        <v>17.889485922052799</v>
      </c>
      <c r="U1447">
        <v>31.014029357598101</v>
      </c>
      <c r="V1447">
        <v>128</v>
      </c>
      <c r="W1447">
        <v>18</v>
      </c>
    </row>
    <row r="1448" spans="1:23">
      <c r="A1448" t="s">
        <v>37354</v>
      </c>
      <c r="B1448" t="s">
        <v>13377</v>
      </c>
      <c r="C1448" t="s">
        <v>13378</v>
      </c>
      <c r="D1448">
        <v>1977</v>
      </c>
      <c r="E1448" t="s">
        <v>12089</v>
      </c>
      <c r="G1448">
        <v>8</v>
      </c>
      <c r="H1448" t="s">
        <v>37355</v>
      </c>
      <c r="J1448">
        <v>8</v>
      </c>
      <c r="K1448" t="s">
        <v>37019</v>
      </c>
      <c r="L1448" t="s">
        <v>37201</v>
      </c>
      <c r="M1448" t="s">
        <v>37326</v>
      </c>
      <c r="N1448" t="s">
        <v>37097</v>
      </c>
      <c r="O1448" t="s">
        <v>37098</v>
      </c>
      <c r="P1448" t="s">
        <v>37359</v>
      </c>
      <c r="Q1448">
        <v>65.013333000000003</v>
      </c>
      <c r="R1448">
        <v>25.4725</v>
      </c>
      <c r="S1448">
        <v>8</v>
      </c>
      <c r="T1448">
        <v>20.019160893195298</v>
      </c>
      <c r="U1448">
        <v>0.83550406374955299</v>
      </c>
      <c r="V1448">
        <v>128</v>
      </c>
      <c r="W1448">
        <v>20</v>
      </c>
    </row>
    <row r="1449" spans="1:23">
      <c r="A1449" t="s">
        <v>37354</v>
      </c>
      <c r="B1449" t="s">
        <v>13377</v>
      </c>
      <c r="C1449" t="s">
        <v>13378</v>
      </c>
      <c r="D1449">
        <v>1977</v>
      </c>
      <c r="E1449" t="s">
        <v>12089</v>
      </c>
      <c r="G1449">
        <v>8</v>
      </c>
      <c r="H1449" t="s">
        <v>37355</v>
      </c>
      <c r="J1449">
        <v>8</v>
      </c>
      <c r="K1449" t="s">
        <v>37019</v>
      </c>
      <c r="L1449" t="s">
        <v>37201</v>
      </c>
      <c r="M1449" t="s">
        <v>37326</v>
      </c>
      <c r="N1449" t="s">
        <v>37097</v>
      </c>
      <c r="O1449" t="s">
        <v>37098</v>
      </c>
      <c r="P1449" t="s">
        <v>37359</v>
      </c>
      <c r="Q1449">
        <v>65.013333000000003</v>
      </c>
      <c r="R1449">
        <v>25.4725</v>
      </c>
      <c r="S1449">
        <v>8</v>
      </c>
      <c r="T1449">
        <v>24.016439875705402</v>
      </c>
      <c r="U1449">
        <v>0.66816622857021402</v>
      </c>
      <c r="V1449">
        <v>128</v>
      </c>
      <c r="W1449">
        <v>24</v>
      </c>
    </row>
    <row r="1450" spans="1:23">
      <c r="A1450" t="s">
        <v>37354</v>
      </c>
      <c r="B1450" t="s">
        <v>13377</v>
      </c>
      <c r="C1450" t="s">
        <v>13378</v>
      </c>
      <c r="D1450">
        <v>1977</v>
      </c>
      <c r="E1450" t="s">
        <v>12089</v>
      </c>
      <c r="G1450">
        <v>8</v>
      </c>
      <c r="H1450" t="s">
        <v>37355</v>
      </c>
      <c r="J1450">
        <v>8</v>
      </c>
      <c r="K1450" t="s">
        <v>37019</v>
      </c>
      <c r="L1450" t="s">
        <v>37201</v>
      </c>
      <c r="M1450" t="s">
        <v>37326</v>
      </c>
      <c r="N1450" t="s">
        <v>37097</v>
      </c>
      <c r="O1450" t="s">
        <v>37098</v>
      </c>
      <c r="P1450" t="s">
        <v>37360</v>
      </c>
      <c r="Q1450">
        <v>64.416667000000004</v>
      </c>
      <c r="R1450">
        <v>27.833055999999999</v>
      </c>
      <c r="S1450">
        <v>8</v>
      </c>
      <c r="T1450">
        <v>5.9702916086949296</v>
      </c>
      <c r="U1450">
        <v>99.746504511721895</v>
      </c>
      <c r="V1450">
        <v>128</v>
      </c>
      <c r="W1450">
        <v>6</v>
      </c>
    </row>
    <row r="1451" spans="1:23">
      <c r="A1451" t="s">
        <v>37354</v>
      </c>
      <c r="B1451" t="s">
        <v>13377</v>
      </c>
      <c r="C1451" t="s">
        <v>13378</v>
      </c>
      <c r="D1451">
        <v>1977</v>
      </c>
      <c r="E1451" t="s">
        <v>12089</v>
      </c>
      <c r="G1451">
        <v>8</v>
      </c>
      <c r="H1451" t="s">
        <v>37355</v>
      </c>
      <c r="J1451">
        <v>8</v>
      </c>
      <c r="K1451" t="s">
        <v>37019</v>
      </c>
      <c r="L1451" t="s">
        <v>37201</v>
      </c>
      <c r="M1451" t="s">
        <v>37326</v>
      </c>
      <c r="N1451" t="s">
        <v>37097</v>
      </c>
      <c r="O1451" t="s">
        <v>37098</v>
      </c>
      <c r="P1451" t="s">
        <v>37360</v>
      </c>
      <c r="Q1451">
        <v>64.416667000000004</v>
      </c>
      <c r="R1451">
        <v>27.833055999999999</v>
      </c>
      <c r="S1451">
        <v>8</v>
      </c>
      <c r="T1451">
        <v>8.9471605898066109</v>
      </c>
      <c r="U1451">
        <v>99.3692833152801</v>
      </c>
      <c r="V1451">
        <v>128</v>
      </c>
      <c r="W1451">
        <v>9</v>
      </c>
    </row>
    <row r="1452" spans="1:23">
      <c r="A1452" t="s">
        <v>37354</v>
      </c>
      <c r="B1452" t="s">
        <v>13377</v>
      </c>
      <c r="C1452" t="s">
        <v>13378</v>
      </c>
      <c r="D1452">
        <v>1977</v>
      </c>
      <c r="E1452" t="s">
        <v>12089</v>
      </c>
      <c r="G1452">
        <v>8</v>
      </c>
      <c r="H1452" t="s">
        <v>37355</v>
      </c>
      <c r="J1452">
        <v>8</v>
      </c>
      <c r="K1452" t="s">
        <v>37019</v>
      </c>
      <c r="L1452" t="s">
        <v>37201</v>
      </c>
      <c r="M1452" t="s">
        <v>37326</v>
      </c>
      <c r="N1452" t="s">
        <v>37097</v>
      </c>
      <c r="O1452" t="s">
        <v>37098</v>
      </c>
      <c r="P1452" t="s">
        <v>37360</v>
      </c>
      <c r="Q1452">
        <v>64.416667000000004</v>
      </c>
      <c r="R1452">
        <v>27.833055999999999</v>
      </c>
      <c r="S1452">
        <v>8</v>
      </c>
      <c r="T1452">
        <v>11.9917231767642</v>
      </c>
      <c r="U1452">
        <v>99.496564359885298</v>
      </c>
      <c r="V1452">
        <v>128</v>
      </c>
      <c r="W1452">
        <v>12</v>
      </c>
    </row>
    <row r="1453" spans="1:23">
      <c r="A1453" t="s">
        <v>37354</v>
      </c>
      <c r="B1453" t="s">
        <v>13377</v>
      </c>
      <c r="C1453" t="s">
        <v>13378</v>
      </c>
      <c r="D1453">
        <v>1977</v>
      </c>
      <c r="E1453" t="s">
        <v>12089</v>
      </c>
      <c r="G1453">
        <v>8</v>
      </c>
      <c r="H1453" t="s">
        <v>37355</v>
      </c>
      <c r="J1453">
        <v>8</v>
      </c>
      <c r="K1453" t="s">
        <v>37019</v>
      </c>
      <c r="L1453" t="s">
        <v>37201</v>
      </c>
      <c r="M1453" t="s">
        <v>37326</v>
      </c>
      <c r="N1453" t="s">
        <v>37097</v>
      </c>
      <c r="O1453" t="s">
        <v>37098</v>
      </c>
      <c r="P1453" t="s">
        <v>37360</v>
      </c>
      <c r="Q1453">
        <v>64.416667000000004</v>
      </c>
      <c r="R1453">
        <v>27.833055999999999</v>
      </c>
      <c r="S1453">
        <v>8</v>
      </c>
      <c r="T1453">
        <v>14.933835188823901</v>
      </c>
      <c r="U1453">
        <v>75.204846634636993</v>
      </c>
      <c r="V1453">
        <v>128</v>
      </c>
      <c r="W1453">
        <v>15</v>
      </c>
    </row>
    <row r="1454" spans="1:23">
      <c r="A1454" t="s">
        <v>37354</v>
      </c>
      <c r="B1454" t="s">
        <v>13377</v>
      </c>
      <c r="C1454" t="s">
        <v>13378</v>
      </c>
      <c r="D1454">
        <v>1977</v>
      </c>
      <c r="E1454" t="s">
        <v>12089</v>
      </c>
      <c r="G1454">
        <v>8</v>
      </c>
      <c r="H1454" t="s">
        <v>37355</v>
      </c>
      <c r="J1454">
        <v>8</v>
      </c>
      <c r="K1454" t="s">
        <v>37019</v>
      </c>
      <c r="L1454" t="s">
        <v>37201</v>
      </c>
      <c r="M1454" t="s">
        <v>37326</v>
      </c>
      <c r="N1454" t="s">
        <v>37097</v>
      </c>
      <c r="O1454" t="s">
        <v>37098</v>
      </c>
      <c r="P1454" t="s">
        <v>37360</v>
      </c>
      <c r="Q1454">
        <v>64.416667000000004</v>
      </c>
      <c r="R1454">
        <v>27.833055999999999</v>
      </c>
      <c r="S1454">
        <v>8</v>
      </c>
      <c r="T1454">
        <v>16.491868945558299</v>
      </c>
      <c r="U1454">
        <v>60.219814601055702</v>
      </c>
      <c r="V1454">
        <v>128</v>
      </c>
      <c r="W1454">
        <v>16.5</v>
      </c>
    </row>
    <row r="1455" spans="1:23">
      <c r="A1455" t="s">
        <v>37354</v>
      </c>
      <c r="B1455" t="s">
        <v>13377</v>
      </c>
      <c r="C1455" t="s">
        <v>13378</v>
      </c>
      <c r="D1455">
        <v>1977</v>
      </c>
      <c r="E1455" t="s">
        <v>12089</v>
      </c>
      <c r="G1455">
        <v>8</v>
      </c>
      <c r="H1455" t="s">
        <v>37355</v>
      </c>
      <c r="J1455">
        <v>8</v>
      </c>
      <c r="K1455" t="s">
        <v>37019</v>
      </c>
      <c r="L1455" t="s">
        <v>37201</v>
      </c>
      <c r="M1455" t="s">
        <v>37326</v>
      </c>
      <c r="N1455" t="s">
        <v>37097</v>
      </c>
      <c r="O1455" t="s">
        <v>37098</v>
      </c>
      <c r="P1455" t="s">
        <v>37360</v>
      </c>
      <c r="Q1455">
        <v>64.416667000000004</v>
      </c>
      <c r="R1455">
        <v>27.833055999999999</v>
      </c>
      <c r="S1455">
        <v>8</v>
      </c>
      <c r="T1455">
        <v>17.926518306427301</v>
      </c>
      <c r="U1455">
        <v>1.5841394071121</v>
      </c>
      <c r="V1455">
        <v>128</v>
      </c>
      <c r="W1455">
        <v>18</v>
      </c>
    </row>
    <row r="1456" spans="1:23">
      <c r="A1456" t="s">
        <v>37354</v>
      </c>
      <c r="B1456" t="s">
        <v>13377</v>
      </c>
      <c r="C1456" t="s">
        <v>13378</v>
      </c>
      <c r="D1456">
        <v>1977</v>
      </c>
      <c r="E1456" t="s">
        <v>12089</v>
      </c>
      <c r="G1456">
        <v>8</v>
      </c>
      <c r="H1456" t="s">
        <v>37355</v>
      </c>
      <c r="J1456">
        <v>8</v>
      </c>
      <c r="K1456" t="s">
        <v>37019</v>
      </c>
      <c r="L1456" t="s">
        <v>37201</v>
      </c>
      <c r="M1456" t="s">
        <v>37326</v>
      </c>
      <c r="N1456" t="s">
        <v>37097</v>
      </c>
      <c r="O1456" t="s">
        <v>37098</v>
      </c>
      <c r="P1456" t="s">
        <v>37360</v>
      </c>
      <c r="Q1456">
        <v>64.416667000000004</v>
      </c>
      <c r="R1456">
        <v>27.833055999999999</v>
      </c>
      <c r="S1456">
        <v>8</v>
      </c>
      <c r="T1456">
        <v>19.985484746421498</v>
      </c>
      <c r="U1456">
        <v>0.33242395727909002</v>
      </c>
      <c r="V1456">
        <v>128</v>
      </c>
      <c r="W1456">
        <v>20</v>
      </c>
    </row>
    <row r="1457" spans="1:23">
      <c r="A1457" t="s">
        <v>37354</v>
      </c>
      <c r="B1457" t="s">
        <v>13377</v>
      </c>
      <c r="C1457" t="s">
        <v>13378</v>
      </c>
      <c r="D1457">
        <v>1977</v>
      </c>
      <c r="E1457" t="s">
        <v>12089</v>
      </c>
      <c r="G1457">
        <v>8</v>
      </c>
      <c r="H1457" t="s">
        <v>37355</v>
      </c>
      <c r="J1457">
        <v>8</v>
      </c>
      <c r="K1457" t="s">
        <v>37019</v>
      </c>
      <c r="L1457" t="s">
        <v>37201</v>
      </c>
      <c r="M1457" t="s">
        <v>37326</v>
      </c>
      <c r="N1457" t="s">
        <v>37097</v>
      </c>
      <c r="O1457" t="s">
        <v>37098</v>
      </c>
      <c r="P1457" t="s">
        <v>37360</v>
      </c>
      <c r="Q1457">
        <v>64.416667000000004</v>
      </c>
      <c r="R1457">
        <v>27.833055999999999</v>
      </c>
      <c r="S1457">
        <v>8</v>
      </c>
      <c r="T1457">
        <v>24.0845885646158</v>
      </c>
      <c r="U1457">
        <v>0.50379117375878402</v>
      </c>
      <c r="V1457">
        <v>128</v>
      </c>
      <c r="W1457">
        <v>24</v>
      </c>
    </row>
    <row r="1458" spans="1:23">
      <c r="A1458" t="s">
        <v>37354</v>
      </c>
      <c r="B1458" t="s">
        <v>13377</v>
      </c>
      <c r="C1458" t="s">
        <v>13378</v>
      </c>
      <c r="D1458">
        <v>1977</v>
      </c>
      <c r="E1458" t="s">
        <v>12089</v>
      </c>
      <c r="G1458">
        <v>8</v>
      </c>
      <c r="H1458" t="s">
        <v>37355</v>
      </c>
      <c r="J1458">
        <v>8</v>
      </c>
      <c r="K1458" t="s">
        <v>37019</v>
      </c>
      <c r="L1458" t="s">
        <v>37201</v>
      </c>
      <c r="M1458" t="s">
        <v>37326</v>
      </c>
      <c r="N1458" t="s">
        <v>37097</v>
      </c>
      <c r="O1458" t="s">
        <v>37098</v>
      </c>
      <c r="P1458" t="s">
        <v>37361</v>
      </c>
      <c r="Q1458">
        <v>66.5</v>
      </c>
      <c r="R1458">
        <v>25.716667000000001</v>
      </c>
      <c r="S1458">
        <v>8</v>
      </c>
      <c r="T1458">
        <v>6.00453660929933</v>
      </c>
      <c r="U1458">
        <v>99.413487998369206</v>
      </c>
      <c r="V1458">
        <v>128</v>
      </c>
      <c r="W1458">
        <v>6</v>
      </c>
    </row>
    <row r="1459" spans="1:23">
      <c r="A1459" t="s">
        <v>37354</v>
      </c>
      <c r="B1459" t="s">
        <v>13377</v>
      </c>
      <c r="C1459" t="s">
        <v>13378</v>
      </c>
      <c r="D1459">
        <v>1977</v>
      </c>
      <c r="E1459" t="s">
        <v>12089</v>
      </c>
      <c r="G1459">
        <v>8</v>
      </c>
      <c r="H1459" t="s">
        <v>37355</v>
      </c>
      <c r="J1459">
        <v>8</v>
      </c>
      <c r="K1459" t="s">
        <v>37019</v>
      </c>
      <c r="L1459" t="s">
        <v>37201</v>
      </c>
      <c r="M1459" t="s">
        <v>37326</v>
      </c>
      <c r="N1459" t="s">
        <v>37097</v>
      </c>
      <c r="O1459" t="s">
        <v>37098</v>
      </c>
      <c r="P1459" t="s">
        <v>37361</v>
      </c>
      <c r="Q1459">
        <v>66.5</v>
      </c>
      <c r="R1459">
        <v>25.716667000000001</v>
      </c>
      <c r="S1459">
        <v>8</v>
      </c>
      <c r="T1459">
        <v>8.9808367365803807</v>
      </c>
      <c r="U1459">
        <v>99.872363421750606</v>
      </c>
      <c r="V1459">
        <v>128</v>
      </c>
      <c r="W1459">
        <v>9</v>
      </c>
    </row>
    <row r="1460" spans="1:23">
      <c r="A1460" t="s">
        <v>37354</v>
      </c>
      <c r="B1460" t="s">
        <v>13377</v>
      </c>
      <c r="C1460" t="s">
        <v>13378</v>
      </c>
      <c r="D1460">
        <v>1977</v>
      </c>
      <c r="E1460" t="s">
        <v>12089</v>
      </c>
      <c r="G1460">
        <v>8</v>
      </c>
      <c r="H1460" t="s">
        <v>37355</v>
      </c>
      <c r="J1460">
        <v>8</v>
      </c>
      <c r="K1460" t="s">
        <v>37019</v>
      </c>
      <c r="L1460" t="s">
        <v>37201</v>
      </c>
      <c r="M1460" t="s">
        <v>37326</v>
      </c>
      <c r="N1460" t="s">
        <v>37097</v>
      </c>
      <c r="O1460" t="s">
        <v>37098</v>
      </c>
      <c r="P1460" t="s">
        <v>37361</v>
      </c>
      <c r="Q1460">
        <v>66.5</v>
      </c>
      <c r="R1460">
        <v>25.716667000000001</v>
      </c>
      <c r="S1460">
        <v>8</v>
      </c>
      <c r="T1460">
        <v>11.9747144472281</v>
      </c>
      <c r="U1460">
        <v>99.495853292597005</v>
      </c>
      <c r="V1460">
        <v>128</v>
      </c>
      <c r="W1460">
        <v>12</v>
      </c>
    </row>
    <row r="1461" spans="1:23">
      <c r="A1461" t="s">
        <v>37354</v>
      </c>
      <c r="B1461" t="s">
        <v>13377</v>
      </c>
      <c r="C1461" t="s">
        <v>13378</v>
      </c>
      <c r="D1461">
        <v>1977</v>
      </c>
      <c r="E1461" t="s">
        <v>12089</v>
      </c>
      <c r="G1461">
        <v>8</v>
      </c>
      <c r="H1461" t="s">
        <v>37355</v>
      </c>
      <c r="J1461">
        <v>8</v>
      </c>
      <c r="K1461" t="s">
        <v>37019</v>
      </c>
      <c r="L1461" t="s">
        <v>37201</v>
      </c>
      <c r="M1461" t="s">
        <v>37326</v>
      </c>
      <c r="N1461" t="s">
        <v>37097</v>
      </c>
      <c r="O1461" t="s">
        <v>37098</v>
      </c>
      <c r="P1461" t="s">
        <v>37361</v>
      </c>
      <c r="Q1461">
        <v>66.5</v>
      </c>
      <c r="R1461">
        <v>25.716667000000001</v>
      </c>
      <c r="S1461">
        <v>8</v>
      </c>
      <c r="T1461">
        <v>14.9458380046503</v>
      </c>
      <c r="U1461">
        <v>82.563207956368899</v>
      </c>
      <c r="V1461">
        <v>128</v>
      </c>
      <c r="W1461">
        <v>15</v>
      </c>
    </row>
    <row r="1462" spans="1:23">
      <c r="A1462" t="s">
        <v>37354</v>
      </c>
      <c r="B1462" t="s">
        <v>13377</v>
      </c>
      <c r="C1462" t="s">
        <v>13378</v>
      </c>
      <c r="D1462">
        <v>1977</v>
      </c>
      <c r="E1462" t="s">
        <v>12089</v>
      </c>
      <c r="G1462">
        <v>8</v>
      </c>
      <c r="H1462" t="s">
        <v>37355</v>
      </c>
      <c r="J1462">
        <v>8</v>
      </c>
      <c r="K1462" t="s">
        <v>37019</v>
      </c>
      <c r="L1462" t="s">
        <v>37201</v>
      </c>
      <c r="M1462" t="s">
        <v>37326</v>
      </c>
      <c r="N1462" t="s">
        <v>37097</v>
      </c>
      <c r="O1462" t="s">
        <v>37098</v>
      </c>
      <c r="P1462" t="s">
        <v>37361</v>
      </c>
      <c r="Q1462">
        <v>66.5</v>
      </c>
      <c r="R1462">
        <v>25.716667000000001</v>
      </c>
      <c r="S1462">
        <v>8</v>
      </c>
      <c r="T1462">
        <v>16.488228281042201</v>
      </c>
      <c r="U1462">
        <v>65.570832967923707</v>
      </c>
      <c r="V1462">
        <v>128</v>
      </c>
      <c r="W1462">
        <v>16.5</v>
      </c>
    </row>
    <row r="1463" spans="1:23">
      <c r="A1463" t="s">
        <v>37354</v>
      </c>
      <c r="B1463" t="s">
        <v>13377</v>
      </c>
      <c r="C1463" t="s">
        <v>13378</v>
      </c>
      <c r="D1463">
        <v>1977</v>
      </c>
      <c r="E1463" t="s">
        <v>12089</v>
      </c>
      <c r="G1463">
        <v>8</v>
      </c>
      <c r="H1463" t="s">
        <v>37355</v>
      </c>
      <c r="J1463">
        <v>8</v>
      </c>
      <c r="K1463" t="s">
        <v>37019</v>
      </c>
      <c r="L1463" t="s">
        <v>37201</v>
      </c>
      <c r="M1463" t="s">
        <v>37326</v>
      </c>
      <c r="N1463" t="s">
        <v>37097</v>
      </c>
      <c r="O1463" t="s">
        <v>37098</v>
      </c>
      <c r="P1463" t="s">
        <v>37361</v>
      </c>
      <c r="Q1463">
        <v>66.5</v>
      </c>
      <c r="R1463">
        <v>25.716667000000001</v>
      </c>
      <c r="S1463">
        <v>8</v>
      </c>
      <c r="T1463">
        <v>17.926745847959499</v>
      </c>
      <c r="U1463">
        <v>1.24970075918285</v>
      </c>
      <c r="V1463">
        <v>128</v>
      </c>
      <c r="W1463">
        <v>18</v>
      </c>
    </row>
    <row r="1464" spans="1:23">
      <c r="A1464" t="s">
        <v>37354</v>
      </c>
      <c r="B1464" t="s">
        <v>13377</v>
      </c>
      <c r="C1464" t="s">
        <v>13378</v>
      </c>
      <c r="D1464">
        <v>1977</v>
      </c>
      <c r="E1464" t="s">
        <v>12089</v>
      </c>
      <c r="G1464">
        <v>8</v>
      </c>
      <c r="H1464" t="s">
        <v>37355</v>
      </c>
      <c r="J1464">
        <v>8</v>
      </c>
      <c r="K1464" t="s">
        <v>37019</v>
      </c>
      <c r="L1464" t="s">
        <v>37201</v>
      </c>
      <c r="M1464" t="s">
        <v>37326</v>
      </c>
      <c r="N1464" t="s">
        <v>37097</v>
      </c>
      <c r="O1464" t="s">
        <v>37098</v>
      </c>
      <c r="P1464" t="s">
        <v>37361</v>
      </c>
      <c r="Q1464">
        <v>66.5</v>
      </c>
      <c r="R1464">
        <v>25.716667000000001</v>
      </c>
      <c r="S1464">
        <v>8</v>
      </c>
      <c r="T1464">
        <v>19.9853709756554</v>
      </c>
      <c r="U1464">
        <v>0.49964328124370599</v>
      </c>
      <c r="V1464">
        <v>128</v>
      </c>
      <c r="W1464">
        <v>20</v>
      </c>
    </row>
    <row r="1465" spans="1:23">
      <c r="A1465" t="s">
        <v>37354</v>
      </c>
      <c r="B1465" t="s">
        <v>13377</v>
      </c>
      <c r="C1465" t="s">
        <v>13378</v>
      </c>
      <c r="D1465">
        <v>1977</v>
      </c>
      <c r="E1465" t="s">
        <v>12089</v>
      </c>
      <c r="G1465">
        <v>8</v>
      </c>
      <c r="H1465" t="s">
        <v>37355</v>
      </c>
      <c r="J1465">
        <v>8</v>
      </c>
      <c r="K1465" t="s">
        <v>37019</v>
      </c>
      <c r="L1465" t="s">
        <v>37201</v>
      </c>
      <c r="M1465" t="s">
        <v>37326</v>
      </c>
      <c r="N1465" t="s">
        <v>37097</v>
      </c>
      <c r="O1465" t="s">
        <v>37098</v>
      </c>
      <c r="P1465" t="s">
        <v>37361</v>
      </c>
      <c r="Q1465">
        <v>66.5</v>
      </c>
      <c r="R1465">
        <v>25.716667000000001</v>
      </c>
      <c r="S1465">
        <v>8</v>
      </c>
      <c r="T1465">
        <v>24.033221063709199</v>
      </c>
      <c r="U1465">
        <v>1.0033159437877599</v>
      </c>
      <c r="V1465">
        <v>128</v>
      </c>
      <c r="W1465">
        <v>24</v>
      </c>
    </row>
    <row r="1466" spans="1:23">
      <c r="A1466" t="s">
        <v>37354</v>
      </c>
      <c r="B1466" t="s">
        <v>13377</v>
      </c>
      <c r="C1466" t="s">
        <v>13378</v>
      </c>
      <c r="D1466">
        <v>1977</v>
      </c>
      <c r="E1466" t="s">
        <v>12089</v>
      </c>
      <c r="G1466">
        <v>8</v>
      </c>
      <c r="H1466" t="s">
        <v>37355</v>
      </c>
      <c r="J1466">
        <v>8</v>
      </c>
      <c r="K1466" t="s">
        <v>37019</v>
      </c>
      <c r="L1466" t="s">
        <v>37201</v>
      </c>
      <c r="M1466" t="s">
        <v>37326</v>
      </c>
      <c r="N1466" t="s">
        <v>37097</v>
      </c>
      <c r="O1466" t="s">
        <v>37098</v>
      </c>
      <c r="P1466" t="s">
        <v>37362</v>
      </c>
      <c r="Q1466">
        <v>46.105960000000003</v>
      </c>
      <c r="R1466">
        <v>8.9384999999999994</v>
      </c>
      <c r="S1466">
        <v>7</v>
      </c>
      <c r="T1466">
        <v>9.0556410153092699</v>
      </c>
      <c r="U1466">
        <v>14.9256579150085</v>
      </c>
      <c r="V1466">
        <v>128</v>
      </c>
      <c r="W1466">
        <v>9</v>
      </c>
    </row>
    <row r="1467" spans="1:23">
      <c r="A1467" t="s">
        <v>37354</v>
      </c>
      <c r="B1467" t="s">
        <v>13377</v>
      </c>
      <c r="C1467" t="s">
        <v>13378</v>
      </c>
      <c r="D1467">
        <v>1977</v>
      </c>
      <c r="E1467" t="s">
        <v>12089</v>
      </c>
      <c r="G1467">
        <v>8</v>
      </c>
      <c r="H1467" t="s">
        <v>37355</v>
      </c>
      <c r="J1467">
        <v>8</v>
      </c>
      <c r="K1467" t="s">
        <v>37019</v>
      </c>
      <c r="L1467" t="s">
        <v>37201</v>
      </c>
      <c r="M1467" t="s">
        <v>37326</v>
      </c>
      <c r="N1467" t="s">
        <v>37097</v>
      </c>
      <c r="O1467" t="s">
        <v>37098</v>
      </c>
      <c r="P1467" t="s">
        <v>37362</v>
      </c>
      <c r="Q1467">
        <v>46.105960000000003</v>
      </c>
      <c r="R1467">
        <v>8.9384999999999994</v>
      </c>
      <c r="S1467">
        <v>7</v>
      </c>
      <c r="T1467">
        <v>12.0055463248487</v>
      </c>
      <c r="U1467">
        <v>4.1794164981832296</v>
      </c>
      <c r="V1467">
        <v>128</v>
      </c>
      <c r="W1467">
        <v>12</v>
      </c>
    </row>
    <row r="1468" spans="1:23">
      <c r="A1468" t="s">
        <v>37354</v>
      </c>
      <c r="B1468" t="s">
        <v>13377</v>
      </c>
      <c r="C1468" t="s">
        <v>13378</v>
      </c>
      <c r="D1468">
        <v>1977</v>
      </c>
      <c r="E1468" t="s">
        <v>12089</v>
      </c>
      <c r="G1468">
        <v>8</v>
      </c>
      <c r="H1468" t="s">
        <v>37355</v>
      </c>
      <c r="J1468">
        <v>8</v>
      </c>
      <c r="K1468" t="s">
        <v>37019</v>
      </c>
      <c r="L1468" t="s">
        <v>37201</v>
      </c>
      <c r="M1468" t="s">
        <v>37326</v>
      </c>
      <c r="N1468" t="s">
        <v>37097</v>
      </c>
      <c r="O1468" t="s">
        <v>37098</v>
      </c>
      <c r="P1468" t="s">
        <v>37362</v>
      </c>
      <c r="Q1468">
        <v>46.105960000000003</v>
      </c>
      <c r="R1468">
        <v>8.9384999999999994</v>
      </c>
      <c r="S1468">
        <v>7</v>
      </c>
      <c r="T1468">
        <v>24.050457334777501</v>
      </c>
      <c r="U1468">
        <v>0.66958836314680004</v>
      </c>
      <c r="V1468">
        <v>128</v>
      </c>
      <c r="W1468">
        <v>14</v>
      </c>
    </row>
    <row r="1469" spans="1:23">
      <c r="A1469" t="s">
        <v>37354</v>
      </c>
      <c r="B1469" t="s">
        <v>13377</v>
      </c>
      <c r="C1469" t="s">
        <v>13378</v>
      </c>
      <c r="D1469">
        <v>1977</v>
      </c>
      <c r="E1469" t="s">
        <v>12089</v>
      </c>
      <c r="G1469">
        <v>8</v>
      </c>
      <c r="H1469" t="s">
        <v>37355</v>
      </c>
      <c r="J1469">
        <v>8</v>
      </c>
      <c r="K1469" t="s">
        <v>37019</v>
      </c>
      <c r="L1469" t="s">
        <v>37201</v>
      </c>
      <c r="M1469" t="s">
        <v>37326</v>
      </c>
      <c r="N1469" t="s">
        <v>37097</v>
      </c>
      <c r="O1469" t="s">
        <v>37098</v>
      </c>
      <c r="P1469" t="s">
        <v>37362</v>
      </c>
      <c r="Q1469">
        <v>46.105960000000003</v>
      </c>
      <c r="R1469">
        <v>8.9384999999999994</v>
      </c>
      <c r="S1469">
        <v>7</v>
      </c>
      <c r="T1469">
        <v>15.0171153896293</v>
      </c>
      <c r="U1469">
        <v>2.8003014925302598</v>
      </c>
      <c r="V1469">
        <v>128</v>
      </c>
      <c r="W1469">
        <v>15</v>
      </c>
    </row>
    <row r="1470" spans="1:23">
      <c r="A1470" t="s">
        <v>37354</v>
      </c>
      <c r="B1470" t="s">
        <v>13377</v>
      </c>
      <c r="C1470" t="s">
        <v>13378</v>
      </c>
      <c r="D1470">
        <v>1977</v>
      </c>
      <c r="E1470" t="s">
        <v>12089</v>
      </c>
      <c r="G1470">
        <v>8</v>
      </c>
      <c r="H1470" t="s">
        <v>37355</v>
      </c>
      <c r="J1470">
        <v>8</v>
      </c>
      <c r="K1470" t="s">
        <v>37019</v>
      </c>
      <c r="L1470" t="s">
        <v>37201</v>
      </c>
      <c r="M1470" t="s">
        <v>37326</v>
      </c>
      <c r="N1470" t="s">
        <v>37097</v>
      </c>
      <c r="O1470" t="s">
        <v>37098</v>
      </c>
      <c r="P1470" t="s">
        <v>37362</v>
      </c>
      <c r="Q1470">
        <v>46.105960000000003</v>
      </c>
      <c r="R1470">
        <v>8.9384999999999994</v>
      </c>
      <c r="S1470">
        <v>7</v>
      </c>
      <c r="T1470">
        <v>16.497443713098502</v>
      </c>
      <c r="U1470">
        <v>2.0260677267889902</v>
      </c>
      <c r="V1470">
        <v>128</v>
      </c>
      <c r="W1470">
        <v>16.5</v>
      </c>
    </row>
    <row r="1471" spans="1:23">
      <c r="A1471" t="s">
        <v>37354</v>
      </c>
      <c r="B1471" t="s">
        <v>13377</v>
      </c>
      <c r="C1471" t="s">
        <v>13378</v>
      </c>
      <c r="D1471">
        <v>1977</v>
      </c>
      <c r="E1471" t="s">
        <v>12089</v>
      </c>
      <c r="G1471">
        <v>8</v>
      </c>
      <c r="H1471" t="s">
        <v>37355</v>
      </c>
      <c r="J1471">
        <v>8</v>
      </c>
      <c r="K1471" t="s">
        <v>37019</v>
      </c>
      <c r="L1471" t="s">
        <v>37201</v>
      </c>
      <c r="M1471" t="s">
        <v>37326</v>
      </c>
      <c r="N1471" t="s">
        <v>37097</v>
      </c>
      <c r="O1471" t="s">
        <v>37098</v>
      </c>
      <c r="P1471" t="s">
        <v>37362</v>
      </c>
      <c r="Q1471">
        <v>46.105960000000003</v>
      </c>
      <c r="R1471">
        <v>8.9384999999999994</v>
      </c>
      <c r="S1471">
        <v>7</v>
      </c>
      <c r="T1471">
        <v>17.960535765499401</v>
      </c>
      <c r="U1471">
        <v>1.5855615416886999</v>
      </c>
      <c r="V1471">
        <v>128</v>
      </c>
      <c r="W1471">
        <v>18</v>
      </c>
    </row>
    <row r="1472" spans="1:23">
      <c r="A1472" t="s">
        <v>37354</v>
      </c>
      <c r="B1472" t="s">
        <v>13377</v>
      </c>
      <c r="C1472" t="s">
        <v>13378</v>
      </c>
      <c r="D1472">
        <v>1977</v>
      </c>
      <c r="E1472" t="s">
        <v>12089</v>
      </c>
      <c r="G1472">
        <v>8</v>
      </c>
      <c r="H1472" t="s">
        <v>37355</v>
      </c>
      <c r="J1472">
        <v>8</v>
      </c>
      <c r="K1472" t="s">
        <v>37019</v>
      </c>
      <c r="L1472" t="s">
        <v>37201</v>
      </c>
      <c r="M1472" t="s">
        <v>37326</v>
      </c>
      <c r="N1472" t="s">
        <v>37097</v>
      </c>
      <c r="O1472" t="s">
        <v>37098</v>
      </c>
      <c r="P1472" t="s">
        <v>37362</v>
      </c>
      <c r="Q1472">
        <v>46.105960000000003</v>
      </c>
      <c r="R1472">
        <v>8.9384999999999994</v>
      </c>
      <c r="S1472">
        <v>7</v>
      </c>
      <c r="T1472">
        <v>19.968020933820899</v>
      </c>
      <c r="U1472">
        <v>1.0005901858493</v>
      </c>
      <c r="V1472">
        <v>128</v>
      </c>
      <c r="W1472">
        <v>20</v>
      </c>
    </row>
    <row r="1473" spans="1:23">
      <c r="A1473" t="s">
        <v>37354</v>
      </c>
      <c r="B1473" t="s">
        <v>13377</v>
      </c>
      <c r="C1473" t="s">
        <v>13378</v>
      </c>
      <c r="D1473">
        <v>1977</v>
      </c>
      <c r="E1473" t="s">
        <v>12089</v>
      </c>
      <c r="G1473">
        <v>8</v>
      </c>
      <c r="H1473" t="s">
        <v>37355</v>
      </c>
      <c r="J1473">
        <v>8</v>
      </c>
      <c r="K1473" t="s">
        <v>37019</v>
      </c>
      <c r="L1473" t="s">
        <v>37201</v>
      </c>
      <c r="M1473" t="s">
        <v>37326</v>
      </c>
      <c r="N1473" t="s">
        <v>37097</v>
      </c>
      <c r="O1473" t="s">
        <v>37098</v>
      </c>
      <c r="P1473" t="s">
        <v>37363</v>
      </c>
      <c r="Q1473">
        <v>47.371740000000003</v>
      </c>
      <c r="R1473">
        <v>8.5422600000000006</v>
      </c>
      <c r="S1473">
        <v>11</v>
      </c>
      <c r="T1473">
        <v>6.00453660929933</v>
      </c>
      <c r="U1473">
        <v>99.413487998369206</v>
      </c>
      <c r="V1473">
        <v>128</v>
      </c>
      <c r="W1473">
        <v>6</v>
      </c>
    </row>
    <row r="1474" spans="1:23">
      <c r="A1474" t="s">
        <v>37354</v>
      </c>
      <c r="B1474" t="s">
        <v>13377</v>
      </c>
      <c r="C1474" t="s">
        <v>13378</v>
      </c>
      <c r="D1474">
        <v>1977</v>
      </c>
      <c r="E1474" t="s">
        <v>12089</v>
      </c>
      <c r="G1474">
        <v>8</v>
      </c>
      <c r="H1474" t="s">
        <v>37355</v>
      </c>
      <c r="J1474">
        <v>8</v>
      </c>
      <c r="K1474" t="s">
        <v>37019</v>
      </c>
      <c r="L1474" t="s">
        <v>37201</v>
      </c>
      <c r="M1474" t="s">
        <v>37326</v>
      </c>
      <c r="N1474" t="s">
        <v>37097</v>
      </c>
      <c r="O1474" t="s">
        <v>37098</v>
      </c>
      <c r="P1474" t="s">
        <v>37363</v>
      </c>
      <c r="Q1474">
        <v>47.371740000000003</v>
      </c>
      <c r="R1474">
        <v>8.5422600000000006</v>
      </c>
      <c r="S1474">
        <v>11</v>
      </c>
      <c r="T1474">
        <v>8.9811780488787605</v>
      </c>
      <c r="U1474">
        <v>99.3707054498567</v>
      </c>
      <c r="V1474">
        <v>128</v>
      </c>
      <c r="W1474">
        <v>9</v>
      </c>
    </row>
    <row r="1475" spans="1:23">
      <c r="A1475" t="s">
        <v>37354</v>
      </c>
      <c r="B1475" t="s">
        <v>13377</v>
      </c>
      <c r="C1475" t="s">
        <v>13378</v>
      </c>
      <c r="D1475">
        <v>1977</v>
      </c>
      <c r="E1475" t="s">
        <v>12089</v>
      </c>
      <c r="G1475">
        <v>8</v>
      </c>
      <c r="H1475" t="s">
        <v>37355</v>
      </c>
      <c r="J1475">
        <v>8</v>
      </c>
      <c r="K1475" t="s">
        <v>37019</v>
      </c>
      <c r="L1475" t="s">
        <v>37201</v>
      </c>
      <c r="M1475" t="s">
        <v>37326</v>
      </c>
      <c r="N1475" t="s">
        <v>37097</v>
      </c>
      <c r="O1475" t="s">
        <v>37098</v>
      </c>
      <c r="P1475" t="s">
        <v>37363</v>
      </c>
      <c r="Q1475">
        <v>47.371740000000003</v>
      </c>
      <c r="R1475">
        <v>8.5422600000000006</v>
      </c>
      <c r="S1475">
        <v>11</v>
      </c>
      <c r="T1475">
        <v>11.9435412573091</v>
      </c>
      <c r="U1475">
        <v>95.313948058904799</v>
      </c>
      <c r="V1475">
        <v>128</v>
      </c>
      <c r="W1475">
        <v>12</v>
      </c>
    </row>
    <row r="1476" spans="1:23">
      <c r="A1476" t="s">
        <v>37354</v>
      </c>
      <c r="B1476" t="s">
        <v>13377</v>
      </c>
      <c r="C1476" t="s">
        <v>13378</v>
      </c>
      <c r="D1476">
        <v>1977</v>
      </c>
      <c r="E1476" t="s">
        <v>12089</v>
      </c>
      <c r="G1476">
        <v>8</v>
      </c>
      <c r="H1476" t="s">
        <v>37355</v>
      </c>
      <c r="J1476">
        <v>8</v>
      </c>
      <c r="K1476" t="s">
        <v>37019</v>
      </c>
      <c r="L1476" t="s">
        <v>37201</v>
      </c>
      <c r="M1476" t="s">
        <v>37326</v>
      </c>
      <c r="N1476" t="s">
        <v>37097</v>
      </c>
      <c r="O1476" t="s">
        <v>37098</v>
      </c>
      <c r="P1476" t="s">
        <v>37363</v>
      </c>
      <c r="Q1476">
        <v>47.371740000000003</v>
      </c>
      <c r="R1476">
        <v>8.5422600000000006</v>
      </c>
      <c r="S1476">
        <v>11</v>
      </c>
      <c r="T1476">
        <v>13.492302696604099</v>
      </c>
      <c r="U1476">
        <v>18.9572909284405</v>
      </c>
      <c r="V1476">
        <v>128</v>
      </c>
      <c r="W1476">
        <v>13.5</v>
      </c>
    </row>
    <row r="1477" spans="1:23">
      <c r="A1477" t="s">
        <v>37354</v>
      </c>
      <c r="B1477" t="s">
        <v>13377</v>
      </c>
      <c r="C1477" t="s">
        <v>13378</v>
      </c>
      <c r="D1477">
        <v>1977</v>
      </c>
      <c r="E1477" t="s">
        <v>12089</v>
      </c>
      <c r="G1477">
        <v>8</v>
      </c>
      <c r="H1477" t="s">
        <v>37355</v>
      </c>
      <c r="J1477">
        <v>8</v>
      </c>
      <c r="K1477" t="s">
        <v>37019</v>
      </c>
      <c r="L1477" t="s">
        <v>37201</v>
      </c>
      <c r="M1477" t="s">
        <v>37326</v>
      </c>
      <c r="N1477" t="s">
        <v>37097</v>
      </c>
      <c r="O1477" t="s">
        <v>37098</v>
      </c>
      <c r="P1477" t="s">
        <v>37363</v>
      </c>
      <c r="Q1477">
        <v>47.371740000000003</v>
      </c>
      <c r="R1477">
        <v>8.5422600000000006</v>
      </c>
      <c r="S1477">
        <v>11</v>
      </c>
      <c r="T1477">
        <v>15.0171153896293</v>
      </c>
      <c r="U1477">
        <v>2.8003014925302598</v>
      </c>
      <c r="V1477">
        <v>128</v>
      </c>
      <c r="W1477">
        <v>15</v>
      </c>
    </row>
    <row r="1478" spans="1:23">
      <c r="A1478" t="s">
        <v>37354</v>
      </c>
      <c r="B1478" t="s">
        <v>13377</v>
      </c>
      <c r="C1478" t="s">
        <v>13378</v>
      </c>
      <c r="D1478">
        <v>1977</v>
      </c>
      <c r="E1478" t="s">
        <v>12089</v>
      </c>
      <c r="G1478">
        <v>8</v>
      </c>
      <c r="H1478" t="s">
        <v>37355</v>
      </c>
      <c r="J1478">
        <v>8</v>
      </c>
      <c r="K1478" t="s">
        <v>37019</v>
      </c>
      <c r="L1478" t="s">
        <v>37201</v>
      </c>
      <c r="M1478" t="s">
        <v>37326</v>
      </c>
      <c r="N1478" t="s">
        <v>37097</v>
      </c>
      <c r="O1478" t="s">
        <v>37098</v>
      </c>
      <c r="P1478" t="s">
        <v>37363</v>
      </c>
      <c r="Q1478">
        <v>47.371740000000003</v>
      </c>
      <c r="R1478">
        <v>8.5422600000000006</v>
      </c>
      <c r="S1478">
        <v>11</v>
      </c>
      <c r="T1478">
        <v>15.0188219511212</v>
      </c>
      <c r="U1478">
        <v>0.29201163306083799</v>
      </c>
      <c r="V1478">
        <v>128</v>
      </c>
      <c r="W1478">
        <v>15</v>
      </c>
    </row>
    <row r="1479" spans="1:23">
      <c r="A1479" t="s">
        <v>37354</v>
      </c>
      <c r="B1479" t="s">
        <v>13377</v>
      </c>
      <c r="C1479" t="s">
        <v>13378</v>
      </c>
      <c r="D1479">
        <v>1977</v>
      </c>
      <c r="E1479" t="s">
        <v>12089</v>
      </c>
      <c r="G1479">
        <v>8</v>
      </c>
      <c r="H1479" t="s">
        <v>37355</v>
      </c>
      <c r="J1479">
        <v>8</v>
      </c>
      <c r="K1479" t="s">
        <v>37019</v>
      </c>
      <c r="L1479" t="s">
        <v>37201</v>
      </c>
      <c r="M1479" t="s">
        <v>37326</v>
      </c>
      <c r="N1479" t="s">
        <v>37097</v>
      </c>
      <c r="O1479" t="s">
        <v>37098</v>
      </c>
      <c r="P1479" t="s">
        <v>37363</v>
      </c>
      <c r="Q1479">
        <v>47.371740000000003</v>
      </c>
      <c r="R1479">
        <v>8.5422600000000006</v>
      </c>
      <c r="S1479">
        <v>11</v>
      </c>
      <c r="T1479">
        <v>16.514338671868501</v>
      </c>
      <c r="U1479">
        <v>2.1939981180418999</v>
      </c>
      <c r="V1479">
        <v>128</v>
      </c>
      <c r="W1479">
        <v>16.5</v>
      </c>
    </row>
    <row r="1480" spans="1:23">
      <c r="A1480" t="s">
        <v>37354</v>
      </c>
      <c r="B1480" t="s">
        <v>13377</v>
      </c>
      <c r="C1480" t="s">
        <v>13378</v>
      </c>
      <c r="D1480">
        <v>1977</v>
      </c>
      <c r="E1480" t="s">
        <v>12089</v>
      </c>
      <c r="G1480">
        <v>8</v>
      </c>
      <c r="H1480" t="s">
        <v>37355</v>
      </c>
      <c r="J1480">
        <v>8</v>
      </c>
      <c r="K1480" t="s">
        <v>37019</v>
      </c>
      <c r="L1480" t="s">
        <v>37201</v>
      </c>
      <c r="M1480" t="s">
        <v>37326</v>
      </c>
      <c r="N1480" t="s">
        <v>37097</v>
      </c>
      <c r="O1480" t="s">
        <v>37098</v>
      </c>
      <c r="P1480" t="s">
        <v>37363</v>
      </c>
      <c r="Q1480">
        <v>47.371740000000003</v>
      </c>
      <c r="R1480">
        <v>8.5422600000000006</v>
      </c>
      <c r="S1480">
        <v>11</v>
      </c>
      <c r="T1480">
        <v>16.498581420759798</v>
      </c>
      <c r="U1480">
        <v>0.35387448714271802</v>
      </c>
      <c r="V1480">
        <v>128</v>
      </c>
      <c r="W1480">
        <v>16.5</v>
      </c>
    </row>
    <row r="1481" spans="1:23">
      <c r="A1481" t="s">
        <v>37354</v>
      </c>
      <c r="B1481" t="s">
        <v>13377</v>
      </c>
      <c r="C1481" t="s">
        <v>13378</v>
      </c>
      <c r="D1481">
        <v>1977</v>
      </c>
      <c r="E1481" t="s">
        <v>12089</v>
      </c>
      <c r="G1481">
        <v>8</v>
      </c>
      <c r="H1481" t="s">
        <v>37355</v>
      </c>
      <c r="J1481">
        <v>8</v>
      </c>
      <c r="K1481" t="s">
        <v>37019</v>
      </c>
      <c r="L1481" t="s">
        <v>37201</v>
      </c>
      <c r="M1481" t="s">
        <v>37326</v>
      </c>
      <c r="N1481" t="s">
        <v>37097</v>
      </c>
      <c r="O1481" t="s">
        <v>37098</v>
      </c>
      <c r="P1481" t="s">
        <v>37363</v>
      </c>
      <c r="Q1481">
        <v>47.371740000000003</v>
      </c>
      <c r="R1481">
        <v>8.5422600000000006</v>
      </c>
      <c r="S1481">
        <v>11</v>
      </c>
      <c r="T1481">
        <v>17.9443234313263</v>
      </c>
      <c r="U1481">
        <v>0.41431520664799798</v>
      </c>
      <c r="V1481">
        <v>128</v>
      </c>
      <c r="W1481">
        <v>18</v>
      </c>
    </row>
    <row r="1482" spans="1:23">
      <c r="A1482" t="s">
        <v>37354</v>
      </c>
      <c r="B1482" t="s">
        <v>13377</v>
      </c>
      <c r="C1482" t="s">
        <v>13378</v>
      </c>
      <c r="D1482">
        <v>1977</v>
      </c>
      <c r="E1482" t="s">
        <v>12089</v>
      </c>
      <c r="G1482">
        <v>8</v>
      </c>
      <c r="H1482" t="s">
        <v>37355</v>
      </c>
      <c r="J1482">
        <v>8</v>
      </c>
      <c r="K1482" t="s">
        <v>37019</v>
      </c>
      <c r="L1482" t="s">
        <v>37201</v>
      </c>
      <c r="M1482" t="s">
        <v>37326</v>
      </c>
      <c r="N1482" t="s">
        <v>37097</v>
      </c>
      <c r="O1482" t="s">
        <v>37098</v>
      </c>
      <c r="P1482" t="s">
        <v>37363</v>
      </c>
      <c r="Q1482">
        <v>47.371740000000003</v>
      </c>
      <c r="R1482">
        <v>8.5422600000000006</v>
      </c>
      <c r="S1482">
        <v>11</v>
      </c>
      <c r="T1482">
        <v>20.002379705191402</v>
      </c>
      <c r="U1482">
        <v>0.500354348531999</v>
      </c>
      <c r="V1482">
        <v>128</v>
      </c>
      <c r="W1482">
        <v>20</v>
      </c>
    </row>
    <row r="1483" spans="1:23">
      <c r="A1483" t="s">
        <v>37354</v>
      </c>
      <c r="B1483" t="s">
        <v>13377</v>
      </c>
      <c r="C1483" t="s">
        <v>13378</v>
      </c>
      <c r="D1483">
        <v>1977</v>
      </c>
      <c r="E1483" t="s">
        <v>12089</v>
      </c>
      <c r="G1483">
        <v>8</v>
      </c>
      <c r="H1483" t="s">
        <v>37355</v>
      </c>
      <c r="J1483">
        <v>8</v>
      </c>
      <c r="K1483" t="s">
        <v>37019</v>
      </c>
      <c r="L1483" t="s">
        <v>37201</v>
      </c>
      <c r="M1483" t="s">
        <v>37326</v>
      </c>
      <c r="N1483" t="s">
        <v>37097</v>
      </c>
      <c r="O1483" t="s">
        <v>37098</v>
      </c>
      <c r="P1483" t="s">
        <v>37363</v>
      </c>
      <c r="Q1483">
        <v>47.371740000000003</v>
      </c>
      <c r="R1483">
        <v>8.5422600000000006</v>
      </c>
      <c r="S1483">
        <v>11</v>
      </c>
      <c r="T1483">
        <v>24.050684876309798</v>
      </c>
      <c r="U1483">
        <v>0.33514971521756798</v>
      </c>
      <c r="V1483">
        <v>128</v>
      </c>
      <c r="W1483">
        <v>24</v>
      </c>
    </row>
    <row r="1484" spans="1:23">
      <c r="A1484" t="s">
        <v>37364</v>
      </c>
      <c r="B1484" t="s">
        <v>11835</v>
      </c>
      <c r="C1484" t="s">
        <v>11836</v>
      </c>
      <c r="D1484">
        <v>1996</v>
      </c>
      <c r="E1484" t="s">
        <v>160</v>
      </c>
      <c r="F1484" t="s">
        <v>11838</v>
      </c>
      <c r="G1484">
        <v>3</v>
      </c>
      <c r="J1484">
        <v>3</v>
      </c>
      <c r="K1484" t="s">
        <v>37019</v>
      </c>
      <c r="L1484" t="s">
        <v>37365</v>
      </c>
      <c r="M1484" t="s">
        <v>37366</v>
      </c>
      <c r="N1484" t="s">
        <v>37196</v>
      </c>
      <c r="O1484" t="s">
        <v>37203</v>
      </c>
      <c r="P1484" t="s">
        <v>37356</v>
      </c>
      <c r="Q1484">
        <v>53.5</v>
      </c>
      <c r="R1484">
        <v>-1.4</v>
      </c>
      <c r="S1484">
        <v>11</v>
      </c>
      <c r="T1484">
        <v>3.9788079470198601</v>
      </c>
      <c r="U1484">
        <v>0.32428968169195099</v>
      </c>
      <c r="V1484">
        <v>21</v>
      </c>
      <c r="W1484">
        <v>4</v>
      </c>
    </row>
    <row r="1485" spans="1:23">
      <c r="A1485" t="s">
        <v>37364</v>
      </c>
      <c r="B1485" t="s">
        <v>11835</v>
      </c>
      <c r="C1485" t="s">
        <v>11836</v>
      </c>
      <c r="D1485">
        <v>1996</v>
      </c>
      <c r="E1485" t="s">
        <v>160</v>
      </c>
      <c r="F1485" t="s">
        <v>11838</v>
      </c>
      <c r="G1485">
        <v>3</v>
      </c>
      <c r="J1485">
        <v>3</v>
      </c>
      <c r="K1485" t="s">
        <v>37019</v>
      </c>
      <c r="L1485" t="s">
        <v>37365</v>
      </c>
      <c r="M1485" t="s">
        <v>37366</v>
      </c>
      <c r="N1485" t="s">
        <v>37196</v>
      </c>
      <c r="O1485" t="s">
        <v>37203</v>
      </c>
      <c r="P1485" t="s">
        <v>37356</v>
      </c>
      <c r="Q1485">
        <v>53.5</v>
      </c>
      <c r="R1485">
        <v>-1.4</v>
      </c>
      <c r="S1485">
        <v>11</v>
      </c>
      <c r="T1485">
        <v>8.0900662251655593</v>
      </c>
      <c r="U1485">
        <v>0.63789788506730305</v>
      </c>
      <c r="V1485">
        <v>21</v>
      </c>
      <c r="W1485">
        <v>8</v>
      </c>
    </row>
    <row r="1486" spans="1:23">
      <c r="A1486" t="s">
        <v>37364</v>
      </c>
      <c r="B1486" t="s">
        <v>11835</v>
      </c>
      <c r="C1486" t="s">
        <v>11836</v>
      </c>
      <c r="D1486">
        <v>1996</v>
      </c>
      <c r="E1486" t="s">
        <v>160</v>
      </c>
      <c r="F1486" t="s">
        <v>11838</v>
      </c>
      <c r="G1486">
        <v>3</v>
      </c>
      <c r="J1486">
        <v>3</v>
      </c>
      <c r="K1486" t="s">
        <v>37019</v>
      </c>
      <c r="L1486" t="s">
        <v>37365</v>
      </c>
      <c r="M1486" t="s">
        <v>37366</v>
      </c>
      <c r="N1486" t="s">
        <v>37196</v>
      </c>
      <c r="O1486" t="s">
        <v>37203</v>
      </c>
      <c r="P1486" t="s">
        <v>37356</v>
      </c>
      <c r="Q1486">
        <v>53.5</v>
      </c>
      <c r="R1486">
        <v>-1.4</v>
      </c>
      <c r="S1486">
        <v>11</v>
      </c>
      <c r="T1486">
        <v>10.1245033112582</v>
      </c>
      <c r="U1486">
        <v>0.79641102328562796</v>
      </c>
      <c r="V1486">
        <v>21</v>
      </c>
      <c r="W1486">
        <v>10</v>
      </c>
    </row>
    <row r="1487" spans="1:23">
      <c r="A1487" t="s">
        <v>37364</v>
      </c>
      <c r="B1487" t="s">
        <v>11835</v>
      </c>
      <c r="C1487" t="s">
        <v>11836</v>
      </c>
      <c r="D1487">
        <v>1996</v>
      </c>
      <c r="E1487" t="s">
        <v>160</v>
      </c>
      <c r="F1487" t="s">
        <v>11838</v>
      </c>
      <c r="G1487">
        <v>3</v>
      </c>
      <c r="J1487">
        <v>3</v>
      </c>
      <c r="K1487" t="s">
        <v>37019</v>
      </c>
      <c r="L1487" t="s">
        <v>37365</v>
      </c>
      <c r="M1487" t="s">
        <v>37366</v>
      </c>
      <c r="N1487" t="s">
        <v>37196</v>
      </c>
      <c r="O1487" t="s">
        <v>37203</v>
      </c>
      <c r="P1487" t="s">
        <v>37356</v>
      </c>
      <c r="Q1487">
        <v>53.5</v>
      </c>
      <c r="R1487">
        <v>-1.4</v>
      </c>
      <c r="S1487">
        <v>11</v>
      </c>
      <c r="T1487">
        <v>11.141721854304601</v>
      </c>
      <c r="U1487">
        <v>0.39179662465285497</v>
      </c>
      <c r="V1487">
        <v>21</v>
      </c>
      <c r="W1487">
        <v>11</v>
      </c>
    </row>
    <row r="1488" spans="1:23">
      <c r="A1488" t="s">
        <v>37364</v>
      </c>
      <c r="B1488" t="s">
        <v>11835</v>
      </c>
      <c r="C1488" t="s">
        <v>11836</v>
      </c>
      <c r="D1488">
        <v>1996</v>
      </c>
      <c r="E1488" t="s">
        <v>160</v>
      </c>
      <c r="F1488" t="s">
        <v>11838</v>
      </c>
      <c r="G1488">
        <v>3</v>
      </c>
      <c r="J1488">
        <v>3</v>
      </c>
      <c r="K1488" t="s">
        <v>37019</v>
      </c>
      <c r="L1488" t="s">
        <v>37365</v>
      </c>
      <c r="M1488" t="s">
        <v>37366</v>
      </c>
      <c r="N1488" t="s">
        <v>37196</v>
      </c>
      <c r="O1488" t="s">
        <v>37203</v>
      </c>
      <c r="P1488" t="s">
        <v>37356</v>
      </c>
      <c r="Q1488">
        <v>53.5</v>
      </c>
      <c r="R1488">
        <v>-1.4</v>
      </c>
      <c r="S1488">
        <v>11</v>
      </c>
      <c r="T1488">
        <v>11.650331125827799</v>
      </c>
      <c r="U1488">
        <v>1.3185216834009701</v>
      </c>
      <c r="V1488">
        <v>21</v>
      </c>
      <c r="W1488">
        <v>11.5</v>
      </c>
    </row>
    <row r="1489" spans="1:23">
      <c r="A1489" t="s">
        <v>37364</v>
      </c>
      <c r="B1489" t="s">
        <v>11835</v>
      </c>
      <c r="C1489" t="s">
        <v>11836</v>
      </c>
      <c r="D1489">
        <v>1996</v>
      </c>
      <c r="E1489" t="s">
        <v>160</v>
      </c>
      <c r="F1489" t="s">
        <v>11838</v>
      </c>
      <c r="G1489">
        <v>3</v>
      </c>
      <c r="J1489">
        <v>3</v>
      </c>
      <c r="K1489" t="s">
        <v>37019</v>
      </c>
      <c r="L1489" t="s">
        <v>37365</v>
      </c>
      <c r="M1489" t="s">
        <v>37366</v>
      </c>
      <c r="N1489" t="s">
        <v>37196</v>
      </c>
      <c r="O1489" t="s">
        <v>37203</v>
      </c>
      <c r="P1489" t="s">
        <v>37356</v>
      </c>
      <c r="Q1489">
        <v>53.5</v>
      </c>
      <c r="R1489">
        <v>-1.4</v>
      </c>
      <c r="S1489">
        <v>11</v>
      </c>
      <c r="T1489">
        <v>12.1589403973509</v>
      </c>
      <c r="U1489">
        <v>11.277504806665201</v>
      </c>
      <c r="V1489">
        <v>21</v>
      </c>
      <c r="W1489">
        <v>12</v>
      </c>
    </row>
    <row r="1490" spans="1:23">
      <c r="A1490" t="s">
        <v>37364</v>
      </c>
      <c r="B1490" t="s">
        <v>11835</v>
      </c>
      <c r="C1490" t="s">
        <v>11836</v>
      </c>
      <c r="D1490">
        <v>1996</v>
      </c>
      <c r="E1490" t="s">
        <v>160</v>
      </c>
      <c r="F1490" t="s">
        <v>11838</v>
      </c>
      <c r="G1490">
        <v>3</v>
      </c>
      <c r="J1490">
        <v>3</v>
      </c>
      <c r="K1490" t="s">
        <v>37019</v>
      </c>
      <c r="L1490" t="s">
        <v>37365</v>
      </c>
      <c r="M1490" t="s">
        <v>37366</v>
      </c>
      <c r="N1490" t="s">
        <v>37196</v>
      </c>
      <c r="O1490" t="s">
        <v>37203</v>
      </c>
      <c r="P1490" t="s">
        <v>37356</v>
      </c>
      <c r="Q1490">
        <v>53.5</v>
      </c>
      <c r="R1490">
        <v>-1.4</v>
      </c>
      <c r="S1490">
        <v>11</v>
      </c>
      <c r="T1490">
        <v>12.688741721854299</v>
      </c>
      <c r="U1490">
        <v>29.2992950224311</v>
      </c>
      <c r="V1490">
        <v>21</v>
      </c>
      <c r="W1490">
        <v>12.5</v>
      </c>
    </row>
    <row r="1491" spans="1:23">
      <c r="A1491" t="s">
        <v>37364</v>
      </c>
      <c r="B1491" t="s">
        <v>11835</v>
      </c>
      <c r="C1491" t="s">
        <v>11836</v>
      </c>
      <c r="D1491">
        <v>1996</v>
      </c>
      <c r="E1491" t="s">
        <v>160</v>
      </c>
      <c r="F1491" t="s">
        <v>11838</v>
      </c>
      <c r="G1491">
        <v>3</v>
      </c>
      <c r="J1491">
        <v>3</v>
      </c>
      <c r="K1491" t="s">
        <v>37019</v>
      </c>
      <c r="L1491" t="s">
        <v>37365</v>
      </c>
      <c r="M1491" t="s">
        <v>37366</v>
      </c>
      <c r="N1491" t="s">
        <v>37196</v>
      </c>
      <c r="O1491" t="s">
        <v>37203</v>
      </c>
      <c r="P1491" t="s">
        <v>37356</v>
      </c>
      <c r="Q1491">
        <v>53.5</v>
      </c>
      <c r="R1491">
        <v>-1.4</v>
      </c>
      <c r="S1491">
        <v>11</v>
      </c>
      <c r="T1491">
        <v>13.133774834437</v>
      </c>
      <c r="U1491">
        <v>57.650502029480798</v>
      </c>
      <c r="V1491">
        <v>21</v>
      </c>
      <c r="W1491">
        <v>13.1</v>
      </c>
    </row>
    <row r="1492" spans="1:23">
      <c r="A1492" t="s">
        <v>37364</v>
      </c>
      <c r="B1492" t="s">
        <v>11835</v>
      </c>
      <c r="C1492" t="s">
        <v>11836</v>
      </c>
      <c r="D1492">
        <v>1996</v>
      </c>
      <c r="E1492" t="s">
        <v>160</v>
      </c>
      <c r="F1492" t="s">
        <v>11838</v>
      </c>
      <c r="G1492">
        <v>3</v>
      </c>
      <c r="J1492">
        <v>3</v>
      </c>
      <c r="K1492" t="s">
        <v>37019</v>
      </c>
      <c r="L1492" t="s">
        <v>37365</v>
      </c>
      <c r="M1492" t="s">
        <v>37366</v>
      </c>
      <c r="N1492" t="s">
        <v>37196</v>
      </c>
      <c r="O1492" t="s">
        <v>37203</v>
      </c>
      <c r="P1492" t="s">
        <v>37356</v>
      </c>
      <c r="Q1492">
        <v>53.5</v>
      </c>
      <c r="R1492">
        <v>-1.4</v>
      </c>
      <c r="S1492">
        <v>11</v>
      </c>
      <c r="T1492">
        <v>14.129801324503299</v>
      </c>
      <c r="U1492">
        <v>67.247596667378701</v>
      </c>
      <c r="V1492">
        <v>21</v>
      </c>
      <c r="W1492">
        <v>14</v>
      </c>
    </row>
    <row r="1493" spans="1:23">
      <c r="A1493" t="s">
        <v>37364</v>
      </c>
      <c r="B1493" t="s">
        <v>11835</v>
      </c>
      <c r="C1493" t="s">
        <v>11836</v>
      </c>
      <c r="D1493">
        <v>1996</v>
      </c>
      <c r="E1493" t="s">
        <v>160</v>
      </c>
      <c r="F1493" t="s">
        <v>11838</v>
      </c>
      <c r="G1493">
        <v>3</v>
      </c>
      <c r="J1493">
        <v>3</v>
      </c>
      <c r="K1493" t="s">
        <v>37019</v>
      </c>
      <c r="L1493" t="s">
        <v>37365</v>
      </c>
      <c r="M1493" t="s">
        <v>37366</v>
      </c>
      <c r="N1493" t="s">
        <v>37196</v>
      </c>
      <c r="O1493" t="s">
        <v>37203</v>
      </c>
      <c r="P1493" t="s">
        <v>37356</v>
      </c>
      <c r="Q1493">
        <v>53.5</v>
      </c>
      <c r="R1493">
        <v>-1.4</v>
      </c>
      <c r="S1493">
        <v>11</v>
      </c>
      <c r="T1493">
        <v>16.227814569536399</v>
      </c>
      <c r="U1493">
        <v>78.046143986327706</v>
      </c>
      <c r="V1493">
        <v>21</v>
      </c>
      <c r="W1493">
        <v>16</v>
      </c>
    </row>
    <row r="1494" spans="1:23">
      <c r="A1494" t="s">
        <v>37364</v>
      </c>
      <c r="B1494" t="s">
        <v>11835</v>
      </c>
      <c r="C1494" t="s">
        <v>11836</v>
      </c>
      <c r="D1494">
        <v>1996</v>
      </c>
      <c r="E1494" t="s">
        <v>160</v>
      </c>
      <c r="F1494" t="s">
        <v>11838</v>
      </c>
      <c r="G1494">
        <v>3</v>
      </c>
      <c r="J1494">
        <v>3</v>
      </c>
      <c r="K1494" t="s">
        <v>37019</v>
      </c>
      <c r="L1494" t="s">
        <v>37365</v>
      </c>
      <c r="M1494" t="s">
        <v>37366</v>
      </c>
      <c r="N1494" t="s">
        <v>37196</v>
      </c>
      <c r="O1494" t="s">
        <v>37203</v>
      </c>
      <c r="P1494" t="s">
        <v>37356</v>
      </c>
      <c r="Q1494">
        <v>53.5</v>
      </c>
      <c r="R1494">
        <v>-1.4</v>
      </c>
      <c r="S1494">
        <v>11</v>
      </c>
      <c r="T1494">
        <v>20.296688741721798</v>
      </c>
      <c r="U1494">
        <v>82.556718649861097</v>
      </c>
      <c r="V1494">
        <v>21</v>
      </c>
      <c r="W1494">
        <v>20</v>
      </c>
    </row>
    <row r="1495" spans="1:23">
      <c r="A1495" t="s">
        <v>37364</v>
      </c>
      <c r="B1495" t="s">
        <v>11835</v>
      </c>
      <c r="C1495" t="s">
        <v>11836</v>
      </c>
      <c r="D1495">
        <v>1996</v>
      </c>
      <c r="E1495" t="s">
        <v>160</v>
      </c>
      <c r="F1495" t="s">
        <v>11838</v>
      </c>
      <c r="G1495">
        <v>3</v>
      </c>
      <c r="J1495">
        <v>3</v>
      </c>
      <c r="K1495" t="s">
        <v>37019</v>
      </c>
      <c r="L1495" t="s">
        <v>37365</v>
      </c>
      <c r="M1495" t="s">
        <v>37366</v>
      </c>
      <c r="N1495" t="s">
        <v>37196</v>
      </c>
      <c r="O1495" t="s">
        <v>37203</v>
      </c>
      <c r="P1495" t="s">
        <v>37367</v>
      </c>
      <c r="Q1495">
        <v>56.5</v>
      </c>
      <c r="R1495">
        <v>-3.1</v>
      </c>
      <c r="S1495">
        <v>11</v>
      </c>
      <c r="T1495">
        <v>4.0211920529801297</v>
      </c>
      <c r="U1495">
        <v>0.32087160863063902</v>
      </c>
      <c r="V1495">
        <v>21</v>
      </c>
      <c r="W1495">
        <v>4</v>
      </c>
    </row>
    <row r="1496" spans="1:23">
      <c r="A1496" t="s">
        <v>37364</v>
      </c>
      <c r="B1496" t="s">
        <v>11835</v>
      </c>
      <c r="C1496" t="s">
        <v>11836</v>
      </c>
      <c r="D1496">
        <v>1996</v>
      </c>
      <c r="E1496" t="s">
        <v>160</v>
      </c>
      <c r="F1496" t="s">
        <v>11838</v>
      </c>
      <c r="G1496">
        <v>3</v>
      </c>
      <c r="J1496">
        <v>3</v>
      </c>
      <c r="K1496" t="s">
        <v>37019</v>
      </c>
      <c r="L1496" t="s">
        <v>37365</v>
      </c>
      <c r="M1496" t="s">
        <v>37366</v>
      </c>
      <c r="N1496" t="s">
        <v>37196</v>
      </c>
      <c r="O1496" t="s">
        <v>37203</v>
      </c>
      <c r="P1496" t="s">
        <v>37367</v>
      </c>
      <c r="Q1496">
        <v>56.5</v>
      </c>
      <c r="R1496">
        <v>-3.1</v>
      </c>
      <c r="S1496">
        <v>11</v>
      </c>
      <c r="T1496">
        <v>8.0900662251655593</v>
      </c>
      <c r="U1496">
        <v>-0.329844050416568</v>
      </c>
      <c r="V1496">
        <v>21</v>
      </c>
      <c r="W1496">
        <v>8</v>
      </c>
    </row>
    <row r="1497" spans="1:23">
      <c r="A1497" t="s">
        <v>37364</v>
      </c>
      <c r="B1497" t="s">
        <v>11835</v>
      </c>
      <c r="C1497" t="s">
        <v>11836</v>
      </c>
      <c r="D1497">
        <v>1996</v>
      </c>
      <c r="E1497" t="s">
        <v>160</v>
      </c>
      <c r="F1497" t="s">
        <v>11838</v>
      </c>
      <c r="G1497">
        <v>3</v>
      </c>
      <c r="J1497">
        <v>3</v>
      </c>
      <c r="K1497" t="s">
        <v>37019</v>
      </c>
      <c r="L1497" t="s">
        <v>37365</v>
      </c>
      <c r="M1497" t="s">
        <v>37366</v>
      </c>
      <c r="N1497" t="s">
        <v>37196</v>
      </c>
      <c r="O1497" t="s">
        <v>37203</v>
      </c>
      <c r="P1497" t="s">
        <v>37367</v>
      </c>
      <c r="Q1497">
        <v>56.5</v>
      </c>
      <c r="R1497">
        <v>-3.1</v>
      </c>
      <c r="S1497">
        <v>11</v>
      </c>
      <c r="T1497">
        <v>10.082119205298</v>
      </c>
      <c r="U1497">
        <v>0.47724845118565801</v>
      </c>
      <c r="V1497">
        <v>21</v>
      </c>
      <c r="W1497">
        <v>10</v>
      </c>
    </row>
    <row r="1498" spans="1:23">
      <c r="A1498" t="s">
        <v>37364</v>
      </c>
      <c r="B1498" t="s">
        <v>11835</v>
      </c>
      <c r="C1498" t="s">
        <v>11836</v>
      </c>
      <c r="D1498">
        <v>1996</v>
      </c>
      <c r="E1498" t="s">
        <v>160</v>
      </c>
      <c r="F1498" t="s">
        <v>11838</v>
      </c>
      <c r="G1498">
        <v>3</v>
      </c>
      <c r="J1498">
        <v>3</v>
      </c>
      <c r="K1498" t="s">
        <v>37019</v>
      </c>
      <c r="L1498" t="s">
        <v>37365</v>
      </c>
      <c r="M1498" t="s">
        <v>37366</v>
      </c>
      <c r="N1498" t="s">
        <v>37196</v>
      </c>
      <c r="O1498" t="s">
        <v>37203</v>
      </c>
      <c r="P1498" t="s">
        <v>37367</v>
      </c>
      <c r="Q1498">
        <v>56.5</v>
      </c>
      <c r="R1498">
        <v>-3.1</v>
      </c>
      <c r="S1498">
        <v>11</v>
      </c>
      <c r="T1498">
        <v>11.141721854304601</v>
      </c>
      <c r="U1498">
        <v>6.9215979491559596E-2</v>
      </c>
      <c r="V1498">
        <v>21</v>
      </c>
      <c r="W1498">
        <v>11</v>
      </c>
    </row>
    <row r="1499" spans="1:23">
      <c r="A1499" t="s">
        <v>37364</v>
      </c>
      <c r="B1499" t="s">
        <v>11835</v>
      </c>
      <c r="C1499" t="s">
        <v>11836</v>
      </c>
      <c r="D1499">
        <v>1996</v>
      </c>
      <c r="E1499" t="s">
        <v>160</v>
      </c>
      <c r="F1499" t="s">
        <v>11838</v>
      </c>
      <c r="G1499">
        <v>3</v>
      </c>
      <c r="J1499">
        <v>3</v>
      </c>
      <c r="K1499" t="s">
        <v>37019</v>
      </c>
      <c r="L1499" t="s">
        <v>37365</v>
      </c>
      <c r="M1499" t="s">
        <v>37366</v>
      </c>
      <c r="N1499" t="s">
        <v>37196</v>
      </c>
      <c r="O1499" t="s">
        <v>37203</v>
      </c>
      <c r="P1499" t="s">
        <v>37367</v>
      </c>
      <c r="Q1499">
        <v>56.5</v>
      </c>
      <c r="R1499">
        <v>-3.1</v>
      </c>
      <c r="S1499">
        <v>11</v>
      </c>
      <c r="T1499">
        <v>11.6291390728476</v>
      </c>
      <c r="U1499">
        <v>18.739585558641298</v>
      </c>
      <c r="V1499">
        <v>21</v>
      </c>
      <c r="W1499">
        <v>11.5</v>
      </c>
    </row>
    <row r="1500" spans="1:23">
      <c r="A1500" t="s">
        <v>37364</v>
      </c>
      <c r="B1500" t="s">
        <v>11835</v>
      </c>
      <c r="C1500" t="s">
        <v>11836</v>
      </c>
      <c r="D1500">
        <v>1996</v>
      </c>
      <c r="E1500" t="s">
        <v>160</v>
      </c>
      <c r="F1500" t="s">
        <v>11838</v>
      </c>
      <c r="G1500">
        <v>3</v>
      </c>
      <c r="J1500">
        <v>3</v>
      </c>
      <c r="K1500" t="s">
        <v>37019</v>
      </c>
      <c r="L1500" t="s">
        <v>37365</v>
      </c>
      <c r="M1500" t="s">
        <v>37366</v>
      </c>
      <c r="N1500" t="s">
        <v>37196</v>
      </c>
      <c r="O1500" t="s">
        <v>37203</v>
      </c>
      <c r="P1500" t="s">
        <v>37367</v>
      </c>
      <c r="Q1500">
        <v>56.5</v>
      </c>
      <c r="R1500">
        <v>-3.1</v>
      </c>
      <c r="S1500">
        <v>11</v>
      </c>
      <c r="T1500">
        <v>12.0953642384105</v>
      </c>
      <c r="U1500">
        <v>57.734244819483003</v>
      </c>
      <c r="V1500">
        <v>21</v>
      </c>
      <c r="W1500">
        <v>12</v>
      </c>
    </row>
    <row r="1501" spans="1:23">
      <c r="A1501" t="s">
        <v>37364</v>
      </c>
      <c r="B1501" t="s">
        <v>11835</v>
      </c>
      <c r="C1501" t="s">
        <v>11836</v>
      </c>
      <c r="D1501">
        <v>1996</v>
      </c>
      <c r="E1501" t="s">
        <v>160</v>
      </c>
      <c r="F1501" t="s">
        <v>11838</v>
      </c>
      <c r="G1501">
        <v>3</v>
      </c>
      <c r="J1501">
        <v>3</v>
      </c>
      <c r="K1501" t="s">
        <v>37019</v>
      </c>
      <c r="L1501" t="s">
        <v>37365</v>
      </c>
      <c r="M1501" t="s">
        <v>37366</v>
      </c>
      <c r="N1501" t="s">
        <v>37196</v>
      </c>
      <c r="O1501" t="s">
        <v>37203</v>
      </c>
      <c r="P1501" t="s">
        <v>37367</v>
      </c>
      <c r="Q1501">
        <v>56.5</v>
      </c>
      <c r="R1501">
        <v>-3.1</v>
      </c>
      <c r="S1501">
        <v>11</v>
      </c>
      <c r="T1501">
        <v>12.582781456953599</v>
      </c>
      <c r="U1501">
        <v>68.985259559923094</v>
      </c>
      <c r="V1501">
        <v>21</v>
      </c>
      <c r="W1501">
        <v>12.5</v>
      </c>
    </row>
    <row r="1502" spans="1:23">
      <c r="A1502" t="s">
        <v>37364</v>
      </c>
      <c r="B1502" t="s">
        <v>11835</v>
      </c>
      <c r="C1502" t="s">
        <v>11836</v>
      </c>
      <c r="D1502">
        <v>1996</v>
      </c>
      <c r="E1502" t="s">
        <v>160</v>
      </c>
      <c r="F1502" t="s">
        <v>11838</v>
      </c>
      <c r="G1502">
        <v>3</v>
      </c>
      <c r="J1502">
        <v>3</v>
      </c>
      <c r="K1502" t="s">
        <v>37019</v>
      </c>
      <c r="L1502" t="s">
        <v>37365</v>
      </c>
      <c r="M1502" t="s">
        <v>37366</v>
      </c>
      <c r="N1502" t="s">
        <v>37196</v>
      </c>
      <c r="O1502" t="s">
        <v>37203</v>
      </c>
      <c r="P1502" t="s">
        <v>37367</v>
      </c>
      <c r="Q1502">
        <v>56.5</v>
      </c>
      <c r="R1502">
        <v>-3.1</v>
      </c>
      <c r="S1502">
        <v>11</v>
      </c>
      <c r="T1502">
        <v>13.112582781456901</v>
      </c>
      <c r="U1502">
        <v>67.329630420850194</v>
      </c>
      <c r="V1502">
        <v>21</v>
      </c>
      <c r="W1502">
        <v>13.1</v>
      </c>
    </row>
    <row r="1503" spans="1:23">
      <c r="A1503" t="s">
        <v>37364</v>
      </c>
      <c r="B1503" t="s">
        <v>11835</v>
      </c>
      <c r="C1503" t="s">
        <v>11836</v>
      </c>
      <c r="D1503">
        <v>1996</v>
      </c>
      <c r="E1503" t="s">
        <v>160</v>
      </c>
      <c r="F1503" t="s">
        <v>11838</v>
      </c>
      <c r="G1503">
        <v>3</v>
      </c>
      <c r="J1503">
        <v>3</v>
      </c>
      <c r="K1503" t="s">
        <v>37019</v>
      </c>
      <c r="L1503" t="s">
        <v>37365</v>
      </c>
      <c r="M1503" t="s">
        <v>37366</v>
      </c>
      <c r="N1503" t="s">
        <v>37196</v>
      </c>
      <c r="O1503" t="s">
        <v>37203</v>
      </c>
      <c r="P1503" t="s">
        <v>37367</v>
      </c>
      <c r="Q1503">
        <v>56.5</v>
      </c>
      <c r="R1503">
        <v>-3.1</v>
      </c>
      <c r="S1503">
        <v>11</v>
      </c>
      <c r="T1503">
        <v>14.150993377483401</v>
      </c>
      <c r="U1503">
        <v>62.4071779534287</v>
      </c>
      <c r="V1503">
        <v>21</v>
      </c>
      <c r="W1503">
        <v>14</v>
      </c>
    </row>
    <row r="1504" spans="1:23">
      <c r="A1504" t="s">
        <v>37364</v>
      </c>
      <c r="B1504" t="s">
        <v>11835</v>
      </c>
      <c r="C1504" t="s">
        <v>11836</v>
      </c>
      <c r="D1504">
        <v>1996</v>
      </c>
      <c r="E1504" t="s">
        <v>160</v>
      </c>
      <c r="F1504" t="s">
        <v>11838</v>
      </c>
      <c r="G1504">
        <v>3</v>
      </c>
      <c r="J1504">
        <v>3</v>
      </c>
      <c r="K1504" t="s">
        <v>37019</v>
      </c>
      <c r="L1504" t="s">
        <v>37365</v>
      </c>
      <c r="M1504" t="s">
        <v>37366</v>
      </c>
      <c r="N1504" t="s">
        <v>37196</v>
      </c>
      <c r="O1504" t="s">
        <v>37203</v>
      </c>
      <c r="P1504" t="s">
        <v>37367</v>
      </c>
      <c r="Q1504">
        <v>56.5</v>
      </c>
      <c r="R1504">
        <v>-3.1</v>
      </c>
      <c r="S1504">
        <v>11</v>
      </c>
      <c r="T1504">
        <v>16.227814569536399</v>
      </c>
      <c r="U1504">
        <v>71.271950437940603</v>
      </c>
      <c r="V1504">
        <v>21</v>
      </c>
      <c r="W1504">
        <v>16</v>
      </c>
    </row>
    <row r="1505" spans="1:23">
      <c r="A1505" t="s">
        <v>37364</v>
      </c>
      <c r="B1505" t="s">
        <v>11835</v>
      </c>
      <c r="C1505" t="s">
        <v>11836</v>
      </c>
      <c r="D1505">
        <v>1996</v>
      </c>
      <c r="E1505" t="s">
        <v>160</v>
      </c>
      <c r="F1505" t="s">
        <v>11838</v>
      </c>
      <c r="G1505">
        <v>3</v>
      </c>
      <c r="J1505">
        <v>3</v>
      </c>
      <c r="K1505" t="s">
        <v>37019</v>
      </c>
      <c r="L1505" t="s">
        <v>37365</v>
      </c>
      <c r="M1505" t="s">
        <v>37366</v>
      </c>
      <c r="N1505" t="s">
        <v>37196</v>
      </c>
      <c r="O1505" t="s">
        <v>37203</v>
      </c>
      <c r="P1505" t="s">
        <v>37367</v>
      </c>
      <c r="Q1505">
        <v>56.5</v>
      </c>
      <c r="R1505">
        <v>-3.1</v>
      </c>
      <c r="S1505">
        <v>11</v>
      </c>
      <c r="T1505">
        <v>20.296688741721798</v>
      </c>
      <c r="U1505">
        <v>89.008331553086904</v>
      </c>
      <c r="V1505">
        <v>21</v>
      </c>
      <c r="W1505">
        <v>20</v>
      </c>
    </row>
    <row r="1506" spans="1:23">
      <c r="A1506" t="s">
        <v>37364</v>
      </c>
      <c r="B1506" t="s">
        <v>11835</v>
      </c>
      <c r="C1506" t="s">
        <v>11836</v>
      </c>
      <c r="D1506">
        <v>1996</v>
      </c>
      <c r="E1506" t="s">
        <v>160</v>
      </c>
      <c r="F1506" t="s">
        <v>11838</v>
      </c>
      <c r="G1506">
        <v>3</v>
      </c>
      <c r="J1506">
        <v>3</v>
      </c>
      <c r="K1506" t="s">
        <v>37019</v>
      </c>
      <c r="L1506" t="s">
        <v>37365</v>
      </c>
      <c r="M1506" t="s">
        <v>37366</v>
      </c>
      <c r="N1506" t="s">
        <v>37196</v>
      </c>
      <c r="O1506" t="s">
        <v>37203</v>
      </c>
      <c r="P1506" t="s">
        <v>1762</v>
      </c>
      <c r="Q1506">
        <v>50.4</v>
      </c>
      <c r="R1506">
        <v>-3.3</v>
      </c>
      <c r="S1506">
        <v>11</v>
      </c>
      <c r="T1506">
        <v>4.0211920529801297</v>
      </c>
      <c r="U1506">
        <v>0.64345225379191995</v>
      </c>
      <c r="V1506">
        <v>21</v>
      </c>
      <c r="W1506">
        <v>4</v>
      </c>
    </row>
    <row r="1507" spans="1:23">
      <c r="A1507" t="s">
        <v>37364</v>
      </c>
      <c r="B1507" t="s">
        <v>11835</v>
      </c>
      <c r="C1507" t="s">
        <v>11836</v>
      </c>
      <c r="D1507">
        <v>1996</v>
      </c>
      <c r="E1507" t="s">
        <v>160</v>
      </c>
      <c r="F1507" t="s">
        <v>11838</v>
      </c>
      <c r="G1507">
        <v>3</v>
      </c>
      <c r="J1507">
        <v>3</v>
      </c>
      <c r="K1507" t="s">
        <v>37019</v>
      </c>
      <c r="L1507" t="s">
        <v>37365</v>
      </c>
      <c r="M1507" t="s">
        <v>37366</v>
      </c>
      <c r="N1507" t="s">
        <v>37196</v>
      </c>
      <c r="O1507" t="s">
        <v>37203</v>
      </c>
      <c r="P1507" t="s">
        <v>1762</v>
      </c>
      <c r="Q1507">
        <v>50.4</v>
      </c>
      <c r="R1507">
        <v>-3.3</v>
      </c>
      <c r="S1507">
        <v>11</v>
      </c>
      <c r="T1507">
        <v>8.0900662251655593</v>
      </c>
      <c r="U1507">
        <v>-0.329844050416568</v>
      </c>
      <c r="V1507">
        <v>21</v>
      </c>
      <c r="W1507">
        <v>8</v>
      </c>
    </row>
    <row r="1508" spans="1:23">
      <c r="A1508" t="s">
        <v>37364</v>
      </c>
      <c r="B1508" t="s">
        <v>11835</v>
      </c>
      <c r="C1508" t="s">
        <v>11836</v>
      </c>
      <c r="D1508">
        <v>1996</v>
      </c>
      <c r="E1508" t="s">
        <v>160</v>
      </c>
      <c r="F1508" t="s">
        <v>11838</v>
      </c>
      <c r="G1508">
        <v>3</v>
      </c>
      <c r="J1508">
        <v>3</v>
      </c>
      <c r="K1508" t="s">
        <v>37019</v>
      </c>
      <c r="L1508" t="s">
        <v>37365</v>
      </c>
      <c r="M1508" t="s">
        <v>37366</v>
      </c>
      <c r="N1508" t="s">
        <v>37196</v>
      </c>
      <c r="O1508" t="s">
        <v>37203</v>
      </c>
      <c r="P1508" t="s">
        <v>1762</v>
      </c>
      <c r="Q1508">
        <v>50.4</v>
      </c>
      <c r="R1508">
        <v>-3.3</v>
      </c>
      <c r="S1508">
        <v>11</v>
      </c>
      <c r="T1508">
        <v>10.1245033112582</v>
      </c>
      <c r="U1508">
        <v>-0.17133091219822899</v>
      </c>
      <c r="V1508">
        <v>21</v>
      </c>
      <c r="W1508">
        <v>10</v>
      </c>
    </row>
    <row r="1509" spans="1:23">
      <c r="A1509" t="s">
        <v>37364</v>
      </c>
      <c r="B1509" t="s">
        <v>11835</v>
      </c>
      <c r="C1509" t="s">
        <v>11836</v>
      </c>
      <c r="D1509">
        <v>1996</v>
      </c>
      <c r="E1509" t="s">
        <v>160</v>
      </c>
      <c r="F1509" t="s">
        <v>11838</v>
      </c>
      <c r="G1509">
        <v>3</v>
      </c>
      <c r="J1509">
        <v>3</v>
      </c>
      <c r="K1509" t="s">
        <v>37019</v>
      </c>
      <c r="L1509" t="s">
        <v>37365</v>
      </c>
      <c r="M1509" t="s">
        <v>37366</v>
      </c>
      <c r="N1509" t="s">
        <v>37196</v>
      </c>
      <c r="O1509" t="s">
        <v>37203</v>
      </c>
      <c r="P1509" t="s">
        <v>1762</v>
      </c>
      <c r="Q1509">
        <v>50.4</v>
      </c>
      <c r="R1509">
        <v>-3.3</v>
      </c>
      <c r="S1509">
        <v>11</v>
      </c>
      <c r="T1509">
        <v>11.141721854304601</v>
      </c>
      <c r="U1509">
        <v>-0.25336466566972099</v>
      </c>
      <c r="V1509">
        <v>21</v>
      </c>
      <c r="W1509">
        <v>11</v>
      </c>
    </row>
    <row r="1510" spans="1:23">
      <c r="A1510" t="s">
        <v>37364</v>
      </c>
      <c r="B1510" t="s">
        <v>11835</v>
      </c>
      <c r="C1510" t="s">
        <v>11836</v>
      </c>
      <c r="D1510">
        <v>1996</v>
      </c>
      <c r="E1510" t="s">
        <v>160</v>
      </c>
      <c r="F1510" t="s">
        <v>11838</v>
      </c>
      <c r="G1510">
        <v>3</v>
      </c>
      <c r="J1510">
        <v>3</v>
      </c>
      <c r="K1510" t="s">
        <v>37019</v>
      </c>
      <c r="L1510" t="s">
        <v>37365</v>
      </c>
      <c r="M1510" t="s">
        <v>37366</v>
      </c>
      <c r="N1510" t="s">
        <v>37196</v>
      </c>
      <c r="O1510" t="s">
        <v>37203</v>
      </c>
      <c r="P1510" t="s">
        <v>1762</v>
      </c>
      <c r="Q1510">
        <v>50.4</v>
      </c>
      <c r="R1510">
        <v>-3.3</v>
      </c>
      <c r="S1510">
        <v>11</v>
      </c>
      <c r="T1510">
        <v>11.6291390728476</v>
      </c>
      <c r="U1510">
        <v>1.3202307199316199</v>
      </c>
      <c r="V1510">
        <v>21</v>
      </c>
      <c r="W1510">
        <v>11.5</v>
      </c>
    </row>
    <row r="1511" spans="1:23">
      <c r="A1511" t="s">
        <v>37364</v>
      </c>
      <c r="B1511" t="s">
        <v>11835</v>
      </c>
      <c r="C1511" t="s">
        <v>11836</v>
      </c>
      <c r="D1511">
        <v>1996</v>
      </c>
      <c r="E1511" t="s">
        <v>160</v>
      </c>
      <c r="F1511" t="s">
        <v>11838</v>
      </c>
      <c r="G1511">
        <v>3</v>
      </c>
      <c r="J1511">
        <v>3</v>
      </c>
      <c r="K1511" t="s">
        <v>37019</v>
      </c>
      <c r="L1511" t="s">
        <v>37365</v>
      </c>
      <c r="M1511" t="s">
        <v>37366</v>
      </c>
      <c r="N1511" t="s">
        <v>37196</v>
      </c>
      <c r="O1511" t="s">
        <v>37203</v>
      </c>
      <c r="P1511" t="s">
        <v>1762</v>
      </c>
      <c r="Q1511">
        <v>50.4</v>
      </c>
      <c r="R1511">
        <v>-3.3</v>
      </c>
      <c r="S1511">
        <v>11</v>
      </c>
      <c r="T1511">
        <v>12.137748344370801</v>
      </c>
      <c r="U1511">
        <v>52.246955778679698</v>
      </c>
      <c r="V1511">
        <v>21</v>
      </c>
      <c r="W1511">
        <v>12</v>
      </c>
    </row>
    <row r="1512" spans="1:23">
      <c r="A1512" t="s">
        <v>37364</v>
      </c>
      <c r="B1512" t="s">
        <v>11835</v>
      </c>
      <c r="C1512" t="s">
        <v>11836</v>
      </c>
      <c r="D1512">
        <v>1996</v>
      </c>
      <c r="E1512" t="s">
        <v>160</v>
      </c>
      <c r="F1512" t="s">
        <v>11838</v>
      </c>
      <c r="G1512">
        <v>3</v>
      </c>
      <c r="J1512">
        <v>3</v>
      </c>
      <c r="K1512" t="s">
        <v>37019</v>
      </c>
      <c r="L1512" t="s">
        <v>37365</v>
      </c>
      <c r="M1512" t="s">
        <v>37366</v>
      </c>
      <c r="N1512" t="s">
        <v>37196</v>
      </c>
      <c r="O1512" t="s">
        <v>37203</v>
      </c>
      <c r="P1512" t="s">
        <v>1762</v>
      </c>
      <c r="Q1512">
        <v>50.4</v>
      </c>
      <c r="R1512">
        <v>-3.3</v>
      </c>
      <c r="S1512">
        <v>11</v>
      </c>
      <c r="T1512">
        <v>12.646357615894001</v>
      </c>
      <c r="U1512">
        <v>81.883358256782699</v>
      </c>
      <c r="V1512">
        <v>21</v>
      </c>
      <c r="W1512">
        <v>12.5</v>
      </c>
    </row>
    <row r="1513" spans="1:23">
      <c r="A1513" t="s">
        <v>37364</v>
      </c>
      <c r="B1513" t="s">
        <v>11835</v>
      </c>
      <c r="C1513" t="s">
        <v>11836</v>
      </c>
      <c r="D1513">
        <v>1996</v>
      </c>
      <c r="E1513" t="s">
        <v>160</v>
      </c>
      <c r="F1513" t="s">
        <v>11838</v>
      </c>
      <c r="G1513">
        <v>3</v>
      </c>
      <c r="J1513">
        <v>3</v>
      </c>
      <c r="K1513" t="s">
        <v>37019</v>
      </c>
      <c r="L1513" t="s">
        <v>37365</v>
      </c>
      <c r="M1513" t="s">
        <v>37366</v>
      </c>
      <c r="N1513" t="s">
        <v>37196</v>
      </c>
      <c r="O1513" t="s">
        <v>37203</v>
      </c>
      <c r="P1513" t="s">
        <v>1762</v>
      </c>
      <c r="Q1513">
        <v>50.4</v>
      </c>
      <c r="R1513">
        <v>-3.3</v>
      </c>
      <c r="S1513">
        <v>11</v>
      </c>
      <c r="T1513">
        <v>13.091390728476799</v>
      </c>
      <c r="U1513">
        <v>72.8152104251228</v>
      </c>
      <c r="V1513">
        <v>21</v>
      </c>
      <c r="W1513">
        <v>13.1</v>
      </c>
    </row>
    <row r="1514" spans="1:23">
      <c r="A1514" t="s">
        <v>37364</v>
      </c>
      <c r="B1514" t="s">
        <v>11835</v>
      </c>
      <c r="C1514" t="s">
        <v>11836</v>
      </c>
      <c r="D1514">
        <v>1996</v>
      </c>
      <c r="E1514" t="s">
        <v>160</v>
      </c>
      <c r="F1514" t="s">
        <v>11838</v>
      </c>
      <c r="G1514">
        <v>3</v>
      </c>
      <c r="J1514">
        <v>3</v>
      </c>
      <c r="K1514" t="s">
        <v>37019</v>
      </c>
      <c r="L1514" t="s">
        <v>37365</v>
      </c>
      <c r="M1514" t="s">
        <v>37366</v>
      </c>
      <c r="N1514" t="s">
        <v>37196</v>
      </c>
      <c r="O1514" t="s">
        <v>37203</v>
      </c>
      <c r="P1514" t="s">
        <v>1762</v>
      </c>
      <c r="Q1514">
        <v>50.4</v>
      </c>
      <c r="R1514">
        <v>-3.3</v>
      </c>
      <c r="S1514">
        <v>11</v>
      </c>
      <c r="T1514">
        <v>14.150993377483401</v>
      </c>
      <c r="U1514">
        <v>75.310403759880302</v>
      </c>
      <c r="V1514">
        <v>21</v>
      </c>
      <c r="W1514">
        <v>14</v>
      </c>
    </row>
    <row r="1515" spans="1:23">
      <c r="A1515" t="s">
        <v>37364</v>
      </c>
      <c r="B1515" t="s">
        <v>11835</v>
      </c>
      <c r="C1515" t="s">
        <v>11836</v>
      </c>
      <c r="D1515">
        <v>1996</v>
      </c>
      <c r="E1515" t="s">
        <v>160</v>
      </c>
      <c r="F1515" t="s">
        <v>11838</v>
      </c>
      <c r="G1515">
        <v>3</v>
      </c>
      <c r="J1515">
        <v>3</v>
      </c>
      <c r="K1515" t="s">
        <v>37019</v>
      </c>
      <c r="L1515" t="s">
        <v>37365</v>
      </c>
      <c r="M1515" t="s">
        <v>37366</v>
      </c>
      <c r="N1515" t="s">
        <v>37196</v>
      </c>
      <c r="O1515" t="s">
        <v>37203</v>
      </c>
      <c r="P1515" t="s">
        <v>1762</v>
      </c>
      <c r="Q1515">
        <v>50.4</v>
      </c>
      <c r="R1515">
        <v>-3.3</v>
      </c>
      <c r="S1515">
        <v>11</v>
      </c>
      <c r="T1515">
        <v>16.206622516556202</v>
      </c>
      <c r="U1515">
        <v>80.628498184148697</v>
      </c>
      <c r="V1515">
        <v>21</v>
      </c>
      <c r="W1515">
        <v>16</v>
      </c>
    </row>
    <row r="1516" spans="1:23">
      <c r="A1516" t="s">
        <v>37364</v>
      </c>
      <c r="B1516" t="s">
        <v>11835</v>
      </c>
      <c r="C1516" t="s">
        <v>11836</v>
      </c>
      <c r="D1516">
        <v>1996</v>
      </c>
      <c r="E1516" t="s">
        <v>160</v>
      </c>
      <c r="F1516" t="s">
        <v>11838</v>
      </c>
      <c r="G1516">
        <v>3</v>
      </c>
      <c r="J1516">
        <v>3</v>
      </c>
      <c r="K1516" t="s">
        <v>37019</v>
      </c>
      <c r="L1516" t="s">
        <v>37365</v>
      </c>
      <c r="M1516" t="s">
        <v>37366</v>
      </c>
      <c r="N1516" t="s">
        <v>37196</v>
      </c>
      <c r="O1516" t="s">
        <v>37203</v>
      </c>
      <c r="P1516" t="s">
        <v>1762</v>
      </c>
      <c r="Q1516">
        <v>50.4</v>
      </c>
      <c r="R1516">
        <v>-3.3</v>
      </c>
      <c r="S1516">
        <v>11</v>
      </c>
      <c r="T1516">
        <v>20.3178807947019</v>
      </c>
      <c r="U1516">
        <v>95.780816064943394</v>
      </c>
      <c r="V1516">
        <v>21</v>
      </c>
      <c r="W1516">
        <v>20</v>
      </c>
    </row>
    <row r="1517" spans="1:23">
      <c r="A1517" t="s">
        <v>37368</v>
      </c>
      <c r="B1517" t="s">
        <v>24414</v>
      </c>
      <c r="C1517" t="s">
        <v>24416</v>
      </c>
      <c r="D1517">
        <v>2009</v>
      </c>
      <c r="E1517" t="s">
        <v>3484</v>
      </c>
      <c r="F1517" t="s">
        <v>24418</v>
      </c>
      <c r="G1517">
        <v>9</v>
      </c>
      <c r="J1517">
        <v>9</v>
      </c>
      <c r="K1517" t="s">
        <v>37173</v>
      </c>
      <c r="L1517" t="s">
        <v>37369</v>
      </c>
      <c r="M1517" t="s">
        <v>37370</v>
      </c>
      <c r="N1517" t="s">
        <v>37371</v>
      </c>
      <c r="O1517" t="s">
        <v>37098</v>
      </c>
      <c r="P1517" t="s">
        <v>37372</v>
      </c>
      <c r="Q1517">
        <v>28.4</v>
      </c>
      <c r="R1517">
        <v>129.36944</v>
      </c>
      <c r="S1517">
        <v>5</v>
      </c>
      <c r="T1517">
        <v>9.9361022364217195</v>
      </c>
      <c r="U1517">
        <v>45.353159851301101</v>
      </c>
      <c r="V1517">
        <v>100</v>
      </c>
      <c r="W1517">
        <v>10</v>
      </c>
    </row>
    <row r="1518" spans="1:23">
      <c r="A1518" t="s">
        <v>37368</v>
      </c>
      <c r="B1518" t="s">
        <v>24414</v>
      </c>
      <c r="C1518" t="s">
        <v>24416</v>
      </c>
      <c r="D1518">
        <v>2009</v>
      </c>
      <c r="E1518" t="s">
        <v>3484</v>
      </c>
      <c r="F1518" t="s">
        <v>24418</v>
      </c>
      <c r="G1518">
        <v>9</v>
      </c>
      <c r="J1518">
        <v>9</v>
      </c>
      <c r="K1518" t="s">
        <v>37173</v>
      </c>
      <c r="L1518" t="s">
        <v>37369</v>
      </c>
      <c r="M1518" t="s">
        <v>37370</v>
      </c>
      <c r="N1518" t="s">
        <v>37371</v>
      </c>
      <c r="O1518" t="s">
        <v>37098</v>
      </c>
      <c r="P1518" t="s">
        <v>37372</v>
      </c>
      <c r="Q1518">
        <v>28.4</v>
      </c>
      <c r="R1518">
        <v>129.36944</v>
      </c>
      <c r="S1518">
        <v>5</v>
      </c>
      <c r="T1518">
        <v>11.980830670926499</v>
      </c>
      <c r="U1518">
        <v>66.542750929367998</v>
      </c>
      <c r="V1518">
        <v>100</v>
      </c>
      <c r="W1518">
        <v>12</v>
      </c>
    </row>
    <row r="1519" spans="1:23">
      <c r="A1519" t="s">
        <v>37368</v>
      </c>
      <c r="B1519" t="s">
        <v>24414</v>
      </c>
      <c r="C1519" t="s">
        <v>24416</v>
      </c>
      <c r="D1519">
        <v>2009</v>
      </c>
      <c r="E1519" t="s">
        <v>3484</v>
      </c>
      <c r="F1519" t="s">
        <v>24418</v>
      </c>
      <c r="G1519">
        <v>9</v>
      </c>
      <c r="J1519">
        <v>9</v>
      </c>
      <c r="K1519" t="s">
        <v>37173</v>
      </c>
      <c r="L1519" t="s">
        <v>37369</v>
      </c>
      <c r="M1519" t="s">
        <v>37370</v>
      </c>
      <c r="N1519" t="s">
        <v>37371</v>
      </c>
      <c r="O1519" t="s">
        <v>37098</v>
      </c>
      <c r="P1519" t="s">
        <v>37372</v>
      </c>
      <c r="Q1519">
        <v>28.4</v>
      </c>
      <c r="R1519">
        <v>129.36944</v>
      </c>
      <c r="S1519">
        <v>5</v>
      </c>
      <c r="T1519">
        <v>12.9712460063897</v>
      </c>
      <c r="U1519">
        <v>40.520446096654297</v>
      </c>
      <c r="V1519">
        <v>100</v>
      </c>
      <c r="W1519">
        <v>13</v>
      </c>
    </row>
    <row r="1520" spans="1:23">
      <c r="A1520" t="s">
        <v>37368</v>
      </c>
      <c r="B1520" t="s">
        <v>24414</v>
      </c>
      <c r="C1520" t="s">
        <v>24416</v>
      </c>
      <c r="D1520">
        <v>2009</v>
      </c>
      <c r="E1520" t="s">
        <v>3484</v>
      </c>
      <c r="F1520" t="s">
        <v>24418</v>
      </c>
      <c r="G1520">
        <v>9</v>
      </c>
      <c r="J1520">
        <v>9</v>
      </c>
      <c r="K1520" t="s">
        <v>37173</v>
      </c>
      <c r="L1520" t="s">
        <v>37369</v>
      </c>
      <c r="M1520" t="s">
        <v>37370</v>
      </c>
      <c r="N1520" t="s">
        <v>37371</v>
      </c>
      <c r="O1520" t="s">
        <v>37098</v>
      </c>
      <c r="P1520" t="s">
        <v>37372</v>
      </c>
      <c r="Q1520">
        <v>28.4</v>
      </c>
      <c r="R1520">
        <v>129.36944</v>
      </c>
      <c r="S1520">
        <v>5</v>
      </c>
      <c r="T1520">
        <v>14.0095846645367</v>
      </c>
      <c r="U1520">
        <v>15.9851301115241</v>
      </c>
      <c r="V1520">
        <v>100</v>
      </c>
      <c r="W1520">
        <v>14</v>
      </c>
    </row>
    <row r="1521" spans="1:23">
      <c r="A1521" t="s">
        <v>37368</v>
      </c>
      <c r="B1521" t="s">
        <v>24414</v>
      </c>
      <c r="C1521" t="s">
        <v>24416</v>
      </c>
      <c r="D1521">
        <v>2009</v>
      </c>
      <c r="E1521" t="s">
        <v>3484</v>
      </c>
      <c r="F1521" t="s">
        <v>24418</v>
      </c>
      <c r="G1521">
        <v>9</v>
      </c>
      <c r="J1521">
        <v>9</v>
      </c>
      <c r="K1521" t="s">
        <v>37173</v>
      </c>
      <c r="L1521" t="s">
        <v>37369</v>
      </c>
      <c r="M1521" t="s">
        <v>37370</v>
      </c>
      <c r="N1521" t="s">
        <v>37371</v>
      </c>
      <c r="O1521" t="s">
        <v>37098</v>
      </c>
      <c r="P1521" t="s">
        <v>37372</v>
      </c>
      <c r="Q1521">
        <v>28.4</v>
      </c>
      <c r="R1521">
        <v>129.36944</v>
      </c>
      <c r="S1521">
        <v>5</v>
      </c>
      <c r="T1521">
        <v>15</v>
      </c>
      <c r="U1521">
        <v>0</v>
      </c>
      <c r="V1521">
        <v>100</v>
      </c>
      <c r="W1521">
        <v>15</v>
      </c>
    </row>
    <row r="1522" spans="1:23">
      <c r="A1522" t="s">
        <v>37368</v>
      </c>
      <c r="B1522" t="s">
        <v>24414</v>
      </c>
      <c r="C1522" t="s">
        <v>24416</v>
      </c>
      <c r="D1522">
        <v>2009</v>
      </c>
      <c r="E1522" t="s">
        <v>3484</v>
      </c>
      <c r="F1522" t="s">
        <v>24418</v>
      </c>
      <c r="G1522">
        <v>9</v>
      </c>
      <c r="J1522">
        <v>9</v>
      </c>
      <c r="K1522" t="s">
        <v>37173</v>
      </c>
      <c r="L1522" t="s">
        <v>37369</v>
      </c>
      <c r="M1522" t="s">
        <v>37370</v>
      </c>
      <c r="N1522" t="s">
        <v>37371</v>
      </c>
      <c r="O1522" t="s">
        <v>37098</v>
      </c>
      <c r="P1522" t="s">
        <v>37373</v>
      </c>
      <c r="Q1522">
        <v>40.603152999999999</v>
      </c>
      <c r="R1522">
        <v>140.46378899999999</v>
      </c>
      <c r="S1522">
        <v>5</v>
      </c>
      <c r="T1522">
        <v>9.9666666666666597</v>
      </c>
      <c r="U1522">
        <v>100.392156862745</v>
      </c>
      <c r="V1522">
        <v>100</v>
      </c>
      <c r="W1522">
        <v>10</v>
      </c>
    </row>
    <row r="1523" spans="1:23">
      <c r="A1523" t="s">
        <v>37368</v>
      </c>
      <c r="B1523" t="s">
        <v>24414</v>
      </c>
      <c r="C1523" t="s">
        <v>24416</v>
      </c>
      <c r="D1523">
        <v>2009</v>
      </c>
      <c r="E1523" t="s">
        <v>3484</v>
      </c>
      <c r="F1523" t="s">
        <v>24418</v>
      </c>
      <c r="G1523">
        <v>9</v>
      </c>
      <c r="J1523">
        <v>9</v>
      </c>
      <c r="K1523" t="s">
        <v>37173</v>
      </c>
      <c r="L1523" t="s">
        <v>37369</v>
      </c>
      <c r="M1523" t="s">
        <v>37370</v>
      </c>
      <c r="N1523" t="s">
        <v>37371</v>
      </c>
      <c r="O1523" t="s">
        <v>37098</v>
      </c>
      <c r="P1523" t="s">
        <v>37373</v>
      </c>
      <c r="Q1523">
        <v>40.603152999999999</v>
      </c>
      <c r="R1523">
        <v>140.46378899999999</v>
      </c>
      <c r="S1523">
        <v>5</v>
      </c>
      <c r="T1523">
        <v>11.983333333333301</v>
      </c>
      <c r="U1523">
        <v>91.764705882352899</v>
      </c>
      <c r="V1523">
        <v>100</v>
      </c>
      <c r="W1523">
        <v>12</v>
      </c>
    </row>
    <row r="1524" spans="1:23">
      <c r="A1524" t="s">
        <v>37368</v>
      </c>
      <c r="B1524" t="s">
        <v>24414</v>
      </c>
      <c r="C1524" t="s">
        <v>24416</v>
      </c>
      <c r="D1524">
        <v>2009</v>
      </c>
      <c r="E1524" t="s">
        <v>3484</v>
      </c>
      <c r="F1524" t="s">
        <v>24418</v>
      </c>
      <c r="G1524">
        <v>9</v>
      </c>
      <c r="J1524">
        <v>9</v>
      </c>
      <c r="K1524" t="s">
        <v>37173</v>
      </c>
      <c r="L1524" t="s">
        <v>37369</v>
      </c>
      <c r="M1524" t="s">
        <v>37370</v>
      </c>
      <c r="N1524" t="s">
        <v>37371</v>
      </c>
      <c r="O1524" t="s">
        <v>37098</v>
      </c>
      <c r="P1524" t="s">
        <v>37373</v>
      </c>
      <c r="Q1524">
        <v>40.603152999999999</v>
      </c>
      <c r="R1524">
        <v>140.46378899999999</v>
      </c>
      <c r="S1524">
        <v>5</v>
      </c>
      <c r="T1524">
        <v>12.966666666666599</v>
      </c>
      <c r="U1524">
        <v>68.235294117647001</v>
      </c>
      <c r="V1524">
        <v>100</v>
      </c>
      <c r="W1524">
        <v>13</v>
      </c>
    </row>
    <row r="1525" spans="1:23">
      <c r="A1525" t="s">
        <v>37368</v>
      </c>
      <c r="B1525" t="s">
        <v>24414</v>
      </c>
      <c r="C1525" t="s">
        <v>24416</v>
      </c>
      <c r="D1525">
        <v>2009</v>
      </c>
      <c r="E1525" t="s">
        <v>3484</v>
      </c>
      <c r="F1525" t="s">
        <v>24418</v>
      </c>
      <c r="G1525">
        <v>9</v>
      </c>
      <c r="J1525">
        <v>9</v>
      </c>
      <c r="K1525" t="s">
        <v>37173</v>
      </c>
      <c r="L1525" t="s">
        <v>37369</v>
      </c>
      <c r="M1525" t="s">
        <v>37370</v>
      </c>
      <c r="N1525" t="s">
        <v>37371</v>
      </c>
      <c r="O1525" t="s">
        <v>37098</v>
      </c>
      <c r="P1525" t="s">
        <v>37373</v>
      </c>
      <c r="Q1525">
        <v>40.603152999999999</v>
      </c>
      <c r="R1525">
        <v>140.46378899999999</v>
      </c>
      <c r="S1525">
        <v>5</v>
      </c>
      <c r="T1525">
        <v>13.983333333333301</v>
      </c>
      <c r="U1525">
        <v>72.549019607843107</v>
      </c>
      <c r="V1525">
        <v>100</v>
      </c>
      <c r="W1525">
        <v>14</v>
      </c>
    </row>
    <row r="1526" spans="1:23">
      <c r="A1526" t="s">
        <v>37368</v>
      </c>
      <c r="B1526" t="s">
        <v>24414</v>
      </c>
      <c r="C1526" t="s">
        <v>24416</v>
      </c>
      <c r="D1526">
        <v>2009</v>
      </c>
      <c r="E1526" t="s">
        <v>3484</v>
      </c>
      <c r="F1526" t="s">
        <v>24418</v>
      </c>
      <c r="G1526">
        <v>9</v>
      </c>
      <c r="J1526">
        <v>9</v>
      </c>
      <c r="K1526" t="s">
        <v>37173</v>
      </c>
      <c r="L1526" t="s">
        <v>37369</v>
      </c>
      <c r="M1526" t="s">
        <v>37370</v>
      </c>
      <c r="N1526" t="s">
        <v>37371</v>
      </c>
      <c r="O1526" t="s">
        <v>37098</v>
      </c>
      <c r="P1526" t="s">
        <v>37373</v>
      </c>
      <c r="Q1526">
        <v>40.603152999999999</v>
      </c>
      <c r="R1526">
        <v>140.46378899999999</v>
      </c>
      <c r="S1526">
        <v>5</v>
      </c>
      <c r="T1526">
        <v>15</v>
      </c>
      <c r="U1526">
        <v>75.686274509803894</v>
      </c>
      <c r="V1526">
        <v>100</v>
      </c>
      <c r="W1526">
        <v>15</v>
      </c>
    </row>
    <row r="1527" spans="1:23">
      <c r="A1527" t="s">
        <v>37368</v>
      </c>
      <c r="B1527" t="s">
        <v>24414</v>
      </c>
      <c r="C1527" t="s">
        <v>24416</v>
      </c>
      <c r="D1527">
        <v>2009</v>
      </c>
      <c r="E1527" t="s">
        <v>3484</v>
      </c>
      <c r="F1527" t="s">
        <v>24418</v>
      </c>
      <c r="G1527">
        <v>9</v>
      </c>
      <c r="J1527">
        <v>9</v>
      </c>
      <c r="K1527" t="s">
        <v>37173</v>
      </c>
      <c r="L1527" t="s">
        <v>37369</v>
      </c>
      <c r="M1527" t="s">
        <v>37370</v>
      </c>
      <c r="N1527" t="s">
        <v>37371</v>
      </c>
      <c r="O1527" t="s">
        <v>37098</v>
      </c>
      <c r="P1527" t="s">
        <v>37294</v>
      </c>
      <c r="Q1527">
        <v>24.332222000000002</v>
      </c>
      <c r="R1527">
        <v>123.787222</v>
      </c>
      <c r="S1527">
        <v>5</v>
      </c>
      <c r="T1527">
        <v>9.99994519526925</v>
      </c>
      <c r="U1527">
        <v>0.35842293906810502</v>
      </c>
      <c r="V1527">
        <v>100</v>
      </c>
      <c r="W1527">
        <v>10</v>
      </c>
    </row>
    <row r="1528" spans="1:23">
      <c r="A1528" t="s">
        <v>37368</v>
      </c>
      <c r="B1528" t="s">
        <v>24414</v>
      </c>
      <c r="C1528" t="s">
        <v>24416</v>
      </c>
      <c r="D1528">
        <v>2009</v>
      </c>
      <c r="E1528" t="s">
        <v>3484</v>
      </c>
      <c r="F1528" t="s">
        <v>24418</v>
      </c>
      <c r="G1528">
        <v>9</v>
      </c>
      <c r="J1528">
        <v>9</v>
      </c>
      <c r="K1528" t="s">
        <v>37173</v>
      </c>
      <c r="L1528" t="s">
        <v>37369</v>
      </c>
      <c r="M1528" t="s">
        <v>37370</v>
      </c>
      <c r="N1528" t="s">
        <v>37371</v>
      </c>
      <c r="O1528" t="s">
        <v>37098</v>
      </c>
      <c r="P1528" t="s">
        <v>37294</v>
      </c>
      <c r="Q1528">
        <v>24.332222000000002</v>
      </c>
      <c r="R1528">
        <v>123.787222</v>
      </c>
      <c r="S1528">
        <v>5</v>
      </c>
      <c r="T1528">
        <v>12.0030581039755</v>
      </c>
      <c r="U1528">
        <v>0</v>
      </c>
      <c r="V1528">
        <v>100</v>
      </c>
      <c r="W1528">
        <v>12</v>
      </c>
    </row>
    <row r="1529" spans="1:23">
      <c r="A1529" t="s">
        <v>37368</v>
      </c>
      <c r="B1529" t="s">
        <v>24414</v>
      </c>
      <c r="C1529" t="s">
        <v>24416</v>
      </c>
      <c r="D1529">
        <v>2009</v>
      </c>
      <c r="E1529" t="s">
        <v>3484</v>
      </c>
      <c r="F1529" t="s">
        <v>24418</v>
      </c>
      <c r="G1529">
        <v>9</v>
      </c>
      <c r="J1529">
        <v>9</v>
      </c>
      <c r="K1529" t="s">
        <v>37173</v>
      </c>
      <c r="L1529" t="s">
        <v>37369</v>
      </c>
      <c r="M1529" t="s">
        <v>37370</v>
      </c>
      <c r="N1529" t="s">
        <v>37371</v>
      </c>
      <c r="O1529" t="s">
        <v>37098</v>
      </c>
      <c r="P1529" t="s">
        <v>37294</v>
      </c>
      <c r="Q1529">
        <v>24.332222000000002</v>
      </c>
      <c r="R1529">
        <v>123.787222</v>
      </c>
      <c r="S1529">
        <v>5</v>
      </c>
      <c r="T1529">
        <v>12.981596571416</v>
      </c>
      <c r="U1529">
        <v>0.35842293906810502</v>
      </c>
      <c r="V1529">
        <v>100</v>
      </c>
      <c r="W1529">
        <v>13</v>
      </c>
    </row>
    <row r="1530" spans="1:23">
      <c r="A1530" t="s">
        <v>37368</v>
      </c>
      <c r="B1530" t="s">
        <v>24414</v>
      </c>
      <c r="C1530" t="s">
        <v>24416</v>
      </c>
      <c r="D1530">
        <v>2009</v>
      </c>
      <c r="E1530" t="s">
        <v>3484</v>
      </c>
      <c r="F1530" t="s">
        <v>24418</v>
      </c>
      <c r="G1530">
        <v>9</v>
      </c>
      <c r="J1530">
        <v>9</v>
      </c>
      <c r="K1530" t="s">
        <v>37173</v>
      </c>
      <c r="L1530" t="s">
        <v>37369</v>
      </c>
      <c r="M1530" t="s">
        <v>37370</v>
      </c>
      <c r="N1530" t="s">
        <v>37371</v>
      </c>
      <c r="O1530" t="s">
        <v>37098</v>
      </c>
      <c r="P1530" t="s">
        <v>37294</v>
      </c>
      <c r="Q1530">
        <v>24.332222000000002</v>
      </c>
      <c r="R1530">
        <v>123.787222</v>
      </c>
      <c r="S1530">
        <v>5</v>
      </c>
      <c r="T1530">
        <v>13.990825688073301</v>
      </c>
      <c r="U1530">
        <v>0</v>
      </c>
      <c r="V1530">
        <v>100</v>
      </c>
      <c r="W1530">
        <v>14</v>
      </c>
    </row>
    <row r="1531" spans="1:23">
      <c r="A1531" t="s">
        <v>37368</v>
      </c>
      <c r="B1531" t="s">
        <v>24414</v>
      </c>
      <c r="C1531" t="s">
        <v>24416</v>
      </c>
      <c r="D1531">
        <v>2009</v>
      </c>
      <c r="E1531" t="s">
        <v>3484</v>
      </c>
      <c r="F1531" t="s">
        <v>24418</v>
      </c>
      <c r="G1531">
        <v>9</v>
      </c>
      <c r="J1531">
        <v>9</v>
      </c>
      <c r="K1531" t="s">
        <v>37173</v>
      </c>
      <c r="L1531" t="s">
        <v>37369</v>
      </c>
      <c r="M1531" t="s">
        <v>37370</v>
      </c>
      <c r="N1531" t="s">
        <v>37371</v>
      </c>
      <c r="O1531" t="s">
        <v>37098</v>
      </c>
      <c r="P1531" t="s">
        <v>37294</v>
      </c>
      <c r="Q1531">
        <v>24.332222000000002</v>
      </c>
      <c r="R1531">
        <v>123.787222</v>
      </c>
      <c r="S1531">
        <v>5</v>
      </c>
      <c r="T1531">
        <v>14.9846546753915</v>
      </c>
      <c r="U1531">
        <v>0.35842293906810502</v>
      </c>
      <c r="V1531">
        <v>100</v>
      </c>
      <c r="W1531">
        <v>15</v>
      </c>
    </row>
    <row r="1532" spans="1:23">
      <c r="A1532" t="s">
        <v>37368</v>
      </c>
      <c r="B1532" t="s">
        <v>24414</v>
      </c>
      <c r="C1532" t="s">
        <v>24416</v>
      </c>
      <c r="D1532">
        <v>2009</v>
      </c>
      <c r="E1532" t="s">
        <v>3484</v>
      </c>
      <c r="F1532" t="s">
        <v>24418</v>
      </c>
      <c r="G1532">
        <v>9</v>
      </c>
      <c r="J1532">
        <v>9</v>
      </c>
      <c r="K1532" t="s">
        <v>37173</v>
      </c>
      <c r="L1532" t="s">
        <v>37369</v>
      </c>
      <c r="M1532" t="s">
        <v>37370</v>
      </c>
      <c r="N1532" t="s">
        <v>37371</v>
      </c>
      <c r="O1532" t="s">
        <v>37098</v>
      </c>
      <c r="P1532" t="s">
        <v>37180</v>
      </c>
      <c r="Q1532">
        <v>31.596536</v>
      </c>
      <c r="R1532">
        <v>130.55711700000001</v>
      </c>
      <c r="S1532">
        <v>5</v>
      </c>
      <c r="T1532">
        <v>9.9677419354838701</v>
      </c>
      <c r="U1532">
        <v>76.510263929618702</v>
      </c>
      <c r="V1532">
        <v>100</v>
      </c>
      <c r="W1532">
        <v>10</v>
      </c>
    </row>
    <row r="1533" spans="1:23">
      <c r="A1533" t="s">
        <v>37368</v>
      </c>
      <c r="B1533" t="s">
        <v>24414</v>
      </c>
      <c r="C1533" t="s">
        <v>24416</v>
      </c>
      <c r="D1533">
        <v>2009</v>
      </c>
      <c r="E1533" t="s">
        <v>3484</v>
      </c>
      <c r="F1533" t="s">
        <v>24418</v>
      </c>
      <c r="G1533">
        <v>9</v>
      </c>
      <c r="J1533">
        <v>9</v>
      </c>
      <c r="K1533" t="s">
        <v>37173</v>
      </c>
      <c r="L1533" t="s">
        <v>37369</v>
      </c>
      <c r="M1533" t="s">
        <v>37370</v>
      </c>
      <c r="N1533" t="s">
        <v>37371</v>
      </c>
      <c r="O1533" t="s">
        <v>37098</v>
      </c>
      <c r="P1533" t="s">
        <v>37180</v>
      </c>
      <c r="Q1533">
        <v>31.596536</v>
      </c>
      <c r="R1533">
        <v>130.55711700000001</v>
      </c>
      <c r="S1533">
        <v>5</v>
      </c>
      <c r="T1533">
        <v>11.967741935483801</v>
      </c>
      <c r="U1533">
        <v>47.646627565982399</v>
      </c>
      <c r="V1533">
        <v>100</v>
      </c>
      <c r="W1533">
        <v>12</v>
      </c>
    </row>
    <row r="1534" spans="1:23">
      <c r="A1534" t="s">
        <v>37368</v>
      </c>
      <c r="B1534" t="s">
        <v>24414</v>
      </c>
      <c r="C1534" t="s">
        <v>24416</v>
      </c>
      <c r="D1534">
        <v>2009</v>
      </c>
      <c r="E1534" t="s">
        <v>3484</v>
      </c>
      <c r="F1534" t="s">
        <v>24418</v>
      </c>
      <c r="G1534">
        <v>9</v>
      </c>
      <c r="J1534">
        <v>9</v>
      </c>
      <c r="K1534" t="s">
        <v>37173</v>
      </c>
      <c r="L1534" t="s">
        <v>37369</v>
      </c>
      <c r="M1534" t="s">
        <v>37370</v>
      </c>
      <c r="N1534" t="s">
        <v>37371</v>
      </c>
      <c r="O1534" t="s">
        <v>37098</v>
      </c>
      <c r="P1534" t="s">
        <v>37180</v>
      </c>
      <c r="Q1534">
        <v>31.596536</v>
      </c>
      <c r="R1534">
        <v>130.55711700000001</v>
      </c>
      <c r="S1534">
        <v>5</v>
      </c>
      <c r="T1534">
        <v>12.967741935483801</v>
      </c>
      <c r="U1534">
        <v>1.58602150537635</v>
      </c>
      <c r="V1534">
        <v>100</v>
      </c>
      <c r="W1534">
        <v>13</v>
      </c>
    </row>
    <row r="1535" spans="1:23">
      <c r="A1535" t="s">
        <v>37368</v>
      </c>
      <c r="B1535" t="s">
        <v>24414</v>
      </c>
      <c r="C1535" t="s">
        <v>24416</v>
      </c>
      <c r="D1535">
        <v>2009</v>
      </c>
      <c r="E1535" t="s">
        <v>3484</v>
      </c>
      <c r="F1535" t="s">
        <v>24418</v>
      </c>
      <c r="G1535">
        <v>9</v>
      </c>
      <c r="J1535">
        <v>9</v>
      </c>
      <c r="K1535" t="s">
        <v>37173</v>
      </c>
      <c r="L1535" t="s">
        <v>37369</v>
      </c>
      <c r="M1535" t="s">
        <v>37370</v>
      </c>
      <c r="N1535" t="s">
        <v>37371</v>
      </c>
      <c r="O1535" t="s">
        <v>37098</v>
      </c>
      <c r="P1535" t="s">
        <v>37180</v>
      </c>
      <c r="Q1535">
        <v>31.596536</v>
      </c>
      <c r="R1535">
        <v>130.55711700000001</v>
      </c>
      <c r="S1535">
        <v>5</v>
      </c>
      <c r="T1535">
        <v>13.9838709677419</v>
      </c>
      <c r="U1535">
        <v>0.982404692082127</v>
      </c>
      <c r="V1535">
        <v>100</v>
      </c>
      <c r="W1535">
        <v>14</v>
      </c>
    </row>
    <row r="1536" spans="1:23">
      <c r="A1536" t="s">
        <v>37368</v>
      </c>
      <c r="B1536" t="s">
        <v>24414</v>
      </c>
      <c r="C1536" t="s">
        <v>24416</v>
      </c>
      <c r="D1536">
        <v>2009</v>
      </c>
      <c r="E1536" t="s">
        <v>3484</v>
      </c>
      <c r="F1536" t="s">
        <v>24418</v>
      </c>
      <c r="G1536">
        <v>9</v>
      </c>
      <c r="J1536">
        <v>9</v>
      </c>
      <c r="K1536" t="s">
        <v>37173</v>
      </c>
      <c r="L1536" t="s">
        <v>37369</v>
      </c>
      <c r="M1536" t="s">
        <v>37370</v>
      </c>
      <c r="N1536" t="s">
        <v>37371</v>
      </c>
      <c r="O1536" t="s">
        <v>37098</v>
      </c>
      <c r="P1536" t="s">
        <v>37180</v>
      </c>
      <c r="Q1536">
        <v>31.596536</v>
      </c>
      <c r="R1536">
        <v>130.55711700000001</v>
      </c>
      <c r="S1536">
        <v>5</v>
      </c>
      <c r="T1536">
        <v>14.9838709677419</v>
      </c>
      <c r="U1536">
        <v>8.3308895405669698</v>
      </c>
      <c r="V1536">
        <v>100</v>
      </c>
      <c r="W1536">
        <v>15</v>
      </c>
    </row>
    <row r="1537" spans="1:23">
      <c r="A1537" t="s">
        <v>37368</v>
      </c>
      <c r="B1537" t="s">
        <v>24414</v>
      </c>
      <c r="C1537" t="s">
        <v>24416</v>
      </c>
      <c r="D1537">
        <v>2009</v>
      </c>
      <c r="E1537" t="s">
        <v>3484</v>
      </c>
      <c r="F1537" t="s">
        <v>24418</v>
      </c>
      <c r="G1537">
        <v>9</v>
      </c>
      <c r="J1537">
        <v>9</v>
      </c>
      <c r="K1537" t="s">
        <v>37173</v>
      </c>
      <c r="L1537" t="s">
        <v>37369</v>
      </c>
      <c r="M1537" t="s">
        <v>37370</v>
      </c>
      <c r="N1537" t="s">
        <v>37371</v>
      </c>
      <c r="O1537" t="s">
        <v>37098</v>
      </c>
      <c r="P1537" t="s">
        <v>37374</v>
      </c>
      <c r="Q1537">
        <v>33.799999999999997</v>
      </c>
      <c r="R1537">
        <v>132.76555500000001</v>
      </c>
      <c r="S1537">
        <v>5</v>
      </c>
      <c r="T1537">
        <v>9.9758454106280201</v>
      </c>
      <c r="U1537">
        <v>99.995917534190596</v>
      </c>
      <c r="V1537">
        <v>100</v>
      </c>
      <c r="W1537">
        <v>10</v>
      </c>
    </row>
    <row r="1538" spans="1:23">
      <c r="A1538" t="s">
        <v>37368</v>
      </c>
      <c r="B1538" t="s">
        <v>24414</v>
      </c>
      <c r="C1538" t="s">
        <v>24416</v>
      </c>
      <c r="D1538">
        <v>2009</v>
      </c>
      <c r="E1538" t="s">
        <v>3484</v>
      </c>
      <c r="F1538" t="s">
        <v>24418</v>
      </c>
      <c r="G1538">
        <v>9</v>
      </c>
      <c r="J1538">
        <v>9</v>
      </c>
      <c r="K1538" t="s">
        <v>37173</v>
      </c>
      <c r="L1538" t="s">
        <v>37369</v>
      </c>
      <c r="M1538" t="s">
        <v>37370</v>
      </c>
      <c r="N1538" t="s">
        <v>37371</v>
      </c>
      <c r="O1538" t="s">
        <v>37098</v>
      </c>
      <c r="P1538" t="s">
        <v>37374</v>
      </c>
      <c r="Q1538">
        <v>33.799999999999997</v>
      </c>
      <c r="R1538">
        <v>132.76555500000001</v>
      </c>
      <c r="S1538">
        <v>5</v>
      </c>
      <c r="T1538">
        <v>12.004830917874299</v>
      </c>
      <c r="U1538">
        <v>86.817717901612497</v>
      </c>
      <c r="V1538">
        <v>100</v>
      </c>
      <c r="W1538">
        <v>12</v>
      </c>
    </row>
    <row r="1539" spans="1:23">
      <c r="A1539" t="s">
        <v>37368</v>
      </c>
      <c r="B1539" t="s">
        <v>24414</v>
      </c>
      <c r="C1539" t="s">
        <v>24416</v>
      </c>
      <c r="D1539">
        <v>2009</v>
      </c>
      <c r="E1539" t="s">
        <v>3484</v>
      </c>
      <c r="F1539" t="s">
        <v>24418</v>
      </c>
      <c r="G1539">
        <v>9</v>
      </c>
      <c r="J1539">
        <v>9</v>
      </c>
      <c r="K1539" t="s">
        <v>37173</v>
      </c>
      <c r="L1539" t="s">
        <v>37369</v>
      </c>
      <c r="M1539" t="s">
        <v>37370</v>
      </c>
      <c r="N1539" t="s">
        <v>37371</v>
      </c>
      <c r="O1539" t="s">
        <v>37098</v>
      </c>
      <c r="P1539" t="s">
        <v>37374</v>
      </c>
      <c r="Q1539">
        <v>33.799999999999997</v>
      </c>
      <c r="R1539">
        <v>132.76555500000001</v>
      </c>
      <c r="S1539">
        <v>5</v>
      </c>
      <c r="T1539">
        <v>12.9830917874396</v>
      </c>
      <c r="U1539">
        <v>98.250663400693995</v>
      </c>
      <c r="V1539">
        <v>100</v>
      </c>
      <c r="W1539">
        <v>13</v>
      </c>
    </row>
    <row r="1540" spans="1:23">
      <c r="A1540" t="s">
        <v>37368</v>
      </c>
      <c r="B1540" t="s">
        <v>24414</v>
      </c>
      <c r="C1540" t="s">
        <v>24416</v>
      </c>
      <c r="D1540">
        <v>2009</v>
      </c>
      <c r="E1540" t="s">
        <v>3484</v>
      </c>
      <c r="F1540" t="s">
        <v>24418</v>
      </c>
      <c r="G1540">
        <v>9</v>
      </c>
      <c r="J1540">
        <v>9</v>
      </c>
      <c r="K1540" t="s">
        <v>37173</v>
      </c>
      <c r="L1540" t="s">
        <v>37369</v>
      </c>
      <c r="M1540" t="s">
        <v>37370</v>
      </c>
      <c r="N1540" t="s">
        <v>37371</v>
      </c>
      <c r="O1540" t="s">
        <v>37098</v>
      </c>
      <c r="P1540" t="s">
        <v>37374</v>
      </c>
      <c r="Q1540">
        <v>33.799999999999997</v>
      </c>
      <c r="R1540">
        <v>132.76555500000001</v>
      </c>
      <c r="S1540">
        <v>5</v>
      </c>
      <c r="T1540">
        <v>13.9975845410628</v>
      </c>
      <c r="U1540">
        <v>21.802408654827499</v>
      </c>
      <c r="V1540">
        <v>100</v>
      </c>
      <c r="W1540">
        <v>14</v>
      </c>
    </row>
    <row r="1541" spans="1:23">
      <c r="A1541" t="s">
        <v>37368</v>
      </c>
      <c r="B1541" t="s">
        <v>24414</v>
      </c>
      <c r="C1541" t="s">
        <v>24416</v>
      </c>
      <c r="D1541">
        <v>2009</v>
      </c>
      <c r="E1541" t="s">
        <v>3484</v>
      </c>
      <c r="F1541" t="s">
        <v>24418</v>
      </c>
      <c r="G1541">
        <v>9</v>
      </c>
      <c r="J1541">
        <v>9</v>
      </c>
      <c r="K1541" t="s">
        <v>37173</v>
      </c>
      <c r="L1541" t="s">
        <v>37369</v>
      </c>
      <c r="M1541" t="s">
        <v>37370</v>
      </c>
      <c r="N1541" t="s">
        <v>37371</v>
      </c>
      <c r="O1541" t="s">
        <v>37098</v>
      </c>
      <c r="P1541" t="s">
        <v>37374</v>
      </c>
      <c r="Q1541">
        <v>33.799999999999997</v>
      </c>
      <c r="R1541">
        <v>132.76555500000001</v>
      </c>
      <c r="S1541">
        <v>5</v>
      </c>
      <c r="T1541">
        <v>14.987922705314</v>
      </c>
      <c r="U1541">
        <v>36.3359869361094</v>
      </c>
      <c r="V1541">
        <v>100</v>
      </c>
      <c r="W1541">
        <v>15</v>
      </c>
    </row>
    <row r="1542" spans="1:23">
      <c r="A1542" t="s">
        <v>37368</v>
      </c>
      <c r="B1542" t="s">
        <v>24414</v>
      </c>
      <c r="C1542" t="s">
        <v>24416</v>
      </c>
      <c r="D1542">
        <v>2009</v>
      </c>
      <c r="E1542" t="s">
        <v>3484</v>
      </c>
      <c r="F1542" t="s">
        <v>24418</v>
      </c>
      <c r="G1542">
        <v>9</v>
      </c>
      <c r="J1542">
        <v>9</v>
      </c>
      <c r="K1542" t="s">
        <v>37173</v>
      </c>
      <c r="L1542" t="s">
        <v>37369</v>
      </c>
      <c r="M1542" t="s">
        <v>37370</v>
      </c>
      <c r="N1542" t="s">
        <v>37371</v>
      </c>
      <c r="O1542" t="s">
        <v>37098</v>
      </c>
      <c r="P1542" t="s">
        <v>37375</v>
      </c>
      <c r="Q1542">
        <v>27.1</v>
      </c>
      <c r="R1542">
        <v>142.21361099999999</v>
      </c>
      <c r="S1542">
        <v>5</v>
      </c>
      <c r="T1542">
        <v>10</v>
      </c>
      <c r="U1542">
        <v>101.158301158301</v>
      </c>
      <c r="V1542">
        <v>100</v>
      </c>
      <c r="W1542">
        <v>10</v>
      </c>
    </row>
    <row r="1543" spans="1:23">
      <c r="A1543" t="s">
        <v>37368</v>
      </c>
      <c r="B1543" t="s">
        <v>24414</v>
      </c>
      <c r="C1543" t="s">
        <v>24416</v>
      </c>
      <c r="D1543">
        <v>2009</v>
      </c>
      <c r="E1543" t="s">
        <v>3484</v>
      </c>
      <c r="F1543" t="s">
        <v>24418</v>
      </c>
      <c r="G1543">
        <v>9</v>
      </c>
      <c r="J1543">
        <v>9</v>
      </c>
      <c r="K1543" t="s">
        <v>37173</v>
      </c>
      <c r="L1543" t="s">
        <v>37369</v>
      </c>
      <c r="M1543" t="s">
        <v>37370</v>
      </c>
      <c r="N1543" t="s">
        <v>37371</v>
      </c>
      <c r="O1543" t="s">
        <v>37098</v>
      </c>
      <c r="P1543" t="s">
        <v>37375</v>
      </c>
      <c r="Q1543">
        <v>27.1</v>
      </c>
      <c r="R1543">
        <v>142.21361099999999</v>
      </c>
      <c r="S1543">
        <v>5</v>
      </c>
      <c r="T1543">
        <v>11.970684039087899</v>
      </c>
      <c r="U1543">
        <v>75.827852049350398</v>
      </c>
      <c r="V1543">
        <v>100</v>
      </c>
      <c r="W1543">
        <v>12</v>
      </c>
    </row>
    <row r="1544" spans="1:23">
      <c r="A1544" t="s">
        <v>37368</v>
      </c>
      <c r="B1544" t="s">
        <v>24414</v>
      </c>
      <c r="C1544" t="s">
        <v>24416</v>
      </c>
      <c r="D1544">
        <v>2009</v>
      </c>
      <c r="E1544" t="s">
        <v>3484</v>
      </c>
      <c r="F1544" t="s">
        <v>24418</v>
      </c>
      <c r="G1544">
        <v>9</v>
      </c>
      <c r="J1544">
        <v>9</v>
      </c>
      <c r="K1544" t="s">
        <v>37173</v>
      </c>
      <c r="L1544" t="s">
        <v>37369</v>
      </c>
      <c r="M1544" t="s">
        <v>37370</v>
      </c>
      <c r="N1544" t="s">
        <v>37371</v>
      </c>
      <c r="O1544" t="s">
        <v>37098</v>
      </c>
      <c r="P1544" t="s">
        <v>37375</v>
      </c>
      <c r="Q1544">
        <v>27.1</v>
      </c>
      <c r="R1544">
        <v>142.21361099999999</v>
      </c>
      <c r="S1544">
        <v>5</v>
      </c>
      <c r="T1544">
        <v>12.9641693811074</v>
      </c>
      <c r="U1544">
        <v>81.309974469583494</v>
      </c>
      <c r="V1544">
        <v>100</v>
      </c>
      <c r="W1544">
        <v>13</v>
      </c>
    </row>
    <row r="1545" spans="1:23">
      <c r="A1545" t="s">
        <v>37368</v>
      </c>
      <c r="B1545" t="s">
        <v>24414</v>
      </c>
      <c r="C1545" t="s">
        <v>24416</v>
      </c>
      <c r="D1545">
        <v>2009</v>
      </c>
      <c r="E1545" t="s">
        <v>3484</v>
      </c>
      <c r="F1545" t="s">
        <v>24418</v>
      </c>
      <c r="G1545">
        <v>9</v>
      </c>
      <c r="J1545">
        <v>9</v>
      </c>
      <c r="K1545" t="s">
        <v>37173</v>
      </c>
      <c r="L1545" t="s">
        <v>37369</v>
      </c>
      <c r="M1545" t="s">
        <v>37370</v>
      </c>
      <c r="N1545" t="s">
        <v>37371</v>
      </c>
      <c r="O1545" t="s">
        <v>37098</v>
      </c>
      <c r="P1545" t="s">
        <v>37375</v>
      </c>
      <c r="Q1545">
        <v>27.1</v>
      </c>
      <c r="R1545">
        <v>142.21361099999999</v>
      </c>
      <c r="S1545">
        <v>5</v>
      </c>
      <c r="T1545">
        <v>14.0065146579804</v>
      </c>
      <c r="U1545">
        <v>59.768842830731998</v>
      </c>
      <c r="V1545">
        <v>100</v>
      </c>
      <c r="W1545">
        <v>14</v>
      </c>
    </row>
    <row r="1546" spans="1:23">
      <c r="A1546" t="s">
        <v>37368</v>
      </c>
      <c r="B1546" t="s">
        <v>24414</v>
      </c>
      <c r="C1546" t="s">
        <v>24416</v>
      </c>
      <c r="D1546">
        <v>2009</v>
      </c>
      <c r="E1546" t="s">
        <v>3484</v>
      </c>
      <c r="F1546" t="s">
        <v>24418</v>
      </c>
      <c r="G1546">
        <v>9</v>
      </c>
      <c r="J1546">
        <v>9</v>
      </c>
      <c r="K1546" t="s">
        <v>37173</v>
      </c>
      <c r="L1546" t="s">
        <v>37369</v>
      </c>
      <c r="M1546" t="s">
        <v>37370</v>
      </c>
      <c r="N1546" t="s">
        <v>37371</v>
      </c>
      <c r="O1546" t="s">
        <v>37098</v>
      </c>
      <c r="P1546" t="s">
        <v>37375</v>
      </c>
      <c r="Q1546">
        <v>27.1</v>
      </c>
      <c r="R1546">
        <v>142.21361099999999</v>
      </c>
      <c r="S1546">
        <v>5</v>
      </c>
      <c r="T1546">
        <v>14.983713355048801</v>
      </c>
      <c r="U1546">
        <v>65.2497075949844</v>
      </c>
      <c r="V1546">
        <v>100</v>
      </c>
      <c r="W1546">
        <v>15</v>
      </c>
    </row>
    <row r="1547" spans="1:23">
      <c r="A1547" t="s">
        <v>37368</v>
      </c>
      <c r="B1547" t="s">
        <v>24414</v>
      </c>
      <c r="C1547" t="s">
        <v>24416</v>
      </c>
      <c r="D1547">
        <v>2009</v>
      </c>
      <c r="E1547" t="s">
        <v>3484</v>
      </c>
      <c r="F1547" t="s">
        <v>24418</v>
      </c>
      <c r="G1547">
        <v>9</v>
      </c>
      <c r="J1547">
        <v>9</v>
      </c>
      <c r="K1547" t="s">
        <v>37173</v>
      </c>
      <c r="L1547" t="s">
        <v>37369</v>
      </c>
      <c r="M1547" t="s">
        <v>37370</v>
      </c>
      <c r="N1547" t="s">
        <v>37371</v>
      </c>
      <c r="O1547" t="s">
        <v>37098</v>
      </c>
      <c r="P1547" t="s">
        <v>37182</v>
      </c>
      <c r="Q1547">
        <v>43.061943999999997</v>
      </c>
      <c r="R1547">
        <v>141.35416699999999</v>
      </c>
      <c r="S1547">
        <v>5</v>
      </c>
      <c r="T1547">
        <v>9.9516129032258007</v>
      </c>
      <c r="U1547">
        <v>76.383763837638298</v>
      </c>
      <c r="V1547">
        <v>100</v>
      </c>
      <c r="W1547">
        <v>10</v>
      </c>
    </row>
    <row r="1548" spans="1:23">
      <c r="A1548" t="s">
        <v>37368</v>
      </c>
      <c r="B1548" t="s">
        <v>24414</v>
      </c>
      <c r="C1548" t="s">
        <v>24416</v>
      </c>
      <c r="D1548">
        <v>2009</v>
      </c>
      <c r="E1548" t="s">
        <v>3484</v>
      </c>
      <c r="F1548" t="s">
        <v>24418</v>
      </c>
      <c r="G1548">
        <v>9</v>
      </c>
      <c r="J1548">
        <v>9</v>
      </c>
      <c r="K1548" t="s">
        <v>37173</v>
      </c>
      <c r="L1548" t="s">
        <v>37369</v>
      </c>
      <c r="M1548" t="s">
        <v>37370</v>
      </c>
      <c r="N1548" t="s">
        <v>37371</v>
      </c>
      <c r="O1548" t="s">
        <v>37098</v>
      </c>
      <c r="P1548" t="s">
        <v>37182</v>
      </c>
      <c r="Q1548">
        <v>43.061943999999997</v>
      </c>
      <c r="R1548">
        <v>141.35416699999999</v>
      </c>
      <c r="S1548">
        <v>5</v>
      </c>
      <c r="T1548">
        <v>12</v>
      </c>
      <c r="U1548">
        <v>50.553505535055301</v>
      </c>
      <c r="V1548">
        <v>100</v>
      </c>
      <c r="W1548">
        <v>12</v>
      </c>
    </row>
    <row r="1549" spans="1:23">
      <c r="A1549" t="s">
        <v>37368</v>
      </c>
      <c r="B1549" t="s">
        <v>24414</v>
      </c>
      <c r="C1549" t="s">
        <v>24416</v>
      </c>
      <c r="D1549">
        <v>2009</v>
      </c>
      <c r="E1549" t="s">
        <v>3484</v>
      </c>
      <c r="F1549" t="s">
        <v>24418</v>
      </c>
      <c r="G1549">
        <v>9</v>
      </c>
      <c r="J1549">
        <v>9</v>
      </c>
      <c r="K1549" t="s">
        <v>37173</v>
      </c>
      <c r="L1549" t="s">
        <v>37369</v>
      </c>
      <c r="M1549" t="s">
        <v>37370</v>
      </c>
      <c r="N1549" t="s">
        <v>37371</v>
      </c>
      <c r="O1549" t="s">
        <v>37098</v>
      </c>
      <c r="P1549" t="s">
        <v>37182</v>
      </c>
      <c r="Q1549">
        <v>43.061943999999997</v>
      </c>
      <c r="R1549">
        <v>141.35416699999999</v>
      </c>
      <c r="S1549">
        <v>5</v>
      </c>
      <c r="T1549">
        <v>12.9838709677419</v>
      </c>
      <c r="U1549">
        <v>43.173431734317298</v>
      </c>
      <c r="V1549">
        <v>100</v>
      </c>
      <c r="W1549">
        <v>13</v>
      </c>
    </row>
    <row r="1550" spans="1:23">
      <c r="A1550" t="s">
        <v>37368</v>
      </c>
      <c r="B1550" t="s">
        <v>24414</v>
      </c>
      <c r="C1550" t="s">
        <v>24416</v>
      </c>
      <c r="D1550">
        <v>2009</v>
      </c>
      <c r="E1550" t="s">
        <v>3484</v>
      </c>
      <c r="F1550" t="s">
        <v>24418</v>
      </c>
      <c r="G1550">
        <v>9</v>
      </c>
      <c r="J1550">
        <v>9</v>
      </c>
      <c r="K1550" t="s">
        <v>37173</v>
      </c>
      <c r="L1550" t="s">
        <v>37369</v>
      </c>
      <c r="M1550" t="s">
        <v>37370</v>
      </c>
      <c r="N1550" t="s">
        <v>37371</v>
      </c>
      <c r="O1550" t="s">
        <v>37098</v>
      </c>
      <c r="P1550" t="s">
        <v>37182</v>
      </c>
      <c r="Q1550">
        <v>43.061943999999997</v>
      </c>
      <c r="R1550">
        <v>141.35416699999999</v>
      </c>
      <c r="S1550">
        <v>5</v>
      </c>
      <c r="T1550">
        <v>14.0483870967741</v>
      </c>
      <c r="U1550">
        <v>0.73800738007380995</v>
      </c>
      <c r="V1550">
        <v>100</v>
      </c>
      <c r="W1550">
        <v>14</v>
      </c>
    </row>
    <row r="1551" spans="1:23">
      <c r="A1551" t="s">
        <v>37368</v>
      </c>
      <c r="B1551" t="s">
        <v>24414</v>
      </c>
      <c r="C1551" t="s">
        <v>24416</v>
      </c>
      <c r="D1551">
        <v>2009</v>
      </c>
      <c r="E1551" t="s">
        <v>3484</v>
      </c>
      <c r="F1551" t="s">
        <v>24418</v>
      </c>
      <c r="G1551">
        <v>9</v>
      </c>
      <c r="J1551">
        <v>9</v>
      </c>
      <c r="K1551" t="s">
        <v>37173</v>
      </c>
      <c r="L1551" t="s">
        <v>37369</v>
      </c>
      <c r="M1551" t="s">
        <v>37370</v>
      </c>
      <c r="N1551" t="s">
        <v>37371</v>
      </c>
      <c r="O1551" t="s">
        <v>37098</v>
      </c>
      <c r="P1551" t="s">
        <v>37182</v>
      </c>
      <c r="Q1551">
        <v>43.061943999999997</v>
      </c>
      <c r="R1551">
        <v>141.35416699999999</v>
      </c>
      <c r="S1551">
        <v>5</v>
      </c>
      <c r="T1551">
        <v>15.096774193548301</v>
      </c>
      <c r="U1551">
        <v>1.1070110701107001</v>
      </c>
      <c r="V1551">
        <v>100</v>
      </c>
      <c r="W1551">
        <v>15</v>
      </c>
    </row>
    <row r="1552" spans="1:23">
      <c r="A1552" t="s">
        <v>37368</v>
      </c>
      <c r="B1552" t="s">
        <v>24414</v>
      </c>
      <c r="C1552" t="s">
        <v>24416</v>
      </c>
      <c r="D1552">
        <v>2009</v>
      </c>
      <c r="E1552" t="s">
        <v>3484</v>
      </c>
      <c r="F1552" t="s">
        <v>24418</v>
      </c>
      <c r="G1552">
        <v>9</v>
      </c>
      <c r="J1552">
        <v>9</v>
      </c>
      <c r="K1552" t="s">
        <v>37173</v>
      </c>
      <c r="L1552" t="s">
        <v>37369</v>
      </c>
      <c r="M1552" t="s">
        <v>37370</v>
      </c>
      <c r="N1552" t="s">
        <v>37371</v>
      </c>
      <c r="O1552" t="s">
        <v>37098</v>
      </c>
      <c r="P1552" t="s">
        <v>37376</v>
      </c>
      <c r="Q1552">
        <v>38.268332999999998</v>
      </c>
      <c r="R1552">
        <v>140.86944399999999</v>
      </c>
      <c r="S1552">
        <v>5</v>
      </c>
      <c r="T1552">
        <v>9.9488054607508492</v>
      </c>
      <c r="U1552">
        <v>99.606299212598401</v>
      </c>
      <c r="V1552">
        <v>100</v>
      </c>
      <c r="W1552">
        <v>10</v>
      </c>
    </row>
    <row r="1553" spans="1:23">
      <c r="A1553" t="s">
        <v>37368</v>
      </c>
      <c r="B1553" t="s">
        <v>24414</v>
      </c>
      <c r="C1553" t="s">
        <v>24416</v>
      </c>
      <c r="D1553">
        <v>2009</v>
      </c>
      <c r="E1553" t="s">
        <v>3484</v>
      </c>
      <c r="F1553" t="s">
        <v>24418</v>
      </c>
      <c r="G1553">
        <v>9</v>
      </c>
      <c r="J1553">
        <v>9</v>
      </c>
      <c r="K1553" t="s">
        <v>37173</v>
      </c>
      <c r="L1553" t="s">
        <v>37369</v>
      </c>
      <c r="M1553" t="s">
        <v>37370</v>
      </c>
      <c r="N1553" t="s">
        <v>37371</v>
      </c>
      <c r="O1553" t="s">
        <v>37098</v>
      </c>
      <c r="P1553" t="s">
        <v>37376</v>
      </c>
      <c r="Q1553">
        <v>38.268332999999998</v>
      </c>
      <c r="R1553">
        <v>140.86944399999999</v>
      </c>
      <c r="S1553">
        <v>5</v>
      </c>
      <c r="T1553">
        <v>11.962457337883899</v>
      </c>
      <c r="U1553">
        <v>99.606299212598401</v>
      </c>
      <c r="V1553">
        <v>100</v>
      </c>
      <c r="W1553">
        <v>12</v>
      </c>
    </row>
    <row r="1554" spans="1:23">
      <c r="A1554" t="s">
        <v>37368</v>
      </c>
      <c r="B1554" t="s">
        <v>24414</v>
      </c>
      <c r="C1554" t="s">
        <v>24416</v>
      </c>
      <c r="D1554">
        <v>2009</v>
      </c>
      <c r="E1554" t="s">
        <v>3484</v>
      </c>
      <c r="F1554" t="s">
        <v>24418</v>
      </c>
      <c r="G1554">
        <v>9</v>
      </c>
      <c r="J1554">
        <v>9</v>
      </c>
      <c r="K1554" t="s">
        <v>37173</v>
      </c>
      <c r="L1554" t="s">
        <v>37369</v>
      </c>
      <c r="M1554" t="s">
        <v>37370</v>
      </c>
      <c r="N1554" t="s">
        <v>37371</v>
      </c>
      <c r="O1554" t="s">
        <v>37098</v>
      </c>
      <c r="P1554" t="s">
        <v>37376</v>
      </c>
      <c r="Q1554">
        <v>38.268332999999998</v>
      </c>
      <c r="R1554">
        <v>140.86944399999999</v>
      </c>
      <c r="S1554">
        <v>5</v>
      </c>
      <c r="T1554">
        <v>12.9351535836177</v>
      </c>
      <c r="U1554">
        <v>92.519685039370003</v>
      </c>
      <c r="V1554">
        <v>100</v>
      </c>
      <c r="W1554">
        <v>13</v>
      </c>
    </row>
    <row r="1555" spans="1:23">
      <c r="A1555" t="s">
        <v>37368</v>
      </c>
      <c r="B1555" t="s">
        <v>24414</v>
      </c>
      <c r="C1555" t="s">
        <v>24416</v>
      </c>
      <c r="D1555">
        <v>2009</v>
      </c>
      <c r="E1555" t="s">
        <v>3484</v>
      </c>
      <c r="F1555" t="s">
        <v>24418</v>
      </c>
      <c r="G1555">
        <v>9</v>
      </c>
      <c r="J1555">
        <v>9</v>
      </c>
      <c r="K1555" t="s">
        <v>37173</v>
      </c>
      <c r="L1555" t="s">
        <v>37369</v>
      </c>
      <c r="M1555" t="s">
        <v>37370</v>
      </c>
      <c r="N1555" t="s">
        <v>37371</v>
      </c>
      <c r="O1555" t="s">
        <v>37098</v>
      </c>
      <c r="P1555" t="s">
        <v>37376</v>
      </c>
      <c r="Q1555">
        <v>38.268332999999998</v>
      </c>
      <c r="R1555">
        <v>140.86944399999999</v>
      </c>
      <c r="S1555">
        <v>5</v>
      </c>
      <c r="T1555">
        <v>13.9931740614334</v>
      </c>
      <c r="U1555">
        <v>40.5511811023622</v>
      </c>
      <c r="V1555">
        <v>100</v>
      </c>
      <c r="W1555">
        <v>14</v>
      </c>
    </row>
    <row r="1556" spans="1:23">
      <c r="A1556" t="s">
        <v>37368</v>
      </c>
      <c r="B1556" t="s">
        <v>24414</v>
      </c>
      <c r="C1556" t="s">
        <v>24416</v>
      </c>
      <c r="D1556">
        <v>2009</v>
      </c>
      <c r="E1556" t="s">
        <v>3484</v>
      </c>
      <c r="F1556" t="s">
        <v>24418</v>
      </c>
      <c r="G1556">
        <v>9</v>
      </c>
      <c r="J1556">
        <v>9</v>
      </c>
      <c r="K1556" t="s">
        <v>37173</v>
      </c>
      <c r="L1556" t="s">
        <v>37369</v>
      </c>
      <c r="M1556" t="s">
        <v>37370</v>
      </c>
      <c r="N1556" t="s">
        <v>37371</v>
      </c>
      <c r="O1556" t="s">
        <v>37098</v>
      </c>
      <c r="P1556" t="s">
        <v>37376</v>
      </c>
      <c r="Q1556">
        <v>38.268332999999998</v>
      </c>
      <c r="R1556">
        <v>140.86944399999999</v>
      </c>
      <c r="S1556">
        <v>5</v>
      </c>
      <c r="T1556">
        <v>14.9317406143344</v>
      </c>
      <c r="U1556">
        <v>57.086614173228298</v>
      </c>
      <c r="V1556">
        <v>100</v>
      </c>
      <c r="W1556">
        <v>15</v>
      </c>
    </row>
    <row r="1557" spans="1:23">
      <c r="A1557" t="s">
        <v>37368</v>
      </c>
      <c r="B1557" t="s">
        <v>24414</v>
      </c>
      <c r="C1557" t="s">
        <v>24416</v>
      </c>
      <c r="D1557">
        <v>2009</v>
      </c>
      <c r="E1557" t="s">
        <v>3484</v>
      </c>
      <c r="F1557" t="s">
        <v>24418</v>
      </c>
      <c r="G1557">
        <v>9</v>
      </c>
      <c r="J1557">
        <v>9</v>
      </c>
      <c r="K1557" t="s">
        <v>37173</v>
      </c>
      <c r="L1557" t="s">
        <v>37369</v>
      </c>
      <c r="M1557" t="s">
        <v>37370</v>
      </c>
      <c r="N1557" t="s">
        <v>37371</v>
      </c>
      <c r="O1557" t="s">
        <v>37098</v>
      </c>
      <c r="P1557" t="s">
        <v>37377</v>
      </c>
      <c r="Q1557">
        <v>35.700000000000003</v>
      </c>
      <c r="R1557">
        <v>139.77444</v>
      </c>
      <c r="S1557">
        <v>5</v>
      </c>
      <c r="T1557">
        <v>9.9508196721311393</v>
      </c>
      <c r="U1557">
        <v>100.766283524904</v>
      </c>
      <c r="V1557">
        <v>100</v>
      </c>
      <c r="W1557">
        <v>10</v>
      </c>
    </row>
    <row r="1558" spans="1:23">
      <c r="A1558" t="s">
        <v>37368</v>
      </c>
      <c r="B1558" t="s">
        <v>24414</v>
      </c>
      <c r="C1558" t="s">
        <v>24416</v>
      </c>
      <c r="D1558">
        <v>2009</v>
      </c>
      <c r="E1558" t="s">
        <v>3484</v>
      </c>
      <c r="F1558" t="s">
        <v>24418</v>
      </c>
      <c r="G1558">
        <v>9</v>
      </c>
      <c r="J1558">
        <v>9</v>
      </c>
      <c r="K1558" t="s">
        <v>37173</v>
      </c>
      <c r="L1558" t="s">
        <v>37369</v>
      </c>
      <c r="M1558" t="s">
        <v>37370</v>
      </c>
      <c r="N1558" t="s">
        <v>37371</v>
      </c>
      <c r="O1558" t="s">
        <v>37098</v>
      </c>
      <c r="P1558" t="s">
        <v>37377</v>
      </c>
      <c r="Q1558">
        <v>35.700000000000003</v>
      </c>
      <c r="R1558">
        <v>139.77444</v>
      </c>
      <c r="S1558">
        <v>5</v>
      </c>
      <c r="T1558">
        <v>11.983606557377</v>
      </c>
      <c r="U1558">
        <v>64.750957854406096</v>
      </c>
      <c r="V1558">
        <v>100</v>
      </c>
      <c r="W1558">
        <v>12</v>
      </c>
    </row>
    <row r="1559" spans="1:23">
      <c r="A1559" t="s">
        <v>37368</v>
      </c>
      <c r="B1559" t="s">
        <v>24414</v>
      </c>
      <c r="C1559" t="s">
        <v>24416</v>
      </c>
      <c r="D1559">
        <v>2009</v>
      </c>
      <c r="E1559" t="s">
        <v>3484</v>
      </c>
      <c r="F1559" t="s">
        <v>24418</v>
      </c>
      <c r="G1559">
        <v>9</v>
      </c>
      <c r="J1559">
        <v>9</v>
      </c>
      <c r="K1559" t="s">
        <v>37173</v>
      </c>
      <c r="L1559" t="s">
        <v>37369</v>
      </c>
      <c r="M1559" t="s">
        <v>37370</v>
      </c>
      <c r="N1559" t="s">
        <v>37371</v>
      </c>
      <c r="O1559" t="s">
        <v>37098</v>
      </c>
      <c r="P1559" t="s">
        <v>37377</v>
      </c>
      <c r="Q1559">
        <v>35.700000000000003</v>
      </c>
      <c r="R1559">
        <v>139.77444</v>
      </c>
      <c r="S1559">
        <v>5</v>
      </c>
      <c r="T1559">
        <v>12.9508196721311</v>
      </c>
      <c r="U1559">
        <v>68.965517241379303</v>
      </c>
      <c r="V1559">
        <v>100</v>
      </c>
      <c r="W1559">
        <v>13</v>
      </c>
    </row>
    <row r="1560" spans="1:23">
      <c r="A1560" t="s">
        <v>37368</v>
      </c>
      <c r="B1560" t="s">
        <v>24414</v>
      </c>
      <c r="C1560" t="s">
        <v>24416</v>
      </c>
      <c r="D1560">
        <v>2009</v>
      </c>
      <c r="E1560" t="s">
        <v>3484</v>
      </c>
      <c r="F1560" t="s">
        <v>24418</v>
      </c>
      <c r="G1560">
        <v>9</v>
      </c>
      <c r="J1560">
        <v>9</v>
      </c>
      <c r="K1560" t="s">
        <v>37173</v>
      </c>
      <c r="L1560" t="s">
        <v>37369</v>
      </c>
      <c r="M1560" t="s">
        <v>37370</v>
      </c>
      <c r="N1560" t="s">
        <v>37371</v>
      </c>
      <c r="O1560" t="s">
        <v>37098</v>
      </c>
      <c r="P1560" t="s">
        <v>37377</v>
      </c>
      <c r="Q1560">
        <v>35.700000000000003</v>
      </c>
      <c r="R1560">
        <v>139.77444</v>
      </c>
      <c r="S1560">
        <v>5</v>
      </c>
      <c r="T1560">
        <v>14.016393442622901</v>
      </c>
      <c r="U1560">
        <v>11.1111111111111</v>
      </c>
      <c r="V1560">
        <v>100</v>
      </c>
      <c r="W1560">
        <v>14</v>
      </c>
    </row>
    <row r="1561" spans="1:23">
      <c r="A1561" t="s">
        <v>37368</v>
      </c>
      <c r="B1561" t="s">
        <v>24414</v>
      </c>
      <c r="C1561" t="s">
        <v>24416</v>
      </c>
      <c r="D1561">
        <v>2009</v>
      </c>
      <c r="E1561" t="s">
        <v>3484</v>
      </c>
      <c r="F1561" t="s">
        <v>24418</v>
      </c>
      <c r="G1561">
        <v>9</v>
      </c>
      <c r="J1561">
        <v>9</v>
      </c>
      <c r="K1561" t="s">
        <v>37173</v>
      </c>
      <c r="L1561" t="s">
        <v>37369</v>
      </c>
      <c r="M1561" t="s">
        <v>37370</v>
      </c>
      <c r="N1561" t="s">
        <v>37371</v>
      </c>
      <c r="O1561" t="s">
        <v>37098</v>
      </c>
      <c r="P1561" t="s">
        <v>37377</v>
      </c>
      <c r="Q1561">
        <v>35.700000000000003</v>
      </c>
      <c r="R1561">
        <v>139.77444</v>
      </c>
      <c r="S1561">
        <v>5</v>
      </c>
      <c r="T1561">
        <v>14.967213114753999</v>
      </c>
      <c r="U1561">
        <v>47.892720306513397</v>
      </c>
      <c r="V1561">
        <v>100</v>
      </c>
      <c r="W1561">
        <v>15</v>
      </c>
    </row>
    <row r="1562" spans="1:23">
      <c r="A1562" t="s">
        <v>37378</v>
      </c>
      <c r="B1562" t="s">
        <v>6340</v>
      </c>
      <c r="C1562" t="s">
        <v>6342</v>
      </c>
      <c r="D1562">
        <v>2011</v>
      </c>
      <c r="E1562" t="s">
        <v>160</v>
      </c>
      <c r="F1562" t="s">
        <v>6344</v>
      </c>
      <c r="G1562">
        <v>5</v>
      </c>
      <c r="J1562">
        <v>5</v>
      </c>
      <c r="K1562" t="s">
        <v>37173</v>
      </c>
      <c r="L1562" t="s">
        <v>37379</v>
      </c>
      <c r="M1562" t="s">
        <v>37380</v>
      </c>
      <c r="N1562" t="s">
        <v>37196</v>
      </c>
      <c r="O1562" t="s">
        <v>37203</v>
      </c>
      <c r="P1562" t="s">
        <v>37381</v>
      </c>
      <c r="Q1562">
        <v>28.4</v>
      </c>
      <c r="R1562">
        <v>129.30000000000001</v>
      </c>
      <c r="S1562">
        <v>7</v>
      </c>
      <c r="T1562">
        <v>10.022624434389099</v>
      </c>
      <c r="U1562">
        <v>81.893004115226304</v>
      </c>
      <c r="V1562">
        <v>17</v>
      </c>
      <c r="W1562">
        <v>10</v>
      </c>
    </row>
    <row r="1563" spans="1:23">
      <c r="A1563" t="s">
        <v>37378</v>
      </c>
      <c r="B1563" t="s">
        <v>6340</v>
      </c>
      <c r="C1563" t="s">
        <v>6342</v>
      </c>
      <c r="D1563">
        <v>2011</v>
      </c>
      <c r="E1563" t="s">
        <v>160</v>
      </c>
      <c r="F1563" t="s">
        <v>6344</v>
      </c>
      <c r="G1563">
        <v>5</v>
      </c>
      <c r="J1563">
        <v>5</v>
      </c>
      <c r="K1563" t="s">
        <v>37173</v>
      </c>
      <c r="L1563" t="s">
        <v>37379</v>
      </c>
      <c r="M1563" t="s">
        <v>37380</v>
      </c>
      <c r="N1563" t="s">
        <v>37196</v>
      </c>
      <c r="O1563" t="s">
        <v>37203</v>
      </c>
      <c r="P1563" t="s">
        <v>37381</v>
      </c>
      <c r="Q1563">
        <v>28.4</v>
      </c>
      <c r="R1563">
        <v>129.30000000000001</v>
      </c>
      <c r="S1563">
        <v>7</v>
      </c>
      <c r="T1563">
        <v>11.0180995475113</v>
      </c>
      <c r="U1563">
        <v>73.251028806584301</v>
      </c>
      <c r="V1563">
        <v>26</v>
      </c>
      <c r="W1563">
        <v>11</v>
      </c>
    </row>
    <row r="1564" spans="1:23">
      <c r="A1564" t="s">
        <v>37378</v>
      </c>
      <c r="B1564" t="s">
        <v>6340</v>
      </c>
      <c r="C1564" t="s">
        <v>6342</v>
      </c>
      <c r="D1564">
        <v>2011</v>
      </c>
      <c r="E1564" t="s">
        <v>160</v>
      </c>
      <c r="F1564" t="s">
        <v>6344</v>
      </c>
      <c r="G1564">
        <v>5</v>
      </c>
      <c r="J1564">
        <v>5</v>
      </c>
      <c r="K1564" t="s">
        <v>37173</v>
      </c>
      <c r="L1564" t="s">
        <v>37379</v>
      </c>
      <c r="M1564" t="s">
        <v>37380</v>
      </c>
      <c r="N1564" t="s">
        <v>37196</v>
      </c>
      <c r="O1564" t="s">
        <v>37203</v>
      </c>
      <c r="P1564" t="s">
        <v>37381</v>
      </c>
      <c r="Q1564">
        <v>28.4</v>
      </c>
      <c r="R1564">
        <v>129.30000000000001</v>
      </c>
      <c r="S1564">
        <v>7</v>
      </c>
      <c r="T1564">
        <v>12.013574660633401</v>
      </c>
      <c r="U1564">
        <v>93.004115226337404</v>
      </c>
      <c r="V1564">
        <v>24</v>
      </c>
      <c r="W1564">
        <v>12</v>
      </c>
    </row>
    <row r="1565" spans="1:23">
      <c r="A1565" t="s">
        <v>37378</v>
      </c>
      <c r="B1565" t="s">
        <v>6340</v>
      </c>
      <c r="C1565" t="s">
        <v>6342</v>
      </c>
      <c r="D1565">
        <v>2011</v>
      </c>
      <c r="E1565" t="s">
        <v>160</v>
      </c>
      <c r="F1565" t="s">
        <v>6344</v>
      </c>
      <c r="G1565">
        <v>5</v>
      </c>
      <c r="J1565">
        <v>5</v>
      </c>
      <c r="K1565" t="s">
        <v>37173</v>
      </c>
      <c r="L1565" t="s">
        <v>37379</v>
      </c>
      <c r="M1565" t="s">
        <v>37380</v>
      </c>
      <c r="N1565" t="s">
        <v>37196</v>
      </c>
      <c r="O1565" t="s">
        <v>37203</v>
      </c>
      <c r="P1565" t="s">
        <v>37381</v>
      </c>
      <c r="Q1565">
        <v>28.4</v>
      </c>
      <c r="R1565">
        <v>129.30000000000001</v>
      </c>
      <c r="S1565">
        <v>7</v>
      </c>
      <c r="T1565">
        <v>12.511312217194501</v>
      </c>
      <c r="U1565">
        <v>49.794238683127503</v>
      </c>
      <c r="V1565">
        <v>26</v>
      </c>
      <c r="W1565">
        <v>12.5</v>
      </c>
    </row>
    <row r="1566" spans="1:23">
      <c r="A1566" t="s">
        <v>37378</v>
      </c>
      <c r="B1566" t="s">
        <v>6340</v>
      </c>
      <c r="C1566" t="s">
        <v>6342</v>
      </c>
      <c r="D1566">
        <v>2011</v>
      </c>
      <c r="E1566" t="s">
        <v>160</v>
      </c>
      <c r="F1566" t="s">
        <v>6344</v>
      </c>
      <c r="G1566">
        <v>5</v>
      </c>
      <c r="J1566">
        <v>5</v>
      </c>
      <c r="K1566" t="s">
        <v>37173</v>
      </c>
      <c r="L1566" t="s">
        <v>37379</v>
      </c>
      <c r="M1566" t="s">
        <v>37380</v>
      </c>
      <c r="N1566" t="s">
        <v>37196</v>
      </c>
      <c r="O1566" t="s">
        <v>37203</v>
      </c>
      <c r="P1566" t="s">
        <v>37381</v>
      </c>
      <c r="Q1566">
        <v>28.4</v>
      </c>
      <c r="R1566">
        <v>129.30000000000001</v>
      </c>
      <c r="S1566">
        <v>7</v>
      </c>
      <c r="T1566">
        <v>13.0316742081447</v>
      </c>
      <c r="U1566">
        <v>9.8765432098765302</v>
      </c>
      <c r="V1566">
        <v>20</v>
      </c>
      <c r="W1566">
        <v>13</v>
      </c>
    </row>
    <row r="1567" spans="1:23">
      <c r="A1567" t="s">
        <v>37378</v>
      </c>
      <c r="B1567" t="s">
        <v>6340</v>
      </c>
      <c r="C1567" t="s">
        <v>6342</v>
      </c>
      <c r="D1567">
        <v>2011</v>
      </c>
      <c r="E1567" t="s">
        <v>160</v>
      </c>
      <c r="F1567" t="s">
        <v>6344</v>
      </c>
      <c r="G1567">
        <v>5</v>
      </c>
      <c r="J1567">
        <v>5</v>
      </c>
      <c r="K1567" t="s">
        <v>37173</v>
      </c>
      <c r="L1567" t="s">
        <v>37379</v>
      </c>
      <c r="M1567" t="s">
        <v>37380</v>
      </c>
      <c r="N1567" t="s">
        <v>37196</v>
      </c>
      <c r="O1567" t="s">
        <v>37203</v>
      </c>
      <c r="P1567" t="s">
        <v>37381</v>
      </c>
      <c r="Q1567">
        <v>28.4</v>
      </c>
      <c r="R1567">
        <v>129.30000000000001</v>
      </c>
      <c r="S1567">
        <v>7</v>
      </c>
      <c r="T1567">
        <v>14.027149321266901</v>
      </c>
      <c r="U1567">
        <v>10.6995884773662</v>
      </c>
      <c r="V1567">
        <v>18</v>
      </c>
      <c r="W1567">
        <v>14</v>
      </c>
    </row>
    <row r="1568" spans="1:23">
      <c r="A1568" t="s">
        <v>37378</v>
      </c>
      <c r="B1568" t="s">
        <v>6340</v>
      </c>
      <c r="C1568" t="s">
        <v>6342</v>
      </c>
      <c r="D1568">
        <v>2011</v>
      </c>
      <c r="E1568" t="s">
        <v>160</v>
      </c>
      <c r="F1568" t="s">
        <v>6344</v>
      </c>
      <c r="G1568">
        <v>5</v>
      </c>
      <c r="J1568">
        <v>5</v>
      </c>
      <c r="K1568" t="s">
        <v>37173</v>
      </c>
      <c r="L1568" t="s">
        <v>37379</v>
      </c>
      <c r="M1568" t="s">
        <v>37380</v>
      </c>
      <c r="N1568" t="s">
        <v>37196</v>
      </c>
      <c r="O1568" t="s">
        <v>37203</v>
      </c>
      <c r="P1568" t="s">
        <v>37381</v>
      </c>
      <c r="Q1568">
        <v>28.4</v>
      </c>
      <c r="R1568">
        <v>129.30000000000001</v>
      </c>
      <c r="S1568">
        <v>7</v>
      </c>
      <c r="T1568">
        <v>15.0452488687782</v>
      </c>
      <c r="U1568">
        <v>13.168724279835301</v>
      </c>
      <c r="V1568">
        <v>23</v>
      </c>
      <c r="W1568">
        <v>15</v>
      </c>
    </row>
    <row r="1569" spans="1:23">
      <c r="A1569" t="s">
        <v>37378</v>
      </c>
      <c r="B1569" t="s">
        <v>6340</v>
      </c>
      <c r="C1569" t="s">
        <v>6342</v>
      </c>
      <c r="D1569">
        <v>2011</v>
      </c>
      <c r="E1569" t="s">
        <v>160</v>
      </c>
      <c r="F1569" t="s">
        <v>6344</v>
      </c>
      <c r="G1569">
        <v>5</v>
      </c>
      <c r="J1569">
        <v>5</v>
      </c>
      <c r="K1569" t="s">
        <v>37173</v>
      </c>
      <c r="L1569" t="s">
        <v>37379</v>
      </c>
      <c r="M1569" t="s">
        <v>37380</v>
      </c>
      <c r="N1569" t="s">
        <v>37196</v>
      </c>
      <c r="O1569" t="s">
        <v>37203</v>
      </c>
      <c r="P1569" t="s">
        <v>37382</v>
      </c>
      <c r="Q1569">
        <v>33.6</v>
      </c>
      <c r="R1569">
        <v>133.6</v>
      </c>
      <c r="S1569">
        <v>8</v>
      </c>
      <c r="T1569">
        <v>10</v>
      </c>
      <c r="U1569">
        <v>72.427983539094598</v>
      </c>
      <c r="V1569">
        <v>51</v>
      </c>
      <c r="W1569">
        <v>10</v>
      </c>
    </row>
    <row r="1570" spans="1:23">
      <c r="A1570" t="s">
        <v>37378</v>
      </c>
      <c r="B1570" t="s">
        <v>6340</v>
      </c>
      <c r="C1570" t="s">
        <v>6342</v>
      </c>
      <c r="D1570">
        <v>2011</v>
      </c>
      <c r="E1570" t="s">
        <v>160</v>
      </c>
      <c r="F1570" t="s">
        <v>6344</v>
      </c>
      <c r="G1570">
        <v>5</v>
      </c>
      <c r="J1570">
        <v>5</v>
      </c>
      <c r="K1570" t="s">
        <v>37173</v>
      </c>
      <c r="L1570" t="s">
        <v>37379</v>
      </c>
      <c r="M1570" t="s">
        <v>37380</v>
      </c>
      <c r="N1570" t="s">
        <v>37196</v>
      </c>
      <c r="O1570" t="s">
        <v>37203</v>
      </c>
      <c r="P1570" t="s">
        <v>37382</v>
      </c>
      <c r="Q1570">
        <v>33.6</v>
      </c>
      <c r="R1570">
        <v>133.6</v>
      </c>
      <c r="S1570">
        <v>8</v>
      </c>
      <c r="T1570">
        <v>10.995475113122099</v>
      </c>
      <c r="U1570">
        <v>79.423868312757094</v>
      </c>
      <c r="V1570">
        <v>54</v>
      </c>
      <c r="W1570">
        <v>11</v>
      </c>
    </row>
    <row r="1571" spans="1:23">
      <c r="A1571" t="s">
        <v>37378</v>
      </c>
      <c r="B1571" t="s">
        <v>6340</v>
      </c>
      <c r="C1571" t="s">
        <v>6342</v>
      </c>
      <c r="D1571">
        <v>2011</v>
      </c>
      <c r="E1571" t="s">
        <v>160</v>
      </c>
      <c r="F1571" t="s">
        <v>6344</v>
      </c>
      <c r="G1571">
        <v>5</v>
      </c>
      <c r="J1571">
        <v>5</v>
      </c>
      <c r="K1571" t="s">
        <v>37173</v>
      </c>
      <c r="L1571" t="s">
        <v>37379</v>
      </c>
      <c r="M1571" t="s">
        <v>37380</v>
      </c>
      <c r="N1571" t="s">
        <v>37196</v>
      </c>
      <c r="O1571" t="s">
        <v>37203</v>
      </c>
      <c r="P1571" t="s">
        <v>37382</v>
      </c>
      <c r="Q1571">
        <v>33.6</v>
      </c>
      <c r="R1571">
        <v>133.6</v>
      </c>
      <c r="S1571">
        <v>8</v>
      </c>
      <c r="T1571">
        <v>11.5158371040724</v>
      </c>
      <c r="U1571">
        <v>61.7283950617283</v>
      </c>
      <c r="V1571">
        <v>42</v>
      </c>
      <c r="W1571">
        <v>11.5</v>
      </c>
    </row>
    <row r="1572" spans="1:23">
      <c r="A1572" t="s">
        <v>37378</v>
      </c>
      <c r="B1572" t="s">
        <v>6340</v>
      </c>
      <c r="C1572" t="s">
        <v>6342</v>
      </c>
      <c r="D1572">
        <v>2011</v>
      </c>
      <c r="E1572" t="s">
        <v>160</v>
      </c>
      <c r="F1572" t="s">
        <v>6344</v>
      </c>
      <c r="G1572">
        <v>5</v>
      </c>
      <c r="J1572">
        <v>5</v>
      </c>
      <c r="K1572" t="s">
        <v>37173</v>
      </c>
      <c r="L1572" t="s">
        <v>37379</v>
      </c>
      <c r="M1572" t="s">
        <v>37380</v>
      </c>
      <c r="N1572" t="s">
        <v>37196</v>
      </c>
      <c r="O1572" t="s">
        <v>37203</v>
      </c>
      <c r="P1572" t="s">
        <v>37382</v>
      </c>
      <c r="Q1572">
        <v>33.6</v>
      </c>
      <c r="R1572">
        <v>133.6</v>
      </c>
      <c r="S1572">
        <v>8</v>
      </c>
      <c r="T1572">
        <v>12.013574660633401</v>
      </c>
      <c r="U1572">
        <v>36.213991769547299</v>
      </c>
      <c r="V1572">
        <v>22</v>
      </c>
      <c r="W1572">
        <v>12</v>
      </c>
    </row>
    <row r="1573" spans="1:23">
      <c r="A1573" t="s">
        <v>37378</v>
      </c>
      <c r="B1573" t="s">
        <v>6340</v>
      </c>
      <c r="C1573" t="s">
        <v>6342</v>
      </c>
      <c r="D1573">
        <v>2011</v>
      </c>
      <c r="E1573" t="s">
        <v>160</v>
      </c>
      <c r="F1573" t="s">
        <v>6344</v>
      </c>
      <c r="G1573">
        <v>5</v>
      </c>
      <c r="J1573">
        <v>5</v>
      </c>
      <c r="K1573" t="s">
        <v>37173</v>
      </c>
      <c r="L1573" t="s">
        <v>37379</v>
      </c>
      <c r="M1573" t="s">
        <v>37380</v>
      </c>
      <c r="N1573" t="s">
        <v>37196</v>
      </c>
      <c r="O1573" t="s">
        <v>37203</v>
      </c>
      <c r="P1573" t="s">
        <v>37382</v>
      </c>
      <c r="Q1573">
        <v>33.6</v>
      </c>
      <c r="R1573">
        <v>133.6</v>
      </c>
      <c r="S1573">
        <v>8</v>
      </c>
      <c r="T1573">
        <v>12.511312217194501</v>
      </c>
      <c r="U1573">
        <v>39.917695473251001</v>
      </c>
      <c r="V1573">
        <v>20</v>
      </c>
      <c r="W1573">
        <v>12.5</v>
      </c>
    </row>
    <row r="1574" spans="1:23">
      <c r="A1574" t="s">
        <v>37378</v>
      </c>
      <c r="B1574" t="s">
        <v>6340</v>
      </c>
      <c r="C1574" t="s">
        <v>6342</v>
      </c>
      <c r="D1574">
        <v>2011</v>
      </c>
      <c r="E1574" t="s">
        <v>160</v>
      </c>
      <c r="F1574" t="s">
        <v>6344</v>
      </c>
      <c r="G1574">
        <v>5</v>
      </c>
      <c r="J1574">
        <v>5</v>
      </c>
      <c r="K1574" t="s">
        <v>37173</v>
      </c>
      <c r="L1574" t="s">
        <v>37379</v>
      </c>
      <c r="M1574" t="s">
        <v>37380</v>
      </c>
      <c r="N1574" t="s">
        <v>37196</v>
      </c>
      <c r="O1574" t="s">
        <v>37203</v>
      </c>
      <c r="P1574" t="s">
        <v>37382</v>
      </c>
      <c r="Q1574">
        <v>33.6</v>
      </c>
      <c r="R1574">
        <v>133.6</v>
      </c>
      <c r="S1574">
        <v>8</v>
      </c>
      <c r="T1574">
        <v>13.009049773755599</v>
      </c>
      <c r="U1574">
        <v>0.41152263374485099</v>
      </c>
      <c r="V1574">
        <v>37</v>
      </c>
      <c r="W1574">
        <v>13</v>
      </c>
    </row>
    <row r="1575" spans="1:23">
      <c r="A1575" t="s">
        <v>37378</v>
      </c>
      <c r="B1575" t="s">
        <v>6340</v>
      </c>
      <c r="C1575" t="s">
        <v>6342</v>
      </c>
      <c r="D1575">
        <v>2011</v>
      </c>
      <c r="E1575" t="s">
        <v>160</v>
      </c>
      <c r="F1575" t="s">
        <v>6344</v>
      </c>
      <c r="G1575">
        <v>5</v>
      </c>
      <c r="J1575">
        <v>5</v>
      </c>
      <c r="K1575" t="s">
        <v>37173</v>
      </c>
      <c r="L1575" t="s">
        <v>37379</v>
      </c>
      <c r="M1575" t="s">
        <v>37380</v>
      </c>
      <c r="N1575" t="s">
        <v>37196</v>
      </c>
      <c r="O1575" t="s">
        <v>37203</v>
      </c>
      <c r="P1575" t="s">
        <v>37382</v>
      </c>
      <c r="Q1575">
        <v>33.6</v>
      </c>
      <c r="R1575">
        <v>133.6</v>
      </c>
      <c r="S1575">
        <v>8</v>
      </c>
      <c r="T1575">
        <v>14.0045248868778</v>
      </c>
      <c r="U1575">
        <v>9.8765432098765409</v>
      </c>
      <c r="V1575">
        <v>30</v>
      </c>
      <c r="W1575">
        <v>14</v>
      </c>
    </row>
    <row r="1576" spans="1:23">
      <c r="A1576" t="s">
        <v>37378</v>
      </c>
      <c r="B1576" t="s">
        <v>6340</v>
      </c>
      <c r="C1576" t="s">
        <v>6342</v>
      </c>
      <c r="D1576">
        <v>2011</v>
      </c>
      <c r="E1576" t="s">
        <v>160</v>
      </c>
      <c r="F1576" t="s">
        <v>6344</v>
      </c>
      <c r="G1576">
        <v>5</v>
      </c>
      <c r="J1576">
        <v>5</v>
      </c>
      <c r="K1576" t="s">
        <v>37173</v>
      </c>
      <c r="L1576" t="s">
        <v>37379</v>
      </c>
      <c r="M1576" t="s">
        <v>37380</v>
      </c>
      <c r="N1576" t="s">
        <v>37196</v>
      </c>
      <c r="O1576" t="s">
        <v>37203</v>
      </c>
      <c r="P1576" t="s">
        <v>37382</v>
      </c>
      <c r="Q1576">
        <v>33.6</v>
      </c>
      <c r="R1576">
        <v>133.6</v>
      </c>
      <c r="S1576">
        <v>8</v>
      </c>
      <c r="T1576">
        <v>15</v>
      </c>
      <c r="U1576">
        <v>0.82304526748968898</v>
      </c>
      <c r="V1576">
        <v>35</v>
      </c>
      <c r="W1576">
        <v>15</v>
      </c>
    </row>
    <row r="1577" spans="1:23">
      <c r="A1577" t="s">
        <v>37378</v>
      </c>
      <c r="B1577" t="s">
        <v>6340</v>
      </c>
      <c r="C1577" t="s">
        <v>6342</v>
      </c>
      <c r="D1577">
        <v>2011</v>
      </c>
      <c r="E1577" t="s">
        <v>160</v>
      </c>
      <c r="F1577" t="s">
        <v>6344</v>
      </c>
      <c r="G1577">
        <v>5</v>
      </c>
      <c r="J1577">
        <v>5</v>
      </c>
      <c r="K1577" t="s">
        <v>37173</v>
      </c>
      <c r="L1577" t="s">
        <v>37379</v>
      </c>
      <c r="M1577" t="s">
        <v>37380</v>
      </c>
      <c r="N1577" t="s">
        <v>37196</v>
      </c>
      <c r="O1577" t="s">
        <v>37203</v>
      </c>
      <c r="P1577" t="s">
        <v>37383</v>
      </c>
      <c r="Q1577">
        <v>26.4</v>
      </c>
      <c r="R1577">
        <v>127.4</v>
      </c>
      <c r="S1577">
        <v>7</v>
      </c>
      <c r="T1577">
        <v>10</v>
      </c>
      <c r="U1577">
        <v>100</v>
      </c>
      <c r="V1577">
        <v>13</v>
      </c>
      <c r="W1577">
        <v>10</v>
      </c>
    </row>
    <row r="1578" spans="1:23">
      <c r="A1578" t="s">
        <v>37378</v>
      </c>
      <c r="B1578" t="s">
        <v>6340</v>
      </c>
      <c r="C1578" t="s">
        <v>6342</v>
      </c>
      <c r="D1578">
        <v>2011</v>
      </c>
      <c r="E1578" t="s">
        <v>160</v>
      </c>
      <c r="F1578" t="s">
        <v>6344</v>
      </c>
      <c r="G1578">
        <v>5</v>
      </c>
      <c r="J1578">
        <v>5</v>
      </c>
      <c r="K1578" t="s">
        <v>37173</v>
      </c>
      <c r="L1578" t="s">
        <v>37379</v>
      </c>
      <c r="M1578" t="s">
        <v>37380</v>
      </c>
      <c r="N1578" t="s">
        <v>37196</v>
      </c>
      <c r="O1578" t="s">
        <v>37203</v>
      </c>
      <c r="P1578" t="s">
        <v>37383</v>
      </c>
      <c r="Q1578">
        <v>26.4</v>
      </c>
      <c r="R1578">
        <v>127.4</v>
      </c>
      <c r="S1578">
        <v>7</v>
      </c>
      <c r="T1578">
        <v>11.0454938202036</v>
      </c>
      <c r="U1578">
        <v>100.08640444795</v>
      </c>
      <c r="V1578">
        <v>27</v>
      </c>
      <c r="W1578">
        <v>11</v>
      </c>
    </row>
    <row r="1579" spans="1:23">
      <c r="A1579" t="s">
        <v>37378</v>
      </c>
      <c r="B1579" t="s">
        <v>6340</v>
      </c>
      <c r="C1579" t="s">
        <v>6342</v>
      </c>
      <c r="D1579">
        <v>2011</v>
      </c>
      <c r="E1579" t="s">
        <v>160</v>
      </c>
      <c r="F1579" t="s">
        <v>6344</v>
      </c>
      <c r="G1579">
        <v>5</v>
      </c>
      <c r="J1579">
        <v>5</v>
      </c>
      <c r="K1579" t="s">
        <v>37173</v>
      </c>
      <c r="L1579" t="s">
        <v>37379</v>
      </c>
      <c r="M1579" t="s">
        <v>37380</v>
      </c>
      <c r="N1579" t="s">
        <v>37196</v>
      </c>
      <c r="O1579" t="s">
        <v>37203</v>
      </c>
      <c r="P1579" t="s">
        <v>37383</v>
      </c>
      <c r="Q1579">
        <v>26.4</v>
      </c>
      <c r="R1579">
        <v>127.4</v>
      </c>
      <c r="S1579">
        <v>7</v>
      </c>
      <c r="T1579">
        <v>12.0438408655471</v>
      </c>
      <c r="U1579">
        <v>96.449904203764206</v>
      </c>
      <c r="V1579">
        <v>27</v>
      </c>
      <c r="W1579">
        <v>12</v>
      </c>
    </row>
    <row r="1580" spans="1:23">
      <c r="A1580" t="s">
        <v>37378</v>
      </c>
      <c r="B1580" t="s">
        <v>6340</v>
      </c>
      <c r="C1580" t="s">
        <v>6342</v>
      </c>
      <c r="D1580">
        <v>2011</v>
      </c>
      <c r="E1580" t="s">
        <v>160</v>
      </c>
      <c r="F1580" t="s">
        <v>6344</v>
      </c>
      <c r="G1580">
        <v>5</v>
      </c>
      <c r="J1580">
        <v>5</v>
      </c>
      <c r="K1580" t="s">
        <v>37173</v>
      </c>
      <c r="L1580" t="s">
        <v>37379</v>
      </c>
      <c r="M1580" t="s">
        <v>37380</v>
      </c>
      <c r="N1580" t="s">
        <v>37196</v>
      </c>
      <c r="O1580" t="s">
        <v>37203</v>
      </c>
      <c r="P1580" t="s">
        <v>37383</v>
      </c>
      <c r="Q1580">
        <v>26.4</v>
      </c>
      <c r="R1580">
        <v>127.4</v>
      </c>
      <c r="S1580">
        <v>7</v>
      </c>
      <c r="T1580">
        <v>12.5369097261354</v>
      </c>
      <c r="U1580">
        <v>81.201397498027703</v>
      </c>
      <c r="V1580">
        <v>57</v>
      </c>
      <c r="W1580">
        <v>12.5</v>
      </c>
    </row>
    <row r="1581" spans="1:23">
      <c r="A1581" t="s">
        <v>37378</v>
      </c>
      <c r="B1581" t="s">
        <v>6340</v>
      </c>
      <c r="C1581" t="s">
        <v>6342</v>
      </c>
      <c r="D1581">
        <v>2011</v>
      </c>
      <c r="E1581" t="s">
        <v>160</v>
      </c>
      <c r="F1581" t="s">
        <v>6344</v>
      </c>
      <c r="G1581">
        <v>5</v>
      </c>
      <c r="J1581">
        <v>5</v>
      </c>
      <c r="K1581" t="s">
        <v>37173</v>
      </c>
      <c r="L1581" t="s">
        <v>37379</v>
      </c>
      <c r="M1581" t="s">
        <v>37380</v>
      </c>
      <c r="N1581" t="s">
        <v>37196</v>
      </c>
      <c r="O1581" t="s">
        <v>37203</v>
      </c>
      <c r="P1581" t="s">
        <v>37383</v>
      </c>
      <c r="Q1581">
        <v>26.4</v>
      </c>
      <c r="R1581">
        <v>127.4</v>
      </c>
      <c r="S1581">
        <v>7</v>
      </c>
      <c r="T1581">
        <v>13.0219016491979</v>
      </c>
      <c r="U1581">
        <v>48.183628235470799</v>
      </c>
      <c r="V1581">
        <v>44</v>
      </c>
      <c r="W1581">
        <v>13</v>
      </c>
    </row>
    <row r="1582" spans="1:23">
      <c r="A1582" t="s">
        <v>37378</v>
      </c>
      <c r="B1582" t="s">
        <v>6340</v>
      </c>
      <c r="C1582" t="s">
        <v>6342</v>
      </c>
      <c r="D1582">
        <v>2011</v>
      </c>
      <c r="E1582" t="s">
        <v>160</v>
      </c>
      <c r="F1582" t="s">
        <v>6344</v>
      </c>
      <c r="G1582">
        <v>5</v>
      </c>
      <c r="J1582">
        <v>5</v>
      </c>
      <c r="K1582" t="s">
        <v>37173</v>
      </c>
      <c r="L1582" t="s">
        <v>37379</v>
      </c>
      <c r="M1582" t="s">
        <v>37380</v>
      </c>
      <c r="N1582" t="s">
        <v>37196</v>
      </c>
      <c r="O1582" t="s">
        <v>37203</v>
      </c>
      <c r="P1582" t="s">
        <v>37383</v>
      </c>
      <c r="Q1582">
        <v>26.4</v>
      </c>
      <c r="R1582">
        <v>127.4</v>
      </c>
      <c r="S1582">
        <v>7</v>
      </c>
      <c r="T1582">
        <v>14.026259438746701</v>
      </c>
      <c r="U1582">
        <v>57.770765242871597</v>
      </c>
      <c r="V1582">
        <v>28</v>
      </c>
      <c r="W1582">
        <v>14</v>
      </c>
    </row>
    <row r="1583" spans="1:23">
      <c r="A1583" t="s">
        <v>37378</v>
      </c>
      <c r="B1583" t="s">
        <v>6340</v>
      </c>
      <c r="C1583" t="s">
        <v>6342</v>
      </c>
      <c r="D1583">
        <v>2011</v>
      </c>
      <c r="E1583" t="s">
        <v>160</v>
      </c>
      <c r="F1583" t="s">
        <v>6344</v>
      </c>
      <c r="G1583">
        <v>5</v>
      </c>
      <c r="J1583">
        <v>5</v>
      </c>
      <c r="K1583" t="s">
        <v>37173</v>
      </c>
      <c r="L1583" t="s">
        <v>37379</v>
      </c>
      <c r="M1583" t="s">
        <v>37380</v>
      </c>
      <c r="N1583" t="s">
        <v>37196</v>
      </c>
      <c r="O1583" t="s">
        <v>37203</v>
      </c>
      <c r="P1583" t="s">
        <v>37383</v>
      </c>
      <c r="Q1583">
        <v>26.4</v>
      </c>
      <c r="R1583">
        <v>127.4</v>
      </c>
      <c r="S1583">
        <v>7</v>
      </c>
      <c r="T1583">
        <v>15.000563507269201</v>
      </c>
      <c r="U1583">
        <v>1.2397159923362799</v>
      </c>
      <c r="V1583">
        <v>32</v>
      </c>
      <c r="W1583">
        <v>15</v>
      </c>
    </row>
    <row r="1584" spans="1:23">
      <c r="A1584" t="s">
        <v>37378</v>
      </c>
      <c r="B1584" t="s">
        <v>6340</v>
      </c>
      <c r="C1584" t="s">
        <v>6342</v>
      </c>
      <c r="D1584">
        <v>2011</v>
      </c>
      <c r="E1584" t="s">
        <v>160</v>
      </c>
      <c r="F1584" t="s">
        <v>6344</v>
      </c>
      <c r="G1584">
        <v>5</v>
      </c>
      <c r="J1584">
        <v>5</v>
      </c>
      <c r="K1584" t="s">
        <v>37173</v>
      </c>
      <c r="L1584" t="s">
        <v>37379</v>
      </c>
      <c r="M1584" t="s">
        <v>37380</v>
      </c>
      <c r="N1584" t="s">
        <v>37196</v>
      </c>
      <c r="O1584" t="s">
        <v>37203</v>
      </c>
      <c r="P1584" t="s">
        <v>37384</v>
      </c>
      <c r="Q1584">
        <v>34.700000000000003</v>
      </c>
      <c r="R1584">
        <v>135.5</v>
      </c>
      <c r="S1584">
        <v>5</v>
      </c>
      <c r="T1584">
        <v>10.0229154485958</v>
      </c>
      <c r="U1584">
        <v>100.41304388827</v>
      </c>
      <c r="V1584">
        <v>34</v>
      </c>
      <c r="W1584">
        <v>10</v>
      </c>
    </row>
    <row r="1585" spans="1:23">
      <c r="A1585" t="s">
        <v>37378</v>
      </c>
      <c r="B1585" t="s">
        <v>6340</v>
      </c>
      <c r="C1585" t="s">
        <v>6342</v>
      </c>
      <c r="D1585">
        <v>2011</v>
      </c>
      <c r="E1585" t="s">
        <v>160</v>
      </c>
      <c r="F1585" t="s">
        <v>6344</v>
      </c>
      <c r="G1585">
        <v>5</v>
      </c>
      <c r="J1585">
        <v>5</v>
      </c>
      <c r="K1585" t="s">
        <v>37173</v>
      </c>
      <c r="L1585" t="s">
        <v>37379</v>
      </c>
      <c r="M1585" t="s">
        <v>37380</v>
      </c>
      <c r="N1585" t="s">
        <v>37196</v>
      </c>
      <c r="O1585" t="s">
        <v>37203</v>
      </c>
      <c r="P1585" t="s">
        <v>37384</v>
      </c>
      <c r="Q1585">
        <v>34.700000000000003</v>
      </c>
      <c r="R1585">
        <v>135.5</v>
      </c>
      <c r="S1585">
        <v>5</v>
      </c>
      <c r="T1585">
        <v>12.016653778691399</v>
      </c>
      <c r="U1585">
        <v>72.861696309009602</v>
      </c>
      <c r="V1585">
        <v>109</v>
      </c>
      <c r="W1585">
        <v>12</v>
      </c>
    </row>
    <row r="1586" spans="1:23">
      <c r="A1586" t="s">
        <v>37378</v>
      </c>
      <c r="B1586" t="s">
        <v>6340</v>
      </c>
      <c r="C1586" t="s">
        <v>6342</v>
      </c>
      <c r="D1586">
        <v>2011</v>
      </c>
      <c r="E1586" t="s">
        <v>160</v>
      </c>
      <c r="F1586" t="s">
        <v>6344</v>
      </c>
      <c r="G1586">
        <v>5</v>
      </c>
      <c r="J1586">
        <v>5</v>
      </c>
      <c r="K1586" t="s">
        <v>37173</v>
      </c>
      <c r="L1586" t="s">
        <v>37379</v>
      </c>
      <c r="M1586" t="s">
        <v>37380</v>
      </c>
      <c r="N1586" t="s">
        <v>37196</v>
      </c>
      <c r="O1586" t="s">
        <v>37203</v>
      </c>
      <c r="P1586" t="s">
        <v>37384</v>
      </c>
      <c r="Q1586">
        <v>34.700000000000003</v>
      </c>
      <c r="R1586">
        <v>135.5</v>
      </c>
      <c r="S1586">
        <v>5</v>
      </c>
      <c r="T1586">
        <v>13.013805850512</v>
      </c>
      <c r="U1586">
        <v>60.330812319646903</v>
      </c>
      <c r="V1586">
        <v>117</v>
      </c>
      <c r="W1586">
        <v>13</v>
      </c>
    </row>
    <row r="1587" spans="1:23">
      <c r="A1587" t="s">
        <v>37378</v>
      </c>
      <c r="B1587" t="s">
        <v>6340</v>
      </c>
      <c r="C1587" t="s">
        <v>6342</v>
      </c>
      <c r="D1587">
        <v>2011</v>
      </c>
      <c r="E1587" t="s">
        <v>160</v>
      </c>
      <c r="F1587" t="s">
        <v>6344</v>
      </c>
      <c r="G1587">
        <v>5</v>
      </c>
      <c r="J1587">
        <v>5</v>
      </c>
      <c r="K1587" t="s">
        <v>37173</v>
      </c>
      <c r="L1587" t="s">
        <v>37379</v>
      </c>
      <c r="M1587" t="s">
        <v>37380</v>
      </c>
      <c r="N1587" t="s">
        <v>37196</v>
      </c>
      <c r="O1587" t="s">
        <v>37203</v>
      </c>
      <c r="P1587" t="s">
        <v>37384</v>
      </c>
      <c r="Q1587">
        <v>34.700000000000003</v>
      </c>
      <c r="R1587">
        <v>135.5</v>
      </c>
      <c r="S1587">
        <v>5</v>
      </c>
      <c r="T1587">
        <v>14.0001131627091</v>
      </c>
      <c r="U1587">
        <v>8.2985986684548096E-2</v>
      </c>
      <c r="V1587">
        <v>36</v>
      </c>
      <c r="W1587">
        <v>14</v>
      </c>
    </row>
    <row r="1588" spans="1:23">
      <c r="A1588" t="s">
        <v>37378</v>
      </c>
      <c r="B1588" t="s">
        <v>6340</v>
      </c>
      <c r="C1588" t="s">
        <v>6342</v>
      </c>
      <c r="D1588">
        <v>2011</v>
      </c>
      <c r="E1588" t="s">
        <v>160</v>
      </c>
      <c r="F1588" t="s">
        <v>6344</v>
      </c>
      <c r="G1588">
        <v>5</v>
      </c>
      <c r="J1588">
        <v>5</v>
      </c>
      <c r="K1588" t="s">
        <v>37173</v>
      </c>
      <c r="L1588" t="s">
        <v>37379</v>
      </c>
      <c r="M1588" t="s">
        <v>37380</v>
      </c>
      <c r="N1588" t="s">
        <v>37196</v>
      </c>
      <c r="O1588" t="s">
        <v>37203</v>
      </c>
      <c r="P1588" t="s">
        <v>37384</v>
      </c>
      <c r="Q1588">
        <v>34.700000000000003</v>
      </c>
      <c r="R1588">
        <v>135.5</v>
      </c>
      <c r="S1588">
        <v>5</v>
      </c>
      <c r="T1588">
        <v>14.999999999999901</v>
      </c>
      <c r="U1588">
        <v>-0.41492993342257001</v>
      </c>
      <c r="V1588">
        <v>33</v>
      </c>
      <c r="W1588">
        <v>15</v>
      </c>
    </row>
    <row r="1589" spans="1:23">
      <c r="A1589" t="s">
        <v>37378</v>
      </c>
      <c r="B1589" t="s">
        <v>6340</v>
      </c>
      <c r="C1589" t="s">
        <v>6342</v>
      </c>
      <c r="D1589">
        <v>2011</v>
      </c>
      <c r="E1589" t="s">
        <v>160</v>
      </c>
      <c r="F1589" t="s">
        <v>6344</v>
      </c>
      <c r="G1589">
        <v>5</v>
      </c>
      <c r="J1589">
        <v>5</v>
      </c>
      <c r="K1589" t="s">
        <v>37173</v>
      </c>
      <c r="L1589" t="s">
        <v>37379</v>
      </c>
      <c r="M1589" t="s">
        <v>37380</v>
      </c>
      <c r="N1589" t="s">
        <v>37196</v>
      </c>
      <c r="O1589" t="s">
        <v>37203</v>
      </c>
      <c r="P1589" t="s">
        <v>37385</v>
      </c>
      <c r="Q1589">
        <v>33.700000000000003</v>
      </c>
      <c r="R1589">
        <v>135.69999999999999</v>
      </c>
      <c r="S1589">
        <v>6</v>
      </c>
      <c r="T1589">
        <v>10.022624434389099</v>
      </c>
      <c r="U1589">
        <v>73.770491803278603</v>
      </c>
      <c r="V1589">
        <v>30</v>
      </c>
      <c r="W1589">
        <v>10</v>
      </c>
    </row>
    <row r="1590" spans="1:23">
      <c r="A1590" t="s">
        <v>37378</v>
      </c>
      <c r="B1590" t="s">
        <v>6340</v>
      </c>
      <c r="C1590" t="s">
        <v>6342</v>
      </c>
      <c r="D1590">
        <v>2011</v>
      </c>
      <c r="E1590" t="s">
        <v>160</v>
      </c>
      <c r="F1590" t="s">
        <v>6344</v>
      </c>
      <c r="G1590">
        <v>5</v>
      </c>
      <c r="J1590">
        <v>5</v>
      </c>
      <c r="K1590" t="s">
        <v>37173</v>
      </c>
      <c r="L1590" t="s">
        <v>37379</v>
      </c>
      <c r="M1590" t="s">
        <v>37380</v>
      </c>
      <c r="N1590" t="s">
        <v>37196</v>
      </c>
      <c r="O1590" t="s">
        <v>37203</v>
      </c>
      <c r="P1590" t="s">
        <v>37385</v>
      </c>
      <c r="Q1590">
        <v>33.700000000000003</v>
      </c>
      <c r="R1590">
        <v>135.69999999999999</v>
      </c>
      <c r="S1590">
        <v>6</v>
      </c>
      <c r="T1590">
        <v>11.040723981900401</v>
      </c>
      <c r="U1590">
        <v>79.508196721311407</v>
      </c>
      <c r="V1590">
        <v>54</v>
      </c>
      <c r="W1590">
        <v>11</v>
      </c>
    </row>
    <row r="1591" spans="1:23">
      <c r="A1591" t="s">
        <v>37378</v>
      </c>
      <c r="B1591" t="s">
        <v>6340</v>
      </c>
      <c r="C1591" t="s">
        <v>6342</v>
      </c>
      <c r="D1591">
        <v>2011</v>
      </c>
      <c r="E1591" t="s">
        <v>160</v>
      </c>
      <c r="F1591" t="s">
        <v>6344</v>
      </c>
      <c r="G1591">
        <v>5</v>
      </c>
      <c r="J1591">
        <v>5</v>
      </c>
      <c r="K1591" t="s">
        <v>37173</v>
      </c>
      <c r="L1591" t="s">
        <v>37379</v>
      </c>
      <c r="M1591" t="s">
        <v>37380</v>
      </c>
      <c r="N1591" t="s">
        <v>37196</v>
      </c>
      <c r="O1591" t="s">
        <v>37203</v>
      </c>
      <c r="P1591" t="s">
        <v>37385</v>
      </c>
      <c r="Q1591">
        <v>33.700000000000003</v>
      </c>
      <c r="R1591">
        <v>135.69999999999999</v>
      </c>
      <c r="S1591">
        <v>6</v>
      </c>
      <c r="T1591">
        <v>12.013574660633401</v>
      </c>
      <c r="U1591">
        <v>74.590163934426201</v>
      </c>
      <c r="V1591">
        <v>43</v>
      </c>
      <c r="W1591">
        <v>12</v>
      </c>
    </row>
    <row r="1592" spans="1:23">
      <c r="A1592" t="s">
        <v>37378</v>
      </c>
      <c r="B1592" t="s">
        <v>6340</v>
      </c>
      <c r="C1592" t="s">
        <v>6342</v>
      </c>
      <c r="D1592">
        <v>2011</v>
      </c>
      <c r="E1592" t="s">
        <v>160</v>
      </c>
      <c r="F1592" t="s">
        <v>6344</v>
      </c>
      <c r="G1592">
        <v>5</v>
      </c>
      <c r="J1592">
        <v>5</v>
      </c>
      <c r="K1592" t="s">
        <v>37173</v>
      </c>
      <c r="L1592" t="s">
        <v>37379</v>
      </c>
      <c r="M1592" t="s">
        <v>37380</v>
      </c>
      <c r="N1592" t="s">
        <v>37196</v>
      </c>
      <c r="O1592" t="s">
        <v>37203</v>
      </c>
      <c r="P1592" t="s">
        <v>37385</v>
      </c>
      <c r="Q1592">
        <v>33.700000000000003</v>
      </c>
      <c r="R1592">
        <v>135.69999999999999</v>
      </c>
      <c r="S1592">
        <v>6</v>
      </c>
      <c r="T1592">
        <v>13.009049773755599</v>
      </c>
      <c r="U1592">
        <v>5.7377049180327901</v>
      </c>
      <c r="V1592">
        <v>45</v>
      </c>
      <c r="W1592">
        <v>13</v>
      </c>
    </row>
    <row r="1593" spans="1:23">
      <c r="A1593" t="s">
        <v>37378</v>
      </c>
      <c r="B1593" t="s">
        <v>6340</v>
      </c>
      <c r="C1593" t="s">
        <v>6342</v>
      </c>
      <c r="D1593">
        <v>2011</v>
      </c>
      <c r="E1593" t="s">
        <v>160</v>
      </c>
      <c r="F1593" t="s">
        <v>6344</v>
      </c>
      <c r="G1593">
        <v>5</v>
      </c>
      <c r="J1593">
        <v>5</v>
      </c>
      <c r="K1593" t="s">
        <v>37173</v>
      </c>
      <c r="L1593" t="s">
        <v>37379</v>
      </c>
      <c r="M1593" t="s">
        <v>37380</v>
      </c>
      <c r="N1593" t="s">
        <v>37196</v>
      </c>
      <c r="O1593" t="s">
        <v>37203</v>
      </c>
      <c r="P1593" t="s">
        <v>37385</v>
      </c>
      <c r="Q1593">
        <v>33.700000000000003</v>
      </c>
      <c r="R1593">
        <v>135.69999999999999</v>
      </c>
      <c r="S1593">
        <v>6</v>
      </c>
      <c r="T1593">
        <v>14.027149321266901</v>
      </c>
      <c r="U1593">
        <v>1.63934426229505</v>
      </c>
      <c r="V1593">
        <v>22</v>
      </c>
      <c r="W1593">
        <v>14</v>
      </c>
    </row>
    <row r="1594" spans="1:23">
      <c r="A1594" t="s">
        <v>37378</v>
      </c>
      <c r="B1594" t="s">
        <v>6340</v>
      </c>
      <c r="C1594" t="s">
        <v>6342</v>
      </c>
      <c r="D1594">
        <v>2011</v>
      </c>
      <c r="E1594" t="s">
        <v>160</v>
      </c>
      <c r="F1594" t="s">
        <v>6344</v>
      </c>
      <c r="G1594">
        <v>5</v>
      </c>
      <c r="J1594">
        <v>5</v>
      </c>
      <c r="K1594" t="s">
        <v>37173</v>
      </c>
      <c r="L1594" t="s">
        <v>37379</v>
      </c>
      <c r="M1594" t="s">
        <v>37380</v>
      </c>
      <c r="N1594" t="s">
        <v>37196</v>
      </c>
      <c r="O1594" t="s">
        <v>37203</v>
      </c>
      <c r="P1594" t="s">
        <v>37385</v>
      </c>
      <c r="Q1594">
        <v>33.700000000000003</v>
      </c>
      <c r="R1594">
        <v>135.69999999999999</v>
      </c>
      <c r="S1594">
        <v>6</v>
      </c>
      <c r="T1594">
        <v>15.0452488687782</v>
      </c>
      <c r="U1594">
        <v>9.0163934426229204</v>
      </c>
      <c r="V1594">
        <v>28</v>
      </c>
      <c r="W1594">
        <v>15</v>
      </c>
    </row>
    <row r="1595" spans="1:23">
      <c r="A1595" t="s">
        <v>37386</v>
      </c>
      <c r="B1595" t="s">
        <v>6748</v>
      </c>
      <c r="C1595" t="s">
        <v>6750</v>
      </c>
      <c r="D1595">
        <v>2011</v>
      </c>
      <c r="E1595" t="s">
        <v>667</v>
      </c>
      <c r="F1595" t="s">
        <v>6752</v>
      </c>
      <c r="G1595">
        <v>6</v>
      </c>
      <c r="H1595" t="s">
        <v>37053</v>
      </c>
      <c r="J1595">
        <v>6</v>
      </c>
      <c r="K1595" t="s">
        <v>37173</v>
      </c>
      <c r="L1595" t="s">
        <v>37387</v>
      </c>
      <c r="M1595" t="s">
        <v>37388</v>
      </c>
      <c r="N1595" t="s">
        <v>37141</v>
      </c>
      <c r="O1595" t="s">
        <v>37319</v>
      </c>
      <c r="P1595" t="s">
        <v>37389</v>
      </c>
      <c r="Q1595">
        <v>44.019722000000002</v>
      </c>
      <c r="R1595">
        <v>144.258611</v>
      </c>
      <c r="S1595">
        <v>4</v>
      </c>
      <c r="T1595">
        <v>10.022388059701401</v>
      </c>
      <c r="U1595">
        <v>99.276533996683199</v>
      </c>
      <c r="V1595" t="s">
        <v>37319</v>
      </c>
      <c r="W1595">
        <v>10</v>
      </c>
    </row>
    <row r="1596" spans="1:23">
      <c r="A1596" t="s">
        <v>37386</v>
      </c>
      <c r="B1596" t="s">
        <v>6748</v>
      </c>
      <c r="C1596" t="s">
        <v>6750</v>
      </c>
      <c r="D1596">
        <v>2011</v>
      </c>
      <c r="E1596" t="s">
        <v>667</v>
      </c>
      <c r="F1596" t="s">
        <v>6752</v>
      </c>
      <c r="G1596">
        <v>6</v>
      </c>
      <c r="H1596" t="s">
        <v>37053</v>
      </c>
      <c r="J1596">
        <v>6</v>
      </c>
      <c r="K1596" t="s">
        <v>37173</v>
      </c>
      <c r="L1596" t="s">
        <v>37387</v>
      </c>
      <c r="M1596" t="s">
        <v>37388</v>
      </c>
      <c r="N1596" t="s">
        <v>37141</v>
      </c>
      <c r="O1596" t="s">
        <v>37319</v>
      </c>
      <c r="P1596" t="s">
        <v>37389</v>
      </c>
      <c r="Q1596">
        <v>44.019722000000002</v>
      </c>
      <c r="R1596">
        <v>144.258611</v>
      </c>
      <c r="S1596">
        <v>4</v>
      </c>
      <c r="T1596">
        <v>12</v>
      </c>
      <c r="U1596">
        <v>99.1666666666666</v>
      </c>
      <c r="V1596" t="s">
        <v>37319</v>
      </c>
      <c r="W1596">
        <v>12</v>
      </c>
    </row>
    <row r="1597" spans="1:23">
      <c r="A1597" t="s">
        <v>37386</v>
      </c>
      <c r="B1597" t="s">
        <v>6748</v>
      </c>
      <c r="C1597" t="s">
        <v>6750</v>
      </c>
      <c r="D1597">
        <v>2011</v>
      </c>
      <c r="E1597" t="s">
        <v>667</v>
      </c>
      <c r="F1597" t="s">
        <v>6752</v>
      </c>
      <c r="G1597">
        <v>6</v>
      </c>
      <c r="H1597" t="s">
        <v>37053</v>
      </c>
      <c r="J1597">
        <v>6</v>
      </c>
      <c r="K1597" t="s">
        <v>37173</v>
      </c>
      <c r="L1597" t="s">
        <v>37387</v>
      </c>
      <c r="M1597" t="s">
        <v>37388</v>
      </c>
      <c r="N1597" t="s">
        <v>37141</v>
      </c>
      <c r="O1597" t="s">
        <v>37319</v>
      </c>
      <c r="P1597" t="s">
        <v>37389</v>
      </c>
      <c r="Q1597">
        <v>44.019722000000002</v>
      </c>
      <c r="R1597">
        <v>144.258611</v>
      </c>
      <c r="S1597">
        <v>4</v>
      </c>
      <c r="T1597">
        <v>12.9701492537313</v>
      </c>
      <c r="U1597">
        <v>3.5572139303482402</v>
      </c>
      <c r="V1597" t="s">
        <v>37319</v>
      </c>
      <c r="W1597">
        <v>13</v>
      </c>
    </row>
    <row r="1598" spans="1:23">
      <c r="A1598" t="s">
        <v>37386</v>
      </c>
      <c r="B1598" t="s">
        <v>6748</v>
      </c>
      <c r="C1598" t="s">
        <v>6750</v>
      </c>
      <c r="D1598">
        <v>2011</v>
      </c>
      <c r="E1598" t="s">
        <v>667</v>
      </c>
      <c r="F1598" t="s">
        <v>6752</v>
      </c>
      <c r="G1598">
        <v>6</v>
      </c>
      <c r="H1598" t="s">
        <v>37053</v>
      </c>
      <c r="J1598">
        <v>6</v>
      </c>
      <c r="K1598" t="s">
        <v>37173</v>
      </c>
      <c r="L1598" t="s">
        <v>37387</v>
      </c>
      <c r="M1598" t="s">
        <v>37388</v>
      </c>
      <c r="N1598" t="s">
        <v>37141</v>
      </c>
      <c r="O1598" t="s">
        <v>37319</v>
      </c>
      <c r="P1598" t="s">
        <v>37389</v>
      </c>
      <c r="Q1598">
        <v>44.019722000000002</v>
      </c>
      <c r="R1598">
        <v>144.258611</v>
      </c>
      <c r="S1598">
        <v>4</v>
      </c>
      <c r="T1598">
        <v>14.0149253731343</v>
      </c>
      <c r="U1598">
        <v>-0.94527363184080504</v>
      </c>
      <c r="V1598" t="s">
        <v>37319</v>
      </c>
      <c r="W1598">
        <v>14</v>
      </c>
    </row>
    <row r="1599" spans="1:23">
      <c r="A1599" t="s">
        <v>37386</v>
      </c>
      <c r="B1599" t="s">
        <v>6748</v>
      </c>
      <c r="C1599" t="s">
        <v>6750</v>
      </c>
      <c r="D1599">
        <v>2011</v>
      </c>
      <c r="E1599" t="s">
        <v>667</v>
      </c>
      <c r="F1599" t="s">
        <v>6752</v>
      </c>
      <c r="G1599">
        <v>6</v>
      </c>
      <c r="H1599" t="s">
        <v>37053</v>
      </c>
      <c r="J1599">
        <v>6</v>
      </c>
      <c r="K1599" t="s">
        <v>37173</v>
      </c>
      <c r="L1599" t="s">
        <v>37387</v>
      </c>
      <c r="M1599" t="s">
        <v>37388</v>
      </c>
      <c r="N1599" t="s">
        <v>37141</v>
      </c>
      <c r="O1599" t="s">
        <v>37319</v>
      </c>
      <c r="P1599" t="s">
        <v>37390</v>
      </c>
      <c r="Q1599">
        <v>35.011667000000003</v>
      </c>
      <c r="R1599">
        <v>135.768056</v>
      </c>
      <c r="S1599">
        <v>6</v>
      </c>
      <c r="T1599">
        <v>9.9850746268656696</v>
      </c>
      <c r="U1599">
        <v>99.278606965174106</v>
      </c>
      <c r="V1599" t="s">
        <v>37319</v>
      </c>
      <c r="W1599">
        <v>10</v>
      </c>
    </row>
    <row r="1600" spans="1:23">
      <c r="A1600" t="s">
        <v>37386</v>
      </c>
      <c r="B1600" t="s">
        <v>6748</v>
      </c>
      <c r="C1600" t="s">
        <v>6750</v>
      </c>
      <c r="D1600">
        <v>2011</v>
      </c>
      <c r="E1600" t="s">
        <v>667</v>
      </c>
      <c r="F1600" t="s">
        <v>6752</v>
      </c>
      <c r="G1600">
        <v>6</v>
      </c>
      <c r="H1600" t="s">
        <v>37053</v>
      </c>
      <c r="J1600">
        <v>6</v>
      </c>
      <c r="K1600" t="s">
        <v>37173</v>
      </c>
      <c r="L1600" t="s">
        <v>37387</v>
      </c>
      <c r="M1600" t="s">
        <v>37388</v>
      </c>
      <c r="N1600" t="s">
        <v>37141</v>
      </c>
      <c r="O1600" t="s">
        <v>37319</v>
      </c>
      <c r="P1600" t="s">
        <v>37390</v>
      </c>
      <c r="Q1600">
        <v>35.011667000000003</v>
      </c>
      <c r="R1600">
        <v>135.768056</v>
      </c>
      <c r="S1600">
        <v>6</v>
      </c>
      <c r="T1600">
        <v>10.9925373134328</v>
      </c>
      <c r="U1600">
        <v>99.778192371475896</v>
      </c>
      <c r="V1600" t="s">
        <v>37319</v>
      </c>
      <c r="W1600">
        <v>11</v>
      </c>
    </row>
    <row r="1601" spans="1:23">
      <c r="A1601" t="s">
        <v>37386</v>
      </c>
      <c r="B1601" t="s">
        <v>6748</v>
      </c>
      <c r="C1601" t="s">
        <v>6750</v>
      </c>
      <c r="D1601">
        <v>2011</v>
      </c>
      <c r="E1601" t="s">
        <v>667</v>
      </c>
      <c r="F1601" t="s">
        <v>6752</v>
      </c>
      <c r="G1601">
        <v>6</v>
      </c>
      <c r="H1601" t="s">
        <v>37053</v>
      </c>
      <c r="J1601">
        <v>6</v>
      </c>
      <c r="K1601" t="s">
        <v>37173</v>
      </c>
      <c r="L1601" t="s">
        <v>37387</v>
      </c>
      <c r="M1601" t="s">
        <v>37388</v>
      </c>
      <c r="N1601" t="s">
        <v>37141</v>
      </c>
      <c r="O1601" t="s">
        <v>37319</v>
      </c>
      <c r="P1601" t="s">
        <v>37390</v>
      </c>
      <c r="Q1601">
        <v>35.011667000000003</v>
      </c>
      <c r="R1601">
        <v>135.768056</v>
      </c>
      <c r="S1601">
        <v>6</v>
      </c>
      <c r="T1601">
        <v>11.4776119402985</v>
      </c>
      <c r="U1601">
        <v>49.195688225538902</v>
      </c>
      <c r="V1601" t="s">
        <v>37319</v>
      </c>
      <c r="W1601">
        <v>11.5</v>
      </c>
    </row>
    <row r="1602" spans="1:23">
      <c r="A1602" t="s">
        <v>37386</v>
      </c>
      <c r="B1602" t="s">
        <v>6748</v>
      </c>
      <c r="C1602" t="s">
        <v>6750</v>
      </c>
      <c r="D1602">
        <v>2011</v>
      </c>
      <c r="E1602" t="s">
        <v>667</v>
      </c>
      <c r="F1602" t="s">
        <v>6752</v>
      </c>
      <c r="G1602">
        <v>6</v>
      </c>
      <c r="H1602" t="s">
        <v>37053</v>
      </c>
      <c r="J1602">
        <v>6</v>
      </c>
      <c r="K1602" t="s">
        <v>37173</v>
      </c>
      <c r="L1602" t="s">
        <v>37387</v>
      </c>
      <c r="M1602" t="s">
        <v>37388</v>
      </c>
      <c r="N1602" t="s">
        <v>37141</v>
      </c>
      <c r="O1602" t="s">
        <v>37319</v>
      </c>
      <c r="P1602" t="s">
        <v>37390</v>
      </c>
      <c r="Q1602">
        <v>35.011667000000003</v>
      </c>
      <c r="R1602">
        <v>135.768056</v>
      </c>
      <c r="S1602">
        <v>6</v>
      </c>
      <c r="T1602">
        <v>12</v>
      </c>
      <c r="U1602">
        <v>5.2777777777777501</v>
      </c>
      <c r="V1602" t="s">
        <v>37319</v>
      </c>
      <c r="W1602">
        <v>12</v>
      </c>
    </row>
    <row r="1603" spans="1:23">
      <c r="A1603" t="s">
        <v>37386</v>
      </c>
      <c r="B1603" t="s">
        <v>6748</v>
      </c>
      <c r="C1603" t="s">
        <v>6750</v>
      </c>
      <c r="D1603">
        <v>2011</v>
      </c>
      <c r="E1603" t="s">
        <v>667</v>
      </c>
      <c r="F1603" t="s">
        <v>6752</v>
      </c>
      <c r="G1603">
        <v>6</v>
      </c>
      <c r="H1603" t="s">
        <v>37053</v>
      </c>
      <c r="J1603">
        <v>6</v>
      </c>
      <c r="K1603" t="s">
        <v>37173</v>
      </c>
      <c r="L1603" t="s">
        <v>37387</v>
      </c>
      <c r="M1603" t="s">
        <v>37388</v>
      </c>
      <c r="N1603" t="s">
        <v>37141</v>
      </c>
      <c r="O1603" t="s">
        <v>37319</v>
      </c>
      <c r="P1603" t="s">
        <v>37390</v>
      </c>
      <c r="Q1603">
        <v>35.011667000000003</v>
      </c>
      <c r="R1603">
        <v>135.768056</v>
      </c>
      <c r="S1603">
        <v>6</v>
      </c>
      <c r="T1603">
        <v>12.522388059701401</v>
      </c>
      <c r="U1603">
        <v>-0.86235489220564399</v>
      </c>
      <c r="V1603" t="s">
        <v>37319</v>
      </c>
      <c r="W1603">
        <v>12.5</v>
      </c>
    </row>
    <row r="1604" spans="1:23">
      <c r="A1604" t="s">
        <v>37386</v>
      </c>
      <c r="B1604" t="s">
        <v>6748</v>
      </c>
      <c r="C1604" t="s">
        <v>6750</v>
      </c>
      <c r="D1604">
        <v>2011</v>
      </c>
      <c r="E1604" t="s">
        <v>667</v>
      </c>
      <c r="F1604" t="s">
        <v>6752</v>
      </c>
      <c r="G1604">
        <v>6</v>
      </c>
      <c r="H1604" t="s">
        <v>37053</v>
      </c>
      <c r="J1604">
        <v>6</v>
      </c>
      <c r="K1604" t="s">
        <v>37173</v>
      </c>
      <c r="L1604" t="s">
        <v>37387</v>
      </c>
      <c r="M1604" t="s">
        <v>37388</v>
      </c>
      <c r="N1604" t="s">
        <v>37141</v>
      </c>
      <c r="O1604" t="s">
        <v>37319</v>
      </c>
      <c r="P1604" t="s">
        <v>37390</v>
      </c>
      <c r="Q1604">
        <v>35.011667000000003</v>
      </c>
      <c r="R1604">
        <v>135.768056</v>
      </c>
      <c r="S1604">
        <v>6</v>
      </c>
      <c r="T1604">
        <v>15.022388059701401</v>
      </c>
      <c r="U1604">
        <v>-1.00124378109454</v>
      </c>
      <c r="V1604" t="s">
        <v>37319</v>
      </c>
      <c r="W1604">
        <v>15</v>
      </c>
    </row>
    <row r="1605" spans="1:23">
      <c r="A1605" t="s">
        <v>37386</v>
      </c>
      <c r="B1605" t="s">
        <v>6748</v>
      </c>
      <c r="C1605" t="s">
        <v>6750</v>
      </c>
      <c r="D1605">
        <v>2011</v>
      </c>
      <c r="E1605" t="s">
        <v>667</v>
      </c>
      <c r="F1605" t="s">
        <v>6752</v>
      </c>
      <c r="G1605">
        <v>6</v>
      </c>
      <c r="H1605" t="s">
        <v>37053</v>
      </c>
      <c r="J1605">
        <v>6</v>
      </c>
      <c r="K1605" t="s">
        <v>37173</v>
      </c>
      <c r="L1605" t="s">
        <v>37387</v>
      </c>
      <c r="M1605" t="s">
        <v>37388</v>
      </c>
      <c r="N1605" t="s">
        <v>37141</v>
      </c>
      <c r="O1605" t="s">
        <v>37319</v>
      </c>
      <c r="P1605" t="s">
        <v>37296</v>
      </c>
      <c r="Q1605">
        <v>32.750278000000002</v>
      </c>
      <c r="R1605">
        <v>129.87777800000001</v>
      </c>
      <c r="S1605">
        <v>5</v>
      </c>
      <c r="T1605">
        <v>9.9850746268656696</v>
      </c>
      <c r="U1605">
        <v>99.834162520729606</v>
      </c>
      <c r="V1605" t="s">
        <v>37319</v>
      </c>
      <c r="W1605">
        <v>10</v>
      </c>
    </row>
    <row r="1606" spans="1:23">
      <c r="A1606" t="s">
        <v>37386</v>
      </c>
      <c r="B1606" t="s">
        <v>6748</v>
      </c>
      <c r="C1606" t="s">
        <v>6750</v>
      </c>
      <c r="D1606">
        <v>2011</v>
      </c>
      <c r="E1606" t="s">
        <v>667</v>
      </c>
      <c r="F1606" t="s">
        <v>6752</v>
      </c>
      <c r="G1606">
        <v>6</v>
      </c>
      <c r="H1606" t="s">
        <v>37053</v>
      </c>
      <c r="J1606">
        <v>6</v>
      </c>
      <c r="K1606" t="s">
        <v>37173</v>
      </c>
      <c r="L1606" t="s">
        <v>37387</v>
      </c>
      <c r="M1606" t="s">
        <v>37388</v>
      </c>
      <c r="N1606" t="s">
        <v>37141</v>
      </c>
      <c r="O1606" t="s">
        <v>37319</v>
      </c>
      <c r="P1606" t="s">
        <v>37296</v>
      </c>
      <c r="Q1606">
        <v>32.750278000000002</v>
      </c>
      <c r="R1606">
        <v>129.87777800000001</v>
      </c>
      <c r="S1606">
        <v>5</v>
      </c>
      <c r="T1606">
        <v>10.9925373134328</v>
      </c>
      <c r="U1606">
        <v>99.778192371475896</v>
      </c>
      <c r="V1606" t="s">
        <v>37319</v>
      </c>
      <c r="W1606">
        <v>11</v>
      </c>
    </row>
    <row r="1607" spans="1:23">
      <c r="A1607" t="s">
        <v>37386</v>
      </c>
      <c r="B1607" t="s">
        <v>6748</v>
      </c>
      <c r="C1607" t="s">
        <v>6750</v>
      </c>
      <c r="D1607">
        <v>2011</v>
      </c>
      <c r="E1607" t="s">
        <v>667</v>
      </c>
      <c r="F1607" t="s">
        <v>6752</v>
      </c>
      <c r="G1607">
        <v>6</v>
      </c>
      <c r="H1607" t="s">
        <v>37053</v>
      </c>
      <c r="J1607">
        <v>6</v>
      </c>
      <c r="K1607" t="s">
        <v>37173</v>
      </c>
      <c r="L1607" t="s">
        <v>37387</v>
      </c>
      <c r="M1607" t="s">
        <v>37388</v>
      </c>
      <c r="N1607" t="s">
        <v>37141</v>
      </c>
      <c r="O1607" t="s">
        <v>37319</v>
      </c>
      <c r="P1607" t="s">
        <v>37296</v>
      </c>
      <c r="Q1607">
        <v>32.750278000000002</v>
      </c>
      <c r="R1607">
        <v>129.87777800000001</v>
      </c>
      <c r="S1607">
        <v>5</v>
      </c>
      <c r="T1607">
        <v>11.5149253731343</v>
      </c>
      <c r="U1607">
        <v>-0.80638474295191997</v>
      </c>
      <c r="V1607" t="s">
        <v>37319</v>
      </c>
      <c r="W1607">
        <v>11.5</v>
      </c>
    </row>
    <row r="1608" spans="1:23">
      <c r="A1608" t="s">
        <v>37386</v>
      </c>
      <c r="B1608" t="s">
        <v>6748</v>
      </c>
      <c r="C1608" t="s">
        <v>6750</v>
      </c>
      <c r="D1608">
        <v>2011</v>
      </c>
      <c r="E1608" t="s">
        <v>667</v>
      </c>
      <c r="F1608" t="s">
        <v>6752</v>
      </c>
      <c r="G1608">
        <v>6</v>
      </c>
      <c r="H1608" t="s">
        <v>37053</v>
      </c>
      <c r="J1608">
        <v>6</v>
      </c>
      <c r="K1608" t="s">
        <v>37173</v>
      </c>
      <c r="L1608" t="s">
        <v>37387</v>
      </c>
      <c r="M1608" t="s">
        <v>37388</v>
      </c>
      <c r="N1608" t="s">
        <v>37141</v>
      </c>
      <c r="O1608" t="s">
        <v>37319</v>
      </c>
      <c r="P1608" t="s">
        <v>37296</v>
      </c>
      <c r="Q1608">
        <v>32.750278000000002</v>
      </c>
      <c r="R1608">
        <v>129.87777800000001</v>
      </c>
      <c r="S1608">
        <v>5</v>
      </c>
      <c r="T1608">
        <v>12</v>
      </c>
      <c r="U1608">
        <v>-0.83333333333334203</v>
      </c>
      <c r="V1608" t="s">
        <v>37319</v>
      </c>
      <c r="W1608">
        <v>12</v>
      </c>
    </row>
    <row r="1609" spans="1:23">
      <c r="A1609" t="s">
        <v>37386</v>
      </c>
      <c r="B1609" t="s">
        <v>6748</v>
      </c>
      <c r="C1609" t="s">
        <v>6750</v>
      </c>
      <c r="D1609">
        <v>2011</v>
      </c>
      <c r="E1609" t="s">
        <v>667</v>
      </c>
      <c r="F1609" t="s">
        <v>6752</v>
      </c>
      <c r="G1609">
        <v>6</v>
      </c>
      <c r="H1609" t="s">
        <v>37053</v>
      </c>
      <c r="J1609">
        <v>6</v>
      </c>
      <c r="K1609" t="s">
        <v>37173</v>
      </c>
      <c r="L1609" t="s">
        <v>37387</v>
      </c>
      <c r="M1609" t="s">
        <v>37388</v>
      </c>
      <c r="N1609" t="s">
        <v>37141</v>
      </c>
      <c r="O1609" t="s">
        <v>37319</v>
      </c>
      <c r="P1609" t="s">
        <v>37296</v>
      </c>
      <c r="Q1609">
        <v>32.750278000000002</v>
      </c>
      <c r="R1609">
        <v>129.87777800000001</v>
      </c>
      <c r="S1609">
        <v>5</v>
      </c>
      <c r="T1609">
        <v>12.4850746268656</v>
      </c>
      <c r="U1609">
        <v>-0.86028192371476497</v>
      </c>
      <c r="V1609" t="s">
        <v>37319</v>
      </c>
      <c r="W1609">
        <v>12.5</v>
      </c>
    </row>
    <row r="1610" spans="1:23">
      <c r="A1610" t="s">
        <v>37386</v>
      </c>
      <c r="B1610" t="s">
        <v>6748</v>
      </c>
      <c r="C1610" t="s">
        <v>6750</v>
      </c>
      <c r="D1610">
        <v>2011</v>
      </c>
      <c r="E1610" t="s">
        <v>667</v>
      </c>
      <c r="F1610" t="s">
        <v>6752</v>
      </c>
      <c r="G1610">
        <v>6</v>
      </c>
      <c r="H1610" t="s">
        <v>37053</v>
      </c>
      <c r="J1610">
        <v>6</v>
      </c>
      <c r="K1610" t="s">
        <v>37173</v>
      </c>
      <c r="L1610" t="s">
        <v>37387</v>
      </c>
      <c r="M1610" t="s">
        <v>37388</v>
      </c>
      <c r="N1610" t="s">
        <v>37141</v>
      </c>
      <c r="O1610" t="s">
        <v>37319</v>
      </c>
      <c r="P1610" t="s">
        <v>37391</v>
      </c>
      <c r="Q1610">
        <v>26.212222000000001</v>
      </c>
      <c r="R1610">
        <v>127.678889</v>
      </c>
      <c r="S1610">
        <v>5</v>
      </c>
      <c r="T1610">
        <v>8.0074626865671608</v>
      </c>
      <c r="U1610">
        <v>-0.61152570480929502</v>
      </c>
      <c r="V1610" t="s">
        <v>37319</v>
      </c>
      <c r="W1610">
        <v>8</v>
      </c>
    </row>
    <row r="1611" spans="1:23">
      <c r="A1611" t="s">
        <v>37386</v>
      </c>
      <c r="B1611" t="s">
        <v>6748</v>
      </c>
      <c r="C1611" t="s">
        <v>6750</v>
      </c>
      <c r="D1611">
        <v>2011</v>
      </c>
      <c r="E1611" t="s">
        <v>667</v>
      </c>
      <c r="F1611" t="s">
        <v>6752</v>
      </c>
      <c r="G1611">
        <v>6</v>
      </c>
      <c r="H1611" t="s">
        <v>37053</v>
      </c>
      <c r="J1611">
        <v>6</v>
      </c>
      <c r="K1611" t="s">
        <v>37173</v>
      </c>
      <c r="L1611" t="s">
        <v>37387</v>
      </c>
      <c r="M1611" t="s">
        <v>37388</v>
      </c>
      <c r="N1611" t="s">
        <v>37141</v>
      </c>
      <c r="O1611" t="s">
        <v>37319</v>
      </c>
      <c r="P1611" t="s">
        <v>37391</v>
      </c>
      <c r="Q1611">
        <v>26.212222000000001</v>
      </c>
      <c r="R1611">
        <v>127.678889</v>
      </c>
      <c r="S1611">
        <v>5</v>
      </c>
      <c r="T1611">
        <v>9.9850746268656696</v>
      </c>
      <c r="U1611">
        <v>-0.72139303482587902</v>
      </c>
      <c r="V1611" t="s">
        <v>37319</v>
      </c>
      <c r="W1611">
        <v>10</v>
      </c>
    </row>
    <row r="1612" spans="1:23">
      <c r="A1612" t="s">
        <v>37386</v>
      </c>
      <c r="B1612" t="s">
        <v>6748</v>
      </c>
      <c r="C1612" t="s">
        <v>6750</v>
      </c>
      <c r="D1612">
        <v>2011</v>
      </c>
      <c r="E1612" t="s">
        <v>667</v>
      </c>
      <c r="F1612" t="s">
        <v>6752</v>
      </c>
      <c r="G1612">
        <v>6</v>
      </c>
      <c r="H1612" t="s">
        <v>37053</v>
      </c>
      <c r="J1612">
        <v>6</v>
      </c>
      <c r="K1612" t="s">
        <v>37173</v>
      </c>
      <c r="L1612" t="s">
        <v>37387</v>
      </c>
      <c r="M1612" t="s">
        <v>37388</v>
      </c>
      <c r="N1612" t="s">
        <v>37141</v>
      </c>
      <c r="O1612" t="s">
        <v>37319</v>
      </c>
      <c r="P1612" t="s">
        <v>37391</v>
      </c>
      <c r="Q1612">
        <v>26.212222000000001</v>
      </c>
      <c r="R1612">
        <v>127.678889</v>
      </c>
      <c r="S1612">
        <v>5</v>
      </c>
      <c r="T1612">
        <v>11.0298507462686</v>
      </c>
      <c r="U1612">
        <v>-0.77943615257049703</v>
      </c>
      <c r="V1612" t="s">
        <v>37319</v>
      </c>
      <c r="W1612">
        <v>11</v>
      </c>
    </row>
    <row r="1613" spans="1:23">
      <c r="A1613" t="s">
        <v>37386</v>
      </c>
      <c r="B1613" t="s">
        <v>6748</v>
      </c>
      <c r="C1613" t="s">
        <v>6750</v>
      </c>
      <c r="D1613">
        <v>2011</v>
      </c>
      <c r="E1613" t="s">
        <v>667</v>
      </c>
      <c r="F1613" t="s">
        <v>6752</v>
      </c>
      <c r="G1613">
        <v>6</v>
      </c>
      <c r="H1613" t="s">
        <v>37053</v>
      </c>
      <c r="J1613">
        <v>6</v>
      </c>
      <c r="K1613" t="s">
        <v>37173</v>
      </c>
      <c r="L1613" t="s">
        <v>37387</v>
      </c>
      <c r="M1613" t="s">
        <v>37388</v>
      </c>
      <c r="N1613" t="s">
        <v>37141</v>
      </c>
      <c r="O1613" t="s">
        <v>37319</v>
      </c>
      <c r="P1613" t="s">
        <v>37391</v>
      </c>
      <c r="Q1613">
        <v>26.212222000000001</v>
      </c>
      <c r="R1613">
        <v>127.678889</v>
      </c>
      <c r="S1613">
        <v>5</v>
      </c>
      <c r="T1613">
        <v>11.5149253731343</v>
      </c>
      <c r="U1613">
        <v>-0.80638474295191997</v>
      </c>
      <c r="V1613" t="s">
        <v>37319</v>
      </c>
      <c r="W1613">
        <v>11.5</v>
      </c>
    </row>
    <row r="1614" spans="1:23">
      <c r="A1614" t="s">
        <v>37386</v>
      </c>
      <c r="B1614" t="s">
        <v>6748</v>
      </c>
      <c r="C1614" t="s">
        <v>6750</v>
      </c>
      <c r="D1614">
        <v>2011</v>
      </c>
      <c r="E1614" t="s">
        <v>667</v>
      </c>
      <c r="F1614" t="s">
        <v>6752</v>
      </c>
      <c r="G1614">
        <v>6</v>
      </c>
      <c r="H1614" t="s">
        <v>37053</v>
      </c>
      <c r="J1614">
        <v>6</v>
      </c>
      <c r="K1614" t="s">
        <v>37173</v>
      </c>
      <c r="L1614" t="s">
        <v>37387</v>
      </c>
      <c r="M1614" t="s">
        <v>37388</v>
      </c>
      <c r="N1614" t="s">
        <v>37141</v>
      </c>
      <c r="O1614" t="s">
        <v>37319</v>
      </c>
      <c r="P1614" t="s">
        <v>37391</v>
      </c>
      <c r="Q1614">
        <v>26.212222000000001</v>
      </c>
      <c r="R1614">
        <v>127.678889</v>
      </c>
      <c r="S1614">
        <v>5</v>
      </c>
      <c r="T1614">
        <v>14.9850746268656</v>
      </c>
      <c r="U1614">
        <v>-0.99917081260366503</v>
      </c>
      <c r="V1614" t="s">
        <v>37319</v>
      </c>
      <c r="W1614">
        <v>15</v>
      </c>
    </row>
    <row r="1615" spans="1:23">
      <c r="A1615" t="s">
        <v>37386</v>
      </c>
      <c r="B1615" t="s">
        <v>6748</v>
      </c>
      <c r="C1615" t="s">
        <v>6750</v>
      </c>
      <c r="D1615">
        <v>2011</v>
      </c>
      <c r="E1615" t="s">
        <v>667</v>
      </c>
      <c r="F1615" t="s">
        <v>6752</v>
      </c>
      <c r="G1615">
        <v>6</v>
      </c>
      <c r="H1615" t="s">
        <v>37053</v>
      </c>
      <c r="J1615">
        <v>6</v>
      </c>
      <c r="K1615" t="s">
        <v>37173</v>
      </c>
      <c r="L1615" t="s">
        <v>37387</v>
      </c>
      <c r="M1615" t="s">
        <v>37388</v>
      </c>
      <c r="N1615" t="s">
        <v>37141</v>
      </c>
      <c r="O1615" t="s">
        <v>37319</v>
      </c>
      <c r="P1615" t="s">
        <v>37392</v>
      </c>
      <c r="Q1615">
        <v>34.230519000000001</v>
      </c>
      <c r="R1615">
        <v>135.17081099999999</v>
      </c>
      <c r="S1615">
        <v>4</v>
      </c>
      <c r="T1615">
        <v>10.043478260869501</v>
      </c>
      <c r="U1615">
        <v>100</v>
      </c>
      <c r="V1615" t="s">
        <v>37319</v>
      </c>
      <c r="W1615">
        <v>10</v>
      </c>
    </row>
    <row r="1616" spans="1:23">
      <c r="A1616" t="s">
        <v>37386</v>
      </c>
      <c r="B1616" t="s">
        <v>6748</v>
      </c>
      <c r="C1616" t="s">
        <v>6750</v>
      </c>
      <c r="D1616">
        <v>2011</v>
      </c>
      <c r="E1616" t="s">
        <v>667</v>
      </c>
      <c r="F1616" t="s">
        <v>6752</v>
      </c>
      <c r="G1616">
        <v>6</v>
      </c>
      <c r="H1616" t="s">
        <v>37053</v>
      </c>
      <c r="J1616">
        <v>6</v>
      </c>
      <c r="K1616" t="s">
        <v>37173</v>
      </c>
      <c r="L1616" t="s">
        <v>37387</v>
      </c>
      <c r="M1616" t="s">
        <v>37388</v>
      </c>
      <c r="N1616" t="s">
        <v>37141</v>
      </c>
      <c r="O1616" t="s">
        <v>37319</v>
      </c>
      <c r="P1616" t="s">
        <v>37392</v>
      </c>
      <c r="Q1616">
        <v>34.230519000000001</v>
      </c>
      <c r="R1616">
        <v>135.17081099999999</v>
      </c>
      <c r="S1616">
        <v>4</v>
      </c>
      <c r="T1616">
        <v>11.516908212560301</v>
      </c>
      <c r="U1616">
        <v>13.9784946236559</v>
      </c>
      <c r="V1616" t="s">
        <v>37319</v>
      </c>
      <c r="W1616">
        <v>11.5</v>
      </c>
    </row>
    <row r="1617" spans="1:23">
      <c r="A1617" t="s">
        <v>37386</v>
      </c>
      <c r="B1617" t="s">
        <v>6748</v>
      </c>
      <c r="C1617" t="s">
        <v>6750</v>
      </c>
      <c r="D1617">
        <v>2011</v>
      </c>
      <c r="E1617" t="s">
        <v>667</v>
      </c>
      <c r="F1617" t="s">
        <v>6752</v>
      </c>
      <c r="G1617">
        <v>6</v>
      </c>
      <c r="H1617" t="s">
        <v>37053</v>
      </c>
      <c r="J1617">
        <v>6</v>
      </c>
      <c r="K1617" t="s">
        <v>37173</v>
      </c>
      <c r="L1617" t="s">
        <v>37387</v>
      </c>
      <c r="M1617" t="s">
        <v>37388</v>
      </c>
      <c r="N1617" t="s">
        <v>37141</v>
      </c>
      <c r="O1617" t="s">
        <v>37319</v>
      </c>
      <c r="P1617" t="s">
        <v>37392</v>
      </c>
      <c r="Q1617">
        <v>34.230519000000001</v>
      </c>
      <c r="R1617">
        <v>135.17081099999999</v>
      </c>
      <c r="S1617">
        <v>4</v>
      </c>
      <c r="T1617">
        <v>12</v>
      </c>
      <c r="U1617">
        <v>-0.35842293906810502</v>
      </c>
      <c r="V1617" t="s">
        <v>37319</v>
      </c>
      <c r="W1617">
        <v>12</v>
      </c>
    </row>
    <row r="1618" spans="1:23">
      <c r="A1618" t="s">
        <v>37386</v>
      </c>
      <c r="B1618" t="s">
        <v>6748</v>
      </c>
      <c r="C1618" t="s">
        <v>6750</v>
      </c>
      <c r="D1618">
        <v>2011</v>
      </c>
      <c r="E1618" t="s">
        <v>667</v>
      </c>
      <c r="F1618" t="s">
        <v>6752</v>
      </c>
      <c r="G1618">
        <v>6</v>
      </c>
      <c r="H1618" t="s">
        <v>37053</v>
      </c>
      <c r="J1618">
        <v>6</v>
      </c>
      <c r="K1618" t="s">
        <v>37173</v>
      </c>
      <c r="L1618" t="s">
        <v>37387</v>
      </c>
      <c r="M1618" t="s">
        <v>37388</v>
      </c>
      <c r="N1618" t="s">
        <v>37141</v>
      </c>
      <c r="O1618" t="s">
        <v>37319</v>
      </c>
      <c r="P1618" t="s">
        <v>37392</v>
      </c>
      <c r="Q1618">
        <v>34.230519000000001</v>
      </c>
      <c r="R1618">
        <v>135.17081099999999</v>
      </c>
      <c r="S1618">
        <v>4</v>
      </c>
      <c r="T1618">
        <v>13.0386473429951</v>
      </c>
      <c r="U1618">
        <v>0.35842293906810502</v>
      </c>
      <c r="V1618" t="s">
        <v>37319</v>
      </c>
      <c r="W1618">
        <v>13</v>
      </c>
    </row>
    <row r="1619" spans="1:23">
      <c r="A1619" t="s">
        <v>37386</v>
      </c>
      <c r="B1619" t="s">
        <v>6748</v>
      </c>
      <c r="C1619" t="s">
        <v>6750</v>
      </c>
      <c r="D1619">
        <v>2011</v>
      </c>
      <c r="E1619" t="s">
        <v>667</v>
      </c>
      <c r="F1619" t="s">
        <v>6752</v>
      </c>
      <c r="G1619">
        <v>6</v>
      </c>
      <c r="H1619" t="s">
        <v>37053</v>
      </c>
      <c r="J1619">
        <v>6</v>
      </c>
      <c r="K1619" t="s">
        <v>37173</v>
      </c>
      <c r="L1619" t="s">
        <v>37387</v>
      </c>
      <c r="M1619" t="s">
        <v>37388</v>
      </c>
      <c r="N1619" t="s">
        <v>37141</v>
      </c>
      <c r="O1619" t="s">
        <v>37319</v>
      </c>
      <c r="P1619" t="s">
        <v>37393</v>
      </c>
      <c r="Q1619">
        <v>45.397500000000001</v>
      </c>
      <c r="R1619">
        <v>141.70088100000001</v>
      </c>
      <c r="S1619">
        <v>6</v>
      </c>
      <c r="T1619">
        <v>9.9850746268656696</v>
      </c>
      <c r="U1619">
        <v>100.38971807628501</v>
      </c>
      <c r="V1619" t="s">
        <v>37319</v>
      </c>
      <c r="W1619">
        <v>10</v>
      </c>
    </row>
    <row r="1620" spans="1:23">
      <c r="A1620" t="s">
        <v>37386</v>
      </c>
      <c r="B1620" t="s">
        <v>6748</v>
      </c>
      <c r="C1620" t="s">
        <v>6750</v>
      </c>
      <c r="D1620">
        <v>2011</v>
      </c>
      <c r="E1620" t="s">
        <v>667</v>
      </c>
      <c r="F1620" t="s">
        <v>6752</v>
      </c>
      <c r="G1620">
        <v>6</v>
      </c>
      <c r="H1620" t="s">
        <v>37053</v>
      </c>
      <c r="J1620">
        <v>6</v>
      </c>
      <c r="K1620" t="s">
        <v>37173</v>
      </c>
      <c r="L1620" t="s">
        <v>37387</v>
      </c>
      <c r="M1620" t="s">
        <v>37388</v>
      </c>
      <c r="N1620" t="s">
        <v>37141</v>
      </c>
      <c r="O1620" t="s">
        <v>37319</v>
      </c>
      <c r="P1620" t="s">
        <v>37393</v>
      </c>
      <c r="Q1620">
        <v>45.397500000000001</v>
      </c>
      <c r="R1620">
        <v>141.70088100000001</v>
      </c>
      <c r="S1620">
        <v>6</v>
      </c>
      <c r="T1620">
        <v>11.9626865671641</v>
      </c>
      <c r="U1620">
        <v>100.279850746268</v>
      </c>
      <c r="V1620" t="s">
        <v>37319</v>
      </c>
      <c r="W1620">
        <v>12</v>
      </c>
    </row>
    <row r="1621" spans="1:23">
      <c r="A1621" t="s">
        <v>37386</v>
      </c>
      <c r="B1621" t="s">
        <v>6748</v>
      </c>
      <c r="C1621" t="s">
        <v>6750</v>
      </c>
      <c r="D1621">
        <v>2011</v>
      </c>
      <c r="E1621" t="s">
        <v>667</v>
      </c>
      <c r="F1621" t="s">
        <v>6752</v>
      </c>
      <c r="G1621">
        <v>6</v>
      </c>
      <c r="H1621" t="s">
        <v>37053</v>
      </c>
      <c r="J1621">
        <v>6</v>
      </c>
      <c r="K1621" t="s">
        <v>37173</v>
      </c>
      <c r="L1621" t="s">
        <v>37387</v>
      </c>
      <c r="M1621" t="s">
        <v>37388</v>
      </c>
      <c r="N1621" t="s">
        <v>37141</v>
      </c>
      <c r="O1621" t="s">
        <v>37319</v>
      </c>
      <c r="P1621" t="s">
        <v>37393</v>
      </c>
      <c r="Q1621">
        <v>45.397500000000001</v>
      </c>
      <c r="R1621">
        <v>141.70088100000001</v>
      </c>
      <c r="S1621">
        <v>6</v>
      </c>
      <c r="T1621">
        <v>12.9701492537313</v>
      </c>
      <c r="U1621">
        <v>100.223880597014</v>
      </c>
      <c r="V1621" t="s">
        <v>37319</v>
      </c>
      <c r="W1621">
        <v>13</v>
      </c>
    </row>
    <row r="1622" spans="1:23">
      <c r="A1622" t="s">
        <v>37386</v>
      </c>
      <c r="B1622" t="s">
        <v>6748</v>
      </c>
      <c r="C1622" t="s">
        <v>6750</v>
      </c>
      <c r="D1622">
        <v>2011</v>
      </c>
      <c r="E1622" t="s">
        <v>667</v>
      </c>
      <c r="F1622" t="s">
        <v>6752</v>
      </c>
      <c r="G1622">
        <v>6</v>
      </c>
      <c r="H1622" t="s">
        <v>37053</v>
      </c>
      <c r="J1622">
        <v>6</v>
      </c>
      <c r="K1622" t="s">
        <v>37173</v>
      </c>
      <c r="L1622" t="s">
        <v>37387</v>
      </c>
      <c r="M1622" t="s">
        <v>37388</v>
      </c>
      <c r="N1622" t="s">
        <v>37141</v>
      </c>
      <c r="O1622" t="s">
        <v>37319</v>
      </c>
      <c r="P1622" t="s">
        <v>37393</v>
      </c>
      <c r="Q1622">
        <v>45.397500000000001</v>
      </c>
      <c r="R1622">
        <v>141.70088100000001</v>
      </c>
      <c r="S1622">
        <v>6</v>
      </c>
      <c r="T1622">
        <v>13.9776119402985</v>
      </c>
      <c r="U1622">
        <v>4.6123548922056399</v>
      </c>
      <c r="V1622" t="s">
        <v>37319</v>
      </c>
      <c r="W1622">
        <v>14</v>
      </c>
    </row>
    <row r="1623" spans="1:23">
      <c r="A1623" t="s">
        <v>37386</v>
      </c>
      <c r="B1623" t="s">
        <v>6748</v>
      </c>
      <c r="C1623" t="s">
        <v>6750</v>
      </c>
      <c r="D1623">
        <v>2011</v>
      </c>
      <c r="E1623" t="s">
        <v>667</v>
      </c>
      <c r="F1623" t="s">
        <v>6752</v>
      </c>
      <c r="G1623">
        <v>6</v>
      </c>
      <c r="H1623" t="s">
        <v>37053</v>
      </c>
      <c r="J1623">
        <v>6</v>
      </c>
      <c r="K1623" t="s">
        <v>37173</v>
      </c>
      <c r="L1623" t="s">
        <v>37387</v>
      </c>
      <c r="M1623" t="s">
        <v>37388</v>
      </c>
      <c r="N1623" t="s">
        <v>37141</v>
      </c>
      <c r="O1623" t="s">
        <v>37319</v>
      </c>
      <c r="P1623" t="s">
        <v>37393</v>
      </c>
      <c r="Q1623">
        <v>45.397500000000001</v>
      </c>
      <c r="R1623">
        <v>141.70088100000001</v>
      </c>
      <c r="S1623">
        <v>6</v>
      </c>
      <c r="T1623">
        <v>14.9850746268656</v>
      </c>
      <c r="U1623">
        <v>-0.99917081260363705</v>
      </c>
      <c r="V1623" t="s">
        <v>37319</v>
      </c>
      <c r="W1623">
        <v>15</v>
      </c>
    </row>
    <row r="1624" spans="1:23">
      <c r="A1624" t="s">
        <v>37386</v>
      </c>
      <c r="B1624" t="s">
        <v>6748</v>
      </c>
      <c r="C1624" t="s">
        <v>6750</v>
      </c>
      <c r="D1624">
        <v>2011</v>
      </c>
      <c r="E1624" t="s">
        <v>667</v>
      </c>
      <c r="F1624" t="s">
        <v>6752</v>
      </c>
      <c r="G1624">
        <v>6</v>
      </c>
      <c r="H1624" t="s">
        <v>37053</v>
      </c>
      <c r="J1624">
        <v>6</v>
      </c>
      <c r="K1624" t="s">
        <v>37173</v>
      </c>
      <c r="L1624" t="s">
        <v>37387</v>
      </c>
      <c r="M1624" t="s">
        <v>37388</v>
      </c>
      <c r="N1624" t="s">
        <v>37141</v>
      </c>
      <c r="O1624" t="s">
        <v>37319</v>
      </c>
      <c r="P1624" t="s">
        <v>37393</v>
      </c>
      <c r="Q1624">
        <v>45.397500000000001</v>
      </c>
      <c r="R1624">
        <v>141.70088100000001</v>
      </c>
      <c r="S1624">
        <v>6</v>
      </c>
      <c r="T1624">
        <v>17</v>
      </c>
      <c r="U1624">
        <v>-1.1111111111110801</v>
      </c>
      <c r="V1624" t="s">
        <v>37319</v>
      </c>
      <c r="W1624">
        <v>17</v>
      </c>
    </row>
    <row r="1625" spans="1:23">
      <c r="A1625" t="s">
        <v>37394</v>
      </c>
      <c r="B1625" t="s">
        <v>31604</v>
      </c>
      <c r="C1625" t="s">
        <v>31605</v>
      </c>
      <c r="D1625">
        <v>1987</v>
      </c>
      <c r="E1625" t="s">
        <v>358</v>
      </c>
      <c r="F1625" t="s">
        <v>31606</v>
      </c>
      <c r="G1625">
        <v>10</v>
      </c>
      <c r="H1625" t="s">
        <v>37395</v>
      </c>
      <c r="I1625" t="s">
        <v>37396</v>
      </c>
      <c r="J1625">
        <v>9</v>
      </c>
      <c r="K1625" t="s">
        <v>37027</v>
      </c>
      <c r="L1625" t="s">
        <v>37397</v>
      </c>
      <c r="M1625" t="s">
        <v>37398</v>
      </c>
      <c r="N1625" t="s">
        <v>37399</v>
      </c>
      <c r="O1625" t="s">
        <v>37203</v>
      </c>
      <c r="P1625" t="s">
        <v>37400</v>
      </c>
      <c r="Q1625">
        <v>46.404167000000001</v>
      </c>
      <c r="R1625">
        <v>-120.606944</v>
      </c>
      <c r="S1625">
        <v>5</v>
      </c>
      <c r="T1625">
        <v>10</v>
      </c>
      <c r="U1625">
        <v>100</v>
      </c>
      <c r="V1625">
        <v>49</v>
      </c>
      <c r="W1625">
        <v>10</v>
      </c>
    </row>
    <row r="1626" spans="1:23">
      <c r="A1626" t="s">
        <v>37394</v>
      </c>
      <c r="B1626" t="s">
        <v>31604</v>
      </c>
      <c r="C1626" t="s">
        <v>31605</v>
      </c>
      <c r="D1626">
        <v>1987</v>
      </c>
      <c r="E1626" t="s">
        <v>358</v>
      </c>
      <c r="F1626" t="s">
        <v>31606</v>
      </c>
      <c r="G1626">
        <v>10</v>
      </c>
      <c r="H1626" t="s">
        <v>37395</v>
      </c>
      <c r="I1626" t="s">
        <v>37396</v>
      </c>
      <c r="J1626">
        <v>9</v>
      </c>
      <c r="K1626" t="s">
        <v>37027</v>
      </c>
      <c r="L1626" t="s">
        <v>37397</v>
      </c>
      <c r="M1626" t="s">
        <v>37398</v>
      </c>
      <c r="N1626" t="s">
        <v>37399</v>
      </c>
      <c r="O1626" t="s">
        <v>37203</v>
      </c>
      <c r="P1626" t="s">
        <v>37400</v>
      </c>
      <c r="Q1626">
        <v>46.404167000000001</v>
      </c>
      <c r="R1626">
        <v>-120.606944</v>
      </c>
      <c r="S1626">
        <v>5</v>
      </c>
      <c r="T1626">
        <v>12</v>
      </c>
      <c r="U1626">
        <v>100</v>
      </c>
      <c r="V1626">
        <v>22</v>
      </c>
      <c r="W1626">
        <v>12</v>
      </c>
    </row>
    <row r="1627" spans="1:23">
      <c r="A1627" t="s">
        <v>37394</v>
      </c>
      <c r="B1627" t="s">
        <v>31604</v>
      </c>
      <c r="C1627" t="s">
        <v>31605</v>
      </c>
      <c r="D1627">
        <v>1987</v>
      </c>
      <c r="E1627" t="s">
        <v>358</v>
      </c>
      <c r="F1627" t="s">
        <v>31606</v>
      </c>
      <c r="G1627">
        <v>10</v>
      </c>
      <c r="H1627" t="s">
        <v>37395</v>
      </c>
      <c r="I1627" t="s">
        <v>37396</v>
      </c>
      <c r="J1627">
        <v>9</v>
      </c>
      <c r="K1627" t="s">
        <v>37027</v>
      </c>
      <c r="L1627" t="s">
        <v>37397</v>
      </c>
      <c r="M1627" t="s">
        <v>37398</v>
      </c>
      <c r="N1627" t="s">
        <v>37399</v>
      </c>
      <c r="O1627" t="s">
        <v>37203</v>
      </c>
      <c r="P1627" t="s">
        <v>37400</v>
      </c>
      <c r="Q1627">
        <v>46.404167000000001</v>
      </c>
      <c r="R1627">
        <v>-120.606944</v>
      </c>
      <c r="S1627">
        <v>5</v>
      </c>
      <c r="T1627">
        <v>13</v>
      </c>
      <c r="U1627">
        <v>100</v>
      </c>
      <c r="V1627">
        <v>21</v>
      </c>
      <c r="W1627">
        <v>13</v>
      </c>
    </row>
    <row r="1628" spans="1:23">
      <c r="A1628" t="s">
        <v>37394</v>
      </c>
      <c r="B1628" t="s">
        <v>31604</v>
      </c>
      <c r="C1628" t="s">
        <v>31605</v>
      </c>
      <c r="D1628">
        <v>1987</v>
      </c>
      <c r="E1628" t="s">
        <v>358</v>
      </c>
      <c r="F1628" t="s">
        <v>31606</v>
      </c>
      <c r="G1628">
        <v>10</v>
      </c>
      <c r="H1628" t="s">
        <v>37395</v>
      </c>
      <c r="I1628" t="s">
        <v>37396</v>
      </c>
      <c r="J1628">
        <v>9</v>
      </c>
      <c r="K1628" t="s">
        <v>37027</v>
      </c>
      <c r="L1628" t="s">
        <v>37397</v>
      </c>
      <c r="M1628" t="s">
        <v>37398</v>
      </c>
      <c r="N1628" t="s">
        <v>37399</v>
      </c>
      <c r="O1628" t="s">
        <v>37203</v>
      </c>
      <c r="P1628" t="s">
        <v>37400</v>
      </c>
      <c r="Q1628">
        <v>46.404167000000001</v>
      </c>
      <c r="R1628">
        <v>-120.606944</v>
      </c>
      <c r="S1628">
        <v>5</v>
      </c>
      <c r="T1628">
        <v>14</v>
      </c>
      <c r="U1628">
        <v>90</v>
      </c>
      <c r="V1628">
        <v>20</v>
      </c>
      <c r="W1628">
        <v>14</v>
      </c>
    </row>
    <row r="1629" spans="1:23">
      <c r="A1629" t="s">
        <v>37394</v>
      </c>
      <c r="B1629" t="s">
        <v>31604</v>
      </c>
      <c r="C1629" t="s">
        <v>31605</v>
      </c>
      <c r="D1629">
        <v>1987</v>
      </c>
      <c r="E1629" t="s">
        <v>358</v>
      </c>
      <c r="F1629" t="s">
        <v>31606</v>
      </c>
      <c r="G1629">
        <v>10</v>
      </c>
      <c r="H1629" t="s">
        <v>37395</v>
      </c>
      <c r="I1629" t="s">
        <v>37396</v>
      </c>
      <c r="J1629">
        <v>9</v>
      </c>
      <c r="K1629" t="s">
        <v>37027</v>
      </c>
      <c r="L1629" t="s">
        <v>37397</v>
      </c>
      <c r="M1629" t="s">
        <v>37398</v>
      </c>
      <c r="N1629" t="s">
        <v>37399</v>
      </c>
      <c r="O1629" t="s">
        <v>37203</v>
      </c>
      <c r="P1629" t="s">
        <v>37400</v>
      </c>
      <c r="Q1629">
        <v>46.404167000000001</v>
      </c>
      <c r="R1629">
        <v>-120.606944</v>
      </c>
      <c r="S1629">
        <v>5</v>
      </c>
      <c r="T1629">
        <v>16</v>
      </c>
      <c r="U1629">
        <v>0</v>
      </c>
      <c r="V1629">
        <v>22</v>
      </c>
      <c r="W1629">
        <v>16</v>
      </c>
    </row>
    <row r="1630" spans="1:23">
      <c r="A1630" t="s">
        <v>37394</v>
      </c>
      <c r="B1630" t="s">
        <v>31604</v>
      </c>
      <c r="C1630" t="s">
        <v>31605</v>
      </c>
      <c r="D1630">
        <v>1987</v>
      </c>
      <c r="E1630" t="s">
        <v>358</v>
      </c>
      <c r="F1630" t="s">
        <v>31606</v>
      </c>
      <c r="G1630">
        <v>10</v>
      </c>
      <c r="H1630" t="s">
        <v>37395</v>
      </c>
      <c r="I1630" t="s">
        <v>37396</v>
      </c>
      <c r="J1630">
        <v>9</v>
      </c>
      <c r="K1630" t="s">
        <v>37027</v>
      </c>
      <c r="L1630" t="s">
        <v>37397</v>
      </c>
      <c r="M1630" t="s">
        <v>37398</v>
      </c>
      <c r="N1630" t="s">
        <v>37399</v>
      </c>
      <c r="O1630" t="s">
        <v>37203</v>
      </c>
      <c r="P1630" t="s">
        <v>37401</v>
      </c>
      <c r="Q1630">
        <v>30.601389000000001</v>
      </c>
      <c r="R1630">
        <v>-96.314443999999995</v>
      </c>
      <c r="S1630">
        <v>6</v>
      </c>
      <c r="T1630">
        <v>10</v>
      </c>
      <c r="U1630">
        <v>100</v>
      </c>
      <c r="V1630">
        <v>12</v>
      </c>
      <c r="W1630">
        <v>10</v>
      </c>
    </row>
    <row r="1631" spans="1:23">
      <c r="A1631" t="s">
        <v>37394</v>
      </c>
      <c r="B1631" t="s">
        <v>31604</v>
      </c>
      <c r="C1631" t="s">
        <v>31605</v>
      </c>
      <c r="D1631">
        <v>1987</v>
      </c>
      <c r="E1631" t="s">
        <v>358</v>
      </c>
      <c r="F1631" t="s">
        <v>31606</v>
      </c>
      <c r="G1631">
        <v>10</v>
      </c>
      <c r="H1631" t="s">
        <v>37395</v>
      </c>
      <c r="I1631" t="s">
        <v>37396</v>
      </c>
      <c r="J1631">
        <v>9</v>
      </c>
      <c r="K1631" t="s">
        <v>37027</v>
      </c>
      <c r="L1631" t="s">
        <v>37397</v>
      </c>
      <c r="M1631" t="s">
        <v>37398</v>
      </c>
      <c r="N1631" t="s">
        <v>37399</v>
      </c>
      <c r="O1631" t="s">
        <v>37203</v>
      </c>
      <c r="P1631" t="s">
        <v>37401</v>
      </c>
      <c r="Q1631">
        <v>30.601389000000001</v>
      </c>
      <c r="R1631">
        <v>-96.314443999999995</v>
      </c>
      <c r="S1631">
        <v>6</v>
      </c>
      <c r="T1631">
        <v>11</v>
      </c>
      <c r="U1631">
        <v>100</v>
      </c>
      <c r="V1631">
        <v>16</v>
      </c>
      <c r="W1631">
        <v>11</v>
      </c>
    </row>
    <row r="1632" spans="1:23">
      <c r="A1632" t="s">
        <v>37394</v>
      </c>
      <c r="B1632" t="s">
        <v>31604</v>
      </c>
      <c r="C1632" t="s">
        <v>31605</v>
      </c>
      <c r="D1632">
        <v>1987</v>
      </c>
      <c r="E1632" t="s">
        <v>358</v>
      </c>
      <c r="F1632" t="s">
        <v>31606</v>
      </c>
      <c r="G1632">
        <v>10</v>
      </c>
      <c r="H1632" t="s">
        <v>37395</v>
      </c>
      <c r="I1632" t="s">
        <v>37396</v>
      </c>
      <c r="J1632">
        <v>9</v>
      </c>
      <c r="K1632" t="s">
        <v>37027</v>
      </c>
      <c r="L1632" t="s">
        <v>37397</v>
      </c>
      <c r="M1632" t="s">
        <v>37398</v>
      </c>
      <c r="N1632" t="s">
        <v>37399</v>
      </c>
      <c r="O1632" t="s">
        <v>37203</v>
      </c>
      <c r="P1632" t="s">
        <v>37401</v>
      </c>
      <c r="Q1632">
        <v>30.601389000000001</v>
      </c>
      <c r="R1632">
        <v>-96.314443999999995</v>
      </c>
      <c r="S1632">
        <v>6</v>
      </c>
      <c r="T1632">
        <v>12</v>
      </c>
      <c r="U1632">
        <v>100</v>
      </c>
      <c r="V1632">
        <v>19</v>
      </c>
      <c r="W1632">
        <v>12</v>
      </c>
    </row>
    <row r="1633" spans="1:23">
      <c r="A1633" t="s">
        <v>37394</v>
      </c>
      <c r="B1633" t="s">
        <v>31604</v>
      </c>
      <c r="C1633" t="s">
        <v>31605</v>
      </c>
      <c r="D1633">
        <v>1987</v>
      </c>
      <c r="E1633" t="s">
        <v>358</v>
      </c>
      <c r="F1633" t="s">
        <v>31606</v>
      </c>
      <c r="G1633">
        <v>10</v>
      </c>
      <c r="H1633" t="s">
        <v>37395</v>
      </c>
      <c r="I1633" t="s">
        <v>37396</v>
      </c>
      <c r="J1633">
        <v>9</v>
      </c>
      <c r="K1633" t="s">
        <v>37027</v>
      </c>
      <c r="L1633" t="s">
        <v>37397</v>
      </c>
      <c r="M1633" t="s">
        <v>37398</v>
      </c>
      <c r="N1633" t="s">
        <v>37399</v>
      </c>
      <c r="O1633" t="s">
        <v>37203</v>
      </c>
      <c r="P1633" t="s">
        <v>37401</v>
      </c>
      <c r="Q1633">
        <v>30.601389000000001</v>
      </c>
      <c r="R1633">
        <v>-96.314443999999995</v>
      </c>
      <c r="S1633">
        <v>6</v>
      </c>
      <c r="T1633">
        <v>13</v>
      </c>
      <c r="U1633">
        <v>80</v>
      </c>
      <c r="V1633">
        <v>20</v>
      </c>
      <c r="W1633">
        <v>13</v>
      </c>
    </row>
    <row r="1634" spans="1:23">
      <c r="A1634" t="s">
        <v>37394</v>
      </c>
      <c r="B1634" t="s">
        <v>31604</v>
      </c>
      <c r="C1634" t="s">
        <v>31605</v>
      </c>
      <c r="D1634">
        <v>1987</v>
      </c>
      <c r="E1634" t="s">
        <v>358</v>
      </c>
      <c r="F1634" t="s">
        <v>31606</v>
      </c>
      <c r="G1634">
        <v>10</v>
      </c>
      <c r="H1634" t="s">
        <v>37395</v>
      </c>
      <c r="I1634" t="s">
        <v>37396</v>
      </c>
      <c r="J1634">
        <v>9</v>
      </c>
      <c r="K1634" t="s">
        <v>37027</v>
      </c>
      <c r="L1634" t="s">
        <v>37397</v>
      </c>
      <c r="M1634" t="s">
        <v>37398</v>
      </c>
      <c r="N1634" t="s">
        <v>37399</v>
      </c>
      <c r="O1634" t="s">
        <v>37203</v>
      </c>
      <c r="P1634" t="s">
        <v>37401</v>
      </c>
      <c r="Q1634">
        <v>30.601389000000001</v>
      </c>
      <c r="R1634">
        <v>-96.314443999999995</v>
      </c>
      <c r="S1634">
        <v>6</v>
      </c>
      <c r="T1634">
        <v>14</v>
      </c>
      <c r="U1634">
        <v>0</v>
      </c>
      <c r="V1634">
        <v>18</v>
      </c>
      <c r="W1634">
        <v>14</v>
      </c>
    </row>
    <row r="1635" spans="1:23">
      <c r="A1635" t="s">
        <v>37394</v>
      </c>
      <c r="B1635" t="s">
        <v>31604</v>
      </c>
      <c r="C1635" t="s">
        <v>31605</v>
      </c>
      <c r="D1635">
        <v>1987</v>
      </c>
      <c r="E1635" t="s">
        <v>358</v>
      </c>
      <c r="F1635" t="s">
        <v>31606</v>
      </c>
      <c r="G1635">
        <v>10</v>
      </c>
      <c r="H1635" t="s">
        <v>37395</v>
      </c>
      <c r="I1635" t="s">
        <v>37396</v>
      </c>
      <c r="J1635">
        <v>9</v>
      </c>
      <c r="K1635" t="s">
        <v>37027</v>
      </c>
      <c r="L1635" t="s">
        <v>37397</v>
      </c>
      <c r="M1635" t="s">
        <v>37398</v>
      </c>
      <c r="N1635" t="s">
        <v>37399</v>
      </c>
      <c r="O1635" t="s">
        <v>37203</v>
      </c>
      <c r="P1635" t="s">
        <v>37401</v>
      </c>
      <c r="Q1635">
        <v>30.601389000000001</v>
      </c>
      <c r="R1635">
        <v>-96.314443999999995</v>
      </c>
      <c r="S1635">
        <v>6</v>
      </c>
      <c r="T1635">
        <v>16</v>
      </c>
      <c r="U1635">
        <v>0</v>
      </c>
      <c r="V1635">
        <v>6</v>
      </c>
      <c r="W1635">
        <v>16</v>
      </c>
    </row>
    <row r="1636" spans="1:23">
      <c r="A1636" t="s">
        <v>37394</v>
      </c>
      <c r="B1636" t="s">
        <v>31604</v>
      </c>
      <c r="C1636" t="s">
        <v>31605</v>
      </c>
      <c r="D1636">
        <v>1987</v>
      </c>
      <c r="E1636" t="s">
        <v>358</v>
      </c>
      <c r="F1636" t="s">
        <v>31606</v>
      </c>
      <c r="G1636">
        <v>10</v>
      </c>
      <c r="H1636" t="s">
        <v>37395</v>
      </c>
      <c r="I1636" t="s">
        <v>37396</v>
      </c>
      <c r="J1636">
        <v>9</v>
      </c>
      <c r="K1636" t="s">
        <v>37027</v>
      </c>
      <c r="L1636" t="s">
        <v>37397</v>
      </c>
      <c r="M1636" t="s">
        <v>37398</v>
      </c>
      <c r="N1636" t="s">
        <v>37399</v>
      </c>
      <c r="O1636" t="s">
        <v>37203</v>
      </c>
      <c r="P1636" t="s">
        <v>37402</v>
      </c>
      <c r="Q1636">
        <v>40.440556000000001</v>
      </c>
      <c r="R1636">
        <v>-109.30111100000001</v>
      </c>
      <c r="S1636">
        <v>5</v>
      </c>
      <c r="T1636">
        <v>10</v>
      </c>
      <c r="U1636">
        <v>100</v>
      </c>
      <c r="V1636">
        <v>57</v>
      </c>
      <c r="W1636">
        <v>10</v>
      </c>
    </row>
    <row r="1637" spans="1:23">
      <c r="A1637" t="s">
        <v>37394</v>
      </c>
      <c r="B1637" t="s">
        <v>31604</v>
      </c>
      <c r="C1637" t="s">
        <v>31605</v>
      </c>
      <c r="D1637">
        <v>1987</v>
      </c>
      <c r="E1637" t="s">
        <v>358</v>
      </c>
      <c r="F1637" t="s">
        <v>31606</v>
      </c>
      <c r="G1637">
        <v>10</v>
      </c>
      <c r="H1637" t="s">
        <v>37395</v>
      </c>
      <c r="I1637" t="s">
        <v>37396</v>
      </c>
      <c r="J1637">
        <v>9</v>
      </c>
      <c r="K1637" t="s">
        <v>37027</v>
      </c>
      <c r="L1637" t="s">
        <v>37397</v>
      </c>
      <c r="M1637" t="s">
        <v>37398</v>
      </c>
      <c r="N1637" t="s">
        <v>37399</v>
      </c>
      <c r="O1637" t="s">
        <v>37203</v>
      </c>
      <c r="P1637" t="s">
        <v>37402</v>
      </c>
      <c r="Q1637">
        <v>40.440556000000001</v>
      </c>
      <c r="R1637">
        <v>-109.30111100000001</v>
      </c>
      <c r="S1637">
        <v>5</v>
      </c>
      <c r="T1637">
        <v>12</v>
      </c>
      <c r="U1637">
        <v>100</v>
      </c>
      <c r="V1637">
        <v>16</v>
      </c>
      <c r="W1637">
        <v>12</v>
      </c>
    </row>
    <row r="1638" spans="1:23">
      <c r="A1638" t="s">
        <v>37394</v>
      </c>
      <c r="B1638" t="s">
        <v>31604</v>
      </c>
      <c r="C1638" t="s">
        <v>31605</v>
      </c>
      <c r="D1638">
        <v>1987</v>
      </c>
      <c r="E1638" t="s">
        <v>358</v>
      </c>
      <c r="F1638" t="s">
        <v>31606</v>
      </c>
      <c r="G1638">
        <v>10</v>
      </c>
      <c r="H1638" t="s">
        <v>37395</v>
      </c>
      <c r="I1638" t="s">
        <v>37396</v>
      </c>
      <c r="J1638">
        <v>9</v>
      </c>
      <c r="K1638" t="s">
        <v>37027</v>
      </c>
      <c r="L1638" t="s">
        <v>37397</v>
      </c>
      <c r="M1638" t="s">
        <v>37398</v>
      </c>
      <c r="N1638" t="s">
        <v>37399</v>
      </c>
      <c r="O1638" t="s">
        <v>37203</v>
      </c>
      <c r="P1638" t="s">
        <v>37402</v>
      </c>
      <c r="Q1638">
        <v>40.440556000000001</v>
      </c>
      <c r="R1638">
        <v>-109.30111100000001</v>
      </c>
      <c r="S1638">
        <v>5</v>
      </c>
      <c r="T1638">
        <v>13</v>
      </c>
      <c r="U1638">
        <v>100</v>
      </c>
      <c r="V1638">
        <v>20</v>
      </c>
      <c r="W1638">
        <v>13</v>
      </c>
    </row>
    <row r="1639" spans="1:23">
      <c r="A1639" t="s">
        <v>37394</v>
      </c>
      <c r="B1639" t="s">
        <v>31604</v>
      </c>
      <c r="C1639" t="s">
        <v>31605</v>
      </c>
      <c r="D1639">
        <v>1987</v>
      </c>
      <c r="E1639" t="s">
        <v>358</v>
      </c>
      <c r="F1639" t="s">
        <v>31606</v>
      </c>
      <c r="G1639">
        <v>10</v>
      </c>
      <c r="H1639" t="s">
        <v>37395</v>
      </c>
      <c r="I1639" t="s">
        <v>37396</v>
      </c>
      <c r="J1639">
        <v>9</v>
      </c>
      <c r="K1639" t="s">
        <v>37027</v>
      </c>
      <c r="L1639" t="s">
        <v>37397</v>
      </c>
      <c r="M1639" t="s">
        <v>37398</v>
      </c>
      <c r="N1639" t="s">
        <v>37399</v>
      </c>
      <c r="O1639" t="s">
        <v>37203</v>
      </c>
      <c r="P1639" t="s">
        <v>37402</v>
      </c>
      <c r="Q1639">
        <v>40.440556000000001</v>
      </c>
      <c r="R1639">
        <v>-109.30111100000001</v>
      </c>
      <c r="S1639">
        <v>5</v>
      </c>
      <c r="T1639">
        <v>14</v>
      </c>
      <c r="U1639">
        <v>25</v>
      </c>
      <c r="V1639">
        <v>24</v>
      </c>
      <c r="W1639">
        <v>14</v>
      </c>
    </row>
    <row r="1640" spans="1:23">
      <c r="A1640" t="s">
        <v>37394</v>
      </c>
      <c r="B1640" t="s">
        <v>31604</v>
      </c>
      <c r="C1640" t="s">
        <v>31605</v>
      </c>
      <c r="D1640">
        <v>1987</v>
      </c>
      <c r="E1640" t="s">
        <v>358</v>
      </c>
      <c r="F1640" t="s">
        <v>31606</v>
      </c>
      <c r="G1640">
        <v>10</v>
      </c>
      <c r="H1640" t="s">
        <v>37395</v>
      </c>
      <c r="I1640" t="s">
        <v>37396</v>
      </c>
      <c r="J1640">
        <v>9</v>
      </c>
      <c r="K1640" t="s">
        <v>37027</v>
      </c>
      <c r="L1640" t="s">
        <v>37397</v>
      </c>
      <c r="M1640" t="s">
        <v>37398</v>
      </c>
      <c r="N1640" t="s">
        <v>37399</v>
      </c>
      <c r="O1640" t="s">
        <v>37203</v>
      </c>
      <c r="P1640" t="s">
        <v>37402</v>
      </c>
      <c r="Q1640">
        <v>40.440556000000001</v>
      </c>
      <c r="R1640">
        <v>-109.30111100000001</v>
      </c>
      <c r="S1640">
        <v>5</v>
      </c>
      <c r="T1640">
        <v>16</v>
      </c>
      <c r="U1640">
        <v>0</v>
      </c>
      <c r="V1640">
        <v>20</v>
      </c>
      <c r="W1640">
        <v>16</v>
      </c>
    </row>
    <row r="1641" spans="1:23">
      <c r="A1641" t="s">
        <v>37394</v>
      </c>
      <c r="B1641" t="s">
        <v>31604</v>
      </c>
      <c r="C1641" t="s">
        <v>31605</v>
      </c>
      <c r="D1641">
        <v>1987</v>
      </c>
      <c r="E1641" t="s">
        <v>358</v>
      </c>
      <c r="F1641" t="s">
        <v>31606</v>
      </c>
      <c r="G1641">
        <v>10</v>
      </c>
      <c r="H1641" t="s">
        <v>37395</v>
      </c>
      <c r="I1641" t="s">
        <v>37396</v>
      </c>
      <c r="J1641">
        <v>9</v>
      </c>
      <c r="K1641" t="s">
        <v>37027</v>
      </c>
      <c r="L1641" t="s">
        <v>37397</v>
      </c>
      <c r="M1641" t="s">
        <v>37398</v>
      </c>
      <c r="N1641" t="s">
        <v>37399</v>
      </c>
      <c r="O1641" t="s">
        <v>37203</v>
      </c>
      <c r="P1641" t="s">
        <v>37403</v>
      </c>
      <c r="Q1641">
        <v>50.554167</v>
      </c>
      <c r="R1641">
        <v>-96.633332999999993</v>
      </c>
      <c r="S1641">
        <v>4</v>
      </c>
      <c r="T1641">
        <v>12</v>
      </c>
      <c r="U1641">
        <v>100</v>
      </c>
      <c r="V1641">
        <v>18</v>
      </c>
      <c r="W1641">
        <v>12</v>
      </c>
    </row>
    <row r="1642" spans="1:23">
      <c r="A1642" t="s">
        <v>37394</v>
      </c>
      <c r="B1642" t="s">
        <v>31604</v>
      </c>
      <c r="C1642" t="s">
        <v>31605</v>
      </c>
      <c r="D1642">
        <v>1987</v>
      </c>
      <c r="E1642" t="s">
        <v>358</v>
      </c>
      <c r="F1642" t="s">
        <v>31606</v>
      </c>
      <c r="G1642">
        <v>10</v>
      </c>
      <c r="H1642" t="s">
        <v>37395</v>
      </c>
      <c r="I1642" t="s">
        <v>37396</v>
      </c>
      <c r="J1642">
        <v>9</v>
      </c>
      <c r="K1642" t="s">
        <v>37027</v>
      </c>
      <c r="L1642" t="s">
        <v>37397</v>
      </c>
      <c r="M1642" t="s">
        <v>37398</v>
      </c>
      <c r="N1642" t="s">
        <v>37399</v>
      </c>
      <c r="O1642" t="s">
        <v>37203</v>
      </c>
      <c r="P1642" t="s">
        <v>37403</v>
      </c>
      <c r="Q1642">
        <v>50.554167</v>
      </c>
      <c r="R1642">
        <v>-96.633332999999993</v>
      </c>
      <c r="S1642">
        <v>4</v>
      </c>
      <c r="T1642">
        <v>14</v>
      </c>
      <c r="U1642">
        <v>65</v>
      </c>
      <c r="V1642">
        <v>11</v>
      </c>
      <c r="W1642">
        <v>14</v>
      </c>
    </row>
    <row r="1643" spans="1:23">
      <c r="A1643" t="s">
        <v>37394</v>
      </c>
      <c r="B1643" t="s">
        <v>31604</v>
      </c>
      <c r="C1643" t="s">
        <v>31605</v>
      </c>
      <c r="D1643">
        <v>1987</v>
      </c>
      <c r="E1643" t="s">
        <v>358</v>
      </c>
      <c r="F1643" t="s">
        <v>31606</v>
      </c>
      <c r="G1643">
        <v>10</v>
      </c>
      <c r="H1643" t="s">
        <v>37395</v>
      </c>
      <c r="I1643" t="s">
        <v>37396</v>
      </c>
      <c r="J1643">
        <v>9</v>
      </c>
      <c r="K1643" t="s">
        <v>37027</v>
      </c>
      <c r="L1643" t="s">
        <v>37397</v>
      </c>
      <c r="M1643" t="s">
        <v>37398</v>
      </c>
      <c r="N1643" t="s">
        <v>37399</v>
      </c>
      <c r="O1643" t="s">
        <v>37203</v>
      </c>
      <c r="P1643" t="s">
        <v>37403</v>
      </c>
      <c r="Q1643">
        <v>50.554167</v>
      </c>
      <c r="R1643">
        <v>-96.633332999999993</v>
      </c>
      <c r="S1643">
        <v>4</v>
      </c>
      <c r="T1643">
        <v>15</v>
      </c>
      <c r="U1643">
        <v>0</v>
      </c>
      <c r="V1643">
        <v>18</v>
      </c>
      <c r="W1643">
        <v>15</v>
      </c>
    </row>
    <row r="1644" spans="1:23">
      <c r="A1644" t="s">
        <v>37394</v>
      </c>
      <c r="B1644" t="s">
        <v>31604</v>
      </c>
      <c r="C1644" t="s">
        <v>31605</v>
      </c>
      <c r="D1644">
        <v>1987</v>
      </c>
      <c r="E1644" t="s">
        <v>358</v>
      </c>
      <c r="F1644" t="s">
        <v>31606</v>
      </c>
      <c r="G1644">
        <v>10</v>
      </c>
      <c r="H1644" t="s">
        <v>37395</v>
      </c>
      <c r="I1644" t="s">
        <v>37396</v>
      </c>
      <c r="J1644">
        <v>9</v>
      </c>
      <c r="K1644" t="s">
        <v>37027</v>
      </c>
      <c r="L1644" t="s">
        <v>37397</v>
      </c>
      <c r="M1644" t="s">
        <v>37398</v>
      </c>
      <c r="N1644" t="s">
        <v>37399</v>
      </c>
      <c r="O1644" t="s">
        <v>37203</v>
      </c>
      <c r="P1644" t="s">
        <v>37403</v>
      </c>
      <c r="Q1644">
        <v>50.554167</v>
      </c>
      <c r="R1644">
        <v>-96.633332999999993</v>
      </c>
      <c r="S1644">
        <v>4</v>
      </c>
      <c r="T1644">
        <v>16</v>
      </c>
      <c r="U1644">
        <v>0</v>
      </c>
      <c r="V1644">
        <v>18</v>
      </c>
      <c r="W1644">
        <v>16</v>
      </c>
    </row>
    <row r="1645" spans="1:23">
      <c r="A1645" t="s">
        <v>37394</v>
      </c>
      <c r="B1645" t="s">
        <v>31604</v>
      </c>
      <c r="C1645" t="s">
        <v>31605</v>
      </c>
      <c r="D1645">
        <v>1987</v>
      </c>
      <c r="E1645" t="s">
        <v>358</v>
      </c>
      <c r="F1645" t="s">
        <v>31606</v>
      </c>
      <c r="G1645">
        <v>10</v>
      </c>
      <c r="H1645" t="s">
        <v>37395</v>
      </c>
      <c r="I1645" t="s">
        <v>37396</v>
      </c>
      <c r="J1645">
        <v>9</v>
      </c>
      <c r="K1645" t="s">
        <v>37027</v>
      </c>
      <c r="L1645" t="s">
        <v>37397</v>
      </c>
      <c r="M1645" t="s">
        <v>37398</v>
      </c>
      <c r="N1645" t="s">
        <v>37399</v>
      </c>
      <c r="O1645" t="s">
        <v>37203</v>
      </c>
      <c r="P1645" t="s">
        <v>37404</v>
      </c>
      <c r="Q1645">
        <v>42.444133000000001</v>
      </c>
      <c r="R1645">
        <v>-76.503179000000003</v>
      </c>
      <c r="S1645">
        <v>6</v>
      </c>
      <c r="T1645">
        <v>10</v>
      </c>
      <c r="U1645">
        <v>100</v>
      </c>
      <c r="V1645">
        <v>25</v>
      </c>
      <c r="W1645">
        <v>10</v>
      </c>
    </row>
    <row r="1646" spans="1:23">
      <c r="A1646" t="s">
        <v>37394</v>
      </c>
      <c r="B1646" t="s">
        <v>31604</v>
      </c>
      <c r="C1646" t="s">
        <v>31605</v>
      </c>
      <c r="D1646">
        <v>1987</v>
      </c>
      <c r="E1646" t="s">
        <v>358</v>
      </c>
      <c r="F1646" t="s">
        <v>31606</v>
      </c>
      <c r="G1646">
        <v>10</v>
      </c>
      <c r="H1646" t="s">
        <v>37395</v>
      </c>
      <c r="I1646" t="s">
        <v>37396</v>
      </c>
      <c r="J1646">
        <v>9</v>
      </c>
      <c r="K1646" t="s">
        <v>37027</v>
      </c>
      <c r="L1646" t="s">
        <v>37397</v>
      </c>
      <c r="M1646" t="s">
        <v>37398</v>
      </c>
      <c r="N1646" t="s">
        <v>37399</v>
      </c>
      <c r="O1646" t="s">
        <v>37203</v>
      </c>
      <c r="P1646" t="s">
        <v>37404</v>
      </c>
      <c r="Q1646">
        <v>42.444133000000001</v>
      </c>
      <c r="R1646">
        <v>-76.503179000000003</v>
      </c>
      <c r="S1646">
        <v>6</v>
      </c>
      <c r="T1646">
        <v>12</v>
      </c>
      <c r="U1646">
        <v>100</v>
      </c>
      <c r="V1646">
        <v>62</v>
      </c>
      <c r="W1646">
        <v>12</v>
      </c>
    </row>
    <row r="1647" spans="1:23">
      <c r="A1647" t="s">
        <v>37394</v>
      </c>
      <c r="B1647" t="s">
        <v>31604</v>
      </c>
      <c r="C1647" t="s">
        <v>31605</v>
      </c>
      <c r="D1647">
        <v>1987</v>
      </c>
      <c r="E1647" t="s">
        <v>358</v>
      </c>
      <c r="F1647" t="s">
        <v>31606</v>
      </c>
      <c r="G1647">
        <v>10</v>
      </c>
      <c r="H1647" t="s">
        <v>37395</v>
      </c>
      <c r="I1647" t="s">
        <v>37396</v>
      </c>
      <c r="J1647">
        <v>9</v>
      </c>
      <c r="K1647" t="s">
        <v>37027</v>
      </c>
      <c r="L1647" t="s">
        <v>37397</v>
      </c>
      <c r="M1647" t="s">
        <v>37398</v>
      </c>
      <c r="N1647" t="s">
        <v>37399</v>
      </c>
      <c r="O1647" t="s">
        <v>37203</v>
      </c>
      <c r="P1647" t="s">
        <v>37404</v>
      </c>
      <c r="Q1647">
        <v>42.444133000000001</v>
      </c>
      <c r="R1647">
        <v>-76.503179000000003</v>
      </c>
      <c r="S1647">
        <v>6</v>
      </c>
      <c r="T1647">
        <v>13</v>
      </c>
      <c r="U1647">
        <v>36</v>
      </c>
      <c r="V1647">
        <v>44</v>
      </c>
      <c r="W1647">
        <v>13</v>
      </c>
    </row>
    <row r="1648" spans="1:23">
      <c r="A1648" t="s">
        <v>37394</v>
      </c>
      <c r="B1648" t="s">
        <v>31604</v>
      </c>
      <c r="C1648" t="s">
        <v>31605</v>
      </c>
      <c r="D1648">
        <v>1987</v>
      </c>
      <c r="E1648" t="s">
        <v>358</v>
      </c>
      <c r="F1648" t="s">
        <v>31606</v>
      </c>
      <c r="G1648">
        <v>10</v>
      </c>
      <c r="H1648" t="s">
        <v>37395</v>
      </c>
      <c r="I1648" t="s">
        <v>37396</v>
      </c>
      <c r="J1648">
        <v>9</v>
      </c>
      <c r="K1648" t="s">
        <v>37027</v>
      </c>
      <c r="L1648" t="s">
        <v>37397</v>
      </c>
      <c r="M1648" t="s">
        <v>37398</v>
      </c>
      <c r="N1648" t="s">
        <v>37399</v>
      </c>
      <c r="O1648" t="s">
        <v>37203</v>
      </c>
      <c r="P1648" t="s">
        <v>37404</v>
      </c>
      <c r="Q1648">
        <v>42.444133000000001</v>
      </c>
      <c r="R1648">
        <v>-76.503179000000003</v>
      </c>
      <c r="S1648">
        <v>6</v>
      </c>
      <c r="T1648">
        <v>14</v>
      </c>
      <c r="U1648">
        <v>0</v>
      </c>
      <c r="V1648">
        <v>63</v>
      </c>
      <c r="W1648">
        <v>14</v>
      </c>
    </row>
    <row r="1649" spans="1:24">
      <c r="A1649" t="s">
        <v>37394</v>
      </c>
      <c r="B1649" t="s">
        <v>31604</v>
      </c>
      <c r="C1649" t="s">
        <v>31605</v>
      </c>
      <c r="D1649">
        <v>1987</v>
      </c>
      <c r="E1649" t="s">
        <v>358</v>
      </c>
      <c r="F1649" t="s">
        <v>31606</v>
      </c>
      <c r="G1649">
        <v>10</v>
      </c>
      <c r="H1649" t="s">
        <v>37395</v>
      </c>
      <c r="I1649" t="s">
        <v>37396</v>
      </c>
      <c r="J1649">
        <v>9</v>
      </c>
      <c r="K1649" t="s">
        <v>37027</v>
      </c>
      <c r="L1649" t="s">
        <v>37397</v>
      </c>
      <c r="M1649" t="s">
        <v>37398</v>
      </c>
      <c r="N1649" t="s">
        <v>37399</v>
      </c>
      <c r="O1649" t="s">
        <v>37203</v>
      </c>
      <c r="P1649" t="s">
        <v>37404</v>
      </c>
      <c r="Q1649">
        <v>42.444133000000001</v>
      </c>
      <c r="R1649">
        <v>-76.503179000000003</v>
      </c>
      <c r="S1649">
        <v>6</v>
      </c>
      <c r="T1649">
        <v>15</v>
      </c>
      <c r="U1649">
        <v>0</v>
      </c>
      <c r="V1649">
        <v>43</v>
      </c>
      <c r="W1649">
        <v>15</v>
      </c>
    </row>
    <row r="1650" spans="1:24">
      <c r="A1650" t="s">
        <v>37394</v>
      </c>
      <c r="B1650" t="s">
        <v>31604</v>
      </c>
      <c r="C1650" t="s">
        <v>31605</v>
      </c>
      <c r="D1650">
        <v>1987</v>
      </c>
      <c r="E1650" t="s">
        <v>358</v>
      </c>
      <c r="F1650" t="s">
        <v>31606</v>
      </c>
      <c r="G1650">
        <v>10</v>
      </c>
      <c r="H1650" t="s">
        <v>37395</v>
      </c>
      <c r="I1650" t="s">
        <v>37396</v>
      </c>
      <c r="J1650">
        <v>9</v>
      </c>
      <c r="K1650" t="s">
        <v>37027</v>
      </c>
      <c r="L1650" t="s">
        <v>37397</v>
      </c>
      <c r="M1650" t="s">
        <v>37398</v>
      </c>
      <c r="N1650" t="s">
        <v>37399</v>
      </c>
      <c r="O1650" t="s">
        <v>37203</v>
      </c>
      <c r="P1650" t="s">
        <v>37404</v>
      </c>
      <c r="Q1650">
        <v>42.444133000000001</v>
      </c>
      <c r="R1650">
        <v>-76.503179000000003</v>
      </c>
      <c r="S1650">
        <v>6</v>
      </c>
      <c r="T1650">
        <v>16</v>
      </c>
      <c r="U1650">
        <v>0</v>
      </c>
      <c r="V1650">
        <v>39</v>
      </c>
      <c r="W1650">
        <v>16</v>
      </c>
    </row>
    <row r="1651" spans="1:24">
      <c r="A1651" t="s">
        <v>37394</v>
      </c>
      <c r="B1651" t="s">
        <v>31604</v>
      </c>
      <c r="C1651" t="s">
        <v>31605</v>
      </c>
      <c r="D1651">
        <v>1987</v>
      </c>
      <c r="E1651" t="s">
        <v>358</v>
      </c>
      <c r="F1651" t="s">
        <v>31606</v>
      </c>
      <c r="G1651">
        <v>10</v>
      </c>
      <c r="H1651" t="s">
        <v>37395</v>
      </c>
      <c r="I1651" t="s">
        <v>37396</v>
      </c>
      <c r="J1651">
        <v>9</v>
      </c>
      <c r="K1651" t="s">
        <v>37027</v>
      </c>
      <c r="L1651" t="s">
        <v>37397</v>
      </c>
      <c r="M1651" t="s">
        <v>37398</v>
      </c>
      <c r="N1651" t="s">
        <v>37399</v>
      </c>
      <c r="O1651" t="s">
        <v>37203</v>
      </c>
      <c r="P1651" t="s">
        <v>37405</v>
      </c>
      <c r="Q1651">
        <v>40.431269</v>
      </c>
      <c r="R1651">
        <v>-105.33966100000001</v>
      </c>
      <c r="S1651">
        <v>6</v>
      </c>
      <c r="T1651">
        <v>10</v>
      </c>
      <c r="U1651">
        <v>100</v>
      </c>
      <c r="V1651">
        <v>12</v>
      </c>
      <c r="W1651">
        <v>10</v>
      </c>
    </row>
    <row r="1652" spans="1:24">
      <c r="A1652" t="s">
        <v>37394</v>
      </c>
      <c r="B1652" t="s">
        <v>31604</v>
      </c>
      <c r="C1652" t="s">
        <v>31605</v>
      </c>
      <c r="D1652">
        <v>1987</v>
      </c>
      <c r="E1652" t="s">
        <v>358</v>
      </c>
      <c r="F1652" t="s">
        <v>31606</v>
      </c>
      <c r="G1652">
        <v>10</v>
      </c>
      <c r="H1652" t="s">
        <v>37395</v>
      </c>
      <c r="I1652" t="s">
        <v>37396</v>
      </c>
      <c r="J1652">
        <v>9</v>
      </c>
      <c r="K1652" t="s">
        <v>37027</v>
      </c>
      <c r="L1652" t="s">
        <v>37397</v>
      </c>
      <c r="M1652" t="s">
        <v>37398</v>
      </c>
      <c r="N1652" t="s">
        <v>37399</v>
      </c>
      <c r="O1652" t="s">
        <v>37203</v>
      </c>
      <c r="P1652" t="s">
        <v>37405</v>
      </c>
      <c r="Q1652">
        <v>40.431269</v>
      </c>
      <c r="R1652">
        <v>-105.33966100000001</v>
      </c>
      <c r="S1652">
        <v>6</v>
      </c>
      <c r="T1652">
        <v>12</v>
      </c>
      <c r="U1652">
        <v>86</v>
      </c>
      <c r="V1652">
        <v>14</v>
      </c>
      <c r="W1652">
        <v>12</v>
      </c>
    </row>
    <row r="1653" spans="1:24">
      <c r="A1653" t="s">
        <v>37394</v>
      </c>
      <c r="B1653" t="s">
        <v>31604</v>
      </c>
      <c r="C1653" t="s">
        <v>31605</v>
      </c>
      <c r="D1653">
        <v>1987</v>
      </c>
      <c r="E1653" t="s">
        <v>358</v>
      </c>
      <c r="F1653" t="s">
        <v>31606</v>
      </c>
      <c r="G1653">
        <v>10</v>
      </c>
      <c r="H1653" t="s">
        <v>37395</v>
      </c>
      <c r="I1653" t="s">
        <v>37396</v>
      </c>
      <c r="J1653">
        <v>9</v>
      </c>
      <c r="K1653" t="s">
        <v>37027</v>
      </c>
      <c r="L1653" t="s">
        <v>37397</v>
      </c>
      <c r="M1653" t="s">
        <v>37398</v>
      </c>
      <c r="N1653" t="s">
        <v>37399</v>
      </c>
      <c r="O1653" t="s">
        <v>37203</v>
      </c>
      <c r="P1653" t="s">
        <v>37405</v>
      </c>
      <c r="Q1653">
        <v>40.431269</v>
      </c>
      <c r="R1653">
        <v>-105.33966100000001</v>
      </c>
      <c r="S1653">
        <v>6</v>
      </c>
      <c r="T1653">
        <v>13</v>
      </c>
      <c r="U1653">
        <v>93</v>
      </c>
      <c r="V1653">
        <v>15</v>
      </c>
      <c r="W1653">
        <v>13</v>
      </c>
    </row>
    <row r="1654" spans="1:24">
      <c r="A1654" t="s">
        <v>37394</v>
      </c>
      <c r="B1654" t="s">
        <v>31604</v>
      </c>
      <c r="C1654" t="s">
        <v>31605</v>
      </c>
      <c r="D1654">
        <v>1987</v>
      </c>
      <c r="E1654" t="s">
        <v>358</v>
      </c>
      <c r="F1654" t="s">
        <v>31606</v>
      </c>
      <c r="G1654">
        <v>10</v>
      </c>
      <c r="H1654" t="s">
        <v>37395</v>
      </c>
      <c r="I1654" t="s">
        <v>37396</v>
      </c>
      <c r="J1654">
        <v>9</v>
      </c>
      <c r="K1654" t="s">
        <v>37027</v>
      </c>
      <c r="L1654" t="s">
        <v>37397</v>
      </c>
      <c r="M1654" t="s">
        <v>37398</v>
      </c>
      <c r="N1654" t="s">
        <v>37399</v>
      </c>
      <c r="O1654" t="s">
        <v>37203</v>
      </c>
      <c r="P1654" t="s">
        <v>37405</v>
      </c>
      <c r="Q1654">
        <v>40.431269</v>
      </c>
      <c r="R1654">
        <v>-105.33966100000001</v>
      </c>
      <c r="S1654">
        <v>6</v>
      </c>
      <c r="T1654">
        <v>14</v>
      </c>
      <c r="U1654">
        <v>10</v>
      </c>
      <c r="V1654">
        <v>10</v>
      </c>
      <c r="W1654">
        <v>14</v>
      </c>
    </row>
    <row r="1655" spans="1:24">
      <c r="A1655" t="s">
        <v>37394</v>
      </c>
      <c r="B1655" t="s">
        <v>31604</v>
      </c>
      <c r="C1655" t="s">
        <v>31605</v>
      </c>
      <c r="D1655">
        <v>1987</v>
      </c>
      <c r="E1655" t="s">
        <v>358</v>
      </c>
      <c r="F1655" t="s">
        <v>31606</v>
      </c>
      <c r="G1655">
        <v>10</v>
      </c>
      <c r="H1655" t="s">
        <v>37395</v>
      </c>
      <c r="I1655" t="s">
        <v>37396</v>
      </c>
      <c r="J1655">
        <v>9</v>
      </c>
      <c r="K1655" t="s">
        <v>37027</v>
      </c>
      <c r="L1655" t="s">
        <v>37397</v>
      </c>
      <c r="M1655" t="s">
        <v>37398</v>
      </c>
      <c r="N1655" t="s">
        <v>37399</v>
      </c>
      <c r="O1655" t="s">
        <v>37203</v>
      </c>
      <c r="P1655" t="s">
        <v>37405</v>
      </c>
      <c r="Q1655">
        <v>40.431269</v>
      </c>
      <c r="R1655">
        <v>-105.33966100000001</v>
      </c>
      <c r="S1655">
        <v>6</v>
      </c>
      <c r="T1655">
        <v>15</v>
      </c>
      <c r="U1655">
        <v>0</v>
      </c>
      <c r="V1655">
        <v>20</v>
      </c>
      <c r="W1655">
        <v>15</v>
      </c>
    </row>
    <row r="1656" spans="1:24">
      <c r="A1656" t="s">
        <v>37394</v>
      </c>
      <c r="B1656" t="s">
        <v>31604</v>
      </c>
      <c r="C1656" t="s">
        <v>31605</v>
      </c>
      <c r="D1656">
        <v>1987</v>
      </c>
      <c r="E1656" t="s">
        <v>358</v>
      </c>
      <c r="F1656" t="s">
        <v>31606</v>
      </c>
      <c r="G1656">
        <v>10</v>
      </c>
      <c r="H1656" t="s">
        <v>37395</v>
      </c>
      <c r="I1656" t="s">
        <v>37396</v>
      </c>
      <c r="J1656">
        <v>9</v>
      </c>
      <c r="K1656" t="s">
        <v>37027</v>
      </c>
      <c r="L1656" t="s">
        <v>37397</v>
      </c>
      <c r="M1656" t="s">
        <v>37398</v>
      </c>
      <c r="N1656" t="s">
        <v>37399</v>
      </c>
      <c r="O1656" t="s">
        <v>37203</v>
      </c>
      <c r="P1656" t="s">
        <v>37405</v>
      </c>
      <c r="Q1656">
        <v>40.431269</v>
      </c>
      <c r="R1656">
        <v>-105.33966100000001</v>
      </c>
      <c r="S1656">
        <v>6</v>
      </c>
      <c r="T1656">
        <v>16</v>
      </c>
      <c r="U1656">
        <v>0</v>
      </c>
      <c r="V1656">
        <v>20</v>
      </c>
      <c r="W1656">
        <v>16</v>
      </c>
    </row>
    <row r="1657" spans="1:24" hidden="1">
      <c r="A1657" t="s">
        <v>37394</v>
      </c>
      <c r="B1657" t="s">
        <v>31604</v>
      </c>
      <c r="C1657" t="s">
        <v>31605</v>
      </c>
      <c r="D1657">
        <v>1987</v>
      </c>
      <c r="E1657" t="s">
        <v>358</v>
      </c>
      <c r="F1657" t="s">
        <v>31606</v>
      </c>
      <c r="G1657">
        <v>10</v>
      </c>
      <c r="H1657" t="s">
        <v>37395</v>
      </c>
      <c r="I1657" t="s">
        <v>37396</v>
      </c>
      <c r="J1657">
        <v>9</v>
      </c>
      <c r="K1657" t="s">
        <v>37027</v>
      </c>
      <c r="L1657" t="s">
        <v>37397</v>
      </c>
      <c r="M1657" t="s">
        <v>37398</v>
      </c>
      <c r="N1657" t="s">
        <v>37399</v>
      </c>
      <c r="O1657" t="s">
        <v>37203</v>
      </c>
      <c r="P1657" t="s">
        <v>37406</v>
      </c>
      <c r="Q1657">
        <v>33.564722000000003</v>
      </c>
      <c r="R1657">
        <v>-101.87777800000001</v>
      </c>
      <c r="S1657">
        <v>3</v>
      </c>
      <c r="T1657">
        <v>12</v>
      </c>
      <c r="U1657">
        <v>100</v>
      </c>
      <c r="V1657">
        <v>12</v>
      </c>
      <c r="W1657">
        <v>12</v>
      </c>
      <c r="X1657" t="s">
        <v>13429</v>
      </c>
    </row>
    <row r="1658" spans="1:24" hidden="1">
      <c r="A1658" t="s">
        <v>37394</v>
      </c>
      <c r="B1658" t="s">
        <v>31604</v>
      </c>
      <c r="C1658" t="s">
        <v>31605</v>
      </c>
      <c r="D1658">
        <v>1987</v>
      </c>
      <c r="E1658" t="s">
        <v>358</v>
      </c>
      <c r="F1658" t="s">
        <v>31606</v>
      </c>
      <c r="G1658">
        <v>10</v>
      </c>
      <c r="H1658" t="s">
        <v>37395</v>
      </c>
      <c r="I1658" t="s">
        <v>37396</v>
      </c>
      <c r="J1658">
        <v>9</v>
      </c>
      <c r="K1658" t="s">
        <v>37027</v>
      </c>
      <c r="L1658" t="s">
        <v>37397</v>
      </c>
      <c r="M1658" t="s">
        <v>37398</v>
      </c>
      <c r="N1658" t="s">
        <v>37399</v>
      </c>
      <c r="O1658" t="s">
        <v>37203</v>
      </c>
      <c r="P1658" t="s">
        <v>37406</v>
      </c>
      <c r="Q1658">
        <v>33.564722000000003</v>
      </c>
      <c r="R1658">
        <v>-101.87777800000001</v>
      </c>
      <c r="S1658">
        <v>3</v>
      </c>
      <c r="T1658">
        <v>13</v>
      </c>
      <c r="U1658">
        <v>27</v>
      </c>
      <c r="V1658">
        <v>11</v>
      </c>
      <c r="W1658">
        <v>13</v>
      </c>
      <c r="X1658" t="s">
        <v>13429</v>
      </c>
    </row>
    <row r="1659" spans="1:24" hidden="1">
      <c r="A1659" t="s">
        <v>37394</v>
      </c>
      <c r="B1659" t="s">
        <v>31604</v>
      </c>
      <c r="C1659" t="s">
        <v>31605</v>
      </c>
      <c r="D1659">
        <v>1987</v>
      </c>
      <c r="E1659" t="s">
        <v>358</v>
      </c>
      <c r="F1659" t="s">
        <v>31606</v>
      </c>
      <c r="G1659">
        <v>10</v>
      </c>
      <c r="H1659" t="s">
        <v>37395</v>
      </c>
      <c r="I1659" t="s">
        <v>37396</v>
      </c>
      <c r="J1659">
        <v>9</v>
      </c>
      <c r="K1659" t="s">
        <v>37027</v>
      </c>
      <c r="L1659" t="s">
        <v>37397</v>
      </c>
      <c r="M1659" t="s">
        <v>37398</v>
      </c>
      <c r="N1659" t="s">
        <v>37399</v>
      </c>
      <c r="O1659" t="s">
        <v>37203</v>
      </c>
      <c r="P1659" t="s">
        <v>37406</v>
      </c>
      <c r="Q1659">
        <v>33.564722000000003</v>
      </c>
      <c r="R1659">
        <v>-101.87777800000001</v>
      </c>
      <c r="S1659">
        <v>3</v>
      </c>
      <c r="T1659">
        <v>14</v>
      </c>
      <c r="U1659">
        <v>0</v>
      </c>
      <c r="V1659">
        <v>12</v>
      </c>
      <c r="W1659">
        <v>14</v>
      </c>
      <c r="X1659" t="s">
        <v>13429</v>
      </c>
    </row>
    <row r="1660" spans="1:24">
      <c r="A1660" t="s">
        <v>37394</v>
      </c>
      <c r="B1660" t="s">
        <v>31604</v>
      </c>
      <c r="C1660" t="s">
        <v>31605</v>
      </c>
      <c r="D1660">
        <v>1987</v>
      </c>
      <c r="E1660" t="s">
        <v>358</v>
      </c>
      <c r="F1660" t="s">
        <v>31606</v>
      </c>
      <c r="G1660">
        <v>10</v>
      </c>
      <c r="H1660" t="s">
        <v>37395</v>
      </c>
      <c r="I1660" t="s">
        <v>37396</v>
      </c>
      <c r="J1660">
        <v>9</v>
      </c>
      <c r="K1660" t="s">
        <v>37027</v>
      </c>
      <c r="L1660" t="s">
        <v>37397</v>
      </c>
      <c r="M1660" t="s">
        <v>37398</v>
      </c>
      <c r="N1660" t="s">
        <v>37399</v>
      </c>
      <c r="O1660" t="s">
        <v>37203</v>
      </c>
      <c r="P1660" t="s">
        <v>37407</v>
      </c>
      <c r="Q1660">
        <v>39.113056</v>
      </c>
      <c r="R1660">
        <v>-96.628056000000001</v>
      </c>
      <c r="S1660">
        <v>6</v>
      </c>
      <c r="T1660">
        <v>10</v>
      </c>
      <c r="U1660">
        <v>100</v>
      </c>
      <c r="V1660">
        <v>24</v>
      </c>
      <c r="W1660">
        <v>10</v>
      </c>
    </row>
    <row r="1661" spans="1:24">
      <c r="A1661" t="s">
        <v>37394</v>
      </c>
      <c r="B1661" t="s">
        <v>31604</v>
      </c>
      <c r="C1661" t="s">
        <v>31605</v>
      </c>
      <c r="D1661">
        <v>1987</v>
      </c>
      <c r="E1661" t="s">
        <v>358</v>
      </c>
      <c r="F1661" t="s">
        <v>31606</v>
      </c>
      <c r="G1661">
        <v>10</v>
      </c>
      <c r="H1661" t="s">
        <v>37395</v>
      </c>
      <c r="I1661" t="s">
        <v>37396</v>
      </c>
      <c r="J1661">
        <v>9</v>
      </c>
      <c r="K1661" t="s">
        <v>37027</v>
      </c>
      <c r="L1661" t="s">
        <v>37397</v>
      </c>
      <c r="M1661" t="s">
        <v>37398</v>
      </c>
      <c r="N1661" t="s">
        <v>37399</v>
      </c>
      <c r="O1661" t="s">
        <v>37203</v>
      </c>
      <c r="P1661" t="s">
        <v>37407</v>
      </c>
      <c r="Q1661">
        <v>39.113056</v>
      </c>
      <c r="R1661">
        <v>-96.628056000000001</v>
      </c>
      <c r="S1661">
        <v>6</v>
      </c>
      <c r="T1661">
        <v>12</v>
      </c>
      <c r="U1661">
        <v>100</v>
      </c>
      <c r="V1661">
        <v>38</v>
      </c>
      <c r="W1661">
        <v>12</v>
      </c>
    </row>
    <row r="1662" spans="1:24">
      <c r="A1662" t="s">
        <v>37394</v>
      </c>
      <c r="B1662" t="s">
        <v>31604</v>
      </c>
      <c r="C1662" t="s">
        <v>31605</v>
      </c>
      <c r="D1662">
        <v>1987</v>
      </c>
      <c r="E1662" t="s">
        <v>358</v>
      </c>
      <c r="F1662" t="s">
        <v>31606</v>
      </c>
      <c r="G1662">
        <v>10</v>
      </c>
      <c r="H1662" t="s">
        <v>37395</v>
      </c>
      <c r="I1662" t="s">
        <v>37396</v>
      </c>
      <c r="J1662">
        <v>9</v>
      </c>
      <c r="K1662" t="s">
        <v>37027</v>
      </c>
      <c r="L1662" t="s">
        <v>37397</v>
      </c>
      <c r="M1662" t="s">
        <v>37398</v>
      </c>
      <c r="N1662" t="s">
        <v>37399</v>
      </c>
      <c r="O1662" t="s">
        <v>37203</v>
      </c>
      <c r="P1662" t="s">
        <v>37407</v>
      </c>
      <c r="Q1662">
        <v>39.113056</v>
      </c>
      <c r="R1662">
        <v>-96.628056000000001</v>
      </c>
      <c r="S1662">
        <v>6</v>
      </c>
      <c r="T1662">
        <v>13</v>
      </c>
      <c r="U1662">
        <v>13</v>
      </c>
      <c r="V1662">
        <v>38</v>
      </c>
      <c r="W1662">
        <v>13</v>
      </c>
    </row>
    <row r="1663" spans="1:24">
      <c r="A1663" t="s">
        <v>37394</v>
      </c>
      <c r="B1663" t="s">
        <v>31604</v>
      </c>
      <c r="C1663" t="s">
        <v>31605</v>
      </c>
      <c r="D1663">
        <v>1987</v>
      </c>
      <c r="E1663" t="s">
        <v>358</v>
      </c>
      <c r="F1663" t="s">
        <v>31606</v>
      </c>
      <c r="G1663">
        <v>10</v>
      </c>
      <c r="H1663" t="s">
        <v>37395</v>
      </c>
      <c r="I1663" t="s">
        <v>37396</v>
      </c>
      <c r="J1663">
        <v>9</v>
      </c>
      <c r="K1663" t="s">
        <v>37027</v>
      </c>
      <c r="L1663" t="s">
        <v>37397</v>
      </c>
      <c r="M1663" t="s">
        <v>37398</v>
      </c>
      <c r="N1663" t="s">
        <v>37399</v>
      </c>
      <c r="O1663" t="s">
        <v>37203</v>
      </c>
      <c r="P1663" t="s">
        <v>37407</v>
      </c>
      <c r="Q1663">
        <v>39.113056</v>
      </c>
      <c r="R1663">
        <v>-96.628056000000001</v>
      </c>
      <c r="S1663">
        <v>6</v>
      </c>
      <c r="T1663">
        <v>14</v>
      </c>
      <c r="U1663">
        <v>0</v>
      </c>
      <c r="V1663">
        <v>37</v>
      </c>
      <c r="W1663">
        <v>14</v>
      </c>
    </row>
    <row r="1664" spans="1:24">
      <c r="A1664" t="s">
        <v>37394</v>
      </c>
      <c r="B1664" t="s">
        <v>31604</v>
      </c>
      <c r="C1664" t="s">
        <v>31605</v>
      </c>
      <c r="D1664">
        <v>1987</v>
      </c>
      <c r="E1664" t="s">
        <v>358</v>
      </c>
      <c r="F1664" t="s">
        <v>31606</v>
      </c>
      <c r="G1664">
        <v>10</v>
      </c>
      <c r="H1664" t="s">
        <v>37395</v>
      </c>
      <c r="I1664" t="s">
        <v>37396</v>
      </c>
      <c r="J1664">
        <v>9</v>
      </c>
      <c r="K1664" t="s">
        <v>37027</v>
      </c>
      <c r="L1664" t="s">
        <v>37397</v>
      </c>
      <c r="M1664" t="s">
        <v>37398</v>
      </c>
      <c r="N1664" t="s">
        <v>37399</v>
      </c>
      <c r="O1664" t="s">
        <v>37203</v>
      </c>
      <c r="P1664" t="s">
        <v>37407</v>
      </c>
      <c r="Q1664">
        <v>39.113056</v>
      </c>
      <c r="R1664">
        <v>-96.628056000000001</v>
      </c>
      <c r="S1664">
        <v>6</v>
      </c>
      <c r="T1664">
        <v>15</v>
      </c>
      <c r="U1664">
        <v>0</v>
      </c>
      <c r="V1664">
        <v>35</v>
      </c>
      <c r="W1664">
        <v>15</v>
      </c>
    </row>
    <row r="1665" spans="1:24">
      <c r="A1665" t="s">
        <v>37394</v>
      </c>
      <c r="B1665" t="s">
        <v>31604</v>
      </c>
      <c r="C1665" t="s">
        <v>31605</v>
      </c>
      <c r="D1665">
        <v>1987</v>
      </c>
      <c r="E1665" t="s">
        <v>358</v>
      </c>
      <c r="F1665" t="s">
        <v>31606</v>
      </c>
      <c r="G1665">
        <v>10</v>
      </c>
      <c r="H1665" t="s">
        <v>37395</v>
      </c>
      <c r="I1665" t="s">
        <v>37396</v>
      </c>
      <c r="J1665">
        <v>9</v>
      </c>
      <c r="K1665" t="s">
        <v>37027</v>
      </c>
      <c r="L1665" t="s">
        <v>37397</v>
      </c>
      <c r="M1665" t="s">
        <v>37398</v>
      </c>
      <c r="N1665" t="s">
        <v>37399</v>
      </c>
      <c r="O1665" t="s">
        <v>37203</v>
      </c>
      <c r="P1665" t="s">
        <v>37407</v>
      </c>
      <c r="Q1665">
        <v>39.113056</v>
      </c>
      <c r="R1665">
        <v>-96.628056000000001</v>
      </c>
      <c r="S1665">
        <v>6</v>
      </c>
      <c r="T1665">
        <v>16</v>
      </c>
      <c r="U1665">
        <v>0</v>
      </c>
      <c r="V1665">
        <v>37</v>
      </c>
      <c r="W1665">
        <v>16</v>
      </c>
    </row>
    <row r="1666" spans="1:24">
      <c r="A1666" t="s">
        <v>37394</v>
      </c>
      <c r="B1666" t="s">
        <v>31604</v>
      </c>
      <c r="C1666" t="s">
        <v>31605</v>
      </c>
      <c r="D1666">
        <v>1987</v>
      </c>
      <c r="E1666" t="s">
        <v>358</v>
      </c>
      <c r="F1666" t="s">
        <v>31606</v>
      </c>
      <c r="G1666">
        <v>10</v>
      </c>
      <c r="H1666" t="s">
        <v>37395</v>
      </c>
      <c r="I1666" t="s">
        <v>37396</v>
      </c>
      <c r="J1666">
        <v>9</v>
      </c>
      <c r="K1666" t="s">
        <v>37027</v>
      </c>
      <c r="L1666" t="s">
        <v>37397</v>
      </c>
      <c r="M1666" t="s">
        <v>37398</v>
      </c>
      <c r="N1666" t="s">
        <v>37399</v>
      </c>
      <c r="O1666" t="s">
        <v>37203</v>
      </c>
      <c r="P1666" t="s">
        <v>37408</v>
      </c>
      <c r="Q1666">
        <v>30.583333</v>
      </c>
      <c r="R1666">
        <v>-84.583332999999996</v>
      </c>
      <c r="S1666">
        <v>5</v>
      </c>
      <c r="T1666">
        <v>10</v>
      </c>
      <c r="U1666">
        <v>100</v>
      </c>
      <c r="V1666">
        <v>12</v>
      </c>
      <c r="W1666">
        <v>10</v>
      </c>
    </row>
    <row r="1667" spans="1:24">
      <c r="A1667" t="s">
        <v>37394</v>
      </c>
      <c r="B1667" t="s">
        <v>31604</v>
      </c>
      <c r="C1667" t="s">
        <v>31605</v>
      </c>
      <c r="D1667">
        <v>1987</v>
      </c>
      <c r="E1667" t="s">
        <v>358</v>
      </c>
      <c r="F1667" t="s">
        <v>31606</v>
      </c>
      <c r="G1667">
        <v>10</v>
      </c>
      <c r="H1667" t="s">
        <v>37395</v>
      </c>
      <c r="I1667" t="s">
        <v>37396</v>
      </c>
      <c r="J1667">
        <v>9</v>
      </c>
      <c r="K1667" t="s">
        <v>37027</v>
      </c>
      <c r="L1667" t="s">
        <v>37397</v>
      </c>
      <c r="M1667" t="s">
        <v>37398</v>
      </c>
      <c r="N1667" t="s">
        <v>37399</v>
      </c>
      <c r="O1667" t="s">
        <v>37203</v>
      </c>
      <c r="P1667" t="s">
        <v>37408</v>
      </c>
      <c r="Q1667">
        <v>30.583333</v>
      </c>
      <c r="R1667">
        <v>-84.583332999999996</v>
      </c>
      <c r="S1667">
        <v>5</v>
      </c>
      <c r="T1667">
        <v>11</v>
      </c>
      <c r="U1667">
        <v>100</v>
      </c>
      <c r="V1667">
        <v>11</v>
      </c>
      <c r="W1667">
        <v>11</v>
      </c>
    </row>
    <row r="1668" spans="1:24">
      <c r="A1668" t="s">
        <v>37394</v>
      </c>
      <c r="B1668" t="s">
        <v>31604</v>
      </c>
      <c r="C1668" t="s">
        <v>31605</v>
      </c>
      <c r="D1668">
        <v>1987</v>
      </c>
      <c r="E1668" t="s">
        <v>358</v>
      </c>
      <c r="F1668" t="s">
        <v>31606</v>
      </c>
      <c r="G1668">
        <v>10</v>
      </c>
      <c r="H1668" t="s">
        <v>37395</v>
      </c>
      <c r="I1668" t="s">
        <v>37396</v>
      </c>
      <c r="J1668">
        <v>9</v>
      </c>
      <c r="K1668" t="s">
        <v>37027</v>
      </c>
      <c r="L1668" t="s">
        <v>37397</v>
      </c>
      <c r="M1668" t="s">
        <v>37398</v>
      </c>
      <c r="N1668" t="s">
        <v>37399</v>
      </c>
      <c r="O1668" t="s">
        <v>37203</v>
      </c>
      <c r="P1668" t="s">
        <v>37408</v>
      </c>
      <c r="Q1668">
        <v>30.583333</v>
      </c>
      <c r="R1668">
        <v>-84.583332999999996</v>
      </c>
      <c r="S1668">
        <v>5</v>
      </c>
      <c r="T1668">
        <v>12</v>
      </c>
      <c r="U1668">
        <v>92</v>
      </c>
      <c r="V1668">
        <v>12</v>
      </c>
      <c r="W1668">
        <v>12</v>
      </c>
    </row>
    <row r="1669" spans="1:24">
      <c r="A1669" t="s">
        <v>37394</v>
      </c>
      <c r="B1669" t="s">
        <v>31604</v>
      </c>
      <c r="C1669" t="s">
        <v>31605</v>
      </c>
      <c r="D1669">
        <v>1987</v>
      </c>
      <c r="E1669" t="s">
        <v>358</v>
      </c>
      <c r="F1669" t="s">
        <v>31606</v>
      </c>
      <c r="G1669">
        <v>10</v>
      </c>
      <c r="H1669" t="s">
        <v>37395</v>
      </c>
      <c r="I1669" t="s">
        <v>37396</v>
      </c>
      <c r="J1669">
        <v>9</v>
      </c>
      <c r="K1669" t="s">
        <v>37027</v>
      </c>
      <c r="L1669" t="s">
        <v>37397</v>
      </c>
      <c r="M1669" t="s">
        <v>37398</v>
      </c>
      <c r="N1669" t="s">
        <v>37399</v>
      </c>
      <c r="O1669" t="s">
        <v>37203</v>
      </c>
      <c r="P1669" t="s">
        <v>37408</v>
      </c>
      <c r="Q1669">
        <v>30.583333</v>
      </c>
      <c r="R1669">
        <v>-84.583332999999996</v>
      </c>
      <c r="S1669">
        <v>5</v>
      </c>
      <c r="T1669">
        <v>13</v>
      </c>
      <c r="U1669">
        <v>36</v>
      </c>
      <c r="V1669">
        <v>11</v>
      </c>
      <c r="W1669">
        <v>13</v>
      </c>
    </row>
    <row r="1670" spans="1:24">
      <c r="A1670" t="s">
        <v>37394</v>
      </c>
      <c r="B1670" t="s">
        <v>31604</v>
      </c>
      <c r="C1670" t="s">
        <v>31605</v>
      </c>
      <c r="D1670">
        <v>1987</v>
      </c>
      <c r="E1670" t="s">
        <v>358</v>
      </c>
      <c r="F1670" t="s">
        <v>31606</v>
      </c>
      <c r="G1670">
        <v>10</v>
      </c>
      <c r="H1670" t="s">
        <v>37395</v>
      </c>
      <c r="I1670" t="s">
        <v>37396</v>
      </c>
      <c r="J1670">
        <v>9</v>
      </c>
      <c r="K1670" t="s">
        <v>37027</v>
      </c>
      <c r="L1670" t="s">
        <v>37397</v>
      </c>
      <c r="M1670" t="s">
        <v>37398</v>
      </c>
      <c r="N1670" t="s">
        <v>37399</v>
      </c>
      <c r="O1670" t="s">
        <v>37203</v>
      </c>
      <c r="P1670" t="s">
        <v>37408</v>
      </c>
      <c r="Q1670">
        <v>30.583333</v>
      </c>
      <c r="R1670">
        <v>-84.583332999999996</v>
      </c>
      <c r="S1670">
        <v>5</v>
      </c>
      <c r="T1670">
        <v>14</v>
      </c>
      <c r="U1670">
        <v>0</v>
      </c>
      <c r="V1670">
        <v>12</v>
      </c>
      <c r="W1670">
        <v>14</v>
      </c>
    </row>
    <row r="1671" spans="1:24">
      <c r="A1671" t="s">
        <v>37394</v>
      </c>
      <c r="B1671" t="s">
        <v>31604</v>
      </c>
      <c r="C1671" t="s">
        <v>31605</v>
      </c>
      <c r="D1671">
        <v>1987</v>
      </c>
      <c r="E1671" t="s">
        <v>358</v>
      </c>
      <c r="F1671" t="s">
        <v>31606</v>
      </c>
      <c r="G1671">
        <v>10</v>
      </c>
      <c r="H1671" t="s">
        <v>37395</v>
      </c>
      <c r="I1671" t="s">
        <v>37396</v>
      </c>
      <c r="J1671">
        <v>9</v>
      </c>
      <c r="K1671" t="s">
        <v>37027</v>
      </c>
      <c r="L1671" t="s">
        <v>37397</v>
      </c>
      <c r="M1671" t="s">
        <v>37398</v>
      </c>
      <c r="N1671" t="s">
        <v>37399</v>
      </c>
      <c r="O1671" t="s">
        <v>37203</v>
      </c>
      <c r="P1671" t="s">
        <v>37409</v>
      </c>
      <c r="Q1671">
        <v>25.228055999999999</v>
      </c>
      <c r="R1671">
        <v>-100.72194399999999</v>
      </c>
      <c r="S1671">
        <v>5</v>
      </c>
      <c r="T1671">
        <v>10</v>
      </c>
      <c r="U1671">
        <v>50</v>
      </c>
      <c r="V1671">
        <v>8</v>
      </c>
      <c r="W1671">
        <v>10</v>
      </c>
    </row>
    <row r="1672" spans="1:24">
      <c r="A1672" t="s">
        <v>37394</v>
      </c>
      <c r="B1672" t="s">
        <v>31604</v>
      </c>
      <c r="C1672" t="s">
        <v>31605</v>
      </c>
      <c r="D1672">
        <v>1987</v>
      </c>
      <c r="E1672" t="s">
        <v>358</v>
      </c>
      <c r="F1672" t="s">
        <v>31606</v>
      </c>
      <c r="G1672">
        <v>10</v>
      </c>
      <c r="H1672" t="s">
        <v>37395</v>
      </c>
      <c r="I1672" t="s">
        <v>37396</v>
      </c>
      <c r="J1672">
        <v>9</v>
      </c>
      <c r="K1672" t="s">
        <v>37027</v>
      </c>
      <c r="L1672" t="s">
        <v>37397</v>
      </c>
      <c r="M1672" t="s">
        <v>37398</v>
      </c>
      <c r="N1672" t="s">
        <v>37399</v>
      </c>
      <c r="O1672" t="s">
        <v>37203</v>
      </c>
      <c r="P1672" t="s">
        <v>37409</v>
      </c>
      <c r="Q1672">
        <v>25.228055999999999</v>
      </c>
      <c r="R1672">
        <v>-100.72194399999999</v>
      </c>
      <c r="S1672">
        <v>5</v>
      </c>
      <c r="T1672">
        <v>11</v>
      </c>
      <c r="U1672">
        <v>33</v>
      </c>
      <c r="V1672">
        <v>6</v>
      </c>
      <c r="W1672">
        <v>11</v>
      </c>
    </row>
    <row r="1673" spans="1:24">
      <c r="A1673" t="s">
        <v>37394</v>
      </c>
      <c r="B1673" t="s">
        <v>31604</v>
      </c>
      <c r="C1673" t="s">
        <v>31605</v>
      </c>
      <c r="D1673">
        <v>1987</v>
      </c>
      <c r="E1673" t="s">
        <v>358</v>
      </c>
      <c r="F1673" t="s">
        <v>31606</v>
      </c>
      <c r="G1673">
        <v>10</v>
      </c>
      <c r="H1673" t="s">
        <v>37395</v>
      </c>
      <c r="I1673" t="s">
        <v>37396</v>
      </c>
      <c r="J1673">
        <v>9</v>
      </c>
      <c r="K1673" t="s">
        <v>37027</v>
      </c>
      <c r="L1673" t="s">
        <v>37397</v>
      </c>
      <c r="M1673" t="s">
        <v>37398</v>
      </c>
      <c r="N1673" t="s">
        <v>37399</v>
      </c>
      <c r="O1673" t="s">
        <v>37203</v>
      </c>
      <c r="P1673" t="s">
        <v>37409</v>
      </c>
      <c r="Q1673">
        <v>25.228055999999999</v>
      </c>
      <c r="R1673">
        <v>-100.72194399999999</v>
      </c>
      <c r="S1673">
        <v>5</v>
      </c>
      <c r="T1673">
        <v>12</v>
      </c>
      <c r="U1673">
        <v>0</v>
      </c>
      <c r="V1673">
        <v>8</v>
      </c>
      <c r="W1673">
        <v>12</v>
      </c>
    </row>
    <row r="1674" spans="1:24">
      <c r="A1674" t="s">
        <v>37394</v>
      </c>
      <c r="B1674" t="s">
        <v>31604</v>
      </c>
      <c r="C1674" t="s">
        <v>31605</v>
      </c>
      <c r="D1674">
        <v>1987</v>
      </c>
      <c r="E1674" t="s">
        <v>358</v>
      </c>
      <c r="F1674" t="s">
        <v>31606</v>
      </c>
      <c r="G1674">
        <v>10</v>
      </c>
      <c r="H1674" t="s">
        <v>37395</v>
      </c>
      <c r="I1674" t="s">
        <v>37396</v>
      </c>
      <c r="J1674">
        <v>9</v>
      </c>
      <c r="K1674" t="s">
        <v>37027</v>
      </c>
      <c r="L1674" t="s">
        <v>37397</v>
      </c>
      <c r="M1674" t="s">
        <v>37398</v>
      </c>
      <c r="N1674" t="s">
        <v>37399</v>
      </c>
      <c r="O1674" t="s">
        <v>37203</v>
      </c>
      <c r="P1674" t="s">
        <v>37409</v>
      </c>
      <c r="Q1674">
        <v>25.228055999999999</v>
      </c>
      <c r="R1674">
        <v>-100.72194399999999</v>
      </c>
      <c r="S1674">
        <v>5</v>
      </c>
      <c r="T1674">
        <v>13</v>
      </c>
      <c r="U1674">
        <v>0</v>
      </c>
      <c r="V1674">
        <v>8</v>
      </c>
      <c r="W1674">
        <v>13</v>
      </c>
    </row>
    <row r="1675" spans="1:24">
      <c r="A1675" t="s">
        <v>37394</v>
      </c>
      <c r="B1675" t="s">
        <v>31604</v>
      </c>
      <c r="C1675" t="s">
        <v>31605</v>
      </c>
      <c r="D1675">
        <v>1987</v>
      </c>
      <c r="E1675" t="s">
        <v>358</v>
      </c>
      <c r="F1675" t="s">
        <v>31606</v>
      </c>
      <c r="G1675">
        <v>10</v>
      </c>
      <c r="H1675" t="s">
        <v>37395</v>
      </c>
      <c r="I1675" t="s">
        <v>37396</v>
      </c>
      <c r="J1675">
        <v>9</v>
      </c>
      <c r="K1675" t="s">
        <v>37027</v>
      </c>
      <c r="L1675" t="s">
        <v>37397</v>
      </c>
      <c r="M1675" t="s">
        <v>37398</v>
      </c>
      <c r="N1675" t="s">
        <v>37399</v>
      </c>
      <c r="O1675" t="s">
        <v>37203</v>
      </c>
      <c r="P1675" t="s">
        <v>37409</v>
      </c>
      <c r="Q1675">
        <v>25.228055999999999</v>
      </c>
      <c r="R1675">
        <v>-100.72194399999999</v>
      </c>
      <c r="S1675">
        <v>5</v>
      </c>
      <c r="T1675">
        <v>14</v>
      </c>
      <c r="U1675">
        <v>0</v>
      </c>
      <c r="V1675">
        <v>8</v>
      </c>
      <c r="W1675">
        <v>14</v>
      </c>
    </row>
    <row r="1676" spans="1:24" hidden="1">
      <c r="A1676" t="s">
        <v>37410</v>
      </c>
      <c r="B1676" t="s">
        <v>12868</v>
      </c>
      <c r="C1676" t="s">
        <v>12869</v>
      </c>
      <c r="D1676">
        <v>1992</v>
      </c>
      <c r="E1676" t="s">
        <v>12870</v>
      </c>
      <c r="G1676">
        <v>8</v>
      </c>
      <c r="H1676" t="s">
        <v>37057</v>
      </c>
      <c r="J1676">
        <v>8</v>
      </c>
      <c r="K1676" t="s">
        <v>37173</v>
      </c>
      <c r="L1676" t="s">
        <v>37411</v>
      </c>
      <c r="M1676" t="s">
        <v>37195</v>
      </c>
      <c r="N1676" t="s">
        <v>37412</v>
      </c>
      <c r="O1676" t="s">
        <v>37319</v>
      </c>
      <c r="P1676" t="s">
        <v>37227</v>
      </c>
      <c r="Q1676">
        <v>24.340555999999999</v>
      </c>
      <c r="R1676">
        <v>124.155556</v>
      </c>
      <c r="S1676">
        <v>7</v>
      </c>
      <c r="T1676">
        <v>7.01640215657984</v>
      </c>
      <c r="U1676">
        <v>22.596153846153801</v>
      </c>
      <c r="V1676" t="s">
        <v>37319</v>
      </c>
      <c r="W1676">
        <v>7</v>
      </c>
      <c r="X1676" t="s">
        <v>13429</v>
      </c>
    </row>
    <row r="1677" spans="1:24" hidden="1">
      <c r="A1677" t="s">
        <v>37410</v>
      </c>
      <c r="B1677" t="s">
        <v>12868</v>
      </c>
      <c r="C1677" t="s">
        <v>12869</v>
      </c>
      <c r="D1677">
        <v>1992</v>
      </c>
      <c r="E1677" t="s">
        <v>12870</v>
      </c>
      <c r="G1677">
        <v>8</v>
      </c>
      <c r="H1677" t="s">
        <v>37057</v>
      </c>
      <c r="J1677">
        <v>8</v>
      </c>
      <c r="K1677" t="s">
        <v>37173</v>
      </c>
      <c r="L1677" t="s">
        <v>37411</v>
      </c>
      <c r="M1677" t="s">
        <v>37195</v>
      </c>
      <c r="N1677" t="s">
        <v>37412</v>
      </c>
      <c r="O1677" t="s">
        <v>37319</v>
      </c>
      <c r="P1677" t="s">
        <v>37227</v>
      </c>
      <c r="Q1677">
        <v>24.340555999999999</v>
      </c>
      <c r="R1677">
        <v>124.155556</v>
      </c>
      <c r="S1677">
        <v>7</v>
      </c>
      <c r="T1677">
        <v>8.0026830688232398</v>
      </c>
      <c r="U1677">
        <v>16.9871794871795</v>
      </c>
      <c r="V1677" t="s">
        <v>37319</v>
      </c>
      <c r="W1677">
        <v>8</v>
      </c>
      <c r="X1677" t="s">
        <v>13429</v>
      </c>
    </row>
    <row r="1678" spans="1:24" hidden="1">
      <c r="A1678" t="s">
        <v>37410</v>
      </c>
      <c r="B1678" t="s">
        <v>12868</v>
      </c>
      <c r="C1678" t="s">
        <v>12869</v>
      </c>
      <c r="D1678">
        <v>1992</v>
      </c>
      <c r="E1678" t="s">
        <v>12870</v>
      </c>
      <c r="G1678">
        <v>8</v>
      </c>
      <c r="H1678" t="s">
        <v>37057</v>
      </c>
      <c r="J1678">
        <v>8</v>
      </c>
      <c r="K1678" t="s">
        <v>37173</v>
      </c>
      <c r="L1678" t="s">
        <v>37411</v>
      </c>
      <c r="M1678" t="s">
        <v>37195</v>
      </c>
      <c r="N1678" t="s">
        <v>37412</v>
      </c>
      <c r="O1678" t="s">
        <v>37319</v>
      </c>
      <c r="P1678" t="s">
        <v>37227</v>
      </c>
      <c r="Q1678">
        <v>24.340555999999999</v>
      </c>
      <c r="R1678">
        <v>124.155556</v>
      </c>
      <c r="S1678">
        <v>7</v>
      </c>
      <c r="T1678">
        <v>8.0174399473511002</v>
      </c>
      <c r="U1678">
        <v>10.4166666666666</v>
      </c>
      <c r="V1678" t="s">
        <v>37319</v>
      </c>
      <c r="W1678">
        <v>8</v>
      </c>
      <c r="X1678" t="s">
        <v>13429</v>
      </c>
    </row>
    <row r="1679" spans="1:24">
      <c r="A1679" t="s">
        <v>37410</v>
      </c>
      <c r="B1679" t="s">
        <v>12868</v>
      </c>
      <c r="C1679" t="s">
        <v>12869</v>
      </c>
      <c r="D1679">
        <v>1992</v>
      </c>
      <c r="E1679" t="s">
        <v>12870</v>
      </c>
      <c r="G1679">
        <v>8</v>
      </c>
      <c r="H1679" t="s">
        <v>37413</v>
      </c>
      <c r="J1679">
        <v>8</v>
      </c>
      <c r="K1679" t="s">
        <v>37173</v>
      </c>
      <c r="L1679" t="s">
        <v>37411</v>
      </c>
      <c r="M1679" t="s">
        <v>37195</v>
      </c>
      <c r="N1679" t="s">
        <v>37412</v>
      </c>
      <c r="O1679" t="s">
        <v>37319</v>
      </c>
      <c r="P1679" t="s">
        <v>37227</v>
      </c>
      <c r="Q1679">
        <v>24.340555999999999</v>
      </c>
      <c r="R1679">
        <v>124.155556</v>
      </c>
      <c r="S1679">
        <v>7</v>
      </c>
      <c r="T1679">
        <v>9.0263497608018799</v>
      </c>
      <c r="U1679">
        <v>48.076923076923002</v>
      </c>
      <c r="V1679" t="s">
        <v>37319</v>
      </c>
      <c r="W1679">
        <v>9</v>
      </c>
      <c r="X1679" t="s">
        <v>37221</v>
      </c>
    </row>
    <row r="1680" spans="1:24">
      <c r="A1680" t="s">
        <v>37410</v>
      </c>
      <c r="B1680" t="s">
        <v>12868</v>
      </c>
      <c r="C1680" t="s">
        <v>12869</v>
      </c>
      <c r="D1680">
        <v>1992</v>
      </c>
      <c r="E1680" t="s">
        <v>12870</v>
      </c>
      <c r="G1680">
        <v>8</v>
      </c>
      <c r="H1680" t="s">
        <v>37413</v>
      </c>
      <c r="J1680">
        <v>8</v>
      </c>
      <c r="K1680" t="s">
        <v>37173</v>
      </c>
      <c r="L1680" t="s">
        <v>37411</v>
      </c>
      <c r="M1680" t="s">
        <v>37195</v>
      </c>
      <c r="N1680" t="s">
        <v>37412</v>
      </c>
      <c r="O1680" t="s">
        <v>37319</v>
      </c>
      <c r="P1680" t="s">
        <v>37227</v>
      </c>
      <c r="Q1680">
        <v>24.340555999999999</v>
      </c>
      <c r="R1680">
        <v>124.155556</v>
      </c>
      <c r="S1680">
        <v>7</v>
      </c>
      <c r="T1680">
        <v>10.011263826663599</v>
      </c>
      <c r="U1680">
        <v>33.814102564102498</v>
      </c>
      <c r="V1680" t="s">
        <v>37319</v>
      </c>
      <c r="W1680">
        <v>10</v>
      </c>
      <c r="X1680" t="s">
        <v>37221</v>
      </c>
    </row>
    <row r="1681" spans="1:24">
      <c r="A1681" t="s">
        <v>37410</v>
      </c>
      <c r="B1681" t="s">
        <v>12868</v>
      </c>
      <c r="C1681" t="s">
        <v>12869</v>
      </c>
      <c r="D1681">
        <v>1992</v>
      </c>
      <c r="E1681" t="s">
        <v>12870</v>
      </c>
      <c r="G1681">
        <v>8</v>
      </c>
      <c r="H1681" t="s">
        <v>37413</v>
      </c>
      <c r="J1681">
        <v>8</v>
      </c>
      <c r="K1681" t="s">
        <v>37173</v>
      </c>
      <c r="L1681" t="s">
        <v>37411</v>
      </c>
      <c r="M1681" t="s">
        <v>37195</v>
      </c>
      <c r="N1681" t="s">
        <v>37412</v>
      </c>
      <c r="O1681" t="s">
        <v>37319</v>
      </c>
      <c r="P1681" t="s">
        <v>37227</v>
      </c>
      <c r="Q1681">
        <v>24.340555999999999</v>
      </c>
      <c r="R1681">
        <v>124.155556</v>
      </c>
      <c r="S1681">
        <v>7</v>
      </c>
      <c r="T1681">
        <v>11.0189839775229</v>
      </c>
      <c r="U1681">
        <v>13.942307692307599</v>
      </c>
      <c r="V1681" t="s">
        <v>37319</v>
      </c>
      <c r="W1681">
        <v>11</v>
      </c>
      <c r="X1681" t="s">
        <v>37221</v>
      </c>
    </row>
    <row r="1682" spans="1:24">
      <c r="A1682" t="s">
        <v>37410</v>
      </c>
      <c r="B1682" t="s">
        <v>12868</v>
      </c>
      <c r="C1682" t="s">
        <v>12869</v>
      </c>
      <c r="D1682">
        <v>1992</v>
      </c>
      <c r="E1682" t="s">
        <v>12870</v>
      </c>
      <c r="G1682">
        <v>8</v>
      </c>
      <c r="H1682" t="s">
        <v>37413</v>
      </c>
      <c r="J1682">
        <v>8</v>
      </c>
      <c r="K1682" t="s">
        <v>37173</v>
      </c>
      <c r="L1682" t="s">
        <v>37411</v>
      </c>
      <c r="M1682" t="s">
        <v>37195</v>
      </c>
      <c r="N1682" t="s">
        <v>37412</v>
      </c>
      <c r="O1682" t="s">
        <v>37319</v>
      </c>
      <c r="P1682" t="s">
        <v>37227</v>
      </c>
      <c r="Q1682">
        <v>24.340555999999999</v>
      </c>
      <c r="R1682">
        <v>124.155556</v>
      </c>
      <c r="S1682">
        <v>7</v>
      </c>
      <c r="T1682">
        <v>12.005923000987099</v>
      </c>
      <c r="U1682">
        <v>12.5</v>
      </c>
      <c r="V1682" t="s">
        <v>37319</v>
      </c>
      <c r="W1682">
        <v>12</v>
      </c>
      <c r="X1682" t="s">
        <v>37221</v>
      </c>
    </row>
    <row r="1683" spans="1:24">
      <c r="A1683" t="s">
        <v>37410</v>
      </c>
      <c r="B1683" t="s">
        <v>12868</v>
      </c>
      <c r="C1683" t="s">
        <v>12869</v>
      </c>
      <c r="D1683">
        <v>1992</v>
      </c>
      <c r="E1683" t="s">
        <v>12870</v>
      </c>
      <c r="G1683">
        <v>8</v>
      </c>
      <c r="H1683" t="s">
        <v>37057</v>
      </c>
      <c r="J1683">
        <v>8</v>
      </c>
      <c r="K1683" t="s">
        <v>37173</v>
      </c>
      <c r="L1683" t="s">
        <v>37411</v>
      </c>
      <c r="M1683" t="s">
        <v>37195</v>
      </c>
      <c r="N1683" t="s">
        <v>37412</v>
      </c>
      <c r="O1683" t="s">
        <v>37319</v>
      </c>
      <c r="P1683" t="s">
        <v>37414</v>
      </c>
      <c r="Q1683">
        <v>35.368611000000001</v>
      </c>
      <c r="R1683">
        <v>132.755</v>
      </c>
      <c r="S1683">
        <v>6</v>
      </c>
      <c r="T1683">
        <v>9.9900777077479894</v>
      </c>
      <c r="U1683">
        <v>99.679487179487097</v>
      </c>
      <c r="V1683" t="s">
        <v>37319</v>
      </c>
      <c r="W1683">
        <v>10</v>
      </c>
    </row>
    <row r="1684" spans="1:24">
      <c r="A1684" t="s">
        <v>37410</v>
      </c>
      <c r="B1684" t="s">
        <v>12868</v>
      </c>
      <c r="C1684" t="s">
        <v>12869</v>
      </c>
      <c r="D1684">
        <v>1992</v>
      </c>
      <c r="E1684" t="s">
        <v>12870</v>
      </c>
      <c r="G1684">
        <v>8</v>
      </c>
      <c r="H1684" t="s">
        <v>37057</v>
      </c>
      <c r="J1684">
        <v>8</v>
      </c>
      <c r="K1684" t="s">
        <v>37173</v>
      </c>
      <c r="L1684" t="s">
        <v>37411</v>
      </c>
      <c r="M1684" t="s">
        <v>37195</v>
      </c>
      <c r="N1684" t="s">
        <v>37412</v>
      </c>
      <c r="O1684" t="s">
        <v>37319</v>
      </c>
      <c r="P1684" t="s">
        <v>37414</v>
      </c>
      <c r="Q1684">
        <v>35.368611000000001</v>
      </c>
      <c r="R1684">
        <v>132.755</v>
      </c>
      <c r="S1684">
        <v>6</v>
      </c>
      <c r="T1684">
        <v>11.0246791707798</v>
      </c>
      <c r="U1684">
        <v>100</v>
      </c>
      <c r="V1684" t="s">
        <v>37319</v>
      </c>
      <c r="W1684">
        <v>11</v>
      </c>
    </row>
    <row r="1685" spans="1:24">
      <c r="A1685" t="s">
        <v>37410</v>
      </c>
      <c r="B1685" t="s">
        <v>12868</v>
      </c>
      <c r="C1685" t="s">
        <v>12869</v>
      </c>
      <c r="D1685">
        <v>1992</v>
      </c>
      <c r="E1685" t="s">
        <v>12870</v>
      </c>
      <c r="G1685">
        <v>8</v>
      </c>
      <c r="H1685" t="s">
        <v>37057</v>
      </c>
      <c r="J1685">
        <v>8</v>
      </c>
      <c r="K1685" t="s">
        <v>37173</v>
      </c>
      <c r="L1685" t="s">
        <v>37411</v>
      </c>
      <c r="M1685" t="s">
        <v>37195</v>
      </c>
      <c r="N1685" t="s">
        <v>37412</v>
      </c>
      <c r="O1685" t="s">
        <v>37319</v>
      </c>
      <c r="P1685" t="s">
        <v>37414</v>
      </c>
      <c r="Q1685">
        <v>35.368611000000001</v>
      </c>
      <c r="R1685">
        <v>132.755</v>
      </c>
      <c r="S1685">
        <v>6</v>
      </c>
      <c r="T1685">
        <v>12.0250335383602</v>
      </c>
      <c r="U1685">
        <v>83.493589743589695</v>
      </c>
      <c r="V1685" t="s">
        <v>37319</v>
      </c>
      <c r="W1685">
        <v>12</v>
      </c>
    </row>
    <row r="1686" spans="1:24">
      <c r="A1686" t="s">
        <v>37410</v>
      </c>
      <c r="B1686" t="s">
        <v>12868</v>
      </c>
      <c r="C1686" t="s">
        <v>12869</v>
      </c>
      <c r="D1686">
        <v>1992</v>
      </c>
      <c r="E1686" t="s">
        <v>12870</v>
      </c>
      <c r="G1686">
        <v>8</v>
      </c>
      <c r="H1686" t="s">
        <v>37057</v>
      </c>
      <c r="J1686">
        <v>8</v>
      </c>
      <c r="K1686" t="s">
        <v>37173</v>
      </c>
      <c r="L1686" t="s">
        <v>37411</v>
      </c>
      <c r="M1686" t="s">
        <v>37195</v>
      </c>
      <c r="N1686" t="s">
        <v>37412</v>
      </c>
      <c r="O1686" t="s">
        <v>37319</v>
      </c>
      <c r="P1686" t="s">
        <v>37414</v>
      </c>
      <c r="Q1686">
        <v>35.368611000000001</v>
      </c>
      <c r="R1686">
        <v>132.755</v>
      </c>
      <c r="S1686">
        <v>6</v>
      </c>
      <c r="T1686">
        <v>12.5166426202951</v>
      </c>
      <c r="U1686">
        <v>45.993589743589702</v>
      </c>
      <c r="V1686" t="s">
        <v>37319</v>
      </c>
      <c r="W1686">
        <v>12.5</v>
      </c>
    </row>
    <row r="1687" spans="1:24">
      <c r="A1687" t="s">
        <v>37410</v>
      </c>
      <c r="B1687" t="s">
        <v>12868</v>
      </c>
      <c r="C1687" t="s">
        <v>12869</v>
      </c>
      <c r="D1687">
        <v>1992</v>
      </c>
      <c r="E1687" t="s">
        <v>12870</v>
      </c>
      <c r="G1687">
        <v>8</v>
      </c>
      <c r="H1687" t="s">
        <v>37057</v>
      </c>
      <c r="J1687">
        <v>8</v>
      </c>
      <c r="K1687" t="s">
        <v>37173</v>
      </c>
      <c r="L1687" t="s">
        <v>37411</v>
      </c>
      <c r="M1687" t="s">
        <v>37195</v>
      </c>
      <c r="N1687" t="s">
        <v>37412</v>
      </c>
      <c r="O1687" t="s">
        <v>37319</v>
      </c>
      <c r="P1687" t="s">
        <v>37414</v>
      </c>
      <c r="Q1687">
        <v>35.368611000000001</v>
      </c>
      <c r="R1687">
        <v>132.755</v>
      </c>
      <c r="S1687">
        <v>6</v>
      </c>
      <c r="T1687">
        <v>12.986027792543</v>
      </c>
      <c r="U1687">
        <v>17.788461538461501</v>
      </c>
      <c r="V1687" t="s">
        <v>37319</v>
      </c>
      <c r="W1687">
        <v>13</v>
      </c>
    </row>
    <row r="1688" spans="1:24">
      <c r="A1688" t="s">
        <v>37410</v>
      </c>
      <c r="B1688" t="s">
        <v>12868</v>
      </c>
      <c r="C1688" t="s">
        <v>12869</v>
      </c>
      <c r="D1688">
        <v>1992</v>
      </c>
      <c r="E1688" t="s">
        <v>12870</v>
      </c>
      <c r="G1688">
        <v>8</v>
      </c>
      <c r="H1688" t="s">
        <v>37057</v>
      </c>
      <c r="J1688">
        <v>8</v>
      </c>
      <c r="K1688" t="s">
        <v>37173</v>
      </c>
      <c r="L1688" t="s">
        <v>37411</v>
      </c>
      <c r="M1688" t="s">
        <v>37195</v>
      </c>
      <c r="N1688" t="s">
        <v>37412</v>
      </c>
      <c r="O1688" t="s">
        <v>37319</v>
      </c>
      <c r="P1688" t="s">
        <v>37414</v>
      </c>
      <c r="Q1688">
        <v>35.368611000000001</v>
      </c>
      <c r="R1688">
        <v>132.755</v>
      </c>
      <c r="S1688">
        <v>6</v>
      </c>
      <c r="T1688">
        <v>13.9781557698635</v>
      </c>
      <c r="U1688">
        <v>-0.80128205128204399</v>
      </c>
      <c r="V1688" t="s">
        <v>37319</v>
      </c>
      <c r="W1688">
        <v>14</v>
      </c>
    </row>
    <row r="1689" spans="1:24" hidden="1">
      <c r="A1689" t="s">
        <v>37410</v>
      </c>
      <c r="B1689" t="s">
        <v>12868</v>
      </c>
      <c r="C1689" t="s">
        <v>12869</v>
      </c>
      <c r="D1689">
        <v>1992</v>
      </c>
      <c r="E1689" t="s">
        <v>12870</v>
      </c>
      <c r="G1689">
        <v>8</v>
      </c>
      <c r="H1689" t="s">
        <v>37057</v>
      </c>
      <c r="J1689">
        <v>8</v>
      </c>
      <c r="K1689" t="s">
        <v>37173</v>
      </c>
      <c r="L1689" t="s">
        <v>37411</v>
      </c>
      <c r="M1689" t="s">
        <v>37195</v>
      </c>
      <c r="N1689" t="s">
        <v>37412</v>
      </c>
      <c r="O1689" t="s">
        <v>37319</v>
      </c>
      <c r="P1689" t="s">
        <v>37187</v>
      </c>
      <c r="Q1689">
        <v>31.596536</v>
      </c>
      <c r="R1689">
        <v>130.55711700000001</v>
      </c>
      <c r="S1689">
        <v>8</v>
      </c>
      <c r="T1689">
        <v>7.0626724377958299</v>
      </c>
      <c r="U1689">
        <v>65.544871794871796</v>
      </c>
      <c r="V1689" t="s">
        <v>37319</v>
      </c>
      <c r="W1689">
        <v>7</v>
      </c>
      <c r="X1689" t="s">
        <v>13429</v>
      </c>
    </row>
    <row r="1690" spans="1:24" hidden="1">
      <c r="A1690" t="s">
        <v>37410</v>
      </c>
      <c r="B1690" t="s">
        <v>12868</v>
      </c>
      <c r="C1690" t="s">
        <v>12869</v>
      </c>
      <c r="D1690">
        <v>1992</v>
      </c>
      <c r="E1690" t="s">
        <v>12870</v>
      </c>
      <c r="G1690">
        <v>8</v>
      </c>
      <c r="H1690" t="s">
        <v>37057</v>
      </c>
      <c r="J1690">
        <v>8</v>
      </c>
      <c r="K1690" t="s">
        <v>37173</v>
      </c>
      <c r="L1690" t="s">
        <v>37411</v>
      </c>
      <c r="M1690" t="s">
        <v>37195</v>
      </c>
      <c r="N1690" t="s">
        <v>37412</v>
      </c>
      <c r="O1690" t="s">
        <v>37319</v>
      </c>
      <c r="P1690" t="s">
        <v>37187</v>
      </c>
      <c r="Q1690">
        <v>31.596536</v>
      </c>
      <c r="R1690">
        <v>130.55711700000001</v>
      </c>
      <c r="S1690">
        <v>8</v>
      </c>
      <c r="T1690">
        <v>8.0592300098716603</v>
      </c>
      <c r="U1690">
        <v>75</v>
      </c>
      <c r="V1690" t="s">
        <v>37319</v>
      </c>
      <c r="W1690">
        <v>8</v>
      </c>
      <c r="X1690" t="s">
        <v>13429</v>
      </c>
    </row>
    <row r="1691" spans="1:24" hidden="1">
      <c r="A1691" t="s">
        <v>37410</v>
      </c>
      <c r="B1691" t="s">
        <v>12868</v>
      </c>
      <c r="C1691" t="s">
        <v>12869</v>
      </c>
      <c r="D1691">
        <v>1992</v>
      </c>
      <c r="E1691" t="s">
        <v>12870</v>
      </c>
      <c r="G1691">
        <v>8</v>
      </c>
      <c r="H1691" t="s">
        <v>37057</v>
      </c>
      <c r="J1691">
        <v>8</v>
      </c>
      <c r="K1691" t="s">
        <v>37173</v>
      </c>
      <c r="L1691" t="s">
        <v>37411</v>
      </c>
      <c r="M1691" t="s">
        <v>37195</v>
      </c>
      <c r="N1691" t="s">
        <v>37412</v>
      </c>
      <c r="O1691" t="s">
        <v>37319</v>
      </c>
      <c r="P1691" t="s">
        <v>37187</v>
      </c>
      <c r="Q1691">
        <v>31.596536</v>
      </c>
      <c r="R1691">
        <v>130.55711700000001</v>
      </c>
      <c r="S1691">
        <v>8</v>
      </c>
      <c r="T1691">
        <v>8.0647733313083698</v>
      </c>
      <c r="U1691">
        <v>60.096153846153797</v>
      </c>
      <c r="V1691" t="s">
        <v>37319</v>
      </c>
      <c r="W1691">
        <v>8</v>
      </c>
      <c r="X1691" t="s">
        <v>13429</v>
      </c>
    </row>
    <row r="1692" spans="1:24">
      <c r="A1692" t="s">
        <v>37410</v>
      </c>
      <c r="B1692" t="s">
        <v>12868</v>
      </c>
      <c r="C1692" t="s">
        <v>12869</v>
      </c>
      <c r="D1692">
        <v>1992</v>
      </c>
      <c r="E1692" t="s">
        <v>12870</v>
      </c>
      <c r="G1692">
        <v>8</v>
      </c>
      <c r="H1692" t="s">
        <v>37057</v>
      </c>
      <c r="J1692">
        <v>8</v>
      </c>
      <c r="K1692" t="s">
        <v>37173</v>
      </c>
      <c r="L1692" t="s">
        <v>37411</v>
      </c>
      <c r="M1692" t="s">
        <v>37195</v>
      </c>
      <c r="N1692" t="s">
        <v>37412</v>
      </c>
      <c r="O1692" t="s">
        <v>37319</v>
      </c>
      <c r="P1692" t="s">
        <v>37187</v>
      </c>
      <c r="Q1692">
        <v>31.596536</v>
      </c>
      <c r="R1692">
        <v>130.55711700000001</v>
      </c>
      <c r="S1692">
        <v>8</v>
      </c>
      <c r="T1692">
        <v>9.0543701116257793</v>
      </c>
      <c r="U1692">
        <v>75.480769230769198</v>
      </c>
      <c r="V1692" t="s">
        <v>37319</v>
      </c>
      <c r="W1692">
        <v>9</v>
      </c>
    </row>
    <row r="1693" spans="1:24">
      <c r="A1693" t="s">
        <v>37410</v>
      </c>
      <c r="B1693" t="s">
        <v>12868</v>
      </c>
      <c r="C1693" t="s">
        <v>12869</v>
      </c>
      <c r="D1693">
        <v>1992</v>
      </c>
      <c r="E1693" t="s">
        <v>12870</v>
      </c>
      <c r="G1693">
        <v>8</v>
      </c>
      <c r="H1693" t="s">
        <v>37057</v>
      </c>
      <c r="J1693">
        <v>8</v>
      </c>
      <c r="K1693" t="s">
        <v>37173</v>
      </c>
      <c r="L1693" t="s">
        <v>37411</v>
      </c>
      <c r="M1693" t="s">
        <v>37195</v>
      </c>
      <c r="N1693" t="s">
        <v>37412</v>
      </c>
      <c r="O1693" t="s">
        <v>37319</v>
      </c>
      <c r="P1693" t="s">
        <v>37187</v>
      </c>
      <c r="Q1693">
        <v>31.596536</v>
      </c>
      <c r="R1693">
        <v>130.55711700000001</v>
      </c>
      <c r="S1693">
        <v>8</v>
      </c>
      <c r="T1693">
        <v>10.0269066241425</v>
      </c>
      <c r="U1693">
        <v>82.852564102564102</v>
      </c>
      <c r="V1693" t="s">
        <v>37319</v>
      </c>
      <c r="W1693">
        <v>10</v>
      </c>
    </row>
    <row r="1694" spans="1:24">
      <c r="A1694" t="s">
        <v>37410</v>
      </c>
      <c r="B1694" t="s">
        <v>12868</v>
      </c>
      <c r="C1694" t="s">
        <v>12869</v>
      </c>
      <c r="D1694">
        <v>1992</v>
      </c>
      <c r="E1694" t="s">
        <v>12870</v>
      </c>
      <c r="G1694">
        <v>8</v>
      </c>
      <c r="H1694" t="s">
        <v>37057</v>
      </c>
      <c r="J1694">
        <v>8</v>
      </c>
      <c r="K1694" t="s">
        <v>37173</v>
      </c>
      <c r="L1694" t="s">
        <v>37411</v>
      </c>
      <c r="M1694" t="s">
        <v>37195</v>
      </c>
      <c r="N1694" t="s">
        <v>37412</v>
      </c>
      <c r="O1694" t="s">
        <v>37319</v>
      </c>
      <c r="P1694" t="s">
        <v>37187</v>
      </c>
      <c r="Q1694">
        <v>31.596536</v>
      </c>
      <c r="R1694">
        <v>130.55711700000001</v>
      </c>
      <c r="S1694">
        <v>8</v>
      </c>
      <c r="T1694">
        <v>11.043080972992099</v>
      </c>
      <c r="U1694">
        <v>66.506410256410206</v>
      </c>
      <c r="V1694" t="s">
        <v>37319</v>
      </c>
      <c r="W1694">
        <v>11</v>
      </c>
    </row>
    <row r="1695" spans="1:24">
      <c r="A1695" t="s">
        <v>37410</v>
      </c>
      <c r="B1695" t="s">
        <v>12868</v>
      </c>
      <c r="C1695" t="s">
        <v>12869</v>
      </c>
      <c r="D1695">
        <v>1992</v>
      </c>
      <c r="E1695" t="s">
        <v>12870</v>
      </c>
      <c r="G1695">
        <v>8</v>
      </c>
      <c r="H1695" t="s">
        <v>37057</v>
      </c>
      <c r="J1695">
        <v>8</v>
      </c>
      <c r="K1695" t="s">
        <v>37173</v>
      </c>
      <c r="L1695" t="s">
        <v>37411</v>
      </c>
      <c r="M1695" t="s">
        <v>37195</v>
      </c>
      <c r="N1695" t="s">
        <v>37412</v>
      </c>
      <c r="O1695" t="s">
        <v>37319</v>
      </c>
      <c r="P1695" t="s">
        <v>37187</v>
      </c>
      <c r="Q1695">
        <v>31.596536</v>
      </c>
      <c r="R1695">
        <v>130.55711700000001</v>
      </c>
      <c r="S1695">
        <v>8</v>
      </c>
      <c r="T1695">
        <v>12.007542967069099</v>
      </c>
      <c r="U1695">
        <v>22.756410256410199</v>
      </c>
      <c r="V1695" t="s">
        <v>37319</v>
      </c>
      <c r="W1695">
        <v>12</v>
      </c>
    </row>
    <row r="1696" spans="1:24">
      <c r="A1696" t="s">
        <v>37410</v>
      </c>
      <c r="B1696" t="s">
        <v>12868</v>
      </c>
      <c r="C1696" t="s">
        <v>12869</v>
      </c>
      <c r="D1696">
        <v>1992</v>
      </c>
      <c r="E1696" t="s">
        <v>12870</v>
      </c>
      <c r="G1696">
        <v>8</v>
      </c>
      <c r="H1696" t="s">
        <v>37057</v>
      </c>
      <c r="J1696">
        <v>8</v>
      </c>
      <c r="K1696" t="s">
        <v>37173</v>
      </c>
      <c r="L1696" t="s">
        <v>37411</v>
      </c>
      <c r="M1696" t="s">
        <v>37195</v>
      </c>
      <c r="N1696" t="s">
        <v>37412</v>
      </c>
      <c r="O1696" t="s">
        <v>37319</v>
      </c>
      <c r="P1696" t="s">
        <v>37187</v>
      </c>
      <c r="Q1696">
        <v>31.596536</v>
      </c>
      <c r="R1696">
        <v>130.55711700000001</v>
      </c>
      <c r="S1696">
        <v>8</v>
      </c>
      <c r="T1696">
        <v>12.533551016275499</v>
      </c>
      <c r="U1696">
        <v>3.0448717948717898</v>
      </c>
      <c r="V1696" t="s">
        <v>37319</v>
      </c>
      <c r="W1696">
        <v>12.5</v>
      </c>
    </row>
    <row r="1697" spans="1:24">
      <c r="A1697" t="s">
        <v>37410</v>
      </c>
      <c r="B1697" t="s">
        <v>12868</v>
      </c>
      <c r="C1697" t="s">
        <v>12869</v>
      </c>
      <c r="D1697">
        <v>1992</v>
      </c>
      <c r="E1697" t="s">
        <v>12870</v>
      </c>
      <c r="G1697">
        <v>8</v>
      </c>
      <c r="H1697" t="s">
        <v>37057</v>
      </c>
      <c r="J1697">
        <v>8</v>
      </c>
      <c r="K1697" t="s">
        <v>37173</v>
      </c>
      <c r="L1697" t="s">
        <v>37411</v>
      </c>
      <c r="M1697" t="s">
        <v>37195</v>
      </c>
      <c r="N1697" t="s">
        <v>37412</v>
      </c>
      <c r="O1697" t="s">
        <v>37319</v>
      </c>
      <c r="P1697" t="s">
        <v>37415</v>
      </c>
      <c r="Q1697">
        <v>43.847186000000001</v>
      </c>
      <c r="R1697">
        <v>142.77042800000001</v>
      </c>
      <c r="S1697">
        <v>7</v>
      </c>
      <c r="T1697">
        <v>12.0202242640544</v>
      </c>
      <c r="U1697">
        <v>103.044871794871</v>
      </c>
      <c r="V1697" t="s">
        <v>37319</v>
      </c>
      <c r="W1697">
        <v>12</v>
      </c>
    </row>
    <row r="1698" spans="1:24">
      <c r="A1698" t="s">
        <v>37410</v>
      </c>
      <c r="B1698" t="s">
        <v>12868</v>
      </c>
      <c r="C1698" t="s">
        <v>12869</v>
      </c>
      <c r="D1698">
        <v>1992</v>
      </c>
      <c r="E1698" t="s">
        <v>12870</v>
      </c>
      <c r="G1698">
        <v>8</v>
      </c>
      <c r="H1698" t="s">
        <v>37057</v>
      </c>
      <c r="J1698">
        <v>8</v>
      </c>
      <c r="K1698" t="s">
        <v>37173</v>
      </c>
      <c r="L1698" t="s">
        <v>37411</v>
      </c>
      <c r="M1698" t="s">
        <v>37195</v>
      </c>
      <c r="N1698" t="s">
        <v>37412</v>
      </c>
      <c r="O1698" t="s">
        <v>37319</v>
      </c>
      <c r="P1698" t="s">
        <v>37415</v>
      </c>
      <c r="Q1698">
        <v>43.847186000000001</v>
      </c>
      <c r="R1698">
        <v>142.77042800000001</v>
      </c>
      <c r="S1698">
        <v>7</v>
      </c>
      <c r="T1698">
        <v>13.0385754423266</v>
      </c>
      <c r="U1698">
        <v>100.480769230769</v>
      </c>
      <c r="V1698" t="s">
        <v>37319</v>
      </c>
      <c r="W1698">
        <v>13</v>
      </c>
    </row>
    <row r="1699" spans="1:24">
      <c r="A1699" t="s">
        <v>37410</v>
      </c>
      <c r="B1699" t="s">
        <v>12868</v>
      </c>
      <c r="C1699" t="s">
        <v>12869</v>
      </c>
      <c r="D1699">
        <v>1992</v>
      </c>
      <c r="E1699" t="s">
        <v>12870</v>
      </c>
      <c r="G1699">
        <v>8</v>
      </c>
      <c r="H1699" t="s">
        <v>37057</v>
      </c>
      <c r="J1699">
        <v>8</v>
      </c>
      <c r="K1699" t="s">
        <v>37173</v>
      </c>
      <c r="L1699" t="s">
        <v>37411</v>
      </c>
      <c r="M1699" t="s">
        <v>37195</v>
      </c>
      <c r="N1699" t="s">
        <v>37412</v>
      </c>
      <c r="O1699" t="s">
        <v>37319</v>
      </c>
      <c r="P1699" t="s">
        <v>37415</v>
      </c>
      <c r="Q1699">
        <v>43.847186000000001</v>
      </c>
      <c r="R1699">
        <v>142.77042800000001</v>
      </c>
      <c r="S1699">
        <v>7</v>
      </c>
      <c r="T1699">
        <v>13.499936720074899</v>
      </c>
      <c r="U1699">
        <v>71.474358974358907</v>
      </c>
      <c r="V1699" t="s">
        <v>37319</v>
      </c>
      <c r="W1699">
        <v>13.5</v>
      </c>
    </row>
    <row r="1700" spans="1:24">
      <c r="A1700" t="s">
        <v>37410</v>
      </c>
      <c r="B1700" t="s">
        <v>12868</v>
      </c>
      <c r="C1700" t="s">
        <v>12869</v>
      </c>
      <c r="D1700">
        <v>1992</v>
      </c>
      <c r="E1700" t="s">
        <v>12870</v>
      </c>
      <c r="G1700">
        <v>8</v>
      </c>
      <c r="H1700" t="s">
        <v>37057</v>
      </c>
      <c r="J1700">
        <v>8</v>
      </c>
      <c r="K1700" t="s">
        <v>37173</v>
      </c>
      <c r="L1700" t="s">
        <v>37411</v>
      </c>
      <c r="M1700" t="s">
        <v>37195</v>
      </c>
      <c r="N1700" t="s">
        <v>37412</v>
      </c>
      <c r="O1700" t="s">
        <v>37319</v>
      </c>
      <c r="P1700" t="s">
        <v>37415</v>
      </c>
      <c r="Q1700">
        <v>43.847186000000001</v>
      </c>
      <c r="R1700">
        <v>142.77042800000001</v>
      </c>
      <c r="S1700">
        <v>7</v>
      </c>
      <c r="T1700">
        <v>13.9822563090085</v>
      </c>
      <c r="U1700">
        <v>25.160256410256402</v>
      </c>
      <c r="V1700" t="s">
        <v>37319</v>
      </c>
      <c r="W1700">
        <v>14</v>
      </c>
    </row>
    <row r="1701" spans="1:24">
      <c r="A1701" t="s">
        <v>37410</v>
      </c>
      <c r="B1701" t="s">
        <v>12868</v>
      </c>
      <c r="C1701" t="s">
        <v>12869</v>
      </c>
      <c r="D1701">
        <v>1992</v>
      </c>
      <c r="E1701" t="s">
        <v>12870</v>
      </c>
      <c r="G1701">
        <v>8</v>
      </c>
      <c r="H1701" t="s">
        <v>37057</v>
      </c>
      <c r="J1701">
        <v>8</v>
      </c>
      <c r="K1701" t="s">
        <v>37173</v>
      </c>
      <c r="L1701" t="s">
        <v>37411</v>
      </c>
      <c r="M1701" t="s">
        <v>37195</v>
      </c>
      <c r="N1701" t="s">
        <v>37412</v>
      </c>
      <c r="O1701" t="s">
        <v>37319</v>
      </c>
      <c r="P1701" t="s">
        <v>37415</v>
      </c>
      <c r="Q1701">
        <v>43.847186000000001</v>
      </c>
      <c r="R1701">
        <v>142.77042800000001</v>
      </c>
      <c r="S1701">
        <v>7</v>
      </c>
      <c r="T1701">
        <v>13.987799630445201</v>
      </c>
      <c r="U1701">
        <v>10.2564102564102</v>
      </c>
      <c r="V1701" t="s">
        <v>37319</v>
      </c>
      <c r="W1701">
        <v>14</v>
      </c>
    </row>
    <row r="1702" spans="1:24">
      <c r="A1702" t="s">
        <v>37410</v>
      </c>
      <c r="B1702" t="s">
        <v>12868</v>
      </c>
      <c r="C1702" t="s">
        <v>12869</v>
      </c>
      <c r="D1702">
        <v>1992</v>
      </c>
      <c r="E1702" t="s">
        <v>12870</v>
      </c>
      <c r="G1702">
        <v>8</v>
      </c>
      <c r="H1702" t="s">
        <v>37057</v>
      </c>
      <c r="J1702">
        <v>8</v>
      </c>
      <c r="K1702" t="s">
        <v>37173</v>
      </c>
      <c r="L1702" t="s">
        <v>37411</v>
      </c>
      <c r="M1702" t="s">
        <v>37195</v>
      </c>
      <c r="N1702" t="s">
        <v>37412</v>
      </c>
      <c r="O1702" t="s">
        <v>37319</v>
      </c>
      <c r="P1702" t="s">
        <v>37415</v>
      </c>
      <c r="Q1702">
        <v>43.847186000000001</v>
      </c>
      <c r="R1702">
        <v>142.77042800000001</v>
      </c>
      <c r="S1702">
        <v>7</v>
      </c>
      <c r="T1702">
        <v>14.515427645733601</v>
      </c>
      <c r="U1702">
        <v>0.80128205128205798</v>
      </c>
      <c r="V1702" t="s">
        <v>37319</v>
      </c>
      <c r="W1702">
        <v>14.5</v>
      </c>
    </row>
    <row r="1703" spans="1:24">
      <c r="A1703" t="s">
        <v>37410</v>
      </c>
      <c r="B1703" t="s">
        <v>12868</v>
      </c>
      <c r="C1703" t="s">
        <v>12869</v>
      </c>
      <c r="D1703">
        <v>1992</v>
      </c>
      <c r="E1703" t="s">
        <v>12870</v>
      </c>
      <c r="G1703">
        <v>8</v>
      </c>
      <c r="H1703" t="s">
        <v>37057</v>
      </c>
      <c r="J1703">
        <v>8</v>
      </c>
      <c r="K1703" t="s">
        <v>37173</v>
      </c>
      <c r="L1703" t="s">
        <v>37411</v>
      </c>
      <c r="M1703" t="s">
        <v>37195</v>
      </c>
      <c r="N1703" t="s">
        <v>37412</v>
      </c>
      <c r="O1703" t="s">
        <v>37319</v>
      </c>
      <c r="P1703" t="s">
        <v>37415</v>
      </c>
      <c r="Q1703">
        <v>43.847186000000001</v>
      </c>
      <c r="R1703">
        <v>142.77042800000001</v>
      </c>
      <c r="S1703">
        <v>7</v>
      </c>
      <c r="T1703">
        <v>15.9523881843723</v>
      </c>
      <c r="U1703">
        <v>-1.4423076923076901</v>
      </c>
      <c r="V1703" t="s">
        <v>37319</v>
      </c>
      <c r="W1703">
        <v>16</v>
      </c>
    </row>
    <row r="1704" spans="1:24" hidden="1">
      <c r="A1704" t="s">
        <v>37410</v>
      </c>
      <c r="B1704" t="s">
        <v>12868</v>
      </c>
      <c r="C1704" t="s">
        <v>12869</v>
      </c>
      <c r="D1704">
        <v>1992</v>
      </c>
      <c r="E1704" t="s">
        <v>12870</v>
      </c>
      <c r="G1704">
        <v>8</v>
      </c>
      <c r="H1704" t="s">
        <v>37057</v>
      </c>
      <c r="J1704">
        <v>8</v>
      </c>
      <c r="K1704" t="s">
        <v>37173</v>
      </c>
      <c r="L1704" t="s">
        <v>37411</v>
      </c>
      <c r="M1704" t="s">
        <v>37195</v>
      </c>
      <c r="N1704" t="s">
        <v>37412</v>
      </c>
      <c r="O1704" t="s">
        <v>37319</v>
      </c>
      <c r="P1704" t="s">
        <v>37416</v>
      </c>
      <c r="Q1704">
        <v>35.264636000000003</v>
      </c>
      <c r="R1704">
        <v>139.152311</v>
      </c>
      <c r="S1704">
        <v>7</v>
      </c>
      <c r="T1704">
        <v>8.0079732705596403</v>
      </c>
      <c r="U1704">
        <v>100.480769230769</v>
      </c>
      <c r="V1704" t="s">
        <v>37319</v>
      </c>
      <c r="W1704">
        <v>8</v>
      </c>
      <c r="X1704" t="s">
        <v>13429</v>
      </c>
    </row>
    <row r="1705" spans="1:24">
      <c r="A1705" t="s">
        <v>37410</v>
      </c>
      <c r="B1705" t="s">
        <v>12868</v>
      </c>
      <c r="C1705" t="s">
        <v>12869</v>
      </c>
      <c r="D1705">
        <v>1992</v>
      </c>
      <c r="E1705" t="s">
        <v>12870</v>
      </c>
      <c r="G1705">
        <v>8</v>
      </c>
      <c r="H1705" t="s">
        <v>37057</v>
      </c>
      <c r="J1705">
        <v>8</v>
      </c>
      <c r="K1705" t="s">
        <v>37173</v>
      </c>
      <c r="L1705" t="s">
        <v>37411</v>
      </c>
      <c r="M1705" t="s">
        <v>37195</v>
      </c>
      <c r="N1705" t="s">
        <v>37412</v>
      </c>
      <c r="O1705" t="s">
        <v>37319</v>
      </c>
      <c r="P1705" t="s">
        <v>37416</v>
      </c>
      <c r="Q1705">
        <v>35.264636000000003</v>
      </c>
      <c r="R1705">
        <v>139.152311</v>
      </c>
      <c r="S1705">
        <v>7</v>
      </c>
      <c r="T1705">
        <v>9.0172374515908498</v>
      </c>
      <c r="U1705">
        <v>90.384615384615302</v>
      </c>
      <c r="V1705" t="s">
        <v>37319</v>
      </c>
      <c r="W1705">
        <v>9</v>
      </c>
    </row>
    <row r="1706" spans="1:24">
      <c r="A1706" t="s">
        <v>37410</v>
      </c>
      <c r="B1706" t="s">
        <v>12868</v>
      </c>
      <c r="C1706" t="s">
        <v>12869</v>
      </c>
      <c r="D1706">
        <v>1992</v>
      </c>
      <c r="E1706" t="s">
        <v>12870</v>
      </c>
      <c r="G1706">
        <v>8</v>
      </c>
      <c r="H1706" t="s">
        <v>37057</v>
      </c>
      <c r="J1706">
        <v>8</v>
      </c>
      <c r="K1706" t="s">
        <v>37173</v>
      </c>
      <c r="L1706" t="s">
        <v>37411</v>
      </c>
      <c r="M1706" t="s">
        <v>37195</v>
      </c>
      <c r="N1706" t="s">
        <v>37412</v>
      </c>
      <c r="O1706" t="s">
        <v>37319</v>
      </c>
      <c r="P1706" t="s">
        <v>37416</v>
      </c>
      <c r="Q1706">
        <v>35.264636000000003</v>
      </c>
      <c r="R1706">
        <v>139.152311</v>
      </c>
      <c r="S1706">
        <v>7</v>
      </c>
      <c r="T1706">
        <v>10.013060976535799</v>
      </c>
      <c r="U1706">
        <v>95.192307692307693</v>
      </c>
      <c r="V1706" t="s">
        <v>37319</v>
      </c>
      <c r="W1706">
        <v>10</v>
      </c>
    </row>
    <row r="1707" spans="1:24">
      <c r="A1707" t="s">
        <v>37410</v>
      </c>
      <c r="B1707" t="s">
        <v>12868</v>
      </c>
      <c r="C1707" t="s">
        <v>12869</v>
      </c>
      <c r="D1707">
        <v>1992</v>
      </c>
      <c r="E1707" t="s">
        <v>12870</v>
      </c>
      <c r="G1707">
        <v>8</v>
      </c>
      <c r="H1707" t="s">
        <v>37057</v>
      </c>
      <c r="J1707">
        <v>8</v>
      </c>
      <c r="K1707" t="s">
        <v>37173</v>
      </c>
      <c r="L1707" t="s">
        <v>37411</v>
      </c>
      <c r="M1707" t="s">
        <v>37195</v>
      </c>
      <c r="N1707" t="s">
        <v>37412</v>
      </c>
      <c r="O1707" t="s">
        <v>37319</v>
      </c>
      <c r="P1707" t="s">
        <v>37416</v>
      </c>
      <c r="Q1707">
        <v>35.264636000000003</v>
      </c>
      <c r="R1707">
        <v>139.152311</v>
      </c>
      <c r="S1707">
        <v>7</v>
      </c>
      <c r="T1707">
        <v>11.031412154808001</v>
      </c>
      <c r="U1707">
        <v>92.628205128205096</v>
      </c>
      <c r="V1707" t="s">
        <v>37319</v>
      </c>
      <c r="W1707">
        <v>11</v>
      </c>
    </row>
    <row r="1708" spans="1:24">
      <c r="A1708" t="s">
        <v>37410</v>
      </c>
      <c r="B1708" t="s">
        <v>12868</v>
      </c>
      <c r="C1708" t="s">
        <v>12869</v>
      </c>
      <c r="D1708">
        <v>1992</v>
      </c>
      <c r="E1708" t="s">
        <v>12870</v>
      </c>
      <c r="G1708">
        <v>8</v>
      </c>
      <c r="H1708" t="s">
        <v>37057</v>
      </c>
      <c r="J1708">
        <v>8</v>
      </c>
      <c r="K1708" t="s">
        <v>37173</v>
      </c>
      <c r="L1708" t="s">
        <v>37411</v>
      </c>
      <c r="M1708" t="s">
        <v>37195</v>
      </c>
      <c r="N1708" t="s">
        <v>37412</v>
      </c>
      <c r="O1708" t="s">
        <v>37319</v>
      </c>
      <c r="P1708" t="s">
        <v>37416</v>
      </c>
      <c r="Q1708">
        <v>35.264636000000003</v>
      </c>
      <c r="R1708">
        <v>139.152311</v>
      </c>
      <c r="S1708">
        <v>7</v>
      </c>
      <c r="T1708">
        <v>12.0156427974789</v>
      </c>
      <c r="U1708">
        <v>74.038461538461505</v>
      </c>
      <c r="V1708" t="s">
        <v>37319</v>
      </c>
      <c r="W1708">
        <v>12</v>
      </c>
    </row>
    <row r="1709" spans="1:24">
      <c r="A1709" t="s">
        <v>37410</v>
      </c>
      <c r="B1709" t="s">
        <v>12868</v>
      </c>
      <c r="C1709" t="s">
        <v>12869</v>
      </c>
      <c r="D1709">
        <v>1992</v>
      </c>
      <c r="E1709" t="s">
        <v>12870</v>
      </c>
      <c r="G1709">
        <v>8</v>
      </c>
      <c r="H1709" t="s">
        <v>37057</v>
      </c>
      <c r="J1709">
        <v>8</v>
      </c>
      <c r="K1709" t="s">
        <v>37173</v>
      </c>
      <c r="L1709" t="s">
        <v>37411</v>
      </c>
      <c r="M1709" t="s">
        <v>37195</v>
      </c>
      <c r="N1709" t="s">
        <v>37412</v>
      </c>
      <c r="O1709" t="s">
        <v>37319</v>
      </c>
      <c r="P1709" t="s">
        <v>37416</v>
      </c>
      <c r="Q1709">
        <v>35.264636000000003</v>
      </c>
      <c r="R1709">
        <v>139.152311</v>
      </c>
      <c r="S1709">
        <v>7</v>
      </c>
      <c r="T1709">
        <v>12.496139924570301</v>
      </c>
      <c r="U1709">
        <v>16.185897435897399</v>
      </c>
      <c r="V1709" t="s">
        <v>37319</v>
      </c>
      <c r="W1709">
        <v>12.5</v>
      </c>
    </row>
    <row r="1710" spans="1:24">
      <c r="A1710" t="s">
        <v>37410</v>
      </c>
      <c r="B1710" t="s">
        <v>12868</v>
      </c>
      <c r="C1710" t="s">
        <v>12869</v>
      </c>
      <c r="D1710">
        <v>1992</v>
      </c>
      <c r="E1710" t="s">
        <v>12870</v>
      </c>
      <c r="G1710">
        <v>8</v>
      </c>
      <c r="H1710" t="s">
        <v>37057</v>
      </c>
      <c r="J1710">
        <v>8</v>
      </c>
      <c r="K1710" t="s">
        <v>37173</v>
      </c>
      <c r="L1710" t="s">
        <v>37411</v>
      </c>
      <c r="M1710" t="s">
        <v>37195</v>
      </c>
      <c r="N1710" t="s">
        <v>37412</v>
      </c>
      <c r="O1710" t="s">
        <v>37319</v>
      </c>
      <c r="P1710" t="s">
        <v>37416</v>
      </c>
      <c r="Q1710">
        <v>35.264636000000003</v>
      </c>
      <c r="R1710">
        <v>139.152311</v>
      </c>
      <c r="S1710">
        <v>7</v>
      </c>
      <c r="T1710">
        <v>13.015414989748599</v>
      </c>
      <c r="U1710">
        <v>3.8461538461538298</v>
      </c>
      <c r="V1710" t="s">
        <v>37319</v>
      </c>
      <c r="W1710">
        <v>13</v>
      </c>
    </row>
    <row r="1711" spans="1:24">
      <c r="A1711" t="s">
        <v>37410</v>
      </c>
      <c r="B1711" t="s">
        <v>12868</v>
      </c>
      <c r="C1711" t="s">
        <v>12869</v>
      </c>
      <c r="D1711">
        <v>1992</v>
      </c>
      <c r="E1711" t="s">
        <v>12870</v>
      </c>
      <c r="G1711">
        <v>8</v>
      </c>
      <c r="H1711" t="s">
        <v>37057</v>
      </c>
      <c r="J1711">
        <v>8</v>
      </c>
      <c r="K1711" t="s">
        <v>37173</v>
      </c>
      <c r="L1711" t="s">
        <v>37411</v>
      </c>
      <c r="M1711" t="s">
        <v>37195</v>
      </c>
      <c r="N1711" t="s">
        <v>37412</v>
      </c>
      <c r="O1711" t="s">
        <v>37319</v>
      </c>
      <c r="P1711" t="s">
        <v>37192</v>
      </c>
      <c r="Q1711">
        <v>38.268332999999998</v>
      </c>
      <c r="R1711">
        <v>140.86944399999999</v>
      </c>
      <c r="S1711">
        <v>7</v>
      </c>
      <c r="T1711">
        <v>11.032222137848899</v>
      </c>
      <c r="U1711">
        <v>97.756410256410206</v>
      </c>
      <c r="V1711" t="s">
        <v>37319</v>
      </c>
      <c r="W1711">
        <v>11</v>
      </c>
    </row>
    <row r="1712" spans="1:24">
      <c r="A1712" t="s">
        <v>37410</v>
      </c>
      <c r="B1712" t="s">
        <v>12868</v>
      </c>
      <c r="C1712" t="s">
        <v>12869</v>
      </c>
      <c r="D1712">
        <v>1992</v>
      </c>
      <c r="E1712" t="s">
        <v>12870</v>
      </c>
      <c r="G1712">
        <v>8</v>
      </c>
      <c r="H1712" t="s">
        <v>37057</v>
      </c>
      <c r="J1712">
        <v>8</v>
      </c>
      <c r="K1712" t="s">
        <v>37173</v>
      </c>
      <c r="L1712" t="s">
        <v>37411</v>
      </c>
      <c r="M1712" t="s">
        <v>37195</v>
      </c>
      <c r="N1712" t="s">
        <v>37412</v>
      </c>
      <c r="O1712" t="s">
        <v>37319</v>
      </c>
      <c r="P1712" t="s">
        <v>37192</v>
      </c>
      <c r="Q1712">
        <v>38.268332999999998</v>
      </c>
      <c r="R1712">
        <v>140.86944399999999</v>
      </c>
      <c r="S1712">
        <v>7</v>
      </c>
      <c r="T1712">
        <v>12.0119472498544</v>
      </c>
      <c r="U1712">
        <v>100.641025641025</v>
      </c>
      <c r="V1712" t="s">
        <v>37319</v>
      </c>
      <c r="W1712">
        <v>12</v>
      </c>
    </row>
    <row r="1713" spans="1:24">
      <c r="A1713" t="s">
        <v>37410</v>
      </c>
      <c r="B1713" t="s">
        <v>12868</v>
      </c>
      <c r="C1713" t="s">
        <v>12869</v>
      </c>
      <c r="D1713">
        <v>1992</v>
      </c>
      <c r="E1713" t="s">
        <v>12870</v>
      </c>
      <c r="G1713">
        <v>8</v>
      </c>
      <c r="H1713" t="s">
        <v>37057</v>
      </c>
      <c r="J1713">
        <v>8</v>
      </c>
      <c r="K1713" t="s">
        <v>37173</v>
      </c>
      <c r="L1713" t="s">
        <v>37411</v>
      </c>
      <c r="M1713" t="s">
        <v>37195</v>
      </c>
      <c r="N1713" t="s">
        <v>37412</v>
      </c>
      <c r="O1713" t="s">
        <v>37319</v>
      </c>
      <c r="P1713" t="s">
        <v>37192</v>
      </c>
      <c r="Q1713">
        <v>38.268332999999998</v>
      </c>
      <c r="R1713">
        <v>140.86944399999999</v>
      </c>
      <c r="S1713">
        <v>7</v>
      </c>
      <c r="T1713">
        <v>12.5166426202951</v>
      </c>
      <c r="U1713">
        <v>95.993589743589695</v>
      </c>
      <c r="V1713" t="s">
        <v>37319</v>
      </c>
      <c r="W1713">
        <v>12.5</v>
      </c>
    </row>
    <row r="1714" spans="1:24">
      <c r="A1714" t="s">
        <v>37410</v>
      </c>
      <c r="B1714" t="s">
        <v>12868</v>
      </c>
      <c r="C1714" t="s">
        <v>12869</v>
      </c>
      <c r="D1714">
        <v>1992</v>
      </c>
      <c r="E1714" t="s">
        <v>12870</v>
      </c>
      <c r="G1714">
        <v>8</v>
      </c>
      <c r="H1714" t="s">
        <v>37057</v>
      </c>
      <c r="J1714">
        <v>8</v>
      </c>
      <c r="K1714" t="s">
        <v>37173</v>
      </c>
      <c r="L1714" t="s">
        <v>37411</v>
      </c>
      <c r="M1714" t="s">
        <v>37195</v>
      </c>
      <c r="N1714" t="s">
        <v>37412</v>
      </c>
      <c r="O1714" t="s">
        <v>37319</v>
      </c>
      <c r="P1714" t="s">
        <v>37192</v>
      </c>
      <c r="Q1714">
        <v>38.268332999999998</v>
      </c>
      <c r="R1714">
        <v>140.86944399999999</v>
      </c>
      <c r="S1714">
        <v>7</v>
      </c>
      <c r="T1714">
        <v>12.9774723466727</v>
      </c>
      <c r="U1714">
        <v>63.621794871794798</v>
      </c>
      <c r="V1714" t="s">
        <v>37319</v>
      </c>
      <c r="W1714">
        <v>13</v>
      </c>
    </row>
    <row r="1715" spans="1:24">
      <c r="A1715" t="s">
        <v>37410</v>
      </c>
      <c r="B1715" t="s">
        <v>12868</v>
      </c>
      <c r="C1715" t="s">
        <v>12869</v>
      </c>
      <c r="D1715">
        <v>1992</v>
      </c>
      <c r="E1715" t="s">
        <v>12870</v>
      </c>
      <c r="G1715">
        <v>8</v>
      </c>
      <c r="H1715" t="s">
        <v>37057</v>
      </c>
      <c r="J1715">
        <v>8</v>
      </c>
      <c r="K1715" t="s">
        <v>37173</v>
      </c>
      <c r="L1715" t="s">
        <v>37411</v>
      </c>
      <c r="M1715" t="s">
        <v>37195</v>
      </c>
      <c r="N1715" t="s">
        <v>37412</v>
      </c>
      <c r="O1715" t="s">
        <v>37319</v>
      </c>
      <c r="P1715" t="s">
        <v>37192</v>
      </c>
      <c r="Q1715">
        <v>38.268332999999998</v>
      </c>
      <c r="R1715">
        <v>140.86944399999999</v>
      </c>
      <c r="S1715">
        <v>7</v>
      </c>
      <c r="T1715">
        <v>13.4905966031336</v>
      </c>
      <c r="U1715">
        <v>12.339743589743501</v>
      </c>
      <c r="V1715" t="s">
        <v>37319</v>
      </c>
      <c r="W1715">
        <v>13.5</v>
      </c>
    </row>
    <row r="1716" spans="1:24">
      <c r="A1716" t="s">
        <v>37410</v>
      </c>
      <c r="B1716" t="s">
        <v>12868</v>
      </c>
      <c r="C1716" t="s">
        <v>12869</v>
      </c>
      <c r="D1716">
        <v>1992</v>
      </c>
      <c r="E1716" t="s">
        <v>12870</v>
      </c>
      <c r="G1716">
        <v>8</v>
      </c>
      <c r="H1716" t="s">
        <v>37057</v>
      </c>
      <c r="J1716">
        <v>8</v>
      </c>
      <c r="K1716" t="s">
        <v>37173</v>
      </c>
      <c r="L1716" t="s">
        <v>37411</v>
      </c>
      <c r="M1716" t="s">
        <v>37195</v>
      </c>
      <c r="N1716" t="s">
        <v>37412</v>
      </c>
      <c r="O1716" t="s">
        <v>37319</v>
      </c>
      <c r="P1716" t="s">
        <v>37192</v>
      </c>
      <c r="Q1716">
        <v>38.268332999999998</v>
      </c>
      <c r="R1716">
        <v>140.86944399999999</v>
      </c>
      <c r="S1716">
        <v>7</v>
      </c>
      <c r="T1716">
        <v>13.9472498544561</v>
      </c>
      <c r="U1716">
        <v>3.52564102564103</v>
      </c>
      <c r="V1716" t="s">
        <v>37319</v>
      </c>
      <c r="W1716">
        <v>14</v>
      </c>
    </row>
    <row r="1717" spans="1:24">
      <c r="A1717" t="s">
        <v>37410</v>
      </c>
      <c r="B1717" t="s">
        <v>12868</v>
      </c>
      <c r="C1717" t="s">
        <v>12869</v>
      </c>
      <c r="D1717">
        <v>1992</v>
      </c>
      <c r="E1717" t="s">
        <v>12870</v>
      </c>
      <c r="G1717">
        <v>8</v>
      </c>
      <c r="H1717" t="s">
        <v>37057</v>
      </c>
      <c r="J1717">
        <v>8</v>
      </c>
      <c r="K1717" t="s">
        <v>37173</v>
      </c>
      <c r="L1717" t="s">
        <v>37411</v>
      </c>
      <c r="M1717" t="s">
        <v>37195</v>
      </c>
      <c r="N1717" t="s">
        <v>37412</v>
      </c>
      <c r="O1717" t="s">
        <v>37319</v>
      </c>
      <c r="P1717" t="s">
        <v>37192</v>
      </c>
      <c r="Q1717">
        <v>38.268332999999998</v>
      </c>
      <c r="R1717">
        <v>140.86944399999999</v>
      </c>
      <c r="S1717">
        <v>7</v>
      </c>
      <c r="T1717">
        <v>15.9606145746323</v>
      </c>
      <c r="U1717">
        <v>0.64102564102564896</v>
      </c>
      <c r="V1717" t="s">
        <v>37319</v>
      </c>
      <c r="W1717">
        <v>16</v>
      </c>
    </row>
    <row r="1718" spans="1:24" hidden="1">
      <c r="A1718" t="s">
        <v>37410</v>
      </c>
      <c r="B1718" t="s">
        <v>12868</v>
      </c>
      <c r="C1718" t="s">
        <v>12869</v>
      </c>
      <c r="D1718">
        <v>1992</v>
      </c>
      <c r="E1718" t="s">
        <v>12870</v>
      </c>
      <c r="G1718">
        <v>8</v>
      </c>
      <c r="H1718" t="s">
        <v>37057</v>
      </c>
      <c r="J1718">
        <v>8</v>
      </c>
      <c r="K1718" t="s">
        <v>37173</v>
      </c>
      <c r="L1718" t="s">
        <v>37411</v>
      </c>
      <c r="M1718" t="s">
        <v>37195</v>
      </c>
      <c r="N1718" t="s">
        <v>37412</v>
      </c>
      <c r="O1718" t="s">
        <v>37319</v>
      </c>
      <c r="P1718" t="s">
        <v>37417</v>
      </c>
      <c r="Q1718">
        <v>34.718611000000003</v>
      </c>
      <c r="R1718">
        <v>136.50555600000001</v>
      </c>
      <c r="S1718">
        <v>6</v>
      </c>
      <c r="T1718">
        <v>8.0313868428379696</v>
      </c>
      <c r="U1718">
        <v>98.717948717948701</v>
      </c>
      <c r="V1718" t="s">
        <v>37319</v>
      </c>
      <c r="W1718">
        <v>8</v>
      </c>
      <c r="X1718" t="s">
        <v>13429</v>
      </c>
    </row>
    <row r="1719" spans="1:24">
      <c r="A1719" t="s">
        <v>37410</v>
      </c>
      <c r="B1719" t="s">
        <v>12868</v>
      </c>
      <c r="C1719" t="s">
        <v>12869</v>
      </c>
      <c r="D1719">
        <v>1992</v>
      </c>
      <c r="E1719" t="s">
        <v>12870</v>
      </c>
      <c r="G1719">
        <v>8</v>
      </c>
      <c r="H1719" t="s">
        <v>37057</v>
      </c>
      <c r="J1719">
        <v>8</v>
      </c>
      <c r="K1719" t="s">
        <v>37173</v>
      </c>
      <c r="L1719" t="s">
        <v>37411</v>
      </c>
      <c r="M1719" t="s">
        <v>37195</v>
      </c>
      <c r="N1719" t="s">
        <v>37412</v>
      </c>
      <c r="O1719" t="s">
        <v>37319</v>
      </c>
      <c r="P1719" t="s">
        <v>37417</v>
      </c>
      <c r="Q1719">
        <v>34.718611000000003</v>
      </c>
      <c r="R1719">
        <v>136.50555600000001</v>
      </c>
      <c r="S1719">
        <v>6</v>
      </c>
      <c r="T1719">
        <v>9.0181233705419199</v>
      </c>
      <c r="U1719">
        <v>95.993589743589695</v>
      </c>
      <c r="V1719" t="s">
        <v>37319</v>
      </c>
      <c r="W1719">
        <v>9</v>
      </c>
    </row>
    <row r="1720" spans="1:24">
      <c r="A1720" t="s">
        <v>37410</v>
      </c>
      <c r="B1720" t="s">
        <v>12868</v>
      </c>
      <c r="C1720" t="s">
        <v>12869</v>
      </c>
      <c r="D1720">
        <v>1992</v>
      </c>
      <c r="E1720" t="s">
        <v>12870</v>
      </c>
      <c r="G1720">
        <v>8</v>
      </c>
      <c r="H1720" t="s">
        <v>37057</v>
      </c>
      <c r="J1720">
        <v>8</v>
      </c>
      <c r="K1720" t="s">
        <v>37173</v>
      </c>
      <c r="L1720" t="s">
        <v>37411</v>
      </c>
      <c r="M1720" t="s">
        <v>37195</v>
      </c>
      <c r="N1720" t="s">
        <v>37412</v>
      </c>
      <c r="O1720" t="s">
        <v>37319</v>
      </c>
      <c r="P1720" t="s">
        <v>37417</v>
      </c>
      <c r="Q1720">
        <v>34.718611000000003</v>
      </c>
      <c r="R1720">
        <v>136.50555600000001</v>
      </c>
      <c r="S1720">
        <v>6</v>
      </c>
      <c r="T1720">
        <v>10.0125294251651</v>
      </c>
      <c r="U1720">
        <v>91.826923076922995</v>
      </c>
      <c r="V1720" t="s">
        <v>37319</v>
      </c>
      <c r="W1720">
        <v>10</v>
      </c>
    </row>
    <row r="1721" spans="1:24">
      <c r="A1721" t="s">
        <v>37410</v>
      </c>
      <c r="B1721" t="s">
        <v>12868</v>
      </c>
      <c r="C1721" t="s">
        <v>12869</v>
      </c>
      <c r="D1721">
        <v>1992</v>
      </c>
      <c r="E1721" t="s">
        <v>12870</v>
      </c>
      <c r="G1721">
        <v>8</v>
      </c>
      <c r="H1721" t="s">
        <v>37057</v>
      </c>
      <c r="J1721">
        <v>8</v>
      </c>
      <c r="K1721" t="s">
        <v>37173</v>
      </c>
      <c r="L1721" t="s">
        <v>37411</v>
      </c>
      <c r="M1721" t="s">
        <v>37195</v>
      </c>
      <c r="N1721" t="s">
        <v>37412</v>
      </c>
      <c r="O1721" t="s">
        <v>37319</v>
      </c>
      <c r="P1721" t="s">
        <v>37417</v>
      </c>
      <c r="Q1721">
        <v>34.718611000000003</v>
      </c>
      <c r="R1721">
        <v>136.50555600000001</v>
      </c>
      <c r="S1721">
        <v>6</v>
      </c>
      <c r="T1721">
        <v>11.988052750145499</v>
      </c>
      <c r="U1721">
        <v>49.358974358974301</v>
      </c>
      <c r="V1721" t="s">
        <v>37319</v>
      </c>
      <c r="W1721">
        <v>12</v>
      </c>
    </row>
    <row r="1722" spans="1:24">
      <c r="A1722" t="s">
        <v>37410</v>
      </c>
      <c r="B1722" t="s">
        <v>12868</v>
      </c>
      <c r="C1722" t="s">
        <v>12869</v>
      </c>
      <c r="D1722">
        <v>1992</v>
      </c>
      <c r="E1722" t="s">
        <v>12870</v>
      </c>
      <c r="G1722">
        <v>8</v>
      </c>
      <c r="H1722" t="s">
        <v>37057</v>
      </c>
      <c r="J1722">
        <v>8</v>
      </c>
      <c r="K1722" t="s">
        <v>37173</v>
      </c>
      <c r="L1722" t="s">
        <v>37411</v>
      </c>
      <c r="M1722" t="s">
        <v>37195</v>
      </c>
      <c r="N1722" t="s">
        <v>37412</v>
      </c>
      <c r="O1722" t="s">
        <v>37319</v>
      </c>
      <c r="P1722" t="s">
        <v>37417</v>
      </c>
      <c r="Q1722">
        <v>34.718611000000003</v>
      </c>
      <c r="R1722">
        <v>136.50555600000001</v>
      </c>
      <c r="S1722">
        <v>6</v>
      </c>
      <c r="T1722">
        <v>12.5094540208064</v>
      </c>
      <c r="U1722">
        <v>0.48076923076924</v>
      </c>
      <c r="V1722" t="s">
        <v>37319</v>
      </c>
      <c r="W1722">
        <v>12.5</v>
      </c>
    </row>
    <row r="1723" spans="1:24">
      <c r="A1723" t="s">
        <v>37410</v>
      </c>
      <c r="B1723" t="s">
        <v>12868</v>
      </c>
      <c r="C1723" t="s">
        <v>12869</v>
      </c>
      <c r="D1723">
        <v>1992</v>
      </c>
      <c r="E1723" t="s">
        <v>12870</v>
      </c>
      <c r="G1723">
        <v>8</v>
      </c>
      <c r="H1723" t="s">
        <v>37057</v>
      </c>
      <c r="J1723">
        <v>8</v>
      </c>
      <c r="K1723" t="s">
        <v>37173</v>
      </c>
      <c r="L1723" t="s">
        <v>37411</v>
      </c>
      <c r="M1723" t="s">
        <v>37195</v>
      </c>
      <c r="N1723" t="s">
        <v>37412</v>
      </c>
      <c r="O1723" t="s">
        <v>37319</v>
      </c>
      <c r="P1723" t="s">
        <v>37417</v>
      </c>
      <c r="Q1723">
        <v>34.718611000000003</v>
      </c>
      <c r="R1723">
        <v>136.50555600000001</v>
      </c>
      <c r="S1723">
        <v>6</v>
      </c>
      <c r="T1723">
        <v>12.9832181638696</v>
      </c>
      <c r="U1723">
        <v>0</v>
      </c>
      <c r="V1723" t="s">
        <v>37319</v>
      </c>
      <c r="W1723">
        <v>13</v>
      </c>
    </row>
    <row r="1724" spans="1:24">
      <c r="A1724" t="s">
        <v>37410</v>
      </c>
      <c r="B1724" t="s">
        <v>12868</v>
      </c>
      <c r="C1724" t="s">
        <v>12869</v>
      </c>
      <c r="D1724">
        <v>1992</v>
      </c>
      <c r="E1724" t="s">
        <v>12870</v>
      </c>
      <c r="G1724">
        <v>8</v>
      </c>
      <c r="H1724" t="s">
        <v>37057</v>
      </c>
      <c r="J1724">
        <v>8</v>
      </c>
      <c r="K1724" t="s">
        <v>37173</v>
      </c>
      <c r="L1724" t="s">
        <v>37411</v>
      </c>
      <c r="M1724" t="s">
        <v>37195</v>
      </c>
      <c r="N1724" t="s">
        <v>37412</v>
      </c>
      <c r="O1724" t="s">
        <v>37319</v>
      </c>
      <c r="P1724" t="s">
        <v>37418</v>
      </c>
      <c r="Q1724">
        <v>36.080556000000001</v>
      </c>
      <c r="R1724">
        <v>140.114722</v>
      </c>
      <c r="S1724">
        <v>7</v>
      </c>
      <c r="T1724">
        <v>9.9825600526488891</v>
      </c>
      <c r="U1724">
        <v>102.083333333333</v>
      </c>
      <c r="V1724" t="s">
        <v>37319</v>
      </c>
      <c r="W1724">
        <v>10</v>
      </c>
    </row>
    <row r="1725" spans="1:24">
      <c r="A1725" t="s">
        <v>37410</v>
      </c>
      <c r="B1725" t="s">
        <v>12868</v>
      </c>
      <c r="C1725" t="s">
        <v>12869</v>
      </c>
      <c r="D1725">
        <v>1992</v>
      </c>
      <c r="E1725" t="s">
        <v>12870</v>
      </c>
      <c r="G1725">
        <v>8</v>
      </c>
      <c r="H1725" t="s">
        <v>37057</v>
      </c>
      <c r="J1725">
        <v>8</v>
      </c>
      <c r="K1725" t="s">
        <v>37173</v>
      </c>
      <c r="L1725" t="s">
        <v>37411</v>
      </c>
      <c r="M1725" t="s">
        <v>37195</v>
      </c>
      <c r="N1725" t="s">
        <v>37412</v>
      </c>
      <c r="O1725" t="s">
        <v>37319</v>
      </c>
      <c r="P1725" t="s">
        <v>37418</v>
      </c>
      <c r="Q1725">
        <v>36.080556000000001</v>
      </c>
      <c r="R1725">
        <v>140.114722</v>
      </c>
      <c r="S1725">
        <v>7</v>
      </c>
      <c r="T1725">
        <v>11.0092388690611</v>
      </c>
      <c r="U1725">
        <v>102.243589743589</v>
      </c>
      <c r="V1725" t="s">
        <v>37319</v>
      </c>
      <c r="W1725">
        <v>11</v>
      </c>
    </row>
    <row r="1726" spans="1:24">
      <c r="A1726" t="s">
        <v>37410</v>
      </c>
      <c r="B1726" t="s">
        <v>12868</v>
      </c>
      <c r="C1726" t="s">
        <v>12869</v>
      </c>
      <c r="D1726">
        <v>1992</v>
      </c>
      <c r="E1726" t="s">
        <v>12870</v>
      </c>
      <c r="G1726">
        <v>8</v>
      </c>
      <c r="H1726" t="s">
        <v>37057</v>
      </c>
      <c r="J1726">
        <v>8</v>
      </c>
      <c r="K1726" t="s">
        <v>37173</v>
      </c>
      <c r="L1726" t="s">
        <v>37411</v>
      </c>
      <c r="M1726" t="s">
        <v>37195</v>
      </c>
      <c r="N1726" t="s">
        <v>37412</v>
      </c>
      <c r="O1726" t="s">
        <v>37319</v>
      </c>
      <c r="P1726" t="s">
        <v>37418</v>
      </c>
      <c r="Q1726">
        <v>36.080556000000001</v>
      </c>
      <c r="R1726">
        <v>140.114722</v>
      </c>
      <c r="S1726">
        <v>7</v>
      </c>
      <c r="T1726">
        <v>12.0274887994532</v>
      </c>
      <c r="U1726">
        <v>99.038461538461505</v>
      </c>
      <c r="V1726" t="s">
        <v>37319</v>
      </c>
      <c r="W1726">
        <v>12</v>
      </c>
    </row>
    <row r="1727" spans="1:24">
      <c r="A1727" t="s">
        <v>37410</v>
      </c>
      <c r="B1727" t="s">
        <v>12868</v>
      </c>
      <c r="C1727" t="s">
        <v>12869</v>
      </c>
      <c r="D1727">
        <v>1992</v>
      </c>
      <c r="E1727" t="s">
        <v>12870</v>
      </c>
      <c r="G1727">
        <v>8</v>
      </c>
      <c r="H1727" t="s">
        <v>37057</v>
      </c>
      <c r="J1727">
        <v>8</v>
      </c>
      <c r="K1727" t="s">
        <v>37173</v>
      </c>
      <c r="L1727" t="s">
        <v>37411</v>
      </c>
      <c r="M1727" t="s">
        <v>37195</v>
      </c>
      <c r="N1727" t="s">
        <v>37412</v>
      </c>
      <c r="O1727" t="s">
        <v>37319</v>
      </c>
      <c r="P1727" t="s">
        <v>37418</v>
      </c>
      <c r="Q1727">
        <v>36.080556000000001</v>
      </c>
      <c r="R1727">
        <v>140.114722</v>
      </c>
      <c r="S1727">
        <v>7</v>
      </c>
      <c r="T1727">
        <v>12.505201609841199</v>
      </c>
      <c r="U1727">
        <v>73.557692307692307</v>
      </c>
      <c r="V1727" t="s">
        <v>37319</v>
      </c>
      <c r="W1727">
        <v>12.5</v>
      </c>
    </row>
    <row r="1728" spans="1:24">
      <c r="A1728" t="s">
        <v>37410</v>
      </c>
      <c r="B1728" t="s">
        <v>12868</v>
      </c>
      <c r="C1728" t="s">
        <v>12869</v>
      </c>
      <c r="D1728">
        <v>1992</v>
      </c>
      <c r="E1728" t="s">
        <v>12870</v>
      </c>
      <c r="G1728">
        <v>8</v>
      </c>
      <c r="H1728" t="s">
        <v>37057</v>
      </c>
      <c r="J1728">
        <v>8</v>
      </c>
      <c r="K1728" t="s">
        <v>37173</v>
      </c>
      <c r="L1728" t="s">
        <v>37411</v>
      </c>
      <c r="M1728" t="s">
        <v>37195</v>
      </c>
      <c r="N1728" t="s">
        <v>37412</v>
      </c>
      <c r="O1728" t="s">
        <v>37319</v>
      </c>
      <c r="P1728" t="s">
        <v>37418</v>
      </c>
      <c r="Q1728">
        <v>36.080556000000001</v>
      </c>
      <c r="R1728">
        <v>140.114722</v>
      </c>
      <c r="S1728">
        <v>7</v>
      </c>
      <c r="T1728">
        <v>12.988483053635999</v>
      </c>
      <c r="U1728">
        <v>33.3333333333333</v>
      </c>
      <c r="V1728" t="s">
        <v>37319</v>
      </c>
      <c r="W1728">
        <v>13</v>
      </c>
    </row>
    <row r="1729" spans="1:23">
      <c r="A1729" t="s">
        <v>37410</v>
      </c>
      <c r="B1729" t="s">
        <v>12868</v>
      </c>
      <c r="C1729" t="s">
        <v>12869</v>
      </c>
      <c r="D1729">
        <v>1992</v>
      </c>
      <c r="E1729" t="s">
        <v>12870</v>
      </c>
      <c r="G1729">
        <v>8</v>
      </c>
      <c r="H1729" t="s">
        <v>37057</v>
      </c>
      <c r="J1729">
        <v>8</v>
      </c>
      <c r="K1729" t="s">
        <v>37173</v>
      </c>
      <c r="L1729" t="s">
        <v>37411</v>
      </c>
      <c r="M1729" t="s">
        <v>37195</v>
      </c>
      <c r="N1729" t="s">
        <v>37412</v>
      </c>
      <c r="O1729" t="s">
        <v>37319</v>
      </c>
      <c r="P1729" t="s">
        <v>37418</v>
      </c>
      <c r="Q1729">
        <v>36.080556000000001</v>
      </c>
      <c r="R1729">
        <v>140.114722</v>
      </c>
      <c r="S1729">
        <v>7</v>
      </c>
      <c r="T1729">
        <v>13.4817374136229</v>
      </c>
      <c r="U1729">
        <v>6.25</v>
      </c>
      <c r="V1729" t="s">
        <v>37319</v>
      </c>
      <c r="W1729">
        <v>13.5</v>
      </c>
    </row>
    <row r="1730" spans="1:23">
      <c r="A1730" t="s">
        <v>37410</v>
      </c>
      <c r="B1730" t="s">
        <v>12868</v>
      </c>
      <c r="C1730" t="s">
        <v>12869</v>
      </c>
      <c r="D1730">
        <v>1992</v>
      </c>
      <c r="E1730" t="s">
        <v>12870</v>
      </c>
      <c r="G1730">
        <v>8</v>
      </c>
      <c r="H1730" t="s">
        <v>37057</v>
      </c>
      <c r="J1730">
        <v>8</v>
      </c>
      <c r="K1730" t="s">
        <v>37173</v>
      </c>
      <c r="L1730" t="s">
        <v>37411</v>
      </c>
      <c r="M1730" t="s">
        <v>37195</v>
      </c>
      <c r="N1730" t="s">
        <v>37412</v>
      </c>
      <c r="O1730" t="s">
        <v>37319</v>
      </c>
      <c r="P1730" t="s">
        <v>37418</v>
      </c>
      <c r="Q1730">
        <v>36.080556000000001</v>
      </c>
      <c r="R1730">
        <v>140.114722</v>
      </c>
      <c r="S1730">
        <v>7</v>
      </c>
      <c r="T1730">
        <v>13.9627154681448</v>
      </c>
      <c r="U1730">
        <v>1.4423076923076901</v>
      </c>
      <c r="V1730" t="s">
        <v>37319</v>
      </c>
      <c r="W1730">
        <v>14</v>
      </c>
    </row>
    <row r="1731" spans="1:23">
      <c r="A1731" t="s">
        <v>37419</v>
      </c>
      <c r="B1731" t="s">
        <v>5504</v>
      </c>
      <c r="C1731" t="s">
        <v>5506</v>
      </c>
      <c r="D1731">
        <v>2013</v>
      </c>
      <c r="E1731" t="s">
        <v>1442</v>
      </c>
      <c r="F1731" t="s">
        <v>5508</v>
      </c>
      <c r="G1731">
        <v>7</v>
      </c>
      <c r="H1731" t="s">
        <v>37325</v>
      </c>
      <c r="J1731">
        <v>7</v>
      </c>
      <c r="K1731" t="s">
        <v>37019</v>
      </c>
      <c r="L1731" t="s">
        <v>37420</v>
      </c>
      <c r="M1731" t="s">
        <v>37421</v>
      </c>
      <c r="N1731" t="s">
        <v>37371</v>
      </c>
      <c r="O1731" t="s">
        <v>37142</v>
      </c>
      <c r="P1731" t="s">
        <v>37422</v>
      </c>
      <c r="Q1731">
        <v>42.375222222222199</v>
      </c>
      <c r="R1731">
        <v>8.7479999999999993</v>
      </c>
      <c r="S1731">
        <v>8</v>
      </c>
      <c r="T1731">
        <v>7.9950044460430201</v>
      </c>
      <c r="U1731">
        <v>31.414441147378799</v>
      </c>
      <c r="V1731">
        <v>25</v>
      </c>
      <c r="W1731">
        <v>8</v>
      </c>
    </row>
    <row r="1732" spans="1:23">
      <c r="A1732" t="s">
        <v>37419</v>
      </c>
      <c r="B1732" t="s">
        <v>5504</v>
      </c>
      <c r="C1732" t="s">
        <v>5506</v>
      </c>
      <c r="D1732">
        <v>2013</v>
      </c>
      <c r="E1732" t="s">
        <v>1442</v>
      </c>
      <c r="F1732" t="s">
        <v>5508</v>
      </c>
      <c r="G1732">
        <v>7</v>
      </c>
      <c r="H1732" t="s">
        <v>37325</v>
      </c>
      <c r="J1732">
        <v>7</v>
      </c>
      <c r="K1732" t="s">
        <v>37019</v>
      </c>
      <c r="L1732" t="s">
        <v>37420</v>
      </c>
      <c r="M1732" t="s">
        <v>37421</v>
      </c>
      <c r="N1732" t="s">
        <v>37371</v>
      </c>
      <c r="O1732" t="s">
        <v>37142</v>
      </c>
      <c r="P1732" t="s">
        <v>37422</v>
      </c>
      <c r="Q1732">
        <v>42.375222222222199</v>
      </c>
      <c r="R1732">
        <v>8.7479999999999993</v>
      </c>
      <c r="S1732">
        <v>8</v>
      </c>
      <c r="T1732">
        <v>9.4339437900268699</v>
      </c>
      <c r="U1732">
        <v>0</v>
      </c>
      <c r="V1732">
        <v>25</v>
      </c>
      <c r="W1732">
        <v>10</v>
      </c>
    </row>
    <row r="1733" spans="1:23">
      <c r="A1733" t="s">
        <v>37419</v>
      </c>
      <c r="B1733" t="s">
        <v>5504</v>
      </c>
      <c r="C1733" t="s">
        <v>5506</v>
      </c>
      <c r="D1733">
        <v>2013</v>
      </c>
      <c r="E1733" t="s">
        <v>1442</v>
      </c>
      <c r="F1733" t="s">
        <v>5508</v>
      </c>
      <c r="G1733">
        <v>7</v>
      </c>
      <c r="H1733" t="s">
        <v>37325</v>
      </c>
      <c r="J1733">
        <v>7</v>
      </c>
      <c r="K1733" t="s">
        <v>37019</v>
      </c>
      <c r="L1733" t="s">
        <v>37420</v>
      </c>
      <c r="M1733" t="s">
        <v>37421</v>
      </c>
      <c r="N1733" t="s">
        <v>37371</v>
      </c>
      <c r="O1733" t="s">
        <v>37142</v>
      </c>
      <c r="P1733" t="s">
        <v>37422</v>
      </c>
      <c r="Q1733">
        <v>42.375222222222199</v>
      </c>
      <c r="R1733">
        <v>8.7479999999999993</v>
      </c>
      <c r="S1733">
        <v>8</v>
      </c>
      <c r="T1733">
        <v>10.851062554326599</v>
      </c>
      <c r="U1733">
        <v>24.917223670932799</v>
      </c>
      <c r="V1733">
        <v>25</v>
      </c>
      <c r="W1733">
        <v>12</v>
      </c>
    </row>
    <row r="1734" spans="1:23">
      <c r="A1734" t="s">
        <v>37419</v>
      </c>
      <c r="B1734" t="s">
        <v>5504</v>
      </c>
      <c r="C1734" t="s">
        <v>5506</v>
      </c>
      <c r="D1734">
        <v>2013</v>
      </c>
      <c r="E1734" t="s">
        <v>1442</v>
      </c>
      <c r="F1734" t="s">
        <v>5508</v>
      </c>
      <c r="G1734">
        <v>7</v>
      </c>
      <c r="H1734" t="s">
        <v>37325</v>
      </c>
      <c r="J1734">
        <v>7</v>
      </c>
      <c r="K1734" t="s">
        <v>37019</v>
      </c>
      <c r="L1734" t="s">
        <v>37420</v>
      </c>
      <c r="M1734" t="s">
        <v>37421</v>
      </c>
      <c r="N1734" t="s">
        <v>37371</v>
      </c>
      <c r="O1734" t="s">
        <v>37142</v>
      </c>
      <c r="P1734" t="s">
        <v>37422</v>
      </c>
      <c r="Q1734">
        <v>42.375222222222199</v>
      </c>
      <c r="R1734">
        <v>8.7479999999999993</v>
      </c>
      <c r="S1734">
        <v>8</v>
      </c>
      <c r="T1734">
        <v>12.2723576017344</v>
      </c>
      <c r="U1734">
        <v>20.0187832828782</v>
      </c>
      <c r="V1734">
        <v>25</v>
      </c>
      <c r="W1734">
        <v>13</v>
      </c>
    </row>
    <row r="1735" spans="1:23">
      <c r="A1735" t="s">
        <v>37419</v>
      </c>
      <c r="B1735" t="s">
        <v>5504</v>
      </c>
      <c r="C1735" t="s">
        <v>5506</v>
      </c>
      <c r="D1735">
        <v>2013</v>
      </c>
      <c r="E1735" t="s">
        <v>1442</v>
      </c>
      <c r="F1735" t="s">
        <v>5508</v>
      </c>
      <c r="G1735">
        <v>7</v>
      </c>
      <c r="H1735" t="s">
        <v>37325</v>
      </c>
      <c r="J1735">
        <v>7</v>
      </c>
      <c r="K1735" t="s">
        <v>37019</v>
      </c>
      <c r="L1735" t="s">
        <v>37420</v>
      </c>
      <c r="M1735" t="s">
        <v>37421</v>
      </c>
      <c r="N1735" t="s">
        <v>37371</v>
      </c>
      <c r="O1735" t="s">
        <v>37142</v>
      </c>
      <c r="P1735" t="s">
        <v>37422</v>
      </c>
      <c r="Q1735">
        <v>42.375222222222199</v>
      </c>
      <c r="R1735">
        <v>8.7479999999999993</v>
      </c>
      <c r="S1735">
        <v>8</v>
      </c>
      <c r="T1735">
        <v>13.723625972884101</v>
      </c>
      <c r="U1735">
        <v>0</v>
      </c>
      <c r="V1735">
        <v>25</v>
      </c>
      <c r="W1735">
        <v>14</v>
      </c>
    </row>
    <row r="1736" spans="1:23">
      <c r="A1736" t="s">
        <v>37419</v>
      </c>
      <c r="B1736" t="s">
        <v>5504</v>
      </c>
      <c r="C1736" t="s">
        <v>5506</v>
      </c>
      <c r="D1736">
        <v>2013</v>
      </c>
      <c r="E1736" t="s">
        <v>1442</v>
      </c>
      <c r="F1736" t="s">
        <v>5508</v>
      </c>
      <c r="G1736">
        <v>7</v>
      </c>
      <c r="H1736" t="s">
        <v>37325</v>
      </c>
      <c r="J1736">
        <v>7</v>
      </c>
      <c r="K1736" t="s">
        <v>37019</v>
      </c>
      <c r="L1736" t="s">
        <v>37420</v>
      </c>
      <c r="M1736" t="s">
        <v>37421</v>
      </c>
      <c r="N1736" t="s">
        <v>37371</v>
      </c>
      <c r="O1736" t="s">
        <v>37142</v>
      </c>
      <c r="P1736" t="s">
        <v>37422</v>
      </c>
      <c r="Q1736">
        <v>42.375222222222199</v>
      </c>
      <c r="R1736">
        <v>8.7479999999999993</v>
      </c>
      <c r="S1736">
        <v>8</v>
      </c>
      <c r="T1736">
        <v>15.1163864160896</v>
      </c>
      <c r="U1736">
        <v>0</v>
      </c>
      <c r="V1736">
        <v>25</v>
      </c>
      <c r="W1736">
        <v>15</v>
      </c>
    </row>
    <row r="1737" spans="1:23">
      <c r="A1737" t="s">
        <v>37419</v>
      </c>
      <c r="B1737" t="s">
        <v>5504</v>
      </c>
      <c r="C1737" t="s">
        <v>5506</v>
      </c>
      <c r="D1737">
        <v>2013</v>
      </c>
      <c r="E1737" t="s">
        <v>1442</v>
      </c>
      <c r="F1737" t="s">
        <v>5508</v>
      </c>
      <c r="G1737">
        <v>7</v>
      </c>
      <c r="H1737" t="s">
        <v>37325</v>
      </c>
      <c r="J1737">
        <v>7</v>
      </c>
      <c r="K1737" t="s">
        <v>37019</v>
      </c>
      <c r="L1737" t="s">
        <v>37420</v>
      </c>
      <c r="M1737" t="s">
        <v>37421</v>
      </c>
      <c r="N1737" t="s">
        <v>37371</v>
      </c>
      <c r="O1737" t="s">
        <v>37142</v>
      </c>
      <c r="P1737" t="s">
        <v>37422</v>
      </c>
      <c r="Q1737">
        <v>42.375222222222199</v>
      </c>
      <c r="R1737">
        <v>8.7479999999999993</v>
      </c>
      <c r="S1737">
        <v>8</v>
      </c>
      <c r="T1737">
        <v>16.578764899239602</v>
      </c>
      <c r="U1737">
        <v>0</v>
      </c>
      <c r="V1737">
        <v>25</v>
      </c>
      <c r="W1737">
        <v>16</v>
      </c>
    </row>
    <row r="1738" spans="1:23">
      <c r="A1738" t="s">
        <v>37419</v>
      </c>
      <c r="B1738" t="s">
        <v>5504</v>
      </c>
      <c r="C1738" t="s">
        <v>5506</v>
      </c>
      <c r="D1738">
        <v>2013</v>
      </c>
      <c r="E1738" t="s">
        <v>1442</v>
      </c>
      <c r="F1738" t="s">
        <v>5508</v>
      </c>
      <c r="G1738">
        <v>7</v>
      </c>
      <c r="H1738" t="s">
        <v>37325</v>
      </c>
      <c r="J1738">
        <v>7</v>
      </c>
      <c r="K1738" t="s">
        <v>37019</v>
      </c>
      <c r="L1738" t="s">
        <v>37420</v>
      </c>
      <c r="M1738" t="s">
        <v>37421</v>
      </c>
      <c r="N1738" t="s">
        <v>37371</v>
      </c>
      <c r="O1738" t="s">
        <v>37142</v>
      </c>
      <c r="P1738" t="s">
        <v>37422</v>
      </c>
      <c r="Q1738">
        <v>42.375222222222199</v>
      </c>
      <c r="R1738">
        <v>8.7479999999999993</v>
      </c>
      <c r="S1738">
        <v>8</v>
      </c>
      <c r="T1738">
        <v>18.041183346821299</v>
      </c>
      <c r="U1738">
        <v>0</v>
      </c>
      <c r="V1738">
        <v>25</v>
      </c>
      <c r="W1738">
        <v>18</v>
      </c>
    </row>
    <row r="1739" spans="1:23">
      <c r="A1739" t="s">
        <v>37419</v>
      </c>
      <c r="B1739" t="s">
        <v>5504</v>
      </c>
      <c r="C1739" t="s">
        <v>5506</v>
      </c>
      <c r="D1739">
        <v>2013</v>
      </c>
      <c r="E1739" t="s">
        <v>1442</v>
      </c>
      <c r="F1739" t="s">
        <v>5508</v>
      </c>
      <c r="G1739">
        <v>7</v>
      </c>
      <c r="H1739" t="s">
        <v>37325</v>
      </c>
      <c r="J1739">
        <v>7</v>
      </c>
      <c r="K1739" t="s">
        <v>37019</v>
      </c>
      <c r="L1739" t="s">
        <v>37420</v>
      </c>
      <c r="M1739" t="s">
        <v>37421</v>
      </c>
      <c r="N1739" t="s">
        <v>37371</v>
      </c>
      <c r="O1739" t="s">
        <v>37142</v>
      </c>
      <c r="P1739" t="s">
        <v>37423</v>
      </c>
      <c r="Q1739">
        <v>53.606561111111098</v>
      </c>
      <c r="R1739">
        <v>10.1715944444444</v>
      </c>
      <c r="S1739">
        <v>8</v>
      </c>
      <c r="T1739">
        <v>7.98727132851762</v>
      </c>
      <c r="U1739">
        <v>86.938224979767995</v>
      </c>
      <c r="V1739">
        <v>26</v>
      </c>
      <c r="W1739">
        <v>8</v>
      </c>
    </row>
    <row r="1740" spans="1:23">
      <c r="A1740" t="s">
        <v>37419</v>
      </c>
      <c r="B1740" t="s">
        <v>5504</v>
      </c>
      <c r="C1740" t="s">
        <v>5506</v>
      </c>
      <c r="D1740">
        <v>2013</v>
      </c>
      <c r="E1740" t="s">
        <v>1442</v>
      </c>
      <c r="F1740" t="s">
        <v>5508</v>
      </c>
      <c r="G1740">
        <v>7</v>
      </c>
      <c r="H1740" t="s">
        <v>37325</v>
      </c>
      <c r="J1740">
        <v>7</v>
      </c>
      <c r="K1740" t="s">
        <v>37019</v>
      </c>
      <c r="L1740" t="s">
        <v>37420</v>
      </c>
      <c r="M1740" t="s">
        <v>37421</v>
      </c>
      <c r="N1740" t="s">
        <v>37371</v>
      </c>
      <c r="O1740" t="s">
        <v>37142</v>
      </c>
      <c r="P1740" t="s">
        <v>37423</v>
      </c>
      <c r="Q1740">
        <v>53.606561111111098</v>
      </c>
      <c r="R1740">
        <v>10.1715944444444</v>
      </c>
      <c r="S1740">
        <v>8</v>
      </c>
      <c r="T1740">
        <v>9.4212750651919794</v>
      </c>
      <c r="U1740">
        <v>90.791395657864499</v>
      </c>
      <c r="V1740">
        <v>26</v>
      </c>
      <c r="W1740">
        <v>10</v>
      </c>
    </row>
    <row r="1741" spans="1:23">
      <c r="A1741" t="s">
        <v>37419</v>
      </c>
      <c r="B1741" t="s">
        <v>5504</v>
      </c>
      <c r="C1741" t="s">
        <v>5506</v>
      </c>
      <c r="D1741">
        <v>2013</v>
      </c>
      <c r="E1741" t="s">
        <v>1442</v>
      </c>
      <c r="F1741" t="s">
        <v>5508</v>
      </c>
      <c r="G1741">
        <v>7</v>
      </c>
      <c r="H1741" t="s">
        <v>37325</v>
      </c>
      <c r="J1741">
        <v>7</v>
      </c>
      <c r="K1741" t="s">
        <v>37019</v>
      </c>
      <c r="L1741" t="s">
        <v>37420</v>
      </c>
      <c r="M1741" t="s">
        <v>37421</v>
      </c>
      <c r="N1741" t="s">
        <v>37371</v>
      </c>
      <c r="O1741" t="s">
        <v>37142</v>
      </c>
      <c r="P1741" t="s">
        <v>37423</v>
      </c>
      <c r="Q1741">
        <v>53.606561111111098</v>
      </c>
      <c r="R1741">
        <v>10.1715944444444</v>
      </c>
      <c r="S1741">
        <v>8</v>
      </c>
      <c r="T1741">
        <v>10.856337859305199</v>
      </c>
      <c r="U1741">
        <v>87.040533924806894</v>
      </c>
      <c r="V1741">
        <v>26</v>
      </c>
      <c r="W1741">
        <v>12</v>
      </c>
    </row>
    <row r="1742" spans="1:23">
      <c r="A1742" t="s">
        <v>37419</v>
      </c>
      <c r="B1742" t="s">
        <v>5504</v>
      </c>
      <c r="C1742" t="s">
        <v>5506</v>
      </c>
      <c r="D1742">
        <v>2013</v>
      </c>
      <c r="E1742" t="s">
        <v>1442</v>
      </c>
      <c r="F1742" t="s">
        <v>5508</v>
      </c>
      <c r="G1742">
        <v>7</v>
      </c>
      <c r="H1742" t="s">
        <v>37325</v>
      </c>
      <c r="J1742">
        <v>7</v>
      </c>
      <c r="K1742" t="s">
        <v>37019</v>
      </c>
      <c r="L1742" t="s">
        <v>37420</v>
      </c>
      <c r="M1742" t="s">
        <v>37421</v>
      </c>
      <c r="N1742" t="s">
        <v>37371</v>
      </c>
      <c r="O1742" t="s">
        <v>37142</v>
      </c>
      <c r="P1742" t="s">
        <v>37423</v>
      </c>
      <c r="Q1742">
        <v>53.606561111111098</v>
      </c>
      <c r="R1742">
        <v>10.1715944444444</v>
      </c>
      <c r="S1742">
        <v>8</v>
      </c>
      <c r="T1742">
        <v>12.275874471720099</v>
      </c>
      <c r="U1742">
        <v>94.7676567854609</v>
      </c>
      <c r="V1742">
        <v>26</v>
      </c>
      <c r="W1742">
        <v>13</v>
      </c>
    </row>
    <row r="1743" spans="1:23">
      <c r="A1743" t="s">
        <v>37419</v>
      </c>
      <c r="B1743" t="s">
        <v>5504</v>
      </c>
      <c r="C1743" t="s">
        <v>5506</v>
      </c>
      <c r="D1743">
        <v>2013</v>
      </c>
      <c r="E1743" t="s">
        <v>1442</v>
      </c>
      <c r="F1743" t="s">
        <v>5508</v>
      </c>
      <c r="G1743">
        <v>7</v>
      </c>
      <c r="H1743" t="s">
        <v>37325</v>
      </c>
      <c r="J1743">
        <v>7</v>
      </c>
      <c r="K1743" t="s">
        <v>37019</v>
      </c>
      <c r="L1743" t="s">
        <v>37420</v>
      </c>
      <c r="M1743" t="s">
        <v>37421</v>
      </c>
      <c r="N1743" t="s">
        <v>37371</v>
      </c>
      <c r="O1743" t="s">
        <v>37142</v>
      </c>
      <c r="P1743" t="s">
        <v>37423</v>
      </c>
      <c r="Q1743">
        <v>53.606561111111098</v>
      </c>
      <c r="R1743">
        <v>10.1715944444444</v>
      </c>
      <c r="S1743">
        <v>8</v>
      </c>
      <c r="T1743">
        <v>13.713914615991699</v>
      </c>
      <c r="U1743">
        <v>69.639420915385301</v>
      </c>
      <c r="V1743">
        <v>26</v>
      </c>
      <c r="W1743">
        <v>14</v>
      </c>
    </row>
    <row r="1744" spans="1:23">
      <c r="A1744" t="s">
        <v>37419</v>
      </c>
      <c r="B1744" t="s">
        <v>5504</v>
      </c>
      <c r="C1744" t="s">
        <v>5506</v>
      </c>
      <c r="D1744">
        <v>2013</v>
      </c>
      <c r="E1744" t="s">
        <v>1442</v>
      </c>
      <c r="F1744" t="s">
        <v>5508</v>
      </c>
      <c r="G1744">
        <v>7</v>
      </c>
      <c r="H1744" t="s">
        <v>37325</v>
      </c>
      <c r="J1744">
        <v>7</v>
      </c>
      <c r="K1744" t="s">
        <v>37019</v>
      </c>
      <c r="L1744" t="s">
        <v>37420</v>
      </c>
      <c r="M1744" t="s">
        <v>37421</v>
      </c>
      <c r="N1744" t="s">
        <v>37371</v>
      </c>
      <c r="O1744" t="s">
        <v>37142</v>
      </c>
      <c r="P1744" t="s">
        <v>37423</v>
      </c>
      <c r="Q1744">
        <v>53.606561111111098</v>
      </c>
      <c r="R1744">
        <v>10.1715944444444</v>
      </c>
      <c r="S1744">
        <v>8</v>
      </c>
      <c r="T1744">
        <v>15.1278961724065</v>
      </c>
      <c r="U1744">
        <v>17.251845857187099</v>
      </c>
      <c r="V1744">
        <v>26</v>
      </c>
      <c r="W1744">
        <v>15</v>
      </c>
    </row>
    <row r="1745" spans="1:23">
      <c r="A1745" t="s">
        <v>37419</v>
      </c>
      <c r="B1745" t="s">
        <v>5504</v>
      </c>
      <c r="C1745" t="s">
        <v>5506</v>
      </c>
      <c r="D1745">
        <v>2013</v>
      </c>
      <c r="E1745" t="s">
        <v>1442</v>
      </c>
      <c r="F1745" t="s">
        <v>5508</v>
      </c>
      <c r="G1745">
        <v>7</v>
      </c>
      <c r="H1745" t="s">
        <v>37325</v>
      </c>
      <c r="J1745">
        <v>7</v>
      </c>
      <c r="K1745" t="s">
        <v>37019</v>
      </c>
      <c r="L1745" t="s">
        <v>37420</v>
      </c>
      <c r="M1745" t="s">
        <v>37421</v>
      </c>
      <c r="N1745" t="s">
        <v>37371</v>
      </c>
      <c r="O1745" t="s">
        <v>37142</v>
      </c>
      <c r="P1745" t="s">
        <v>37423</v>
      </c>
      <c r="Q1745">
        <v>53.606561111111098</v>
      </c>
      <c r="R1745">
        <v>10.1715944444444</v>
      </c>
      <c r="S1745">
        <v>8</v>
      </c>
      <c r="T1745">
        <v>16.5776259129374</v>
      </c>
      <c r="U1745">
        <v>8.1923088451278403</v>
      </c>
      <c r="V1745">
        <v>26</v>
      </c>
      <c r="W1745">
        <v>16</v>
      </c>
    </row>
    <row r="1746" spans="1:23">
      <c r="A1746" t="s">
        <v>37419</v>
      </c>
      <c r="B1746" t="s">
        <v>5504</v>
      </c>
      <c r="C1746" t="s">
        <v>5506</v>
      </c>
      <c r="D1746">
        <v>2013</v>
      </c>
      <c r="E1746" t="s">
        <v>1442</v>
      </c>
      <c r="F1746" t="s">
        <v>5508</v>
      </c>
      <c r="G1746">
        <v>7</v>
      </c>
      <c r="H1746" t="s">
        <v>37325</v>
      </c>
      <c r="J1746">
        <v>7</v>
      </c>
      <c r="K1746" t="s">
        <v>37019</v>
      </c>
      <c r="L1746" t="s">
        <v>37420</v>
      </c>
      <c r="M1746" t="s">
        <v>37421</v>
      </c>
      <c r="N1746" t="s">
        <v>37371</v>
      </c>
      <c r="O1746" t="s">
        <v>37142</v>
      </c>
      <c r="P1746" t="s">
        <v>37423</v>
      </c>
      <c r="Q1746">
        <v>53.606561111111098</v>
      </c>
      <c r="R1746">
        <v>10.1715944444444</v>
      </c>
      <c r="S1746">
        <v>8</v>
      </c>
      <c r="T1746">
        <v>17.999400533525101</v>
      </c>
      <c r="U1746">
        <v>0</v>
      </c>
      <c r="V1746">
        <v>26</v>
      </c>
      <c r="W1746">
        <v>18</v>
      </c>
    </row>
    <row r="1747" spans="1:23">
      <c r="A1747" t="s">
        <v>37419</v>
      </c>
      <c r="B1747" t="s">
        <v>5504</v>
      </c>
      <c r="C1747" t="s">
        <v>5506</v>
      </c>
      <c r="D1747">
        <v>2013</v>
      </c>
      <c r="E1747" t="s">
        <v>1442</v>
      </c>
      <c r="F1747" t="s">
        <v>5508</v>
      </c>
      <c r="G1747">
        <v>7</v>
      </c>
      <c r="H1747" t="s">
        <v>37325</v>
      </c>
      <c r="J1747">
        <v>7</v>
      </c>
      <c r="K1747" t="s">
        <v>37019</v>
      </c>
      <c r="L1747" t="s">
        <v>37420</v>
      </c>
      <c r="M1747" t="s">
        <v>37421</v>
      </c>
      <c r="N1747" t="s">
        <v>37371</v>
      </c>
      <c r="O1747" t="s">
        <v>37142</v>
      </c>
      <c r="P1747" t="s">
        <v>37424</v>
      </c>
      <c r="Q1747">
        <v>56.856266666666698</v>
      </c>
      <c r="R1747">
        <v>25.200383333333299</v>
      </c>
      <c r="S1747">
        <v>8</v>
      </c>
      <c r="T1747">
        <v>7.9860723955679402</v>
      </c>
      <c r="U1747">
        <v>95.546563558432993</v>
      </c>
      <c r="V1747">
        <v>26</v>
      </c>
      <c r="W1747">
        <v>8</v>
      </c>
    </row>
    <row r="1748" spans="1:23">
      <c r="A1748" t="s">
        <v>37419</v>
      </c>
      <c r="B1748" t="s">
        <v>5504</v>
      </c>
      <c r="C1748" t="s">
        <v>5506</v>
      </c>
      <c r="D1748">
        <v>2013</v>
      </c>
      <c r="E1748" t="s">
        <v>1442</v>
      </c>
      <c r="F1748" t="s">
        <v>5508</v>
      </c>
      <c r="G1748">
        <v>7</v>
      </c>
      <c r="H1748" t="s">
        <v>37325</v>
      </c>
      <c r="J1748">
        <v>7</v>
      </c>
      <c r="K1748" t="s">
        <v>37019</v>
      </c>
      <c r="L1748" t="s">
        <v>37420</v>
      </c>
      <c r="M1748" t="s">
        <v>37421</v>
      </c>
      <c r="N1748" t="s">
        <v>37371</v>
      </c>
      <c r="O1748" t="s">
        <v>37142</v>
      </c>
      <c r="P1748" t="s">
        <v>37424</v>
      </c>
      <c r="Q1748">
        <v>56.856266666666698</v>
      </c>
      <c r="R1748">
        <v>25.200383333333299</v>
      </c>
      <c r="S1748">
        <v>8</v>
      </c>
      <c r="T1748">
        <v>9.4076671762131703</v>
      </c>
      <c r="U1748">
        <v>88.496038525712095</v>
      </c>
      <c r="V1748">
        <v>26</v>
      </c>
      <c r="W1748">
        <v>10</v>
      </c>
    </row>
    <row r="1749" spans="1:23">
      <c r="A1749" t="s">
        <v>37419</v>
      </c>
      <c r="B1749" t="s">
        <v>5504</v>
      </c>
      <c r="C1749" t="s">
        <v>5506</v>
      </c>
      <c r="D1749">
        <v>2013</v>
      </c>
      <c r="E1749" t="s">
        <v>1442</v>
      </c>
      <c r="F1749" t="s">
        <v>5508</v>
      </c>
      <c r="G1749">
        <v>7</v>
      </c>
      <c r="H1749" t="s">
        <v>37325</v>
      </c>
      <c r="J1749">
        <v>7</v>
      </c>
      <c r="K1749" t="s">
        <v>37019</v>
      </c>
      <c r="L1749" t="s">
        <v>37420</v>
      </c>
      <c r="M1749" t="s">
        <v>37421</v>
      </c>
      <c r="N1749" t="s">
        <v>37371</v>
      </c>
      <c r="O1749" t="s">
        <v>37142</v>
      </c>
      <c r="P1749" t="s">
        <v>37424</v>
      </c>
      <c r="Q1749">
        <v>56.856266666666698</v>
      </c>
      <c r="R1749">
        <v>25.200383333333299</v>
      </c>
      <c r="S1749">
        <v>8</v>
      </c>
      <c r="T1749">
        <v>10.8428298814055</v>
      </c>
      <c r="U1749">
        <v>84.027815244432404</v>
      </c>
      <c r="V1749">
        <v>26</v>
      </c>
      <c r="W1749">
        <v>12</v>
      </c>
    </row>
    <row r="1750" spans="1:23">
      <c r="A1750" t="s">
        <v>37419</v>
      </c>
      <c r="B1750" t="s">
        <v>5504</v>
      </c>
      <c r="C1750" t="s">
        <v>5506</v>
      </c>
      <c r="D1750">
        <v>2013</v>
      </c>
      <c r="E1750" t="s">
        <v>1442</v>
      </c>
      <c r="F1750" t="s">
        <v>5508</v>
      </c>
      <c r="G1750">
        <v>7</v>
      </c>
      <c r="H1750" t="s">
        <v>37325</v>
      </c>
      <c r="J1750">
        <v>7</v>
      </c>
      <c r="K1750" t="s">
        <v>37019</v>
      </c>
      <c r="L1750" t="s">
        <v>37420</v>
      </c>
      <c r="M1750" t="s">
        <v>37421</v>
      </c>
      <c r="N1750" t="s">
        <v>37371</v>
      </c>
      <c r="O1750" t="s">
        <v>37142</v>
      </c>
      <c r="P1750" t="s">
        <v>37424</v>
      </c>
      <c r="Q1750">
        <v>56.856266666666698</v>
      </c>
      <c r="R1750">
        <v>25.200383333333299</v>
      </c>
      <c r="S1750">
        <v>8</v>
      </c>
      <c r="T1750">
        <v>12.276873582511501</v>
      </c>
      <c r="U1750">
        <v>87.594041303240104</v>
      </c>
      <c r="V1750">
        <v>26</v>
      </c>
      <c r="W1750">
        <v>13</v>
      </c>
    </row>
    <row r="1751" spans="1:23">
      <c r="A1751" t="s">
        <v>37419</v>
      </c>
      <c r="B1751" t="s">
        <v>5504</v>
      </c>
      <c r="C1751" t="s">
        <v>5506</v>
      </c>
      <c r="D1751">
        <v>2013</v>
      </c>
      <c r="E1751" t="s">
        <v>1442</v>
      </c>
      <c r="F1751" t="s">
        <v>5508</v>
      </c>
      <c r="G1751">
        <v>7</v>
      </c>
      <c r="H1751" t="s">
        <v>37325</v>
      </c>
      <c r="J1751">
        <v>7</v>
      </c>
      <c r="K1751" t="s">
        <v>37019</v>
      </c>
      <c r="L1751" t="s">
        <v>37420</v>
      </c>
      <c r="M1751" t="s">
        <v>37421</v>
      </c>
      <c r="N1751" t="s">
        <v>37371</v>
      </c>
      <c r="O1751" t="s">
        <v>37142</v>
      </c>
      <c r="P1751" t="s">
        <v>37424</v>
      </c>
      <c r="Q1751">
        <v>56.856266666666698</v>
      </c>
      <c r="R1751">
        <v>25.200383333333299</v>
      </c>
      <c r="S1751">
        <v>8</v>
      </c>
      <c r="T1751">
        <v>13.718050934668099</v>
      </c>
      <c r="U1751">
        <v>39.940652818991097</v>
      </c>
      <c r="V1751">
        <v>26</v>
      </c>
      <c r="W1751">
        <v>14</v>
      </c>
    </row>
    <row r="1752" spans="1:23">
      <c r="A1752" t="s">
        <v>37419</v>
      </c>
      <c r="B1752" t="s">
        <v>5504</v>
      </c>
      <c r="C1752" t="s">
        <v>5506</v>
      </c>
      <c r="D1752">
        <v>2013</v>
      </c>
      <c r="E1752" t="s">
        <v>1442</v>
      </c>
      <c r="F1752" t="s">
        <v>5508</v>
      </c>
      <c r="G1752">
        <v>7</v>
      </c>
      <c r="H1752" t="s">
        <v>37325</v>
      </c>
      <c r="J1752">
        <v>7</v>
      </c>
      <c r="K1752" t="s">
        <v>37019</v>
      </c>
      <c r="L1752" t="s">
        <v>37420</v>
      </c>
      <c r="M1752" t="s">
        <v>37421</v>
      </c>
      <c r="N1752" t="s">
        <v>37371</v>
      </c>
      <c r="O1752" t="s">
        <v>37142</v>
      </c>
      <c r="P1752" t="s">
        <v>37424</v>
      </c>
      <c r="Q1752">
        <v>56.856266666666698</v>
      </c>
      <c r="R1752">
        <v>25.200383333333299</v>
      </c>
      <c r="S1752">
        <v>8</v>
      </c>
      <c r="T1752">
        <v>15.154272697299399</v>
      </c>
      <c r="U1752">
        <v>27.868397126557301</v>
      </c>
      <c r="V1752">
        <v>26</v>
      </c>
      <c r="W1752">
        <v>15</v>
      </c>
    </row>
    <row r="1753" spans="1:23">
      <c r="A1753" t="s">
        <v>37419</v>
      </c>
      <c r="B1753" t="s">
        <v>5504</v>
      </c>
      <c r="C1753" t="s">
        <v>5506</v>
      </c>
      <c r="D1753">
        <v>2013</v>
      </c>
      <c r="E1753" t="s">
        <v>1442</v>
      </c>
      <c r="F1753" t="s">
        <v>5508</v>
      </c>
      <c r="G1753">
        <v>7</v>
      </c>
      <c r="H1753" t="s">
        <v>37325</v>
      </c>
      <c r="J1753">
        <v>7</v>
      </c>
      <c r="K1753" t="s">
        <v>37019</v>
      </c>
      <c r="L1753" t="s">
        <v>37420</v>
      </c>
      <c r="M1753" t="s">
        <v>37421</v>
      </c>
      <c r="N1753" t="s">
        <v>37371</v>
      </c>
      <c r="O1753" t="s">
        <v>37142</v>
      </c>
      <c r="P1753" t="s">
        <v>37424</v>
      </c>
      <c r="Q1753">
        <v>56.856266666666698</v>
      </c>
      <c r="R1753">
        <v>25.200383333333299</v>
      </c>
      <c r="S1753">
        <v>8</v>
      </c>
      <c r="T1753">
        <v>16.5648572770234</v>
      </c>
      <c r="U1753">
        <v>0</v>
      </c>
      <c r="V1753">
        <v>26</v>
      </c>
      <c r="W1753">
        <v>16</v>
      </c>
    </row>
    <row r="1754" spans="1:23">
      <c r="A1754" t="s">
        <v>37419</v>
      </c>
      <c r="B1754" t="s">
        <v>5504</v>
      </c>
      <c r="C1754" t="s">
        <v>5506</v>
      </c>
      <c r="D1754">
        <v>2013</v>
      </c>
      <c r="E1754" t="s">
        <v>1442</v>
      </c>
      <c r="F1754" t="s">
        <v>5508</v>
      </c>
      <c r="G1754">
        <v>7</v>
      </c>
      <c r="H1754" t="s">
        <v>37325</v>
      </c>
      <c r="J1754">
        <v>7</v>
      </c>
      <c r="K1754" t="s">
        <v>37019</v>
      </c>
      <c r="L1754" t="s">
        <v>37420</v>
      </c>
      <c r="M1754" t="s">
        <v>37421</v>
      </c>
      <c r="N1754" t="s">
        <v>37371</v>
      </c>
      <c r="O1754" t="s">
        <v>37142</v>
      </c>
      <c r="P1754" t="s">
        <v>37424</v>
      </c>
      <c r="Q1754">
        <v>56.856266666666698</v>
      </c>
      <c r="R1754">
        <v>25.200383333333299</v>
      </c>
      <c r="S1754">
        <v>8</v>
      </c>
      <c r="T1754">
        <v>18</v>
      </c>
      <c r="U1754">
        <v>0</v>
      </c>
      <c r="V1754">
        <v>26</v>
      </c>
      <c r="W1754">
        <v>18</v>
      </c>
    </row>
    <row r="1755" spans="1:23">
      <c r="A1755" t="s">
        <v>37419</v>
      </c>
      <c r="B1755" t="s">
        <v>5504</v>
      </c>
      <c r="C1755" t="s">
        <v>5506</v>
      </c>
      <c r="D1755">
        <v>2013</v>
      </c>
      <c r="E1755" t="s">
        <v>1442</v>
      </c>
      <c r="F1755" t="s">
        <v>5508</v>
      </c>
      <c r="G1755">
        <v>7</v>
      </c>
      <c r="H1755" t="s">
        <v>37325</v>
      </c>
      <c r="J1755">
        <v>7</v>
      </c>
      <c r="K1755" t="s">
        <v>37019</v>
      </c>
      <c r="L1755" t="s">
        <v>37420</v>
      </c>
      <c r="M1755" t="s">
        <v>37421</v>
      </c>
      <c r="N1755" t="s">
        <v>37371</v>
      </c>
      <c r="O1755" t="s">
        <v>37142</v>
      </c>
      <c r="P1755" t="s">
        <v>37425</v>
      </c>
      <c r="Q1755">
        <v>61.261258333333302</v>
      </c>
      <c r="R1755">
        <v>22.223322222222201</v>
      </c>
      <c r="S1755">
        <v>8</v>
      </c>
      <c r="T1755">
        <v>7.9854329646614497</v>
      </c>
      <c r="U1755">
        <v>100</v>
      </c>
      <c r="V1755">
        <v>21</v>
      </c>
      <c r="W1755">
        <v>8</v>
      </c>
    </row>
    <row r="1756" spans="1:23">
      <c r="A1756" t="s">
        <v>37419</v>
      </c>
      <c r="B1756" t="s">
        <v>5504</v>
      </c>
      <c r="C1756" t="s">
        <v>5506</v>
      </c>
      <c r="D1756">
        <v>2013</v>
      </c>
      <c r="E1756" t="s">
        <v>1442</v>
      </c>
      <c r="F1756" t="s">
        <v>5508</v>
      </c>
      <c r="G1756">
        <v>7</v>
      </c>
      <c r="H1756" t="s">
        <v>37325</v>
      </c>
      <c r="J1756">
        <v>7</v>
      </c>
      <c r="K1756" t="s">
        <v>37019</v>
      </c>
      <c r="L1756" t="s">
        <v>37420</v>
      </c>
      <c r="M1756" t="s">
        <v>37421</v>
      </c>
      <c r="N1756" t="s">
        <v>37371</v>
      </c>
      <c r="O1756" t="s">
        <v>37142</v>
      </c>
      <c r="P1756" t="s">
        <v>37425</v>
      </c>
      <c r="Q1756">
        <v>61.261258333333302</v>
      </c>
      <c r="R1756">
        <v>22.223322222222201</v>
      </c>
      <c r="S1756">
        <v>8</v>
      </c>
      <c r="T1756">
        <v>9.4066680654217691</v>
      </c>
      <c r="U1756">
        <v>95.669654007932905</v>
      </c>
      <c r="V1756">
        <v>21</v>
      </c>
      <c r="W1756">
        <v>10</v>
      </c>
    </row>
    <row r="1757" spans="1:23">
      <c r="A1757" t="s">
        <v>37419</v>
      </c>
      <c r="B1757" t="s">
        <v>5504</v>
      </c>
      <c r="C1757" t="s">
        <v>5506</v>
      </c>
      <c r="D1757">
        <v>2013</v>
      </c>
      <c r="E1757" t="s">
        <v>1442</v>
      </c>
      <c r="F1757" t="s">
        <v>5508</v>
      </c>
      <c r="G1757">
        <v>7</v>
      </c>
      <c r="H1757" t="s">
        <v>37325</v>
      </c>
      <c r="J1757">
        <v>7</v>
      </c>
      <c r="K1757" t="s">
        <v>37019</v>
      </c>
      <c r="L1757" t="s">
        <v>37420</v>
      </c>
      <c r="M1757" t="s">
        <v>37421</v>
      </c>
      <c r="N1757" t="s">
        <v>37371</v>
      </c>
      <c r="O1757" t="s">
        <v>37142</v>
      </c>
      <c r="P1757" t="s">
        <v>37425</v>
      </c>
      <c r="Q1757">
        <v>61.261258333333302</v>
      </c>
      <c r="R1757">
        <v>22.223322222222201</v>
      </c>
      <c r="S1757">
        <v>8</v>
      </c>
      <c r="T1757">
        <v>10.841890717261601</v>
      </c>
      <c r="U1757">
        <v>90.771013797720002</v>
      </c>
      <c r="V1757">
        <v>21</v>
      </c>
      <c r="W1757">
        <v>12</v>
      </c>
    </row>
    <row r="1758" spans="1:23">
      <c r="A1758" t="s">
        <v>37419</v>
      </c>
      <c r="B1758" t="s">
        <v>5504</v>
      </c>
      <c r="C1758" t="s">
        <v>5506</v>
      </c>
      <c r="D1758">
        <v>2013</v>
      </c>
      <c r="E1758" t="s">
        <v>1442</v>
      </c>
      <c r="F1758" t="s">
        <v>5508</v>
      </c>
      <c r="G1758">
        <v>7</v>
      </c>
      <c r="H1758" t="s">
        <v>37325</v>
      </c>
      <c r="J1758">
        <v>7</v>
      </c>
      <c r="K1758" t="s">
        <v>37019</v>
      </c>
      <c r="L1758" t="s">
        <v>37420</v>
      </c>
      <c r="M1758" t="s">
        <v>37421</v>
      </c>
      <c r="N1758" t="s">
        <v>37371</v>
      </c>
      <c r="O1758" t="s">
        <v>37142</v>
      </c>
      <c r="P1758" t="s">
        <v>37425</v>
      </c>
      <c r="Q1758">
        <v>61.261258333333302</v>
      </c>
      <c r="R1758">
        <v>22.223322222222201</v>
      </c>
      <c r="S1758">
        <v>8</v>
      </c>
      <c r="T1758">
        <v>12.2751551119503</v>
      </c>
      <c r="U1758">
        <v>100</v>
      </c>
      <c r="V1758">
        <v>21</v>
      </c>
      <c r="W1758">
        <v>13</v>
      </c>
    </row>
    <row r="1759" spans="1:23">
      <c r="A1759" t="s">
        <v>37419</v>
      </c>
      <c r="B1759" t="s">
        <v>5504</v>
      </c>
      <c r="C1759" t="s">
        <v>5506</v>
      </c>
      <c r="D1759">
        <v>2013</v>
      </c>
      <c r="E1759" t="s">
        <v>1442</v>
      </c>
      <c r="F1759" t="s">
        <v>5508</v>
      </c>
      <c r="G1759">
        <v>7</v>
      </c>
      <c r="H1759" t="s">
        <v>37325</v>
      </c>
      <c r="J1759">
        <v>7</v>
      </c>
      <c r="K1759" t="s">
        <v>37019</v>
      </c>
      <c r="L1759" t="s">
        <v>37420</v>
      </c>
      <c r="M1759" t="s">
        <v>37421</v>
      </c>
      <c r="N1759" t="s">
        <v>37371</v>
      </c>
      <c r="O1759" t="s">
        <v>37142</v>
      </c>
      <c r="P1759" t="s">
        <v>37425</v>
      </c>
      <c r="Q1759">
        <v>61.261258333333302</v>
      </c>
      <c r="R1759">
        <v>22.223322222222201</v>
      </c>
      <c r="S1759">
        <v>8</v>
      </c>
      <c r="T1759">
        <v>13.6964301771423</v>
      </c>
      <c r="U1759">
        <v>95.177691854249701</v>
      </c>
      <c r="V1759">
        <v>21</v>
      </c>
      <c r="W1759">
        <v>14</v>
      </c>
    </row>
    <row r="1760" spans="1:23">
      <c r="A1760" t="s">
        <v>37419</v>
      </c>
      <c r="B1760" t="s">
        <v>5504</v>
      </c>
      <c r="C1760" t="s">
        <v>5506</v>
      </c>
      <c r="D1760">
        <v>2013</v>
      </c>
      <c r="E1760" t="s">
        <v>1442</v>
      </c>
      <c r="F1760" t="s">
        <v>5508</v>
      </c>
      <c r="G1760">
        <v>7</v>
      </c>
      <c r="H1760" t="s">
        <v>37325</v>
      </c>
      <c r="J1760">
        <v>7</v>
      </c>
      <c r="K1760" t="s">
        <v>37019</v>
      </c>
      <c r="L1760" t="s">
        <v>37420</v>
      </c>
      <c r="M1760" t="s">
        <v>37421</v>
      </c>
      <c r="N1760" t="s">
        <v>37371</v>
      </c>
      <c r="O1760" t="s">
        <v>37142</v>
      </c>
      <c r="P1760" t="s">
        <v>37425</v>
      </c>
      <c r="Q1760">
        <v>61.261258333333302</v>
      </c>
      <c r="R1760">
        <v>22.223322222222201</v>
      </c>
      <c r="S1760">
        <v>8</v>
      </c>
      <c r="T1760">
        <v>15.1471590284646</v>
      </c>
      <c r="U1760">
        <v>78.944539359969596</v>
      </c>
      <c r="V1760">
        <v>21</v>
      </c>
      <c r="W1760">
        <v>15</v>
      </c>
    </row>
    <row r="1761" spans="1:23">
      <c r="A1761" t="s">
        <v>37419</v>
      </c>
      <c r="B1761" t="s">
        <v>5504</v>
      </c>
      <c r="C1761" t="s">
        <v>5506</v>
      </c>
      <c r="D1761">
        <v>2013</v>
      </c>
      <c r="E1761" t="s">
        <v>1442</v>
      </c>
      <c r="F1761" t="s">
        <v>5508</v>
      </c>
      <c r="G1761">
        <v>7</v>
      </c>
      <c r="H1761" t="s">
        <v>37325</v>
      </c>
      <c r="J1761">
        <v>7</v>
      </c>
      <c r="K1761" t="s">
        <v>37019</v>
      </c>
      <c r="L1761" t="s">
        <v>37420</v>
      </c>
      <c r="M1761" t="s">
        <v>37421</v>
      </c>
      <c r="N1761" t="s">
        <v>37371</v>
      </c>
      <c r="O1761" t="s">
        <v>37142</v>
      </c>
      <c r="P1761" t="s">
        <v>37425</v>
      </c>
      <c r="Q1761">
        <v>61.261258333333302</v>
      </c>
      <c r="R1761">
        <v>22.223322222222201</v>
      </c>
      <c r="S1761">
        <v>8</v>
      </c>
      <c r="T1761">
        <v>16.574948296016501</v>
      </c>
      <c r="U1761">
        <v>27.4175983374796</v>
      </c>
      <c r="V1761">
        <v>21</v>
      </c>
      <c r="W1761">
        <v>16</v>
      </c>
    </row>
    <row r="1762" spans="1:23">
      <c r="A1762" t="s">
        <v>37419</v>
      </c>
      <c r="B1762" t="s">
        <v>5504</v>
      </c>
      <c r="C1762" t="s">
        <v>5506</v>
      </c>
      <c r="D1762">
        <v>2013</v>
      </c>
      <c r="E1762" t="s">
        <v>1442</v>
      </c>
      <c r="F1762" t="s">
        <v>5508</v>
      </c>
      <c r="G1762">
        <v>7</v>
      </c>
      <c r="H1762" t="s">
        <v>37325</v>
      </c>
      <c r="J1762">
        <v>7</v>
      </c>
      <c r="K1762" t="s">
        <v>37019</v>
      </c>
      <c r="L1762" t="s">
        <v>37420</v>
      </c>
      <c r="M1762" t="s">
        <v>37421</v>
      </c>
      <c r="N1762" t="s">
        <v>37371</v>
      </c>
      <c r="O1762" t="s">
        <v>37142</v>
      </c>
      <c r="P1762" t="s">
        <v>37425</v>
      </c>
      <c r="Q1762">
        <v>61.261258333333302</v>
      </c>
      <c r="R1762">
        <v>22.223322222222201</v>
      </c>
      <c r="S1762">
        <v>8</v>
      </c>
      <c r="T1762">
        <v>18.010810378762901</v>
      </c>
      <c r="U1762">
        <v>17.927844218645401</v>
      </c>
      <c r="V1762">
        <v>21</v>
      </c>
      <c r="W1762">
        <v>18</v>
      </c>
    </row>
    <row r="1763" spans="1:23">
      <c r="A1763" t="s">
        <v>37419</v>
      </c>
      <c r="B1763" t="s">
        <v>5504</v>
      </c>
      <c r="C1763" t="s">
        <v>5506</v>
      </c>
      <c r="D1763">
        <v>2013</v>
      </c>
      <c r="E1763" t="s">
        <v>1442</v>
      </c>
      <c r="F1763" t="s">
        <v>5508</v>
      </c>
      <c r="G1763">
        <v>7</v>
      </c>
      <c r="H1763" t="s">
        <v>37325</v>
      </c>
      <c r="J1763">
        <v>7</v>
      </c>
      <c r="K1763" t="s">
        <v>37019</v>
      </c>
      <c r="L1763" t="s">
        <v>37420</v>
      </c>
      <c r="M1763" t="s">
        <v>37421</v>
      </c>
      <c r="N1763" t="s">
        <v>37371</v>
      </c>
      <c r="O1763" t="s">
        <v>37142</v>
      </c>
      <c r="P1763" t="s">
        <v>37426</v>
      </c>
      <c r="Q1763">
        <v>50.332250000000002</v>
      </c>
      <c r="R1763">
        <v>9.5130555555555603</v>
      </c>
      <c r="S1763">
        <v>8</v>
      </c>
      <c r="T1763">
        <v>7.9901088031651799</v>
      </c>
      <c r="U1763">
        <v>66.565157010260805</v>
      </c>
      <c r="V1763">
        <v>22</v>
      </c>
      <c r="W1763">
        <v>8</v>
      </c>
    </row>
    <row r="1764" spans="1:23">
      <c r="A1764" t="s">
        <v>37419</v>
      </c>
      <c r="B1764" t="s">
        <v>5504</v>
      </c>
      <c r="C1764" t="s">
        <v>5506</v>
      </c>
      <c r="D1764">
        <v>2013</v>
      </c>
      <c r="E1764" t="s">
        <v>1442</v>
      </c>
      <c r="F1764" t="s">
        <v>5508</v>
      </c>
      <c r="G1764">
        <v>7</v>
      </c>
      <c r="H1764" t="s">
        <v>37325</v>
      </c>
      <c r="J1764">
        <v>7</v>
      </c>
      <c r="K1764" t="s">
        <v>37019</v>
      </c>
      <c r="L1764" t="s">
        <v>37420</v>
      </c>
      <c r="M1764" t="s">
        <v>37421</v>
      </c>
      <c r="N1764" t="s">
        <v>37371</v>
      </c>
      <c r="O1764" t="s">
        <v>37142</v>
      </c>
      <c r="P1764" t="s">
        <v>37426</v>
      </c>
      <c r="Q1764">
        <v>50.332250000000002</v>
      </c>
      <c r="R1764">
        <v>9.5130555555555603</v>
      </c>
      <c r="S1764">
        <v>8</v>
      </c>
      <c r="T1764">
        <v>9.4141214319255795</v>
      </c>
      <c r="U1764">
        <v>42.1544825105656</v>
      </c>
      <c r="V1764">
        <v>22</v>
      </c>
      <c r="W1764">
        <v>10</v>
      </c>
    </row>
    <row r="1765" spans="1:23">
      <c r="A1765" t="s">
        <v>37419</v>
      </c>
      <c r="B1765" t="s">
        <v>5504</v>
      </c>
      <c r="C1765" t="s">
        <v>5506</v>
      </c>
      <c r="D1765">
        <v>2013</v>
      </c>
      <c r="E1765" t="s">
        <v>1442</v>
      </c>
      <c r="F1765" t="s">
        <v>5508</v>
      </c>
      <c r="G1765">
        <v>7</v>
      </c>
      <c r="H1765" t="s">
        <v>37325</v>
      </c>
      <c r="J1765">
        <v>7</v>
      </c>
      <c r="K1765" t="s">
        <v>37019</v>
      </c>
      <c r="L1765" t="s">
        <v>37420</v>
      </c>
      <c r="M1765" t="s">
        <v>37421</v>
      </c>
      <c r="N1765" t="s">
        <v>37371</v>
      </c>
      <c r="O1765" t="s">
        <v>37142</v>
      </c>
      <c r="P1765" t="s">
        <v>37426</v>
      </c>
      <c r="Q1765">
        <v>50.332250000000002</v>
      </c>
      <c r="R1765">
        <v>9.5130555555555603</v>
      </c>
      <c r="S1765">
        <v>8</v>
      </c>
      <c r="T1765">
        <v>10.861852950873701</v>
      </c>
      <c r="U1765">
        <v>47.442176462947899</v>
      </c>
      <c r="V1765">
        <v>22</v>
      </c>
      <c r="W1765">
        <v>12</v>
      </c>
    </row>
    <row r="1766" spans="1:23">
      <c r="A1766" t="s">
        <v>37419</v>
      </c>
      <c r="B1766" t="s">
        <v>5504</v>
      </c>
      <c r="C1766" t="s">
        <v>5506</v>
      </c>
      <c r="D1766">
        <v>2013</v>
      </c>
      <c r="E1766" t="s">
        <v>1442</v>
      </c>
      <c r="F1766" t="s">
        <v>5508</v>
      </c>
      <c r="G1766">
        <v>7</v>
      </c>
      <c r="H1766" t="s">
        <v>37325</v>
      </c>
      <c r="J1766">
        <v>7</v>
      </c>
      <c r="K1766" t="s">
        <v>37019</v>
      </c>
      <c r="L1766" t="s">
        <v>37420</v>
      </c>
      <c r="M1766" t="s">
        <v>37421</v>
      </c>
      <c r="N1766" t="s">
        <v>37371</v>
      </c>
      <c r="O1766" t="s">
        <v>37142</v>
      </c>
      <c r="P1766" t="s">
        <v>37426</v>
      </c>
      <c r="Q1766">
        <v>50.332250000000002</v>
      </c>
      <c r="R1766">
        <v>9.5130555555555603</v>
      </c>
      <c r="S1766">
        <v>8</v>
      </c>
      <c r="T1766">
        <v>12.2685609807271</v>
      </c>
      <c r="U1766">
        <v>47.278522115317301</v>
      </c>
      <c r="V1766">
        <v>22</v>
      </c>
      <c r="W1766">
        <v>13</v>
      </c>
    </row>
    <row r="1767" spans="1:23">
      <c r="A1767" t="s">
        <v>37419</v>
      </c>
      <c r="B1767" t="s">
        <v>5504</v>
      </c>
      <c r="C1767" t="s">
        <v>5506</v>
      </c>
      <c r="D1767">
        <v>2013</v>
      </c>
      <c r="E1767" t="s">
        <v>1442</v>
      </c>
      <c r="F1767" t="s">
        <v>5508</v>
      </c>
      <c r="G1767">
        <v>7</v>
      </c>
      <c r="H1767" t="s">
        <v>37325</v>
      </c>
      <c r="J1767">
        <v>7</v>
      </c>
      <c r="K1767" t="s">
        <v>37019</v>
      </c>
      <c r="L1767" t="s">
        <v>37420</v>
      </c>
      <c r="M1767" t="s">
        <v>37421</v>
      </c>
      <c r="N1767" t="s">
        <v>37371</v>
      </c>
      <c r="O1767" t="s">
        <v>37142</v>
      </c>
      <c r="P1767" t="s">
        <v>37426</v>
      </c>
      <c r="Q1767">
        <v>50.332250000000002</v>
      </c>
      <c r="R1767">
        <v>9.5130555555555603</v>
      </c>
      <c r="S1767">
        <v>8</v>
      </c>
      <c r="T1767">
        <v>13.693572720278899</v>
      </c>
      <c r="U1767">
        <v>15.694232133401201</v>
      </c>
      <c r="V1767">
        <v>22</v>
      </c>
      <c r="W1767">
        <v>14</v>
      </c>
    </row>
    <row r="1768" spans="1:23">
      <c r="A1768" t="s">
        <v>37419</v>
      </c>
      <c r="B1768" t="s">
        <v>5504</v>
      </c>
      <c r="C1768" t="s">
        <v>5506</v>
      </c>
      <c r="D1768">
        <v>2013</v>
      </c>
      <c r="E1768" t="s">
        <v>1442</v>
      </c>
      <c r="F1768" t="s">
        <v>5508</v>
      </c>
      <c r="G1768">
        <v>7</v>
      </c>
      <c r="H1768" t="s">
        <v>37325</v>
      </c>
      <c r="J1768">
        <v>7</v>
      </c>
      <c r="K1768" t="s">
        <v>37019</v>
      </c>
      <c r="L1768" t="s">
        <v>37420</v>
      </c>
      <c r="M1768" t="s">
        <v>37421</v>
      </c>
      <c r="N1768" t="s">
        <v>37371</v>
      </c>
      <c r="O1768" t="s">
        <v>37142</v>
      </c>
      <c r="P1768" t="s">
        <v>37426</v>
      </c>
      <c r="Q1768">
        <v>50.332250000000002</v>
      </c>
      <c r="R1768">
        <v>9.5130555555555603</v>
      </c>
      <c r="S1768">
        <v>8</v>
      </c>
      <c r="T1768">
        <v>15.1303140205217</v>
      </c>
      <c r="U1768">
        <v>0</v>
      </c>
      <c r="V1768">
        <v>22</v>
      </c>
      <c r="W1768">
        <v>15</v>
      </c>
    </row>
    <row r="1769" spans="1:23">
      <c r="A1769" t="s">
        <v>37419</v>
      </c>
      <c r="B1769" t="s">
        <v>5504</v>
      </c>
      <c r="C1769" t="s">
        <v>5506</v>
      </c>
      <c r="D1769">
        <v>2013</v>
      </c>
      <c r="E1769" t="s">
        <v>1442</v>
      </c>
      <c r="F1769" t="s">
        <v>5508</v>
      </c>
      <c r="G1769">
        <v>7</v>
      </c>
      <c r="H1769" t="s">
        <v>37325</v>
      </c>
      <c r="J1769">
        <v>7</v>
      </c>
      <c r="K1769" t="s">
        <v>37019</v>
      </c>
      <c r="L1769" t="s">
        <v>37420</v>
      </c>
      <c r="M1769" t="s">
        <v>37421</v>
      </c>
      <c r="N1769" t="s">
        <v>37371</v>
      </c>
      <c r="O1769" t="s">
        <v>37142</v>
      </c>
      <c r="P1769" t="s">
        <v>37426</v>
      </c>
      <c r="Q1769">
        <v>50.332250000000002</v>
      </c>
      <c r="R1769">
        <v>9.5130555555555603</v>
      </c>
      <c r="S1769">
        <v>8</v>
      </c>
      <c r="T1769">
        <v>16.5927124858875</v>
      </c>
      <c r="U1769">
        <v>0</v>
      </c>
      <c r="V1769">
        <v>22</v>
      </c>
      <c r="W1769">
        <v>16</v>
      </c>
    </row>
    <row r="1770" spans="1:23">
      <c r="A1770" t="s">
        <v>37419</v>
      </c>
      <c r="B1770" t="s">
        <v>5504</v>
      </c>
      <c r="C1770" t="s">
        <v>5506</v>
      </c>
      <c r="D1770">
        <v>2013</v>
      </c>
      <c r="E1770" t="s">
        <v>1442</v>
      </c>
      <c r="F1770" t="s">
        <v>5508</v>
      </c>
      <c r="G1770">
        <v>7</v>
      </c>
      <c r="H1770" t="s">
        <v>37325</v>
      </c>
      <c r="J1770">
        <v>7</v>
      </c>
      <c r="K1770" t="s">
        <v>37019</v>
      </c>
      <c r="L1770" t="s">
        <v>37420</v>
      </c>
      <c r="M1770" t="s">
        <v>37421</v>
      </c>
      <c r="N1770" t="s">
        <v>37371</v>
      </c>
      <c r="O1770" t="s">
        <v>37142</v>
      </c>
      <c r="P1770" t="s">
        <v>37426</v>
      </c>
      <c r="Q1770">
        <v>50.332250000000002</v>
      </c>
      <c r="R1770">
        <v>9.5130555555555603</v>
      </c>
      <c r="S1770">
        <v>8</v>
      </c>
      <c r="T1770">
        <v>18.013328137957199</v>
      </c>
      <c r="U1770">
        <v>0</v>
      </c>
      <c r="V1770">
        <v>22</v>
      </c>
      <c r="W1770">
        <v>18</v>
      </c>
    </row>
    <row r="1771" spans="1:23">
      <c r="A1771" t="s">
        <v>37419</v>
      </c>
      <c r="B1771" t="s">
        <v>5504</v>
      </c>
      <c r="C1771" t="s">
        <v>5506</v>
      </c>
      <c r="D1771">
        <v>2013</v>
      </c>
      <c r="E1771" t="s">
        <v>1442</v>
      </c>
      <c r="F1771" t="s">
        <v>5508</v>
      </c>
      <c r="G1771">
        <v>7</v>
      </c>
      <c r="H1771" t="s">
        <v>37325</v>
      </c>
      <c r="J1771">
        <v>7</v>
      </c>
      <c r="K1771" t="s">
        <v>37019</v>
      </c>
      <c r="L1771" t="s">
        <v>37420</v>
      </c>
      <c r="M1771" t="s">
        <v>37421</v>
      </c>
      <c r="N1771" t="s">
        <v>37371</v>
      </c>
      <c r="O1771" t="s">
        <v>37142</v>
      </c>
      <c r="P1771" t="s">
        <v>37427</v>
      </c>
      <c r="Q1771">
        <v>46.735872222222199</v>
      </c>
      <c r="R1771">
        <v>7.1159277777777801</v>
      </c>
      <c r="S1771">
        <v>8</v>
      </c>
      <c r="T1771">
        <v>8.0048556784461802</v>
      </c>
      <c r="U1771">
        <v>60.682592492681501</v>
      </c>
      <c r="V1771">
        <v>26</v>
      </c>
      <c r="W1771">
        <v>8</v>
      </c>
    </row>
    <row r="1772" spans="1:23">
      <c r="A1772" t="s">
        <v>37419</v>
      </c>
      <c r="B1772" t="s">
        <v>5504</v>
      </c>
      <c r="C1772" t="s">
        <v>5506</v>
      </c>
      <c r="D1772">
        <v>2013</v>
      </c>
      <c r="E1772" t="s">
        <v>1442</v>
      </c>
      <c r="F1772" t="s">
        <v>5508</v>
      </c>
      <c r="G1772">
        <v>7</v>
      </c>
      <c r="H1772" t="s">
        <v>37325</v>
      </c>
      <c r="J1772">
        <v>7</v>
      </c>
      <c r="K1772" t="s">
        <v>37019</v>
      </c>
      <c r="L1772" t="s">
        <v>37420</v>
      </c>
      <c r="M1772" t="s">
        <v>37421</v>
      </c>
      <c r="N1772" t="s">
        <v>37371</v>
      </c>
      <c r="O1772" t="s">
        <v>37142</v>
      </c>
      <c r="P1772" t="s">
        <v>37427</v>
      </c>
      <c r="Q1772">
        <v>46.735872222222199</v>
      </c>
      <c r="R1772">
        <v>7.1159277777777801</v>
      </c>
      <c r="S1772">
        <v>8</v>
      </c>
      <c r="T1772">
        <v>9.4276693742569098</v>
      </c>
      <c r="U1772">
        <v>44.880256571651202</v>
      </c>
      <c r="V1772">
        <v>26</v>
      </c>
      <c r="W1772">
        <v>10</v>
      </c>
    </row>
    <row r="1773" spans="1:23">
      <c r="A1773" t="s">
        <v>37419</v>
      </c>
      <c r="B1773" t="s">
        <v>5504</v>
      </c>
      <c r="C1773" t="s">
        <v>5506</v>
      </c>
      <c r="D1773">
        <v>2013</v>
      </c>
      <c r="E1773" t="s">
        <v>1442</v>
      </c>
      <c r="F1773" t="s">
        <v>5508</v>
      </c>
      <c r="G1773">
        <v>7</v>
      </c>
      <c r="H1773" t="s">
        <v>37325</v>
      </c>
      <c r="J1773">
        <v>7</v>
      </c>
      <c r="K1773" t="s">
        <v>37019</v>
      </c>
      <c r="L1773" t="s">
        <v>37420</v>
      </c>
      <c r="M1773" t="s">
        <v>37421</v>
      </c>
      <c r="N1773" t="s">
        <v>37371</v>
      </c>
      <c r="O1773" t="s">
        <v>37142</v>
      </c>
      <c r="P1773" t="s">
        <v>37427</v>
      </c>
      <c r="Q1773">
        <v>46.735872222222199</v>
      </c>
      <c r="R1773">
        <v>7.1159277777777801</v>
      </c>
      <c r="S1773">
        <v>8</v>
      </c>
      <c r="T1773">
        <v>10.8450678895782</v>
      </c>
      <c r="U1773">
        <v>67.958916564257805</v>
      </c>
      <c r="V1773">
        <v>26</v>
      </c>
      <c r="W1773">
        <v>12</v>
      </c>
    </row>
    <row r="1774" spans="1:23">
      <c r="A1774" t="s">
        <v>37419</v>
      </c>
      <c r="B1774" t="s">
        <v>5504</v>
      </c>
      <c r="C1774" t="s">
        <v>5506</v>
      </c>
      <c r="D1774">
        <v>2013</v>
      </c>
      <c r="E1774" t="s">
        <v>1442</v>
      </c>
      <c r="F1774" t="s">
        <v>5508</v>
      </c>
      <c r="G1774">
        <v>7</v>
      </c>
      <c r="H1774" t="s">
        <v>37325</v>
      </c>
      <c r="J1774">
        <v>7</v>
      </c>
      <c r="K1774" t="s">
        <v>37019</v>
      </c>
      <c r="L1774" t="s">
        <v>37420</v>
      </c>
      <c r="M1774" t="s">
        <v>37421</v>
      </c>
      <c r="N1774" t="s">
        <v>37371</v>
      </c>
      <c r="O1774" t="s">
        <v>37142</v>
      </c>
      <c r="P1774" t="s">
        <v>37427</v>
      </c>
      <c r="Q1774">
        <v>46.735872222222199</v>
      </c>
      <c r="R1774">
        <v>7.1159277777777801</v>
      </c>
      <c r="S1774">
        <v>8</v>
      </c>
      <c r="T1774">
        <v>12.2943979857926</v>
      </c>
      <c r="U1774">
        <v>61.768825745086801</v>
      </c>
      <c r="V1774">
        <v>26</v>
      </c>
      <c r="W1774">
        <v>13</v>
      </c>
    </row>
    <row r="1775" spans="1:23">
      <c r="A1775" t="s">
        <v>37419</v>
      </c>
      <c r="B1775" t="s">
        <v>5504</v>
      </c>
      <c r="C1775" t="s">
        <v>5506</v>
      </c>
      <c r="D1775">
        <v>2013</v>
      </c>
      <c r="E1775" t="s">
        <v>1442</v>
      </c>
      <c r="F1775" t="s">
        <v>5508</v>
      </c>
      <c r="G1775">
        <v>7</v>
      </c>
      <c r="H1775" t="s">
        <v>37325</v>
      </c>
      <c r="J1775">
        <v>7</v>
      </c>
      <c r="K1775" t="s">
        <v>37019</v>
      </c>
      <c r="L1775" t="s">
        <v>37420</v>
      </c>
      <c r="M1775" t="s">
        <v>37421</v>
      </c>
      <c r="N1775" t="s">
        <v>37371</v>
      </c>
      <c r="O1775" t="s">
        <v>37142</v>
      </c>
      <c r="P1775" t="s">
        <v>37427</v>
      </c>
      <c r="Q1775">
        <v>46.735872222222199</v>
      </c>
      <c r="R1775">
        <v>7.1159277777777801</v>
      </c>
      <c r="S1775">
        <v>8</v>
      </c>
      <c r="T1775">
        <v>13.7042632057468</v>
      </c>
      <c r="U1775">
        <v>38.936546473638401</v>
      </c>
      <c r="V1775">
        <v>26</v>
      </c>
      <c r="W1775">
        <v>14</v>
      </c>
    </row>
    <row r="1776" spans="1:23">
      <c r="A1776" t="s">
        <v>37419</v>
      </c>
      <c r="B1776" t="s">
        <v>5504</v>
      </c>
      <c r="C1776" t="s">
        <v>5506</v>
      </c>
      <c r="D1776">
        <v>2013</v>
      </c>
      <c r="E1776" t="s">
        <v>1442</v>
      </c>
      <c r="F1776" t="s">
        <v>5508</v>
      </c>
      <c r="G1776">
        <v>7</v>
      </c>
      <c r="H1776" t="s">
        <v>37325</v>
      </c>
      <c r="J1776">
        <v>7</v>
      </c>
      <c r="K1776" t="s">
        <v>37019</v>
      </c>
      <c r="L1776" t="s">
        <v>37420</v>
      </c>
      <c r="M1776" t="s">
        <v>37421</v>
      </c>
      <c r="N1776" t="s">
        <v>37371</v>
      </c>
      <c r="O1776" t="s">
        <v>37142</v>
      </c>
      <c r="P1776" t="s">
        <v>37427</v>
      </c>
      <c r="Q1776">
        <v>46.735872222222199</v>
      </c>
      <c r="R1776">
        <v>7.1159277777777801</v>
      </c>
      <c r="S1776">
        <v>8</v>
      </c>
      <c r="T1776">
        <v>15.129234980867</v>
      </c>
      <c r="U1776">
        <v>7.6392011110112099</v>
      </c>
      <c r="V1776">
        <v>26</v>
      </c>
      <c r="W1776">
        <v>15</v>
      </c>
    </row>
    <row r="1777" spans="1:23">
      <c r="A1777" t="s">
        <v>37419</v>
      </c>
      <c r="B1777" t="s">
        <v>5504</v>
      </c>
      <c r="C1777" t="s">
        <v>5506</v>
      </c>
      <c r="D1777">
        <v>2013</v>
      </c>
      <c r="E1777" t="s">
        <v>1442</v>
      </c>
      <c r="F1777" t="s">
        <v>5508</v>
      </c>
      <c r="G1777">
        <v>7</v>
      </c>
      <c r="H1777" t="s">
        <v>37325</v>
      </c>
      <c r="J1777">
        <v>7</v>
      </c>
      <c r="K1777" t="s">
        <v>37019</v>
      </c>
      <c r="L1777" t="s">
        <v>37420</v>
      </c>
      <c r="M1777" t="s">
        <v>37421</v>
      </c>
      <c r="N1777" t="s">
        <v>37371</v>
      </c>
      <c r="O1777" t="s">
        <v>37142</v>
      </c>
      <c r="P1777" t="s">
        <v>37427</v>
      </c>
      <c r="Q1777">
        <v>46.735872222222199</v>
      </c>
      <c r="R1777">
        <v>7.1159277777777801</v>
      </c>
      <c r="S1777">
        <v>8</v>
      </c>
      <c r="T1777">
        <v>16.5648772592392</v>
      </c>
      <c r="U1777">
        <v>0</v>
      </c>
      <c r="V1777">
        <v>26</v>
      </c>
      <c r="W1777">
        <v>16</v>
      </c>
    </row>
    <row r="1778" spans="1:23">
      <c r="A1778" t="s">
        <v>37419</v>
      </c>
      <c r="B1778" t="s">
        <v>5504</v>
      </c>
      <c r="C1778" t="s">
        <v>5506</v>
      </c>
      <c r="D1778">
        <v>2013</v>
      </c>
      <c r="E1778" t="s">
        <v>1442</v>
      </c>
      <c r="F1778" t="s">
        <v>5508</v>
      </c>
      <c r="G1778">
        <v>7</v>
      </c>
      <c r="H1778" t="s">
        <v>37325</v>
      </c>
      <c r="J1778">
        <v>7</v>
      </c>
      <c r="K1778" t="s">
        <v>37019</v>
      </c>
      <c r="L1778" t="s">
        <v>37420</v>
      </c>
      <c r="M1778" t="s">
        <v>37421</v>
      </c>
      <c r="N1778" t="s">
        <v>37371</v>
      </c>
      <c r="O1778" t="s">
        <v>37142</v>
      </c>
      <c r="P1778" t="s">
        <v>37427</v>
      </c>
      <c r="Q1778">
        <v>46.735872222222199</v>
      </c>
      <c r="R1778">
        <v>7.1159277777777801</v>
      </c>
      <c r="S1778">
        <v>8</v>
      </c>
      <c r="T1778">
        <v>18.041203329037099</v>
      </c>
      <c r="U1778">
        <v>0</v>
      </c>
      <c r="V1778">
        <v>26</v>
      </c>
      <c r="W1778">
        <v>18</v>
      </c>
    </row>
    <row r="1779" spans="1:23">
      <c r="A1779" t="s">
        <v>37419</v>
      </c>
      <c r="B1779" t="s">
        <v>5504</v>
      </c>
      <c r="C1779" t="s">
        <v>5506</v>
      </c>
      <c r="D1779">
        <v>2013</v>
      </c>
      <c r="E1779" t="s">
        <v>1442</v>
      </c>
      <c r="F1779" t="s">
        <v>5508</v>
      </c>
      <c r="G1779">
        <v>7</v>
      </c>
      <c r="H1779" t="s">
        <v>37325</v>
      </c>
      <c r="J1779">
        <v>7</v>
      </c>
      <c r="K1779" t="s">
        <v>37019</v>
      </c>
      <c r="L1779" t="s">
        <v>37420</v>
      </c>
      <c r="M1779" t="s">
        <v>37421</v>
      </c>
      <c r="N1779" t="s">
        <v>37371</v>
      </c>
      <c r="O1779" t="s">
        <v>37142</v>
      </c>
      <c r="P1779" t="s">
        <v>37428</v>
      </c>
      <c r="Q1779">
        <v>65.061155555555601</v>
      </c>
      <c r="R1779">
        <v>25.527999999999999</v>
      </c>
      <c r="S1779">
        <v>8</v>
      </c>
      <c r="T1779">
        <v>7.9854529468772704</v>
      </c>
      <c r="U1779">
        <v>100</v>
      </c>
      <c r="V1779">
        <v>26</v>
      </c>
      <c r="W1779">
        <v>8</v>
      </c>
    </row>
    <row r="1780" spans="1:23">
      <c r="A1780" t="s">
        <v>37419</v>
      </c>
      <c r="B1780" t="s">
        <v>5504</v>
      </c>
      <c r="C1780" t="s">
        <v>5506</v>
      </c>
      <c r="D1780">
        <v>2013</v>
      </c>
      <c r="E1780" t="s">
        <v>1442</v>
      </c>
      <c r="F1780" t="s">
        <v>5508</v>
      </c>
      <c r="G1780">
        <v>7</v>
      </c>
      <c r="H1780" t="s">
        <v>37325</v>
      </c>
      <c r="J1780">
        <v>7</v>
      </c>
      <c r="K1780" t="s">
        <v>37019</v>
      </c>
      <c r="L1780" t="s">
        <v>37420</v>
      </c>
      <c r="M1780" t="s">
        <v>37421</v>
      </c>
      <c r="N1780" t="s">
        <v>37371</v>
      </c>
      <c r="O1780" t="s">
        <v>37142</v>
      </c>
      <c r="P1780" t="s">
        <v>37428</v>
      </c>
      <c r="Q1780">
        <v>65.061155555555601</v>
      </c>
      <c r="R1780">
        <v>25.527999999999999</v>
      </c>
      <c r="S1780">
        <v>8</v>
      </c>
      <c r="T1780">
        <v>9.3921210122990502</v>
      </c>
      <c r="U1780">
        <v>100</v>
      </c>
      <c r="V1780">
        <v>26</v>
      </c>
      <c r="W1780">
        <v>10</v>
      </c>
    </row>
    <row r="1781" spans="1:23">
      <c r="A1781" t="s">
        <v>37419</v>
      </c>
      <c r="B1781" t="s">
        <v>5504</v>
      </c>
      <c r="C1781" t="s">
        <v>5506</v>
      </c>
      <c r="D1781">
        <v>2013</v>
      </c>
      <c r="E1781" t="s">
        <v>1442</v>
      </c>
      <c r="F1781" t="s">
        <v>5508</v>
      </c>
      <c r="G1781">
        <v>7</v>
      </c>
      <c r="H1781" t="s">
        <v>37325</v>
      </c>
      <c r="J1781">
        <v>7</v>
      </c>
      <c r="K1781" t="s">
        <v>37019</v>
      </c>
      <c r="L1781" t="s">
        <v>37420</v>
      </c>
      <c r="M1781" t="s">
        <v>37421</v>
      </c>
      <c r="N1781" t="s">
        <v>37371</v>
      </c>
      <c r="O1781" t="s">
        <v>37142</v>
      </c>
      <c r="P1781" t="s">
        <v>37428</v>
      </c>
      <c r="Q1781">
        <v>65.061155555555601</v>
      </c>
      <c r="R1781">
        <v>25.527999999999999</v>
      </c>
      <c r="S1781">
        <v>8</v>
      </c>
      <c r="T1781">
        <v>10.8545394598807</v>
      </c>
      <c r="U1781">
        <v>100</v>
      </c>
      <c r="V1781">
        <v>26</v>
      </c>
      <c r="W1781">
        <v>12</v>
      </c>
    </row>
    <row r="1782" spans="1:23">
      <c r="A1782" t="s">
        <v>37419</v>
      </c>
      <c r="B1782" t="s">
        <v>5504</v>
      </c>
      <c r="C1782" t="s">
        <v>5506</v>
      </c>
      <c r="D1782">
        <v>2013</v>
      </c>
      <c r="E1782" t="s">
        <v>1442</v>
      </c>
      <c r="F1782" t="s">
        <v>5508</v>
      </c>
      <c r="G1782">
        <v>7</v>
      </c>
      <c r="H1782" t="s">
        <v>37325</v>
      </c>
      <c r="J1782">
        <v>7</v>
      </c>
      <c r="K1782" t="s">
        <v>37019</v>
      </c>
      <c r="L1782" t="s">
        <v>37420</v>
      </c>
      <c r="M1782" t="s">
        <v>37421</v>
      </c>
      <c r="N1782" t="s">
        <v>37371</v>
      </c>
      <c r="O1782" t="s">
        <v>37142</v>
      </c>
      <c r="P1782" t="s">
        <v>37428</v>
      </c>
      <c r="Q1782">
        <v>65.061155555555601</v>
      </c>
      <c r="R1782">
        <v>25.527999999999999</v>
      </c>
      <c r="S1782">
        <v>8</v>
      </c>
      <c r="T1782">
        <v>12.261227507518299</v>
      </c>
      <c r="U1782">
        <v>100</v>
      </c>
      <c r="V1782">
        <v>26</v>
      </c>
      <c r="W1782">
        <v>13</v>
      </c>
    </row>
    <row r="1783" spans="1:23">
      <c r="A1783" t="s">
        <v>37419</v>
      </c>
      <c r="B1783" t="s">
        <v>5504</v>
      </c>
      <c r="C1783" t="s">
        <v>5506</v>
      </c>
      <c r="D1783">
        <v>2013</v>
      </c>
      <c r="E1783" t="s">
        <v>1442</v>
      </c>
      <c r="F1783" t="s">
        <v>5508</v>
      </c>
      <c r="G1783">
        <v>7</v>
      </c>
      <c r="H1783" t="s">
        <v>37325</v>
      </c>
      <c r="J1783">
        <v>7</v>
      </c>
      <c r="K1783" t="s">
        <v>37019</v>
      </c>
      <c r="L1783" t="s">
        <v>37420</v>
      </c>
      <c r="M1783" t="s">
        <v>37421</v>
      </c>
      <c r="N1783" t="s">
        <v>37371</v>
      </c>
      <c r="O1783" t="s">
        <v>37142</v>
      </c>
      <c r="P1783" t="s">
        <v>37428</v>
      </c>
      <c r="Q1783">
        <v>65.061155555555601</v>
      </c>
      <c r="R1783">
        <v>25.527999999999999</v>
      </c>
      <c r="S1783">
        <v>8</v>
      </c>
      <c r="T1783">
        <v>13.695770764020001</v>
      </c>
      <c r="U1783">
        <v>100</v>
      </c>
      <c r="V1783">
        <v>26</v>
      </c>
      <c r="W1783">
        <v>14</v>
      </c>
    </row>
    <row r="1784" spans="1:23">
      <c r="A1784" t="s">
        <v>37419</v>
      </c>
      <c r="B1784" t="s">
        <v>5504</v>
      </c>
      <c r="C1784" t="s">
        <v>5506</v>
      </c>
      <c r="D1784">
        <v>2013</v>
      </c>
      <c r="E1784" t="s">
        <v>1442</v>
      </c>
      <c r="F1784" t="s">
        <v>5508</v>
      </c>
      <c r="G1784">
        <v>7</v>
      </c>
      <c r="H1784" t="s">
        <v>37325</v>
      </c>
      <c r="J1784">
        <v>7</v>
      </c>
      <c r="K1784" t="s">
        <v>37019</v>
      </c>
      <c r="L1784" t="s">
        <v>37420</v>
      </c>
      <c r="M1784" t="s">
        <v>37421</v>
      </c>
      <c r="N1784" t="s">
        <v>37371</v>
      </c>
      <c r="O1784" t="s">
        <v>37142</v>
      </c>
      <c r="P1784" t="s">
        <v>37428</v>
      </c>
      <c r="Q1784">
        <v>65.061155555555601</v>
      </c>
      <c r="R1784">
        <v>25.527999999999999</v>
      </c>
      <c r="S1784">
        <v>8</v>
      </c>
      <c r="T1784">
        <v>15.1442216427379</v>
      </c>
      <c r="U1784">
        <v>100</v>
      </c>
      <c r="V1784">
        <v>26</v>
      </c>
      <c r="W1784">
        <v>15</v>
      </c>
    </row>
    <row r="1785" spans="1:23">
      <c r="A1785" t="s">
        <v>37419</v>
      </c>
      <c r="B1785" t="s">
        <v>5504</v>
      </c>
      <c r="C1785" t="s">
        <v>5506</v>
      </c>
      <c r="D1785">
        <v>2013</v>
      </c>
      <c r="E1785" t="s">
        <v>1442</v>
      </c>
      <c r="F1785" t="s">
        <v>5508</v>
      </c>
      <c r="G1785">
        <v>7</v>
      </c>
      <c r="H1785" t="s">
        <v>37325</v>
      </c>
      <c r="J1785">
        <v>7</v>
      </c>
      <c r="K1785" t="s">
        <v>37019</v>
      </c>
      <c r="L1785" t="s">
        <v>37420</v>
      </c>
      <c r="M1785" t="s">
        <v>37421</v>
      </c>
      <c r="N1785" t="s">
        <v>37371</v>
      </c>
      <c r="O1785" t="s">
        <v>37142</v>
      </c>
      <c r="P1785" t="s">
        <v>37428</v>
      </c>
      <c r="Q1785">
        <v>65.061155555555601</v>
      </c>
      <c r="R1785">
        <v>25.527999999999999</v>
      </c>
      <c r="S1785">
        <v>8</v>
      </c>
      <c r="T1785">
        <v>16.5868377144341</v>
      </c>
      <c r="U1785">
        <v>42.051574099051798</v>
      </c>
      <c r="V1785">
        <v>26</v>
      </c>
      <c r="W1785">
        <v>16</v>
      </c>
    </row>
    <row r="1786" spans="1:23">
      <c r="A1786" t="s">
        <v>37419</v>
      </c>
      <c r="B1786" t="s">
        <v>5504</v>
      </c>
      <c r="C1786" t="s">
        <v>5506</v>
      </c>
      <c r="D1786">
        <v>2013</v>
      </c>
      <c r="E1786" t="s">
        <v>1442</v>
      </c>
      <c r="F1786" t="s">
        <v>5508</v>
      </c>
      <c r="G1786">
        <v>7</v>
      </c>
      <c r="H1786" t="s">
        <v>37325</v>
      </c>
      <c r="J1786">
        <v>7</v>
      </c>
      <c r="K1786" t="s">
        <v>37019</v>
      </c>
      <c r="L1786" t="s">
        <v>37420</v>
      </c>
      <c r="M1786" t="s">
        <v>37421</v>
      </c>
      <c r="N1786" t="s">
        <v>37371</v>
      </c>
      <c r="O1786" t="s">
        <v>37142</v>
      </c>
      <c r="P1786" t="s">
        <v>37428</v>
      </c>
      <c r="Q1786">
        <v>65.061155555555601</v>
      </c>
      <c r="R1786">
        <v>25.527999999999999</v>
      </c>
      <c r="S1786">
        <v>8</v>
      </c>
      <c r="T1786">
        <v>18.003496887769799</v>
      </c>
      <c r="U1786">
        <v>70.438709548501805</v>
      </c>
      <c r="V1786">
        <v>26</v>
      </c>
      <c r="W1786">
        <v>18</v>
      </c>
    </row>
    <row r="1787" spans="1:23">
      <c r="A1787" t="s">
        <v>37429</v>
      </c>
      <c r="B1787" t="s">
        <v>2497</v>
      </c>
      <c r="C1787" t="s">
        <v>2499</v>
      </c>
      <c r="D1787">
        <v>2017</v>
      </c>
      <c r="E1787" t="s">
        <v>358</v>
      </c>
      <c r="F1787" t="s">
        <v>2502</v>
      </c>
      <c r="G1787">
        <v>6</v>
      </c>
      <c r="H1787" t="s">
        <v>37430</v>
      </c>
      <c r="J1787">
        <v>6</v>
      </c>
      <c r="K1787" t="s">
        <v>37019</v>
      </c>
      <c r="L1787" t="s">
        <v>37201</v>
      </c>
      <c r="M1787" t="s">
        <v>37431</v>
      </c>
      <c r="N1787" t="s">
        <v>37097</v>
      </c>
      <c r="O1787" t="s">
        <v>37098</v>
      </c>
      <c r="P1787" t="s">
        <v>37432</v>
      </c>
      <c r="Q1787">
        <v>46.3</v>
      </c>
      <c r="R1787">
        <v>11.22</v>
      </c>
      <c r="S1787" s="16">
        <v>6</v>
      </c>
      <c r="T1787">
        <v>7.16505594871448</v>
      </c>
      <c r="U1787">
        <v>45.260323927402503</v>
      </c>
      <c r="V1787">
        <v>168</v>
      </c>
      <c r="W1787">
        <v>8</v>
      </c>
    </row>
    <row r="1788" spans="1:23">
      <c r="A1788" t="s">
        <v>37429</v>
      </c>
      <c r="B1788" t="s">
        <v>2497</v>
      </c>
      <c r="C1788" t="s">
        <v>2499</v>
      </c>
      <c r="D1788">
        <v>2017</v>
      </c>
      <c r="E1788" t="s">
        <v>358</v>
      </c>
      <c r="F1788" t="s">
        <v>2502</v>
      </c>
      <c r="G1788">
        <v>6</v>
      </c>
      <c r="H1788" t="s">
        <v>37430</v>
      </c>
      <c r="J1788">
        <v>6</v>
      </c>
      <c r="K1788" t="s">
        <v>37019</v>
      </c>
      <c r="L1788" t="s">
        <v>37201</v>
      </c>
      <c r="M1788" t="s">
        <v>37431</v>
      </c>
      <c r="N1788" t="s">
        <v>37097</v>
      </c>
      <c r="O1788" t="s">
        <v>37098</v>
      </c>
      <c r="P1788" t="s">
        <v>37432</v>
      </c>
      <c r="Q1788">
        <v>46.3</v>
      </c>
      <c r="R1788">
        <v>11.22</v>
      </c>
      <c r="S1788" s="16">
        <v>6</v>
      </c>
      <c r="T1788">
        <v>9.29492068702511</v>
      </c>
      <c r="U1788">
        <v>58.288312766623598</v>
      </c>
      <c r="V1788">
        <v>168</v>
      </c>
      <c r="W1788">
        <v>10</v>
      </c>
    </row>
    <row r="1789" spans="1:23">
      <c r="A1789" t="s">
        <v>37429</v>
      </c>
      <c r="B1789" t="s">
        <v>2497</v>
      </c>
      <c r="C1789" t="s">
        <v>2499</v>
      </c>
      <c r="D1789">
        <v>2017</v>
      </c>
      <c r="E1789" t="s">
        <v>358</v>
      </c>
      <c r="F1789" t="s">
        <v>2502</v>
      </c>
      <c r="G1789">
        <v>6</v>
      </c>
      <c r="H1789" t="s">
        <v>37430</v>
      </c>
      <c r="J1789">
        <v>6</v>
      </c>
      <c r="K1789" t="s">
        <v>37019</v>
      </c>
      <c r="L1789" t="s">
        <v>37201</v>
      </c>
      <c r="M1789" t="s">
        <v>37431</v>
      </c>
      <c r="N1789" t="s">
        <v>37097</v>
      </c>
      <c r="O1789" t="s">
        <v>37098</v>
      </c>
      <c r="P1789" t="s">
        <v>37432</v>
      </c>
      <c r="Q1789">
        <v>46.3</v>
      </c>
      <c r="R1789">
        <v>11.22</v>
      </c>
      <c r="S1789" s="16">
        <v>6</v>
      </c>
      <c r="T1789">
        <v>11.4415224560334</v>
      </c>
      <c r="U1789">
        <v>44.114868303636001</v>
      </c>
      <c r="V1789">
        <v>168</v>
      </c>
      <c r="W1789">
        <v>12</v>
      </c>
    </row>
    <row r="1790" spans="1:23">
      <c r="A1790" t="s">
        <v>37429</v>
      </c>
      <c r="B1790" t="s">
        <v>2497</v>
      </c>
      <c r="C1790" t="s">
        <v>2499</v>
      </c>
      <c r="D1790">
        <v>2017</v>
      </c>
      <c r="E1790" t="s">
        <v>358</v>
      </c>
      <c r="F1790" t="s">
        <v>2502</v>
      </c>
      <c r="G1790">
        <v>6</v>
      </c>
      <c r="H1790" t="s">
        <v>37430</v>
      </c>
      <c r="J1790">
        <v>6</v>
      </c>
      <c r="K1790" t="s">
        <v>37019</v>
      </c>
      <c r="L1790" t="s">
        <v>37201</v>
      </c>
      <c r="M1790" t="s">
        <v>37431</v>
      </c>
      <c r="N1790" t="s">
        <v>37097</v>
      </c>
      <c r="O1790" t="s">
        <v>37098</v>
      </c>
      <c r="P1790" t="s">
        <v>37432</v>
      </c>
      <c r="Q1790">
        <v>46.3</v>
      </c>
      <c r="R1790">
        <v>11.22</v>
      </c>
      <c r="S1790" s="16">
        <v>6</v>
      </c>
      <c r="T1790">
        <v>13.571573391224399</v>
      </c>
      <c r="U1790">
        <v>55.727760851485201</v>
      </c>
      <c r="V1790">
        <v>168</v>
      </c>
      <c r="W1790">
        <v>14</v>
      </c>
    </row>
    <row r="1791" spans="1:23">
      <c r="A1791" t="s">
        <v>37429</v>
      </c>
      <c r="B1791" t="s">
        <v>2497</v>
      </c>
      <c r="C1791" t="s">
        <v>2499</v>
      </c>
      <c r="D1791">
        <v>2017</v>
      </c>
      <c r="E1791" t="s">
        <v>358</v>
      </c>
      <c r="F1791" t="s">
        <v>2502</v>
      </c>
      <c r="G1791">
        <v>6</v>
      </c>
      <c r="H1791" t="s">
        <v>37430</v>
      </c>
      <c r="J1791">
        <v>6</v>
      </c>
      <c r="K1791" t="s">
        <v>37019</v>
      </c>
      <c r="L1791" t="s">
        <v>37201</v>
      </c>
      <c r="M1791" t="s">
        <v>37431</v>
      </c>
      <c r="N1791" t="s">
        <v>37097</v>
      </c>
      <c r="O1791" t="s">
        <v>37098</v>
      </c>
      <c r="P1791" t="s">
        <v>37432</v>
      </c>
      <c r="Q1791">
        <v>46.3</v>
      </c>
      <c r="R1791">
        <v>11.22</v>
      </c>
      <c r="S1791" s="16">
        <v>6</v>
      </c>
      <c r="T1791">
        <v>15.746973611074701</v>
      </c>
      <c r="U1791">
        <v>22.6860899896419</v>
      </c>
      <c r="V1791">
        <v>168</v>
      </c>
      <c r="W1791">
        <v>16</v>
      </c>
    </row>
    <row r="1792" spans="1:23">
      <c r="A1792" t="s">
        <v>37429</v>
      </c>
      <c r="B1792" t="s">
        <v>2497</v>
      </c>
      <c r="C1792" t="s">
        <v>2499</v>
      </c>
      <c r="D1792">
        <v>2017</v>
      </c>
      <c r="E1792" t="s">
        <v>358</v>
      </c>
      <c r="F1792" t="s">
        <v>2502</v>
      </c>
      <c r="G1792">
        <v>6</v>
      </c>
      <c r="H1792" t="s">
        <v>37430</v>
      </c>
      <c r="J1792">
        <v>6</v>
      </c>
      <c r="K1792" t="s">
        <v>37019</v>
      </c>
      <c r="L1792" t="s">
        <v>37201</v>
      </c>
      <c r="M1792" t="s">
        <v>37431</v>
      </c>
      <c r="N1792" t="s">
        <v>37097</v>
      </c>
      <c r="O1792" t="s">
        <v>37098</v>
      </c>
      <c r="P1792" t="s">
        <v>37432</v>
      </c>
      <c r="Q1792">
        <v>46.3</v>
      </c>
      <c r="R1792">
        <v>11.22</v>
      </c>
      <c r="S1792" s="16">
        <v>6</v>
      </c>
      <c r="T1792">
        <v>17.850377703820001</v>
      </c>
      <c r="U1792">
        <v>36.814985124938097</v>
      </c>
      <c r="V1792">
        <v>168</v>
      </c>
      <c r="W1792">
        <v>18</v>
      </c>
    </row>
    <row r="1793" spans="1:23">
      <c r="A1793" t="s">
        <v>37429</v>
      </c>
      <c r="B1793" t="s">
        <v>2497</v>
      </c>
      <c r="C1793" t="s">
        <v>2499</v>
      </c>
      <c r="D1793">
        <v>2017</v>
      </c>
      <c r="E1793" t="s">
        <v>358</v>
      </c>
      <c r="F1793" t="s">
        <v>2502</v>
      </c>
      <c r="G1793">
        <v>6</v>
      </c>
      <c r="H1793" t="s">
        <v>37430</v>
      </c>
      <c r="J1793">
        <v>6</v>
      </c>
      <c r="K1793" t="s">
        <v>37019</v>
      </c>
      <c r="L1793" t="s">
        <v>37201</v>
      </c>
      <c r="M1793" t="s">
        <v>37431</v>
      </c>
      <c r="N1793" t="s">
        <v>37097</v>
      </c>
      <c r="O1793" t="s">
        <v>37098</v>
      </c>
      <c r="P1793" t="s">
        <v>37433</v>
      </c>
      <c r="Q1793">
        <v>52.03</v>
      </c>
      <c r="R1793">
        <v>5.17</v>
      </c>
      <c r="S1793" s="16">
        <v>6</v>
      </c>
      <c r="T1793">
        <v>7.1632974226214001</v>
      </c>
      <c r="U1793">
        <v>58.625122234803897</v>
      </c>
      <c r="V1793">
        <v>168</v>
      </c>
      <c r="W1793">
        <v>8</v>
      </c>
    </row>
    <row r="1794" spans="1:23">
      <c r="A1794" t="s">
        <v>37429</v>
      </c>
      <c r="B1794" t="s">
        <v>2497</v>
      </c>
      <c r="C1794" t="s">
        <v>2499</v>
      </c>
      <c r="D1794">
        <v>2017</v>
      </c>
      <c r="E1794" t="s">
        <v>358</v>
      </c>
      <c r="F1794" t="s">
        <v>2502</v>
      </c>
      <c r="G1794">
        <v>6</v>
      </c>
      <c r="H1794" t="s">
        <v>37430</v>
      </c>
      <c r="J1794">
        <v>6</v>
      </c>
      <c r="K1794" t="s">
        <v>37019</v>
      </c>
      <c r="L1794" t="s">
        <v>37201</v>
      </c>
      <c r="M1794" t="s">
        <v>37431</v>
      </c>
      <c r="N1794" t="s">
        <v>37097</v>
      </c>
      <c r="O1794" t="s">
        <v>37098</v>
      </c>
      <c r="P1794" t="s">
        <v>37433</v>
      </c>
      <c r="Q1794">
        <v>52.03</v>
      </c>
      <c r="R1794">
        <v>5.17</v>
      </c>
      <c r="S1794" s="16">
        <v>6</v>
      </c>
      <c r="T1794">
        <v>9.3076855176066395</v>
      </c>
      <c r="U1794">
        <v>61.275600347015803</v>
      </c>
      <c r="V1794">
        <v>168</v>
      </c>
      <c r="W1794">
        <v>10</v>
      </c>
    </row>
    <row r="1795" spans="1:23">
      <c r="A1795" t="s">
        <v>37429</v>
      </c>
      <c r="B1795" t="s">
        <v>2497</v>
      </c>
      <c r="C1795" t="s">
        <v>2499</v>
      </c>
      <c r="D1795">
        <v>2017</v>
      </c>
      <c r="E1795" t="s">
        <v>358</v>
      </c>
      <c r="F1795" t="s">
        <v>2502</v>
      </c>
      <c r="G1795">
        <v>6</v>
      </c>
      <c r="H1795" t="s">
        <v>37430</v>
      </c>
      <c r="J1795">
        <v>6</v>
      </c>
      <c r="K1795" t="s">
        <v>37019</v>
      </c>
      <c r="L1795" t="s">
        <v>37201</v>
      </c>
      <c r="M1795" t="s">
        <v>37431</v>
      </c>
      <c r="N1795" t="s">
        <v>37097</v>
      </c>
      <c r="O1795" t="s">
        <v>37098</v>
      </c>
      <c r="P1795" t="s">
        <v>37433</v>
      </c>
      <c r="Q1795">
        <v>52.03</v>
      </c>
      <c r="R1795">
        <v>5.17</v>
      </c>
      <c r="S1795" s="16">
        <v>6</v>
      </c>
      <c r="T1795">
        <v>11.441481078948801</v>
      </c>
      <c r="U1795">
        <v>44.4293341461631</v>
      </c>
      <c r="V1795">
        <v>168</v>
      </c>
      <c r="W1795">
        <v>12</v>
      </c>
    </row>
    <row r="1796" spans="1:23">
      <c r="A1796" t="s">
        <v>37429</v>
      </c>
      <c r="B1796" t="s">
        <v>2497</v>
      </c>
      <c r="C1796" t="s">
        <v>2499</v>
      </c>
      <c r="D1796">
        <v>2017</v>
      </c>
      <c r="E1796" t="s">
        <v>358</v>
      </c>
      <c r="F1796" t="s">
        <v>2502</v>
      </c>
      <c r="G1796">
        <v>6</v>
      </c>
      <c r="H1796" t="s">
        <v>37430</v>
      </c>
      <c r="J1796">
        <v>6</v>
      </c>
      <c r="K1796" t="s">
        <v>37019</v>
      </c>
      <c r="L1796" t="s">
        <v>37201</v>
      </c>
      <c r="M1796" t="s">
        <v>37431</v>
      </c>
      <c r="N1796" t="s">
        <v>37097</v>
      </c>
      <c r="O1796" t="s">
        <v>37098</v>
      </c>
      <c r="P1796" t="s">
        <v>37433</v>
      </c>
      <c r="Q1796">
        <v>52.03</v>
      </c>
      <c r="R1796">
        <v>5.17</v>
      </c>
      <c r="S1796" s="16">
        <v>6</v>
      </c>
      <c r="T1796">
        <v>13.5688425036446</v>
      </c>
      <c r="U1796">
        <v>76.482506458273207</v>
      </c>
      <c r="V1796">
        <v>168</v>
      </c>
      <c r="W1796">
        <v>14</v>
      </c>
    </row>
    <row r="1797" spans="1:23">
      <c r="A1797" t="s">
        <v>37429</v>
      </c>
      <c r="B1797" t="s">
        <v>2497</v>
      </c>
      <c r="C1797" t="s">
        <v>2499</v>
      </c>
      <c r="D1797">
        <v>2017</v>
      </c>
      <c r="E1797" t="s">
        <v>358</v>
      </c>
      <c r="F1797" t="s">
        <v>2502</v>
      </c>
      <c r="G1797">
        <v>6</v>
      </c>
      <c r="H1797" t="s">
        <v>37430</v>
      </c>
      <c r="J1797">
        <v>6</v>
      </c>
      <c r="K1797" t="s">
        <v>37019</v>
      </c>
      <c r="L1797" t="s">
        <v>37201</v>
      </c>
      <c r="M1797" t="s">
        <v>37431</v>
      </c>
      <c r="N1797" t="s">
        <v>37097</v>
      </c>
      <c r="O1797" t="s">
        <v>37098</v>
      </c>
      <c r="P1797" t="s">
        <v>37433</v>
      </c>
      <c r="Q1797">
        <v>52.03</v>
      </c>
      <c r="R1797">
        <v>5.17</v>
      </c>
      <c r="S1797" s="16">
        <v>6</v>
      </c>
      <c r="T1797">
        <v>15.6938247459791</v>
      </c>
      <c r="U1797">
        <v>26.617464715691099</v>
      </c>
      <c r="V1797">
        <v>168</v>
      </c>
      <c r="W1797">
        <v>16</v>
      </c>
    </row>
    <row r="1798" spans="1:23">
      <c r="A1798" t="s">
        <v>37429</v>
      </c>
      <c r="B1798" t="s">
        <v>2497</v>
      </c>
      <c r="C1798" t="s">
        <v>2499</v>
      </c>
      <c r="D1798">
        <v>2017</v>
      </c>
      <c r="E1798" t="s">
        <v>358</v>
      </c>
      <c r="F1798" t="s">
        <v>2502</v>
      </c>
      <c r="G1798">
        <v>6</v>
      </c>
      <c r="H1798" t="s">
        <v>37430</v>
      </c>
      <c r="J1798">
        <v>6</v>
      </c>
      <c r="K1798" t="s">
        <v>37019</v>
      </c>
      <c r="L1798" t="s">
        <v>37201</v>
      </c>
      <c r="M1798" t="s">
        <v>37431</v>
      </c>
      <c r="N1798" t="s">
        <v>37097</v>
      </c>
      <c r="O1798" t="s">
        <v>37098</v>
      </c>
      <c r="P1798" t="s">
        <v>37433</v>
      </c>
      <c r="Q1798">
        <v>52.03</v>
      </c>
      <c r="R1798">
        <v>5.17</v>
      </c>
      <c r="S1798" s="16">
        <v>6</v>
      </c>
      <c r="T1798">
        <v>17.8536464934989</v>
      </c>
      <c r="U1798">
        <v>11.972183565297801</v>
      </c>
      <c r="V1798">
        <v>168</v>
      </c>
      <c r="W1798">
        <v>18</v>
      </c>
    </row>
    <row r="1799" spans="1:23">
      <c r="A1799" t="s">
        <v>37429</v>
      </c>
      <c r="B1799" t="s">
        <v>2497</v>
      </c>
      <c r="C1799" t="s">
        <v>2499</v>
      </c>
      <c r="D1799">
        <v>2017</v>
      </c>
      <c r="E1799" t="s">
        <v>358</v>
      </c>
      <c r="F1799" t="s">
        <v>2502</v>
      </c>
      <c r="G1799">
        <v>6</v>
      </c>
      <c r="H1799" t="s">
        <v>37430</v>
      </c>
      <c r="J1799">
        <v>6</v>
      </c>
      <c r="K1799" t="s">
        <v>37019</v>
      </c>
      <c r="L1799" t="s">
        <v>37201</v>
      </c>
      <c r="M1799" t="s">
        <v>37431</v>
      </c>
      <c r="N1799" t="s">
        <v>37097</v>
      </c>
      <c r="O1799" t="s">
        <v>37098</v>
      </c>
      <c r="P1799" t="s">
        <v>37434</v>
      </c>
      <c r="Q1799">
        <v>62.01</v>
      </c>
      <c r="R1799">
        <v>25.33</v>
      </c>
      <c r="S1799" s="16">
        <v>6</v>
      </c>
      <c r="T1799">
        <v>7.1521256097947798</v>
      </c>
      <c r="U1799">
        <v>43.530899717118601</v>
      </c>
      <c r="V1799">
        <v>168</v>
      </c>
      <c r="W1799">
        <v>8</v>
      </c>
    </row>
    <row r="1800" spans="1:23">
      <c r="A1800" t="s">
        <v>37429</v>
      </c>
      <c r="B1800" t="s">
        <v>2497</v>
      </c>
      <c r="C1800" t="s">
        <v>2499</v>
      </c>
      <c r="D1800">
        <v>2017</v>
      </c>
      <c r="E1800" t="s">
        <v>358</v>
      </c>
      <c r="F1800" t="s">
        <v>2502</v>
      </c>
      <c r="G1800">
        <v>6</v>
      </c>
      <c r="H1800" t="s">
        <v>37430</v>
      </c>
      <c r="J1800">
        <v>6</v>
      </c>
      <c r="K1800" t="s">
        <v>37019</v>
      </c>
      <c r="L1800" t="s">
        <v>37201</v>
      </c>
      <c r="M1800" t="s">
        <v>37431</v>
      </c>
      <c r="N1800" t="s">
        <v>37097</v>
      </c>
      <c r="O1800" t="s">
        <v>37098</v>
      </c>
      <c r="P1800" t="s">
        <v>37434</v>
      </c>
      <c r="Q1800">
        <v>62.01</v>
      </c>
      <c r="R1800">
        <v>25.33</v>
      </c>
      <c r="S1800" s="16">
        <v>6</v>
      </c>
      <c r="T1800">
        <v>9.3051408269072393</v>
      </c>
      <c r="U1800">
        <v>80.615249662431907</v>
      </c>
      <c r="V1800">
        <v>168</v>
      </c>
      <c r="W1800">
        <v>10</v>
      </c>
    </row>
    <row r="1801" spans="1:23">
      <c r="A1801" t="s">
        <v>37429</v>
      </c>
      <c r="B1801" t="s">
        <v>2497</v>
      </c>
      <c r="C1801" t="s">
        <v>2499</v>
      </c>
      <c r="D1801">
        <v>2017</v>
      </c>
      <c r="E1801" t="s">
        <v>358</v>
      </c>
      <c r="F1801" t="s">
        <v>2502</v>
      </c>
      <c r="G1801">
        <v>6</v>
      </c>
      <c r="H1801" t="s">
        <v>37430</v>
      </c>
      <c r="J1801">
        <v>6</v>
      </c>
      <c r="K1801" t="s">
        <v>37019</v>
      </c>
      <c r="L1801" t="s">
        <v>37201</v>
      </c>
      <c r="M1801" t="s">
        <v>37431</v>
      </c>
      <c r="N1801" t="s">
        <v>37097</v>
      </c>
      <c r="O1801" t="s">
        <v>37098</v>
      </c>
      <c r="P1801" t="s">
        <v>37434</v>
      </c>
      <c r="Q1801">
        <v>62.01</v>
      </c>
      <c r="R1801">
        <v>25.33</v>
      </c>
      <c r="S1801" s="16">
        <v>6</v>
      </c>
      <c r="T1801">
        <v>11.4522598094723</v>
      </c>
      <c r="U1801">
        <v>62.510982167855801</v>
      </c>
      <c r="V1801">
        <v>168</v>
      </c>
      <c r="W1801">
        <v>12</v>
      </c>
    </row>
    <row r="1802" spans="1:23">
      <c r="A1802" t="s">
        <v>37429</v>
      </c>
      <c r="B1802" t="s">
        <v>2497</v>
      </c>
      <c r="C1802" t="s">
        <v>2499</v>
      </c>
      <c r="D1802">
        <v>2017</v>
      </c>
      <c r="E1802" t="s">
        <v>358</v>
      </c>
      <c r="F1802" t="s">
        <v>2502</v>
      </c>
      <c r="G1802">
        <v>6</v>
      </c>
      <c r="H1802" t="s">
        <v>37430</v>
      </c>
      <c r="J1802">
        <v>6</v>
      </c>
      <c r="K1802" t="s">
        <v>37019</v>
      </c>
      <c r="L1802" t="s">
        <v>37201</v>
      </c>
      <c r="M1802" t="s">
        <v>37431</v>
      </c>
      <c r="N1802" t="s">
        <v>37097</v>
      </c>
      <c r="O1802" t="s">
        <v>37098</v>
      </c>
      <c r="P1802" t="s">
        <v>37434</v>
      </c>
      <c r="Q1802">
        <v>62.01</v>
      </c>
      <c r="R1802">
        <v>25.33</v>
      </c>
      <c r="S1802" s="16">
        <v>6</v>
      </c>
      <c r="T1802">
        <v>13.560918791954601</v>
      </c>
      <c r="U1802">
        <v>36.702715302211303</v>
      </c>
      <c r="V1802">
        <v>168</v>
      </c>
      <c r="W1802">
        <v>14</v>
      </c>
    </row>
    <row r="1803" spans="1:23">
      <c r="A1803" t="s">
        <v>37429</v>
      </c>
      <c r="B1803" t="s">
        <v>2497</v>
      </c>
      <c r="C1803" t="s">
        <v>2499</v>
      </c>
      <c r="D1803">
        <v>2017</v>
      </c>
      <c r="E1803" t="s">
        <v>358</v>
      </c>
      <c r="F1803" t="s">
        <v>2502</v>
      </c>
      <c r="G1803">
        <v>6</v>
      </c>
      <c r="H1803" t="s">
        <v>37430</v>
      </c>
      <c r="J1803">
        <v>6</v>
      </c>
      <c r="K1803" t="s">
        <v>37019</v>
      </c>
      <c r="L1803" t="s">
        <v>37201</v>
      </c>
      <c r="M1803" t="s">
        <v>37431</v>
      </c>
      <c r="N1803" t="s">
        <v>37097</v>
      </c>
      <c r="O1803" t="s">
        <v>37098</v>
      </c>
      <c r="P1803" t="s">
        <v>37434</v>
      </c>
      <c r="Q1803">
        <v>62.01</v>
      </c>
      <c r="R1803">
        <v>25.33</v>
      </c>
      <c r="S1803" s="16">
        <v>6</v>
      </c>
      <c r="T1803">
        <v>15.705058624432599</v>
      </c>
      <c r="U1803">
        <v>41.239988469585697</v>
      </c>
      <c r="V1803">
        <v>168</v>
      </c>
      <c r="W1803">
        <v>16</v>
      </c>
    </row>
    <row r="1804" spans="1:23">
      <c r="A1804" t="s">
        <v>37429</v>
      </c>
      <c r="B1804" t="s">
        <v>2497</v>
      </c>
      <c r="C1804" t="s">
        <v>2499</v>
      </c>
      <c r="D1804">
        <v>2017</v>
      </c>
      <c r="E1804" t="s">
        <v>358</v>
      </c>
      <c r="F1804" t="s">
        <v>2502</v>
      </c>
      <c r="G1804">
        <v>6</v>
      </c>
      <c r="H1804" t="s">
        <v>37430</v>
      </c>
      <c r="J1804">
        <v>6</v>
      </c>
      <c r="K1804" t="s">
        <v>37019</v>
      </c>
      <c r="L1804" t="s">
        <v>37201</v>
      </c>
      <c r="M1804" t="s">
        <v>37431</v>
      </c>
      <c r="N1804" t="s">
        <v>37097</v>
      </c>
      <c r="O1804" t="s">
        <v>37098</v>
      </c>
      <c r="P1804" t="s">
        <v>37434</v>
      </c>
      <c r="Q1804">
        <v>62.01</v>
      </c>
      <c r="R1804">
        <v>25.33</v>
      </c>
      <c r="S1804" s="16">
        <v>6</v>
      </c>
      <c r="T1804">
        <v>17.850294949650898</v>
      </c>
      <c r="U1804">
        <v>37.443916809992203</v>
      </c>
      <c r="V1804">
        <v>168</v>
      </c>
      <c r="W1804">
        <v>18</v>
      </c>
    </row>
    <row r="1805" spans="1:23">
      <c r="A1805" t="s">
        <v>37429</v>
      </c>
      <c r="B1805" t="s">
        <v>2497</v>
      </c>
      <c r="C1805" t="s">
        <v>2499</v>
      </c>
      <c r="D1805">
        <v>2017</v>
      </c>
      <c r="E1805" t="s">
        <v>358</v>
      </c>
      <c r="F1805" t="s">
        <v>2502</v>
      </c>
      <c r="G1805">
        <v>6</v>
      </c>
      <c r="H1805" t="s">
        <v>37430</v>
      </c>
      <c r="J1805">
        <v>6</v>
      </c>
      <c r="K1805" t="s">
        <v>37019</v>
      </c>
      <c r="L1805" t="s">
        <v>37201</v>
      </c>
      <c r="M1805" t="s">
        <v>37431</v>
      </c>
      <c r="N1805" t="s">
        <v>37097</v>
      </c>
      <c r="O1805" t="s">
        <v>37098</v>
      </c>
      <c r="P1805" t="s">
        <v>37435</v>
      </c>
      <c r="Q1805" s="7">
        <v>39.200000000000003</v>
      </c>
      <c r="R1805" s="7">
        <v>16.11</v>
      </c>
      <c r="S1805" s="16">
        <v>6</v>
      </c>
      <c r="T1805">
        <v>7.1780897303455404</v>
      </c>
      <c r="U1805">
        <v>46.203583531368601</v>
      </c>
      <c r="V1805">
        <v>168</v>
      </c>
      <c r="W1805">
        <v>8</v>
      </c>
    </row>
    <row r="1806" spans="1:23">
      <c r="A1806" t="s">
        <v>37429</v>
      </c>
      <c r="B1806" t="s">
        <v>2497</v>
      </c>
      <c r="C1806" t="s">
        <v>2499</v>
      </c>
      <c r="D1806">
        <v>2017</v>
      </c>
      <c r="E1806" t="s">
        <v>358</v>
      </c>
      <c r="F1806" t="s">
        <v>2502</v>
      </c>
      <c r="G1806">
        <v>6</v>
      </c>
      <c r="H1806" t="s">
        <v>37430</v>
      </c>
      <c r="J1806">
        <v>6</v>
      </c>
      <c r="K1806" t="s">
        <v>37019</v>
      </c>
      <c r="L1806" t="s">
        <v>37201</v>
      </c>
      <c r="M1806" t="s">
        <v>37431</v>
      </c>
      <c r="N1806" t="s">
        <v>37097</v>
      </c>
      <c r="O1806" t="s">
        <v>37098</v>
      </c>
      <c r="P1806" t="s">
        <v>37435</v>
      </c>
      <c r="Q1806" s="7">
        <v>39.200000000000003</v>
      </c>
      <c r="R1806" s="7">
        <v>16.11</v>
      </c>
      <c r="S1806" s="16">
        <v>6</v>
      </c>
      <c r="T1806">
        <v>9.2551366202369802</v>
      </c>
      <c r="U1806">
        <v>60.647220356422203</v>
      </c>
      <c r="V1806">
        <v>168</v>
      </c>
      <c r="W1806">
        <v>10</v>
      </c>
    </row>
    <row r="1807" spans="1:23">
      <c r="A1807" t="s">
        <v>37429</v>
      </c>
      <c r="B1807" t="s">
        <v>2497</v>
      </c>
      <c r="C1807" t="s">
        <v>2499</v>
      </c>
      <c r="D1807">
        <v>2017</v>
      </c>
      <c r="E1807" t="s">
        <v>358</v>
      </c>
      <c r="F1807" t="s">
        <v>2502</v>
      </c>
      <c r="G1807">
        <v>6</v>
      </c>
      <c r="H1807" t="s">
        <v>37430</v>
      </c>
      <c r="J1807">
        <v>6</v>
      </c>
      <c r="K1807" t="s">
        <v>37019</v>
      </c>
      <c r="L1807" t="s">
        <v>37201</v>
      </c>
      <c r="M1807" t="s">
        <v>37431</v>
      </c>
      <c r="N1807" t="s">
        <v>37097</v>
      </c>
      <c r="O1807" t="s">
        <v>37098</v>
      </c>
      <c r="P1807" t="s">
        <v>37435</v>
      </c>
      <c r="Q1807">
        <v>39.200000000000003</v>
      </c>
      <c r="R1807">
        <v>16.11</v>
      </c>
      <c r="S1807" s="16">
        <v>6</v>
      </c>
      <c r="T1807">
        <v>11.457349190871099</v>
      </c>
      <c r="U1807">
        <v>23.831683537023501</v>
      </c>
      <c r="V1807">
        <v>168</v>
      </c>
      <c r="W1807">
        <v>12</v>
      </c>
    </row>
    <row r="1808" spans="1:23">
      <c r="A1808" t="s">
        <v>37429</v>
      </c>
      <c r="B1808" t="s">
        <v>2497</v>
      </c>
      <c r="C1808" t="s">
        <v>2499</v>
      </c>
      <c r="D1808">
        <v>2017</v>
      </c>
      <c r="E1808" t="s">
        <v>358</v>
      </c>
      <c r="F1808" t="s">
        <v>2502</v>
      </c>
      <c r="G1808">
        <v>6</v>
      </c>
      <c r="H1808" t="s">
        <v>37430</v>
      </c>
      <c r="J1808">
        <v>6</v>
      </c>
      <c r="K1808" t="s">
        <v>37019</v>
      </c>
      <c r="L1808" t="s">
        <v>37201</v>
      </c>
      <c r="M1808" t="s">
        <v>37431</v>
      </c>
      <c r="N1808" t="s">
        <v>37097</v>
      </c>
      <c r="O1808" t="s">
        <v>37098</v>
      </c>
      <c r="P1808" t="s">
        <v>37435</v>
      </c>
      <c r="Q1808">
        <v>39.200000000000003</v>
      </c>
      <c r="R1808">
        <v>16.11</v>
      </c>
      <c r="S1808" s="16">
        <v>6</v>
      </c>
      <c r="T1808">
        <v>13.5746766725652</v>
      </c>
      <c r="U1808">
        <v>32.142822661953304</v>
      </c>
      <c r="V1808">
        <v>168</v>
      </c>
      <c r="W1808">
        <v>14</v>
      </c>
    </row>
    <row r="1809" spans="1:23">
      <c r="A1809" t="s">
        <v>37429</v>
      </c>
      <c r="B1809" t="s">
        <v>2497</v>
      </c>
      <c r="C1809" t="s">
        <v>2499</v>
      </c>
      <c r="D1809">
        <v>2017</v>
      </c>
      <c r="E1809" t="s">
        <v>358</v>
      </c>
      <c r="F1809" t="s">
        <v>2502</v>
      </c>
      <c r="G1809">
        <v>6</v>
      </c>
      <c r="H1809" t="s">
        <v>37430</v>
      </c>
      <c r="J1809">
        <v>6</v>
      </c>
      <c r="K1809" t="s">
        <v>37019</v>
      </c>
      <c r="L1809" t="s">
        <v>37201</v>
      </c>
      <c r="M1809" t="s">
        <v>37431</v>
      </c>
      <c r="N1809" t="s">
        <v>37097</v>
      </c>
      <c r="O1809" t="s">
        <v>37098</v>
      </c>
      <c r="P1809" t="s">
        <v>37435</v>
      </c>
      <c r="Q1809">
        <v>39.200000000000003</v>
      </c>
      <c r="R1809">
        <v>16.11</v>
      </c>
      <c r="S1809" s="16">
        <v>6</v>
      </c>
      <c r="T1809">
        <v>15.7067550848988</v>
      </c>
      <c r="U1809">
        <v>28.346888925975001</v>
      </c>
      <c r="V1809">
        <v>168</v>
      </c>
      <c r="W1809">
        <v>16</v>
      </c>
    </row>
    <row r="1810" spans="1:23">
      <c r="A1810" t="s">
        <v>37429</v>
      </c>
      <c r="B1810" t="s">
        <v>2497</v>
      </c>
      <c r="C1810" t="s">
        <v>2499</v>
      </c>
      <c r="D1810">
        <v>2017</v>
      </c>
      <c r="E1810" t="s">
        <v>358</v>
      </c>
      <c r="F1810" t="s">
        <v>2502</v>
      </c>
      <c r="G1810">
        <v>6</v>
      </c>
      <c r="H1810" t="s">
        <v>37430</v>
      </c>
      <c r="J1810">
        <v>6</v>
      </c>
      <c r="K1810" t="s">
        <v>37019</v>
      </c>
      <c r="L1810" t="s">
        <v>37201</v>
      </c>
      <c r="M1810" t="s">
        <v>37431</v>
      </c>
      <c r="N1810" t="s">
        <v>37097</v>
      </c>
      <c r="O1810" t="s">
        <v>37098</v>
      </c>
      <c r="P1810" t="s">
        <v>37435</v>
      </c>
      <c r="Q1810">
        <v>39.200000000000003</v>
      </c>
      <c r="R1810">
        <v>16.11</v>
      </c>
      <c r="S1810" s="16">
        <v>6</v>
      </c>
      <c r="T1810">
        <v>17.879258908831101</v>
      </c>
      <c r="U1810">
        <v>17.317827041028099</v>
      </c>
      <c r="V1810">
        <v>168</v>
      </c>
      <c r="W1810">
        <v>18</v>
      </c>
    </row>
    <row r="1811" spans="1:23">
      <c r="A1811" t="s">
        <v>37429</v>
      </c>
      <c r="B1811" t="s">
        <v>2497</v>
      </c>
      <c r="C1811" t="s">
        <v>2499</v>
      </c>
      <c r="D1811">
        <v>2017</v>
      </c>
      <c r="E1811" t="s">
        <v>358</v>
      </c>
      <c r="F1811" t="s">
        <v>2502</v>
      </c>
      <c r="G1811">
        <v>6</v>
      </c>
      <c r="H1811" t="s">
        <v>37430</v>
      </c>
      <c r="J1811">
        <v>6</v>
      </c>
      <c r="K1811" t="s">
        <v>37019</v>
      </c>
      <c r="L1811" t="s">
        <v>37201</v>
      </c>
      <c r="M1811" t="s">
        <v>37431</v>
      </c>
      <c r="N1811" t="s">
        <v>37097</v>
      </c>
      <c r="O1811" t="s">
        <v>37098</v>
      </c>
      <c r="P1811" t="s">
        <v>37436</v>
      </c>
      <c r="Q1811">
        <v>40.380000000000003</v>
      </c>
      <c r="R1811">
        <v>17.97</v>
      </c>
      <c r="S1811" s="16">
        <v>6</v>
      </c>
      <c r="T1811">
        <v>7.1784000584796104</v>
      </c>
      <c r="U1811">
        <v>43.845089712415401</v>
      </c>
      <c r="V1811">
        <v>168</v>
      </c>
      <c r="W1811">
        <v>8</v>
      </c>
    </row>
    <row r="1812" spans="1:23">
      <c r="A1812" t="s">
        <v>37429</v>
      </c>
      <c r="B1812" t="s">
        <v>2497</v>
      </c>
      <c r="C1812" t="s">
        <v>2499</v>
      </c>
      <c r="D1812">
        <v>2017</v>
      </c>
      <c r="E1812" t="s">
        <v>358</v>
      </c>
      <c r="F1812" t="s">
        <v>2502</v>
      </c>
      <c r="G1812">
        <v>6</v>
      </c>
      <c r="H1812" t="s">
        <v>37430</v>
      </c>
      <c r="J1812">
        <v>6</v>
      </c>
      <c r="K1812" t="s">
        <v>37019</v>
      </c>
      <c r="L1812" t="s">
        <v>37201</v>
      </c>
      <c r="M1812" t="s">
        <v>37431</v>
      </c>
      <c r="N1812" t="s">
        <v>37097</v>
      </c>
      <c r="O1812" t="s">
        <v>37098</v>
      </c>
      <c r="P1812" t="s">
        <v>37436</v>
      </c>
      <c r="Q1812">
        <v>40.380000000000003</v>
      </c>
      <c r="R1812">
        <v>17.97</v>
      </c>
      <c r="S1812" s="16">
        <v>6</v>
      </c>
      <c r="T1812">
        <v>9.3089475186851995</v>
      </c>
      <c r="U1812">
        <v>51.684392149939498</v>
      </c>
      <c r="V1812">
        <v>168</v>
      </c>
      <c r="W1812">
        <v>10</v>
      </c>
    </row>
    <row r="1813" spans="1:23">
      <c r="A1813" t="s">
        <v>37429</v>
      </c>
      <c r="B1813" t="s">
        <v>2497</v>
      </c>
      <c r="C1813" t="s">
        <v>2499</v>
      </c>
      <c r="D1813">
        <v>2017</v>
      </c>
      <c r="E1813" t="s">
        <v>358</v>
      </c>
      <c r="F1813" t="s">
        <v>2502</v>
      </c>
      <c r="G1813">
        <v>6</v>
      </c>
      <c r="H1813" t="s">
        <v>37430</v>
      </c>
      <c r="J1813">
        <v>6</v>
      </c>
      <c r="K1813" t="s">
        <v>37019</v>
      </c>
      <c r="L1813" t="s">
        <v>37201</v>
      </c>
      <c r="M1813" t="s">
        <v>37431</v>
      </c>
      <c r="N1813" t="s">
        <v>37097</v>
      </c>
      <c r="O1813" t="s">
        <v>37098</v>
      </c>
      <c r="P1813" t="s">
        <v>37436</v>
      </c>
      <c r="Q1813">
        <v>40.380000000000003</v>
      </c>
      <c r="R1813">
        <v>17.97</v>
      </c>
      <c r="S1813" s="16">
        <v>6</v>
      </c>
      <c r="T1813">
        <v>11.4300403150727</v>
      </c>
      <c r="U1813">
        <v>31.379139604904001</v>
      </c>
      <c r="V1813">
        <v>168</v>
      </c>
      <c r="W1813">
        <v>12</v>
      </c>
    </row>
    <row r="1814" spans="1:23">
      <c r="A1814" t="s">
        <v>37429</v>
      </c>
      <c r="B1814" t="s">
        <v>2497</v>
      </c>
      <c r="C1814" t="s">
        <v>2499</v>
      </c>
      <c r="D1814">
        <v>2017</v>
      </c>
      <c r="E1814" t="s">
        <v>358</v>
      </c>
      <c r="F1814" t="s">
        <v>2502</v>
      </c>
      <c r="G1814">
        <v>6</v>
      </c>
      <c r="H1814" t="s">
        <v>37430</v>
      </c>
      <c r="J1814">
        <v>6</v>
      </c>
      <c r="K1814" t="s">
        <v>37019</v>
      </c>
      <c r="L1814" t="s">
        <v>37201</v>
      </c>
      <c r="M1814" t="s">
        <v>37431</v>
      </c>
      <c r="N1814" t="s">
        <v>37097</v>
      </c>
      <c r="O1814" t="s">
        <v>37098</v>
      </c>
      <c r="P1814" t="s">
        <v>37436</v>
      </c>
      <c r="Q1814">
        <v>40.380000000000003</v>
      </c>
      <c r="R1814">
        <v>17.97</v>
      </c>
      <c r="S1814" s="16">
        <v>6</v>
      </c>
      <c r="T1814">
        <v>13.562408366998101</v>
      </c>
      <c r="U1814">
        <v>25.381944971235999</v>
      </c>
      <c r="V1814">
        <v>168</v>
      </c>
      <c r="W1814">
        <v>14</v>
      </c>
    </row>
    <row r="1815" spans="1:23">
      <c r="A1815" t="s">
        <v>37429</v>
      </c>
      <c r="B1815" t="s">
        <v>2497</v>
      </c>
      <c r="C1815" t="s">
        <v>2499</v>
      </c>
      <c r="D1815">
        <v>2017</v>
      </c>
      <c r="E1815" t="s">
        <v>358</v>
      </c>
      <c r="F1815" t="s">
        <v>2502</v>
      </c>
      <c r="G1815">
        <v>6</v>
      </c>
      <c r="H1815" t="s">
        <v>37430</v>
      </c>
      <c r="J1815">
        <v>6</v>
      </c>
      <c r="K1815" t="s">
        <v>37019</v>
      </c>
      <c r="L1815" t="s">
        <v>37201</v>
      </c>
      <c r="M1815" t="s">
        <v>37431</v>
      </c>
      <c r="N1815" t="s">
        <v>37097</v>
      </c>
      <c r="O1815" t="s">
        <v>37098</v>
      </c>
      <c r="P1815" t="s">
        <v>37436</v>
      </c>
      <c r="Q1815">
        <v>40.380000000000003</v>
      </c>
      <c r="R1815">
        <v>17.97</v>
      </c>
      <c r="S1815" s="16">
        <v>6</v>
      </c>
      <c r="T1815">
        <v>15.7223542457716</v>
      </c>
      <c r="U1815">
        <v>9.7932662932614605</v>
      </c>
      <c r="V1815">
        <v>168</v>
      </c>
      <c r="W1815">
        <v>16</v>
      </c>
    </row>
    <row r="1816" spans="1:23">
      <c r="A1816" t="s">
        <v>37429</v>
      </c>
      <c r="B1816" t="s">
        <v>2497</v>
      </c>
      <c r="C1816" t="s">
        <v>2499</v>
      </c>
      <c r="D1816">
        <v>2017</v>
      </c>
      <c r="E1816" t="s">
        <v>358</v>
      </c>
      <c r="F1816" t="s">
        <v>2502</v>
      </c>
      <c r="G1816">
        <v>6</v>
      </c>
      <c r="H1816" t="s">
        <v>37430</v>
      </c>
      <c r="J1816">
        <v>6</v>
      </c>
      <c r="K1816" t="s">
        <v>37019</v>
      </c>
      <c r="L1816" t="s">
        <v>37201</v>
      </c>
      <c r="M1816" t="s">
        <v>37431</v>
      </c>
      <c r="N1816" t="s">
        <v>37097</v>
      </c>
      <c r="O1816" t="s">
        <v>37098</v>
      </c>
      <c r="P1816" t="s">
        <v>37436</v>
      </c>
      <c r="Q1816">
        <v>40.380000000000003</v>
      </c>
      <c r="R1816">
        <v>17.97</v>
      </c>
      <c r="S1816" s="16">
        <v>6</v>
      </c>
      <c r="T1816">
        <v>17.866080307404101</v>
      </c>
      <c r="U1816">
        <v>17.475197885906798</v>
      </c>
      <c r="V1816">
        <v>168</v>
      </c>
      <c r="W1816">
        <v>18</v>
      </c>
    </row>
    <row r="1817" spans="1:23">
      <c r="A1817" t="s">
        <v>37429</v>
      </c>
      <c r="B1817" t="s">
        <v>2497</v>
      </c>
      <c r="C1817" t="s">
        <v>2499</v>
      </c>
      <c r="D1817">
        <v>2017</v>
      </c>
      <c r="E1817" t="s">
        <v>358</v>
      </c>
      <c r="F1817" t="s">
        <v>2502</v>
      </c>
      <c r="G1817">
        <v>6</v>
      </c>
      <c r="H1817" t="s">
        <v>37430</v>
      </c>
      <c r="J1817">
        <v>6</v>
      </c>
      <c r="K1817" t="s">
        <v>37019</v>
      </c>
      <c r="L1817" t="s">
        <v>37201</v>
      </c>
      <c r="M1817" t="s">
        <v>37431</v>
      </c>
      <c r="N1817" t="s">
        <v>37097</v>
      </c>
      <c r="O1817" t="s">
        <v>37098</v>
      </c>
      <c r="P1817" t="s">
        <v>37437</v>
      </c>
      <c r="Q1817" s="17">
        <v>36.97</v>
      </c>
      <c r="R1817" s="17">
        <v>-2.12</v>
      </c>
      <c r="S1817" s="16">
        <v>6</v>
      </c>
      <c r="T1817">
        <v>7.1467879658887297</v>
      </c>
      <c r="U1817">
        <v>84.096993403113402</v>
      </c>
      <c r="V1817">
        <v>168</v>
      </c>
      <c r="W1817">
        <v>8</v>
      </c>
    </row>
    <row r="1818" spans="1:23">
      <c r="A1818" t="s">
        <v>37429</v>
      </c>
      <c r="B1818" t="s">
        <v>2497</v>
      </c>
      <c r="C1818" t="s">
        <v>2499</v>
      </c>
      <c r="D1818">
        <v>2017</v>
      </c>
      <c r="E1818" t="s">
        <v>358</v>
      </c>
      <c r="F1818" t="s">
        <v>2502</v>
      </c>
      <c r="G1818">
        <v>6</v>
      </c>
      <c r="H1818" t="s">
        <v>37430</v>
      </c>
      <c r="J1818">
        <v>6</v>
      </c>
      <c r="K1818" t="s">
        <v>37019</v>
      </c>
      <c r="L1818" t="s">
        <v>37201</v>
      </c>
      <c r="M1818" t="s">
        <v>37431</v>
      </c>
      <c r="N1818" t="s">
        <v>37097</v>
      </c>
      <c r="O1818" t="s">
        <v>37098</v>
      </c>
      <c r="P1818" t="s">
        <v>37437</v>
      </c>
      <c r="Q1818" s="17">
        <v>36.97</v>
      </c>
      <c r="R1818" s="17">
        <v>-2.12</v>
      </c>
      <c r="S1818" s="16">
        <v>6</v>
      </c>
      <c r="T1818">
        <v>9.3092371582769999</v>
      </c>
      <c r="U1818">
        <v>49.483131252249798</v>
      </c>
      <c r="V1818">
        <v>168</v>
      </c>
      <c r="W1818">
        <v>10</v>
      </c>
    </row>
    <row r="1819" spans="1:23">
      <c r="A1819" t="s">
        <v>37429</v>
      </c>
      <c r="B1819" t="s">
        <v>2497</v>
      </c>
      <c r="C1819" t="s">
        <v>2499</v>
      </c>
      <c r="D1819">
        <v>2017</v>
      </c>
      <c r="E1819" t="s">
        <v>358</v>
      </c>
      <c r="F1819" t="s">
        <v>2502</v>
      </c>
      <c r="G1819">
        <v>6</v>
      </c>
      <c r="H1819" t="s">
        <v>37430</v>
      </c>
      <c r="J1819">
        <v>6</v>
      </c>
      <c r="K1819" t="s">
        <v>37019</v>
      </c>
      <c r="L1819" t="s">
        <v>37201</v>
      </c>
      <c r="M1819" t="s">
        <v>37431</v>
      </c>
      <c r="N1819" t="s">
        <v>37097</v>
      </c>
      <c r="O1819" t="s">
        <v>37098</v>
      </c>
      <c r="P1819" t="s">
        <v>37437</v>
      </c>
      <c r="Q1819" s="17">
        <v>36.97</v>
      </c>
      <c r="R1819" s="17">
        <v>-2.12</v>
      </c>
      <c r="S1819" s="16">
        <v>6</v>
      </c>
      <c r="T1819">
        <v>11.4253853930616</v>
      </c>
      <c r="U1819">
        <v>66.7565468892018</v>
      </c>
      <c r="V1819">
        <v>168</v>
      </c>
      <c r="W1819">
        <v>12</v>
      </c>
    </row>
    <row r="1820" spans="1:23">
      <c r="A1820" t="s">
        <v>37429</v>
      </c>
      <c r="B1820" t="s">
        <v>2497</v>
      </c>
      <c r="C1820" t="s">
        <v>2499</v>
      </c>
      <c r="D1820">
        <v>2017</v>
      </c>
      <c r="E1820" t="s">
        <v>358</v>
      </c>
      <c r="F1820" t="s">
        <v>2502</v>
      </c>
      <c r="G1820">
        <v>6</v>
      </c>
      <c r="H1820" t="s">
        <v>37430</v>
      </c>
      <c r="J1820">
        <v>6</v>
      </c>
      <c r="K1820" t="s">
        <v>37019</v>
      </c>
      <c r="L1820" t="s">
        <v>37201</v>
      </c>
      <c r="M1820" t="s">
        <v>37431</v>
      </c>
      <c r="N1820" t="s">
        <v>37097</v>
      </c>
      <c r="O1820" t="s">
        <v>37098</v>
      </c>
      <c r="P1820" t="s">
        <v>37437</v>
      </c>
      <c r="Q1820" s="17">
        <v>36.97</v>
      </c>
      <c r="R1820" s="17">
        <v>-2.12</v>
      </c>
      <c r="S1820" s="16">
        <v>6</v>
      </c>
      <c r="T1820">
        <v>13.6511208362584</v>
      </c>
      <c r="U1820">
        <v>51.167178593151498</v>
      </c>
      <c r="V1820">
        <v>168</v>
      </c>
      <c r="W1820">
        <v>14</v>
      </c>
    </row>
    <row r="1821" spans="1:23">
      <c r="A1821" t="s">
        <v>37429</v>
      </c>
      <c r="B1821" t="s">
        <v>2497</v>
      </c>
      <c r="C1821" t="s">
        <v>2499</v>
      </c>
      <c r="D1821">
        <v>2017</v>
      </c>
      <c r="E1821" t="s">
        <v>358</v>
      </c>
      <c r="F1821" t="s">
        <v>2502</v>
      </c>
      <c r="G1821">
        <v>6</v>
      </c>
      <c r="H1821" t="s">
        <v>37430</v>
      </c>
      <c r="J1821">
        <v>6</v>
      </c>
      <c r="K1821" t="s">
        <v>37019</v>
      </c>
      <c r="L1821" t="s">
        <v>37201</v>
      </c>
      <c r="M1821" t="s">
        <v>37431</v>
      </c>
      <c r="N1821" t="s">
        <v>37097</v>
      </c>
      <c r="O1821" t="s">
        <v>37098</v>
      </c>
      <c r="P1821" t="s">
        <v>37437</v>
      </c>
      <c r="Q1821" s="17">
        <v>36.97</v>
      </c>
      <c r="R1821" s="17">
        <v>-2.12</v>
      </c>
      <c r="S1821" s="16">
        <v>6</v>
      </c>
      <c r="T1821">
        <v>15.717699323760501</v>
      </c>
      <c r="U1821">
        <v>45.170673577559199</v>
      </c>
      <c r="V1821">
        <v>168</v>
      </c>
      <c r="W1821">
        <v>16</v>
      </c>
    </row>
    <row r="1822" spans="1:23">
      <c r="A1822" t="s">
        <v>37429</v>
      </c>
      <c r="B1822" t="s">
        <v>2497</v>
      </c>
      <c r="C1822" t="s">
        <v>2499</v>
      </c>
      <c r="D1822">
        <v>2017</v>
      </c>
      <c r="E1822" t="s">
        <v>358</v>
      </c>
      <c r="F1822" t="s">
        <v>2502</v>
      </c>
      <c r="G1822">
        <v>6</v>
      </c>
      <c r="H1822" t="s">
        <v>37430</v>
      </c>
      <c r="J1822">
        <v>6</v>
      </c>
      <c r="K1822" t="s">
        <v>37019</v>
      </c>
      <c r="L1822" t="s">
        <v>37201</v>
      </c>
      <c r="M1822" t="s">
        <v>37431</v>
      </c>
      <c r="N1822" t="s">
        <v>37097</v>
      </c>
      <c r="O1822" t="s">
        <v>37098</v>
      </c>
      <c r="P1822" t="s">
        <v>37437</v>
      </c>
      <c r="Q1822" s="17">
        <v>36.97</v>
      </c>
      <c r="R1822" s="17">
        <v>-2.12</v>
      </c>
      <c r="S1822" s="16">
        <v>6</v>
      </c>
      <c r="T1822">
        <v>17.859894433264898</v>
      </c>
      <c r="U1822">
        <v>64.487841343707004</v>
      </c>
      <c r="V1822">
        <v>168</v>
      </c>
      <c r="W1822">
        <v>18</v>
      </c>
    </row>
    <row r="1823" spans="1:23">
      <c r="A1823" t="s">
        <v>37438</v>
      </c>
      <c r="B1823" t="s">
        <v>36072</v>
      </c>
      <c r="C1823" t="s">
        <v>36073</v>
      </c>
      <c r="D1823">
        <v>1986</v>
      </c>
      <c r="E1823" t="s">
        <v>625</v>
      </c>
      <c r="F1823" t="s">
        <v>36075</v>
      </c>
      <c r="G1823">
        <v>3</v>
      </c>
      <c r="H1823" t="s">
        <v>37035</v>
      </c>
      <c r="J1823">
        <v>3</v>
      </c>
      <c r="K1823" t="s">
        <v>37019</v>
      </c>
      <c r="L1823" t="s">
        <v>37439</v>
      </c>
      <c r="M1823" t="s">
        <v>37440</v>
      </c>
      <c r="N1823" t="s">
        <v>37131</v>
      </c>
      <c r="O1823" t="s">
        <v>37098</v>
      </c>
      <c r="P1823" t="s">
        <v>37441</v>
      </c>
      <c r="Q1823">
        <v>48.462221999999997</v>
      </c>
      <c r="R1823">
        <v>7.4819440000000004</v>
      </c>
      <c r="S1823">
        <v>9</v>
      </c>
      <c r="T1823">
        <v>12.0061102729554</v>
      </c>
      <c r="U1823">
        <v>100.03092912508301</v>
      </c>
      <c r="V1823">
        <v>94</v>
      </c>
      <c r="W1823">
        <v>12</v>
      </c>
    </row>
    <row r="1824" spans="1:23">
      <c r="A1824" t="s">
        <v>37438</v>
      </c>
      <c r="B1824" t="s">
        <v>36072</v>
      </c>
      <c r="C1824" t="s">
        <v>36073</v>
      </c>
      <c r="D1824">
        <v>1986</v>
      </c>
      <c r="E1824" t="s">
        <v>625</v>
      </c>
      <c r="F1824" t="s">
        <v>36075</v>
      </c>
      <c r="G1824">
        <v>3</v>
      </c>
      <c r="H1824" t="s">
        <v>37035</v>
      </c>
      <c r="J1824">
        <v>3</v>
      </c>
      <c r="K1824" t="s">
        <v>37019</v>
      </c>
      <c r="L1824" t="s">
        <v>37439</v>
      </c>
      <c r="M1824" t="s">
        <v>37440</v>
      </c>
      <c r="N1824" t="s">
        <v>37131</v>
      </c>
      <c r="O1824" t="s">
        <v>37098</v>
      </c>
      <c r="P1824" t="s">
        <v>37441</v>
      </c>
      <c r="Q1824">
        <v>48.462221999999997</v>
      </c>
      <c r="R1824">
        <v>7.4819440000000004</v>
      </c>
      <c r="S1824">
        <v>9</v>
      </c>
      <c r="T1824">
        <v>13.9851965179943</v>
      </c>
      <c r="U1824">
        <v>100.157242727523</v>
      </c>
      <c r="V1824">
        <v>94</v>
      </c>
      <c r="W1824">
        <v>14</v>
      </c>
    </row>
    <row r="1825" spans="1:23">
      <c r="A1825" t="s">
        <v>37438</v>
      </c>
      <c r="B1825" t="s">
        <v>36072</v>
      </c>
      <c r="C1825" t="s">
        <v>36073</v>
      </c>
      <c r="D1825">
        <v>1986</v>
      </c>
      <c r="E1825" t="s">
        <v>625</v>
      </c>
      <c r="F1825" t="s">
        <v>36075</v>
      </c>
      <c r="G1825">
        <v>3</v>
      </c>
      <c r="H1825" t="s">
        <v>37035</v>
      </c>
      <c r="J1825">
        <v>3</v>
      </c>
      <c r="K1825" t="s">
        <v>37019</v>
      </c>
      <c r="L1825" t="s">
        <v>37439</v>
      </c>
      <c r="M1825" t="s">
        <v>37440</v>
      </c>
      <c r="N1825" t="s">
        <v>37131</v>
      </c>
      <c r="O1825" t="s">
        <v>37098</v>
      </c>
      <c r="P1825" t="s">
        <v>37441</v>
      </c>
      <c r="Q1825">
        <v>48.462221999999997</v>
      </c>
      <c r="R1825">
        <v>7.4819440000000004</v>
      </c>
      <c r="S1825">
        <v>9</v>
      </c>
      <c r="T1825">
        <v>15.0357479299915</v>
      </c>
      <c r="U1825">
        <v>51.951722232846699</v>
      </c>
      <c r="V1825">
        <v>94</v>
      </c>
      <c r="W1825">
        <v>15</v>
      </c>
    </row>
    <row r="1826" spans="1:23">
      <c r="A1826" t="s">
        <v>37438</v>
      </c>
      <c r="B1826" t="s">
        <v>36072</v>
      </c>
      <c r="C1826" t="s">
        <v>36073</v>
      </c>
      <c r="D1826">
        <v>1986</v>
      </c>
      <c r="E1826" t="s">
        <v>625</v>
      </c>
      <c r="F1826" t="s">
        <v>36075</v>
      </c>
      <c r="G1826">
        <v>3</v>
      </c>
      <c r="H1826" t="s">
        <v>37035</v>
      </c>
      <c r="J1826">
        <v>3</v>
      </c>
      <c r="K1826" t="s">
        <v>37019</v>
      </c>
      <c r="L1826" t="s">
        <v>37439</v>
      </c>
      <c r="M1826" t="s">
        <v>37440</v>
      </c>
      <c r="N1826" t="s">
        <v>37131</v>
      </c>
      <c r="O1826" t="s">
        <v>37098</v>
      </c>
      <c r="P1826" t="s">
        <v>37441</v>
      </c>
      <c r="Q1826">
        <v>48.462221999999997</v>
      </c>
      <c r="R1826">
        <v>7.4819440000000004</v>
      </c>
      <c r="S1826">
        <v>9</v>
      </c>
      <c r="T1826">
        <v>15.951769452884999</v>
      </c>
      <c r="U1826">
        <v>29.417611657683</v>
      </c>
      <c r="V1826">
        <v>94</v>
      </c>
      <c r="W1826">
        <v>16</v>
      </c>
    </row>
    <row r="1827" spans="1:23">
      <c r="A1827" t="s">
        <v>37438</v>
      </c>
      <c r="B1827" t="s">
        <v>36072</v>
      </c>
      <c r="C1827" t="s">
        <v>36073</v>
      </c>
      <c r="D1827">
        <v>1986</v>
      </c>
      <c r="E1827" t="s">
        <v>625</v>
      </c>
      <c r="F1827" t="s">
        <v>36075</v>
      </c>
      <c r="G1827">
        <v>3</v>
      </c>
      <c r="H1827" t="s">
        <v>37035</v>
      </c>
      <c r="J1827">
        <v>3</v>
      </c>
      <c r="K1827" t="s">
        <v>37019</v>
      </c>
      <c r="L1827" t="s">
        <v>37439</v>
      </c>
      <c r="M1827" t="s">
        <v>37440</v>
      </c>
      <c r="N1827" t="s">
        <v>37131</v>
      </c>
      <c r="O1827" t="s">
        <v>37098</v>
      </c>
      <c r="P1827" t="s">
        <v>37441</v>
      </c>
      <c r="Q1827">
        <v>48.462221999999997</v>
      </c>
      <c r="R1827">
        <v>7.4819440000000004</v>
      </c>
      <c r="S1827">
        <v>9</v>
      </c>
      <c r="T1827">
        <v>16.992451876878398</v>
      </c>
      <c r="U1827">
        <v>14.755553666754</v>
      </c>
      <c r="V1827">
        <v>94</v>
      </c>
      <c r="W1827">
        <v>17</v>
      </c>
    </row>
    <row r="1828" spans="1:23">
      <c r="A1828" t="s">
        <v>37438</v>
      </c>
      <c r="B1828" t="s">
        <v>36072</v>
      </c>
      <c r="C1828" t="s">
        <v>36073</v>
      </c>
      <c r="D1828">
        <v>1986</v>
      </c>
      <c r="E1828" t="s">
        <v>625</v>
      </c>
      <c r="F1828" t="s">
        <v>36075</v>
      </c>
      <c r="G1828">
        <v>3</v>
      </c>
      <c r="H1828" t="s">
        <v>37035</v>
      </c>
      <c r="J1828">
        <v>3</v>
      </c>
      <c r="K1828" t="s">
        <v>37019</v>
      </c>
      <c r="L1828" t="s">
        <v>37439</v>
      </c>
      <c r="M1828" t="s">
        <v>37440</v>
      </c>
      <c r="N1828" t="s">
        <v>37131</v>
      </c>
      <c r="O1828" t="s">
        <v>37098</v>
      </c>
      <c r="P1828" t="s">
        <v>37441</v>
      </c>
      <c r="Q1828">
        <v>48.462221999999997</v>
      </c>
      <c r="R1828">
        <v>7.4819440000000004</v>
      </c>
      <c r="S1828">
        <v>9</v>
      </c>
      <c r="T1828">
        <v>18.005605018545602</v>
      </c>
      <c r="U1828">
        <v>4.1884173968065204</v>
      </c>
      <c r="V1828">
        <v>94</v>
      </c>
      <c r="W1828">
        <v>18</v>
      </c>
    </row>
    <row r="1829" spans="1:23">
      <c r="A1829" t="s">
        <v>37438</v>
      </c>
      <c r="B1829" t="s">
        <v>36072</v>
      </c>
      <c r="C1829" t="s">
        <v>36073</v>
      </c>
      <c r="D1829">
        <v>1986</v>
      </c>
      <c r="E1829" t="s">
        <v>625</v>
      </c>
      <c r="F1829" t="s">
        <v>36075</v>
      </c>
      <c r="G1829">
        <v>3</v>
      </c>
      <c r="H1829" t="s">
        <v>37035</v>
      </c>
      <c r="J1829">
        <v>3</v>
      </c>
      <c r="K1829" t="s">
        <v>37019</v>
      </c>
      <c r="L1829" t="s">
        <v>37439</v>
      </c>
      <c r="M1829" t="s">
        <v>37440</v>
      </c>
      <c r="N1829" t="s">
        <v>37131</v>
      </c>
      <c r="O1829" t="s">
        <v>37098</v>
      </c>
      <c r="P1829" t="s">
        <v>37441</v>
      </c>
      <c r="Q1829">
        <v>48.462221999999997</v>
      </c>
      <c r="R1829">
        <v>7.4819440000000004</v>
      </c>
      <c r="S1829">
        <v>9</v>
      </c>
      <c r="T1829">
        <v>18.4238801177667</v>
      </c>
      <c r="U1829">
        <v>1.6621453479998798</v>
      </c>
      <c r="V1829">
        <v>94</v>
      </c>
      <c r="W1829">
        <v>18.5</v>
      </c>
    </row>
    <row r="1830" spans="1:23">
      <c r="A1830" t="s">
        <v>37438</v>
      </c>
      <c r="B1830" t="s">
        <v>36072</v>
      </c>
      <c r="C1830" t="s">
        <v>36073</v>
      </c>
      <c r="D1830">
        <v>1986</v>
      </c>
      <c r="E1830" t="s">
        <v>625</v>
      </c>
      <c r="F1830" t="s">
        <v>36075</v>
      </c>
      <c r="G1830">
        <v>3</v>
      </c>
      <c r="H1830" t="s">
        <v>37035</v>
      </c>
      <c r="J1830">
        <v>3</v>
      </c>
      <c r="K1830" t="s">
        <v>37019</v>
      </c>
      <c r="L1830" t="s">
        <v>37439</v>
      </c>
      <c r="M1830" t="s">
        <v>37440</v>
      </c>
      <c r="N1830" t="s">
        <v>37131</v>
      </c>
      <c r="O1830" t="s">
        <v>37098</v>
      </c>
      <c r="P1830" t="s">
        <v>37441</v>
      </c>
      <c r="Q1830">
        <v>48.462221999999997</v>
      </c>
      <c r="R1830">
        <v>7.4819440000000004</v>
      </c>
      <c r="S1830">
        <v>9</v>
      </c>
      <c r="T1830">
        <v>18.9936843198779</v>
      </c>
      <c r="U1830">
        <v>1.8106523684390599</v>
      </c>
      <c r="V1830">
        <v>94</v>
      </c>
      <c r="W1830">
        <v>19</v>
      </c>
    </row>
    <row r="1831" spans="1:23">
      <c r="A1831" t="s">
        <v>37438</v>
      </c>
      <c r="B1831" t="s">
        <v>36072</v>
      </c>
      <c r="C1831" t="s">
        <v>36073</v>
      </c>
      <c r="D1831">
        <v>1986</v>
      </c>
      <c r="E1831" t="s">
        <v>625</v>
      </c>
      <c r="F1831" t="s">
        <v>36075</v>
      </c>
      <c r="G1831">
        <v>3</v>
      </c>
      <c r="H1831" t="s">
        <v>37035</v>
      </c>
      <c r="J1831">
        <v>3</v>
      </c>
      <c r="K1831" t="s">
        <v>37019</v>
      </c>
      <c r="L1831" t="s">
        <v>37439</v>
      </c>
      <c r="M1831" t="s">
        <v>37440</v>
      </c>
      <c r="N1831" t="s">
        <v>37131</v>
      </c>
      <c r="O1831" t="s">
        <v>37098</v>
      </c>
      <c r="P1831" t="s">
        <v>37441</v>
      </c>
      <c r="Q1831">
        <v>48.462221999999997</v>
      </c>
      <c r="R1831">
        <v>7.4819440000000004</v>
      </c>
      <c r="S1831">
        <v>9</v>
      </c>
      <c r="T1831">
        <v>22.9606397370788</v>
      </c>
      <c r="U1831">
        <v>16.7088105508453</v>
      </c>
      <c r="V1831">
        <v>94</v>
      </c>
      <c r="W1831">
        <v>23</v>
      </c>
    </row>
    <row r="1832" spans="1:23">
      <c r="A1832" t="s">
        <v>37438</v>
      </c>
      <c r="B1832" t="s">
        <v>36072</v>
      </c>
      <c r="C1832" t="s">
        <v>36073</v>
      </c>
      <c r="D1832">
        <v>1986</v>
      </c>
      <c r="E1832" t="s">
        <v>625</v>
      </c>
      <c r="F1832" t="s">
        <v>36075</v>
      </c>
      <c r="G1832">
        <v>3</v>
      </c>
      <c r="H1832" t="s">
        <v>37035</v>
      </c>
      <c r="J1832">
        <v>3</v>
      </c>
      <c r="K1832" t="s">
        <v>37019</v>
      </c>
      <c r="L1832" t="s">
        <v>37439</v>
      </c>
      <c r="M1832" t="s">
        <v>37440</v>
      </c>
      <c r="N1832" t="s">
        <v>37131</v>
      </c>
      <c r="O1832" t="s">
        <v>37098</v>
      </c>
      <c r="P1832" t="s">
        <v>37442</v>
      </c>
      <c r="Q1832">
        <v>51.752000000000002</v>
      </c>
      <c r="R1832">
        <v>-1.2578</v>
      </c>
      <c r="S1832">
        <v>9</v>
      </c>
      <c r="T1832">
        <v>12.0342061957412</v>
      </c>
      <c r="U1832">
        <v>96.880880370393996</v>
      </c>
      <c r="V1832">
        <v>94</v>
      </c>
      <c r="W1832">
        <v>12</v>
      </c>
    </row>
    <row r="1833" spans="1:23">
      <c r="A1833" t="s">
        <v>37438</v>
      </c>
      <c r="B1833" t="s">
        <v>36072</v>
      </c>
      <c r="C1833" t="s">
        <v>36073</v>
      </c>
      <c r="D1833">
        <v>1986</v>
      </c>
      <c r="E1833" t="s">
        <v>625</v>
      </c>
      <c r="F1833" t="s">
        <v>36075</v>
      </c>
      <c r="G1833">
        <v>3</v>
      </c>
      <c r="H1833" t="s">
        <v>37035</v>
      </c>
      <c r="J1833">
        <v>3</v>
      </c>
      <c r="K1833" t="s">
        <v>37019</v>
      </c>
      <c r="L1833" t="s">
        <v>37439</v>
      </c>
      <c r="M1833" t="s">
        <v>37440</v>
      </c>
      <c r="N1833" t="s">
        <v>37131</v>
      </c>
      <c r="O1833" t="s">
        <v>37098</v>
      </c>
      <c r="P1833" t="s">
        <v>37442</v>
      </c>
      <c r="Q1833">
        <v>51.752000000000002</v>
      </c>
      <c r="R1833">
        <v>-1.2578</v>
      </c>
      <c r="S1833">
        <v>9</v>
      </c>
      <c r="T1833">
        <v>14.0149923621588</v>
      </c>
      <c r="U1833">
        <v>99.841812871710204</v>
      </c>
      <c r="V1833">
        <v>94</v>
      </c>
      <c r="W1833">
        <v>14</v>
      </c>
    </row>
    <row r="1834" spans="1:23">
      <c r="A1834" t="s">
        <v>37438</v>
      </c>
      <c r="B1834" t="s">
        <v>36072</v>
      </c>
      <c r="C1834" t="s">
        <v>36073</v>
      </c>
      <c r="D1834">
        <v>1986</v>
      </c>
      <c r="E1834" t="s">
        <v>625</v>
      </c>
      <c r="F1834" t="s">
        <v>36075</v>
      </c>
      <c r="G1834">
        <v>3</v>
      </c>
      <c r="H1834" t="s">
        <v>37035</v>
      </c>
      <c r="J1834">
        <v>3</v>
      </c>
      <c r="K1834" t="s">
        <v>37019</v>
      </c>
      <c r="L1834" t="s">
        <v>37439</v>
      </c>
      <c r="M1834" t="s">
        <v>37440</v>
      </c>
      <c r="N1834" t="s">
        <v>37131</v>
      </c>
      <c r="O1834" t="s">
        <v>37098</v>
      </c>
      <c r="P1834" t="s">
        <v>37442</v>
      </c>
      <c r="Q1834">
        <v>51.752000000000002</v>
      </c>
      <c r="R1834">
        <v>-1.2578</v>
      </c>
      <c r="S1834">
        <v>9</v>
      </c>
      <c r="T1834">
        <v>15.0346618691107</v>
      </c>
      <c r="U1834">
        <v>100.14071571412001</v>
      </c>
      <c r="V1834">
        <v>94</v>
      </c>
      <c r="W1834">
        <v>15</v>
      </c>
    </row>
    <row r="1835" spans="1:23">
      <c r="A1835" t="s">
        <v>37438</v>
      </c>
      <c r="B1835" t="s">
        <v>36072</v>
      </c>
      <c r="C1835" t="s">
        <v>36073</v>
      </c>
      <c r="D1835">
        <v>1986</v>
      </c>
      <c r="E1835" t="s">
        <v>625</v>
      </c>
      <c r="F1835" t="s">
        <v>36075</v>
      </c>
      <c r="G1835">
        <v>3</v>
      </c>
      <c r="H1835" t="s">
        <v>37035</v>
      </c>
      <c r="J1835">
        <v>3</v>
      </c>
      <c r="K1835" t="s">
        <v>37019</v>
      </c>
      <c r="L1835" t="s">
        <v>37439</v>
      </c>
      <c r="M1835" t="s">
        <v>37440</v>
      </c>
      <c r="N1835" t="s">
        <v>37131</v>
      </c>
      <c r="O1835" t="s">
        <v>37098</v>
      </c>
      <c r="P1835" t="s">
        <v>37442</v>
      </c>
      <c r="Q1835">
        <v>51.752000000000002</v>
      </c>
      <c r="R1835">
        <v>-1.2578</v>
      </c>
      <c r="S1835">
        <v>9</v>
      </c>
      <c r="T1835">
        <v>15.9641883229567</v>
      </c>
      <c r="U1835">
        <v>100.12607750224799</v>
      </c>
      <c r="V1835">
        <v>94</v>
      </c>
      <c r="W1835">
        <v>16</v>
      </c>
    </row>
    <row r="1836" spans="1:23">
      <c r="A1836" t="s">
        <v>37438</v>
      </c>
      <c r="B1836" t="s">
        <v>36072</v>
      </c>
      <c r="C1836" t="s">
        <v>36073</v>
      </c>
      <c r="D1836">
        <v>1986</v>
      </c>
      <c r="E1836" t="s">
        <v>625</v>
      </c>
      <c r="F1836" t="s">
        <v>36075</v>
      </c>
      <c r="G1836">
        <v>3</v>
      </c>
      <c r="H1836" t="s">
        <v>37035</v>
      </c>
      <c r="J1836">
        <v>3</v>
      </c>
      <c r="K1836" t="s">
        <v>37019</v>
      </c>
      <c r="L1836" t="s">
        <v>37439</v>
      </c>
      <c r="M1836" t="s">
        <v>37440</v>
      </c>
      <c r="N1836" t="s">
        <v>37131</v>
      </c>
      <c r="O1836" t="s">
        <v>37098</v>
      </c>
      <c r="P1836" t="s">
        <v>37442</v>
      </c>
      <c r="Q1836">
        <v>51.752000000000002</v>
      </c>
      <c r="R1836">
        <v>-1.2578</v>
      </c>
      <c r="S1836">
        <v>9</v>
      </c>
      <c r="T1836">
        <v>16.983480069602301</v>
      </c>
      <c r="U1836">
        <v>99.795065033797698</v>
      </c>
      <c r="V1836">
        <v>94</v>
      </c>
      <c r="W1836">
        <v>17</v>
      </c>
    </row>
    <row r="1837" spans="1:23">
      <c r="A1837" t="s">
        <v>37438</v>
      </c>
      <c r="B1837" t="s">
        <v>36072</v>
      </c>
      <c r="C1837" t="s">
        <v>36073</v>
      </c>
      <c r="D1837">
        <v>1986</v>
      </c>
      <c r="E1837" t="s">
        <v>625</v>
      </c>
      <c r="F1837" t="s">
        <v>36075</v>
      </c>
      <c r="G1837">
        <v>3</v>
      </c>
      <c r="H1837" t="s">
        <v>37035</v>
      </c>
      <c r="J1837">
        <v>3</v>
      </c>
      <c r="K1837" t="s">
        <v>37019</v>
      </c>
      <c r="L1837" t="s">
        <v>37439</v>
      </c>
      <c r="M1837" t="s">
        <v>37440</v>
      </c>
      <c r="N1837" t="s">
        <v>37131</v>
      </c>
      <c r="O1837" t="s">
        <v>37098</v>
      </c>
      <c r="P1837" t="s">
        <v>37442</v>
      </c>
      <c r="Q1837">
        <v>51.752000000000002</v>
      </c>
      <c r="R1837">
        <v>-1.2578</v>
      </c>
      <c r="S1837">
        <v>9</v>
      </c>
      <c r="T1837">
        <v>18.001827415482001</v>
      </c>
      <c r="U1837">
        <v>97.889264288193303</v>
      </c>
      <c r="V1837">
        <v>94</v>
      </c>
      <c r="W1837">
        <v>18</v>
      </c>
    </row>
    <row r="1838" spans="1:23">
      <c r="A1838" t="s">
        <v>37438</v>
      </c>
      <c r="B1838" t="s">
        <v>36072</v>
      </c>
      <c r="C1838" t="s">
        <v>36073</v>
      </c>
      <c r="D1838">
        <v>1986</v>
      </c>
      <c r="E1838" t="s">
        <v>625</v>
      </c>
      <c r="F1838" t="s">
        <v>36075</v>
      </c>
      <c r="G1838">
        <v>3</v>
      </c>
      <c r="H1838" t="s">
        <v>37035</v>
      </c>
      <c r="J1838">
        <v>3</v>
      </c>
      <c r="K1838" t="s">
        <v>37019</v>
      </c>
      <c r="L1838" t="s">
        <v>37439</v>
      </c>
      <c r="M1838" t="s">
        <v>37440</v>
      </c>
      <c r="N1838" t="s">
        <v>37131</v>
      </c>
      <c r="O1838" t="s">
        <v>37098</v>
      </c>
      <c r="P1838" t="s">
        <v>37442</v>
      </c>
      <c r="Q1838">
        <v>51.752000000000002</v>
      </c>
      <c r="R1838">
        <v>-1.2578</v>
      </c>
      <c r="S1838">
        <v>9</v>
      </c>
      <c r="T1838">
        <v>18.496268436473699</v>
      </c>
      <c r="U1838">
        <v>72.369666791799702</v>
      </c>
      <c r="V1838">
        <v>94</v>
      </c>
      <c r="W1838">
        <v>18.5</v>
      </c>
    </row>
    <row r="1839" spans="1:23">
      <c r="A1839" t="s">
        <v>37438</v>
      </c>
      <c r="B1839" t="s">
        <v>36072</v>
      </c>
      <c r="C1839" t="s">
        <v>36073</v>
      </c>
      <c r="D1839">
        <v>1986</v>
      </c>
      <c r="E1839" t="s">
        <v>625</v>
      </c>
      <c r="F1839" t="s">
        <v>36075</v>
      </c>
      <c r="G1839">
        <v>3</v>
      </c>
      <c r="H1839" t="s">
        <v>37035</v>
      </c>
      <c r="J1839">
        <v>3</v>
      </c>
      <c r="K1839" t="s">
        <v>37019</v>
      </c>
      <c r="L1839" t="s">
        <v>37439</v>
      </c>
      <c r="M1839" t="s">
        <v>37440</v>
      </c>
      <c r="N1839" t="s">
        <v>37131</v>
      </c>
      <c r="O1839" t="s">
        <v>37098</v>
      </c>
      <c r="P1839" t="s">
        <v>37442</v>
      </c>
      <c r="Q1839">
        <v>51.752000000000002</v>
      </c>
      <c r="R1839">
        <v>-1.2578</v>
      </c>
      <c r="S1839">
        <v>9</v>
      </c>
      <c r="T1839">
        <v>18.977298966589402</v>
      </c>
      <c r="U1839">
        <v>24.4880757598294</v>
      </c>
      <c r="V1839">
        <v>94</v>
      </c>
      <c r="W1839">
        <v>19</v>
      </c>
    </row>
    <row r="1840" spans="1:23">
      <c r="A1840" t="s">
        <v>37438</v>
      </c>
      <c r="B1840" t="s">
        <v>36072</v>
      </c>
      <c r="C1840" t="s">
        <v>36073</v>
      </c>
      <c r="D1840">
        <v>1986</v>
      </c>
      <c r="E1840" t="s">
        <v>625</v>
      </c>
      <c r="F1840" t="s">
        <v>36075</v>
      </c>
      <c r="G1840">
        <v>3</v>
      </c>
      <c r="H1840" t="s">
        <v>37035</v>
      </c>
      <c r="J1840">
        <v>3</v>
      </c>
      <c r="K1840" t="s">
        <v>37019</v>
      </c>
      <c r="L1840" t="s">
        <v>37439</v>
      </c>
      <c r="M1840" t="s">
        <v>37440</v>
      </c>
      <c r="N1840" t="s">
        <v>37131</v>
      </c>
      <c r="O1840" t="s">
        <v>37098</v>
      </c>
      <c r="P1840" t="s">
        <v>37442</v>
      </c>
      <c r="Q1840">
        <v>51.752000000000002</v>
      </c>
      <c r="R1840">
        <v>-1.2578</v>
      </c>
      <c r="S1840">
        <v>9</v>
      </c>
      <c r="T1840">
        <v>22.965833941291301</v>
      </c>
      <c r="U1840">
        <v>25.370146075188398</v>
      </c>
      <c r="V1840">
        <v>94</v>
      </c>
      <c r="W1840">
        <v>23</v>
      </c>
    </row>
    <row r="1841" spans="1:23">
      <c r="A1841" t="s">
        <v>37438</v>
      </c>
      <c r="B1841" t="s">
        <v>36072</v>
      </c>
      <c r="C1841" t="s">
        <v>36073</v>
      </c>
      <c r="D1841">
        <v>1986</v>
      </c>
      <c r="E1841" t="s">
        <v>625</v>
      </c>
      <c r="F1841" t="s">
        <v>36075</v>
      </c>
      <c r="G1841">
        <v>3</v>
      </c>
      <c r="H1841" t="s">
        <v>37035</v>
      </c>
      <c r="J1841">
        <v>3</v>
      </c>
      <c r="K1841" t="s">
        <v>37019</v>
      </c>
      <c r="L1841" t="s">
        <v>37439</v>
      </c>
      <c r="M1841" t="s">
        <v>37440</v>
      </c>
      <c r="N1841" t="s">
        <v>37131</v>
      </c>
      <c r="O1841" t="s">
        <v>37098</v>
      </c>
      <c r="P1841" t="s">
        <v>37443</v>
      </c>
      <c r="Q1841">
        <v>50.9069</v>
      </c>
      <c r="R1841">
        <v>-1.4047000000000001</v>
      </c>
      <c r="S1841">
        <v>9</v>
      </c>
      <c r="T1841">
        <v>12.065418641054499</v>
      </c>
      <c r="U1841">
        <v>98.92763293031031</v>
      </c>
      <c r="V1841">
        <v>94</v>
      </c>
      <c r="W1841">
        <v>12</v>
      </c>
    </row>
    <row r="1842" spans="1:23">
      <c r="A1842" t="s">
        <v>37438</v>
      </c>
      <c r="B1842" t="s">
        <v>36072</v>
      </c>
      <c r="C1842" t="s">
        <v>36073</v>
      </c>
      <c r="D1842">
        <v>1986</v>
      </c>
      <c r="E1842" t="s">
        <v>625</v>
      </c>
      <c r="F1842" t="s">
        <v>36075</v>
      </c>
      <c r="G1842">
        <v>3</v>
      </c>
      <c r="H1842" t="s">
        <v>37035</v>
      </c>
      <c r="J1842">
        <v>3</v>
      </c>
      <c r="K1842" t="s">
        <v>37019</v>
      </c>
      <c r="L1842" t="s">
        <v>37439</v>
      </c>
      <c r="M1842" t="s">
        <v>37440</v>
      </c>
      <c r="N1842" t="s">
        <v>37131</v>
      </c>
      <c r="O1842" t="s">
        <v>37098</v>
      </c>
      <c r="P1842" t="s">
        <v>37443</v>
      </c>
      <c r="Q1842">
        <v>50.9069</v>
      </c>
      <c r="R1842">
        <v>-1.4047000000000001</v>
      </c>
      <c r="S1842">
        <v>9</v>
      </c>
      <c r="T1842">
        <v>13.9851020779177</v>
      </c>
      <c r="U1842">
        <v>99.999763899808499</v>
      </c>
      <c r="V1842">
        <v>94</v>
      </c>
      <c r="W1842">
        <v>14</v>
      </c>
    </row>
    <row r="1843" spans="1:23">
      <c r="A1843" t="s">
        <v>37438</v>
      </c>
      <c r="B1843" t="s">
        <v>36072</v>
      </c>
      <c r="C1843" t="s">
        <v>36073</v>
      </c>
      <c r="D1843">
        <v>1986</v>
      </c>
      <c r="E1843" t="s">
        <v>625</v>
      </c>
      <c r="F1843" t="s">
        <v>36075</v>
      </c>
      <c r="G1843">
        <v>3</v>
      </c>
      <c r="H1843" t="s">
        <v>37035</v>
      </c>
      <c r="J1843">
        <v>3</v>
      </c>
      <c r="K1843" t="s">
        <v>37019</v>
      </c>
      <c r="L1843" t="s">
        <v>37439</v>
      </c>
      <c r="M1843" t="s">
        <v>37440</v>
      </c>
      <c r="N1843" t="s">
        <v>37131</v>
      </c>
      <c r="O1843" t="s">
        <v>37098</v>
      </c>
      <c r="P1843" t="s">
        <v>37443</v>
      </c>
      <c r="Q1843">
        <v>50.9069</v>
      </c>
      <c r="R1843">
        <v>-1.4047000000000001</v>
      </c>
      <c r="S1843">
        <v>9</v>
      </c>
      <c r="T1843">
        <v>15.0044882646399</v>
      </c>
      <c r="U1843">
        <v>99.826230259072702</v>
      </c>
      <c r="V1843">
        <v>94</v>
      </c>
      <c r="W1843">
        <v>15</v>
      </c>
    </row>
    <row r="1844" spans="1:23">
      <c r="A1844" t="s">
        <v>37438</v>
      </c>
      <c r="B1844" t="s">
        <v>36072</v>
      </c>
      <c r="C1844" t="s">
        <v>36073</v>
      </c>
      <c r="D1844">
        <v>1986</v>
      </c>
      <c r="E1844" t="s">
        <v>625</v>
      </c>
      <c r="F1844" t="s">
        <v>36075</v>
      </c>
      <c r="G1844">
        <v>3</v>
      </c>
      <c r="H1844" t="s">
        <v>37035</v>
      </c>
      <c r="J1844">
        <v>3</v>
      </c>
      <c r="K1844" t="s">
        <v>37019</v>
      </c>
      <c r="L1844" t="s">
        <v>37439</v>
      </c>
      <c r="M1844" t="s">
        <v>37440</v>
      </c>
      <c r="N1844" t="s">
        <v>37131</v>
      </c>
      <c r="O1844" t="s">
        <v>37098</v>
      </c>
      <c r="P1844" t="s">
        <v>37443</v>
      </c>
      <c r="Q1844">
        <v>50.9069</v>
      </c>
      <c r="R1844">
        <v>-1.4047000000000001</v>
      </c>
      <c r="S1844">
        <v>9</v>
      </c>
      <c r="T1844">
        <v>15.9939841671211</v>
      </c>
      <c r="U1844">
        <v>99.8106476464352</v>
      </c>
      <c r="V1844">
        <v>94</v>
      </c>
      <c r="W1844">
        <v>16</v>
      </c>
    </row>
    <row r="1845" spans="1:23">
      <c r="A1845" t="s">
        <v>37438</v>
      </c>
      <c r="B1845" t="s">
        <v>36072</v>
      </c>
      <c r="C1845" t="s">
        <v>36073</v>
      </c>
      <c r="D1845">
        <v>1986</v>
      </c>
      <c r="E1845" t="s">
        <v>625</v>
      </c>
      <c r="F1845" t="s">
        <v>36075</v>
      </c>
      <c r="G1845">
        <v>3</v>
      </c>
      <c r="H1845" t="s">
        <v>37035</v>
      </c>
      <c r="J1845">
        <v>3</v>
      </c>
      <c r="K1845" t="s">
        <v>37019</v>
      </c>
      <c r="L1845" t="s">
        <v>37439</v>
      </c>
      <c r="M1845" t="s">
        <v>37440</v>
      </c>
      <c r="N1845" t="s">
        <v>37131</v>
      </c>
      <c r="O1845" t="s">
        <v>37098</v>
      </c>
      <c r="P1845" t="s">
        <v>37443</v>
      </c>
      <c r="Q1845">
        <v>50.9069</v>
      </c>
      <c r="R1845">
        <v>-1.4047000000000001</v>
      </c>
      <c r="S1845">
        <v>9</v>
      </c>
      <c r="T1845">
        <v>17.010537151545599</v>
      </c>
      <c r="U1845">
        <v>94.912749174239593</v>
      </c>
      <c r="V1845">
        <v>94</v>
      </c>
      <c r="W1845">
        <v>17</v>
      </c>
    </row>
    <row r="1846" spans="1:23">
      <c r="A1846" t="s">
        <v>37438</v>
      </c>
      <c r="B1846" t="s">
        <v>36072</v>
      </c>
      <c r="C1846" t="s">
        <v>36073</v>
      </c>
      <c r="D1846">
        <v>1986</v>
      </c>
      <c r="E1846" t="s">
        <v>625</v>
      </c>
      <c r="F1846" t="s">
        <v>36075</v>
      </c>
      <c r="G1846">
        <v>3</v>
      </c>
      <c r="H1846" t="s">
        <v>37035</v>
      </c>
      <c r="J1846">
        <v>3</v>
      </c>
      <c r="K1846" t="s">
        <v>37019</v>
      </c>
      <c r="L1846" t="s">
        <v>37439</v>
      </c>
      <c r="M1846" t="s">
        <v>37440</v>
      </c>
      <c r="N1846" t="s">
        <v>37131</v>
      </c>
      <c r="O1846" t="s">
        <v>37098</v>
      </c>
      <c r="P1846" t="s">
        <v>37443</v>
      </c>
      <c r="Q1846">
        <v>50.9069</v>
      </c>
      <c r="R1846">
        <v>-1.4047000000000001</v>
      </c>
      <c r="S1846">
        <v>9</v>
      </c>
      <c r="T1846">
        <v>18.027798436544501</v>
      </c>
      <c r="U1846">
        <v>41.195941909908903</v>
      </c>
      <c r="V1846">
        <v>94</v>
      </c>
      <c r="W1846">
        <v>18</v>
      </c>
    </row>
    <row r="1847" spans="1:23">
      <c r="A1847" t="s">
        <v>37438</v>
      </c>
      <c r="B1847" t="s">
        <v>36072</v>
      </c>
      <c r="C1847" t="s">
        <v>36073</v>
      </c>
      <c r="D1847">
        <v>1986</v>
      </c>
      <c r="E1847" t="s">
        <v>625</v>
      </c>
      <c r="F1847" t="s">
        <v>36075</v>
      </c>
      <c r="G1847">
        <v>3</v>
      </c>
      <c r="H1847" t="s">
        <v>37035</v>
      </c>
      <c r="J1847">
        <v>3</v>
      </c>
      <c r="K1847" t="s">
        <v>37019</v>
      </c>
      <c r="L1847" t="s">
        <v>37439</v>
      </c>
      <c r="M1847" t="s">
        <v>37440</v>
      </c>
      <c r="N1847" t="s">
        <v>37131</v>
      </c>
      <c r="O1847" t="s">
        <v>37098</v>
      </c>
      <c r="P1847" t="s">
        <v>37443</v>
      </c>
      <c r="Q1847">
        <v>50.9069</v>
      </c>
      <c r="R1847">
        <v>-1.4047000000000001</v>
      </c>
      <c r="S1847">
        <v>9</v>
      </c>
      <c r="T1847">
        <v>18.47171401656</v>
      </c>
      <c r="U1847">
        <v>31.425171585814098</v>
      </c>
      <c r="V1847">
        <v>94</v>
      </c>
      <c r="W1847">
        <v>18.5</v>
      </c>
    </row>
    <row r="1848" spans="1:23">
      <c r="A1848" t="s">
        <v>37438</v>
      </c>
      <c r="B1848" t="s">
        <v>36072</v>
      </c>
      <c r="C1848" t="s">
        <v>36073</v>
      </c>
      <c r="D1848">
        <v>1986</v>
      </c>
      <c r="E1848" t="s">
        <v>625</v>
      </c>
      <c r="F1848" t="s">
        <v>36075</v>
      </c>
      <c r="G1848">
        <v>3</v>
      </c>
      <c r="H1848" t="s">
        <v>37035</v>
      </c>
      <c r="J1848">
        <v>3</v>
      </c>
      <c r="K1848" t="s">
        <v>37019</v>
      </c>
      <c r="L1848" t="s">
        <v>37439</v>
      </c>
      <c r="M1848" t="s">
        <v>37440</v>
      </c>
      <c r="N1848" t="s">
        <v>37131</v>
      </c>
      <c r="O1848" t="s">
        <v>37098</v>
      </c>
      <c r="P1848" t="s">
        <v>37443</v>
      </c>
      <c r="Q1848">
        <v>50.9069</v>
      </c>
      <c r="R1848">
        <v>-1.4047000000000001</v>
      </c>
      <c r="S1848">
        <v>9</v>
      </c>
      <c r="T1848">
        <v>18.983154251338</v>
      </c>
      <c r="U1848">
        <v>34.251763078179799</v>
      </c>
      <c r="V1848">
        <v>94</v>
      </c>
      <c r="W1848">
        <v>19</v>
      </c>
    </row>
    <row r="1849" spans="1:23">
      <c r="A1849" t="s">
        <v>37438</v>
      </c>
      <c r="B1849" t="s">
        <v>36072</v>
      </c>
      <c r="C1849" t="s">
        <v>36073</v>
      </c>
      <c r="D1849">
        <v>1986</v>
      </c>
      <c r="E1849" t="s">
        <v>625</v>
      </c>
      <c r="F1849" t="s">
        <v>36075</v>
      </c>
      <c r="G1849">
        <v>3</v>
      </c>
      <c r="H1849" t="s">
        <v>37035</v>
      </c>
      <c r="J1849">
        <v>3</v>
      </c>
      <c r="K1849" t="s">
        <v>37019</v>
      </c>
      <c r="L1849" t="s">
        <v>37439</v>
      </c>
      <c r="M1849" t="s">
        <v>37440</v>
      </c>
      <c r="N1849" t="s">
        <v>37131</v>
      </c>
      <c r="O1849" t="s">
        <v>37098</v>
      </c>
      <c r="P1849" t="s">
        <v>37443</v>
      </c>
      <c r="Q1849">
        <v>50.9069</v>
      </c>
      <c r="R1849">
        <v>-1.4047000000000001</v>
      </c>
      <c r="S1849">
        <v>9</v>
      </c>
      <c r="T1849">
        <v>22.971878106193099</v>
      </c>
      <c r="U1849">
        <v>35.448791048969504</v>
      </c>
      <c r="V1849">
        <v>94</v>
      </c>
      <c r="W1849">
        <v>23</v>
      </c>
    </row>
    <row r="1850" spans="1:23">
      <c r="A1850" t="s">
        <v>37444</v>
      </c>
      <c r="B1850" t="s">
        <v>10816</v>
      </c>
      <c r="C1850" t="s">
        <v>10817</v>
      </c>
      <c r="D1850">
        <v>2000</v>
      </c>
      <c r="E1850" t="s">
        <v>667</v>
      </c>
      <c r="F1850" t="s">
        <v>10819</v>
      </c>
      <c r="G1850">
        <v>3</v>
      </c>
      <c r="J1850">
        <v>3</v>
      </c>
      <c r="K1850" t="s">
        <v>37173</v>
      </c>
      <c r="L1850" t="s">
        <v>37129</v>
      </c>
      <c r="M1850" t="s">
        <v>37130</v>
      </c>
      <c r="N1850" t="s">
        <v>37131</v>
      </c>
      <c r="O1850" t="s">
        <v>37098</v>
      </c>
      <c r="P1850" t="s">
        <v>37445</v>
      </c>
      <c r="Q1850">
        <v>24.3</v>
      </c>
      <c r="R1850">
        <v>124.2</v>
      </c>
      <c r="S1850">
        <v>6</v>
      </c>
      <c r="T1850">
        <v>8.3944484220961595</v>
      </c>
      <c r="U1850">
        <v>92.537313432835802</v>
      </c>
      <c r="V1850">
        <v>65</v>
      </c>
      <c r="W1850">
        <v>8</v>
      </c>
    </row>
    <row r="1851" spans="1:23">
      <c r="A1851" t="s">
        <v>37444</v>
      </c>
      <c r="B1851" t="s">
        <v>10816</v>
      </c>
      <c r="C1851" t="s">
        <v>10817</v>
      </c>
      <c r="D1851">
        <v>2000</v>
      </c>
      <c r="E1851" t="s">
        <v>667</v>
      </c>
      <c r="F1851" t="s">
        <v>10819</v>
      </c>
      <c r="G1851">
        <v>3</v>
      </c>
      <c r="J1851">
        <v>3</v>
      </c>
      <c r="K1851" t="s">
        <v>37173</v>
      </c>
      <c r="L1851" t="s">
        <v>37129</v>
      </c>
      <c r="M1851" t="s">
        <v>37130</v>
      </c>
      <c r="N1851" t="s">
        <v>37131</v>
      </c>
      <c r="O1851" t="s">
        <v>37098</v>
      </c>
      <c r="P1851" t="s">
        <v>37445</v>
      </c>
      <c r="Q1851">
        <v>24.3</v>
      </c>
      <c r="R1851">
        <v>124.2</v>
      </c>
      <c r="S1851">
        <v>6</v>
      </c>
      <c r="T1851">
        <v>10.7850966569367</v>
      </c>
      <c r="U1851">
        <v>93.656716417910403</v>
      </c>
      <c r="V1851">
        <v>65</v>
      </c>
      <c r="W1851">
        <v>10</v>
      </c>
    </row>
    <row r="1852" spans="1:23">
      <c r="A1852" t="s">
        <v>37444</v>
      </c>
      <c r="B1852" t="s">
        <v>10816</v>
      </c>
      <c r="C1852" t="s">
        <v>10817</v>
      </c>
      <c r="D1852">
        <v>2000</v>
      </c>
      <c r="E1852" t="s">
        <v>667</v>
      </c>
      <c r="F1852" t="s">
        <v>10819</v>
      </c>
      <c r="G1852">
        <v>3</v>
      </c>
      <c r="J1852">
        <v>3</v>
      </c>
      <c r="K1852" t="s">
        <v>37173</v>
      </c>
      <c r="L1852" t="s">
        <v>37129</v>
      </c>
      <c r="M1852" t="s">
        <v>37130</v>
      </c>
      <c r="N1852" t="s">
        <v>37131</v>
      </c>
      <c r="O1852" t="s">
        <v>37098</v>
      </c>
      <c r="P1852" t="s">
        <v>37445</v>
      </c>
      <c r="Q1852">
        <v>24.3</v>
      </c>
      <c r="R1852">
        <v>124.2</v>
      </c>
      <c r="S1852">
        <v>6</v>
      </c>
      <c r="T1852">
        <v>13.2190339813845</v>
      </c>
      <c r="U1852">
        <v>97.014925373134304</v>
      </c>
      <c r="V1852">
        <v>65</v>
      </c>
      <c r="W1852">
        <v>12</v>
      </c>
    </row>
    <row r="1853" spans="1:23">
      <c r="A1853" t="s">
        <v>37444</v>
      </c>
      <c r="B1853" t="s">
        <v>10816</v>
      </c>
      <c r="C1853" t="s">
        <v>10817</v>
      </c>
      <c r="D1853">
        <v>2000</v>
      </c>
      <c r="E1853" t="s">
        <v>667</v>
      </c>
      <c r="F1853" t="s">
        <v>10819</v>
      </c>
      <c r="G1853">
        <v>3</v>
      </c>
      <c r="J1853">
        <v>3</v>
      </c>
      <c r="K1853" t="s">
        <v>37173</v>
      </c>
      <c r="L1853" t="s">
        <v>37129</v>
      </c>
      <c r="M1853" t="s">
        <v>37130</v>
      </c>
      <c r="N1853" t="s">
        <v>37131</v>
      </c>
      <c r="O1853" t="s">
        <v>37098</v>
      </c>
      <c r="P1853" t="s">
        <v>37445</v>
      </c>
      <c r="Q1853">
        <v>24.3</v>
      </c>
      <c r="R1853">
        <v>124.2</v>
      </c>
      <c r="S1853">
        <v>6</v>
      </c>
      <c r="T1853">
        <v>14.3802390262708</v>
      </c>
      <c r="U1853">
        <v>74.626865671641696</v>
      </c>
      <c r="V1853">
        <v>65</v>
      </c>
      <c r="W1853">
        <v>13</v>
      </c>
    </row>
    <row r="1854" spans="1:23">
      <c r="A1854" t="s">
        <v>37444</v>
      </c>
      <c r="B1854" t="s">
        <v>10816</v>
      </c>
      <c r="C1854" t="s">
        <v>10817</v>
      </c>
      <c r="D1854">
        <v>2000</v>
      </c>
      <c r="E1854" t="s">
        <v>667</v>
      </c>
      <c r="F1854" t="s">
        <v>10819</v>
      </c>
      <c r="G1854">
        <v>3</v>
      </c>
      <c r="J1854">
        <v>3</v>
      </c>
      <c r="K1854" t="s">
        <v>37173</v>
      </c>
      <c r="L1854" t="s">
        <v>37129</v>
      </c>
      <c r="M1854" t="s">
        <v>37130</v>
      </c>
      <c r="N1854" t="s">
        <v>37131</v>
      </c>
      <c r="O1854" t="s">
        <v>37098</v>
      </c>
      <c r="P1854" t="s">
        <v>37445</v>
      </c>
      <c r="Q1854">
        <v>24.3</v>
      </c>
      <c r="R1854">
        <v>124.2</v>
      </c>
      <c r="S1854">
        <v>6</v>
      </c>
      <c r="T1854">
        <v>15.608856088560801</v>
      </c>
      <c r="U1854">
        <v>0</v>
      </c>
      <c r="V1854">
        <v>65</v>
      </c>
      <c r="W1854">
        <v>14</v>
      </c>
    </row>
    <row r="1855" spans="1:23">
      <c r="A1855" t="s">
        <v>37444</v>
      </c>
      <c r="B1855" t="s">
        <v>10816</v>
      </c>
      <c r="C1855" t="s">
        <v>10817</v>
      </c>
      <c r="D1855">
        <v>2000</v>
      </c>
      <c r="E1855" t="s">
        <v>667</v>
      </c>
      <c r="F1855" t="s">
        <v>10819</v>
      </c>
      <c r="G1855">
        <v>3</v>
      </c>
      <c r="J1855">
        <v>3</v>
      </c>
      <c r="K1855" t="s">
        <v>37173</v>
      </c>
      <c r="L1855" t="s">
        <v>37129</v>
      </c>
      <c r="M1855" t="s">
        <v>37130</v>
      </c>
      <c r="N1855" t="s">
        <v>37131</v>
      </c>
      <c r="O1855" t="s">
        <v>37098</v>
      </c>
      <c r="P1855" t="s">
        <v>37445</v>
      </c>
      <c r="Q1855">
        <v>24.3</v>
      </c>
      <c r="R1855">
        <v>124.2</v>
      </c>
      <c r="S1855">
        <v>6</v>
      </c>
      <c r="T1855">
        <v>17.996199812744301</v>
      </c>
      <c r="U1855">
        <v>8.5820895522387897</v>
      </c>
      <c r="V1855">
        <v>65</v>
      </c>
      <c r="W1855">
        <v>16</v>
      </c>
    </row>
    <row r="1856" spans="1:23">
      <c r="A1856" t="s">
        <v>37444</v>
      </c>
      <c r="B1856" t="s">
        <v>10816</v>
      </c>
      <c r="C1856" t="s">
        <v>10817</v>
      </c>
      <c r="D1856">
        <v>2000</v>
      </c>
      <c r="E1856" t="s">
        <v>667</v>
      </c>
      <c r="F1856" t="s">
        <v>10819</v>
      </c>
      <c r="G1856">
        <v>3</v>
      </c>
      <c r="J1856">
        <v>3</v>
      </c>
      <c r="K1856" t="s">
        <v>37173</v>
      </c>
      <c r="L1856" t="s">
        <v>37129</v>
      </c>
      <c r="M1856" t="s">
        <v>37130</v>
      </c>
      <c r="N1856" t="s">
        <v>37131</v>
      </c>
      <c r="O1856" t="s">
        <v>37098</v>
      </c>
      <c r="P1856" t="s">
        <v>37160</v>
      </c>
      <c r="Q1856">
        <v>36.6</v>
      </c>
      <c r="R1856">
        <v>136.69999999999999</v>
      </c>
      <c r="S1856">
        <v>6</v>
      </c>
      <c r="T1856">
        <v>8.4030401498044807</v>
      </c>
      <c r="U1856">
        <v>73.134328358208904</v>
      </c>
      <c r="V1856">
        <v>65</v>
      </c>
      <c r="W1856">
        <v>8</v>
      </c>
    </row>
    <row r="1857" spans="1:23">
      <c r="A1857" t="s">
        <v>37444</v>
      </c>
      <c r="B1857" t="s">
        <v>10816</v>
      </c>
      <c r="C1857" t="s">
        <v>10817</v>
      </c>
      <c r="D1857">
        <v>2000</v>
      </c>
      <c r="E1857" t="s">
        <v>667</v>
      </c>
      <c r="F1857" t="s">
        <v>10819</v>
      </c>
      <c r="G1857">
        <v>3</v>
      </c>
      <c r="J1857">
        <v>3</v>
      </c>
      <c r="K1857" t="s">
        <v>37173</v>
      </c>
      <c r="L1857" t="s">
        <v>37129</v>
      </c>
      <c r="M1857" t="s">
        <v>37130</v>
      </c>
      <c r="N1857" t="s">
        <v>37131</v>
      </c>
      <c r="O1857" t="s">
        <v>37098</v>
      </c>
      <c r="P1857" t="s">
        <v>37160</v>
      </c>
      <c r="Q1857">
        <v>36.6</v>
      </c>
      <c r="R1857">
        <v>136.69999999999999</v>
      </c>
      <c r="S1857">
        <v>6</v>
      </c>
      <c r="T1857">
        <v>10.792201354849301</v>
      </c>
      <c r="U1857">
        <v>77.611940298507406</v>
      </c>
      <c r="V1857">
        <v>65</v>
      </c>
      <c r="W1857">
        <v>10</v>
      </c>
    </row>
    <row r="1858" spans="1:23">
      <c r="A1858" t="s">
        <v>37444</v>
      </c>
      <c r="B1858" t="s">
        <v>10816</v>
      </c>
      <c r="C1858" t="s">
        <v>10817</v>
      </c>
      <c r="D1858">
        <v>2000</v>
      </c>
      <c r="E1858" t="s">
        <v>667</v>
      </c>
      <c r="F1858" t="s">
        <v>10819</v>
      </c>
      <c r="G1858">
        <v>3</v>
      </c>
      <c r="J1858">
        <v>3</v>
      </c>
      <c r="K1858" t="s">
        <v>37173</v>
      </c>
      <c r="L1858" t="s">
        <v>37129</v>
      </c>
      <c r="M1858" t="s">
        <v>37130</v>
      </c>
      <c r="N1858" t="s">
        <v>37131</v>
      </c>
      <c r="O1858" t="s">
        <v>37098</v>
      </c>
      <c r="P1858" t="s">
        <v>37160</v>
      </c>
      <c r="Q1858">
        <v>36.6</v>
      </c>
      <c r="R1858">
        <v>136.69999999999999</v>
      </c>
      <c r="S1858">
        <v>6</v>
      </c>
      <c r="T1858">
        <v>13.1747535385801</v>
      </c>
      <c r="U1858">
        <v>97.014925373134304</v>
      </c>
      <c r="V1858">
        <v>65</v>
      </c>
      <c r="W1858">
        <v>12</v>
      </c>
    </row>
    <row r="1859" spans="1:23">
      <c r="A1859" t="s">
        <v>37444</v>
      </c>
      <c r="B1859" t="s">
        <v>10816</v>
      </c>
      <c r="C1859" t="s">
        <v>10817</v>
      </c>
      <c r="D1859">
        <v>2000</v>
      </c>
      <c r="E1859" t="s">
        <v>667</v>
      </c>
      <c r="F1859" t="s">
        <v>10819</v>
      </c>
      <c r="G1859">
        <v>3</v>
      </c>
      <c r="J1859">
        <v>3</v>
      </c>
      <c r="K1859" t="s">
        <v>37173</v>
      </c>
      <c r="L1859" t="s">
        <v>37129</v>
      </c>
      <c r="M1859" t="s">
        <v>37130</v>
      </c>
      <c r="N1859" t="s">
        <v>37131</v>
      </c>
      <c r="O1859" t="s">
        <v>37098</v>
      </c>
      <c r="P1859" t="s">
        <v>37160</v>
      </c>
      <c r="Q1859">
        <v>36.6</v>
      </c>
      <c r="R1859">
        <v>136.69999999999999</v>
      </c>
      <c r="S1859">
        <v>6</v>
      </c>
      <c r="T1859">
        <v>14.4245194690752</v>
      </c>
      <c r="U1859">
        <v>74.626865671641696</v>
      </c>
      <c r="V1859">
        <v>65</v>
      </c>
      <c r="W1859">
        <v>13</v>
      </c>
    </row>
    <row r="1860" spans="1:23">
      <c r="A1860" t="s">
        <v>37444</v>
      </c>
      <c r="B1860" t="s">
        <v>10816</v>
      </c>
      <c r="C1860" t="s">
        <v>10817</v>
      </c>
      <c r="D1860">
        <v>2000</v>
      </c>
      <c r="E1860" t="s">
        <v>667</v>
      </c>
      <c r="F1860" t="s">
        <v>10819</v>
      </c>
      <c r="G1860">
        <v>3</v>
      </c>
      <c r="J1860">
        <v>3</v>
      </c>
      <c r="K1860" t="s">
        <v>37173</v>
      </c>
      <c r="L1860" t="s">
        <v>37129</v>
      </c>
      <c r="M1860" t="s">
        <v>37130</v>
      </c>
      <c r="N1860" t="s">
        <v>37131</v>
      </c>
      <c r="O1860" t="s">
        <v>37098</v>
      </c>
      <c r="P1860" t="s">
        <v>37160</v>
      </c>
      <c r="Q1860">
        <v>36.6</v>
      </c>
      <c r="R1860">
        <v>136.69999999999999</v>
      </c>
      <c r="S1860">
        <v>6</v>
      </c>
      <c r="T1860">
        <v>15.608856088560801</v>
      </c>
      <c r="U1860">
        <v>0</v>
      </c>
      <c r="V1860">
        <v>65</v>
      </c>
      <c r="W1860">
        <v>14</v>
      </c>
    </row>
    <row r="1861" spans="1:23">
      <c r="A1861" t="s">
        <v>37444</v>
      </c>
      <c r="B1861" t="s">
        <v>10816</v>
      </c>
      <c r="C1861" t="s">
        <v>10817</v>
      </c>
      <c r="D1861">
        <v>2000</v>
      </c>
      <c r="E1861" t="s">
        <v>667</v>
      </c>
      <c r="F1861" t="s">
        <v>10819</v>
      </c>
      <c r="G1861">
        <v>3</v>
      </c>
      <c r="J1861">
        <v>3</v>
      </c>
      <c r="K1861" t="s">
        <v>37173</v>
      </c>
      <c r="L1861" t="s">
        <v>37129</v>
      </c>
      <c r="M1861" t="s">
        <v>37130</v>
      </c>
      <c r="N1861" t="s">
        <v>37131</v>
      </c>
      <c r="O1861" t="s">
        <v>37098</v>
      </c>
      <c r="P1861" t="s">
        <v>37160</v>
      </c>
      <c r="Q1861">
        <v>36.6</v>
      </c>
      <c r="R1861">
        <v>136.69999999999999</v>
      </c>
      <c r="S1861">
        <v>6</v>
      </c>
      <c r="T1861">
        <v>17.956050008261201</v>
      </c>
      <c r="U1861">
        <v>-0.74626865671640896</v>
      </c>
      <c r="V1861">
        <v>65</v>
      </c>
      <c r="W1861">
        <v>16</v>
      </c>
    </row>
    <row r="1862" spans="1:23">
      <c r="A1862" t="s">
        <v>37444</v>
      </c>
      <c r="B1862" t="s">
        <v>10816</v>
      </c>
      <c r="C1862" t="s">
        <v>10817</v>
      </c>
      <c r="D1862">
        <v>2000</v>
      </c>
      <c r="E1862" t="s">
        <v>667</v>
      </c>
      <c r="F1862" t="s">
        <v>10819</v>
      </c>
      <c r="G1862">
        <v>3</v>
      </c>
      <c r="J1862">
        <v>3</v>
      </c>
      <c r="K1862" t="s">
        <v>37173</v>
      </c>
      <c r="L1862" t="s">
        <v>37129</v>
      </c>
      <c r="M1862" t="s">
        <v>37130</v>
      </c>
      <c r="N1862" t="s">
        <v>37131</v>
      </c>
      <c r="O1862" t="s">
        <v>37098</v>
      </c>
      <c r="P1862" t="s">
        <v>37323</v>
      </c>
      <c r="Q1862">
        <v>34.6</v>
      </c>
      <c r="R1862">
        <v>134.1</v>
      </c>
      <c r="S1862">
        <v>6</v>
      </c>
      <c r="T1862">
        <v>8.40171834554166</v>
      </c>
      <c r="U1862">
        <v>76.119402985074601</v>
      </c>
      <c r="V1862">
        <v>65</v>
      </c>
      <c r="W1862">
        <v>8</v>
      </c>
    </row>
    <row r="1863" spans="1:23">
      <c r="A1863" t="s">
        <v>37444</v>
      </c>
      <c r="B1863" t="s">
        <v>10816</v>
      </c>
      <c r="C1863" t="s">
        <v>10817</v>
      </c>
      <c r="D1863">
        <v>2000</v>
      </c>
      <c r="E1863" t="s">
        <v>667</v>
      </c>
      <c r="F1863" t="s">
        <v>10819</v>
      </c>
      <c r="G1863">
        <v>3</v>
      </c>
      <c r="J1863">
        <v>3</v>
      </c>
      <c r="K1863" t="s">
        <v>37173</v>
      </c>
      <c r="L1863" t="s">
        <v>37129</v>
      </c>
      <c r="M1863" t="s">
        <v>37130</v>
      </c>
      <c r="N1863" t="s">
        <v>37131</v>
      </c>
      <c r="O1863" t="s">
        <v>37098</v>
      </c>
      <c r="P1863" t="s">
        <v>37323</v>
      </c>
      <c r="Q1863">
        <v>34.6</v>
      </c>
      <c r="R1863">
        <v>134.1</v>
      </c>
      <c r="S1863">
        <v>6</v>
      </c>
      <c r="T1863">
        <v>10.7875750399295</v>
      </c>
      <c r="U1863">
        <v>88.0597014925373</v>
      </c>
      <c r="V1863">
        <v>65</v>
      </c>
      <c r="W1863">
        <v>10</v>
      </c>
    </row>
    <row r="1864" spans="1:23">
      <c r="A1864" t="s">
        <v>37444</v>
      </c>
      <c r="B1864" t="s">
        <v>10816</v>
      </c>
      <c r="C1864" t="s">
        <v>10817</v>
      </c>
      <c r="D1864">
        <v>2000</v>
      </c>
      <c r="E1864" t="s">
        <v>667</v>
      </c>
      <c r="F1864" t="s">
        <v>10819</v>
      </c>
      <c r="G1864">
        <v>3</v>
      </c>
      <c r="J1864">
        <v>3</v>
      </c>
      <c r="K1864" t="s">
        <v>37173</v>
      </c>
      <c r="L1864" t="s">
        <v>37129</v>
      </c>
      <c r="M1864" t="s">
        <v>37130</v>
      </c>
      <c r="N1864" t="s">
        <v>37131</v>
      </c>
      <c r="O1864" t="s">
        <v>37098</v>
      </c>
      <c r="P1864" t="s">
        <v>37323</v>
      </c>
      <c r="Q1864">
        <v>34.6</v>
      </c>
      <c r="R1864">
        <v>134.1</v>
      </c>
      <c r="S1864">
        <v>6</v>
      </c>
      <c r="T1864">
        <v>13.223990747370101</v>
      </c>
      <c r="U1864">
        <v>85.820895522388</v>
      </c>
      <c r="V1864">
        <v>65</v>
      </c>
      <c r="W1864">
        <v>12</v>
      </c>
    </row>
    <row r="1865" spans="1:23">
      <c r="A1865" t="s">
        <v>37444</v>
      </c>
      <c r="B1865" t="s">
        <v>10816</v>
      </c>
      <c r="C1865" t="s">
        <v>10817</v>
      </c>
      <c r="D1865">
        <v>2000</v>
      </c>
      <c r="E1865" t="s">
        <v>667</v>
      </c>
      <c r="F1865" t="s">
        <v>10819</v>
      </c>
      <c r="G1865">
        <v>3</v>
      </c>
      <c r="J1865">
        <v>3</v>
      </c>
      <c r="K1865" t="s">
        <v>37173</v>
      </c>
      <c r="L1865" t="s">
        <v>37129</v>
      </c>
      <c r="M1865" t="s">
        <v>37130</v>
      </c>
      <c r="N1865" t="s">
        <v>37131</v>
      </c>
      <c r="O1865" t="s">
        <v>37098</v>
      </c>
      <c r="P1865" t="s">
        <v>37323</v>
      </c>
      <c r="Q1865">
        <v>34.6</v>
      </c>
      <c r="R1865">
        <v>134.1</v>
      </c>
      <c r="S1865">
        <v>6</v>
      </c>
      <c r="T1865">
        <v>14.3516550090874</v>
      </c>
      <c r="U1865">
        <v>39.179104477611901</v>
      </c>
      <c r="V1865">
        <v>65</v>
      </c>
      <c r="W1865">
        <v>13</v>
      </c>
    </row>
    <row r="1866" spans="1:23">
      <c r="A1866" t="s">
        <v>37444</v>
      </c>
      <c r="B1866" t="s">
        <v>10816</v>
      </c>
      <c r="C1866" t="s">
        <v>10817</v>
      </c>
      <c r="D1866">
        <v>2000</v>
      </c>
      <c r="E1866" t="s">
        <v>667</v>
      </c>
      <c r="F1866" t="s">
        <v>10819</v>
      </c>
      <c r="G1866">
        <v>3</v>
      </c>
      <c r="J1866">
        <v>3</v>
      </c>
      <c r="K1866" t="s">
        <v>37173</v>
      </c>
      <c r="L1866" t="s">
        <v>37129</v>
      </c>
      <c r="M1866" t="s">
        <v>37130</v>
      </c>
      <c r="N1866" t="s">
        <v>37131</v>
      </c>
      <c r="O1866" t="s">
        <v>37098</v>
      </c>
      <c r="P1866" t="s">
        <v>37323</v>
      </c>
      <c r="Q1866">
        <v>34.6</v>
      </c>
      <c r="R1866">
        <v>134.1</v>
      </c>
      <c r="S1866">
        <v>6</v>
      </c>
      <c r="T1866">
        <v>15.557966624442299</v>
      </c>
      <c r="U1866">
        <v>14.9253731343283</v>
      </c>
      <c r="V1866">
        <v>65</v>
      </c>
      <c r="W1866">
        <v>14</v>
      </c>
    </row>
    <row r="1867" spans="1:23">
      <c r="A1867" t="s">
        <v>37444</v>
      </c>
      <c r="B1867" t="s">
        <v>10816</v>
      </c>
      <c r="C1867" t="s">
        <v>10817</v>
      </c>
      <c r="D1867">
        <v>2000</v>
      </c>
      <c r="E1867" t="s">
        <v>667</v>
      </c>
      <c r="F1867" t="s">
        <v>10819</v>
      </c>
      <c r="G1867">
        <v>3</v>
      </c>
      <c r="J1867">
        <v>3</v>
      </c>
      <c r="K1867" t="s">
        <v>37173</v>
      </c>
      <c r="L1867" t="s">
        <v>37129</v>
      </c>
      <c r="M1867" t="s">
        <v>37130</v>
      </c>
      <c r="N1867" t="s">
        <v>37131</v>
      </c>
      <c r="O1867" t="s">
        <v>37098</v>
      </c>
      <c r="P1867" t="s">
        <v>37323</v>
      </c>
      <c r="Q1867">
        <v>34.6</v>
      </c>
      <c r="R1867">
        <v>134.1</v>
      </c>
      <c r="S1867">
        <v>6</v>
      </c>
      <c r="T1867">
        <v>17.943988544362998</v>
      </c>
      <c r="U1867">
        <v>26.492537313432798</v>
      </c>
      <c r="V1867">
        <v>65</v>
      </c>
      <c r="W1867">
        <v>16</v>
      </c>
    </row>
    <row r="1868" spans="1:23">
      <c r="A1868" t="s">
        <v>37446</v>
      </c>
      <c r="B1868" t="s">
        <v>4056</v>
      </c>
      <c r="C1868" t="s">
        <v>4058</v>
      </c>
      <c r="D1868">
        <v>2015</v>
      </c>
      <c r="E1868" t="s">
        <v>1645</v>
      </c>
      <c r="F1868" t="s">
        <v>4060</v>
      </c>
      <c r="G1868">
        <v>4</v>
      </c>
      <c r="H1868" t="s">
        <v>37062</v>
      </c>
      <c r="J1868">
        <v>4</v>
      </c>
      <c r="K1868" t="s">
        <v>37042</v>
      </c>
      <c r="L1868" t="s">
        <v>37447</v>
      </c>
      <c r="M1868" t="s">
        <v>37448</v>
      </c>
      <c r="N1868" t="s">
        <v>37308</v>
      </c>
      <c r="O1868" t="s">
        <v>37098</v>
      </c>
      <c r="P1868" t="s">
        <v>37449</v>
      </c>
      <c r="Q1868">
        <v>35.9</v>
      </c>
      <c r="R1868">
        <v>128.6</v>
      </c>
      <c r="S1868">
        <v>5</v>
      </c>
      <c r="T1868">
        <v>9.8161768866971109</v>
      </c>
      <c r="U1868">
        <v>11.5501839201261</v>
      </c>
      <c r="V1868">
        <v>6</v>
      </c>
      <c r="W1868">
        <v>10</v>
      </c>
    </row>
    <row r="1869" spans="1:23">
      <c r="A1869" t="s">
        <v>37446</v>
      </c>
      <c r="B1869" t="s">
        <v>4056</v>
      </c>
      <c r="C1869" t="s">
        <v>4058</v>
      </c>
      <c r="D1869">
        <v>2015</v>
      </c>
      <c r="E1869" t="s">
        <v>1645</v>
      </c>
      <c r="F1869" t="s">
        <v>4060</v>
      </c>
      <c r="G1869">
        <v>4</v>
      </c>
      <c r="H1869" t="s">
        <v>37062</v>
      </c>
      <c r="J1869">
        <v>4</v>
      </c>
      <c r="K1869" t="s">
        <v>37042</v>
      </c>
      <c r="L1869" t="s">
        <v>37447</v>
      </c>
      <c r="M1869" t="s">
        <v>37448</v>
      </c>
      <c r="N1869" t="s">
        <v>37308</v>
      </c>
      <c r="O1869" t="s">
        <v>37098</v>
      </c>
      <c r="P1869" t="s">
        <v>37449</v>
      </c>
      <c r="Q1869">
        <v>35.9</v>
      </c>
      <c r="R1869">
        <v>128.6</v>
      </c>
      <c r="S1869">
        <v>5</v>
      </c>
      <c r="T1869">
        <v>11.7976636080682</v>
      </c>
      <c r="U1869">
        <v>19.970087715752399</v>
      </c>
      <c r="V1869">
        <v>6</v>
      </c>
      <c r="W1869">
        <v>12</v>
      </c>
    </row>
    <row r="1870" spans="1:23">
      <c r="A1870" t="s">
        <v>37446</v>
      </c>
      <c r="B1870" t="s">
        <v>4056</v>
      </c>
      <c r="C1870" t="s">
        <v>4058</v>
      </c>
      <c r="D1870">
        <v>2015</v>
      </c>
      <c r="E1870" t="s">
        <v>1645</v>
      </c>
      <c r="F1870" t="s">
        <v>4060</v>
      </c>
      <c r="G1870">
        <v>4</v>
      </c>
      <c r="H1870" t="s">
        <v>37062</v>
      </c>
      <c r="J1870">
        <v>4</v>
      </c>
      <c r="K1870" t="s">
        <v>37042</v>
      </c>
      <c r="L1870" t="s">
        <v>37447</v>
      </c>
      <c r="M1870" t="s">
        <v>37448</v>
      </c>
      <c r="N1870" t="s">
        <v>37308</v>
      </c>
      <c r="O1870" t="s">
        <v>37098</v>
      </c>
      <c r="P1870" t="s">
        <v>37449</v>
      </c>
      <c r="Q1870">
        <v>35.9</v>
      </c>
      <c r="R1870">
        <v>128.6</v>
      </c>
      <c r="S1870">
        <v>5</v>
      </c>
      <c r="T1870">
        <v>13.846962286268599</v>
      </c>
      <c r="U1870">
        <v>100.168963983992</v>
      </c>
      <c r="V1870">
        <v>6</v>
      </c>
      <c r="W1870">
        <v>14</v>
      </c>
    </row>
    <row r="1871" spans="1:23">
      <c r="A1871" t="s">
        <v>37446</v>
      </c>
      <c r="B1871" t="s">
        <v>4056</v>
      </c>
      <c r="C1871" t="s">
        <v>4058</v>
      </c>
      <c r="D1871">
        <v>2015</v>
      </c>
      <c r="E1871" t="s">
        <v>1645</v>
      </c>
      <c r="F1871" t="s">
        <v>4060</v>
      </c>
      <c r="G1871">
        <v>4</v>
      </c>
      <c r="H1871" t="s">
        <v>37062</v>
      </c>
      <c r="J1871">
        <v>4</v>
      </c>
      <c r="K1871" t="s">
        <v>37042</v>
      </c>
      <c r="L1871" t="s">
        <v>37447</v>
      </c>
      <c r="M1871" t="s">
        <v>37448</v>
      </c>
      <c r="N1871" t="s">
        <v>37308</v>
      </c>
      <c r="O1871" t="s">
        <v>37098</v>
      </c>
      <c r="P1871" t="s">
        <v>37449</v>
      </c>
      <c r="Q1871">
        <v>35.9</v>
      </c>
      <c r="R1871">
        <v>128.6</v>
      </c>
      <c r="S1871">
        <v>5</v>
      </c>
      <c r="T1871">
        <v>15.851635070132099</v>
      </c>
      <c r="U1871">
        <v>100.227171672258</v>
      </c>
      <c r="V1871">
        <v>6</v>
      </c>
      <c r="W1871">
        <v>16</v>
      </c>
    </row>
    <row r="1872" spans="1:23">
      <c r="A1872" t="s">
        <v>37446</v>
      </c>
      <c r="B1872" t="s">
        <v>4056</v>
      </c>
      <c r="C1872" t="s">
        <v>4058</v>
      </c>
      <c r="D1872">
        <v>2015</v>
      </c>
      <c r="E1872" t="s">
        <v>1645</v>
      </c>
      <c r="F1872" t="s">
        <v>4060</v>
      </c>
      <c r="G1872">
        <v>4</v>
      </c>
      <c r="H1872" t="s">
        <v>37062</v>
      </c>
      <c r="J1872">
        <v>4</v>
      </c>
      <c r="K1872" t="s">
        <v>37042</v>
      </c>
      <c r="L1872" t="s">
        <v>37447</v>
      </c>
      <c r="M1872" t="s">
        <v>37448</v>
      </c>
      <c r="N1872" t="s">
        <v>37308</v>
      </c>
      <c r="O1872" t="s">
        <v>37098</v>
      </c>
      <c r="P1872" t="s">
        <v>37449</v>
      </c>
      <c r="Q1872">
        <v>35.9</v>
      </c>
      <c r="R1872">
        <v>128.6</v>
      </c>
      <c r="S1872">
        <v>5</v>
      </c>
      <c r="T1872">
        <v>17.856307853995698</v>
      </c>
      <c r="U1872">
        <v>100.285379360523</v>
      </c>
      <c r="V1872">
        <v>6</v>
      </c>
      <c r="W1872">
        <v>18</v>
      </c>
    </row>
    <row r="1873" spans="1:23">
      <c r="A1873" t="s">
        <v>37446</v>
      </c>
      <c r="B1873" t="s">
        <v>4056</v>
      </c>
      <c r="C1873" t="s">
        <v>4058</v>
      </c>
      <c r="D1873">
        <v>2015</v>
      </c>
      <c r="E1873" t="s">
        <v>1645</v>
      </c>
      <c r="F1873" t="s">
        <v>4060</v>
      </c>
      <c r="G1873">
        <v>4</v>
      </c>
      <c r="H1873" t="s">
        <v>37062</v>
      </c>
      <c r="J1873">
        <v>4</v>
      </c>
      <c r="K1873" t="s">
        <v>37042</v>
      </c>
      <c r="L1873" t="s">
        <v>37447</v>
      </c>
      <c r="M1873" t="s">
        <v>37448</v>
      </c>
      <c r="N1873" t="s">
        <v>37308</v>
      </c>
      <c r="O1873" t="s">
        <v>37098</v>
      </c>
      <c r="P1873" t="s">
        <v>37450</v>
      </c>
      <c r="Q1873">
        <v>52.3</v>
      </c>
      <c r="R1873">
        <v>104.3</v>
      </c>
      <c r="S1873">
        <v>5</v>
      </c>
      <c r="T1873">
        <v>9.9234449760765493</v>
      </c>
      <c r="U1873">
        <v>-0.34129692832765102</v>
      </c>
      <c r="V1873">
        <v>6</v>
      </c>
      <c r="W1873">
        <v>10</v>
      </c>
    </row>
    <row r="1874" spans="1:23">
      <c r="A1874" t="s">
        <v>37446</v>
      </c>
      <c r="B1874" t="s">
        <v>4056</v>
      </c>
      <c r="C1874" t="s">
        <v>4058</v>
      </c>
      <c r="D1874">
        <v>2015</v>
      </c>
      <c r="E1874" t="s">
        <v>1645</v>
      </c>
      <c r="F1874" t="s">
        <v>4060</v>
      </c>
      <c r="G1874">
        <v>4</v>
      </c>
      <c r="H1874" t="s">
        <v>37062</v>
      </c>
      <c r="J1874">
        <v>4</v>
      </c>
      <c r="K1874" t="s">
        <v>37042</v>
      </c>
      <c r="L1874" t="s">
        <v>37447</v>
      </c>
      <c r="M1874" t="s">
        <v>37448</v>
      </c>
      <c r="N1874" t="s">
        <v>37308</v>
      </c>
      <c r="O1874" t="s">
        <v>37098</v>
      </c>
      <c r="P1874" t="s">
        <v>37450</v>
      </c>
      <c r="Q1874">
        <v>52.3</v>
      </c>
      <c r="R1874">
        <v>104.3</v>
      </c>
      <c r="S1874">
        <v>5</v>
      </c>
      <c r="T1874">
        <v>11.9043062200956</v>
      </c>
      <c r="U1874">
        <v>-0.34129692832765102</v>
      </c>
      <c r="V1874">
        <v>6</v>
      </c>
      <c r="W1874">
        <v>12</v>
      </c>
    </row>
    <row r="1875" spans="1:23">
      <c r="A1875" t="s">
        <v>37446</v>
      </c>
      <c r="B1875" t="s">
        <v>4056</v>
      </c>
      <c r="C1875" t="s">
        <v>4058</v>
      </c>
      <c r="D1875">
        <v>2015</v>
      </c>
      <c r="E1875" t="s">
        <v>1645</v>
      </c>
      <c r="F1875" t="s">
        <v>4060</v>
      </c>
      <c r="G1875">
        <v>4</v>
      </c>
      <c r="H1875" t="s">
        <v>37062</v>
      </c>
      <c r="J1875">
        <v>4</v>
      </c>
      <c r="K1875" t="s">
        <v>37042</v>
      </c>
      <c r="L1875" t="s">
        <v>37447</v>
      </c>
      <c r="M1875" t="s">
        <v>37448</v>
      </c>
      <c r="N1875" t="s">
        <v>37308</v>
      </c>
      <c r="O1875" t="s">
        <v>37098</v>
      </c>
      <c r="P1875" t="s">
        <v>37450</v>
      </c>
      <c r="Q1875">
        <v>52.3</v>
      </c>
      <c r="R1875">
        <v>104.3</v>
      </c>
      <c r="S1875">
        <v>5</v>
      </c>
      <c r="T1875">
        <v>13.913875598086101</v>
      </c>
      <c r="U1875">
        <v>9.5563139931740508</v>
      </c>
      <c r="V1875">
        <v>6</v>
      </c>
      <c r="W1875">
        <v>14</v>
      </c>
    </row>
    <row r="1876" spans="1:23">
      <c r="A1876" t="s">
        <v>37446</v>
      </c>
      <c r="B1876" t="s">
        <v>4056</v>
      </c>
      <c r="C1876" t="s">
        <v>4058</v>
      </c>
      <c r="D1876">
        <v>2015</v>
      </c>
      <c r="E1876" t="s">
        <v>1645</v>
      </c>
      <c r="F1876" t="s">
        <v>4060</v>
      </c>
      <c r="G1876">
        <v>4</v>
      </c>
      <c r="H1876" t="s">
        <v>37062</v>
      </c>
      <c r="J1876">
        <v>4</v>
      </c>
      <c r="K1876" t="s">
        <v>37042</v>
      </c>
      <c r="L1876" t="s">
        <v>37447</v>
      </c>
      <c r="M1876" t="s">
        <v>37448</v>
      </c>
      <c r="N1876" t="s">
        <v>37308</v>
      </c>
      <c r="O1876" t="s">
        <v>37098</v>
      </c>
      <c r="P1876" t="s">
        <v>37450</v>
      </c>
      <c r="Q1876">
        <v>52.3</v>
      </c>
      <c r="R1876">
        <v>104.3</v>
      </c>
      <c r="S1876">
        <v>5</v>
      </c>
      <c r="T1876">
        <v>15.8947368421052</v>
      </c>
      <c r="U1876">
        <v>69.965870307167194</v>
      </c>
      <c r="V1876">
        <v>6</v>
      </c>
      <c r="W1876">
        <v>16</v>
      </c>
    </row>
    <row r="1877" spans="1:23">
      <c r="A1877" t="s">
        <v>37446</v>
      </c>
      <c r="B1877" t="s">
        <v>4056</v>
      </c>
      <c r="C1877" t="s">
        <v>4058</v>
      </c>
      <c r="D1877">
        <v>2015</v>
      </c>
      <c r="E1877" t="s">
        <v>1645</v>
      </c>
      <c r="F1877" t="s">
        <v>4060</v>
      </c>
      <c r="G1877">
        <v>4</v>
      </c>
      <c r="H1877" t="s">
        <v>37062</v>
      </c>
      <c r="J1877">
        <v>4</v>
      </c>
      <c r="K1877" t="s">
        <v>37042</v>
      </c>
      <c r="L1877" t="s">
        <v>37447</v>
      </c>
      <c r="M1877" t="s">
        <v>37448</v>
      </c>
      <c r="N1877" t="s">
        <v>37308</v>
      </c>
      <c r="O1877" t="s">
        <v>37098</v>
      </c>
      <c r="P1877" t="s">
        <v>37450</v>
      </c>
      <c r="Q1877">
        <v>52.3</v>
      </c>
      <c r="R1877">
        <v>104.3</v>
      </c>
      <c r="S1877">
        <v>5</v>
      </c>
      <c r="T1877">
        <v>17.875598086124398</v>
      </c>
      <c r="U1877">
        <v>77.815699658702997</v>
      </c>
      <c r="V1877">
        <v>6</v>
      </c>
      <c r="W1877">
        <v>18</v>
      </c>
    </row>
    <row r="1878" spans="1:23">
      <c r="A1878" t="s">
        <v>37446</v>
      </c>
      <c r="B1878" t="s">
        <v>4056</v>
      </c>
      <c r="C1878" t="s">
        <v>4058</v>
      </c>
      <c r="D1878">
        <v>2015</v>
      </c>
      <c r="E1878" t="s">
        <v>1645</v>
      </c>
      <c r="F1878" t="s">
        <v>4060</v>
      </c>
      <c r="G1878">
        <v>4</v>
      </c>
      <c r="H1878" t="s">
        <v>37062</v>
      </c>
      <c r="J1878">
        <v>4</v>
      </c>
      <c r="K1878" t="s">
        <v>37019</v>
      </c>
      <c r="L1878" t="s">
        <v>37447</v>
      </c>
      <c r="M1878" t="s">
        <v>37448</v>
      </c>
      <c r="N1878" t="s">
        <v>37308</v>
      </c>
      <c r="O1878" t="s">
        <v>37098</v>
      </c>
      <c r="P1878" t="s">
        <v>37451</v>
      </c>
      <c r="Q1878">
        <v>50</v>
      </c>
      <c r="R1878">
        <v>15.8</v>
      </c>
      <c r="S1878">
        <v>5</v>
      </c>
      <c r="T1878">
        <v>9.9168490153172808</v>
      </c>
      <c r="U1878">
        <v>4.3478260869565402</v>
      </c>
      <c r="V1878">
        <v>6</v>
      </c>
      <c r="W1878">
        <v>10</v>
      </c>
    </row>
    <row r="1879" spans="1:23">
      <c r="A1879" t="s">
        <v>37446</v>
      </c>
      <c r="B1879" t="s">
        <v>4056</v>
      </c>
      <c r="C1879" t="s">
        <v>4058</v>
      </c>
      <c r="D1879">
        <v>2015</v>
      </c>
      <c r="E1879" t="s">
        <v>1645</v>
      </c>
      <c r="F1879" t="s">
        <v>4060</v>
      </c>
      <c r="G1879">
        <v>4</v>
      </c>
      <c r="H1879" t="s">
        <v>37062</v>
      </c>
      <c r="J1879">
        <v>4</v>
      </c>
      <c r="K1879" t="s">
        <v>37019</v>
      </c>
      <c r="L1879" t="s">
        <v>37447</v>
      </c>
      <c r="M1879" t="s">
        <v>37448</v>
      </c>
      <c r="N1879" t="s">
        <v>37308</v>
      </c>
      <c r="O1879" t="s">
        <v>37098</v>
      </c>
      <c r="P1879" t="s">
        <v>37451</v>
      </c>
      <c r="Q1879">
        <v>50</v>
      </c>
      <c r="R1879">
        <v>15.8</v>
      </c>
      <c r="S1879">
        <v>5</v>
      </c>
      <c r="T1879">
        <v>11.912472647702399</v>
      </c>
      <c r="U1879">
        <v>7.6923076923076898</v>
      </c>
      <c r="V1879">
        <v>6</v>
      </c>
      <c r="W1879">
        <v>12</v>
      </c>
    </row>
    <row r="1880" spans="1:23">
      <c r="A1880" t="s">
        <v>37446</v>
      </c>
      <c r="B1880" t="s">
        <v>4056</v>
      </c>
      <c r="C1880" t="s">
        <v>4058</v>
      </c>
      <c r="D1880">
        <v>2015</v>
      </c>
      <c r="E1880" t="s">
        <v>1645</v>
      </c>
      <c r="F1880" t="s">
        <v>4060</v>
      </c>
      <c r="G1880">
        <v>4</v>
      </c>
      <c r="H1880" t="s">
        <v>37062</v>
      </c>
      <c r="J1880">
        <v>4</v>
      </c>
      <c r="K1880" t="s">
        <v>37019</v>
      </c>
      <c r="L1880" t="s">
        <v>37447</v>
      </c>
      <c r="M1880" t="s">
        <v>37448</v>
      </c>
      <c r="N1880" t="s">
        <v>37308</v>
      </c>
      <c r="O1880" t="s">
        <v>37098</v>
      </c>
      <c r="P1880" t="s">
        <v>37451</v>
      </c>
      <c r="Q1880">
        <v>50</v>
      </c>
      <c r="R1880">
        <v>15.8</v>
      </c>
      <c r="S1880">
        <v>5</v>
      </c>
      <c r="T1880">
        <v>13.9080962800875</v>
      </c>
      <c r="U1880">
        <v>85.618729096989995</v>
      </c>
      <c r="V1880">
        <v>6</v>
      </c>
      <c r="W1880">
        <v>14</v>
      </c>
    </row>
    <row r="1881" spans="1:23">
      <c r="A1881" t="s">
        <v>37446</v>
      </c>
      <c r="B1881" t="s">
        <v>4056</v>
      </c>
      <c r="C1881" t="s">
        <v>4058</v>
      </c>
      <c r="D1881">
        <v>2015</v>
      </c>
      <c r="E1881" t="s">
        <v>1645</v>
      </c>
      <c r="F1881" t="s">
        <v>4060</v>
      </c>
      <c r="G1881">
        <v>4</v>
      </c>
      <c r="H1881" t="s">
        <v>37062</v>
      </c>
      <c r="J1881">
        <v>4</v>
      </c>
      <c r="K1881" t="s">
        <v>37019</v>
      </c>
      <c r="L1881" t="s">
        <v>37447</v>
      </c>
      <c r="M1881" t="s">
        <v>37448</v>
      </c>
      <c r="N1881" t="s">
        <v>37308</v>
      </c>
      <c r="O1881" t="s">
        <v>37098</v>
      </c>
      <c r="P1881" t="s">
        <v>37451</v>
      </c>
      <c r="Q1881">
        <v>50</v>
      </c>
      <c r="R1881">
        <v>15.8</v>
      </c>
      <c r="S1881">
        <v>5</v>
      </c>
      <c r="T1881">
        <v>15.877461706783301</v>
      </c>
      <c r="U1881">
        <v>100</v>
      </c>
      <c r="V1881">
        <v>6</v>
      </c>
      <c r="W1881">
        <v>16</v>
      </c>
    </row>
    <row r="1882" spans="1:23">
      <c r="A1882" t="s">
        <v>37446</v>
      </c>
      <c r="B1882" t="s">
        <v>4056</v>
      </c>
      <c r="C1882" t="s">
        <v>4058</v>
      </c>
      <c r="D1882">
        <v>2015</v>
      </c>
      <c r="E1882" t="s">
        <v>1645</v>
      </c>
      <c r="F1882" t="s">
        <v>4060</v>
      </c>
      <c r="G1882">
        <v>4</v>
      </c>
      <c r="H1882" t="s">
        <v>37062</v>
      </c>
      <c r="J1882">
        <v>4</v>
      </c>
      <c r="K1882" t="s">
        <v>37019</v>
      </c>
      <c r="L1882" t="s">
        <v>37447</v>
      </c>
      <c r="M1882" t="s">
        <v>37448</v>
      </c>
      <c r="N1882" t="s">
        <v>37308</v>
      </c>
      <c r="O1882" t="s">
        <v>37098</v>
      </c>
      <c r="P1882" t="s">
        <v>37451</v>
      </c>
      <c r="Q1882">
        <v>50</v>
      </c>
      <c r="R1882">
        <v>15.8</v>
      </c>
      <c r="S1882">
        <v>5</v>
      </c>
      <c r="T1882">
        <v>17.8993435448577</v>
      </c>
      <c r="U1882">
        <v>100</v>
      </c>
      <c r="V1882">
        <v>6</v>
      </c>
      <c r="W1882">
        <v>18</v>
      </c>
    </row>
    <row r="1883" spans="1:23">
      <c r="A1883" t="s">
        <v>37446</v>
      </c>
      <c r="B1883" t="s">
        <v>4056</v>
      </c>
      <c r="C1883" t="s">
        <v>4058</v>
      </c>
      <c r="D1883">
        <v>2015</v>
      </c>
      <c r="E1883" t="s">
        <v>1645</v>
      </c>
      <c r="F1883" t="s">
        <v>4060</v>
      </c>
      <c r="G1883">
        <v>4</v>
      </c>
      <c r="H1883" t="s">
        <v>37062</v>
      </c>
      <c r="J1883">
        <v>4</v>
      </c>
      <c r="K1883" t="s">
        <v>37019</v>
      </c>
      <c r="L1883" t="s">
        <v>37447</v>
      </c>
      <c r="M1883" t="s">
        <v>37448</v>
      </c>
      <c r="N1883" t="s">
        <v>37308</v>
      </c>
      <c r="O1883" t="s">
        <v>37098</v>
      </c>
      <c r="P1883" t="s">
        <v>37452</v>
      </c>
      <c r="Q1883">
        <v>43.6</v>
      </c>
      <c r="R1883">
        <v>39.6</v>
      </c>
      <c r="S1883">
        <v>5</v>
      </c>
      <c r="T1883">
        <v>9.8946114631473598</v>
      </c>
      <c r="U1883">
        <v>16.556291390728401</v>
      </c>
      <c r="V1883">
        <v>6</v>
      </c>
      <c r="W1883">
        <v>10</v>
      </c>
    </row>
    <row r="1884" spans="1:23">
      <c r="A1884" t="s">
        <v>37446</v>
      </c>
      <c r="B1884" t="s">
        <v>4056</v>
      </c>
      <c r="C1884" t="s">
        <v>4058</v>
      </c>
      <c r="D1884">
        <v>2015</v>
      </c>
      <c r="E1884" t="s">
        <v>1645</v>
      </c>
      <c r="F1884" t="s">
        <v>4060</v>
      </c>
      <c r="G1884">
        <v>4</v>
      </c>
      <c r="H1884" t="s">
        <v>37062</v>
      </c>
      <c r="J1884">
        <v>4</v>
      </c>
      <c r="K1884" t="s">
        <v>37019</v>
      </c>
      <c r="L1884" t="s">
        <v>37447</v>
      </c>
      <c r="M1884" t="s">
        <v>37448</v>
      </c>
      <c r="N1884" t="s">
        <v>37308</v>
      </c>
      <c r="O1884" t="s">
        <v>37098</v>
      </c>
      <c r="P1884" t="s">
        <v>37452</v>
      </c>
      <c r="Q1884">
        <v>43.6</v>
      </c>
      <c r="R1884">
        <v>39.6</v>
      </c>
      <c r="S1884">
        <v>5</v>
      </c>
      <c r="T1884">
        <v>11.8923245509552</v>
      </c>
      <c r="U1884">
        <v>74.503311258278103</v>
      </c>
      <c r="V1884">
        <v>6</v>
      </c>
      <c r="W1884">
        <v>12</v>
      </c>
    </row>
    <row r="1885" spans="1:23">
      <c r="A1885" t="s">
        <v>37446</v>
      </c>
      <c r="B1885" t="s">
        <v>4056</v>
      </c>
      <c r="C1885" t="s">
        <v>4058</v>
      </c>
      <c r="D1885">
        <v>2015</v>
      </c>
      <c r="E1885" t="s">
        <v>1645</v>
      </c>
      <c r="F1885" t="s">
        <v>4060</v>
      </c>
      <c r="G1885">
        <v>4</v>
      </c>
      <c r="H1885" t="s">
        <v>37062</v>
      </c>
      <c r="J1885">
        <v>4</v>
      </c>
      <c r="K1885" t="s">
        <v>37019</v>
      </c>
      <c r="L1885" t="s">
        <v>37447</v>
      </c>
      <c r="M1885" t="s">
        <v>37448</v>
      </c>
      <c r="N1885" t="s">
        <v>37308</v>
      </c>
      <c r="O1885" t="s">
        <v>37098</v>
      </c>
      <c r="P1885" t="s">
        <v>37452</v>
      </c>
      <c r="Q1885">
        <v>43.6</v>
      </c>
      <c r="R1885">
        <v>39.6</v>
      </c>
      <c r="S1885">
        <v>5</v>
      </c>
      <c r="T1885">
        <v>13.9034732478917</v>
      </c>
      <c r="U1885">
        <v>85.761589403973502</v>
      </c>
      <c r="V1885">
        <v>6</v>
      </c>
      <c r="W1885">
        <v>14</v>
      </c>
    </row>
    <row r="1886" spans="1:23">
      <c r="A1886" t="s">
        <v>37446</v>
      </c>
      <c r="B1886" t="s">
        <v>4056</v>
      </c>
      <c r="C1886" t="s">
        <v>4058</v>
      </c>
      <c r="D1886">
        <v>2015</v>
      </c>
      <c r="E1886" t="s">
        <v>1645</v>
      </c>
      <c r="F1886" t="s">
        <v>4060</v>
      </c>
      <c r="G1886">
        <v>4</v>
      </c>
      <c r="H1886" t="s">
        <v>37062</v>
      </c>
      <c r="J1886">
        <v>4</v>
      </c>
      <c r="K1886" t="s">
        <v>37019</v>
      </c>
      <c r="L1886" t="s">
        <v>37447</v>
      </c>
      <c r="M1886" t="s">
        <v>37448</v>
      </c>
      <c r="N1886" t="s">
        <v>37308</v>
      </c>
      <c r="O1886" t="s">
        <v>37098</v>
      </c>
      <c r="P1886" t="s">
        <v>37452</v>
      </c>
      <c r="Q1886">
        <v>43.6</v>
      </c>
      <c r="R1886">
        <v>39.6</v>
      </c>
      <c r="S1886">
        <v>5</v>
      </c>
      <c r="T1886">
        <v>15.918242889132401</v>
      </c>
      <c r="U1886">
        <v>84.437086092715205</v>
      </c>
      <c r="V1886">
        <v>6</v>
      </c>
      <c r="W1886">
        <v>16</v>
      </c>
    </row>
    <row r="1887" spans="1:23">
      <c r="A1887" t="s">
        <v>37446</v>
      </c>
      <c r="B1887" t="s">
        <v>4056</v>
      </c>
      <c r="C1887" t="s">
        <v>4058</v>
      </c>
      <c r="D1887">
        <v>2015</v>
      </c>
      <c r="E1887" t="s">
        <v>1645</v>
      </c>
      <c r="F1887" t="s">
        <v>4060</v>
      </c>
      <c r="G1887">
        <v>4</v>
      </c>
      <c r="H1887" t="s">
        <v>37062</v>
      </c>
      <c r="J1887">
        <v>4</v>
      </c>
      <c r="K1887" t="s">
        <v>37019</v>
      </c>
      <c r="L1887" t="s">
        <v>37447</v>
      </c>
      <c r="M1887" t="s">
        <v>37448</v>
      </c>
      <c r="N1887" t="s">
        <v>37308</v>
      </c>
      <c r="O1887" t="s">
        <v>37098</v>
      </c>
      <c r="P1887" t="s">
        <v>37452</v>
      </c>
      <c r="Q1887">
        <v>43.6</v>
      </c>
      <c r="R1887">
        <v>39.6</v>
      </c>
      <c r="S1887">
        <v>5</v>
      </c>
      <c r="T1887">
        <v>17.8755538615465</v>
      </c>
      <c r="U1887">
        <v>82.781456953642405</v>
      </c>
      <c r="V1887">
        <v>6</v>
      </c>
      <c r="W1887">
        <v>18</v>
      </c>
    </row>
    <row r="1888" spans="1:23">
      <c r="A1888" t="s">
        <v>37453</v>
      </c>
      <c r="B1888" t="s">
        <v>12087</v>
      </c>
      <c r="C1888" t="s">
        <v>12088</v>
      </c>
      <c r="D1888">
        <v>1996</v>
      </c>
      <c r="E1888" t="s">
        <v>12089</v>
      </c>
      <c r="F1888" t="s">
        <v>12092</v>
      </c>
      <c r="G1888">
        <v>8</v>
      </c>
      <c r="H1888" t="s">
        <v>13448</v>
      </c>
      <c r="J1888">
        <v>8</v>
      </c>
      <c r="K1888" t="s">
        <v>37019</v>
      </c>
      <c r="L1888" t="s">
        <v>37454</v>
      </c>
      <c r="M1888" t="s">
        <v>37455</v>
      </c>
      <c r="N1888" t="s">
        <v>37097</v>
      </c>
      <c r="O1888" t="s">
        <v>37098</v>
      </c>
      <c r="P1888" t="s">
        <v>37456</v>
      </c>
      <c r="Q1888">
        <v>68.650000000000006</v>
      </c>
      <c r="R1888">
        <v>27.55</v>
      </c>
      <c r="S1888" s="16">
        <v>8</v>
      </c>
      <c r="T1888">
        <v>12.529931305201099</v>
      </c>
      <c r="U1888">
        <v>100.06717787897399</v>
      </c>
      <c r="V1888">
        <v>443</v>
      </c>
      <c r="W1888">
        <v>12</v>
      </c>
    </row>
    <row r="1889" spans="1:23">
      <c r="A1889" t="s">
        <v>37453</v>
      </c>
      <c r="B1889" t="s">
        <v>12087</v>
      </c>
      <c r="C1889" t="s">
        <v>12088</v>
      </c>
      <c r="D1889">
        <v>1996</v>
      </c>
      <c r="E1889" t="s">
        <v>12089</v>
      </c>
      <c r="F1889" t="s">
        <v>12092</v>
      </c>
      <c r="G1889">
        <v>8</v>
      </c>
      <c r="H1889" t="s">
        <v>13448</v>
      </c>
      <c r="J1889">
        <v>8</v>
      </c>
      <c r="K1889" t="s">
        <v>37019</v>
      </c>
      <c r="L1889" t="s">
        <v>37454</v>
      </c>
      <c r="M1889" t="s">
        <v>37455</v>
      </c>
      <c r="N1889" t="s">
        <v>37097</v>
      </c>
      <c r="O1889" t="s">
        <v>37098</v>
      </c>
      <c r="P1889" t="s">
        <v>37456</v>
      </c>
      <c r="Q1889">
        <v>68.650000000000006</v>
      </c>
      <c r="R1889">
        <v>27.55</v>
      </c>
      <c r="S1889" s="16">
        <v>8</v>
      </c>
      <c r="T1889">
        <v>14.0608439646712</v>
      </c>
      <c r="U1889">
        <v>99.8055865990966</v>
      </c>
      <c r="V1889">
        <v>443</v>
      </c>
      <c r="W1889">
        <v>13.4</v>
      </c>
    </row>
    <row r="1890" spans="1:23">
      <c r="A1890" t="s">
        <v>37453</v>
      </c>
      <c r="B1890" t="s">
        <v>12087</v>
      </c>
      <c r="C1890" t="s">
        <v>12088</v>
      </c>
      <c r="D1890">
        <v>1996</v>
      </c>
      <c r="E1890" t="s">
        <v>12089</v>
      </c>
      <c r="F1890" t="s">
        <v>12092</v>
      </c>
      <c r="G1890">
        <v>8</v>
      </c>
      <c r="H1890" t="s">
        <v>13448</v>
      </c>
      <c r="J1890">
        <v>8</v>
      </c>
      <c r="K1890" t="s">
        <v>37019</v>
      </c>
      <c r="L1890" t="s">
        <v>37454</v>
      </c>
      <c r="M1890" t="s">
        <v>37455</v>
      </c>
      <c r="N1890" t="s">
        <v>37097</v>
      </c>
      <c r="O1890" t="s">
        <v>37098</v>
      </c>
      <c r="P1890" t="s">
        <v>37456</v>
      </c>
      <c r="Q1890">
        <v>68.650000000000006</v>
      </c>
      <c r="R1890">
        <v>27.55</v>
      </c>
      <c r="S1890" s="16">
        <v>8</v>
      </c>
      <c r="T1890">
        <v>15.556427870461199</v>
      </c>
      <c r="U1890">
        <v>99.707760747686706</v>
      </c>
      <c r="V1890">
        <v>443</v>
      </c>
      <c r="W1890">
        <v>15</v>
      </c>
    </row>
    <row r="1891" spans="1:23">
      <c r="A1891" t="s">
        <v>37453</v>
      </c>
      <c r="B1891" t="s">
        <v>12087</v>
      </c>
      <c r="C1891" t="s">
        <v>12088</v>
      </c>
      <c r="D1891">
        <v>1996</v>
      </c>
      <c r="E1891" t="s">
        <v>12089</v>
      </c>
      <c r="F1891" t="s">
        <v>12092</v>
      </c>
      <c r="G1891">
        <v>8</v>
      </c>
      <c r="H1891" t="s">
        <v>13448</v>
      </c>
      <c r="J1891">
        <v>8</v>
      </c>
      <c r="K1891" t="s">
        <v>37019</v>
      </c>
      <c r="L1891" t="s">
        <v>37454</v>
      </c>
      <c r="M1891" t="s">
        <v>37455</v>
      </c>
      <c r="N1891" t="s">
        <v>37097</v>
      </c>
      <c r="O1891" t="s">
        <v>37098</v>
      </c>
      <c r="P1891" t="s">
        <v>37456</v>
      </c>
      <c r="Q1891">
        <v>68.650000000000006</v>
      </c>
      <c r="R1891">
        <v>27.55</v>
      </c>
      <c r="S1891" s="16">
        <v>8</v>
      </c>
      <c r="T1891">
        <v>17.063788027477901</v>
      </c>
      <c r="U1891">
        <v>99.450193949037597</v>
      </c>
      <c r="V1891">
        <v>443</v>
      </c>
      <c r="W1891">
        <v>16.5</v>
      </c>
    </row>
    <row r="1892" spans="1:23">
      <c r="A1892" t="s">
        <v>37453</v>
      </c>
      <c r="B1892" t="s">
        <v>12087</v>
      </c>
      <c r="C1892" t="s">
        <v>12088</v>
      </c>
      <c r="D1892">
        <v>1996</v>
      </c>
      <c r="E1892" t="s">
        <v>12089</v>
      </c>
      <c r="F1892" t="s">
        <v>12092</v>
      </c>
      <c r="G1892">
        <v>8</v>
      </c>
      <c r="H1892" t="s">
        <v>13448</v>
      </c>
      <c r="J1892">
        <v>8</v>
      </c>
      <c r="K1892" t="s">
        <v>37019</v>
      </c>
      <c r="L1892" t="s">
        <v>37454</v>
      </c>
      <c r="M1892" t="s">
        <v>37455</v>
      </c>
      <c r="N1892" t="s">
        <v>37097</v>
      </c>
      <c r="O1892" t="s">
        <v>37098</v>
      </c>
      <c r="P1892" t="s">
        <v>37456</v>
      </c>
      <c r="Q1892">
        <v>68.650000000000006</v>
      </c>
      <c r="R1892">
        <v>27.55</v>
      </c>
      <c r="S1892" s="16">
        <v>8</v>
      </c>
      <c r="T1892">
        <v>18.535819430814499</v>
      </c>
      <c r="U1892">
        <v>99.987307405354997</v>
      </c>
      <c r="V1892">
        <v>443</v>
      </c>
      <c r="W1892">
        <v>18</v>
      </c>
    </row>
    <row r="1893" spans="1:23">
      <c r="A1893" t="s">
        <v>37453</v>
      </c>
      <c r="B1893" t="s">
        <v>12087</v>
      </c>
      <c r="C1893" t="s">
        <v>12088</v>
      </c>
      <c r="D1893">
        <v>1996</v>
      </c>
      <c r="E1893" t="s">
        <v>12089</v>
      </c>
      <c r="F1893" t="s">
        <v>12092</v>
      </c>
      <c r="G1893">
        <v>8</v>
      </c>
      <c r="H1893" t="s">
        <v>13448</v>
      </c>
      <c r="J1893">
        <v>8</v>
      </c>
      <c r="K1893" t="s">
        <v>37019</v>
      </c>
      <c r="L1893" t="s">
        <v>37454</v>
      </c>
      <c r="M1893" t="s">
        <v>37455</v>
      </c>
      <c r="N1893" t="s">
        <v>37097</v>
      </c>
      <c r="O1893" t="s">
        <v>37098</v>
      </c>
      <c r="P1893" t="s">
        <v>37456</v>
      </c>
      <c r="Q1893">
        <v>68.650000000000006</v>
      </c>
      <c r="R1893">
        <v>27.55</v>
      </c>
      <c r="S1893" s="16">
        <v>8</v>
      </c>
      <c r="T1893">
        <v>19.701668302257101</v>
      </c>
      <c r="U1893">
        <v>99.945824291149506</v>
      </c>
      <c r="V1893">
        <v>443</v>
      </c>
      <c r="W1893">
        <v>19.5</v>
      </c>
    </row>
    <row r="1894" spans="1:23">
      <c r="A1894" t="s">
        <v>37453</v>
      </c>
      <c r="B1894" t="s">
        <v>12087</v>
      </c>
      <c r="C1894" t="s">
        <v>12088</v>
      </c>
      <c r="D1894">
        <v>1996</v>
      </c>
      <c r="E1894" t="s">
        <v>12089</v>
      </c>
      <c r="F1894" t="s">
        <v>12092</v>
      </c>
      <c r="G1894">
        <v>8</v>
      </c>
      <c r="H1894" t="s">
        <v>13448</v>
      </c>
      <c r="J1894">
        <v>8</v>
      </c>
      <c r="K1894" t="s">
        <v>37019</v>
      </c>
      <c r="L1894" t="s">
        <v>37454</v>
      </c>
      <c r="M1894" t="s">
        <v>37455</v>
      </c>
      <c r="N1894" t="s">
        <v>37097</v>
      </c>
      <c r="O1894" t="s">
        <v>37098</v>
      </c>
      <c r="P1894" t="s">
        <v>37456</v>
      </c>
      <c r="Q1894">
        <v>68.650000000000006</v>
      </c>
      <c r="R1894">
        <v>27.55</v>
      </c>
      <c r="S1894" s="16">
        <v>8</v>
      </c>
      <c r="T1894">
        <v>21.986261040235501</v>
      </c>
      <c r="U1894">
        <v>94.034944880085902</v>
      </c>
      <c r="V1894">
        <v>443</v>
      </c>
      <c r="W1894">
        <v>22</v>
      </c>
    </row>
    <row r="1895" spans="1:23">
      <c r="A1895" t="s">
        <v>37453</v>
      </c>
      <c r="B1895" t="s">
        <v>12087</v>
      </c>
      <c r="C1895" t="s">
        <v>12088</v>
      </c>
      <c r="D1895">
        <v>1996</v>
      </c>
      <c r="E1895" t="s">
        <v>12089</v>
      </c>
      <c r="F1895" t="s">
        <v>12092</v>
      </c>
      <c r="G1895">
        <v>8</v>
      </c>
      <c r="H1895" t="s">
        <v>13448</v>
      </c>
      <c r="J1895">
        <v>8</v>
      </c>
      <c r="K1895" t="s">
        <v>37019</v>
      </c>
      <c r="L1895" t="s">
        <v>37454</v>
      </c>
      <c r="M1895" t="s">
        <v>37455</v>
      </c>
      <c r="N1895" t="s">
        <v>37097</v>
      </c>
      <c r="O1895" t="s">
        <v>37098</v>
      </c>
      <c r="P1895" t="s">
        <v>37456</v>
      </c>
      <c r="Q1895">
        <v>68.650000000000006</v>
      </c>
      <c r="R1895">
        <v>27.55</v>
      </c>
      <c r="S1895" s="16">
        <v>8</v>
      </c>
      <c r="T1895">
        <v>24</v>
      </c>
      <c r="U1895">
        <v>95.7413249211356</v>
      </c>
      <c r="V1895">
        <v>443</v>
      </c>
      <c r="W1895">
        <v>24</v>
      </c>
    </row>
    <row r="1896" spans="1:23">
      <c r="A1896" t="s">
        <v>37453</v>
      </c>
      <c r="B1896" t="s">
        <v>12087</v>
      </c>
      <c r="C1896" t="s">
        <v>12088</v>
      </c>
      <c r="D1896">
        <v>1996</v>
      </c>
      <c r="E1896" t="s">
        <v>12089</v>
      </c>
      <c r="F1896" t="s">
        <v>12092</v>
      </c>
      <c r="G1896">
        <v>8</v>
      </c>
      <c r="H1896" t="s">
        <v>13448</v>
      </c>
      <c r="J1896">
        <v>8</v>
      </c>
      <c r="K1896" t="s">
        <v>37019</v>
      </c>
      <c r="L1896" t="s">
        <v>37454</v>
      </c>
      <c r="M1896" t="s">
        <v>37455</v>
      </c>
      <c r="N1896" t="s">
        <v>37097</v>
      </c>
      <c r="O1896" t="s">
        <v>37098</v>
      </c>
      <c r="P1896" t="s">
        <v>37457</v>
      </c>
      <c r="Q1896">
        <v>68.650000000000006</v>
      </c>
      <c r="R1896">
        <v>27.55</v>
      </c>
      <c r="S1896" s="16">
        <v>8</v>
      </c>
      <c r="T1896">
        <v>12.5417075564278</v>
      </c>
      <c r="U1896">
        <v>100.06516563836</v>
      </c>
      <c r="V1896">
        <v>443</v>
      </c>
      <c r="W1896">
        <v>12</v>
      </c>
    </row>
    <row r="1897" spans="1:23">
      <c r="A1897" t="s">
        <v>37453</v>
      </c>
      <c r="B1897" t="s">
        <v>12087</v>
      </c>
      <c r="C1897" t="s">
        <v>12088</v>
      </c>
      <c r="D1897">
        <v>1996</v>
      </c>
      <c r="E1897" t="s">
        <v>12089</v>
      </c>
      <c r="F1897" t="s">
        <v>12092</v>
      </c>
      <c r="G1897">
        <v>8</v>
      </c>
      <c r="H1897" t="s">
        <v>13448</v>
      </c>
      <c r="J1897">
        <v>8</v>
      </c>
      <c r="K1897" t="s">
        <v>37019</v>
      </c>
      <c r="L1897" t="s">
        <v>37454</v>
      </c>
      <c r="M1897" t="s">
        <v>37455</v>
      </c>
      <c r="N1897" t="s">
        <v>37097</v>
      </c>
      <c r="O1897" t="s">
        <v>37098</v>
      </c>
      <c r="P1897" t="s">
        <v>37457</v>
      </c>
      <c r="Q1897">
        <v>68.650000000000006</v>
      </c>
      <c r="R1897">
        <v>27.55</v>
      </c>
      <c r="S1897" s="16">
        <v>8</v>
      </c>
      <c r="T1897">
        <v>14.049067713444501</v>
      </c>
      <c r="U1897">
        <v>99.965327546335701</v>
      </c>
      <c r="V1897">
        <v>443</v>
      </c>
      <c r="W1897">
        <v>13.5</v>
      </c>
    </row>
    <row r="1898" spans="1:23">
      <c r="A1898" t="s">
        <v>37453</v>
      </c>
      <c r="B1898" t="s">
        <v>12087</v>
      </c>
      <c r="C1898" t="s">
        <v>12088</v>
      </c>
      <c r="D1898">
        <v>1996</v>
      </c>
      <c r="E1898" t="s">
        <v>12089</v>
      </c>
      <c r="F1898" t="s">
        <v>12092</v>
      </c>
      <c r="G1898">
        <v>8</v>
      </c>
      <c r="H1898" t="s">
        <v>13448</v>
      </c>
      <c r="J1898">
        <v>8</v>
      </c>
      <c r="K1898" t="s">
        <v>37019</v>
      </c>
      <c r="L1898" t="s">
        <v>37454</v>
      </c>
      <c r="M1898" t="s">
        <v>37455</v>
      </c>
      <c r="N1898" t="s">
        <v>37097</v>
      </c>
      <c r="O1898" t="s">
        <v>37098</v>
      </c>
      <c r="P1898" t="s">
        <v>37457</v>
      </c>
      <c r="Q1898">
        <v>68.650000000000006</v>
      </c>
      <c r="R1898">
        <v>27.55</v>
      </c>
      <c r="S1898" s="16">
        <v>8</v>
      </c>
      <c r="T1898">
        <v>15.556427870461199</v>
      </c>
      <c r="U1898">
        <v>99.865489454311302</v>
      </c>
      <c r="V1898">
        <v>443</v>
      </c>
      <c r="W1898">
        <v>15</v>
      </c>
    </row>
    <row r="1899" spans="1:23">
      <c r="A1899" t="s">
        <v>37453</v>
      </c>
      <c r="B1899" t="s">
        <v>12087</v>
      </c>
      <c r="C1899" t="s">
        <v>12088</v>
      </c>
      <c r="D1899">
        <v>1996</v>
      </c>
      <c r="E1899" t="s">
        <v>12089</v>
      </c>
      <c r="F1899" t="s">
        <v>12092</v>
      </c>
      <c r="G1899">
        <v>8</v>
      </c>
      <c r="H1899" t="s">
        <v>13448</v>
      </c>
      <c r="J1899">
        <v>8</v>
      </c>
      <c r="K1899" t="s">
        <v>37019</v>
      </c>
      <c r="L1899" t="s">
        <v>37454</v>
      </c>
      <c r="M1899" t="s">
        <v>37455</v>
      </c>
      <c r="N1899" t="s">
        <v>37097</v>
      </c>
      <c r="O1899" t="s">
        <v>37098</v>
      </c>
      <c r="P1899" t="s">
        <v>37457</v>
      </c>
      <c r="Q1899">
        <v>68.650000000000006</v>
      </c>
      <c r="R1899">
        <v>27.55</v>
      </c>
      <c r="S1899" s="16">
        <v>8</v>
      </c>
      <c r="T1899">
        <v>17.052011776251199</v>
      </c>
      <c r="U1899">
        <v>99.609934896276698</v>
      </c>
      <c r="V1899">
        <v>443</v>
      </c>
      <c r="W1899">
        <v>16.5</v>
      </c>
    </row>
    <row r="1900" spans="1:23">
      <c r="A1900" t="s">
        <v>37453</v>
      </c>
      <c r="B1900" t="s">
        <v>12087</v>
      </c>
      <c r="C1900" t="s">
        <v>12088</v>
      </c>
      <c r="D1900">
        <v>1996</v>
      </c>
      <c r="E1900" t="s">
        <v>12089</v>
      </c>
      <c r="F1900" t="s">
        <v>12092</v>
      </c>
      <c r="G1900">
        <v>8</v>
      </c>
      <c r="H1900" t="s">
        <v>13448</v>
      </c>
      <c r="J1900">
        <v>8</v>
      </c>
      <c r="K1900" t="s">
        <v>37019</v>
      </c>
      <c r="L1900" t="s">
        <v>37454</v>
      </c>
      <c r="M1900" t="s">
        <v>37455</v>
      </c>
      <c r="N1900" t="s">
        <v>37097</v>
      </c>
      <c r="O1900" t="s">
        <v>37098</v>
      </c>
      <c r="P1900" t="s">
        <v>37457</v>
      </c>
      <c r="Q1900">
        <v>68.650000000000006</v>
      </c>
      <c r="R1900">
        <v>27.55</v>
      </c>
      <c r="S1900" s="16">
        <v>8</v>
      </c>
      <c r="T1900">
        <v>18.535819430814499</v>
      </c>
      <c r="U1900">
        <v>100.145036111979</v>
      </c>
      <c r="V1900">
        <v>443</v>
      </c>
      <c r="W1900">
        <v>18</v>
      </c>
    </row>
    <row r="1901" spans="1:23">
      <c r="A1901" t="s">
        <v>37453</v>
      </c>
      <c r="B1901" t="s">
        <v>12087</v>
      </c>
      <c r="C1901" t="s">
        <v>12088</v>
      </c>
      <c r="D1901">
        <v>1996</v>
      </c>
      <c r="E1901" t="s">
        <v>12089</v>
      </c>
      <c r="F1901" t="s">
        <v>12092</v>
      </c>
      <c r="G1901">
        <v>8</v>
      </c>
      <c r="H1901" t="s">
        <v>13448</v>
      </c>
      <c r="J1901">
        <v>8</v>
      </c>
      <c r="K1901" t="s">
        <v>37019</v>
      </c>
      <c r="L1901" t="s">
        <v>37454</v>
      </c>
      <c r="M1901" t="s">
        <v>37455</v>
      </c>
      <c r="N1901" t="s">
        <v>37097</v>
      </c>
      <c r="O1901" t="s">
        <v>37098</v>
      </c>
      <c r="P1901" t="s">
        <v>37457</v>
      </c>
      <c r="Q1901">
        <v>68.650000000000006</v>
      </c>
      <c r="R1901">
        <v>27.55</v>
      </c>
      <c r="S1901" s="16">
        <v>8</v>
      </c>
      <c r="T1901">
        <v>19.689892051030402</v>
      </c>
      <c r="U1901">
        <v>99.790107825139302</v>
      </c>
      <c r="V1901">
        <v>443</v>
      </c>
      <c r="W1901">
        <v>19.5</v>
      </c>
    </row>
    <row r="1902" spans="1:23">
      <c r="A1902" t="s">
        <v>37453</v>
      </c>
      <c r="B1902" t="s">
        <v>12087</v>
      </c>
      <c r="C1902" t="s">
        <v>12088</v>
      </c>
      <c r="D1902">
        <v>1996</v>
      </c>
      <c r="E1902" t="s">
        <v>12089</v>
      </c>
      <c r="F1902" t="s">
        <v>12092</v>
      </c>
      <c r="G1902">
        <v>8</v>
      </c>
      <c r="H1902" t="s">
        <v>13448</v>
      </c>
      <c r="J1902">
        <v>8</v>
      </c>
      <c r="K1902" t="s">
        <v>37019</v>
      </c>
      <c r="L1902" t="s">
        <v>37454</v>
      </c>
      <c r="M1902" t="s">
        <v>37455</v>
      </c>
      <c r="N1902" t="s">
        <v>37097</v>
      </c>
      <c r="O1902" t="s">
        <v>37098</v>
      </c>
      <c r="P1902" t="s">
        <v>37457</v>
      </c>
      <c r="Q1902">
        <v>68.650000000000006</v>
      </c>
      <c r="R1902">
        <v>27.55</v>
      </c>
      <c r="S1902" s="16">
        <v>8</v>
      </c>
      <c r="T1902">
        <v>21.986261040235501</v>
      </c>
      <c r="U1902">
        <v>92.457657813839802</v>
      </c>
      <c r="V1902">
        <v>443</v>
      </c>
      <c r="W1902">
        <v>22</v>
      </c>
    </row>
    <row r="1903" spans="1:23">
      <c r="A1903" t="s">
        <v>37453</v>
      </c>
      <c r="B1903" t="s">
        <v>12087</v>
      </c>
      <c r="C1903" t="s">
        <v>12088</v>
      </c>
      <c r="D1903">
        <v>1996</v>
      </c>
      <c r="E1903" t="s">
        <v>12089</v>
      </c>
      <c r="F1903" t="s">
        <v>12092</v>
      </c>
      <c r="G1903">
        <v>8</v>
      </c>
      <c r="H1903" t="s">
        <v>13448</v>
      </c>
      <c r="J1903">
        <v>8</v>
      </c>
      <c r="K1903" t="s">
        <v>37019</v>
      </c>
      <c r="L1903" t="s">
        <v>37454</v>
      </c>
      <c r="M1903" t="s">
        <v>37455</v>
      </c>
      <c r="N1903" t="s">
        <v>37097</v>
      </c>
      <c r="O1903" t="s">
        <v>37098</v>
      </c>
      <c r="P1903" t="s">
        <v>37457</v>
      </c>
      <c r="Q1903">
        <v>68.650000000000006</v>
      </c>
      <c r="R1903">
        <v>27.55</v>
      </c>
      <c r="S1903" s="16">
        <v>8</v>
      </c>
      <c r="T1903">
        <v>24</v>
      </c>
      <c r="U1903">
        <v>93.375394321766507</v>
      </c>
      <c r="V1903">
        <v>443</v>
      </c>
      <c r="W1903">
        <v>24</v>
      </c>
    </row>
    <row r="1904" spans="1:23">
      <c r="A1904" t="s">
        <v>37453</v>
      </c>
      <c r="B1904" t="s">
        <v>12087</v>
      </c>
      <c r="C1904" t="s">
        <v>12088</v>
      </c>
      <c r="D1904">
        <v>1996</v>
      </c>
      <c r="E1904" t="s">
        <v>12089</v>
      </c>
      <c r="F1904" t="s">
        <v>12092</v>
      </c>
      <c r="G1904">
        <v>8</v>
      </c>
      <c r="H1904" t="s">
        <v>13448</v>
      </c>
      <c r="J1904">
        <v>8</v>
      </c>
      <c r="K1904" t="s">
        <v>37019</v>
      </c>
      <c r="L1904" t="s">
        <v>37454</v>
      </c>
      <c r="M1904" t="s">
        <v>37455</v>
      </c>
      <c r="N1904" t="s">
        <v>37097</v>
      </c>
      <c r="O1904" t="s">
        <v>37098</v>
      </c>
      <c r="P1904" t="s">
        <v>37458</v>
      </c>
      <c r="Q1904">
        <v>62.899721999999997</v>
      </c>
      <c r="R1904">
        <v>27.683056000000001</v>
      </c>
      <c r="S1904" s="16">
        <v>8</v>
      </c>
      <c r="T1904">
        <v>11.9764474975466</v>
      </c>
      <c r="U1904">
        <v>99.846295774604201</v>
      </c>
      <c r="V1904">
        <v>443</v>
      </c>
      <c r="W1904">
        <v>12</v>
      </c>
    </row>
    <row r="1905" spans="1:23">
      <c r="A1905" t="s">
        <v>37453</v>
      </c>
      <c r="B1905" t="s">
        <v>12087</v>
      </c>
      <c r="C1905" t="s">
        <v>12088</v>
      </c>
      <c r="D1905">
        <v>1996</v>
      </c>
      <c r="E1905" t="s">
        <v>12089</v>
      </c>
      <c r="F1905" t="s">
        <v>12092</v>
      </c>
      <c r="G1905">
        <v>8</v>
      </c>
      <c r="H1905" t="s">
        <v>13448</v>
      </c>
      <c r="J1905">
        <v>8</v>
      </c>
      <c r="K1905" t="s">
        <v>37019</v>
      </c>
      <c r="L1905" t="s">
        <v>37454</v>
      </c>
      <c r="M1905" t="s">
        <v>37455</v>
      </c>
      <c r="N1905" t="s">
        <v>37097</v>
      </c>
      <c r="O1905" t="s">
        <v>37098</v>
      </c>
      <c r="P1905" t="s">
        <v>37458</v>
      </c>
      <c r="Q1905">
        <v>62.899721999999997</v>
      </c>
      <c r="R1905">
        <v>27.683056000000001</v>
      </c>
      <c r="S1905" s="16">
        <v>8</v>
      </c>
      <c r="T1905">
        <v>13.483807654563201</v>
      </c>
      <c r="U1905">
        <v>99.904186389204398</v>
      </c>
      <c r="V1905">
        <v>443</v>
      </c>
      <c r="W1905">
        <v>13.5</v>
      </c>
    </row>
    <row r="1906" spans="1:23">
      <c r="A1906" t="s">
        <v>37453</v>
      </c>
      <c r="B1906" t="s">
        <v>12087</v>
      </c>
      <c r="C1906" t="s">
        <v>12088</v>
      </c>
      <c r="D1906">
        <v>1996</v>
      </c>
      <c r="E1906" t="s">
        <v>12089</v>
      </c>
      <c r="F1906" t="s">
        <v>12092</v>
      </c>
      <c r="G1906">
        <v>8</v>
      </c>
      <c r="H1906" t="s">
        <v>13448</v>
      </c>
      <c r="J1906">
        <v>8</v>
      </c>
      <c r="K1906" t="s">
        <v>37019</v>
      </c>
      <c r="L1906" t="s">
        <v>37454</v>
      </c>
      <c r="M1906" t="s">
        <v>37455</v>
      </c>
      <c r="N1906" t="s">
        <v>37097</v>
      </c>
      <c r="O1906" t="s">
        <v>37098</v>
      </c>
      <c r="P1906" t="s">
        <v>37458</v>
      </c>
      <c r="Q1906">
        <v>62.899721999999997</v>
      </c>
      <c r="R1906">
        <v>27.683056000000001</v>
      </c>
      <c r="S1906" s="16">
        <v>8</v>
      </c>
      <c r="T1906">
        <v>14.9793915603532</v>
      </c>
      <c r="U1906">
        <v>99.9640892444191</v>
      </c>
      <c r="V1906">
        <v>443</v>
      </c>
      <c r="W1906">
        <v>15</v>
      </c>
    </row>
    <row r="1907" spans="1:23">
      <c r="A1907" t="s">
        <v>37453</v>
      </c>
      <c r="B1907" t="s">
        <v>12087</v>
      </c>
      <c r="C1907" t="s">
        <v>12088</v>
      </c>
      <c r="D1907">
        <v>1996</v>
      </c>
      <c r="E1907" t="s">
        <v>12089</v>
      </c>
      <c r="F1907" t="s">
        <v>12092</v>
      </c>
      <c r="G1907">
        <v>8</v>
      </c>
      <c r="H1907" t="s">
        <v>13448</v>
      </c>
      <c r="J1907">
        <v>8</v>
      </c>
      <c r="K1907" t="s">
        <v>37019</v>
      </c>
      <c r="L1907" t="s">
        <v>37454</v>
      </c>
      <c r="M1907" t="s">
        <v>37455</v>
      </c>
      <c r="N1907" t="s">
        <v>37097</v>
      </c>
      <c r="O1907" t="s">
        <v>37098</v>
      </c>
      <c r="P1907" t="s">
        <v>37458</v>
      </c>
      <c r="Q1907">
        <v>62.899721999999997</v>
      </c>
      <c r="R1907">
        <v>27.683056000000001</v>
      </c>
      <c r="S1907" s="16">
        <v>8</v>
      </c>
      <c r="T1907">
        <v>16.498527968596601</v>
      </c>
      <c r="U1907">
        <v>99.862238911780196</v>
      </c>
      <c r="V1907">
        <v>443</v>
      </c>
      <c r="W1907">
        <v>16.5</v>
      </c>
    </row>
    <row r="1908" spans="1:23">
      <c r="A1908" t="s">
        <v>37453</v>
      </c>
      <c r="B1908" t="s">
        <v>12087</v>
      </c>
      <c r="C1908" t="s">
        <v>12088</v>
      </c>
      <c r="D1908">
        <v>1996</v>
      </c>
      <c r="E1908" t="s">
        <v>12089</v>
      </c>
      <c r="F1908" t="s">
        <v>12092</v>
      </c>
      <c r="G1908">
        <v>8</v>
      </c>
      <c r="H1908" t="s">
        <v>13448</v>
      </c>
      <c r="J1908">
        <v>8</v>
      </c>
      <c r="K1908" t="s">
        <v>37019</v>
      </c>
      <c r="L1908" t="s">
        <v>37454</v>
      </c>
      <c r="M1908" t="s">
        <v>37455</v>
      </c>
      <c r="N1908" t="s">
        <v>37097</v>
      </c>
      <c r="O1908" t="s">
        <v>37098</v>
      </c>
      <c r="P1908" t="s">
        <v>37458</v>
      </c>
      <c r="Q1908">
        <v>62.899721999999997</v>
      </c>
      <c r="R1908">
        <v>27.683056000000001</v>
      </c>
      <c r="S1908" s="16">
        <v>8</v>
      </c>
      <c r="T1908">
        <v>17.982335623159901</v>
      </c>
      <c r="U1908">
        <v>98.9777817678617</v>
      </c>
      <c r="V1908">
        <v>443</v>
      </c>
      <c r="W1908">
        <v>18</v>
      </c>
    </row>
    <row r="1909" spans="1:23">
      <c r="A1909" t="s">
        <v>37453</v>
      </c>
      <c r="B1909" t="s">
        <v>12087</v>
      </c>
      <c r="C1909" t="s">
        <v>12088</v>
      </c>
      <c r="D1909">
        <v>1996</v>
      </c>
      <c r="E1909" t="s">
        <v>12089</v>
      </c>
      <c r="F1909" t="s">
        <v>12092</v>
      </c>
      <c r="G1909">
        <v>8</v>
      </c>
      <c r="H1909" t="s">
        <v>13448</v>
      </c>
      <c r="J1909">
        <v>8</v>
      </c>
      <c r="K1909" t="s">
        <v>37019</v>
      </c>
      <c r="L1909" t="s">
        <v>37454</v>
      </c>
      <c r="M1909" t="s">
        <v>37455</v>
      </c>
      <c r="N1909" t="s">
        <v>37097</v>
      </c>
      <c r="O1909" t="s">
        <v>37098</v>
      </c>
      <c r="P1909" t="s">
        <v>37458</v>
      </c>
      <c r="Q1909">
        <v>62.899721999999997</v>
      </c>
      <c r="R1909">
        <v>27.683056000000001</v>
      </c>
      <c r="S1909" s="16">
        <v>8</v>
      </c>
      <c r="T1909">
        <v>19.4896957801766</v>
      </c>
      <c r="U1909">
        <v>27.584568281515502</v>
      </c>
      <c r="V1909">
        <v>443</v>
      </c>
      <c r="W1909">
        <v>19.5</v>
      </c>
    </row>
    <row r="1910" spans="1:23">
      <c r="A1910" t="s">
        <v>37453</v>
      </c>
      <c r="B1910" t="s">
        <v>12087</v>
      </c>
      <c r="C1910" t="s">
        <v>12088</v>
      </c>
      <c r="D1910">
        <v>1996</v>
      </c>
      <c r="E1910" t="s">
        <v>12089</v>
      </c>
      <c r="F1910" t="s">
        <v>12092</v>
      </c>
      <c r="G1910">
        <v>8</v>
      </c>
      <c r="H1910" t="s">
        <v>13448</v>
      </c>
      <c r="J1910">
        <v>8</v>
      </c>
      <c r="K1910" t="s">
        <v>37019</v>
      </c>
      <c r="L1910" t="s">
        <v>37454</v>
      </c>
      <c r="M1910" t="s">
        <v>37455</v>
      </c>
      <c r="N1910" t="s">
        <v>37097</v>
      </c>
      <c r="O1910" t="s">
        <v>37098</v>
      </c>
      <c r="P1910" t="s">
        <v>37458</v>
      </c>
      <c r="Q1910">
        <v>62.899721999999997</v>
      </c>
      <c r="R1910">
        <v>27.683056000000001</v>
      </c>
      <c r="S1910" s="16">
        <v>8</v>
      </c>
      <c r="T1910">
        <v>22.033366045142198</v>
      </c>
      <c r="U1910">
        <v>3.49061831510451</v>
      </c>
      <c r="V1910">
        <v>443</v>
      </c>
      <c r="W1910">
        <v>22</v>
      </c>
    </row>
    <row r="1911" spans="1:23">
      <c r="A1911" t="s">
        <v>37453</v>
      </c>
      <c r="B1911" t="s">
        <v>12087</v>
      </c>
      <c r="C1911" t="s">
        <v>12088</v>
      </c>
      <c r="D1911">
        <v>1996</v>
      </c>
      <c r="E1911" t="s">
        <v>12089</v>
      </c>
      <c r="F1911" t="s">
        <v>12092</v>
      </c>
      <c r="G1911">
        <v>8</v>
      </c>
      <c r="H1911" t="s">
        <v>13448</v>
      </c>
      <c r="J1911">
        <v>8</v>
      </c>
      <c r="K1911" t="s">
        <v>37019</v>
      </c>
      <c r="L1911" t="s">
        <v>37454</v>
      </c>
      <c r="M1911" t="s">
        <v>37455</v>
      </c>
      <c r="N1911" t="s">
        <v>37097</v>
      </c>
      <c r="O1911" t="s">
        <v>37098</v>
      </c>
      <c r="P1911" t="s">
        <v>37458</v>
      </c>
      <c r="Q1911">
        <v>62.899721999999997</v>
      </c>
      <c r="R1911">
        <v>27.683056000000001</v>
      </c>
      <c r="S1911" s="16">
        <v>8</v>
      </c>
      <c r="T1911">
        <v>24.023552502453299</v>
      </c>
      <c r="U1911">
        <v>1.88871999826639</v>
      </c>
      <c r="V1911">
        <v>443</v>
      </c>
      <c r="W1911">
        <v>24</v>
      </c>
    </row>
    <row r="1912" spans="1:23">
      <c r="A1912" t="s">
        <v>37453</v>
      </c>
      <c r="B1912" t="s">
        <v>12087</v>
      </c>
      <c r="C1912" t="s">
        <v>12088</v>
      </c>
      <c r="D1912">
        <v>1996</v>
      </c>
      <c r="E1912" t="s">
        <v>12089</v>
      </c>
      <c r="F1912" t="s">
        <v>12092</v>
      </c>
      <c r="G1912">
        <v>8</v>
      </c>
      <c r="H1912" t="s">
        <v>13448</v>
      </c>
      <c r="J1912">
        <v>8</v>
      </c>
      <c r="K1912" t="s">
        <v>37019</v>
      </c>
      <c r="L1912" t="s">
        <v>37454</v>
      </c>
      <c r="M1912" t="s">
        <v>37455</v>
      </c>
      <c r="N1912" t="s">
        <v>37097</v>
      </c>
      <c r="O1912" t="s">
        <v>37098</v>
      </c>
      <c r="P1912" t="s">
        <v>37459</v>
      </c>
      <c r="Q1912">
        <v>65.013333000000003</v>
      </c>
      <c r="R1912">
        <v>25.4725</v>
      </c>
      <c r="S1912" s="16">
        <v>8</v>
      </c>
      <c r="T1912">
        <v>12.153091265946999</v>
      </c>
      <c r="U1912">
        <v>99.658383458762998</v>
      </c>
      <c r="V1912">
        <v>443</v>
      </c>
      <c r="W1912">
        <v>12</v>
      </c>
    </row>
    <row r="1913" spans="1:23">
      <c r="A1913" t="s">
        <v>37453</v>
      </c>
      <c r="B1913" t="s">
        <v>12087</v>
      </c>
      <c r="C1913" t="s">
        <v>12088</v>
      </c>
      <c r="D1913">
        <v>1996</v>
      </c>
      <c r="E1913" t="s">
        <v>12089</v>
      </c>
      <c r="F1913" t="s">
        <v>12092</v>
      </c>
      <c r="G1913">
        <v>8</v>
      </c>
      <c r="H1913" t="s">
        <v>13448</v>
      </c>
      <c r="J1913">
        <v>8</v>
      </c>
      <c r="K1913" t="s">
        <v>37019</v>
      </c>
      <c r="L1913" t="s">
        <v>37454</v>
      </c>
      <c r="M1913" t="s">
        <v>37455</v>
      </c>
      <c r="N1913" t="s">
        <v>37097</v>
      </c>
      <c r="O1913" t="s">
        <v>37098</v>
      </c>
      <c r="P1913" t="s">
        <v>37459</v>
      </c>
      <c r="Q1913">
        <v>65.013333000000003</v>
      </c>
      <c r="R1913">
        <v>25.4725</v>
      </c>
      <c r="S1913" s="16">
        <v>8</v>
      </c>
      <c r="T1913">
        <v>13.672227674190299</v>
      </c>
      <c r="U1913">
        <v>99.8719905393733</v>
      </c>
      <c r="V1913">
        <v>443</v>
      </c>
      <c r="W1913">
        <v>13.5</v>
      </c>
    </row>
    <row r="1914" spans="1:23">
      <c r="A1914" t="s">
        <v>37453</v>
      </c>
      <c r="B1914" t="s">
        <v>12087</v>
      </c>
      <c r="C1914" t="s">
        <v>12088</v>
      </c>
      <c r="D1914">
        <v>1996</v>
      </c>
      <c r="E1914" t="s">
        <v>12089</v>
      </c>
      <c r="F1914" t="s">
        <v>12092</v>
      </c>
      <c r="G1914">
        <v>8</v>
      </c>
      <c r="H1914" t="s">
        <v>13448</v>
      </c>
      <c r="J1914">
        <v>8</v>
      </c>
      <c r="K1914" t="s">
        <v>37019</v>
      </c>
      <c r="L1914" t="s">
        <v>37454</v>
      </c>
      <c r="M1914" t="s">
        <v>37455</v>
      </c>
      <c r="N1914" t="s">
        <v>37097</v>
      </c>
      <c r="O1914" t="s">
        <v>37098</v>
      </c>
      <c r="P1914" t="s">
        <v>37459</v>
      </c>
      <c r="Q1914">
        <v>65.013333000000003</v>
      </c>
      <c r="R1914">
        <v>25.4725</v>
      </c>
      <c r="S1914" s="16">
        <v>8</v>
      </c>
      <c r="T1914">
        <v>15.167811579980301</v>
      </c>
      <c r="U1914">
        <v>99.616435981338796</v>
      </c>
      <c r="V1914">
        <v>443</v>
      </c>
      <c r="W1914">
        <v>15</v>
      </c>
    </row>
    <row r="1915" spans="1:23">
      <c r="A1915" t="s">
        <v>37453</v>
      </c>
      <c r="B1915" t="s">
        <v>12087</v>
      </c>
      <c r="C1915" t="s">
        <v>12088</v>
      </c>
      <c r="D1915">
        <v>1996</v>
      </c>
      <c r="E1915" t="s">
        <v>12089</v>
      </c>
      <c r="F1915" t="s">
        <v>12092</v>
      </c>
      <c r="G1915">
        <v>8</v>
      </c>
      <c r="H1915" t="s">
        <v>13448</v>
      </c>
      <c r="J1915">
        <v>8</v>
      </c>
      <c r="K1915" t="s">
        <v>37019</v>
      </c>
      <c r="L1915" t="s">
        <v>37454</v>
      </c>
      <c r="M1915" t="s">
        <v>37455</v>
      </c>
      <c r="N1915" t="s">
        <v>37097</v>
      </c>
      <c r="O1915" t="s">
        <v>37098</v>
      </c>
      <c r="P1915" t="s">
        <v>37459</v>
      </c>
      <c r="Q1915">
        <v>65.013333000000003</v>
      </c>
      <c r="R1915">
        <v>25.4725</v>
      </c>
      <c r="S1915" s="16">
        <v>8</v>
      </c>
      <c r="T1915">
        <v>16.675171736997001</v>
      </c>
      <c r="U1915">
        <v>99.358869182689702</v>
      </c>
      <c r="V1915">
        <v>443</v>
      </c>
      <c r="W1915">
        <v>16.5</v>
      </c>
    </row>
    <row r="1916" spans="1:23">
      <c r="A1916" t="s">
        <v>37453</v>
      </c>
      <c r="B1916" t="s">
        <v>12087</v>
      </c>
      <c r="C1916" t="s">
        <v>12088</v>
      </c>
      <c r="D1916">
        <v>1996</v>
      </c>
      <c r="E1916" t="s">
        <v>12089</v>
      </c>
      <c r="F1916" t="s">
        <v>12092</v>
      </c>
      <c r="G1916">
        <v>8</v>
      </c>
      <c r="H1916" t="s">
        <v>13448</v>
      </c>
      <c r="J1916">
        <v>8</v>
      </c>
      <c r="K1916" t="s">
        <v>37019</v>
      </c>
      <c r="L1916" t="s">
        <v>37454</v>
      </c>
      <c r="M1916" t="s">
        <v>37455</v>
      </c>
      <c r="N1916" t="s">
        <v>37097</v>
      </c>
      <c r="O1916" t="s">
        <v>37098</v>
      </c>
      <c r="P1916" t="s">
        <v>37459</v>
      </c>
      <c r="Q1916">
        <v>65.013333000000003</v>
      </c>
      <c r="R1916">
        <v>25.4725</v>
      </c>
      <c r="S1916" s="16">
        <v>8</v>
      </c>
      <c r="T1916">
        <v>18.194308145240399</v>
      </c>
      <c r="U1916">
        <v>99.730204969924699</v>
      </c>
      <c r="V1916">
        <v>443</v>
      </c>
      <c r="W1916">
        <v>18</v>
      </c>
    </row>
    <row r="1917" spans="1:23">
      <c r="A1917" t="s">
        <v>37453</v>
      </c>
      <c r="B1917" t="s">
        <v>12087</v>
      </c>
      <c r="C1917" t="s">
        <v>12088</v>
      </c>
      <c r="D1917">
        <v>1996</v>
      </c>
      <c r="E1917" t="s">
        <v>12089</v>
      </c>
      <c r="F1917" t="s">
        <v>12092</v>
      </c>
      <c r="G1917">
        <v>8</v>
      </c>
      <c r="H1917" t="s">
        <v>13448</v>
      </c>
      <c r="J1917">
        <v>8</v>
      </c>
      <c r="K1917" t="s">
        <v>37019</v>
      </c>
      <c r="L1917" t="s">
        <v>37454</v>
      </c>
      <c r="M1917" t="s">
        <v>37455</v>
      </c>
      <c r="N1917" t="s">
        <v>37097</v>
      </c>
      <c r="O1917" t="s">
        <v>37098</v>
      </c>
      <c r="P1917" t="s">
        <v>37459</v>
      </c>
      <c r="Q1917">
        <v>65.013333000000003</v>
      </c>
      <c r="R1917">
        <v>25.4725</v>
      </c>
      <c r="S1917" s="16">
        <v>8</v>
      </c>
      <c r="T1917">
        <v>19.477919528949901</v>
      </c>
      <c r="U1917">
        <v>87.365760332855501</v>
      </c>
      <c r="V1917">
        <v>443</v>
      </c>
      <c r="W1917">
        <v>19.5</v>
      </c>
    </row>
    <row r="1918" spans="1:23">
      <c r="A1918" t="s">
        <v>37453</v>
      </c>
      <c r="B1918" t="s">
        <v>12087</v>
      </c>
      <c r="C1918" t="s">
        <v>12088</v>
      </c>
      <c r="D1918">
        <v>1996</v>
      </c>
      <c r="E1918" t="s">
        <v>12089</v>
      </c>
      <c r="F1918" t="s">
        <v>12092</v>
      </c>
      <c r="G1918">
        <v>8</v>
      </c>
      <c r="H1918" t="s">
        <v>13448</v>
      </c>
      <c r="J1918">
        <v>8</v>
      </c>
      <c r="K1918" t="s">
        <v>37019</v>
      </c>
      <c r="L1918" t="s">
        <v>37454</v>
      </c>
      <c r="M1918" t="s">
        <v>37455</v>
      </c>
      <c r="N1918" t="s">
        <v>37097</v>
      </c>
      <c r="O1918" t="s">
        <v>37098</v>
      </c>
      <c r="P1918" t="s">
        <v>37459</v>
      </c>
      <c r="Q1918">
        <v>65.013333000000003</v>
      </c>
      <c r="R1918">
        <v>25.4725</v>
      </c>
      <c r="S1918" s="16">
        <v>8</v>
      </c>
      <c r="T1918">
        <v>22.021589793915599</v>
      </c>
      <c r="U1918">
        <v>30.148781975277299</v>
      </c>
      <c r="V1918">
        <v>443</v>
      </c>
      <c r="W1918">
        <v>22</v>
      </c>
    </row>
    <row r="1919" spans="1:23">
      <c r="A1919" t="s">
        <v>37453</v>
      </c>
      <c r="B1919" t="s">
        <v>12087</v>
      </c>
      <c r="C1919" t="s">
        <v>12088</v>
      </c>
      <c r="D1919">
        <v>1996</v>
      </c>
      <c r="E1919" t="s">
        <v>12089</v>
      </c>
      <c r="F1919" t="s">
        <v>12092</v>
      </c>
      <c r="G1919">
        <v>8</v>
      </c>
      <c r="H1919" t="s">
        <v>13448</v>
      </c>
      <c r="J1919">
        <v>8</v>
      </c>
      <c r="K1919" t="s">
        <v>37019</v>
      </c>
      <c r="L1919" t="s">
        <v>37454</v>
      </c>
      <c r="M1919" t="s">
        <v>37455</v>
      </c>
      <c r="N1919" t="s">
        <v>37097</v>
      </c>
      <c r="O1919" t="s">
        <v>37098</v>
      </c>
      <c r="P1919" t="s">
        <v>37459</v>
      </c>
      <c r="Q1919">
        <v>65.013333000000003</v>
      </c>
      <c r="R1919">
        <v>25.4725</v>
      </c>
      <c r="S1919" s="16">
        <v>8</v>
      </c>
      <c r="T1919">
        <v>24</v>
      </c>
      <c r="U1919">
        <v>47.476340694006304</v>
      </c>
      <c r="V1919">
        <v>443</v>
      </c>
      <c r="W1919">
        <v>24</v>
      </c>
    </row>
    <row r="1920" spans="1:23">
      <c r="A1920" t="s">
        <v>37453</v>
      </c>
      <c r="B1920" t="s">
        <v>12087</v>
      </c>
      <c r="C1920" t="s">
        <v>12088</v>
      </c>
      <c r="D1920">
        <v>1996</v>
      </c>
      <c r="E1920" t="s">
        <v>12089</v>
      </c>
      <c r="F1920" t="s">
        <v>12092</v>
      </c>
      <c r="G1920">
        <v>8</v>
      </c>
      <c r="H1920" t="s">
        <v>13448</v>
      </c>
      <c r="J1920">
        <v>8</v>
      </c>
      <c r="K1920" t="s">
        <v>37019</v>
      </c>
      <c r="L1920" t="s">
        <v>37454</v>
      </c>
      <c r="M1920" t="s">
        <v>37455</v>
      </c>
      <c r="N1920" t="s">
        <v>37097</v>
      </c>
      <c r="O1920" t="s">
        <v>37098</v>
      </c>
      <c r="P1920" t="s">
        <v>37460</v>
      </c>
      <c r="Q1920">
        <v>65.013333000000003</v>
      </c>
      <c r="R1920">
        <v>25.4725</v>
      </c>
      <c r="S1920" s="16">
        <v>8</v>
      </c>
      <c r="T1920">
        <v>12.153091265946999</v>
      </c>
      <c r="U1920">
        <v>99.816112165387594</v>
      </c>
      <c r="V1920">
        <v>443</v>
      </c>
      <c r="W1920">
        <v>12</v>
      </c>
    </row>
    <row r="1921" spans="1:23">
      <c r="A1921" t="s">
        <v>37453</v>
      </c>
      <c r="B1921" t="s">
        <v>12087</v>
      </c>
      <c r="C1921" t="s">
        <v>12088</v>
      </c>
      <c r="D1921">
        <v>1996</v>
      </c>
      <c r="E1921" t="s">
        <v>12089</v>
      </c>
      <c r="F1921" t="s">
        <v>12092</v>
      </c>
      <c r="G1921">
        <v>8</v>
      </c>
      <c r="H1921" t="s">
        <v>13448</v>
      </c>
      <c r="J1921">
        <v>8</v>
      </c>
      <c r="K1921" t="s">
        <v>37019</v>
      </c>
      <c r="L1921" t="s">
        <v>37454</v>
      </c>
      <c r="M1921" t="s">
        <v>37455</v>
      </c>
      <c r="N1921" t="s">
        <v>37097</v>
      </c>
      <c r="O1921" t="s">
        <v>37098</v>
      </c>
      <c r="P1921" t="s">
        <v>37460</v>
      </c>
      <c r="Q1921">
        <v>65.013333000000003</v>
      </c>
      <c r="R1921">
        <v>25.4725</v>
      </c>
      <c r="S1921" s="16">
        <v>8</v>
      </c>
      <c r="T1921">
        <v>13.6604514229636</v>
      </c>
      <c r="U1921">
        <v>99.874002779987805</v>
      </c>
      <c r="V1921">
        <v>443</v>
      </c>
      <c r="W1921">
        <v>13.5</v>
      </c>
    </row>
    <row r="1922" spans="1:23">
      <c r="A1922" t="s">
        <v>37453</v>
      </c>
      <c r="B1922" t="s">
        <v>12087</v>
      </c>
      <c r="C1922" t="s">
        <v>12088</v>
      </c>
      <c r="D1922">
        <v>1996</v>
      </c>
      <c r="E1922" t="s">
        <v>12089</v>
      </c>
      <c r="F1922" t="s">
        <v>12092</v>
      </c>
      <c r="G1922">
        <v>8</v>
      </c>
      <c r="H1922" t="s">
        <v>13448</v>
      </c>
      <c r="J1922">
        <v>8</v>
      </c>
      <c r="K1922" t="s">
        <v>37019</v>
      </c>
      <c r="L1922" t="s">
        <v>37454</v>
      </c>
      <c r="M1922" t="s">
        <v>37455</v>
      </c>
      <c r="N1922" t="s">
        <v>37097</v>
      </c>
      <c r="O1922" t="s">
        <v>37098</v>
      </c>
      <c r="P1922" t="s">
        <v>37460</v>
      </c>
      <c r="Q1922">
        <v>65.013333000000003</v>
      </c>
      <c r="R1922">
        <v>25.4725</v>
      </c>
      <c r="S1922" s="16">
        <v>8</v>
      </c>
      <c r="T1922">
        <v>15.179587831207</v>
      </c>
      <c r="U1922">
        <v>99.614423740724305</v>
      </c>
      <c r="V1922">
        <v>443</v>
      </c>
      <c r="W1922">
        <v>15</v>
      </c>
    </row>
    <row r="1923" spans="1:23">
      <c r="A1923" t="s">
        <v>37453</v>
      </c>
      <c r="B1923" t="s">
        <v>12087</v>
      </c>
      <c r="C1923" t="s">
        <v>12088</v>
      </c>
      <c r="D1923">
        <v>1996</v>
      </c>
      <c r="E1923" t="s">
        <v>12089</v>
      </c>
      <c r="F1923" t="s">
        <v>12092</v>
      </c>
      <c r="G1923">
        <v>8</v>
      </c>
      <c r="H1923" t="s">
        <v>13448</v>
      </c>
      <c r="J1923">
        <v>8</v>
      </c>
      <c r="K1923" t="s">
        <v>37019</v>
      </c>
      <c r="L1923" t="s">
        <v>37454</v>
      </c>
      <c r="M1923" t="s">
        <v>37455</v>
      </c>
      <c r="N1923" t="s">
        <v>37097</v>
      </c>
      <c r="O1923" t="s">
        <v>37098</v>
      </c>
      <c r="P1923" t="s">
        <v>37460</v>
      </c>
      <c r="Q1923">
        <v>65.013333000000003</v>
      </c>
      <c r="R1923">
        <v>25.4725</v>
      </c>
      <c r="S1923" s="16">
        <v>8</v>
      </c>
      <c r="T1923">
        <v>16.6869479882237</v>
      </c>
      <c r="U1923">
        <v>99.672314355324502</v>
      </c>
      <c r="V1923">
        <v>443</v>
      </c>
      <c r="W1923">
        <v>16.5</v>
      </c>
    </row>
    <row r="1924" spans="1:23">
      <c r="A1924" t="s">
        <v>37453</v>
      </c>
      <c r="B1924" t="s">
        <v>12087</v>
      </c>
      <c r="C1924" t="s">
        <v>12088</v>
      </c>
      <c r="D1924">
        <v>1996</v>
      </c>
      <c r="E1924" t="s">
        <v>12089</v>
      </c>
      <c r="F1924" t="s">
        <v>12092</v>
      </c>
      <c r="G1924">
        <v>8</v>
      </c>
      <c r="H1924" t="s">
        <v>13448</v>
      </c>
      <c r="J1924">
        <v>8</v>
      </c>
      <c r="K1924" t="s">
        <v>37019</v>
      </c>
      <c r="L1924" t="s">
        <v>37454</v>
      </c>
      <c r="M1924" t="s">
        <v>37455</v>
      </c>
      <c r="N1924" t="s">
        <v>37097</v>
      </c>
      <c r="O1924" t="s">
        <v>37098</v>
      </c>
      <c r="P1924" t="s">
        <v>37460</v>
      </c>
      <c r="Q1924">
        <v>65.013333000000003</v>
      </c>
      <c r="R1924">
        <v>25.4725</v>
      </c>
      <c r="S1924" s="16">
        <v>8</v>
      </c>
      <c r="T1924">
        <v>18.158979391560301</v>
      </c>
      <c r="U1924">
        <v>99.578512985143405</v>
      </c>
      <c r="V1924">
        <v>443</v>
      </c>
      <c r="W1924">
        <v>18</v>
      </c>
    </row>
    <row r="1925" spans="1:23">
      <c r="A1925" t="s">
        <v>37453</v>
      </c>
      <c r="B1925" t="s">
        <v>12087</v>
      </c>
      <c r="C1925" t="s">
        <v>12088</v>
      </c>
      <c r="D1925">
        <v>1996</v>
      </c>
      <c r="E1925" t="s">
        <v>12089</v>
      </c>
      <c r="F1925" t="s">
        <v>12092</v>
      </c>
      <c r="G1925">
        <v>8</v>
      </c>
      <c r="H1925" t="s">
        <v>13448</v>
      </c>
      <c r="J1925">
        <v>8</v>
      </c>
      <c r="K1925" t="s">
        <v>37019</v>
      </c>
      <c r="L1925" t="s">
        <v>37454</v>
      </c>
      <c r="M1925" t="s">
        <v>37455</v>
      </c>
      <c r="N1925" t="s">
        <v>37097</v>
      </c>
      <c r="O1925" t="s">
        <v>37098</v>
      </c>
      <c r="P1925" t="s">
        <v>37460</v>
      </c>
      <c r="Q1925">
        <v>65.013333000000003</v>
      </c>
      <c r="R1925">
        <v>25.4725</v>
      </c>
      <c r="S1925" s="16">
        <v>8</v>
      </c>
      <c r="T1925">
        <v>19.477919528949901</v>
      </c>
      <c r="U1925">
        <v>82.6338991341173</v>
      </c>
      <c r="V1925">
        <v>443</v>
      </c>
      <c r="W1925">
        <v>19.5</v>
      </c>
    </row>
    <row r="1926" spans="1:23">
      <c r="A1926" t="s">
        <v>37453</v>
      </c>
      <c r="B1926" t="s">
        <v>12087</v>
      </c>
      <c r="C1926" t="s">
        <v>12088</v>
      </c>
      <c r="D1926">
        <v>1996</v>
      </c>
      <c r="E1926" t="s">
        <v>12089</v>
      </c>
      <c r="F1926" t="s">
        <v>12092</v>
      </c>
      <c r="G1926">
        <v>8</v>
      </c>
      <c r="H1926" t="s">
        <v>13448</v>
      </c>
      <c r="J1926">
        <v>8</v>
      </c>
      <c r="K1926" t="s">
        <v>37019</v>
      </c>
      <c r="L1926" t="s">
        <v>37454</v>
      </c>
      <c r="M1926" t="s">
        <v>37455</v>
      </c>
      <c r="N1926" t="s">
        <v>37097</v>
      </c>
      <c r="O1926" t="s">
        <v>37098</v>
      </c>
      <c r="P1926" t="s">
        <v>37460</v>
      </c>
      <c r="Q1926">
        <v>65.013333000000003</v>
      </c>
      <c r="R1926">
        <v>25.4725</v>
      </c>
      <c r="S1926" s="16">
        <v>8</v>
      </c>
      <c r="T1926">
        <v>21.9980372914622</v>
      </c>
      <c r="U1926">
        <v>48.4493364249604</v>
      </c>
      <c r="V1926">
        <v>443</v>
      </c>
      <c r="W1926">
        <v>22</v>
      </c>
    </row>
    <row r="1927" spans="1:23">
      <c r="A1927" t="s">
        <v>37453</v>
      </c>
      <c r="B1927" t="s">
        <v>12087</v>
      </c>
      <c r="C1927" t="s">
        <v>12088</v>
      </c>
      <c r="D1927">
        <v>1996</v>
      </c>
      <c r="E1927" t="s">
        <v>12089</v>
      </c>
      <c r="F1927" t="s">
        <v>12092</v>
      </c>
      <c r="G1927">
        <v>8</v>
      </c>
      <c r="H1927" t="s">
        <v>13448</v>
      </c>
      <c r="J1927">
        <v>8</v>
      </c>
      <c r="K1927" t="s">
        <v>37019</v>
      </c>
      <c r="L1927" t="s">
        <v>37454</v>
      </c>
      <c r="M1927" t="s">
        <v>37455</v>
      </c>
      <c r="N1927" t="s">
        <v>37097</v>
      </c>
      <c r="O1927" t="s">
        <v>37098</v>
      </c>
      <c r="P1927" t="s">
        <v>37460</v>
      </c>
      <c r="Q1927">
        <v>65.013333000000003</v>
      </c>
      <c r="R1927">
        <v>25.4725</v>
      </c>
      <c r="S1927" s="16">
        <v>8</v>
      </c>
      <c r="T1927">
        <v>24.0117762512266</v>
      </c>
      <c r="U1927">
        <v>36.275590283044799</v>
      </c>
      <c r="V1927">
        <v>443</v>
      </c>
      <c r="W1927">
        <v>24</v>
      </c>
    </row>
    <row r="1928" spans="1:23">
      <c r="A1928" t="s">
        <v>37453</v>
      </c>
      <c r="B1928" t="s">
        <v>12087</v>
      </c>
      <c r="C1928" t="s">
        <v>12088</v>
      </c>
      <c r="D1928">
        <v>1996</v>
      </c>
      <c r="E1928" t="s">
        <v>12089</v>
      </c>
      <c r="F1928" t="s">
        <v>12092</v>
      </c>
      <c r="G1928">
        <v>8</v>
      </c>
      <c r="H1928" t="s">
        <v>13448</v>
      </c>
      <c r="J1928">
        <v>8</v>
      </c>
      <c r="K1928" t="s">
        <v>37019</v>
      </c>
      <c r="L1928" t="s">
        <v>37454</v>
      </c>
      <c r="M1928" t="s">
        <v>37455</v>
      </c>
      <c r="N1928" t="s">
        <v>37097</v>
      </c>
      <c r="O1928" t="s">
        <v>37098</v>
      </c>
      <c r="P1928" t="s">
        <v>37461</v>
      </c>
      <c r="Q1928">
        <v>61.75</v>
      </c>
      <c r="R1928">
        <v>29.4</v>
      </c>
      <c r="S1928">
        <v>7</v>
      </c>
      <c r="T1928">
        <v>16.008869179600801</v>
      </c>
      <c r="U1928">
        <v>100.152905198776</v>
      </c>
      <c r="V1928">
        <v>221</v>
      </c>
      <c r="W1928">
        <v>16</v>
      </c>
    </row>
    <row r="1929" spans="1:23">
      <c r="A1929" t="s">
        <v>37453</v>
      </c>
      <c r="B1929" t="s">
        <v>12087</v>
      </c>
      <c r="C1929" t="s">
        <v>12088</v>
      </c>
      <c r="D1929">
        <v>1996</v>
      </c>
      <c r="E1929" t="s">
        <v>12089</v>
      </c>
      <c r="F1929" t="s">
        <v>12092</v>
      </c>
      <c r="G1929">
        <v>8</v>
      </c>
      <c r="H1929" t="s">
        <v>13448</v>
      </c>
      <c r="J1929">
        <v>8</v>
      </c>
      <c r="K1929" t="s">
        <v>37019</v>
      </c>
      <c r="L1929" t="s">
        <v>37454</v>
      </c>
      <c r="M1929" t="s">
        <v>37455</v>
      </c>
      <c r="N1929" t="s">
        <v>37097</v>
      </c>
      <c r="O1929" t="s">
        <v>37098</v>
      </c>
      <c r="P1929" t="s">
        <v>37461</v>
      </c>
      <c r="Q1929">
        <v>61.75</v>
      </c>
      <c r="R1929">
        <v>29.4</v>
      </c>
      <c r="S1929">
        <v>7</v>
      </c>
      <c r="T1929">
        <v>18.255944994812701</v>
      </c>
      <c r="U1929">
        <v>91.896024464831797</v>
      </c>
      <c r="V1929">
        <v>221</v>
      </c>
      <c r="W1929">
        <v>18</v>
      </c>
    </row>
    <row r="1930" spans="1:23">
      <c r="A1930" t="s">
        <v>37453</v>
      </c>
      <c r="B1930" t="s">
        <v>12087</v>
      </c>
      <c r="C1930" t="s">
        <v>12088</v>
      </c>
      <c r="D1930">
        <v>1996</v>
      </c>
      <c r="E1930" t="s">
        <v>12089</v>
      </c>
      <c r="F1930" t="s">
        <v>12092</v>
      </c>
      <c r="G1930">
        <v>8</v>
      </c>
      <c r="H1930" t="s">
        <v>13448</v>
      </c>
      <c r="J1930">
        <v>8</v>
      </c>
      <c r="K1930" t="s">
        <v>37019</v>
      </c>
      <c r="L1930" t="s">
        <v>37454</v>
      </c>
      <c r="M1930" t="s">
        <v>37455</v>
      </c>
      <c r="N1930" t="s">
        <v>37097</v>
      </c>
      <c r="O1930" t="s">
        <v>37098</v>
      </c>
      <c r="P1930" t="s">
        <v>37461</v>
      </c>
      <c r="Q1930">
        <v>61.75</v>
      </c>
      <c r="R1930">
        <v>29.4</v>
      </c>
      <c r="S1930">
        <v>7</v>
      </c>
      <c r="T1930">
        <v>19.081483892403501</v>
      </c>
      <c r="U1930">
        <v>23.394495412844002</v>
      </c>
      <c r="V1930">
        <v>221</v>
      </c>
      <c r="W1930">
        <v>19</v>
      </c>
    </row>
    <row r="1931" spans="1:23">
      <c r="A1931" t="s">
        <v>37453</v>
      </c>
      <c r="B1931" t="s">
        <v>12087</v>
      </c>
      <c r="C1931" t="s">
        <v>12088</v>
      </c>
      <c r="D1931">
        <v>1996</v>
      </c>
      <c r="E1931" t="s">
        <v>12089</v>
      </c>
      <c r="F1931" t="s">
        <v>12092</v>
      </c>
      <c r="G1931">
        <v>8</v>
      </c>
      <c r="H1931" t="s">
        <v>13448</v>
      </c>
      <c r="J1931">
        <v>8</v>
      </c>
      <c r="K1931" t="s">
        <v>37019</v>
      </c>
      <c r="L1931" t="s">
        <v>37454</v>
      </c>
      <c r="M1931" t="s">
        <v>37455</v>
      </c>
      <c r="N1931" t="s">
        <v>37097</v>
      </c>
      <c r="O1931" t="s">
        <v>37098</v>
      </c>
      <c r="P1931" t="s">
        <v>37461</v>
      </c>
      <c r="Q1931">
        <v>61.75</v>
      </c>
      <c r="R1931">
        <v>29.4</v>
      </c>
      <c r="S1931">
        <v>7</v>
      </c>
      <c r="T1931">
        <v>20.048360083267202</v>
      </c>
      <c r="U1931">
        <v>14.067278287461701</v>
      </c>
      <c r="V1931">
        <v>221</v>
      </c>
      <c r="W1931">
        <v>20</v>
      </c>
    </row>
    <row r="1932" spans="1:23">
      <c r="A1932" t="s">
        <v>37453</v>
      </c>
      <c r="B1932" t="s">
        <v>12087</v>
      </c>
      <c r="C1932" t="s">
        <v>12088</v>
      </c>
      <c r="D1932">
        <v>1996</v>
      </c>
      <c r="E1932" t="s">
        <v>12089</v>
      </c>
      <c r="F1932" t="s">
        <v>12092</v>
      </c>
      <c r="G1932">
        <v>8</v>
      </c>
      <c r="H1932" t="s">
        <v>13448</v>
      </c>
      <c r="J1932">
        <v>8</v>
      </c>
      <c r="K1932" t="s">
        <v>37019</v>
      </c>
      <c r="L1932" t="s">
        <v>37454</v>
      </c>
      <c r="M1932" t="s">
        <v>37455</v>
      </c>
      <c r="N1932" t="s">
        <v>37097</v>
      </c>
      <c r="O1932" t="s">
        <v>37098</v>
      </c>
      <c r="P1932" t="s">
        <v>37461</v>
      </c>
      <c r="Q1932">
        <v>61.75</v>
      </c>
      <c r="R1932">
        <v>29.4</v>
      </c>
      <c r="S1932">
        <v>7</v>
      </c>
      <c r="T1932">
        <v>21.060124629603202</v>
      </c>
      <c r="U1932">
        <v>17.431192660550401</v>
      </c>
      <c r="V1932">
        <v>221</v>
      </c>
      <c r="W1932">
        <v>21</v>
      </c>
    </row>
    <row r="1933" spans="1:23">
      <c r="A1933" t="s">
        <v>37453</v>
      </c>
      <c r="B1933" t="s">
        <v>12087</v>
      </c>
      <c r="C1933" t="s">
        <v>12088</v>
      </c>
      <c r="D1933">
        <v>1996</v>
      </c>
      <c r="E1933" t="s">
        <v>12089</v>
      </c>
      <c r="F1933" t="s">
        <v>12092</v>
      </c>
      <c r="G1933">
        <v>8</v>
      </c>
      <c r="H1933" t="s">
        <v>13448</v>
      </c>
      <c r="J1933">
        <v>8</v>
      </c>
      <c r="K1933" t="s">
        <v>37019</v>
      </c>
      <c r="L1933" t="s">
        <v>37454</v>
      </c>
      <c r="M1933" t="s">
        <v>37455</v>
      </c>
      <c r="N1933" t="s">
        <v>37097</v>
      </c>
      <c r="O1933" t="s">
        <v>37098</v>
      </c>
      <c r="P1933" t="s">
        <v>37461</v>
      </c>
      <c r="Q1933">
        <v>61.75</v>
      </c>
      <c r="R1933">
        <v>29.4</v>
      </c>
      <c r="S1933">
        <v>7</v>
      </c>
      <c r="T1933">
        <v>22.050868949056401</v>
      </c>
      <c r="U1933">
        <v>16.5137614678899</v>
      </c>
      <c r="V1933">
        <v>221</v>
      </c>
      <c r="W1933">
        <v>22</v>
      </c>
    </row>
    <row r="1934" spans="1:23">
      <c r="A1934" t="s">
        <v>37453</v>
      </c>
      <c r="B1934" t="s">
        <v>12087</v>
      </c>
      <c r="C1934" t="s">
        <v>12088</v>
      </c>
      <c r="D1934">
        <v>1996</v>
      </c>
      <c r="E1934" t="s">
        <v>12089</v>
      </c>
      <c r="F1934" t="s">
        <v>12092</v>
      </c>
      <c r="G1934">
        <v>8</v>
      </c>
      <c r="H1934" t="s">
        <v>13448</v>
      </c>
      <c r="J1934">
        <v>8</v>
      </c>
      <c r="K1934" t="s">
        <v>37019</v>
      </c>
      <c r="L1934" t="s">
        <v>37454</v>
      </c>
      <c r="M1934" t="s">
        <v>37455</v>
      </c>
      <c r="N1934" t="s">
        <v>37097</v>
      </c>
      <c r="O1934" t="s">
        <v>37098</v>
      </c>
      <c r="P1934" t="s">
        <v>37461</v>
      </c>
      <c r="Q1934">
        <v>61.75</v>
      </c>
      <c r="R1934">
        <v>29.4</v>
      </c>
      <c r="S1934">
        <v>7</v>
      </c>
      <c r="T1934">
        <v>24.057907334703</v>
      </c>
      <c r="U1934">
        <v>17.431192660550401</v>
      </c>
      <c r="V1934">
        <v>221</v>
      </c>
      <c r="W1934">
        <v>24</v>
      </c>
    </row>
    <row r="1935" spans="1:23">
      <c r="A1935" t="s">
        <v>37453</v>
      </c>
      <c r="B1935" t="s">
        <v>12087</v>
      </c>
      <c r="C1935" t="s">
        <v>12088</v>
      </c>
      <c r="D1935">
        <v>1996</v>
      </c>
      <c r="E1935" t="s">
        <v>12089</v>
      </c>
      <c r="F1935" t="s">
        <v>12092</v>
      </c>
      <c r="G1935">
        <v>8</v>
      </c>
      <c r="H1935" t="s">
        <v>13448</v>
      </c>
      <c r="J1935">
        <v>8</v>
      </c>
      <c r="K1935" t="s">
        <v>37021</v>
      </c>
      <c r="L1935" t="s">
        <v>37454</v>
      </c>
      <c r="M1935" t="s">
        <v>37455</v>
      </c>
      <c r="N1935" t="s">
        <v>37097</v>
      </c>
      <c r="O1935" t="s">
        <v>37098</v>
      </c>
      <c r="P1935" t="s">
        <v>37182</v>
      </c>
      <c r="Q1935">
        <v>43.061943999999997</v>
      </c>
      <c r="R1935">
        <v>141.35416699999999</v>
      </c>
      <c r="S1935" s="16">
        <v>6</v>
      </c>
      <c r="T1935">
        <v>14.9793915603532</v>
      </c>
      <c r="U1935">
        <v>98.229073471548404</v>
      </c>
      <c r="V1935">
        <v>443</v>
      </c>
      <c r="W1935">
        <v>15</v>
      </c>
    </row>
    <row r="1936" spans="1:23">
      <c r="A1936" t="s">
        <v>37453</v>
      </c>
      <c r="B1936" t="s">
        <v>12087</v>
      </c>
      <c r="C1936" t="s">
        <v>12088</v>
      </c>
      <c r="D1936">
        <v>1996</v>
      </c>
      <c r="E1936" t="s">
        <v>12089</v>
      </c>
      <c r="F1936" t="s">
        <v>12092</v>
      </c>
      <c r="G1936">
        <v>8</v>
      </c>
      <c r="H1936" t="s">
        <v>13448</v>
      </c>
      <c r="J1936">
        <v>8</v>
      </c>
      <c r="K1936" t="s">
        <v>37021</v>
      </c>
      <c r="L1936" t="s">
        <v>37454</v>
      </c>
      <c r="M1936" t="s">
        <v>37455</v>
      </c>
      <c r="N1936" t="s">
        <v>37097</v>
      </c>
      <c r="O1936" t="s">
        <v>37098</v>
      </c>
      <c r="P1936" t="s">
        <v>37182</v>
      </c>
      <c r="Q1936">
        <v>43.061943999999997</v>
      </c>
      <c r="R1936">
        <v>141.35416699999999</v>
      </c>
      <c r="S1936" s="16">
        <v>6</v>
      </c>
      <c r="T1936">
        <v>16.498527968596601</v>
      </c>
      <c r="U1936">
        <v>19.420598533231399</v>
      </c>
      <c r="V1936">
        <v>443</v>
      </c>
      <c r="W1936">
        <v>16.5</v>
      </c>
    </row>
    <row r="1937" spans="1:23">
      <c r="A1937" t="s">
        <v>37453</v>
      </c>
      <c r="B1937" t="s">
        <v>12087</v>
      </c>
      <c r="C1937" t="s">
        <v>12088</v>
      </c>
      <c r="D1937">
        <v>1996</v>
      </c>
      <c r="E1937" t="s">
        <v>12089</v>
      </c>
      <c r="F1937" t="s">
        <v>12092</v>
      </c>
      <c r="G1937">
        <v>8</v>
      </c>
      <c r="H1937" t="s">
        <v>13448</v>
      </c>
      <c r="J1937">
        <v>8</v>
      </c>
      <c r="K1937" t="s">
        <v>37021</v>
      </c>
      <c r="L1937" t="s">
        <v>37454</v>
      </c>
      <c r="M1937" t="s">
        <v>37455</v>
      </c>
      <c r="N1937" t="s">
        <v>37097</v>
      </c>
      <c r="O1937" t="s">
        <v>37098</v>
      </c>
      <c r="P1937" t="s">
        <v>37182</v>
      </c>
      <c r="Q1937">
        <v>43.061943999999997</v>
      </c>
      <c r="R1937">
        <v>141.35416699999999</v>
      </c>
      <c r="S1937" s="16">
        <v>6</v>
      </c>
      <c r="T1937">
        <v>18.0058881256133</v>
      </c>
      <c r="U1937">
        <v>-0.395327886868727</v>
      </c>
      <c r="V1937">
        <v>443</v>
      </c>
      <c r="W1937">
        <v>18</v>
      </c>
    </row>
    <row r="1938" spans="1:23">
      <c r="A1938" t="s">
        <v>37453</v>
      </c>
      <c r="B1938" t="s">
        <v>12087</v>
      </c>
      <c r="C1938" t="s">
        <v>12088</v>
      </c>
      <c r="D1938">
        <v>1996</v>
      </c>
      <c r="E1938" t="s">
        <v>12089</v>
      </c>
      <c r="F1938" t="s">
        <v>12092</v>
      </c>
      <c r="G1938">
        <v>8</v>
      </c>
      <c r="H1938" t="s">
        <v>13448</v>
      </c>
      <c r="J1938">
        <v>8</v>
      </c>
      <c r="K1938" t="s">
        <v>37021</v>
      </c>
      <c r="L1938" t="s">
        <v>37454</v>
      </c>
      <c r="M1938" t="s">
        <v>37455</v>
      </c>
      <c r="N1938" t="s">
        <v>37097</v>
      </c>
      <c r="O1938" t="s">
        <v>37098</v>
      </c>
      <c r="P1938" t="s">
        <v>37182</v>
      </c>
      <c r="Q1938">
        <v>43.061943999999997</v>
      </c>
      <c r="R1938">
        <v>141.35416699999999</v>
      </c>
      <c r="S1938">
        <v>6</v>
      </c>
      <c r="T1938">
        <v>19.513248282629998</v>
      </c>
      <c r="U1938">
        <v>4.7098813397188604</v>
      </c>
      <c r="V1938">
        <v>443</v>
      </c>
      <c r="W1938">
        <v>19.5</v>
      </c>
    </row>
    <row r="1939" spans="1:23">
      <c r="A1939" t="s">
        <v>37453</v>
      </c>
      <c r="B1939" t="s">
        <v>12087</v>
      </c>
      <c r="C1939" t="s">
        <v>12088</v>
      </c>
      <c r="D1939">
        <v>1996</v>
      </c>
      <c r="E1939" t="s">
        <v>12089</v>
      </c>
      <c r="F1939" t="s">
        <v>12092</v>
      </c>
      <c r="G1939">
        <v>8</v>
      </c>
      <c r="H1939" t="s">
        <v>13448</v>
      </c>
      <c r="J1939">
        <v>8</v>
      </c>
      <c r="K1939" t="s">
        <v>37021</v>
      </c>
      <c r="L1939" t="s">
        <v>37454</v>
      </c>
      <c r="M1939" t="s">
        <v>37455</v>
      </c>
      <c r="N1939" t="s">
        <v>37097</v>
      </c>
      <c r="O1939" t="s">
        <v>37098</v>
      </c>
      <c r="P1939" t="s">
        <v>37182</v>
      </c>
      <c r="Q1939">
        <v>43.061943999999997</v>
      </c>
      <c r="R1939">
        <v>141.35416699999999</v>
      </c>
      <c r="S1939">
        <v>6</v>
      </c>
      <c r="T1939">
        <v>22.021589793915599</v>
      </c>
      <c r="U1939">
        <v>3.4926305557189599</v>
      </c>
      <c r="V1939">
        <v>443</v>
      </c>
      <c r="W1939">
        <v>22</v>
      </c>
    </row>
    <row r="1940" spans="1:23">
      <c r="A1940" t="s">
        <v>37453</v>
      </c>
      <c r="B1940" t="s">
        <v>12087</v>
      </c>
      <c r="C1940" t="s">
        <v>12088</v>
      </c>
      <c r="D1940">
        <v>1996</v>
      </c>
      <c r="E1940" t="s">
        <v>12089</v>
      </c>
      <c r="F1940" t="s">
        <v>12092</v>
      </c>
      <c r="G1940">
        <v>8</v>
      </c>
      <c r="H1940" t="s">
        <v>13448</v>
      </c>
      <c r="J1940">
        <v>8</v>
      </c>
      <c r="K1940" t="s">
        <v>37021</v>
      </c>
      <c r="L1940" t="s">
        <v>37454</v>
      </c>
      <c r="M1940" t="s">
        <v>37455</v>
      </c>
      <c r="N1940" t="s">
        <v>37097</v>
      </c>
      <c r="O1940" t="s">
        <v>37098</v>
      </c>
      <c r="P1940" t="s">
        <v>37182</v>
      </c>
      <c r="Q1940">
        <v>43.061943999999997</v>
      </c>
      <c r="R1940">
        <v>141.35416699999999</v>
      </c>
      <c r="S1940">
        <v>6</v>
      </c>
      <c r="T1940">
        <v>24.035328753680002</v>
      </c>
      <c r="U1940">
        <v>3.6217235305226101</v>
      </c>
      <c r="V1940">
        <v>443</v>
      </c>
      <c r="W1940">
        <v>24</v>
      </c>
    </row>
    <row r="1941" spans="1:23">
      <c r="A1941" t="s">
        <v>37453</v>
      </c>
      <c r="B1941" t="s">
        <v>12087</v>
      </c>
      <c r="C1941" t="s">
        <v>12088</v>
      </c>
      <c r="D1941">
        <v>1996</v>
      </c>
      <c r="E1941" t="s">
        <v>12089</v>
      </c>
      <c r="F1941" t="s">
        <v>12092</v>
      </c>
      <c r="G1941">
        <v>8</v>
      </c>
      <c r="H1941" t="s">
        <v>13448</v>
      </c>
      <c r="J1941">
        <v>8</v>
      </c>
      <c r="K1941" t="s">
        <v>37019</v>
      </c>
      <c r="L1941" t="s">
        <v>37454</v>
      </c>
      <c r="M1941" t="s">
        <v>37455</v>
      </c>
      <c r="N1941" t="s">
        <v>37097</v>
      </c>
      <c r="O1941" t="s">
        <v>37098</v>
      </c>
      <c r="P1941" t="s">
        <v>37462</v>
      </c>
      <c r="Q1941">
        <v>67.416667000000004</v>
      </c>
      <c r="R1941">
        <v>26.6</v>
      </c>
      <c r="S1941" s="16">
        <v>8</v>
      </c>
      <c r="T1941">
        <v>12.365063788027401</v>
      </c>
      <c r="U1941">
        <v>99.937620540952196</v>
      </c>
      <c r="V1941">
        <v>443</v>
      </c>
      <c r="W1941">
        <v>12</v>
      </c>
    </row>
    <row r="1942" spans="1:23">
      <c r="A1942" t="s">
        <v>37453</v>
      </c>
      <c r="B1942" t="s">
        <v>12087</v>
      </c>
      <c r="C1942" t="s">
        <v>12088</v>
      </c>
      <c r="D1942">
        <v>1996</v>
      </c>
      <c r="E1942" t="s">
        <v>12089</v>
      </c>
      <c r="F1942" t="s">
        <v>12092</v>
      </c>
      <c r="G1942">
        <v>8</v>
      </c>
      <c r="H1942" t="s">
        <v>13448</v>
      </c>
      <c r="J1942">
        <v>8</v>
      </c>
      <c r="K1942" t="s">
        <v>37019</v>
      </c>
      <c r="L1942" t="s">
        <v>37454</v>
      </c>
      <c r="M1942" t="s">
        <v>37455</v>
      </c>
      <c r="N1942" t="s">
        <v>37097</v>
      </c>
      <c r="O1942" t="s">
        <v>37098</v>
      </c>
      <c r="P1942" t="s">
        <v>37462</v>
      </c>
      <c r="Q1942">
        <v>67.416667000000004</v>
      </c>
      <c r="R1942">
        <v>26.6</v>
      </c>
      <c r="S1942" s="16">
        <v>8</v>
      </c>
      <c r="T1942">
        <v>13.8842001962708</v>
      </c>
      <c r="U1942">
        <v>99.835770208313306</v>
      </c>
      <c r="V1942">
        <v>443</v>
      </c>
      <c r="W1942">
        <v>13.5</v>
      </c>
    </row>
    <row r="1943" spans="1:23">
      <c r="A1943" t="s">
        <v>37453</v>
      </c>
      <c r="B1943" t="s">
        <v>12087</v>
      </c>
      <c r="C1943" t="s">
        <v>12088</v>
      </c>
      <c r="D1943">
        <v>1996</v>
      </c>
      <c r="E1943" t="s">
        <v>12089</v>
      </c>
      <c r="F1943" t="s">
        <v>12092</v>
      </c>
      <c r="G1943">
        <v>8</v>
      </c>
      <c r="H1943" t="s">
        <v>13448</v>
      </c>
      <c r="J1943">
        <v>8</v>
      </c>
      <c r="K1943" t="s">
        <v>37019</v>
      </c>
      <c r="L1943" t="s">
        <v>37454</v>
      </c>
      <c r="M1943" t="s">
        <v>37455</v>
      </c>
      <c r="N1943" t="s">
        <v>37097</v>
      </c>
      <c r="O1943" t="s">
        <v>37098</v>
      </c>
      <c r="P1943" t="s">
        <v>37462</v>
      </c>
      <c r="Q1943">
        <v>67.416667000000004</v>
      </c>
      <c r="R1943">
        <v>26.6</v>
      </c>
      <c r="S1943" s="16">
        <v>8</v>
      </c>
      <c r="T1943">
        <v>15.391560353287501</v>
      </c>
      <c r="U1943">
        <v>99.893660822913503</v>
      </c>
      <c r="V1943">
        <v>443</v>
      </c>
      <c r="W1943">
        <v>15</v>
      </c>
    </row>
    <row r="1944" spans="1:23">
      <c r="A1944" t="s">
        <v>37453</v>
      </c>
      <c r="B1944" t="s">
        <v>12087</v>
      </c>
      <c r="C1944" t="s">
        <v>12088</v>
      </c>
      <c r="D1944">
        <v>1996</v>
      </c>
      <c r="E1944" t="s">
        <v>12089</v>
      </c>
      <c r="F1944" t="s">
        <v>12092</v>
      </c>
      <c r="G1944">
        <v>8</v>
      </c>
      <c r="H1944" t="s">
        <v>13448</v>
      </c>
      <c r="J1944">
        <v>8</v>
      </c>
      <c r="K1944" t="s">
        <v>37019</v>
      </c>
      <c r="L1944" t="s">
        <v>37454</v>
      </c>
      <c r="M1944" t="s">
        <v>37455</v>
      </c>
      <c r="N1944" t="s">
        <v>37097</v>
      </c>
      <c r="O1944" t="s">
        <v>37098</v>
      </c>
      <c r="P1944" t="s">
        <v>37462</v>
      </c>
      <c r="Q1944">
        <v>67.416667000000004</v>
      </c>
      <c r="R1944">
        <v>26.6</v>
      </c>
      <c r="S1944" s="16">
        <v>8</v>
      </c>
      <c r="T1944">
        <v>16.887144259077498</v>
      </c>
      <c r="U1944">
        <v>99.953563678128106</v>
      </c>
      <c r="V1944">
        <v>443</v>
      </c>
      <c r="W1944">
        <v>16.5</v>
      </c>
    </row>
    <row r="1945" spans="1:23">
      <c r="A1945" t="s">
        <v>37453</v>
      </c>
      <c r="B1945" t="s">
        <v>12087</v>
      </c>
      <c r="C1945" t="s">
        <v>12088</v>
      </c>
      <c r="D1945">
        <v>1996</v>
      </c>
      <c r="E1945" t="s">
        <v>12089</v>
      </c>
      <c r="F1945" t="s">
        <v>12092</v>
      </c>
      <c r="G1945">
        <v>8</v>
      </c>
      <c r="H1945" t="s">
        <v>13448</v>
      </c>
      <c r="J1945">
        <v>8</v>
      </c>
      <c r="K1945" t="s">
        <v>37019</v>
      </c>
      <c r="L1945" t="s">
        <v>37454</v>
      </c>
      <c r="M1945" t="s">
        <v>37455</v>
      </c>
      <c r="N1945" t="s">
        <v>37097</v>
      </c>
      <c r="O1945" t="s">
        <v>37098</v>
      </c>
      <c r="P1945" t="s">
        <v>37462</v>
      </c>
      <c r="Q1945">
        <v>67.416667000000004</v>
      </c>
      <c r="R1945">
        <v>26.6</v>
      </c>
      <c r="S1945" s="16">
        <v>8</v>
      </c>
      <c r="T1945">
        <v>18.3473994111874</v>
      </c>
      <c r="U1945">
        <v>99.861774548561499</v>
      </c>
      <c r="V1945">
        <v>443</v>
      </c>
      <c r="W1945">
        <v>18</v>
      </c>
    </row>
    <row r="1946" spans="1:23">
      <c r="A1946" t="s">
        <v>37453</v>
      </c>
      <c r="B1946" t="s">
        <v>12087</v>
      </c>
      <c r="C1946" t="s">
        <v>12088</v>
      </c>
      <c r="D1946">
        <v>1996</v>
      </c>
      <c r="E1946" t="s">
        <v>12089</v>
      </c>
      <c r="F1946" t="s">
        <v>12092</v>
      </c>
      <c r="G1946">
        <v>8</v>
      </c>
      <c r="H1946" t="s">
        <v>13448</v>
      </c>
      <c r="J1946">
        <v>8</v>
      </c>
      <c r="K1946" t="s">
        <v>37019</v>
      </c>
      <c r="L1946" t="s">
        <v>37454</v>
      </c>
      <c r="M1946" t="s">
        <v>37455</v>
      </c>
      <c r="N1946" t="s">
        <v>37097</v>
      </c>
      <c r="O1946" t="s">
        <v>37098</v>
      </c>
      <c r="P1946" t="s">
        <v>37462</v>
      </c>
      <c r="Q1946">
        <v>67.416667000000004</v>
      </c>
      <c r="R1946">
        <v>26.6</v>
      </c>
      <c r="S1946" s="16">
        <v>8</v>
      </c>
      <c r="T1946">
        <v>19.4896957801766</v>
      </c>
      <c r="U1946">
        <v>99.9820446222095</v>
      </c>
      <c r="V1946">
        <v>443</v>
      </c>
      <c r="W1946">
        <v>19.5</v>
      </c>
    </row>
    <row r="1947" spans="1:23">
      <c r="A1947" t="s">
        <v>37453</v>
      </c>
      <c r="B1947" t="s">
        <v>12087</v>
      </c>
      <c r="C1947" t="s">
        <v>12088</v>
      </c>
      <c r="D1947">
        <v>1996</v>
      </c>
      <c r="E1947" t="s">
        <v>12089</v>
      </c>
      <c r="F1947" t="s">
        <v>12092</v>
      </c>
      <c r="G1947">
        <v>8</v>
      </c>
      <c r="H1947" t="s">
        <v>13448</v>
      </c>
      <c r="J1947">
        <v>8</v>
      </c>
      <c r="K1947" t="s">
        <v>37019</v>
      </c>
      <c r="L1947" t="s">
        <v>37454</v>
      </c>
      <c r="M1947" t="s">
        <v>37455</v>
      </c>
      <c r="N1947" t="s">
        <v>37097</v>
      </c>
      <c r="O1947" t="s">
        <v>37098</v>
      </c>
      <c r="P1947" t="s">
        <v>37462</v>
      </c>
      <c r="Q1947">
        <v>67.416667000000004</v>
      </c>
      <c r="R1947">
        <v>26.6</v>
      </c>
      <c r="S1947" s="16">
        <v>8</v>
      </c>
      <c r="T1947">
        <v>22.009813542688899</v>
      </c>
      <c r="U1947">
        <v>72.422087591286001</v>
      </c>
      <c r="V1947">
        <v>443</v>
      </c>
      <c r="W1947">
        <v>22</v>
      </c>
    </row>
    <row r="1948" spans="1:23">
      <c r="A1948" t="s">
        <v>37453</v>
      </c>
      <c r="B1948" t="s">
        <v>12087</v>
      </c>
      <c r="C1948" t="s">
        <v>12088</v>
      </c>
      <c r="D1948">
        <v>1996</v>
      </c>
      <c r="E1948" t="s">
        <v>12089</v>
      </c>
      <c r="F1948" t="s">
        <v>12092</v>
      </c>
      <c r="G1948">
        <v>8</v>
      </c>
      <c r="H1948" t="s">
        <v>13448</v>
      </c>
      <c r="J1948">
        <v>8</v>
      </c>
      <c r="K1948" t="s">
        <v>37019</v>
      </c>
      <c r="L1948" t="s">
        <v>37454</v>
      </c>
      <c r="M1948" t="s">
        <v>37455</v>
      </c>
      <c r="N1948" t="s">
        <v>37097</v>
      </c>
      <c r="O1948" t="s">
        <v>37098</v>
      </c>
      <c r="P1948" t="s">
        <v>37462</v>
      </c>
      <c r="Q1948">
        <v>67.416667000000004</v>
      </c>
      <c r="R1948">
        <v>26.6</v>
      </c>
      <c r="S1948" s="16">
        <v>8</v>
      </c>
      <c r="T1948">
        <v>24</v>
      </c>
      <c r="U1948">
        <v>71.766561514195502</v>
      </c>
      <c r="V1948">
        <v>443</v>
      </c>
      <c r="W1948">
        <v>24</v>
      </c>
    </row>
    <row r="1949" spans="1:23">
      <c r="A1949" t="s">
        <v>37453</v>
      </c>
      <c r="B1949" t="s">
        <v>12087</v>
      </c>
      <c r="C1949" t="s">
        <v>12088</v>
      </c>
      <c r="D1949">
        <v>1996</v>
      </c>
      <c r="E1949" t="s">
        <v>12089</v>
      </c>
      <c r="F1949" t="s">
        <v>12092</v>
      </c>
      <c r="G1949">
        <v>8</v>
      </c>
      <c r="H1949" t="s">
        <v>13448</v>
      </c>
      <c r="J1949">
        <v>8</v>
      </c>
      <c r="K1949" t="s">
        <v>37019</v>
      </c>
      <c r="L1949" t="s">
        <v>37454</v>
      </c>
      <c r="M1949" t="s">
        <v>37455</v>
      </c>
      <c r="N1949" t="s">
        <v>37097</v>
      </c>
      <c r="O1949" t="s">
        <v>37098</v>
      </c>
      <c r="P1949" t="s">
        <v>37463</v>
      </c>
      <c r="Q1949">
        <v>62.316667000000002</v>
      </c>
      <c r="R1949">
        <v>27.916667</v>
      </c>
      <c r="S1949" s="16">
        <v>8</v>
      </c>
      <c r="T1949">
        <v>11.811579980372899</v>
      </c>
      <c r="U1949">
        <v>100.032195849831</v>
      </c>
      <c r="V1949">
        <v>443</v>
      </c>
      <c r="W1949">
        <v>12</v>
      </c>
    </row>
    <row r="1950" spans="1:23">
      <c r="A1950" t="s">
        <v>37453</v>
      </c>
      <c r="B1950" t="s">
        <v>12087</v>
      </c>
      <c r="C1950" t="s">
        <v>12088</v>
      </c>
      <c r="D1950">
        <v>1996</v>
      </c>
      <c r="E1950" t="s">
        <v>12089</v>
      </c>
      <c r="F1950" t="s">
        <v>12092</v>
      </c>
      <c r="G1950">
        <v>8</v>
      </c>
      <c r="H1950" t="s">
        <v>13448</v>
      </c>
      <c r="J1950">
        <v>8</v>
      </c>
      <c r="K1950" t="s">
        <v>37019</v>
      </c>
      <c r="L1950" t="s">
        <v>37454</v>
      </c>
      <c r="M1950" t="s">
        <v>37455</v>
      </c>
      <c r="N1950" t="s">
        <v>37097</v>
      </c>
      <c r="O1950" t="s">
        <v>37098</v>
      </c>
      <c r="P1950" t="s">
        <v>37463</v>
      </c>
      <c r="Q1950">
        <v>62.316667000000002</v>
      </c>
      <c r="R1950">
        <v>27.916667</v>
      </c>
      <c r="S1950" s="16">
        <v>8</v>
      </c>
      <c r="T1950">
        <v>13.3189401373895</v>
      </c>
      <c r="U1950">
        <v>99.774629051182103</v>
      </c>
      <c r="V1950">
        <v>443</v>
      </c>
      <c r="W1950">
        <v>13.5</v>
      </c>
    </row>
    <row r="1951" spans="1:23">
      <c r="A1951" t="s">
        <v>37453</v>
      </c>
      <c r="B1951" t="s">
        <v>12087</v>
      </c>
      <c r="C1951" t="s">
        <v>12088</v>
      </c>
      <c r="D1951">
        <v>1996</v>
      </c>
      <c r="E1951" t="s">
        <v>12089</v>
      </c>
      <c r="F1951" t="s">
        <v>12092</v>
      </c>
      <c r="G1951">
        <v>8</v>
      </c>
      <c r="H1951" t="s">
        <v>13448</v>
      </c>
      <c r="J1951">
        <v>8</v>
      </c>
      <c r="K1951" t="s">
        <v>37019</v>
      </c>
      <c r="L1951" t="s">
        <v>37454</v>
      </c>
      <c r="M1951" t="s">
        <v>37455</v>
      </c>
      <c r="N1951" t="s">
        <v>37097</v>
      </c>
      <c r="O1951" t="s">
        <v>37098</v>
      </c>
      <c r="P1951" t="s">
        <v>37463</v>
      </c>
      <c r="Q1951">
        <v>62.316667000000002</v>
      </c>
      <c r="R1951">
        <v>27.916667</v>
      </c>
      <c r="S1951" s="16">
        <v>8</v>
      </c>
      <c r="T1951">
        <v>14.8027477919528</v>
      </c>
      <c r="U1951">
        <v>99.836544147011196</v>
      </c>
      <c r="V1951">
        <v>443</v>
      </c>
      <c r="W1951">
        <v>15</v>
      </c>
    </row>
    <row r="1952" spans="1:23">
      <c r="A1952" t="s">
        <v>37453</v>
      </c>
      <c r="B1952" t="s">
        <v>12087</v>
      </c>
      <c r="C1952" t="s">
        <v>12088</v>
      </c>
      <c r="D1952">
        <v>1996</v>
      </c>
      <c r="E1952" t="s">
        <v>12089</v>
      </c>
      <c r="F1952" t="s">
        <v>12092</v>
      </c>
      <c r="G1952">
        <v>8</v>
      </c>
      <c r="H1952" t="s">
        <v>13448</v>
      </c>
      <c r="J1952">
        <v>8</v>
      </c>
      <c r="K1952" t="s">
        <v>37019</v>
      </c>
      <c r="L1952" t="s">
        <v>37454</v>
      </c>
      <c r="M1952" t="s">
        <v>37455</v>
      </c>
      <c r="N1952" t="s">
        <v>37097</v>
      </c>
      <c r="O1952" t="s">
        <v>37098</v>
      </c>
      <c r="P1952" t="s">
        <v>37463</v>
      </c>
      <c r="Q1952">
        <v>62.316667000000002</v>
      </c>
      <c r="R1952">
        <v>27.916667</v>
      </c>
      <c r="S1952" s="16">
        <v>8</v>
      </c>
      <c r="T1952">
        <v>16.333660451422901</v>
      </c>
      <c r="U1952">
        <v>99.890410280382497</v>
      </c>
      <c r="V1952">
        <v>443</v>
      </c>
      <c r="W1952">
        <v>16.5</v>
      </c>
    </row>
    <row r="1953" spans="1:23">
      <c r="A1953" t="s">
        <v>37453</v>
      </c>
      <c r="B1953" t="s">
        <v>12087</v>
      </c>
      <c r="C1953" t="s">
        <v>12088</v>
      </c>
      <c r="D1953">
        <v>1996</v>
      </c>
      <c r="E1953" t="s">
        <v>12089</v>
      </c>
      <c r="F1953" t="s">
        <v>12092</v>
      </c>
      <c r="G1953">
        <v>8</v>
      </c>
      <c r="H1953" t="s">
        <v>13448</v>
      </c>
      <c r="J1953">
        <v>8</v>
      </c>
      <c r="K1953" t="s">
        <v>37019</v>
      </c>
      <c r="L1953" t="s">
        <v>37454</v>
      </c>
      <c r="M1953" t="s">
        <v>37455</v>
      </c>
      <c r="N1953" t="s">
        <v>37097</v>
      </c>
      <c r="O1953" t="s">
        <v>37098</v>
      </c>
      <c r="P1953" t="s">
        <v>37463</v>
      </c>
      <c r="Q1953">
        <v>62.316667000000002</v>
      </c>
      <c r="R1953">
        <v>27.916667</v>
      </c>
      <c r="S1953" s="16">
        <v>8</v>
      </c>
      <c r="T1953">
        <v>17.817468105986201</v>
      </c>
      <c r="U1953">
        <v>99.952325376211604</v>
      </c>
      <c r="V1953">
        <v>443</v>
      </c>
      <c r="W1953">
        <v>18</v>
      </c>
    </row>
    <row r="1954" spans="1:23">
      <c r="A1954" t="s">
        <v>37453</v>
      </c>
      <c r="B1954" t="s">
        <v>12087</v>
      </c>
      <c r="C1954" t="s">
        <v>12088</v>
      </c>
      <c r="D1954">
        <v>1996</v>
      </c>
      <c r="E1954" t="s">
        <v>12089</v>
      </c>
      <c r="F1954" t="s">
        <v>12092</v>
      </c>
      <c r="G1954">
        <v>8</v>
      </c>
      <c r="H1954" t="s">
        <v>13448</v>
      </c>
      <c r="J1954">
        <v>8</v>
      </c>
      <c r="K1954" t="s">
        <v>37019</v>
      </c>
      <c r="L1954" t="s">
        <v>37454</v>
      </c>
      <c r="M1954" t="s">
        <v>37455</v>
      </c>
      <c r="N1954" t="s">
        <v>37097</v>
      </c>
      <c r="O1954" t="s">
        <v>37098</v>
      </c>
      <c r="P1954" t="s">
        <v>37463</v>
      </c>
      <c r="Q1954">
        <v>62.316667000000002</v>
      </c>
      <c r="R1954">
        <v>27.916667</v>
      </c>
      <c r="S1954" s="16">
        <v>8</v>
      </c>
      <c r="T1954">
        <v>19.513248282629998</v>
      </c>
      <c r="U1954">
        <v>30.261931812904901</v>
      </c>
      <c r="V1954">
        <v>443</v>
      </c>
      <c r="W1954">
        <v>19.5</v>
      </c>
    </row>
    <row r="1955" spans="1:23">
      <c r="A1955" t="s">
        <v>37453</v>
      </c>
      <c r="B1955" t="s">
        <v>12087</v>
      </c>
      <c r="C1955" t="s">
        <v>12088</v>
      </c>
      <c r="D1955">
        <v>1996</v>
      </c>
      <c r="E1955" t="s">
        <v>12089</v>
      </c>
      <c r="F1955" t="s">
        <v>12092</v>
      </c>
      <c r="G1955">
        <v>8</v>
      </c>
      <c r="H1955" t="s">
        <v>13448</v>
      </c>
      <c r="J1955">
        <v>8</v>
      </c>
      <c r="K1955" t="s">
        <v>37019</v>
      </c>
      <c r="L1955" t="s">
        <v>37454</v>
      </c>
      <c r="M1955" t="s">
        <v>37455</v>
      </c>
      <c r="N1955" t="s">
        <v>37097</v>
      </c>
      <c r="O1955" t="s">
        <v>37098</v>
      </c>
      <c r="P1955" t="s">
        <v>37463</v>
      </c>
      <c r="Q1955">
        <v>62.316667000000002</v>
      </c>
      <c r="R1955">
        <v>27.916667</v>
      </c>
      <c r="S1955" s="16">
        <v>8</v>
      </c>
      <c r="T1955">
        <v>22.021589793915599</v>
      </c>
      <c r="U1955">
        <v>1.2844286629744699</v>
      </c>
      <c r="V1955">
        <v>443</v>
      </c>
      <c r="W1955">
        <v>22</v>
      </c>
    </row>
    <row r="1956" spans="1:23">
      <c r="A1956" t="s">
        <v>37453</v>
      </c>
      <c r="B1956" t="s">
        <v>12087</v>
      </c>
      <c r="C1956" t="s">
        <v>12088</v>
      </c>
      <c r="D1956">
        <v>1996</v>
      </c>
      <c r="E1956" t="s">
        <v>12089</v>
      </c>
      <c r="F1956" t="s">
        <v>12092</v>
      </c>
      <c r="G1956">
        <v>8</v>
      </c>
      <c r="H1956" t="s">
        <v>13448</v>
      </c>
      <c r="J1956">
        <v>8</v>
      </c>
      <c r="K1956" t="s">
        <v>37019</v>
      </c>
      <c r="L1956" t="s">
        <v>37454</v>
      </c>
      <c r="M1956" t="s">
        <v>37455</v>
      </c>
      <c r="N1956" t="s">
        <v>37097</v>
      </c>
      <c r="O1956" t="s">
        <v>37098</v>
      </c>
      <c r="P1956" t="s">
        <v>37463</v>
      </c>
      <c r="Q1956">
        <v>62.316667000000002</v>
      </c>
      <c r="R1956">
        <v>27.916667</v>
      </c>
      <c r="S1956" s="16">
        <v>8</v>
      </c>
      <c r="T1956">
        <v>24</v>
      </c>
      <c r="U1956">
        <v>0.157728706624638</v>
      </c>
      <c r="V1956">
        <v>443</v>
      </c>
      <c r="W1956">
        <v>24</v>
      </c>
    </row>
    <row r="1957" spans="1:23">
      <c r="A1957" t="s">
        <v>37453</v>
      </c>
      <c r="B1957" t="s">
        <v>12087</v>
      </c>
      <c r="C1957" t="s">
        <v>12088</v>
      </c>
      <c r="D1957">
        <v>1996</v>
      </c>
      <c r="E1957" t="s">
        <v>12089</v>
      </c>
      <c r="F1957" t="s">
        <v>12092</v>
      </c>
      <c r="G1957">
        <v>8</v>
      </c>
      <c r="H1957" t="s">
        <v>13448</v>
      </c>
      <c r="J1957">
        <v>8</v>
      </c>
      <c r="K1957" t="s">
        <v>37019</v>
      </c>
      <c r="L1957" t="s">
        <v>37454</v>
      </c>
      <c r="M1957" t="s">
        <v>37455</v>
      </c>
      <c r="N1957" t="s">
        <v>37097</v>
      </c>
      <c r="O1957" t="s">
        <v>37098</v>
      </c>
      <c r="P1957" t="s">
        <v>37464</v>
      </c>
      <c r="Q1957">
        <v>65.966667000000001</v>
      </c>
      <c r="R1957">
        <v>29.166667</v>
      </c>
      <c r="S1957">
        <v>7</v>
      </c>
      <c r="T1957">
        <v>16.745445052448801</v>
      </c>
      <c r="U1957">
        <v>100.305810397553</v>
      </c>
      <c r="V1957">
        <v>221</v>
      </c>
      <c r="W1957">
        <v>16</v>
      </c>
    </row>
    <row r="1958" spans="1:23">
      <c r="A1958" t="s">
        <v>37453</v>
      </c>
      <c r="B1958" t="s">
        <v>12087</v>
      </c>
      <c r="C1958" t="s">
        <v>12088</v>
      </c>
      <c r="D1958">
        <v>1996</v>
      </c>
      <c r="E1958" t="s">
        <v>12089</v>
      </c>
      <c r="F1958" t="s">
        <v>12092</v>
      </c>
      <c r="G1958">
        <v>8</v>
      </c>
      <c r="H1958" t="s">
        <v>13448</v>
      </c>
      <c r="J1958">
        <v>8</v>
      </c>
      <c r="K1958" t="s">
        <v>37019</v>
      </c>
      <c r="L1958" t="s">
        <v>37454</v>
      </c>
      <c r="M1958" t="s">
        <v>37455</v>
      </c>
      <c r="N1958" t="s">
        <v>37097</v>
      </c>
      <c r="O1958" t="s">
        <v>37098</v>
      </c>
      <c r="P1958" t="s">
        <v>37464</v>
      </c>
      <c r="Q1958">
        <v>65.966667000000001</v>
      </c>
      <c r="R1958">
        <v>29.166667</v>
      </c>
      <c r="S1958">
        <v>7</v>
      </c>
      <c r="T1958">
        <v>18.580931263858002</v>
      </c>
      <c r="U1958">
        <v>100.152905198776</v>
      </c>
      <c r="V1958">
        <v>221</v>
      </c>
      <c r="W1958">
        <v>18</v>
      </c>
    </row>
    <row r="1959" spans="1:23">
      <c r="A1959" t="s">
        <v>37453</v>
      </c>
      <c r="B1959" t="s">
        <v>12087</v>
      </c>
      <c r="C1959" t="s">
        <v>12088</v>
      </c>
      <c r="D1959">
        <v>1996</v>
      </c>
      <c r="E1959" t="s">
        <v>12089</v>
      </c>
      <c r="F1959" t="s">
        <v>12092</v>
      </c>
      <c r="G1959">
        <v>8</v>
      </c>
      <c r="H1959" t="s">
        <v>13448</v>
      </c>
      <c r="J1959">
        <v>8</v>
      </c>
      <c r="K1959" t="s">
        <v>37019</v>
      </c>
      <c r="L1959" t="s">
        <v>37454</v>
      </c>
      <c r="M1959" t="s">
        <v>37455</v>
      </c>
      <c r="N1959" t="s">
        <v>37097</v>
      </c>
      <c r="O1959" t="s">
        <v>37098</v>
      </c>
      <c r="P1959" t="s">
        <v>37464</v>
      </c>
      <c r="Q1959">
        <v>65.966667000000001</v>
      </c>
      <c r="R1959">
        <v>29.166667</v>
      </c>
      <c r="S1959">
        <v>7</v>
      </c>
      <c r="T1959">
        <v>19.584016490707</v>
      </c>
      <c r="U1959">
        <v>100.45871559632999</v>
      </c>
      <c r="V1959">
        <v>221</v>
      </c>
      <c r="W1959">
        <v>19.5</v>
      </c>
    </row>
    <row r="1960" spans="1:23">
      <c r="A1960" t="s">
        <v>37453</v>
      </c>
      <c r="B1960" t="s">
        <v>12087</v>
      </c>
      <c r="C1960" t="s">
        <v>12088</v>
      </c>
      <c r="D1960">
        <v>1996</v>
      </c>
      <c r="E1960" t="s">
        <v>12089</v>
      </c>
      <c r="F1960" t="s">
        <v>12092</v>
      </c>
      <c r="G1960">
        <v>8</v>
      </c>
      <c r="H1960" t="s">
        <v>13448</v>
      </c>
      <c r="J1960">
        <v>8</v>
      </c>
      <c r="K1960" t="s">
        <v>37019</v>
      </c>
      <c r="L1960" t="s">
        <v>37454</v>
      </c>
      <c r="M1960" t="s">
        <v>37455</v>
      </c>
      <c r="N1960" t="s">
        <v>37097</v>
      </c>
      <c r="O1960" t="s">
        <v>37098</v>
      </c>
      <c r="P1960" t="s">
        <v>37464</v>
      </c>
      <c r="Q1960">
        <v>65.966667000000001</v>
      </c>
      <c r="R1960">
        <v>29.166667</v>
      </c>
      <c r="S1960">
        <v>7</v>
      </c>
      <c r="T1960">
        <v>20.290513096957401</v>
      </c>
      <c r="U1960">
        <v>99.3883792048929</v>
      </c>
      <c r="V1960">
        <v>221</v>
      </c>
      <c r="W1960">
        <v>20</v>
      </c>
    </row>
    <row r="1961" spans="1:23">
      <c r="A1961" t="s">
        <v>37453</v>
      </c>
      <c r="B1961" t="s">
        <v>12087</v>
      </c>
      <c r="C1961" t="s">
        <v>12088</v>
      </c>
      <c r="D1961">
        <v>1996</v>
      </c>
      <c r="E1961" t="s">
        <v>12089</v>
      </c>
      <c r="F1961" t="s">
        <v>12092</v>
      </c>
      <c r="G1961">
        <v>8</v>
      </c>
      <c r="H1961" t="s">
        <v>13448</v>
      </c>
      <c r="J1961">
        <v>8</v>
      </c>
      <c r="K1961" t="s">
        <v>37019</v>
      </c>
      <c r="L1961" t="s">
        <v>37454</v>
      </c>
      <c r="M1961" t="s">
        <v>37455</v>
      </c>
      <c r="N1961" t="s">
        <v>37097</v>
      </c>
      <c r="O1961" t="s">
        <v>37098</v>
      </c>
      <c r="P1961" t="s">
        <v>37464</v>
      </c>
      <c r="Q1961">
        <v>65.966667000000001</v>
      </c>
      <c r="R1961">
        <v>29.166667</v>
      </c>
      <c r="S1961">
        <v>7</v>
      </c>
      <c r="T1961">
        <v>21.2669365392569</v>
      </c>
      <c r="U1961">
        <v>93.425076452599299</v>
      </c>
      <c r="V1961">
        <v>221</v>
      </c>
      <c r="W1961">
        <v>21</v>
      </c>
    </row>
    <row r="1962" spans="1:23">
      <c r="A1962" t="s">
        <v>37453</v>
      </c>
      <c r="B1962" t="s">
        <v>12087</v>
      </c>
      <c r="C1962" t="s">
        <v>12088</v>
      </c>
      <c r="D1962">
        <v>1996</v>
      </c>
      <c r="E1962" t="s">
        <v>12089</v>
      </c>
      <c r="F1962" t="s">
        <v>12092</v>
      </c>
      <c r="G1962">
        <v>8</v>
      </c>
      <c r="H1962" t="s">
        <v>13448</v>
      </c>
      <c r="J1962">
        <v>8</v>
      </c>
      <c r="K1962" t="s">
        <v>37019</v>
      </c>
      <c r="L1962" t="s">
        <v>37454</v>
      </c>
      <c r="M1962" t="s">
        <v>37455</v>
      </c>
      <c r="N1962" t="s">
        <v>37097</v>
      </c>
      <c r="O1962" t="s">
        <v>37098</v>
      </c>
      <c r="P1962" t="s">
        <v>37464</v>
      </c>
      <c r="Q1962">
        <v>65.966667000000001</v>
      </c>
      <c r="R1962">
        <v>29.166667</v>
      </c>
      <c r="S1962">
        <v>7</v>
      </c>
      <c r="T1962">
        <v>22.2695878001315</v>
      </c>
      <c r="U1962">
        <v>93.577981651376106</v>
      </c>
      <c r="V1962">
        <v>221</v>
      </c>
      <c r="W1962">
        <v>22</v>
      </c>
    </row>
    <row r="1963" spans="1:23">
      <c r="A1963" t="s">
        <v>37453</v>
      </c>
      <c r="B1963" t="s">
        <v>12087</v>
      </c>
      <c r="C1963" t="s">
        <v>12088</v>
      </c>
      <c r="D1963">
        <v>1996</v>
      </c>
      <c r="E1963" t="s">
        <v>12089</v>
      </c>
      <c r="F1963" t="s">
        <v>12092</v>
      </c>
      <c r="G1963">
        <v>8</v>
      </c>
      <c r="H1963" t="s">
        <v>13448</v>
      </c>
      <c r="J1963">
        <v>8</v>
      </c>
      <c r="K1963" t="s">
        <v>37019</v>
      </c>
      <c r="L1963" t="s">
        <v>37454</v>
      </c>
      <c r="M1963" t="s">
        <v>37455</v>
      </c>
      <c r="N1963" t="s">
        <v>37097</v>
      </c>
      <c r="O1963" t="s">
        <v>37098</v>
      </c>
      <c r="P1963" t="s">
        <v>37464</v>
      </c>
      <c r="Q1963">
        <v>65.966667000000001</v>
      </c>
      <c r="R1963">
        <v>29.166667</v>
      </c>
      <c r="S1963">
        <v>7</v>
      </c>
      <c r="T1963">
        <v>24.291136923045599</v>
      </c>
      <c r="U1963">
        <v>96.483180428134503</v>
      </c>
      <c r="V1963">
        <v>221</v>
      </c>
      <c r="W1963">
        <v>24</v>
      </c>
    </row>
    <row r="1964" spans="1:23">
      <c r="A1964" t="s">
        <v>37453</v>
      </c>
      <c r="B1964" t="s">
        <v>12087</v>
      </c>
      <c r="C1964" t="s">
        <v>12088</v>
      </c>
      <c r="D1964">
        <v>1996</v>
      </c>
      <c r="E1964" t="s">
        <v>12089</v>
      </c>
      <c r="F1964" t="s">
        <v>12092</v>
      </c>
      <c r="G1964">
        <v>8</v>
      </c>
      <c r="H1964" t="s">
        <v>13448</v>
      </c>
      <c r="J1964">
        <v>8</v>
      </c>
      <c r="K1964" t="s">
        <v>37019</v>
      </c>
      <c r="L1964" t="s">
        <v>37454</v>
      </c>
      <c r="M1964" t="s">
        <v>37455</v>
      </c>
      <c r="N1964" t="s">
        <v>37097</v>
      </c>
      <c r="O1964" t="s">
        <v>37098</v>
      </c>
      <c r="P1964" t="s">
        <v>37465</v>
      </c>
      <c r="Q1964">
        <v>65.966667000000001</v>
      </c>
      <c r="R1964">
        <v>29.166667</v>
      </c>
      <c r="S1964">
        <v>7</v>
      </c>
      <c r="T1964">
        <v>16.265641422052202</v>
      </c>
      <c r="U1964">
        <v>100</v>
      </c>
      <c r="V1964">
        <v>221</v>
      </c>
      <c r="W1964">
        <v>16</v>
      </c>
    </row>
    <row r="1965" spans="1:23">
      <c r="A1965" t="s">
        <v>37453</v>
      </c>
      <c r="B1965" t="s">
        <v>12087</v>
      </c>
      <c r="C1965" t="s">
        <v>12088</v>
      </c>
      <c r="D1965">
        <v>1996</v>
      </c>
      <c r="E1965" t="s">
        <v>12089</v>
      </c>
      <c r="F1965" t="s">
        <v>12092</v>
      </c>
      <c r="G1965">
        <v>8</v>
      </c>
      <c r="H1965" t="s">
        <v>13448</v>
      </c>
      <c r="J1965">
        <v>8</v>
      </c>
      <c r="K1965" t="s">
        <v>37019</v>
      </c>
      <c r="L1965" t="s">
        <v>37454</v>
      </c>
      <c r="M1965" t="s">
        <v>37455</v>
      </c>
      <c r="N1965" t="s">
        <v>37097</v>
      </c>
      <c r="O1965" t="s">
        <v>37098</v>
      </c>
      <c r="P1965" t="s">
        <v>37465</v>
      </c>
      <c r="Q1965">
        <v>65.966667000000001</v>
      </c>
      <c r="R1965">
        <v>29.166667</v>
      </c>
      <c r="S1965">
        <v>7</v>
      </c>
      <c r="T1965">
        <v>18.279813123402199</v>
      </c>
      <c r="U1965">
        <v>100.305810397553</v>
      </c>
      <c r="V1965">
        <v>221</v>
      </c>
      <c r="W1965">
        <v>18</v>
      </c>
    </row>
    <row r="1966" spans="1:23">
      <c r="A1966" t="s">
        <v>37453</v>
      </c>
      <c r="B1966" t="s">
        <v>12087</v>
      </c>
      <c r="C1966" t="s">
        <v>12088</v>
      </c>
      <c r="D1966">
        <v>1996</v>
      </c>
      <c r="E1966" t="s">
        <v>12089</v>
      </c>
      <c r="F1966" t="s">
        <v>12092</v>
      </c>
      <c r="G1966">
        <v>8</v>
      </c>
      <c r="H1966" t="s">
        <v>13448</v>
      </c>
      <c r="J1966">
        <v>8</v>
      </c>
      <c r="K1966" t="s">
        <v>37019</v>
      </c>
      <c r="L1966" t="s">
        <v>37454</v>
      </c>
      <c r="M1966" t="s">
        <v>37455</v>
      </c>
      <c r="N1966" t="s">
        <v>37097</v>
      </c>
      <c r="O1966" t="s">
        <v>37098</v>
      </c>
      <c r="P1966" t="s">
        <v>37465</v>
      </c>
      <c r="Q1966">
        <v>65.966667000000001</v>
      </c>
      <c r="R1966">
        <v>29.166667</v>
      </c>
      <c r="S1966">
        <v>7</v>
      </c>
      <c r="T1966">
        <v>19.3002027434786</v>
      </c>
      <c r="U1966">
        <v>100.45871559632999</v>
      </c>
      <c r="V1966">
        <v>221</v>
      </c>
      <c r="W1966">
        <v>19.5</v>
      </c>
    </row>
    <row r="1967" spans="1:23">
      <c r="A1967" t="s">
        <v>37453</v>
      </c>
      <c r="B1967" t="s">
        <v>12087</v>
      </c>
      <c r="C1967" t="s">
        <v>12088</v>
      </c>
      <c r="D1967">
        <v>1996</v>
      </c>
      <c r="E1967" t="s">
        <v>12089</v>
      </c>
      <c r="F1967" t="s">
        <v>12092</v>
      </c>
      <c r="G1967">
        <v>8</v>
      </c>
      <c r="H1967" t="s">
        <v>13448</v>
      </c>
      <c r="J1967">
        <v>8</v>
      </c>
      <c r="K1967" t="s">
        <v>37019</v>
      </c>
      <c r="L1967" t="s">
        <v>37454</v>
      </c>
      <c r="M1967" t="s">
        <v>37455</v>
      </c>
      <c r="N1967" t="s">
        <v>37097</v>
      </c>
      <c r="O1967" t="s">
        <v>37098</v>
      </c>
      <c r="P1967" t="s">
        <v>37465</v>
      </c>
      <c r="Q1967">
        <v>65.966667000000001</v>
      </c>
      <c r="R1967">
        <v>29.166667</v>
      </c>
      <c r="S1967">
        <v>7</v>
      </c>
      <c r="T1967">
        <v>20.2583996148552</v>
      </c>
      <c r="U1967">
        <v>88.073394495412799</v>
      </c>
      <c r="V1967">
        <v>221</v>
      </c>
      <c r="W1967">
        <v>20</v>
      </c>
    </row>
    <row r="1968" spans="1:23">
      <c r="A1968" t="s">
        <v>37453</v>
      </c>
      <c r="B1968" t="s">
        <v>12087</v>
      </c>
      <c r="C1968" t="s">
        <v>12088</v>
      </c>
      <c r="D1968">
        <v>1996</v>
      </c>
      <c r="E1968" t="s">
        <v>12089</v>
      </c>
      <c r="F1968" t="s">
        <v>12092</v>
      </c>
      <c r="G1968">
        <v>8</v>
      </c>
      <c r="H1968" t="s">
        <v>13448</v>
      </c>
      <c r="J1968">
        <v>8</v>
      </c>
      <c r="K1968" t="s">
        <v>37019</v>
      </c>
      <c r="L1968" t="s">
        <v>37454</v>
      </c>
      <c r="M1968" t="s">
        <v>37455</v>
      </c>
      <c r="N1968" t="s">
        <v>37097</v>
      </c>
      <c r="O1968" t="s">
        <v>37098</v>
      </c>
      <c r="P1968" t="s">
        <v>37465</v>
      </c>
      <c r="Q1968">
        <v>65.966667000000001</v>
      </c>
      <c r="R1968">
        <v>29.166667</v>
      </c>
      <c r="S1968">
        <v>7</v>
      </c>
      <c r="T1968">
        <v>21.1990479871437</v>
      </c>
      <c r="U1968">
        <v>72.629969418960201</v>
      </c>
      <c r="V1968">
        <v>221</v>
      </c>
      <c r="W1968">
        <v>21</v>
      </c>
    </row>
    <row r="1969" spans="1:23">
      <c r="A1969" t="s">
        <v>37453</v>
      </c>
      <c r="B1969" t="s">
        <v>12087</v>
      </c>
      <c r="C1969" t="s">
        <v>12088</v>
      </c>
      <c r="D1969">
        <v>1996</v>
      </c>
      <c r="E1969" t="s">
        <v>12089</v>
      </c>
      <c r="F1969" t="s">
        <v>12092</v>
      </c>
      <c r="G1969">
        <v>8</v>
      </c>
      <c r="H1969" t="s">
        <v>13448</v>
      </c>
      <c r="J1969">
        <v>8</v>
      </c>
      <c r="K1969" t="s">
        <v>37019</v>
      </c>
      <c r="L1969" t="s">
        <v>37454</v>
      </c>
      <c r="M1969" t="s">
        <v>37455</v>
      </c>
      <c r="N1969" t="s">
        <v>37097</v>
      </c>
      <c r="O1969" t="s">
        <v>37098</v>
      </c>
      <c r="P1969" t="s">
        <v>37465</v>
      </c>
      <c r="Q1969">
        <v>65.966667000000001</v>
      </c>
      <c r="R1969">
        <v>29.166667</v>
      </c>
      <c r="S1969">
        <v>7</v>
      </c>
      <c r="T1969">
        <v>22.207096699824302</v>
      </c>
      <c r="U1969">
        <v>71.559633027522906</v>
      </c>
      <c r="V1969">
        <v>221</v>
      </c>
      <c r="W1969">
        <v>22</v>
      </c>
    </row>
    <row r="1970" spans="1:23">
      <c r="A1970" t="s">
        <v>37453</v>
      </c>
      <c r="B1970" t="s">
        <v>12087</v>
      </c>
      <c r="C1970" t="s">
        <v>12088</v>
      </c>
      <c r="D1970">
        <v>1996</v>
      </c>
      <c r="E1970" t="s">
        <v>12089</v>
      </c>
      <c r="F1970" t="s">
        <v>12092</v>
      </c>
      <c r="G1970">
        <v>8</v>
      </c>
      <c r="H1970" t="s">
        <v>13448</v>
      </c>
      <c r="J1970">
        <v>8</v>
      </c>
      <c r="K1970" t="s">
        <v>37019</v>
      </c>
      <c r="L1970" t="s">
        <v>37454</v>
      </c>
      <c r="M1970" t="s">
        <v>37455</v>
      </c>
      <c r="N1970" t="s">
        <v>37097</v>
      </c>
      <c r="O1970" t="s">
        <v>37098</v>
      </c>
      <c r="P1970" t="s">
        <v>37465</v>
      </c>
      <c r="Q1970">
        <v>65.966667000000001</v>
      </c>
      <c r="R1970">
        <v>29.166667</v>
      </c>
      <c r="S1970">
        <v>7</v>
      </c>
      <c r="T1970">
        <v>24.2230042650718</v>
      </c>
      <c r="U1970">
        <v>72.477064220183394</v>
      </c>
      <c r="V1970">
        <v>221</v>
      </c>
      <c r="W1970">
        <v>24</v>
      </c>
    </row>
    <row r="1971" spans="1:23">
      <c r="A1971" t="s">
        <v>37453</v>
      </c>
      <c r="B1971" t="s">
        <v>12087</v>
      </c>
      <c r="C1971" t="s">
        <v>12088</v>
      </c>
      <c r="D1971">
        <v>1996</v>
      </c>
      <c r="E1971" t="s">
        <v>12089</v>
      </c>
      <c r="F1971" t="s">
        <v>12092</v>
      </c>
      <c r="G1971">
        <v>8</v>
      </c>
      <c r="H1971" t="s">
        <v>13448</v>
      </c>
      <c r="J1971">
        <v>8</v>
      </c>
      <c r="K1971" t="s">
        <v>37019</v>
      </c>
      <c r="L1971" t="s">
        <v>37454</v>
      </c>
      <c r="M1971" t="s">
        <v>37455</v>
      </c>
      <c r="N1971" t="s">
        <v>37097</v>
      </c>
      <c r="O1971" t="s">
        <v>37098</v>
      </c>
      <c r="P1971" t="s">
        <v>37466</v>
      </c>
      <c r="Q1971">
        <v>65.966667000000001</v>
      </c>
      <c r="R1971">
        <v>29.166667</v>
      </c>
      <c r="S1971">
        <v>7</v>
      </c>
      <c r="T1971">
        <v>16.426154586816899</v>
      </c>
      <c r="U1971">
        <v>100.305810397553</v>
      </c>
      <c r="V1971">
        <v>221</v>
      </c>
      <c r="W1971">
        <v>16</v>
      </c>
    </row>
    <row r="1972" spans="1:23">
      <c r="A1972" t="s">
        <v>37453</v>
      </c>
      <c r="B1972" t="s">
        <v>12087</v>
      </c>
      <c r="C1972" t="s">
        <v>12088</v>
      </c>
      <c r="D1972">
        <v>1996</v>
      </c>
      <c r="E1972" t="s">
        <v>12089</v>
      </c>
      <c r="F1972" t="s">
        <v>12092</v>
      </c>
      <c r="G1972">
        <v>8</v>
      </c>
      <c r="H1972" t="s">
        <v>13448</v>
      </c>
      <c r="J1972">
        <v>8</v>
      </c>
      <c r="K1972" t="s">
        <v>37019</v>
      </c>
      <c r="L1972" t="s">
        <v>37454</v>
      </c>
      <c r="M1972" t="s">
        <v>37455</v>
      </c>
      <c r="N1972" t="s">
        <v>37097</v>
      </c>
      <c r="O1972" t="s">
        <v>37098</v>
      </c>
      <c r="P1972" t="s">
        <v>37466</v>
      </c>
      <c r="Q1972">
        <v>65.966667000000001</v>
      </c>
      <c r="R1972">
        <v>29.166667</v>
      </c>
      <c r="S1972">
        <v>7</v>
      </c>
      <c r="T1972">
        <v>18.4394583562182</v>
      </c>
      <c r="U1972">
        <v>100.305810397553</v>
      </c>
      <c r="V1972">
        <v>221</v>
      </c>
      <c r="W1972">
        <v>18</v>
      </c>
    </row>
    <row r="1973" spans="1:23">
      <c r="A1973" t="s">
        <v>37453</v>
      </c>
      <c r="B1973" t="s">
        <v>12087</v>
      </c>
      <c r="C1973" t="s">
        <v>12088</v>
      </c>
      <c r="D1973">
        <v>1996</v>
      </c>
      <c r="E1973" t="s">
        <v>12089</v>
      </c>
      <c r="F1973" t="s">
        <v>12092</v>
      </c>
      <c r="G1973">
        <v>8</v>
      </c>
      <c r="H1973" t="s">
        <v>13448</v>
      </c>
      <c r="J1973">
        <v>8</v>
      </c>
      <c r="K1973" t="s">
        <v>37019</v>
      </c>
      <c r="L1973" t="s">
        <v>37454</v>
      </c>
      <c r="M1973" t="s">
        <v>37455</v>
      </c>
      <c r="N1973" t="s">
        <v>37097</v>
      </c>
      <c r="O1973" t="s">
        <v>37098</v>
      </c>
      <c r="P1973" t="s">
        <v>37466</v>
      </c>
      <c r="Q1973">
        <v>65.966667000000001</v>
      </c>
      <c r="R1973">
        <v>29.166667</v>
      </c>
      <c r="S1973">
        <v>7</v>
      </c>
      <c r="T1973">
        <v>19.4332404374919</v>
      </c>
      <c r="U1973">
        <v>100.45871559632999</v>
      </c>
      <c r="V1973">
        <v>221</v>
      </c>
      <c r="W1973">
        <v>19.5</v>
      </c>
    </row>
    <row r="1974" spans="1:23">
      <c r="A1974" t="s">
        <v>37453</v>
      </c>
      <c r="B1974" t="s">
        <v>12087</v>
      </c>
      <c r="C1974" t="s">
        <v>12088</v>
      </c>
      <c r="D1974">
        <v>1996</v>
      </c>
      <c r="E1974" t="s">
        <v>12089</v>
      </c>
      <c r="F1974" t="s">
        <v>12092</v>
      </c>
      <c r="G1974">
        <v>8</v>
      </c>
      <c r="H1974" t="s">
        <v>13448</v>
      </c>
      <c r="J1974">
        <v>8</v>
      </c>
      <c r="K1974" t="s">
        <v>37019</v>
      </c>
      <c r="L1974" t="s">
        <v>37454</v>
      </c>
      <c r="M1974" t="s">
        <v>37455</v>
      </c>
      <c r="N1974" t="s">
        <v>37097</v>
      </c>
      <c r="O1974" t="s">
        <v>37098</v>
      </c>
      <c r="P1974" t="s">
        <v>37466</v>
      </c>
      <c r="Q1974">
        <v>65.966667000000001</v>
      </c>
      <c r="R1974">
        <v>29.166667</v>
      </c>
      <c r="S1974">
        <v>7</v>
      </c>
      <c r="T1974">
        <v>20.2818337774703</v>
      </c>
      <c r="U1974">
        <v>96.330275229357795</v>
      </c>
      <c r="V1974">
        <v>221</v>
      </c>
      <c r="W1974">
        <v>20</v>
      </c>
    </row>
    <row r="1975" spans="1:23">
      <c r="A1975" t="s">
        <v>37453</v>
      </c>
      <c r="B1975" t="s">
        <v>12087</v>
      </c>
      <c r="C1975" t="s">
        <v>12088</v>
      </c>
      <c r="D1975">
        <v>1996</v>
      </c>
      <c r="E1975" t="s">
        <v>12089</v>
      </c>
      <c r="F1975" t="s">
        <v>12092</v>
      </c>
      <c r="G1975">
        <v>8</v>
      </c>
      <c r="H1975" t="s">
        <v>13448</v>
      </c>
      <c r="J1975">
        <v>8</v>
      </c>
      <c r="K1975" t="s">
        <v>37019</v>
      </c>
      <c r="L1975" t="s">
        <v>37454</v>
      </c>
      <c r="M1975" t="s">
        <v>37455</v>
      </c>
      <c r="N1975" t="s">
        <v>37097</v>
      </c>
      <c r="O1975" t="s">
        <v>37098</v>
      </c>
      <c r="P1975" t="s">
        <v>37466</v>
      </c>
      <c r="Q1975">
        <v>65.966667000000001</v>
      </c>
      <c r="R1975">
        <v>29.166667</v>
      </c>
      <c r="S1975">
        <v>7</v>
      </c>
      <c r="T1975">
        <v>21.238538890809998</v>
      </c>
      <c r="U1975">
        <v>86.544342507645197</v>
      </c>
      <c r="V1975">
        <v>221</v>
      </c>
      <c r="W1975">
        <v>21</v>
      </c>
    </row>
    <row r="1976" spans="1:23">
      <c r="A1976" t="s">
        <v>37453</v>
      </c>
      <c r="B1976" t="s">
        <v>12087</v>
      </c>
      <c r="C1976" t="s">
        <v>12088</v>
      </c>
      <c r="D1976">
        <v>1996</v>
      </c>
      <c r="E1976" t="s">
        <v>12089</v>
      </c>
      <c r="F1976" t="s">
        <v>12092</v>
      </c>
      <c r="G1976">
        <v>8</v>
      </c>
      <c r="H1976" t="s">
        <v>13448</v>
      </c>
      <c r="J1976">
        <v>8</v>
      </c>
      <c r="K1976" t="s">
        <v>37019</v>
      </c>
      <c r="L1976" t="s">
        <v>37454</v>
      </c>
      <c r="M1976" t="s">
        <v>37455</v>
      </c>
      <c r="N1976" t="s">
        <v>37097</v>
      </c>
      <c r="O1976" t="s">
        <v>37098</v>
      </c>
      <c r="P1976" t="s">
        <v>37466</v>
      </c>
      <c r="Q1976">
        <v>65.966667000000001</v>
      </c>
      <c r="R1976">
        <v>29.166667</v>
      </c>
      <c r="S1976">
        <v>7</v>
      </c>
      <c r="T1976">
        <v>22.245475565681399</v>
      </c>
      <c r="U1976">
        <v>81.957186544342505</v>
      </c>
      <c r="V1976">
        <v>221</v>
      </c>
      <c r="W1976">
        <v>22</v>
      </c>
    </row>
    <row r="1977" spans="1:23">
      <c r="A1977" t="s">
        <v>37453</v>
      </c>
      <c r="B1977" t="s">
        <v>12087</v>
      </c>
      <c r="C1977" t="s">
        <v>12088</v>
      </c>
      <c r="D1977">
        <v>1996</v>
      </c>
      <c r="E1977" t="s">
        <v>12089</v>
      </c>
      <c r="F1977" t="s">
        <v>12092</v>
      </c>
      <c r="G1977">
        <v>8</v>
      </c>
      <c r="H1977" t="s">
        <v>13448</v>
      </c>
      <c r="J1977">
        <v>8</v>
      </c>
      <c r="K1977" t="s">
        <v>37019</v>
      </c>
      <c r="L1977" t="s">
        <v>37454</v>
      </c>
      <c r="M1977" t="s">
        <v>37455</v>
      </c>
      <c r="N1977" t="s">
        <v>37097</v>
      </c>
      <c r="O1977" t="s">
        <v>37098</v>
      </c>
      <c r="P1977" t="s">
        <v>37466</v>
      </c>
      <c r="Q1977">
        <v>65.966667000000001</v>
      </c>
      <c r="R1977">
        <v>29.166667</v>
      </c>
      <c r="S1977">
        <v>7</v>
      </c>
      <c r="T1977">
        <v>24.2518901252398</v>
      </c>
      <c r="U1977">
        <v>85.779816513761403</v>
      </c>
      <c r="V1977">
        <v>221</v>
      </c>
      <c r="W1977">
        <v>24</v>
      </c>
    </row>
    <row r="1978" spans="1:23">
      <c r="A1978" t="s">
        <v>37453</v>
      </c>
      <c r="B1978" t="s">
        <v>12087</v>
      </c>
      <c r="C1978" t="s">
        <v>12088</v>
      </c>
      <c r="D1978">
        <v>1996</v>
      </c>
      <c r="E1978" t="s">
        <v>12089</v>
      </c>
      <c r="F1978" t="s">
        <v>12092</v>
      </c>
      <c r="G1978">
        <v>8</v>
      </c>
      <c r="H1978" t="s">
        <v>13448</v>
      </c>
      <c r="J1978">
        <v>8</v>
      </c>
      <c r="K1978" t="s">
        <v>37019</v>
      </c>
      <c r="L1978" t="s">
        <v>37454</v>
      </c>
      <c r="M1978" t="s">
        <v>37455</v>
      </c>
      <c r="N1978" t="s">
        <v>37097</v>
      </c>
      <c r="O1978" t="s">
        <v>37098</v>
      </c>
      <c r="P1978" t="s">
        <v>37467</v>
      </c>
      <c r="Q1978">
        <v>65.966667000000001</v>
      </c>
      <c r="R1978">
        <v>29.166667</v>
      </c>
      <c r="S1978">
        <v>8</v>
      </c>
      <c r="T1978">
        <v>16.1499081212663</v>
      </c>
      <c r="U1978">
        <v>99.847094801223193</v>
      </c>
      <c r="V1978">
        <v>221</v>
      </c>
      <c r="W1978">
        <v>16</v>
      </c>
    </row>
    <row r="1979" spans="1:23">
      <c r="A1979" t="s">
        <v>37453</v>
      </c>
      <c r="B1979" t="s">
        <v>12087</v>
      </c>
      <c r="C1979" t="s">
        <v>12088</v>
      </c>
      <c r="D1979">
        <v>1996</v>
      </c>
      <c r="E1979" t="s">
        <v>12089</v>
      </c>
      <c r="F1979" t="s">
        <v>12092</v>
      </c>
      <c r="G1979">
        <v>8</v>
      </c>
      <c r="H1979" t="s">
        <v>13448</v>
      </c>
      <c r="J1979">
        <v>8</v>
      </c>
      <c r="K1979" t="s">
        <v>37019</v>
      </c>
      <c r="L1979" t="s">
        <v>37454</v>
      </c>
      <c r="M1979" t="s">
        <v>37455</v>
      </c>
      <c r="N1979" t="s">
        <v>37097</v>
      </c>
      <c r="O1979" t="s">
        <v>37098</v>
      </c>
      <c r="P1979" t="s">
        <v>37467</v>
      </c>
      <c r="Q1979">
        <v>65.966667000000001</v>
      </c>
      <c r="R1979">
        <v>29.166667</v>
      </c>
      <c r="S1979">
        <v>8</v>
      </c>
      <c r="T1979">
        <v>18.275473463658699</v>
      </c>
      <c r="U1979">
        <v>98.776758409785899</v>
      </c>
      <c r="V1979">
        <v>221</v>
      </c>
      <c r="W1979">
        <v>18</v>
      </c>
    </row>
    <row r="1980" spans="1:23">
      <c r="A1980" t="s">
        <v>37453</v>
      </c>
      <c r="B1980" t="s">
        <v>12087</v>
      </c>
      <c r="C1980" t="s">
        <v>12088</v>
      </c>
      <c r="D1980">
        <v>1996</v>
      </c>
      <c r="E1980" t="s">
        <v>12089</v>
      </c>
      <c r="F1980" t="s">
        <v>12092</v>
      </c>
      <c r="G1980">
        <v>8</v>
      </c>
      <c r="H1980" t="s">
        <v>13448</v>
      </c>
      <c r="J1980">
        <v>8</v>
      </c>
      <c r="K1980" t="s">
        <v>37019</v>
      </c>
      <c r="L1980" t="s">
        <v>37454</v>
      </c>
      <c r="M1980" t="s">
        <v>37455</v>
      </c>
      <c r="N1980" t="s">
        <v>37097</v>
      </c>
      <c r="O1980" t="s">
        <v>37098</v>
      </c>
      <c r="P1980" t="s">
        <v>37467</v>
      </c>
      <c r="Q1980">
        <v>65.966667000000001</v>
      </c>
      <c r="R1980">
        <v>29.166667</v>
      </c>
      <c r="S1980">
        <v>8</v>
      </c>
      <c r="T1980">
        <v>19.253008943767501</v>
      </c>
      <c r="U1980">
        <v>96.330275229357795</v>
      </c>
      <c r="V1980">
        <v>221</v>
      </c>
      <c r="W1980">
        <v>19.5</v>
      </c>
    </row>
    <row r="1981" spans="1:23">
      <c r="A1981" t="s">
        <v>37453</v>
      </c>
      <c r="B1981" t="s">
        <v>12087</v>
      </c>
      <c r="C1981" t="s">
        <v>12088</v>
      </c>
      <c r="D1981">
        <v>1996</v>
      </c>
      <c r="E1981" t="s">
        <v>12089</v>
      </c>
      <c r="F1981" t="s">
        <v>12092</v>
      </c>
      <c r="G1981">
        <v>8</v>
      </c>
      <c r="H1981" t="s">
        <v>13448</v>
      </c>
      <c r="J1981">
        <v>8</v>
      </c>
      <c r="K1981" t="s">
        <v>37019</v>
      </c>
      <c r="L1981" t="s">
        <v>37454</v>
      </c>
      <c r="M1981" t="s">
        <v>37455</v>
      </c>
      <c r="N1981" t="s">
        <v>37097</v>
      </c>
      <c r="O1981" t="s">
        <v>37098</v>
      </c>
      <c r="P1981" t="s">
        <v>37467</v>
      </c>
      <c r="Q1981">
        <v>65.966667000000001</v>
      </c>
      <c r="R1981">
        <v>29.166667</v>
      </c>
      <c r="S1981">
        <v>8</v>
      </c>
      <c r="T1981">
        <v>20.197210412471001</v>
      </c>
      <c r="U1981">
        <v>66.513761467889907</v>
      </c>
      <c r="V1981">
        <v>221</v>
      </c>
      <c r="W1981">
        <v>20</v>
      </c>
    </row>
    <row r="1982" spans="1:23">
      <c r="A1982" t="s">
        <v>37453</v>
      </c>
      <c r="B1982" t="s">
        <v>12087</v>
      </c>
      <c r="C1982" t="s">
        <v>12088</v>
      </c>
      <c r="D1982">
        <v>1996</v>
      </c>
      <c r="E1982" t="s">
        <v>12089</v>
      </c>
      <c r="F1982" t="s">
        <v>12092</v>
      </c>
      <c r="G1982">
        <v>8</v>
      </c>
      <c r="H1982" t="s">
        <v>13448</v>
      </c>
      <c r="J1982">
        <v>8</v>
      </c>
      <c r="K1982" t="s">
        <v>37019</v>
      </c>
      <c r="L1982" t="s">
        <v>37454</v>
      </c>
      <c r="M1982" t="s">
        <v>37455</v>
      </c>
      <c r="N1982" t="s">
        <v>37097</v>
      </c>
      <c r="O1982" t="s">
        <v>37098</v>
      </c>
      <c r="P1982" t="s">
        <v>37467</v>
      </c>
      <c r="Q1982">
        <v>65.966667000000001</v>
      </c>
      <c r="R1982">
        <v>29.166667</v>
      </c>
      <c r="S1982">
        <v>8</v>
      </c>
      <c r="T1982">
        <v>21.1681821572177</v>
      </c>
      <c r="U1982">
        <v>55.5045871559633</v>
      </c>
      <c r="V1982">
        <v>221</v>
      </c>
      <c r="W1982">
        <v>21</v>
      </c>
    </row>
    <row r="1983" spans="1:23">
      <c r="A1983" t="s">
        <v>37453</v>
      </c>
      <c r="B1983" t="s">
        <v>12087</v>
      </c>
      <c r="C1983" t="s">
        <v>12088</v>
      </c>
      <c r="D1983">
        <v>1996</v>
      </c>
      <c r="E1983" t="s">
        <v>12089</v>
      </c>
      <c r="F1983" t="s">
        <v>12092</v>
      </c>
      <c r="G1983">
        <v>8</v>
      </c>
      <c r="H1983" t="s">
        <v>13448</v>
      </c>
      <c r="J1983">
        <v>8</v>
      </c>
      <c r="K1983" t="s">
        <v>37019</v>
      </c>
      <c r="L1983" t="s">
        <v>37454</v>
      </c>
      <c r="M1983" t="s">
        <v>37455</v>
      </c>
      <c r="N1983" t="s">
        <v>37097</v>
      </c>
      <c r="O1983" t="s">
        <v>37098</v>
      </c>
      <c r="P1983" t="s">
        <v>37467</v>
      </c>
      <c r="Q1983">
        <v>65.966667000000001</v>
      </c>
      <c r="R1983">
        <v>29.166667</v>
      </c>
      <c r="S1983">
        <v>8</v>
      </c>
      <c r="T1983">
        <v>22.149433470981901</v>
      </c>
      <c r="U1983">
        <v>57.492354740061103</v>
      </c>
      <c r="V1983">
        <v>221</v>
      </c>
      <c r="W1983">
        <v>22</v>
      </c>
    </row>
    <row r="1984" spans="1:23">
      <c r="A1984" t="s">
        <v>37453</v>
      </c>
      <c r="B1984" t="s">
        <v>12087</v>
      </c>
      <c r="C1984" t="s">
        <v>12088</v>
      </c>
      <c r="D1984">
        <v>1996</v>
      </c>
      <c r="E1984" t="s">
        <v>12089</v>
      </c>
      <c r="F1984" t="s">
        <v>12092</v>
      </c>
      <c r="G1984">
        <v>8</v>
      </c>
      <c r="H1984" t="s">
        <v>13448</v>
      </c>
      <c r="J1984">
        <v>8</v>
      </c>
      <c r="K1984" t="s">
        <v>37019</v>
      </c>
      <c r="L1984" t="s">
        <v>37454</v>
      </c>
      <c r="M1984" t="s">
        <v>37455</v>
      </c>
      <c r="N1984" t="s">
        <v>37097</v>
      </c>
      <c r="O1984" t="s">
        <v>37098</v>
      </c>
      <c r="P1984" t="s">
        <v>37467</v>
      </c>
      <c r="Q1984">
        <v>65.966667000000001</v>
      </c>
      <c r="R1984">
        <v>29.166667</v>
      </c>
      <c r="S1984">
        <v>8</v>
      </c>
      <c r="T1984">
        <v>24.167266760240501</v>
      </c>
      <c r="U1984">
        <v>55.963302752293501</v>
      </c>
      <c r="V1984">
        <v>221</v>
      </c>
      <c r="W1984">
        <v>24</v>
      </c>
    </row>
    <row r="1985" spans="1:23">
      <c r="A1985" t="s">
        <v>37453</v>
      </c>
      <c r="B1985" t="s">
        <v>12087</v>
      </c>
      <c r="C1985" t="s">
        <v>12088</v>
      </c>
      <c r="D1985">
        <v>1996</v>
      </c>
      <c r="E1985" t="s">
        <v>12089</v>
      </c>
      <c r="F1985" t="s">
        <v>12092</v>
      </c>
      <c r="G1985">
        <v>8</v>
      </c>
      <c r="H1985" t="s">
        <v>13448</v>
      </c>
      <c r="J1985">
        <v>8</v>
      </c>
      <c r="K1985" t="s">
        <v>37019</v>
      </c>
      <c r="L1985" t="s">
        <v>37454</v>
      </c>
      <c r="M1985" t="s">
        <v>37455</v>
      </c>
      <c r="N1985" t="s">
        <v>37097</v>
      </c>
      <c r="O1985" t="s">
        <v>37098</v>
      </c>
      <c r="P1985" t="s">
        <v>37468</v>
      </c>
      <c r="Q1985">
        <v>65.966667000000001</v>
      </c>
      <c r="R1985">
        <v>29.166667</v>
      </c>
      <c r="S1985">
        <v>8</v>
      </c>
      <c r="T1985">
        <v>16.567193528482399</v>
      </c>
      <c r="U1985">
        <v>100</v>
      </c>
      <c r="V1985">
        <v>221</v>
      </c>
      <c r="W1985">
        <v>16</v>
      </c>
    </row>
    <row r="1986" spans="1:23">
      <c r="A1986" t="s">
        <v>37453</v>
      </c>
      <c r="B1986" t="s">
        <v>12087</v>
      </c>
      <c r="C1986" t="s">
        <v>12088</v>
      </c>
      <c r="D1986">
        <v>1996</v>
      </c>
      <c r="E1986" t="s">
        <v>12089</v>
      </c>
      <c r="F1986" t="s">
        <v>12092</v>
      </c>
      <c r="G1986">
        <v>8</v>
      </c>
      <c r="H1986" t="s">
        <v>13448</v>
      </c>
      <c r="J1986">
        <v>8</v>
      </c>
      <c r="K1986" t="s">
        <v>37019</v>
      </c>
      <c r="L1986" t="s">
        <v>37454</v>
      </c>
      <c r="M1986" t="s">
        <v>37455</v>
      </c>
      <c r="N1986" t="s">
        <v>37097</v>
      </c>
      <c r="O1986" t="s">
        <v>37098</v>
      </c>
      <c r="P1986" t="s">
        <v>37468</v>
      </c>
      <c r="Q1986">
        <v>65.966667000000001</v>
      </c>
      <c r="R1986">
        <v>29.166667</v>
      </c>
      <c r="S1986" s="16">
        <v>6</v>
      </c>
      <c r="T1986">
        <v>18.280436949490401</v>
      </c>
      <c r="U1986">
        <v>97.400611620795104</v>
      </c>
      <c r="V1986">
        <v>221</v>
      </c>
      <c r="W1986">
        <v>18</v>
      </c>
    </row>
    <row r="1987" spans="1:23">
      <c r="A1987" t="s">
        <v>37453</v>
      </c>
      <c r="B1987" t="s">
        <v>12087</v>
      </c>
      <c r="C1987" t="s">
        <v>12088</v>
      </c>
      <c r="D1987">
        <v>1996</v>
      </c>
      <c r="E1987" t="s">
        <v>12089</v>
      </c>
      <c r="F1987" t="s">
        <v>12092</v>
      </c>
      <c r="G1987">
        <v>8</v>
      </c>
      <c r="H1987" t="s">
        <v>13448</v>
      </c>
      <c r="J1987">
        <v>8</v>
      </c>
      <c r="K1987" t="s">
        <v>37019</v>
      </c>
      <c r="L1987" t="s">
        <v>37454</v>
      </c>
      <c r="M1987" t="s">
        <v>37455</v>
      </c>
      <c r="N1987" t="s">
        <v>37097</v>
      </c>
      <c r="O1987" t="s">
        <v>37098</v>
      </c>
      <c r="P1987" t="s">
        <v>37468</v>
      </c>
      <c r="Q1987">
        <v>65.966667000000001</v>
      </c>
      <c r="R1987">
        <v>29.166667</v>
      </c>
      <c r="S1987" s="16">
        <v>6</v>
      </c>
      <c r="T1987">
        <v>19.429524603836501</v>
      </c>
      <c r="U1987">
        <v>96.024464831804195</v>
      </c>
      <c r="V1987">
        <v>221</v>
      </c>
      <c r="W1987">
        <v>19.5</v>
      </c>
    </row>
    <row r="1988" spans="1:23">
      <c r="A1988" t="s">
        <v>37453</v>
      </c>
      <c r="B1988" t="s">
        <v>12087</v>
      </c>
      <c r="C1988" t="s">
        <v>12088</v>
      </c>
      <c r="D1988">
        <v>1996</v>
      </c>
      <c r="E1988" t="s">
        <v>12089</v>
      </c>
      <c r="F1988" t="s">
        <v>12092</v>
      </c>
      <c r="G1988">
        <v>8</v>
      </c>
      <c r="H1988" t="s">
        <v>13448</v>
      </c>
      <c r="J1988">
        <v>8</v>
      </c>
      <c r="K1988" t="s">
        <v>37019</v>
      </c>
      <c r="L1988" t="s">
        <v>37454</v>
      </c>
      <c r="M1988" t="s">
        <v>37455</v>
      </c>
      <c r="N1988" t="s">
        <v>37097</v>
      </c>
      <c r="O1988" t="s">
        <v>37098</v>
      </c>
      <c r="P1988" t="s">
        <v>37468</v>
      </c>
      <c r="Q1988">
        <v>65.966667000000001</v>
      </c>
      <c r="R1988">
        <v>29.166667</v>
      </c>
      <c r="S1988" s="16">
        <v>6</v>
      </c>
      <c r="T1988">
        <v>20.267078934342301</v>
      </c>
      <c r="U1988">
        <v>91.131498470948003</v>
      </c>
      <c r="V1988">
        <v>221</v>
      </c>
      <c r="W1988">
        <v>20</v>
      </c>
    </row>
    <row r="1989" spans="1:23">
      <c r="A1989" t="s">
        <v>37453</v>
      </c>
      <c r="B1989" t="s">
        <v>12087</v>
      </c>
      <c r="C1989" t="s">
        <v>12088</v>
      </c>
      <c r="D1989">
        <v>1996</v>
      </c>
      <c r="E1989" t="s">
        <v>12089</v>
      </c>
      <c r="F1989" t="s">
        <v>12092</v>
      </c>
      <c r="G1989">
        <v>8</v>
      </c>
      <c r="H1989" t="s">
        <v>13448</v>
      </c>
      <c r="J1989">
        <v>8</v>
      </c>
      <c r="K1989" t="s">
        <v>37019</v>
      </c>
      <c r="L1989" t="s">
        <v>37454</v>
      </c>
      <c r="M1989" t="s">
        <v>37455</v>
      </c>
      <c r="N1989" t="s">
        <v>37097</v>
      </c>
      <c r="O1989" t="s">
        <v>37098</v>
      </c>
      <c r="P1989" t="s">
        <v>37468</v>
      </c>
      <c r="Q1989">
        <v>65.966667000000001</v>
      </c>
      <c r="R1989">
        <v>29.166667</v>
      </c>
      <c r="S1989">
        <v>6</v>
      </c>
      <c r="T1989">
        <v>21.260182943781</v>
      </c>
      <c r="U1989">
        <v>87.920489296636006</v>
      </c>
      <c r="V1989">
        <v>221</v>
      </c>
      <c r="W1989">
        <v>21</v>
      </c>
    </row>
    <row r="1990" spans="1:23">
      <c r="A1990" t="s">
        <v>37453</v>
      </c>
      <c r="B1990" t="s">
        <v>12087</v>
      </c>
      <c r="C1990" t="s">
        <v>12088</v>
      </c>
      <c r="D1990">
        <v>1996</v>
      </c>
      <c r="E1990" t="s">
        <v>12089</v>
      </c>
      <c r="F1990" t="s">
        <v>12092</v>
      </c>
      <c r="G1990">
        <v>8</v>
      </c>
      <c r="H1990" t="s">
        <v>13448</v>
      </c>
      <c r="J1990">
        <v>8</v>
      </c>
      <c r="K1990" t="s">
        <v>37019</v>
      </c>
      <c r="L1990" t="s">
        <v>37454</v>
      </c>
      <c r="M1990" t="s">
        <v>37455</v>
      </c>
      <c r="N1990" t="s">
        <v>37097</v>
      </c>
      <c r="O1990" t="s">
        <v>37098</v>
      </c>
      <c r="P1990" t="s">
        <v>37468</v>
      </c>
      <c r="Q1990">
        <v>65.966667000000001</v>
      </c>
      <c r="R1990">
        <v>29.166667</v>
      </c>
      <c r="S1990">
        <v>6</v>
      </c>
      <c r="T1990">
        <v>22.2597964428351</v>
      </c>
      <c r="U1990">
        <v>87.003058103975505</v>
      </c>
      <c r="V1990">
        <v>221</v>
      </c>
      <c r="W1990">
        <v>22</v>
      </c>
    </row>
    <row r="1991" spans="1:23">
      <c r="A1991" t="s">
        <v>37453</v>
      </c>
      <c r="B1991" t="s">
        <v>12087</v>
      </c>
      <c r="C1991" t="s">
        <v>12088</v>
      </c>
      <c r="D1991">
        <v>1996</v>
      </c>
      <c r="E1991" t="s">
        <v>12089</v>
      </c>
      <c r="F1991" t="s">
        <v>12092</v>
      </c>
      <c r="G1991">
        <v>8</v>
      </c>
      <c r="H1991" t="s">
        <v>13448</v>
      </c>
      <c r="J1991">
        <v>8</v>
      </c>
      <c r="K1991" t="s">
        <v>37019</v>
      </c>
      <c r="L1991" t="s">
        <v>37454</v>
      </c>
      <c r="M1991" t="s">
        <v>37455</v>
      </c>
      <c r="N1991" t="s">
        <v>37097</v>
      </c>
      <c r="O1991" t="s">
        <v>37098</v>
      </c>
      <c r="P1991" t="s">
        <v>37468</v>
      </c>
      <c r="Q1991">
        <v>65.966667000000001</v>
      </c>
      <c r="R1991">
        <v>29.166667</v>
      </c>
      <c r="S1991">
        <v>6</v>
      </c>
      <c r="T1991">
        <v>24.394230964828399</v>
      </c>
      <c r="U1991">
        <v>85.932721712538196</v>
      </c>
      <c r="V1991">
        <v>221</v>
      </c>
      <c r="W1991">
        <v>24</v>
      </c>
    </row>
    <row r="1992" spans="1:23">
      <c r="A1992" t="s">
        <v>37469</v>
      </c>
      <c r="B1992" t="s">
        <v>1543</v>
      </c>
      <c r="C1992" t="s">
        <v>1545</v>
      </c>
      <c r="D1992">
        <v>2018</v>
      </c>
      <c r="E1992" t="s">
        <v>1546</v>
      </c>
      <c r="F1992" t="s">
        <v>1550</v>
      </c>
      <c r="G1992">
        <v>3</v>
      </c>
      <c r="J1992">
        <v>3</v>
      </c>
      <c r="K1992" t="s">
        <v>37027</v>
      </c>
      <c r="L1992" t="s">
        <v>37470</v>
      </c>
      <c r="M1992" t="s">
        <v>37471</v>
      </c>
      <c r="N1992" t="s">
        <v>37131</v>
      </c>
      <c r="O1992" t="s">
        <v>37203</v>
      </c>
      <c r="P1992">
        <v>28</v>
      </c>
      <c r="Q1992">
        <v>28.5</v>
      </c>
      <c r="R1992">
        <f t="shared" ref="R1992:R2002" si="18">AVERAGE(-81.34,-83.04)</f>
        <v>-82.19</v>
      </c>
      <c r="S1992">
        <v>11</v>
      </c>
      <c r="T1992">
        <v>8</v>
      </c>
      <c r="U1992">
        <v>80</v>
      </c>
      <c r="V1992">
        <v>10</v>
      </c>
      <c r="W1992">
        <v>8</v>
      </c>
    </row>
    <row r="1993" spans="1:23">
      <c r="A1993" t="s">
        <v>37469</v>
      </c>
      <c r="B1993" t="s">
        <v>1543</v>
      </c>
      <c r="C1993" t="s">
        <v>1545</v>
      </c>
      <c r="D1993">
        <v>2018</v>
      </c>
      <c r="E1993" t="s">
        <v>1546</v>
      </c>
      <c r="F1993" t="s">
        <v>1550</v>
      </c>
      <c r="G1993">
        <v>3</v>
      </c>
      <c r="J1993">
        <v>3</v>
      </c>
      <c r="K1993" t="s">
        <v>37027</v>
      </c>
      <c r="L1993" t="s">
        <v>37470</v>
      </c>
      <c r="M1993" t="s">
        <v>37471</v>
      </c>
      <c r="N1993" t="s">
        <v>37131</v>
      </c>
      <c r="O1993" t="s">
        <v>37203</v>
      </c>
      <c r="P1993">
        <v>28</v>
      </c>
      <c r="Q1993">
        <v>28.5</v>
      </c>
      <c r="R1993">
        <f t="shared" si="18"/>
        <v>-82.19</v>
      </c>
      <c r="S1993">
        <v>11</v>
      </c>
      <c r="T1993">
        <v>9</v>
      </c>
      <c r="U1993">
        <v>70</v>
      </c>
      <c r="V1993">
        <v>10</v>
      </c>
      <c r="W1993">
        <v>9</v>
      </c>
    </row>
    <row r="1994" spans="1:23">
      <c r="A1994" t="s">
        <v>37469</v>
      </c>
      <c r="B1994" t="s">
        <v>1543</v>
      </c>
      <c r="C1994" t="s">
        <v>1545</v>
      </c>
      <c r="D1994">
        <v>2018</v>
      </c>
      <c r="E1994" t="s">
        <v>1546</v>
      </c>
      <c r="F1994" t="s">
        <v>1550</v>
      </c>
      <c r="G1994">
        <v>3</v>
      </c>
      <c r="J1994">
        <v>3</v>
      </c>
      <c r="K1994" t="s">
        <v>37027</v>
      </c>
      <c r="L1994" t="s">
        <v>37470</v>
      </c>
      <c r="M1994" t="s">
        <v>37471</v>
      </c>
      <c r="N1994" t="s">
        <v>37131</v>
      </c>
      <c r="O1994" t="s">
        <v>37203</v>
      </c>
      <c r="P1994">
        <v>28</v>
      </c>
      <c r="Q1994">
        <v>28.5</v>
      </c>
      <c r="R1994">
        <f t="shared" si="18"/>
        <v>-82.19</v>
      </c>
      <c r="S1994">
        <v>11</v>
      </c>
      <c r="T1994">
        <v>10</v>
      </c>
      <c r="U1994">
        <v>67</v>
      </c>
      <c r="V1994">
        <v>9</v>
      </c>
      <c r="W1994">
        <v>10</v>
      </c>
    </row>
    <row r="1995" spans="1:23">
      <c r="A1995" t="s">
        <v>37469</v>
      </c>
      <c r="B1995" t="s">
        <v>1543</v>
      </c>
      <c r="C1995" t="s">
        <v>1545</v>
      </c>
      <c r="D1995">
        <v>2018</v>
      </c>
      <c r="E1995" t="s">
        <v>1546</v>
      </c>
      <c r="F1995" t="s">
        <v>1550</v>
      </c>
      <c r="G1995">
        <v>3</v>
      </c>
      <c r="J1995">
        <v>3</v>
      </c>
      <c r="K1995" t="s">
        <v>37027</v>
      </c>
      <c r="L1995" t="s">
        <v>37470</v>
      </c>
      <c r="M1995" t="s">
        <v>37471</v>
      </c>
      <c r="N1995" t="s">
        <v>37131</v>
      </c>
      <c r="O1995" t="s">
        <v>37203</v>
      </c>
      <c r="P1995">
        <v>28</v>
      </c>
      <c r="Q1995">
        <v>28.5</v>
      </c>
      <c r="R1995">
        <f t="shared" si="18"/>
        <v>-82.19</v>
      </c>
      <c r="S1995">
        <v>11</v>
      </c>
      <c r="T1995">
        <v>11</v>
      </c>
      <c r="U1995">
        <v>57</v>
      </c>
      <c r="V1995">
        <v>7</v>
      </c>
      <c r="W1995">
        <v>11</v>
      </c>
    </row>
    <row r="1996" spans="1:23">
      <c r="A1996" t="s">
        <v>37469</v>
      </c>
      <c r="B1996" t="s">
        <v>1543</v>
      </c>
      <c r="C1996" t="s">
        <v>1545</v>
      </c>
      <c r="D1996">
        <v>2018</v>
      </c>
      <c r="E1996" t="s">
        <v>1546</v>
      </c>
      <c r="F1996" t="s">
        <v>1550</v>
      </c>
      <c r="G1996">
        <v>3</v>
      </c>
      <c r="J1996">
        <v>3</v>
      </c>
      <c r="K1996" t="s">
        <v>37027</v>
      </c>
      <c r="L1996" t="s">
        <v>37470</v>
      </c>
      <c r="M1996" t="s">
        <v>37471</v>
      </c>
      <c r="N1996" t="s">
        <v>37131</v>
      </c>
      <c r="O1996" t="s">
        <v>37203</v>
      </c>
      <c r="P1996">
        <v>28</v>
      </c>
      <c r="Q1996">
        <v>28.5</v>
      </c>
      <c r="R1996">
        <f t="shared" si="18"/>
        <v>-82.19</v>
      </c>
      <c r="S1996">
        <v>11</v>
      </c>
      <c r="T1996">
        <v>12</v>
      </c>
      <c r="U1996">
        <v>54</v>
      </c>
      <c r="V1996">
        <v>13</v>
      </c>
      <c r="W1996">
        <v>12</v>
      </c>
    </row>
    <row r="1997" spans="1:23">
      <c r="A1997" t="s">
        <v>37469</v>
      </c>
      <c r="B1997" t="s">
        <v>1543</v>
      </c>
      <c r="C1997" t="s">
        <v>1545</v>
      </c>
      <c r="D1997">
        <v>2018</v>
      </c>
      <c r="E1997" t="s">
        <v>1546</v>
      </c>
      <c r="F1997" t="s">
        <v>1550</v>
      </c>
      <c r="G1997">
        <v>3</v>
      </c>
      <c r="J1997">
        <v>3</v>
      </c>
      <c r="K1997" t="s">
        <v>37027</v>
      </c>
      <c r="L1997" t="s">
        <v>37470</v>
      </c>
      <c r="M1997" t="s">
        <v>37471</v>
      </c>
      <c r="N1997" t="s">
        <v>37131</v>
      </c>
      <c r="O1997" t="s">
        <v>37203</v>
      </c>
      <c r="P1997">
        <v>28</v>
      </c>
      <c r="Q1997">
        <v>28.5</v>
      </c>
      <c r="R1997">
        <f t="shared" si="18"/>
        <v>-82.19</v>
      </c>
      <c r="S1997">
        <v>11</v>
      </c>
      <c r="T1997">
        <v>13</v>
      </c>
      <c r="U1997">
        <v>8</v>
      </c>
      <c r="V1997">
        <v>13</v>
      </c>
      <c r="W1997">
        <v>13</v>
      </c>
    </row>
    <row r="1998" spans="1:23">
      <c r="A1998" t="s">
        <v>37469</v>
      </c>
      <c r="B1998" t="s">
        <v>1543</v>
      </c>
      <c r="C1998" t="s">
        <v>1545</v>
      </c>
      <c r="D1998">
        <v>2018</v>
      </c>
      <c r="E1998" t="s">
        <v>1546</v>
      </c>
      <c r="F1998" t="s">
        <v>1550</v>
      </c>
      <c r="G1998">
        <v>3</v>
      </c>
      <c r="J1998">
        <v>3</v>
      </c>
      <c r="K1998" t="s">
        <v>37027</v>
      </c>
      <c r="L1998" t="s">
        <v>37470</v>
      </c>
      <c r="M1998" t="s">
        <v>37471</v>
      </c>
      <c r="N1998" t="s">
        <v>37131</v>
      </c>
      <c r="O1998" t="s">
        <v>37203</v>
      </c>
      <c r="P1998">
        <v>28</v>
      </c>
      <c r="Q1998">
        <v>28.5</v>
      </c>
      <c r="R1998">
        <f t="shared" si="18"/>
        <v>-82.19</v>
      </c>
      <c r="S1998">
        <v>11</v>
      </c>
      <c r="T1998">
        <v>13.5</v>
      </c>
      <c r="U1998">
        <v>0</v>
      </c>
      <c r="V1998">
        <v>4</v>
      </c>
      <c r="W1998">
        <v>13.5</v>
      </c>
    </row>
    <row r="1999" spans="1:23">
      <c r="A1999" t="s">
        <v>37469</v>
      </c>
      <c r="B1999" t="s">
        <v>1543</v>
      </c>
      <c r="C1999" t="s">
        <v>1545</v>
      </c>
      <c r="D1999">
        <v>2018</v>
      </c>
      <c r="E1999" t="s">
        <v>1546</v>
      </c>
      <c r="F1999" t="s">
        <v>1550</v>
      </c>
      <c r="G1999">
        <v>3</v>
      </c>
      <c r="J1999">
        <v>3</v>
      </c>
      <c r="K1999" t="s">
        <v>37027</v>
      </c>
      <c r="L1999" t="s">
        <v>37470</v>
      </c>
      <c r="M1999" t="s">
        <v>37471</v>
      </c>
      <c r="N1999" t="s">
        <v>37131</v>
      </c>
      <c r="O1999" t="s">
        <v>37203</v>
      </c>
      <c r="P1999">
        <v>28</v>
      </c>
      <c r="Q1999">
        <v>28.5</v>
      </c>
      <c r="R1999">
        <f t="shared" si="18"/>
        <v>-82.19</v>
      </c>
      <c r="S1999">
        <v>11</v>
      </c>
      <c r="T1999">
        <v>14</v>
      </c>
      <c r="U1999">
        <v>0</v>
      </c>
      <c r="V1999">
        <v>12</v>
      </c>
      <c r="W1999">
        <v>14</v>
      </c>
    </row>
    <row r="2000" spans="1:23">
      <c r="A2000" t="s">
        <v>37469</v>
      </c>
      <c r="B2000" t="s">
        <v>1543</v>
      </c>
      <c r="C2000" t="s">
        <v>1545</v>
      </c>
      <c r="D2000">
        <v>2018</v>
      </c>
      <c r="E2000" t="s">
        <v>1546</v>
      </c>
      <c r="F2000" t="s">
        <v>1550</v>
      </c>
      <c r="G2000">
        <v>3</v>
      </c>
      <c r="J2000">
        <v>3</v>
      </c>
      <c r="K2000" t="s">
        <v>37027</v>
      </c>
      <c r="L2000" t="s">
        <v>37470</v>
      </c>
      <c r="M2000" t="s">
        <v>37471</v>
      </c>
      <c r="N2000" t="s">
        <v>37131</v>
      </c>
      <c r="O2000" t="s">
        <v>37203</v>
      </c>
      <c r="P2000">
        <v>28</v>
      </c>
      <c r="Q2000">
        <v>28.5</v>
      </c>
      <c r="R2000">
        <f t="shared" si="18"/>
        <v>-82.19</v>
      </c>
      <c r="S2000">
        <v>11</v>
      </c>
      <c r="T2000">
        <v>14.5</v>
      </c>
      <c r="U2000">
        <v>0</v>
      </c>
      <c r="V2000">
        <v>9</v>
      </c>
      <c r="W2000">
        <v>14.5</v>
      </c>
    </row>
    <row r="2001" spans="1:23">
      <c r="A2001" t="s">
        <v>37469</v>
      </c>
      <c r="B2001" t="s">
        <v>1543</v>
      </c>
      <c r="C2001" t="s">
        <v>1545</v>
      </c>
      <c r="D2001">
        <v>2018</v>
      </c>
      <c r="E2001" t="s">
        <v>1546</v>
      </c>
      <c r="F2001" t="s">
        <v>1550</v>
      </c>
      <c r="G2001">
        <v>3</v>
      </c>
      <c r="J2001">
        <v>3</v>
      </c>
      <c r="K2001" t="s">
        <v>37027</v>
      </c>
      <c r="L2001" t="s">
        <v>37470</v>
      </c>
      <c r="M2001" t="s">
        <v>37471</v>
      </c>
      <c r="N2001" t="s">
        <v>37131</v>
      </c>
      <c r="O2001" t="s">
        <v>37203</v>
      </c>
      <c r="P2001">
        <v>28</v>
      </c>
      <c r="Q2001">
        <v>28.5</v>
      </c>
      <c r="R2001">
        <f t="shared" si="18"/>
        <v>-82.19</v>
      </c>
      <c r="S2001">
        <v>11</v>
      </c>
      <c r="T2001">
        <v>15</v>
      </c>
      <c r="U2001">
        <v>20</v>
      </c>
      <c r="V2001">
        <v>5</v>
      </c>
      <c r="W2001">
        <v>15</v>
      </c>
    </row>
    <row r="2002" spans="1:23">
      <c r="A2002" t="s">
        <v>37469</v>
      </c>
      <c r="B2002" t="s">
        <v>1543</v>
      </c>
      <c r="C2002" t="s">
        <v>1545</v>
      </c>
      <c r="D2002">
        <v>2018</v>
      </c>
      <c r="E2002" t="s">
        <v>1546</v>
      </c>
      <c r="F2002" t="s">
        <v>1550</v>
      </c>
      <c r="G2002">
        <v>3</v>
      </c>
      <c r="J2002">
        <v>3</v>
      </c>
      <c r="K2002" t="s">
        <v>37027</v>
      </c>
      <c r="L2002" t="s">
        <v>37470</v>
      </c>
      <c r="M2002" t="s">
        <v>37471</v>
      </c>
      <c r="N2002" t="s">
        <v>37131</v>
      </c>
      <c r="O2002" t="s">
        <v>37203</v>
      </c>
      <c r="P2002">
        <v>28</v>
      </c>
      <c r="Q2002">
        <v>28.5</v>
      </c>
      <c r="R2002">
        <f t="shared" si="18"/>
        <v>-82.19</v>
      </c>
      <c r="S2002">
        <v>11</v>
      </c>
      <c r="T2002">
        <v>15.5</v>
      </c>
      <c r="U2002">
        <v>0</v>
      </c>
      <c r="V2002">
        <v>7</v>
      </c>
      <c r="W2002">
        <v>15.5</v>
      </c>
    </row>
    <row r="2003" spans="1:23">
      <c r="A2003" t="s">
        <v>37469</v>
      </c>
      <c r="B2003" t="s">
        <v>1543</v>
      </c>
      <c r="C2003" t="s">
        <v>1545</v>
      </c>
      <c r="D2003">
        <v>2018</v>
      </c>
      <c r="E2003" t="s">
        <v>1546</v>
      </c>
      <c r="F2003" t="s">
        <v>1550</v>
      </c>
      <c r="G2003">
        <v>3</v>
      </c>
      <c r="J2003">
        <v>3</v>
      </c>
      <c r="K2003" t="s">
        <v>37027</v>
      </c>
      <c r="L2003" t="s">
        <v>37470</v>
      </c>
      <c r="M2003" t="s">
        <v>37471</v>
      </c>
      <c r="N2003" t="s">
        <v>37131</v>
      </c>
      <c r="O2003" t="s">
        <v>37203</v>
      </c>
      <c r="P2003">
        <v>38.5</v>
      </c>
      <c r="Q2003">
        <v>38.5</v>
      </c>
      <c r="R2003">
        <f t="shared" ref="R2003:R2010" si="19">AVERAGE(-82.54, -83.48)</f>
        <v>-83.01</v>
      </c>
      <c r="S2003">
        <v>8</v>
      </c>
      <c r="T2003">
        <v>12</v>
      </c>
      <c r="U2003">
        <v>100</v>
      </c>
      <c r="V2003">
        <v>26</v>
      </c>
      <c r="W2003">
        <v>12</v>
      </c>
    </row>
    <row r="2004" spans="1:23">
      <c r="A2004" t="s">
        <v>37469</v>
      </c>
      <c r="B2004" t="s">
        <v>1543</v>
      </c>
      <c r="C2004" t="s">
        <v>1545</v>
      </c>
      <c r="D2004">
        <v>2018</v>
      </c>
      <c r="E2004" t="s">
        <v>1546</v>
      </c>
      <c r="F2004" t="s">
        <v>1550</v>
      </c>
      <c r="G2004">
        <v>3</v>
      </c>
      <c r="J2004">
        <v>3</v>
      </c>
      <c r="K2004" t="s">
        <v>37027</v>
      </c>
      <c r="L2004" t="s">
        <v>37470</v>
      </c>
      <c r="M2004" t="s">
        <v>37471</v>
      </c>
      <c r="N2004" t="s">
        <v>37131</v>
      </c>
      <c r="O2004" t="s">
        <v>37203</v>
      </c>
      <c r="P2004">
        <v>38.5</v>
      </c>
      <c r="Q2004">
        <v>38.5</v>
      </c>
      <c r="R2004">
        <f t="shared" si="19"/>
        <v>-83.01</v>
      </c>
      <c r="S2004">
        <v>8</v>
      </c>
      <c r="T2004">
        <v>13</v>
      </c>
      <c r="U2004">
        <v>100</v>
      </c>
      <c r="V2004">
        <v>3</v>
      </c>
      <c r="W2004">
        <v>13</v>
      </c>
    </row>
    <row r="2005" spans="1:23">
      <c r="A2005" t="s">
        <v>37469</v>
      </c>
      <c r="B2005" t="s">
        <v>1543</v>
      </c>
      <c r="C2005" t="s">
        <v>1545</v>
      </c>
      <c r="D2005">
        <v>2018</v>
      </c>
      <c r="E2005" t="s">
        <v>1546</v>
      </c>
      <c r="F2005" t="s">
        <v>1550</v>
      </c>
      <c r="G2005">
        <v>3</v>
      </c>
      <c r="J2005">
        <v>3</v>
      </c>
      <c r="K2005" t="s">
        <v>37027</v>
      </c>
      <c r="L2005" t="s">
        <v>37470</v>
      </c>
      <c r="M2005" t="s">
        <v>37471</v>
      </c>
      <c r="N2005" t="s">
        <v>37131</v>
      </c>
      <c r="O2005" t="s">
        <v>37203</v>
      </c>
      <c r="P2005">
        <v>38.5</v>
      </c>
      <c r="Q2005">
        <v>38.5</v>
      </c>
      <c r="R2005">
        <f t="shared" si="19"/>
        <v>-83.01</v>
      </c>
      <c r="S2005">
        <v>8</v>
      </c>
      <c r="T2005">
        <v>13.5</v>
      </c>
      <c r="U2005">
        <v>100</v>
      </c>
      <c r="V2005">
        <v>17</v>
      </c>
      <c r="W2005">
        <v>13.5</v>
      </c>
    </row>
    <row r="2006" spans="1:23">
      <c r="A2006" t="s">
        <v>37469</v>
      </c>
      <c r="B2006" t="s">
        <v>1543</v>
      </c>
      <c r="C2006" t="s">
        <v>1545</v>
      </c>
      <c r="D2006">
        <v>2018</v>
      </c>
      <c r="E2006" t="s">
        <v>1546</v>
      </c>
      <c r="F2006" t="s">
        <v>1550</v>
      </c>
      <c r="G2006">
        <v>3</v>
      </c>
      <c r="J2006">
        <v>3</v>
      </c>
      <c r="K2006" t="s">
        <v>37027</v>
      </c>
      <c r="L2006" t="s">
        <v>37470</v>
      </c>
      <c r="M2006" t="s">
        <v>37471</v>
      </c>
      <c r="N2006" t="s">
        <v>37131</v>
      </c>
      <c r="O2006" t="s">
        <v>37203</v>
      </c>
      <c r="P2006">
        <v>38.5</v>
      </c>
      <c r="Q2006">
        <v>38.5</v>
      </c>
      <c r="R2006">
        <f t="shared" si="19"/>
        <v>-83.01</v>
      </c>
      <c r="S2006">
        <v>8</v>
      </c>
      <c r="T2006">
        <v>14</v>
      </c>
      <c r="U2006">
        <v>79</v>
      </c>
      <c r="V2006">
        <v>19</v>
      </c>
      <c r="W2006">
        <v>14</v>
      </c>
    </row>
    <row r="2007" spans="1:23">
      <c r="A2007" t="s">
        <v>37469</v>
      </c>
      <c r="B2007" t="s">
        <v>1543</v>
      </c>
      <c r="C2007" t="s">
        <v>1545</v>
      </c>
      <c r="D2007">
        <v>2018</v>
      </c>
      <c r="E2007" t="s">
        <v>1546</v>
      </c>
      <c r="F2007" t="s">
        <v>1550</v>
      </c>
      <c r="G2007">
        <v>3</v>
      </c>
      <c r="J2007">
        <v>3</v>
      </c>
      <c r="K2007" t="s">
        <v>37027</v>
      </c>
      <c r="L2007" t="s">
        <v>37470</v>
      </c>
      <c r="M2007" t="s">
        <v>37471</v>
      </c>
      <c r="N2007" t="s">
        <v>37131</v>
      </c>
      <c r="O2007" t="s">
        <v>37203</v>
      </c>
      <c r="P2007">
        <v>38.5</v>
      </c>
      <c r="Q2007">
        <v>38.5</v>
      </c>
      <c r="R2007">
        <f t="shared" si="19"/>
        <v>-83.01</v>
      </c>
      <c r="S2007">
        <v>8</v>
      </c>
      <c r="T2007">
        <v>14.5</v>
      </c>
      <c r="U2007">
        <v>65</v>
      </c>
      <c r="V2007">
        <v>17</v>
      </c>
      <c r="W2007">
        <v>14.5</v>
      </c>
    </row>
    <row r="2008" spans="1:23">
      <c r="A2008" t="s">
        <v>37469</v>
      </c>
      <c r="B2008" t="s">
        <v>1543</v>
      </c>
      <c r="C2008" t="s">
        <v>1545</v>
      </c>
      <c r="D2008">
        <v>2018</v>
      </c>
      <c r="E2008" t="s">
        <v>1546</v>
      </c>
      <c r="F2008" t="s">
        <v>1550</v>
      </c>
      <c r="G2008">
        <v>3</v>
      </c>
      <c r="J2008">
        <v>3</v>
      </c>
      <c r="K2008" t="s">
        <v>37027</v>
      </c>
      <c r="L2008" t="s">
        <v>37470</v>
      </c>
      <c r="M2008" t="s">
        <v>37471</v>
      </c>
      <c r="N2008" t="s">
        <v>37131</v>
      </c>
      <c r="O2008" t="s">
        <v>37203</v>
      </c>
      <c r="P2008">
        <v>38.5</v>
      </c>
      <c r="Q2008">
        <v>38.5</v>
      </c>
      <c r="R2008">
        <f t="shared" si="19"/>
        <v>-83.01</v>
      </c>
      <c r="S2008">
        <v>8</v>
      </c>
      <c r="T2008">
        <v>15</v>
      </c>
      <c r="U2008">
        <v>29</v>
      </c>
      <c r="V2008">
        <v>21</v>
      </c>
      <c r="W2008">
        <v>15</v>
      </c>
    </row>
    <row r="2009" spans="1:23">
      <c r="A2009" t="s">
        <v>37469</v>
      </c>
      <c r="B2009" t="s">
        <v>1543</v>
      </c>
      <c r="C2009" t="s">
        <v>1545</v>
      </c>
      <c r="D2009">
        <v>2018</v>
      </c>
      <c r="E2009" t="s">
        <v>1546</v>
      </c>
      <c r="F2009" t="s">
        <v>1550</v>
      </c>
      <c r="G2009">
        <v>3</v>
      </c>
      <c r="J2009">
        <v>3</v>
      </c>
      <c r="K2009" t="s">
        <v>37027</v>
      </c>
      <c r="L2009" t="s">
        <v>37470</v>
      </c>
      <c r="M2009" t="s">
        <v>37471</v>
      </c>
      <c r="N2009" t="s">
        <v>37131</v>
      </c>
      <c r="O2009" t="s">
        <v>37203</v>
      </c>
      <c r="P2009">
        <v>38.5</v>
      </c>
      <c r="Q2009">
        <v>38.5</v>
      </c>
      <c r="R2009">
        <f t="shared" si="19"/>
        <v>-83.01</v>
      </c>
      <c r="S2009">
        <v>8</v>
      </c>
      <c r="T2009">
        <v>15.5</v>
      </c>
      <c r="U2009">
        <v>17</v>
      </c>
      <c r="V2009">
        <v>23</v>
      </c>
      <c r="W2009">
        <v>15.5</v>
      </c>
    </row>
    <row r="2010" spans="1:23">
      <c r="A2010" t="s">
        <v>37469</v>
      </c>
      <c r="B2010" t="s">
        <v>1543</v>
      </c>
      <c r="C2010" t="s">
        <v>1545</v>
      </c>
      <c r="D2010">
        <v>2018</v>
      </c>
      <c r="E2010" t="s">
        <v>1546</v>
      </c>
      <c r="F2010" t="s">
        <v>1550</v>
      </c>
      <c r="G2010">
        <v>3</v>
      </c>
      <c r="J2010">
        <v>3</v>
      </c>
      <c r="K2010" t="s">
        <v>37027</v>
      </c>
      <c r="L2010" t="s">
        <v>37470</v>
      </c>
      <c r="M2010" t="s">
        <v>37471</v>
      </c>
      <c r="N2010" t="s">
        <v>37131</v>
      </c>
      <c r="O2010" t="s">
        <v>37203</v>
      </c>
      <c r="P2010">
        <v>38.5</v>
      </c>
      <c r="Q2010">
        <v>38.5</v>
      </c>
      <c r="R2010">
        <f t="shared" si="19"/>
        <v>-83.01</v>
      </c>
      <c r="S2010">
        <v>8</v>
      </c>
      <c r="T2010">
        <v>16</v>
      </c>
      <c r="U2010">
        <v>23</v>
      </c>
      <c r="V2010">
        <v>13</v>
      </c>
      <c r="W2010">
        <v>16</v>
      </c>
    </row>
    <row r="2011" spans="1:23">
      <c r="A2011" t="s">
        <v>37469</v>
      </c>
      <c r="B2011" t="s">
        <v>1543</v>
      </c>
      <c r="C2011" t="s">
        <v>1545</v>
      </c>
      <c r="D2011">
        <v>2018</v>
      </c>
      <c r="E2011" t="s">
        <v>1546</v>
      </c>
      <c r="F2011" t="s">
        <v>1550</v>
      </c>
      <c r="G2011">
        <v>3</v>
      </c>
      <c r="J2011">
        <v>3</v>
      </c>
      <c r="K2011" t="s">
        <v>37027</v>
      </c>
      <c r="L2011" t="s">
        <v>37470</v>
      </c>
      <c r="M2011" t="s">
        <v>37471</v>
      </c>
      <c r="N2011" t="s">
        <v>37131</v>
      </c>
      <c r="O2011" t="s">
        <v>37203</v>
      </c>
      <c r="P2011">
        <v>42.5</v>
      </c>
      <c r="Q2011">
        <f t="shared" ref="Q2011:Q2018" si="20">AVERAGE(41.92,42.939)</f>
        <v>42.429500000000004</v>
      </c>
      <c r="R2011">
        <f t="shared" ref="R2011:R2018" si="21">AVERAGE(-85.53, -84.6)</f>
        <v>-85.064999999999998</v>
      </c>
      <c r="S2011">
        <v>8</v>
      </c>
      <c r="T2011">
        <v>12</v>
      </c>
      <c r="U2011">
        <v>100</v>
      </c>
      <c r="V2011">
        <v>19</v>
      </c>
      <c r="W2011">
        <v>12</v>
      </c>
    </row>
    <row r="2012" spans="1:23">
      <c r="A2012" t="s">
        <v>37469</v>
      </c>
      <c r="B2012" t="s">
        <v>1543</v>
      </c>
      <c r="C2012" t="s">
        <v>1545</v>
      </c>
      <c r="D2012">
        <v>2018</v>
      </c>
      <c r="E2012" t="s">
        <v>1546</v>
      </c>
      <c r="F2012" t="s">
        <v>1550</v>
      </c>
      <c r="G2012">
        <v>3</v>
      </c>
      <c r="J2012">
        <v>3</v>
      </c>
      <c r="K2012" t="s">
        <v>37027</v>
      </c>
      <c r="L2012" t="s">
        <v>37470</v>
      </c>
      <c r="M2012" t="s">
        <v>37471</v>
      </c>
      <c r="N2012" t="s">
        <v>37131</v>
      </c>
      <c r="O2012" t="s">
        <v>37203</v>
      </c>
      <c r="P2012">
        <v>42.5</v>
      </c>
      <c r="Q2012">
        <f t="shared" si="20"/>
        <v>42.429500000000004</v>
      </c>
      <c r="R2012">
        <f t="shared" si="21"/>
        <v>-85.064999999999998</v>
      </c>
      <c r="S2012">
        <v>8</v>
      </c>
      <c r="T2012">
        <v>13</v>
      </c>
      <c r="U2012">
        <v>100</v>
      </c>
      <c r="V2012">
        <v>9</v>
      </c>
      <c r="W2012">
        <v>13</v>
      </c>
    </row>
    <row r="2013" spans="1:23">
      <c r="A2013" t="s">
        <v>37469</v>
      </c>
      <c r="B2013" t="s">
        <v>1543</v>
      </c>
      <c r="C2013" t="s">
        <v>1545</v>
      </c>
      <c r="D2013">
        <v>2018</v>
      </c>
      <c r="E2013" t="s">
        <v>1546</v>
      </c>
      <c r="F2013" t="s">
        <v>1550</v>
      </c>
      <c r="G2013">
        <v>3</v>
      </c>
      <c r="J2013">
        <v>3</v>
      </c>
      <c r="K2013" t="s">
        <v>37027</v>
      </c>
      <c r="L2013" t="s">
        <v>37470</v>
      </c>
      <c r="M2013" t="s">
        <v>37471</v>
      </c>
      <c r="N2013" t="s">
        <v>37131</v>
      </c>
      <c r="O2013" t="s">
        <v>37203</v>
      </c>
      <c r="P2013">
        <v>42.5</v>
      </c>
      <c r="Q2013">
        <f t="shared" si="20"/>
        <v>42.429500000000004</v>
      </c>
      <c r="R2013">
        <f t="shared" si="21"/>
        <v>-85.064999999999998</v>
      </c>
      <c r="S2013">
        <v>8</v>
      </c>
      <c r="T2013">
        <v>13.5</v>
      </c>
      <c r="U2013">
        <v>100</v>
      </c>
      <c r="V2013">
        <v>7</v>
      </c>
      <c r="W2013">
        <v>13.5</v>
      </c>
    </row>
    <row r="2014" spans="1:23">
      <c r="A2014" t="s">
        <v>37469</v>
      </c>
      <c r="B2014" t="s">
        <v>1543</v>
      </c>
      <c r="C2014" t="s">
        <v>1545</v>
      </c>
      <c r="D2014">
        <v>2018</v>
      </c>
      <c r="E2014" t="s">
        <v>1546</v>
      </c>
      <c r="F2014" t="s">
        <v>1550</v>
      </c>
      <c r="G2014">
        <v>3</v>
      </c>
      <c r="J2014">
        <v>3</v>
      </c>
      <c r="K2014" t="s">
        <v>37027</v>
      </c>
      <c r="L2014" t="s">
        <v>37470</v>
      </c>
      <c r="M2014" t="s">
        <v>37471</v>
      </c>
      <c r="N2014" t="s">
        <v>37131</v>
      </c>
      <c r="O2014" t="s">
        <v>37203</v>
      </c>
      <c r="P2014">
        <v>42.5</v>
      </c>
      <c r="Q2014">
        <f t="shared" si="20"/>
        <v>42.429500000000004</v>
      </c>
      <c r="R2014">
        <f t="shared" si="21"/>
        <v>-85.064999999999998</v>
      </c>
      <c r="S2014">
        <v>8</v>
      </c>
      <c r="T2014">
        <v>14</v>
      </c>
      <c r="U2014">
        <v>100</v>
      </c>
      <c r="V2014">
        <v>8</v>
      </c>
      <c r="W2014">
        <v>14</v>
      </c>
    </row>
    <row r="2015" spans="1:23">
      <c r="A2015" t="s">
        <v>37469</v>
      </c>
      <c r="B2015" t="s">
        <v>1543</v>
      </c>
      <c r="C2015" t="s">
        <v>1545</v>
      </c>
      <c r="D2015">
        <v>2018</v>
      </c>
      <c r="E2015" t="s">
        <v>1546</v>
      </c>
      <c r="F2015" t="s">
        <v>1550</v>
      </c>
      <c r="G2015">
        <v>3</v>
      </c>
      <c r="J2015">
        <v>3</v>
      </c>
      <c r="K2015" t="s">
        <v>37027</v>
      </c>
      <c r="L2015" t="s">
        <v>37470</v>
      </c>
      <c r="M2015" t="s">
        <v>37471</v>
      </c>
      <c r="N2015" t="s">
        <v>37131</v>
      </c>
      <c r="O2015" t="s">
        <v>37203</v>
      </c>
      <c r="P2015">
        <v>42.5</v>
      </c>
      <c r="Q2015">
        <f t="shared" si="20"/>
        <v>42.429500000000004</v>
      </c>
      <c r="R2015">
        <f t="shared" si="21"/>
        <v>-85.064999999999998</v>
      </c>
      <c r="S2015">
        <v>8</v>
      </c>
      <c r="T2015">
        <v>14.5</v>
      </c>
      <c r="U2015">
        <v>100</v>
      </c>
      <c r="V2015">
        <v>8</v>
      </c>
      <c r="W2015">
        <v>14.5</v>
      </c>
    </row>
    <row r="2016" spans="1:23">
      <c r="A2016" t="s">
        <v>37469</v>
      </c>
      <c r="B2016" t="s">
        <v>1543</v>
      </c>
      <c r="C2016" t="s">
        <v>1545</v>
      </c>
      <c r="D2016">
        <v>2018</v>
      </c>
      <c r="E2016" t="s">
        <v>1546</v>
      </c>
      <c r="F2016" t="s">
        <v>1550</v>
      </c>
      <c r="G2016">
        <v>3</v>
      </c>
      <c r="J2016">
        <v>3</v>
      </c>
      <c r="K2016" t="s">
        <v>37027</v>
      </c>
      <c r="L2016" t="s">
        <v>37470</v>
      </c>
      <c r="M2016" t="s">
        <v>37471</v>
      </c>
      <c r="N2016" t="s">
        <v>37131</v>
      </c>
      <c r="O2016" t="s">
        <v>37203</v>
      </c>
      <c r="P2016">
        <v>42.5</v>
      </c>
      <c r="Q2016">
        <f t="shared" si="20"/>
        <v>42.429500000000004</v>
      </c>
      <c r="R2016">
        <f t="shared" si="21"/>
        <v>-85.064999999999998</v>
      </c>
      <c r="S2016">
        <v>8</v>
      </c>
      <c r="T2016">
        <v>15</v>
      </c>
      <c r="U2016">
        <v>95</v>
      </c>
      <c r="V2016">
        <v>21</v>
      </c>
      <c r="W2016">
        <v>15</v>
      </c>
    </row>
    <row r="2017" spans="1:23">
      <c r="A2017" t="s">
        <v>37469</v>
      </c>
      <c r="B2017" t="s">
        <v>1543</v>
      </c>
      <c r="C2017" t="s">
        <v>1545</v>
      </c>
      <c r="D2017">
        <v>2018</v>
      </c>
      <c r="E2017" t="s">
        <v>1546</v>
      </c>
      <c r="F2017" t="s">
        <v>1550</v>
      </c>
      <c r="G2017">
        <v>3</v>
      </c>
      <c r="J2017">
        <v>3</v>
      </c>
      <c r="K2017" t="s">
        <v>37027</v>
      </c>
      <c r="L2017" t="s">
        <v>37470</v>
      </c>
      <c r="M2017" t="s">
        <v>37471</v>
      </c>
      <c r="N2017" t="s">
        <v>37131</v>
      </c>
      <c r="O2017" t="s">
        <v>37203</v>
      </c>
      <c r="P2017">
        <v>42.5</v>
      </c>
      <c r="Q2017">
        <f t="shared" si="20"/>
        <v>42.429500000000004</v>
      </c>
      <c r="R2017">
        <f t="shared" si="21"/>
        <v>-85.064999999999998</v>
      </c>
      <c r="S2017">
        <v>8</v>
      </c>
      <c r="T2017">
        <v>15.5</v>
      </c>
      <c r="U2017">
        <v>60</v>
      </c>
      <c r="V2017">
        <v>10</v>
      </c>
      <c r="W2017">
        <v>15.5</v>
      </c>
    </row>
    <row r="2018" spans="1:23">
      <c r="A2018" t="s">
        <v>37469</v>
      </c>
      <c r="B2018" t="s">
        <v>1543</v>
      </c>
      <c r="C2018" t="s">
        <v>1545</v>
      </c>
      <c r="D2018">
        <v>2018</v>
      </c>
      <c r="E2018" t="s">
        <v>1546</v>
      </c>
      <c r="F2018" t="s">
        <v>1550</v>
      </c>
      <c r="G2018">
        <v>3</v>
      </c>
      <c r="J2018">
        <v>3</v>
      </c>
      <c r="K2018" t="s">
        <v>37027</v>
      </c>
      <c r="L2018" t="s">
        <v>37470</v>
      </c>
      <c r="M2018" t="s">
        <v>37471</v>
      </c>
      <c r="N2018" t="s">
        <v>37131</v>
      </c>
      <c r="O2018" t="s">
        <v>37203</v>
      </c>
      <c r="P2018">
        <v>42.5</v>
      </c>
      <c r="Q2018">
        <f t="shared" si="20"/>
        <v>42.429500000000004</v>
      </c>
      <c r="R2018">
        <f t="shared" si="21"/>
        <v>-85.064999999999998</v>
      </c>
      <c r="S2018">
        <v>8</v>
      </c>
      <c r="T2018">
        <v>16</v>
      </c>
      <c r="U2018">
        <v>68</v>
      </c>
      <c r="V2018">
        <v>25</v>
      </c>
      <c r="W2018">
        <v>16</v>
      </c>
    </row>
    <row r="2019" spans="1:23">
      <c r="A2019" t="s">
        <v>37472</v>
      </c>
      <c r="B2019" t="s">
        <v>6580</v>
      </c>
      <c r="C2019" t="s">
        <v>6582</v>
      </c>
      <c r="D2019">
        <v>2011</v>
      </c>
      <c r="E2019" t="s">
        <v>625</v>
      </c>
      <c r="F2019" t="s">
        <v>6584</v>
      </c>
      <c r="G2019">
        <v>3</v>
      </c>
      <c r="J2019">
        <v>3</v>
      </c>
      <c r="K2019" t="s">
        <v>37173</v>
      </c>
      <c r="L2019" t="s">
        <v>37473</v>
      </c>
      <c r="M2019" t="s">
        <v>37474</v>
      </c>
      <c r="N2019" t="s">
        <v>37308</v>
      </c>
      <c r="O2019" t="s">
        <v>37098</v>
      </c>
      <c r="P2019" t="s">
        <v>37475</v>
      </c>
      <c r="Q2019">
        <v>36.21</v>
      </c>
      <c r="R2019">
        <v>139.66</v>
      </c>
      <c r="S2019">
        <v>5</v>
      </c>
      <c r="T2019">
        <v>10</v>
      </c>
      <c r="U2019">
        <v>100</v>
      </c>
      <c r="V2019">
        <v>99</v>
      </c>
      <c r="W2019">
        <v>10</v>
      </c>
    </row>
    <row r="2020" spans="1:23">
      <c r="A2020" t="s">
        <v>37472</v>
      </c>
      <c r="B2020" t="s">
        <v>6580</v>
      </c>
      <c r="C2020" t="s">
        <v>6582</v>
      </c>
      <c r="D2020">
        <v>2011</v>
      </c>
      <c r="E2020" t="s">
        <v>625</v>
      </c>
      <c r="F2020" t="s">
        <v>6584</v>
      </c>
      <c r="G2020">
        <v>3</v>
      </c>
      <c r="J2020">
        <v>3</v>
      </c>
      <c r="K2020" t="s">
        <v>37173</v>
      </c>
      <c r="L2020" t="s">
        <v>37473</v>
      </c>
      <c r="M2020" t="s">
        <v>37474</v>
      </c>
      <c r="N2020" t="s">
        <v>37308</v>
      </c>
      <c r="O2020" t="s">
        <v>37098</v>
      </c>
      <c r="P2020" t="s">
        <v>37475</v>
      </c>
      <c r="Q2020">
        <v>36.21</v>
      </c>
      <c r="R2020">
        <v>139.66</v>
      </c>
      <c r="S2020">
        <v>5</v>
      </c>
      <c r="T2020">
        <v>12.9894736842105</v>
      </c>
      <c r="U2020">
        <v>99.725066089882205</v>
      </c>
      <c r="V2020">
        <v>99</v>
      </c>
      <c r="W2020">
        <v>13</v>
      </c>
    </row>
    <row r="2021" spans="1:23">
      <c r="A2021" t="s">
        <v>37472</v>
      </c>
      <c r="B2021" t="s">
        <v>6580</v>
      </c>
      <c r="C2021" t="s">
        <v>6582</v>
      </c>
      <c r="D2021">
        <v>2011</v>
      </c>
      <c r="E2021" t="s">
        <v>625</v>
      </c>
      <c r="F2021" t="s">
        <v>6584</v>
      </c>
      <c r="G2021">
        <v>3</v>
      </c>
      <c r="J2021">
        <v>3</v>
      </c>
      <c r="K2021" t="s">
        <v>37173</v>
      </c>
      <c r="L2021" t="s">
        <v>37473</v>
      </c>
      <c r="M2021" t="s">
        <v>37474</v>
      </c>
      <c r="N2021" t="s">
        <v>37308</v>
      </c>
      <c r="O2021" t="s">
        <v>37098</v>
      </c>
      <c r="P2021" t="s">
        <v>37475</v>
      </c>
      <c r="Q2021">
        <v>36.21</v>
      </c>
      <c r="R2021">
        <v>139.66</v>
      </c>
      <c r="S2021">
        <v>5</v>
      </c>
      <c r="T2021">
        <v>14</v>
      </c>
      <c r="U2021">
        <v>100.09132420091299</v>
      </c>
      <c r="V2021">
        <v>99</v>
      </c>
      <c r="W2021">
        <v>14</v>
      </c>
    </row>
    <row r="2022" spans="1:23">
      <c r="A2022" t="s">
        <v>37472</v>
      </c>
      <c r="B2022" t="s">
        <v>6580</v>
      </c>
      <c r="C2022" t="s">
        <v>6582</v>
      </c>
      <c r="D2022">
        <v>2011</v>
      </c>
      <c r="E2022" t="s">
        <v>625</v>
      </c>
      <c r="F2022" t="s">
        <v>6584</v>
      </c>
      <c r="G2022">
        <v>3</v>
      </c>
      <c r="J2022">
        <v>3</v>
      </c>
      <c r="K2022" t="s">
        <v>37173</v>
      </c>
      <c r="L2022" t="s">
        <v>37473</v>
      </c>
      <c r="M2022" t="s">
        <v>37474</v>
      </c>
      <c r="N2022" t="s">
        <v>37308</v>
      </c>
      <c r="O2022" t="s">
        <v>37098</v>
      </c>
      <c r="P2022" t="s">
        <v>37475</v>
      </c>
      <c r="Q2022">
        <v>36.21</v>
      </c>
      <c r="R2022">
        <v>139.66</v>
      </c>
      <c r="S2022">
        <v>5</v>
      </c>
      <c r="T2022">
        <v>14.9894736842105</v>
      </c>
      <c r="U2022">
        <v>10.0447007930785</v>
      </c>
      <c r="V2022">
        <v>99</v>
      </c>
      <c r="W2022">
        <v>15</v>
      </c>
    </row>
    <row r="2023" spans="1:23">
      <c r="A2023" t="s">
        <v>37472</v>
      </c>
      <c r="B2023" t="s">
        <v>6580</v>
      </c>
      <c r="C2023" t="s">
        <v>6582</v>
      </c>
      <c r="D2023">
        <v>2011</v>
      </c>
      <c r="E2023" t="s">
        <v>625</v>
      </c>
      <c r="F2023" t="s">
        <v>6584</v>
      </c>
      <c r="G2023">
        <v>3</v>
      </c>
      <c r="J2023">
        <v>3</v>
      </c>
      <c r="K2023" t="s">
        <v>37173</v>
      </c>
      <c r="L2023" t="s">
        <v>37473</v>
      </c>
      <c r="M2023" t="s">
        <v>37474</v>
      </c>
      <c r="N2023" t="s">
        <v>37308</v>
      </c>
      <c r="O2023" t="s">
        <v>37098</v>
      </c>
      <c r="P2023" t="s">
        <v>37475</v>
      </c>
      <c r="Q2023">
        <v>36.21</v>
      </c>
      <c r="R2023">
        <v>139.66</v>
      </c>
      <c r="S2023">
        <v>5</v>
      </c>
      <c r="T2023">
        <v>15.9894736842105</v>
      </c>
      <c r="U2023">
        <v>4.1086277337178503</v>
      </c>
      <c r="V2023">
        <v>99</v>
      </c>
      <c r="W2023">
        <v>16</v>
      </c>
    </row>
    <row r="2024" spans="1:23">
      <c r="A2024" t="s">
        <v>37472</v>
      </c>
      <c r="B2024" t="s">
        <v>6580</v>
      </c>
      <c r="C2024" t="s">
        <v>6582</v>
      </c>
      <c r="D2024">
        <v>2011</v>
      </c>
      <c r="E2024" t="s">
        <v>625</v>
      </c>
      <c r="F2024" t="s">
        <v>6584</v>
      </c>
      <c r="G2024">
        <v>3</v>
      </c>
      <c r="J2024">
        <v>3</v>
      </c>
      <c r="K2024" t="s">
        <v>37173</v>
      </c>
      <c r="L2024" t="s">
        <v>37473</v>
      </c>
      <c r="M2024" t="s">
        <v>37474</v>
      </c>
      <c r="N2024" t="s">
        <v>37308</v>
      </c>
      <c r="O2024" t="s">
        <v>37098</v>
      </c>
      <c r="P2024" t="s">
        <v>37476</v>
      </c>
      <c r="Q2024">
        <v>34.75</v>
      </c>
      <c r="R2024">
        <v>135.13</v>
      </c>
      <c r="S2024">
        <v>5</v>
      </c>
      <c r="T2024">
        <v>10</v>
      </c>
      <c r="U2024">
        <v>100</v>
      </c>
      <c r="V2024">
        <v>99</v>
      </c>
      <c r="W2024">
        <v>10</v>
      </c>
    </row>
    <row r="2025" spans="1:23">
      <c r="A2025" t="s">
        <v>37472</v>
      </c>
      <c r="B2025" t="s">
        <v>6580</v>
      </c>
      <c r="C2025" t="s">
        <v>6582</v>
      </c>
      <c r="D2025">
        <v>2011</v>
      </c>
      <c r="E2025" t="s">
        <v>625</v>
      </c>
      <c r="F2025" t="s">
        <v>6584</v>
      </c>
      <c r="G2025">
        <v>3</v>
      </c>
      <c r="J2025">
        <v>3</v>
      </c>
      <c r="K2025" t="s">
        <v>37173</v>
      </c>
      <c r="L2025" t="s">
        <v>37473</v>
      </c>
      <c r="M2025" t="s">
        <v>37474</v>
      </c>
      <c r="N2025" t="s">
        <v>37308</v>
      </c>
      <c r="O2025" t="s">
        <v>37098</v>
      </c>
      <c r="P2025" t="s">
        <v>37476</v>
      </c>
      <c r="Q2025">
        <v>34.75</v>
      </c>
      <c r="R2025">
        <v>135.13</v>
      </c>
      <c r="S2025">
        <v>5</v>
      </c>
      <c r="T2025">
        <v>13</v>
      </c>
      <c r="U2025">
        <v>100</v>
      </c>
      <c r="V2025">
        <v>99</v>
      </c>
      <c r="W2025">
        <v>13</v>
      </c>
    </row>
    <row r="2026" spans="1:23">
      <c r="A2026" t="s">
        <v>37472</v>
      </c>
      <c r="B2026" t="s">
        <v>6580</v>
      </c>
      <c r="C2026" t="s">
        <v>6582</v>
      </c>
      <c r="D2026">
        <v>2011</v>
      </c>
      <c r="E2026" t="s">
        <v>625</v>
      </c>
      <c r="F2026" t="s">
        <v>6584</v>
      </c>
      <c r="G2026">
        <v>3</v>
      </c>
      <c r="J2026">
        <v>3</v>
      </c>
      <c r="K2026" t="s">
        <v>37173</v>
      </c>
      <c r="L2026" t="s">
        <v>37473</v>
      </c>
      <c r="M2026" t="s">
        <v>37474</v>
      </c>
      <c r="N2026" t="s">
        <v>37308</v>
      </c>
      <c r="O2026" t="s">
        <v>37098</v>
      </c>
      <c r="P2026" t="s">
        <v>37476</v>
      </c>
      <c r="Q2026">
        <v>34.75</v>
      </c>
      <c r="R2026">
        <v>135.13</v>
      </c>
      <c r="S2026">
        <v>5</v>
      </c>
      <c r="T2026">
        <v>13.9894736842105</v>
      </c>
      <c r="U2026">
        <v>97.898582071617398</v>
      </c>
      <c r="V2026">
        <v>99</v>
      </c>
      <c r="W2026">
        <v>14</v>
      </c>
    </row>
    <row r="2027" spans="1:23">
      <c r="A2027" t="s">
        <v>37472</v>
      </c>
      <c r="B2027" t="s">
        <v>6580</v>
      </c>
      <c r="C2027" t="s">
        <v>6582</v>
      </c>
      <c r="D2027">
        <v>2011</v>
      </c>
      <c r="E2027" t="s">
        <v>625</v>
      </c>
      <c r="F2027" t="s">
        <v>6584</v>
      </c>
      <c r="G2027">
        <v>3</v>
      </c>
      <c r="J2027">
        <v>3</v>
      </c>
      <c r="K2027" t="s">
        <v>37173</v>
      </c>
      <c r="L2027" t="s">
        <v>37473</v>
      </c>
      <c r="M2027" t="s">
        <v>37474</v>
      </c>
      <c r="N2027" t="s">
        <v>37308</v>
      </c>
      <c r="O2027" t="s">
        <v>37098</v>
      </c>
      <c r="P2027" t="s">
        <v>37476</v>
      </c>
      <c r="Q2027">
        <v>34.75</v>
      </c>
      <c r="R2027">
        <v>135.13</v>
      </c>
      <c r="S2027">
        <v>5</v>
      </c>
      <c r="T2027">
        <v>15</v>
      </c>
      <c r="U2027">
        <v>4.01826484018265</v>
      </c>
      <c r="V2027">
        <v>99</v>
      </c>
      <c r="W2027">
        <v>15</v>
      </c>
    </row>
    <row r="2028" spans="1:23">
      <c r="A2028" t="s">
        <v>37472</v>
      </c>
      <c r="B2028" t="s">
        <v>6580</v>
      </c>
      <c r="C2028" t="s">
        <v>6582</v>
      </c>
      <c r="D2028">
        <v>2011</v>
      </c>
      <c r="E2028" t="s">
        <v>625</v>
      </c>
      <c r="F2028" t="s">
        <v>6584</v>
      </c>
      <c r="G2028">
        <v>3</v>
      </c>
      <c r="J2028">
        <v>3</v>
      </c>
      <c r="K2028" t="s">
        <v>37173</v>
      </c>
      <c r="L2028" t="s">
        <v>37473</v>
      </c>
      <c r="M2028" t="s">
        <v>37474</v>
      </c>
      <c r="N2028" t="s">
        <v>37308</v>
      </c>
      <c r="O2028" t="s">
        <v>37098</v>
      </c>
      <c r="P2028" t="s">
        <v>37476</v>
      </c>
      <c r="Q2028">
        <v>34.75</v>
      </c>
      <c r="R2028">
        <v>135.13</v>
      </c>
      <c r="S2028">
        <v>5</v>
      </c>
      <c r="T2028">
        <v>15.9894736842105</v>
      </c>
      <c r="U2028">
        <v>4.1086277337178503</v>
      </c>
      <c r="V2028">
        <v>99</v>
      </c>
      <c r="W2028">
        <v>16</v>
      </c>
    </row>
    <row r="2029" spans="1:23">
      <c r="A2029" t="s">
        <v>37472</v>
      </c>
      <c r="B2029" t="s">
        <v>6580</v>
      </c>
      <c r="C2029" t="s">
        <v>6582</v>
      </c>
      <c r="D2029">
        <v>2011</v>
      </c>
      <c r="E2029" t="s">
        <v>625</v>
      </c>
      <c r="F2029" t="s">
        <v>6584</v>
      </c>
      <c r="G2029">
        <v>3</v>
      </c>
      <c r="J2029">
        <v>3</v>
      </c>
      <c r="K2029" t="s">
        <v>37173</v>
      </c>
      <c r="L2029" t="s">
        <v>37473</v>
      </c>
      <c r="M2029" t="s">
        <v>37474</v>
      </c>
      <c r="N2029" t="s">
        <v>37308</v>
      </c>
      <c r="O2029" t="s">
        <v>37098</v>
      </c>
      <c r="P2029" t="s">
        <v>37477</v>
      </c>
      <c r="Q2029">
        <v>40.51</v>
      </c>
      <c r="R2029">
        <v>140.61000000000001</v>
      </c>
      <c r="S2029">
        <v>5</v>
      </c>
      <c r="T2029">
        <v>10</v>
      </c>
      <c r="U2029">
        <v>100</v>
      </c>
      <c r="V2029">
        <v>99</v>
      </c>
      <c r="W2029">
        <v>10</v>
      </c>
    </row>
    <row r="2030" spans="1:23">
      <c r="A2030" t="s">
        <v>37472</v>
      </c>
      <c r="B2030" t="s">
        <v>6580</v>
      </c>
      <c r="C2030" t="s">
        <v>6582</v>
      </c>
      <c r="D2030">
        <v>2011</v>
      </c>
      <c r="E2030" t="s">
        <v>625</v>
      </c>
      <c r="F2030" t="s">
        <v>6584</v>
      </c>
      <c r="G2030">
        <v>3</v>
      </c>
      <c r="J2030">
        <v>3</v>
      </c>
      <c r="K2030" t="s">
        <v>37173</v>
      </c>
      <c r="L2030" t="s">
        <v>37473</v>
      </c>
      <c r="M2030" t="s">
        <v>37474</v>
      </c>
      <c r="N2030" t="s">
        <v>37308</v>
      </c>
      <c r="O2030" t="s">
        <v>37098</v>
      </c>
      <c r="P2030" t="s">
        <v>37477</v>
      </c>
      <c r="Q2030">
        <v>40.51</v>
      </c>
      <c r="R2030">
        <v>140.61000000000001</v>
      </c>
      <c r="S2030">
        <v>5</v>
      </c>
      <c r="T2030">
        <v>13</v>
      </c>
      <c r="U2030">
        <v>99.726027397260296</v>
      </c>
      <c r="V2030">
        <v>99</v>
      </c>
      <c r="W2030">
        <v>13</v>
      </c>
    </row>
    <row r="2031" spans="1:23">
      <c r="A2031" t="s">
        <v>37472</v>
      </c>
      <c r="B2031" t="s">
        <v>6580</v>
      </c>
      <c r="C2031" t="s">
        <v>6582</v>
      </c>
      <c r="D2031">
        <v>2011</v>
      </c>
      <c r="E2031" t="s">
        <v>625</v>
      </c>
      <c r="F2031" t="s">
        <v>6584</v>
      </c>
      <c r="G2031">
        <v>3</v>
      </c>
      <c r="J2031">
        <v>3</v>
      </c>
      <c r="K2031" t="s">
        <v>37173</v>
      </c>
      <c r="L2031" t="s">
        <v>37473</v>
      </c>
      <c r="M2031" t="s">
        <v>37474</v>
      </c>
      <c r="N2031" t="s">
        <v>37308</v>
      </c>
      <c r="O2031" t="s">
        <v>37098</v>
      </c>
      <c r="P2031" t="s">
        <v>37477</v>
      </c>
      <c r="Q2031">
        <v>40.51</v>
      </c>
      <c r="R2031">
        <v>140.61000000000001</v>
      </c>
      <c r="S2031">
        <v>5</v>
      </c>
      <c r="T2031">
        <v>14</v>
      </c>
      <c r="U2031">
        <v>99.817351598173502</v>
      </c>
      <c r="V2031">
        <v>99</v>
      </c>
      <c r="W2031">
        <v>14</v>
      </c>
    </row>
    <row r="2032" spans="1:23">
      <c r="A2032" t="s">
        <v>37472</v>
      </c>
      <c r="B2032" t="s">
        <v>6580</v>
      </c>
      <c r="C2032" t="s">
        <v>6582</v>
      </c>
      <c r="D2032">
        <v>2011</v>
      </c>
      <c r="E2032" t="s">
        <v>625</v>
      </c>
      <c r="F2032" t="s">
        <v>6584</v>
      </c>
      <c r="G2032">
        <v>3</v>
      </c>
      <c r="J2032">
        <v>3</v>
      </c>
      <c r="K2032" t="s">
        <v>37173</v>
      </c>
      <c r="L2032" t="s">
        <v>37473</v>
      </c>
      <c r="M2032" t="s">
        <v>37474</v>
      </c>
      <c r="N2032" t="s">
        <v>37308</v>
      </c>
      <c r="O2032" t="s">
        <v>37098</v>
      </c>
      <c r="P2032" t="s">
        <v>37477</v>
      </c>
      <c r="Q2032">
        <v>40.51</v>
      </c>
      <c r="R2032">
        <v>140.61000000000001</v>
      </c>
      <c r="S2032">
        <v>5</v>
      </c>
      <c r="T2032">
        <v>15</v>
      </c>
      <c r="U2032">
        <v>21.004566210045599</v>
      </c>
      <c r="V2032">
        <v>99</v>
      </c>
      <c r="W2032">
        <v>15</v>
      </c>
    </row>
    <row r="2033" spans="1:24">
      <c r="A2033" t="s">
        <v>37472</v>
      </c>
      <c r="B2033" t="s">
        <v>6580</v>
      </c>
      <c r="C2033" t="s">
        <v>6582</v>
      </c>
      <c r="D2033">
        <v>2011</v>
      </c>
      <c r="E2033" t="s">
        <v>625</v>
      </c>
      <c r="F2033" t="s">
        <v>6584</v>
      </c>
      <c r="G2033">
        <v>3</v>
      </c>
      <c r="J2033">
        <v>3</v>
      </c>
      <c r="K2033" t="s">
        <v>37173</v>
      </c>
      <c r="L2033" t="s">
        <v>37473</v>
      </c>
      <c r="M2033" t="s">
        <v>37474</v>
      </c>
      <c r="N2033" t="s">
        <v>37308</v>
      </c>
      <c r="O2033" t="s">
        <v>37098</v>
      </c>
      <c r="P2033" t="s">
        <v>37477</v>
      </c>
      <c r="Q2033">
        <v>40.51</v>
      </c>
      <c r="R2033">
        <v>140.61000000000001</v>
      </c>
      <c r="S2033">
        <v>5</v>
      </c>
      <c r="T2033">
        <v>16</v>
      </c>
      <c r="U2033">
        <v>4.1095890410958802</v>
      </c>
      <c r="V2033">
        <v>99</v>
      </c>
      <c r="W2033">
        <v>16</v>
      </c>
    </row>
    <row r="2034" spans="1:24">
      <c r="A2034" t="s">
        <v>37478</v>
      </c>
      <c r="B2034" t="s">
        <v>2384</v>
      </c>
      <c r="C2034" t="s">
        <v>2386</v>
      </c>
      <c r="D2034">
        <v>2017</v>
      </c>
      <c r="E2034" t="s">
        <v>2387</v>
      </c>
      <c r="F2034" t="s">
        <v>2391</v>
      </c>
      <c r="G2034">
        <v>4</v>
      </c>
      <c r="H2034" t="s">
        <v>37479</v>
      </c>
      <c r="J2034">
        <v>4</v>
      </c>
      <c r="K2034" t="s">
        <v>37019</v>
      </c>
      <c r="L2034" t="s">
        <v>37480</v>
      </c>
      <c r="M2034" t="s">
        <v>37481</v>
      </c>
      <c r="N2034" t="s">
        <v>37308</v>
      </c>
      <c r="O2034" t="s">
        <v>37098</v>
      </c>
      <c r="P2034" t="s">
        <v>37482</v>
      </c>
      <c r="Q2034">
        <f>57+10/60</f>
        <v>57.166666666666664</v>
      </c>
      <c r="R2034">
        <f>14+47/60</f>
        <v>14.783333333333333</v>
      </c>
      <c r="S2034">
        <v>5</v>
      </c>
      <c r="T2034">
        <v>16.9973474801061</v>
      </c>
      <c r="U2034">
        <v>20.0716845878136</v>
      </c>
      <c r="V2034">
        <v>100</v>
      </c>
      <c r="W2034">
        <v>17</v>
      </c>
    </row>
    <row r="2035" spans="1:24">
      <c r="A2035" t="s">
        <v>37478</v>
      </c>
      <c r="B2035" t="s">
        <v>2384</v>
      </c>
      <c r="C2035" t="s">
        <v>2386</v>
      </c>
      <c r="D2035">
        <v>2017</v>
      </c>
      <c r="E2035" t="s">
        <v>2387</v>
      </c>
      <c r="F2035" t="s">
        <v>2391</v>
      </c>
      <c r="G2035">
        <v>4</v>
      </c>
      <c r="H2035" t="s">
        <v>37479</v>
      </c>
      <c r="J2035">
        <v>4</v>
      </c>
      <c r="K2035" t="s">
        <v>37019</v>
      </c>
      <c r="L2035" t="s">
        <v>37480</v>
      </c>
      <c r="M2035" t="s">
        <v>37481</v>
      </c>
      <c r="N2035" t="s">
        <v>37308</v>
      </c>
      <c r="O2035" t="s">
        <v>37098</v>
      </c>
      <c r="P2035" t="s">
        <v>37482</v>
      </c>
      <c r="Q2035">
        <f>57+10/60</f>
        <v>57.166666666666664</v>
      </c>
      <c r="R2035">
        <f>14+47/60</f>
        <v>14.783333333333333</v>
      </c>
      <c r="S2035">
        <v>5</v>
      </c>
      <c r="T2035">
        <v>18.015915119363299</v>
      </c>
      <c r="U2035">
        <v>-0.35842293906807698</v>
      </c>
      <c r="V2035">
        <v>100</v>
      </c>
      <c r="W2035">
        <v>18</v>
      </c>
      <c r="X2035" t="s">
        <v>37221</v>
      </c>
    </row>
    <row r="2036" spans="1:24">
      <c r="A2036" t="s">
        <v>37478</v>
      </c>
      <c r="B2036" t="s">
        <v>2384</v>
      </c>
      <c r="C2036" t="s">
        <v>2386</v>
      </c>
      <c r="D2036">
        <v>2017</v>
      </c>
      <c r="E2036" t="s">
        <v>2387</v>
      </c>
      <c r="F2036" t="s">
        <v>2391</v>
      </c>
      <c r="G2036">
        <v>4</v>
      </c>
      <c r="H2036" t="s">
        <v>37479</v>
      </c>
      <c r="J2036">
        <v>4</v>
      </c>
      <c r="K2036" t="s">
        <v>37019</v>
      </c>
      <c r="L2036" t="s">
        <v>37480</v>
      </c>
      <c r="M2036" t="s">
        <v>37481</v>
      </c>
      <c r="N2036" t="s">
        <v>37308</v>
      </c>
      <c r="O2036" t="s">
        <v>37098</v>
      </c>
      <c r="P2036" t="s">
        <v>37482</v>
      </c>
      <c r="Q2036">
        <f>57+10/60</f>
        <v>57.166666666666664</v>
      </c>
      <c r="R2036">
        <f>14+47/60</f>
        <v>14.783333333333333</v>
      </c>
      <c r="S2036">
        <v>5</v>
      </c>
      <c r="T2036">
        <v>20.0106100795755</v>
      </c>
      <c r="U2036">
        <v>0.35842293906810502</v>
      </c>
      <c r="V2036">
        <v>100</v>
      </c>
      <c r="W2036">
        <v>20</v>
      </c>
      <c r="X2036" t="s">
        <v>37221</v>
      </c>
    </row>
    <row r="2037" spans="1:24">
      <c r="A2037" t="s">
        <v>37478</v>
      </c>
      <c r="B2037" t="s">
        <v>2384</v>
      </c>
      <c r="C2037" t="s">
        <v>2386</v>
      </c>
      <c r="D2037">
        <v>2017</v>
      </c>
      <c r="E2037" t="s">
        <v>2387</v>
      </c>
      <c r="F2037" t="s">
        <v>2391</v>
      </c>
      <c r="G2037">
        <v>4</v>
      </c>
      <c r="H2037" t="s">
        <v>37479</v>
      </c>
      <c r="J2037">
        <v>4</v>
      </c>
      <c r="K2037" t="s">
        <v>37019</v>
      </c>
      <c r="L2037" t="s">
        <v>37480</v>
      </c>
      <c r="M2037" t="s">
        <v>37481</v>
      </c>
      <c r="N2037" t="s">
        <v>37308</v>
      </c>
      <c r="O2037" t="s">
        <v>37098</v>
      </c>
      <c r="P2037" t="s">
        <v>37482</v>
      </c>
      <c r="Q2037">
        <f>57+10/60</f>
        <v>57.166666666666664</v>
      </c>
      <c r="R2037">
        <f>14+47/60</f>
        <v>14.783333333333333</v>
      </c>
      <c r="S2037">
        <v>5</v>
      </c>
      <c r="T2037">
        <v>22.026525198938899</v>
      </c>
      <c r="U2037">
        <v>3.9426523297490998</v>
      </c>
      <c r="V2037">
        <v>100</v>
      </c>
      <c r="W2037">
        <v>22</v>
      </c>
      <c r="X2037" t="s">
        <v>37221</v>
      </c>
    </row>
    <row r="2038" spans="1:24">
      <c r="A2038" t="s">
        <v>37478</v>
      </c>
      <c r="B2038" t="s">
        <v>2384</v>
      </c>
      <c r="C2038" t="s">
        <v>2386</v>
      </c>
      <c r="D2038">
        <v>2017</v>
      </c>
      <c r="E2038" t="s">
        <v>2387</v>
      </c>
      <c r="F2038" t="s">
        <v>2391</v>
      </c>
      <c r="G2038">
        <v>4</v>
      </c>
      <c r="H2038" t="s">
        <v>37479</v>
      </c>
      <c r="J2038">
        <v>4</v>
      </c>
      <c r="K2038" t="s">
        <v>37019</v>
      </c>
      <c r="L2038" t="s">
        <v>37480</v>
      </c>
      <c r="M2038" t="s">
        <v>37481</v>
      </c>
      <c r="N2038" t="s">
        <v>37308</v>
      </c>
      <c r="O2038" t="s">
        <v>37098</v>
      </c>
      <c r="P2038" t="s">
        <v>37482</v>
      </c>
      <c r="Q2038">
        <f>57+10/60</f>
        <v>57.166666666666664</v>
      </c>
      <c r="R2038">
        <f>14+47/60</f>
        <v>14.783333333333333</v>
      </c>
      <c r="S2038">
        <v>5</v>
      </c>
      <c r="T2038">
        <v>23.533156498673701</v>
      </c>
      <c r="U2038">
        <v>21.863799283154101</v>
      </c>
      <c r="V2038">
        <v>100</v>
      </c>
      <c r="W2038">
        <v>23.5</v>
      </c>
      <c r="X2038" t="s">
        <v>37221</v>
      </c>
    </row>
    <row r="2039" spans="1:24">
      <c r="A2039" t="s">
        <v>37478</v>
      </c>
      <c r="B2039" t="s">
        <v>2384</v>
      </c>
      <c r="C2039" t="s">
        <v>2386</v>
      </c>
      <c r="D2039">
        <v>2017</v>
      </c>
      <c r="E2039" t="s">
        <v>2387</v>
      </c>
      <c r="F2039" t="s">
        <v>2391</v>
      </c>
      <c r="G2039">
        <v>4</v>
      </c>
      <c r="H2039" t="s">
        <v>37479</v>
      </c>
      <c r="J2039">
        <v>4</v>
      </c>
      <c r="K2039" t="s">
        <v>37019</v>
      </c>
      <c r="L2039" t="s">
        <v>37480</v>
      </c>
      <c r="M2039" t="s">
        <v>37481</v>
      </c>
      <c r="N2039" t="s">
        <v>37308</v>
      </c>
      <c r="O2039" t="s">
        <v>37098</v>
      </c>
      <c r="P2039" t="s">
        <v>37483</v>
      </c>
      <c r="Q2039">
        <f>65+55/60</f>
        <v>65.916666666666671</v>
      </c>
      <c r="R2039">
        <f>23+15/60</f>
        <v>23.25</v>
      </c>
      <c r="S2039">
        <v>5</v>
      </c>
      <c r="T2039">
        <v>16.9973474801061</v>
      </c>
      <c r="U2039">
        <v>92.473118279569903</v>
      </c>
      <c r="V2039">
        <v>100</v>
      </c>
      <c r="W2039">
        <v>17</v>
      </c>
    </row>
    <row r="2040" spans="1:24">
      <c r="A2040" t="s">
        <v>37478</v>
      </c>
      <c r="B2040" t="s">
        <v>2384</v>
      </c>
      <c r="C2040" t="s">
        <v>2386</v>
      </c>
      <c r="D2040">
        <v>2017</v>
      </c>
      <c r="E2040" t="s">
        <v>2387</v>
      </c>
      <c r="F2040" t="s">
        <v>2391</v>
      </c>
      <c r="G2040">
        <v>4</v>
      </c>
      <c r="H2040" t="s">
        <v>37479</v>
      </c>
      <c r="J2040">
        <v>4</v>
      </c>
      <c r="K2040" t="s">
        <v>37019</v>
      </c>
      <c r="L2040" t="s">
        <v>37480</v>
      </c>
      <c r="M2040" t="s">
        <v>37481</v>
      </c>
      <c r="N2040" t="s">
        <v>37308</v>
      </c>
      <c r="O2040" t="s">
        <v>37098</v>
      </c>
      <c r="P2040" t="s">
        <v>37483</v>
      </c>
      <c r="Q2040">
        <f>65+55/60</f>
        <v>65.916666666666671</v>
      </c>
      <c r="R2040">
        <f>23+15/60</f>
        <v>23.25</v>
      </c>
      <c r="S2040">
        <v>5</v>
      </c>
      <c r="T2040">
        <v>17.9946949602122</v>
      </c>
      <c r="U2040">
        <v>98.207885304659499</v>
      </c>
      <c r="V2040">
        <v>100</v>
      </c>
      <c r="W2040">
        <v>18</v>
      </c>
    </row>
    <row r="2041" spans="1:24">
      <c r="A2041" t="s">
        <v>37478</v>
      </c>
      <c r="B2041" t="s">
        <v>2384</v>
      </c>
      <c r="C2041" t="s">
        <v>2386</v>
      </c>
      <c r="D2041">
        <v>2017</v>
      </c>
      <c r="E2041" t="s">
        <v>2387</v>
      </c>
      <c r="F2041" t="s">
        <v>2391</v>
      </c>
      <c r="G2041">
        <v>4</v>
      </c>
      <c r="H2041" t="s">
        <v>37479</v>
      </c>
      <c r="J2041">
        <v>4</v>
      </c>
      <c r="K2041" t="s">
        <v>37019</v>
      </c>
      <c r="L2041" t="s">
        <v>37480</v>
      </c>
      <c r="M2041" t="s">
        <v>37481</v>
      </c>
      <c r="N2041" t="s">
        <v>37308</v>
      </c>
      <c r="O2041" t="s">
        <v>37098</v>
      </c>
      <c r="P2041" t="s">
        <v>37483</v>
      </c>
      <c r="Q2041">
        <f>65+55/60</f>
        <v>65.916666666666671</v>
      </c>
      <c r="R2041">
        <f>23+15/60</f>
        <v>23.25</v>
      </c>
      <c r="S2041">
        <v>5</v>
      </c>
      <c r="T2041">
        <v>20.0106100795755</v>
      </c>
      <c r="U2041">
        <v>64.157706093189901</v>
      </c>
      <c r="V2041">
        <v>100</v>
      </c>
      <c r="W2041">
        <v>20</v>
      </c>
    </row>
    <row r="2042" spans="1:24">
      <c r="A2042" t="s">
        <v>37478</v>
      </c>
      <c r="B2042" t="s">
        <v>2384</v>
      </c>
      <c r="C2042" t="s">
        <v>2386</v>
      </c>
      <c r="D2042">
        <v>2017</v>
      </c>
      <c r="E2042" t="s">
        <v>2387</v>
      </c>
      <c r="F2042" t="s">
        <v>2391</v>
      </c>
      <c r="G2042">
        <v>4</v>
      </c>
      <c r="H2042" t="s">
        <v>37479</v>
      </c>
      <c r="J2042">
        <v>4</v>
      </c>
      <c r="K2042" t="s">
        <v>37019</v>
      </c>
      <c r="L2042" t="s">
        <v>37480</v>
      </c>
      <c r="M2042" t="s">
        <v>37481</v>
      </c>
      <c r="N2042" t="s">
        <v>37308</v>
      </c>
      <c r="O2042" t="s">
        <v>37098</v>
      </c>
      <c r="P2042" t="s">
        <v>37483</v>
      </c>
      <c r="Q2042">
        <f>65+55/60</f>
        <v>65.916666666666671</v>
      </c>
      <c r="R2042">
        <f>23+15/60</f>
        <v>23.25</v>
      </c>
      <c r="S2042">
        <v>5</v>
      </c>
      <c r="T2042">
        <v>22.026525198938899</v>
      </c>
      <c r="U2042">
        <v>56.272401433691698</v>
      </c>
      <c r="V2042">
        <v>100</v>
      </c>
      <c r="W2042">
        <v>22</v>
      </c>
    </row>
    <row r="2043" spans="1:24">
      <c r="A2043" t="s">
        <v>37478</v>
      </c>
      <c r="B2043" t="s">
        <v>2384</v>
      </c>
      <c r="C2043" t="s">
        <v>2386</v>
      </c>
      <c r="D2043">
        <v>2017</v>
      </c>
      <c r="E2043" t="s">
        <v>2387</v>
      </c>
      <c r="F2043" t="s">
        <v>2391</v>
      </c>
      <c r="G2043">
        <v>4</v>
      </c>
      <c r="H2043" t="s">
        <v>37479</v>
      </c>
      <c r="J2043">
        <v>4</v>
      </c>
      <c r="K2043" t="s">
        <v>37019</v>
      </c>
      <c r="L2043" t="s">
        <v>37480</v>
      </c>
      <c r="M2043" t="s">
        <v>37481</v>
      </c>
      <c r="N2043" t="s">
        <v>37308</v>
      </c>
      <c r="O2043" t="s">
        <v>37098</v>
      </c>
      <c r="P2043" t="s">
        <v>37483</v>
      </c>
      <c r="Q2043">
        <f>65+55/60</f>
        <v>65.916666666666671</v>
      </c>
      <c r="R2043">
        <f>23+15/60</f>
        <v>23.25</v>
      </c>
      <c r="S2043">
        <v>5</v>
      </c>
      <c r="T2043">
        <v>23.533156498673701</v>
      </c>
      <c r="U2043">
        <v>62.3655913978494</v>
      </c>
      <c r="V2043">
        <v>100</v>
      </c>
      <c r="W2043">
        <v>23.5</v>
      </c>
    </row>
    <row r="2044" spans="1:24">
      <c r="A2044" t="s">
        <v>37478</v>
      </c>
      <c r="B2044" t="s">
        <v>2384</v>
      </c>
      <c r="C2044" t="s">
        <v>2386</v>
      </c>
      <c r="D2044">
        <v>2017</v>
      </c>
      <c r="E2044" t="s">
        <v>2387</v>
      </c>
      <c r="F2044" t="s">
        <v>2391</v>
      </c>
      <c r="G2044">
        <v>4</v>
      </c>
      <c r="H2044" t="s">
        <v>37479</v>
      </c>
      <c r="J2044">
        <v>4</v>
      </c>
      <c r="K2044" t="s">
        <v>37019</v>
      </c>
      <c r="L2044" t="s">
        <v>37480</v>
      </c>
      <c r="M2044" t="s">
        <v>37481</v>
      </c>
      <c r="N2044" t="s">
        <v>37308</v>
      </c>
      <c r="O2044" t="s">
        <v>37098</v>
      </c>
      <c r="P2044" t="s">
        <v>37484</v>
      </c>
      <c r="Q2044">
        <f>60+15/60</f>
        <v>60.25</v>
      </c>
      <c r="R2044">
        <f>17+32/60</f>
        <v>17.533333333333335</v>
      </c>
      <c r="S2044">
        <v>5</v>
      </c>
      <c r="T2044">
        <v>16.9973474801061</v>
      </c>
      <c r="U2044">
        <v>40.860215053763397</v>
      </c>
      <c r="V2044">
        <v>100</v>
      </c>
      <c r="W2044">
        <v>17</v>
      </c>
      <c r="X2044" t="s">
        <v>37221</v>
      </c>
    </row>
    <row r="2045" spans="1:24">
      <c r="A2045" t="s">
        <v>37478</v>
      </c>
      <c r="B2045" t="s">
        <v>2384</v>
      </c>
      <c r="C2045" t="s">
        <v>2386</v>
      </c>
      <c r="D2045">
        <v>2017</v>
      </c>
      <c r="E2045" t="s">
        <v>2387</v>
      </c>
      <c r="F2045" t="s">
        <v>2391</v>
      </c>
      <c r="G2045">
        <v>4</v>
      </c>
      <c r="H2045" t="s">
        <v>37479</v>
      </c>
      <c r="J2045">
        <v>4</v>
      </c>
      <c r="K2045" t="s">
        <v>37019</v>
      </c>
      <c r="L2045" t="s">
        <v>37480</v>
      </c>
      <c r="M2045" t="s">
        <v>37481</v>
      </c>
      <c r="N2045" t="s">
        <v>37308</v>
      </c>
      <c r="O2045" t="s">
        <v>37098</v>
      </c>
      <c r="P2045" t="s">
        <v>37484</v>
      </c>
      <c r="Q2045">
        <f>60+15/60</f>
        <v>60.25</v>
      </c>
      <c r="R2045">
        <f>17+32/60</f>
        <v>17.533333333333335</v>
      </c>
      <c r="S2045">
        <v>5</v>
      </c>
      <c r="T2045">
        <v>17.9946949602122</v>
      </c>
      <c r="U2045">
        <v>29.390681003584199</v>
      </c>
      <c r="V2045">
        <v>100</v>
      </c>
      <c r="W2045">
        <v>18</v>
      </c>
      <c r="X2045" t="s">
        <v>37221</v>
      </c>
    </row>
    <row r="2046" spans="1:24">
      <c r="A2046" t="s">
        <v>37478</v>
      </c>
      <c r="B2046" t="s">
        <v>2384</v>
      </c>
      <c r="C2046" t="s">
        <v>2386</v>
      </c>
      <c r="D2046">
        <v>2017</v>
      </c>
      <c r="E2046" t="s">
        <v>2387</v>
      </c>
      <c r="F2046" t="s">
        <v>2391</v>
      </c>
      <c r="G2046">
        <v>4</v>
      </c>
      <c r="H2046" t="s">
        <v>37479</v>
      </c>
      <c r="J2046">
        <v>4</v>
      </c>
      <c r="K2046" t="s">
        <v>37019</v>
      </c>
      <c r="L2046" t="s">
        <v>37480</v>
      </c>
      <c r="M2046" t="s">
        <v>37481</v>
      </c>
      <c r="N2046" t="s">
        <v>37308</v>
      </c>
      <c r="O2046" t="s">
        <v>37098</v>
      </c>
      <c r="P2046" t="s">
        <v>37484</v>
      </c>
      <c r="Q2046">
        <f>60+15/60</f>
        <v>60.25</v>
      </c>
      <c r="R2046">
        <f>17+32/60</f>
        <v>17.533333333333335</v>
      </c>
      <c r="S2046">
        <v>5</v>
      </c>
      <c r="T2046">
        <v>20.0106100795755</v>
      </c>
      <c r="U2046">
        <v>-0.35842293906807698</v>
      </c>
      <c r="V2046">
        <v>100</v>
      </c>
      <c r="W2046">
        <v>20</v>
      </c>
      <c r="X2046" t="s">
        <v>37221</v>
      </c>
    </row>
    <row r="2047" spans="1:24">
      <c r="A2047" t="s">
        <v>37478</v>
      </c>
      <c r="B2047" t="s">
        <v>2384</v>
      </c>
      <c r="C2047" t="s">
        <v>2386</v>
      </c>
      <c r="D2047">
        <v>2017</v>
      </c>
      <c r="E2047" t="s">
        <v>2387</v>
      </c>
      <c r="F2047" t="s">
        <v>2391</v>
      </c>
      <c r="G2047">
        <v>4</v>
      </c>
      <c r="H2047" t="s">
        <v>37479</v>
      </c>
      <c r="J2047">
        <v>4</v>
      </c>
      <c r="K2047" t="s">
        <v>37019</v>
      </c>
      <c r="L2047" t="s">
        <v>37480</v>
      </c>
      <c r="M2047" t="s">
        <v>37481</v>
      </c>
      <c r="N2047" t="s">
        <v>37308</v>
      </c>
      <c r="O2047" t="s">
        <v>37098</v>
      </c>
      <c r="P2047" t="s">
        <v>37484</v>
      </c>
      <c r="Q2047">
        <f>60+15/60</f>
        <v>60.25</v>
      </c>
      <c r="R2047">
        <f>17+32/60</f>
        <v>17.533333333333335</v>
      </c>
      <c r="S2047">
        <v>5</v>
      </c>
      <c r="T2047">
        <v>22.0053050397878</v>
      </c>
      <c r="U2047">
        <v>13.2616487455197</v>
      </c>
      <c r="V2047">
        <v>100</v>
      </c>
      <c r="W2047">
        <v>22</v>
      </c>
      <c r="X2047" t="s">
        <v>37221</v>
      </c>
    </row>
    <row r="2048" spans="1:24">
      <c r="A2048" t="s">
        <v>37478</v>
      </c>
      <c r="B2048" t="s">
        <v>2384</v>
      </c>
      <c r="C2048" t="s">
        <v>2386</v>
      </c>
      <c r="D2048">
        <v>2017</v>
      </c>
      <c r="E2048" t="s">
        <v>2387</v>
      </c>
      <c r="F2048" t="s">
        <v>2391</v>
      </c>
      <c r="G2048">
        <v>4</v>
      </c>
      <c r="H2048" t="s">
        <v>37479</v>
      </c>
      <c r="J2048">
        <v>4</v>
      </c>
      <c r="K2048" t="s">
        <v>37019</v>
      </c>
      <c r="L2048" t="s">
        <v>37480</v>
      </c>
      <c r="M2048" t="s">
        <v>37481</v>
      </c>
      <c r="N2048" t="s">
        <v>37308</v>
      </c>
      <c r="O2048" t="s">
        <v>37098</v>
      </c>
      <c r="P2048" t="s">
        <v>37484</v>
      </c>
      <c r="Q2048">
        <f>60+15/60</f>
        <v>60.25</v>
      </c>
      <c r="R2048">
        <f>17+32/60</f>
        <v>17.533333333333335</v>
      </c>
      <c r="S2048">
        <v>5</v>
      </c>
      <c r="T2048">
        <v>23.5543766578249</v>
      </c>
      <c r="U2048">
        <v>12.9032258064516</v>
      </c>
      <c r="V2048">
        <v>100</v>
      </c>
      <c r="W2048">
        <v>23.5</v>
      </c>
      <c r="X2048" t="s">
        <v>37221</v>
      </c>
    </row>
    <row r="2049" spans="1:23">
      <c r="A2049" t="s">
        <v>37478</v>
      </c>
      <c r="B2049" t="s">
        <v>2384</v>
      </c>
      <c r="C2049" t="s">
        <v>2386</v>
      </c>
      <c r="D2049">
        <v>2017</v>
      </c>
      <c r="E2049" t="s">
        <v>2387</v>
      </c>
      <c r="F2049" t="s">
        <v>2391</v>
      </c>
      <c r="G2049">
        <v>4</v>
      </c>
      <c r="H2049" t="s">
        <v>37479</v>
      </c>
      <c r="J2049">
        <v>4</v>
      </c>
      <c r="K2049" t="s">
        <v>37019</v>
      </c>
      <c r="L2049" t="s">
        <v>37480</v>
      </c>
      <c r="M2049" t="s">
        <v>37481</v>
      </c>
      <c r="N2049" t="s">
        <v>37308</v>
      </c>
      <c r="O2049" t="s">
        <v>37098</v>
      </c>
      <c r="P2049" t="s">
        <v>37485</v>
      </c>
      <c r="Q2049">
        <f>64+10/60</f>
        <v>64.166666666666671</v>
      </c>
      <c r="R2049">
        <f>19+45/60</f>
        <v>19.75</v>
      </c>
      <c r="S2049">
        <v>5</v>
      </c>
      <c r="T2049">
        <v>16.976127320954902</v>
      </c>
      <c r="U2049">
        <v>84.229390681003593</v>
      </c>
      <c r="V2049">
        <v>100</v>
      </c>
      <c r="W2049">
        <v>17</v>
      </c>
    </row>
    <row r="2050" spans="1:23">
      <c r="A2050" t="s">
        <v>37478</v>
      </c>
      <c r="B2050" t="s">
        <v>2384</v>
      </c>
      <c r="C2050" t="s">
        <v>2386</v>
      </c>
      <c r="D2050">
        <v>2017</v>
      </c>
      <c r="E2050" t="s">
        <v>2387</v>
      </c>
      <c r="F2050" t="s">
        <v>2391</v>
      </c>
      <c r="G2050">
        <v>4</v>
      </c>
      <c r="H2050" t="s">
        <v>37479</v>
      </c>
      <c r="J2050">
        <v>4</v>
      </c>
      <c r="K2050" t="s">
        <v>37019</v>
      </c>
      <c r="L2050" t="s">
        <v>37480</v>
      </c>
      <c r="M2050" t="s">
        <v>37481</v>
      </c>
      <c r="N2050" t="s">
        <v>37308</v>
      </c>
      <c r="O2050" t="s">
        <v>37098</v>
      </c>
      <c r="P2050" t="s">
        <v>37485</v>
      </c>
      <c r="Q2050">
        <f>64+10/60</f>
        <v>64.166666666666671</v>
      </c>
      <c r="R2050">
        <f>19+45/60</f>
        <v>19.75</v>
      </c>
      <c r="S2050">
        <v>5</v>
      </c>
      <c r="T2050">
        <v>17.9946949602122</v>
      </c>
      <c r="U2050">
        <v>58.064516129032199</v>
      </c>
      <c r="V2050">
        <v>100</v>
      </c>
      <c r="W2050">
        <v>18</v>
      </c>
    </row>
    <row r="2051" spans="1:23">
      <c r="A2051" t="s">
        <v>37478</v>
      </c>
      <c r="B2051" t="s">
        <v>2384</v>
      </c>
      <c r="C2051" t="s">
        <v>2386</v>
      </c>
      <c r="D2051">
        <v>2017</v>
      </c>
      <c r="E2051" t="s">
        <v>2387</v>
      </c>
      <c r="F2051" t="s">
        <v>2391</v>
      </c>
      <c r="G2051">
        <v>4</v>
      </c>
      <c r="H2051" t="s">
        <v>37479</v>
      </c>
      <c r="J2051">
        <v>4</v>
      </c>
      <c r="K2051" t="s">
        <v>37019</v>
      </c>
      <c r="L2051" t="s">
        <v>37480</v>
      </c>
      <c r="M2051" t="s">
        <v>37481</v>
      </c>
      <c r="N2051" t="s">
        <v>37308</v>
      </c>
      <c r="O2051" t="s">
        <v>37098</v>
      </c>
      <c r="P2051" t="s">
        <v>37485</v>
      </c>
      <c r="Q2051">
        <f>64+10/60</f>
        <v>64.166666666666671</v>
      </c>
      <c r="R2051">
        <f>19+45/60</f>
        <v>19.75</v>
      </c>
      <c r="S2051">
        <v>5</v>
      </c>
      <c r="T2051">
        <v>20.0106100795755</v>
      </c>
      <c r="U2051">
        <v>26.164874551971302</v>
      </c>
      <c r="V2051">
        <v>100</v>
      </c>
      <c r="W2051">
        <v>20</v>
      </c>
    </row>
    <row r="2052" spans="1:23">
      <c r="A2052" t="s">
        <v>37478</v>
      </c>
      <c r="B2052" t="s">
        <v>2384</v>
      </c>
      <c r="C2052" t="s">
        <v>2386</v>
      </c>
      <c r="D2052">
        <v>2017</v>
      </c>
      <c r="E2052" t="s">
        <v>2387</v>
      </c>
      <c r="F2052" t="s">
        <v>2391</v>
      </c>
      <c r="G2052">
        <v>4</v>
      </c>
      <c r="H2052" t="s">
        <v>37479</v>
      </c>
      <c r="J2052">
        <v>4</v>
      </c>
      <c r="K2052" t="s">
        <v>37019</v>
      </c>
      <c r="L2052" t="s">
        <v>37480</v>
      </c>
      <c r="M2052" t="s">
        <v>37481</v>
      </c>
      <c r="N2052" t="s">
        <v>37308</v>
      </c>
      <c r="O2052" t="s">
        <v>37098</v>
      </c>
      <c r="P2052" t="s">
        <v>37485</v>
      </c>
      <c r="Q2052">
        <f>64+10/60</f>
        <v>64.166666666666671</v>
      </c>
      <c r="R2052">
        <f>19+45/60</f>
        <v>19.75</v>
      </c>
      <c r="S2052">
        <v>5</v>
      </c>
      <c r="T2052">
        <v>22.026525198938899</v>
      </c>
      <c r="U2052">
        <v>18.279569892473098</v>
      </c>
      <c r="V2052">
        <v>100</v>
      </c>
      <c r="W2052">
        <v>22</v>
      </c>
    </row>
    <row r="2053" spans="1:23">
      <c r="A2053" t="s">
        <v>37478</v>
      </c>
      <c r="B2053" t="s">
        <v>2384</v>
      </c>
      <c r="C2053" t="s">
        <v>2386</v>
      </c>
      <c r="D2053">
        <v>2017</v>
      </c>
      <c r="E2053" t="s">
        <v>2387</v>
      </c>
      <c r="F2053" t="s">
        <v>2391</v>
      </c>
      <c r="G2053">
        <v>4</v>
      </c>
      <c r="H2053" t="s">
        <v>37479</v>
      </c>
      <c r="J2053">
        <v>4</v>
      </c>
      <c r="K2053" t="s">
        <v>37019</v>
      </c>
      <c r="L2053" t="s">
        <v>37480</v>
      </c>
      <c r="M2053" t="s">
        <v>37481</v>
      </c>
      <c r="N2053" t="s">
        <v>37308</v>
      </c>
      <c r="O2053" t="s">
        <v>37098</v>
      </c>
      <c r="P2053" t="s">
        <v>37485</v>
      </c>
      <c r="Q2053">
        <f>64+10/60</f>
        <v>64.166666666666671</v>
      </c>
      <c r="R2053">
        <f>19+45/60</f>
        <v>19.75</v>
      </c>
      <c r="S2053">
        <v>5</v>
      </c>
      <c r="T2053">
        <v>23.533156498673701</v>
      </c>
      <c r="U2053">
        <v>24.014336917562702</v>
      </c>
      <c r="V2053">
        <v>100</v>
      </c>
      <c r="W2053">
        <v>23.5</v>
      </c>
    </row>
    <row r="2054" spans="1:23">
      <c r="A2054" t="s">
        <v>37486</v>
      </c>
      <c r="B2054" t="s">
        <v>25770</v>
      </c>
      <c r="C2054" t="s">
        <v>35279</v>
      </c>
      <c r="D2054">
        <v>2002</v>
      </c>
      <c r="E2054" t="s">
        <v>667</v>
      </c>
      <c r="G2054">
        <v>3</v>
      </c>
      <c r="J2054">
        <v>3</v>
      </c>
      <c r="K2054" t="s">
        <v>37173</v>
      </c>
      <c r="L2054" t="s">
        <v>37129</v>
      </c>
      <c r="M2054" t="s">
        <v>37130</v>
      </c>
      <c r="N2054" t="s">
        <v>37131</v>
      </c>
      <c r="O2054" t="s">
        <v>37098</v>
      </c>
      <c r="P2054" t="s">
        <v>37179</v>
      </c>
      <c r="Q2054">
        <f>36+36/60</f>
        <v>36.6</v>
      </c>
      <c r="R2054">
        <f>136+41/60</f>
        <v>136.68333333333334</v>
      </c>
      <c r="S2054">
        <v>5</v>
      </c>
      <c r="T2054">
        <v>10.979591836734601</v>
      </c>
      <c r="U2054">
        <v>69.230769230769198</v>
      </c>
      <c r="V2054">
        <v>100</v>
      </c>
      <c r="W2054">
        <v>11</v>
      </c>
    </row>
    <row r="2055" spans="1:23">
      <c r="A2055" t="s">
        <v>37486</v>
      </c>
      <c r="B2055" t="s">
        <v>25770</v>
      </c>
      <c r="C2055" t="s">
        <v>35279</v>
      </c>
      <c r="D2055">
        <v>2002</v>
      </c>
      <c r="E2055" t="s">
        <v>667</v>
      </c>
      <c r="G2055">
        <v>3</v>
      </c>
      <c r="J2055">
        <v>3</v>
      </c>
      <c r="K2055" t="s">
        <v>37173</v>
      </c>
      <c r="L2055" t="s">
        <v>37129</v>
      </c>
      <c r="M2055" t="s">
        <v>37130</v>
      </c>
      <c r="N2055" t="s">
        <v>37131</v>
      </c>
      <c r="O2055" t="s">
        <v>37098</v>
      </c>
      <c r="P2055" t="s">
        <v>37179</v>
      </c>
      <c r="Q2055">
        <f>36+36/60</f>
        <v>36.6</v>
      </c>
      <c r="R2055">
        <f>136+41/60</f>
        <v>136.68333333333334</v>
      </c>
      <c r="S2055">
        <v>5</v>
      </c>
      <c r="T2055">
        <v>11.979591836734601</v>
      </c>
      <c r="U2055">
        <v>90.934065934065899</v>
      </c>
      <c r="V2055">
        <v>100</v>
      </c>
      <c r="W2055">
        <v>12</v>
      </c>
    </row>
    <row r="2056" spans="1:23">
      <c r="A2056" t="s">
        <v>37486</v>
      </c>
      <c r="B2056" t="s">
        <v>25770</v>
      </c>
      <c r="C2056" t="s">
        <v>35279</v>
      </c>
      <c r="D2056">
        <v>2002</v>
      </c>
      <c r="E2056" t="s">
        <v>667</v>
      </c>
      <c r="G2056">
        <v>3</v>
      </c>
      <c r="J2056">
        <v>3</v>
      </c>
      <c r="K2056" t="s">
        <v>37173</v>
      </c>
      <c r="L2056" t="s">
        <v>37129</v>
      </c>
      <c r="M2056" t="s">
        <v>37130</v>
      </c>
      <c r="N2056" t="s">
        <v>37131</v>
      </c>
      <c r="O2056" t="s">
        <v>37098</v>
      </c>
      <c r="P2056" t="s">
        <v>37179</v>
      </c>
      <c r="Q2056">
        <f>36+36/60</f>
        <v>36.6</v>
      </c>
      <c r="R2056">
        <f>136+41/60</f>
        <v>136.68333333333334</v>
      </c>
      <c r="S2056">
        <v>5</v>
      </c>
      <c r="T2056">
        <v>12.979591836734601</v>
      </c>
      <c r="U2056">
        <v>47.802197802197703</v>
      </c>
      <c r="V2056">
        <v>100</v>
      </c>
      <c r="W2056">
        <v>13</v>
      </c>
    </row>
    <row r="2057" spans="1:23">
      <c r="A2057" t="s">
        <v>37486</v>
      </c>
      <c r="B2057" t="s">
        <v>25770</v>
      </c>
      <c r="C2057" t="s">
        <v>35279</v>
      </c>
      <c r="D2057">
        <v>2002</v>
      </c>
      <c r="E2057" t="s">
        <v>667</v>
      </c>
      <c r="G2057">
        <v>3</v>
      </c>
      <c r="J2057">
        <v>3</v>
      </c>
      <c r="K2057" t="s">
        <v>37173</v>
      </c>
      <c r="L2057" t="s">
        <v>37129</v>
      </c>
      <c r="M2057" t="s">
        <v>37130</v>
      </c>
      <c r="N2057" t="s">
        <v>37131</v>
      </c>
      <c r="O2057" t="s">
        <v>37098</v>
      </c>
      <c r="P2057" t="s">
        <v>37179</v>
      </c>
      <c r="Q2057">
        <f>36+36/60</f>
        <v>36.6</v>
      </c>
      <c r="R2057">
        <f>136+41/60</f>
        <v>136.68333333333334</v>
      </c>
      <c r="S2057">
        <v>5</v>
      </c>
      <c r="T2057">
        <v>14</v>
      </c>
      <c r="U2057">
        <v>-0.82978246243555898</v>
      </c>
      <c r="V2057">
        <v>100</v>
      </c>
      <c r="W2057">
        <v>14</v>
      </c>
    </row>
    <row r="2058" spans="1:23">
      <c r="A2058" t="s">
        <v>37486</v>
      </c>
      <c r="B2058" t="s">
        <v>25770</v>
      </c>
      <c r="C2058" t="s">
        <v>35279</v>
      </c>
      <c r="D2058">
        <v>2002</v>
      </c>
      <c r="E2058" t="s">
        <v>667</v>
      </c>
      <c r="G2058">
        <v>3</v>
      </c>
      <c r="J2058">
        <v>3</v>
      </c>
      <c r="K2058" t="s">
        <v>37173</v>
      </c>
      <c r="L2058" t="s">
        <v>37129</v>
      </c>
      <c r="M2058" t="s">
        <v>37130</v>
      </c>
      <c r="N2058" t="s">
        <v>37131</v>
      </c>
      <c r="O2058" t="s">
        <v>37098</v>
      </c>
      <c r="P2058" t="s">
        <v>37179</v>
      </c>
      <c r="Q2058">
        <f>36+36/60</f>
        <v>36.6</v>
      </c>
      <c r="R2058">
        <f>136+41/60</f>
        <v>136.68333333333334</v>
      </c>
      <c r="S2058">
        <v>5</v>
      </c>
      <c r="T2058">
        <v>14.979591836734601</v>
      </c>
      <c r="U2058">
        <v>1.0989010989010199</v>
      </c>
      <c r="V2058">
        <v>100</v>
      </c>
      <c r="W2058">
        <v>15</v>
      </c>
    </row>
    <row r="2059" spans="1:23">
      <c r="A2059" t="s">
        <v>37486</v>
      </c>
      <c r="B2059" t="s">
        <v>25770</v>
      </c>
      <c r="C2059" t="s">
        <v>35279</v>
      </c>
      <c r="D2059">
        <v>2002</v>
      </c>
      <c r="E2059" t="s">
        <v>667</v>
      </c>
      <c r="G2059">
        <v>3</v>
      </c>
      <c r="J2059">
        <v>3</v>
      </c>
      <c r="K2059" t="s">
        <v>37173</v>
      </c>
      <c r="L2059" t="s">
        <v>37129</v>
      </c>
      <c r="M2059" t="s">
        <v>37130</v>
      </c>
      <c r="N2059" t="s">
        <v>37131</v>
      </c>
      <c r="O2059" t="s">
        <v>37098</v>
      </c>
      <c r="P2059" t="s">
        <v>37180</v>
      </c>
      <c r="Q2059">
        <f>31+26/60</f>
        <v>31.433333333333334</v>
      </c>
      <c r="R2059">
        <f>130+55/60</f>
        <v>130.91666666666666</v>
      </c>
      <c r="S2059">
        <v>5</v>
      </c>
      <c r="T2059">
        <v>10.998127340823901</v>
      </c>
      <c r="U2059">
        <v>8.9887640449438209</v>
      </c>
      <c r="V2059">
        <v>100</v>
      </c>
      <c r="W2059">
        <v>11</v>
      </c>
    </row>
    <row r="2060" spans="1:23">
      <c r="A2060" t="s">
        <v>37486</v>
      </c>
      <c r="B2060" t="s">
        <v>25770</v>
      </c>
      <c r="C2060" t="s">
        <v>35279</v>
      </c>
      <c r="D2060">
        <v>2002</v>
      </c>
      <c r="E2060" t="s">
        <v>667</v>
      </c>
      <c r="G2060">
        <v>3</v>
      </c>
      <c r="J2060">
        <v>3</v>
      </c>
      <c r="K2060" t="s">
        <v>37173</v>
      </c>
      <c r="L2060" t="s">
        <v>37129</v>
      </c>
      <c r="M2060" t="s">
        <v>37130</v>
      </c>
      <c r="N2060" t="s">
        <v>37131</v>
      </c>
      <c r="O2060" t="s">
        <v>37098</v>
      </c>
      <c r="P2060" t="s">
        <v>37180</v>
      </c>
      <c r="Q2060">
        <f>31+26/60</f>
        <v>31.433333333333334</v>
      </c>
      <c r="R2060">
        <f>130+55/60</f>
        <v>130.91666666666666</v>
      </c>
      <c r="S2060">
        <v>5</v>
      </c>
      <c r="T2060">
        <v>11.9768258426966</v>
      </c>
      <c r="U2060">
        <v>11.2359550561797</v>
      </c>
      <c r="V2060">
        <v>100</v>
      </c>
      <c r="W2060">
        <v>12</v>
      </c>
    </row>
    <row r="2061" spans="1:23">
      <c r="A2061" t="s">
        <v>37486</v>
      </c>
      <c r="B2061" t="s">
        <v>25770</v>
      </c>
      <c r="C2061" t="s">
        <v>35279</v>
      </c>
      <c r="D2061">
        <v>2002</v>
      </c>
      <c r="E2061" t="s">
        <v>667</v>
      </c>
      <c r="G2061">
        <v>3</v>
      </c>
      <c r="J2061">
        <v>3</v>
      </c>
      <c r="K2061" t="s">
        <v>37173</v>
      </c>
      <c r="L2061" t="s">
        <v>37129</v>
      </c>
      <c r="M2061" t="s">
        <v>37130</v>
      </c>
      <c r="N2061" t="s">
        <v>37131</v>
      </c>
      <c r="O2061" t="s">
        <v>37098</v>
      </c>
      <c r="P2061" t="s">
        <v>37180</v>
      </c>
      <c r="Q2061">
        <f>31+26/60</f>
        <v>31.433333333333334</v>
      </c>
      <c r="R2061">
        <f>130+55/60</f>
        <v>130.91666666666666</v>
      </c>
      <c r="S2061">
        <v>5</v>
      </c>
      <c r="T2061">
        <v>12.9964887640449</v>
      </c>
      <c r="U2061">
        <v>16.8539325842696</v>
      </c>
      <c r="V2061">
        <v>100</v>
      </c>
      <c r="W2061">
        <v>13</v>
      </c>
    </row>
    <row r="2062" spans="1:23">
      <c r="A2062" t="s">
        <v>37486</v>
      </c>
      <c r="B2062" t="s">
        <v>25770</v>
      </c>
      <c r="C2062" t="s">
        <v>35279</v>
      </c>
      <c r="D2062">
        <v>2002</v>
      </c>
      <c r="E2062" t="s">
        <v>667</v>
      </c>
      <c r="G2062">
        <v>3</v>
      </c>
      <c r="J2062">
        <v>3</v>
      </c>
      <c r="K2062" t="s">
        <v>37173</v>
      </c>
      <c r="L2062" t="s">
        <v>37129</v>
      </c>
      <c r="M2062" t="s">
        <v>37130</v>
      </c>
      <c r="N2062" t="s">
        <v>37131</v>
      </c>
      <c r="O2062" t="s">
        <v>37098</v>
      </c>
      <c r="P2062" t="s">
        <v>37180</v>
      </c>
      <c r="Q2062">
        <f>31+26/60</f>
        <v>31.433333333333334</v>
      </c>
      <c r="R2062">
        <f>130+55/60</f>
        <v>130.91666666666666</v>
      </c>
      <c r="S2062">
        <v>5</v>
      </c>
      <c r="T2062">
        <v>13.9791666666666</v>
      </c>
      <c r="U2062">
        <v>0</v>
      </c>
      <c r="V2062">
        <v>100</v>
      </c>
      <c r="W2062">
        <v>14</v>
      </c>
    </row>
    <row r="2063" spans="1:23">
      <c r="A2063" t="s">
        <v>37486</v>
      </c>
      <c r="B2063" t="s">
        <v>25770</v>
      </c>
      <c r="C2063" t="s">
        <v>35279</v>
      </c>
      <c r="D2063">
        <v>2002</v>
      </c>
      <c r="E2063" t="s">
        <v>667</v>
      </c>
      <c r="G2063">
        <v>3</v>
      </c>
      <c r="J2063">
        <v>3</v>
      </c>
      <c r="K2063" t="s">
        <v>37173</v>
      </c>
      <c r="L2063" t="s">
        <v>37129</v>
      </c>
      <c r="M2063" t="s">
        <v>37130</v>
      </c>
      <c r="N2063" t="s">
        <v>37131</v>
      </c>
      <c r="O2063" t="s">
        <v>37098</v>
      </c>
      <c r="P2063" t="s">
        <v>37180</v>
      </c>
      <c r="Q2063">
        <f>31+26/60</f>
        <v>31.433333333333334</v>
      </c>
      <c r="R2063">
        <f>130+55/60</f>
        <v>130.91666666666666</v>
      </c>
      <c r="S2063">
        <v>5</v>
      </c>
      <c r="T2063">
        <v>14.9784644194756</v>
      </c>
      <c r="U2063">
        <v>3.3707865168539399</v>
      </c>
      <c r="V2063">
        <v>100</v>
      </c>
      <c r="W2063">
        <v>15</v>
      </c>
    </row>
    <row r="2064" spans="1:23">
      <c r="A2064" t="s">
        <v>37486</v>
      </c>
      <c r="B2064" t="s">
        <v>25770</v>
      </c>
      <c r="C2064" t="s">
        <v>35279</v>
      </c>
      <c r="D2064">
        <v>2002</v>
      </c>
      <c r="E2064" t="s">
        <v>667</v>
      </c>
      <c r="G2064">
        <v>3</v>
      </c>
      <c r="J2064">
        <v>3</v>
      </c>
      <c r="K2064" t="s">
        <v>37173</v>
      </c>
      <c r="L2064" t="s">
        <v>37129</v>
      </c>
      <c r="M2064" t="s">
        <v>37130</v>
      </c>
      <c r="N2064" t="s">
        <v>37131</v>
      </c>
      <c r="O2064" t="s">
        <v>37098</v>
      </c>
      <c r="P2064" t="s">
        <v>37323</v>
      </c>
      <c r="Q2064">
        <f>34+37/60</f>
        <v>34.616666666666667</v>
      </c>
      <c r="R2064">
        <f>134+8/60</f>
        <v>134.13333333333333</v>
      </c>
      <c r="S2064">
        <v>5</v>
      </c>
      <c r="T2064">
        <v>10.994565217391299</v>
      </c>
      <c r="U2064">
        <v>26.086956521739101</v>
      </c>
      <c r="V2064">
        <v>100</v>
      </c>
      <c r="W2064">
        <v>11</v>
      </c>
    </row>
    <row r="2065" spans="1:23">
      <c r="A2065" t="s">
        <v>37486</v>
      </c>
      <c r="B2065" t="s">
        <v>25770</v>
      </c>
      <c r="C2065" t="s">
        <v>35279</v>
      </c>
      <c r="D2065">
        <v>2002</v>
      </c>
      <c r="E2065" t="s">
        <v>667</v>
      </c>
      <c r="G2065">
        <v>3</v>
      </c>
      <c r="J2065">
        <v>3</v>
      </c>
      <c r="K2065" t="s">
        <v>37173</v>
      </c>
      <c r="L2065" t="s">
        <v>37129</v>
      </c>
      <c r="M2065" t="s">
        <v>37130</v>
      </c>
      <c r="N2065" t="s">
        <v>37131</v>
      </c>
      <c r="O2065" t="s">
        <v>37098</v>
      </c>
      <c r="P2065" t="s">
        <v>37323</v>
      </c>
      <c r="Q2065">
        <f>34+37/60</f>
        <v>34.616666666666667</v>
      </c>
      <c r="R2065">
        <f>134+8/60</f>
        <v>134.13333333333333</v>
      </c>
      <c r="S2065">
        <v>5</v>
      </c>
      <c r="T2065">
        <v>11.9692028985507</v>
      </c>
      <c r="U2065">
        <v>47.826086956521699</v>
      </c>
      <c r="V2065">
        <v>100</v>
      </c>
      <c r="W2065">
        <v>12</v>
      </c>
    </row>
    <row r="2066" spans="1:23">
      <c r="A2066" t="s">
        <v>37486</v>
      </c>
      <c r="B2066" t="s">
        <v>25770</v>
      </c>
      <c r="C2066" t="s">
        <v>35279</v>
      </c>
      <c r="D2066">
        <v>2002</v>
      </c>
      <c r="E2066" t="s">
        <v>667</v>
      </c>
      <c r="G2066">
        <v>3</v>
      </c>
      <c r="J2066">
        <v>3</v>
      </c>
      <c r="K2066" t="s">
        <v>37173</v>
      </c>
      <c r="L2066" t="s">
        <v>37129</v>
      </c>
      <c r="M2066" t="s">
        <v>37130</v>
      </c>
      <c r="N2066" t="s">
        <v>37131</v>
      </c>
      <c r="O2066" t="s">
        <v>37098</v>
      </c>
      <c r="P2066" t="s">
        <v>37323</v>
      </c>
      <c r="Q2066">
        <f>34+37/60</f>
        <v>34.616666666666667</v>
      </c>
      <c r="R2066">
        <f>134+8/60</f>
        <v>134.13333333333333</v>
      </c>
      <c r="S2066">
        <v>5</v>
      </c>
      <c r="T2066">
        <v>12.987545289854999</v>
      </c>
      <c r="U2066">
        <v>59.7826086956522</v>
      </c>
      <c r="V2066">
        <v>100</v>
      </c>
      <c r="W2066">
        <v>13</v>
      </c>
    </row>
    <row r="2067" spans="1:23">
      <c r="A2067" t="s">
        <v>37486</v>
      </c>
      <c r="B2067" t="s">
        <v>25770</v>
      </c>
      <c r="C2067" t="s">
        <v>35279</v>
      </c>
      <c r="D2067">
        <v>2002</v>
      </c>
      <c r="E2067" t="s">
        <v>667</v>
      </c>
      <c r="G2067">
        <v>3</v>
      </c>
      <c r="J2067">
        <v>3</v>
      </c>
      <c r="K2067" t="s">
        <v>37173</v>
      </c>
      <c r="L2067" t="s">
        <v>37129</v>
      </c>
      <c r="M2067" t="s">
        <v>37130</v>
      </c>
      <c r="N2067" t="s">
        <v>37131</v>
      </c>
      <c r="O2067" t="s">
        <v>37098</v>
      </c>
      <c r="P2067" t="s">
        <v>37323</v>
      </c>
      <c r="Q2067">
        <f>34+37/60</f>
        <v>34.616666666666667</v>
      </c>
      <c r="R2067">
        <f>134+8/60</f>
        <v>134.13333333333333</v>
      </c>
      <c r="S2067">
        <v>5</v>
      </c>
      <c r="T2067">
        <v>13.9791666666666</v>
      </c>
      <c r="U2067">
        <v>0</v>
      </c>
      <c r="V2067">
        <v>100</v>
      </c>
      <c r="W2067">
        <v>14</v>
      </c>
    </row>
    <row r="2068" spans="1:23">
      <c r="A2068" t="s">
        <v>37486</v>
      </c>
      <c r="B2068" t="s">
        <v>25770</v>
      </c>
      <c r="C2068" t="s">
        <v>35279</v>
      </c>
      <c r="D2068">
        <v>2002</v>
      </c>
      <c r="E2068" t="s">
        <v>667</v>
      </c>
      <c r="G2068">
        <v>3</v>
      </c>
      <c r="J2068">
        <v>3</v>
      </c>
      <c r="K2068" t="s">
        <v>37173</v>
      </c>
      <c r="L2068" t="s">
        <v>37129</v>
      </c>
      <c r="M2068" t="s">
        <v>37130</v>
      </c>
      <c r="N2068" t="s">
        <v>37131</v>
      </c>
      <c r="O2068" t="s">
        <v>37098</v>
      </c>
      <c r="P2068" t="s">
        <v>37323</v>
      </c>
      <c r="Q2068">
        <f>34+37/60</f>
        <v>34.616666666666667</v>
      </c>
      <c r="R2068">
        <f>134+8/60</f>
        <v>134.13333333333333</v>
      </c>
      <c r="S2068">
        <v>5</v>
      </c>
      <c r="T2068">
        <v>14.978713768115901</v>
      </c>
      <c r="U2068">
        <v>2.1739130434782501</v>
      </c>
      <c r="V2068">
        <v>100</v>
      </c>
      <c r="W2068">
        <v>15</v>
      </c>
    </row>
    <row r="2069" spans="1:23">
      <c r="A2069" t="s">
        <v>37487</v>
      </c>
      <c r="B2069" t="s">
        <v>25770</v>
      </c>
      <c r="C2069" t="s">
        <v>25772</v>
      </c>
      <c r="D2069">
        <v>2006</v>
      </c>
      <c r="E2069" t="s">
        <v>625</v>
      </c>
      <c r="F2069" t="s">
        <v>25774</v>
      </c>
      <c r="G2069">
        <v>3</v>
      </c>
      <c r="H2069" t="s">
        <v>37488</v>
      </c>
      <c r="J2069">
        <v>3</v>
      </c>
      <c r="K2069" t="s">
        <v>37173</v>
      </c>
      <c r="L2069" t="s">
        <v>37129</v>
      </c>
      <c r="M2069" t="s">
        <v>37130</v>
      </c>
      <c r="N2069" t="s">
        <v>37131</v>
      </c>
      <c r="O2069" t="s">
        <v>37142</v>
      </c>
      <c r="P2069">
        <v>1</v>
      </c>
      <c r="Q2069">
        <f>37+47/60</f>
        <v>37.783333333333331</v>
      </c>
      <c r="R2069">
        <f>138+56/60</f>
        <v>138.93333333333334</v>
      </c>
      <c r="S2069">
        <v>4</v>
      </c>
      <c r="T2069">
        <v>11.974093264248699</v>
      </c>
      <c r="U2069">
        <v>100.943396226415</v>
      </c>
      <c r="V2069">
        <v>60</v>
      </c>
      <c r="W2069">
        <v>12</v>
      </c>
    </row>
    <row r="2070" spans="1:23">
      <c r="A2070" t="s">
        <v>37487</v>
      </c>
      <c r="B2070" t="s">
        <v>25770</v>
      </c>
      <c r="C2070" t="s">
        <v>25772</v>
      </c>
      <c r="D2070">
        <v>2006</v>
      </c>
      <c r="E2070" t="s">
        <v>625</v>
      </c>
      <c r="F2070" t="s">
        <v>25774</v>
      </c>
      <c r="G2070">
        <v>3</v>
      </c>
      <c r="H2070" t="s">
        <v>37488</v>
      </c>
      <c r="J2070">
        <v>3</v>
      </c>
      <c r="K2070" t="s">
        <v>37173</v>
      </c>
      <c r="L2070" t="s">
        <v>37129</v>
      </c>
      <c r="M2070" t="s">
        <v>37130</v>
      </c>
      <c r="N2070" t="s">
        <v>37131</v>
      </c>
      <c r="O2070" t="s">
        <v>37142</v>
      </c>
      <c r="P2070">
        <v>1</v>
      </c>
      <c r="Q2070">
        <f>37+47/60</f>
        <v>37.783333333333331</v>
      </c>
      <c r="R2070">
        <f>138+56/60</f>
        <v>138.93333333333334</v>
      </c>
      <c r="S2070">
        <v>4</v>
      </c>
      <c r="T2070">
        <v>12.968911917098399</v>
      </c>
      <c r="U2070">
        <v>101.88679245282999</v>
      </c>
      <c r="V2070">
        <v>60</v>
      </c>
      <c r="W2070">
        <v>13</v>
      </c>
    </row>
    <row r="2071" spans="1:23">
      <c r="A2071" t="s">
        <v>37487</v>
      </c>
      <c r="B2071" t="s">
        <v>25770</v>
      </c>
      <c r="C2071" t="s">
        <v>25772</v>
      </c>
      <c r="D2071">
        <v>2006</v>
      </c>
      <c r="E2071" t="s">
        <v>625</v>
      </c>
      <c r="F2071" t="s">
        <v>25774</v>
      </c>
      <c r="G2071">
        <v>3</v>
      </c>
      <c r="H2071" t="s">
        <v>37488</v>
      </c>
      <c r="J2071">
        <v>3</v>
      </c>
      <c r="K2071" t="s">
        <v>37173</v>
      </c>
      <c r="L2071" t="s">
        <v>37129</v>
      </c>
      <c r="M2071" t="s">
        <v>37130</v>
      </c>
      <c r="N2071" t="s">
        <v>37131</v>
      </c>
      <c r="O2071" t="s">
        <v>37142</v>
      </c>
      <c r="P2071">
        <v>1</v>
      </c>
      <c r="Q2071">
        <f>37+47/60</f>
        <v>37.783333333333331</v>
      </c>
      <c r="R2071">
        <f>138+56/60</f>
        <v>138.93333333333334</v>
      </c>
      <c r="S2071">
        <v>4</v>
      </c>
      <c r="T2071">
        <v>13.9844559585492</v>
      </c>
      <c r="U2071">
        <v>58.490566037735803</v>
      </c>
      <c r="V2071">
        <v>60</v>
      </c>
      <c r="W2071">
        <v>14</v>
      </c>
    </row>
    <row r="2072" spans="1:23">
      <c r="A2072" t="s">
        <v>37487</v>
      </c>
      <c r="B2072" t="s">
        <v>25770</v>
      </c>
      <c r="C2072" t="s">
        <v>25772</v>
      </c>
      <c r="D2072">
        <v>2006</v>
      </c>
      <c r="E2072" t="s">
        <v>625</v>
      </c>
      <c r="F2072" t="s">
        <v>25774</v>
      </c>
      <c r="G2072">
        <v>3</v>
      </c>
      <c r="H2072" t="s">
        <v>37488</v>
      </c>
      <c r="J2072">
        <v>3</v>
      </c>
      <c r="K2072" t="s">
        <v>37173</v>
      </c>
      <c r="L2072" t="s">
        <v>37129</v>
      </c>
      <c r="M2072" t="s">
        <v>37130</v>
      </c>
      <c r="N2072" t="s">
        <v>37131</v>
      </c>
      <c r="O2072" t="s">
        <v>37142</v>
      </c>
      <c r="P2072">
        <v>1</v>
      </c>
      <c r="Q2072">
        <f>37+47/60</f>
        <v>37.783333333333331</v>
      </c>
      <c r="R2072">
        <f>138+56/60</f>
        <v>138.93333333333334</v>
      </c>
      <c r="S2072">
        <v>4</v>
      </c>
      <c r="T2072">
        <v>14.9792746113989</v>
      </c>
      <c r="U2072">
        <v>33.962264150943398</v>
      </c>
      <c r="V2072">
        <v>60</v>
      </c>
      <c r="W2072">
        <v>15</v>
      </c>
    </row>
    <row r="2073" spans="1:23">
      <c r="A2073" t="s">
        <v>37487</v>
      </c>
      <c r="B2073" t="s">
        <v>25770</v>
      </c>
      <c r="C2073" t="s">
        <v>25772</v>
      </c>
      <c r="D2073">
        <v>2006</v>
      </c>
      <c r="E2073" t="s">
        <v>625</v>
      </c>
      <c r="F2073" t="s">
        <v>25774</v>
      </c>
      <c r="G2073">
        <v>3</v>
      </c>
      <c r="H2073" t="s">
        <v>37488</v>
      </c>
      <c r="J2073">
        <v>3</v>
      </c>
      <c r="K2073" t="s">
        <v>37173</v>
      </c>
      <c r="L2073" t="s">
        <v>37129</v>
      </c>
      <c r="M2073" t="s">
        <v>37130</v>
      </c>
      <c r="N2073" t="s">
        <v>37131</v>
      </c>
      <c r="O2073" t="s">
        <v>37142</v>
      </c>
      <c r="P2073">
        <v>4</v>
      </c>
      <c r="Q2073">
        <f>34+46/60</f>
        <v>34.766666666666666</v>
      </c>
      <c r="R2073">
        <f>136+26/60</f>
        <v>136.43333333333334</v>
      </c>
      <c r="S2073">
        <v>5</v>
      </c>
      <c r="T2073">
        <v>11</v>
      </c>
      <c r="U2073">
        <v>81.308411214953196</v>
      </c>
      <c r="V2073">
        <v>120</v>
      </c>
      <c r="W2073">
        <v>11</v>
      </c>
    </row>
    <row r="2074" spans="1:23">
      <c r="A2074" t="s">
        <v>37487</v>
      </c>
      <c r="B2074" t="s">
        <v>25770</v>
      </c>
      <c r="C2074" t="s">
        <v>25772</v>
      </c>
      <c r="D2074">
        <v>2006</v>
      </c>
      <c r="E2074" t="s">
        <v>625</v>
      </c>
      <c r="F2074" t="s">
        <v>25774</v>
      </c>
      <c r="G2074">
        <v>3</v>
      </c>
      <c r="H2074" t="s">
        <v>37488</v>
      </c>
      <c r="J2074">
        <v>3</v>
      </c>
      <c r="K2074" t="s">
        <v>37173</v>
      </c>
      <c r="L2074" t="s">
        <v>37129</v>
      </c>
      <c r="M2074" t="s">
        <v>37130</v>
      </c>
      <c r="N2074" t="s">
        <v>37131</v>
      </c>
      <c r="O2074" t="s">
        <v>37142</v>
      </c>
      <c r="P2074">
        <v>4</v>
      </c>
      <c r="Q2074">
        <f>34+46/60</f>
        <v>34.766666666666666</v>
      </c>
      <c r="R2074">
        <f>136+26/60</f>
        <v>136.43333333333334</v>
      </c>
      <c r="S2074">
        <v>5</v>
      </c>
      <c r="T2074">
        <v>11.9791666666666</v>
      </c>
      <c r="U2074">
        <v>77.570093457943898</v>
      </c>
      <c r="V2074">
        <v>120</v>
      </c>
      <c r="W2074">
        <v>12</v>
      </c>
    </row>
    <row r="2075" spans="1:23">
      <c r="A2075" t="s">
        <v>37487</v>
      </c>
      <c r="B2075" t="s">
        <v>25770</v>
      </c>
      <c r="C2075" t="s">
        <v>25772</v>
      </c>
      <c r="D2075">
        <v>2006</v>
      </c>
      <c r="E2075" t="s">
        <v>625</v>
      </c>
      <c r="F2075" t="s">
        <v>25774</v>
      </c>
      <c r="G2075">
        <v>3</v>
      </c>
      <c r="H2075" t="s">
        <v>37488</v>
      </c>
      <c r="J2075">
        <v>3</v>
      </c>
      <c r="K2075" t="s">
        <v>37173</v>
      </c>
      <c r="L2075" t="s">
        <v>37129</v>
      </c>
      <c r="M2075" t="s">
        <v>37130</v>
      </c>
      <c r="N2075" t="s">
        <v>37131</v>
      </c>
      <c r="O2075" t="s">
        <v>37142</v>
      </c>
      <c r="P2075">
        <v>4</v>
      </c>
      <c r="Q2075">
        <f>34+46/60</f>
        <v>34.766666666666666</v>
      </c>
      <c r="R2075">
        <f>136+26/60</f>
        <v>136.43333333333334</v>
      </c>
      <c r="S2075">
        <v>5</v>
      </c>
      <c r="T2075">
        <v>13</v>
      </c>
      <c r="U2075">
        <v>40.186915887850397</v>
      </c>
      <c r="V2075">
        <v>120</v>
      </c>
      <c r="W2075">
        <v>13</v>
      </c>
    </row>
    <row r="2076" spans="1:23">
      <c r="A2076" t="s">
        <v>37487</v>
      </c>
      <c r="B2076" t="s">
        <v>25770</v>
      </c>
      <c r="C2076" t="s">
        <v>25772</v>
      </c>
      <c r="D2076">
        <v>2006</v>
      </c>
      <c r="E2076" t="s">
        <v>625</v>
      </c>
      <c r="F2076" t="s">
        <v>25774</v>
      </c>
      <c r="G2076">
        <v>3</v>
      </c>
      <c r="H2076" t="s">
        <v>37488</v>
      </c>
      <c r="J2076">
        <v>3</v>
      </c>
      <c r="K2076" t="s">
        <v>37173</v>
      </c>
      <c r="L2076" t="s">
        <v>37129</v>
      </c>
      <c r="M2076" t="s">
        <v>37130</v>
      </c>
      <c r="N2076" t="s">
        <v>37131</v>
      </c>
      <c r="O2076" t="s">
        <v>37142</v>
      </c>
      <c r="P2076">
        <v>4</v>
      </c>
      <c r="Q2076">
        <f>34+46/60</f>
        <v>34.766666666666666</v>
      </c>
      <c r="R2076">
        <f>136+26/60</f>
        <v>136.43333333333334</v>
      </c>
      <c r="S2076">
        <v>5</v>
      </c>
      <c r="T2076">
        <v>13.9791666666666</v>
      </c>
      <c r="U2076">
        <v>2.8037383177569901</v>
      </c>
      <c r="V2076">
        <v>120</v>
      </c>
      <c r="W2076">
        <v>14</v>
      </c>
    </row>
    <row r="2077" spans="1:23">
      <c r="A2077" t="s">
        <v>37487</v>
      </c>
      <c r="B2077" t="s">
        <v>25770</v>
      </c>
      <c r="C2077" t="s">
        <v>25772</v>
      </c>
      <c r="D2077">
        <v>2006</v>
      </c>
      <c r="E2077" t="s">
        <v>625</v>
      </c>
      <c r="F2077" t="s">
        <v>25774</v>
      </c>
      <c r="G2077">
        <v>3</v>
      </c>
      <c r="H2077" t="s">
        <v>37488</v>
      </c>
      <c r="J2077">
        <v>3</v>
      </c>
      <c r="K2077" t="s">
        <v>37173</v>
      </c>
      <c r="L2077" t="s">
        <v>37129</v>
      </c>
      <c r="M2077" t="s">
        <v>37130</v>
      </c>
      <c r="N2077" t="s">
        <v>37131</v>
      </c>
      <c r="O2077" t="s">
        <v>37142</v>
      </c>
      <c r="P2077">
        <v>4</v>
      </c>
      <c r="Q2077">
        <f>34+46/60</f>
        <v>34.766666666666666</v>
      </c>
      <c r="R2077">
        <f>136+26/60</f>
        <v>136.43333333333334</v>
      </c>
      <c r="S2077">
        <v>5</v>
      </c>
      <c r="T2077">
        <v>15.0208333333333</v>
      </c>
      <c r="U2077">
        <v>9.3457943925233398</v>
      </c>
      <c r="V2077">
        <v>120</v>
      </c>
      <c r="W2077">
        <v>15</v>
      </c>
    </row>
    <row r="2078" spans="1:23">
      <c r="A2078" t="s">
        <v>37487</v>
      </c>
      <c r="B2078" t="s">
        <v>25770</v>
      </c>
      <c r="C2078" t="s">
        <v>25772</v>
      </c>
      <c r="D2078">
        <v>2006</v>
      </c>
      <c r="E2078" t="s">
        <v>625</v>
      </c>
      <c r="F2078" t="s">
        <v>25774</v>
      </c>
      <c r="G2078">
        <v>3</v>
      </c>
      <c r="H2078" t="s">
        <v>37488</v>
      </c>
      <c r="J2078">
        <v>3</v>
      </c>
      <c r="K2078" t="s">
        <v>37173</v>
      </c>
      <c r="L2078" t="s">
        <v>37129</v>
      </c>
      <c r="M2078" t="s">
        <v>37130</v>
      </c>
      <c r="N2078" t="s">
        <v>37131</v>
      </c>
      <c r="O2078" t="s">
        <v>37142</v>
      </c>
      <c r="P2078">
        <v>9</v>
      </c>
      <c r="Q2078">
        <f>26+20/60</f>
        <v>26.333333333333332</v>
      </c>
      <c r="R2078">
        <f>127+52/60</f>
        <v>127.86666666666666</v>
      </c>
      <c r="S2078">
        <v>4</v>
      </c>
      <c r="T2078">
        <v>11.969870591721801</v>
      </c>
      <c r="U2078">
        <v>68.867924528301799</v>
      </c>
      <c r="V2078">
        <v>60</v>
      </c>
      <c r="W2078">
        <v>12</v>
      </c>
    </row>
    <row r="2079" spans="1:23">
      <c r="A2079" t="s">
        <v>37487</v>
      </c>
      <c r="B2079" t="s">
        <v>25770</v>
      </c>
      <c r="C2079" t="s">
        <v>25772</v>
      </c>
      <c r="D2079">
        <v>2006</v>
      </c>
      <c r="E2079" t="s">
        <v>625</v>
      </c>
      <c r="F2079" t="s">
        <v>25774</v>
      </c>
      <c r="G2079">
        <v>3</v>
      </c>
      <c r="H2079" t="s">
        <v>37488</v>
      </c>
      <c r="J2079">
        <v>3</v>
      </c>
      <c r="K2079" t="s">
        <v>37173</v>
      </c>
      <c r="L2079" t="s">
        <v>37129</v>
      </c>
      <c r="M2079" t="s">
        <v>37130</v>
      </c>
      <c r="N2079" t="s">
        <v>37131</v>
      </c>
      <c r="O2079" t="s">
        <v>37142</v>
      </c>
      <c r="P2079">
        <v>9</v>
      </c>
      <c r="Q2079">
        <f>26+20/60</f>
        <v>26.333333333333332</v>
      </c>
      <c r="R2079">
        <f>127+52/60</f>
        <v>127.86666666666666</v>
      </c>
      <c r="S2079">
        <v>4</v>
      </c>
      <c r="T2079">
        <v>12.9861701076755</v>
      </c>
      <c r="U2079">
        <v>16.037735849056499</v>
      </c>
      <c r="V2079">
        <v>60</v>
      </c>
      <c r="W2079">
        <v>13</v>
      </c>
    </row>
    <row r="2080" spans="1:23">
      <c r="A2080" t="s">
        <v>37487</v>
      </c>
      <c r="B2080" t="s">
        <v>25770</v>
      </c>
      <c r="C2080" t="s">
        <v>25772</v>
      </c>
      <c r="D2080">
        <v>2006</v>
      </c>
      <c r="E2080" t="s">
        <v>625</v>
      </c>
      <c r="F2080" t="s">
        <v>25774</v>
      </c>
      <c r="G2080">
        <v>3</v>
      </c>
      <c r="H2080" t="s">
        <v>37488</v>
      </c>
      <c r="J2080">
        <v>3</v>
      </c>
      <c r="K2080" t="s">
        <v>37173</v>
      </c>
      <c r="L2080" t="s">
        <v>37129</v>
      </c>
      <c r="M2080" t="s">
        <v>37130</v>
      </c>
      <c r="N2080" t="s">
        <v>37131</v>
      </c>
      <c r="O2080" t="s">
        <v>37142</v>
      </c>
      <c r="P2080">
        <v>9</v>
      </c>
      <c r="Q2080">
        <f>26+20/60</f>
        <v>26.333333333333332</v>
      </c>
      <c r="R2080">
        <f>127+52/60</f>
        <v>127.86666666666666</v>
      </c>
      <c r="S2080">
        <v>4</v>
      </c>
      <c r="T2080">
        <v>14.0334880964141</v>
      </c>
      <c r="U2080">
        <v>15.0943396226414</v>
      </c>
      <c r="V2080">
        <v>60</v>
      </c>
      <c r="W2080">
        <v>14</v>
      </c>
    </row>
    <row r="2081" spans="1:23">
      <c r="A2081" t="s">
        <v>37487</v>
      </c>
      <c r="B2081" t="s">
        <v>25770</v>
      </c>
      <c r="C2081" t="s">
        <v>25772</v>
      </c>
      <c r="D2081">
        <v>2006</v>
      </c>
      <c r="E2081" t="s">
        <v>625</v>
      </c>
      <c r="F2081" t="s">
        <v>25774</v>
      </c>
      <c r="G2081">
        <v>3</v>
      </c>
      <c r="H2081" t="s">
        <v>37488</v>
      </c>
      <c r="J2081">
        <v>3</v>
      </c>
      <c r="K2081" t="s">
        <v>37173</v>
      </c>
      <c r="L2081" t="s">
        <v>37129</v>
      </c>
      <c r="M2081" t="s">
        <v>37130</v>
      </c>
      <c r="N2081" t="s">
        <v>37131</v>
      </c>
      <c r="O2081" t="s">
        <v>37142</v>
      </c>
      <c r="P2081">
        <v>9</v>
      </c>
      <c r="Q2081">
        <f>26+20/60</f>
        <v>26.333333333333332</v>
      </c>
      <c r="R2081">
        <f>127+52/60</f>
        <v>127.86666666666666</v>
      </c>
      <c r="S2081">
        <v>4</v>
      </c>
      <c r="T2081">
        <v>15.036945569495201</v>
      </c>
      <c r="U2081">
        <v>23.584905660377299</v>
      </c>
      <c r="V2081">
        <v>60</v>
      </c>
      <c r="W2081">
        <v>15</v>
      </c>
    </row>
    <row r="2082" spans="1:23">
      <c r="A2082" t="s">
        <v>37489</v>
      </c>
      <c r="B2082" t="s">
        <v>10665</v>
      </c>
      <c r="C2082" t="s">
        <v>10666</v>
      </c>
      <c r="D2082">
        <v>2001</v>
      </c>
      <c r="E2082" t="s">
        <v>625</v>
      </c>
      <c r="F2082" t="s">
        <v>10668</v>
      </c>
      <c r="G2082">
        <v>5</v>
      </c>
      <c r="J2082">
        <v>5</v>
      </c>
      <c r="K2082" t="s">
        <v>37021</v>
      </c>
      <c r="L2082" t="s">
        <v>37211</v>
      </c>
      <c r="M2082" t="s">
        <v>37212</v>
      </c>
      <c r="N2082" t="s">
        <v>37196</v>
      </c>
      <c r="O2082" t="s">
        <v>37098</v>
      </c>
      <c r="P2082" t="s">
        <v>37490</v>
      </c>
      <c r="Q2082">
        <v>40.603152999999999</v>
      </c>
      <c r="R2082">
        <v>140.46378899999999</v>
      </c>
      <c r="S2082">
        <v>7</v>
      </c>
      <c r="T2082">
        <v>9.9746835443037902</v>
      </c>
      <c r="U2082">
        <v>92.957746478873204</v>
      </c>
      <c r="V2082">
        <v>75</v>
      </c>
      <c r="W2082">
        <v>10</v>
      </c>
    </row>
    <row r="2083" spans="1:23">
      <c r="A2083" t="s">
        <v>37489</v>
      </c>
      <c r="B2083" t="s">
        <v>10665</v>
      </c>
      <c r="C2083" t="s">
        <v>10666</v>
      </c>
      <c r="D2083">
        <v>2001</v>
      </c>
      <c r="E2083" t="s">
        <v>625</v>
      </c>
      <c r="F2083" t="s">
        <v>10668</v>
      </c>
      <c r="G2083">
        <v>5</v>
      </c>
      <c r="J2083">
        <v>5</v>
      </c>
      <c r="K2083" t="s">
        <v>37021</v>
      </c>
      <c r="L2083" t="s">
        <v>37211</v>
      </c>
      <c r="M2083" t="s">
        <v>37212</v>
      </c>
      <c r="N2083" t="s">
        <v>37196</v>
      </c>
      <c r="O2083" t="s">
        <v>37098</v>
      </c>
      <c r="P2083" t="s">
        <v>37490</v>
      </c>
      <c r="Q2083">
        <v>40.603152999999999</v>
      </c>
      <c r="R2083">
        <v>140.46378899999999</v>
      </c>
      <c r="S2083">
        <v>7</v>
      </c>
      <c r="T2083">
        <v>10.9936708860759</v>
      </c>
      <c r="U2083">
        <v>90.1408450704225</v>
      </c>
      <c r="V2083">
        <v>75</v>
      </c>
      <c r="W2083">
        <v>11</v>
      </c>
    </row>
    <row r="2084" spans="1:23">
      <c r="A2084" t="s">
        <v>37489</v>
      </c>
      <c r="B2084" t="s">
        <v>10665</v>
      </c>
      <c r="C2084" t="s">
        <v>10666</v>
      </c>
      <c r="D2084">
        <v>2001</v>
      </c>
      <c r="E2084" t="s">
        <v>625</v>
      </c>
      <c r="F2084" t="s">
        <v>10668</v>
      </c>
      <c r="G2084">
        <v>5</v>
      </c>
      <c r="J2084">
        <v>5</v>
      </c>
      <c r="K2084" t="s">
        <v>37021</v>
      </c>
      <c r="L2084" t="s">
        <v>37211</v>
      </c>
      <c r="M2084" t="s">
        <v>37212</v>
      </c>
      <c r="N2084" t="s">
        <v>37196</v>
      </c>
      <c r="O2084" t="s">
        <v>37098</v>
      </c>
      <c r="P2084" t="s">
        <v>37490</v>
      </c>
      <c r="Q2084">
        <v>40.603152999999999</v>
      </c>
      <c r="R2084">
        <v>140.46378899999999</v>
      </c>
      <c r="S2084">
        <v>7</v>
      </c>
      <c r="T2084">
        <v>12.0126582278481</v>
      </c>
      <c r="U2084">
        <v>69.7183098591549</v>
      </c>
      <c r="V2084">
        <v>75</v>
      </c>
      <c r="W2084">
        <v>12</v>
      </c>
    </row>
    <row r="2085" spans="1:23">
      <c r="A2085" t="s">
        <v>37489</v>
      </c>
      <c r="B2085" t="s">
        <v>10665</v>
      </c>
      <c r="C2085" t="s">
        <v>10666</v>
      </c>
      <c r="D2085">
        <v>2001</v>
      </c>
      <c r="E2085" t="s">
        <v>625</v>
      </c>
      <c r="F2085" t="s">
        <v>10668</v>
      </c>
      <c r="G2085">
        <v>5</v>
      </c>
      <c r="J2085">
        <v>5</v>
      </c>
      <c r="K2085" t="s">
        <v>37021</v>
      </c>
      <c r="L2085" t="s">
        <v>37211</v>
      </c>
      <c r="M2085" t="s">
        <v>37212</v>
      </c>
      <c r="N2085" t="s">
        <v>37196</v>
      </c>
      <c r="O2085" t="s">
        <v>37098</v>
      </c>
      <c r="P2085" t="s">
        <v>37490</v>
      </c>
      <c r="Q2085">
        <v>40.603152999999999</v>
      </c>
      <c r="R2085">
        <v>140.46378899999999</v>
      </c>
      <c r="S2085">
        <v>7</v>
      </c>
      <c r="T2085">
        <v>12.987341772151799</v>
      </c>
      <c r="U2085">
        <v>50.704225352112601</v>
      </c>
      <c r="V2085">
        <v>75</v>
      </c>
      <c r="W2085">
        <v>13</v>
      </c>
    </row>
    <row r="2086" spans="1:23">
      <c r="A2086" t="s">
        <v>37489</v>
      </c>
      <c r="B2086" t="s">
        <v>10665</v>
      </c>
      <c r="C2086" t="s">
        <v>10666</v>
      </c>
      <c r="D2086">
        <v>2001</v>
      </c>
      <c r="E2086" t="s">
        <v>625</v>
      </c>
      <c r="F2086" t="s">
        <v>10668</v>
      </c>
      <c r="G2086">
        <v>5</v>
      </c>
      <c r="J2086">
        <v>5</v>
      </c>
      <c r="K2086" t="s">
        <v>37021</v>
      </c>
      <c r="L2086" t="s">
        <v>37211</v>
      </c>
      <c r="M2086" t="s">
        <v>37212</v>
      </c>
      <c r="N2086" t="s">
        <v>37196</v>
      </c>
      <c r="O2086" t="s">
        <v>37098</v>
      </c>
      <c r="P2086" t="s">
        <v>37490</v>
      </c>
      <c r="Q2086">
        <v>40.603152999999999</v>
      </c>
      <c r="R2086">
        <v>140.46378899999999</v>
      </c>
      <c r="S2086">
        <v>7</v>
      </c>
      <c r="T2086">
        <v>14.006329113924</v>
      </c>
      <c r="U2086">
        <v>3.5211267605633898</v>
      </c>
      <c r="V2086">
        <v>75</v>
      </c>
      <c r="W2086">
        <v>14</v>
      </c>
    </row>
    <row r="2087" spans="1:23">
      <c r="A2087" t="s">
        <v>37489</v>
      </c>
      <c r="B2087" t="s">
        <v>10665</v>
      </c>
      <c r="C2087" t="s">
        <v>10666</v>
      </c>
      <c r="D2087">
        <v>2001</v>
      </c>
      <c r="E2087" t="s">
        <v>625</v>
      </c>
      <c r="F2087" t="s">
        <v>10668</v>
      </c>
      <c r="G2087">
        <v>5</v>
      </c>
      <c r="J2087">
        <v>5</v>
      </c>
      <c r="K2087" t="s">
        <v>37021</v>
      </c>
      <c r="L2087" t="s">
        <v>37211</v>
      </c>
      <c r="M2087" t="s">
        <v>37212</v>
      </c>
      <c r="N2087" t="s">
        <v>37196</v>
      </c>
      <c r="O2087" t="s">
        <v>37098</v>
      </c>
      <c r="P2087" t="s">
        <v>37490</v>
      </c>
      <c r="Q2087">
        <v>40.603152999999999</v>
      </c>
      <c r="R2087">
        <v>140.46378899999999</v>
      </c>
      <c r="S2087">
        <v>7</v>
      </c>
      <c r="T2087">
        <v>14.981012658227799</v>
      </c>
      <c r="U2087">
        <v>7.7464788732394396</v>
      </c>
      <c r="V2087">
        <v>75</v>
      </c>
      <c r="W2087">
        <v>15</v>
      </c>
    </row>
    <row r="2088" spans="1:23">
      <c r="A2088" t="s">
        <v>37489</v>
      </c>
      <c r="B2088" t="s">
        <v>10665</v>
      </c>
      <c r="C2088" t="s">
        <v>10666</v>
      </c>
      <c r="D2088">
        <v>2001</v>
      </c>
      <c r="E2088" t="s">
        <v>625</v>
      </c>
      <c r="F2088" t="s">
        <v>10668</v>
      </c>
      <c r="G2088">
        <v>5</v>
      </c>
      <c r="J2088">
        <v>5</v>
      </c>
      <c r="K2088" t="s">
        <v>37021</v>
      </c>
      <c r="L2088" t="s">
        <v>37211</v>
      </c>
      <c r="M2088" t="s">
        <v>37212</v>
      </c>
      <c r="N2088" t="s">
        <v>37196</v>
      </c>
      <c r="O2088" t="s">
        <v>37098</v>
      </c>
      <c r="P2088" t="s">
        <v>37490</v>
      </c>
      <c r="Q2088">
        <v>40.603152999999999</v>
      </c>
      <c r="R2088">
        <v>140.46378899999999</v>
      </c>
      <c r="S2088">
        <v>7</v>
      </c>
      <c r="T2088">
        <v>16</v>
      </c>
      <c r="U2088">
        <v>24.6478873239436</v>
      </c>
      <c r="V2088">
        <v>75</v>
      </c>
      <c r="W2088">
        <v>16</v>
      </c>
    </row>
    <row r="2089" spans="1:23">
      <c r="A2089" t="s">
        <v>37489</v>
      </c>
      <c r="B2089" t="s">
        <v>10665</v>
      </c>
      <c r="C2089" t="s">
        <v>10666</v>
      </c>
      <c r="D2089">
        <v>2001</v>
      </c>
      <c r="E2089" t="s">
        <v>625</v>
      </c>
      <c r="F2089" t="s">
        <v>10668</v>
      </c>
      <c r="G2089">
        <v>5</v>
      </c>
      <c r="J2089">
        <v>5</v>
      </c>
      <c r="K2089" t="s">
        <v>37021</v>
      </c>
      <c r="L2089" t="s">
        <v>37211</v>
      </c>
      <c r="M2089" t="s">
        <v>37212</v>
      </c>
      <c r="N2089" t="s">
        <v>37196</v>
      </c>
      <c r="O2089" t="s">
        <v>37098</v>
      </c>
      <c r="P2089" t="s">
        <v>37491</v>
      </c>
      <c r="Q2089">
        <v>33.558889000000001</v>
      </c>
      <c r="R2089">
        <v>133.53111100000001</v>
      </c>
      <c r="S2089">
        <v>8</v>
      </c>
      <c r="T2089">
        <v>9</v>
      </c>
      <c r="U2089">
        <v>12.7659574468085</v>
      </c>
      <c r="V2089">
        <v>75</v>
      </c>
      <c r="W2089">
        <v>9</v>
      </c>
    </row>
    <row r="2090" spans="1:23">
      <c r="A2090" t="s">
        <v>37489</v>
      </c>
      <c r="B2090" t="s">
        <v>10665</v>
      </c>
      <c r="C2090" t="s">
        <v>10666</v>
      </c>
      <c r="D2090">
        <v>2001</v>
      </c>
      <c r="E2090" t="s">
        <v>625</v>
      </c>
      <c r="F2090" t="s">
        <v>10668</v>
      </c>
      <c r="G2090">
        <v>5</v>
      </c>
      <c r="J2090">
        <v>5</v>
      </c>
      <c r="K2090" t="s">
        <v>37021</v>
      </c>
      <c r="L2090" t="s">
        <v>37211</v>
      </c>
      <c r="M2090" t="s">
        <v>37212</v>
      </c>
      <c r="N2090" t="s">
        <v>37196</v>
      </c>
      <c r="O2090" t="s">
        <v>37098</v>
      </c>
      <c r="P2090" t="s">
        <v>37491</v>
      </c>
      <c r="Q2090">
        <v>33.558889000000001</v>
      </c>
      <c r="R2090">
        <v>133.53111100000001</v>
      </c>
      <c r="S2090">
        <v>8</v>
      </c>
      <c r="T2090">
        <v>9.9746835443037902</v>
      </c>
      <c r="U2090">
        <v>7.0921985815602904</v>
      </c>
      <c r="V2090">
        <v>75</v>
      </c>
      <c r="W2090">
        <v>10</v>
      </c>
    </row>
    <row r="2091" spans="1:23">
      <c r="A2091" t="s">
        <v>37489</v>
      </c>
      <c r="B2091" t="s">
        <v>10665</v>
      </c>
      <c r="C2091" t="s">
        <v>10666</v>
      </c>
      <c r="D2091">
        <v>2001</v>
      </c>
      <c r="E2091" t="s">
        <v>625</v>
      </c>
      <c r="F2091" t="s">
        <v>10668</v>
      </c>
      <c r="G2091">
        <v>5</v>
      </c>
      <c r="J2091">
        <v>5</v>
      </c>
      <c r="K2091" t="s">
        <v>37021</v>
      </c>
      <c r="L2091" t="s">
        <v>37211</v>
      </c>
      <c r="M2091" t="s">
        <v>37212</v>
      </c>
      <c r="N2091" t="s">
        <v>37196</v>
      </c>
      <c r="O2091" t="s">
        <v>37098</v>
      </c>
      <c r="P2091" t="s">
        <v>37491</v>
      </c>
      <c r="Q2091">
        <v>33.558889000000001</v>
      </c>
      <c r="R2091">
        <v>133.53111100000001</v>
      </c>
      <c r="S2091">
        <v>8</v>
      </c>
      <c r="T2091">
        <v>10.9936708860759</v>
      </c>
      <c r="U2091">
        <v>6.3829787234042703</v>
      </c>
      <c r="V2091">
        <v>75</v>
      </c>
      <c r="W2091">
        <v>11</v>
      </c>
    </row>
    <row r="2092" spans="1:23">
      <c r="A2092" t="s">
        <v>37489</v>
      </c>
      <c r="B2092" t="s">
        <v>10665</v>
      </c>
      <c r="C2092" t="s">
        <v>10666</v>
      </c>
      <c r="D2092">
        <v>2001</v>
      </c>
      <c r="E2092" t="s">
        <v>625</v>
      </c>
      <c r="F2092" t="s">
        <v>10668</v>
      </c>
      <c r="G2092">
        <v>5</v>
      </c>
      <c r="J2092">
        <v>5</v>
      </c>
      <c r="K2092" t="s">
        <v>37021</v>
      </c>
      <c r="L2092" t="s">
        <v>37211</v>
      </c>
      <c r="M2092" t="s">
        <v>37212</v>
      </c>
      <c r="N2092" t="s">
        <v>37196</v>
      </c>
      <c r="O2092" t="s">
        <v>37098</v>
      </c>
      <c r="P2092" t="s">
        <v>37491</v>
      </c>
      <c r="Q2092">
        <v>33.558889000000001</v>
      </c>
      <c r="R2092">
        <v>133.53111100000001</v>
      </c>
      <c r="S2092">
        <v>8</v>
      </c>
      <c r="T2092">
        <v>11.9683544303797</v>
      </c>
      <c r="U2092">
        <v>13.4751773049645</v>
      </c>
      <c r="V2092">
        <v>75</v>
      </c>
      <c r="W2092">
        <v>12</v>
      </c>
    </row>
    <row r="2093" spans="1:23">
      <c r="A2093" t="s">
        <v>37489</v>
      </c>
      <c r="B2093" t="s">
        <v>10665</v>
      </c>
      <c r="C2093" t="s">
        <v>10666</v>
      </c>
      <c r="D2093">
        <v>2001</v>
      </c>
      <c r="E2093" t="s">
        <v>625</v>
      </c>
      <c r="F2093" t="s">
        <v>10668</v>
      </c>
      <c r="G2093">
        <v>5</v>
      </c>
      <c r="J2093">
        <v>5</v>
      </c>
      <c r="K2093" t="s">
        <v>37021</v>
      </c>
      <c r="L2093" t="s">
        <v>37211</v>
      </c>
      <c r="M2093" t="s">
        <v>37212</v>
      </c>
      <c r="N2093" t="s">
        <v>37196</v>
      </c>
      <c r="O2093" t="s">
        <v>37098</v>
      </c>
      <c r="P2093" t="s">
        <v>37491</v>
      </c>
      <c r="Q2093">
        <v>33.558889000000001</v>
      </c>
      <c r="R2093">
        <v>133.53111100000001</v>
      </c>
      <c r="S2093">
        <v>8</v>
      </c>
      <c r="T2093">
        <v>12.987341772151799</v>
      </c>
      <c r="U2093">
        <v>13.4751773049645</v>
      </c>
      <c r="V2093">
        <v>75</v>
      </c>
      <c r="W2093">
        <v>13</v>
      </c>
    </row>
    <row r="2094" spans="1:23">
      <c r="A2094" t="s">
        <v>37489</v>
      </c>
      <c r="B2094" t="s">
        <v>10665</v>
      </c>
      <c r="C2094" t="s">
        <v>10666</v>
      </c>
      <c r="D2094">
        <v>2001</v>
      </c>
      <c r="E2094" t="s">
        <v>625</v>
      </c>
      <c r="F2094" t="s">
        <v>10668</v>
      </c>
      <c r="G2094">
        <v>5</v>
      </c>
      <c r="J2094">
        <v>5</v>
      </c>
      <c r="K2094" t="s">
        <v>37021</v>
      </c>
      <c r="L2094" t="s">
        <v>37211</v>
      </c>
      <c r="M2094" t="s">
        <v>37212</v>
      </c>
      <c r="N2094" t="s">
        <v>37196</v>
      </c>
      <c r="O2094" t="s">
        <v>37098</v>
      </c>
      <c r="P2094" t="s">
        <v>37491</v>
      </c>
      <c r="Q2094">
        <v>33.558889000000001</v>
      </c>
      <c r="R2094">
        <v>133.53111100000001</v>
      </c>
      <c r="S2094">
        <v>8</v>
      </c>
      <c r="T2094">
        <v>14.006329113924</v>
      </c>
      <c r="U2094">
        <v>14.893617021276601</v>
      </c>
      <c r="V2094">
        <v>75</v>
      </c>
      <c r="W2094">
        <v>14</v>
      </c>
    </row>
    <row r="2095" spans="1:23">
      <c r="A2095" t="s">
        <v>37489</v>
      </c>
      <c r="B2095" t="s">
        <v>10665</v>
      </c>
      <c r="C2095" t="s">
        <v>10666</v>
      </c>
      <c r="D2095">
        <v>2001</v>
      </c>
      <c r="E2095" t="s">
        <v>625</v>
      </c>
      <c r="F2095" t="s">
        <v>10668</v>
      </c>
      <c r="G2095">
        <v>5</v>
      </c>
      <c r="J2095">
        <v>5</v>
      </c>
      <c r="K2095" t="s">
        <v>37021</v>
      </c>
      <c r="L2095" t="s">
        <v>37211</v>
      </c>
      <c r="M2095" t="s">
        <v>37212</v>
      </c>
      <c r="N2095" t="s">
        <v>37196</v>
      </c>
      <c r="O2095" t="s">
        <v>37098</v>
      </c>
      <c r="P2095" t="s">
        <v>37491</v>
      </c>
      <c r="Q2095">
        <v>33.558889000000001</v>
      </c>
      <c r="R2095">
        <v>133.53111100000001</v>
      </c>
      <c r="S2095">
        <v>8</v>
      </c>
      <c r="T2095">
        <v>14.981012658227799</v>
      </c>
      <c r="U2095">
        <v>4.2553191489361604</v>
      </c>
      <c r="V2095">
        <v>75</v>
      </c>
      <c r="W2095">
        <v>15</v>
      </c>
    </row>
    <row r="2096" spans="1:23">
      <c r="A2096" t="s">
        <v>37489</v>
      </c>
      <c r="B2096" t="s">
        <v>10665</v>
      </c>
      <c r="C2096" t="s">
        <v>10666</v>
      </c>
      <c r="D2096">
        <v>2001</v>
      </c>
      <c r="E2096" t="s">
        <v>625</v>
      </c>
      <c r="F2096" t="s">
        <v>10668</v>
      </c>
      <c r="G2096">
        <v>5</v>
      </c>
      <c r="J2096">
        <v>5</v>
      </c>
      <c r="K2096" t="s">
        <v>37021</v>
      </c>
      <c r="L2096" t="s">
        <v>37211</v>
      </c>
      <c r="M2096" t="s">
        <v>37212</v>
      </c>
      <c r="N2096" t="s">
        <v>37196</v>
      </c>
      <c r="O2096" t="s">
        <v>37098</v>
      </c>
      <c r="P2096" t="s">
        <v>37491</v>
      </c>
      <c r="Q2096">
        <v>33.558889000000001</v>
      </c>
      <c r="R2096">
        <v>133.53111100000001</v>
      </c>
      <c r="S2096">
        <v>8</v>
      </c>
      <c r="T2096">
        <v>16</v>
      </c>
      <c r="U2096">
        <v>4.9645390070922399</v>
      </c>
      <c r="V2096">
        <v>75</v>
      </c>
      <c r="W2096">
        <v>16</v>
      </c>
    </row>
    <row r="2097" spans="1:23">
      <c r="A2097" t="s">
        <v>37489</v>
      </c>
      <c r="B2097" t="s">
        <v>10665</v>
      </c>
      <c r="C2097" t="s">
        <v>10666</v>
      </c>
      <c r="D2097">
        <v>2001</v>
      </c>
      <c r="E2097" t="s">
        <v>625</v>
      </c>
      <c r="F2097" t="s">
        <v>10668</v>
      </c>
      <c r="G2097">
        <v>5</v>
      </c>
      <c r="J2097">
        <v>5</v>
      </c>
      <c r="K2097" t="s">
        <v>37021</v>
      </c>
      <c r="L2097" t="s">
        <v>37211</v>
      </c>
      <c r="M2097" t="s">
        <v>37212</v>
      </c>
      <c r="N2097" t="s">
        <v>37196</v>
      </c>
      <c r="O2097" t="s">
        <v>37098</v>
      </c>
      <c r="P2097" t="s">
        <v>37492</v>
      </c>
      <c r="Q2097">
        <v>42.923960999999998</v>
      </c>
      <c r="R2097">
        <v>143.196156</v>
      </c>
      <c r="S2097">
        <v>7</v>
      </c>
      <c r="T2097">
        <v>10.0632911392405</v>
      </c>
      <c r="U2097">
        <v>67.605633802816897</v>
      </c>
      <c r="V2097">
        <v>75</v>
      </c>
      <c r="W2097">
        <v>10</v>
      </c>
    </row>
    <row r="2098" spans="1:23">
      <c r="A2098" t="s">
        <v>37489</v>
      </c>
      <c r="B2098" t="s">
        <v>10665</v>
      </c>
      <c r="C2098" t="s">
        <v>10666</v>
      </c>
      <c r="D2098">
        <v>2001</v>
      </c>
      <c r="E2098" t="s">
        <v>625</v>
      </c>
      <c r="F2098" t="s">
        <v>10668</v>
      </c>
      <c r="G2098">
        <v>5</v>
      </c>
      <c r="J2098">
        <v>5</v>
      </c>
      <c r="K2098" t="s">
        <v>37021</v>
      </c>
      <c r="L2098" t="s">
        <v>37211</v>
      </c>
      <c r="M2098" t="s">
        <v>37212</v>
      </c>
      <c r="N2098" t="s">
        <v>37196</v>
      </c>
      <c r="O2098" t="s">
        <v>37098</v>
      </c>
      <c r="P2098" t="s">
        <v>37492</v>
      </c>
      <c r="Q2098">
        <v>42.923960999999998</v>
      </c>
      <c r="R2098">
        <v>143.196156</v>
      </c>
      <c r="S2098">
        <v>7</v>
      </c>
      <c r="T2098">
        <v>10.9936708860759</v>
      </c>
      <c r="U2098">
        <v>69.7183098591549</v>
      </c>
      <c r="V2098">
        <v>75</v>
      </c>
      <c r="W2098">
        <v>11</v>
      </c>
    </row>
    <row r="2099" spans="1:23">
      <c r="A2099" t="s">
        <v>37489</v>
      </c>
      <c r="B2099" t="s">
        <v>10665</v>
      </c>
      <c r="C2099" t="s">
        <v>10666</v>
      </c>
      <c r="D2099">
        <v>2001</v>
      </c>
      <c r="E2099" t="s">
        <v>625</v>
      </c>
      <c r="F2099" t="s">
        <v>10668</v>
      </c>
      <c r="G2099">
        <v>5</v>
      </c>
      <c r="J2099">
        <v>5</v>
      </c>
      <c r="K2099" t="s">
        <v>37021</v>
      </c>
      <c r="L2099" t="s">
        <v>37211</v>
      </c>
      <c r="M2099" t="s">
        <v>37212</v>
      </c>
      <c r="N2099" t="s">
        <v>37196</v>
      </c>
      <c r="O2099" t="s">
        <v>37098</v>
      </c>
      <c r="P2099" t="s">
        <v>37492</v>
      </c>
      <c r="Q2099">
        <v>42.923960999999998</v>
      </c>
      <c r="R2099">
        <v>143.196156</v>
      </c>
      <c r="S2099">
        <v>7</v>
      </c>
      <c r="T2099">
        <v>12.0126582278481</v>
      </c>
      <c r="U2099">
        <v>66.197183098591495</v>
      </c>
      <c r="V2099">
        <v>75</v>
      </c>
      <c r="W2099">
        <v>12</v>
      </c>
    </row>
    <row r="2100" spans="1:23">
      <c r="A2100" t="s">
        <v>37489</v>
      </c>
      <c r="B2100" t="s">
        <v>10665</v>
      </c>
      <c r="C2100" t="s">
        <v>10666</v>
      </c>
      <c r="D2100">
        <v>2001</v>
      </c>
      <c r="E2100" t="s">
        <v>625</v>
      </c>
      <c r="F2100" t="s">
        <v>10668</v>
      </c>
      <c r="G2100">
        <v>5</v>
      </c>
      <c r="J2100">
        <v>5</v>
      </c>
      <c r="K2100" t="s">
        <v>37021</v>
      </c>
      <c r="L2100" t="s">
        <v>37211</v>
      </c>
      <c r="M2100" t="s">
        <v>37212</v>
      </c>
      <c r="N2100" t="s">
        <v>37196</v>
      </c>
      <c r="O2100" t="s">
        <v>37098</v>
      </c>
      <c r="P2100" t="s">
        <v>37492</v>
      </c>
      <c r="Q2100">
        <v>42.923960999999998</v>
      </c>
      <c r="R2100">
        <v>143.196156</v>
      </c>
      <c r="S2100">
        <v>7</v>
      </c>
      <c r="T2100">
        <v>12.987341772151799</v>
      </c>
      <c r="U2100">
        <v>53.521126760563298</v>
      </c>
      <c r="V2100">
        <v>75</v>
      </c>
      <c r="W2100">
        <v>13</v>
      </c>
    </row>
    <row r="2101" spans="1:23">
      <c r="A2101" t="s">
        <v>37489</v>
      </c>
      <c r="B2101" t="s">
        <v>10665</v>
      </c>
      <c r="C2101" t="s">
        <v>10666</v>
      </c>
      <c r="D2101">
        <v>2001</v>
      </c>
      <c r="E2101" t="s">
        <v>625</v>
      </c>
      <c r="F2101" t="s">
        <v>10668</v>
      </c>
      <c r="G2101">
        <v>5</v>
      </c>
      <c r="J2101">
        <v>5</v>
      </c>
      <c r="K2101" t="s">
        <v>37021</v>
      </c>
      <c r="L2101" t="s">
        <v>37211</v>
      </c>
      <c r="M2101" t="s">
        <v>37212</v>
      </c>
      <c r="N2101" t="s">
        <v>37196</v>
      </c>
      <c r="O2101" t="s">
        <v>37098</v>
      </c>
      <c r="P2101" t="s">
        <v>37492</v>
      </c>
      <c r="Q2101">
        <v>42.923960999999998</v>
      </c>
      <c r="R2101">
        <v>143.196156</v>
      </c>
      <c r="S2101">
        <v>7</v>
      </c>
      <c r="T2101">
        <v>14.006329113924</v>
      </c>
      <c r="U2101">
        <v>23.239436619718301</v>
      </c>
      <c r="V2101">
        <v>75</v>
      </c>
      <c r="W2101">
        <v>14</v>
      </c>
    </row>
    <row r="2102" spans="1:23">
      <c r="A2102" t="s">
        <v>37489</v>
      </c>
      <c r="B2102" t="s">
        <v>10665</v>
      </c>
      <c r="C2102" t="s">
        <v>10666</v>
      </c>
      <c r="D2102">
        <v>2001</v>
      </c>
      <c r="E2102" t="s">
        <v>625</v>
      </c>
      <c r="F2102" t="s">
        <v>10668</v>
      </c>
      <c r="G2102">
        <v>5</v>
      </c>
      <c r="J2102">
        <v>5</v>
      </c>
      <c r="K2102" t="s">
        <v>37021</v>
      </c>
      <c r="L2102" t="s">
        <v>37211</v>
      </c>
      <c r="M2102" t="s">
        <v>37212</v>
      </c>
      <c r="N2102" t="s">
        <v>37196</v>
      </c>
      <c r="O2102" t="s">
        <v>37098</v>
      </c>
      <c r="P2102" t="s">
        <v>37492</v>
      </c>
      <c r="Q2102">
        <v>42.923960999999998</v>
      </c>
      <c r="R2102">
        <v>143.196156</v>
      </c>
      <c r="S2102">
        <v>7</v>
      </c>
      <c r="T2102">
        <v>14.981012658227799</v>
      </c>
      <c r="U2102">
        <v>4.2253521126760596</v>
      </c>
      <c r="V2102">
        <v>75</v>
      </c>
      <c r="W2102">
        <v>15</v>
      </c>
    </row>
    <row r="2103" spans="1:23">
      <c r="A2103" t="s">
        <v>37489</v>
      </c>
      <c r="B2103" t="s">
        <v>10665</v>
      </c>
      <c r="C2103" t="s">
        <v>10666</v>
      </c>
      <c r="D2103">
        <v>2001</v>
      </c>
      <c r="E2103" t="s">
        <v>625</v>
      </c>
      <c r="F2103" t="s">
        <v>10668</v>
      </c>
      <c r="G2103">
        <v>5</v>
      </c>
      <c r="J2103">
        <v>5</v>
      </c>
      <c r="K2103" t="s">
        <v>37021</v>
      </c>
      <c r="L2103" t="s">
        <v>37211</v>
      </c>
      <c r="M2103" t="s">
        <v>37212</v>
      </c>
      <c r="N2103" t="s">
        <v>37196</v>
      </c>
      <c r="O2103" t="s">
        <v>37098</v>
      </c>
      <c r="P2103" t="s">
        <v>37492</v>
      </c>
      <c r="Q2103">
        <v>42.923960999999998</v>
      </c>
      <c r="R2103">
        <v>143.196156</v>
      </c>
      <c r="S2103">
        <v>7</v>
      </c>
      <c r="T2103">
        <v>16</v>
      </c>
      <c r="U2103">
        <v>8.4507042253521192</v>
      </c>
      <c r="V2103">
        <v>75</v>
      </c>
      <c r="W2103">
        <v>16</v>
      </c>
    </row>
    <row r="2104" spans="1:23">
      <c r="A2104" t="s">
        <v>37489</v>
      </c>
      <c r="B2104" t="s">
        <v>10665</v>
      </c>
      <c r="C2104" t="s">
        <v>10666</v>
      </c>
      <c r="D2104">
        <v>2001</v>
      </c>
      <c r="E2104" t="s">
        <v>625</v>
      </c>
      <c r="F2104" t="s">
        <v>10668</v>
      </c>
      <c r="G2104">
        <v>5</v>
      </c>
      <c r="J2104">
        <v>5</v>
      </c>
      <c r="K2104" t="s">
        <v>37021</v>
      </c>
      <c r="L2104" t="s">
        <v>37211</v>
      </c>
      <c r="M2104" t="s">
        <v>37212</v>
      </c>
      <c r="N2104" t="s">
        <v>37196</v>
      </c>
      <c r="O2104" t="s">
        <v>37098</v>
      </c>
      <c r="P2104" t="s">
        <v>11436</v>
      </c>
      <c r="Q2104">
        <v>43.061943999999997</v>
      </c>
      <c r="R2104">
        <v>141.35416699999999</v>
      </c>
      <c r="S2104">
        <v>6</v>
      </c>
      <c r="T2104">
        <v>10.0189873417721</v>
      </c>
      <c r="U2104">
        <v>91.549295774647803</v>
      </c>
      <c r="V2104">
        <v>75</v>
      </c>
      <c r="W2104">
        <v>10</v>
      </c>
    </row>
    <row r="2105" spans="1:23">
      <c r="A2105" t="s">
        <v>37489</v>
      </c>
      <c r="B2105" t="s">
        <v>10665</v>
      </c>
      <c r="C2105" t="s">
        <v>10666</v>
      </c>
      <c r="D2105">
        <v>2001</v>
      </c>
      <c r="E2105" t="s">
        <v>625</v>
      </c>
      <c r="F2105" t="s">
        <v>10668</v>
      </c>
      <c r="G2105">
        <v>5</v>
      </c>
      <c r="J2105">
        <v>5</v>
      </c>
      <c r="K2105" t="s">
        <v>37021</v>
      </c>
      <c r="L2105" t="s">
        <v>37211</v>
      </c>
      <c r="M2105" t="s">
        <v>37212</v>
      </c>
      <c r="N2105" t="s">
        <v>37196</v>
      </c>
      <c r="O2105" t="s">
        <v>37098</v>
      </c>
      <c r="P2105" t="s">
        <v>11436</v>
      </c>
      <c r="Q2105">
        <v>43.061943999999997</v>
      </c>
      <c r="R2105">
        <v>141.35416699999999</v>
      </c>
      <c r="S2105">
        <v>6</v>
      </c>
      <c r="T2105">
        <v>11.0379746835443</v>
      </c>
      <c r="U2105">
        <v>78.873239436619698</v>
      </c>
      <c r="V2105">
        <v>75</v>
      </c>
      <c r="W2105">
        <v>11</v>
      </c>
    </row>
    <row r="2106" spans="1:23">
      <c r="A2106" t="s">
        <v>37489</v>
      </c>
      <c r="B2106" t="s">
        <v>10665</v>
      </c>
      <c r="C2106" t="s">
        <v>10666</v>
      </c>
      <c r="D2106">
        <v>2001</v>
      </c>
      <c r="E2106" t="s">
        <v>625</v>
      </c>
      <c r="F2106" t="s">
        <v>10668</v>
      </c>
      <c r="G2106">
        <v>5</v>
      </c>
      <c r="J2106">
        <v>5</v>
      </c>
      <c r="K2106" t="s">
        <v>37021</v>
      </c>
      <c r="L2106" t="s">
        <v>37211</v>
      </c>
      <c r="M2106" t="s">
        <v>37212</v>
      </c>
      <c r="N2106" t="s">
        <v>37196</v>
      </c>
      <c r="O2106" t="s">
        <v>37098</v>
      </c>
      <c r="P2106" t="s">
        <v>11436</v>
      </c>
      <c r="Q2106">
        <v>43.061943999999997</v>
      </c>
      <c r="R2106">
        <v>141.35416699999999</v>
      </c>
      <c r="S2106">
        <v>6</v>
      </c>
      <c r="T2106">
        <v>12.0126582278481</v>
      </c>
      <c r="U2106">
        <v>64.788732394366093</v>
      </c>
      <c r="V2106">
        <v>75</v>
      </c>
      <c r="W2106">
        <v>12</v>
      </c>
    </row>
    <row r="2107" spans="1:23">
      <c r="A2107" t="s">
        <v>37489</v>
      </c>
      <c r="B2107" t="s">
        <v>10665</v>
      </c>
      <c r="C2107" t="s">
        <v>10666</v>
      </c>
      <c r="D2107">
        <v>2001</v>
      </c>
      <c r="E2107" t="s">
        <v>625</v>
      </c>
      <c r="F2107" t="s">
        <v>10668</v>
      </c>
      <c r="G2107">
        <v>5</v>
      </c>
      <c r="J2107">
        <v>5</v>
      </c>
      <c r="K2107" t="s">
        <v>37021</v>
      </c>
      <c r="L2107" t="s">
        <v>37211</v>
      </c>
      <c r="M2107" t="s">
        <v>37212</v>
      </c>
      <c r="N2107" t="s">
        <v>37196</v>
      </c>
      <c r="O2107" t="s">
        <v>37098</v>
      </c>
      <c r="P2107" t="s">
        <v>11436</v>
      </c>
      <c r="Q2107">
        <v>43.061943999999997</v>
      </c>
      <c r="R2107">
        <v>141.35416699999999</v>
      </c>
      <c r="S2107">
        <v>6</v>
      </c>
      <c r="T2107">
        <v>14.006329113924</v>
      </c>
      <c r="U2107">
        <v>7.0422535211267601</v>
      </c>
      <c r="V2107">
        <v>75</v>
      </c>
      <c r="W2107">
        <v>14</v>
      </c>
    </row>
    <row r="2108" spans="1:23">
      <c r="A2108" t="s">
        <v>37489</v>
      </c>
      <c r="B2108" t="s">
        <v>10665</v>
      </c>
      <c r="C2108" t="s">
        <v>10666</v>
      </c>
      <c r="D2108">
        <v>2001</v>
      </c>
      <c r="E2108" t="s">
        <v>625</v>
      </c>
      <c r="F2108" t="s">
        <v>10668</v>
      </c>
      <c r="G2108">
        <v>5</v>
      </c>
      <c r="J2108">
        <v>5</v>
      </c>
      <c r="K2108" t="s">
        <v>37021</v>
      </c>
      <c r="L2108" t="s">
        <v>37211</v>
      </c>
      <c r="M2108" t="s">
        <v>37212</v>
      </c>
      <c r="N2108" t="s">
        <v>37196</v>
      </c>
      <c r="O2108" t="s">
        <v>37098</v>
      </c>
      <c r="P2108" t="s">
        <v>11436</v>
      </c>
      <c r="Q2108">
        <v>43.061943999999997</v>
      </c>
      <c r="R2108">
        <v>141.35416699999999</v>
      </c>
      <c r="S2108">
        <v>6</v>
      </c>
      <c r="T2108">
        <v>15.025316455696199</v>
      </c>
      <c r="U2108">
        <v>3.5211267605633898</v>
      </c>
      <c r="V2108">
        <v>75</v>
      </c>
      <c r="W2108">
        <v>15</v>
      </c>
    </row>
    <row r="2109" spans="1:23">
      <c r="A2109" t="s">
        <v>37489</v>
      </c>
      <c r="B2109" t="s">
        <v>10665</v>
      </c>
      <c r="C2109" t="s">
        <v>10666</v>
      </c>
      <c r="D2109">
        <v>2001</v>
      </c>
      <c r="E2109" t="s">
        <v>625</v>
      </c>
      <c r="F2109" t="s">
        <v>10668</v>
      </c>
      <c r="G2109">
        <v>5</v>
      </c>
      <c r="J2109">
        <v>5</v>
      </c>
      <c r="K2109" t="s">
        <v>37021</v>
      </c>
      <c r="L2109" t="s">
        <v>37211</v>
      </c>
      <c r="M2109" t="s">
        <v>37212</v>
      </c>
      <c r="N2109" t="s">
        <v>37196</v>
      </c>
      <c r="O2109" t="s">
        <v>37098</v>
      </c>
      <c r="P2109" t="s">
        <v>11436</v>
      </c>
      <c r="Q2109">
        <v>43.061943999999997</v>
      </c>
      <c r="R2109">
        <v>141.35416699999999</v>
      </c>
      <c r="S2109">
        <v>6</v>
      </c>
      <c r="T2109">
        <v>16</v>
      </c>
      <c r="U2109">
        <v>17.605633802816801</v>
      </c>
      <c r="V2109">
        <v>75</v>
      </c>
      <c r="W2109">
        <v>16</v>
      </c>
    </row>
    <row r="2110" spans="1:23">
      <c r="A2110" t="s">
        <v>37489</v>
      </c>
      <c r="B2110" t="s">
        <v>10665</v>
      </c>
      <c r="C2110" t="s">
        <v>10666</v>
      </c>
      <c r="D2110">
        <v>2001</v>
      </c>
      <c r="E2110" t="s">
        <v>625</v>
      </c>
      <c r="F2110" t="s">
        <v>10668</v>
      </c>
      <c r="G2110">
        <v>5</v>
      </c>
      <c r="J2110">
        <v>5</v>
      </c>
      <c r="K2110" t="s">
        <v>37021</v>
      </c>
      <c r="L2110" t="s">
        <v>37211</v>
      </c>
      <c r="M2110" t="s">
        <v>37212</v>
      </c>
      <c r="N2110" t="s">
        <v>37196</v>
      </c>
      <c r="O2110" t="s">
        <v>37098</v>
      </c>
      <c r="P2110" t="s">
        <v>37493</v>
      </c>
      <c r="Q2110">
        <v>36.080556000000001</v>
      </c>
      <c r="R2110">
        <v>140.114722</v>
      </c>
      <c r="S2110">
        <v>7</v>
      </c>
      <c r="T2110">
        <v>9</v>
      </c>
      <c r="U2110">
        <v>40.1408450704225</v>
      </c>
      <c r="V2110">
        <v>75</v>
      </c>
      <c r="W2110">
        <v>9</v>
      </c>
    </row>
    <row r="2111" spans="1:23">
      <c r="A2111" t="s">
        <v>37489</v>
      </c>
      <c r="B2111" t="s">
        <v>10665</v>
      </c>
      <c r="C2111" t="s">
        <v>10666</v>
      </c>
      <c r="D2111">
        <v>2001</v>
      </c>
      <c r="E2111" t="s">
        <v>625</v>
      </c>
      <c r="F2111" t="s">
        <v>10668</v>
      </c>
      <c r="G2111">
        <v>5</v>
      </c>
      <c r="J2111">
        <v>5</v>
      </c>
      <c r="K2111" t="s">
        <v>37021</v>
      </c>
      <c r="L2111" t="s">
        <v>37211</v>
      </c>
      <c r="M2111" t="s">
        <v>37212</v>
      </c>
      <c r="N2111" t="s">
        <v>37196</v>
      </c>
      <c r="O2111" t="s">
        <v>37098</v>
      </c>
      <c r="P2111" t="s">
        <v>37493</v>
      </c>
      <c r="Q2111">
        <v>36.080556000000001</v>
      </c>
      <c r="R2111">
        <v>140.114722</v>
      </c>
      <c r="S2111">
        <v>7</v>
      </c>
      <c r="T2111">
        <v>9.9746835443037902</v>
      </c>
      <c r="U2111">
        <v>68.309859154929498</v>
      </c>
      <c r="V2111">
        <v>75</v>
      </c>
      <c r="W2111">
        <v>10</v>
      </c>
    </row>
    <row r="2112" spans="1:23">
      <c r="A2112" t="s">
        <v>37489</v>
      </c>
      <c r="B2112" t="s">
        <v>10665</v>
      </c>
      <c r="C2112" t="s">
        <v>10666</v>
      </c>
      <c r="D2112">
        <v>2001</v>
      </c>
      <c r="E2112" t="s">
        <v>625</v>
      </c>
      <c r="F2112" t="s">
        <v>10668</v>
      </c>
      <c r="G2112">
        <v>5</v>
      </c>
      <c r="J2112">
        <v>5</v>
      </c>
      <c r="K2112" t="s">
        <v>37021</v>
      </c>
      <c r="L2112" t="s">
        <v>37211</v>
      </c>
      <c r="M2112" t="s">
        <v>37212</v>
      </c>
      <c r="N2112" t="s">
        <v>37196</v>
      </c>
      <c r="O2112" t="s">
        <v>37098</v>
      </c>
      <c r="P2112" t="s">
        <v>37493</v>
      </c>
      <c r="Q2112">
        <v>36.080556000000001</v>
      </c>
      <c r="R2112">
        <v>140.114722</v>
      </c>
      <c r="S2112">
        <v>7</v>
      </c>
      <c r="T2112">
        <v>10.9936708860759</v>
      </c>
      <c r="U2112">
        <v>39.4366197183098</v>
      </c>
      <c r="V2112">
        <v>75</v>
      </c>
      <c r="W2112">
        <v>11</v>
      </c>
    </row>
    <row r="2113" spans="1:24">
      <c r="A2113" t="s">
        <v>37489</v>
      </c>
      <c r="B2113" t="s">
        <v>10665</v>
      </c>
      <c r="C2113" t="s">
        <v>10666</v>
      </c>
      <c r="D2113">
        <v>2001</v>
      </c>
      <c r="E2113" t="s">
        <v>625</v>
      </c>
      <c r="F2113" t="s">
        <v>10668</v>
      </c>
      <c r="G2113">
        <v>5</v>
      </c>
      <c r="J2113">
        <v>5</v>
      </c>
      <c r="K2113" t="s">
        <v>37021</v>
      </c>
      <c r="L2113" t="s">
        <v>37211</v>
      </c>
      <c r="M2113" t="s">
        <v>37212</v>
      </c>
      <c r="N2113" t="s">
        <v>37196</v>
      </c>
      <c r="O2113" t="s">
        <v>37098</v>
      </c>
      <c r="P2113" t="s">
        <v>37493</v>
      </c>
      <c r="Q2113">
        <v>36.080556000000001</v>
      </c>
      <c r="R2113">
        <v>140.114722</v>
      </c>
      <c r="S2113">
        <v>7</v>
      </c>
      <c r="T2113">
        <v>12.0126582278481</v>
      </c>
      <c r="U2113">
        <v>16.197183098591498</v>
      </c>
      <c r="V2113">
        <v>75</v>
      </c>
      <c r="W2113">
        <v>12</v>
      </c>
    </row>
    <row r="2114" spans="1:24">
      <c r="A2114" t="s">
        <v>37489</v>
      </c>
      <c r="B2114" t="s">
        <v>10665</v>
      </c>
      <c r="C2114" t="s">
        <v>10666</v>
      </c>
      <c r="D2114">
        <v>2001</v>
      </c>
      <c r="E2114" t="s">
        <v>625</v>
      </c>
      <c r="F2114" t="s">
        <v>10668</v>
      </c>
      <c r="G2114">
        <v>5</v>
      </c>
      <c r="J2114">
        <v>5</v>
      </c>
      <c r="K2114" t="s">
        <v>37021</v>
      </c>
      <c r="L2114" t="s">
        <v>37211</v>
      </c>
      <c r="M2114" t="s">
        <v>37212</v>
      </c>
      <c r="N2114" t="s">
        <v>37196</v>
      </c>
      <c r="O2114" t="s">
        <v>37098</v>
      </c>
      <c r="P2114" t="s">
        <v>37493</v>
      </c>
      <c r="Q2114">
        <v>36.080556000000001</v>
      </c>
      <c r="R2114">
        <v>140.114722</v>
      </c>
      <c r="S2114">
        <v>7</v>
      </c>
      <c r="T2114">
        <v>12.987341772151799</v>
      </c>
      <c r="U2114">
        <v>16.197183098591498</v>
      </c>
      <c r="V2114">
        <v>75</v>
      </c>
      <c r="W2114">
        <v>13</v>
      </c>
    </row>
    <row r="2115" spans="1:24">
      <c r="A2115" t="s">
        <v>37489</v>
      </c>
      <c r="B2115" t="s">
        <v>10665</v>
      </c>
      <c r="C2115" t="s">
        <v>10666</v>
      </c>
      <c r="D2115">
        <v>2001</v>
      </c>
      <c r="E2115" t="s">
        <v>625</v>
      </c>
      <c r="F2115" t="s">
        <v>10668</v>
      </c>
      <c r="G2115">
        <v>5</v>
      </c>
      <c r="J2115">
        <v>5</v>
      </c>
      <c r="K2115" t="s">
        <v>37021</v>
      </c>
      <c r="L2115" t="s">
        <v>37211</v>
      </c>
      <c r="M2115" t="s">
        <v>37212</v>
      </c>
      <c r="N2115" t="s">
        <v>37196</v>
      </c>
      <c r="O2115" t="s">
        <v>37098</v>
      </c>
      <c r="P2115" t="s">
        <v>37493</v>
      </c>
      <c r="Q2115">
        <v>36.080556000000001</v>
      </c>
      <c r="R2115">
        <v>140.114722</v>
      </c>
      <c r="S2115">
        <v>7</v>
      </c>
      <c r="T2115">
        <v>13.9620253164556</v>
      </c>
      <c r="U2115">
        <v>5.6338028169014001</v>
      </c>
      <c r="V2115">
        <v>75</v>
      </c>
      <c r="W2115">
        <v>14</v>
      </c>
    </row>
    <row r="2116" spans="1:24">
      <c r="A2116" t="s">
        <v>37489</v>
      </c>
      <c r="B2116" t="s">
        <v>10665</v>
      </c>
      <c r="C2116" t="s">
        <v>10666</v>
      </c>
      <c r="D2116">
        <v>2001</v>
      </c>
      <c r="E2116" t="s">
        <v>625</v>
      </c>
      <c r="F2116" t="s">
        <v>10668</v>
      </c>
      <c r="G2116">
        <v>5</v>
      </c>
      <c r="J2116">
        <v>5</v>
      </c>
      <c r="K2116" t="s">
        <v>37021</v>
      </c>
      <c r="L2116" t="s">
        <v>37211</v>
      </c>
      <c r="M2116" t="s">
        <v>37212</v>
      </c>
      <c r="N2116" t="s">
        <v>37196</v>
      </c>
      <c r="O2116" t="s">
        <v>37098</v>
      </c>
      <c r="P2116" t="s">
        <v>37493</v>
      </c>
      <c r="Q2116">
        <v>36.080556000000001</v>
      </c>
      <c r="R2116">
        <v>140.114722</v>
      </c>
      <c r="S2116">
        <v>7</v>
      </c>
      <c r="T2116">
        <v>14.981012658227799</v>
      </c>
      <c r="U2116">
        <v>7.0422535211267503</v>
      </c>
      <c r="V2116">
        <v>75</v>
      </c>
      <c r="W2116">
        <v>15</v>
      </c>
    </row>
    <row r="2117" spans="1:24" hidden="1">
      <c r="A2117" t="s">
        <v>37494</v>
      </c>
      <c r="B2117" t="s">
        <v>11075</v>
      </c>
      <c r="C2117" t="s">
        <v>11076</v>
      </c>
      <c r="D2117">
        <v>1999</v>
      </c>
      <c r="E2117" t="s">
        <v>348</v>
      </c>
      <c r="F2117" t="s">
        <v>11078</v>
      </c>
      <c r="G2117">
        <v>11</v>
      </c>
      <c r="H2117" t="s">
        <v>37076</v>
      </c>
      <c r="I2117" t="s">
        <v>37495</v>
      </c>
      <c r="J2117">
        <v>8</v>
      </c>
      <c r="K2117" t="s">
        <v>37173</v>
      </c>
      <c r="L2117" t="s">
        <v>37496</v>
      </c>
      <c r="M2117" t="s">
        <v>37497</v>
      </c>
      <c r="N2117" t="s">
        <v>37308</v>
      </c>
      <c r="O2117" t="s">
        <v>37098</v>
      </c>
      <c r="P2117" t="s">
        <v>37498</v>
      </c>
      <c r="Q2117">
        <v>35.610556000000003</v>
      </c>
      <c r="R2117">
        <v>138.94</v>
      </c>
      <c r="S2117">
        <v>4</v>
      </c>
      <c r="T2117">
        <v>12</v>
      </c>
      <c r="U2117">
        <v>40.277777777777601</v>
      </c>
      <c r="V2117">
        <v>25</v>
      </c>
      <c r="W2117">
        <v>12</v>
      </c>
      <c r="X2117" t="s">
        <v>13429</v>
      </c>
    </row>
    <row r="2118" spans="1:24" hidden="1">
      <c r="A2118" t="s">
        <v>37494</v>
      </c>
      <c r="B2118" t="s">
        <v>11075</v>
      </c>
      <c r="C2118" t="s">
        <v>11076</v>
      </c>
      <c r="D2118">
        <v>1999</v>
      </c>
      <c r="E2118" t="s">
        <v>348</v>
      </c>
      <c r="F2118" t="s">
        <v>11078</v>
      </c>
      <c r="G2118">
        <v>11</v>
      </c>
      <c r="H2118" t="s">
        <v>37076</v>
      </c>
      <c r="I2118" t="s">
        <v>37495</v>
      </c>
      <c r="J2118">
        <v>8</v>
      </c>
      <c r="K2118" t="s">
        <v>37173</v>
      </c>
      <c r="L2118" t="s">
        <v>37496</v>
      </c>
      <c r="M2118" t="s">
        <v>37497</v>
      </c>
      <c r="N2118" t="s">
        <v>37308</v>
      </c>
      <c r="O2118" t="s">
        <v>37098</v>
      </c>
      <c r="P2118" t="s">
        <v>37498</v>
      </c>
      <c r="Q2118">
        <v>35.610556000000003</v>
      </c>
      <c r="R2118">
        <v>138.94</v>
      </c>
      <c r="S2118">
        <v>4</v>
      </c>
      <c r="T2118">
        <v>13.0178571428571</v>
      </c>
      <c r="U2118">
        <v>15.2777777777777</v>
      </c>
      <c r="V2118">
        <v>25</v>
      </c>
      <c r="W2118">
        <v>13</v>
      </c>
      <c r="X2118" t="s">
        <v>13429</v>
      </c>
    </row>
    <row r="2119" spans="1:24" hidden="1">
      <c r="A2119" t="s">
        <v>37494</v>
      </c>
      <c r="B2119" t="s">
        <v>11075</v>
      </c>
      <c r="C2119" t="s">
        <v>11076</v>
      </c>
      <c r="D2119">
        <v>1999</v>
      </c>
      <c r="E2119" t="s">
        <v>348</v>
      </c>
      <c r="F2119" t="s">
        <v>11078</v>
      </c>
      <c r="G2119">
        <v>11</v>
      </c>
      <c r="H2119" t="s">
        <v>37076</v>
      </c>
      <c r="I2119" t="s">
        <v>37495</v>
      </c>
      <c r="J2119">
        <v>8</v>
      </c>
      <c r="K2119" t="s">
        <v>37173</v>
      </c>
      <c r="L2119" t="s">
        <v>37496</v>
      </c>
      <c r="M2119" t="s">
        <v>37497</v>
      </c>
      <c r="N2119" t="s">
        <v>37308</v>
      </c>
      <c r="O2119" t="s">
        <v>37098</v>
      </c>
      <c r="P2119" t="s">
        <v>37498</v>
      </c>
      <c r="Q2119">
        <v>35.610556000000003</v>
      </c>
      <c r="R2119">
        <v>138.94</v>
      </c>
      <c r="S2119">
        <v>4</v>
      </c>
      <c r="T2119">
        <v>14.035714285714199</v>
      </c>
      <c r="U2119">
        <v>0</v>
      </c>
      <c r="V2119">
        <v>25</v>
      </c>
      <c r="W2119">
        <v>14</v>
      </c>
      <c r="X2119" t="s">
        <v>13429</v>
      </c>
    </row>
    <row r="2120" spans="1:24" hidden="1">
      <c r="A2120" t="s">
        <v>37494</v>
      </c>
      <c r="B2120" t="s">
        <v>11075</v>
      </c>
      <c r="C2120" t="s">
        <v>11076</v>
      </c>
      <c r="D2120">
        <v>1999</v>
      </c>
      <c r="E2120" t="s">
        <v>348</v>
      </c>
      <c r="F2120" t="s">
        <v>11078</v>
      </c>
      <c r="G2120">
        <v>11</v>
      </c>
      <c r="H2120" t="s">
        <v>37076</v>
      </c>
      <c r="I2120" t="s">
        <v>37495</v>
      </c>
      <c r="J2120">
        <v>8</v>
      </c>
      <c r="K2120" t="s">
        <v>37173</v>
      </c>
      <c r="L2120" t="s">
        <v>37496</v>
      </c>
      <c r="M2120" t="s">
        <v>37497</v>
      </c>
      <c r="N2120" t="s">
        <v>37308</v>
      </c>
      <c r="O2120" t="s">
        <v>37098</v>
      </c>
      <c r="P2120" t="s">
        <v>37498</v>
      </c>
      <c r="Q2120">
        <v>35.610556000000003</v>
      </c>
      <c r="R2120">
        <v>138.94</v>
      </c>
      <c r="S2120">
        <v>4</v>
      </c>
      <c r="T2120">
        <v>15</v>
      </c>
      <c r="U2120">
        <v>1.3888888888886799</v>
      </c>
      <c r="V2120">
        <v>25</v>
      </c>
      <c r="W2120">
        <v>15</v>
      </c>
      <c r="X2120" t="s">
        <v>13429</v>
      </c>
    </row>
    <row r="2121" spans="1:24" hidden="1">
      <c r="A2121" t="s">
        <v>37494</v>
      </c>
      <c r="B2121" t="s">
        <v>11075</v>
      </c>
      <c r="C2121" t="s">
        <v>11076</v>
      </c>
      <c r="D2121">
        <v>1999</v>
      </c>
      <c r="E2121" t="s">
        <v>348</v>
      </c>
      <c r="F2121" t="s">
        <v>11078</v>
      </c>
      <c r="G2121">
        <v>11</v>
      </c>
      <c r="H2121" t="s">
        <v>37076</v>
      </c>
      <c r="I2121" t="s">
        <v>37495</v>
      </c>
      <c r="J2121">
        <v>8</v>
      </c>
      <c r="K2121" t="s">
        <v>37173</v>
      </c>
      <c r="L2121" t="s">
        <v>37496</v>
      </c>
      <c r="M2121" t="s">
        <v>37497</v>
      </c>
      <c r="N2121" t="s">
        <v>37308</v>
      </c>
      <c r="O2121" t="s">
        <v>37098</v>
      </c>
      <c r="P2121" t="s">
        <v>37499</v>
      </c>
      <c r="Q2121">
        <v>35.610556000000003</v>
      </c>
      <c r="R2121">
        <v>138.94</v>
      </c>
      <c r="S2121">
        <v>4</v>
      </c>
      <c r="T2121">
        <v>12.0855654761904</v>
      </c>
      <c r="U2121">
        <v>59.722222222222101</v>
      </c>
      <c r="V2121">
        <v>25</v>
      </c>
      <c r="W2121">
        <v>12</v>
      </c>
      <c r="X2121" t="s">
        <v>13429</v>
      </c>
    </row>
    <row r="2122" spans="1:24" hidden="1">
      <c r="A2122" t="s">
        <v>37494</v>
      </c>
      <c r="B2122" t="s">
        <v>11075</v>
      </c>
      <c r="C2122" t="s">
        <v>11076</v>
      </c>
      <c r="D2122">
        <v>1999</v>
      </c>
      <c r="E2122" t="s">
        <v>348</v>
      </c>
      <c r="F2122" t="s">
        <v>11078</v>
      </c>
      <c r="G2122">
        <v>11</v>
      </c>
      <c r="H2122" t="s">
        <v>37076</v>
      </c>
      <c r="I2122" t="s">
        <v>37495</v>
      </c>
      <c r="J2122">
        <v>8</v>
      </c>
      <c r="K2122" t="s">
        <v>37173</v>
      </c>
      <c r="L2122" t="s">
        <v>37496</v>
      </c>
      <c r="M2122" t="s">
        <v>37497</v>
      </c>
      <c r="N2122" t="s">
        <v>37308</v>
      </c>
      <c r="O2122" t="s">
        <v>37098</v>
      </c>
      <c r="P2122" t="s">
        <v>37499</v>
      </c>
      <c r="Q2122">
        <v>35.610556000000003</v>
      </c>
      <c r="R2122">
        <v>138.94</v>
      </c>
      <c r="S2122">
        <v>4</v>
      </c>
      <c r="T2122">
        <v>13.0372023809523</v>
      </c>
      <c r="U2122">
        <v>36.111111111111001</v>
      </c>
      <c r="V2122">
        <v>25</v>
      </c>
      <c r="W2122">
        <v>13</v>
      </c>
      <c r="X2122" t="s">
        <v>13429</v>
      </c>
    </row>
    <row r="2123" spans="1:24" hidden="1">
      <c r="A2123" t="s">
        <v>37494</v>
      </c>
      <c r="B2123" t="s">
        <v>11075</v>
      </c>
      <c r="C2123" t="s">
        <v>11076</v>
      </c>
      <c r="D2123">
        <v>1999</v>
      </c>
      <c r="E2123" t="s">
        <v>348</v>
      </c>
      <c r="F2123" t="s">
        <v>11078</v>
      </c>
      <c r="G2123">
        <v>11</v>
      </c>
      <c r="H2123" t="s">
        <v>37076</v>
      </c>
      <c r="I2123" t="s">
        <v>37495</v>
      </c>
      <c r="J2123">
        <v>8</v>
      </c>
      <c r="K2123" t="s">
        <v>37173</v>
      </c>
      <c r="L2123" t="s">
        <v>37496</v>
      </c>
      <c r="M2123" t="s">
        <v>37497</v>
      </c>
      <c r="N2123" t="s">
        <v>37308</v>
      </c>
      <c r="O2123" t="s">
        <v>37098</v>
      </c>
      <c r="P2123" t="s">
        <v>37499</v>
      </c>
      <c r="Q2123">
        <v>35.610556000000003</v>
      </c>
      <c r="R2123">
        <v>138.94</v>
      </c>
      <c r="S2123">
        <v>4</v>
      </c>
      <c r="T2123">
        <v>14.039434523809501</v>
      </c>
      <c r="U2123">
        <v>6.9444444444443398</v>
      </c>
      <c r="V2123">
        <v>25</v>
      </c>
      <c r="W2123">
        <v>14</v>
      </c>
      <c r="X2123" t="s">
        <v>13429</v>
      </c>
    </row>
    <row r="2124" spans="1:24" hidden="1">
      <c r="A2124" t="s">
        <v>37494</v>
      </c>
      <c r="B2124" t="s">
        <v>11075</v>
      </c>
      <c r="C2124" t="s">
        <v>11076</v>
      </c>
      <c r="D2124">
        <v>1999</v>
      </c>
      <c r="E2124" t="s">
        <v>348</v>
      </c>
      <c r="F2124" t="s">
        <v>11078</v>
      </c>
      <c r="G2124">
        <v>11</v>
      </c>
      <c r="H2124" t="s">
        <v>37076</v>
      </c>
      <c r="I2124" t="s">
        <v>37495</v>
      </c>
      <c r="J2124">
        <v>8</v>
      </c>
      <c r="K2124" t="s">
        <v>37173</v>
      </c>
      <c r="L2124" t="s">
        <v>37496</v>
      </c>
      <c r="M2124" t="s">
        <v>37497</v>
      </c>
      <c r="N2124" t="s">
        <v>37308</v>
      </c>
      <c r="O2124" t="s">
        <v>37098</v>
      </c>
      <c r="P2124" t="s">
        <v>37499</v>
      </c>
      <c r="Q2124">
        <v>35.610556000000003</v>
      </c>
      <c r="R2124">
        <v>138.94</v>
      </c>
      <c r="S2124">
        <v>4</v>
      </c>
      <c r="T2124">
        <v>15</v>
      </c>
      <c r="U2124">
        <v>0</v>
      </c>
      <c r="V2124">
        <v>25</v>
      </c>
      <c r="W2124">
        <v>15</v>
      </c>
      <c r="X2124" t="s">
        <v>13429</v>
      </c>
    </row>
    <row r="2125" spans="1:24">
      <c r="A2125" t="s">
        <v>37494</v>
      </c>
      <c r="B2125" t="s">
        <v>11075</v>
      </c>
      <c r="C2125" t="s">
        <v>11076</v>
      </c>
      <c r="D2125">
        <v>1999</v>
      </c>
      <c r="E2125" t="s">
        <v>348</v>
      </c>
      <c r="F2125" t="s">
        <v>11078</v>
      </c>
      <c r="G2125">
        <v>11</v>
      </c>
      <c r="H2125" t="s">
        <v>37076</v>
      </c>
      <c r="I2125" t="s">
        <v>37495</v>
      </c>
      <c r="J2125">
        <v>8</v>
      </c>
      <c r="K2125" t="s">
        <v>37173</v>
      </c>
      <c r="L2125" t="s">
        <v>37496</v>
      </c>
      <c r="M2125" t="s">
        <v>37497</v>
      </c>
      <c r="N2125" t="s">
        <v>37308</v>
      </c>
      <c r="O2125" t="s">
        <v>37098</v>
      </c>
      <c r="P2125" t="s">
        <v>37500</v>
      </c>
      <c r="Q2125">
        <v>36.323889000000001</v>
      </c>
      <c r="R2125">
        <v>138.42916700000001</v>
      </c>
      <c r="S2125">
        <v>4</v>
      </c>
      <c r="T2125">
        <v>12.051369863013599</v>
      </c>
      <c r="U2125">
        <v>95.890410958903999</v>
      </c>
      <c r="V2125">
        <v>25</v>
      </c>
      <c r="W2125">
        <v>12</v>
      </c>
    </row>
    <row r="2126" spans="1:24">
      <c r="A2126" t="s">
        <v>37494</v>
      </c>
      <c r="B2126" t="s">
        <v>11075</v>
      </c>
      <c r="C2126" t="s">
        <v>11076</v>
      </c>
      <c r="D2126">
        <v>1999</v>
      </c>
      <c r="E2126" t="s">
        <v>348</v>
      </c>
      <c r="F2126" t="s">
        <v>11078</v>
      </c>
      <c r="G2126">
        <v>11</v>
      </c>
      <c r="H2126" t="s">
        <v>37076</v>
      </c>
      <c r="I2126" t="s">
        <v>37495</v>
      </c>
      <c r="J2126">
        <v>8</v>
      </c>
      <c r="K2126" t="s">
        <v>37173</v>
      </c>
      <c r="L2126" t="s">
        <v>37496</v>
      </c>
      <c r="M2126" t="s">
        <v>37497</v>
      </c>
      <c r="N2126" t="s">
        <v>37308</v>
      </c>
      <c r="O2126" t="s">
        <v>37098</v>
      </c>
      <c r="P2126" t="s">
        <v>37500</v>
      </c>
      <c r="Q2126">
        <v>36.323889000000001</v>
      </c>
      <c r="R2126">
        <v>138.42916700000001</v>
      </c>
      <c r="S2126">
        <v>4</v>
      </c>
      <c r="T2126">
        <v>13.0178571428571</v>
      </c>
      <c r="U2126">
        <v>100</v>
      </c>
      <c r="V2126">
        <v>25</v>
      </c>
      <c r="W2126">
        <v>13</v>
      </c>
    </row>
    <row r="2127" spans="1:24">
      <c r="A2127" t="s">
        <v>37494</v>
      </c>
      <c r="B2127" t="s">
        <v>11075</v>
      </c>
      <c r="C2127" t="s">
        <v>11076</v>
      </c>
      <c r="D2127">
        <v>1999</v>
      </c>
      <c r="E2127" t="s">
        <v>348</v>
      </c>
      <c r="F2127" t="s">
        <v>11078</v>
      </c>
      <c r="G2127">
        <v>11</v>
      </c>
      <c r="H2127" t="s">
        <v>37076</v>
      </c>
      <c r="I2127" t="s">
        <v>37495</v>
      </c>
      <c r="J2127">
        <v>8</v>
      </c>
      <c r="K2127" t="s">
        <v>37173</v>
      </c>
      <c r="L2127" t="s">
        <v>37496</v>
      </c>
      <c r="M2127" t="s">
        <v>37497</v>
      </c>
      <c r="N2127" t="s">
        <v>37308</v>
      </c>
      <c r="O2127" t="s">
        <v>37098</v>
      </c>
      <c r="P2127" t="s">
        <v>37500</v>
      </c>
      <c r="Q2127">
        <v>36.323889000000001</v>
      </c>
      <c r="R2127">
        <v>138.42916700000001</v>
      </c>
      <c r="S2127">
        <v>4</v>
      </c>
      <c r="T2127">
        <v>13.9850782778864</v>
      </c>
      <c r="U2127">
        <v>5.47945205479453</v>
      </c>
      <c r="V2127">
        <v>25</v>
      </c>
      <c r="W2127">
        <v>14</v>
      </c>
    </row>
    <row r="2128" spans="1:24">
      <c r="A2128" t="s">
        <v>37494</v>
      </c>
      <c r="B2128" t="s">
        <v>11075</v>
      </c>
      <c r="C2128" t="s">
        <v>11076</v>
      </c>
      <c r="D2128">
        <v>1999</v>
      </c>
      <c r="E2128" t="s">
        <v>348</v>
      </c>
      <c r="F2128" t="s">
        <v>11078</v>
      </c>
      <c r="G2128">
        <v>11</v>
      </c>
      <c r="H2128" t="s">
        <v>37076</v>
      </c>
      <c r="I2128" t="s">
        <v>37495</v>
      </c>
      <c r="J2128">
        <v>8</v>
      </c>
      <c r="K2128" t="s">
        <v>37173</v>
      </c>
      <c r="L2128" t="s">
        <v>37496</v>
      </c>
      <c r="M2128" t="s">
        <v>37497</v>
      </c>
      <c r="N2128" t="s">
        <v>37308</v>
      </c>
      <c r="O2128" t="s">
        <v>37098</v>
      </c>
      <c r="P2128" t="s">
        <v>37500</v>
      </c>
      <c r="Q2128">
        <v>36.323889000000001</v>
      </c>
      <c r="R2128">
        <v>138.42916700000001</v>
      </c>
      <c r="S2128">
        <v>4</v>
      </c>
      <c r="T2128">
        <v>14.947162426614399</v>
      </c>
      <c r="U2128">
        <v>1.3698630136986401</v>
      </c>
      <c r="V2128">
        <v>25</v>
      </c>
      <c r="W2128">
        <v>15</v>
      </c>
    </row>
    <row r="2129" spans="1:23">
      <c r="A2129" t="s">
        <v>37494</v>
      </c>
      <c r="B2129" t="s">
        <v>11075</v>
      </c>
      <c r="C2129" t="s">
        <v>11076</v>
      </c>
      <c r="D2129">
        <v>1999</v>
      </c>
      <c r="E2129" t="s">
        <v>348</v>
      </c>
      <c r="F2129" t="s">
        <v>11078</v>
      </c>
      <c r="G2129">
        <v>11</v>
      </c>
      <c r="H2129" t="s">
        <v>37076</v>
      </c>
      <c r="I2129" t="s">
        <v>37495</v>
      </c>
      <c r="J2129">
        <v>8</v>
      </c>
      <c r="K2129" t="s">
        <v>37173</v>
      </c>
      <c r="L2129" t="s">
        <v>37496</v>
      </c>
      <c r="M2129" t="s">
        <v>37497</v>
      </c>
      <c r="N2129" t="s">
        <v>37308</v>
      </c>
      <c r="O2129" t="s">
        <v>37098</v>
      </c>
      <c r="P2129" t="s">
        <v>37322</v>
      </c>
      <c r="Q2129">
        <v>36.238047000000002</v>
      </c>
      <c r="R2129">
        <v>137.97198299999999</v>
      </c>
      <c r="S2129">
        <v>4</v>
      </c>
      <c r="T2129">
        <v>12</v>
      </c>
      <c r="U2129">
        <v>100</v>
      </c>
      <c r="V2129">
        <v>25</v>
      </c>
      <c r="W2129">
        <v>12</v>
      </c>
    </row>
    <row r="2130" spans="1:23">
      <c r="A2130" t="s">
        <v>37494</v>
      </c>
      <c r="B2130" t="s">
        <v>11075</v>
      </c>
      <c r="C2130" t="s">
        <v>11076</v>
      </c>
      <c r="D2130">
        <v>1999</v>
      </c>
      <c r="E2130" t="s">
        <v>348</v>
      </c>
      <c r="F2130" t="s">
        <v>11078</v>
      </c>
      <c r="G2130">
        <v>11</v>
      </c>
      <c r="H2130" t="s">
        <v>37076</v>
      </c>
      <c r="I2130" t="s">
        <v>37495</v>
      </c>
      <c r="J2130">
        <v>8</v>
      </c>
      <c r="K2130" t="s">
        <v>37173</v>
      </c>
      <c r="L2130" t="s">
        <v>37496</v>
      </c>
      <c r="M2130" t="s">
        <v>37497</v>
      </c>
      <c r="N2130" t="s">
        <v>37308</v>
      </c>
      <c r="O2130" t="s">
        <v>37098</v>
      </c>
      <c r="P2130" t="s">
        <v>37322</v>
      </c>
      <c r="Q2130">
        <v>36.238047000000002</v>
      </c>
      <c r="R2130">
        <v>137.97198299999999</v>
      </c>
      <c r="S2130">
        <v>4</v>
      </c>
      <c r="T2130">
        <v>13.0714285714285</v>
      </c>
      <c r="U2130">
        <v>89.041095890410901</v>
      </c>
      <c r="V2130">
        <v>25</v>
      </c>
      <c r="W2130">
        <v>13</v>
      </c>
    </row>
    <row r="2131" spans="1:23">
      <c r="A2131" t="s">
        <v>37494</v>
      </c>
      <c r="B2131" t="s">
        <v>11075</v>
      </c>
      <c r="C2131" t="s">
        <v>11076</v>
      </c>
      <c r="D2131">
        <v>1999</v>
      </c>
      <c r="E2131" t="s">
        <v>348</v>
      </c>
      <c r="F2131" t="s">
        <v>11078</v>
      </c>
      <c r="G2131">
        <v>11</v>
      </c>
      <c r="H2131" t="s">
        <v>37076</v>
      </c>
      <c r="I2131" t="s">
        <v>37495</v>
      </c>
      <c r="J2131">
        <v>8</v>
      </c>
      <c r="K2131" t="s">
        <v>37173</v>
      </c>
      <c r="L2131" t="s">
        <v>37496</v>
      </c>
      <c r="M2131" t="s">
        <v>37497</v>
      </c>
      <c r="N2131" t="s">
        <v>37308</v>
      </c>
      <c r="O2131" t="s">
        <v>37098</v>
      </c>
      <c r="P2131" t="s">
        <v>37322</v>
      </c>
      <c r="Q2131">
        <v>36.238047000000002</v>
      </c>
      <c r="R2131">
        <v>137.97198299999999</v>
      </c>
      <c r="S2131">
        <v>4</v>
      </c>
      <c r="T2131">
        <v>13.982142857142801</v>
      </c>
      <c r="U2131">
        <v>1.3698630136987</v>
      </c>
      <c r="V2131">
        <v>25</v>
      </c>
      <c r="W2131">
        <v>14</v>
      </c>
    </row>
    <row r="2132" spans="1:23">
      <c r="A2132" t="s">
        <v>37494</v>
      </c>
      <c r="B2132" t="s">
        <v>11075</v>
      </c>
      <c r="C2132" t="s">
        <v>11076</v>
      </c>
      <c r="D2132">
        <v>1999</v>
      </c>
      <c r="E2132" t="s">
        <v>348</v>
      </c>
      <c r="F2132" t="s">
        <v>11078</v>
      </c>
      <c r="G2132">
        <v>11</v>
      </c>
      <c r="H2132" t="s">
        <v>37076</v>
      </c>
      <c r="I2132" t="s">
        <v>37495</v>
      </c>
      <c r="J2132">
        <v>8</v>
      </c>
      <c r="K2132" t="s">
        <v>37173</v>
      </c>
      <c r="L2132" t="s">
        <v>37496</v>
      </c>
      <c r="M2132" t="s">
        <v>37497</v>
      </c>
      <c r="N2132" t="s">
        <v>37308</v>
      </c>
      <c r="O2132" t="s">
        <v>37098</v>
      </c>
      <c r="P2132" t="s">
        <v>37322</v>
      </c>
      <c r="Q2132">
        <v>36.238047000000002</v>
      </c>
      <c r="R2132">
        <v>137.97198299999999</v>
      </c>
      <c r="S2132">
        <v>4</v>
      </c>
      <c r="T2132">
        <v>15</v>
      </c>
      <c r="U2132">
        <v>1.3698630136987</v>
      </c>
      <c r="V2132">
        <v>25</v>
      </c>
      <c r="W2132">
        <v>15</v>
      </c>
    </row>
    <row r="2133" spans="1:23">
      <c r="A2133" t="s">
        <v>37494</v>
      </c>
      <c r="B2133" t="s">
        <v>11075</v>
      </c>
      <c r="C2133" t="s">
        <v>11076</v>
      </c>
      <c r="D2133">
        <v>1999</v>
      </c>
      <c r="E2133" t="s">
        <v>348</v>
      </c>
      <c r="F2133" t="s">
        <v>11078</v>
      </c>
      <c r="G2133">
        <v>11</v>
      </c>
      <c r="H2133" t="s">
        <v>37076</v>
      </c>
      <c r="I2133" t="s">
        <v>37495</v>
      </c>
      <c r="J2133">
        <v>8</v>
      </c>
      <c r="K2133" t="s">
        <v>37173</v>
      </c>
      <c r="L2133" t="s">
        <v>37496</v>
      </c>
      <c r="M2133" t="s">
        <v>37497</v>
      </c>
      <c r="N2133" t="s">
        <v>37308</v>
      </c>
      <c r="O2133" t="s">
        <v>37098</v>
      </c>
      <c r="P2133" t="s">
        <v>37501</v>
      </c>
      <c r="Q2133">
        <v>36.678556</v>
      </c>
      <c r="R2133">
        <v>138.99913900000001</v>
      </c>
      <c r="S2133">
        <v>4</v>
      </c>
      <c r="T2133">
        <v>11.999252615844499</v>
      </c>
      <c r="U2133">
        <v>100</v>
      </c>
      <c r="V2133">
        <v>25</v>
      </c>
      <c r="W2133">
        <v>12</v>
      </c>
    </row>
    <row r="2134" spans="1:23">
      <c r="A2134" t="s">
        <v>37494</v>
      </c>
      <c r="B2134" t="s">
        <v>11075</v>
      </c>
      <c r="C2134" t="s">
        <v>11076</v>
      </c>
      <c r="D2134">
        <v>1999</v>
      </c>
      <c r="E2134" t="s">
        <v>348</v>
      </c>
      <c r="F2134" t="s">
        <v>11078</v>
      </c>
      <c r="G2134">
        <v>11</v>
      </c>
      <c r="H2134" t="s">
        <v>37076</v>
      </c>
      <c r="I2134" t="s">
        <v>37495</v>
      </c>
      <c r="J2134">
        <v>8</v>
      </c>
      <c r="K2134" t="s">
        <v>37173</v>
      </c>
      <c r="L2134" t="s">
        <v>37496</v>
      </c>
      <c r="M2134" t="s">
        <v>37497</v>
      </c>
      <c r="N2134" t="s">
        <v>37308</v>
      </c>
      <c r="O2134" t="s">
        <v>37098</v>
      </c>
      <c r="P2134" t="s">
        <v>37501</v>
      </c>
      <c r="Q2134">
        <v>36.678556</v>
      </c>
      <c r="R2134">
        <v>138.99913900000001</v>
      </c>
      <c r="S2134">
        <v>4</v>
      </c>
      <c r="T2134">
        <v>12.9790732436472</v>
      </c>
      <c r="U2134">
        <v>96.337817638266003</v>
      </c>
      <c r="V2134">
        <v>25</v>
      </c>
      <c r="W2134">
        <v>13</v>
      </c>
    </row>
    <row r="2135" spans="1:23">
      <c r="A2135" t="s">
        <v>37494</v>
      </c>
      <c r="B2135" t="s">
        <v>11075</v>
      </c>
      <c r="C2135" t="s">
        <v>11076</v>
      </c>
      <c r="D2135">
        <v>1999</v>
      </c>
      <c r="E2135" t="s">
        <v>348</v>
      </c>
      <c r="F2135" t="s">
        <v>11078</v>
      </c>
      <c r="G2135">
        <v>11</v>
      </c>
      <c r="H2135" t="s">
        <v>37076</v>
      </c>
      <c r="I2135" t="s">
        <v>37495</v>
      </c>
      <c r="J2135">
        <v>8</v>
      </c>
      <c r="K2135" t="s">
        <v>37173</v>
      </c>
      <c r="L2135" t="s">
        <v>37496</v>
      </c>
      <c r="M2135" t="s">
        <v>37497</v>
      </c>
      <c r="N2135" t="s">
        <v>37308</v>
      </c>
      <c r="O2135" t="s">
        <v>37098</v>
      </c>
      <c r="P2135" t="s">
        <v>37501</v>
      </c>
      <c r="Q2135">
        <v>36.678556</v>
      </c>
      <c r="R2135">
        <v>138.99913900000001</v>
      </c>
      <c r="S2135">
        <v>4</v>
      </c>
      <c r="T2135">
        <v>13.9648729446935</v>
      </c>
      <c r="U2135">
        <v>3.6372695565520701</v>
      </c>
      <c r="V2135">
        <v>25</v>
      </c>
      <c r="W2135">
        <v>14</v>
      </c>
    </row>
    <row r="2136" spans="1:23">
      <c r="A2136" t="s">
        <v>37494</v>
      </c>
      <c r="B2136" t="s">
        <v>11075</v>
      </c>
      <c r="C2136" t="s">
        <v>11076</v>
      </c>
      <c r="D2136">
        <v>1999</v>
      </c>
      <c r="E2136" t="s">
        <v>348</v>
      </c>
      <c r="F2136" t="s">
        <v>11078</v>
      </c>
      <c r="G2136">
        <v>11</v>
      </c>
      <c r="H2136" t="s">
        <v>37076</v>
      </c>
      <c r="I2136" t="s">
        <v>37495</v>
      </c>
      <c r="J2136">
        <v>8</v>
      </c>
      <c r="K2136" t="s">
        <v>37173</v>
      </c>
      <c r="L2136" t="s">
        <v>37496</v>
      </c>
      <c r="M2136" t="s">
        <v>37497</v>
      </c>
      <c r="N2136" t="s">
        <v>37308</v>
      </c>
      <c r="O2136" t="s">
        <v>37098</v>
      </c>
      <c r="P2136" t="s">
        <v>37501</v>
      </c>
      <c r="Q2136">
        <v>36.678556</v>
      </c>
      <c r="R2136">
        <v>138.99913900000001</v>
      </c>
      <c r="S2136">
        <v>4</v>
      </c>
      <c r="T2136">
        <v>15.0007473841554</v>
      </c>
      <c r="U2136">
        <v>2.740408570005</v>
      </c>
      <c r="V2136">
        <v>25</v>
      </c>
      <c r="W2136">
        <v>15</v>
      </c>
    </row>
    <row r="2137" spans="1:23">
      <c r="A2137" t="s">
        <v>37494</v>
      </c>
      <c r="B2137" t="s">
        <v>11075</v>
      </c>
      <c r="C2137" t="s">
        <v>11076</v>
      </c>
      <c r="D2137">
        <v>1999</v>
      </c>
      <c r="E2137" t="s">
        <v>348</v>
      </c>
      <c r="F2137" t="s">
        <v>11078</v>
      </c>
      <c r="G2137">
        <v>11</v>
      </c>
      <c r="H2137" t="s">
        <v>37076</v>
      </c>
      <c r="I2137" t="s">
        <v>37495</v>
      </c>
      <c r="J2137">
        <v>8</v>
      </c>
      <c r="K2137" t="s">
        <v>37173</v>
      </c>
      <c r="L2137" t="s">
        <v>37496</v>
      </c>
      <c r="M2137" t="s">
        <v>37497</v>
      </c>
      <c r="N2137" t="s">
        <v>37308</v>
      </c>
      <c r="O2137" t="s">
        <v>37098</v>
      </c>
      <c r="P2137" t="s">
        <v>37502</v>
      </c>
      <c r="Q2137">
        <v>36.326388999999999</v>
      </c>
      <c r="R2137">
        <v>138.88722200000001</v>
      </c>
      <c r="S2137">
        <v>4</v>
      </c>
      <c r="T2137" s="18">
        <v>12.0545454545454</v>
      </c>
      <c r="U2137">
        <v>4.1095890410958802</v>
      </c>
      <c r="V2137">
        <v>25</v>
      </c>
      <c r="W2137">
        <v>12</v>
      </c>
    </row>
    <row r="2138" spans="1:23">
      <c r="A2138" t="s">
        <v>37494</v>
      </c>
      <c r="B2138" t="s">
        <v>11075</v>
      </c>
      <c r="C2138" t="s">
        <v>11076</v>
      </c>
      <c r="D2138">
        <v>1999</v>
      </c>
      <c r="E2138" t="s">
        <v>348</v>
      </c>
      <c r="F2138" t="s">
        <v>11078</v>
      </c>
      <c r="G2138">
        <v>11</v>
      </c>
      <c r="H2138" t="s">
        <v>37076</v>
      </c>
      <c r="I2138" t="s">
        <v>37495</v>
      </c>
      <c r="J2138">
        <v>8</v>
      </c>
      <c r="K2138" t="s">
        <v>37173</v>
      </c>
      <c r="L2138" t="s">
        <v>37496</v>
      </c>
      <c r="M2138" t="s">
        <v>37497</v>
      </c>
      <c r="N2138" t="s">
        <v>37308</v>
      </c>
      <c r="O2138" t="s">
        <v>37098</v>
      </c>
      <c r="P2138" t="s">
        <v>37502</v>
      </c>
      <c r="Q2138">
        <v>36.326388999999999</v>
      </c>
      <c r="R2138">
        <v>138.88722200000001</v>
      </c>
      <c r="S2138">
        <v>4</v>
      </c>
      <c r="T2138" s="18">
        <v>13.0363636363636</v>
      </c>
      <c r="U2138">
        <v>0</v>
      </c>
      <c r="V2138">
        <v>25</v>
      </c>
      <c r="W2138">
        <v>13</v>
      </c>
    </row>
    <row r="2139" spans="1:23">
      <c r="A2139" t="s">
        <v>37494</v>
      </c>
      <c r="B2139" t="s">
        <v>11075</v>
      </c>
      <c r="C2139" t="s">
        <v>11076</v>
      </c>
      <c r="D2139">
        <v>1999</v>
      </c>
      <c r="E2139" t="s">
        <v>348</v>
      </c>
      <c r="F2139" t="s">
        <v>11078</v>
      </c>
      <c r="G2139">
        <v>11</v>
      </c>
      <c r="H2139" t="s">
        <v>37076</v>
      </c>
      <c r="I2139" t="s">
        <v>37495</v>
      </c>
      <c r="J2139">
        <v>8</v>
      </c>
      <c r="K2139" t="s">
        <v>37173</v>
      </c>
      <c r="L2139" t="s">
        <v>37496</v>
      </c>
      <c r="M2139" t="s">
        <v>37497</v>
      </c>
      <c r="N2139" t="s">
        <v>37308</v>
      </c>
      <c r="O2139" t="s">
        <v>37098</v>
      </c>
      <c r="P2139" t="s">
        <v>37502</v>
      </c>
      <c r="Q2139">
        <v>36.326388999999999</v>
      </c>
      <c r="R2139">
        <v>138.88722200000001</v>
      </c>
      <c r="S2139">
        <v>4</v>
      </c>
      <c r="T2139" s="18">
        <v>14.0181818181818</v>
      </c>
      <c r="U2139">
        <v>0</v>
      </c>
      <c r="V2139">
        <v>25</v>
      </c>
      <c r="W2139">
        <v>14</v>
      </c>
    </row>
    <row r="2140" spans="1:23">
      <c r="A2140" t="s">
        <v>37494</v>
      </c>
      <c r="B2140" t="s">
        <v>11075</v>
      </c>
      <c r="C2140" t="s">
        <v>11076</v>
      </c>
      <c r="D2140">
        <v>1999</v>
      </c>
      <c r="E2140" t="s">
        <v>348</v>
      </c>
      <c r="F2140" t="s">
        <v>11078</v>
      </c>
      <c r="G2140">
        <v>11</v>
      </c>
      <c r="H2140" t="s">
        <v>37076</v>
      </c>
      <c r="I2140" t="s">
        <v>37495</v>
      </c>
      <c r="J2140">
        <v>8</v>
      </c>
      <c r="K2140" t="s">
        <v>37173</v>
      </c>
      <c r="L2140" t="s">
        <v>37496</v>
      </c>
      <c r="M2140" t="s">
        <v>37497</v>
      </c>
      <c r="N2140" t="s">
        <v>37308</v>
      </c>
      <c r="O2140" t="s">
        <v>37098</v>
      </c>
      <c r="P2140" t="s">
        <v>37502</v>
      </c>
      <c r="Q2140">
        <v>36.326388999999999</v>
      </c>
      <c r="R2140">
        <v>138.88722200000001</v>
      </c>
      <c r="S2140">
        <v>4</v>
      </c>
      <c r="T2140" s="18">
        <v>15.0545454545454</v>
      </c>
      <c r="U2140">
        <v>1.3698630136986401</v>
      </c>
      <c r="V2140">
        <v>25</v>
      </c>
      <c r="W2140">
        <v>15</v>
      </c>
    </row>
    <row r="2141" spans="1:23">
      <c r="A2141" t="s">
        <v>37494</v>
      </c>
      <c r="B2141" t="s">
        <v>11075</v>
      </c>
      <c r="C2141" t="s">
        <v>11076</v>
      </c>
      <c r="D2141">
        <v>1999</v>
      </c>
      <c r="E2141" t="s">
        <v>348</v>
      </c>
      <c r="F2141" t="s">
        <v>11078</v>
      </c>
      <c r="G2141">
        <v>11</v>
      </c>
      <c r="H2141" t="s">
        <v>37076</v>
      </c>
      <c r="I2141" t="s">
        <v>37495</v>
      </c>
      <c r="J2141">
        <v>8</v>
      </c>
      <c r="K2141" t="s">
        <v>37173</v>
      </c>
      <c r="L2141" t="s">
        <v>37496</v>
      </c>
      <c r="M2141" t="s">
        <v>37497</v>
      </c>
      <c r="N2141" t="s">
        <v>37308</v>
      </c>
      <c r="O2141" t="s">
        <v>37098</v>
      </c>
      <c r="P2141" t="s">
        <v>37503</v>
      </c>
      <c r="Q2141">
        <v>36.314722000000003</v>
      </c>
      <c r="R2141">
        <v>139.80027000000001</v>
      </c>
      <c r="S2141">
        <v>4</v>
      </c>
      <c r="T2141">
        <v>12</v>
      </c>
      <c r="U2141">
        <v>0</v>
      </c>
      <c r="V2141">
        <v>25</v>
      </c>
      <c r="W2141">
        <v>12</v>
      </c>
    </row>
    <row r="2142" spans="1:23">
      <c r="A2142" t="s">
        <v>37494</v>
      </c>
      <c r="B2142" t="s">
        <v>11075</v>
      </c>
      <c r="C2142" t="s">
        <v>11076</v>
      </c>
      <c r="D2142">
        <v>1999</v>
      </c>
      <c r="E2142" t="s">
        <v>348</v>
      </c>
      <c r="F2142" t="s">
        <v>11078</v>
      </c>
      <c r="G2142">
        <v>11</v>
      </c>
      <c r="H2142" t="s">
        <v>37076</v>
      </c>
      <c r="I2142" t="s">
        <v>37495</v>
      </c>
      <c r="J2142">
        <v>8</v>
      </c>
      <c r="K2142" t="s">
        <v>37173</v>
      </c>
      <c r="L2142" t="s">
        <v>37496</v>
      </c>
      <c r="M2142" t="s">
        <v>37497</v>
      </c>
      <c r="N2142" t="s">
        <v>37308</v>
      </c>
      <c r="O2142" t="s">
        <v>37098</v>
      </c>
      <c r="P2142" t="s">
        <v>37503</v>
      </c>
      <c r="Q2142">
        <v>36.314722000000003</v>
      </c>
      <c r="R2142">
        <v>139.80027000000001</v>
      </c>
      <c r="S2142">
        <v>4</v>
      </c>
      <c r="T2142">
        <v>13</v>
      </c>
      <c r="U2142">
        <v>0</v>
      </c>
      <c r="V2142">
        <v>25</v>
      </c>
      <c r="W2142">
        <v>13</v>
      </c>
    </row>
    <row r="2143" spans="1:23">
      <c r="A2143" t="s">
        <v>37494</v>
      </c>
      <c r="B2143" t="s">
        <v>11075</v>
      </c>
      <c r="C2143" t="s">
        <v>11076</v>
      </c>
      <c r="D2143">
        <v>1999</v>
      </c>
      <c r="E2143" t="s">
        <v>348</v>
      </c>
      <c r="F2143" t="s">
        <v>11078</v>
      </c>
      <c r="G2143">
        <v>11</v>
      </c>
      <c r="H2143" t="s">
        <v>37076</v>
      </c>
      <c r="I2143" t="s">
        <v>37495</v>
      </c>
      <c r="J2143">
        <v>8</v>
      </c>
      <c r="K2143" t="s">
        <v>37173</v>
      </c>
      <c r="L2143" t="s">
        <v>37496</v>
      </c>
      <c r="M2143" t="s">
        <v>37497</v>
      </c>
      <c r="N2143" t="s">
        <v>37308</v>
      </c>
      <c r="O2143" t="s">
        <v>37098</v>
      </c>
      <c r="P2143" t="s">
        <v>37503</v>
      </c>
      <c r="Q2143">
        <v>36.314722000000003</v>
      </c>
      <c r="R2143">
        <v>139.80027000000001</v>
      </c>
      <c r="S2143">
        <v>4</v>
      </c>
      <c r="T2143">
        <v>13.999999999999901</v>
      </c>
      <c r="U2143">
        <v>0</v>
      </c>
      <c r="V2143">
        <v>25</v>
      </c>
      <c r="W2143">
        <v>14</v>
      </c>
    </row>
    <row r="2144" spans="1:23">
      <c r="A2144" t="s">
        <v>37494</v>
      </c>
      <c r="B2144" t="s">
        <v>11075</v>
      </c>
      <c r="C2144" t="s">
        <v>11076</v>
      </c>
      <c r="D2144">
        <v>1999</v>
      </c>
      <c r="E2144" t="s">
        <v>348</v>
      </c>
      <c r="F2144" t="s">
        <v>11078</v>
      </c>
      <c r="G2144">
        <v>11</v>
      </c>
      <c r="H2144" t="s">
        <v>37076</v>
      </c>
      <c r="I2144" t="s">
        <v>37495</v>
      </c>
      <c r="J2144">
        <v>8</v>
      </c>
      <c r="K2144" t="s">
        <v>37173</v>
      </c>
      <c r="L2144" t="s">
        <v>37496</v>
      </c>
      <c r="M2144" t="s">
        <v>37497</v>
      </c>
      <c r="N2144" t="s">
        <v>37308</v>
      </c>
      <c r="O2144" t="s">
        <v>37098</v>
      </c>
      <c r="P2144" t="s">
        <v>37503</v>
      </c>
      <c r="Q2144">
        <v>36.314722000000003</v>
      </c>
      <c r="R2144">
        <v>139.80027000000001</v>
      </c>
      <c r="S2144">
        <v>4</v>
      </c>
      <c r="T2144">
        <v>15.054794520547899</v>
      </c>
      <c r="U2144">
        <v>-1.3698630136986401</v>
      </c>
      <c r="V2144">
        <v>25</v>
      </c>
      <c r="W2144">
        <v>15</v>
      </c>
    </row>
    <row r="2145" spans="1:23">
      <c r="A2145" t="s">
        <v>37494</v>
      </c>
      <c r="B2145" t="s">
        <v>11075</v>
      </c>
      <c r="C2145" t="s">
        <v>11076</v>
      </c>
      <c r="D2145">
        <v>1999</v>
      </c>
      <c r="E2145" t="s">
        <v>348</v>
      </c>
      <c r="F2145" t="s">
        <v>11078</v>
      </c>
      <c r="G2145">
        <v>11</v>
      </c>
      <c r="H2145" t="s">
        <v>37076</v>
      </c>
      <c r="I2145" t="s">
        <v>37495</v>
      </c>
      <c r="J2145">
        <v>8</v>
      </c>
      <c r="K2145" t="s">
        <v>37173</v>
      </c>
      <c r="L2145" t="s">
        <v>37496</v>
      </c>
      <c r="M2145" t="s">
        <v>37497</v>
      </c>
      <c r="N2145" t="s">
        <v>37308</v>
      </c>
      <c r="O2145" t="s">
        <v>37098</v>
      </c>
      <c r="P2145" t="s">
        <v>37504</v>
      </c>
      <c r="Q2145">
        <v>36.314722000000003</v>
      </c>
      <c r="R2145">
        <v>139.80027000000001</v>
      </c>
      <c r="S2145">
        <v>4</v>
      </c>
      <c r="T2145">
        <v>12.002975452516701</v>
      </c>
      <c r="U2145">
        <v>4.1656335234316604</v>
      </c>
      <c r="V2145">
        <v>25</v>
      </c>
      <c r="W2145">
        <v>12</v>
      </c>
    </row>
    <row r="2146" spans="1:23">
      <c r="A2146" t="s">
        <v>37494</v>
      </c>
      <c r="B2146" t="s">
        <v>11075</v>
      </c>
      <c r="C2146" t="s">
        <v>11076</v>
      </c>
      <c r="D2146">
        <v>1999</v>
      </c>
      <c r="E2146" t="s">
        <v>348</v>
      </c>
      <c r="F2146" t="s">
        <v>11078</v>
      </c>
      <c r="G2146">
        <v>11</v>
      </c>
      <c r="H2146" t="s">
        <v>37076</v>
      </c>
      <c r="I2146" t="s">
        <v>37495</v>
      </c>
      <c r="J2146">
        <v>8</v>
      </c>
      <c r="K2146" t="s">
        <v>37173</v>
      </c>
      <c r="L2146" t="s">
        <v>37496</v>
      </c>
      <c r="M2146" t="s">
        <v>37497</v>
      </c>
      <c r="N2146" t="s">
        <v>37308</v>
      </c>
      <c r="O2146" t="s">
        <v>37098</v>
      </c>
      <c r="P2146" t="s">
        <v>37504</v>
      </c>
      <c r="Q2146">
        <v>36.314722000000003</v>
      </c>
      <c r="R2146">
        <v>139.80027000000001</v>
      </c>
      <c r="S2146">
        <v>4</v>
      </c>
      <c r="T2146">
        <v>12.965534341681099</v>
      </c>
      <c r="U2146">
        <v>0.94222663030006903</v>
      </c>
      <c r="V2146">
        <v>25</v>
      </c>
      <c r="W2146">
        <v>13</v>
      </c>
    </row>
    <row r="2147" spans="1:23">
      <c r="A2147" t="s">
        <v>37494</v>
      </c>
      <c r="B2147" t="s">
        <v>11075</v>
      </c>
      <c r="C2147" t="s">
        <v>11076</v>
      </c>
      <c r="D2147">
        <v>1999</v>
      </c>
      <c r="E2147" t="s">
        <v>348</v>
      </c>
      <c r="F2147" t="s">
        <v>11078</v>
      </c>
      <c r="G2147">
        <v>11</v>
      </c>
      <c r="H2147" t="s">
        <v>37076</v>
      </c>
      <c r="I2147" t="s">
        <v>37495</v>
      </c>
      <c r="J2147">
        <v>8</v>
      </c>
      <c r="K2147" t="s">
        <v>37173</v>
      </c>
      <c r="L2147" t="s">
        <v>37496</v>
      </c>
      <c r="M2147" t="s">
        <v>37497</v>
      </c>
      <c r="N2147" t="s">
        <v>37308</v>
      </c>
      <c r="O2147" t="s">
        <v>37098</v>
      </c>
      <c r="P2147" t="s">
        <v>37504</v>
      </c>
      <c r="Q2147">
        <v>36.314722000000003</v>
      </c>
      <c r="R2147">
        <v>139.80027000000001</v>
      </c>
      <c r="S2147">
        <v>4</v>
      </c>
      <c r="T2147">
        <v>13.981651376146701</v>
      </c>
      <c r="U2147">
        <v>-2.3059757004710302</v>
      </c>
      <c r="V2147">
        <v>25</v>
      </c>
      <c r="W2147">
        <v>14</v>
      </c>
    </row>
    <row r="2148" spans="1:23">
      <c r="A2148" t="s">
        <v>37494</v>
      </c>
      <c r="B2148" t="s">
        <v>11075</v>
      </c>
      <c r="C2148" t="s">
        <v>11076</v>
      </c>
      <c r="D2148">
        <v>1999</v>
      </c>
      <c r="E2148" t="s">
        <v>348</v>
      </c>
      <c r="F2148" t="s">
        <v>11078</v>
      </c>
      <c r="G2148">
        <v>11</v>
      </c>
      <c r="H2148" t="s">
        <v>37076</v>
      </c>
      <c r="I2148" t="s">
        <v>37495</v>
      </c>
      <c r="J2148">
        <v>8</v>
      </c>
      <c r="K2148" t="s">
        <v>37173</v>
      </c>
      <c r="L2148" t="s">
        <v>37496</v>
      </c>
      <c r="M2148" t="s">
        <v>37497</v>
      </c>
      <c r="N2148" t="s">
        <v>37308</v>
      </c>
      <c r="O2148" t="s">
        <v>37098</v>
      </c>
      <c r="P2148" t="s">
        <v>37504</v>
      </c>
      <c r="Q2148">
        <v>36.314722000000003</v>
      </c>
      <c r="R2148">
        <v>139.80027000000001</v>
      </c>
      <c r="S2148">
        <v>4</v>
      </c>
      <c r="T2148">
        <v>14.9992561368708</v>
      </c>
      <c r="U2148">
        <v>-2.77708901562101</v>
      </c>
      <c r="V2148">
        <v>25</v>
      </c>
      <c r="W2148">
        <v>15</v>
      </c>
    </row>
    <row r="2149" spans="1:23">
      <c r="A2149" t="s">
        <v>37494</v>
      </c>
      <c r="B2149" t="s">
        <v>11075</v>
      </c>
      <c r="C2149" t="s">
        <v>11076</v>
      </c>
      <c r="D2149">
        <v>1999</v>
      </c>
      <c r="E2149" t="s">
        <v>348</v>
      </c>
      <c r="F2149" t="s">
        <v>11078</v>
      </c>
      <c r="G2149">
        <v>11</v>
      </c>
      <c r="H2149" t="s">
        <v>37076</v>
      </c>
      <c r="I2149" t="s">
        <v>37495</v>
      </c>
      <c r="J2149">
        <v>8</v>
      </c>
      <c r="K2149" t="s">
        <v>37173</v>
      </c>
      <c r="L2149" t="s">
        <v>37496</v>
      </c>
      <c r="M2149" t="s">
        <v>37497</v>
      </c>
      <c r="N2149" t="s">
        <v>37308</v>
      </c>
      <c r="O2149" t="s">
        <v>37098</v>
      </c>
      <c r="P2149" t="s">
        <v>37505</v>
      </c>
      <c r="Q2149">
        <v>35.708888999999999</v>
      </c>
      <c r="R2149">
        <v>138.446111</v>
      </c>
      <c r="S2149">
        <v>4</v>
      </c>
      <c r="T2149">
        <v>12</v>
      </c>
      <c r="U2149">
        <v>100</v>
      </c>
      <c r="V2149">
        <v>25</v>
      </c>
      <c r="W2149">
        <v>12</v>
      </c>
    </row>
    <row r="2150" spans="1:23">
      <c r="A2150" t="s">
        <v>37494</v>
      </c>
      <c r="B2150" t="s">
        <v>11075</v>
      </c>
      <c r="C2150" t="s">
        <v>11076</v>
      </c>
      <c r="D2150">
        <v>1999</v>
      </c>
      <c r="E2150" t="s">
        <v>348</v>
      </c>
      <c r="F2150" t="s">
        <v>11078</v>
      </c>
      <c r="G2150">
        <v>11</v>
      </c>
      <c r="H2150" t="s">
        <v>37076</v>
      </c>
      <c r="I2150" t="s">
        <v>37495</v>
      </c>
      <c r="J2150">
        <v>8</v>
      </c>
      <c r="K2150" t="s">
        <v>37173</v>
      </c>
      <c r="L2150" t="s">
        <v>37496</v>
      </c>
      <c r="M2150" t="s">
        <v>37497</v>
      </c>
      <c r="N2150" t="s">
        <v>37308</v>
      </c>
      <c r="O2150" t="s">
        <v>37098</v>
      </c>
      <c r="P2150" t="s">
        <v>37505</v>
      </c>
      <c r="Q2150">
        <v>35.708888999999999</v>
      </c>
      <c r="R2150">
        <v>138.446111</v>
      </c>
      <c r="S2150">
        <v>4</v>
      </c>
      <c r="T2150">
        <v>12.981818181818101</v>
      </c>
      <c r="U2150">
        <v>75.342465753424605</v>
      </c>
      <c r="V2150">
        <v>25</v>
      </c>
      <c r="W2150">
        <v>13</v>
      </c>
    </row>
    <row r="2151" spans="1:23">
      <c r="A2151" t="s">
        <v>37494</v>
      </c>
      <c r="B2151" t="s">
        <v>11075</v>
      </c>
      <c r="C2151" t="s">
        <v>11076</v>
      </c>
      <c r="D2151">
        <v>1999</v>
      </c>
      <c r="E2151" t="s">
        <v>348</v>
      </c>
      <c r="F2151" t="s">
        <v>11078</v>
      </c>
      <c r="G2151">
        <v>11</v>
      </c>
      <c r="H2151" t="s">
        <v>37076</v>
      </c>
      <c r="I2151" t="s">
        <v>37495</v>
      </c>
      <c r="J2151">
        <v>8</v>
      </c>
      <c r="K2151" t="s">
        <v>37173</v>
      </c>
      <c r="L2151" t="s">
        <v>37496</v>
      </c>
      <c r="M2151" t="s">
        <v>37497</v>
      </c>
      <c r="N2151" t="s">
        <v>37308</v>
      </c>
      <c r="O2151" t="s">
        <v>37098</v>
      </c>
      <c r="P2151" t="s">
        <v>37505</v>
      </c>
      <c r="Q2151">
        <v>35.708888999999999</v>
      </c>
      <c r="R2151">
        <v>138.446111</v>
      </c>
      <c r="S2151">
        <v>4</v>
      </c>
      <c r="T2151">
        <v>14.0181818181818</v>
      </c>
      <c r="U2151">
        <v>5.4794520547944696</v>
      </c>
      <c r="V2151">
        <v>25</v>
      </c>
      <c r="W2151">
        <v>14</v>
      </c>
    </row>
    <row r="2152" spans="1:23">
      <c r="A2152" t="s">
        <v>37494</v>
      </c>
      <c r="B2152" t="s">
        <v>11075</v>
      </c>
      <c r="C2152" t="s">
        <v>11076</v>
      </c>
      <c r="D2152">
        <v>1999</v>
      </c>
      <c r="E2152" t="s">
        <v>348</v>
      </c>
      <c r="F2152" t="s">
        <v>11078</v>
      </c>
      <c r="G2152">
        <v>11</v>
      </c>
      <c r="H2152" t="s">
        <v>37076</v>
      </c>
      <c r="I2152" t="s">
        <v>37495</v>
      </c>
      <c r="J2152">
        <v>8</v>
      </c>
      <c r="K2152" t="s">
        <v>37173</v>
      </c>
      <c r="L2152" t="s">
        <v>37496</v>
      </c>
      <c r="M2152" t="s">
        <v>37497</v>
      </c>
      <c r="N2152" t="s">
        <v>37308</v>
      </c>
      <c r="O2152" t="s">
        <v>37098</v>
      </c>
      <c r="P2152" t="s">
        <v>37505</v>
      </c>
      <c r="Q2152">
        <v>35.708888999999999</v>
      </c>
      <c r="R2152">
        <v>138.446111</v>
      </c>
      <c r="S2152">
        <v>4</v>
      </c>
      <c r="T2152">
        <v>15</v>
      </c>
      <c r="U2152">
        <v>6.8493150684931798</v>
      </c>
      <c r="V2152">
        <v>25</v>
      </c>
      <c r="W2152">
        <v>15</v>
      </c>
    </row>
    <row r="2153" spans="1:23">
      <c r="A2153" t="s">
        <v>37494</v>
      </c>
      <c r="B2153" t="s">
        <v>11075</v>
      </c>
      <c r="C2153" t="s">
        <v>11076</v>
      </c>
      <c r="D2153">
        <v>1999</v>
      </c>
      <c r="E2153" t="s">
        <v>348</v>
      </c>
      <c r="F2153" t="s">
        <v>11078</v>
      </c>
      <c r="G2153">
        <v>11</v>
      </c>
      <c r="H2153" t="s">
        <v>37076</v>
      </c>
      <c r="I2153" t="s">
        <v>37495</v>
      </c>
      <c r="J2153">
        <v>8</v>
      </c>
      <c r="K2153" t="s">
        <v>37173</v>
      </c>
      <c r="L2153" t="s">
        <v>37496</v>
      </c>
      <c r="M2153" t="s">
        <v>37497</v>
      </c>
      <c r="N2153" t="s">
        <v>37308</v>
      </c>
      <c r="O2153" t="s">
        <v>37098</v>
      </c>
      <c r="P2153" t="s">
        <v>37506</v>
      </c>
      <c r="Q2153">
        <v>35.708888999999999</v>
      </c>
      <c r="R2153">
        <v>138.446111</v>
      </c>
      <c r="S2153">
        <v>4</v>
      </c>
      <c r="T2153">
        <v>11.945454545454499</v>
      </c>
      <c r="U2153">
        <v>100</v>
      </c>
      <c r="V2153">
        <v>25</v>
      </c>
      <c r="W2153">
        <v>12</v>
      </c>
    </row>
    <row r="2154" spans="1:23">
      <c r="A2154" t="s">
        <v>37494</v>
      </c>
      <c r="B2154" t="s">
        <v>11075</v>
      </c>
      <c r="C2154" t="s">
        <v>11076</v>
      </c>
      <c r="D2154">
        <v>1999</v>
      </c>
      <c r="E2154" t="s">
        <v>348</v>
      </c>
      <c r="F2154" t="s">
        <v>11078</v>
      </c>
      <c r="G2154">
        <v>11</v>
      </c>
      <c r="H2154" t="s">
        <v>37076</v>
      </c>
      <c r="I2154" t="s">
        <v>37495</v>
      </c>
      <c r="J2154">
        <v>8</v>
      </c>
      <c r="K2154" t="s">
        <v>37173</v>
      </c>
      <c r="L2154" t="s">
        <v>37496</v>
      </c>
      <c r="M2154" t="s">
        <v>37497</v>
      </c>
      <c r="N2154" t="s">
        <v>37308</v>
      </c>
      <c r="O2154" t="s">
        <v>37098</v>
      </c>
      <c r="P2154" t="s">
        <v>37506</v>
      </c>
      <c r="Q2154">
        <v>35.708888999999999</v>
      </c>
      <c r="R2154">
        <v>138.446111</v>
      </c>
      <c r="S2154">
        <v>4</v>
      </c>
      <c r="T2154">
        <v>13.0363636363636</v>
      </c>
      <c r="U2154">
        <v>90.410958904109606</v>
      </c>
      <c r="V2154">
        <v>25</v>
      </c>
      <c r="W2154">
        <v>13</v>
      </c>
    </row>
    <row r="2155" spans="1:23">
      <c r="A2155" t="s">
        <v>37494</v>
      </c>
      <c r="B2155" t="s">
        <v>11075</v>
      </c>
      <c r="C2155" t="s">
        <v>11076</v>
      </c>
      <c r="D2155">
        <v>1999</v>
      </c>
      <c r="E2155" t="s">
        <v>348</v>
      </c>
      <c r="F2155" t="s">
        <v>11078</v>
      </c>
      <c r="G2155">
        <v>11</v>
      </c>
      <c r="H2155" t="s">
        <v>37076</v>
      </c>
      <c r="I2155" t="s">
        <v>37495</v>
      </c>
      <c r="J2155">
        <v>8</v>
      </c>
      <c r="K2155" t="s">
        <v>37173</v>
      </c>
      <c r="L2155" t="s">
        <v>37496</v>
      </c>
      <c r="M2155" t="s">
        <v>37497</v>
      </c>
      <c r="N2155" t="s">
        <v>37308</v>
      </c>
      <c r="O2155" t="s">
        <v>37098</v>
      </c>
      <c r="P2155" t="s">
        <v>37506</v>
      </c>
      <c r="Q2155">
        <v>35.708888999999999</v>
      </c>
      <c r="R2155">
        <v>138.446111</v>
      </c>
      <c r="S2155">
        <v>4</v>
      </c>
      <c r="T2155">
        <v>14.0181818181818</v>
      </c>
      <c r="U2155">
        <v>-1.3698630136987</v>
      </c>
      <c r="V2155">
        <v>25</v>
      </c>
      <c r="W2155">
        <v>14</v>
      </c>
    </row>
    <row r="2156" spans="1:23">
      <c r="A2156" t="s">
        <v>37494</v>
      </c>
      <c r="B2156" t="s">
        <v>11075</v>
      </c>
      <c r="C2156" t="s">
        <v>11076</v>
      </c>
      <c r="D2156">
        <v>1999</v>
      </c>
      <c r="E2156" t="s">
        <v>348</v>
      </c>
      <c r="F2156" t="s">
        <v>11078</v>
      </c>
      <c r="G2156">
        <v>11</v>
      </c>
      <c r="H2156" t="s">
        <v>37076</v>
      </c>
      <c r="I2156" t="s">
        <v>37495</v>
      </c>
      <c r="J2156">
        <v>8</v>
      </c>
      <c r="K2156" t="s">
        <v>37173</v>
      </c>
      <c r="L2156" t="s">
        <v>37496</v>
      </c>
      <c r="M2156" t="s">
        <v>37497</v>
      </c>
      <c r="N2156" t="s">
        <v>37308</v>
      </c>
      <c r="O2156" t="s">
        <v>37098</v>
      </c>
      <c r="P2156" t="s">
        <v>37506</v>
      </c>
      <c r="Q2156">
        <v>35.708888999999999</v>
      </c>
      <c r="R2156">
        <v>138.446111</v>
      </c>
      <c r="S2156">
        <v>4</v>
      </c>
      <c r="T2156">
        <v>15</v>
      </c>
      <c r="U2156">
        <v>1.3698630136987</v>
      </c>
      <c r="V2156">
        <v>25</v>
      </c>
      <c r="W2156">
        <v>15</v>
      </c>
    </row>
    <row r="2157" spans="1:23">
      <c r="A2157" t="s">
        <v>37494</v>
      </c>
      <c r="B2157" t="s">
        <v>11075</v>
      </c>
      <c r="C2157" t="s">
        <v>11076</v>
      </c>
      <c r="D2157">
        <v>1999</v>
      </c>
      <c r="E2157" t="s">
        <v>348</v>
      </c>
      <c r="F2157" t="s">
        <v>11078</v>
      </c>
      <c r="G2157">
        <v>11</v>
      </c>
      <c r="H2157" t="s">
        <v>37076</v>
      </c>
      <c r="I2157" t="s">
        <v>37495</v>
      </c>
      <c r="J2157">
        <v>8</v>
      </c>
      <c r="K2157" t="s">
        <v>37173</v>
      </c>
      <c r="L2157" t="s">
        <v>37496</v>
      </c>
      <c r="M2157" t="s">
        <v>37497</v>
      </c>
      <c r="N2157" t="s">
        <v>37308</v>
      </c>
      <c r="O2157" t="s">
        <v>37098</v>
      </c>
      <c r="P2157" t="s">
        <v>37507</v>
      </c>
      <c r="Q2157">
        <v>35.708888999999999</v>
      </c>
      <c r="R2157">
        <v>138.446111</v>
      </c>
      <c r="S2157">
        <v>4</v>
      </c>
      <c r="T2157">
        <v>12</v>
      </c>
      <c r="U2157">
        <v>79.452054794520606</v>
      </c>
      <c r="V2157">
        <v>25</v>
      </c>
      <c r="W2157">
        <v>12</v>
      </c>
    </row>
    <row r="2158" spans="1:23">
      <c r="A2158" t="s">
        <v>37494</v>
      </c>
      <c r="B2158" t="s">
        <v>11075</v>
      </c>
      <c r="C2158" t="s">
        <v>11076</v>
      </c>
      <c r="D2158">
        <v>1999</v>
      </c>
      <c r="E2158" t="s">
        <v>348</v>
      </c>
      <c r="F2158" t="s">
        <v>11078</v>
      </c>
      <c r="G2158">
        <v>11</v>
      </c>
      <c r="H2158" t="s">
        <v>37076</v>
      </c>
      <c r="I2158" t="s">
        <v>37495</v>
      </c>
      <c r="J2158">
        <v>8</v>
      </c>
      <c r="K2158" t="s">
        <v>37173</v>
      </c>
      <c r="L2158" t="s">
        <v>37496</v>
      </c>
      <c r="M2158" t="s">
        <v>37497</v>
      </c>
      <c r="N2158" t="s">
        <v>37308</v>
      </c>
      <c r="O2158" t="s">
        <v>37098</v>
      </c>
      <c r="P2158" t="s">
        <v>37507</v>
      </c>
      <c r="Q2158">
        <v>35.708888999999999</v>
      </c>
      <c r="R2158">
        <v>138.446111</v>
      </c>
      <c r="S2158">
        <v>4</v>
      </c>
      <c r="T2158">
        <v>12.964285714285699</v>
      </c>
      <c r="U2158">
        <v>67.123287671232902</v>
      </c>
      <c r="V2158">
        <v>25</v>
      </c>
      <c r="W2158">
        <v>13</v>
      </c>
    </row>
    <row r="2159" spans="1:23">
      <c r="A2159" t="s">
        <v>37494</v>
      </c>
      <c r="B2159" t="s">
        <v>11075</v>
      </c>
      <c r="C2159" t="s">
        <v>11076</v>
      </c>
      <c r="D2159">
        <v>1999</v>
      </c>
      <c r="E2159" t="s">
        <v>348</v>
      </c>
      <c r="F2159" t="s">
        <v>11078</v>
      </c>
      <c r="G2159">
        <v>11</v>
      </c>
      <c r="H2159" t="s">
        <v>37076</v>
      </c>
      <c r="I2159" t="s">
        <v>37495</v>
      </c>
      <c r="J2159">
        <v>8</v>
      </c>
      <c r="K2159" t="s">
        <v>37173</v>
      </c>
      <c r="L2159" t="s">
        <v>37496</v>
      </c>
      <c r="M2159" t="s">
        <v>37497</v>
      </c>
      <c r="N2159" t="s">
        <v>37308</v>
      </c>
      <c r="O2159" t="s">
        <v>37098</v>
      </c>
      <c r="P2159" t="s">
        <v>37507</v>
      </c>
      <c r="Q2159">
        <v>35.708888999999999</v>
      </c>
      <c r="R2159">
        <v>138.446111</v>
      </c>
      <c r="S2159">
        <v>4</v>
      </c>
      <c r="T2159">
        <v>13.982142857142801</v>
      </c>
      <c r="U2159">
        <v>5.4794520547945904</v>
      </c>
      <c r="V2159">
        <v>25</v>
      </c>
      <c r="W2159">
        <v>14</v>
      </c>
    </row>
    <row r="2160" spans="1:23">
      <c r="A2160" t="s">
        <v>37494</v>
      </c>
      <c r="B2160" t="s">
        <v>11075</v>
      </c>
      <c r="C2160" t="s">
        <v>11076</v>
      </c>
      <c r="D2160">
        <v>1999</v>
      </c>
      <c r="E2160" t="s">
        <v>348</v>
      </c>
      <c r="F2160" t="s">
        <v>11078</v>
      </c>
      <c r="G2160">
        <v>11</v>
      </c>
      <c r="H2160" t="s">
        <v>37076</v>
      </c>
      <c r="I2160" t="s">
        <v>37495</v>
      </c>
      <c r="J2160">
        <v>8</v>
      </c>
      <c r="K2160" t="s">
        <v>37173</v>
      </c>
      <c r="L2160" t="s">
        <v>37496</v>
      </c>
      <c r="M2160" t="s">
        <v>37497</v>
      </c>
      <c r="N2160" t="s">
        <v>37308</v>
      </c>
      <c r="O2160" t="s">
        <v>37098</v>
      </c>
      <c r="P2160" t="s">
        <v>37507</v>
      </c>
      <c r="Q2160">
        <v>35.708888999999999</v>
      </c>
      <c r="R2160">
        <v>138.446111</v>
      </c>
      <c r="S2160">
        <v>4</v>
      </c>
      <c r="T2160">
        <v>15</v>
      </c>
      <c r="U2160">
        <v>1.3698630136987</v>
      </c>
      <c r="V2160">
        <v>25</v>
      </c>
      <c r="W2160">
        <v>15</v>
      </c>
    </row>
    <row r="2161" spans="1:24">
      <c r="A2161" t="s">
        <v>37494</v>
      </c>
      <c r="B2161" t="s">
        <v>11075</v>
      </c>
      <c r="C2161" t="s">
        <v>11076</v>
      </c>
      <c r="D2161">
        <v>1999</v>
      </c>
      <c r="E2161" t="s">
        <v>348</v>
      </c>
      <c r="F2161" t="s">
        <v>11078</v>
      </c>
      <c r="G2161">
        <v>11</v>
      </c>
      <c r="H2161" t="s">
        <v>37076</v>
      </c>
      <c r="I2161" t="s">
        <v>37495</v>
      </c>
      <c r="J2161">
        <v>8</v>
      </c>
      <c r="K2161" t="s">
        <v>37173</v>
      </c>
      <c r="L2161" t="s">
        <v>37496</v>
      </c>
      <c r="M2161" t="s">
        <v>37497</v>
      </c>
      <c r="N2161" t="s">
        <v>37308</v>
      </c>
      <c r="O2161" t="s">
        <v>37098</v>
      </c>
      <c r="P2161" t="s">
        <v>37310</v>
      </c>
      <c r="Q2161">
        <v>35.571389000000003</v>
      </c>
      <c r="R2161">
        <v>139.373333</v>
      </c>
      <c r="S2161">
        <v>4</v>
      </c>
      <c r="T2161">
        <v>12.0535714285714</v>
      </c>
      <c r="U2161">
        <v>80.821917808219098</v>
      </c>
      <c r="V2161">
        <v>25</v>
      </c>
      <c r="W2161">
        <v>12</v>
      </c>
    </row>
    <row r="2162" spans="1:24">
      <c r="A2162" t="s">
        <v>37494</v>
      </c>
      <c r="B2162" t="s">
        <v>11075</v>
      </c>
      <c r="C2162" t="s">
        <v>11076</v>
      </c>
      <c r="D2162">
        <v>1999</v>
      </c>
      <c r="E2162" t="s">
        <v>348</v>
      </c>
      <c r="F2162" t="s">
        <v>11078</v>
      </c>
      <c r="G2162">
        <v>11</v>
      </c>
      <c r="H2162" t="s">
        <v>37076</v>
      </c>
      <c r="I2162" t="s">
        <v>37495</v>
      </c>
      <c r="J2162">
        <v>8</v>
      </c>
      <c r="K2162" t="s">
        <v>37173</v>
      </c>
      <c r="L2162" t="s">
        <v>37496</v>
      </c>
      <c r="M2162" t="s">
        <v>37497</v>
      </c>
      <c r="N2162" t="s">
        <v>37308</v>
      </c>
      <c r="O2162" t="s">
        <v>37098</v>
      </c>
      <c r="P2162" t="s">
        <v>37310</v>
      </c>
      <c r="Q2162">
        <v>35.571389000000003</v>
      </c>
      <c r="R2162">
        <v>139.373333</v>
      </c>
      <c r="S2162">
        <v>4</v>
      </c>
      <c r="T2162">
        <v>13.0178571428571</v>
      </c>
      <c r="U2162">
        <v>63.502935420743398</v>
      </c>
      <c r="V2162">
        <v>25</v>
      </c>
      <c r="W2162">
        <v>13</v>
      </c>
    </row>
    <row r="2163" spans="1:24">
      <c r="A2163" t="s">
        <v>37494</v>
      </c>
      <c r="B2163" t="s">
        <v>11075</v>
      </c>
      <c r="C2163" t="s">
        <v>11076</v>
      </c>
      <c r="D2163">
        <v>1999</v>
      </c>
      <c r="E2163" t="s">
        <v>348</v>
      </c>
      <c r="F2163" t="s">
        <v>11078</v>
      </c>
      <c r="G2163">
        <v>11</v>
      </c>
      <c r="H2163" t="s">
        <v>37076</v>
      </c>
      <c r="I2163" t="s">
        <v>37495</v>
      </c>
      <c r="J2163">
        <v>8</v>
      </c>
      <c r="K2163" t="s">
        <v>37173</v>
      </c>
      <c r="L2163" t="s">
        <v>37496</v>
      </c>
      <c r="M2163" t="s">
        <v>37497</v>
      </c>
      <c r="N2163" t="s">
        <v>37308</v>
      </c>
      <c r="O2163" t="s">
        <v>37098</v>
      </c>
      <c r="P2163" t="s">
        <v>37310</v>
      </c>
      <c r="Q2163">
        <v>35.571389000000003</v>
      </c>
      <c r="R2163">
        <v>139.373333</v>
      </c>
      <c r="S2163">
        <v>4</v>
      </c>
      <c r="T2163">
        <v>13.982142857142801</v>
      </c>
      <c r="U2163">
        <v>-3.1311154598825999</v>
      </c>
      <c r="V2163">
        <v>25</v>
      </c>
      <c r="W2163">
        <v>14</v>
      </c>
    </row>
    <row r="2164" spans="1:24">
      <c r="A2164" t="s">
        <v>37494</v>
      </c>
      <c r="B2164" t="s">
        <v>11075</v>
      </c>
      <c r="C2164" t="s">
        <v>11076</v>
      </c>
      <c r="D2164">
        <v>1999</v>
      </c>
      <c r="E2164" t="s">
        <v>348</v>
      </c>
      <c r="F2164" t="s">
        <v>11078</v>
      </c>
      <c r="G2164">
        <v>11</v>
      </c>
      <c r="H2164" t="s">
        <v>37076</v>
      </c>
      <c r="I2164" t="s">
        <v>37495</v>
      </c>
      <c r="J2164">
        <v>8</v>
      </c>
      <c r="K2164" t="s">
        <v>37173</v>
      </c>
      <c r="L2164" t="s">
        <v>37496</v>
      </c>
      <c r="M2164" t="s">
        <v>37497</v>
      </c>
      <c r="N2164" t="s">
        <v>37308</v>
      </c>
      <c r="O2164" t="s">
        <v>37098</v>
      </c>
      <c r="P2164" t="s">
        <v>37310</v>
      </c>
      <c r="Q2164">
        <v>35.571389000000003</v>
      </c>
      <c r="R2164">
        <v>139.373333</v>
      </c>
      <c r="S2164">
        <v>4</v>
      </c>
      <c r="T2164">
        <v>15</v>
      </c>
      <c r="U2164">
        <v>-1.3209393346379501</v>
      </c>
      <c r="V2164">
        <v>25</v>
      </c>
      <c r="W2164">
        <v>15</v>
      </c>
    </row>
    <row r="2165" spans="1:24">
      <c r="A2165" t="s">
        <v>37494</v>
      </c>
      <c r="B2165" t="s">
        <v>11075</v>
      </c>
      <c r="C2165" t="s">
        <v>11076</v>
      </c>
      <c r="D2165">
        <v>1999</v>
      </c>
      <c r="E2165" t="s">
        <v>348</v>
      </c>
      <c r="F2165" t="s">
        <v>11078</v>
      </c>
      <c r="G2165">
        <v>11</v>
      </c>
      <c r="H2165" t="s">
        <v>37076</v>
      </c>
      <c r="I2165" t="s">
        <v>37495</v>
      </c>
      <c r="J2165">
        <v>8</v>
      </c>
      <c r="K2165" t="s">
        <v>37173</v>
      </c>
      <c r="L2165" t="s">
        <v>37496</v>
      </c>
      <c r="M2165" t="s">
        <v>37497</v>
      </c>
      <c r="N2165" t="s">
        <v>37308</v>
      </c>
      <c r="O2165" t="s">
        <v>37098</v>
      </c>
      <c r="P2165" t="s">
        <v>37508</v>
      </c>
      <c r="Q2165">
        <v>37.014277999999997</v>
      </c>
      <c r="R2165">
        <v>138.65252799999999</v>
      </c>
      <c r="S2165">
        <v>4</v>
      </c>
      <c r="T2165">
        <v>12</v>
      </c>
      <c r="U2165">
        <v>99.999999999999901</v>
      </c>
      <c r="V2165">
        <v>25</v>
      </c>
      <c r="W2165">
        <v>12</v>
      </c>
    </row>
    <row r="2166" spans="1:24">
      <c r="A2166" t="s">
        <v>37494</v>
      </c>
      <c r="B2166" t="s">
        <v>11075</v>
      </c>
      <c r="C2166" t="s">
        <v>11076</v>
      </c>
      <c r="D2166">
        <v>1999</v>
      </c>
      <c r="E2166" t="s">
        <v>348</v>
      </c>
      <c r="F2166" t="s">
        <v>11078</v>
      </c>
      <c r="G2166">
        <v>11</v>
      </c>
      <c r="H2166" t="s">
        <v>37076</v>
      </c>
      <c r="I2166" t="s">
        <v>37495</v>
      </c>
      <c r="J2166">
        <v>8</v>
      </c>
      <c r="K2166" t="s">
        <v>37173</v>
      </c>
      <c r="L2166" t="s">
        <v>37496</v>
      </c>
      <c r="M2166" t="s">
        <v>37497</v>
      </c>
      <c r="N2166" t="s">
        <v>37308</v>
      </c>
      <c r="O2166" t="s">
        <v>37098</v>
      </c>
      <c r="P2166" t="s">
        <v>37508</v>
      </c>
      <c r="Q2166">
        <v>37.014277999999997</v>
      </c>
      <c r="R2166">
        <v>138.65252799999999</v>
      </c>
      <c r="S2166">
        <v>4</v>
      </c>
      <c r="T2166">
        <v>12.981818181818101</v>
      </c>
      <c r="U2166">
        <v>99.999999999999901</v>
      </c>
      <c r="V2166">
        <v>25</v>
      </c>
      <c r="W2166">
        <v>13</v>
      </c>
    </row>
    <row r="2167" spans="1:24">
      <c r="A2167" t="s">
        <v>37494</v>
      </c>
      <c r="B2167" t="s">
        <v>11075</v>
      </c>
      <c r="C2167" t="s">
        <v>11076</v>
      </c>
      <c r="D2167">
        <v>1999</v>
      </c>
      <c r="E2167" t="s">
        <v>348</v>
      </c>
      <c r="F2167" t="s">
        <v>11078</v>
      </c>
      <c r="G2167">
        <v>11</v>
      </c>
      <c r="H2167" t="s">
        <v>37076</v>
      </c>
      <c r="I2167" t="s">
        <v>37495</v>
      </c>
      <c r="J2167">
        <v>8</v>
      </c>
      <c r="K2167" t="s">
        <v>37173</v>
      </c>
      <c r="L2167" t="s">
        <v>37496</v>
      </c>
      <c r="M2167" t="s">
        <v>37497</v>
      </c>
      <c r="N2167" t="s">
        <v>37308</v>
      </c>
      <c r="O2167" t="s">
        <v>37098</v>
      </c>
      <c r="P2167" t="s">
        <v>37508</v>
      </c>
      <c r="Q2167">
        <v>37.014277999999997</v>
      </c>
      <c r="R2167">
        <v>138.65252799999999</v>
      </c>
      <c r="S2167">
        <v>4</v>
      </c>
      <c r="T2167">
        <v>14.0181818181818</v>
      </c>
      <c r="U2167">
        <v>1.3698630136986101</v>
      </c>
      <c r="V2167">
        <v>25</v>
      </c>
      <c r="W2167">
        <v>14</v>
      </c>
    </row>
    <row r="2168" spans="1:24">
      <c r="A2168" t="s">
        <v>37494</v>
      </c>
      <c r="B2168" t="s">
        <v>11075</v>
      </c>
      <c r="C2168" t="s">
        <v>11076</v>
      </c>
      <c r="D2168">
        <v>1999</v>
      </c>
      <c r="E2168" t="s">
        <v>348</v>
      </c>
      <c r="F2168" t="s">
        <v>11078</v>
      </c>
      <c r="G2168">
        <v>11</v>
      </c>
      <c r="H2168" t="s">
        <v>37076</v>
      </c>
      <c r="I2168" t="s">
        <v>37495</v>
      </c>
      <c r="J2168">
        <v>8</v>
      </c>
      <c r="K2168" t="s">
        <v>37173</v>
      </c>
      <c r="L2168" t="s">
        <v>37496</v>
      </c>
      <c r="M2168" t="s">
        <v>37497</v>
      </c>
      <c r="N2168" t="s">
        <v>37308</v>
      </c>
      <c r="O2168" t="s">
        <v>37098</v>
      </c>
      <c r="P2168" t="s">
        <v>37508</v>
      </c>
      <c r="Q2168">
        <v>37.014277999999997</v>
      </c>
      <c r="R2168">
        <v>138.65252799999999</v>
      </c>
      <c r="S2168">
        <v>4</v>
      </c>
      <c r="T2168">
        <v>15</v>
      </c>
      <c r="U2168">
        <v>1.3698630136986101</v>
      </c>
      <c r="V2168">
        <v>25</v>
      </c>
      <c r="W2168">
        <v>15</v>
      </c>
    </row>
    <row r="2169" spans="1:24" hidden="1">
      <c r="A2169" t="s">
        <v>37494</v>
      </c>
      <c r="B2169" t="s">
        <v>11075</v>
      </c>
      <c r="C2169" t="s">
        <v>11076</v>
      </c>
      <c r="D2169">
        <v>1999</v>
      </c>
      <c r="E2169" t="s">
        <v>348</v>
      </c>
      <c r="F2169" t="s">
        <v>11078</v>
      </c>
      <c r="G2169">
        <v>11</v>
      </c>
      <c r="H2169" t="s">
        <v>37076</v>
      </c>
      <c r="I2169" t="s">
        <v>37495</v>
      </c>
      <c r="J2169">
        <v>8</v>
      </c>
      <c r="K2169" t="s">
        <v>37173</v>
      </c>
      <c r="L2169" t="s">
        <v>37496</v>
      </c>
      <c r="M2169" t="s">
        <v>37497</v>
      </c>
      <c r="N2169" t="s">
        <v>37308</v>
      </c>
      <c r="O2169" t="s">
        <v>37098</v>
      </c>
      <c r="P2169" t="s">
        <v>37509</v>
      </c>
      <c r="Q2169">
        <v>36.323999999999998</v>
      </c>
      <c r="R2169">
        <v>138.7236</v>
      </c>
      <c r="S2169">
        <v>4</v>
      </c>
      <c r="T2169">
        <v>12.0228310502283</v>
      </c>
      <c r="U2169">
        <v>58.904109589041099</v>
      </c>
      <c r="V2169">
        <v>25</v>
      </c>
      <c r="W2169">
        <v>12</v>
      </c>
      <c r="X2169" t="s">
        <v>13429</v>
      </c>
    </row>
    <row r="2170" spans="1:24" hidden="1">
      <c r="A2170" t="s">
        <v>37494</v>
      </c>
      <c r="B2170" t="s">
        <v>11075</v>
      </c>
      <c r="C2170" t="s">
        <v>11076</v>
      </c>
      <c r="D2170">
        <v>1999</v>
      </c>
      <c r="E2170" t="s">
        <v>348</v>
      </c>
      <c r="F2170" t="s">
        <v>11078</v>
      </c>
      <c r="G2170">
        <v>11</v>
      </c>
      <c r="H2170" t="s">
        <v>37076</v>
      </c>
      <c r="I2170" t="s">
        <v>37495</v>
      </c>
      <c r="J2170">
        <v>8</v>
      </c>
      <c r="K2170" t="s">
        <v>37173</v>
      </c>
      <c r="L2170" t="s">
        <v>37496</v>
      </c>
      <c r="M2170" t="s">
        <v>37497</v>
      </c>
      <c r="N2170" t="s">
        <v>37308</v>
      </c>
      <c r="O2170" t="s">
        <v>37098</v>
      </c>
      <c r="P2170" t="s">
        <v>37509</v>
      </c>
      <c r="Q2170">
        <v>36.323999999999998</v>
      </c>
      <c r="R2170">
        <v>138.7236</v>
      </c>
      <c r="S2170">
        <v>4</v>
      </c>
      <c r="T2170">
        <v>12.990106544901</v>
      </c>
      <c r="U2170">
        <v>17.808219178082101</v>
      </c>
      <c r="V2170">
        <v>25</v>
      </c>
      <c r="W2170">
        <v>13</v>
      </c>
      <c r="X2170" t="s">
        <v>13429</v>
      </c>
    </row>
    <row r="2171" spans="1:24" hidden="1">
      <c r="A2171" t="s">
        <v>37494</v>
      </c>
      <c r="B2171" t="s">
        <v>11075</v>
      </c>
      <c r="C2171" t="s">
        <v>11076</v>
      </c>
      <c r="D2171">
        <v>1999</v>
      </c>
      <c r="E2171" t="s">
        <v>348</v>
      </c>
      <c r="F2171" t="s">
        <v>11078</v>
      </c>
      <c r="G2171">
        <v>11</v>
      </c>
      <c r="H2171" t="s">
        <v>37076</v>
      </c>
      <c r="I2171" t="s">
        <v>37495</v>
      </c>
      <c r="J2171">
        <v>8</v>
      </c>
      <c r="K2171" t="s">
        <v>37173</v>
      </c>
      <c r="L2171" t="s">
        <v>37496</v>
      </c>
      <c r="M2171" t="s">
        <v>37497</v>
      </c>
      <c r="N2171" t="s">
        <v>37308</v>
      </c>
      <c r="O2171" t="s">
        <v>37098</v>
      </c>
      <c r="P2171" t="s">
        <v>37509</v>
      </c>
      <c r="Q2171">
        <v>36.323999999999998</v>
      </c>
      <c r="R2171">
        <v>138.7236</v>
      </c>
      <c r="S2171">
        <v>4</v>
      </c>
      <c r="T2171">
        <v>14.053272450532701</v>
      </c>
      <c r="U2171">
        <v>4.1095890410958802</v>
      </c>
      <c r="V2171">
        <v>25</v>
      </c>
      <c r="W2171">
        <v>14</v>
      </c>
      <c r="X2171" t="s">
        <v>13429</v>
      </c>
    </row>
    <row r="2172" spans="1:24" hidden="1">
      <c r="A2172" t="s">
        <v>37494</v>
      </c>
      <c r="B2172" t="s">
        <v>11075</v>
      </c>
      <c r="C2172" t="s">
        <v>11076</v>
      </c>
      <c r="D2172">
        <v>1999</v>
      </c>
      <c r="E2172" t="s">
        <v>348</v>
      </c>
      <c r="F2172" t="s">
        <v>11078</v>
      </c>
      <c r="G2172">
        <v>11</v>
      </c>
      <c r="H2172" t="s">
        <v>37076</v>
      </c>
      <c r="I2172" t="s">
        <v>37495</v>
      </c>
      <c r="J2172">
        <v>8</v>
      </c>
      <c r="K2172" t="s">
        <v>37173</v>
      </c>
      <c r="L2172" t="s">
        <v>37496</v>
      </c>
      <c r="M2172" t="s">
        <v>37497</v>
      </c>
      <c r="N2172" t="s">
        <v>37308</v>
      </c>
      <c r="O2172" t="s">
        <v>37098</v>
      </c>
      <c r="P2172" t="s">
        <v>37509</v>
      </c>
      <c r="Q2172">
        <v>36.323999999999998</v>
      </c>
      <c r="R2172">
        <v>138.7236</v>
      </c>
      <c r="S2172">
        <v>4</v>
      </c>
      <c r="T2172">
        <v>15.054794520547899</v>
      </c>
      <c r="U2172">
        <v>1.3698630136986401</v>
      </c>
      <c r="V2172">
        <v>25</v>
      </c>
      <c r="W2172">
        <v>15</v>
      </c>
      <c r="X2172" t="s">
        <v>13429</v>
      </c>
    </row>
    <row r="2173" spans="1:24">
      <c r="A2173" t="s">
        <v>37510</v>
      </c>
      <c r="B2173" t="s">
        <v>11840</v>
      </c>
      <c r="C2173" t="s">
        <v>11841</v>
      </c>
      <c r="D2173">
        <v>1996</v>
      </c>
      <c r="E2173" t="s">
        <v>667</v>
      </c>
      <c r="F2173" t="s">
        <v>11843</v>
      </c>
      <c r="G2173">
        <v>6</v>
      </c>
      <c r="J2173">
        <v>6</v>
      </c>
      <c r="K2173" t="s">
        <v>37021</v>
      </c>
      <c r="L2173" t="s">
        <v>37496</v>
      </c>
      <c r="M2173" t="s">
        <v>37497</v>
      </c>
      <c r="N2173" t="s">
        <v>37308</v>
      </c>
      <c r="O2173" t="s">
        <v>37098</v>
      </c>
      <c r="P2173" t="s">
        <v>37511</v>
      </c>
      <c r="Q2173">
        <v>39.72</v>
      </c>
      <c r="R2173">
        <v>140.10249999999999</v>
      </c>
      <c r="S2173">
        <v>5</v>
      </c>
      <c r="T2173">
        <v>10.9955786629549</v>
      </c>
      <c r="U2173">
        <v>12.748188479960699</v>
      </c>
      <c r="V2173">
        <v>25</v>
      </c>
      <c r="W2173">
        <v>11</v>
      </c>
    </row>
    <row r="2174" spans="1:24">
      <c r="A2174" t="s">
        <v>37510</v>
      </c>
      <c r="B2174" t="s">
        <v>11840</v>
      </c>
      <c r="C2174" t="s">
        <v>11841</v>
      </c>
      <c r="D2174">
        <v>1996</v>
      </c>
      <c r="E2174" t="s">
        <v>667</v>
      </c>
      <c r="F2174" t="s">
        <v>11843</v>
      </c>
      <c r="G2174">
        <v>6</v>
      </c>
      <c r="J2174">
        <v>6</v>
      </c>
      <c r="K2174" t="s">
        <v>37021</v>
      </c>
      <c r="L2174" t="s">
        <v>37496</v>
      </c>
      <c r="M2174" t="s">
        <v>37497</v>
      </c>
      <c r="N2174" t="s">
        <v>37308</v>
      </c>
      <c r="O2174" t="s">
        <v>37098</v>
      </c>
      <c r="P2174" t="s">
        <v>37511</v>
      </c>
      <c r="Q2174">
        <v>39.72</v>
      </c>
      <c r="R2174">
        <v>140.10249999999999</v>
      </c>
      <c r="S2174">
        <v>5</v>
      </c>
      <c r="T2174">
        <v>11.9733491628116</v>
      </c>
      <c r="U2174">
        <v>26.8432472264297</v>
      </c>
      <c r="V2174">
        <v>25</v>
      </c>
      <c r="W2174">
        <v>12</v>
      </c>
    </row>
    <row r="2175" spans="1:24">
      <c r="A2175" t="s">
        <v>37510</v>
      </c>
      <c r="B2175" t="s">
        <v>11840</v>
      </c>
      <c r="C2175" t="s">
        <v>11841</v>
      </c>
      <c r="D2175">
        <v>1996</v>
      </c>
      <c r="E2175" t="s">
        <v>667</v>
      </c>
      <c r="F2175" t="s">
        <v>11843</v>
      </c>
      <c r="G2175">
        <v>6</v>
      </c>
      <c r="J2175">
        <v>6</v>
      </c>
      <c r="K2175" t="s">
        <v>37021</v>
      </c>
      <c r="L2175" t="s">
        <v>37496</v>
      </c>
      <c r="M2175" t="s">
        <v>37497</v>
      </c>
      <c r="N2175" t="s">
        <v>37308</v>
      </c>
      <c r="O2175" t="s">
        <v>37098</v>
      </c>
      <c r="P2175" t="s">
        <v>37511</v>
      </c>
      <c r="Q2175">
        <v>39.72</v>
      </c>
      <c r="R2175">
        <v>140.10249999999999</v>
      </c>
      <c r="S2175">
        <v>5</v>
      </c>
      <c r="T2175">
        <v>13.011610103573901</v>
      </c>
      <c r="U2175">
        <v>-0.142465304785687</v>
      </c>
      <c r="V2175">
        <v>25</v>
      </c>
      <c r="W2175">
        <v>13</v>
      </c>
    </row>
    <row r="2176" spans="1:24">
      <c r="A2176" t="s">
        <v>37510</v>
      </c>
      <c r="B2176" t="s">
        <v>11840</v>
      </c>
      <c r="C2176" t="s">
        <v>11841</v>
      </c>
      <c r="D2176">
        <v>1996</v>
      </c>
      <c r="E2176" t="s">
        <v>667</v>
      </c>
      <c r="F2176" t="s">
        <v>11843</v>
      </c>
      <c r="G2176">
        <v>6</v>
      </c>
      <c r="J2176">
        <v>6</v>
      </c>
      <c r="K2176" t="s">
        <v>37021</v>
      </c>
      <c r="L2176" t="s">
        <v>37496</v>
      </c>
      <c r="M2176" t="s">
        <v>37497</v>
      </c>
      <c r="N2176" t="s">
        <v>37308</v>
      </c>
      <c r="O2176" t="s">
        <v>37098</v>
      </c>
      <c r="P2176" t="s">
        <v>37511</v>
      </c>
      <c r="Q2176">
        <v>39.72</v>
      </c>
      <c r="R2176">
        <v>140.10249999999999</v>
      </c>
      <c r="S2176">
        <v>5</v>
      </c>
      <c r="T2176">
        <v>14.0176116592295</v>
      </c>
      <c r="U2176">
        <v>-0.78028411184344204</v>
      </c>
      <c r="V2176">
        <v>25</v>
      </c>
      <c r="W2176">
        <v>14</v>
      </c>
    </row>
    <row r="2177" spans="1:23">
      <c r="A2177" t="s">
        <v>37510</v>
      </c>
      <c r="B2177" t="s">
        <v>11840</v>
      </c>
      <c r="C2177" t="s">
        <v>11841</v>
      </c>
      <c r="D2177">
        <v>1996</v>
      </c>
      <c r="E2177" t="s">
        <v>667</v>
      </c>
      <c r="F2177" t="s">
        <v>11843</v>
      </c>
      <c r="G2177">
        <v>6</v>
      </c>
      <c r="J2177">
        <v>6</v>
      </c>
      <c r="K2177" t="s">
        <v>37021</v>
      </c>
      <c r="L2177" t="s">
        <v>37496</v>
      </c>
      <c r="M2177" t="s">
        <v>37497</v>
      </c>
      <c r="N2177" t="s">
        <v>37308</v>
      </c>
      <c r="O2177" t="s">
        <v>37098</v>
      </c>
      <c r="P2177" t="s">
        <v>37511</v>
      </c>
      <c r="Q2177">
        <v>39.72</v>
      </c>
      <c r="R2177">
        <v>140.10249999999999</v>
      </c>
      <c r="S2177">
        <v>5</v>
      </c>
      <c r="T2177">
        <v>15.0235149629508</v>
      </c>
      <c r="U2177">
        <v>-1.13480984156873</v>
      </c>
      <c r="V2177">
        <v>25</v>
      </c>
      <c r="W2177">
        <v>15</v>
      </c>
    </row>
    <row r="2178" spans="1:23">
      <c r="A2178" t="s">
        <v>37510</v>
      </c>
      <c r="B2178" t="s">
        <v>11840</v>
      </c>
      <c r="C2178" t="s">
        <v>11841</v>
      </c>
      <c r="D2178">
        <v>1996</v>
      </c>
      <c r="E2178" t="s">
        <v>667</v>
      </c>
      <c r="F2178" t="s">
        <v>11843</v>
      </c>
      <c r="G2178">
        <v>6</v>
      </c>
      <c r="J2178">
        <v>6</v>
      </c>
      <c r="K2178" t="s">
        <v>37021</v>
      </c>
      <c r="L2178" t="s">
        <v>37496</v>
      </c>
      <c r="M2178" t="s">
        <v>37497</v>
      </c>
      <c r="N2178" t="s">
        <v>37308</v>
      </c>
      <c r="O2178" t="s">
        <v>37098</v>
      </c>
      <c r="P2178" t="s">
        <v>37512</v>
      </c>
      <c r="Q2178">
        <v>35.299999999999997</v>
      </c>
      <c r="R2178">
        <v>135.26666700000001</v>
      </c>
      <c r="S2178">
        <v>5</v>
      </c>
      <c r="T2178">
        <v>11.0118557334097</v>
      </c>
      <c r="U2178">
        <v>99.1493020018831</v>
      </c>
      <c r="V2178">
        <v>25</v>
      </c>
      <c r="W2178">
        <v>11</v>
      </c>
    </row>
    <row r="2179" spans="1:23">
      <c r="A2179" t="s">
        <v>37510</v>
      </c>
      <c r="B2179" t="s">
        <v>11840</v>
      </c>
      <c r="C2179" t="s">
        <v>11841</v>
      </c>
      <c r="D2179">
        <v>1996</v>
      </c>
      <c r="E2179" t="s">
        <v>667</v>
      </c>
      <c r="F2179" t="s">
        <v>11843</v>
      </c>
      <c r="G2179">
        <v>6</v>
      </c>
      <c r="J2179">
        <v>6</v>
      </c>
      <c r="K2179" t="s">
        <v>37021</v>
      </c>
      <c r="L2179" t="s">
        <v>37496</v>
      </c>
      <c r="M2179" t="s">
        <v>37497</v>
      </c>
      <c r="N2179" t="s">
        <v>37308</v>
      </c>
      <c r="O2179" t="s">
        <v>37098</v>
      </c>
      <c r="P2179" t="s">
        <v>37512</v>
      </c>
      <c r="Q2179">
        <v>35.299999999999997</v>
      </c>
      <c r="R2179">
        <v>135.26666700000001</v>
      </c>
      <c r="S2179">
        <v>5</v>
      </c>
      <c r="T2179">
        <v>12.0061980595242</v>
      </c>
      <c r="U2179">
        <v>98.795595038277298</v>
      </c>
      <c r="V2179">
        <v>25</v>
      </c>
      <c r="W2179">
        <v>12</v>
      </c>
    </row>
    <row r="2180" spans="1:23">
      <c r="A2180" t="s">
        <v>37510</v>
      </c>
      <c r="B2180" t="s">
        <v>11840</v>
      </c>
      <c r="C2180" t="s">
        <v>11841</v>
      </c>
      <c r="D2180">
        <v>1996</v>
      </c>
      <c r="E2180" t="s">
        <v>667</v>
      </c>
      <c r="F2180" t="s">
        <v>11843</v>
      </c>
      <c r="G2180">
        <v>6</v>
      </c>
      <c r="J2180">
        <v>6</v>
      </c>
      <c r="K2180" t="s">
        <v>37021</v>
      </c>
      <c r="L2180" t="s">
        <v>37496</v>
      </c>
      <c r="M2180" t="s">
        <v>37497</v>
      </c>
      <c r="N2180" t="s">
        <v>37308</v>
      </c>
      <c r="O2180" t="s">
        <v>37098</v>
      </c>
      <c r="P2180" t="s">
        <v>37512</v>
      </c>
      <c r="Q2180">
        <v>35.299999999999997</v>
      </c>
      <c r="R2180">
        <v>135.26666700000001</v>
      </c>
      <c r="S2180">
        <v>5</v>
      </c>
      <c r="T2180">
        <v>13.0043722110779</v>
      </c>
      <c r="U2180">
        <v>87.393458058705505</v>
      </c>
      <c r="V2180">
        <v>25</v>
      </c>
      <c r="W2180">
        <v>13</v>
      </c>
    </row>
    <row r="2181" spans="1:23">
      <c r="A2181" t="s">
        <v>37510</v>
      </c>
      <c r="B2181" t="s">
        <v>11840</v>
      </c>
      <c r="C2181" t="s">
        <v>11841</v>
      </c>
      <c r="D2181">
        <v>1996</v>
      </c>
      <c r="E2181" t="s">
        <v>667</v>
      </c>
      <c r="F2181" t="s">
        <v>11843</v>
      </c>
      <c r="G2181">
        <v>6</v>
      </c>
      <c r="J2181">
        <v>6</v>
      </c>
      <c r="K2181" t="s">
        <v>37021</v>
      </c>
      <c r="L2181" t="s">
        <v>37496</v>
      </c>
      <c r="M2181" t="s">
        <v>37497</v>
      </c>
      <c r="N2181" t="s">
        <v>37308</v>
      </c>
      <c r="O2181" t="s">
        <v>37098</v>
      </c>
      <c r="P2181" t="s">
        <v>37512</v>
      </c>
      <c r="Q2181">
        <v>35.299999999999997</v>
      </c>
      <c r="R2181">
        <v>135.26666700000001</v>
      </c>
      <c r="S2181">
        <v>5</v>
      </c>
      <c r="T2181">
        <v>14.0158431244115</v>
      </c>
      <c r="U2181">
        <v>4.3189912801408497</v>
      </c>
      <c r="V2181">
        <v>25</v>
      </c>
      <c r="W2181">
        <v>14</v>
      </c>
    </row>
    <row r="2182" spans="1:23">
      <c r="A2182" t="s">
        <v>37510</v>
      </c>
      <c r="B2182" t="s">
        <v>11840</v>
      </c>
      <c r="C2182" t="s">
        <v>11841</v>
      </c>
      <c r="D2182">
        <v>1996</v>
      </c>
      <c r="E2182" t="s">
        <v>667</v>
      </c>
      <c r="F2182" t="s">
        <v>11843</v>
      </c>
      <c r="G2182">
        <v>6</v>
      </c>
      <c r="J2182">
        <v>6</v>
      </c>
      <c r="K2182" t="s">
        <v>37021</v>
      </c>
      <c r="L2182" t="s">
        <v>37496</v>
      </c>
      <c r="M2182" t="s">
        <v>37497</v>
      </c>
      <c r="N2182" t="s">
        <v>37308</v>
      </c>
      <c r="O2182" t="s">
        <v>37098</v>
      </c>
      <c r="P2182" t="s">
        <v>37512</v>
      </c>
      <c r="Q2182">
        <v>35.299999999999997</v>
      </c>
      <c r="R2182">
        <v>135.26666700000001</v>
      </c>
      <c r="S2182">
        <v>5</v>
      </c>
      <c r="T2182">
        <v>15.0118557334097</v>
      </c>
      <c r="U2182">
        <v>-0.850697998116828</v>
      </c>
      <c r="V2182">
        <v>25</v>
      </c>
      <c r="W2182">
        <v>15</v>
      </c>
    </row>
    <row r="2183" spans="1:23">
      <c r="A2183" t="s">
        <v>37510</v>
      </c>
      <c r="B2183" t="s">
        <v>11840</v>
      </c>
      <c r="C2183" t="s">
        <v>11841</v>
      </c>
      <c r="D2183">
        <v>1996</v>
      </c>
      <c r="E2183" t="s">
        <v>667</v>
      </c>
      <c r="F2183" t="s">
        <v>11843</v>
      </c>
      <c r="G2183">
        <v>6</v>
      </c>
      <c r="J2183">
        <v>6</v>
      </c>
      <c r="K2183" t="s">
        <v>37021</v>
      </c>
      <c r="L2183" t="s">
        <v>37496</v>
      </c>
      <c r="M2183" t="s">
        <v>37497</v>
      </c>
      <c r="N2183" t="s">
        <v>37308</v>
      </c>
      <c r="O2183" t="s">
        <v>37098</v>
      </c>
      <c r="P2183" t="s">
        <v>37513</v>
      </c>
      <c r="Q2183">
        <v>33.549999999999997</v>
      </c>
      <c r="R2183">
        <v>133.433333</v>
      </c>
      <c r="S2183">
        <v>5</v>
      </c>
      <c r="T2183">
        <v>10.9885372743275</v>
      </c>
      <c r="U2183">
        <v>99.717525688787006</v>
      </c>
      <c r="V2183">
        <v>25</v>
      </c>
      <c r="W2183">
        <v>11</v>
      </c>
    </row>
    <row r="2184" spans="1:23">
      <c r="A2184" t="s">
        <v>37510</v>
      </c>
      <c r="B2184" t="s">
        <v>11840</v>
      </c>
      <c r="C2184" t="s">
        <v>11841</v>
      </c>
      <c r="D2184">
        <v>1996</v>
      </c>
      <c r="E2184" t="s">
        <v>667</v>
      </c>
      <c r="F2184" t="s">
        <v>11843</v>
      </c>
      <c r="G2184">
        <v>6</v>
      </c>
      <c r="J2184">
        <v>6</v>
      </c>
      <c r="K2184" t="s">
        <v>37021</v>
      </c>
      <c r="L2184" t="s">
        <v>37496</v>
      </c>
      <c r="M2184" t="s">
        <v>37497</v>
      </c>
      <c r="N2184" t="s">
        <v>37308</v>
      </c>
      <c r="O2184" t="s">
        <v>37098</v>
      </c>
      <c r="P2184" t="s">
        <v>37513</v>
      </c>
      <c r="Q2184">
        <v>33.549999999999997</v>
      </c>
      <c r="R2184">
        <v>133.433333</v>
      </c>
      <c r="S2184">
        <v>5</v>
      </c>
      <c r="T2184">
        <v>12.005903303721199</v>
      </c>
      <c r="U2184">
        <v>99.645474270274704</v>
      </c>
      <c r="V2184">
        <v>25</v>
      </c>
      <c r="W2184">
        <v>12</v>
      </c>
    </row>
    <row r="2185" spans="1:23">
      <c r="A2185" t="s">
        <v>37510</v>
      </c>
      <c r="B2185" t="s">
        <v>11840</v>
      </c>
      <c r="C2185" t="s">
        <v>11841</v>
      </c>
      <c r="D2185">
        <v>1996</v>
      </c>
      <c r="E2185" t="s">
        <v>667</v>
      </c>
      <c r="F2185" t="s">
        <v>11843</v>
      </c>
      <c r="G2185">
        <v>6</v>
      </c>
      <c r="J2185">
        <v>6</v>
      </c>
      <c r="K2185" t="s">
        <v>37021</v>
      </c>
      <c r="L2185" t="s">
        <v>37496</v>
      </c>
      <c r="M2185" t="s">
        <v>37497</v>
      </c>
      <c r="N2185" t="s">
        <v>37308</v>
      </c>
      <c r="O2185" t="s">
        <v>37098</v>
      </c>
      <c r="P2185" t="s">
        <v>37513</v>
      </c>
      <c r="Q2185">
        <v>33.549999999999997</v>
      </c>
      <c r="R2185">
        <v>133.433333</v>
      </c>
      <c r="S2185">
        <v>5</v>
      </c>
      <c r="T2185">
        <v>13.0017194088508</v>
      </c>
      <c r="U2185">
        <v>95.042371146681901</v>
      </c>
      <c r="V2185">
        <v>25</v>
      </c>
      <c r="W2185">
        <v>13</v>
      </c>
    </row>
    <row r="2186" spans="1:23">
      <c r="A2186" t="s">
        <v>37510</v>
      </c>
      <c r="B2186" t="s">
        <v>11840</v>
      </c>
      <c r="C2186" t="s">
        <v>11841</v>
      </c>
      <c r="D2186">
        <v>1996</v>
      </c>
      <c r="E2186" t="s">
        <v>667</v>
      </c>
      <c r="F2186" t="s">
        <v>11843</v>
      </c>
      <c r="G2186">
        <v>6</v>
      </c>
      <c r="J2186">
        <v>6</v>
      </c>
      <c r="K2186" t="s">
        <v>37021</v>
      </c>
      <c r="L2186" t="s">
        <v>37496</v>
      </c>
      <c r="M2186" t="s">
        <v>37497</v>
      </c>
      <c r="N2186" t="s">
        <v>37308</v>
      </c>
      <c r="O2186" t="s">
        <v>37098</v>
      </c>
      <c r="P2186" t="s">
        <v>37513</v>
      </c>
      <c r="Q2186">
        <v>33.549999999999997</v>
      </c>
      <c r="R2186">
        <v>133.433333</v>
      </c>
      <c r="S2186">
        <v>5</v>
      </c>
      <c r="T2186">
        <v>14.001727596512</v>
      </c>
      <c r="U2186">
        <v>11.685430056904201</v>
      </c>
      <c r="V2186">
        <v>25</v>
      </c>
      <c r="W2186">
        <v>14</v>
      </c>
    </row>
    <row r="2187" spans="1:23">
      <c r="A2187" t="s">
        <v>37510</v>
      </c>
      <c r="B2187" t="s">
        <v>11840</v>
      </c>
      <c r="C2187" t="s">
        <v>11841</v>
      </c>
      <c r="D2187">
        <v>1996</v>
      </c>
      <c r="E2187" t="s">
        <v>667</v>
      </c>
      <c r="F2187" t="s">
        <v>11843</v>
      </c>
      <c r="G2187">
        <v>6</v>
      </c>
      <c r="J2187">
        <v>6</v>
      </c>
      <c r="K2187" t="s">
        <v>37021</v>
      </c>
      <c r="L2187" t="s">
        <v>37496</v>
      </c>
      <c r="M2187" t="s">
        <v>37497</v>
      </c>
      <c r="N2187" t="s">
        <v>37308</v>
      </c>
      <c r="O2187" t="s">
        <v>37098</v>
      </c>
      <c r="P2187" t="s">
        <v>37513</v>
      </c>
      <c r="Q2187">
        <v>33.549999999999997</v>
      </c>
      <c r="R2187">
        <v>133.433333</v>
      </c>
      <c r="S2187">
        <v>5</v>
      </c>
      <c r="T2187">
        <v>15.008416915708001</v>
      </c>
      <c r="U2187">
        <v>9.0645597085192797</v>
      </c>
      <c r="V2187">
        <v>25</v>
      </c>
      <c r="W2187">
        <v>15</v>
      </c>
    </row>
    <row r="2188" spans="1:23">
      <c r="A2188" t="s">
        <v>37510</v>
      </c>
      <c r="B2188" t="s">
        <v>11840</v>
      </c>
      <c r="C2188" t="s">
        <v>11841</v>
      </c>
      <c r="D2188">
        <v>1996</v>
      </c>
      <c r="E2188" t="s">
        <v>667</v>
      </c>
      <c r="F2188" t="s">
        <v>11843</v>
      </c>
      <c r="G2188">
        <v>6</v>
      </c>
      <c r="J2188">
        <v>6</v>
      </c>
      <c r="K2188" t="s">
        <v>37021</v>
      </c>
      <c r="L2188" t="s">
        <v>37496</v>
      </c>
      <c r="M2188" t="s">
        <v>37497</v>
      </c>
      <c r="N2188" t="s">
        <v>37308</v>
      </c>
      <c r="O2188" t="s">
        <v>37098</v>
      </c>
      <c r="P2188" t="s">
        <v>37445</v>
      </c>
      <c r="Q2188">
        <v>24.340555999999999</v>
      </c>
      <c r="R2188">
        <v>124.155556</v>
      </c>
      <c r="S2188">
        <v>5</v>
      </c>
      <c r="T2188">
        <v>10.9885372743275</v>
      </c>
      <c r="U2188">
        <v>-0.28247431121299299</v>
      </c>
      <c r="V2188">
        <v>25</v>
      </c>
      <c r="W2188">
        <v>11</v>
      </c>
    </row>
    <row r="2189" spans="1:23">
      <c r="A2189" t="s">
        <v>37510</v>
      </c>
      <c r="B2189" t="s">
        <v>11840</v>
      </c>
      <c r="C2189" t="s">
        <v>11841</v>
      </c>
      <c r="D2189">
        <v>1996</v>
      </c>
      <c r="E2189" t="s">
        <v>667</v>
      </c>
      <c r="F2189" t="s">
        <v>11843</v>
      </c>
      <c r="G2189">
        <v>6</v>
      </c>
      <c r="J2189">
        <v>6</v>
      </c>
      <c r="K2189" t="s">
        <v>37021</v>
      </c>
      <c r="L2189" t="s">
        <v>37496</v>
      </c>
      <c r="M2189" t="s">
        <v>37497</v>
      </c>
      <c r="N2189" t="s">
        <v>37308</v>
      </c>
      <c r="O2189" t="s">
        <v>37098</v>
      </c>
      <c r="P2189" t="s">
        <v>37445</v>
      </c>
      <c r="Q2189">
        <v>24.340555999999999</v>
      </c>
      <c r="R2189">
        <v>124.155556</v>
      </c>
      <c r="S2189">
        <v>5</v>
      </c>
      <c r="T2189">
        <v>12.0176607851967</v>
      </c>
      <c r="U2189">
        <v>-0.92193065050966505</v>
      </c>
      <c r="V2189">
        <v>25</v>
      </c>
      <c r="W2189">
        <v>12</v>
      </c>
    </row>
    <row r="2190" spans="1:23">
      <c r="A2190" t="s">
        <v>37510</v>
      </c>
      <c r="B2190" t="s">
        <v>11840</v>
      </c>
      <c r="C2190" t="s">
        <v>11841</v>
      </c>
      <c r="D2190">
        <v>1996</v>
      </c>
      <c r="E2190" t="s">
        <v>667</v>
      </c>
      <c r="F2190" t="s">
        <v>11843</v>
      </c>
      <c r="G2190">
        <v>6</v>
      </c>
      <c r="J2190">
        <v>6</v>
      </c>
      <c r="K2190" t="s">
        <v>37021</v>
      </c>
      <c r="L2190" t="s">
        <v>37496</v>
      </c>
      <c r="M2190" t="s">
        <v>37497</v>
      </c>
      <c r="N2190" t="s">
        <v>37308</v>
      </c>
      <c r="O2190" t="s">
        <v>37098</v>
      </c>
      <c r="P2190" t="s">
        <v>37445</v>
      </c>
      <c r="Q2190">
        <v>24.340555999999999</v>
      </c>
      <c r="R2190">
        <v>124.155556</v>
      </c>
      <c r="S2190">
        <v>5</v>
      </c>
      <c r="T2190">
        <v>13.011708355508199</v>
      </c>
      <c r="U2190">
        <v>-0.42575838211814698</v>
      </c>
      <c r="V2190">
        <v>25</v>
      </c>
      <c r="W2190">
        <v>13</v>
      </c>
    </row>
    <row r="2191" spans="1:23">
      <c r="A2191" t="s">
        <v>37510</v>
      </c>
      <c r="B2191" t="s">
        <v>11840</v>
      </c>
      <c r="C2191" t="s">
        <v>11841</v>
      </c>
      <c r="D2191">
        <v>1996</v>
      </c>
      <c r="E2191" t="s">
        <v>667</v>
      </c>
      <c r="F2191" t="s">
        <v>11843</v>
      </c>
      <c r="G2191">
        <v>6</v>
      </c>
      <c r="J2191">
        <v>6</v>
      </c>
      <c r="K2191" t="s">
        <v>37021</v>
      </c>
      <c r="L2191" t="s">
        <v>37496</v>
      </c>
      <c r="M2191" t="s">
        <v>37497</v>
      </c>
      <c r="N2191" t="s">
        <v>37308</v>
      </c>
      <c r="O2191" t="s">
        <v>37098</v>
      </c>
      <c r="P2191" t="s">
        <v>37445</v>
      </c>
      <c r="Q2191">
        <v>24.340555999999999</v>
      </c>
      <c r="R2191">
        <v>124.155556</v>
      </c>
      <c r="S2191">
        <v>5</v>
      </c>
      <c r="T2191">
        <v>14.0060506816227</v>
      </c>
      <c r="U2191">
        <v>-0.77946534572399095</v>
      </c>
      <c r="V2191">
        <v>25</v>
      </c>
      <c r="W2191">
        <v>14</v>
      </c>
    </row>
    <row r="2192" spans="1:23">
      <c r="A2192" t="s">
        <v>37510</v>
      </c>
      <c r="B2192" t="s">
        <v>11840</v>
      </c>
      <c r="C2192" t="s">
        <v>11841</v>
      </c>
      <c r="D2192">
        <v>1996</v>
      </c>
      <c r="E2192" t="s">
        <v>667</v>
      </c>
      <c r="F2192" t="s">
        <v>11843</v>
      </c>
      <c r="G2192">
        <v>6</v>
      </c>
      <c r="J2192">
        <v>6</v>
      </c>
      <c r="K2192" t="s">
        <v>37021</v>
      </c>
      <c r="L2192" t="s">
        <v>37496</v>
      </c>
      <c r="M2192" t="s">
        <v>37497</v>
      </c>
      <c r="N2192" t="s">
        <v>37308</v>
      </c>
      <c r="O2192" t="s">
        <v>37098</v>
      </c>
      <c r="P2192" t="s">
        <v>37445</v>
      </c>
      <c r="Q2192">
        <v>24.340555999999999</v>
      </c>
      <c r="R2192">
        <v>124.155556</v>
      </c>
      <c r="S2192">
        <v>5</v>
      </c>
      <c r="T2192">
        <v>14.977369304458101</v>
      </c>
      <c r="U2192">
        <v>-1.4148278544233599</v>
      </c>
      <c r="V2192">
        <v>25</v>
      </c>
      <c r="W2192">
        <v>15</v>
      </c>
    </row>
    <row r="2193" spans="1:23">
      <c r="A2193" t="s">
        <v>37510</v>
      </c>
      <c r="B2193" t="s">
        <v>11840</v>
      </c>
      <c r="C2193" t="s">
        <v>11841</v>
      </c>
      <c r="D2193">
        <v>1996</v>
      </c>
      <c r="E2193" t="s">
        <v>667</v>
      </c>
      <c r="F2193" t="s">
        <v>11843</v>
      </c>
      <c r="G2193">
        <v>6</v>
      </c>
      <c r="J2193">
        <v>6</v>
      </c>
      <c r="K2193" t="s">
        <v>37021</v>
      </c>
      <c r="L2193" t="s">
        <v>37496</v>
      </c>
      <c r="M2193" t="s">
        <v>37497</v>
      </c>
      <c r="N2193" t="s">
        <v>37308</v>
      </c>
      <c r="O2193" t="s">
        <v>37098</v>
      </c>
      <c r="P2193" t="s">
        <v>37514</v>
      </c>
      <c r="Q2193">
        <v>28.377247000000001</v>
      </c>
      <c r="R2193">
        <v>129.493742</v>
      </c>
      <c r="S2193">
        <v>5</v>
      </c>
      <c r="T2193">
        <v>10.9885372743275</v>
      </c>
      <c r="U2193">
        <v>99.717525688787006</v>
      </c>
      <c r="V2193">
        <v>25</v>
      </c>
      <c r="W2193">
        <v>11</v>
      </c>
    </row>
    <row r="2194" spans="1:23">
      <c r="A2194" t="s">
        <v>37510</v>
      </c>
      <c r="B2194" t="s">
        <v>11840</v>
      </c>
      <c r="C2194" t="s">
        <v>11841</v>
      </c>
      <c r="D2194">
        <v>1996</v>
      </c>
      <c r="E2194" t="s">
        <v>667</v>
      </c>
      <c r="F2194" t="s">
        <v>11843</v>
      </c>
      <c r="G2194">
        <v>6</v>
      </c>
      <c r="J2194">
        <v>6</v>
      </c>
      <c r="K2194" t="s">
        <v>37021</v>
      </c>
      <c r="L2194" t="s">
        <v>37496</v>
      </c>
      <c r="M2194" t="s">
        <v>37497</v>
      </c>
      <c r="N2194" t="s">
        <v>37308</v>
      </c>
      <c r="O2194" t="s">
        <v>37098</v>
      </c>
      <c r="P2194" t="s">
        <v>37514</v>
      </c>
      <c r="Q2194">
        <v>28.377247000000001</v>
      </c>
      <c r="R2194">
        <v>129.493742</v>
      </c>
      <c r="S2194">
        <v>5</v>
      </c>
      <c r="T2194">
        <v>11.9997461825029</v>
      </c>
      <c r="U2194">
        <v>84.065173783108804</v>
      </c>
      <c r="V2194">
        <v>25</v>
      </c>
      <c r="W2194">
        <v>12</v>
      </c>
    </row>
    <row r="2195" spans="1:23">
      <c r="A2195" t="s">
        <v>37510</v>
      </c>
      <c r="B2195" t="s">
        <v>11840</v>
      </c>
      <c r="C2195" t="s">
        <v>11841</v>
      </c>
      <c r="D2195">
        <v>1996</v>
      </c>
      <c r="E2195" t="s">
        <v>667</v>
      </c>
      <c r="F2195" t="s">
        <v>11843</v>
      </c>
      <c r="G2195">
        <v>6</v>
      </c>
      <c r="J2195">
        <v>6</v>
      </c>
      <c r="K2195" t="s">
        <v>37021</v>
      </c>
      <c r="L2195" t="s">
        <v>37496</v>
      </c>
      <c r="M2195" t="s">
        <v>37497</v>
      </c>
      <c r="N2195" t="s">
        <v>37308</v>
      </c>
      <c r="O2195" t="s">
        <v>37098</v>
      </c>
      <c r="P2195" t="s">
        <v>37514</v>
      </c>
      <c r="Q2195">
        <v>28.377247000000001</v>
      </c>
      <c r="R2195">
        <v>129.493742</v>
      </c>
      <c r="S2195">
        <v>5</v>
      </c>
      <c r="T2195">
        <v>13.0085315429647</v>
      </c>
      <c r="U2195">
        <v>42.067384451631398</v>
      </c>
      <c r="V2195">
        <v>25</v>
      </c>
      <c r="W2195">
        <v>13</v>
      </c>
    </row>
    <row r="2196" spans="1:23">
      <c r="A2196" t="s">
        <v>37510</v>
      </c>
      <c r="B2196" t="s">
        <v>11840</v>
      </c>
      <c r="C2196" t="s">
        <v>11841</v>
      </c>
      <c r="D2196">
        <v>1996</v>
      </c>
      <c r="E2196" t="s">
        <v>667</v>
      </c>
      <c r="F2196" t="s">
        <v>11843</v>
      </c>
      <c r="G2196">
        <v>6</v>
      </c>
      <c r="J2196">
        <v>6</v>
      </c>
      <c r="K2196" t="s">
        <v>37021</v>
      </c>
      <c r="L2196" t="s">
        <v>37496</v>
      </c>
      <c r="M2196" t="s">
        <v>37497</v>
      </c>
      <c r="N2196" t="s">
        <v>37308</v>
      </c>
      <c r="O2196" t="s">
        <v>37098</v>
      </c>
      <c r="P2196" t="s">
        <v>37514</v>
      </c>
      <c r="Q2196">
        <v>28.377247000000001</v>
      </c>
      <c r="R2196">
        <v>129.493742</v>
      </c>
      <c r="S2196">
        <v>5</v>
      </c>
      <c r="T2196">
        <v>14.0158431244115</v>
      </c>
      <c r="U2196">
        <v>4.3189912801408497</v>
      </c>
      <c r="V2196">
        <v>25</v>
      </c>
      <c r="W2196">
        <v>14</v>
      </c>
    </row>
    <row r="2197" spans="1:23">
      <c r="A2197" t="s">
        <v>37510</v>
      </c>
      <c r="B2197" t="s">
        <v>11840</v>
      </c>
      <c r="C2197" t="s">
        <v>11841</v>
      </c>
      <c r="D2197">
        <v>1996</v>
      </c>
      <c r="E2197" t="s">
        <v>667</v>
      </c>
      <c r="F2197" t="s">
        <v>11843</v>
      </c>
      <c r="G2197">
        <v>6</v>
      </c>
      <c r="J2197">
        <v>6</v>
      </c>
      <c r="K2197" t="s">
        <v>37021</v>
      </c>
      <c r="L2197" t="s">
        <v>37496</v>
      </c>
      <c r="M2197" t="s">
        <v>37497</v>
      </c>
      <c r="N2197" t="s">
        <v>37308</v>
      </c>
      <c r="O2197" t="s">
        <v>37098</v>
      </c>
      <c r="P2197" t="s">
        <v>37514</v>
      </c>
      <c r="Q2197">
        <v>28.377247000000001</v>
      </c>
      <c r="R2197">
        <v>129.493742</v>
      </c>
      <c r="S2197">
        <v>5</v>
      </c>
      <c r="T2197">
        <v>15.0333074057395</v>
      </c>
      <c r="U2197">
        <v>3.9636467842960799</v>
      </c>
      <c r="V2197">
        <v>25</v>
      </c>
      <c r="W2197">
        <v>15</v>
      </c>
    </row>
    <row r="2198" spans="1:23">
      <c r="A2198" t="s">
        <v>37510</v>
      </c>
      <c r="B2198" t="s">
        <v>11840</v>
      </c>
      <c r="C2198" t="s">
        <v>11841</v>
      </c>
      <c r="D2198">
        <v>1996</v>
      </c>
      <c r="E2198" t="s">
        <v>667</v>
      </c>
      <c r="F2198" t="s">
        <v>11843</v>
      </c>
      <c r="G2198">
        <v>6</v>
      </c>
      <c r="J2198">
        <v>6</v>
      </c>
      <c r="K2198" t="s">
        <v>37021</v>
      </c>
      <c r="L2198" t="s">
        <v>37496</v>
      </c>
      <c r="M2198" t="s">
        <v>37497</v>
      </c>
      <c r="N2198" t="s">
        <v>37308</v>
      </c>
      <c r="O2198" t="s">
        <v>37098</v>
      </c>
      <c r="P2198" t="s">
        <v>37515</v>
      </c>
      <c r="Q2198">
        <v>36.314722000000003</v>
      </c>
      <c r="R2198">
        <v>139.80027799999999</v>
      </c>
      <c r="S2198">
        <v>5</v>
      </c>
      <c r="T2198">
        <v>10.9981332132476</v>
      </c>
      <c r="U2198">
        <v>5.3825684693167304</v>
      </c>
      <c r="V2198">
        <v>25</v>
      </c>
      <c r="W2198">
        <v>11</v>
      </c>
    </row>
    <row r="2199" spans="1:23">
      <c r="A2199" t="s">
        <v>37510</v>
      </c>
      <c r="B2199" t="s">
        <v>11840</v>
      </c>
      <c r="C2199" t="s">
        <v>11841</v>
      </c>
      <c r="D2199">
        <v>1996</v>
      </c>
      <c r="E2199" t="s">
        <v>667</v>
      </c>
      <c r="F2199" t="s">
        <v>11843</v>
      </c>
      <c r="G2199">
        <v>6</v>
      </c>
      <c r="J2199">
        <v>6</v>
      </c>
      <c r="K2199" t="s">
        <v>37021</v>
      </c>
      <c r="L2199" t="s">
        <v>37496</v>
      </c>
      <c r="M2199" t="s">
        <v>37497</v>
      </c>
      <c r="N2199" t="s">
        <v>37308</v>
      </c>
      <c r="O2199" t="s">
        <v>37098</v>
      </c>
      <c r="P2199" t="s">
        <v>37515</v>
      </c>
      <c r="Q2199">
        <v>36.314722000000003</v>
      </c>
      <c r="R2199">
        <v>139.80027799999999</v>
      </c>
      <c r="S2199">
        <v>5</v>
      </c>
      <c r="T2199">
        <v>12.003938265034501</v>
      </c>
      <c r="U2199">
        <v>5.3113358169238998</v>
      </c>
      <c r="V2199">
        <v>25</v>
      </c>
      <c r="W2199">
        <v>12</v>
      </c>
    </row>
    <row r="2200" spans="1:23">
      <c r="A2200" t="s">
        <v>37510</v>
      </c>
      <c r="B2200" t="s">
        <v>11840</v>
      </c>
      <c r="C2200" t="s">
        <v>11841</v>
      </c>
      <c r="D2200">
        <v>1996</v>
      </c>
      <c r="E2200" t="s">
        <v>667</v>
      </c>
      <c r="F2200" t="s">
        <v>11843</v>
      </c>
      <c r="G2200">
        <v>6</v>
      </c>
      <c r="J2200">
        <v>6</v>
      </c>
      <c r="K2200" t="s">
        <v>37021</v>
      </c>
      <c r="L2200" t="s">
        <v>37496</v>
      </c>
      <c r="M2200" t="s">
        <v>37497</v>
      </c>
      <c r="N2200" t="s">
        <v>37308</v>
      </c>
      <c r="O2200" t="s">
        <v>37098</v>
      </c>
      <c r="P2200" t="s">
        <v>37515</v>
      </c>
      <c r="Q2200">
        <v>36.314722000000003</v>
      </c>
      <c r="R2200">
        <v>139.80027799999999</v>
      </c>
      <c r="S2200">
        <v>5</v>
      </c>
      <c r="T2200">
        <v>13.0231710811806</v>
      </c>
      <c r="U2200">
        <v>-0.143284070905139</v>
      </c>
      <c r="V2200">
        <v>25</v>
      </c>
      <c r="W2200">
        <v>13</v>
      </c>
    </row>
    <row r="2201" spans="1:23">
      <c r="A2201" t="s">
        <v>37510</v>
      </c>
      <c r="B2201" t="s">
        <v>11840</v>
      </c>
      <c r="C2201" t="s">
        <v>11841</v>
      </c>
      <c r="D2201">
        <v>1996</v>
      </c>
      <c r="E2201" t="s">
        <v>667</v>
      </c>
      <c r="F2201" t="s">
        <v>11843</v>
      </c>
      <c r="G2201">
        <v>6</v>
      </c>
      <c r="J2201">
        <v>6</v>
      </c>
      <c r="K2201" t="s">
        <v>37021</v>
      </c>
      <c r="L2201" t="s">
        <v>37496</v>
      </c>
      <c r="M2201" t="s">
        <v>37497</v>
      </c>
      <c r="N2201" t="s">
        <v>37308</v>
      </c>
      <c r="O2201" t="s">
        <v>37098</v>
      </c>
      <c r="P2201" t="s">
        <v>37515</v>
      </c>
      <c r="Q2201">
        <v>36.314722000000003</v>
      </c>
      <c r="R2201">
        <v>139.80027799999999</v>
      </c>
      <c r="S2201">
        <v>5</v>
      </c>
      <c r="T2201">
        <v>14.0177099111638</v>
      </c>
      <c r="U2201">
        <v>-1.0635771891758801</v>
      </c>
      <c r="V2201">
        <v>25</v>
      </c>
      <c r="W2201">
        <v>14</v>
      </c>
    </row>
    <row r="2202" spans="1:23">
      <c r="A2202" t="s">
        <v>37510</v>
      </c>
      <c r="B2202" t="s">
        <v>11840</v>
      </c>
      <c r="C2202" t="s">
        <v>11841</v>
      </c>
      <c r="D2202">
        <v>1996</v>
      </c>
      <c r="E2202" t="s">
        <v>667</v>
      </c>
      <c r="F2202" t="s">
        <v>11843</v>
      </c>
      <c r="G2202">
        <v>6</v>
      </c>
      <c r="J2202">
        <v>6</v>
      </c>
      <c r="K2202" t="s">
        <v>37021</v>
      </c>
      <c r="L2202" t="s">
        <v>37496</v>
      </c>
      <c r="M2202" t="s">
        <v>37497</v>
      </c>
      <c r="N2202" t="s">
        <v>37308</v>
      </c>
      <c r="O2202" t="s">
        <v>37098</v>
      </c>
      <c r="P2202" t="s">
        <v>37515</v>
      </c>
      <c r="Q2202">
        <v>36.314722000000003</v>
      </c>
      <c r="R2202">
        <v>139.80027799999999</v>
      </c>
      <c r="S2202">
        <v>5</v>
      </c>
      <c r="T2202">
        <v>15.035174192491899</v>
      </c>
      <c r="U2202">
        <v>-1.4189216850206401</v>
      </c>
      <c r="V2202">
        <v>25</v>
      </c>
      <c r="W2202">
        <v>15</v>
      </c>
    </row>
    <row r="2203" spans="1:23">
      <c r="A2203" t="s">
        <v>37516</v>
      </c>
      <c r="B2203" t="s">
        <v>13332</v>
      </c>
      <c r="C2203" t="s">
        <v>13333</v>
      </c>
      <c r="D2203">
        <v>1983</v>
      </c>
      <c r="E2203" t="s">
        <v>3022</v>
      </c>
      <c r="F2203" t="s">
        <v>13334</v>
      </c>
      <c r="G2203">
        <v>8</v>
      </c>
      <c r="J2203">
        <v>8</v>
      </c>
      <c r="K2203" t="s">
        <v>37027</v>
      </c>
      <c r="L2203" t="s">
        <v>37095</v>
      </c>
      <c r="M2203" t="s">
        <v>37517</v>
      </c>
      <c r="N2203" t="s">
        <v>37097</v>
      </c>
      <c r="O2203" t="s">
        <v>37098</v>
      </c>
      <c r="P2203" t="s">
        <v>37518</v>
      </c>
      <c r="Q2203">
        <v>32.791666999999997</v>
      </c>
      <c r="R2203">
        <v>-86.830832999999998</v>
      </c>
      <c r="S2203">
        <v>9</v>
      </c>
      <c r="T2203">
        <v>10.078827838827801</v>
      </c>
      <c r="U2203">
        <v>29.230769230769202</v>
      </c>
      <c r="V2203">
        <v>90</v>
      </c>
      <c r="W2203">
        <v>10</v>
      </c>
    </row>
    <row r="2204" spans="1:23">
      <c r="A2204" t="s">
        <v>37516</v>
      </c>
      <c r="B2204" t="s">
        <v>13332</v>
      </c>
      <c r="C2204" t="s">
        <v>13333</v>
      </c>
      <c r="D2204">
        <v>1983</v>
      </c>
      <c r="E2204" t="s">
        <v>3022</v>
      </c>
      <c r="F2204" t="s">
        <v>13334</v>
      </c>
      <c r="G2204">
        <v>8</v>
      </c>
      <c r="J2204">
        <v>8</v>
      </c>
      <c r="K2204" t="s">
        <v>37027</v>
      </c>
      <c r="L2204" t="s">
        <v>37095</v>
      </c>
      <c r="M2204" t="s">
        <v>37517</v>
      </c>
      <c r="N2204" t="s">
        <v>37097</v>
      </c>
      <c r="O2204" t="s">
        <v>37098</v>
      </c>
      <c r="P2204" t="s">
        <v>37518</v>
      </c>
      <c r="Q2204">
        <v>32.791666999999997</v>
      </c>
      <c r="R2204">
        <v>-86.830832999999998</v>
      </c>
      <c r="S2204">
        <v>9</v>
      </c>
      <c r="T2204">
        <v>11.067545787545701</v>
      </c>
      <c r="U2204">
        <v>26.923076923076898</v>
      </c>
      <c r="V2204">
        <v>90</v>
      </c>
      <c r="W2204">
        <v>11</v>
      </c>
    </row>
    <row r="2205" spans="1:23">
      <c r="A2205" t="s">
        <v>37516</v>
      </c>
      <c r="B2205" t="s">
        <v>13332</v>
      </c>
      <c r="C2205" t="s">
        <v>13333</v>
      </c>
      <c r="D2205">
        <v>1983</v>
      </c>
      <c r="E2205" t="s">
        <v>3022</v>
      </c>
      <c r="F2205" t="s">
        <v>13334</v>
      </c>
      <c r="G2205">
        <v>8</v>
      </c>
      <c r="J2205">
        <v>8</v>
      </c>
      <c r="K2205" t="s">
        <v>37027</v>
      </c>
      <c r="L2205" t="s">
        <v>37095</v>
      </c>
      <c r="M2205" t="s">
        <v>37517</v>
      </c>
      <c r="N2205" t="s">
        <v>37097</v>
      </c>
      <c r="O2205" t="s">
        <v>37098</v>
      </c>
      <c r="P2205" t="s">
        <v>37518</v>
      </c>
      <c r="Q2205">
        <v>32.791666999999997</v>
      </c>
      <c r="R2205">
        <v>-86.830832999999998</v>
      </c>
      <c r="S2205">
        <v>9</v>
      </c>
      <c r="T2205">
        <v>12.0650549450549</v>
      </c>
      <c r="U2205">
        <v>36.153846153846096</v>
      </c>
      <c r="V2205">
        <v>90</v>
      </c>
      <c r="W2205">
        <v>12</v>
      </c>
    </row>
    <row r="2206" spans="1:23">
      <c r="A2206" t="s">
        <v>37516</v>
      </c>
      <c r="B2206" t="s">
        <v>13332</v>
      </c>
      <c r="C2206" t="s">
        <v>13333</v>
      </c>
      <c r="D2206">
        <v>1983</v>
      </c>
      <c r="E2206" t="s">
        <v>3022</v>
      </c>
      <c r="F2206" t="s">
        <v>13334</v>
      </c>
      <c r="G2206">
        <v>8</v>
      </c>
      <c r="J2206">
        <v>8</v>
      </c>
      <c r="K2206" t="s">
        <v>37027</v>
      </c>
      <c r="L2206" t="s">
        <v>37095</v>
      </c>
      <c r="M2206" t="s">
        <v>37517</v>
      </c>
      <c r="N2206" t="s">
        <v>37097</v>
      </c>
      <c r="O2206" t="s">
        <v>37098</v>
      </c>
      <c r="P2206" t="s">
        <v>37518</v>
      </c>
      <c r="Q2206">
        <v>32.791666999999997</v>
      </c>
      <c r="R2206">
        <v>-86.830832999999998</v>
      </c>
      <c r="S2206">
        <v>9</v>
      </c>
      <c r="T2206">
        <v>13.1106227106227</v>
      </c>
      <c r="U2206">
        <v>8.4615384615384492</v>
      </c>
      <c r="V2206">
        <v>90</v>
      </c>
      <c r="W2206">
        <v>13</v>
      </c>
    </row>
    <row r="2207" spans="1:23">
      <c r="A2207" t="s">
        <v>37516</v>
      </c>
      <c r="B2207" t="s">
        <v>13332</v>
      </c>
      <c r="C2207" t="s">
        <v>13333</v>
      </c>
      <c r="D2207">
        <v>1983</v>
      </c>
      <c r="E2207" t="s">
        <v>3022</v>
      </c>
      <c r="F2207" t="s">
        <v>13334</v>
      </c>
      <c r="G2207">
        <v>8</v>
      </c>
      <c r="J2207">
        <v>8</v>
      </c>
      <c r="K2207" t="s">
        <v>37027</v>
      </c>
      <c r="L2207" t="s">
        <v>37095</v>
      </c>
      <c r="M2207" t="s">
        <v>37517</v>
      </c>
      <c r="N2207" t="s">
        <v>37097</v>
      </c>
      <c r="O2207" t="s">
        <v>37098</v>
      </c>
      <c r="P2207" t="s">
        <v>37518</v>
      </c>
      <c r="Q2207">
        <v>32.791666999999997</v>
      </c>
      <c r="R2207">
        <v>-86.830832999999998</v>
      </c>
      <c r="S2207">
        <v>9</v>
      </c>
      <c r="T2207">
        <v>14.0202197802197</v>
      </c>
      <c r="U2207">
        <v>2.30769230769226</v>
      </c>
      <c r="V2207">
        <v>90</v>
      </c>
      <c r="W2207">
        <v>14</v>
      </c>
    </row>
    <row r="2208" spans="1:23">
      <c r="A2208" t="s">
        <v>37516</v>
      </c>
      <c r="B2208" t="s">
        <v>13332</v>
      </c>
      <c r="C2208" t="s">
        <v>13333</v>
      </c>
      <c r="D2208">
        <v>1983</v>
      </c>
      <c r="E2208" t="s">
        <v>3022</v>
      </c>
      <c r="F2208" t="s">
        <v>13334</v>
      </c>
      <c r="G2208">
        <v>8</v>
      </c>
      <c r="J2208">
        <v>8</v>
      </c>
      <c r="K2208" t="s">
        <v>37027</v>
      </c>
      <c r="L2208" t="s">
        <v>37095</v>
      </c>
      <c r="M2208" t="s">
        <v>37517</v>
      </c>
      <c r="N2208" t="s">
        <v>37097</v>
      </c>
      <c r="O2208" t="s">
        <v>37098</v>
      </c>
      <c r="P2208" t="s">
        <v>37518</v>
      </c>
      <c r="Q2208">
        <v>32.791666999999997</v>
      </c>
      <c r="R2208">
        <v>-86.830832999999998</v>
      </c>
      <c r="S2208">
        <v>9</v>
      </c>
      <c r="T2208">
        <v>15.0136263736263</v>
      </c>
      <c r="U2208">
        <v>6.1538461538461302</v>
      </c>
      <c r="V2208">
        <v>90</v>
      </c>
      <c r="W2208">
        <v>15</v>
      </c>
    </row>
    <row r="2209" spans="1:23">
      <c r="A2209" t="s">
        <v>37516</v>
      </c>
      <c r="B2209" t="s">
        <v>13332</v>
      </c>
      <c r="C2209" t="s">
        <v>13333</v>
      </c>
      <c r="D2209">
        <v>1983</v>
      </c>
      <c r="E2209" t="s">
        <v>3022</v>
      </c>
      <c r="F2209" t="s">
        <v>13334</v>
      </c>
      <c r="G2209">
        <v>8</v>
      </c>
      <c r="J2209">
        <v>8</v>
      </c>
      <c r="K2209" t="s">
        <v>37027</v>
      </c>
      <c r="L2209" t="s">
        <v>37095</v>
      </c>
      <c r="M2209" t="s">
        <v>37517</v>
      </c>
      <c r="N2209" t="s">
        <v>37097</v>
      </c>
      <c r="O2209" t="s">
        <v>37098</v>
      </c>
      <c r="P2209" t="s">
        <v>37518</v>
      </c>
      <c r="Q2209">
        <v>32.791666999999997</v>
      </c>
      <c r="R2209">
        <v>-86.830832999999998</v>
      </c>
      <c r="S2209">
        <v>9</v>
      </c>
      <c r="T2209">
        <v>16.004688644688599</v>
      </c>
      <c r="U2209">
        <v>6.9230769230769003</v>
      </c>
      <c r="V2209">
        <v>90</v>
      </c>
      <c r="W2209">
        <v>16</v>
      </c>
    </row>
    <row r="2210" spans="1:23">
      <c r="A2210" t="s">
        <v>37516</v>
      </c>
      <c r="B2210" t="s">
        <v>13332</v>
      </c>
      <c r="C2210" t="s">
        <v>13333</v>
      </c>
      <c r="D2210">
        <v>1983</v>
      </c>
      <c r="E2210" t="s">
        <v>3022</v>
      </c>
      <c r="F2210" t="s">
        <v>13334</v>
      </c>
      <c r="G2210">
        <v>8</v>
      </c>
      <c r="J2210">
        <v>8</v>
      </c>
      <c r="K2210" t="s">
        <v>37027</v>
      </c>
      <c r="L2210" t="s">
        <v>37095</v>
      </c>
      <c r="M2210" t="s">
        <v>37517</v>
      </c>
      <c r="N2210" t="s">
        <v>37097</v>
      </c>
      <c r="O2210" t="s">
        <v>37098</v>
      </c>
      <c r="P2210" t="s">
        <v>37518</v>
      </c>
      <c r="Q2210">
        <v>32.791666999999997</v>
      </c>
      <c r="R2210">
        <v>-86.830832999999998</v>
      </c>
      <c r="S2210">
        <v>9</v>
      </c>
      <c r="T2210">
        <v>16.992234432234401</v>
      </c>
      <c r="U2210">
        <v>3.07692307692309</v>
      </c>
      <c r="V2210">
        <v>90</v>
      </c>
      <c r="W2210">
        <v>17</v>
      </c>
    </row>
    <row r="2211" spans="1:23">
      <c r="A2211" t="s">
        <v>37516</v>
      </c>
      <c r="B2211" t="s">
        <v>13332</v>
      </c>
      <c r="C2211" t="s">
        <v>13333</v>
      </c>
      <c r="D2211">
        <v>1983</v>
      </c>
      <c r="E2211" t="s">
        <v>3022</v>
      </c>
      <c r="F2211" t="s">
        <v>13334</v>
      </c>
      <c r="G2211">
        <v>8</v>
      </c>
      <c r="J2211">
        <v>8</v>
      </c>
      <c r="K2211" t="s">
        <v>37027</v>
      </c>
      <c r="L2211" t="s">
        <v>37095</v>
      </c>
      <c r="M2211" t="s">
        <v>37517</v>
      </c>
      <c r="N2211" t="s">
        <v>37097</v>
      </c>
      <c r="O2211" t="s">
        <v>37098</v>
      </c>
      <c r="P2211" t="s">
        <v>37518</v>
      </c>
      <c r="Q2211">
        <v>32.791666999999997</v>
      </c>
      <c r="R2211">
        <v>-86.830832999999998</v>
      </c>
      <c r="S2211">
        <v>9</v>
      </c>
      <c r="T2211">
        <v>24.0017582417582</v>
      </c>
      <c r="U2211">
        <v>3.07692307692309</v>
      </c>
      <c r="V2211">
        <v>90</v>
      </c>
      <c r="W2211">
        <v>24</v>
      </c>
    </row>
    <row r="2212" spans="1:23">
      <c r="A2212" t="s">
        <v>37516</v>
      </c>
      <c r="B2212" t="s">
        <v>13332</v>
      </c>
      <c r="C2212" t="s">
        <v>13333</v>
      </c>
      <c r="D2212">
        <v>1983</v>
      </c>
      <c r="E2212" t="s">
        <v>3022</v>
      </c>
      <c r="F2212" t="s">
        <v>13334</v>
      </c>
      <c r="G2212">
        <v>8</v>
      </c>
      <c r="J2212">
        <v>8</v>
      </c>
      <c r="K2212" t="s">
        <v>37027</v>
      </c>
      <c r="L2212" t="s">
        <v>37095</v>
      </c>
      <c r="M2212" t="s">
        <v>37517</v>
      </c>
      <c r="N2212" t="s">
        <v>37097</v>
      </c>
      <c r="O2212" t="s">
        <v>37098</v>
      </c>
      <c r="P2212" t="s">
        <v>37519</v>
      </c>
      <c r="Q2212">
        <v>41.613332999999997</v>
      </c>
      <c r="R2212">
        <v>-86.247500000000002</v>
      </c>
      <c r="S2212">
        <v>11</v>
      </c>
      <c r="T2212">
        <v>4.9060114085124997</v>
      </c>
      <c r="U2212">
        <v>99.534883720930196</v>
      </c>
      <c r="V2212">
        <v>90</v>
      </c>
      <c r="W2212">
        <v>5</v>
      </c>
    </row>
    <row r="2213" spans="1:23">
      <c r="A2213" t="s">
        <v>37516</v>
      </c>
      <c r="B2213" t="s">
        <v>13332</v>
      </c>
      <c r="C2213" t="s">
        <v>13333</v>
      </c>
      <c r="D2213">
        <v>1983</v>
      </c>
      <c r="E2213" t="s">
        <v>3022</v>
      </c>
      <c r="F2213" t="s">
        <v>13334</v>
      </c>
      <c r="G2213">
        <v>8</v>
      </c>
      <c r="J2213">
        <v>8</v>
      </c>
      <c r="K2213" t="s">
        <v>37027</v>
      </c>
      <c r="L2213" t="s">
        <v>37095</v>
      </c>
      <c r="M2213" t="s">
        <v>37517</v>
      </c>
      <c r="N2213" t="s">
        <v>37097</v>
      </c>
      <c r="O2213" t="s">
        <v>37098</v>
      </c>
      <c r="P2213" t="s">
        <v>37519</v>
      </c>
      <c r="Q2213">
        <v>41.613332999999997</v>
      </c>
      <c r="R2213">
        <v>-86.247500000000002</v>
      </c>
      <c r="S2213">
        <v>11</v>
      </c>
      <c r="T2213">
        <v>9.9622641509433905</v>
      </c>
      <c r="U2213">
        <v>99.999999999999901</v>
      </c>
      <c r="V2213">
        <v>90</v>
      </c>
      <c r="W2213">
        <v>10</v>
      </c>
    </row>
    <row r="2214" spans="1:23">
      <c r="A2214" t="s">
        <v>37516</v>
      </c>
      <c r="B2214" t="s">
        <v>13332</v>
      </c>
      <c r="C2214" t="s">
        <v>13333</v>
      </c>
      <c r="D2214">
        <v>1983</v>
      </c>
      <c r="E2214" t="s">
        <v>3022</v>
      </c>
      <c r="F2214" t="s">
        <v>13334</v>
      </c>
      <c r="G2214">
        <v>8</v>
      </c>
      <c r="J2214">
        <v>8</v>
      </c>
      <c r="K2214" t="s">
        <v>37027</v>
      </c>
      <c r="L2214" t="s">
        <v>37095</v>
      </c>
      <c r="M2214" t="s">
        <v>37517</v>
      </c>
      <c r="N2214" t="s">
        <v>37097</v>
      </c>
      <c r="O2214" t="s">
        <v>37098</v>
      </c>
      <c r="P2214" t="s">
        <v>37519</v>
      </c>
      <c r="Q2214">
        <v>41.613332999999997</v>
      </c>
      <c r="R2214">
        <v>-86.247500000000002</v>
      </c>
      <c r="S2214">
        <v>11</v>
      </c>
      <c r="T2214">
        <v>10.868275559455901</v>
      </c>
      <c r="U2214">
        <v>99.534883720930196</v>
      </c>
      <c r="V2214">
        <v>90</v>
      </c>
      <c r="W2214">
        <v>11</v>
      </c>
    </row>
    <row r="2215" spans="1:23">
      <c r="A2215" t="s">
        <v>37516</v>
      </c>
      <c r="B2215" t="s">
        <v>13332</v>
      </c>
      <c r="C2215" t="s">
        <v>13333</v>
      </c>
      <c r="D2215">
        <v>1983</v>
      </c>
      <c r="E2215" t="s">
        <v>3022</v>
      </c>
      <c r="F2215" t="s">
        <v>13334</v>
      </c>
      <c r="G2215">
        <v>8</v>
      </c>
      <c r="J2215">
        <v>8</v>
      </c>
      <c r="K2215" t="s">
        <v>37027</v>
      </c>
      <c r="L2215" t="s">
        <v>37095</v>
      </c>
      <c r="M2215" t="s">
        <v>37517</v>
      </c>
      <c r="N2215" t="s">
        <v>37097</v>
      </c>
      <c r="O2215" t="s">
        <v>37098</v>
      </c>
      <c r="P2215" t="s">
        <v>37519</v>
      </c>
      <c r="Q2215">
        <v>41.613332999999997</v>
      </c>
      <c r="R2215">
        <v>-86.247500000000002</v>
      </c>
      <c r="S2215">
        <v>11</v>
      </c>
      <c r="T2215">
        <v>11.924879333040799</v>
      </c>
      <c r="U2215">
        <v>99.534883720930196</v>
      </c>
      <c r="V2215">
        <v>90</v>
      </c>
      <c r="W2215">
        <v>12</v>
      </c>
    </row>
    <row r="2216" spans="1:23">
      <c r="A2216" t="s">
        <v>37516</v>
      </c>
      <c r="B2216" t="s">
        <v>13332</v>
      </c>
      <c r="C2216" t="s">
        <v>13333</v>
      </c>
      <c r="D2216">
        <v>1983</v>
      </c>
      <c r="E2216" t="s">
        <v>3022</v>
      </c>
      <c r="F2216" t="s">
        <v>13334</v>
      </c>
      <c r="G2216">
        <v>8</v>
      </c>
      <c r="J2216">
        <v>8</v>
      </c>
      <c r="K2216" t="s">
        <v>37027</v>
      </c>
      <c r="L2216" t="s">
        <v>37095</v>
      </c>
      <c r="M2216" t="s">
        <v>37517</v>
      </c>
      <c r="N2216" t="s">
        <v>37097</v>
      </c>
      <c r="O2216" t="s">
        <v>37098</v>
      </c>
      <c r="P2216" t="s">
        <v>37519</v>
      </c>
      <c r="Q2216">
        <v>41.613332999999997</v>
      </c>
      <c r="R2216">
        <v>-86.247500000000002</v>
      </c>
      <c r="S2216">
        <v>11</v>
      </c>
      <c r="T2216">
        <v>12.981483106625699</v>
      </c>
      <c r="U2216">
        <v>99.534883720930196</v>
      </c>
      <c r="V2216">
        <v>90</v>
      </c>
      <c r="W2216">
        <v>13</v>
      </c>
    </row>
    <row r="2217" spans="1:23">
      <c r="A2217" t="s">
        <v>37516</v>
      </c>
      <c r="B2217" t="s">
        <v>13332</v>
      </c>
      <c r="C2217" t="s">
        <v>13333</v>
      </c>
      <c r="D2217">
        <v>1983</v>
      </c>
      <c r="E2217" t="s">
        <v>3022</v>
      </c>
      <c r="F2217" t="s">
        <v>13334</v>
      </c>
      <c r="G2217">
        <v>8</v>
      </c>
      <c r="J2217">
        <v>8</v>
      </c>
      <c r="K2217" t="s">
        <v>37027</v>
      </c>
      <c r="L2217" t="s">
        <v>37095</v>
      </c>
      <c r="M2217" t="s">
        <v>37517</v>
      </c>
      <c r="N2217" t="s">
        <v>37097</v>
      </c>
      <c r="O2217" t="s">
        <v>37098</v>
      </c>
      <c r="P2217" t="s">
        <v>37519</v>
      </c>
      <c r="Q2217">
        <v>41.613332999999997</v>
      </c>
      <c r="R2217">
        <v>-86.247500000000002</v>
      </c>
      <c r="S2217">
        <v>11</v>
      </c>
      <c r="T2217">
        <v>13.9720930232558</v>
      </c>
      <c r="U2217">
        <v>86.976744186046403</v>
      </c>
      <c r="V2217">
        <v>90</v>
      </c>
      <c r="W2217">
        <v>14</v>
      </c>
    </row>
    <row r="2218" spans="1:23">
      <c r="A2218" t="s">
        <v>37516</v>
      </c>
      <c r="B2218" t="s">
        <v>13332</v>
      </c>
      <c r="C2218" t="s">
        <v>13333</v>
      </c>
      <c r="D2218">
        <v>1983</v>
      </c>
      <c r="E2218" t="s">
        <v>3022</v>
      </c>
      <c r="F2218" t="s">
        <v>13334</v>
      </c>
      <c r="G2218">
        <v>8</v>
      </c>
      <c r="J2218">
        <v>8</v>
      </c>
      <c r="K2218" t="s">
        <v>37027</v>
      </c>
      <c r="L2218" t="s">
        <v>37095</v>
      </c>
      <c r="M2218" t="s">
        <v>37517</v>
      </c>
      <c r="N2218" t="s">
        <v>37097</v>
      </c>
      <c r="O2218" t="s">
        <v>37098</v>
      </c>
      <c r="P2218" t="s">
        <v>37519</v>
      </c>
      <c r="Q2218">
        <v>41.613332999999997</v>
      </c>
      <c r="R2218">
        <v>-86.247500000000002</v>
      </c>
      <c r="S2218">
        <v>11</v>
      </c>
      <c r="T2218">
        <v>15.0143045195261</v>
      </c>
      <c r="U2218">
        <v>6.0465116279069901</v>
      </c>
      <c r="V2218">
        <v>90</v>
      </c>
      <c r="W2218">
        <v>15</v>
      </c>
    </row>
    <row r="2219" spans="1:23">
      <c r="A2219" t="s">
        <v>37516</v>
      </c>
      <c r="B2219" t="s">
        <v>13332</v>
      </c>
      <c r="C2219" t="s">
        <v>13333</v>
      </c>
      <c r="D2219">
        <v>1983</v>
      </c>
      <c r="E2219" t="s">
        <v>3022</v>
      </c>
      <c r="F2219" t="s">
        <v>13334</v>
      </c>
      <c r="G2219">
        <v>8</v>
      </c>
      <c r="J2219">
        <v>8</v>
      </c>
      <c r="K2219" t="s">
        <v>37027</v>
      </c>
      <c r="L2219" t="s">
        <v>37095</v>
      </c>
      <c r="M2219" t="s">
        <v>37517</v>
      </c>
      <c r="N2219" t="s">
        <v>37097</v>
      </c>
      <c r="O2219" t="s">
        <v>37098</v>
      </c>
      <c r="P2219" t="s">
        <v>37519</v>
      </c>
      <c r="Q2219">
        <v>41.613332999999997</v>
      </c>
      <c r="R2219">
        <v>-86.247500000000002</v>
      </c>
      <c r="S2219">
        <v>11</v>
      </c>
      <c r="T2219">
        <v>15.9992979376919</v>
      </c>
      <c r="U2219">
        <v>0.93023255813954997</v>
      </c>
      <c r="V2219">
        <v>90</v>
      </c>
      <c r="W2219">
        <v>16</v>
      </c>
    </row>
    <row r="2220" spans="1:23">
      <c r="A2220" t="s">
        <v>37516</v>
      </c>
      <c r="B2220" t="s">
        <v>13332</v>
      </c>
      <c r="C2220" t="s">
        <v>13333</v>
      </c>
      <c r="D2220">
        <v>1983</v>
      </c>
      <c r="E2220" t="s">
        <v>3022</v>
      </c>
      <c r="F2220" t="s">
        <v>13334</v>
      </c>
      <c r="G2220">
        <v>8</v>
      </c>
      <c r="J2220">
        <v>8</v>
      </c>
      <c r="K2220" t="s">
        <v>37027</v>
      </c>
      <c r="L2220" t="s">
        <v>37095</v>
      </c>
      <c r="M2220" t="s">
        <v>37517</v>
      </c>
      <c r="N2220" t="s">
        <v>37097</v>
      </c>
      <c r="O2220" t="s">
        <v>37098</v>
      </c>
      <c r="P2220" t="s">
        <v>37519</v>
      </c>
      <c r="Q2220">
        <v>41.613332999999997</v>
      </c>
      <c r="R2220">
        <v>-86.247500000000002</v>
      </c>
      <c r="S2220">
        <v>11</v>
      </c>
      <c r="T2220">
        <v>16.980430013163598</v>
      </c>
      <c r="U2220">
        <v>0.93023255813954997</v>
      </c>
      <c r="V2220">
        <v>90</v>
      </c>
      <c r="W2220">
        <v>17</v>
      </c>
    </row>
    <row r="2221" spans="1:23">
      <c r="A2221" t="s">
        <v>37516</v>
      </c>
      <c r="B2221" t="s">
        <v>13332</v>
      </c>
      <c r="C2221" t="s">
        <v>13333</v>
      </c>
      <c r="D2221">
        <v>1983</v>
      </c>
      <c r="E2221" t="s">
        <v>3022</v>
      </c>
      <c r="F2221" t="s">
        <v>13334</v>
      </c>
      <c r="G2221">
        <v>8</v>
      </c>
      <c r="J2221">
        <v>8</v>
      </c>
      <c r="K2221" t="s">
        <v>37027</v>
      </c>
      <c r="L2221" t="s">
        <v>37095</v>
      </c>
      <c r="M2221" t="s">
        <v>37517</v>
      </c>
      <c r="N2221" t="s">
        <v>37097</v>
      </c>
      <c r="O2221" t="s">
        <v>37098</v>
      </c>
      <c r="P2221" t="s">
        <v>37519</v>
      </c>
      <c r="Q2221">
        <v>41.613332999999997</v>
      </c>
      <c r="R2221">
        <v>-86.247500000000002</v>
      </c>
      <c r="S2221">
        <v>11</v>
      </c>
      <c r="T2221">
        <v>18.037033786748498</v>
      </c>
      <c r="U2221">
        <v>0.93023255813954997</v>
      </c>
      <c r="V2221">
        <v>90</v>
      </c>
      <c r="W2221">
        <v>18</v>
      </c>
    </row>
    <row r="2222" spans="1:23">
      <c r="A2222" t="s">
        <v>37516</v>
      </c>
      <c r="B2222" t="s">
        <v>13332</v>
      </c>
      <c r="C2222" t="s">
        <v>13333</v>
      </c>
      <c r="D2222">
        <v>1983</v>
      </c>
      <c r="E2222" t="s">
        <v>3022</v>
      </c>
      <c r="F2222" t="s">
        <v>13334</v>
      </c>
      <c r="G2222">
        <v>8</v>
      </c>
      <c r="J2222">
        <v>8</v>
      </c>
      <c r="K2222" t="s">
        <v>37027</v>
      </c>
      <c r="L2222" t="s">
        <v>37095</v>
      </c>
      <c r="M2222" t="s">
        <v>37517</v>
      </c>
      <c r="N2222" t="s">
        <v>37097</v>
      </c>
      <c r="O2222" t="s">
        <v>37098</v>
      </c>
      <c r="P2222" t="s">
        <v>37519</v>
      </c>
      <c r="Q2222">
        <v>41.613332999999997</v>
      </c>
      <c r="R2222">
        <v>-86.247500000000002</v>
      </c>
      <c r="S2222">
        <v>11</v>
      </c>
      <c r="T2222">
        <v>23.998244844229902</v>
      </c>
      <c r="U2222">
        <v>2.32558139534884</v>
      </c>
      <c r="V2222">
        <v>90</v>
      </c>
      <c r="W2222">
        <v>24</v>
      </c>
    </row>
    <row r="2223" spans="1:23">
      <c r="A2223" t="s">
        <v>37516</v>
      </c>
      <c r="B2223" t="s">
        <v>13332</v>
      </c>
      <c r="C2223" t="s">
        <v>13333</v>
      </c>
      <c r="D2223">
        <v>1983</v>
      </c>
      <c r="E2223" t="s">
        <v>3022</v>
      </c>
      <c r="F2223" t="s">
        <v>13334</v>
      </c>
      <c r="G2223">
        <v>8</v>
      </c>
      <c r="J2223">
        <v>8</v>
      </c>
      <c r="K2223" t="s">
        <v>37027</v>
      </c>
      <c r="L2223" t="s">
        <v>37095</v>
      </c>
      <c r="M2223" t="s">
        <v>37517</v>
      </c>
      <c r="N2223" t="s">
        <v>37097</v>
      </c>
      <c r="O2223" t="s">
        <v>37098</v>
      </c>
      <c r="P2223" t="s">
        <v>37520</v>
      </c>
      <c r="Q2223">
        <v>41.613332999999997</v>
      </c>
      <c r="R2223">
        <v>-86.247500000000002</v>
      </c>
      <c r="S2223">
        <v>10</v>
      </c>
      <c r="T2223">
        <v>9.9626786346994205</v>
      </c>
      <c r="U2223">
        <v>99.4508090232668</v>
      </c>
      <c r="V2223">
        <v>90</v>
      </c>
      <c r="W2223">
        <v>10</v>
      </c>
    </row>
    <row r="2224" spans="1:23">
      <c r="A2224" t="s">
        <v>37516</v>
      </c>
      <c r="B2224" t="s">
        <v>13332</v>
      </c>
      <c r="C2224" t="s">
        <v>13333</v>
      </c>
      <c r="D2224">
        <v>1983</v>
      </c>
      <c r="E2224" t="s">
        <v>3022</v>
      </c>
      <c r="F2224" t="s">
        <v>13334</v>
      </c>
      <c r="G2224">
        <v>8</v>
      </c>
      <c r="J2224">
        <v>8</v>
      </c>
      <c r="K2224" t="s">
        <v>37027</v>
      </c>
      <c r="L2224" t="s">
        <v>37095</v>
      </c>
      <c r="M2224" t="s">
        <v>37517</v>
      </c>
      <c r="N2224" t="s">
        <v>37097</v>
      </c>
      <c r="O2224" t="s">
        <v>37098</v>
      </c>
      <c r="P2224" t="s">
        <v>37520</v>
      </c>
      <c r="Q2224">
        <v>41.613332999999997</v>
      </c>
      <c r="R2224">
        <v>-86.247500000000002</v>
      </c>
      <c r="S2224">
        <v>10</v>
      </c>
      <c r="T2224">
        <v>10.9437817408763</v>
      </c>
      <c r="U2224">
        <v>99.489193338844899</v>
      </c>
      <c r="V2224">
        <v>90</v>
      </c>
      <c r="W2224">
        <v>11</v>
      </c>
    </row>
    <row r="2225" spans="1:23">
      <c r="A2225" t="s">
        <v>37516</v>
      </c>
      <c r="B2225" t="s">
        <v>13332</v>
      </c>
      <c r="C2225" t="s">
        <v>13333</v>
      </c>
      <c r="D2225">
        <v>1983</v>
      </c>
      <c r="E2225" t="s">
        <v>3022</v>
      </c>
      <c r="F2225" t="s">
        <v>13334</v>
      </c>
      <c r="G2225">
        <v>8</v>
      </c>
      <c r="J2225">
        <v>8</v>
      </c>
      <c r="K2225" t="s">
        <v>37027</v>
      </c>
      <c r="L2225" t="s">
        <v>37095</v>
      </c>
      <c r="M2225" t="s">
        <v>37517</v>
      </c>
      <c r="N2225" t="s">
        <v>37097</v>
      </c>
      <c r="O2225" t="s">
        <v>37098</v>
      </c>
      <c r="P2225" t="s">
        <v>37520</v>
      </c>
      <c r="Q2225">
        <v>41.613332999999997</v>
      </c>
      <c r="R2225">
        <v>-86.247500000000002</v>
      </c>
      <c r="S2225">
        <v>10</v>
      </c>
      <c r="T2225">
        <v>12.0003543167591</v>
      </c>
      <c r="U2225">
        <v>99.530530294082894</v>
      </c>
      <c r="V2225">
        <v>90</v>
      </c>
      <c r="W2225">
        <v>12</v>
      </c>
    </row>
    <row r="2226" spans="1:23">
      <c r="A2226" t="s">
        <v>37516</v>
      </c>
      <c r="B2226" t="s">
        <v>13332</v>
      </c>
      <c r="C2226" t="s">
        <v>13333</v>
      </c>
      <c r="D2226">
        <v>1983</v>
      </c>
      <c r="E2226" t="s">
        <v>3022</v>
      </c>
      <c r="F2226" t="s">
        <v>13334</v>
      </c>
      <c r="G2226">
        <v>8</v>
      </c>
      <c r="J2226">
        <v>8</v>
      </c>
      <c r="K2226" t="s">
        <v>37027</v>
      </c>
      <c r="L2226" t="s">
        <v>37095</v>
      </c>
      <c r="M2226" t="s">
        <v>37517</v>
      </c>
      <c r="N2226" t="s">
        <v>37097</v>
      </c>
      <c r="O2226" t="s">
        <v>37098</v>
      </c>
      <c r="P2226" t="s">
        <v>37520</v>
      </c>
      <c r="Q2226">
        <v>41.613332999999997</v>
      </c>
      <c r="R2226">
        <v>-86.247500000000002</v>
      </c>
      <c r="S2226">
        <v>10</v>
      </c>
      <c r="T2226">
        <v>12.9828746899728</v>
      </c>
      <c r="U2226">
        <v>97.691035785992696</v>
      </c>
      <c r="V2226">
        <v>90</v>
      </c>
      <c r="W2226">
        <v>13</v>
      </c>
    </row>
    <row r="2227" spans="1:23">
      <c r="A2227" t="s">
        <v>37516</v>
      </c>
      <c r="B2227" t="s">
        <v>13332</v>
      </c>
      <c r="C2227" t="s">
        <v>13333</v>
      </c>
      <c r="D2227">
        <v>1983</v>
      </c>
      <c r="E2227" t="s">
        <v>3022</v>
      </c>
      <c r="F2227" t="s">
        <v>13334</v>
      </c>
      <c r="G2227">
        <v>8</v>
      </c>
      <c r="J2227">
        <v>8</v>
      </c>
      <c r="K2227" t="s">
        <v>37027</v>
      </c>
      <c r="L2227" t="s">
        <v>37095</v>
      </c>
      <c r="M2227" t="s">
        <v>37517</v>
      </c>
      <c r="N2227" t="s">
        <v>37097</v>
      </c>
      <c r="O2227" t="s">
        <v>37098</v>
      </c>
      <c r="P2227" t="s">
        <v>37520</v>
      </c>
      <c r="Q2227">
        <v>41.613332999999997</v>
      </c>
      <c r="R2227">
        <v>-86.247500000000002</v>
      </c>
      <c r="S2227">
        <v>10</v>
      </c>
      <c r="T2227">
        <v>13.980985000590501</v>
      </c>
      <c r="U2227">
        <v>75.194874217550506</v>
      </c>
      <c r="V2227">
        <v>90</v>
      </c>
      <c r="W2227">
        <v>14</v>
      </c>
    </row>
    <row r="2228" spans="1:23">
      <c r="A2228" t="s">
        <v>37516</v>
      </c>
      <c r="B2228" t="s">
        <v>13332</v>
      </c>
      <c r="C2228" t="s">
        <v>13333</v>
      </c>
      <c r="D2228">
        <v>1983</v>
      </c>
      <c r="E2228" t="s">
        <v>3022</v>
      </c>
      <c r="F2228" t="s">
        <v>13334</v>
      </c>
      <c r="G2228">
        <v>8</v>
      </c>
      <c r="J2228">
        <v>8</v>
      </c>
      <c r="K2228" t="s">
        <v>37027</v>
      </c>
      <c r="L2228" t="s">
        <v>37095</v>
      </c>
      <c r="M2228" t="s">
        <v>37517</v>
      </c>
      <c r="N2228" t="s">
        <v>37097</v>
      </c>
      <c r="O2228" t="s">
        <v>37098</v>
      </c>
      <c r="P2228" t="s">
        <v>37520</v>
      </c>
      <c r="Q2228">
        <v>41.613332999999997</v>
      </c>
      <c r="R2228">
        <v>-86.247500000000002</v>
      </c>
      <c r="S2228">
        <v>10</v>
      </c>
      <c r="T2228">
        <v>14.5393882130624</v>
      </c>
      <c r="U2228">
        <v>35.310617692216802</v>
      </c>
      <c r="V2228">
        <v>90</v>
      </c>
      <c r="W2228">
        <v>14.5</v>
      </c>
    </row>
    <row r="2229" spans="1:23">
      <c r="A2229" t="s">
        <v>37516</v>
      </c>
      <c r="B2229" t="s">
        <v>13332</v>
      </c>
      <c r="C2229" t="s">
        <v>13333</v>
      </c>
      <c r="D2229">
        <v>1983</v>
      </c>
      <c r="E2229" t="s">
        <v>3022</v>
      </c>
      <c r="F2229" t="s">
        <v>13334</v>
      </c>
      <c r="G2229">
        <v>8</v>
      </c>
      <c r="J2229">
        <v>8</v>
      </c>
      <c r="K2229" t="s">
        <v>37027</v>
      </c>
      <c r="L2229" t="s">
        <v>37095</v>
      </c>
      <c r="M2229" t="s">
        <v>37517</v>
      </c>
      <c r="N2229" t="s">
        <v>37097</v>
      </c>
      <c r="O2229" t="s">
        <v>37098</v>
      </c>
      <c r="P2229" t="s">
        <v>37520</v>
      </c>
      <c r="Q2229">
        <v>41.613332999999997</v>
      </c>
      <c r="R2229">
        <v>-86.247500000000002</v>
      </c>
      <c r="S2229">
        <v>10</v>
      </c>
      <c r="T2229">
        <v>14.936222983347101</v>
      </c>
      <c r="U2229">
        <v>9.5045470650761796</v>
      </c>
      <c r="V2229">
        <v>90</v>
      </c>
      <c r="W2229">
        <v>15</v>
      </c>
    </row>
    <row r="2230" spans="1:23">
      <c r="A2230" t="s">
        <v>37516</v>
      </c>
      <c r="B2230" t="s">
        <v>13332</v>
      </c>
      <c r="C2230" t="s">
        <v>13333</v>
      </c>
      <c r="D2230">
        <v>1983</v>
      </c>
      <c r="E2230" t="s">
        <v>3022</v>
      </c>
      <c r="F2230" t="s">
        <v>13334</v>
      </c>
      <c r="G2230">
        <v>8</v>
      </c>
      <c r="J2230">
        <v>8</v>
      </c>
      <c r="K2230" t="s">
        <v>37027</v>
      </c>
      <c r="L2230" t="s">
        <v>37095</v>
      </c>
      <c r="M2230" t="s">
        <v>37517</v>
      </c>
      <c r="N2230" t="s">
        <v>37097</v>
      </c>
      <c r="O2230" t="s">
        <v>37098</v>
      </c>
      <c r="P2230" t="s">
        <v>37520</v>
      </c>
      <c r="Q2230">
        <v>41.613332999999997</v>
      </c>
      <c r="R2230">
        <v>-86.247500000000002</v>
      </c>
      <c r="S2230">
        <v>10</v>
      </c>
      <c r="T2230">
        <v>15.993149875989101</v>
      </c>
      <c r="U2230">
        <v>9.0764143143970806</v>
      </c>
      <c r="V2230">
        <v>90</v>
      </c>
      <c r="W2230">
        <v>16</v>
      </c>
    </row>
    <row r="2231" spans="1:23">
      <c r="A2231" t="s">
        <v>37516</v>
      </c>
      <c r="B2231" t="s">
        <v>13332</v>
      </c>
      <c r="C2231" t="s">
        <v>13333</v>
      </c>
      <c r="D2231">
        <v>1983</v>
      </c>
      <c r="E2231" t="s">
        <v>3022</v>
      </c>
      <c r="F2231" t="s">
        <v>13334</v>
      </c>
      <c r="G2231">
        <v>8</v>
      </c>
      <c r="J2231">
        <v>8</v>
      </c>
      <c r="K2231" t="s">
        <v>37027</v>
      </c>
      <c r="L2231" t="s">
        <v>37095</v>
      </c>
      <c r="M2231" t="s">
        <v>37517</v>
      </c>
      <c r="N2231" t="s">
        <v>37097</v>
      </c>
      <c r="O2231" t="s">
        <v>37098</v>
      </c>
      <c r="P2231" t="s">
        <v>37520</v>
      </c>
      <c r="Q2231">
        <v>41.613332999999997</v>
      </c>
      <c r="R2231">
        <v>-86.247500000000002</v>
      </c>
      <c r="S2231">
        <v>10</v>
      </c>
      <c r="T2231">
        <v>16.968938230778299</v>
      </c>
      <c r="U2231">
        <v>16.1568442187315</v>
      </c>
      <c r="V2231">
        <v>90</v>
      </c>
      <c r="W2231">
        <v>17</v>
      </c>
    </row>
    <row r="2232" spans="1:23">
      <c r="A2232" t="s">
        <v>37516</v>
      </c>
      <c r="B2232" t="s">
        <v>13332</v>
      </c>
      <c r="C2232" t="s">
        <v>13333</v>
      </c>
      <c r="D2232">
        <v>1983</v>
      </c>
      <c r="E2232" t="s">
        <v>3022</v>
      </c>
      <c r="F2232" t="s">
        <v>13334</v>
      </c>
      <c r="G2232">
        <v>8</v>
      </c>
      <c r="J2232">
        <v>8</v>
      </c>
      <c r="K2232" t="s">
        <v>37027</v>
      </c>
      <c r="L2232" t="s">
        <v>37095</v>
      </c>
      <c r="M2232" t="s">
        <v>37517</v>
      </c>
      <c r="N2232" t="s">
        <v>37097</v>
      </c>
      <c r="O2232" t="s">
        <v>37098</v>
      </c>
      <c r="P2232" t="s">
        <v>37520</v>
      </c>
      <c r="Q2232">
        <v>41.613332999999997</v>
      </c>
      <c r="R2232">
        <v>-86.247500000000002</v>
      </c>
      <c r="S2232">
        <v>10</v>
      </c>
      <c r="T2232">
        <v>23.989724813983699</v>
      </c>
      <c r="U2232">
        <v>13.6146214715956</v>
      </c>
      <c r="V2232">
        <v>90</v>
      </c>
      <c r="W2232">
        <v>24</v>
      </c>
    </row>
    <row r="2233" spans="1:23">
      <c r="A2233" t="s">
        <v>37516</v>
      </c>
      <c r="B2233" t="s">
        <v>13332</v>
      </c>
      <c r="C2233" t="s">
        <v>13333</v>
      </c>
      <c r="D2233">
        <v>1983</v>
      </c>
      <c r="E2233" t="s">
        <v>3022</v>
      </c>
      <c r="F2233" t="s">
        <v>13334</v>
      </c>
      <c r="G2233">
        <v>8</v>
      </c>
      <c r="J2233">
        <v>8</v>
      </c>
      <c r="K2233" t="s">
        <v>37027</v>
      </c>
      <c r="L2233" t="s">
        <v>37095</v>
      </c>
      <c r="M2233" t="s">
        <v>37517</v>
      </c>
      <c r="N2233" t="s">
        <v>37097</v>
      </c>
      <c r="O2233" t="s">
        <v>37098</v>
      </c>
      <c r="P2233" t="s">
        <v>37521</v>
      </c>
      <c r="Q2233">
        <v>44.883000000000003</v>
      </c>
      <c r="R2233">
        <v>-68.671999999999997</v>
      </c>
      <c r="S2233">
        <v>10</v>
      </c>
      <c r="T2233">
        <v>12.981457422936099</v>
      </c>
      <c r="U2233">
        <v>99.568914609660993</v>
      </c>
      <c r="V2233">
        <v>90</v>
      </c>
      <c r="W2233">
        <v>13</v>
      </c>
    </row>
    <row r="2234" spans="1:23">
      <c r="A2234" t="s">
        <v>37516</v>
      </c>
      <c r="B2234" t="s">
        <v>13332</v>
      </c>
      <c r="C2234" t="s">
        <v>13333</v>
      </c>
      <c r="D2234">
        <v>1983</v>
      </c>
      <c r="E2234" t="s">
        <v>3022</v>
      </c>
      <c r="F2234" t="s">
        <v>13334</v>
      </c>
      <c r="G2234">
        <v>8</v>
      </c>
      <c r="J2234">
        <v>8</v>
      </c>
      <c r="K2234" t="s">
        <v>37027</v>
      </c>
      <c r="L2234" t="s">
        <v>37095</v>
      </c>
      <c r="M2234" t="s">
        <v>37517</v>
      </c>
      <c r="N2234" t="s">
        <v>37097</v>
      </c>
      <c r="O2234" t="s">
        <v>37098</v>
      </c>
      <c r="P2234" t="s">
        <v>37521</v>
      </c>
      <c r="Q2234">
        <v>44.883000000000003</v>
      </c>
      <c r="R2234">
        <v>-68.671999999999997</v>
      </c>
      <c r="S2234">
        <v>10</v>
      </c>
      <c r="T2234">
        <v>13.962560529113</v>
      </c>
      <c r="U2234">
        <v>99.607298925239107</v>
      </c>
      <c r="V2234">
        <v>90</v>
      </c>
      <c r="W2234">
        <v>14</v>
      </c>
    </row>
    <row r="2235" spans="1:23">
      <c r="A2235" t="s">
        <v>37516</v>
      </c>
      <c r="B2235" t="s">
        <v>13332</v>
      </c>
      <c r="C2235" t="s">
        <v>13333</v>
      </c>
      <c r="D2235">
        <v>1983</v>
      </c>
      <c r="E2235" t="s">
        <v>3022</v>
      </c>
      <c r="F2235" t="s">
        <v>13334</v>
      </c>
      <c r="G2235">
        <v>8</v>
      </c>
      <c r="J2235">
        <v>8</v>
      </c>
      <c r="K2235" t="s">
        <v>37027</v>
      </c>
      <c r="L2235" t="s">
        <v>37095</v>
      </c>
      <c r="M2235" t="s">
        <v>37517</v>
      </c>
      <c r="N2235" t="s">
        <v>37097</v>
      </c>
      <c r="O2235" t="s">
        <v>37098</v>
      </c>
      <c r="P2235" t="s">
        <v>37521</v>
      </c>
      <c r="Q2235">
        <v>44.883000000000003</v>
      </c>
      <c r="R2235">
        <v>-68.671999999999997</v>
      </c>
      <c r="S2235">
        <v>10</v>
      </c>
      <c r="T2235">
        <v>14.951812920751101</v>
      </c>
      <c r="U2235">
        <v>88.847880004724203</v>
      </c>
      <c r="V2235">
        <v>90</v>
      </c>
      <c r="W2235">
        <v>15</v>
      </c>
    </row>
    <row r="2236" spans="1:23">
      <c r="A2236" t="s">
        <v>37516</v>
      </c>
      <c r="B2236" t="s">
        <v>13332</v>
      </c>
      <c r="C2236" t="s">
        <v>13333</v>
      </c>
      <c r="D2236">
        <v>1983</v>
      </c>
      <c r="E2236" t="s">
        <v>3022</v>
      </c>
      <c r="F2236" t="s">
        <v>13334</v>
      </c>
      <c r="G2236">
        <v>8</v>
      </c>
      <c r="J2236">
        <v>8</v>
      </c>
      <c r="K2236" t="s">
        <v>37027</v>
      </c>
      <c r="L2236" t="s">
        <v>37095</v>
      </c>
      <c r="M2236" t="s">
        <v>37517</v>
      </c>
      <c r="N2236" t="s">
        <v>37097</v>
      </c>
      <c r="O2236" t="s">
        <v>37098</v>
      </c>
      <c r="P2236" t="s">
        <v>37521</v>
      </c>
      <c r="Q2236">
        <v>44.883000000000003</v>
      </c>
      <c r="R2236">
        <v>-68.671999999999997</v>
      </c>
      <c r="S2236">
        <v>10</v>
      </c>
      <c r="T2236">
        <v>15.9874808078422</v>
      </c>
      <c r="U2236">
        <v>16.5879296090705</v>
      </c>
      <c r="V2236">
        <v>90</v>
      </c>
      <c r="W2236">
        <v>16</v>
      </c>
    </row>
    <row r="2237" spans="1:23">
      <c r="A2237" t="s">
        <v>37516</v>
      </c>
      <c r="B2237" t="s">
        <v>13332</v>
      </c>
      <c r="C2237" t="s">
        <v>13333</v>
      </c>
      <c r="D2237">
        <v>1983</v>
      </c>
      <c r="E2237" t="s">
        <v>3022</v>
      </c>
      <c r="F2237" t="s">
        <v>13334</v>
      </c>
      <c r="G2237">
        <v>8</v>
      </c>
      <c r="J2237">
        <v>8</v>
      </c>
      <c r="K2237" t="s">
        <v>37027</v>
      </c>
      <c r="L2237" t="s">
        <v>37095</v>
      </c>
      <c r="M2237" t="s">
        <v>37517</v>
      </c>
      <c r="N2237" t="s">
        <v>37097</v>
      </c>
      <c r="O2237" t="s">
        <v>37098</v>
      </c>
      <c r="P2237" t="s">
        <v>37521</v>
      </c>
      <c r="Q2237">
        <v>44.883000000000003</v>
      </c>
      <c r="R2237">
        <v>-68.671999999999997</v>
      </c>
      <c r="S2237">
        <v>10</v>
      </c>
      <c r="T2237">
        <v>17.052556985945401</v>
      </c>
      <c r="U2237">
        <v>5.36199362229834</v>
      </c>
      <c r="V2237">
        <v>90</v>
      </c>
      <c r="W2237">
        <v>17</v>
      </c>
    </row>
    <row r="2238" spans="1:23">
      <c r="A2238" t="s">
        <v>37516</v>
      </c>
      <c r="B2238" t="s">
        <v>13332</v>
      </c>
      <c r="C2238" t="s">
        <v>13333</v>
      </c>
      <c r="D2238">
        <v>1983</v>
      </c>
      <c r="E2238" t="s">
        <v>3022</v>
      </c>
      <c r="F2238" t="s">
        <v>13334</v>
      </c>
      <c r="G2238">
        <v>8</v>
      </c>
      <c r="J2238">
        <v>8</v>
      </c>
      <c r="K2238" t="s">
        <v>37027</v>
      </c>
      <c r="L2238" t="s">
        <v>37095</v>
      </c>
      <c r="M2238" t="s">
        <v>37517</v>
      </c>
      <c r="N2238" t="s">
        <v>37097</v>
      </c>
      <c r="O2238" t="s">
        <v>37098</v>
      </c>
      <c r="P2238" t="s">
        <v>37521</v>
      </c>
      <c r="Q2238">
        <v>44.883000000000003</v>
      </c>
      <c r="R2238">
        <v>-68.671999999999997</v>
      </c>
      <c r="S2238">
        <v>10</v>
      </c>
      <c r="T2238">
        <v>18.0329514586039</v>
      </c>
      <c r="U2238">
        <v>6.3393173497106501</v>
      </c>
      <c r="V2238">
        <v>90</v>
      </c>
      <c r="W2238">
        <v>18</v>
      </c>
    </row>
    <row r="2239" spans="1:23">
      <c r="A2239" t="s">
        <v>37516</v>
      </c>
      <c r="B2239" t="s">
        <v>13332</v>
      </c>
      <c r="C2239" t="s">
        <v>13333</v>
      </c>
      <c r="D2239">
        <v>1983</v>
      </c>
      <c r="E2239" t="s">
        <v>3022</v>
      </c>
      <c r="F2239" t="s">
        <v>13334</v>
      </c>
      <c r="G2239">
        <v>8</v>
      </c>
      <c r="J2239">
        <v>8</v>
      </c>
      <c r="K2239" t="s">
        <v>37027</v>
      </c>
      <c r="L2239" t="s">
        <v>37095</v>
      </c>
      <c r="M2239" t="s">
        <v>37517</v>
      </c>
      <c r="N2239" t="s">
        <v>37097</v>
      </c>
      <c r="O2239" t="s">
        <v>37098</v>
      </c>
      <c r="P2239" t="s">
        <v>37521</v>
      </c>
      <c r="Q2239">
        <v>44.883000000000003</v>
      </c>
      <c r="R2239">
        <v>-68.671999999999997</v>
      </c>
      <c r="S2239">
        <v>10</v>
      </c>
      <c r="T2239">
        <v>19.0147631982992</v>
      </c>
      <c r="U2239">
        <v>5.4387622534545903</v>
      </c>
      <c r="V2239">
        <v>90</v>
      </c>
      <c r="W2239">
        <v>19</v>
      </c>
    </row>
    <row r="2240" spans="1:23">
      <c r="A2240" t="s">
        <v>37516</v>
      </c>
      <c r="B2240" t="s">
        <v>13332</v>
      </c>
      <c r="C2240" t="s">
        <v>13333</v>
      </c>
      <c r="D2240">
        <v>1983</v>
      </c>
      <c r="E2240" t="s">
        <v>3022</v>
      </c>
      <c r="F2240" t="s">
        <v>13334</v>
      </c>
      <c r="G2240">
        <v>8</v>
      </c>
      <c r="J2240">
        <v>8</v>
      </c>
      <c r="K2240" t="s">
        <v>37027</v>
      </c>
      <c r="L2240" t="s">
        <v>37095</v>
      </c>
      <c r="M2240" t="s">
        <v>37517</v>
      </c>
      <c r="N2240" t="s">
        <v>37097</v>
      </c>
      <c r="O2240" t="s">
        <v>37098</v>
      </c>
      <c r="P2240" t="s">
        <v>37521</v>
      </c>
      <c r="Q2240">
        <v>44.883000000000003</v>
      </c>
      <c r="R2240">
        <v>-68.671999999999997</v>
      </c>
      <c r="S2240">
        <v>10</v>
      </c>
      <c r="T2240">
        <v>19.985236801700701</v>
      </c>
      <c r="U2240">
        <v>19.561237746545402</v>
      </c>
      <c r="V2240">
        <v>90</v>
      </c>
      <c r="W2240">
        <v>20</v>
      </c>
    </row>
    <row r="2241" spans="1:23">
      <c r="A2241" t="s">
        <v>37516</v>
      </c>
      <c r="B2241" t="s">
        <v>13332</v>
      </c>
      <c r="C2241" t="s">
        <v>13333</v>
      </c>
      <c r="D2241">
        <v>1983</v>
      </c>
      <c r="E2241" t="s">
        <v>3022</v>
      </c>
      <c r="F2241" t="s">
        <v>13334</v>
      </c>
      <c r="G2241">
        <v>8</v>
      </c>
      <c r="J2241">
        <v>8</v>
      </c>
      <c r="K2241" t="s">
        <v>37027</v>
      </c>
      <c r="L2241" t="s">
        <v>37095</v>
      </c>
      <c r="M2241" t="s">
        <v>37517</v>
      </c>
      <c r="N2241" t="s">
        <v>37097</v>
      </c>
      <c r="O2241" t="s">
        <v>37098</v>
      </c>
      <c r="P2241" t="s">
        <v>37521</v>
      </c>
      <c r="Q2241">
        <v>44.883000000000003</v>
      </c>
      <c r="R2241">
        <v>-68.671999999999997</v>
      </c>
      <c r="S2241">
        <v>10</v>
      </c>
      <c r="T2241">
        <v>22.0183063658911</v>
      </c>
      <c r="U2241">
        <v>25.7440651942836</v>
      </c>
      <c r="V2241">
        <v>90</v>
      </c>
      <c r="W2241">
        <v>22</v>
      </c>
    </row>
    <row r="2242" spans="1:23">
      <c r="A2242" t="s">
        <v>37516</v>
      </c>
      <c r="B2242" t="s">
        <v>13332</v>
      </c>
      <c r="C2242" t="s">
        <v>13333</v>
      </c>
      <c r="D2242">
        <v>1983</v>
      </c>
      <c r="E2242" t="s">
        <v>3022</v>
      </c>
      <c r="F2242" t="s">
        <v>13334</v>
      </c>
      <c r="G2242">
        <v>8</v>
      </c>
      <c r="J2242">
        <v>8</v>
      </c>
      <c r="K2242" t="s">
        <v>37027</v>
      </c>
      <c r="L2242" t="s">
        <v>37095</v>
      </c>
      <c r="M2242" t="s">
        <v>37517</v>
      </c>
      <c r="N2242" t="s">
        <v>37097</v>
      </c>
      <c r="O2242" t="s">
        <v>37098</v>
      </c>
      <c r="P2242" t="s">
        <v>37521</v>
      </c>
      <c r="Q2242">
        <v>44.883000000000003</v>
      </c>
      <c r="R2242">
        <v>-68.671999999999997</v>
      </c>
      <c r="S2242">
        <v>10</v>
      </c>
      <c r="T2242">
        <v>23.987953230187699</v>
      </c>
      <c r="U2242">
        <v>15.961970001180999</v>
      </c>
      <c r="V2242">
        <v>90</v>
      </c>
      <c r="W2242">
        <v>24</v>
      </c>
    </row>
    <row r="2243" spans="1:23">
      <c r="A2243" t="s">
        <v>37516</v>
      </c>
      <c r="B2243" t="s">
        <v>13332</v>
      </c>
      <c r="C2243" t="s">
        <v>13333</v>
      </c>
      <c r="D2243">
        <v>1983</v>
      </c>
      <c r="E2243" t="s">
        <v>3022</v>
      </c>
      <c r="F2243" t="s">
        <v>13334</v>
      </c>
      <c r="G2243">
        <v>8</v>
      </c>
      <c r="J2243">
        <v>8</v>
      </c>
      <c r="K2243" t="s">
        <v>37027</v>
      </c>
      <c r="L2243" t="s">
        <v>37095</v>
      </c>
      <c r="M2243" t="s">
        <v>37517</v>
      </c>
      <c r="N2243" t="s">
        <v>37097</v>
      </c>
      <c r="O2243" t="s">
        <v>37098</v>
      </c>
      <c r="P2243" t="s">
        <v>37522</v>
      </c>
      <c r="Q2243">
        <v>30.280277999999999</v>
      </c>
      <c r="R2243">
        <v>-93.360833</v>
      </c>
      <c r="S2243">
        <v>10</v>
      </c>
      <c r="T2243">
        <v>9.8917068889863895</v>
      </c>
      <c r="U2243">
        <v>93.488372093023202</v>
      </c>
      <c r="V2243">
        <v>90</v>
      </c>
      <c r="W2243">
        <v>10</v>
      </c>
    </row>
    <row r="2244" spans="1:23">
      <c r="A2244" t="s">
        <v>37516</v>
      </c>
      <c r="B2244" t="s">
        <v>13332</v>
      </c>
      <c r="C2244" t="s">
        <v>13333</v>
      </c>
      <c r="D2244">
        <v>1983</v>
      </c>
      <c r="E2244" t="s">
        <v>3022</v>
      </c>
      <c r="F2244" t="s">
        <v>13334</v>
      </c>
      <c r="G2244">
        <v>8</v>
      </c>
      <c r="J2244">
        <v>8</v>
      </c>
      <c r="K2244" t="s">
        <v>37027</v>
      </c>
      <c r="L2244" t="s">
        <v>37095</v>
      </c>
      <c r="M2244" t="s">
        <v>37517</v>
      </c>
      <c r="N2244" t="s">
        <v>37097</v>
      </c>
      <c r="O2244" t="s">
        <v>37098</v>
      </c>
      <c r="P2244" t="s">
        <v>37522</v>
      </c>
      <c r="Q2244">
        <v>30.280277999999999</v>
      </c>
      <c r="R2244">
        <v>-93.360833</v>
      </c>
      <c r="S2244">
        <v>10</v>
      </c>
      <c r="T2244">
        <v>10.9476086002632</v>
      </c>
      <c r="U2244">
        <v>94.418604651162696</v>
      </c>
      <c r="V2244">
        <v>90</v>
      </c>
      <c r="W2244">
        <v>11</v>
      </c>
    </row>
    <row r="2245" spans="1:23">
      <c r="A2245" t="s">
        <v>37516</v>
      </c>
      <c r="B2245" t="s">
        <v>13332</v>
      </c>
      <c r="C2245" t="s">
        <v>13333</v>
      </c>
      <c r="D2245">
        <v>1983</v>
      </c>
      <c r="E2245" t="s">
        <v>3022</v>
      </c>
      <c r="F2245" t="s">
        <v>13334</v>
      </c>
      <c r="G2245">
        <v>8</v>
      </c>
      <c r="J2245">
        <v>8</v>
      </c>
      <c r="K2245" t="s">
        <v>37027</v>
      </c>
      <c r="L2245" t="s">
        <v>37095</v>
      </c>
      <c r="M2245" t="s">
        <v>37517</v>
      </c>
      <c r="N2245" t="s">
        <v>37097</v>
      </c>
      <c r="O2245" t="s">
        <v>37098</v>
      </c>
      <c r="P2245" t="s">
        <v>37522</v>
      </c>
      <c r="Q2245">
        <v>30.280277999999999</v>
      </c>
      <c r="R2245">
        <v>-93.360833</v>
      </c>
      <c r="S2245">
        <v>10</v>
      </c>
      <c r="T2245">
        <v>11.887318999561201</v>
      </c>
      <c r="U2245">
        <v>49.302325581395301</v>
      </c>
      <c r="V2245">
        <v>90</v>
      </c>
      <c r="W2245">
        <v>12</v>
      </c>
    </row>
    <row r="2246" spans="1:23">
      <c r="A2246" t="s">
        <v>37516</v>
      </c>
      <c r="B2246" t="s">
        <v>13332</v>
      </c>
      <c r="C2246" t="s">
        <v>13333</v>
      </c>
      <c r="D2246">
        <v>1983</v>
      </c>
      <c r="E2246" t="s">
        <v>3022</v>
      </c>
      <c r="F2246" t="s">
        <v>13334</v>
      </c>
      <c r="G2246">
        <v>8</v>
      </c>
      <c r="J2246">
        <v>8</v>
      </c>
      <c r="K2246" t="s">
        <v>37027</v>
      </c>
      <c r="L2246" t="s">
        <v>37095</v>
      </c>
      <c r="M2246" t="s">
        <v>37517</v>
      </c>
      <c r="N2246" t="s">
        <v>37097</v>
      </c>
      <c r="O2246" t="s">
        <v>37098</v>
      </c>
      <c r="P2246" t="s">
        <v>37522</v>
      </c>
      <c r="Q2246">
        <v>30.280277999999999</v>
      </c>
      <c r="R2246">
        <v>-93.360833</v>
      </c>
      <c r="S2246">
        <v>10</v>
      </c>
      <c r="T2246">
        <v>13.0559017112768</v>
      </c>
      <c r="U2246">
        <v>0.93023255813954997</v>
      </c>
      <c r="V2246">
        <v>90</v>
      </c>
      <c r="W2246">
        <v>13</v>
      </c>
    </row>
    <row r="2247" spans="1:23">
      <c r="A2247" t="s">
        <v>37516</v>
      </c>
      <c r="B2247" t="s">
        <v>13332</v>
      </c>
      <c r="C2247" t="s">
        <v>13333</v>
      </c>
      <c r="D2247">
        <v>1983</v>
      </c>
      <c r="E2247" t="s">
        <v>3022</v>
      </c>
      <c r="F2247" t="s">
        <v>13334</v>
      </c>
      <c r="G2247">
        <v>8</v>
      </c>
      <c r="J2247">
        <v>8</v>
      </c>
      <c r="K2247" t="s">
        <v>37027</v>
      </c>
      <c r="L2247" t="s">
        <v>37095</v>
      </c>
      <c r="M2247" t="s">
        <v>37517</v>
      </c>
      <c r="N2247" t="s">
        <v>37097</v>
      </c>
      <c r="O2247" t="s">
        <v>37098</v>
      </c>
      <c r="P2247" t="s">
        <v>37522</v>
      </c>
      <c r="Q2247">
        <v>30.280277999999999</v>
      </c>
      <c r="R2247">
        <v>-93.360833</v>
      </c>
      <c r="S2247">
        <v>10</v>
      </c>
      <c r="T2247">
        <v>14.035980693286501</v>
      </c>
      <c r="U2247">
        <v>2.32558139534884</v>
      </c>
      <c r="V2247">
        <v>90</v>
      </c>
      <c r="W2247">
        <v>14</v>
      </c>
    </row>
    <row r="2248" spans="1:23">
      <c r="A2248" t="s">
        <v>37516</v>
      </c>
      <c r="B2248" t="s">
        <v>13332</v>
      </c>
      <c r="C2248" t="s">
        <v>13333</v>
      </c>
      <c r="D2248">
        <v>1983</v>
      </c>
      <c r="E2248" t="s">
        <v>3022</v>
      </c>
      <c r="F2248" t="s">
        <v>13334</v>
      </c>
      <c r="G2248">
        <v>8</v>
      </c>
      <c r="J2248">
        <v>8</v>
      </c>
      <c r="K2248" t="s">
        <v>37027</v>
      </c>
      <c r="L2248" t="s">
        <v>37095</v>
      </c>
      <c r="M2248" t="s">
        <v>37517</v>
      </c>
      <c r="N2248" t="s">
        <v>37097</v>
      </c>
      <c r="O2248" t="s">
        <v>37098</v>
      </c>
      <c r="P2248" t="s">
        <v>37522</v>
      </c>
      <c r="Q2248">
        <v>30.280277999999999</v>
      </c>
      <c r="R2248">
        <v>-93.360833</v>
      </c>
      <c r="S2248">
        <v>10</v>
      </c>
      <c r="T2248">
        <v>15.0143045195261</v>
      </c>
      <c r="U2248">
        <v>6.0465116279069901</v>
      </c>
      <c r="V2248">
        <v>90</v>
      </c>
      <c r="W2248">
        <v>15</v>
      </c>
    </row>
    <row r="2249" spans="1:23">
      <c r="A2249" t="s">
        <v>37516</v>
      </c>
      <c r="B2249" t="s">
        <v>13332</v>
      </c>
      <c r="C2249" t="s">
        <v>13333</v>
      </c>
      <c r="D2249">
        <v>1983</v>
      </c>
      <c r="E2249" t="s">
        <v>3022</v>
      </c>
      <c r="F2249" t="s">
        <v>13334</v>
      </c>
      <c r="G2249">
        <v>8</v>
      </c>
      <c r="J2249">
        <v>8</v>
      </c>
      <c r="K2249" t="s">
        <v>37027</v>
      </c>
      <c r="L2249" t="s">
        <v>37095</v>
      </c>
      <c r="M2249" t="s">
        <v>37517</v>
      </c>
      <c r="N2249" t="s">
        <v>37097</v>
      </c>
      <c r="O2249" t="s">
        <v>37098</v>
      </c>
      <c r="P2249" t="s">
        <v>37522</v>
      </c>
      <c r="Q2249">
        <v>30.280277999999999</v>
      </c>
      <c r="R2249">
        <v>-93.360833</v>
      </c>
      <c r="S2249">
        <v>10</v>
      </c>
      <c r="T2249">
        <v>15.998946906537901</v>
      </c>
      <c r="U2249">
        <v>1.3953488372093199</v>
      </c>
      <c r="V2249">
        <v>90</v>
      </c>
      <c r="W2249">
        <v>16</v>
      </c>
    </row>
    <row r="2250" spans="1:23">
      <c r="A2250" t="s">
        <v>37516</v>
      </c>
      <c r="B2250" t="s">
        <v>13332</v>
      </c>
      <c r="C2250" t="s">
        <v>13333</v>
      </c>
      <c r="D2250">
        <v>1983</v>
      </c>
      <c r="E2250" t="s">
        <v>3022</v>
      </c>
      <c r="F2250" t="s">
        <v>13334</v>
      </c>
      <c r="G2250">
        <v>8</v>
      </c>
      <c r="J2250">
        <v>8</v>
      </c>
      <c r="K2250" t="s">
        <v>37027</v>
      </c>
      <c r="L2250" t="s">
        <v>37095</v>
      </c>
      <c r="M2250" t="s">
        <v>37517</v>
      </c>
      <c r="N2250" t="s">
        <v>37097</v>
      </c>
      <c r="O2250" t="s">
        <v>37098</v>
      </c>
      <c r="P2250" t="s">
        <v>37522</v>
      </c>
      <c r="Q2250">
        <v>30.280277999999999</v>
      </c>
      <c r="R2250">
        <v>-93.360833</v>
      </c>
      <c r="S2250">
        <v>10</v>
      </c>
      <c r="T2250">
        <v>17.0559017112768</v>
      </c>
      <c r="U2250">
        <v>0.93023255813954997</v>
      </c>
      <c r="V2250">
        <v>90</v>
      </c>
      <c r="W2250">
        <v>17</v>
      </c>
    </row>
    <row r="2251" spans="1:23">
      <c r="A2251" t="s">
        <v>37516</v>
      </c>
      <c r="B2251" t="s">
        <v>13332</v>
      </c>
      <c r="C2251" t="s">
        <v>13333</v>
      </c>
      <c r="D2251">
        <v>1983</v>
      </c>
      <c r="E2251" t="s">
        <v>3022</v>
      </c>
      <c r="F2251" t="s">
        <v>13334</v>
      </c>
      <c r="G2251">
        <v>8</v>
      </c>
      <c r="J2251">
        <v>8</v>
      </c>
      <c r="K2251" t="s">
        <v>37027</v>
      </c>
      <c r="L2251" t="s">
        <v>37095</v>
      </c>
      <c r="M2251" t="s">
        <v>37517</v>
      </c>
      <c r="N2251" t="s">
        <v>37097</v>
      </c>
      <c r="O2251" t="s">
        <v>37098</v>
      </c>
      <c r="P2251" t="s">
        <v>37522</v>
      </c>
      <c r="Q2251">
        <v>30.280277999999999</v>
      </c>
      <c r="R2251">
        <v>-93.360833</v>
      </c>
      <c r="S2251">
        <v>10</v>
      </c>
      <c r="T2251">
        <v>18.037033786748498</v>
      </c>
      <c r="U2251">
        <v>0.93023255813954997</v>
      </c>
      <c r="V2251">
        <v>90</v>
      </c>
      <c r="W2251">
        <v>18</v>
      </c>
    </row>
    <row r="2252" spans="1:23">
      <c r="A2252" t="s">
        <v>37516</v>
      </c>
      <c r="B2252" t="s">
        <v>13332</v>
      </c>
      <c r="C2252" t="s">
        <v>13333</v>
      </c>
      <c r="D2252">
        <v>1983</v>
      </c>
      <c r="E2252" t="s">
        <v>3022</v>
      </c>
      <c r="F2252" t="s">
        <v>13334</v>
      </c>
      <c r="G2252">
        <v>8</v>
      </c>
      <c r="J2252">
        <v>8</v>
      </c>
      <c r="K2252" t="s">
        <v>37027</v>
      </c>
      <c r="L2252" t="s">
        <v>37095</v>
      </c>
      <c r="M2252" t="s">
        <v>37517</v>
      </c>
      <c r="N2252" t="s">
        <v>37097</v>
      </c>
      <c r="O2252" t="s">
        <v>37098</v>
      </c>
      <c r="P2252" t="s">
        <v>37522</v>
      </c>
      <c r="Q2252">
        <v>30.280277999999999</v>
      </c>
      <c r="R2252">
        <v>-93.360833</v>
      </c>
      <c r="S2252">
        <v>10</v>
      </c>
      <c r="T2252">
        <v>24.073716542343099</v>
      </c>
      <c r="U2252">
        <v>2.32558139534884</v>
      </c>
      <c r="V2252">
        <v>90</v>
      </c>
      <c r="W2252">
        <v>24</v>
      </c>
    </row>
    <row r="2253" spans="1:23">
      <c r="A2253" t="s">
        <v>37516</v>
      </c>
      <c r="B2253" t="s">
        <v>13332</v>
      </c>
      <c r="C2253" t="s">
        <v>13333</v>
      </c>
      <c r="D2253">
        <v>1983</v>
      </c>
      <c r="E2253" t="s">
        <v>3022</v>
      </c>
      <c r="F2253" t="s">
        <v>13334</v>
      </c>
      <c r="G2253">
        <v>8</v>
      </c>
      <c r="J2253">
        <v>8</v>
      </c>
      <c r="K2253" t="s">
        <v>37027</v>
      </c>
      <c r="L2253" t="s">
        <v>37095</v>
      </c>
      <c r="M2253" t="s">
        <v>37517</v>
      </c>
      <c r="N2253" t="s">
        <v>37097</v>
      </c>
      <c r="O2253" t="s">
        <v>37098</v>
      </c>
      <c r="P2253" t="s">
        <v>37523</v>
      </c>
      <c r="Q2253">
        <v>46.154722</v>
      </c>
      <c r="R2253">
        <v>-89.385278</v>
      </c>
      <c r="S2253">
        <v>9</v>
      </c>
      <c r="T2253">
        <v>12.9818117396952</v>
      </c>
      <c r="U2253">
        <v>99.099444903743901</v>
      </c>
      <c r="V2253">
        <v>90</v>
      </c>
      <c r="W2253">
        <v>13</v>
      </c>
    </row>
    <row r="2254" spans="1:23">
      <c r="A2254" t="s">
        <v>37516</v>
      </c>
      <c r="B2254" t="s">
        <v>13332</v>
      </c>
      <c r="C2254" t="s">
        <v>13333</v>
      </c>
      <c r="D2254">
        <v>1983</v>
      </c>
      <c r="E2254" t="s">
        <v>3022</v>
      </c>
      <c r="F2254" t="s">
        <v>13334</v>
      </c>
      <c r="G2254">
        <v>8</v>
      </c>
      <c r="J2254">
        <v>8</v>
      </c>
      <c r="K2254" t="s">
        <v>37027</v>
      </c>
      <c r="L2254" t="s">
        <v>37095</v>
      </c>
      <c r="M2254" t="s">
        <v>37517</v>
      </c>
      <c r="N2254" t="s">
        <v>37097</v>
      </c>
      <c r="O2254" t="s">
        <v>37098</v>
      </c>
      <c r="P2254" t="s">
        <v>37523</v>
      </c>
      <c r="Q2254">
        <v>46.154722</v>
      </c>
      <c r="R2254">
        <v>-89.385278</v>
      </c>
      <c r="S2254">
        <v>9</v>
      </c>
      <c r="T2254">
        <v>13.962560529113</v>
      </c>
      <c r="U2254">
        <v>99.607298925239107</v>
      </c>
      <c r="V2254">
        <v>90</v>
      </c>
      <c r="W2254">
        <v>14</v>
      </c>
    </row>
    <row r="2255" spans="1:23">
      <c r="A2255" t="s">
        <v>37516</v>
      </c>
      <c r="B2255" t="s">
        <v>13332</v>
      </c>
      <c r="C2255" t="s">
        <v>13333</v>
      </c>
      <c r="D2255">
        <v>1983</v>
      </c>
      <c r="E2255" t="s">
        <v>3022</v>
      </c>
      <c r="F2255" t="s">
        <v>13334</v>
      </c>
      <c r="G2255">
        <v>8</v>
      </c>
      <c r="J2255">
        <v>8</v>
      </c>
      <c r="K2255" t="s">
        <v>37027</v>
      </c>
      <c r="L2255" t="s">
        <v>37095</v>
      </c>
      <c r="M2255" t="s">
        <v>37517</v>
      </c>
      <c r="N2255" t="s">
        <v>37097</v>
      </c>
      <c r="O2255" t="s">
        <v>37098</v>
      </c>
      <c r="P2255" t="s">
        <v>37523</v>
      </c>
      <c r="Q2255">
        <v>46.154722</v>
      </c>
      <c r="R2255">
        <v>-89.385278</v>
      </c>
      <c r="S2255">
        <v>9</v>
      </c>
      <c r="T2255">
        <v>15.019133104995801</v>
      </c>
      <c r="U2255">
        <v>99.648635880477102</v>
      </c>
      <c r="V2255">
        <v>90</v>
      </c>
      <c r="W2255">
        <v>15</v>
      </c>
    </row>
    <row r="2256" spans="1:23">
      <c r="A2256" t="s">
        <v>37516</v>
      </c>
      <c r="B2256" t="s">
        <v>13332</v>
      </c>
      <c r="C2256" t="s">
        <v>13333</v>
      </c>
      <c r="D2256">
        <v>1983</v>
      </c>
      <c r="E2256" t="s">
        <v>3022</v>
      </c>
      <c r="F2256" t="s">
        <v>13334</v>
      </c>
      <c r="G2256">
        <v>8</v>
      </c>
      <c r="J2256">
        <v>8</v>
      </c>
      <c r="K2256" t="s">
        <v>37027</v>
      </c>
      <c r="L2256" t="s">
        <v>37095</v>
      </c>
      <c r="M2256" t="s">
        <v>37517</v>
      </c>
      <c r="N2256" t="s">
        <v>37097</v>
      </c>
      <c r="O2256" t="s">
        <v>37098</v>
      </c>
      <c r="P2256" t="s">
        <v>37523</v>
      </c>
      <c r="Q2256">
        <v>46.154722</v>
      </c>
      <c r="R2256">
        <v>-89.385278</v>
      </c>
      <c r="S2256">
        <v>9</v>
      </c>
      <c r="T2256">
        <v>16.037439470886898</v>
      </c>
      <c r="U2256">
        <v>50.392701074760801</v>
      </c>
      <c r="V2256">
        <v>90</v>
      </c>
      <c r="W2256">
        <v>16</v>
      </c>
    </row>
    <row r="2257" spans="1:23">
      <c r="A2257" t="s">
        <v>37516</v>
      </c>
      <c r="B2257" t="s">
        <v>13332</v>
      </c>
      <c r="C2257" t="s">
        <v>13333</v>
      </c>
      <c r="D2257">
        <v>1983</v>
      </c>
      <c r="E2257" t="s">
        <v>3022</v>
      </c>
      <c r="F2257" t="s">
        <v>13334</v>
      </c>
      <c r="G2257">
        <v>8</v>
      </c>
      <c r="J2257">
        <v>8</v>
      </c>
      <c r="K2257" t="s">
        <v>37027</v>
      </c>
      <c r="L2257" t="s">
        <v>37095</v>
      </c>
      <c r="M2257" t="s">
        <v>37517</v>
      </c>
      <c r="N2257" t="s">
        <v>37097</v>
      </c>
      <c r="O2257" t="s">
        <v>37098</v>
      </c>
      <c r="P2257" t="s">
        <v>37523</v>
      </c>
      <c r="Q2257">
        <v>46.154722</v>
      </c>
      <c r="R2257">
        <v>-89.385278</v>
      </c>
      <c r="S2257">
        <v>9</v>
      </c>
      <c r="T2257">
        <v>16.9724813983701</v>
      </c>
      <c r="U2257">
        <v>11.462147159560599</v>
      </c>
      <c r="V2257">
        <v>90</v>
      </c>
      <c r="W2257">
        <v>17</v>
      </c>
    </row>
    <row r="2258" spans="1:23">
      <c r="A2258" t="s">
        <v>37516</v>
      </c>
      <c r="B2258" t="s">
        <v>13332</v>
      </c>
      <c r="C2258" t="s">
        <v>13333</v>
      </c>
      <c r="D2258">
        <v>1983</v>
      </c>
      <c r="E2258" t="s">
        <v>3022</v>
      </c>
      <c r="F2258" t="s">
        <v>13334</v>
      </c>
      <c r="G2258">
        <v>8</v>
      </c>
      <c r="J2258">
        <v>8</v>
      </c>
      <c r="K2258" t="s">
        <v>37027</v>
      </c>
      <c r="L2258" t="s">
        <v>37095</v>
      </c>
      <c r="M2258" t="s">
        <v>37517</v>
      </c>
      <c r="N2258" t="s">
        <v>37097</v>
      </c>
      <c r="O2258" t="s">
        <v>37098</v>
      </c>
      <c r="P2258" t="s">
        <v>37523</v>
      </c>
      <c r="Q2258">
        <v>46.154722</v>
      </c>
      <c r="R2258">
        <v>-89.385278</v>
      </c>
      <c r="S2258">
        <v>9</v>
      </c>
      <c r="T2258">
        <v>18.1062950277548</v>
      </c>
      <c r="U2258">
        <v>9.1590882248730399</v>
      </c>
      <c r="V2258">
        <v>90</v>
      </c>
      <c r="W2258">
        <v>18</v>
      </c>
    </row>
    <row r="2259" spans="1:23">
      <c r="A2259" t="s">
        <v>37516</v>
      </c>
      <c r="B2259" t="s">
        <v>13332</v>
      </c>
      <c r="C2259" t="s">
        <v>13333</v>
      </c>
      <c r="D2259">
        <v>1983</v>
      </c>
      <c r="E2259" t="s">
        <v>3022</v>
      </c>
      <c r="F2259" t="s">
        <v>13334</v>
      </c>
      <c r="G2259">
        <v>8</v>
      </c>
      <c r="J2259">
        <v>8</v>
      </c>
      <c r="K2259" t="s">
        <v>37027</v>
      </c>
      <c r="L2259" t="s">
        <v>37095</v>
      </c>
      <c r="M2259" t="s">
        <v>37517</v>
      </c>
      <c r="N2259" t="s">
        <v>37097</v>
      </c>
      <c r="O2259" t="s">
        <v>37098</v>
      </c>
      <c r="P2259" t="s">
        <v>37523</v>
      </c>
      <c r="Q2259">
        <v>46.154722</v>
      </c>
      <c r="R2259">
        <v>-89.385278</v>
      </c>
      <c r="S2259">
        <v>9</v>
      </c>
      <c r="T2259">
        <v>19.012282980984999</v>
      </c>
      <c r="U2259">
        <v>8.7250501948742194</v>
      </c>
      <c r="V2259">
        <v>90</v>
      </c>
      <c r="W2259">
        <v>19</v>
      </c>
    </row>
    <row r="2260" spans="1:23">
      <c r="A2260" t="s">
        <v>37516</v>
      </c>
      <c r="B2260" t="s">
        <v>13332</v>
      </c>
      <c r="C2260" t="s">
        <v>13333</v>
      </c>
      <c r="D2260">
        <v>1983</v>
      </c>
      <c r="E2260" t="s">
        <v>3022</v>
      </c>
      <c r="F2260" t="s">
        <v>13334</v>
      </c>
      <c r="G2260">
        <v>8</v>
      </c>
      <c r="J2260">
        <v>8</v>
      </c>
      <c r="K2260" t="s">
        <v>37027</v>
      </c>
      <c r="L2260" t="s">
        <v>37095</v>
      </c>
      <c r="M2260" t="s">
        <v>37517</v>
      </c>
      <c r="N2260" t="s">
        <v>37097</v>
      </c>
      <c r="O2260" t="s">
        <v>37098</v>
      </c>
      <c r="P2260" t="s">
        <v>37523</v>
      </c>
      <c r="Q2260">
        <v>46.154722</v>
      </c>
      <c r="R2260">
        <v>-89.385278</v>
      </c>
      <c r="S2260">
        <v>9</v>
      </c>
      <c r="T2260">
        <v>19.987008385496601</v>
      </c>
      <c r="U2260">
        <v>17.213889216959899</v>
      </c>
      <c r="V2260">
        <v>90</v>
      </c>
      <c r="W2260">
        <v>20</v>
      </c>
    </row>
    <row r="2261" spans="1:23">
      <c r="A2261" t="s">
        <v>37516</v>
      </c>
      <c r="B2261" t="s">
        <v>13332</v>
      </c>
      <c r="C2261" t="s">
        <v>13333</v>
      </c>
      <c r="D2261">
        <v>1983</v>
      </c>
      <c r="E2261" t="s">
        <v>3022</v>
      </c>
      <c r="F2261" t="s">
        <v>13334</v>
      </c>
      <c r="G2261">
        <v>8</v>
      </c>
      <c r="J2261">
        <v>8</v>
      </c>
      <c r="K2261" t="s">
        <v>37027</v>
      </c>
      <c r="L2261" t="s">
        <v>37095</v>
      </c>
      <c r="M2261" t="s">
        <v>37517</v>
      </c>
      <c r="N2261" t="s">
        <v>37097</v>
      </c>
      <c r="O2261" t="s">
        <v>37098</v>
      </c>
      <c r="P2261" t="s">
        <v>37523</v>
      </c>
      <c r="Q2261">
        <v>46.154722</v>
      </c>
      <c r="R2261">
        <v>-89.385278</v>
      </c>
      <c r="S2261">
        <v>9</v>
      </c>
      <c r="T2261">
        <v>24.053856147395699</v>
      </c>
      <c r="U2261">
        <v>28.640604700602299</v>
      </c>
      <c r="V2261">
        <v>90</v>
      </c>
      <c r="W2261">
        <v>24</v>
      </c>
    </row>
    <row r="2262" spans="1:23">
      <c r="A2262" t="s">
        <v>37516</v>
      </c>
      <c r="B2262" t="s">
        <v>13332</v>
      </c>
      <c r="C2262" t="s">
        <v>13333</v>
      </c>
      <c r="D2262">
        <v>1983</v>
      </c>
      <c r="E2262" t="s">
        <v>3022</v>
      </c>
      <c r="F2262" t="s">
        <v>13334</v>
      </c>
      <c r="G2262">
        <v>8</v>
      </c>
      <c r="J2262">
        <v>8</v>
      </c>
      <c r="K2262" t="s">
        <v>37027</v>
      </c>
      <c r="L2262" t="s">
        <v>37095</v>
      </c>
      <c r="M2262" t="s">
        <v>37517</v>
      </c>
      <c r="N2262" t="s">
        <v>37097</v>
      </c>
      <c r="O2262" t="s">
        <v>37098</v>
      </c>
      <c r="P2262" t="s">
        <v>37524</v>
      </c>
      <c r="Q2262">
        <v>27.65</v>
      </c>
      <c r="R2262">
        <v>-80.383332999999993</v>
      </c>
      <c r="S2262">
        <v>10</v>
      </c>
      <c r="T2262">
        <v>8.0330578512396702</v>
      </c>
      <c r="U2262">
        <v>6.3016528925620001</v>
      </c>
      <c r="V2262">
        <v>90</v>
      </c>
      <c r="W2262">
        <v>8</v>
      </c>
    </row>
    <row r="2263" spans="1:23">
      <c r="A2263" t="s">
        <v>37516</v>
      </c>
      <c r="B2263" t="s">
        <v>13332</v>
      </c>
      <c r="C2263" t="s">
        <v>13333</v>
      </c>
      <c r="D2263">
        <v>1983</v>
      </c>
      <c r="E2263" t="s">
        <v>3022</v>
      </c>
      <c r="F2263" t="s">
        <v>13334</v>
      </c>
      <c r="G2263">
        <v>8</v>
      </c>
      <c r="J2263">
        <v>8</v>
      </c>
      <c r="K2263" t="s">
        <v>37027</v>
      </c>
      <c r="L2263" t="s">
        <v>37095</v>
      </c>
      <c r="M2263" t="s">
        <v>37517</v>
      </c>
      <c r="N2263" t="s">
        <v>37097</v>
      </c>
      <c r="O2263" t="s">
        <v>37098</v>
      </c>
      <c r="P2263" t="s">
        <v>37524</v>
      </c>
      <c r="Q2263">
        <v>27.65</v>
      </c>
      <c r="R2263">
        <v>-80.383332999999993</v>
      </c>
      <c r="S2263">
        <v>10</v>
      </c>
      <c r="T2263">
        <v>9.0247933884297495</v>
      </c>
      <c r="U2263">
        <v>3.2780689377141998</v>
      </c>
      <c r="V2263">
        <v>90</v>
      </c>
      <c r="W2263">
        <v>9</v>
      </c>
    </row>
    <row r="2264" spans="1:23">
      <c r="A2264" t="s">
        <v>37516</v>
      </c>
      <c r="B2264" t="s">
        <v>13332</v>
      </c>
      <c r="C2264" t="s">
        <v>13333</v>
      </c>
      <c r="D2264">
        <v>1983</v>
      </c>
      <c r="E2264" t="s">
        <v>3022</v>
      </c>
      <c r="F2264" t="s">
        <v>13334</v>
      </c>
      <c r="G2264">
        <v>8</v>
      </c>
      <c r="J2264">
        <v>8</v>
      </c>
      <c r="K2264" t="s">
        <v>37027</v>
      </c>
      <c r="L2264" t="s">
        <v>37095</v>
      </c>
      <c r="M2264" t="s">
        <v>37517</v>
      </c>
      <c r="N2264" t="s">
        <v>37097</v>
      </c>
      <c r="O2264" t="s">
        <v>37098</v>
      </c>
      <c r="P2264" t="s">
        <v>37524</v>
      </c>
      <c r="Q2264">
        <v>27.65</v>
      </c>
      <c r="R2264">
        <v>-80.383332999999993</v>
      </c>
      <c r="S2264">
        <v>10</v>
      </c>
      <c r="T2264">
        <v>10.0165289256198</v>
      </c>
      <c r="U2264">
        <v>4.5227776657931997</v>
      </c>
      <c r="V2264">
        <v>90</v>
      </c>
      <c r="W2264">
        <v>10</v>
      </c>
    </row>
    <row r="2265" spans="1:23">
      <c r="A2265" t="s">
        <v>37516</v>
      </c>
      <c r="B2265" t="s">
        <v>13332</v>
      </c>
      <c r="C2265" t="s">
        <v>13333</v>
      </c>
      <c r="D2265">
        <v>1983</v>
      </c>
      <c r="E2265" t="s">
        <v>3022</v>
      </c>
      <c r="F2265" t="s">
        <v>13334</v>
      </c>
      <c r="G2265">
        <v>8</v>
      </c>
      <c r="J2265">
        <v>8</v>
      </c>
      <c r="K2265" t="s">
        <v>37027</v>
      </c>
      <c r="L2265" t="s">
        <v>37095</v>
      </c>
      <c r="M2265" t="s">
        <v>37517</v>
      </c>
      <c r="N2265" t="s">
        <v>37097</v>
      </c>
      <c r="O2265" t="s">
        <v>37098</v>
      </c>
      <c r="P2265" t="s">
        <v>37524</v>
      </c>
      <c r="Q2265">
        <v>27.65</v>
      </c>
      <c r="R2265">
        <v>-80.383332999999993</v>
      </c>
      <c r="S2265">
        <v>10</v>
      </c>
      <c r="T2265">
        <v>11.008264462809899</v>
      </c>
      <c r="U2265">
        <v>5.1577302963112199</v>
      </c>
      <c r="V2265">
        <v>90</v>
      </c>
      <c r="W2265">
        <v>11</v>
      </c>
    </row>
    <row r="2266" spans="1:23">
      <c r="A2266" t="s">
        <v>37516</v>
      </c>
      <c r="B2266" t="s">
        <v>13332</v>
      </c>
      <c r="C2266" t="s">
        <v>13333</v>
      </c>
      <c r="D2266">
        <v>1983</v>
      </c>
      <c r="E2266" t="s">
        <v>3022</v>
      </c>
      <c r="F2266" t="s">
        <v>13334</v>
      </c>
      <c r="G2266">
        <v>8</v>
      </c>
      <c r="J2266">
        <v>8</v>
      </c>
      <c r="K2266" t="s">
        <v>37027</v>
      </c>
      <c r="L2266" t="s">
        <v>37095</v>
      </c>
      <c r="M2266" t="s">
        <v>37517</v>
      </c>
      <c r="N2266" t="s">
        <v>37097</v>
      </c>
      <c r="O2266" t="s">
        <v>37098</v>
      </c>
      <c r="P2266" t="s">
        <v>37524</v>
      </c>
      <c r="Q2266">
        <v>27.65</v>
      </c>
      <c r="R2266">
        <v>-80.383332999999993</v>
      </c>
      <c r="S2266">
        <v>10</v>
      </c>
      <c r="T2266">
        <v>12</v>
      </c>
      <c r="U2266">
        <v>0.91463414634148399</v>
      </c>
      <c r="V2266">
        <v>90</v>
      </c>
      <c r="W2266">
        <v>12</v>
      </c>
    </row>
    <row r="2267" spans="1:23">
      <c r="A2267" t="s">
        <v>37516</v>
      </c>
      <c r="B2267" t="s">
        <v>13332</v>
      </c>
      <c r="C2267" t="s">
        <v>13333</v>
      </c>
      <c r="D2267">
        <v>1983</v>
      </c>
      <c r="E2267" t="s">
        <v>3022</v>
      </c>
      <c r="F2267" t="s">
        <v>13334</v>
      </c>
      <c r="G2267">
        <v>8</v>
      </c>
      <c r="J2267">
        <v>8</v>
      </c>
      <c r="K2267" t="s">
        <v>37027</v>
      </c>
      <c r="L2267" t="s">
        <v>37095</v>
      </c>
      <c r="M2267" t="s">
        <v>37517</v>
      </c>
      <c r="N2267" t="s">
        <v>37097</v>
      </c>
      <c r="O2267" t="s">
        <v>37098</v>
      </c>
      <c r="P2267" t="s">
        <v>37524</v>
      </c>
      <c r="Q2267">
        <v>27.65</v>
      </c>
      <c r="R2267">
        <v>-80.383332999999993</v>
      </c>
      <c r="S2267">
        <v>10</v>
      </c>
      <c r="T2267">
        <v>12.991735537189999</v>
      </c>
      <c r="U2267">
        <v>3.9886111671034401</v>
      </c>
      <c r="V2267">
        <v>90</v>
      </c>
      <c r="W2267">
        <v>13</v>
      </c>
    </row>
    <row r="2268" spans="1:23">
      <c r="A2268" t="s">
        <v>37516</v>
      </c>
      <c r="B2268" t="s">
        <v>13332</v>
      </c>
      <c r="C2268" t="s">
        <v>13333</v>
      </c>
      <c r="D2268">
        <v>1983</v>
      </c>
      <c r="E2268" t="s">
        <v>3022</v>
      </c>
      <c r="F2268" t="s">
        <v>13334</v>
      </c>
      <c r="G2268">
        <v>8</v>
      </c>
      <c r="J2268">
        <v>8</v>
      </c>
      <c r="K2268" t="s">
        <v>37027</v>
      </c>
      <c r="L2268" t="s">
        <v>37095</v>
      </c>
      <c r="M2268" t="s">
        <v>37517</v>
      </c>
      <c r="N2268" t="s">
        <v>37097</v>
      </c>
      <c r="O2268" t="s">
        <v>37098</v>
      </c>
      <c r="P2268" t="s">
        <v>37524</v>
      </c>
      <c r="Q2268">
        <v>27.65</v>
      </c>
      <c r="R2268">
        <v>-80.383332999999993</v>
      </c>
      <c r="S2268">
        <v>10</v>
      </c>
      <c r="T2268">
        <v>13.9834710743801</v>
      </c>
      <c r="U2268">
        <v>4.0138077000605099</v>
      </c>
      <c r="V2268">
        <v>90</v>
      </c>
      <c r="W2268">
        <v>14</v>
      </c>
    </row>
    <row r="2269" spans="1:23">
      <c r="A2269" t="s">
        <v>37516</v>
      </c>
      <c r="B2269" t="s">
        <v>13332</v>
      </c>
      <c r="C2269" t="s">
        <v>13333</v>
      </c>
      <c r="D2269">
        <v>1983</v>
      </c>
      <c r="E2269" t="s">
        <v>3022</v>
      </c>
      <c r="F2269" t="s">
        <v>13334</v>
      </c>
      <c r="G2269">
        <v>8</v>
      </c>
      <c r="J2269">
        <v>8</v>
      </c>
      <c r="K2269" t="s">
        <v>37027</v>
      </c>
      <c r="L2269" t="s">
        <v>37095</v>
      </c>
      <c r="M2269" t="s">
        <v>37517</v>
      </c>
      <c r="N2269" t="s">
        <v>37097</v>
      </c>
      <c r="O2269" t="s">
        <v>37098</v>
      </c>
      <c r="P2269" t="s">
        <v>37524</v>
      </c>
      <c r="Q2269">
        <v>27.65</v>
      </c>
      <c r="R2269">
        <v>-80.383332999999993</v>
      </c>
      <c r="S2269">
        <v>10</v>
      </c>
      <c r="T2269">
        <v>14.975206611570201</v>
      </c>
      <c r="U2269">
        <v>0.99022374521268797</v>
      </c>
      <c r="V2269">
        <v>90</v>
      </c>
      <c r="W2269">
        <v>15</v>
      </c>
    </row>
    <row r="2270" spans="1:23">
      <c r="A2270" t="s">
        <v>37516</v>
      </c>
      <c r="B2270" t="s">
        <v>13332</v>
      </c>
      <c r="C2270" t="s">
        <v>13333</v>
      </c>
      <c r="D2270">
        <v>1983</v>
      </c>
      <c r="E2270" t="s">
        <v>3022</v>
      </c>
      <c r="F2270" t="s">
        <v>13334</v>
      </c>
      <c r="G2270">
        <v>8</v>
      </c>
      <c r="J2270">
        <v>8</v>
      </c>
      <c r="K2270" t="s">
        <v>37027</v>
      </c>
      <c r="L2270" t="s">
        <v>37095</v>
      </c>
      <c r="M2270" t="s">
        <v>37517</v>
      </c>
      <c r="N2270" t="s">
        <v>37097</v>
      </c>
      <c r="O2270" t="s">
        <v>37098</v>
      </c>
      <c r="P2270" t="s">
        <v>37524</v>
      </c>
      <c r="Q2270">
        <v>27.65</v>
      </c>
      <c r="R2270">
        <v>-80.383332999999993</v>
      </c>
      <c r="S2270">
        <v>10</v>
      </c>
      <c r="T2270">
        <v>15.9669421487603</v>
      </c>
      <c r="U2270">
        <v>7.1129812537795001</v>
      </c>
      <c r="V2270">
        <v>90</v>
      </c>
      <c r="W2270">
        <v>16</v>
      </c>
    </row>
    <row r="2271" spans="1:23">
      <c r="A2271" t="s">
        <v>37516</v>
      </c>
      <c r="B2271" t="s">
        <v>13332</v>
      </c>
      <c r="C2271" t="s">
        <v>13333</v>
      </c>
      <c r="D2271">
        <v>1983</v>
      </c>
      <c r="E2271" t="s">
        <v>3022</v>
      </c>
      <c r="F2271" t="s">
        <v>13334</v>
      </c>
      <c r="G2271">
        <v>8</v>
      </c>
      <c r="J2271">
        <v>8</v>
      </c>
      <c r="K2271" t="s">
        <v>37027</v>
      </c>
      <c r="L2271" t="s">
        <v>37095</v>
      </c>
      <c r="M2271" t="s">
        <v>37517</v>
      </c>
      <c r="N2271" t="s">
        <v>37097</v>
      </c>
      <c r="O2271" t="s">
        <v>37098</v>
      </c>
      <c r="P2271" t="s">
        <v>37524</v>
      </c>
      <c r="Q2271">
        <v>27.65</v>
      </c>
      <c r="R2271">
        <v>-80.383332999999993</v>
      </c>
      <c r="S2271">
        <v>10</v>
      </c>
      <c r="T2271">
        <v>24</v>
      </c>
      <c r="U2271">
        <v>0.60975609756098903</v>
      </c>
      <c r="V2271">
        <v>90</v>
      </c>
      <c r="W2271">
        <v>24</v>
      </c>
    </row>
    <row r="2272" spans="1:23">
      <c r="A2272" t="s">
        <v>37516</v>
      </c>
      <c r="B2272" t="s">
        <v>13332</v>
      </c>
      <c r="C2272" t="s">
        <v>13333</v>
      </c>
      <c r="D2272">
        <v>1983</v>
      </c>
      <c r="E2272" t="s">
        <v>3022</v>
      </c>
      <c r="F2272" t="s">
        <v>13334</v>
      </c>
      <c r="G2272">
        <v>8</v>
      </c>
      <c r="J2272">
        <v>8</v>
      </c>
      <c r="K2272" t="s">
        <v>37027</v>
      </c>
      <c r="L2272" t="s">
        <v>37095</v>
      </c>
      <c r="M2272" t="s">
        <v>37517</v>
      </c>
      <c r="N2272" t="s">
        <v>37097</v>
      </c>
      <c r="O2272" t="s">
        <v>37098</v>
      </c>
      <c r="P2272" t="s">
        <v>37525</v>
      </c>
      <c r="Q2272">
        <v>41.613332999999997</v>
      </c>
      <c r="R2272">
        <v>-86.247500000000002</v>
      </c>
      <c r="S2272">
        <v>9</v>
      </c>
      <c r="T2272">
        <v>10.0395604395604</v>
      </c>
      <c r="U2272">
        <v>77.692307692307594</v>
      </c>
      <c r="V2272">
        <v>90</v>
      </c>
      <c r="W2272">
        <v>10</v>
      </c>
    </row>
    <row r="2273" spans="1:23">
      <c r="A2273" t="s">
        <v>37516</v>
      </c>
      <c r="B2273" t="s">
        <v>13332</v>
      </c>
      <c r="C2273" t="s">
        <v>13333</v>
      </c>
      <c r="D2273">
        <v>1983</v>
      </c>
      <c r="E2273" t="s">
        <v>3022</v>
      </c>
      <c r="F2273" t="s">
        <v>13334</v>
      </c>
      <c r="G2273">
        <v>8</v>
      </c>
      <c r="J2273">
        <v>8</v>
      </c>
      <c r="K2273" t="s">
        <v>37027</v>
      </c>
      <c r="L2273" t="s">
        <v>37095</v>
      </c>
      <c r="M2273" t="s">
        <v>37517</v>
      </c>
      <c r="N2273" t="s">
        <v>37097</v>
      </c>
      <c r="O2273" t="s">
        <v>37098</v>
      </c>
      <c r="P2273" t="s">
        <v>37525</v>
      </c>
      <c r="Q2273">
        <v>41.613332999999997</v>
      </c>
      <c r="R2273">
        <v>-86.247500000000002</v>
      </c>
      <c r="S2273">
        <v>9</v>
      </c>
      <c r="T2273">
        <v>11.0294505494505</v>
      </c>
      <c r="U2273">
        <v>76.923076923076906</v>
      </c>
      <c r="V2273">
        <v>90</v>
      </c>
      <c r="W2273">
        <v>11</v>
      </c>
    </row>
    <row r="2274" spans="1:23">
      <c r="A2274" t="s">
        <v>37516</v>
      </c>
      <c r="B2274" t="s">
        <v>13332</v>
      </c>
      <c r="C2274" t="s">
        <v>13333</v>
      </c>
      <c r="D2274">
        <v>1983</v>
      </c>
      <c r="E2274" t="s">
        <v>3022</v>
      </c>
      <c r="F2274" t="s">
        <v>13334</v>
      </c>
      <c r="G2274">
        <v>8</v>
      </c>
      <c r="J2274">
        <v>8</v>
      </c>
      <c r="K2274" t="s">
        <v>37027</v>
      </c>
      <c r="L2274" t="s">
        <v>37095</v>
      </c>
      <c r="M2274" t="s">
        <v>37517</v>
      </c>
      <c r="N2274" t="s">
        <v>37097</v>
      </c>
      <c r="O2274" t="s">
        <v>37098</v>
      </c>
      <c r="P2274" t="s">
        <v>37525</v>
      </c>
      <c r="Q2274">
        <v>41.613332999999997</v>
      </c>
      <c r="R2274">
        <v>-86.247500000000002</v>
      </c>
      <c r="S2274">
        <v>9</v>
      </c>
      <c r="T2274">
        <v>12.068571428571399</v>
      </c>
      <c r="U2274">
        <v>40.769230769230703</v>
      </c>
      <c r="V2274">
        <v>90</v>
      </c>
      <c r="W2274">
        <v>12</v>
      </c>
    </row>
    <row r="2275" spans="1:23">
      <c r="A2275" t="s">
        <v>37516</v>
      </c>
      <c r="B2275" t="s">
        <v>13332</v>
      </c>
      <c r="C2275" t="s">
        <v>13333</v>
      </c>
      <c r="D2275">
        <v>1983</v>
      </c>
      <c r="E2275" t="s">
        <v>3022</v>
      </c>
      <c r="F2275" t="s">
        <v>13334</v>
      </c>
      <c r="G2275">
        <v>8</v>
      </c>
      <c r="J2275">
        <v>8</v>
      </c>
      <c r="K2275" t="s">
        <v>37027</v>
      </c>
      <c r="L2275" t="s">
        <v>37095</v>
      </c>
      <c r="M2275" t="s">
        <v>37517</v>
      </c>
      <c r="N2275" t="s">
        <v>37097</v>
      </c>
      <c r="O2275" t="s">
        <v>37098</v>
      </c>
      <c r="P2275" t="s">
        <v>37525</v>
      </c>
      <c r="Q2275">
        <v>41.613332999999997</v>
      </c>
      <c r="R2275">
        <v>-86.247500000000002</v>
      </c>
      <c r="S2275">
        <v>9</v>
      </c>
      <c r="T2275">
        <v>13.1082783882783</v>
      </c>
      <c r="U2275">
        <v>5.3846153846153504</v>
      </c>
      <c r="V2275">
        <v>90</v>
      </c>
      <c r="W2275">
        <v>13</v>
      </c>
    </row>
    <row r="2276" spans="1:23">
      <c r="A2276" t="s">
        <v>37516</v>
      </c>
      <c r="B2276" t="s">
        <v>13332</v>
      </c>
      <c r="C2276" t="s">
        <v>13333</v>
      </c>
      <c r="D2276">
        <v>1983</v>
      </c>
      <c r="E2276" t="s">
        <v>3022</v>
      </c>
      <c r="F2276" t="s">
        <v>13334</v>
      </c>
      <c r="G2276">
        <v>8</v>
      </c>
      <c r="J2276">
        <v>8</v>
      </c>
      <c r="K2276" t="s">
        <v>37027</v>
      </c>
      <c r="L2276" t="s">
        <v>37095</v>
      </c>
      <c r="M2276" t="s">
        <v>37517</v>
      </c>
      <c r="N2276" t="s">
        <v>37097</v>
      </c>
      <c r="O2276" t="s">
        <v>37098</v>
      </c>
      <c r="P2276" t="s">
        <v>37525</v>
      </c>
      <c r="Q2276">
        <v>41.613332999999997</v>
      </c>
      <c r="R2276">
        <v>-86.247500000000002</v>
      </c>
      <c r="S2276">
        <v>9</v>
      </c>
      <c r="T2276">
        <v>14.100512820512799</v>
      </c>
      <c r="U2276">
        <v>7.6923076923076703</v>
      </c>
      <c r="V2276">
        <v>90</v>
      </c>
      <c r="W2276">
        <v>14</v>
      </c>
    </row>
    <row r="2277" spans="1:23">
      <c r="A2277" t="s">
        <v>37516</v>
      </c>
      <c r="B2277" t="s">
        <v>13332</v>
      </c>
      <c r="C2277" t="s">
        <v>13333</v>
      </c>
      <c r="D2277">
        <v>1983</v>
      </c>
      <c r="E2277" t="s">
        <v>3022</v>
      </c>
      <c r="F2277" t="s">
        <v>13334</v>
      </c>
      <c r="G2277">
        <v>8</v>
      </c>
      <c r="J2277">
        <v>8</v>
      </c>
      <c r="K2277" t="s">
        <v>37027</v>
      </c>
      <c r="L2277" t="s">
        <v>37095</v>
      </c>
      <c r="M2277" t="s">
        <v>37517</v>
      </c>
      <c r="N2277" t="s">
        <v>37097</v>
      </c>
      <c r="O2277" t="s">
        <v>37098</v>
      </c>
      <c r="P2277" t="s">
        <v>37525</v>
      </c>
      <c r="Q2277">
        <v>41.613332999999997</v>
      </c>
      <c r="R2277">
        <v>-86.247500000000002</v>
      </c>
      <c r="S2277">
        <v>9</v>
      </c>
      <c r="T2277">
        <v>15.0118681318681</v>
      </c>
      <c r="U2277">
        <v>3.8461538461538098</v>
      </c>
      <c r="V2277">
        <v>90</v>
      </c>
      <c r="W2277">
        <v>15</v>
      </c>
    </row>
    <row r="2278" spans="1:23">
      <c r="A2278" t="s">
        <v>37516</v>
      </c>
      <c r="B2278" t="s">
        <v>13332</v>
      </c>
      <c r="C2278" t="s">
        <v>13333</v>
      </c>
      <c r="D2278">
        <v>1983</v>
      </c>
      <c r="E2278" t="s">
        <v>3022</v>
      </c>
      <c r="F2278" t="s">
        <v>13334</v>
      </c>
      <c r="G2278">
        <v>8</v>
      </c>
      <c r="J2278">
        <v>8</v>
      </c>
      <c r="K2278" t="s">
        <v>37027</v>
      </c>
      <c r="L2278" t="s">
        <v>37095</v>
      </c>
      <c r="M2278" t="s">
        <v>37517</v>
      </c>
      <c r="N2278" t="s">
        <v>37097</v>
      </c>
      <c r="O2278" t="s">
        <v>37098</v>
      </c>
      <c r="P2278" t="s">
        <v>37525</v>
      </c>
      <c r="Q2278">
        <v>41.613332999999997</v>
      </c>
      <c r="R2278">
        <v>-86.247500000000002</v>
      </c>
      <c r="S2278">
        <v>9</v>
      </c>
      <c r="T2278">
        <v>16.0017582417582</v>
      </c>
      <c r="U2278">
        <v>3.07692307692309</v>
      </c>
      <c r="V2278">
        <v>90</v>
      </c>
      <c r="W2278">
        <v>16</v>
      </c>
    </row>
    <row r="2279" spans="1:23">
      <c r="A2279" t="s">
        <v>37516</v>
      </c>
      <c r="B2279" t="s">
        <v>13332</v>
      </c>
      <c r="C2279" t="s">
        <v>13333</v>
      </c>
      <c r="D2279">
        <v>1983</v>
      </c>
      <c r="E2279" t="s">
        <v>3022</v>
      </c>
      <c r="F2279" t="s">
        <v>13334</v>
      </c>
      <c r="G2279">
        <v>8</v>
      </c>
      <c r="J2279">
        <v>8</v>
      </c>
      <c r="K2279" t="s">
        <v>37027</v>
      </c>
      <c r="L2279" t="s">
        <v>37095</v>
      </c>
      <c r="M2279" t="s">
        <v>37517</v>
      </c>
      <c r="N2279" t="s">
        <v>37097</v>
      </c>
      <c r="O2279" t="s">
        <v>37098</v>
      </c>
      <c r="P2279" t="s">
        <v>37525</v>
      </c>
      <c r="Q2279">
        <v>41.613332999999997</v>
      </c>
      <c r="R2279">
        <v>-86.247500000000002</v>
      </c>
      <c r="S2279">
        <v>9</v>
      </c>
      <c r="T2279">
        <v>16.9957509157509</v>
      </c>
      <c r="U2279">
        <v>7.6923076923076703</v>
      </c>
      <c r="V2279">
        <v>90</v>
      </c>
      <c r="W2279">
        <v>17</v>
      </c>
    </row>
    <row r="2280" spans="1:23">
      <c r="A2280" t="s">
        <v>37516</v>
      </c>
      <c r="B2280" t="s">
        <v>13332</v>
      </c>
      <c r="C2280" t="s">
        <v>13333</v>
      </c>
      <c r="D2280">
        <v>1983</v>
      </c>
      <c r="E2280" t="s">
        <v>3022</v>
      </c>
      <c r="F2280" t="s">
        <v>13334</v>
      </c>
      <c r="G2280">
        <v>8</v>
      </c>
      <c r="J2280">
        <v>8</v>
      </c>
      <c r="K2280" t="s">
        <v>37027</v>
      </c>
      <c r="L2280" t="s">
        <v>37095</v>
      </c>
      <c r="M2280" t="s">
        <v>37517</v>
      </c>
      <c r="N2280" t="s">
        <v>37097</v>
      </c>
      <c r="O2280" t="s">
        <v>37098</v>
      </c>
      <c r="P2280" t="s">
        <v>37525</v>
      </c>
      <c r="Q2280">
        <v>41.613332999999997</v>
      </c>
      <c r="R2280">
        <v>-86.247500000000002</v>
      </c>
      <c r="S2280">
        <v>9</v>
      </c>
      <c r="T2280">
        <v>24.008205128205098</v>
      </c>
      <c r="U2280">
        <v>11.5384615384616</v>
      </c>
      <c r="V2280">
        <v>90</v>
      </c>
      <c r="W2280">
        <v>24</v>
      </c>
    </row>
    <row r="2281" spans="1:23">
      <c r="A2281" t="s">
        <v>37526</v>
      </c>
      <c r="B2281" t="s">
        <v>12951</v>
      </c>
      <c r="C2281" t="s">
        <v>12952</v>
      </c>
      <c r="D2281">
        <v>1992</v>
      </c>
      <c r="E2281" t="s">
        <v>188</v>
      </c>
      <c r="F2281" t="s">
        <v>12954</v>
      </c>
      <c r="G2281">
        <v>5</v>
      </c>
      <c r="J2281">
        <v>5</v>
      </c>
      <c r="K2281" t="s">
        <v>37173</v>
      </c>
      <c r="L2281" t="s">
        <v>37174</v>
      </c>
      <c r="M2281" t="s">
        <v>37175</v>
      </c>
      <c r="N2281" t="s">
        <v>37176</v>
      </c>
      <c r="O2281" t="s">
        <v>37098</v>
      </c>
      <c r="P2281" t="s">
        <v>37527</v>
      </c>
      <c r="Q2281">
        <v>34.516666999999998</v>
      </c>
      <c r="R2281">
        <v>135.85</v>
      </c>
      <c r="S2281">
        <v>8</v>
      </c>
      <c r="T2281">
        <v>8.9940968122786291</v>
      </c>
      <c r="U2281">
        <v>80.097990015345403</v>
      </c>
      <c r="V2281">
        <v>40</v>
      </c>
      <c r="W2281">
        <v>9</v>
      </c>
    </row>
    <row r="2282" spans="1:23">
      <c r="A2282" t="s">
        <v>37526</v>
      </c>
      <c r="B2282" t="s">
        <v>12951</v>
      </c>
      <c r="C2282" t="s">
        <v>12952</v>
      </c>
      <c r="D2282">
        <v>1992</v>
      </c>
      <c r="E2282" t="s">
        <v>188</v>
      </c>
      <c r="F2282" t="s">
        <v>12954</v>
      </c>
      <c r="G2282">
        <v>5</v>
      </c>
      <c r="J2282">
        <v>5</v>
      </c>
      <c r="K2282" t="s">
        <v>37173</v>
      </c>
      <c r="L2282" t="s">
        <v>37174</v>
      </c>
      <c r="M2282" t="s">
        <v>37175</v>
      </c>
      <c r="N2282" t="s">
        <v>37176</v>
      </c>
      <c r="O2282" t="s">
        <v>37098</v>
      </c>
      <c r="P2282" t="s">
        <v>37527</v>
      </c>
      <c r="Q2282">
        <v>34.516666999999998</v>
      </c>
      <c r="R2282">
        <v>135.85</v>
      </c>
      <c r="S2282">
        <v>8</v>
      </c>
      <c r="T2282">
        <v>9.9976387249114502</v>
      </c>
      <c r="U2282">
        <v>86.265153207301907</v>
      </c>
      <c r="V2282">
        <v>40</v>
      </c>
      <c r="W2282">
        <v>10</v>
      </c>
    </row>
    <row r="2283" spans="1:23">
      <c r="A2283" t="s">
        <v>37526</v>
      </c>
      <c r="B2283" t="s">
        <v>12951</v>
      </c>
      <c r="C2283" t="s">
        <v>12952</v>
      </c>
      <c r="D2283">
        <v>1992</v>
      </c>
      <c r="E2283" t="s">
        <v>188</v>
      </c>
      <c r="F2283" t="s">
        <v>12954</v>
      </c>
      <c r="G2283">
        <v>5</v>
      </c>
      <c r="J2283">
        <v>5</v>
      </c>
      <c r="K2283" t="s">
        <v>37173</v>
      </c>
      <c r="L2283" t="s">
        <v>37174</v>
      </c>
      <c r="M2283" t="s">
        <v>37175</v>
      </c>
      <c r="N2283" t="s">
        <v>37176</v>
      </c>
      <c r="O2283" t="s">
        <v>37098</v>
      </c>
      <c r="P2283" t="s">
        <v>37527</v>
      </c>
      <c r="Q2283">
        <v>34.516666999999998</v>
      </c>
      <c r="R2283">
        <v>135.85</v>
      </c>
      <c r="S2283">
        <v>8</v>
      </c>
      <c r="T2283">
        <v>11.0070838252656</v>
      </c>
      <c r="U2283">
        <v>89.852608860873303</v>
      </c>
      <c r="V2283">
        <v>40</v>
      </c>
      <c r="W2283">
        <v>11</v>
      </c>
    </row>
    <row r="2284" spans="1:23">
      <c r="A2284" t="s">
        <v>37526</v>
      </c>
      <c r="B2284" t="s">
        <v>12951</v>
      </c>
      <c r="C2284" t="s">
        <v>12952</v>
      </c>
      <c r="D2284">
        <v>1992</v>
      </c>
      <c r="E2284" t="s">
        <v>188</v>
      </c>
      <c r="F2284" t="s">
        <v>12954</v>
      </c>
      <c r="G2284">
        <v>5</v>
      </c>
      <c r="J2284">
        <v>5</v>
      </c>
      <c r="K2284" t="s">
        <v>37173</v>
      </c>
      <c r="L2284" t="s">
        <v>37174</v>
      </c>
      <c r="M2284" t="s">
        <v>37175</v>
      </c>
      <c r="N2284" t="s">
        <v>37176</v>
      </c>
      <c r="O2284" t="s">
        <v>37098</v>
      </c>
      <c r="P2284" t="s">
        <v>37527</v>
      </c>
      <c r="Q2284">
        <v>34.516666999999998</v>
      </c>
      <c r="R2284">
        <v>135.85</v>
      </c>
      <c r="S2284">
        <v>8</v>
      </c>
      <c r="T2284">
        <v>12.004722550177</v>
      </c>
      <c r="U2284">
        <v>92.088423080158606</v>
      </c>
      <c r="V2284">
        <v>40</v>
      </c>
      <c r="W2284">
        <v>12</v>
      </c>
    </row>
    <row r="2285" spans="1:23">
      <c r="A2285" t="s">
        <v>37526</v>
      </c>
      <c r="B2285" t="s">
        <v>12951</v>
      </c>
      <c r="C2285" t="s">
        <v>12952</v>
      </c>
      <c r="D2285">
        <v>1992</v>
      </c>
      <c r="E2285" t="s">
        <v>188</v>
      </c>
      <c r="F2285" t="s">
        <v>12954</v>
      </c>
      <c r="G2285">
        <v>5</v>
      </c>
      <c r="J2285">
        <v>5</v>
      </c>
      <c r="K2285" t="s">
        <v>37173</v>
      </c>
      <c r="L2285" t="s">
        <v>37174</v>
      </c>
      <c r="M2285" t="s">
        <v>37175</v>
      </c>
      <c r="N2285" t="s">
        <v>37176</v>
      </c>
      <c r="O2285" t="s">
        <v>37098</v>
      </c>
      <c r="P2285" t="s">
        <v>37527</v>
      </c>
      <c r="Q2285">
        <v>34.516666999999998</v>
      </c>
      <c r="R2285">
        <v>135.85</v>
      </c>
      <c r="S2285">
        <v>8</v>
      </c>
      <c r="T2285">
        <v>12.488783943329301</v>
      </c>
      <c r="U2285">
        <v>70.110144490309693</v>
      </c>
      <c r="V2285">
        <v>40</v>
      </c>
      <c r="W2285">
        <v>12.5</v>
      </c>
    </row>
    <row r="2286" spans="1:23">
      <c r="A2286" t="s">
        <v>37526</v>
      </c>
      <c r="B2286" t="s">
        <v>12951</v>
      </c>
      <c r="C2286" t="s">
        <v>12952</v>
      </c>
      <c r="D2286">
        <v>1992</v>
      </c>
      <c r="E2286" t="s">
        <v>188</v>
      </c>
      <c r="F2286" t="s">
        <v>12954</v>
      </c>
      <c r="G2286">
        <v>5</v>
      </c>
      <c r="J2286">
        <v>5</v>
      </c>
      <c r="K2286" t="s">
        <v>37173</v>
      </c>
      <c r="L2286" t="s">
        <v>37174</v>
      </c>
      <c r="M2286" t="s">
        <v>37175</v>
      </c>
      <c r="N2286" t="s">
        <v>37176</v>
      </c>
      <c r="O2286" t="s">
        <v>37098</v>
      </c>
      <c r="P2286" t="s">
        <v>37527</v>
      </c>
      <c r="Q2286">
        <v>34.516666999999998</v>
      </c>
      <c r="R2286">
        <v>135.85</v>
      </c>
      <c r="S2286">
        <v>8</v>
      </c>
      <c r="T2286">
        <v>12.9846517119244</v>
      </c>
      <c r="U2286">
        <v>36.4613943126339</v>
      </c>
      <c r="V2286">
        <v>40</v>
      </c>
      <c r="W2286">
        <v>13</v>
      </c>
    </row>
    <row r="2287" spans="1:23">
      <c r="A2287" t="s">
        <v>37526</v>
      </c>
      <c r="B2287" t="s">
        <v>12951</v>
      </c>
      <c r="C2287" t="s">
        <v>12952</v>
      </c>
      <c r="D2287">
        <v>1992</v>
      </c>
      <c r="E2287" t="s">
        <v>188</v>
      </c>
      <c r="F2287" t="s">
        <v>12954</v>
      </c>
      <c r="G2287">
        <v>5</v>
      </c>
      <c r="J2287">
        <v>5</v>
      </c>
      <c r="K2287" t="s">
        <v>37173</v>
      </c>
      <c r="L2287" t="s">
        <v>37174</v>
      </c>
      <c r="M2287" t="s">
        <v>37175</v>
      </c>
      <c r="N2287" t="s">
        <v>37176</v>
      </c>
      <c r="O2287" t="s">
        <v>37098</v>
      </c>
      <c r="P2287" t="s">
        <v>37527</v>
      </c>
      <c r="Q2287">
        <v>34.516666999999998</v>
      </c>
      <c r="R2287">
        <v>135.85</v>
      </c>
      <c r="S2287">
        <v>8</v>
      </c>
      <c r="T2287">
        <v>13.4923258559622</v>
      </c>
      <c r="U2287">
        <v>0.110231515190193</v>
      </c>
      <c r="V2287">
        <v>40</v>
      </c>
      <c r="W2287">
        <v>13.5</v>
      </c>
    </row>
    <row r="2288" spans="1:23">
      <c r="A2288" t="s">
        <v>37526</v>
      </c>
      <c r="B2288" t="s">
        <v>12951</v>
      </c>
      <c r="C2288" t="s">
        <v>12952</v>
      </c>
      <c r="D2288">
        <v>1992</v>
      </c>
      <c r="E2288" t="s">
        <v>188</v>
      </c>
      <c r="F2288" t="s">
        <v>12954</v>
      </c>
      <c r="G2288">
        <v>5</v>
      </c>
      <c r="J2288">
        <v>5</v>
      </c>
      <c r="K2288" t="s">
        <v>37173</v>
      </c>
      <c r="L2288" t="s">
        <v>37174</v>
      </c>
      <c r="M2288" t="s">
        <v>37175</v>
      </c>
      <c r="N2288" t="s">
        <v>37176</v>
      </c>
      <c r="O2288" t="s">
        <v>37098</v>
      </c>
      <c r="P2288" t="s">
        <v>37527</v>
      </c>
      <c r="Q2288">
        <v>35.011667000000003</v>
      </c>
      <c r="R2288">
        <v>135.76833300000001</v>
      </c>
      <c r="S2288">
        <v>8</v>
      </c>
      <c r="T2288">
        <v>13.9822904368358</v>
      </c>
      <c r="U2288">
        <v>0.24512007983082601</v>
      </c>
      <c r="V2288">
        <v>40</v>
      </c>
      <c r="W2288">
        <v>14</v>
      </c>
    </row>
    <row r="2289" spans="1:23">
      <c r="A2289" t="s">
        <v>37526</v>
      </c>
      <c r="B2289" t="s">
        <v>12951</v>
      </c>
      <c r="C2289" t="s">
        <v>12952</v>
      </c>
      <c r="D2289">
        <v>1992</v>
      </c>
      <c r="E2289" t="s">
        <v>188</v>
      </c>
      <c r="F2289" t="s">
        <v>12954</v>
      </c>
      <c r="G2289">
        <v>5</v>
      </c>
      <c r="J2289">
        <v>5</v>
      </c>
      <c r="K2289" t="s">
        <v>37173</v>
      </c>
      <c r="L2289" t="s">
        <v>37174</v>
      </c>
      <c r="M2289" t="s">
        <v>37175</v>
      </c>
      <c r="N2289" t="s">
        <v>37176</v>
      </c>
      <c r="O2289" t="s">
        <v>37098</v>
      </c>
      <c r="P2289" t="s">
        <v>37528</v>
      </c>
      <c r="Q2289">
        <v>34.596666999999997</v>
      </c>
      <c r="R2289">
        <v>135.83750000000001</v>
      </c>
      <c r="S2289">
        <v>6</v>
      </c>
      <c r="T2289">
        <v>9.0059031877213602</v>
      </c>
      <c r="U2289">
        <v>97.665847665847593</v>
      </c>
      <c r="V2289">
        <v>40</v>
      </c>
      <c r="W2289">
        <v>9</v>
      </c>
    </row>
    <row r="2290" spans="1:23">
      <c r="A2290" t="s">
        <v>37526</v>
      </c>
      <c r="B2290" t="s">
        <v>12951</v>
      </c>
      <c r="C2290" t="s">
        <v>12952</v>
      </c>
      <c r="D2290">
        <v>1992</v>
      </c>
      <c r="E2290" t="s">
        <v>188</v>
      </c>
      <c r="F2290" t="s">
        <v>12954</v>
      </c>
      <c r="G2290">
        <v>5</v>
      </c>
      <c r="J2290">
        <v>5</v>
      </c>
      <c r="K2290" t="s">
        <v>37173</v>
      </c>
      <c r="L2290" t="s">
        <v>37174</v>
      </c>
      <c r="M2290" t="s">
        <v>37175</v>
      </c>
      <c r="N2290" t="s">
        <v>37176</v>
      </c>
      <c r="O2290" t="s">
        <v>37098</v>
      </c>
      <c r="P2290" t="s">
        <v>37528</v>
      </c>
      <c r="Q2290">
        <v>34.596666999999997</v>
      </c>
      <c r="R2290">
        <v>135.83750000000001</v>
      </c>
      <c r="S2290">
        <v>6</v>
      </c>
      <c r="T2290">
        <v>10.0094451003541</v>
      </c>
      <c r="U2290">
        <v>97.076254101047496</v>
      </c>
      <c r="V2290">
        <v>40</v>
      </c>
      <c r="W2290">
        <v>10</v>
      </c>
    </row>
    <row r="2291" spans="1:23">
      <c r="A2291" t="s">
        <v>37526</v>
      </c>
      <c r="B2291" t="s">
        <v>12951</v>
      </c>
      <c r="C2291" t="s">
        <v>12952</v>
      </c>
      <c r="D2291">
        <v>1992</v>
      </c>
      <c r="E2291" t="s">
        <v>188</v>
      </c>
      <c r="F2291" t="s">
        <v>12954</v>
      </c>
      <c r="G2291">
        <v>5</v>
      </c>
      <c r="J2291">
        <v>5</v>
      </c>
      <c r="K2291" t="s">
        <v>37173</v>
      </c>
      <c r="L2291" t="s">
        <v>37174</v>
      </c>
      <c r="M2291" t="s">
        <v>37175</v>
      </c>
      <c r="N2291" t="s">
        <v>37176</v>
      </c>
      <c r="O2291" t="s">
        <v>37098</v>
      </c>
      <c r="P2291" t="s">
        <v>37528</v>
      </c>
      <c r="Q2291">
        <v>34.596666999999997</v>
      </c>
      <c r="R2291">
        <v>135.83750000000001</v>
      </c>
      <c r="S2291">
        <v>6</v>
      </c>
      <c r="T2291">
        <v>10.989374262101499</v>
      </c>
      <c r="U2291">
        <v>95.748979633277102</v>
      </c>
      <c r="V2291">
        <v>40</v>
      </c>
      <c r="W2291">
        <v>11</v>
      </c>
    </row>
    <row r="2292" spans="1:23">
      <c r="A2292" t="s">
        <v>37526</v>
      </c>
      <c r="B2292" t="s">
        <v>12951</v>
      </c>
      <c r="C2292" t="s">
        <v>12952</v>
      </c>
      <c r="D2292">
        <v>1992</v>
      </c>
      <c r="E2292" t="s">
        <v>188</v>
      </c>
      <c r="F2292" t="s">
        <v>12954</v>
      </c>
      <c r="G2292">
        <v>5</v>
      </c>
      <c r="J2292">
        <v>5</v>
      </c>
      <c r="K2292" t="s">
        <v>37173</v>
      </c>
      <c r="L2292" t="s">
        <v>37174</v>
      </c>
      <c r="M2292" t="s">
        <v>37175</v>
      </c>
      <c r="N2292" t="s">
        <v>37176</v>
      </c>
      <c r="O2292" t="s">
        <v>37098</v>
      </c>
      <c r="P2292" t="s">
        <v>37528</v>
      </c>
      <c r="Q2292">
        <v>34.596666999999997</v>
      </c>
      <c r="R2292">
        <v>135.83750000000001</v>
      </c>
      <c r="S2292">
        <v>6</v>
      </c>
      <c r="T2292">
        <v>11.9870129870129</v>
      </c>
      <c r="U2292">
        <v>59.041304909073503</v>
      </c>
      <c r="V2292">
        <v>40</v>
      </c>
      <c r="W2292">
        <v>12</v>
      </c>
    </row>
    <row r="2293" spans="1:23">
      <c r="A2293" t="s">
        <v>37526</v>
      </c>
      <c r="B2293" t="s">
        <v>12951</v>
      </c>
      <c r="C2293" t="s">
        <v>12952</v>
      </c>
      <c r="D2293">
        <v>1992</v>
      </c>
      <c r="E2293" t="s">
        <v>188</v>
      </c>
      <c r="F2293" t="s">
        <v>12954</v>
      </c>
      <c r="G2293">
        <v>5</v>
      </c>
      <c r="J2293">
        <v>5</v>
      </c>
      <c r="K2293" t="s">
        <v>37173</v>
      </c>
      <c r="L2293" t="s">
        <v>37174</v>
      </c>
      <c r="M2293" t="s">
        <v>37175</v>
      </c>
      <c r="N2293" t="s">
        <v>37176</v>
      </c>
      <c r="O2293" t="s">
        <v>37098</v>
      </c>
      <c r="P2293" t="s">
        <v>37528</v>
      </c>
      <c r="Q2293">
        <v>34.596666999999997</v>
      </c>
      <c r="R2293">
        <v>135.83750000000001</v>
      </c>
      <c r="S2293">
        <v>6</v>
      </c>
      <c r="T2293">
        <v>12.996458087367101</v>
      </c>
      <c r="U2293">
        <v>62.6287605626448</v>
      </c>
      <c r="V2293">
        <v>40</v>
      </c>
      <c r="W2293">
        <v>13</v>
      </c>
    </row>
    <row r="2294" spans="1:23">
      <c r="A2294" t="s">
        <v>37526</v>
      </c>
      <c r="B2294" t="s">
        <v>12951</v>
      </c>
      <c r="C2294" t="s">
        <v>12952</v>
      </c>
      <c r="D2294">
        <v>1992</v>
      </c>
      <c r="E2294" t="s">
        <v>188</v>
      </c>
      <c r="F2294" t="s">
        <v>12954</v>
      </c>
      <c r="G2294">
        <v>5</v>
      </c>
      <c r="J2294">
        <v>5</v>
      </c>
      <c r="K2294" t="s">
        <v>37173</v>
      </c>
      <c r="L2294" t="s">
        <v>37174</v>
      </c>
      <c r="M2294" t="s">
        <v>37175</v>
      </c>
      <c r="N2294" t="s">
        <v>37176</v>
      </c>
      <c r="O2294" t="s">
        <v>37098</v>
      </c>
      <c r="P2294" t="s">
        <v>37528</v>
      </c>
      <c r="Q2294">
        <v>34.596666999999997</v>
      </c>
      <c r="R2294">
        <v>135.83750000000001</v>
      </c>
      <c r="S2294">
        <v>6</v>
      </c>
      <c r="T2294">
        <v>13.9881936245572</v>
      </c>
      <c r="U2294">
        <v>0.24526512129817399</v>
      </c>
      <c r="V2294">
        <v>40</v>
      </c>
      <c r="W2294">
        <v>14</v>
      </c>
    </row>
    <row r="2295" spans="1:23">
      <c r="A2295" t="s">
        <v>37526</v>
      </c>
      <c r="B2295" t="s">
        <v>12951</v>
      </c>
      <c r="C2295" t="s">
        <v>12952</v>
      </c>
      <c r="D2295">
        <v>1992</v>
      </c>
      <c r="E2295" t="s">
        <v>188</v>
      </c>
      <c r="F2295" t="s">
        <v>12954</v>
      </c>
      <c r="G2295">
        <v>5</v>
      </c>
      <c r="J2295">
        <v>5</v>
      </c>
      <c r="K2295" t="s">
        <v>37173</v>
      </c>
      <c r="L2295" t="s">
        <v>37174</v>
      </c>
      <c r="M2295" t="s">
        <v>37175</v>
      </c>
      <c r="N2295" t="s">
        <v>37176</v>
      </c>
      <c r="O2295" t="s">
        <v>37098</v>
      </c>
      <c r="P2295" t="s">
        <v>37529</v>
      </c>
      <c r="Q2295">
        <v>34.516666999999998</v>
      </c>
      <c r="R2295">
        <v>135.85</v>
      </c>
      <c r="S2295">
        <v>6</v>
      </c>
      <c r="T2295">
        <v>9.0059031877213602</v>
      </c>
      <c r="U2295">
        <v>99.385749385749406</v>
      </c>
      <c r="V2295">
        <v>40</v>
      </c>
      <c r="W2295">
        <v>9</v>
      </c>
    </row>
    <row r="2296" spans="1:23">
      <c r="A2296" t="s">
        <v>37526</v>
      </c>
      <c r="B2296" t="s">
        <v>12951</v>
      </c>
      <c r="C2296" t="s">
        <v>12952</v>
      </c>
      <c r="D2296">
        <v>1992</v>
      </c>
      <c r="E2296" t="s">
        <v>188</v>
      </c>
      <c r="F2296" t="s">
        <v>12954</v>
      </c>
      <c r="G2296">
        <v>5</v>
      </c>
      <c r="J2296">
        <v>5</v>
      </c>
      <c r="K2296" t="s">
        <v>37173</v>
      </c>
      <c r="L2296" t="s">
        <v>37174</v>
      </c>
      <c r="M2296" t="s">
        <v>37175</v>
      </c>
      <c r="N2296" t="s">
        <v>37176</v>
      </c>
      <c r="O2296" t="s">
        <v>37098</v>
      </c>
      <c r="P2296" t="s">
        <v>37529</v>
      </c>
      <c r="Q2296">
        <v>34.516666999999998</v>
      </c>
      <c r="R2296">
        <v>135.85</v>
      </c>
      <c r="S2296">
        <v>6</v>
      </c>
      <c r="T2296">
        <v>9.9976387249114502</v>
      </c>
      <c r="U2296">
        <v>96.2160131581619</v>
      </c>
      <c r="V2296">
        <v>40</v>
      </c>
      <c r="W2296">
        <v>10</v>
      </c>
    </row>
    <row r="2297" spans="1:23">
      <c r="A2297" t="s">
        <v>37526</v>
      </c>
      <c r="B2297" t="s">
        <v>12951</v>
      </c>
      <c r="C2297" t="s">
        <v>12952</v>
      </c>
      <c r="D2297">
        <v>1992</v>
      </c>
      <c r="E2297" t="s">
        <v>188</v>
      </c>
      <c r="F2297" t="s">
        <v>12954</v>
      </c>
      <c r="G2297">
        <v>5</v>
      </c>
      <c r="J2297">
        <v>5</v>
      </c>
      <c r="K2297" t="s">
        <v>37173</v>
      </c>
      <c r="L2297" t="s">
        <v>37174</v>
      </c>
      <c r="M2297" t="s">
        <v>37175</v>
      </c>
      <c r="N2297" t="s">
        <v>37176</v>
      </c>
      <c r="O2297" t="s">
        <v>37098</v>
      </c>
      <c r="P2297" t="s">
        <v>37529</v>
      </c>
      <c r="Q2297">
        <v>34.516666999999998</v>
      </c>
      <c r="R2297">
        <v>135.85</v>
      </c>
      <c r="S2297">
        <v>6</v>
      </c>
      <c r="T2297">
        <v>11.0070838252656</v>
      </c>
      <c r="U2297">
        <v>96.977915986180406</v>
      </c>
      <c r="V2297">
        <v>40</v>
      </c>
      <c r="W2297">
        <v>11</v>
      </c>
    </row>
    <row r="2298" spans="1:23">
      <c r="A2298" t="s">
        <v>37526</v>
      </c>
      <c r="B2298" t="s">
        <v>12951</v>
      </c>
      <c r="C2298" t="s">
        <v>12952</v>
      </c>
      <c r="D2298">
        <v>1992</v>
      </c>
      <c r="E2298" t="s">
        <v>188</v>
      </c>
      <c r="F2298" t="s">
        <v>12954</v>
      </c>
      <c r="G2298">
        <v>5</v>
      </c>
      <c r="J2298">
        <v>5</v>
      </c>
      <c r="K2298" t="s">
        <v>37173</v>
      </c>
      <c r="L2298" t="s">
        <v>37174</v>
      </c>
      <c r="M2298" t="s">
        <v>37175</v>
      </c>
      <c r="N2298" t="s">
        <v>37176</v>
      </c>
      <c r="O2298" t="s">
        <v>37098</v>
      </c>
      <c r="P2298" t="s">
        <v>37529</v>
      </c>
      <c r="Q2298">
        <v>34.516666999999998</v>
      </c>
      <c r="R2298">
        <v>135.85</v>
      </c>
      <c r="S2298">
        <v>6</v>
      </c>
      <c r="T2298">
        <v>11.9988193624557</v>
      </c>
      <c r="U2298">
        <v>49.0907350411482</v>
      </c>
      <c r="V2298">
        <v>40</v>
      </c>
      <c r="W2298">
        <v>12</v>
      </c>
    </row>
    <row r="2299" spans="1:23">
      <c r="A2299" t="s">
        <v>37526</v>
      </c>
      <c r="B2299" t="s">
        <v>12951</v>
      </c>
      <c r="C2299" t="s">
        <v>12952</v>
      </c>
      <c r="D2299">
        <v>1992</v>
      </c>
      <c r="E2299" t="s">
        <v>188</v>
      </c>
      <c r="F2299" t="s">
        <v>12954</v>
      </c>
      <c r="G2299">
        <v>5</v>
      </c>
      <c r="J2299">
        <v>5</v>
      </c>
      <c r="K2299" t="s">
        <v>37173</v>
      </c>
      <c r="L2299" t="s">
        <v>37174</v>
      </c>
      <c r="M2299" t="s">
        <v>37175</v>
      </c>
      <c r="N2299" t="s">
        <v>37176</v>
      </c>
      <c r="O2299" t="s">
        <v>37098</v>
      </c>
      <c r="P2299" t="s">
        <v>37529</v>
      </c>
      <c r="Q2299">
        <v>34.516666999999998</v>
      </c>
      <c r="R2299">
        <v>135.85</v>
      </c>
      <c r="S2299">
        <v>6</v>
      </c>
      <c r="T2299">
        <v>12.488783943329301</v>
      </c>
      <c r="U2299">
        <v>1.1912255713908699</v>
      </c>
      <c r="V2299">
        <v>40</v>
      </c>
      <c r="W2299">
        <v>12.5</v>
      </c>
    </row>
    <row r="2300" spans="1:23">
      <c r="A2300" t="s">
        <v>37526</v>
      </c>
      <c r="B2300" t="s">
        <v>12951</v>
      </c>
      <c r="C2300" t="s">
        <v>12952</v>
      </c>
      <c r="D2300">
        <v>1992</v>
      </c>
      <c r="E2300" t="s">
        <v>188</v>
      </c>
      <c r="F2300" t="s">
        <v>12954</v>
      </c>
      <c r="G2300">
        <v>5</v>
      </c>
      <c r="J2300">
        <v>5</v>
      </c>
      <c r="K2300" t="s">
        <v>37173</v>
      </c>
      <c r="L2300" t="s">
        <v>37174</v>
      </c>
      <c r="M2300" t="s">
        <v>37175</v>
      </c>
      <c r="N2300" t="s">
        <v>37176</v>
      </c>
      <c r="O2300" t="s">
        <v>37098</v>
      </c>
      <c r="P2300" t="s">
        <v>37529</v>
      </c>
      <c r="Q2300">
        <v>34.516666999999998</v>
      </c>
      <c r="R2300">
        <v>135.85</v>
      </c>
      <c r="S2300">
        <v>6</v>
      </c>
      <c r="T2300">
        <v>13.008264462809899</v>
      </c>
      <c r="U2300">
        <v>-2.45120079830769E-2</v>
      </c>
      <c r="V2300">
        <v>40</v>
      </c>
      <c r="W2300">
        <v>13</v>
      </c>
    </row>
    <row r="2301" spans="1:23">
      <c r="A2301" t="s">
        <v>37526</v>
      </c>
      <c r="B2301" t="s">
        <v>12951</v>
      </c>
      <c r="C2301" t="s">
        <v>12952</v>
      </c>
      <c r="D2301">
        <v>1992</v>
      </c>
      <c r="E2301" t="s">
        <v>188</v>
      </c>
      <c r="F2301" t="s">
        <v>12954</v>
      </c>
      <c r="G2301">
        <v>5</v>
      </c>
      <c r="J2301">
        <v>5</v>
      </c>
      <c r="K2301" t="s">
        <v>37173</v>
      </c>
      <c r="L2301" t="s">
        <v>37174</v>
      </c>
      <c r="M2301" t="s">
        <v>37175</v>
      </c>
      <c r="N2301" t="s">
        <v>37176</v>
      </c>
      <c r="O2301" t="s">
        <v>37098</v>
      </c>
      <c r="P2301" t="s">
        <v>37530</v>
      </c>
      <c r="Q2301">
        <v>35.011667000000003</v>
      </c>
      <c r="R2301">
        <v>135.76833300000001</v>
      </c>
      <c r="S2301">
        <v>6</v>
      </c>
      <c r="T2301">
        <v>8.98819362455726</v>
      </c>
      <c r="U2301">
        <v>97.174012050045107</v>
      </c>
      <c r="V2301">
        <v>40</v>
      </c>
      <c r="W2301">
        <v>9</v>
      </c>
    </row>
    <row r="2302" spans="1:23">
      <c r="A2302" t="s">
        <v>37526</v>
      </c>
      <c r="B2302" t="s">
        <v>12951</v>
      </c>
      <c r="C2302" t="s">
        <v>12952</v>
      </c>
      <c r="D2302">
        <v>1992</v>
      </c>
      <c r="E2302" t="s">
        <v>188</v>
      </c>
      <c r="F2302" t="s">
        <v>12954</v>
      </c>
      <c r="G2302">
        <v>5</v>
      </c>
      <c r="J2302">
        <v>5</v>
      </c>
      <c r="K2302" t="s">
        <v>37173</v>
      </c>
      <c r="L2302" t="s">
        <v>37174</v>
      </c>
      <c r="M2302" t="s">
        <v>37175</v>
      </c>
      <c r="N2302" t="s">
        <v>37176</v>
      </c>
      <c r="O2302" t="s">
        <v>37098</v>
      </c>
      <c r="P2302" t="s">
        <v>37530</v>
      </c>
      <c r="Q2302">
        <v>35.011667000000003</v>
      </c>
      <c r="R2302">
        <v>135.76833300000001</v>
      </c>
      <c r="S2302">
        <v>6</v>
      </c>
      <c r="T2302">
        <v>9.9917355371900793</v>
      </c>
      <c r="U2302">
        <v>75.208497109323503</v>
      </c>
      <c r="V2302">
        <v>40</v>
      </c>
      <c r="W2302">
        <v>10</v>
      </c>
    </row>
    <row r="2303" spans="1:23">
      <c r="A2303" t="s">
        <v>37526</v>
      </c>
      <c r="B2303" t="s">
        <v>12951</v>
      </c>
      <c r="C2303" t="s">
        <v>12952</v>
      </c>
      <c r="D2303">
        <v>1992</v>
      </c>
      <c r="E2303" t="s">
        <v>188</v>
      </c>
      <c r="F2303" t="s">
        <v>12954</v>
      </c>
      <c r="G2303">
        <v>5</v>
      </c>
      <c r="J2303">
        <v>5</v>
      </c>
      <c r="K2303" t="s">
        <v>37173</v>
      </c>
      <c r="L2303" t="s">
        <v>37174</v>
      </c>
      <c r="M2303" t="s">
        <v>37175</v>
      </c>
      <c r="N2303" t="s">
        <v>37176</v>
      </c>
      <c r="O2303" t="s">
        <v>37098</v>
      </c>
      <c r="P2303" t="s">
        <v>37530</v>
      </c>
      <c r="Q2303">
        <v>35.011667000000003</v>
      </c>
      <c r="R2303">
        <v>135.76833300000001</v>
      </c>
      <c r="S2303">
        <v>6</v>
      </c>
      <c r="T2303">
        <v>11.0011806375442</v>
      </c>
      <c r="U2303">
        <v>65.6509896179317</v>
      </c>
      <c r="V2303">
        <v>40</v>
      </c>
      <c r="W2303">
        <v>11</v>
      </c>
    </row>
    <row r="2304" spans="1:23">
      <c r="A2304" t="s">
        <v>37526</v>
      </c>
      <c r="B2304" t="s">
        <v>12951</v>
      </c>
      <c r="C2304" t="s">
        <v>12952</v>
      </c>
      <c r="D2304">
        <v>1992</v>
      </c>
      <c r="E2304" t="s">
        <v>188</v>
      </c>
      <c r="F2304" t="s">
        <v>12954</v>
      </c>
      <c r="G2304">
        <v>5</v>
      </c>
      <c r="J2304">
        <v>5</v>
      </c>
      <c r="K2304" t="s">
        <v>37173</v>
      </c>
      <c r="L2304" t="s">
        <v>37174</v>
      </c>
      <c r="M2304" t="s">
        <v>37175</v>
      </c>
      <c r="N2304" t="s">
        <v>37176</v>
      </c>
      <c r="O2304" t="s">
        <v>37098</v>
      </c>
      <c r="P2304" t="s">
        <v>37530</v>
      </c>
      <c r="Q2304">
        <v>35.011667000000003</v>
      </c>
      <c r="R2304">
        <v>135.76833300000001</v>
      </c>
      <c r="S2304">
        <v>6</v>
      </c>
      <c r="T2304">
        <v>11.992916174734299</v>
      </c>
      <c r="U2304">
        <v>-4.9459140368227801E-2</v>
      </c>
      <c r="V2304">
        <v>40</v>
      </c>
      <c r="W2304">
        <v>12</v>
      </c>
    </row>
    <row r="2305" spans="1:24">
      <c r="A2305" t="s">
        <v>37526</v>
      </c>
      <c r="B2305" t="s">
        <v>12951</v>
      </c>
      <c r="C2305" t="s">
        <v>12952</v>
      </c>
      <c r="D2305">
        <v>1992</v>
      </c>
      <c r="E2305" t="s">
        <v>188</v>
      </c>
      <c r="F2305" t="s">
        <v>12954</v>
      </c>
      <c r="G2305">
        <v>5</v>
      </c>
      <c r="J2305">
        <v>5</v>
      </c>
      <c r="K2305" t="s">
        <v>37173</v>
      </c>
      <c r="L2305" t="s">
        <v>37174</v>
      </c>
      <c r="M2305" t="s">
        <v>37175</v>
      </c>
      <c r="N2305" t="s">
        <v>37176</v>
      </c>
      <c r="O2305" t="s">
        <v>37098</v>
      </c>
      <c r="P2305" t="s">
        <v>37530</v>
      </c>
      <c r="Q2305">
        <v>35.011667000000003</v>
      </c>
      <c r="R2305">
        <v>135.76833300000001</v>
      </c>
      <c r="S2305">
        <v>6</v>
      </c>
      <c r="T2305">
        <v>12.996458087367101</v>
      </c>
      <c r="U2305">
        <v>-0.14765221376791199</v>
      </c>
      <c r="V2305">
        <v>40</v>
      </c>
      <c r="W2305">
        <v>13</v>
      </c>
    </row>
    <row r="2306" spans="1:24">
      <c r="A2306" t="s">
        <v>37526</v>
      </c>
      <c r="B2306" t="s">
        <v>12951</v>
      </c>
      <c r="C2306" t="s">
        <v>12952</v>
      </c>
      <c r="D2306">
        <v>1992</v>
      </c>
      <c r="E2306" t="s">
        <v>188</v>
      </c>
      <c r="F2306" t="s">
        <v>12954</v>
      </c>
      <c r="G2306">
        <v>5</v>
      </c>
      <c r="J2306">
        <v>5</v>
      </c>
      <c r="K2306" t="s">
        <v>37173</v>
      </c>
      <c r="L2306" t="s">
        <v>37174</v>
      </c>
      <c r="M2306" t="s">
        <v>37175</v>
      </c>
      <c r="N2306" t="s">
        <v>37176</v>
      </c>
      <c r="O2306" t="s">
        <v>37098</v>
      </c>
      <c r="P2306" t="s">
        <v>37530</v>
      </c>
      <c r="Q2306">
        <v>35.011667000000003</v>
      </c>
      <c r="R2306">
        <v>135.76833300000001</v>
      </c>
      <c r="S2306">
        <v>6</v>
      </c>
      <c r="T2306">
        <v>14</v>
      </c>
      <c r="U2306">
        <v>0.36840532708300999</v>
      </c>
      <c r="V2306">
        <v>40</v>
      </c>
      <c r="W2306">
        <v>14</v>
      </c>
    </row>
    <row r="2307" spans="1:24">
      <c r="A2307" t="s">
        <v>37526</v>
      </c>
      <c r="B2307" t="s">
        <v>12951</v>
      </c>
      <c r="C2307" t="s">
        <v>12952</v>
      </c>
      <c r="D2307">
        <v>1992</v>
      </c>
      <c r="E2307" t="s">
        <v>188</v>
      </c>
      <c r="F2307" t="s">
        <v>12954</v>
      </c>
      <c r="G2307">
        <v>5</v>
      </c>
      <c r="J2307">
        <v>5</v>
      </c>
      <c r="K2307" t="s">
        <v>37173</v>
      </c>
      <c r="L2307" t="s">
        <v>37174</v>
      </c>
      <c r="M2307" t="s">
        <v>37175</v>
      </c>
      <c r="N2307" t="s">
        <v>37176</v>
      </c>
      <c r="O2307" t="s">
        <v>37098</v>
      </c>
      <c r="P2307" t="s">
        <v>37531</v>
      </c>
      <c r="Q2307">
        <v>34.518714000000003</v>
      </c>
      <c r="R2307">
        <v>135.843211</v>
      </c>
      <c r="S2307">
        <v>6</v>
      </c>
      <c r="T2307">
        <v>8.98819362455726</v>
      </c>
      <c r="U2307">
        <v>36.3632012392343</v>
      </c>
      <c r="V2307">
        <v>40</v>
      </c>
      <c r="W2307">
        <v>9</v>
      </c>
    </row>
    <row r="2308" spans="1:24">
      <c r="A2308" t="s">
        <v>37526</v>
      </c>
      <c r="B2308" t="s">
        <v>12951</v>
      </c>
      <c r="C2308" t="s">
        <v>12952</v>
      </c>
      <c r="D2308">
        <v>1992</v>
      </c>
      <c r="E2308" t="s">
        <v>188</v>
      </c>
      <c r="F2308" t="s">
        <v>12954</v>
      </c>
      <c r="G2308">
        <v>5</v>
      </c>
      <c r="J2308">
        <v>5</v>
      </c>
      <c r="K2308" t="s">
        <v>37173</v>
      </c>
      <c r="L2308" t="s">
        <v>37174</v>
      </c>
      <c r="M2308" t="s">
        <v>37175</v>
      </c>
      <c r="N2308" t="s">
        <v>37176</v>
      </c>
      <c r="O2308" t="s">
        <v>37098</v>
      </c>
      <c r="P2308" t="s">
        <v>37531</v>
      </c>
      <c r="Q2308">
        <v>34.518714000000003</v>
      </c>
      <c r="R2308">
        <v>135.843211</v>
      </c>
      <c r="S2308">
        <v>6</v>
      </c>
      <c r="T2308">
        <v>9.9917355371900793</v>
      </c>
      <c r="U2308">
        <v>-0.83572893490247602</v>
      </c>
      <c r="V2308">
        <v>40</v>
      </c>
      <c r="W2308">
        <v>10</v>
      </c>
    </row>
    <row r="2309" spans="1:24">
      <c r="A2309" t="s">
        <v>37526</v>
      </c>
      <c r="B2309" t="s">
        <v>12951</v>
      </c>
      <c r="C2309" t="s">
        <v>12952</v>
      </c>
      <c r="D2309">
        <v>1992</v>
      </c>
      <c r="E2309" t="s">
        <v>188</v>
      </c>
      <c r="F2309" t="s">
        <v>12954</v>
      </c>
      <c r="G2309">
        <v>5</v>
      </c>
      <c r="J2309">
        <v>5</v>
      </c>
      <c r="K2309" t="s">
        <v>37173</v>
      </c>
      <c r="L2309" t="s">
        <v>37174</v>
      </c>
      <c r="M2309" t="s">
        <v>37175</v>
      </c>
      <c r="N2309" t="s">
        <v>37176</v>
      </c>
      <c r="O2309" t="s">
        <v>37098</v>
      </c>
      <c r="P2309" t="s">
        <v>37531</v>
      </c>
      <c r="Q2309">
        <v>34.518714000000003</v>
      </c>
      <c r="R2309">
        <v>135.843211</v>
      </c>
      <c r="S2309">
        <v>6</v>
      </c>
      <c r="T2309">
        <v>10.9952774498229</v>
      </c>
      <c r="U2309">
        <v>1.76878069440054</v>
      </c>
      <c r="V2309">
        <v>40</v>
      </c>
      <c r="W2309">
        <v>11</v>
      </c>
    </row>
    <row r="2310" spans="1:24">
      <c r="A2310" t="s">
        <v>37526</v>
      </c>
      <c r="B2310" t="s">
        <v>12951</v>
      </c>
      <c r="C2310" t="s">
        <v>12952</v>
      </c>
      <c r="D2310">
        <v>1992</v>
      </c>
      <c r="E2310" t="s">
        <v>188</v>
      </c>
      <c r="F2310" t="s">
        <v>12954</v>
      </c>
      <c r="G2310">
        <v>5</v>
      </c>
      <c r="J2310">
        <v>5</v>
      </c>
      <c r="K2310" t="s">
        <v>37173</v>
      </c>
      <c r="L2310" t="s">
        <v>37174</v>
      </c>
      <c r="M2310" t="s">
        <v>37175</v>
      </c>
      <c r="N2310" t="s">
        <v>37176</v>
      </c>
      <c r="O2310" t="s">
        <v>37098</v>
      </c>
      <c r="P2310" t="s">
        <v>37531</v>
      </c>
      <c r="Q2310">
        <v>34.518714000000003</v>
      </c>
      <c r="R2310">
        <v>135.843211</v>
      </c>
      <c r="S2310">
        <v>6</v>
      </c>
      <c r="T2310">
        <v>11.9870129870129</v>
      </c>
      <c r="U2310">
        <v>-4.96041818355763E-2</v>
      </c>
      <c r="V2310">
        <v>40</v>
      </c>
      <c r="W2310">
        <v>12</v>
      </c>
    </row>
    <row r="2311" spans="1:24">
      <c r="A2311" t="s">
        <v>37526</v>
      </c>
      <c r="B2311" t="s">
        <v>12951</v>
      </c>
      <c r="C2311" t="s">
        <v>12952</v>
      </c>
      <c r="D2311">
        <v>1992</v>
      </c>
      <c r="E2311" t="s">
        <v>188</v>
      </c>
      <c r="F2311" t="s">
        <v>12954</v>
      </c>
      <c r="G2311">
        <v>5</v>
      </c>
      <c r="J2311">
        <v>5</v>
      </c>
      <c r="K2311" t="s">
        <v>37173</v>
      </c>
      <c r="L2311" t="s">
        <v>37174</v>
      </c>
      <c r="M2311" t="s">
        <v>37175</v>
      </c>
      <c r="N2311" t="s">
        <v>37176</v>
      </c>
      <c r="O2311" t="s">
        <v>37098</v>
      </c>
      <c r="P2311" t="s">
        <v>37531</v>
      </c>
      <c r="Q2311">
        <v>34.518714000000003</v>
      </c>
      <c r="R2311">
        <v>135.843211</v>
      </c>
      <c r="S2311">
        <v>6</v>
      </c>
      <c r="T2311">
        <v>13.008264462809899</v>
      </c>
      <c r="U2311">
        <v>0.22118823771715701</v>
      </c>
      <c r="V2311">
        <v>40</v>
      </c>
      <c r="W2311">
        <v>13</v>
      </c>
    </row>
    <row r="2312" spans="1:24">
      <c r="A2312" t="s">
        <v>37526</v>
      </c>
      <c r="B2312" t="s">
        <v>12951</v>
      </c>
      <c r="C2312" t="s">
        <v>12952</v>
      </c>
      <c r="D2312">
        <v>1992</v>
      </c>
      <c r="E2312" t="s">
        <v>188</v>
      </c>
      <c r="F2312" t="s">
        <v>12954</v>
      </c>
      <c r="G2312">
        <v>5</v>
      </c>
      <c r="J2312">
        <v>5</v>
      </c>
      <c r="K2312" t="s">
        <v>37173</v>
      </c>
      <c r="L2312" t="s">
        <v>37174</v>
      </c>
      <c r="M2312" t="s">
        <v>37175</v>
      </c>
      <c r="N2312" t="s">
        <v>37176</v>
      </c>
      <c r="O2312" t="s">
        <v>37098</v>
      </c>
      <c r="P2312" t="s">
        <v>37531</v>
      </c>
      <c r="Q2312">
        <v>34.518714000000003</v>
      </c>
      <c r="R2312">
        <v>135.843211</v>
      </c>
      <c r="S2312">
        <v>6</v>
      </c>
      <c r="T2312">
        <v>14</v>
      </c>
      <c r="U2312">
        <v>0.36840532708300999</v>
      </c>
      <c r="V2312">
        <v>40</v>
      </c>
      <c r="W2312">
        <v>14</v>
      </c>
    </row>
    <row r="2313" spans="1:24">
      <c r="A2313" t="s">
        <v>37532</v>
      </c>
      <c r="B2313" t="s">
        <v>9134</v>
      </c>
      <c r="C2313" t="s">
        <v>9136</v>
      </c>
      <c r="D2313">
        <v>2006</v>
      </c>
      <c r="E2313" t="s">
        <v>1645</v>
      </c>
      <c r="F2313" t="s">
        <v>9138</v>
      </c>
      <c r="G2313">
        <v>33</v>
      </c>
      <c r="H2313" t="s">
        <v>37533</v>
      </c>
      <c r="J2313">
        <v>33</v>
      </c>
      <c r="K2313" t="s">
        <v>37021</v>
      </c>
      <c r="L2313" t="s">
        <v>37174</v>
      </c>
      <c r="M2313" t="s">
        <v>37534</v>
      </c>
      <c r="N2313" t="s">
        <v>37176</v>
      </c>
      <c r="O2313" t="s">
        <v>37098</v>
      </c>
      <c r="P2313">
        <v>1</v>
      </c>
      <c r="Q2313">
        <v>39.966666666666697</v>
      </c>
      <c r="R2313">
        <v>140.933333333333</v>
      </c>
      <c r="S2313">
        <v>5</v>
      </c>
      <c r="T2313">
        <v>10</v>
      </c>
      <c r="U2313">
        <v>100</v>
      </c>
      <c r="V2313">
        <v>240</v>
      </c>
      <c r="W2313">
        <v>10</v>
      </c>
      <c r="X2313" t="s">
        <v>37221</v>
      </c>
    </row>
    <row r="2314" spans="1:24">
      <c r="A2314" t="s">
        <v>37532</v>
      </c>
      <c r="B2314" t="s">
        <v>9134</v>
      </c>
      <c r="C2314" t="s">
        <v>9136</v>
      </c>
      <c r="D2314">
        <v>2006</v>
      </c>
      <c r="E2314" t="s">
        <v>1645</v>
      </c>
      <c r="F2314" t="s">
        <v>9138</v>
      </c>
      <c r="G2314">
        <v>33</v>
      </c>
      <c r="H2314" t="s">
        <v>37533</v>
      </c>
      <c r="J2314">
        <v>33</v>
      </c>
      <c r="K2314" t="s">
        <v>37021</v>
      </c>
      <c r="L2314" t="s">
        <v>37174</v>
      </c>
      <c r="M2314" t="s">
        <v>37534</v>
      </c>
      <c r="N2314" t="s">
        <v>37176</v>
      </c>
      <c r="O2314" t="s">
        <v>37098</v>
      </c>
      <c r="P2314">
        <v>1</v>
      </c>
      <c r="Q2314">
        <v>39.966666666666697</v>
      </c>
      <c r="R2314">
        <v>140.933333333333</v>
      </c>
      <c r="S2314">
        <v>5</v>
      </c>
      <c r="T2314">
        <v>11</v>
      </c>
      <c r="U2314">
        <v>100</v>
      </c>
      <c r="V2314">
        <v>240</v>
      </c>
      <c r="W2314">
        <v>11</v>
      </c>
      <c r="X2314" t="s">
        <v>37221</v>
      </c>
    </row>
    <row r="2315" spans="1:24">
      <c r="A2315" t="s">
        <v>37532</v>
      </c>
      <c r="B2315" t="s">
        <v>9134</v>
      </c>
      <c r="C2315" t="s">
        <v>9136</v>
      </c>
      <c r="D2315">
        <v>2006</v>
      </c>
      <c r="E2315" t="s">
        <v>1645</v>
      </c>
      <c r="F2315" t="s">
        <v>9138</v>
      </c>
      <c r="G2315">
        <v>33</v>
      </c>
      <c r="H2315" t="s">
        <v>37533</v>
      </c>
      <c r="J2315">
        <v>33</v>
      </c>
      <c r="K2315" t="s">
        <v>37021</v>
      </c>
      <c r="L2315" t="s">
        <v>37174</v>
      </c>
      <c r="M2315" t="s">
        <v>37534</v>
      </c>
      <c r="N2315" t="s">
        <v>37176</v>
      </c>
      <c r="O2315" t="s">
        <v>37098</v>
      </c>
      <c r="P2315">
        <v>1</v>
      </c>
      <c r="Q2315">
        <v>39.966666666666697</v>
      </c>
      <c r="R2315">
        <v>140.933333333333</v>
      </c>
      <c r="S2315">
        <v>5</v>
      </c>
      <c r="T2315">
        <v>11.5</v>
      </c>
      <c r="U2315">
        <v>100</v>
      </c>
      <c r="V2315">
        <v>240</v>
      </c>
      <c r="W2315">
        <v>11.5</v>
      </c>
      <c r="X2315" t="s">
        <v>37221</v>
      </c>
    </row>
    <row r="2316" spans="1:24">
      <c r="A2316" t="s">
        <v>37532</v>
      </c>
      <c r="B2316" t="s">
        <v>9134</v>
      </c>
      <c r="C2316" t="s">
        <v>9136</v>
      </c>
      <c r="D2316">
        <v>2006</v>
      </c>
      <c r="E2316" t="s">
        <v>1645</v>
      </c>
      <c r="F2316" t="s">
        <v>9138</v>
      </c>
      <c r="G2316">
        <v>33</v>
      </c>
      <c r="H2316" t="s">
        <v>37533</v>
      </c>
      <c r="J2316">
        <v>33</v>
      </c>
      <c r="K2316" t="s">
        <v>37021</v>
      </c>
      <c r="L2316" t="s">
        <v>37174</v>
      </c>
      <c r="M2316" t="s">
        <v>37534</v>
      </c>
      <c r="N2316" t="s">
        <v>37176</v>
      </c>
      <c r="O2316" t="s">
        <v>37098</v>
      </c>
      <c r="P2316">
        <v>1</v>
      </c>
      <c r="Q2316">
        <v>39.966666666666697</v>
      </c>
      <c r="R2316">
        <v>140.933333333333</v>
      </c>
      <c r="S2316">
        <v>5</v>
      </c>
      <c r="T2316">
        <v>12</v>
      </c>
      <c r="U2316">
        <v>100</v>
      </c>
      <c r="V2316">
        <v>240</v>
      </c>
      <c r="W2316">
        <v>12</v>
      </c>
      <c r="X2316" t="s">
        <v>37221</v>
      </c>
    </row>
    <row r="2317" spans="1:24">
      <c r="A2317" t="s">
        <v>37532</v>
      </c>
      <c r="B2317" t="s">
        <v>9134</v>
      </c>
      <c r="C2317" t="s">
        <v>9136</v>
      </c>
      <c r="D2317">
        <v>2006</v>
      </c>
      <c r="E2317" t="s">
        <v>1645</v>
      </c>
      <c r="F2317" t="s">
        <v>9138</v>
      </c>
      <c r="G2317">
        <v>33</v>
      </c>
      <c r="H2317" t="s">
        <v>37533</v>
      </c>
      <c r="J2317">
        <v>33</v>
      </c>
      <c r="K2317" t="s">
        <v>37021</v>
      </c>
      <c r="L2317" t="s">
        <v>37174</v>
      </c>
      <c r="M2317" t="s">
        <v>37534</v>
      </c>
      <c r="N2317" t="s">
        <v>37176</v>
      </c>
      <c r="O2317" t="s">
        <v>37098</v>
      </c>
      <c r="P2317">
        <v>1</v>
      </c>
      <c r="Q2317">
        <v>39.966666666666697</v>
      </c>
      <c r="R2317">
        <v>140.933333333333</v>
      </c>
      <c r="S2317">
        <v>5</v>
      </c>
      <c r="T2317">
        <v>13</v>
      </c>
      <c r="U2317">
        <v>33.3333333333333</v>
      </c>
      <c r="V2317">
        <v>240</v>
      </c>
      <c r="W2317">
        <v>13</v>
      </c>
      <c r="X2317" t="s">
        <v>37221</v>
      </c>
    </row>
    <row r="2318" spans="1:24">
      <c r="A2318" t="s">
        <v>37532</v>
      </c>
      <c r="B2318" t="s">
        <v>9134</v>
      </c>
      <c r="C2318" t="s">
        <v>9136</v>
      </c>
      <c r="D2318">
        <v>2006</v>
      </c>
      <c r="E2318" t="s">
        <v>1645</v>
      </c>
      <c r="F2318" t="s">
        <v>9138</v>
      </c>
      <c r="G2318">
        <v>33</v>
      </c>
      <c r="H2318" t="s">
        <v>37533</v>
      </c>
      <c r="J2318">
        <v>33</v>
      </c>
      <c r="K2318" t="s">
        <v>37021</v>
      </c>
      <c r="L2318" t="s">
        <v>37174</v>
      </c>
      <c r="M2318" t="s">
        <v>37534</v>
      </c>
      <c r="N2318" t="s">
        <v>37176</v>
      </c>
      <c r="O2318" t="s">
        <v>37098</v>
      </c>
      <c r="P2318">
        <v>2</v>
      </c>
      <c r="Q2318">
        <v>38.966666666666697</v>
      </c>
      <c r="R2318">
        <v>141.183333333333</v>
      </c>
      <c r="S2318">
        <v>5</v>
      </c>
      <c r="T2318">
        <v>10</v>
      </c>
      <c r="U2318">
        <v>100</v>
      </c>
      <c r="V2318">
        <v>240</v>
      </c>
      <c r="W2318">
        <v>10</v>
      </c>
    </row>
    <row r="2319" spans="1:24">
      <c r="A2319" t="s">
        <v>37532</v>
      </c>
      <c r="B2319" t="s">
        <v>9134</v>
      </c>
      <c r="C2319" t="s">
        <v>9136</v>
      </c>
      <c r="D2319">
        <v>2006</v>
      </c>
      <c r="E2319" t="s">
        <v>1645</v>
      </c>
      <c r="F2319" t="s">
        <v>9138</v>
      </c>
      <c r="G2319">
        <v>33</v>
      </c>
      <c r="H2319" t="s">
        <v>37533</v>
      </c>
      <c r="J2319">
        <v>33</v>
      </c>
      <c r="K2319" t="s">
        <v>37021</v>
      </c>
      <c r="L2319" t="s">
        <v>37174</v>
      </c>
      <c r="M2319" t="s">
        <v>37534</v>
      </c>
      <c r="N2319" t="s">
        <v>37176</v>
      </c>
      <c r="O2319" t="s">
        <v>37098</v>
      </c>
      <c r="P2319">
        <v>2</v>
      </c>
      <c r="Q2319">
        <v>38.966666666666697</v>
      </c>
      <c r="R2319">
        <v>141.183333333333</v>
      </c>
      <c r="S2319">
        <v>5</v>
      </c>
      <c r="T2319">
        <v>11</v>
      </c>
      <c r="U2319">
        <v>100</v>
      </c>
      <c r="V2319">
        <v>240</v>
      </c>
      <c r="W2319">
        <v>11</v>
      </c>
    </row>
    <row r="2320" spans="1:24">
      <c r="A2320" t="s">
        <v>37532</v>
      </c>
      <c r="B2320" t="s">
        <v>9134</v>
      </c>
      <c r="C2320" t="s">
        <v>9136</v>
      </c>
      <c r="D2320">
        <v>2006</v>
      </c>
      <c r="E2320" t="s">
        <v>1645</v>
      </c>
      <c r="F2320" t="s">
        <v>9138</v>
      </c>
      <c r="G2320">
        <v>33</v>
      </c>
      <c r="H2320" t="s">
        <v>37533</v>
      </c>
      <c r="J2320">
        <v>33</v>
      </c>
      <c r="K2320" t="s">
        <v>37021</v>
      </c>
      <c r="L2320" t="s">
        <v>37174</v>
      </c>
      <c r="M2320" t="s">
        <v>37534</v>
      </c>
      <c r="N2320" t="s">
        <v>37176</v>
      </c>
      <c r="O2320" t="s">
        <v>37098</v>
      </c>
      <c r="P2320">
        <v>2</v>
      </c>
      <c r="Q2320">
        <v>38.966666666666697</v>
      </c>
      <c r="R2320">
        <v>141.183333333333</v>
      </c>
      <c r="S2320">
        <v>5</v>
      </c>
      <c r="T2320">
        <v>11.5</v>
      </c>
      <c r="U2320">
        <v>100</v>
      </c>
      <c r="V2320">
        <v>240</v>
      </c>
      <c r="W2320">
        <v>11.5</v>
      </c>
    </row>
    <row r="2321" spans="1:23">
      <c r="A2321" t="s">
        <v>37532</v>
      </c>
      <c r="B2321" t="s">
        <v>9134</v>
      </c>
      <c r="C2321" t="s">
        <v>9136</v>
      </c>
      <c r="D2321">
        <v>2006</v>
      </c>
      <c r="E2321" t="s">
        <v>1645</v>
      </c>
      <c r="F2321" t="s">
        <v>9138</v>
      </c>
      <c r="G2321">
        <v>33</v>
      </c>
      <c r="H2321" t="s">
        <v>37533</v>
      </c>
      <c r="J2321">
        <v>33</v>
      </c>
      <c r="K2321" t="s">
        <v>37021</v>
      </c>
      <c r="L2321" t="s">
        <v>37174</v>
      </c>
      <c r="M2321" t="s">
        <v>37534</v>
      </c>
      <c r="N2321" t="s">
        <v>37176</v>
      </c>
      <c r="O2321" t="s">
        <v>37098</v>
      </c>
      <c r="P2321">
        <v>2</v>
      </c>
      <c r="Q2321">
        <v>38.966666666666697</v>
      </c>
      <c r="R2321">
        <v>141.183333333333</v>
      </c>
      <c r="S2321">
        <v>5</v>
      </c>
      <c r="T2321">
        <v>12</v>
      </c>
      <c r="U2321">
        <v>96.6666666666667</v>
      </c>
      <c r="V2321">
        <v>240</v>
      </c>
      <c r="W2321">
        <v>12</v>
      </c>
    </row>
    <row r="2322" spans="1:23">
      <c r="A2322" t="s">
        <v>37532</v>
      </c>
      <c r="B2322" t="s">
        <v>9134</v>
      </c>
      <c r="C2322" t="s">
        <v>9136</v>
      </c>
      <c r="D2322">
        <v>2006</v>
      </c>
      <c r="E2322" t="s">
        <v>1645</v>
      </c>
      <c r="F2322" t="s">
        <v>9138</v>
      </c>
      <c r="G2322">
        <v>33</v>
      </c>
      <c r="H2322" t="s">
        <v>37533</v>
      </c>
      <c r="J2322">
        <v>33</v>
      </c>
      <c r="K2322" t="s">
        <v>37021</v>
      </c>
      <c r="L2322" t="s">
        <v>37174</v>
      </c>
      <c r="M2322" t="s">
        <v>37534</v>
      </c>
      <c r="N2322" t="s">
        <v>37176</v>
      </c>
      <c r="O2322" t="s">
        <v>37098</v>
      </c>
      <c r="P2322">
        <v>2</v>
      </c>
      <c r="Q2322">
        <v>38.966666666666697</v>
      </c>
      <c r="R2322">
        <v>141.183333333333</v>
      </c>
      <c r="S2322">
        <v>5</v>
      </c>
      <c r="T2322">
        <v>13</v>
      </c>
      <c r="U2322">
        <v>0</v>
      </c>
      <c r="V2322">
        <v>240</v>
      </c>
      <c r="W2322">
        <v>13</v>
      </c>
    </row>
    <row r="2323" spans="1:23">
      <c r="A2323" t="s">
        <v>37532</v>
      </c>
      <c r="B2323" t="s">
        <v>9134</v>
      </c>
      <c r="C2323" t="s">
        <v>9136</v>
      </c>
      <c r="D2323">
        <v>2006</v>
      </c>
      <c r="E2323" t="s">
        <v>1645</v>
      </c>
      <c r="F2323" t="s">
        <v>9138</v>
      </c>
      <c r="G2323">
        <v>33</v>
      </c>
      <c r="H2323" t="s">
        <v>37533</v>
      </c>
      <c r="J2323">
        <v>33</v>
      </c>
      <c r="K2323" t="s">
        <v>37021</v>
      </c>
      <c r="L2323" t="s">
        <v>37174</v>
      </c>
      <c r="M2323" t="s">
        <v>37534</v>
      </c>
      <c r="N2323" t="s">
        <v>37176</v>
      </c>
      <c r="O2323" t="s">
        <v>37098</v>
      </c>
      <c r="P2323">
        <v>3</v>
      </c>
      <c r="Q2323">
        <v>39.75</v>
      </c>
      <c r="R2323">
        <v>140.683333333333</v>
      </c>
      <c r="S2323">
        <v>5</v>
      </c>
      <c r="T2323">
        <v>10</v>
      </c>
      <c r="U2323">
        <v>100</v>
      </c>
      <c r="V2323">
        <v>240</v>
      </c>
      <c r="W2323">
        <v>10</v>
      </c>
    </row>
    <row r="2324" spans="1:23">
      <c r="A2324" t="s">
        <v>37532</v>
      </c>
      <c r="B2324" t="s">
        <v>9134</v>
      </c>
      <c r="C2324" t="s">
        <v>9136</v>
      </c>
      <c r="D2324">
        <v>2006</v>
      </c>
      <c r="E2324" t="s">
        <v>1645</v>
      </c>
      <c r="F2324" t="s">
        <v>9138</v>
      </c>
      <c r="G2324">
        <v>33</v>
      </c>
      <c r="H2324" t="s">
        <v>37533</v>
      </c>
      <c r="J2324">
        <v>33</v>
      </c>
      <c r="K2324" t="s">
        <v>37021</v>
      </c>
      <c r="L2324" t="s">
        <v>37174</v>
      </c>
      <c r="M2324" t="s">
        <v>37534</v>
      </c>
      <c r="N2324" t="s">
        <v>37176</v>
      </c>
      <c r="O2324" t="s">
        <v>37098</v>
      </c>
      <c r="P2324">
        <v>3</v>
      </c>
      <c r="Q2324">
        <v>39.75</v>
      </c>
      <c r="R2324">
        <v>140.683333333333</v>
      </c>
      <c r="S2324">
        <v>5</v>
      </c>
      <c r="T2324">
        <v>11</v>
      </c>
      <c r="U2324">
        <v>100</v>
      </c>
      <c r="V2324">
        <v>240</v>
      </c>
      <c r="W2324">
        <v>11</v>
      </c>
    </row>
    <row r="2325" spans="1:23">
      <c r="A2325" t="s">
        <v>37532</v>
      </c>
      <c r="B2325" t="s">
        <v>9134</v>
      </c>
      <c r="C2325" t="s">
        <v>9136</v>
      </c>
      <c r="D2325">
        <v>2006</v>
      </c>
      <c r="E2325" t="s">
        <v>1645</v>
      </c>
      <c r="F2325" t="s">
        <v>9138</v>
      </c>
      <c r="G2325">
        <v>33</v>
      </c>
      <c r="H2325" t="s">
        <v>37533</v>
      </c>
      <c r="J2325">
        <v>33</v>
      </c>
      <c r="K2325" t="s">
        <v>37021</v>
      </c>
      <c r="L2325" t="s">
        <v>37174</v>
      </c>
      <c r="M2325" t="s">
        <v>37534</v>
      </c>
      <c r="N2325" t="s">
        <v>37176</v>
      </c>
      <c r="O2325" t="s">
        <v>37098</v>
      </c>
      <c r="P2325">
        <v>3</v>
      </c>
      <c r="Q2325">
        <v>39.75</v>
      </c>
      <c r="R2325">
        <v>140.683333333333</v>
      </c>
      <c r="S2325">
        <v>5</v>
      </c>
      <c r="T2325">
        <v>11.5</v>
      </c>
      <c r="U2325">
        <v>100</v>
      </c>
      <c r="V2325">
        <v>240</v>
      </c>
      <c r="W2325">
        <v>11.5</v>
      </c>
    </row>
    <row r="2326" spans="1:23">
      <c r="A2326" t="s">
        <v>37532</v>
      </c>
      <c r="B2326" t="s">
        <v>9134</v>
      </c>
      <c r="C2326" t="s">
        <v>9136</v>
      </c>
      <c r="D2326">
        <v>2006</v>
      </c>
      <c r="E2326" t="s">
        <v>1645</v>
      </c>
      <c r="F2326" t="s">
        <v>9138</v>
      </c>
      <c r="G2326">
        <v>33</v>
      </c>
      <c r="H2326" t="s">
        <v>37533</v>
      </c>
      <c r="J2326">
        <v>33</v>
      </c>
      <c r="K2326" t="s">
        <v>37021</v>
      </c>
      <c r="L2326" t="s">
        <v>37174</v>
      </c>
      <c r="M2326" t="s">
        <v>37534</v>
      </c>
      <c r="N2326" t="s">
        <v>37176</v>
      </c>
      <c r="O2326" t="s">
        <v>37098</v>
      </c>
      <c r="P2326">
        <v>3</v>
      </c>
      <c r="Q2326">
        <v>39.75</v>
      </c>
      <c r="R2326">
        <v>140.683333333333</v>
      </c>
      <c r="S2326">
        <v>5</v>
      </c>
      <c r="T2326">
        <v>12</v>
      </c>
      <c r="U2326">
        <v>75</v>
      </c>
      <c r="V2326">
        <v>240</v>
      </c>
      <c r="W2326">
        <v>12</v>
      </c>
    </row>
    <row r="2327" spans="1:23">
      <c r="A2327" t="s">
        <v>37532</v>
      </c>
      <c r="B2327" t="s">
        <v>9134</v>
      </c>
      <c r="C2327" t="s">
        <v>9136</v>
      </c>
      <c r="D2327">
        <v>2006</v>
      </c>
      <c r="E2327" t="s">
        <v>1645</v>
      </c>
      <c r="F2327" t="s">
        <v>9138</v>
      </c>
      <c r="G2327">
        <v>33</v>
      </c>
      <c r="H2327" t="s">
        <v>37533</v>
      </c>
      <c r="J2327">
        <v>33</v>
      </c>
      <c r="K2327" t="s">
        <v>37021</v>
      </c>
      <c r="L2327" t="s">
        <v>37174</v>
      </c>
      <c r="M2327" t="s">
        <v>37534</v>
      </c>
      <c r="N2327" t="s">
        <v>37176</v>
      </c>
      <c r="O2327" t="s">
        <v>37098</v>
      </c>
      <c r="P2327">
        <v>3</v>
      </c>
      <c r="Q2327">
        <v>39.75</v>
      </c>
      <c r="R2327">
        <v>140.683333333333</v>
      </c>
      <c r="S2327">
        <v>5</v>
      </c>
      <c r="T2327">
        <v>13</v>
      </c>
      <c r="U2327">
        <v>0</v>
      </c>
      <c r="V2327">
        <v>240</v>
      </c>
      <c r="W2327">
        <v>13</v>
      </c>
    </row>
    <row r="2328" spans="1:23">
      <c r="A2328" t="s">
        <v>37532</v>
      </c>
      <c r="B2328" t="s">
        <v>9134</v>
      </c>
      <c r="C2328" t="s">
        <v>9136</v>
      </c>
      <c r="D2328">
        <v>2006</v>
      </c>
      <c r="E2328" t="s">
        <v>1645</v>
      </c>
      <c r="F2328" t="s">
        <v>9138</v>
      </c>
      <c r="G2328">
        <v>33</v>
      </c>
      <c r="H2328" t="s">
        <v>37533</v>
      </c>
      <c r="J2328">
        <v>33</v>
      </c>
      <c r="K2328" t="s">
        <v>37021</v>
      </c>
      <c r="L2328" t="s">
        <v>37174</v>
      </c>
      <c r="M2328" t="s">
        <v>37534</v>
      </c>
      <c r="N2328" t="s">
        <v>37176</v>
      </c>
      <c r="O2328" t="s">
        <v>37098</v>
      </c>
      <c r="P2328">
        <v>4</v>
      </c>
      <c r="Q2328">
        <v>38.716666666666697</v>
      </c>
      <c r="R2328">
        <v>139.816666666667</v>
      </c>
      <c r="S2328">
        <v>5</v>
      </c>
      <c r="T2328">
        <v>10</v>
      </c>
      <c r="U2328">
        <v>100</v>
      </c>
      <c r="V2328">
        <v>240</v>
      </c>
      <c r="W2328">
        <v>10</v>
      </c>
    </row>
    <row r="2329" spans="1:23">
      <c r="A2329" t="s">
        <v>37532</v>
      </c>
      <c r="B2329" t="s">
        <v>9134</v>
      </c>
      <c r="C2329" t="s">
        <v>9136</v>
      </c>
      <c r="D2329">
        <v>2006</v>
      </c>
      <c r="E2329" t="s">
        <v>1645</v>
      </c>
      <c r="F2329" t="s">
        <v>9138</v>
      </c>
      <c r="G2329">
        <v>33</v>
      </c>
      <c r="H2329" t="s">
        <v>37533</v>
      </c>
      <c r="J2329">
        <v>33</v>
      </c>
      <c r="K2329" t="s">
        <v>37021</v>
      </c>
      <c r="L2329" t="s">
        <v>37174</v>
      </c>
      <c r="M2329" t="s">
        <v>37534</v>
      </c>
      <c r="N2329" t="s">
        <v>37176</v>
      </c>
      <c r="O2329" t="s">
        <v>37098</v>
      </c>
      <c r="P2329">
        <v>4</v>
      </c>
      <c r="Q2329">
        <v>38.716666666666697</v>
      </c>
      <c r="R2329">
        <v>139.816666666667</v>
      </c>
      <c r="S2329">
        <v>5</v>
      </c>
      <c r="T2329">
        <v>11</v>
      </c>
      <c r="U2329">
        <v>100</v>
      </c>
      <c r="V2329">
        <v>240</v>
      </c>
      <c r="W2329">
        <v>11</v>
      </c>
    </row>
    <row r="2330" spans="1:23">
      <c r="A2330" t="s">
        <v>37532</v>
      </c>
      <c r="B2330" t="s">
        <v>9134</v>
      </c>
      <c r="C2330" t="s">
        <v>9136</v>
      </c>
      <c r="D2330">
        <v>2006</v>
      </c>
      <c r="E2330" t="s">
        <v>1645</v>
      </c>
      <c r="F2330" t="s">
        <v>9138</v>
      </c>
      <c r="G2330">
        <v>33</v>
      </c>
      <c r="H2330" t="s">
        <v>37533</v>
      </c>
      <c r="J2330">
        <v>33</v>
      </c>
      <c r="K2330" t="s">
        <v>37021</v>
      </c>
      <c r="L2330" t="s">
        <v>37174</v>
      </c>
      <c r="M2330" t="s">
        <v>37534</v>
      </c>
      <c r="N2330" t="s">
        <v>37176</v>
      </c>
      <c r="O2330" t="s">
        <v>37098</v>
      </c>
      <c r="P2330">
        <v>4</v>
      </c>
      <c r="Q2330">
        <v>38.716666666666697</v>
      </c>
      <c r="R2330">
        <v>139.816666666667</v>
      </c>
      <c r="S2330">
        <v>5</v>
      </c>
      <c r="T2330">
        <v>11.5</v>
      </c>
      <c r="U2330">
        <v>100</v>
      </c>
      <c r="V2330">
        <v>240</v>
      </c>
      <c r="W2330">
        <v>11.5</v>
      </c>
    </row>
    <row r="2331" spans="1:23">
      <c r="A2331" t="s">
        <v>37532</v>
      </c>
      <c r="B2331" t="s">
        <v>9134</v>
      </c>
      <c r="C2331" t="s">
        <v>9136</v>
      </c>
      <c r="D2331">
        <v>2006</v>
      </c>
      <c r="E2331" t="s">
        <v>1645</v>
      </c>
      <c r="F2331" t="s">
        <v>9138</v>
      </c>
      <c r="G2331">
        <v>33</v>
      </c>
      <c r="H2331" t="s">
        <v>37533</v>
      </c>
      <c r="J2331">
        <v>33</v>
      </c>
      <c r="K2331" t="s">
        <v>37021</v>
      </c>
      <c r="L2331" t="s">
        <v>37174</v>
      </c>
      <c r="M2331" t="s">
        <v>37534</v>
      </c>
      <c r="N2331" t="s">
        <v>37176</v>
      </c>
      <c r="O2331" t="s">
        <v>37098</v>
      </c>
      <c r="P2331">
        <v>4</v>
      </c>
      <c r="Q2331">
        <v>38.716666666666697</v>
      </c>
      <c r="R2331">
        <v>139.816666666667</v>
      </c>
      <c r="S2331">
        <v>5</v>
      </c>
      <c r="T2331">
        <v>12</v>
      </c>
      <c r="U2331">
        <v>100</v>
      </c>
      <c r="V2331">
        <v>240</v>
      </c>
      <c r="W2331">
        <v>12</v>
      </c>
    </row>
    <row r="2332" spans="1:23">
      <c r="A2332" t="s">
        <v>37532</v>
      </c>
      <c r="B2332" t="s">
        <v>9134</v>
      </c>
      <c r="C2332" t="s">
        <v>9136</v>
      </c>
      <c r="D2332">
        <v>2006</v>
      </c>
      <c r="E2332" t="s">
        <v>1645</v>
      </c>
      <c r="F2332" t="s">
        <v>9138</v>
      </c>
      <c r="G2332">
        <v>33</v>
      </c>
      <c r="H2332" t="s">
        <v>37533</v>
      </c>
      <c r="J2332">
        <v>33</v>
      </c>
      <c r="K2332" t="s">
        <v>37021</v>
      </c>
      <c r="L2332" t="s">
        <v>37174</v>
      </c>
      <c r="M2332" t="s">
        <v>37534</v>
      </c>
      <c r="N2332" t="s">
        <v>37176</v>
      </c>
      <c r="O2332" t="s">
        <v>37098</v>
      </c>
      <c r="P2332">
        <v>4</v>
      </c>
      <c r="Q2332">
        <v>38.716666666666697</v>
      </c>
      <c r="R2332">
        <v>139.816666666667</v>
      </c>
      <c r="S2332">
        <v>5</v>
      </c>
      <c r="T2332">
        <v>13</v>
      </c>
      <c r="U2332">
        <v>0</v>
      </c>
      <c r="V2332">
        <v>240</v>
      </c>
      <c r="W2332">
        <v>13</v>
      </c>
    </row>
    <row r="2333" spans="1:23">
      <c r="A2333" t="s">
        <v>37532</v>
      </c>
      <c r="B2333" t="s">
        <v>9134</v>
      </c>
      <c r="C2333" t="s">
        <v>9136</v>
      </c>
      <c r="D2333">
        <v>2006</v>
      </c>
      <c r="E2333" t="s">
        <v>1645</v>
      </c>
      <c r="F2333" t="s">
        <v>9138</v>
      </c>
      <c r="G2333">
        <v>33</v>
      </c>
      <c r="H2333" t="s">
        <v>37533</v>
      </c>
      <c r="J2333">
        <v>33</v>
      </c>
      <c r="K2333" t="s">
        <v>37021</v>
      </c>
      <c r="L2333" t="s">
        <v>37174</v>
      </c>
      <c r="M2333" t="s">
        <v>37534</v>
      </c>
      <c r="N2333" t="s">
        <v>37176</v>
      </c>
      <c r="O2333" t="s">
        <v>37098</v>
      </c>
      <c r="P2333">
        <v>5</v>
      </c>
      <c r="Q2333">
        <v>36.4</v>
      </c>
      <c r="R2333">
        <v>139.316666666667</v>
      </c>
      <c r="S2333">
        <v>5</v>
      </c>
      <c r="T2333">
        <v>10</v>
      </c>
      <c r="U2333">
        <v>100</v>
      </c>
      <c r="V2333">
        <v>240</v>
      </c>
      <c r="W2333">
        <v>10</v>
      </c>
    </row>
    <row r="2334" spans="1:23">
      <c r="A2334" t="s">
        <v>37532</v>
      </c>
      <c r="B2334" t="s">
        <v>9134</v>
      </c>
      <c r="C2334" t="s">
        <v>9136</v>
      </c>
      <c r="D2334">
        <v>2006</v>
      </c>
      <c r="E2334" t="s">
        <v>1645</v>
      </c>
      <c r="F2334" t="s">
        <v>9138</v>
      </c>
      <c r="G2334">
        <v>33</v>
      </c>
      <c r="H2334" t="s">
        <v>37533</v>
      </c>
      <c r="J2334">
        <v>33</v>
      </c>
      <c r="K2334" t="s">
        <v>37021</v>
      </c>
      <c r="L2334" t="s">
        <v>37174</v>
      </c>
      <c r="M2334" t="s">
        <v>37534</v>
      </c>
      <c r="N2334" t="s">
        <v>37176</v>
      </c>
      <c r="O2334" t="s">
        <v>37098</v>
      </c>
      <c r="P2334">
        <v>5</v>
      </c>
      <c r="Q2334">
        <v>36.4</v>
      </c>
      <c r="R2334">
        <v>139.316666666667</v>
      </c>
      <c r="S2334">
        <v>5</v>
      </c>
      <c r="T2334">
        <v>11</v>
      </c>
      <c r="U2334">
        <v>100</v>
      </c>
      <c r="V2334">
        <v>240</v>
      </c>
      <c r="W2334">
        <v>11</v>
      </c>
    </row>
    <row r="2335" spans="1:23">
      <c r="A2335" t="s">
        <v>37532</v>
      </c>
      <c r="B2335" t="s">
        <v>9134</v>
      </c>
      <c r="C2335" t="s">
        <v>9136</v>
      </c>
      <c r="D2335">
        <v>2006</v>
      </c>
      <c r="E2335" t="s">
        <v>1645</v>
      </c>
      <c r="F2335" t="s">
        <v>9138</v>
      </c>
      <c r="G2335">
        <v>33</v>
      </c>
      <c r="H2335" t="s">
        <v>37533</v>
      </c>
      <c r="J2335">
        <v>33</v>
      </c>
      <c r="K2335" t="s">
        <v>37021</v>
      </c>
      <c r="L2335" t="s">
        <v>37174</v>
      </c>
      <c r="M2335" t="s">
        <v>37534</v>
      </c>
      <c r="N2335" t="s">
        <v>37176</v>
      </c>
      <c r="O2335" t="s">
        <v>37098</v>
      </c>
      <c r="P2335">
        <v>5</v>
      </c>
      <c r="Q2335">
        <v>36.4</v>
      </c>
      <c r="R2335">
        <v>139.316666666667</v>
      </c>
      <c r="S2335">
        <v>5</v>
      </c>
      <c r="T2335">
        <v>11.5</v>
      </c>
      <c r="U2335">
        <v>96.6666666666667</v>
      </c>
      <c r="V2335">
        <v>240</v>
      </c>
      <c r="W2335">
        <v>11.5</v>
      </c>
    </row>
    <row r="2336" spans="1:23">
      <c r="A2336" t="s">
        <v>37532</v>
      </c>
      <c r="B2336" t="s">
        <v>9134</v>
      </c>
      <c r="C2336" t="s">
        <v>9136</v>
      </c>
      <c r="D2336">
        <v>2006</v>
      </c>
      <c r="E2336" t="s">
        <v>1645</v>
      </c>
      <c r="F2336" t="s">
        <v>9138</v>
      </c>
      <c r="G2336">
        <v>33</v>
      </c>
      <c r="H2336" t="s">
        <v>37533</v>
      </c>
      <c r="J2336">
        <v>33</v>
      </c>
      <c r="K2336" t="s">
        <v>37021</v>
      </c>
      <c r="L2336" t="s">
        <v>37174</v>
      </c>
      <c r="M2336" t="s">
        <v>37534</v>
      </c>
      <c r="N2336" t="s">
        <v>37176</v>
      </c>
      <c r="O2336" t="s">
        <v>37098</v>
      </c>
      <c r="P2336">
        <v>5</v>
      </c>
      <c r="Q2336">
        <v>36.4</v>
      </c>
      <c r="R2336">
        <v>139.316666666667</v>
      </c>
      <c r="S2336">
        <v>5</v>
      </c>
      <c r="T2336">
        <v>12</v>
      </c>
      <c r="U2336">
        <v>16.6666666666667</v>
      </c>
      <c r="V2336">
        <v>240</v>
      </c>
      <c r="W2336">
        <v>12</v>
      </c>
    </row>
    <row r="2337" spans="1:23">
      <c r="A2337" t="s">
        <v>37532</v>
      </c>
      <c r="B2337" t="s">
        <v>9134</v>
      </c>
      <c r="C2337" t="s">
        <v>9136</v>
      </c>
      <c r="D2337">
        <v>2006</v>
      </c>
      <c r="E2337" t="s">
        <v>1645</v>
      </c>
      <c r="F2337" t="s">
        <v>9138</v>
      </c>
      <c r="G2337">
        <v>33</v>
      </c>
      <c r="H2337" t="s">
        <v>37533</v>
      </c>
      <c r="J2337">
        <v>33</v>
      </c>
      <c r="K2337" t="s">
        <v>37021</v>
      </c>
      <c r="L2337" t="s">
        <v>37174</v>
      </c>
      <c r="M2337" t="s">
        <v>37534</v>
      </c>
      <c r="N2337" t="s">
        <v>37176</v>
      </c>
      <c r="O2337" t="s">
        <v>37098</v>
      </c>
      <c r="P2337">
        <v>5</v>
      </c>
      <c r="Q2337">
        <v>36.4</v>
      </c>
      <c r="R2337">
        <v>139.316666666667</v>
      </c>
      <c r="S2337">
        <v>5</v>
      </c>
      <c r="T2337">
        <v>13</v>
      </c>
      <c r="U2337">
        <v>0</v>
      </c>
      <c r="V2337">
        <v>240</v>
      </c>
      <c r="W2337">
        <v>13</v>
      </c>
    </row>
    <row r="2338" spans="1:23">
      <c r="A2338" t="s">
        <v>37532</v>
      </c>
      <c r="B2338" t="s">
        <v>9134</v>
      </c>
      <c r="C2338" t="s">
        <v>9136</v>
      </c>
      <c r="D2338">
        <v>2006</v>
      </c>
      <c r="E2338" t="s">
        <v>1645</v>
      </c>
      <c r="F2338" t="s">
        <v>9138</v>
      </c>
      <c r="G2338">
        <v>33</v>
      </c>
      <c r="H2338" t="s">
        <v>37533</v>
      </c>
      <c r="J2338">
        <v>33</v>
      </c>
      <c r="K2338" t="s">
        <v>37021</v>
      </c>
      <c r="L2338" t="s">
        <v>37174</v>
      </c>
      <c r="M2338" t="s">
        <v>37534</v>
      </c>
      <c r="N2338" t="s">
        <v>37176</v>
      </c>
      <c r="O2338" t="s">
        <v>37098</v>
      </c>
      <c r="P2338">
        <v>6</v>
      </c>
      <c r="Q2338">
        <v>36.25</v>
      </c>
      <c r="R2338">
        <v>139.63333333333301</v>
      </c>
      <c r="S2338">
        <v>5</v>
      </c>
      <c r="T2338">
        <v>10</v>
      </c>
      <c r="U2338">
        <v>100</v>
      </c>
      <c r="V2338">
        <v>240</v>
      </c>
      <c r="W2338">
        <v>10</v>
      </c>
    </row>
    <row r="2339" spans="1:23">
      <c r="A2339" t="s">
        <v>37532</v>
      </c>
      <c r="B2339" t="s">
        <v>9134</v>
      </c>
      <c r="C2339" t="s">
        <v>9136</v>
      </c>
      <c r="D2339">
        <v>2006</v>
      </c>
      <c r="E2339" t="s">
        <v>1645</v>
      </c>
      <c r="F2339" t="s">
        <v>9138</v>
      </c>
      <c r="G2339">
        <v>33</v>
      </c>
      <c r="H2339" t="s">
        <v>37533</v>
      </c>
      <c r="J2339">
        <v>33</v>
      </c>
      <c r="K2339" t="s">
        <v>37021</v>
      </c>
      <c r="L2339" t="s">
        <v>37174</v>
      </c>
      <c r="M2339" t="s">
        <v>37534</v>
      </c>
      <c r="N2339" t="s">
        <v>37176</v>
      </c>
      <c r="O2339" t="s">
        <v>37098</v>
      </c>
      <c r="P2339">
        <v>6</v>
      </c>
      <c r="Q2339">
        <v>36.25</v>
      </c>
      <c r="R2339">
        <v>139.63333333333301</v>
      </c>
      <c r="S2339">
        <v>5</v>
      </c>
      <c r="T2339">
        <v>11</v>
      </c>
      <c r="U2339">
        <v>100</v>
      </c>
      <c r="V2339">
        <v>240</v>
      </c>
      <c r="W2339">
        <v>11</v>
      </c>
    </row>
    <row r="2340" spans="1:23">
      <c r="A2340" t="s">
        <v>37532</v>
      </c>
      <c r="B2340" t="s">
        <v>9134</v>
      </c>
      <c r="C2340" t="s">
        <v>9136</v>
      </c>
      <c r="D2340">
        <v>2006</v>
      </c>
      <c r="E2340" t="s">
        <v>1645</v>
      </c>
      <c r="F2340" t="s">
        <v>9138</v>
      </c>
      <c r="G2340">
        <v>33</v>
      </c>
      <c r="H2340" t="s">
        <v>37533</v>
      </c>
      <c r="J2340">
        <v>33</v>
      </c>
      <c r="K2340" t="s">
        <v>37021</v>
      </c>
      <c r="L2340" t="s">
        <v>37174</v>
      </c>
      <c r="M2340" t="s">
        <v>37534</v>
      </c>
      <c r="N2340" t="s">
        <v>37176</v>
      </c>
      <c r="O2340" t="s">
        <v>37098</v>
      </c>
      <c r="P2340">
        <v>6</v>
      </c>
      <c r="Q2340">
        <v>36.25</v>
      </c>
      <c r="R2340">
        <v>139.63333333333301</v>
      </c>
      <c r="S2340">
        <v>5</v>
      </c>
      <c r="T2340">
        <v>11.5</v>
      </c>
      <c r="U2340">
        <v>100</v>
      </c>
      <c r="V2340">
        <v>240</v>
      </c>
      <c r="W2340">
        <v>11.5</v>
      </c>
    </row>
    <row r="2341" spans="1:23">
      <c r="A2341" t="s">
        <v>37532</v>
      </c>
      <c r="B2341" t="s">
        <v>9134</v>
      </c>
      <c r="C2341" t="s">
        <v>9136</v>
      </c>
      <c r="D2341">
        <v>2006</v>
      </c>
      <c r="E2341" t="s">
        <v>1645</v>
      </c>
      <c r="F2341" t="s">
        <v>9138</v>
      </c>
      <c r="G2341">
        <v>33</v>
      </c>
      <c r="H2341" t="s">
        <v>37533</v>
      </c>
      <c r="J2341">
        <v>33</v>
      </c>
      <c r="K2341" t="s">
        <v>37021</v>
      </c>
      <c r="L2341" t="s">
        <v>37174</v>
      </c>
      <c r="M2341" t="s">
        <v>37534</v>
      </c>
      <c r="N2341" t="s">
        <v>37176</v>
      </c>
      <c r="O2341" t="s">
        <v>37098</v>
      </c>
      <c r="P2341">
        <v>6</v>
      </c>
      <c r="Q2341">
        <v>36.25</v>
      </c>
      <c r="R2341">
        <v>139.63333333333301</v>
      </c>
      <c r="S2341">
        <v>5</v>
      </c>
      <c r="T2341">
        <v>12</v>
      </c>
      <c r="U2341">
        <v>20</v>
      </c>
      <c r="V2341">
        <v>240</v>
      </c>
      <c r="W2341">
        <v>12</v>
      </c>
    </row>
    <row r="2342" spans="1:23">
      <c r="A2342" t="s">
        <v>37532</v>
      </c>
      <c r="B2342" t="s">
        <v>9134</v>
      </c>
      <c r="C2342" t="s">
        <v>9136</v>
      </c>
      <c r="D2342">
        <v>2006</v>
      </c>
      <c r="E2342" t="s">
        <v>1645</v>
      </c>
      <c r="F2342" t="s">
        <v>9138</v>
      </c>
      <c r="G2342">
        <v>33</v>
      </c>
      <c r="H2342" t="s">
        <v>37533</v>
      </c>
      <c r="J2342">
        <v>33</v>
      </c>
      <c r="K2342" t="s">
        <v>37021</v>
      </c>
      <c r="L2342" t="s">
        <v>37174</v>
      </c>
      <c r="M2342" t="s">
        <v>37534</v>
      </c>
      <c r="N2342" t="s">
        <v>37176</v>
      </c>
      <c r="O2342" t="s">
        <v>37098</v>
      </c>
      <c r="P2342">
        <v>6</v>
      </c>
      <c r="Q2342">
        <v>36.25</v>
      </c>
      <c r="R2342">
        <v>139.63333333333301</v>
      </c>
      <c r="S2342">
        <v>5</v>
      </c>
      <c r="T2342">
        <v>13</v>
      </c>
      <c r="U2342">
        <v>0</v>
      </c>
      <c r="V2342">
        <v>240</v>
      </c>
      <c r="W2342">
        <v>13</v>
      </c>
    </row>
    <row r="2343" spans="1:23">
      <c r="A2343" t="s">
        <v>37532</v>
      </c>
      <c r="B2343" t="s">
        <v>9134</v>
      </c>
      <c r="C2343" t="s">
        <v>9136</v>
      </c>
      <c r="D2343">
        <v>2006</v>
      </c>
      <c r="E2343" t="s">
        <v>1645</v>
      </c>
      <c r="F2343" t="s">
        <v>9138</v>
      </c>
      <c r="G2343">
        <v>33</v>
      </c>
      <c r="H2343" t="s">
        <v>37533</v>
      </c>
      <c r="J2343">
        <v>33</v>
      </c>
      <c r="K2343" t="s">
        <v>37021</v>
      </c>
      <c r="L2343" t="s">
        <v>37174</v>
      </c>
      <c r="M2343" t="s">
        <v>37534</v>
      </c>
      <c r="N2343" t="s">
        <v>37176</v>
      </c>
      <c r="O2343" t="s">
        <v>37098</v>
      </c>
      <c r="P2343">
        <v>7</v>
      </c>
      <c r="Q2343">
        <v>36.533333333333303</v>
      </c>
      <c r="R2343">
        <v>140.566666666667</v>
      </c>
      <c r="S2343">
        <v>5</v>
      </c>
      <c r="T2343">
        <v>10</v>
      </c>
      <c r="U2343">
        <v>100</v>
      </c>
      <c r="V2343">
        <v>240</v>
      </c>
      <c r="W2343">
        <v>10</v>
      </c>
    </row>
    <row r="2344" spans="1:23">
      <c r="A2344" t="s">
        <v>37532</v>
      </c>
      <c r="B2344" t="s">
        <v>9134</v>
      </c>
      <c r="C2344" t="s">
        <v>9136</v>
      </c>
      <c r="D2344">
        <v>2006</v>
      </c>
      <c r="E2344" t="s">
        <v>1645</v>
      </c>
      <c r="F2344" t="s">
        <v>9138</v>
      </c>
      <c r="G2344">
        <v>33</v>
      </c>
      <c r="H2344" t="s">
        <v>37533</v>
      </c>
      <c r="J2344">
        <v>33</v>
      </c>
      <c r="K2344" t="s">
        <v>37021</v>
      </c>
      <c r="L2344" t="s">
        <v>37174</v>
      </c>
      <c r="M2344" t="s">
        <v>37534</v>
      </c>
      <c r="N2344" t="s">
        <v>37176</v>
      </c>
      <c r="O2344" t="s">
        <v>37098</v>
      </c>
      <c r="P2344">
        <v>7</v>
      </c>
      <c r="Q2344">
        <v>36.533333333333303</v>
      </c>
      <c r="R2344">
        <v>140.566666666667</v>
      </c>
      <c r="S2344">
        <v>5</v>
      </c>
      <c r="T2344">
        <v>11</v>
      </c>
      <c r="U2344">
        <v>100</v>
      </c>
      <c r="V2344">
        <v>240</v>
      </c>
      <c r="W2344">
        <v>11</v>
      </c>
    </row>
    <row r="2345" spans="1:23">
      <c r="A2345" t="s">
        <v>37532</v>
      </c>
      <c r="B2345" t="s">
        <v>9134</v>
      </c>
      <c r="C2345" t="s">
        <v>9136</v>
      </c>
      <c r="D2345">
        <v>2006</v>
      </c>
      <c r="E2345" t="s">
        <v>1645</v>
      </c>
      <c r="F2345" t="s">
        <v>9138</v>
      </c>
      <c r="G2345">
        <v>33</v>
      </c>
      <c r="H2345" t="s">
        <v>37533</v>
      </c>
      <c r="J2345">
        <v>33</v>
      </c>
      <c r="K2345" t="s">
        <v>37021</v>
      </c>
      <c r="L2345" t="s">
        <v>37174</v>
      </c>
      <c r="M2345" t="s">
        <v>37534</v>
      </c>
      <c r="N2345" t="s">
        <v>37176</v>
      </c>
      <c r="O2345" t="s">
        <v>37098</v>
      </c>
      <c r="P2345">
        <v>7</v>
      </c>
      <c r="Q2345">
        <v>36.533333333333303</v>
      </c>
      <c r="R2345">
        <v>140.566666666667</v>
      </c>
      <c r="S2345">
        <v>5</v>
      </c>
      <c r="T2345">
        <v>11.5</v>
      </c>
      <c r="U2345">
        <v>91.6666666666667</v>
      </c>
      <c r="V2345">
        <v>240</v>
      </c>
      <c r="W2345">
        <v>11.5</v>
      </c>
    </row>
    <row r="2346" spans="1:23">
      <c r="A2346" t="s">
        <v>37532</v>
      </c>
      <c r="B2346" t="s">
        <v>9134</v>
      </c>
      <c r="C2346" t="s">
        <v>9136</v>
      </c>
      <c r="D2346">
        <v>2006</v>
      </c>
      <c r="E2346" t="s">
        <v>1645</v>
      </c>
      <c r="F2346" t="s">
        <v>9138</v>
      </c>
      <c r="G2346">
        <v>33</v>
      </c>
      <c r="H2346" t="s">
        <v>37533</v>
      </c>
      <c r="J2346">
        <v>33</v>
      </c>
      <c r="K2346" t="s">
        <v>37021</v>
      </c>
      <c r="L2346" t="s">
        <v>37174</v>
      </c>
      <c r="M2346" t="s">
        <v>37534</v>
      </c>
      <c r="N2346" t="s">
        <v>37176</v>
      </c>
      <c r="O2346" t="s">
        <v>37098</v>
      </c>
      <c r="P2346">
        <v>7</v>
      </c>
      <c r="Q2346">
        <v>36.533333333333303</v>
      </c>
      <c r="R2346">
        <v>140.566666666667</v>
      </c>
      <c r="S2346">
        <v>5</v>
      </c>
      <c r="T2346">
        <v>12</v>
      </c>
      <c r="U2346">
        <v>11.6666666666667</v>
      </c>
      <c r="V2346">
        <v>240</v>
      </c>
      <c r="W2346">
        <v>12</v>
      </c>
    </row>
    <row r="2347" spans="1:23">
      <c r="A2347" t="s">
        <v>37532</v>
      </c>
      <c r="B2347" t="s">
        <v>9134</v>
      </c>
      <c r="C2347" t="s">
        <v>9136</v>
      </c>
      <c r="D2347">
        <v>2006</v>
      </c>
      <c r="E2347" t="s">
        <v>1645</v>
      </c>
      <c r="F2347" t="s">
        <v>9138</v>
      </c>
      <c r="G2347">
        <v>33</v>
      </c>
      <c r="H2347" t="s">
        <v>37533</v>
      </c>
      <c r="J2347">
        <v>33</v>
      </c>
      <c r="K2347" t="s">
        <v>37021</v>
      </c>
      <c r="L2347" t="s">
        <v>37174</v>
      </c>
      <c r="M2347" t="s">
        <v>37534</v>
      </c>
      <c r="N2347" t="s">
        <v>37176</v>
      </c>
      <c r="O2347" t="s">
        <v>37098</v>
      </c>
      <c r="P2347">
        <v>7</v>
      </c>
      <c r="Q2347">
        <v>36.533333333333303</v>
      </c>
      <c r="R2347">
        <v>140.566666666667</v>
      </c>
      <c r="S2347">
        <v>5</v>
      </c>
      <c r="T2347">
        <v>13</v>
      </c>
      <c r="U2347">
        <v>0</v>
      </c>
      <c r="V2347">
        <v>240</v>
      </c>
      <c r="W2347">
        <v>13</v>
      </c>
    </row>
    <row r="2348" spans="1:23">
      <c r="A2348" t="s">
        <v>37532</v>
      </c>
      <c r="B2348" t="s">
        <v>9134</v>
      </c>
      <c r="C2348" t="s">
        <v>9136</v>
      </c>
      <c r="D2348">
        <v>2006</v>
      </c>
      <c r="E2348" t="s">
        <v>1645</v>
      </c>
      <c r="F2348" t="s">
        <v>9138</v>
      </c>
      <c r="G2348">
        <v>33</v>
      </c>
      <c r="H2348" t="s">
        <v>37533</v>
      </c>
      <c r="J2348">
        <v>33</v>
      </c>
      <c r="K2348" t="s">
        <v>37021</v>
      </c>
      <c r="L2348" t="s">
        <v>37174</v>
      </c>
      <c r="M2348" t="s">
        <v>37534</v>
      </c>
      <c r="N2348" t="s">
        <v>37176</v>
      </c>
      <c r="O2348" t="s">
        <v>37098</v>
      </c>
      <c r="P2348">
        <v>8</v>
      </c>
      <c r="Q2348">
        <v>36.25</v>
      </c>
      <c r="R2348">
        <v>137.98333333333301</v>
      </c>
      <c r="S2348">
        <v>5</v>
      </c>
      <c r="T2348">
        <v>10</v>
      </c>
      <c r="U2348">
        <v>100</v>
      </c>
      <c r="V2348">
        <v>240</v>
      </c>
      <c r="W2348">
        <v>10</v>
      </c>
    </row>
    <row r="2349" spans="1:23">
      <c r="A2349" t="s">
        <v>37532</v>
      </c>
      <c r="B2349" t="s">
        <v>9134</v>
      </c>
      <c r="C2349" t="s">
        <v>9136</v>
      </c>
      <c r="D2349">
        <v>2006</v>
      </c>
      <c r="E2349" t="s">
        <v>1645</v>
      </c>
      <c r="F2349" t="s">
        <v>9138</v>
      </c>
      <c r="G2349">
        <v>33</v>
      </c>
      <c r="H2349" t="s">
        <v>37533</v>
      </c>
      <c r="J2349">
        <v>33</v>
      </c>
      <c r="K2349" t="s">
        <v>37021</v>
      </c>
      <c r="L2349" t="s">
        <v>37174</v>
      </c>
      <c r="M2349" t="s">
        <v>37534</v>
      </c>
      <c r="N2349" t="s">
        <v>37176</v>
      </c>
      <c r="O2349" t="s">
        <v>37098</v>
      </c>
      <c r="P2349">
        <v>8</v>
      </c>
      <c r="Q2349">
        <v>36.25</v>
      </c>
      <c r="R2349">
        <v>137.98333333333301</v>
      </c>
      <c r="S2349">
        <v>5</v>
      </c>
      <c r="T2349">
        <v>11</v>
      </c>
      <c r="U2349">
        <v>100</v>
      </c>
      <c r="V2349">
        <v>240</v>
      </c>
      <c r="W2349">
        <v>11</v>
      </c>
    </row>
    <row r="2350" spans="1:23">
      <c r="A2350" t="s">
        <v>37532</v>
      </c>
      <c r="B2350" t="s">
        <v>9134</v>
      </c>
      <c r="C2350" t="s">
        <v>9136</v>
      </c>
      <c r="D2350">
        <v>2006</v>
      </c>
      <c r="E2350" t="s">
        <v>1645</v>
      </c>
      <c r="F2350" t="s">
        <v>9138</v>
      </c>
      <c r="G2350">
        <v>33</v>
      </c>
      <c r="H2350" t="s">
        <v>37533</v>
      </c>
      <c r="J2350">
        <v>33</v>
      </c>
      <c r="K2350" t="s">
        <v>37021</v>
      </c>
      <c r="L2350" t="s">
        <v>37174</v>
      </c>
      <c r="M2350" t="s">
        <v>37534</v>
      </c>
      <c r="N2350" t="s">
        <v>37176</v>
      </c>
      <c r="O2350" t="s">
        <v>37098</v>
      </c>
      <c r="P2350">
        <v>8</v>
      </c>
      <c r="Q2350">
        <v>36.25</v>
      </c>
      <c r="R2350">
        <v>137.98333333333301</v>
      </c>
      <c r="S2350">
        <v>5</v>
      </c>
      <c r="T2350">
        <v>11.5</v>
      </c>
      <c r="U2350">
        <v>100</v>
      </c>
      <c r="V2350">
        <v>240</v>
      </c>
      <c r="W2350">
        <v>11.5</v>
      </c>
    </row>
    <row r="2351" spans="1:23">
      <c r="A2351" t="s">
        <v>37532</v>
      </c>
      <c r="B2351" t="s">
        <v>9134</v>
      </c>
      <c r="C2351" t="s">
        <v>9136</v>
      </c>
      <c r="D2351">
        <v>2006</v>
      </c>
      <c r="E2351" t="s">
        <v>1645</v>
      </c>
      <c r="F2351" t="s">
        <v>9138</v>
      </c>
      <c r="G2351">
        <v>33</v>
      </c>
      <c r="H2351" t="s">
        <v>37533</v>
      </c>
      <c r="J2351">
        <v>33</v>
      </c>
      <c r="K2351" t="s">
        <v>37021</v>
      </c>
      <c r="L2351" t="s">
        <v>37174</v>
      </c>
      <c r="M2351" t="s">
        <v>37534</v>
      </c>
      <c r="N2351" t="s">
        <v>37176</v>
      </c>
      <c r="O2351" t="s">
        <v>37098</v>
      </c>
      <c r="P2351">
        <v>8</v>
      </c>
      <c r="Q2351">
        <v>36.25</v>
      </c>
      <c r="R2351">
        <v>137.98333333333301</v>
      </c>
      <c r="S2351">
        <v>5</v>
      </c>
      <c r="T2351">
        <v>12</v>
      </c>
      <c r="U2351">
        <v>83.3333333333333</v>
      </c>
      <c r="V2351">
        <v>240</v>
      </c>
      <c r="W2351">
        <v>12</v>
      </c>
    </row>
    <row r="2352" spans="1:23">
      <c r="A2352" t="s">
        <v>37532</v>
      </c>
      <c r="B2352" t="s">
        <v>9134</v>
      </c>
      <c r="C2352" t="s">
        <v>9136</v>
      </c>
      <c r="D2352">
        <v>2006</v>
      </c>
      <c r="E2352" t="s">
        <v>1645</v>
      </c>
      <c r="F2352" t="s">
        <v>9138</v>
      </c>
      <c r="G2352">
        <v>33</v>
      </c>
      <c r="H2352" t="s">
        <v>37533</v>
      </c>
      <c r="J2352">
        <v>33</v>
      </c>
      <c r="K2352" t="s">
        <v>37021</v>
      </c>
      <c r="L2352" t="s">
        <v>37174</v>
      </c>
      <c r="M2352" t="s">
        <v>37534</v>
      </c>
      <c r="N2352" t="s">
        <v>37176</v>
      </c>
      <c r="O2352" t="s">
        <v>37098</v>
      </c>
      <c r="P2352">
        <v>8</v>
      </c>
      <c r="Q2352">
        <v>36.25</v>
      </c>
      <c r="R2352">
        <v>137.98333333333301</v>
      </c>
      <c r="S2352">
        <v>5</v>
      </c>
      <c r="T2352">
        <v>13</v>
      </c>
      <c r="U2352">
        <v>0</v>
      </c>
      <c r="V2352">
        <v>240</v>
      </c>
      <c r="W2352">
        <v>13</v>
      </c>
    </row>
    <row r="2353" spans="1:23">
      <c r="A2353" t="s">
        <v>37532</v>
      </c>
      <c r="B2353" t="s">
        <v>9134</v>
      </c>
      <c r="C2353" t="s">
        <v>9136</v>
      </c>
      <c r="D2353">
        <v>2006</v>
      </c>
      <c r="E2353" t="s">
        <v>1645</v>
      </c>
      <c r="F2353" t="s">
        <v>9138</v>
      </c>
      <c r="G2353">
        <v>33</v>
      </c>
      <c r="H2353" t="s">
        <v>37533</v>
      </c>
      <c r="J2353">
        <v>33</v>
      </c>
      <c r="K2353" t="s">
        <v>37021</v>
      </c>
      <c r="L2353" t="s">
        <v>37174</v>
      </c>
      <c r="M2353" t="s">
        <v>37534</v>
      </c>
      <c r="N2353" t="s">
        <v>37176</v>
      </c>
      <c r="O2353" t="s">
        <v>37098</v>
      </c>
      <c r="P2353">
        <v>9</v>
      </c>
      <c r="Q2353">
        <v>36.716666666666697</v>
      </c>
      <c r="R2353">
        <v>137.25</v>
      </c>
      <c r="S2353">
        <v>5</v>
      </c>
      <c r="T2353">
        <v>10</v>
      </c>
      <c r="U2353">
        <v>100</v>
      </c>
      <c r="V2353">
        <v>240</v>
      </c>
      <c r="W2353">
        <v>10</v>
      </c>
    </row>
    <row r="2354" spans="1:23">
      <c r="A2354" t="s">
        <v>37532</v>
      </c>
      <c r="B2354" t="s">
        <v>9134</v>
      </c>
      <c r="C2354" t="s">
        <v>9136</v>
      </c>
      <c r="D2354">
        <v>2006</v>
      </c>
      <c r="E2354" t="s">
        <v>1645</v>
      </c>
      <c r="F2354" t="s">
        <v>9138</v>
      </c>
      <c r="G2354">
        <v>33</v>
      </c>
      <c r="H2354" t="s">
        <v>37533</v>
      </c>
      <c r="J2354">
        <v>33</v>
      </c>
      <c r="K2354" t="s">
        <v>37021</v>
      </c>
      <c r="L2354" t="s">
        <v>37174</v>
      </c>
      <c r="M2354" t="s">
        <v>37534</v>
      </c>
      <c r="N2354" t="s">
        <v>37176</v>
      </c>
      <c r="O2354" t="s">
        <v>37098</v>
      </c>
      <c r="P2354">
        <v>9</v>
      </c>
      <c r="Q2354">
        <v>36.716666666666697</v>
      </c>
      <c r="R2354">
        <v>137.25</v>
      </c>
      <c r="S2354">
        <v>5</v>
      </c>
      <c r="T2354">
        <v>11</v>
      </c>
      <c r="U2354">
        <v>100</v>
      </c>
      <c r="V2354">
        <v>240</v>
      </c>
      <c r="W2354">
        <v>11</v>
      </c>
    </row>
    <row r="2355" spans="1:23">
      <c r="A2355" t="s">
        <v>37532</v>
      </c>
      <c r="B2355" t="s">
        <v>9134</v>
      </c>
      <c r="C2355" t="s">
        <v>9136</v>
      </c>
      <c r="D2355">
        <v>2006</v>
      </c>
      <c r="E2355" t="s">
        <v>1645</v>
      </c>
      <c r="F2355" t="s">
        <v>9138</v>
      </c>
      <c r="G2355">
        <v>33</v>
      </c>
      <c r="H2355" t="s">
        <v>37533</v>
      </c>
      <c r="J2355">
        <v>33</v>
      </c>
      <c r="K2355" t="s">
        <v>37021</v>
      </c>
      <c r="L2355" t="s">
        <v>37174</v>
      </c>
      <c r="M2355" t="s">
        <v>37534</v>
      </c>
      <c r="N2355" t="s">
        <v>37176</v>
      </c>
      <c r="O2355" t="s">
        <v>37098</v>
      </c>
      <c r="P2355">
        <v>9</v>
      </c>
      <c r="Q2355">
        <v>36.716666666666697</v>
      </c>
      <c r="R2355">
        <v>137.25</v>
      </c>
      <c r="S2355">
        <v>5</v>
      </c>
      <c r="T2355">
        <v>11.5</v>
      </c>
      <c r="U2355">
        <v>100</v>
      </c>
      <c r="V2355">
        <v>240</v>
      </c>
      <c r="W2355">
        <v>11.5</v>
      </c>
    </row>
    <row r="2356" spans="1:23">
      <c r="A2356" t="s">
        <v>37532</v>
      </c>
      <c r="B2356" t="s">
        <v>9134</v>
      </c>
      <c r="C2356" t="s">
        <v>9136</v>
      </c>
      <c r="D2356">
        <v>2006</v>
      </c>
      <c r="E2356" t="s">
        <v>1645</v>
      </c>
      <c r="F2356" t="s">
        <v>9138</v>
      </c>
      <c r="G2356">
        <v>33</v>
      </c>
      <c r="H2356" t="s">
        <v>37533</v>
      </c>
      <c r="J2356">
        <v>33</v>
      </c>
      <c r="K2356" t="s">
        <v>37021</v>
      </c>
      <c r="L2356" t="s">
        <v>37174</v>
      </c>
      <c r="M2356" t="s">
        <v>37534</v>
      </c>
      <c r="N2356" t="s">
        <v>37176</v>
      </c>
      <c r="O2356" t="s">
        <v>37098</v>
      </c>
      <c r="P2356">
        <v>9</v>
      </c>
      <c r="Q2356">
        <v>36.716666666666697</v>
      </c>
      <c r="R2356">
        <v>137.25</v>
      </c>
      <c r="S2356">
        <v>5</v>
      </c>
      <c r="T2356">
        <v>12</v>
      </c>
      <c r="U2356">
        <v>16.6666666666667</v>
      </c>
      <c r="V2356">
        <v>240</v>
      </c>
      <c r="W2356">
        <v>12</v>
      </c>
    </row>
    <row r="2357" spans="1:23">
      <c r="A2357" t="s">
        <v>37532</v>
      </c>
      <c r="B2357" t="s">
        <v>9134</v>
      </c>
      <c r="C2357" t="s">
        <v>9136</v>
      </c>
      <c r="D2357">
        <v>2006</v>
      </c>
      <c r="E2357" t="s">
        <v>1645</v>
      </c>
      <c r="F2357" t="s">
        <v>9138</v>
      </c>
      <c r="G2357">
        <v>33</v>
      </c>
      <c r="H2357" t="s">
        <v>37533</v>
      </c>
      <c r="J2357">
        <v>33</v>
      </c>
      <c r="K2357" t="s">
        <v>37021</v>
      </c>
      <c r="L2357" t="s">
        <v>37174</v>
      </c>
      <c r="M2357" t="s">
        <v>37534</v>
      </c>
      <c r="N2357" t="s">
        <v>37176</v>
      </c>
      <c r="O2357" t="s">
        <v>37098</v>
      </c>
      <c r="P2357">
        <v>9</v>
      </c>
      <c r="Q2357">
        <v>36.716666666666697</v>
      </c>
      <c r="R2357">
        <v>137.25</v>
      </c>
      <c r="S2357">
        <v>5</v>
      </c>
      <c r="T2357">
        <v>13</v>
      </c>
      <c r="U2357">
        <v>0</v>
      </c>
      <c r="V2357">
        <v>240</v>
      </c>
      <c r="W2357">
        <v>13</v>
      </c>
    </row>
    <row r="2358" spans="1:23">
      <c r="A2358" t="s">
        <v>37532</v>
      </c>
      <c r="B2358" t="s">
        <v>9134</v>
      </c>
      <c r="C2358" t="s">
        <v>9136</v>
      </c>
      <c r="D2358">
        <v>2006</v>
      </c>
      <c r="E2358" t="s">
        <v>1645</v>
      </c>
      <c r="F2358" t="s">
        <v>9138</v>
      </c>
      <c r="G2358">
        <v>33</v>
      </c>
      <c r="H2358" t="s">
        <v>37533</v>
      </c>
      <c r="J2358">
        <v>33</v>
      </c>
      <c r="K2358" t="s">
        <v>37021</v>
      </c>
      <c r="L2358" t="s">
        <v>37174</v>
      </c>
      <c r="M2358" t="s">
        <v>37534</v>
      </c>
      <c r="N2358" t="s">
        <v>37176</v>
      </c>
      <c r="O2358" t="s">
        <v>37098</v>
      </c>
      <c r="P2358">
        <v>10</v>
      </c>
      <c r="Q2358">
        <v>34.8333333333333</v>
      </c>
      <c r="R2358">
        <v>138.166666666667</v>
      </c>
      <c r="S2358">
        <v>5</v>
      </c>
      <c r="T2358">
        <v>10</v>
      </c>
      <c r="U2358">
        <v>100</v>
      </c>
      <c r="V2358">
        <v>240</v>
      </c>
      <c r="W2358">
        <v>10</v>
      </c>
    </row>
    <row r="2359" spans="1:23">
      <c r="A2359" t="s">
        <v>37532</v>
      </c>
      <c r="B2359" t="s">
        <v>9134</v>
      </c>
      <c r="C2359" t="s">
        <v>9136</v>
      </c>
      <c r="D2359">
        <v>2006</v>
      </c>
      <c r="E2359" t="s">
        <v>1645</v>
      </c>
      <c r="F2359" t="s">
        <v>9138</v>
      </c>
      <c r="G2359">
        <v>33</v>
      </c>
      <c r="H2359" t="s">
        <v>37533</v>
      </c>
      <c r="J2359">
        <v>33</v>
      </c>
      <c r="K2359" t="s">
        <v>37021</v>
      </c>
      <c r="L2359" t="s">
        <v>37174</v>
      </c>
      <c r="M2359" t="s">
        <v>37534</v>
      </c>
      <c r="N2359" t="s">
        <v>37176</v>
      </c>
      <c r="O2359" t="s">
        <v>37098</v>
      </c>
      <c r="P2359">
        <v>10</v>
      </c>
      <c r="Q2359">
        <v>34.8333333333333</v>
      </c>
      <c r="R2359">
        <v>138.166666666667</v>
      </c>
      <c r="S2359">
        <v>5</v>
      </c>
      <c r="T2359">
        <v>11</v>
      </c>
      <c r="U2359">
        <v>100</v>
      </c>
      <c r="V2359">
        <v>240</v>
      </c>
      <c r="W2359">
        <v>11</v>
      </c>
    </row>
    <row r="2360" spans="1:23">
      <c r="A2360" t="s">
        <v>37532</v>
      </c>
      <c r="B2360" t="s">
        <v>9134</v>
      </c>
      <c r="C2360" t="s">
        <v>9136</v>
      </c>
      <c r="D2360">
        <v>2006</v>
      </c>
      <c r="E2360" t="s">
        <v>1645</v>
      </c>
      <c r="F2360" t="s">
        <v>9138</v>
      </c>
      <c r="G2360">
        <v>33</v>
      </c>
      <c r="H2360" t="s">
        <v>37533</v>
      </c>
      <c r="J2360">
        <v>33</v>
      </c>
      <c r="K2360" t="s">
        <v>37021</v>
      </c>
      <c r="L2360" t="s">
        <v>37174</v>
      </c>
      <c r="M2360" t="s">
        <v>37534</v>
      </c>
      <c r="N2360" t="s">
        <v>37176</v>
      </c>
      <c r="O2360" t="s">
        <v>37098</v>
      </c>
      <c r="P2360">
        <v>10</v>
      </c>
      <c r="Q2360">
        <v>34.8333333333333</v>
      </c>
      <c r="R2360">
        <v>138.166666666667</v>
      </c>
      <c r="S2360">
        <v>5</v>
      </c>
      <c r="T2360">
        <v>11.5</v>
      </c>
      <c r="U2360">
        <v>75</v>
      </c>
      <c r="V2360">
        <v>240</v>
      </c>
      <c r="W2360">
        <v>11.5</v>
      </c>
    </row>
    <row r="2361" spans="1:23">
      <c r="A2361" t="s">
        <v>37532</v>
      </c>
      <c r="B2361" t="s">
        <v>9134</v>
      </c>
      <c r="C2361" t="s">
        <v>9136</v>
      </c>
      <c r="D2361">
        <v>2006</v>
      </c>
      <c r="E2361" t="s">
        <v>1645</v>
      </c>
      <c r="F2361" t="s">
        <v>9138</v>
      </c>
      <c r="G2361">
        <v>33</v>
      </c>
      <c r="H2361" t="s">
        <v>37533</v>
      </c>
      <c r="J2361">
        <v>33</v>
      </c>
      <c r="K2361" t="s">
        <v>37021</v>
      </c>
      <c r="L2361" t="s">
        <v>37174</v>
      </c>
      <c r="M2361" t="s">
        <v>37534</v>
      </c>
      <c r="N2361" t="s">
        <v>37176</v>
      </c>
      <c r="O2361" t="s">
        <v>37098</v>
      </c>
      <c r="P2361">
        <v>10</v>
      </c>
      <c r="Q2361">
        <v>34.8333333333333</v>
      </c>
      <c r="R2361">
        <v>138.166666666667</v>
      </c>
      <c r="S2361">
        <v>5</v>
      </c>
      <c r="T2361">
        <v>12</v>
      </c>
      <c r="U2361">
        <v>5</v>
      </c>
      <c r="V2361">
        <v>240</v>
      </c>
      <c r="W2361">
        <v>12</v>
      </c>
    </row>
    <row r="2362" spans="1:23">
      <c r="A2362" t="s">
        <v>37532</v>
      </c>
      <c r="B2362" t="s">
        <v>9134</v>
      </c>
      <c r="C2362" t="s">
        <v>9136</v>
      </c>
      <c r="D2362">
        <v>2006</v>
      </c>
      <c r="E2362" t="s">
        <v>1645</v>
      </c>
      <c r="F2362" t="s">
        <v>9138</v>
      </c>
      <c r="G2362">
        <v>33</v>
      </c>
      <c r="H2362" t="s">
        <v>37533</v>
      </c>
      <c r="J2362">
        <v>33</v>
      </c>
      <c r="K2362" t="s">
        <v>37021</v>
      </c>
      <c r="L2362" t="s">
        <v>37174</v>
      </c>
      <c r="M2362" t="s">
        <v>37534</v>
      </c>
      <c r="N2362" t="s">
        <v>37176</v>
      </c>
      <c r="O2362" t="s">
        <v>37098</v>
      </c>
      <c r="P2362">
        <v>10</v>
      </c>
      <c r="Q2362">
        <v>34.8333333333333</v>
      </c>
      <c r="R2362">
        <v>138.166666666667</v>
      </c>
      <c r="S2362">
        <v>5</v>
      </c>
      <c r="T2362">
        <v>13</v>
      </c>
      <c r="U2362">
        <v>0</v>
      </c>
      <c r="V2362">
        <v>240</v>
      </c>
      <c r="W2362">
        <v>13</v>
      </c>
    </row>
    <row r="2363" spans="1:23">
      <c r="A2363" t="s">
        <v>37532</v>
      </c>
      <c r="B2363" t="s">
        <v>9134</v>
      </c>
      <c r="C2363" t="s">
        <v>9136</v>
      </c>
      <c r="D2363">
        <v>2006</v>
      </c>
      <c r="E2363" t="s">
        <v>1645</v>
      </c>
      <c r="F2363" t="s">
        <v>9138</v>
      </c>
      <c r="G2363">
        <v>33</v>
      </c>
      <c r="H2363" t="s">
        <v>37533</v>
      </c>
      <c r="J2363">
        <v>33</v>
      </c>
      <c r="K2363" t="s">
        <v>37021</v>
      </c>
      <c r="L2363" t="s">
        <v>37174</v>
      </c>
      <c r="M2363" t="s">
        <v>37534</v>
      </c>
      <c r="N2363" t="s">
        <v>37176</v>
      </c>
      <c r="O2363" t="s">
        <v>37098</v>
      </c>
      <c r="P2363">
        <v>11</v>
      </c>
      <c r="Q2363">
        <v>34.6</v>
      </c>
      <c r="R2363">
        <v>135.73333333333301</v>
      </c>
      <c r="S2363">
        <v>5</v>
      </c>
      <c r="T2363">
        <v>10</v>
      </c>
      <c r="U2363">
        <v>100</v>
      </c>
      <c r="V2363">
        <v>240</v>
      </c>
      <c r="W2363">
        <v>10</v>
      </c>
    </row>
    <row r="2364" spans="1:23">
      <c r="A2364" t="s">
        <v>37532</v>
      </c>
      <c r="B2364" t="s">
        <v>9134</v>
      </c>
      <c r="C2364" t="s">
        <v>9136</v>
      </c>
      <c r="D2364">
        <v>2006</v>
      </c>
      <c r="E2364" t="s">
        <v>1645</v>
      </c>
      <c r="F2364" t="s">
        <v>9138</v>
      </c>
      <c r="G2364">
        <v>33</v>
      </c>
      <c r="H2364" t="s">
        <v>37533</v>
      </c>
      <c r="J2364">
        <v>33</v>
      </c>
      <c r="K2364" t="s">
        <v>37021</v>
      </c>
      <c r="L2364" t="s">
        <v>37174</v>
      </c>
      <c r="M2364" t="s">
        <v>37534</v>
      </c>
      <c r="N2364" t="s">
        <v>37176</v>
      </c>
      <c r="O2364" t="s">
        <v>37098</v>
      </c>
      <c r="P2364">
        <v>11</v>
      </c>
      <c r="Q2364">
        <v>34.6</v>
      </c>
      <c r="R2364">
        <v>135.73333333333301</v>
      </c>
      <c r="S2364">
        <v>5</v>
      </c>
      <c r="T2364">
        <v>11</v>
      </c>
      <c r="U2364">
        <v>8.3333333333333304</v>
      </c>
      <c r="V2364">
        <v>240</v>
      </c>
      <c r="W2364">
        <v>11</v>
      </c>
    </row>
    <row r="2365" spans="1:23">
      <c r="A2365" t="s">
        <v>37532</v>
      </c>
      <c r="B2365" t="s">
        <v>9134</v>
      </c>
      <c r="C2365" t="s">
        <v>9136</v>
      </c>
      <c r="D2365">
        <v>2006</v>
      </c>
      <c r="E2365" t="s">
        <v>1645</v>
      </c>
      <c r="F2365" t="s">
        <v>9138</v>
      </c>
      <c r="G2365">
        <v>33</v>
      </c>
      <c r="H2365" t="s">
        <v>37533</v>
      </c>
      <c r="J2365">
        <v>33</v>
      </c>
      <c r="K2365" t="s">
        <v>37021</v>
      </c>
      <c r="L2365" t="s">
        <v>37174</v>
      </c>
      <c r="M2365" t="s">
        <v>37534</v>
      </c>
      <c r="N2365" t="s">
        <v>37176</v>
      </c>
      <c r="O2365" t="s">
        <v>37098</v>
      </c>
      <c r="P2365">
        <v>11</v>
      </c>
      <c r="Q2365">
        <v>34.6</v>
      </c>
      <c r="R2365">
        <v>135.73333333333301</v>
      </c>
      <c r="S2365">
        <v>5</v>
      </c>
      <c r="T2365">
        <v>11.5</v>
      </c>
      <c r="U2365">
        <v>0</v>
      </c>
      <c r="V2365">
        <v>240</v>
      </c>
      <c r="W2365">
        <v>11.5</v>
      </c>
    </row>
    <row r="2366" spans="1:23">
      <c r="A2366" t="s">
        <v>37532</v>
      </c>
      <c r="B2366" t="s">
        <v>9134</v>
      </c>
      <c r="C2366" t="s">
        <v>9136</v>
      </c>
      <c r="D2366">
        <v>2006</v>
      </c>
      <c r="E2366" t="s">
        <v>1645</v>
      </c>
      <c r="F2366" t="s">
        <v>9138</v>
      </c>
      <c r="G2366">
        <v>33</v>
      </c>
      <c r="H2366" t="s">
        <v>37533</v>
      </c>
      <c r="J2366">
        <v>33</v>
      </c>
      <c r="K2366" t="s">
        <v>37021</v>
      </c>
      <c r="L2366" t="s">
        <v>37174</v>
      </c>
      <c r="M2366" t="s">
        <v>37534</v>
      </c>
      <c r="N2366" t="s">
        <v>37176</v>
      </c>
      <c r="O2366" t="s">
        <v>37098</v>
      </c>
      <c r="P2366">
        <v>11</v>
      </c>
      <c r="Q2366">
        <v>34.6</v>
      </c>
      <c r="R2366">
        <v>135.73333333333301</v>
      </c>
      <c r="S2366">
        <v>5</v>
      </c>
      <c r="T2366">
        <v>12</v>
      </c>
      <c r="U2366">
        <v>0</v>
      </c>
      <c r="V2366">
        <v>240</v>
      </c>
      <c r="W2366">
        <v>12</v>
      </c>
    </row>
    <row r="2367" spans="1:23">
      <c r="A2367" t="s">
        <v>37532</v>
      </c>
      <c r="B2367" t="s">
        <v>9134</v>
      </c>
      <c r="C2367" t="s">
        <v>9136</v>
      </c>
      <c r="D2367">
        <v>2006</v>
      </c>
      <c r="E2367" t="s">
        <v>1645</v>
      </c>
      <c r="F2367" t="s">
        <v>9138</v>
      </c>
      <c r="G2367">
        <v>33</v>
      </c>
      <c r="H2367" t="s">
        <v>37533</v>
      </c>
      <c r="J2367">
        <v>33</v>
      </c>
      <c r="K2367" t="s">
        <v>37021</v>
      </c>
      <c r="L2367" t="s">
        <v>37174</v>
      </c>
      <c r="M2367" t="s">
        <v>37534</v>
      </c>
      <c r="N2367" t="s">
        <v>37176</v>
      </c>
      <c r="O2367" t="s">
        <v>37098</v>
      </c>
      <c r="P2367">
        <v>11</v>
      </c>
      <c r="Q2367">
        <v>34.6</v>
      </c>
      <c r="R2367">
        <v>135.73333333333301</v>
      </c>
      <c r="S2367">
        <v>5</v>
      </c>
      <c r="T2367">
        <v>13</v>
      </c>
      <c r="U2367">
        <v>0</v>
      </c>
      <c r="V2367">
        <v>240</v>
      </c>
      <c r="W2367">
        <v>13</v>
      </c>
    </row>
    <row r="2368" spans="1:23">
      <c r="A2368" t="s">
        <v>37532</v>
      </c>
      <c r="B2368" t="s">
        <v>9134</v>
      </c>
      <c r="C2368" t="s">
        <v>9136</v>
      </c>
      <c r="D2368">
        <v>2006</v>
      </c>
      <c r="E2368" t="s">
        <v>1645</v>
      </c>
      <c r="F2368" t="s">
        <v>9138</v>
      </c>
      <c r="G2368">
        <v>33</v>
      </c>
      <c r="H2368" t="s">
        <v>37533</v>
      </c>
      <c r="J2368">
        <v>33</v>
      </c>
      <c r="K2368" t="s">
        <v>37021</v>
      </c>
      <c r="L2368" t="s">
        <v>37174</v>
      </c>
      <c r="M2368" t="s">
        <v>37534</v>
      </c>
      <c r="N2368" t="s">
        <v>37176</v>
      </c>
      <c r="O2368" t="s">
        <v>37098</v>
      </c>
      <c r="P2368">
        <v>12</v>
      </c>
      <c r="Q2368">
        <v>34.616666666666703</v>
      </c>
      <c r="R2368">
        <v>135.69999999999999</v>
      </c>
      <c r="S2368">
        <v>5</v>
      </c>
      <c r="T2368">
        <v>10</v>
      </c>
      <c r="U2368">
        <v>100</v>
      </c>
      <c r="V2368">
        <v>240</v>
      </c>
      <c r="W2368">
        <v>10</v>
      </c>
    </row>
    <row r="2369" spans="1:23">
      <c r="A2369" t="s">
        <v>37532</v>
      </c>
      <c r="B2369" t="s">
        <v>9134</v>
      </c>
      <c r="C2369" t="s">
        <v>9136</v>
      </c>
      <c r="D2369">
        <v>2006</v>
      </c>
      <c r="E2369" t="s">
        <v>1645</v>
      </c>
      <c r="F2369" t="s">
        <v>9138</v>
      </c>
      <c r="G2369">
        <v>33</v>
      </c>
      <c r="H2369" t="s">
        <v>37533</v>
      </c>
      <c r="J2369">
        <v>33</v>
      </c>
      <c r="K2369" t="s">
        <v>37021</v>
      </c>
      <c r="L2369" t="s">
        <v>37174</v>
      </c>
      <c r="M2369" t="s">
        <v>37534</v>
      </c>
      <c r="N2369" t="s">
        <v>37176</v>
      </c>
      <c r="O2369" t="s">
        <v>37098</v>
      </c>
      <c r="P2369">
        <v>12</v>
      </c>
      <c r="Q2369">
        <v>34.616666666666703</v>
      </c>
      <c r="R2369">
        <v>135.69999999999999</v>
      </c>
      <c r="S2369">
        <v>5</v>
      </c>
      <c r="T2369">
        <v>11</v>
      </c>
      <c r="U2369">
        <v>100</v>
      </c>
      <c r="V2369">
        <v>240</v>
      </c>
      <c r="W2369">
        <v>11</v>
      </c>
    </row>
    <row r="2370" spans="1:23">
      <c r="A2370" t="s">
        <v>37532</v>
      </c>
      <c r="B2370" t="s">
        <v>9134</v>
      </c>
      <c r="C2370" t="s">
        <v>9136</v>
      </c>
      <c r="D2370">
        <v>2006</v>
      </c>
      <c r="E2370" t="s">
        <v>1645</v>
      </c>
      <c r="F2370" t="s">
        <v>9138</v>
      </c>
      <c r="G2370">
        <v>33</v>
      </c>
      <c r="H2370" t="s">
        <v>37533</v>
      </c>
      <c r="J2370">
        <v>33</v>
      </c>
      <c r="K2370" t="s">
        <v>37021</v>
      </c>
      <c r="L2370" t="s">
        <v>37174</v>
      </c>
      <c r="M2370" t="s">
        <v>37534</v>
      </c>
      <c r="N2370" t="s">
        <v>37176</v>
      </c>
      <c r="O2370" t="s">
        <v>37098</v>
      </c>
      <c r="P2370">
        <v>12</v>
      </c>
      <c r="Q2370">
        <v>34.616666666666703</v>
      </c>
      <c r="R2370">
        <v>135.69999999999999</v>
      </c>
      <c r="S2370">
        <v>5</v>
      </c>
      <c r="T2370">
        <v>11.5</v>
      </c>
      <c r="U2370">
        <v>41.6666666666667</v>
      </c>
      <c r="V2370">
        <v>240</v>
      </c>
      <c r="W2370">
        <v>11.5</v>
      </c>
    </row>
    <row r="2371" spans="1:23">
      <c r="A2371" t="s">
        <v>37532</v>
      </c>
      <c r="B2371" t="s">
        <v>9134</v>
      </c>
      <c r="C2371" t="s">
        <v>9136</v>
      </c>
      <c r="D2371">
        <v>2006</v>
      </c>
      <c r="E2371" t="s">
        <v>1645</v>
      </c>
      <c r="F2371" t="s">
        <v>9138</v>
      </c>
      <c r="G2371">
        <v>33</v>
      </c>
      <c r="H2371" t="s">
        <v>37533</v>
      </c>
      <c r="J2371">
        <v>33</v>
      </c>
      <c r="K2371" t="s">
        <v>37021</v>
      </c>
      <c r="L2371" t="s">
        <v>37174</v>
      </c>
      <c r="M2371" t="s">
        <v>37534</v>
      </c>
      <c r="N2371" t="s">
        <v>37176</v>
      </c>
      <c r="O2371" t="s">
        <v>37098</v>
      </c>
      <c r="P2371">
        <v>12</v>
      </c>
      <c r="Q2371">
        <v>34.616666666666703</v>
      </c>
      <c r="R2371">
        <v>135.69999999999999</v>
      </c>
      <c r="S2371">
        <v>5</v>
      </c>
      <c r="T2371">
        <v>12</v>
      </c>
      <c r="U2371">
        <v>0</v>
      </c>
      <c r="V2371">
        <v>240</v>
      </c>
      <c r="W2371">
        <v>12</v>
      </c>
    </row>
    <row r="2372" spans="1:23">
      <c r="A2372" t="s">
        <v>37532</v>
      </c>
      <c r="B2372" t="s">
        <v>9134</v>
      </c>
      <c r="C2372" t="s">
        <v>9136</v>
      </c>
      <c r="D2372">
        <v>2006</v>
      </c>
      <c r="E2372" t="s">
        <v>1645</v>
      </c>
      <c r="F2372" t="s">
        <v>9138</v>
      </c>
      <c r="G2372">
        <v>33</v>
      </c>
      <c r="H2372" t="s">
        <v>37533</v>
      </c>
      <c r="J2372">
        <v>33</v>
      </c>
      <c r="K2372" t="s">
        <v>37021</v>
      </c>
      <c r="L2372" t="s">
        <v>37174</v>
      </c>
      <c r="M2372" t="s">
        <v>37534</v>
      </c>
      <c r="N2372" t="s">
        <v>37176</v>
      </c>
      <c r="O2372" t="s">
        <v>37098</v>
      </c>
      <c r="P2372">
        <v>12</v>
      </c>
      <c r="Q2372">
        <v>34.616666666666703</v>
      </c>
      <c r="R2372">
        <v>135.69999999999999</v>
      </c>
      <c r="S2372">
        <v>5</v>
      </c>
      <c r="T2372">
        <v>13</v>
      </c>
      <c r="U2372">
        <v>0</v>
      </c>
      <c r="V2372">
        <v>240</v>
      </c>
      <c r="W2372">
        <v>13</v>
      </c>
    </row>
    <row r="2373" spans="1:23">
      <c r="A2373" t="s">
        <v>37532</v>
      </c>
      <c r="B2373" t="s">
        <v>9134</v>
      </c>
      <c r="C2373" t="s">
        <v>9136</v>
      </c>
      <c r="D2373">
        <v>2006</v>
      </c>
      <c r="E2373" t="s">
        <v>1645</v>
      </c>
      <c r="F2373" t="s">
        <v>9138</v>
      </c>
      <c r="G2373">
        <v>33</v>
      </c>
      <c r="H2373" t="s">
        <v>37533</v>
      </c>
      <c r="J2373">
        <v>33</v>
      </c>
      <c r="K2373" t="s">
        <v>37021</v>
      </c>
      <c r="L2373" t="s">
        <v>37174</v>
      </c>
      <c r="M2373" t="s">
        <v>37534</v>
      </c>
      <c r="N2373" t="s">
        <v>37176</v>
      </c>
      <c r="O2373" t="s">
        <v>37098</v>
      </c>
      <c r="P2373">
        <v>13</v>
      </c>
      <c r="Q2373">
        <v>34.65</v>
      </c>
      <c r="R2373">
        <v>133.916666666667</v>
      </c>
      <c r="S2373">
        <v>5</v>
      </c>
      <c r="T2373">
        <v>10</v>
      </c>
      <c r="U2373">
        <v>100</v>
      </c>
      <c r="V2373">
        <v>240</v>
      </c>
      <c r="W2373">
        <v>10</v>
      </c>
    </row>
    <row r="2374" spans="1:23">
      <c r="A2374" t="s">
        <v>37532</v>
      </c>
      <c r="B2374" t="s">
        <v>9134</v>
      </c>
      <c r="C2374" t="s">
        <v>9136</v>
      </c>
      <c r="D2374">
        <v>2006</v>
      </c>
      <c r="E2374" t="s">
        <v>1645</v>
      </c>
      <c r="F2374" t="s">
        <v>9138</v>
      </c>
      <c r="G2374">
        <v>33</v>
      </c>
      <c r="H2374" t="s">
        <v>37533</v>
      </c>
      <c r="J2374">
        <v>33</v>
      </c>
      <c r="K2374" t="s">
        <v>37021</v>
      </c>
      <c r="L2374" t="s">
        <v>37174</v>
      </c>
      <c r="M2374" t="s">
        <v>37534</v>
      </c>
      <c r="N2374" t="s">
        <v>37176</v>
      </c>
      <c r="O2374" t="s">
        <v>37098</v>
      </c>
      <c r="P2374">
        <v>13</v>
      </c>
      <c r="Q2374">
        <v>34.65</v>
      </c>
      <c r="R2374">
        <v>133.916666666667</v>
      </c>
      <c r="S2374">
        <v>5</v>
      </c>
      <c r="T2374">
        <v>11</v>
      </c>
      <c r="U2374">
        <v>100</v>
      </c>
      <c r="V2374">
        <v>240</v>
      </c>
      <c r="W2374">
        <v>11</v>
      </c>
    </row>
    <row r="2375" spans="1:23">
      <c r="A2375" t="s">
        <v>37532</v>
      </c>
      <c r="B2375" t="s">
        <v>9134</v>
      </c>
      <c r="C2375" t="s">
        <v>9136</v>
      </c>
      <c r="D2375">
        <v>2006</v>
      </c>
      <c r="E2375" t="s">
        <v>1645</v>
      </c>
      <c r="F2375" t="s">
        <v>9138</v>
      </c>
      <c r="G2375">
        <v>33</v>
      </c>
      <c r="H2375" t="s">
        <v>37533</v>
      </c>
      <c r="J2375">
        <v>33</v>
      </c>
      <c r="K2375" t="s">
        <v>37021</v>
      </c>
      <c r="L2375" t="s">
        <v>37174</v>
      </c>
      <c r="M2375" t="s">
        <v>37534</v>
      </c>
      <c r="N2375" t="s">
        <v>37176</v>
      </c>
      <c r="O2375" t="s">
        <v>37098</v>
      </c>
      <c r="P2375">
        <v>13</v>
      </c>
      <c r="Q2375">
        <v>34.65</v>
      </c>
      <c r="R2375">
        <v>133.916666666667</v>
      </c>
      <c r="S2375">
        <v>5</v>
      </c>
      <c r="T2375">
        <v>11.5</v>
      </c>
      <c r="U2375">
        <v>20</v>
      </c>
      <c r="V2375">
        <v>240</v>
      </c>
      <c r="W2375">
        <v>11.5</v>
      </c>
    </row>
    <row r="2376" spans="1:23">
      <c r="A2376" t="s">
        <v>37532</v>
      </c>
      <c r="B2376" t="s">
        <v>9134</v>
      </c>
      <c r="C2376" t="s">
        <v>9136</v>
      </c>
      <c r="D2376">
        <v>2006</v>
      </c>
      <c r="E2376" t="s">
        <v>1645</v>
      </c>
      <c r="F2376" t="s">
        <v>9138</v>
      </c>
      <c r="G2376">
        <v>33</v>
      </c>
      <c r="H2376" t="s">
        <v>37533</v>
      </c>
      <c r="J2376">
        <v>33</v>
      </c>
      <c r="K2376" t="s">
        <v>37021</v>
      </c>
      <c r="L2376" t="s">
        <v>37174</v>
      </c>
      <c r="M2376" t="s">
        <v>37534</v>
      </c>
      <c r="N2376" t="s">
        <v>37176</v>
      </c>
      <c r="O2376" t="s">
        <v>37098</v>
      </c>
      <c r="P2376">
        <v>13</v>
      </c>
      <c r="Q2376">
        <v>34.65</v>
      </c>
      <c r="R2376">
        <v>133.916666666667</v>
      </c>
      <c r="S2376">
        <v>5</v>
      </c>
      <c r="T2376">
        <v>12</v>
      </c>
      <c r="U2376">
        <v>0</v>
      </c>
      <c r="V2376">
        <v>240</v>
      </c>
      <c r="W2376">
        <v>12</v>
      </c>
    </row>
    <row r="2377" spans="1:23">
      <c r="A2377" t="s">
        <v>37532</v>
      </c>
      <c r="B2377" t="s">
        <v>9134</v>
      </c>
      <c r="C2377" t="s">
        <v>9136</v>
      </c>
      <c r="D2377">
        <v>2006</v>
      </c>
      <c r="E2377" t="s">
        <v>1645</v>
      </c>
      <c r="F2377" t="s">
        <v>9138</v>
      </c>
      <c r="G2377">
        <v>33</v>
      </c>
      <c r="H2377" t="s">
        <v>37533</v>
      </c>
      <c r="J2377">
        <v>33</v>
      </c>
      <c r="K2377" t="s">
        <v>37021</v>
      </c>
      <c r="L2377" t="s">
        <v>37174</v>
      </c>
      <c r="M2377" t="s">
        <v>37534</v>
      </c>
      <c r="N2377" t="s">
        <v>37176</v>
      </c>
      <c r="O2377" t="s">
        <v>37098</v>
      </c>
      <c r="P2377">
        <v>13</v>
      </c>
      <c r="Q2377">
        <v>34.65</v>
      </c>
      <c r="R2377">
        <v>133.916666666667</v>
      </c>
      <c r="S2377">
        <v>5</v>
      </c>
      <c r="T2377">
        <v>13</v>
      </c>
      <c r="U2377">
        <v>0</v>
      </c>
      <c r="V2377">
        <v>240</v>
      </c>
      <c r="W2377">
        <v>13</v>
      </c>
    </row>
    <row r="2378" spans="1:23">
      <c r="A2378" t="s">
        <v>37532</v>
      </c>
      <c r="B2378" t="s">
        <v>9134</v>
      </c>
      <c r="C2378" t="s">
        <v>9136</v>
      </c>
      <c r="D2378">
        <v>2006</v>
      </c>
      <c r="E2378" t="s">
        <v>1645</v>
      </c>
      <c r="F2378" t="s">
        <v>9138</v>
      </c>
      <c r="G2378">
        <v>33</v>
      </c>
      <c r="H2378" t="s">
        <v>37533</v>
      </c>
      <c r="J2378">
        <v>33</v>
      </c>
      <c r="K2378" t="s">
        <v>37021</v>
      </c>
      <c r="L2378" t="s">
        <v>37174</v>
      </c>
      <c r="M2378" t="s">
        <v>37534</v>
      </c>
      <c r="N2378" t="s">
        <v>37176</v>
      </c>
      <c r="O2378" t="s">
        <v>37098</v>
      </c>
      <c r="P2378">
        <v>14</v>
      </c>
      <c r="Q2378">
        <v>34.516666666666701</v>
      </c>
      <c r="R2378">
        <v>133.51666666666699</v>
      </c>
      <c r="S2378">
        <v>5</v>
      </c>
      <c r="T2378">
        <v>10</v>
      </c>
      <c r="U2378">
        <v>100</v>
      </c>
      <c r="V2378">
        <v>240</v>
      </c>
      <c r="W2378">
        <v>10</v>
      </c>
    </row>
    <row r="2379" spans="1:23">
      <c r="A2379" t="s">
        <v>37532</v>
      </c>
      <c r="B2379" t="s">
        <v>9134</v>
      </c>
      <c r="C2379" t="s">
        <v>9136</v>
      </c>
      <c r="D2379">
        <v>2006</v>
      </c>
      <c r="E2379" t="s">
        <v>1645</v>
      </c>
      <c r="F2379" t="s">
        <v>9138</v>
      </c>
      <c r="G2379">
        <v>33</v>
      </c>
      <c r="H2379" t="s">
        <v>37533</v>
      </c>
      <c r="J2379">
        <v>33</v>
      </c>
      <c r="K2379" t="s">
        <v>37021</v>
      </c>
      <c r="L2379" t="s">
        <v>37174</v>
      </c>
      <c r="M2379" t="s">
        <v>37534</v>
      </c>
      <c r="N2379" t="s">
        <v>37176</v>
      </c>
      <c r="O2379" t="s">
        <v>37098</v>
      </c>
      <c r="P2379">
        <v>14</v>
      </c>
      <c r="Q2379">
        <v>34.516666666666701</v>
      </c>
      <c r="R2379">
        <v>133.51666666666699</v>
      </c>
      <c r="S2379">
        <v>5</v>
      </c>
      <c r="T2379">
        <v>11</v>
      </c>
      <c r="U2379">
        <v>100</v>
      </c>
      <c r="V2379">
        <v>240</v>
      </c>
      <c r="W2379">
        <v>11</v>
      </c>
    </row>
    <row r="2380" spans="1:23">
      <c r="A2380" t="s">
        <v>37532</v>
      </c>
      <c r="B2380" t="s">
        <v>9134</v>
      </c>
      <c r="C2380" t="s">
        <v>9136</v>
      </c>
      <c r="D2380">
        <v>2006</v>
      </c>
      <c r="E2380" t="s">
        <v>1645</v>
      </c>
      <c r="F2380" t="s">
        <v>9138</v>
      </c>
      <c r="G2380">
        <v>33</v>
      </c>
      <c r="H2380" t="s">
        <v>37533</v>
      </c>
      <c r="J2380">
        <v>33</v>
      </c>
      <c r="K2380" t="s">
        <v>37021</v>
      </c>
      <c r="L2380" t="s">
        <v>37174</v>
      </c>
      <c r="M2380" t="s">
        <v>37534</v>
      </c>
      <c r="N2380" t="s">
        <v>37176</v>
      </c>
      <c r="O2380" t="s">
        <v>37098</v>
      </c>
      <c r="P2380">
        <v>14</v>
      </c>
      <c r="Q2380">
        <v>34.516666666666701</v>
      </c>
      <c r="R2380">
        <v>133.51666666666699</v>
      </c>
      <c r="S2380">
        <v>5</v>
      </c>
      <c r="T2380">
        <v>11.5</v>
      </c>
      <c r="U2380">
        <v>98.3333333333333</v>
      </c>
      <c r="V2380">
        <v>240</v>
      </c>
      <c r="W2380">
        <v>11.5</v>
      </c>
    </row>
    <row r="2381" spans="1:23">
      <c r="A2381" t="s">
        <v>37532</v>
      </c>
      <c r="B2381" t="s">
        <v>9134</v>
      </c>
      <c r="C2381" t="s">
        <v>9136</v>
      </c>
      <c r="D2381">
        <v>2006</v>
      </c>
      <c r="E2381" t="s">
        <v>1645</v>
      </c>
      <c r="F2381" t="s">
        <v>9138</v>
      </c>
      <c r="G2381">
        <v>33</v>
      </c>
      <c r="H2381" t="s">
        <v>37533</v>
      </c>
      <c r="J2381">
        <v>33</v>
      </c>
      <c r="K2381" t="s">
        <v>37021</v>
      </c>
      <c r="L2381" t="s">
        <v>37174</v>
      </c>
      <c r="M2381" t="s">
        <v>37534</v>
      </c>
      <c r="N2381" t="s">
        <v>37176</v>
      </c>
      <c r="O2381" t="s">
        <v>37098</v>
      </c>
      <c r="P2381">
        <v>14</v>
      </c>
      <c r="Q2381">
        <v>34.516666666666701</v>
      </c>
      <c r="R2381">
        <v>133.51666666666699</v>
      </c>
      <c r="S2381">
        <v>5</v>
      </c>
      <c r="T2381">
        <v>12</v>
      </c>
      <c r="U2381">
        <v>0</v>
      </c>
      <c r="V2381">
        <v>240</v>
      </c>
      <c r="W2381">
        <v>12</v>
      </c>
    </row>
    <row r="2382" spans="1:23">
      <c r="A2382" t="s">
        <v>37532</v>
      </c>
      <c r="B2382" t="s">
        <v>9134</v>
      </c>
      <c r="C2382" t="s">
        <v>9136</v>
      </c>
      <c r="D2382">
        <v>2006</v>
      </c>
      <c r="E2382" t="s">
        <v>1645</v>
      </c>
      <c r="F2382" t="s">
        <v>9138</v>
      </c>
      <c r="G2382">
        <v>33</v>
      </c>
      <c r="H2382" t="s">
        <v>37533</v>
      </c>
      <c r="J2382">
        <v>33</v>
      </c>
      <c r="K2382" t="s">
        <v>37021</v>
      </c>
      <c r="L2382" t="s">
        <v>37174</v>
      </c>
      <c r="M2382" t="s">
        <v>37534</v>
      </c>
      <c r="N2382" t="s">
        <v>37176</v>
      </c>
      <c r="O2382" t="s">
        <v>37098</v>
      </c>
      <c r="P2382">
        <v>14</v>
      </c>
      <c r="Q2382">
        <v>34.516666666666701</v>
      </c>
      <c r="R2382">
        <v>133.51666666666699</v>
      </c>
      <c r="S2382">
        <v>5</v>
      </c>
      <c r="T2382">
        <v>13</v>
      </c>
      <c r="U2382">
        <v>0</v>
      </c>
      <c r="V2382">
        <v>240</v>
      </c>
      <c r="W2382">
        <v>13</v>
      </c>
    </row>
    <row r="2383" spans="1:23">
      <c r="A2383" t="s">
        <v>37532</v>
      </c>
      <c r="B2383" t="s">
        <v>9134</v>
      </c>
      <c r="C2383" t="s">
        <v>9136</v>
      </c>
      <c r="D2383">
        <v>2006</v>
      </c>
      <c r="E2383" t="s">
        <v>1645</v>
      </c>
      <c r="F2383" t="s">
        <v>9138</v>
      </c>
      <c r="G2383">
        <v>33</v>
      </c>
      <c r="H2383" t="s">
        <v>37533</v>
      </c>
      <c r="J2383">
        <v>33</v>
      </c>
      <c r="K2383" t="s">
        <v>37021</v>
      </c>
      <c r="L2383" t="s">
        <v>37174</v>
      </c>
      <c r="M2383" t="s">
        <v>37534</v>
      </c>
      <c r="N2383" t="s">
        <v>37176</v>
      </c>
      <c r="O2383" t="s">
        <v>37098</v>
      </c>
      <c r="P2383">
        <v>15</v>
      </c>
      <c r="Q2383">
        <v>34.4</v>
      </c>
      <c r="R2383">
        <v>133.19999999999999</v>
      </c>
      <c r="S2383">
        <v>5</v>
      </c>
      <c r="T2383">
        <v>10</v>
      </c>
      <c r="U2383">
        <v>100</v>
      </c>
      <c r="V2383">
        <v>240</v>
      </c>
      <c r="W2383">
        <v>10</v>
      </c>
    </row>
    <row r="2384" spans="1:23">
      <c r="A2384" t="s">
        <v>37532</v>
      </c>
      <c r="B2384" t="s">
        <v>9134</v>
      </c>
      <c r="C2384" t="s">
        <v>9136</v>
      </c>
      <c r="D2384">
        <v>2006</v>
      </c>
      <c r="E2384" t="s">
        <v>1645</v>
      </c>
      <c r="F2384" t="s">
        <v>9138</v>
      </c>
      <c r="G2384">
        <v>33</v>
      </c>
      <c r="H2384" t="s">
        <v>37533</v>
      </c>
      <c r="J2384">
        <v>33</v>
      </c>
      <c r="K2384" t="s">
        <v>37021</v>
      </c>
      <c r="L2384" t="s">
        <v>37174</v>
      </c>
      <c r="M2384" t="s">
        <v>37534</v>
      </c>
      <c r="N2384" t="s">
        <v>37176</v>
      </c>
      <c r="O2384" t="s">
        <v>37098</v>
      </c>
      <c r="P2384">
        <v>15</v>
      </c>
      <c r="Q2384">
        <v>34.4</v>
      </c>
      <c r="R2384">
        <v>133.19999999999999</v>
      </c>
      <c r="S2384">
        <v>5</v>
      </c>
      <c r="T2384">
        <v>11</v>
      </c>
      <c r="U2384">
        <v>100</v>
      </c>
      <c r="V2384">
        <v>240</v>
      </c>
      <c r="W2384">
        <v>11</v>
      </c>
    </row>
    <row r="2385" spans="1:24">
      <c r="A2385" t="s">
        <v>37532</v>
      </c>
      <c r="B2385" t="s">
        <v>9134</v>
      </c>
      <c r="C2385" t="s">
        <v>9136</v>
      </c>
      <c r="D2385">
        <v>2006</v>
      </c>
      <c r="E2385" t="s">
        <v>1645</v>
      </c>
      <c r="F2385" t="s">
        <v>9138</v>
      </c>
      <c r="G2385">
        <v>33</v>
      </c>
      <c r="H2385" t="s">
        <v>37533</v>
      </c>
      <c r="J2385">
        <v>33</v>
      </c>
      <c r="K2385" t="s">
        <v>37021</v>
      </c>
      <c r="L2385" t="s">
        <v>37174</v>
      </c>
      <c r="M2385" t="s">
        <v>37534</v>
      </c>
      <c r="N2385" t="s">
        <v>37176</v>
      </c>
      <c r="O2385" t="s">
        <v>37098</v>
      </c>
      <c r="P2385">
        <v>15</v>
      </c>
      <c r="Q2385">
        <v>34.4</v>
      </c>
      <c r="R2385">
        <v>133.19999999999999</v>
      </c>
      <c r="S2385">
        <v>5</v>
      </c>
      <c r="T2385">
        <v>11.5</v>
      </c>
      <c r="U2385">
        <v>98.3333333333333</v>
      </c>
      <c r="V2385">
        <v>240</v>
      </c>
      <c r="W2385">
        <v>11.5</v>
      </c>
    </row>
    <row r="2386" spans="1:24">
      <c r="A2386" t="s">
        <v>37532</v>
      </c>
      <c r="B2386" t="s">
        <v>9134</v>
      </c>
      <c r="C2386" t="s">
        <v>9136</v>
      </c>
      <c r="D2386">
        <v>2006</v>
      </c>
      <c r="E2386" t="s">
        <v>1645</v>
      </c>
      <c r="F2386" t="s">
        <v>9138</v>
      </c>
      <c r="G2386">
        <v>33</v>
      </c>
      <c r="H2386" t="s">
        <v>37533</v>
      </c>
      <c r="J2386">
        <v>33</v>
      </c>
      <c r="K2386" t="s">
        <v>37021</v>
      </c>
      <c r="L2386" t="s">
        <v>37174</v>
      </c>
      <c r="M2386" t="s">
        <v>37534</v>
      </c>
      <c r="N2386" t="s">
        <v>37176</v>
      </c>
      <c r="O2386" t="s">
        <v>37098</v>
      </c>
      <c r="P2386">
        <v>15</v>
      </c>
      <c r="Q2386">
        <v>34.4</v>
      </c>
      <c r="R2386">
        <v>133.19999999999999</v>
      </c>
      <c r="S2386">
        <v>5</v>
      </c>
      <c r="T2386">
        <v>12</v>
      </c>
      <c r="U2386">
        <v>20</v>
      </c>
      <c r="V2386">
        <v>240</v>
      </c>
      <c r="W2386">
        <v>12</v>
      </c>
    </row>
    <row r="2387" spans="1:24">
      <c r="A2387" t="s">
        <v>37532</v>
      </c>
      <c r="B2387" t="s">
        <v>9134</v>
      </c>
      <c r="C2387" t="s">
        <v>9136</v>
      </c>
      <c r="D2387">
        <v>2006</v>
      </c>
      <c r="E2387" t="s">
        <v>1645</v>
      </c>
      <c r="F2387" t="s">
        <v>9138</v>
      </c>
      <c r="G2387">
        <v>33</v>
      </c>
      <c r="H2387" t="s">
        <v>37533</v>
      </c>
      <c r="J2387">
        <v>33</v>
      </c>
      <c r="K2387" t="s">
        <v>37021</v>
      </c>
      <c r="L2387" t="s">
        <v>37174</v>
      </c>
      <c r="M2387" t="s">
        <v>37534</v>
      </c>
      <c r="N2387" t="s">
        <v>37176</v>
      </c>
      <c r="O2387" t="s">
        <v>37098</v>
      </c>
      <c r="P2387">
        <v>15</v>
      </c>
      <c r="Q2387">
        <v>34.4</v>
      </c>
      <c r="R2387">
        <v>133.19999999999999</v>
      </c>
      <c r="S2387">
        <v>5</v>
      </c>
      <c r="T2387">
        <v>13</v>
      </c>
      <c r="U2387">
        <v>0</v>
      </c>
      <c r="V2387">
        <v>240</v>
      </c>
      <c r="W2387">
        <v>13</v>
      </c>
    </row>
    <row r="2388" spans="1:24">
      <c r="A2388" t="s">
        <v>37532</v>
      </c>
      <c r="B2388" t="s">
        <v>9134</v>
      </c>
      <c r="C2388" t="s">
        <v>9136</v>
      </c>
      <c r="D2388">
        <v>2006</v>
      </c>
      <c r="E2388" t="s">
        <v>1645</v>
      </c>
      <c r="F2388" t="s">
        <v>9138</v>
      </c>
      <c r="G2388">
        <v>33</v>
      </c>
      <c r="H2388" t="s">
        <v>37533</v>
      </c>
      <c r="J2388">
        <v>33</v>
      </c>
      <c r="K2388" t="s">
        <v>37021</v>
      </c>
      <c r="L2388" t="s">
        <v>37174</v>
      </c>
      <c r="M2388" t="s">
        <v>37534</v>
      </c>
      <c r="N2388" t="s">
        <v>37176</v>
      </c>
      <c r="O2388" t="s">
        <v>37098</v>
      </c>
      <c r="P2388">
        <v>16</v>
      </c>
      <c r="Q2388">
        <v>34.4166666666667</v>
      </c>
      <c r="R2388">
        <v>132.73333333333301</v>
      </c>
      <c r="S2388">
        <v>5</v>
      </c>
      <c r="T2388">
        <v>10</v>
      </c>
      <c r="U2388">
        <v>100</v>
      </c>
      <c r="V2388">
        <v>240</v>
      </c>
      <c r="W2388">
        <v>10</v>
      </c>
    </row>
    <row r="2389" spans="1:24">
      <c r="A2389" t="s">
        <v>37532</v>
      </c>
      <c r="B2389" t="s">
        <v>9134</v>
      </c>
      <c r="C2389" t="s">
        <v>9136</v>
      </c>
      <c r="D2389">
        <v>2006</v>
      </c>
      <c r="E2389" t="s">
        <v>1645</v>
      </c>
      <c r="F2389" t="s">
        <v>9138</v>
      </c>
      <c r="G2389">
        <v>33</v>
      </c>
      <c r="H2389" t="s">
        <v>37533</v>
      </c>
      <c r="J2389">
        <v>33</v>
      </c>
      <c r="K2389" t="s">
        <v>37021</v>
      </c>
      <c r="L2389" t="s">
        <v>37174</v>
      </c>
      <c r="M2389" t="s">
        <v>37534</v>
      </c>
      <c r="N2389" t="s">
        <v>37176</v>
      </c>
      <c r="O2389" t="s">
        <v>37098</v>
      </c>
      <c r="P2389">
        <v>16</v>
      </c>
      <c r="Q2389">
        <v>34.4166666666667</v>
      </c>
      <c r="R2389">
        <v>132.73333333333301</v>
      </c>
      <c r="S2389">
        <v>5</v>
      </c>
      <c r="T2389">
        <v>11</v>
      </c>
      <c r="U2389">
        <v>88.3333333333333</v>
      </c>
      <c r="V2389">
        <v>240</v>
      </c>
      <c r="W2389">
        <v>11</v>
      </c>
    </row>
    <row r="2390" spans="1:24">
      <c r="A2390" t="s">
        <v>37532</v>
      </c>
      <c r="B2390" t="s">
        <v>9134</v>
      </c>
      <c r="C2390" t="s">
        <v>9136</v>
      </c>
      <c r="D2390">
        <v>2006</v>
      </c>
      <c r="E2390" t="s">
        <v>1645</v>
      </c>
      <c r="F2390" t="s">
        <v>9138</v>
      </c>
      <c r="G2390">
        <v>33</v>
      </c>
      <c r="H2390" t="s">
        <v>37533</v>
      </c>
      <c r="J2390">
        <v>33</v>
      </c>
      <c r="K2390" t="s">
        <v>37021</v>
      </c>
      <c r="L2390" t="s">
        <v>37174</v>
      </c>
      <c r="M2390" t="s">
        <v>37534</v>
      </c>
      <c r="N2390" t="s">
        <v>37176</v>
      </c>
      <c r="O2390" t="s">
        <v>37098</v>
      </c>
      <c r="P2390">
        <v>16</v>
      </c>
      <c r="Q2390">
        <v>34.4166666666667</v>
      </c>
      <c r="R2390">
        <v>132.73333333333301</v>
      </c>
      <c r="S2390">
        <v>5</v>
      </c>
      <c r="T2390">
        <v>11.5</v>
      </c>
      <c r="U2390">
        <v>5</v>
      </c>
      <c r="V2390">
        <v>240</v>
      </c>
      <c r="W2390">
        <v>11.5</v>
      </c>
    </row>
    <row r="2391" spans="1:24">
      <c r="A2391" t="s">
        <v>37532</v>
      </c>
      <c r="B2391" t="s">
        <v>9134</v>
      </c>
      <c r="C2391" t="s">
        <v>9136</v>
      </c>
      <c r="D2391">
        <v>2006</v>
      </c>
      <c r="E2391" t="s">
        <v>1645</v>
      </c>
      <c r="F2391" t="s">
        <v>9138</v>
      </c>
      <c r="G2391">
        <v>33</v>
      </c>
      <c r="H2391" t="s">
        <v>37533</v>
      </c>
      <c r="J2391">
        <v>33</v>
      </c>
      <c r="K2391" t="s">
        <v>37021</v>
      </c>
      <c r="L2391" t="s">
        <v>37174</v>
      </c>
      <c r="M2391" t="s">
        <v>37534</v>
      </c>
      <c r="N2391" t="s">
        <v>37176</v>
      </c>
      <c r="O2391" t="s">
        <v>37098</v>
      </c>
      <c r="P2391">
        <v>16</v>
      </c>
      <c r="Q2391">
        <v>34.4166666666667</v>
      </c>
      <c r="R2391">
        <v>132.73333333333301</v>
      </c>
      <c r="S2391">
        <v>5</v>
      </c>
      <c r="T2391">
        <v>12</v>
      </c>
      <c r="U2391">
        <v>0</v>
      </c>
      <c r="V2391">
        <v>240</v>
      </c>
      <c r="W2391">
        <v>12</v>
      </c>
    </row>
    <row r="2392" spans="1:24">
      <c r="A2392" t="s">
        <v>37532</v>
      </c>
      <c r="B2392" t="s">
        <v>9134</v>
      </c>
      <c r="C2392" t="s">
        <v>9136</v>
      </c>
      <c r="D2392">
        <v>2006</v>
      </c>
      <c r="E2392" t="s">
        <v>1645</v>
      </c>
      <c r="F2392" t="s">
        <v>9138</v>
      </c>
      <c r="G2392">
        <v>33</v>
      </c>
      <c r="H2392" t="s">
        <v>37533</v>
      </c>
      <c r="J2392">
        <v>33</v>
      </c>
      <c r="K2392" t="s">
        <v>37021</v>
      </c>
      <c r="L2392" t="s">
        <v>37174</v>
      </c>
      <c r="M2392" t="s">
        <v>37534</v>
      </c>
      <c r="N2392" t="s">
        <v>37176</v>
      </c>
      <c r="O2392" t="s">
        <v>37098</v>
      </c>
      <c r="P2392">
        <v>16</v>
      </c>
      <c r="Q2392">
        <v>34.4166666666667</v>
      </c>
      <c r="R2392">
        <v>132.73333333333301</v>
      </c>
      <c r="S2392">
        <v>5</v>
      </c>
      <c r="T2392">
        <v>13</v>
      </c>
      <c r="U2392">
        <v>0</v>
      </c>
      <c r="V2392">
        <v>240</v>
      </c>
      <c r="W2392">
        <v>13</v>
      </c>
    </row>
    <row r="2393" spans="1:24">
      <c r="A2393" t="s">
        <v>37532</v>
      </c>
      <c r="B2393" t="s">
        <v>9134</v>
      </c>
      <c r="C2393" t="s">
        <v>9136</v>
      </c>
      <c r="D2393">
        <v>2006</v>
      </c>
      <c r="E2393" t="s">
        <v>1645</v>
      </c>
      <c r="F2393" t="s">
        <v>9138</v>
      </c>
      <c r="G2393">
        <v>33</v>
      </c>
      <c r="H2393" t="s">
        <v>37533</v>
      </c>
      <c r="J2393">
        <v>33</v>
      </c>
      <c r="K2393" t="s">
        <v>37021</v>
      </c>
      <c r="L2393" t="s">
        <v>37174</v>
      </c>
      <c r="M2393" t="s">
        <v>37534</v>
      </c>
      <c r="N2393" t="s">
        <v>37176</v>
      </c>
      <c r="O2393" t="s">
        <v>37098</v>
      </c>
      <c r="P2393">
        <v>17</v>
      </c>
      <c r="Q2393">
        <v>34.366666666666703</v>
      </c>
      <c r="R2393">
        <v>132.51666666666699</v>
      </c>
      <c r="S2393">
        <v>5</v>
      </c>
      <c r="T2393">
        <v>10</v>
      </c>
      <c r="U2393">
        <v>83.3333333333333</v>
      </c>
      <c r="V2393">
        <v>240</v>
      </c>
      <c r="W2393">
        <v>10</v>
      </c>
      <c r="X2393" t="s">
        <v>37221</v>
      </c>
    </row>
    <row r="2394" spans="1:24">
      <c r="A2394" t="s">
        <v>37532</v>
      </c>
      <c r="B2394" t="s">
        <v>9134</v>
      </c>
      <c r="C2394" t="s">
        <v>9136</v>
      </c>
      <c r="D2394">
        <v>2006</v>
      </c>
      <c r="E2394" t="s">
        <v>1645</v>
      </c>
      <c r="F2394" t="s">
        <v>9138</v>
      </c>
      <c r="G2394">
        <v>33</v>
      </c>
      <c r="H2394" t="s">
        <v>37533</v>
      </c>
      <c r="J2394">
        <v>33</v>
      </c>
      <c r="K2394" t="s">
        <v>37021</v>
      </c>
      <c r="L2394" t="s">
        <v>37174</v>
      </c>
      <c r="M2394" t="s">
        <v>37534</v>
      </c>
      <c r="N2394" t="s">
        <v>37176</v>
      </c>
      <c r="O2394" t="s">
        <v>37098</v>
      </c>
      <c r="P2394">
        <v>17</v>
      </c>
      <c r="Q2394">
        <v>34.366666666666703</v>
      </c>
      <c r="R2394">
        <v>132.51666666666699</v>
      </c>
      <c r="S2394">
        <v>5</v>
      </c>
      <c r="T2394">
        <v>11</v>
      </c>
      <c r="U2394">
        <v>20</v>
      </c>
      <c r="V2394">
        <v>240</v>
      </c>
      <c r="W2394">
        <v>11</v>
      </c>
      <c r="X2394" t="s">
        <v>37221</v>
      </c>
    </row>
    <row r="2395" spans="1:24">
      <c r="A2395" t="s">
        <v>37532</v>
      </c>
      <c r="B2395" t="s">
        <v>9134</v>
      </c>
      <c r="C2395" t="s">
        <v>9136</v>
      </c>
      <c r="D2395">
        <v>2006</v>
      </c>
      <c r="E2395" t="s">
        <v>1645</v>
      </c>
      <c r="F2395" t="s">
        <v>9138</v>
      </c>
      <c r="G2395">
        <v>33</v>
      </c>
      <c r="H2395" t="s">
        <v>37533</v>
      </c>
      <c r="J2395">
        <v>33</v>
      </c>
      <c r="K2395" t="s">
        <v>37021</v>
      </c>
      <c r="L2395" t="s">
        <v>37174</v>
      </c>
      <c r="M2395" t="s">
        <v>37534</v>
      </c>
      <c r="N2395" t="s">
        <v>37176</v>
      </c>
      <c r="O2395" t="s">
        <v>37098</v>
      </c>
      <c r="P2395">
        <v>17</v>
      </c>
      <c r="Q2395">
        <v>34.366666666666703</v>
      </c>
      <c r="R2395">
        <v>132.51666666666699</v>
      </c>
      <c r="S2395">
        <v>5</v>
      </c>
      <c r="T2395">
        <v>11.5</v>
      </c>
      <c r="U2395">
        <v>0</v>
      </c>
      <c r="V2395">
        <v>240</v>
      </c>
      <c r="W2395">
        <v>11.5</v>
      </c>
      <c r="X2395" t="s">
        <v>37221</v>
      </c>
    </row>
    <row r="2396" spans="1:24">
      <c r="A2396" t="s">
        <v>37532</v>
      </c>
      <c r="B2396" t="s">
        <v>9134</v>
      </c>
      <c r="C2396" t="s">
        <v>9136</v>
      </c>
      <c r="D2396">
        <v>2006</v>
      </c>
      <c r="E2396" t="s">
        <v>1645</v>
      </c>
      <c r="F2396" t="s">
        <v>9138</v>
      </c>
      <c r="G2396">
        <v>33</v>
      </c>
      <c r="H2396" t="s">
        <v>37533</v>
      </c>
      <c r="J2396">
        <v>33</v>
      </c>
      <c r="K2396" t="s">
        <v>37021</v>
      </c>
      <c r="L2396" t="s">
        <v>37174</v>
      </c>
      <c r="M2396" t="s">
        <v>37534</v>
      </c>
      <c r="N2396" t="s">
        <v>37176</v>
      </c>
      <c r="O2396" t="s">
        <v>37098</v>
      </c>
      <c r="P2396">
        <v>17</v>
      </c>
      <c r="Q2396">
        <v>34.366666666666703</v>
      </c>
      <c r="R2396">
        <v>132.51666666666699</v>
      </c>
      <c r="S2396">
        <v>5</v>
      </c>
      <c r="T2396">
        <v>12</v>
      </c>
      <c r="U2396">
        <v>0</v>
      </c>
      <c r="V2396">
        <v>240</v>
      </c>
      <c r="W2396">
        <v>12</v>
      </c>
      <c r="X2396" t="s">
        <v>37221</v>
      </c>
    </row>
    <row r="2397" spans="1:24">
      <c r="A2397" t="s">
        <v>37532</v>
      </c>
      <c r="B2397" t="s">
        <v>9134</v>
      </c>
      <c r="C2397" t="s">
        <v>9136</v>
      </c>
      <c r="D2397">
        <v>2006</v>
      </c>
      <c r="E2397" t="s">
        <v>1645</v>
      </c>
      <c r="F2397" t="s">
        <v>9138</v>
      </c>
      <c r="G2397">
        <v>33</v>
      </c>
      <c r="H2397" t="s">
        <v>37533</v>
      </c>
      <c r="J2397">
        <v>33</v>
      </c>
      <c r="K2397" t="s">
        <v>37021</v>
      </c>
      <c r="L2397" t="s">
        <v>37174</v>
      </c>
      <c r="M2397" t="s">
        <v>37534</v>
      </c>
      <c r="N2397" t="s">
        <v>37176</v>
      </c>
      <c r="O2397" t="s">
        <v>37098</v>
      </c>
      <c r="P2397">
        <v>17</v>
      </c>
      <c r="Q2397">
        <v>34.366666666666703</v>
      </c>
      <c r="R2397">
        <v>132.51666666666699</v>
      </c>
      <c r="S2397">
        <v>5</v>
      </c>
      <c r="T2397">
        <v>13</v>
      </c>
      <c r="U2397">
        <v>0</v>
      </c>
      <c r="V2397">
        <v>240</v>
      </c>
      <c r="W2397">
        <v>13</v>
      </c>
      <c r="X2397" t="s">
        <v>37221</v>
      </c>
    </row>
    <row r="2398" spans="1:24">
      <c r="A2398" t="s">
        <v>37532</v>
      </c>
      <c r="B2398" t="s">
        <v>9134</v>
      </c>
      <c r="C2398" t="s">
        <v>9136</v>
      </c>
      <c r="D2398">
        <v>2006</v>
      </c>
      <c r="E2398" t="s">
        <v>1645</v>
      </c>
      <c r="F2398" t="s">
        <v>9138</v>
      </c>
      <c r="G2398">
        <v>33</v>
      </c>
      <c r="H2398" t="s">
        <v>37533</v>
      </c>
      <c r="J2398">
        <v>33</v>
      </c>
      <c r="K2398" t="s">
        <v>37021</v>
      </c>
      <c r="L2398" t="s">
        <v>37174</v>
      </c>
      <c r="M2398" t="s">
        <v>37534</v>
      </c>
      <c r="N2398" t="s">
        <v>37176</v>
      </c>
      <c r="O2398" t="s">
        <v>37098</v>
      </c>
      <c r="P2398">
        <v>18</v>
      </c>
      <c r="Q2398">
        <v>33.933333333333302</v>
      </c>
      <c r="R2398">
        <v>133.28333333333299</v>
      </c>
      <c r="S2398">
        <v>5</v>
      </c>
      <c r="T2398">
        <v>10</v>
      </c>
      <c r="U2398">
        <v>100</v>
      </c>
      <c r="V2398">
        <v>240</v>
      </c>
      <c r="W2398">
        <v>10</v>
      </c>
    </row>
    <row r="2399" spans="1:24">
      <c r="A2399" t="s">
        <v>37532</v>
      </c>
      <c r="B2399" t="s">
        <v>9134</v>
      </c>
      <c r="C2399" t="s">
        <v>9136</v>
      </c>
      <c r="D2399">
        <v>2006</v>
      </c>
      <c r="E2399" t="s">
        <v>1645</v>
      </c>
      <c r="F2399" t="s">
        <v>9138</v>
      </c>
      <c r="G2399">
        <v>33</v>
      </c>
      <c r="H2399" t="s">
        <v>37533</v>
      </c>
      <c r="J2399">
        <v>33</v>
      </c>
      <c r="K2399" t="s">
        <v>37021</v>
      </c>
      <c r="L2399" t="s">
        <v>37174</v>
      </c>
      <c r="M2399" t="s">
        <v>37534</v>
      </c>
      <c r="N2399" t="s">
        <v>37176</v>
      </c>
      <c r="O2399" t="s">
        <v>37098</v>
      </c>
      <c r="P2399">
        <v>18</v>
      </c>
      <c r="Q2399">
        <v>33.933333333333302</v>
      </c>
      <c r="R2399">
        <v>133.28333333333299</v>
      </c>
      <c r="S2399">
        <v>5</v>
      </c>
      <c r="T2399">
        <v>11</v>
      </c>
      <c r="U2399">
        <v>98.3333333333333</v>
      </c>
      <c r="V2399">
        <v>240</v>
      </c>
      <c r="W2399">
        <v>11</v>
      </c>
    </row>
    <row r="2400" spans="1:24">
      <c r="A2400" t="s">
        <v>37532</v>
      </c>
      <c r="B2400" t="s">
        <v>9134</v>
      </c>
      <c r="C2400" t="s">
        <v>9136</v>
      </c>
      <c r="D2400">
        <v>2006</v>
      </c>
      <c r="E2400" t="s">
        <v>1645</v>
      </c>
      <c r="F2400" t="s">
        <v>9138</v>
      </c>
      <c r="G2400">
        <v>33</v>
      </c>
      <c r="H2400" t="s">
        <v>37533</v>
      </c>
      <c r="J2400">
        <v>33</v>
      </c>
      <c r="K2400" t="s">
        <v>37021</v>
      </c>
      <c r="L2400" t="s">
        <v>37174</v>
      </c>
      <c r="M2400" t="s">
        <v>37534</v>
      </c>
      <c r="N2400" t="s">
        <v>37176</v>
      </c>
      <c r="O2400" t="s">
        <v>37098</v>
      </c>
      <c r="P2400">
        <v>18</v>
      </c>
      <c r="Q2400">
        <v>33.933333333333302</v>
      </c>
      <c r="R2400">
        <v>133.28333333333299</v>
      </c>
      <c r="S2400">
        <v>5</v>
      </c>
      <c r="T2400">
        <v>11.5</v>
      </c>
      <c r="U2400">
        <v>5</v>
      </c>
      <c r="V2400">
        <v>240</v>
      </c>
      <c r="W2400">
        <v>11.5</v>
      </c>
    </row>
    <row r="2401" spans="1:24">
      <c r="A2401" t="s">
        <v>37532</v>
      </c>
      <c r="B2401" t="s">
        <v>9134</v>
      </c>
      <c r="C2401" t="s">
        <v>9136</v>
      </c>
      <c r="D2401">
        <v>2006</v>
      </c>
      <c r="E2401" t="s">
        <v>1645</v>
      </c>
      <c r="F2401" t="s">
        <v>9138</v>
      </c>
      <c r="G2401">
        <v>33</v>
      </c>
      <c r="H2401" t="s">
        <v>37533</v>
      </c>
      <c r="J2401">
        <v>33</v>
      </c>
      <c r="K2401" t="s">
        <v>37021</v>
      </c>
      <c r="L2401" t="s">
        <v>37174</v>
      </c>
      <c r="M2401" t="s">
        <v>37534</v>
      </c>
      <c r="N2401" t="s">
        <v>37176</v>
      </c>
      <c r="O2401" t="s">
        <v>37098</v>
      </c>
      <c r="P2401">
        <v>18</v>
      </c>
      <c r="Q2401">
        <v>33.933333333333302</v>
      </c>
      <c r="R2401">
        <v>133.28333333333299</v>
      </c>
      <c r="S2401">
        <v>5</v>
      </c>
      <c r="T2401">
        <v>12</v>
      </c>
      <c r="U2401">
        <v>0</v>
      </c>
      <c r="V2401">
        <v>240</v>
      </c>
      <c r="W2401">
        <v>12</v>
      </c>
    </row>
    <row r="2402" spans="1:24">
      <c r="A2402" t="s">
        <v>37532</v>
      </c>
      <c r="B2402" t="s">
        <v>9134</v>
      </c>
      <c r="C2402" t="s">
        <v>9136</v>
      </c>
      <c r="D2402">
        <v>2006</v>
      </c>
      <c r="E2402" t="s">
        <v>1645</v>
      </c>
      <c r="F2402" t="s">
        <v>9138</v>
      </c>
      <c r="G2402">
        <v>33</v>
      </c>
      <c r="H2402" t="s">
        <v>37533</v>
      </c>
      <c r="J2402">
        <v>33</v>
      </c>
      <c r="K2402" t="s">
        <v>37021</v>
      </c>
      <c r="L2402" t="s">
        <v>37174</v>
      </c>
      <c r="M2402" t="s">
        <v>37534</v>
      </c>
      <c r="N2402" t="s">
        <v>37176</v>
      </c>
      <c r="O2402" t="s">
        <v>37098</v>
      </c>
      <c r="P2402">
        <v>18</v>
      </c>
      <c r="Q2402">
        <v>33.933333333333302</v>
      </c>
      <c r="R2402">
        <v>133.28333333333299</v>
      </c>
      <c r="S2402">
        <v>5</v>
      </c>
      <c r="T2402">
        <v>13</v>
      </c>
      <c r="U2402">
        <v>0</v>
      </c>
      <c r="V2402">
        <v>240</v>
      </c>
      <c r="W2402">
        <v>13</v>
      </c>
    </row>
    <row r="2403" spans="1:24">
      <c r="A2403" t="s">
        <v>37532</v>
      </c>
      <c r="B2403" t="s">
        <v>9134</v>
      </c>
      <c r="C2403" t="s">
        <v>9136</v>
      </c>
      <c r="D2403">
        <v>2006</v>
      </c>
      <c r="E2403" t="s">
        <v>1645</v>
      </c>
      <c r="F2403" t="s">
        <v>9138</v>
      </c>
      <c r="G2403">
        <v>33</v>
      </c>
      <c r="H2403" t="s">
        <v>37533</v>
      </c>
      <c r="J2403">
        <v>33</v>
      </c>
      <c r="K2403" t="s">
        <v>37021</v>
      </c>
      <c r="L2403" t="s">
        <v>37174</v>
      </c>
      <c r="M2403" t="s">
        <v>37534</v>
      </c>
      <c r="N2403" t="s">
        <v>37176</v>
      </c>
      <c r="O2403" t="s">
        <v>37098</v>
      </c>
      <c r="P2403">
        <v>19</v>
      </c>
      <c r="Q2403">
        <v>33.816666666666698</v>
      </c>
      <c r="R2403">
        <v>134.48333333333301</v>
      </c>
      <c r="S2403">
        <v>5</v>
      </c>
      <c r="T2403">
        <v>10</v>
      </c>
      <c r="U2403">
        <v>80</v>
      </c>
      <c r="V2403">
        <v>240</v>
      </c>
      <c r="W2403">
        <v>10</v>
      </c>
      <c r="X2403" t="s">
        <v>37221</v>
      </c>
    </row>
    <row r="2404" spans="1:24">
      <c r="A2404" t="s">
        <v>37532</v>
      </c>
      <c r="B2404" t="s">
        <v>9134</v>
      </c>
      <c r="C2404" t="s">
        <v>9136</v>
      </c>
      <c r="D2404">
        <v>2006</v>
      </c>
      <c r="E2404" t="s">
        <v>1645</v>
      </c>
      <c r="F2404" t="s">
        <v>9138</v>
      </c>
      <c r="G2404">
        <v>33</v>
      </c>
      <c r="H2404" t="s">
        <v>37533</v>
      </c>
      <c r="J2404">
        <v>33</v>
      </c>
      <c r="K2404" t="s">
        <v>37021</v>
      </c>
      <c r="L2404" t="s">
        <v>37174</v>
      </c>
      <c r="M2404" t="s">
        <v>37534</v>
      </c>
      <c r="N2404" t="s">
        <v>37176</v>
      </c>
      <c r="O2404" t="s">
        <v>37098</v>
      </c>
      <c r="P2404">
        <v>19</v>
      </c>
      <c r="Q2404">
        <v>33.816666666666698</v>
      </c>
      <c r="R2404">
        <v>134.48333333333301</v>
      </c>
      <c r="S2404">
        <v>5</v>
      </c>
      <c r="T2404">
        <v>11</v>
      </c>
      <c r="U2404">
        <v>0</v>
      </c>
      <c r="V2404">
        <v>240</v>
      </c>
      <c r="W2404">
        <v>11</v>
      </c>
      <c r="X2404" t="s">
        <v>37221</v>
      </c>
    </row>
    <row r="2405" spans="1:24">
      <c r="A2405" t="s">
        <v>37532</v>
      </c>
      <c r="B2405" t="s">
        <v>9134</v>
      </c>
      <c r="C2405" t="s">
        <v>9136</v>
      </c>
      <c r="D2405">
        <v>2006</v>
      </c>
      <c r="E2405" t="s">
        <v>1645</v>
      </c>
      <c r="F2405" t="s">
        <v>9138</v>
      </c>
      <c r="G2405">
        <v>33</v>
      </c>
      <c r="H2405" t="s">
        <v>37533</v>
      </c>
      <c r="J2405">
        <v>33</v>
      </c>
      <c r="K2405" t="s">
        <v>37021</v>
      </c>
      <c r="L2405" t="s">
        <v>37174</v>
      </c>
      <c r="M2405" t="s">
        <v>37534</v>
      </c>
      <c r="N2405" t="s">
        <v>37176</v>
      </c>
      <c r="O2405" t="s">
        <v>37098</v>
      </c>
      <c r="P2405">
        <v>19</v>
      </c>
      <c r="Q2405">
        <v>33.816666666666698</v>
      </c>
      <c r="R2405">
        <v>134.48333333333301</v>
      </c>
      <c r="S2405">
        <v>5</v>
      </c>
      <c r="T2405">
        <v>11.5</v>
      </c>
      <c r="U2405">
        <v>0</v>
      </c>
      <c r="V2405">
        <v>240</v>
      </c>
      <c r="W2405">
        <v>11.5</v>
      </c>
      <c r="X2405" t="s">
        <v>37221</v>
      </c>
    </row>
    <row r="2406" spans="1:24">
      <c r="A2406" t="s">
        <v>37532</v>
      </c>
      <c r="B2406" t="s">
        <v>9134</v>
      </c>
      <c r="C2406" t="s">
        <v>9136</v>
      </c>
      <c r="D2406">
        <v>2006</v>
      </c>
      <c r="E2406" t="s">
        <v>1645</v>
      </c>
      <c r="F2406" t="s">
        <v>9138</v>
      </c>
      <c r="G2406">
        <v>33</v>
      </c>
      <c r="H2406" t="s">
        <v>37533</v>
      </c>
      <c r="J2406">
        <v>33</v>
      </c>
      <c r="K2406" t="s">
        <v>37021</v>
      </c>
      <c r="L2406" t="s">
        <v>37174</v>
      </c>
      <c r="M2406" t="s">
        <v>37534</v>
      </c>
      <c r="N2406" t="s">
        <v>37176</v>
      </c>
      <c r="O2406" t="s">
        <v>37098</v>
      </c>
      <c r="P2406">
        <v>19</v>
      </c>
      <c r="Q2406">
        <v>33.816666666666698</v>
      </c>
      <c r="R2406">
        <v>134.48333333333301</v>
      </c>
      <c r="S2406">
        <v>5</v>
      </c>
      <c r="T2406">
        <v>12</v>
      </c>
      <c r="U2406">
        <v>0</v>
      </c>
      <c r="V2406">
        <v>240</v>
      </c>
      <c r="W2406">
        <v>12</v>
      </c>
      <c r="X2406" t="s">
        <v>37221</v>
      </c>
    </row>
    <row r="2407" spans="1:24">
      <c r="A2407" t="s">
        <v>37532</v>
      </c>
      <c r="B2407" t="s">
        <v>9134</v>
      </c>
      <c r="C2407" t="s">
        <v>9136</v>
      </c>
      <c r="D2407">
        <v>2006</v>
      </c>
      <c r="E2407" t="s">
        <v>1645</v>
      </c>
      <c r="F2407" t="s">
        <v>9138</v>
      </c>
      <c r="G2407">
        <v>33</v>
      </c>
      <c r="H2407" t="s">
        <v>37533</v>
      </c>
      <c r="J2407">
        <v>33</v>
      </c>
      <c r="K2407" t="s">
        <v>37021</v>
      </c>
      <c r="L2407" t="s">
        <v>37174</v>
      </c>
      <c r="M2407" t="s">
        <v>37534</v>
      </c>
      <c r="N2407" t="s">
        <v>37176</v>
      </c>
      <c r="O2407" t="s">
        <v>37098</v>
      </c>
      <c r="P2407">
        <v>19</v>
      </c>
      <c r="Q2407">
        <v>33.816666666666698</v>
      </c>
      <c r="R2407">
        <v>134.48333333333301</v>
      </c>
      <c r="S2407">
        <v>5</v>
      </c>
      <c r="T2407">
        <v>13</v>
      </c>
      <c r="U2407">
        <v>0</v>
      </c>
      <c r="V2407">
        <v>240</v>
      </c>
      <c r="W2407">
        <v>13</v>
      </c>
      <c r="X2407" t="s">
        <v>37221</v>
      </c>
    </row>
    <row r="2408" spans="1:24">
      <c r="A2408" t="s">
        <v>37532</v>
      </c>
      <c r="B2408" t="s">
        <v>9134</v>
      </c>
      <c r="C2408" t="s">
        <v>9136</v>
      </c>
      <c r="D2408">
        <v>2006</v>
      </c>
      <c r="E2408" t="s">
        <v>1645</v>
      </c>
      <c r="F2408" t="s">
        <v>9138</v>
      </c>
      <c r="G2408">
        <v>33</v>
      </c>
      <c r="H2408" t="s">
        <v>37533</v>
      </c>
      <c r="J2408">
        <v>33</v>
      </c>
      <c r="K2408" t="s">
        <v>37021</v>
      </c>
      <c r="L2408" t="s">
        <v>37174</v>
      </c>
      <c r="M2408" t="s">
        <v>37534</v>
      </c>
      <c r="N2408" t="s">
        <v>37176</v>
      </c>
      <c r="O2408" t="s">
        <v>37098</v>
      </c>
      <c r="P2408">
        <v>20</v>
      </c>
      <c r="Q2408">
        <v>33.700000000000003</v>
      </c>
      <c r="R2408">
        <v>133.88333333333301</v>
      </c>
      <c r="S2408">
        <v>5</v>
      </c>
      <c r="T2408">
        <v>10</v>
      </c>
      <c r="U2408">
        <v>100</v>
      </c>
      <c r="V2408">
        <v>240</v>
      </c>
      <c r="W2408">
        <v>10</v>
      </c>
    </row>
    <row r="2409" spans="1:24">
      <c r="A2409" t="s">
        <v>37532</v>
      </c>
      <c r="B2409" t="s">
        <v>9134</v>
      </c>
      <c r="C2409" t="s">
        <v>9136</v>
      </c>
      <c r="D2409">
        <v>2006</v>
      </c>
      <c r="E2409" t="s">
        <v>1645</v>
      </c>
      <c r="F2409" t="s">
        <v>9138</v>
      </c>
      <c r="G2409">
        <v>33</v>
      </c>
      <c r="H2409" t="s">
        <v>37533</v>
      </c>
      <c r="J2409">
        <v>33</v>
      </c>
      <c r="K2409" t="s">
        <v>37021</v>
      </c>
      <c r="L2409" t="s">
        <v>37174</v>
      </c>
      <c r="M2409" t="s">
        <v>37534</v>
      </c>
      <c r="N2409" t="s">
        <v>37176</v>
      </c>
      <c r="O2409" t="s">
        <v>37098</v>
      </c>
      <c r="P2409">
        <v>20</v>
      </c>
      <c r="Q2409">
        <v>33.700000000000003</v>
      </c>
      <c r="R2409">
        <v>133.88333333333301</v>
      </c>
      <c r="S2409">
        <v>5</v>
      </c>
      <c r="T2409">
        <v>11</v>
      </c>
      <c r="U2409">
        <v>100</v>
      </c>
      <c r="V2409">
        <v>240</v>
      </c>
      <c r="W2409">
        <v>11</v>
      </c>
    </row>
    <row r="2410" spans="1:24">
      <c r="A2410" t="s">
        <v>37532</v>
      </c>
      <c r="B2410" t="s">
        <v>9134</v>
      </c>
      <c r="C2410" t="s">
        <v>9136</v>
      </c>
      <c r="D2410">
        <v>2006</v>
      </c>
      <c r="E2410" t="s">
        <v>1645</v>
      </c>
      <c r="F2410" t="s">
        <v>9138</v>
      </c>
      <c r="G2410">
        <v>33</v>
      </c>
      <c r="H2410" t="s">
        <v>37533</v>
      </c>
      <c r="J2410">
        <v>33</v>
      </c>
      <c r="K2410" t="s">
        <v>37021</v>
      </c>
      <c r="L2410" t="s">
        <v>37174</v>
      </c>
      <c r="M2410" t="s">
        <v>37534</v>
      </c>
      <c r="N2410" t="s">
        <v>37176</v>
      </c>
      <c r="O2410" t="s">
        <v>37098</v>
      </c>
      <c r="P2410">
        <v>20</v>
      </c>
      <c r="Q2410">
        <v>33.700000000000003</v>
      </c>
      <c r="R2410">
        <v>133.88333333333301</v>
      </c>
      <c r="S2410">
        <v>5</v>
      </c>
      <c r="T2410">
        <v>11.5</v>
      </c>
      <c r="U2410">
        <v>91.6666666666667</v>
      </c>
      <c r="V2410">
        <v>240</v>
      </c>
      <c r="W2410">
        <v>11.5</v>
      </c>
    </row>
    <row r="2411" spans="1:24">
      <c r="A2411" t="s">
        <v>37532</v>
      </c>
      <c r="B2411" t="s">
        <v>9134</v>
      </c>
      <c r="C2411" t="s">
        <v>9136</v>
      </c>
      <c r="D2411">
        <v>2006</v>
      </c>
      <c r="E2411" t="s">
        <v>1645</v>
      </c>
      <c r="F2411" t="s">
        <v>9138</v>
      </c>
      <c r="G2411">
        <v>33</v>
      </c>
      <c r="H2411" t="s">
        <v>37533</v>
      </c>
      <c r="J2411">
        <v>33</v>
      </c>
      <c r="K2411" t="s">
        <v>37021</v>
      </c>
      <c r="L2411" t="s">
        <v>37174</v>
      </c>
      <c r="M2411" t="s">
        <v>37534</v>
      </c>
      <c r="N2411" t="s">
        <v>37176</v>
      </c>
      <c r="O2411" t="s">
        <v>37098</v>
      </c>
      <c r="P2411">
        <v>20</v>
      </c>
      <c r="Q2411">
        <v>33.700000000000003</v>
      </c>
      <c r="R2411">
        <v>133.88333333333301</v>
      </c>
      <c r="S2411">
        <v>5</v>
      </c>
      <c r="T2411">
        <v>12</v>
      </c>
      <c r="U2411">
        <v>13.3333333333333</v>
      </c>
      <c r="V2411">
        <v>240</v>
      </c>
      <c r="W2411">
        <v>12</v>
      </c>
    </row>
    <row r="2412" spans="1:24">
      <c r="A2412" t="s">
        <v>37532</v>
      </c>
      <c r="B2412" t="s">
        <v>9134</v>
      </c>
      <c r="C2412" t="s">
        <v>9136</v>
      </c>
      <c r="D2412">
        <v>2006</v>
      </c>
      <c r="E2412" t="s">
        <v>1645</v>
      </c>
      <c r="F2412" t="s">
        <v>9138</v>
      </c>
      <c r="G2412">
        <v>33</v>
      </c>
      <c r="H2412" t="s">
        <v>37533</v>
      </c>
      <c r="J2412">
        <v>33</v>
      </c>
      <c r="K2412" t="s">
        <v>37021</v>
      </c>
      <c r="L2412" t="s">
        <v>37174</v>
      </c>
      <c r="M2412" t="s">
        <v>37534</v>
      </c>
      <c r="N2412" t="s">
        <v>37176</v>
      </c>
      <c r="O2412" t="s">
        <v>37098</v>
      </c>
      <c r="P2412">
        <v>20</v>
      </c>
      <c r="Q2412">
        <v>33.700000000000003</v>
      </c>
      <c r="R2412">
        <v>133.88333333333301</v>
      </c>
      <c r="S2412">
        <v>5</v>
      </c>
      <c r="T2412">
        <v>13</v>
      </c>
      <c r="U2412">
        <v>0</v>
      </c>
      <c r="V2412">
        <v>240</v>
      </c>
      <c r="W2412">
        <v>13</v>
      </c>
    </row>
    <row r="2413" spans="1:24">
      <c r="A2413" t="s">
        <v>37532</v>
      </c>
      <c r="B2413" t="s">
        <v>9134</v>
      </c>
      <c r="C2413" t="s">
        <v>9136</v>
      </c>
      <c r="D2413">
        <v>2006</v>
      </c>
      <c r="E2413" t="s">
        <v>1645</v>
      </c>
      <c r="F2413" t="s">
        <v>9138</v>
      </c>
      <c r="G2413">
        <v>33</v>
      </c>
      <c r="H2413" t="s">
        <v>37533</v>
      </c>
      <c r="J2413">
        <v>33</v>
      </c>
      <c r="K2413" t="s">
        <v>37021</v>
      </c>
      <c r="L2413" t="s">
        <v>37174</v>
      </c>
      <c r="M2413" t="s">
        <v>37534</v>
      </c>
      <c r="N2413" t="s">
        <v>37176</v>
      </c>
      <c r="O2413" t="s">
        <v>37098</v>
      </c>
      <c r="P2413">
        <v>21</v>
      </c>
      <c r="Q2413">
        <v>33.633333333333297</v>
      </c>
      <c r="R2413">
        <v>133.78333333333299</v>
      </c>
      <c r="S2413">
        <v>5</v>
      </c>
      <c r="T2413">
        <v>10</v>
      </c>
      <c r="U2413">
        <v>100</v>
      </c>
      <c r="V2413">
        <v>240</v>
      </c>
      <c r="W2413">
        <v>10</v>
      </c>
    </row>
    <row r="2414" spans="1:24">
      <c r="A2414" t="s">
        <v>37532</v>
      </c>
      <c r="B2414" t="s">
        <v>9134</v>
      </c>
      <c r="C2414" t="s">
        <v>9136</v>
      </c>
      <c r="D2414">
        <v>2006</v>
      </c>
      <c r="E2414" t="s">
        <v>1645</v>
      </c>
      <c r="F2414" t="s">
        <v>9138</v>
      </c>
      <c r="G2414">
        <v>33</v>
      </c>
      <c r="H2414" t="s">
        <v>37533</v>
      </c>
      <c r="J2414">
        <v>33</v>
      </c>
      <c r="K2414" t="s">
        <v>37021</v>
      </c>
      <c r="L2414" t="s">
        <v>37174</v>
      </c>
      <c r="M2414" t="s">
        <v>37534</v>
      </c>
      <c r="N2414" t="s">
        <v>37176</v>
      </c>
      <c r="O2414" t="s">
        <v>37098</v>
      </c>
      <c r="P2414">
        <v>21</v>
      </c>
      <c r="Q2414">
        <v>33.633333333333297</v>
      </c>
      <c r="R2414">
        <v>133.78333333333299</v>
      </c>
      <c r="S2414">
        <v>5</v>
      </c>
      <c r="T2414">
        <v>11</v>
      </c>
      <c r="U2414">
        <v>88.3333333333333</v>
      </c>
      <c r="V2414">
        <v>240</v>
      </c>
      <c r="W2414">
        <v>11</v>
      </c>
    </row>
    <row r="2415" spans="1:24">
      <c r="A2415" t="s">
        <v>37532</v>
      </c>
      <c r="B2415" t="s">
        <v>9134</v>
      </c>
      <c r="C2415" t="s">
        <v>9136</v>
      </c>
      <c r="D2415">
        <v>2006</v>
      </c>
      <c r="E2415" t="s">
        <v>1645</v>
      </c>
      <c r="F2415" t="s">
        <v>9138</v>
      </c>
      <c r="G2415">
        <v>33</v>
      </c>
      <c r="H2415" t="s">
        <v>37533</v>
      </c>
      <c r="J2415">
        <v>33</v>
      </c>
      <c r="K2415" t="s">
        <v>37021</v>
      </c>
      <c r="L2415" t="s">
        <v>37174</v>
      </c>
      <c r="M2415" t="s">
        <v>37534</v>
      </c>
      <c r="N2415" t="s">
        <v>37176</v>
      </c>
      <c r="O2415" t="s">
        <v>37098</v>
      </c>
      <c r="P2415">
        <v>21</v>
      </c>
      <c r="Q2415">
        <v>33.633333333333297</v>
      </c>
      <c r="R2415">
        <v>133.78333333333299</v>
      </c>
      <c r="S2415">
        <v>5</v>
      </c>
      <c r="T2415">
        <v>11.5</v>
      </c>
      <c r="U2415">
        <v>5</v>
      </c>
      <c r="V2415">
        <v>240</v>
      </c>
      <c r="W2415">
        <v>11.5</v>
      </c>
    </row>
    <row r="2416" spans="1:24">
      <c r="A2416" t="s">
        <v>37532</v>
      </c>
      <c r="B2416" t="s">
        <v>9134</v>
      </c>
      <c r="C2416" t="s">
        <v>9136</v>
      </c>
      <c r="D2416">
        <v>2006</v>
      </c>
      <c r="E2416" t="s">
        <v>1645</v>
      </c>
      <c r="F2416" t="s">
        <v>9138</v>
      </c>
      <c r="G2416">
        <v>33</v>
      </c>
      <c r="H2416" t="s">
        <v>37533</v>
      </c>
      <c r="J2416">
        <v>33</v>
      </c>
      <c r="K2416" t="s">
        <v>37021</v>
      </c>
      <c r="L2416" t="s">
        <v>37174</v>
      </c>
      <c r="M2416" t="s">
        <v>37534</v>
      </c>
      <c r="N2416" t="s">
        <v>37176</v>
      </c>
      <c r="O2416" t="s">
        <v>37098</v>
      </c>
      <c r="P2416">
        <v>21</v>
      </c>
      <c r="Q2416">
        <v>33.633333333333297</v>
      </c>
      <c r="R2416">
        <v>133.78333333333299</v>
      </c>
      <c r="S2416">
        <v>5</v>
      </c>
      <c r="T2416">
        <v>12</v>
      </c>
      <c r="U2416">
        <v>0</v>
      </c>
      <c r="V2416">
        <v>240</v>
      </c>
      <c r="W2416">
        <v>12</v>
      </c>
    </row>
    <row r="2417" spans="1:23">
      <c r="A2417" t="s">
        <v>37532</v>
      </c>
      <c r="B2417" t="s">
        <v>9134</v>
      </c>
      <c r="C2417" t="s">
        <v>9136</v>
      </c>
      <c r="D2417">
        <v>2006</v>
      </c>
      <c r="E2417" t="s">
        <v>1645</v>
      </c>
      <c r="F2417" t="s">
        <v>9138</v>
      </c>
      <c r="G2417">
        <v>33</v>
      </c>
      <c r="H2417" t="s">
        <v>37533</v>
      </c>
      <c r="J2417">
        <v>33</v>
      </c>
      <c r="K2417" t="s">
        <v>37021</v>
      </c>
      <c r="L2417" t="s">
        <v>37174</v>
      </c>
      <c r="M2417" t="s">
        <v>37534</v>
      </c>
      <c r="N2417" t="s">
        <v>37176</v>
      </c>
      <c r="O2417" t="s">
        <v>37098</v>
      </c>
      <c r="P2417">
        <v>21</v>
      </c>
      <c r="Q2417">
        <v>33.633333333333297</v>
      </c>
      <c r="R2417">
        <v>133.78333333333299</v>
      </c>
      <c r="S2417">
        <v>5</v>
      </c>
      <c r="T2417">
        <v>13</v>
      </c>
      <c r="U2417">
        <v>0</v>
      </c>
      <c r="V2417">
        <v>240</v>
      </c>
      <c r="W2417">
        <v>13</v>
      </c>
    </row>
    <row r="2418" spans="1:23">
      <c r="A2418" t="s">
        <v>37532</v>
      </c>
      <c r="B2418" t="s">
        <v>9134</v>
      </c>
      <c r="C2418" t="s">
        <v>9136</v>
      </c>
      <c r="D2418">
        <v>2006</v>
      </c>
      <c r="E2418" t="s">
        <v>1645</v>
      </c>
      <c r="F2418" t="s">
        <v>9138</v>
      </c>
      <c r="G2418">
        <v>33</v>
      </c>
      <c r="H2418" t="s">
        <v>37533</v>
      </c>
      <c r="J2418">
        <v>33</v>
      </c>
      <c r="K2418" t="s">
        <v>37021</v>
      </c>
      <c r="L2418" t="s">
        <v>37174</v>
      </c>
      <c r="M2418" t="s">
        <v>37534</v>
      </c>
      <c r="N2418" t="s">
        <v>37176</v>
      </c>
      <c r="O2418" t="s">
        <v>37098</v>
      </c>
      <c r="P2418">
        <v>22</v>
      </c>
      <c r="Q2418">
        <v>33.200000000000003</v>
      </c>
      <c r="R2418">
        <v>133.13333333333301</v>
      </c>
      <c r="S2418">
        <v>5</v>
      </c>
      <c r="T2418">
        <v>10</v>
      </c>
      <c r="U2418">
        <v>100</v>
      </c>
      <c r="V2418">
        <v>240</v>
      </c>
      <c r="W2418">
        <v>10</v>
      </c>
    </row>
    <row r="2419" spans="1:23">
      <c r="A2419" t="s">
        <v>37532</v>
      </c>
      <c r="B2419" t="s">
        <v>9134</v>
      </c>
      <c r="C2419" t="s">
        <v>9136</v>
      </c>
      <c r="D2419">
        <v>2006</v>
      </c>
      <c r="E2419" t="s">
        <v>1645</v>
      </c>
      <c r="F2419" t="s">
        <v>9138</v>
      </c>
      <c r="G2419">
        <v>33</v>
      </c>
      <c r="H2419" t="s">
        <v>37533</v>
      </c>
      <c r="J2419">
        <v>33</v>
      </c>
      <c r="K2419" t="s">
        <v>37021</v>
      </c>
      <c r="L2419" t="s">
        <v>37174</v>
      </c>
      <c r="M2419" t="s">
        <v>37534</v>
      </c>
      <c r="N2419" t="s">
        <v>37176</v>
      </c>
      <c r="O2419" t="s">
        <v>37098</v>
      </c>
      <c r="P2419">
        <v>22</v>
      </c>
      <c r="Q2419">
        <v>33.200000000000003</v>
      </c>
      <c r="R2419">
        <v>133.13333333333301</v>
      </c>
      <c r="S2419">
        <v>5</v>
      </c>
      <c r="T2419">
        <v>11</v>
      </c>
      <c r="U2419">
        <v>100</v>
      </c>
      <c r="V2419">
        <v>240</v>
      </c>
      <c r="W2419">
        <v>11</v>
      </c>
    </row>
    <row r="2420" spans="1:23">
      <c r="A2420" t="s">
        <v>37532</v>
      </c>
      <c r="B2420" t="s">
        <v>9134</v>
      </c>
      <c r="C2420" t="s">
        <v>9136</v>
      </c>
      <c r="D2420">
        <v>2006</v>
      </c>
      <c r="E2420" t="s">
        <v>1645</v>
      </c>
      <c r="F2420" t="s">
        <v>9138</v>
      </c>
      <c r="G2420">
        <v>33</v>
      </c>
      <c r="H2420" t="s">
        <v>37533</v>
      </c>
      <c r="J2420">
        <v>33</v>
      </c>
      <c r="K2420" t="s">
        <v>37021</v>
      </c>
      <c r="L2420" t="s">
        <v>37174</v>
      </c>
      <c r="M2420" t="s">
        <v>37534</v>
      </c>
      <c r="N2420" t="s">
        <v>37176</v>
      </c>
      <c r="O2420" t="s">
        <v>37098</v>
      </c>
      <c r="P2420">
        <v>22</v>
      </c>
      <c r="Q2420">
        <v>33.200000000000003</v>
      </c>
      <c r="R2420">
        <v>133.13333333333301</v>
      </c>
      <c r="S2420">
        <v>5</v>
      </c>
      <c r="T2420">
        <v>11.5</v>
      </c>
      <c r="U2420">
        <v>33.3333333333333</v>
      </c>
      <c r="V2420">
        <v>240</v>
      </c>
      <c r="W2420">
        <v>11.5</v>
      </c>
    </row>
    <row r="2421" spans="1:23">
      <c r="A2421" t="s">
        <v>37532</v>
      </c>
      <c r="B2421" t="s">
        <v>9134</v>
      </c>
      <c r="C2421" t="s">
        <v>9136</v>
      </c>
      <c r="D2421">
        <v>2006</v>
      </c>
      <c r="E2421" t="s">
        <v>1645</v>
      </c>
      <c r="F2421" t="s">
        <v>9138</v>
      </c>
      <c r="G2421">
        <v>33</v>
      </c>
      <c r="H2421" t="s">
        <v>37533</v>
      </c>
      <c r="J2421">
        <v>33</v>
      </c>
      <c r="K2421" t="s">
        <v>37021</v>
      </c>
      <c r="L2421" t="s">
        <v>37174</v>
      </c>
      <c r="M2421" t="s">
        <v>37534</v>
      </c>
      <c r="N2421" t="s">
        <v>37176</v>
      </c>
      <c r="O2421" t="s">
        <v>37098</v>
      </c>
      <c r="P2421">
        <v>22</v>
      </c>
      <c r="Q2421">
        <v>33.200000000000003</v>
      </c>
      <c r="R2421">
        <v>133.13333333333301</v>
      </c>
      <c r="S2421">
        <v>5</v>
      </c>
      <c r="T2421">
        <v>12</v>
      </c>
      <c r="U2421">
        <v>5</v>
      </c>
      <c r="V2421">
        <v>240</v>
      </c>
      <c r="W2421">
        <v>12</v>
      </c>
    </row>
    <row r="2422" spans="1:23">
      <c r="A2422" t="s">
        <v>37532</v>
      </c>
      <c r="B2422" t="s">
        <v>9134</v>
      </c>
      <c r="C2422" t="s">
        <v>9136</v>
      </c>
      <c r="D2422">
        <v>2006</v>
      </c>
      <c r="E2422" t="s">
        <v>1645</v>
      </c>
      <c r="F2422" t="s">
        <v>9138</v>
      </c>
      <c r="G2422">
        <v>33</v>
      </c>
      <c r="H2422" t="s">
        <v>37533</v>
      </c>
      <c r="J2422">
        <v>33</v>
      </c>
      <c r="K2422" t="s">
        <v>37021</v>
      </c>
      <c r="L2422" t="s">
        <v>37174</v>
      </c>
      <c r="M2422" t="s">
        <v>37534</v>
      </c>
      <c r="N2422" t="s">
        <v>37176</v>
      </c>
      <c r="O2422" t="s">
        <v>37098</v>
      </c>
      <c r="P2422">
        <v>22</v>
      </c>
      <c r="Q2422">
        <v>33.200000000000003</v>
      </c>
      <c r="R2422">
        <v>133.13333333333301</v>
      </c>
      <c r="S2422">
        <v>5</v>
      </c>
      <c r="T2422">
        <v>13</v>
      </c>
      <c r="U2422">
        <v>0</v>
      </c>
      <c r="V2422">
        <v>240</v>
      </c>
      <c r="W2422">
        <v>13</v>
      </c>
    </row>
    <row r="2423" spans="1:23">
      <c r="A2423" t="s">
        <v>37532</v>
      </c>
      <c r="B2423" t="s">
        <v>9134</v>
      </c>
      <c r="C2423" t="s">
        <v>9136</v>
      </c>
      <c r="D2423">
        <v>2006</v>
      </c>
      <c r="E2423" t="s">
        <v>1645</v>
      </c>
      <c r="F2423" t="s">
        <v>9138</v>
      </c>
      <c r="G2423">
        <v>33</v>
      </c>
      <c r="H2423" t="s">
        <v>37533</v>
      </c>
      <c r="J2423">
        <v>33</v>
      </c>
      <c r="K2423" t="s">
        <v>37021</v>
      </c>
      <c r="L2423" t="s">
        <v>37174</v>
      </c>
      <c r="M2423" t="s">
        <v>37534</v>
      </c>
      <c r="N2423" t="s">
        <v>37176</v>
      </c>
      <c r="O2423" t="s">
        <v>37098</v>
      </c>
      <c r="P2423">
        <v>23</v>
      </c>
      <c r="Q2423">
        <v>33.9</v>
      </c>
      <c r="R2423">
        <v>133.05000000000001</v>
      </c>
      <c r="S2423">
        <v>5</v>
      </c>
      <c r="T2423">
        <v>10</v>
      </c>
      <c r="U2423">
        <v>100</v>
      </c>
      <c r="V2423">
        <v>240</v>
      </c>
      <c r="W2423">
        <v>10</v>
      </c>
    </row>
    <row r="2424" spans="1:23">
      <c r="A2424" t="s">
        <v>37532</v>
      </c>
      <c r="B2424" t="s">
        <v>9134</v>
      </c>
      <c r="C2424" t="s">
        <v>9136</v>
      </c>
      <c r="D2424">
        <v>2006</v>
      </c>
      <c r="E2424" t="s">
        <v>1645</v>
      </c>
      <c r="F2424" t="s">
        <v>9138</v>
      </c>
      <c r="G2424">
        <v>33</v>
      </c>
      <c r="H2424" t="s">
        <v>37533</v>
      </c>
      <c r="J2424">
        <v>33</v>
      </c>
      <c r="K2424" t="s">
        <v>37021</v>
      </c>
      <c r="L2424" t="s">
        <v>37174</v>
      </c>
      <c r="M2424" t="s">
        <v>37534</v>
      </c>
      <c r="N2424" t="s">
        <v>37176</v>
      </c>
      <c r="O2424" t="s">
        <v>37098</v>
      </c>
      <c r="P2424">
        <v>23</v>
      </c>
      <c r="Q2424">
        <v>33.9</v>
      </c>
      <c r="R2424">
        <v>133.05000000000001</v>
      </c>
      <c r="S2424">
        <v>5</v>
      </c>
      <c r="T2424">
        <v>11</v>
      </c>
      <c r="U2424">
        <v>58.3333333333333</v>
      </c>
      <c r="V2424">
        <v>240</v>
      </c>
      <c r="W2424">
        <v>11</v>
      </c>
    </row>
    <row r="2425" spans="1:23">
      <c r="A2425" t="s">
        <v>37532</v>
      </c>
      <c r="B2425" t="s">
        <v>9134</v>
      </c>
      <c r="C2425" t="s">
        <v>9136</v>
      </c>
      <c r="D2425">
        <v>2006</v>
      </c>
      <c r="E2425" t="s">
        <v>1645</v>
      </c>
      <c r="F2425" t="s">
        <v>9138</v>
      </c>
      <c r="G2425">
        <v>33</v>
      </c>
      <c r="H2425" t="s">
        <v>37533</v>
      </c>
      <c r="J2425">
        <v>33</v>
      </c>
      <c r="K2425" t="s">
        <v>37021</v>
      </c>
      <c r="L2425" t="s">
        <v>37174</v>
      </c>
      <c r="M2425" t="s">
        <v>37534</v>
      </c>
      <c r="N2425" t="s">
        <v>37176</v>
      </c>
      <c r="O2425" t="s">
        <v>37098</v>
      </c>
      <c r="P2425">
        <v>23</v>
      </c>
      <c r="Q2425">
        <v>33.9</v>
      </c>
      <c r="R2425">
        <v>133.05000000000001</v>
      </c>
      <c r="S2425">
        <v>5</v>
      </c>
      <c r="T2425">
        <v>11.5</v>
      </c>
      <c r="U2425">
        <v>1.6666666666666701</v>
      </c>
      <c r="V2425">
        <v>240</v>
      </c>
      <c r="W2425">
        <v>11.5</v>
      </c>
    </row>
    <row r="2426" spans="1:23">
      <c r="A2426" t="s">
        <v>37532</v>
      </c>
      <c r="B2426" t="s">
        <v>9134</v>
      </c>
      <c r="C2426" t="s">
        <v>9136</v>
      </c>
      <c r="D2426">
        <v>2006</v>
      </c>
      <c r="E2426" t="s">
        <v>1645</v>
      </c>
      <c r="F2426" t="s">
        <v>9138</v>
      </c>
      <c r="G2426">
        <v>33</v>
      </c>
      <c r="H2426" t="s">
        <v>37533</v>
      </c>
      <c r="J2426">
        <v>33</v>
      </c>
      <c r="K2426" t="s">
        <v>37021</v>
      </c>
      <c r="L2426" t="s">
        <v>37174</v>
      </c>
      <c r="M2426" t="s">
        <v>37534</v>
      </c>
      <c r="N2426" t="s">
        <v>37176</v>
      </c>
      <c r="O2426" t="s">
        <v>37098</v>
      </c>
      <c r="P2426">
        <v>23</v>
      </c>
      <c r="Q2426">
        <v>33.9</v>
      </c>
      <c r="R2426">
        <v>133.05000000000001</v>
      </c>
      <c r="S2426">
        <v>5</v>
      </c>
      <c r="T2426">
        <v>12</v>
      </c>
      <c r="U2426">
        <v>0</v>
      </c>
      <c r="V2426">
        <v>240</v>
      </c>
      <c r="W2426">
        <v>12</v>
      </c>
    </row>
    <row r="2427" spans="1:23">
      <c r="A2427" t="s">
        <v>37532</v>
      </c>
      <c r="B2427" t="s">
        <v>9134</v>
      </c>
      <c r="C2427" t="s">
        <v>9136</v>
      </c>
      <c r="D2427">
        <v>2006</v>
      </c>
      <c r="E2427" t="s">
        <v>1645</v>
      </c>
      <c r="F2427" t="s">
        <v>9138</v>
      </c>
      <c r="G2427">
        <v>33</v>
      </c>
      <c r="H2427" t="s">
        <v>37533</v>
      </c>
      <c r="J2427">
        <v>33</v>
      </c>
      <c r="K2427" t="s">
        <v>37021</v>
      </c>
      <c r="L2427" t="s">
        <v>37174</v>
      </c>
      <c r="M2427" t="s">
        <v>37534</v>
      </c>
      <c r="N2427" t="s">
        <v>37176</v>
      </c>
      <c r="O2427" t="s">
        <v>37098</v>
      </c>
      <c r="P2427">
        <v>23</v>
      </c>
      <c r="Q2427">
        <v>33.9</v>
      </c>
      <c r="R2427">
        <v>133.05000000000001</v>
      </c>
      <c r="S2427">
        <v>5</v>
      </c>
      <c r="T2427">
        <v>13</v>
      </c>
      <c r="U2427">
        <v>0</v>
      </c>
      <c r="V2427">
        <v>240</v>
      </c>
      <c r="W2427">
        <v>13</v>
      </c>
    </row>
    <row r="2428" spans="1:23">
      <c r="A2428" t="s">
        <v>37532</v>
      </c>
      <c r="B2428" t="s">
        <v>9134</v>
      </c>
      <c r="C2428" t="s">
        <v>9136</v>
      </c>
      <c r="D2428">
        <v>2006</v>
      </c>
      <c r="E2428" t="s">
        <v>1645</v>
      </c>
      <c r="F2428" t="s">
        <v>9138</v>
      </c>
      <c r="G2428">
        <v>33</v>
      </c>
      <c r="H2428" t="s">
        <v>37533</v>
      </c>
      <c r="J2428">
        <v>33</v>
      </c>
      <c r="K2428" t="s">
        <v>37021</v>
      </c>
      <c r="L2428" t="s">
        <v>37174</v>
      </c>
      <c r="M2428" t="s">
        <v>37534</v>
      </c>
      <c r="N2428" t="s">
        <v>37176</v>
      </c>
      <c r="O2428" t="s">
        <v>37098</v>
      </c>
      <c r="P2428">
        <v>24</v>
      </c>
      <c r="Q2428">
        <v>33.216666666666697</v>
      </c>
      <c r="R2428">
        <v>132.566666666667</v>
      </c>
      <c r="S2428">
        <v>5</v>
      </c>
      <c r="T2428">
        <v>10</v>
      </c>
      <c r="U2428">
        <v>100</v>
      </c>
      <c r="V2428">
        <v>240</v>
      </c>
      <c r="W2428">
        <v>10</v>
      </c>
    </row>
    <row r="2429" spans="1:23">
      <c r="A2429" t="s">
        <v>37532</v>
      </c>
      <c r="B2429" t="s">
        <v>9134</v>
      </c>
      <c r="C2429" t="s">
        <v>9136</v>
      </c>
      <c r="D2429">
        <v>2006</v>
      </c>
      <c r="E2429" t="s">
        <v>1645</v>
      </c>
      <c r="F2429" t="s">
        <v>9138</v>
      </c>
      <c r="G2429">
        <v>33</v>
      </c>
      <c r="H2429" t="s">
        <v>37533</v>
      </c>
      <c r="J2429">
        <v>33</v>
      </c>
      <c r="K2429" t="s">
        <v>37021</v>
      </c>
      <c r="L2429" t="s">
        <v>37174</v>
      </c>
      <c r="M2429" t="s">
        <v>37534</v>
      </c>
      <c r="N2429" t="s">
        <v>37176</v>
      </c>
      <c r="O2429" t="s">
        <v>37098</v>
      </c>
      <c r="P2429">
        <v>24</v>
      </c>
      <c r="Q2429">
        <v>33.216666666666697</v>
      </c>
      <c r="R2429">
        <v>132.566666666667</v>
      </c>
      <c r="S2429">
        <v>5</v>
      </c>
      <c r="T2429">
        <v>11</v>
      </c>
      <c r="U2429">
        <v>83.3333333333333</v>
      </c>
      <c r="V2429">
        <v>240</v>
      </c>
      <c r="W2429">
        <v>11</v>
      </c>
    </row>
    <row r="2430" spans="1:23">
      <c r="A2430" t="s">
        <v>37532</v>
      </c>
      <c r="B2430" t="s">
        <v>9134</v>
      </c>
      <c r="C2430" t="s">
        <v>9136</v>
      </c>
      <c r="D2430">
        <v>2006</v>
      </c>
      <c r="E2430" t="s">
        <v>1645</v>
      </c>
      <c r="F2430" t="s">
        <v>9138</v>
      </c>
      <c r="G2430">
        <v>33</v>
      </c>
      <c r="H2430" t="s">
        <v>37533</v>
      </c>
      <c r="J2430">
        <v>33</v>
      </c>
      <c r="K2430" t="s">
        <v>37021</v>
      </c>
      <c r="L2430" t="s">
        <v>37174</v>
      </c>
      <c r="M2430" t="s">
        <v>37534</v>
      </c>
      <c r="N2430" t="s">
        <v>37176</v>
      </c>
      <c r="O2430" t="s">
        <v>37098</v>
      </c>
      <c r="P2430">
        <v>24</v>
      </c>
      <c r="Q2430">
        <v>33.216666666666697</v>
      </c>
      <c r="R2430">
        <v>132.566666666667</v>
      </c>
      <c r="S2430">
        <v>5</v>
      </c>
      <c r="T2430">
        <v>11.5</v>
      </c>
      <c r="U2430">
        <v>0</v>
      </c>
      <c r="V2430">
        <v>240</v>
      </c>
      <c r="W2430">
        <v>11.5</v>
      </c>
    </row>
    <row r="2431" spans="1:23">
      <c r="A2431" t="s">
        <v>37532</v>
      </c>
      <c r="B2431" t="s">
        <v>9134</v>
      </c>
      <c r="C2431" t="s">
        <v>9136</v>
      </c>
      <c r="D2431">
        <v>2006</v>
      </c>
      <c r="E2431" t="s">
        <v>1645</v>
      </c>
      <c r="F2431" t="s">
        <v>9138</v>
      </c>
      <c r="G2431">
        <v>33</v>
      </c>
      <c r="H2431" t="s">
        <v>37533</v>
      </c>
      <c r="J2431">
        <v>33</v>
      </c>
      <c r="K2431" t="s">
        <v>37021</v>
      </c>
      <c r="L2431" t="s">
        <v>37174</v>
      </c>
      <c r="M2431" t="s">
        <v>37534</v>
      </c>
      <c r="N2431" t="s">
        <v>37176</v>
      </c>
      <c r="O2431" t="s">
        <v>37098</v>
      </c>
      <c r="P2431">
        <v>24</v>
      </c>
      <c r="Q2431">
        <v>33.216666666666697</v>
      </c>
      <c r="R2431">
        <v>132.566666666667</v>
      </c>
      <c r="S2431">
        <v>5</v>
      </c>
      <c r="T2431">
        <v>12</v>
      </c>
      <c r="U2431">
        <v>0</v>
      </c>
      <c r="V2431">
        <v>240</v>
      </c>
      <c r="W2431">
        <v>12</v>
      </c>
    </row>
    <row r="2432" spans="1:23">
      <c r="A2432" t="s">
        <v>37532</v>
      </c>
      <c r="B2432" t="s">
        <v>9134</v>
      </c>
      <c r="C2432" t="s">
        <v>9136</v>
      </c>
      <c r="D2432">
        <v>2006</v>
      </c>
      <c r="E2432" t="s">
        <v>1645</v>
      </c>
      <c r="F2432" t="s">
        <v>9138</v>
      </c>
      <c r="G2432">
        <v>33</v>
      </c>
      <c r="H2432" t="s">
        <v>37533</v>
      </c>
      <c r="J2432">
        <v>33</v>
      </c>
      <c r="K2432" t="s">
        <v>37021</v>
      </c>
      <c r="L2432" t="s">
        <v>37174</v>
      </c>
      <c r="M2432" t="s">
        <v>37534</v>
      </c>
      <c r="N2432" t="s">
        <v>37176</v>
      </c>
      <c r="O2432" t="s">
        <v>37098</v>
      </c>
      <c r="P2432">
        <v>24</v>
      </c>
      <c r="Q2432">
        <v>33.216666666666697</v>
      </c>
      <c r="R2432">
        <v>132.566666666667</v>
      </c>
      <c r="S2432">
        <v>5</v>
      </c>
      <c r="T2432">
        <v>13</v>
      </c>
      <c r="U2432">
        <v>0</v>
      </c>
      <c r="V2432">
        <v>240</v>
      </c>
      <c r="W2432">
        <v>13</v>
      </c>
    </row>
    <row r="2433" spans="1:23">
      <c r="A2433" t="s">
        <v>37532</v>
      </c>
      <c r="B2433" t="s">
        <v>9134</v>
      </c>
      <c r="C2433" t="s">
        <v>9136</v>
      </c>
      <c r="D2433">
        <v>2006</v>
      </c>
      <c r="E2433" t="s">
        <v>1645</v>
      </c>
      <c r="F2433" t="s">
        <v>9138</v>
      </c>
      <c r="G2433">
        <v>33</v>
      </c>
      <c r="H2433" t="s">
        <v>37533</v>
      </c>
      <c r="J2433">
        <v>33</v>
      </c>
      <c r="K2433" t="s">
        <v>37021</v>
      </c>
      <c r="L2433" t="s">
        <v>37174</v>
      </c>
      <c r="M2433" t="s">
        <v>37534</v>
      </c>
      <c r="N2433" t="s">
        <v>37176</v>
      </c>
      <c r="O2433" t="s">
        <v>37098</v>
      </c>
      <c r="P2433">
        <v>25</v>
      </c>
      <c r="Q2433">
        <v>33.299999999999997</v>
      </c>
      <c r="R2433">
        <v>130.36666666666699</v>
      </c>
      <c r="S2433">
        <v>5</v>
      </c>
      <c r="T2433">
        <v>10</v>
      </c>
      <c r="U2433">
        <v>100</v>
      </c>
      <c r="V2433">
        <v>240</v>
      </c>
      <c r="W2433">
        <v>10</v>
      </c>
    </row>
    <row r="2434" spans="1:23">
      <c r="A2434" t="s">
        <v>37532</v>
      </c>
      <c r="B2434" t="s">
        <v>9134</v>
      </c>
      <c r="C2434" t="s">
        <v>9136</v>
      </c>
      <c r="D2434">
        <v>2006</v>
      </c>
      <c r="E2434" t="s">
        <v>1645</v>
      </c>
      <c r="F2434" t="s">
        <v>9138</v>
      </c>
      <c r="G2434">
        <v>33</v>
      </c>
      <c r="H2434" t="s">
        <v>37533</v>
      </c>
      <c r="J2434">
        <v>33</v>
      </c>
      <c r="K2434" t="s">
        <v>37021</v>
      </c>
      <c r="L2434" t="s">
        <v>37174</v>
      </c>
      <c r="M2434" t="s">
        <v>37534</v>
      </c>
      <c r="N2434" t="s">
        <v>37176</v>
      </c>
      <c r="O2434" t="s">
        <v>37098</v>
      </c>
      <c r="P2434">
        <v>25</v>
      </c>
      <c r="Q2434">
        <v>33.299999999999997</v>
      </c>
      <c r="R2434">
        <v>130.36666666666699</v>
      </c>
      <c r="S2434">
        <v>5</v>
      </c>
      <c r="T2434">
        <v>11</v>
      </c>
      <c r="U2434">
        <v>100</v>
      </c>
      <c r="V2434">
        <v>240</v>
      </c>
      <c r="W2434">
        <v>11</v>
      </c>
    </row>
    <row r="2435" spans="1:23">
      <c r="A2435" t="s">
        <v>37532</v>
      </c>
      <c r="B2435" t="s">
        <v>9134</v>
      </c>
      <c r="C2435" t="s">
        <v>9136</v>
      </c>
      <c r="D2435">
        <v>2006</v>
      </c>
      <c r="E2435" t="s">
        <v>1645</v>
      </c>
      <c r="F2435" t="s">
        <v>9138</v>
      </c>
      <c r="G2435">
        <v>33</v>
      </c>
      <c r="H2435" t="s">
        <v>37533</v>
      </c>
      <c r="J2435">
        <v>33</v>
      </c>
      <c r="K2435" t="s">
        <v>37021</v>
      </c>
      <c r="L2435" t="s">
        <v>37174</v>
      </c>
      <c r="M2435" t="s">
        <v>37534</v>
      </c>
      <c r="N2435" t="s">
        <v>37176</v>
      </c>
      <c r="O2435" t="s">
        <v>37098</v>
      </c>
      <c r="P2435">
        <v>25</v>
      </c>
      <c r="Q2435">
        <v>33.299999999999997</v>
      </c>
      <c r="R2435">
        <v>130.36666666666699</v>
      </c>
      <c r="S2435">
        <v>5</v>
      </c>
      <c r="T2435">
        <v>11.5</v>
      </c>
      <c r="U2435">
        <v>8.3333333333333304</v>
      </c>
      <c r="V2435">
        <v>240</v>
      </c>
      <c r="W2435">
        <v>11.5</v>
      </c>
    </row>
    <row r="2436" spans="1:23">
      <c r="A2436" t="s">
        <v>37532</v>
      </c>
      <c r="B2436" t="s">
        <v>9134</v>
      </c>
      <c r="C2436" t="s">
        <v>9136</v>
      </c>
      <c r="D2436">
        <v>2006</v>
      </c>
      <c r="E2436" t="s">
        <v>1645</v>
      </c>
      <c r="F2436" t="s">
        <v>9138</v>
      </c>
      <c r="G2436">
        <v>33</v>
      </c>
      <c r="H2436" t="s">
        <v>37533</v>
      </c>
      <c r="J2436">
        <v>33</v>
      </c>
      <c r="K2436" t="s">
        <v>37021</v>
      </c>
      <c r="L2436" t="s">
        <v>37174</v>
      </c>
      <c r="M2436" t="s">
        <v>37534</v>
      </c>
      <c r="N2436" t="s">
        <v>37176</v>
      </c>
      <c r="O2436" t="s">
        <v>37098</v>
      </c>
      <c r="P2436">
        <v>25</v>
      </c>
      <c r="Q2436">
        <v>33.299999999999997</v>
      </c>
      <c r="R2436">
        <v>130.36666666666699</v>
      </c>
      <c r="S2436">
        <v>5</v>
      </c>
      <c r="T2436">
        <v>12</v>
      </c>
      <c r="U2436">
        <v>0</v>
      </c>
      <c r="V2436">
        <v>240</v>
      </c>
      <c r="W2436">
        <v>12</v>
      </c>
    </row>
    <row r="2437" spans="1:23">
      <c r="A2437" t="s">
        <v>37532</v>
      </c>
      <c r="B2437" t="s">
        <v>9134</v>
      </c>
      <c r="C2437" t="s">
        <v>9136</v>
      </c>
      <c r="D2437">
        <v>2006</v>
      </c>
      <c r="E2437" t="s">
        <v>1645</v>
      </c>
      <c r="F2437" t="s">
        <v>9138</v>
      </c>
      <c r="G2437">
        <v>33</v>
      </c>
      <c r="H2437" t="s">
        <v>37533</v>
      </c>
      <c r="J2437">
        <v>33</v>
      </c>
      <c r="K2437" t="s">
        <v>37021</v>
      </c>
      <c r="L2437" t="s">
        <v>37174</v>
      </c>
      <c r="M2437" t="s">
        <v>37534</v>
      </c>
      <c r="N2437" t="s">
        <v>37176</v>
      </c>
      <c r="O2437" t="s">
        <v>37098</v>
      </c>
      <c r="P2437">
        <v>25</v>
      </c>
      <c r="Q2437">
        <v>33.299999999999997</v>
      </c>
      <c r="R2437">
        <v>130.36666666666699</v>
      </c>
      <c r="S2437">
        <v>5</v>
      </c>
      <c r="T2437">
        <v>13</v>
      </c>
      <c r="U2437">
        <v>0</v>
      </c>
      <c r="V2437">
        <v>240</v>
      </c>
      <c r="W2437">
        <v>13</v>
      </c>
    </row>
    <row r="2438" spans="1:23">
      <c r="A2438" t="s">
        <v>37532</v>
      </c>
      <c r="B2438" t="s">
        <v>9134</v>
      </c>
      <c r="C2438" t="s">
        <v>9136</v>
      </c>
      <c r="D2438">
        <v>2006</v>
      </c>
      <c r="E2438" t="s">
        <v>1645</v>
      </c>
      <c r="F2438" t="s">
        <v>9138</v>
      </c>
      <c r="G2438">
        <v>33</v>
      </c>
      <c r="H2438" t="s">
        <v>37533</v>
      </c>
      <c r="J2438">
        <v>33</v>
      </c>
      <c r="K2438" t="s">
        <v>37021</v>
      </c>
      <c r="L2438" t="s">
        <v>37174</v>
      </c>
      <c r="M2438" t="s">
        <v>37534</v>
      </c>
      <c r="N2438" t="s">
        <v>37176</v>
      </c>
      <c r="O2438" t="s">
        <v>37098</v>
      </c>
      <c r="P2438">
        <v>26</v>
      </c>
      <c r="Q2438">
        <v>33.1666666666667</v>
      </c>
      <c r="R2438">
        <v>129.71666666666701</v>
      </c>
      <c r="S2438">
        <v>5</v>
      </c>
      <c r="T2438">
        <v>10</v>
      </c>
      <c r="U2438">
        <v>100</v>
      </c>
      <c r="V2438">
        <v>240</v>
      </c>
      <c r="W2438">
        <v>10</v>
      </c>
    </row>
    <row r="2439" spans="1:23">
      <c r="A2439" t="s">
        <v>37532</v>
      </c>
      <c r="B2439" t="s">
        <v>9134</v>
      </c>
      <c r="C2439" t="s">
        <v>9136</v>
      </c>
      <c r="D2439">
        <v>2006</v>
      </c>
      <c r="E2439" t="s">
        <v>1645</v>
      </c>
      <c r="F2439" t="s">
        <v>9138</v>
      </c>
      <c r="G2439">
        <v>33</v>
      </c>
      <c r="H2439" t="s">
        <v>37533</v>
      </c>
      <c r="J2439">
        <v>33</v>
      </c>
      <c r="K2439" t="s">
        <v>37021</v>
      </c>
      <c r="L2439" t="s">
        <v>37174</v>
      </c>
      <c r="M2439" t="s">
        <v>37534</v>
      </c>
      <c r="N2439" t="s">
        <v>37176</v>
      </c>
      <c r="O2439" t="s">
        <v>37098</v>
      </c>
      <c r="P2439">
        <v>26</v>
      </c>
      <c r="Q2439">
        <v>33.1666666666667</v>
      </c>
      <c r="R2439">
        <v>129.71666666666701</v>
      </c>
      <c r="S2439">
        <v>5</v>
      </c>
      <c r="T2439">
        <v>11</v>
      </c>
      <c r="U2439">
        <v>100</v>
      </c>
      <c r="V2439">
        <v>240</v>
      </c>
      <c r="W2439">
        <v>11</v>
      </c>
    </row>
    <row r="2440" spans="1:23">
      <c r="A2440" t="s">
        <v>37532</v>
      </c>
      <c r="B2440" t="s">
        <v>9134</v>
      </c>
      <c r="C2440" t="s">
        <v>9136</v>
      </c>
      <c r="D2440">
        <v>2006</v>
      </c>
      <c r="E2440" t="s">
        <v>1645</v>
      </c>
      <c r="F2440" t="s">
        <v>9138</v>
      </c>
      <c r="G2440">
        <v>33</v>
      </c>
      <c r="H2440" t="s">
        <v>37533</v>
      </c>
      <c r="J2440">
        <v>33</v>
      </c>
      <c r="K2440" t="s">
        <v>37021</v>
      </c>
      <c r="L2440" t="s">
        <v>37174</v>
      </c>
      <c r="M2440" t="s">
        <v>37534</v>
      </c>
      <c r="N2440" t="s">
        <v>37176</v>
      </c>
      <c r="O2440" t="s">
        <v>37098</v>
      </c>
      <c r="P2440">
        <v>26</v>
      </c>
      <c r="Q2440">
        <v>33.1666666666667</v>
      </c>
      <c r="R2440">
        <v>129.71666666666701</v>
      </c>
      <c r="S2440">
        <v>5</v>
      </c>
      <c r="T2440">
        <v>11.5</v>
      </c>
      <c r="U2440">
        <v>41.6666666666667</v>
      </c>
      <c r="V2440">
        <v>240</v>
      </c>
      <c r="W2440">
        <v>11.5</v>
      </c>
    </row>
    <row r="2441" spans="1:23">
      <c r="A2441" t="s">
        <v>37532</v>
      </c>
      <c r="B2441" t="s">
        <v>9134</v>
      </c>
      <c r="C2441" t="s">
        <v>9136</v>
      </c>
      <c r="D2441">
        <v>2006</v>
      </c>
      <c r="E2441" t="s">
        <v>1645</v>
      </c>
      <c r="F2441" t="s">
        <v>9138</v>
      </c>
      <c r="G2441">
        <v>33</v>
      </c>
      <c r="H2441" t="s">
        <v>37533</v>
      </c>
      <c r="J2441">
        <v>33</v>
      </c>
      <c r="K2441" t="s">
        <v>37021</v>
      </c>
      <c r="L2441" t="s">
        <v>37174</v>
      </c>
      <c r="M2441" t="s">
        <v>37534</v>
      </c>
      <c r="N2441" t="s">
        <v>37176</v>
      </c>
      <c r="O2441" t="s">
        <v>37098</v>
      </c>
      <c r="P2441">
        <v>26</v>
      </c>
      <c r="Q2441">
        <v>33.1666666666667</v>
      </c>
      <c r="R2441">
        <v>129.71666666666701</v>
      </c>
      <c r="S2441">
        <v>5</v>
      </c>
      <c r="T2441">
        <v>12</v>
      </c>
      <c r="U2441">
        <v>0</v>
      </c>
      <c r="V2441">
        <v>240</v>
      </c>
      <c r="W2441">
        <v>12</v>
      </c>
    </row>
    <row r="2442" spans="1:23">
      <c r="A2442" t="s">
        <v>37532</v>
      </c>
      <c r="B2442" t="s">
        <v>9134</v>
      </c>
      <c r="C2442" t="s">
        <v>9136</v>
      </c>
      <c r="D2442">
        <v>2006</v>
      </c>
      <c r="E2442" t="s">
        <v>1645</v>
      </c>
      <c r="F2442" t="s">
        <v>9138</v>
      </c>
      <c r="G2442">
        <v>33</v>
      </c>
      <c r="H2442" t="s">
        <v>37533</v>
      </c>
      <c r="J2442">
        <v>33</v>
      </c>
      <c r="K2442" t="s">
        <v>37021</v>
      </c>
      <c r="L2442" t="s">
        <v>37174</v>
      </c>
      <c r="M2442" t="s">
        <v>37534</v>
      </c>
      <c r="N2442" t="s">
        <v>37176</v>
      </c>
      <c r="O2442" t="s">
        <v>37098</v>
      </c>
      <c r="P2442">
        <v>26</v>
      </c>
      <c r="Q2442">
        <v>33.1666666666667</v>
      </c>
      <c r="R2442">
        <v>129.71666666666701</v>
      </c>
      <c r="S2442">
        <v>5</v>
      </c>
      <c r="T2442">
        <v>13</v>
      </c>
      <c r="U2442">
        <v>0</v>
      </c>
      <c r="V2442">
        <v>240</v>
      </c>
      <c r="W2442">
        <v>13</v>
      </c>
    </row>
    <row r="2443" spans="1:23">
      <c r="A2443" t="s">
        <v>37532</v>
      </c>
      <c r="B2443" t="s">
        <v>9134</v>
      </c>
      <c r="C2443" t="s">
        <v>9136</v>
      </c>
      <c r="D2443">
        <v>2006</v>
      </c>
      <c r="E2443" t="s">
        <v>1645</v>
      </c>
      <c r="F2443" t="s">
        <v>9138</v>
      </c>
      <c r="G2443">
        <v>33</v>
      </c>
      <c r="H2443" t="s">
        <v>37533</v>
      </c>
      <c r="J2443">
        <v>33</v>
      </c>
      <c r="K2443" t="s">
        <v>37021</v>
      </c>
      <c r="L2443" t="s">
        <v>37174</v>
      </c>
      <c r="M2443" t="s">
        <v>37534</v>
      </c>
      <c r="N2443" t="s">
        <v>37176</v>
      </c>
      <c r="O2443" t="s">
        <v>37098</v>
      </c>
      <c r="P2443">
        <v>27</v>
      </c>
      <c r="Q2443">
        <v>32.85</v>
      </c>
      <c r="R2443">
        <v>130.78333333333299</v>
      </c>
      <c r="S2443">
        <v>5</v>
      </c>
      <c r="T2443">
        <v>10</v>
      </c>
      <c r="U2443">
        <v>100</v>
      </c>
      <c r="V2443">
        <v>240</v>
      </c>
      <c r="W2443">
        <v>10</v>
      </c>
    </row>
    <row r="2444" spans="1:23">
      <c r="A2444" t="s">
        <v>37532</v>
      </c>
      <c r="B2444" t="s">
        <v>9134</v>
      </c>
      <c r="C2444" t="s">
        <v>9136</v>
      </c>
      <c r="D2444">
        <v>2006</v>
      </c>
      <c r="E2444" t="s">
        <v>1645</v>
      </c>
      <c r="F2444" t="s">
        <v>9138</v>
      </c>
      <c r="G2444">
        <v>33</v>
      </c>
      <c r="H2444" t="s">
        <v>37533</v>
      </c>
      <c r="J2444">
        <v>33</v>
      </c>
      <c r="K2444" t="s">
        <v>37021</v>
      </c>
      <c r="L2444" t="s">
        <v>37174</v>
      </c>
      <c r="M2444" t="s">
        <v>37534</v>
      </c>
      <c r="N2444" t="s">
        <v>37176</v>
      </c>
      <c r="O2444" t="s">
        <v>37098</v>
      </c>
      <c r="P2444">
        <v>27</v>
      </c>
      <c r="Q2444">
        <v>32.85</v>
      </c>
      <c r="R2444">
        <v>130.78333333333299</v>
      </c>
      <c r="S2444">
        <v>5</v>
      </c>
      <c r="T2444">
        <v>11</v>
      </c>
      <c r="U2444">
        <v>25</v>
      </c>
      <c r="V2444">
        <v>240</v>
      </c>
      <c r="W2444">
        <v>11</v>
      </c>
    </row>
    <row r="2445" spans="1:23">
      <c r="A2445" t="s">
        <v>37532</v>
      </c>
      <c r="B2445" t="s">
        <v>9134</v>
      </c>
      <c r="C2445" t="s">
        <v>9136</v>
      </c>
      <c r="D2445">
        <v>2006</v>
      </c>
      <c r="E2445" t="s">
        <v>1645</v>
      </c>
      <c r="F2445" t="s">
        <v>9138</v>
      </c>
      <c r="G2445">
        <v>33</v>
      </c>
      <c r="H2445" t="s">
        <v>37533</v>
      </c>
      <c r="J2445">
        <v>33</v>
      </c>
      <c r="K2445" t="s">
        <v>37021</v>
      </c>
      <c r="L2445" t="s">
        <v>37174</v>
      </c>
      <c r="M2445" t="s">
        <v>37534</v>
      </c>
      <c r="N2445" t="s">
        <v>37176</v>
      </c>
      <c r="O2445" t="s">
        <v>37098</v>
      </c>
      <c r="P2445">
        <v>27</v>
      </c>
      <c r="Q2445">
        <v>32.85</v>
      </c>
      <c r="R2445">
        <v>130.78333333333299</v>
      </c>
      <c r="S2445">
        <v>5</v>
      </c>
      <c r="T2445">
        <v>11.5</v>
      </c>
      <c r="U2445">
        <v>0</v>
      </c>
      <c r="V2445">
        <v>240</v>
      </c>
      <c r="W2445">
        <v>11.5</v>
      </c>
    </row>
    <row r="2446" spans="1:23">
      <c r="A2446" t="s">
        <v>37532</v>
      </c>
      <c r="B2446" t="s">
        <v>9134</v>
      </c>
      <c r="C2446" t="s">
        <v>9136</v>
      </c>
      <c r="D2446">
        <v>2006</v>
      </c>
      <c r="E2446" t="s">
        <v>1645</v>
      </c>
      <c r="F2446" t="s">
        <v>9138</v>
      </c>
      <c r="G2446">
        <v>33</v>
      </c>
      <c r="H2446" t="s">
        <v>37533</v>
      </c>
      <c r="J2446">
        <v>33</v>
      </c>
      <c r="K2446" t="s">
        <v>37021</v>
      </c>
      <c r="L2446" t="s">
        <v>37174</v>
      </c>
      <c r="M2446" t="s">
        <v>37534</v>
      </c>
      <c r="N2446" t="s">
        <v>37176</v>
      </c>
      <c r="O2446" t="s">
        <v>37098</v>
      </c>
      <c r="P2446">
        <v>27</v>
      </c>
      <c r="Q2446">
        <v>32.85</v>
      </c>
      <c r="R2446">
        <v>130.78333333333299</v>
      </c>
      <c r="S2446">
        <v>5</v>
      </c>
      <c r="T2446">
        <v>12</v>
      </c>
      <c r="U2446">
        <v>0</v>
      </c>
      <c r="V2446">
        <v>240</v>
      </c>
      <c r="W2446">
        <v>12</v>
      </c>
    </row>
    <row r="2447" spans="1:23">
      <c r="A2447" t="s">
        <v>37532</v>
      </c>
      <c r="B2447" t="s">
        <v>9134</v>
      </c>
      <c r="C2447" t="s">
        <v>9136</v>
      </c>
      <c r="D2447">
        <v>2006</v>
      </c>
      <c r="E2447" t="s">
        <v>1645</v>
      </c>
      <c r="F2447" t="s">
        <v>9138</v>
      </c>
      <c r="G2447">
        <v>33</v>
      </c>
      <c r="H2447" t="s">
        <v>37533</v>
      </c>
      <c r="J2447">
        <v>33</v>
      </c>
      <c r="K2447" t="s">
        <v>37021</v>
      </c>
      <c r="L2447" t="s">
        <v>37174</v>
      </c>
      <c r="M2447" t="s">
        <v>37534</v>
      </c>
      <c r="N2447" t="s">
        <v>37176</v>
      </c>
      <c r="O2447" t="s">
        <v>37098</v>
      </c>
      <c r="P2447">
        <v>27</v>
      </c>
      <c r="Q2447">
        <v>32.85</v>
      </c>
      <c r="R2447">
        <v>130.78333333333299</v>
      </c>
      <c r="S2447">
        <v>5</v>
      </c>
      <c r="T2447">
        <v>13</v>
      </c>
      <c r="U2447">
        <v>0</v>
      </c>
      <c r="V2447">
        <v>240</v>
      </c>
      <c r="W2447">
        <v>13</v>
      </c>
    </row>
    <row r="2448" spans="1:23">
      <c r="A2448" t="s">
        <v>37532</v>
      </c>
      <c r="B2448" t="s">
        <v>9134</v>
      </c>
      <c r="C2448" t="s">
        <v>9136</v>
      </c>
      <c r="D2448">
        <v>2006</v>
      </c>
      <c r="E2448" t="s">
        <v>1645</v>
      </c>
      <c r="F2448" t="s">
        <v>9138</v>
      </c>
      <c r="G2448">
        <v>33</v>
      </c>
      <c r="H2448" t="s">
        <v>37533</v>
      </c>
      <c r="J2448">
        <v>33</v>
      </c>
      <c r="K2448" t="s">
        <v>37021</v>
      </c>
      <c r="L2448" t="s">
        <v>37174</v>
      </c>
      <c r="M2448" t="s">
        <v>37534</v>
      </c>
      <c r="N2448" t="s">
        <v>37176</v>
      </c>
      <c r="O2448" t="s">
        <v>37098</v>
      </c>
      <c r="P2448">
        <v>28</v>
      </c>
      <c r="Q2448">
        <v>32.799999999999997</v>
      </c>
      <c r="R2448">
        <v>130.916666666667</v>
      </c>
      <c r="S2448">
        <v>5</v>
      </c>
      <c r="T2448">
        <v>10</v>
      </c>
      <c r="U2448">
        <v>100</v>
      </c>
      <c r="V2448">
        <v>240</v>
      </c>
      <c r="W2448">
        <v>10</v>
      </c>
    </row>
    <row r="2449" spans="1:23">
      <c r="A2449" t="s">
        <v>37532</v>
      </c>
      <c r="B2449" t="s">
        <v>9134</v>
      </c>
      <c r="C2449" t="s">
        <v>9136</v>
      </c>
      <c r="D2449">
        <v>2006</v>
      </c>
      <c r="E2449" t="s">
        <v>1645</v>
      </c>
      <c r="F2449" t="s">
        <v>9138</v>
      </c>
      <c r="G2449">
        <v>33</v>
      </c>
      <c r="H2449" t="s">
        <v>37533</v>
      </c>
      <c r="J2449">
        <v>33</v>
      </c>
      <c r="K2449" t="s">
        <v>37021</v>
      </c>
      <c r="L2449" t="s">
        <v>37174</v>
      </c>
      <c r="M2449" t="s">
        <v>37534</v>
      </c>
      <c r="N2449" t="s">
        <v>37176</v>
      </c>
      <c r="O2449" t="s">
        <v>37098</v>
      </c>
      <c r="P2449">
        <v>28</v>
      </c>
      <c r="Q2449">
        <v>32.799999999999997</v>
      </c>
      <c r="R2449">
        <v>130.916666666667</v>
      </c>
      <c r="S2449">
        <v>5</v>
      </c>
      <c r="T2449">
        <v>11</v>
      </c>
      <c r="U2449">
        <v>100</v>
      </c>
      <c r="V2449">
        <v>240</v>
      </c>
      <c r="W2449">
        <v>11</v>
      </c>
    </row>
    <row r="2450" spans="1:23">
      <c r="A2450" t="s">
        <v>37532</v>
      </c>
      <c r="B2450" t="s">
        <v>9134</v>
      </c>
      <c r="C2450" t="s">
        <v>9136</v>
      </c>
      <c r="D2450">
        <v>2006</v>
      </c>
      <c r="E2450" t="s">
        <v>1645</v>
      </c>
      <c r="F2450" t="s">
        <v>9138</v>
      </c>
      <c r="G2450">
        <v>33</v>
      </c>
      <c r="H2450" t="s">
        <v>37533</v>
      </c>
      <c r="J2450">
        <v>33</v>
      </c>
      <c r="K2450" t="s">
        <v>37021</v>
      </c>
      <c r="L2450" t="s">
        <v>37174</v>
      </c>
      <c r="M2450" t="s">
        <v>37534</v>
      </c>
      <c r="N2450" t="s">
        <v>37176</v>
      </c>
      <c r="O2450" t="s">
        <v>37098</v>
      </c>
      <c r="P2450">
        <v>28</v>
      </c>
      <c r="Q2450">
        <v>32.799999999999997</v>
      </c>
      <c r="R2450">
        <v>130.916666666667</v>
      </c>
      <c r="S2450">
        <v>5</v>
      </c>
      <c r="T2450">
        <v>11.5</v>
      </c>
      <c r="U2450">
        <v>8.3333333333333304</v>
      </c>
      <c r="V2450">
        <v>240</v>
      </c>
      <c r="W2450">
        <v>11.5</v>
      </c>
    </row>
    <row r="2451" spans="1:23">
      <c r="A2451" t="s">
        <v>37532</v>
      </c>
      <c r="B2451" t="s">
        <v>9134</v>
      </c>
      <c r="C2451" t="s">
        <v>9136</v>
      </c>
      <c r="D2451">
        <v>2006</v>
      </c>
      <c r="E2451" t="s">
        <v>1645</v>
      </c>
      <c r="F2451" t="s">
        <v>9138</v>
      </c>
      <c r="G2451">
        <v>33</v>
      </c>
      <c r="H2451" t="s">
        <v>37533</v>
      </c>
      <c r="J2451">
        <v>33</v>
      </c>
      <c r="K2451" t="s">
        <v>37021</v>
      </c>
      <c r="L2451" t="s">
        <v>37174</v>
      </c>
      <c r="M2451" t="s">
        <v>37534</v>
      </c>
      <c r="N2451" t="s">
        <v>37176</v>
      </c>
      <c r="O2451" t="s">
        <v>37098</v>
      </c>
      <c r="P2451">
        <v>28</v>
      </c>
      <c r="Q2451">
        <v>32.799999999999997</v>
      </c>
      <c r="R2451">
        <v>130.916666666667</v>
      </c>
      <c r="S2451">
        <v>5</v>
      </c>
      <c r="T2451">
        <v>12</v>
      </c>
      <c r="U2451">
        <v>0</v>
      </c>
      <c r="V2451">
        <v>240</v>
      </c>
      <c r="W2451">
        <v>12</v>
      </c>
    </row>
    <row r="2452" spans="1:23">
      <c r="A2452" t="s">
        <v>37532</v>
      </c>
      <c r="B2452" t="s">
        <v>9134</v>
      </c>
      <c r="C2452" t="s">
        <v>9136</v>
      </c>
      <c r="D2452">
        <v>2006</v>
      </c>
      <c r="E2452" t="s">
        <v>1645</v>
      </c>
      <c r="F2452" t="s">
        <v>9138</v>
      </c>
      <c r="G2452">
        <v>33</v>
      </c>
      <c r="H2452" t="s">
        <v>37533</v>
      </c>
      <c r="J2452">
        <v>33</v>
      </c>
      <c r="K2452" t="s">
        <v>37021</v>
      </c>
      <c r="L2452" t="s">
        <v>37174</v>
      </c>
      <c r="M2452" t="s">
        <v>37534</v>
      </c>
      <c r="N2452" t="s">
        <v>37176</v>
      </c>
      <c r="O2452" t="s">
        <v>37098</v>
      </c>
      <c r="P2452">
        <v>28</v>
      </c>
      <c r="Q2452">
        <v>32.799999999999997</v>
      </c>
      <c r="R2452">
        <v>130.916666666667</v>
      </c>
      <c r="S2452">
        <v>5</v>
      </c>
      <c r="T2452">
        <v>13</v>
      </c>
      <c r="U2452">
        <v>0</v>
      </c>
      <c r="V2452">
        <v>240</v>
      </c>
      <c r="W2452">
        <v>13</v>
      </c>
    </row>
    <row r="2453" spans="1:23">
      <c r="A2453" t="s">
        <v>37532</v>
      </c>
      <c r="B2453" t="s">
        <v>9134</v>
      </c>
      <c r="C2453" t="s">
        <v>9136</v>
      </c>
      <c r="D2453">
        <v>2006</v>
      </c>
      <c r="E2453" t="s">
        <v>1645</v>
      </c>
      <c r="F2453" t="s">
        <v>9138</v>
      </c>
      <c r="G2453">
        <v>33</v>
      </c>
      <c r="H2453" t="s">
        <v>37533</v>
      </c>
      <c r="J2453">
        <v>33</v>
      </c>
      <c r="K2453" t="s">
        <v>37021</v>
      </c>
      <c r="L2453" t="s">
        <v>37174</v>
      </c>
      <c r="M2453" t="s">
        <v>37534</v>
      </c>
      <c r="N2453" t="s">
        <v>37176</v>
      </c>
      <c r="O2453" t="s">
        <v>37098</v>
      </c>
      <c r="P2453">
        <v>29</v>
      </c>
      <c r="Q2453">
        <v>32.683333333333302</v>
      </c>
      <c r="R2453">
        <v>130.98333333333301</v>
      </c>
      <c r="S2453">
        <v>5</v>
      </c>
      <c r="T2453">
        <v>10</v>
      </c>
      <c r="U2453">
        <v>100</v>
      </c>
      <c r="V2453">
        <v>240</v>
      </c>
      <c r="W2453">
        <v>10</v>
      </c>
    </row>
    <row r="2454" spans="1:23">
      <c r="A2454" t="s">
        <v>37532</v>
      </c>
      <c r="B2454" t="s">
        <v>9134</v>
      </c>
      <c r="C2454" t="s">
        <v>9136</v>
      </c>
      <c r="D2454">
        <v>2006</v>
      </c>
      <c r="E2454" t="s">
        <v>1645</v>
      </c>
      <c r="F2454" t="s">
        <v>9138</v>
      </c>
      <c r="G2454">
        <v>33</v>
      </c>
      <c r="H2454" t="s">
        <v>37533</v>
      </c>
      <c r="J2454">
        <v>33</v>
      </c>
      <c r="K2454" t="s">
        <v>37021</v>
      </c>
      <c r="L2454" t="s">
        <v>37174</v>
      </c>
      <c r="M2454" t="s">
        <v>37534</v>
      </c>
      <c r="N2454" t="s">
        <v>37176</v>
      </c>
      <c r="O2454" t="s">
        <v>37098</v>
      </c>
      <c r="P2454">
        <v>29</v>
      </c>
      <c r="Q2454">
        <v>32.683333333333302</v>
      </c>
      <c r="R2454">
        <v>130.98333333333301</v>
      </c>
      <c r="S2454">
        <v>5</v>
      </c>
      <c r="T2454">
        <v>11</v>
      </c>
      <c r="U2454">
        <v>100</v>
      </c>
      <c r="V2454">
        <v>240</v>
      </c>
      <c r="W2454">
        <v>11</v>
      </c>
    </row>
    <row r="2455" spans="1:23">
      <c r="A2455" t="s">
        <v>37532</v>
      </c>
      <c r="B2455" t="s">
        <v>9134</v>
      </c>
      <c r="C2455" t="s">
        <v>9136</v>
      </c>
      <c r="D2455">
        <v>2006</v>
      </c>
      <c r="E2455" t="s">
        <v>1645</v>
      </c>
      <c r="F2455" t="s">
        <v>9138</v>
      </c>
      <c r="G2455">
        <v>33</v>
      </c>
      <c r="H2455" t="s">
        <v>37533</v>
      </c>
      <c r="J2455">
        <v>33</v>
      </c>
      <c r="K2455" t="s">
        <v>37021</v>
      </c>
      <c r="L2455" t="s">
        <v>37174</v>
      </c>
      <c r="M2455" t="s">
        <v>37534</v>
      </c>
      <c r="N2455" t="s">
        <v>37176</v>
      </c>
      <c r="O2455" t="s">
        <v>37098</v>
      </c>
      <c r="P2455">
        <v>29</v>
      </c>
      <c r="Q2455">
        <v>32.683333333333302</v>
      </c>
      <c r="R2455">
        <v>130.98333333333301</v>
      </c>
      <c r="S2455">
        <v>5</v>
      </c>
      <c r="T2455">
        <v>11.5</v>
      </c>
      <c r="U2455">
        <v>5</v>
      </c>
      <c r="V2455">
        <v>240</v>
      </c>
      <c r="W2455">
        <v>11.5</v>
      </c>
    </row>
    <row r="2456" spans="1:23">
      <c r="A2456" t="s">
        <v>37532</v>
      </c>
      <c r="B2456" t="s">
        <v>9134</v>
      </c>
      <c r="C2456" t="s">
        <v>9136</v>
      </c>
      <c r="D2456">
        <v>2006</v>
      </c>
      <c r="E2456" t="s">
        <v>1645</v>
      </c>
      <c r="F2456" t="s">
        <v>9138</v>
      </c>
      <c r="G2456">
        <v>33</v>
      </c>
      <c r="H2456" t="s">
        <v>37533</v>
      </c>
      <c r="J2456">
        <v>33</v>
      </c>
      <c r="K2456" t="s">
        <v>37021</v>
      </c>
      <c r="L2456" t="s">
        <v>37174</v>
      </c>
      <c r="M2456" t="s">
        <v>37534</v>
      </c>
      <c r="N2456" t="s">
        <v>37176</v>
      </c>
      <c r="O2456" t="s">
        <v>37098</v>
      </c>
      <c r="P2456">
        <v>29</v>
      </c>
      <c r="Q2456">
        <v>32.683333333333302</v>
      </c>
      <c r="R2456">
        <v>130.98333333333301</v>
      </c>
      <c r="S2456">
        <v>5</v>
      </c>
      <c r="T2456">
        <v>12</v>
      </c>
      <c r="U2456">
        <v>0</v>
      </c>
      <c r="V2456">
        <v>240</v>
      </c>
      <c r="W2456">
        <v>12</v>
      </c>
    </row>
    <row r="2457" spans="1:23">
      <c r="A2457" t="s">
        <v>37532</v>
      </c>
      <c r="B2457" t="s">
        <v>9134</v>
      </c>
      <c r="C2457" t="s">
        <v>9136</v>
      </c>
      <c r="D2457">
        <v>2006</v>
      </c>
      <c r="E2457" t="s">
        <v>1645</v>
      </c>
      <c r="F2457" t="s">
        <v>9138</v>
      </c>
      <c r="G2457">
        <v>33</v>
      </c>
      <c r="H2457" t="s">
        <v>37533</v>
      </c>
      <c r="J2457">
        <v>33</v>
      </c>
      <c r="K2457" t="s">
        <v>37021</v>
      </c>
      <c r="L2457" t="s">
        <v>37174</v>
      </c>
      <c r="M2457" t="s">
        <v>37534</v>
      </c>
      <c r="N2457" t="s">
        <v>37176</v>
      </c>
      <c r="O2457" t="s">
        <v>37098</v>
      </c>
      <c r="P2457">
        <v>29</v>
      </c>
      <c r="Q2457">
        <v>32.683333333333302</v>
      </c>
      <c r="R2457">
        <v>130.98333333333301</v>
      </c>
      <c r="S2457">
        <v>5</v>
      </c>
      <c r="T2457">
        <v>13</v>
      </c>
      <c r="U2457">
        <v>0</v>
      </c>
      <c r="V2457">
        <v>240</v>
      </c>
      <c r="W2457">
        <v>13</v>
      </c>
    </row>
    <row r="2458" spans="1:23">
      <c r="A2458" t="s">
        <v>37532</v>
      </c>
      <c r="B2458" t="s">
        <v>9134</v>
      </c>
      <c r="C2458" t="s">
        <v>9136</v>
      </c>
      <c r="D2458">
        <v>2006</v>
      </c>
      <c r="E2458" t="s">
        <v>1645</v>
      </c>
      <c r="F2458" t="s">
        <v>9138</v>
      </c>
      <c r="G2458">
        <v>33</v>
      </c>
      <c r="H2458" t="s">
        <v>37533</v>
      </c>
      <c r="J2458">
        <v>33</v>
      </c>
      <c r="K2458" t="s">
        <v>37021</v>
      </c>
      <c r="L2458" t="s">
        <v>37174</v>
      </c>
      <c r="M2458" t="s">
        <v>37534</v>
      </c>
      <c r="N2458" t="s">
        <v>37176</v>
      </c>
      <c r="O2458" t="s">
        <v>37098</v>
      </c>
      <c r="P2458">
        <v>30</v>
      </c>
      <c r="Q2458">
        <v>30.716666666666701</v>
      </c>
      <c r="R2458">
        <v>131</v>
      </c>
      <c r="S2458">
        <v>5</v>
      </c>
      <c r="T2458">
        <v>10</v>
      </c>
      <c r="U2458">
        <v>100</v>
      </c>
      <c r="V2458">
        <v>240</v>
      </c>
      <c r="W2458">
        <v>10</v>
      </c>
    </row>
    <row r="2459" spans="1:23">
      <c r="A2459" t="s">
        <v>37532</v>
      </c>
      <c r="B2459" t="s">
        <v>9134</v>
      </c>
      <c r="C2459" t="s">
        <v>9136</v>
      </c>
      <c r="D2459">
        <v>2006</v>
      </c>
      <c r="E2459" t="s">
        <v>1645</v>
      </c>
      <c r="F2459" t="s">
        <v>9138</v>
      </c>
      <c r="G2459">
        <v>33</v>
      </c>
      <c r="H2459" t="s">
        <v>37533</v>
      </c>
      <c r="J2459">
        <v>33</v>
      </c>
      <c r="K2459" t="s">
        <v>37021</v>
      </c>
      <c r="L2459" t="s">
        <v>37174</v>
      </c>
      <c r="M2459" t="s">
        <v>37534</v>
      </c>
      <c r="N2459" t="s">
        <v>37176</v>
      </c>
      <c r="O2459" t="s">
        <v>37098</v>
      </c>
      <c r="P2459">
        <v>30</v>
      </c>
      <c r="Q2459">
        <v>30.716666666666701</v>
      </c>
      <c r="R2459">
        <v>131</v>
      </c>
      <c r="S2459">
        <v>5</v>
      </c>
      <c r="T2459">
        <v>11</v>
      </c>
      <c r="U2459">
        <v>100</v>
      </c>
      <c r="V2459">
        <v>240</v>
      </c>
      <c r="W2459">
        <v>11</v>
      </c>
    </row>
    <row r="2460" spans="1:23">
      <c r="A2460" t="s">
        <v>37532</v>
      </c>
      <c r="B2460" t="s">
        <v>9134</v>
      </c>
      <c r="C2460" t="s">
        <v>9136</v>
      </c>
      <c r="D2460">
        <v>2006</v>
      </c>
      <c r="E2460" t="s">
        <v>1645</v>
      </c>
      <c r="F2460" t="s">
        <v>9138</v>
      </c>
      <c r="G2460">
        <v>33</v>
      </c>
      <c r="H2460" t="s">
        <v>37533</v>
      </c>
      <c r="J2460">
        <v>33</v>
      </c>
      <c r="K2460" t="s">
        <v>37021</v>
      </c>
      <c r="L2460" t="s">
        <v>37174</v>
      </c>
      <c r="M2460" t="s">
        <v>37534</v>
      </c>
      <c r="N2460" t="s">
        <v>37176</v>
      </c>
      <c r="O2460" t="s">
        <v>37098</v>
      </c>
      <c r="P2460">
        <v>30</v>
      </c>
      <c r="Q2460">
        <v>30.716666666666701</v>
      </c>
      <c r="R2460">
        <v>131</v>
      </c>
      <c r="S2460">
        <v>5</v>
      </c>
      <c r="T2460">
        <v>11.5</v>
      </c>
      <c r="U2460">
        <v>3.3333333333333299</v>
      </c>
      <c r="V2460">
        <v>240</v>
      </c>
      <c r="W2460">
        <v>11.5</v>
      </c>
    </row>
    <row r="2461" spans="1:23">
      <c r="A2461" t="s">
        <v>37532</v>
      </c>
      <c r="B2461" t="s">
        <v>9134</v>
      </c>
      <c r="C2461" t="s">
        <v>9136</v>
      </c>
      <c r="D2461">
        <v>2006</v>
      </c>
      <c r="E2461" t="s">
        <v>1645</v>
      </c>
      <c r="F2461" t="s">
        <v>9138</v>
      </c>
      <c r="G2461">
        <v>33</v>
      </c>
      <c r="H2461" t="s">
        <v>37533</v>
      </c>
      <c r="J2461">
        <v>33</v>
      </c>
      <c r="K2461" t="s">
        <v>37021</v>
      </c>
      <c r="L2461" t="s">
        <v>37174</v>
      </c>
      <c r="M2461" t="s">
        <v>37534</v>
      </c>
      <c r="N2461" t="s">
        <v>37176</v>
      </c>
      <c r="O2461" t="s">
        <v>37098</v>
      </c>
      <c r="P2461">
        <v>30</v>
      </c>
      <c r="Q2461">
        <v>30.716666666666701</v>
      </c>
      <c r="R2461">
        <v>131</v>
      </c>
      <c r="S2461">
        <v>5</v>
      </c>
      <c r="T2461">
        <v>12</v>
      </c>
      <c r="U2461">
        <v>0</v>
      </c>
      <c r="V2461">
        <v>240</v>
      </c>
      <c r="W2461">
        <v>12</v>
      </c>
    </row>
    <row r="2462" spans="1:23">
      <c r="A2462" t="s">
        <v>37532</v>
      </c>
      <c r="B2462" t="s">
        <v>9134</v>
      </c>
      <c r="C2462" t="s">
        <v>9136</v>
      </c>
      <c r="D2462">
        <v>2006</v>
      </c>
      <c r="E2462" t="s">
        <v>1645</v>
      </c>
      <c r="F2462" t="s">
        <v>9138</v>
      </c>
      <c r="G2462">
        <v>33</v>
      </c>
      <c r="H2462" t="s">
        <v>37533</v>
      </c>
      <c r="J2462">
        <v>33</v>
      </c>
      <c r="K2462" t="s">
        <v>37021</v>
      </c>
      <c r="L2462" t="s">
        <v>37174</v>
      </c>
      <c r="M2462" t="s">
        <v>37534</v>
      </c>
      <c r="N2462" t="s">
        <v>37176</v>
      </c>
      <c r="O2462" t="s">
        <v>37098</v>
      </c>
      <c r="P2462">
        <v>30</v>
      </c>
      <c r="Q2462">
        <v>30.716666666666701</v>
      </c>
      <c r="R2462">
        <v>131</v>
      </c>
      <c r="S2462">
        <v>5</v>
      </c>
      <c r="T2462">
        <v>13</v>
      </c>
      <c r="U2462">
        <v>0</v>
      </c>
      <c r="V2462">
        <v>240</v>
      </c>
      <c r="W2462">
        <v>13</v>
      </c>
    </row>
    <row r="2463" spans="1:23">
      <c r="A2463" t="s">
        <v>37532</v>
      </c>
      <c r="B2463" t="s">
        <v>9134</v>
      </c>
      <c r="C2463" t="s">
        <v>9136</v>
      </c>
      <c r="D2463">
        <v>2006</v>
      </c>
      <c r="E2463" t="s">
        <v>1645</v>
      </c>
      <c r="F2463" t="s">
        <v>9138</v>
      </c>
      <c r="G2463">
        <v>33</v>
      </c>
      <c r="H2463" t="s">
        <v>37533</v>
      </c>
      <c r="J2463">
        <v>33</v>
      </c>
      <c r="K2463" t="s">
        <v>37021</v>
      </c>
      <c r="L2463" t="s">
        <v>37174</v>
      </c>
      <c r="M2463" t="s">
        <v>37534</v>
      </c>
      <c r="N2463" t="s">
        <v>37176</v>
      </c>
      <c r="O2463" t="s">
        <v>37098</v>
      </c>
      <c r="P2463">
        <v>31</v>
      </c>
      <c r="Q2463">
        <v>30.4166666666667</v>
      </c>
      <c r="R2463">
        <v>130.566666666667</v>
      </c>
      <c r="S2463">
        <v>5</v>
      </c>
      <c r="T2463">
        <v>10</v>
      </c>
      <c r="U2463">
        <v>100</v>
      </c>
      <c r="V2463">
        <v>240</v>
      </c>
      <c r="W2463">
        <v>10</v>
      </c>
    </row>
    <row r="2464" spans="1:23">
      <c r="A2464" t="s">
        <v>37532</v>
      </c>
      <c r="B2464" t="s">
        <v>9134</v>
      </c>
      <c r="C2464" t="s">
        <v>9136</v>
      </c>
      <c r="D2464">
        <v>2006</v>
      </c>
      <c r="E2464" t="s">
        <v>1645</v>
      </c>
      <c r="F2464" t="s">
        <v>9138</v>
      </c>
      <c r="G2464">
        <v>33</v>
      </c>
      <c r="H2464" t="s">
        <v>37533</v>
      </c>
      <c r="J2464">
        <v>33</v>
      </c>
      <c r="K2464" t="s">
        <v>37021</v>
      </c>
      <c r="L2464" t="s">
        <v>37174</v>
      </c>
      <c r="M2464" t="s">
        <v>37534</v>
      </c>
      <c r="N2464" t="s">
        <v>37176</v>
      </c>
      <c r="O2464" t="s">
        <v>37098</v>
      </c>
      <c r="P2464">
        <v>31</v>
      </c>
      <c r="Q2464">
        <v>30.4166666666667</v>
      </c>
      <c r="R2464">
        <v>130.566666666667</v>
      </c>
      <c r="S2464">
        <v>5</v>
      </c>
      <c r="T2464">
        <v>11</v>
      </c>
      <c r="U2464">
        <v>96.6666666666667</v>
      </c>
      <c r="V2464">
        <v>240</v>
      </c>
      <c r="W2464">
        <v>11</v>
      </c>
    </row>
    <row r="2465" spans="1:23">
      <c r="A2465" t="s">
        <v>37532</v>
      </c>
      <c r="B2465" t="s">
        <v>9134</v>
      </c>
      <c r="C2465" t="s">
        <v>9136</v>
      </c>
      <c r="D2465">
        <v>2006</v>
      </c>
      <c r="E2465" t="s">
        <v>1645</v>
      </c>
      <c r="F2465" t="s">
        <v>9138</v>
      </c>
      <c r="G2465">
        <v>33</v>
      </c>
      <c r="H2465" t="s">
        <v>37533</v>
      </c>
      <c r="J2465">
        <v>33</v>
      </c>
      <c r="K2465" t="s">
        <v>37021</v>
      </c>
      <c r="L2465" t="s">
        <v>37174</v>
      </c>
      <c r="M2465" t="s">
        <v>37534</v>
      </c>
      <c r="N2465" t="s">
        <v>37176</v>
      </c>
      <c r="O2465" t="s">
        <v>37098</v>
      </c>
      <c r="P2465">
        <v>31</v>
      </c>
      <c r="Q2465">
        <v>30.4166666666667</v>
      </c>
      <c r="R2465">
        <v>130.566666666667</v>
      </c>
      <c r="S2465">
        <v>5</v>
      </c>
      <c r="T2465">
        <v>11.5</v>
      </c>
      <c r="U2465">
        <v>20</v>
      </c>
      <c r="V2465">
        <v>240</v>
      </c>
      <c r="W2465">
        <v>11.5</v>
      </c>
    </row>
    <row r="2466" spans="1:23">
      <c r="A2466" t="s">
        <v>37532</v>
      </c>
      <c r="B2466" t="s">
        <v>9134</v>
      </c>
      <c r="C2466" t="s">
        <v>9136</v>
      </c>
      <c r="D2466">
        <v>2006</v>
      </c>
      <c r="E2466" t="s">
        <v>1645</v>
      </c>
      <c r="F2466" t="s">
        <v>9138</v>
      </c>
      <c r="G2466">
        <v>33</v>
      </c>
      <c r="H2466" t="s">
        <v>37533</v>
      </c>
      <c r="J2466">
        <v>33</v>
      </c>
      <c r="K2466" t="s">
        <v>37021</v>
      </c>
      <c r="L2466" t="s">
        <v>37174</v>
      </c>
      <c r="M2466" t="s">
        <v>37534</v>
      </c>
      <c r="N2466" t="s">
        <v>37176</v>
      </c>
      <c r="O2466" t="s">
        <v>37098</v>
      </c>
      <c r="P2466">
        <v>31</v>
      </c>
      <c r="Q2466">
        <v>30.4166666666667</v>
      </c>
      <c r="R2466">
        <v>130.566666666667</v>
      </c>
      <c r="S2466">
        <v>5</v>
      </c>
      <c r="T2466">
        <v>12</v>
      </c>
      <c r="U2466">
        <v>0</v>
      </c>
      <c r="V2466">
        <v>240</v>
      </c>
      <c r="W2466">
        <v>12</v>
      </c>
    </row>
    <row r="2467" spans="1:23">
      <c r="A2467" t="s">
        <v>37532</v>
      </c>
      <c r="B2467" t="s">
        <v>9134</v>
      </c>
      <c r="C2467" t="s">
        <v>9136</v>
      </c>
      <c r="D2467">
        <v>2006</v>
      </c>
      <c r="E2467" t="s">
        <v>1645</v>
      </c>
      <c r="F2467" t="s">
        <v>9138</v>
      </c>
      <c r="G2467">
        <v>33</v>
      </c>
      <c r="H2467" t="s">
        <v>37533</v>
      </c>
      <c r="J2467">
        <v>33</v>
      </c>
      <c r="K2467" t="s">
        <v>37021</v>
      </c>
      <c r="L2467" t="s">
        <v>37174</v>
      </c>
      <c r="M2467" t="s">
        <v>37534</v>
      </c>
      <c r="N2467" t="s">
        <v>37176</v>
      </c>
      <c r="O2467" t="s">
        <v>37098</v>
      </c>
      <c r="P2467">
        <v>31</v>
      </c>
      <c r="Q2467">
        <v>30.4166666666667</v>
      </c>
      <c r="R2467">
        <v>130.566666666667</v>
      </c>
      <c r="S2467">
        <v>5</v>
      </c>
      <c r="T2467">
        <v>13</v>
      </c>
      <c r="U2467">
        <v>0</v>
      </c>
      <c r="V2467">
        <v>240</v>
      </c>
      <c r="W2467">
        <v>13</v>
      </c>
    </row>
    <row r="2468" spans="1:23">
      <c r="A2468" t="s">
        <v>37532</v>
      </c>
      <c r="B2468" t="s">
        <v>9134</v>
      </c>
      <c r="C2468" t="s">
        <v>9136</v>
      </c>
      <c r="D2468">
        <v>2006</v>
      </c>
      <c r="E2468" t="s">
        <v>1645</v>
      </c>
      <c r="F2468" t="s">
        <v>9138</v>
      </c>
      <c r="G2468">
        <v>33</v>
      </c>
      <c r="H2468" t="s">
        <v>37533</v>
      </c>
      <c r="J2468">
        <v>33</v>
      </c>
      <c r="K2468" t="s">
        <v>37021</v>
      </c>
      <c r="L2468" t="s">
        <v>37174</v>
      </c>
      <c r="M2468" t="s">
        <v>37534</v>
      </c>
      <c r="N2468" t="s">
        <v>37176</v>
      </c>
      <c r="O2468" t="s">
        <v>37098</v>
      </c>
      <c r="P2468">
        <v>32</v>
      </c>
      <c r="Q2468">
        <v>30.383333333333301</v>
      </c>
      <c r="R2468">
        <v>130.416666666667</v>
      </c>
      <c r="S2468">
        <v>5</v>
      </c>
      <c r="T2468">
        <v>10</v>
      </c>
      <c r="U2468">
        <v>100</v>
      </c>
      <c r="V2468">
        <v>240</v>
      </c>
      <c r="W2468">
        <v>10</v>
      </c>
    </row>
    <row r="2469" spans="1:23">
      <c r="A2469" t="s">
        <v>37532</v>
      </c>
      <c r="B2469" t="s">
        <v>9134</v>
      </c>
      <c r="C2469" t="s">
        <v>9136</v>
      </c>
      <c r="D2469">
        <v>2006</v>
      </c>
      <c r="E2469" t="s">
        <v>1645</v>
      </c>
      <c r="F2469" t="s">
        <v>9138</v>
      </c>
      <c r="G2469">
        <v>33</v>
      </c>
      <c r="H2469" t="s">
        <v>37533</v>
      </c>
      <c r="J2469">
        <v>33</v>
      </c>
      <c r="K2469" t="s">
        <v>37021</v>
      </c>
      <c r="L2469" t="s">
        <v>37174</v>
      </c>
      <c r="M2469" t="s">
        <v>37534</v>
      </c>
      <c r="N2469" t="s">
        <v>37176</v>
      </c>
      <c r="O2469" t="s">
        <v>37098</v>
      </c>
      <c r="P2469">
        <v>32</v>
      </c>
      <c r="Q2469">
        <v>30.383333333333301</v>
      </c>
      <c r="R2469">
        <v>130.416666666667</v>
      </c>
      <c r="S2469">
        <v>5</v>
      </c>
      <c r="T2469">
        <v>11</v>
      </c>
      <c r="U2469">
        <v>100</v>
      </c>
      <c r="V2469">
        <v>240</v>
      </c>
      <c r="W2469">
        <v>11</v>
      </c>
    </row>
    <row r="2470" spans="1:23">
      <c r="A2470" t="s">
        <v>37532</v>
      </c>
      <c r="B2470" t="s">
        <v>9134</v>
      </c>
      <c r="C2470" t="s">
        <v>9136</v>
      </c>
      <c r="D2470">
        <v>2006</v>
      </c>
      <c r="E2470" t="s">
        <v>1645</v>
      </c>
      <c r="F2470" t="s">
        <v>9138</v>
      </c>
      <c r="G2470">
        <v>33</v>
      </c>
      <c r="H2470" t="s">
        <v>37533</v>
      </c>
      <c r="J2470">
        <v>33</v>
      </c>
      <c r="K2470" t="s">
        <v>37021</v>
      </c>
      <c r="L2470" t="s">
        <v>37174</v>
      </c>
      <c r="M2470" t="s">
        <v>37534</v>
      </c>
      <c r="N2470" t="s">
        <v>37176</v>
      </c>
      <c r="O2470" t="s">
        <v>37098</v>
      </c>
      <c r="P2470">
        <v>32</v>
      </c>
      <c r="Q2470">
        <v>30.383333333333301</v>
      </c>
      <c r="R2470">
        <v>130.416666666667</v>
      </c>
      <c r="S2470">
        <v>5</v>
      </c>
      <c r="T2470">
        <v>11.5</v>
      </c>
      <c r="U2470">
        <v>25</v>
      </c>
      <c r="V2470">
        <v>240</v>
      </c>
      <c r="W2470">
        <v>11.5</v>
      </c>
    </row>
    <row r="2471" spans="1:23">
      <c r="A2471" t="s">
        <v>37532</v>
      </c>
      <c r="B2471" t="s">
        <v>9134</v>
      </c>
      <c r="C2471" t="s">
        <v>9136</v>
      </c>
      <c r="D2471">
        <v>2006</v>
      </c>
      <c r="E2471" t="s">
        <v>1645</v>
      </c>
      <c r="F2471" t="s">
        <v>9138</v>
      </c>
      <c r="G2471">
        <v>33</v>
      </c>
      <c r="H2471" t="s">
        <v>37533</v>
      </c>
      <c r="J2471">
        <v>33</v>
      </c>
      <c r="K2471" t="s">
        <v>37021</v>
      </c>
      <c r="L2471" t="s">
        <v>37174</v>
      </c>
      <c r="M2471" t="s">
        <v>37534</v>
      </c>
      <c r="N2471" t="s">
        <v>37176</v>
      </c>
      <c r="O2471" t="s">
        <v>37098</v>
      </c>
      <c r="P2471">
        <v>32</v>
      </c>
      <c r="Q2471">
        <v>30.383333333333301</v>
      </c>
      <c r="R2471">
        <v>130.416666666667</v>
      </c>
      <c r="S2471">
        <v>5</v>
      </c>
      <c r="T2471">
        <v>12</v>
      </c>
      <c r="U2471">
        <v>0</v>
      </c>
      <c r="V2471">
        <v>240</v>
      </c>
      <c r="W2471">
        <v>12</v>
      </c>
    </row>
    <row r="2472" spans="1:23">
      <c r="A2472" t="s">
        <v>37532</v>
      </c>
      <c r="B2472" t="s">
        <v>9134</v>
      </c>
      <c r="C2472" t="s">
        <v>9136</v>
      </c>
      <c r="D2472">
        <v>2006</v>
      </c>
      <c r="E2472" t="s">
        <v>1645</v>
      </c>
      <c r="F2472" t="s">
        <v>9138</v>
      </c>
      <c r="G2472">
        <v>33</v>
      </c>
      <c r="H2472" t="s">
        <v>37533</v>
      </c>
      <c r="J2472">
        <v>33</v>
      </c>
      <c r="K2472" t="s">
        <v>37021</v>
      </c>
      <c r="L2472" t="s">
        <v>37174</v>
      </c>
      <c r="M2472" t="s">
        <v>37534</v>
      </c>
      <c r="N2472" t="s">
        <v>37176</v>
      </c>
      <c r="O2472" t="s">
        <v>37098</v>
      </c>
      <c r="P2472">
        <v>32</v>
      </c>
      <c r="Q2472">
        <v>30.383333333333301</v>
      </c>
      <c r="R2472">
        <v>130.416666666667</v>
      </c>
      <c r="S2472">
        <v>5</v>
      </c>
      <c r="T2472">
        <v>13</v>
      </c>
      <c r="U2472">
        <v>0</v>
      </c>
      <c r="V2472">
        <v>240</v>
      </c>
      <c r="W2472">
        <v>13</v>
      </c>
    </row>
    <row r="2473" spans="1:23">
      <c r="A2473" t="s">
        <v>37532</v>
      </c>
      <c r="B2473" t="s">
        <v>9134</v>
      </c>
      <c r="C2473" t="s">
        <v>9136</v>
      </c>
      <c r="D2473">
        <v>2006</v>
      </c>
      <c r="E2473" t="s">
        <v>1645</v>
      </c>
      <c r="F2473" t="s">
        <v>9138</v>
      </c>
      <c r="G2473">
        <v>33</v>
      </c>
      <c r="H2473" t="s">
        <v>37533</v>
      </c>
      <c r="J2473">
        <v>33</v>
      </c>
      <c r="K2473" t="s">
        <v>37021</v>
      </c>
      <c r="L2473" t="s">
        <v>37174</v>
      </c>
      <c r="M2473" t="s">
        <v>37534</v>
      </c>
      <c r="N2473" t="s">
        <v>37176</v>
      </c>
      <c r="O2473" t="s">
        <v>37098</v>
      </c>
      <c r="P2473">
        <v>33</v>
      </c>
      <c r="Q2473">
        <f>30+14/60</f>
        <v>30.233333333333334</v>
      </c>
      <c r="R2473">
        <f>130+33/60</f>
        <v>130.55000000000001</v>
      </c>
      <c r="S2473">
        <v>5</v>
      </c>
      <c r="T2473">
        <v>10</v>
      </c>
      <c r="U2473">
        <v>0</v>
      </c>
      <c r="V2473">
        <v>240</v>
      </c>
      <c r="W2473">
        <v>10</v>
      </c>
    </row>
    <row r="2474" spans="1:23">
      <c r="A2474" t="s">
        <v>37532</v>
      </c>
      <c r="B2474" t="s">
        <v>9134</v>
      </c>
      <c r="C2474" t="s">
        <v>9136</v>
      </c>
      <c r="D2474">
        <v>2006</v>
      </c>
      <c r="E2474" t="s">
        <v>1645</v>
      </c>
      <c r="F2474" t="s">
        <v>9138</v>
      </c>
      <c r="G2474">
        <v>33</v>
      </c>
      <c r="H2474" t="s">
        <v>37533</v>
      </c>
      <c r="J2474">
        <v>33</v>
      </c>
      <c r="K2474" t="s">
        <v>37021</v>
      </c>
      <c r="L2474" t="s">
        <v>37174</v>
      </c>
      <c r="M2474" t="s">
        <v>37534</v>
      </c>
      <c r="N2474" t="s">
        <v>37176</v>
      </c>
      <c r="O2474" t="s">
        <v>37098</v>
      </c>
      <c r="P2474">
        <v>33</v>
      </c>
      <c r="Q2474">
        <f>30+14/60</f>
        <v>30.233333333333334</v>
      </c>
      <c r="R2474">
        <f>130+33/60</f>
        <v>130.55000000000001</v>
      </c>
      <c r="S2474">
        <v>5</v>
      </c>
      <c r="T2474">
        <v>11</v>
      </c>
      <c r="U2474">
        <v>0</v>
      </c>
      <c r="V2474">
        <v>240</v>
      </c>
      <c r="W2474">
        <v>11</v>
      </c>
    </row>
    <row r="2475" spans="1:23">
      <c r="A2475" t="s">
        <v>37532</v>
      </c>
      <c r="B2475" t="s">
        <v>9134</v>
      </c>
      <c r="C2475" t="s">
        <v>9136</v>
      </c>
      <c r="D2475">
        <v>2006</v>
      </c>
      <c r="E2475" t="s">
        <v>1645</v>
      </c>
      <c r="F2475" t="s">
        <v>9138</v>
      </c>
      <c r="G2475">
        <v>33</v>
      </c>
      <c r="H2475" t="s">
        <v>37533</v>
      </c>
      <c r="J2475">
        <v>33</v>
      </c>
      <c r="K2475" t="s">
        <v>37021</v>
      </c>
      <c r="L2475" t="s">
        <v>37174</v>
      </c>
      <c r="M2475" t="s">
        <v>37534</v>
      </c>
      <c r="N2475" t="s">
        <v>37176</v>
      </c>
      <c r="O2475" t="s">
        <v>37098</v>
      </c>
      <c r="P2475">
        <v>33</v>
      </c>
      <c r="Q2475">
        <f>30+14/60</f>
        <v>30.233333333333334</v>
      </c>
      <c r="R2475">
        <f>130+33/60</f>
        <v>130.55000000000001</v>
      </c>
      <c r="S2475">
        <v>5</v>
      </c>
      <c r="T2475">
        <v>11.5</v>
      </c>
      <c r="U2475">
        <v>0</v>
      </c>
      <c r="V2475">
        <v>240</v>
      </c>
      <c r="W2475">
        <v>11.5</v>
      </c>
    </row>
    <row r="2476" spans="1:23">
      <c r="A2476" t="s">
        <v>37532</v>
      </c>
      <c r="B2476" t="s">
        <v>9134</v>
      </c>
      <c r="C2476" t="s">
        <v>9136</v>
      </c>
      <c r="D2476">
        <v>2006</v>
      </c>
      <c r="E2476" t="s">
        <v>1645</v>
      </c>
      <c r="F2476" t="s">
        <v>9138</v>
      </c>
      <c r="G2476">
        <v>33</v>
      </c>
      <c r="H2476" t="s">
        <v>37533</v>
      </c>
      <c r="J2476">
        <v>33</v>
      </c>
      <c r="K2476" t="s">
        <v>37021</v>
      </c>
      <c r="L2476" t="s">
        <v>37174</v>
      </c>
      <c r="M2476" t="s">
        <v>37534</v>
      </c>
      <c r="N2476" t="s">
        <v>37176</v>
      </c>
      <c r="O2476" t="s">
        <v>37098</v>
      </c>
      <c r="P2476">
        <v>33</v>
      </c>
      <c r="Q2476">
        <f>30+14/60</f>
        <v>30.233333333333334</v>
      </c>
      <c r="R2476">
        <f>130+33/60</f>
        <v>130.55000000000001</v>
      </c>
      <c r="S2476">
        <v>5</v>
      </c>
      <c r="T2476">
        <v>12</v>
      </c>
      <c r="U2476">
        <v>0</v>
      </c>
      <c r="V2476">
        <v>240</v>
      </c>
      <c r="W2476">
        <v>12</v>
      </c>
    </row>
    <row r="2477" spans="1:23">
      <c r="A2477" t="s">
        <v>37532</v>
      </c>
      <c r="B2477" t="s">
        <v>9134</v>
      </c>
      <c r="C2477" t="s">
        <v>9136</v>
      </c>
      <c r="D2477">
        <v>2006</v>
      </c>
      <c r="E2477" t="s">
        <v>1645</v>
      </c>
      <c r="F2477" t="s">
        <v>9138</v>
      </c>
      <c r="G2477">
        <v>33</v>
      </c>
      <c r="H2477" t="s">
        <v>37533</v>
      </c>
      <c r="J2477">
        <v>33</v>
      </c>
      <c r="K2477" t="s">
        <v>37021</v>
      </c>
      <c r="L2477" t="s">
        <v>37174</v>
      </c>
      <c r="M2477" t="s">
        <v>37534</v>
      </c>
      <c r="N2477" t="s">
        <v>37176</v>
      </c>
      <c r="O2477" t="s">
        <v>37098</v>
      </c>
      <c r="P2477">
        <v>33</v>
      </c>
      <c r="Q2477">
        <f>30+14/60</f>
        <v>30.233333333333334</v>
      </c>
      <c r="R2477">
        <f>130+33/60</f>
        <v>130.55000000000001</v>
      </c>
      <c r="S2477">
        <v>5</v>
      </c>
      <c r="T2477">
        <v>13</v>
      </c>
      <c r="U2477">
        <v>0</v>
      </c>
      <c r="V2477">
        <v>240</v>
      </c>
      <c r="W2477">
        <v>13</v>
      </c>
    </row>
    <row r="2478" spans="1:23">
      <c r="A2478" t="s">
        <v>37535</v>
      </c>
      <c r="B2478" t="s">
        <v>36160</v>
      </c>
      <c r="C2478" t="s">
        <v>36161</v>
      </c>
      <c r="D2478">
        <v>1982</v>
      </c>
      <c r="E2478" t="s">
        <v>188</v>
      </c>
      <c r="F2478" t="s">
        <v>36162</v>
      </c>
      <c r="G2478">
        <v>3</v>
      </c>
      <c r="H2478" t="s">
        <v>37064</v>
      </c>
      <c r="J2478">
        <v>3</v>
      </c>
      <c r="K2478" t="s">
        <v>37027</v>
      </c>
      <c r="L2478" t="s">
        <v>37536</v>
      </c>
      <c r="M2478" t="s">
        <v>37537</v>
      </c>
      <c r="N2478" t="s">
        <v>37131</v>
      </c>
      <c r="O2478" t="s">
        <v>37098</v>
      </c>
      <c r="P2478" t="s">
        <v>37538</v>
      </c>
      <c r="Q2478">
        <v>37.6</v>
      </c>
      <c r="R2478">
        <v>-98.5</v>
      </c>
      <c r="S2478">
        <v>6</v>
      </c>
      <c r="T2478">
        <v>14</v>
      </c>
      <c r="U2478">
        <v>100</v>
      </c>
      <c r="V2478">
        <v>50</v>
      </c>
      <c r="W2478">
        <v>14</v>
      </c>
    </row>
    <row r="2479" spans="1:23">
      <c r="A2479" t="s">
        <v>37535</v>
      </c>
      <c r="B2479" t="s">
        <v>36160</v>
      </c>
      <c r="C2479" t="s">
        <v>36161</v>
      </c>
      <c r="D2479">
        <v>1982</v>
      </c>
      <c r="E2479" t="s">
        <v>188</v>
      </c>
      <c r="F2479" t="s">
        <v>36162</v>
      </c>
      <c r="G2479">
        <v>3</v>
      </c>
      <c r="H2479" t="s">
        <v>37064</v>
      </c>
      <c r="J2479">
        <v>3</v>
      </c>
      <c r="K2479" t="s">
        <v>37027</v>
      </c>
      <c r="L2479" t="s">
        <v>37536</v>
      </c>
      <c r="M2479" t="s">
        <v>37537</v>
      </c>
      <c r="N2479" t="s">
        <v>37131</v>
      </c>
      <c r="O2479" t="s">
        <v>37098</v>
      </c>
      <c r="P2479" t="s">
        <v>37538</v>
      </c>
      <c r="Q2479">
        <v>37.6</v>
      </c>
      <c r="R2479">
        <v>-98.5</v>
      </c>
      <c r="S2479">
        <v>6</v>
      </c>
      <c r="T2479">
        <v>14.5</v>
      </c>
      <c r="U2479">
        <v>100</v>
      </c>
      <c r="V2479">
        <v>50</v>
      </c>
      <c r="W2479">
        <v>14.5</v>
      </c>
    </row>
    <row r="2480" spans="1:23">
      <c r="A2480" t="s">
        <v>37535</v>
      </c>
      <c r="B2480" t="s">
        <v>36160</v>
      </c>
      <c r="C2480" t="s">
        <v>36161</v>
      </c>
      <c r="D2480">
        <v>1982</v>
      </c>
      <c r="E2480" t="s">
        <v>188</v>
      </c>
      <c r="F2480" t="s">
        <v>36162</v>
      </c>
      <c r="G2480">
        <v>3</v>
      </c>
      <c r="H2480" t="s">
        <v>37064</v>
      </c>
      <c r="J2480">
        <v>3</v>
      </c>
      <c r="K2480" t="s">
        <v>37027</v>
      </c>
      <c r="L2480" t="s">
        <v>37536</v>
      </c>
      <c r="M2480" t="s">
        <v>37537</v>
      </c>
      <c r="N2480" t="s">
        <v>37131</v>
      </c>
      <c r="O2480" t="s">
        <v>37098</v>
      </c>
      <c r="P2480" t="s">
        <v>37538</v>
      </c>
      <c r="Q2480">
        <v>37.6</v>
      </c>
      <c r="R2480">
        <v>-98.5</v>
      </c>
      <c r="S2480">
        <v>6</v>
      </c>
      <c r="T2480">
        <v>15</v>
      </c>
      <c r="U2480">
        <v>96</v>
      </c>
      <c r="V2480">
        <v>50</v>
      </c>
      <c r="W2480">
        <v>15</v>
      </c>
    </row>
    <row r="2481" spans="1:23">
      <c r="A2481" t="s">
        <v>37535</v>
      </c>
      <c r="B2481" t="s">
        <v>36160</v>
      </c>
      <c r="C2481" t="s">
        <v>36161</v>
      </c>
      <c r="D2481">
        <v>1982</v>
      </c>
      <c r="E2481" t="s">
        <v>188</v>
      </c>
      <c r="F2481" t="s">
        <v>36162</v>
      </c>
      <c r="G2481">
        <v>3</v>
      </c>
      <c r="H2481" t="s">
        <v>37064</v>
      </c>
      <c r="J2481">
        <v>3</v>
      </c>
      <c r="K2481" t="s">
        <v>37027</v>
      </c>
      <c r="L2481" t="s">
        <v>37536</v>
      </c>
      <c r="M2481" t="s">
        <v>37537</v>
      </c>
      <c r="N2481" t="s">
        <v>37131</v>
      </c>
      <c r="O2481" t="s">
        <v>37098</v>
      </c>
      <c r="P2481" t="s">
        <v>37538</v>
      </c>
      <c r="Q2481">
        <v>37.6</v>
      </c>
      <c r="R2481">
        <v>-98.5</v>
      </c>
      <c r="S2481">
        <v>6</v>
      </c>
      <c r="T2481">
        <v>15.5</v>
      </c>
      <c r="U2481">
        <v>32.1</v>
      </c>
      <c r="V2481">
        <v>50</v>
      </c>
      <c r="W2481">
        <v>15.5</v>
      </c>
    </row>
    <row r="2482" spans="1:23">
      <c r="A2482" t="s">
        <v>37535</v>
      </c>
      <c r="B2482" t="s">
        <v>36160</v>
      </c>
      <c r="C2482" t="s">
        <v>36161</v>
      </c>
      <c r="D2482">
        <v>1982</v>
      </c>
      <c r="E2482" t="s">
        <v>188</v>
      </c>
      <c r="F2482" t="s">
        <v>36162</v>
      </c>
      <c r="G2482">
        <v>3</v>
      </c>
      <c r="H2482" t="s">
        <v>37064</v>
      </c>
      <c r="J2482">
        <v>3</v>
      </c>
      <c r="K2482" t="s">
        <v>37027</v>
      </c>
      <c r="L2482" t="s">
        <v>37536</v>
      </c>
      <c r="M2482" t="s">
        <v>37537</v>
      </c>
      <c r="N2482" t="s">
        <v>37131</v>
      </c>
      <c r="O2482" t="s">
        <v>37098</v>
      </c>
      <c r="P2482" t="s">
        <v>37538</v>
      </c>
      <c r="Q2482">
        <v>37.6</v>
      </c>
      <c r="R2482">
        <v>-98.5</v>
      </c>
      <c r="S2482">
        <v>6</v>
      </c>
      <c r="T2482">
        <v>16</v>
      </c>
      <c r="U2482">
        <v>3.7</v>
      </c>
      <c r="V2482">
        <v>50</v>
      </c>
      <c r="W2482">
        <v>16</v>
      </c>
    </row>
    <row r="2483" spans="1:23">
      <c r="A2483" t="s">
        <v>37535</v>
      </c>
      <c r="B2483" t="s">
        <v>36160</v>
      </c>
      <c r="C2483" t="s">
        <v>36161</v>
      </c>
      <c r="D2483">
        <v>1982</v>
      </c>
      <c r="E2483" t="s">
        <v>188</v>
      </c>
      <c r="F2483" t="s">
        <v>36162</v>
      </c>
      <c r="G2483">
        <v>3</v>
      </c>
      <c r="H2483" t="s">
        <v>37064</v>
      </c>
      <c r="J2483">
        <v>3</v>
      </c>
      <c r="K2483" t="s">
        <v>37027</v>
      </c>
      <c r="L2483" t="s">
        <v>37536</v>
      </c>
      <c r="M2483" t="s">
        <v>37537</v>
      </c>
      <c r="N2483" t="s">
        <v>37131</v>
      </c>
      <c r="O2483" t="s">
        <v>37098</v>
      </c>
      <c r="P2483" t="s">
        <v>37538</v>
      </c>
      <c r="Q2483">
        <v>37.6</v>
      </c>
      <c r="R2483">
        <v>-98.5</v>
      </c>
      <c r="S2483">
        <v>6</v>
      </c>
      <c r="T2483">
        <v>24</v>
      </c>
      <c r="U2483">
        <v>0</v>
      </c>
      <c r="V2483">
        <v>50</v>
      </c>
      <c r="W2483">
        <v>24</v>
      </c>
    </row>
    <row r="2484" spans="1:23">
      <c r="A2484" t="s">
        <v>37535</v>
      </c>
      <c r="B2484" t="s">
        <v>36160</v>
      </c>
      <c r="C2484" t="s">
        <v>36161</v>
      </c>
      <c r="D2484">
        <v>1982</v>
      </c>
      <c r="E2484" t="s">
        <v>188</v>
      </c>
      <c r="F2484" t="s">
        <v>36162</v>
      </c>
      <c r="G2484">
        <v>3</v>
      </c>
      <c r="H2484" t="s">
        <v>37064</v>
      </c>
      <c r="J2484">
        <v>3</v>
      </c>
      <c r="K2484" t="s">
        <v>37027</v>
      </c>
      <c r="L2484" t="s">
        <v>37536</v>
      </c>
      <c r="M2484" t="s">
        <v>37537</v>
      </c>
      <c r="N2484" t="s">
        <v>37131</v>
      </c>
      <c r="O2484" t="s">
        <v>37098</v>
      </c>
      <c r="P2484" t="s">
        <v>37539</v>
      </c>
      <c r="Q2484">
        <v>33.299999999999997</v>
      </c>
      <c r="R2484">
        <v>-88.5</v>
      </c>
      <c r="S2484">
        <v>6</v>
      </c>
      <c r="T2484">
        <v>14</v>
      </c>
      <c r="U2484">
        <v>97.6</v>
      </c>
      <c r="V2484">
        <v>50</v>
      </c>
      <c r="W2484">
        <v>14</v>
      </c>
    </row>
    <row r="2485" spans="1:23">
      <c r="A2485" t="s">
        <v>37535</v>
      </c>
      <c r="B2485" t="s">
        <v>36160</v>
      </c>
      <c r="C2485" t="s">
        <v>36161</v>
      </c>
      <c r="D2485">
        <v>1982</v>
      </c>
      <c r="E2485" t="s">
        <v>188</v>
      </c>
      <c r="F2485" t="s">
        <v>36162</v>
      </c>
      <c r="G2485">
        <v>3</v>
      </c>
      <c r="H2485" t="s">
        <v>37064</v>
      </c>
      <c r="J2485">
        <v>3</v>
      </c>
      <c r="K2485" t="s">
        <v>37027</v>
      </c>
      <c r="L2485" t="s">
        <v>37536</v>
      </c>
      <c r="M2485" t="s">
        <v>37537</v>
      </c>
      <c r="N2485" t="s">
        <v>37131</v>
      </c>
      <c r="O2485" t="s">
        <v>37098</v>
      </c>
      <c r="P2485" t="s">
        <v>37539</v>
      </c>
      <c r="Q2485">
        <v>33.299999999999997</v>
      </c>
      <c r="R2485">
        <v>-88.5</v>
      </c>
      <c r="S2485">
        <v>6</v>
      </c>
      <c r="T2485">
        <v>14.5</v>
      </c>
      <c r="U2485">
        <v>96.2</v>
      </c>
      <c r="V2485">
        <v>50</v>
      </c>
      <c r="W2485">
        <v>14.5</v>
      </c>
    </row>
    <row r="2486" spans="1:23">
      <c r="A2486" t="s">
        <v>37535</v>
      </c>
      <c r="B2486" t="s">
        <v>36160</v>
      </c>
      <c r="C2486" t="s">
        <v>36161</v>
      </c>
      <c r="D2486">
        <v>1982</v>
      </c>
      <c r="E2486" t="s">
        <v>188</v>
      </c>
      <c r="F2486" t="s">
        <v>36162</v>
      </c>
      <c r="G2486">
        <v>3</v>
      </c>
      <c r="H2486" t="s">
        <v>37064</v>
      </c>
      <c r="J2486">
        <v>3</v>
      </c>
      <c r="K2486" t="s">
        <v>37027</v>
      </c>
      <c r="L2486" t="s">
        <v>37536</v>
      </c>
      <c r="M2486" t="s">
        <v>37537</v>
      </c>
      <c r="N2486" t="s">
        <v>37131</v>
      </c>
      <c r="O2486" t="s">
        <v>37098</v>
      </c>
      <c r="P2486" t="s">
        <v>37539</v>
      </c>
      <c r="Q2486">
        <v>33.299999999999997</v>
      </c>
      <c r="R2486">
        <v>-88.5</v>
      </c>
      <c r="S2486">
        <v>6</v>
      </c>
      <c r="T2486">
        <v>15</v>
      </c>
      <c r="U2486">
        <v>79.5</v>
      </c>
      <c r="V2486">
        <v>50</v>
      </c>
      <c r="W2486">
        <v>15</v>
      </c>
    </row>
    <row r="2487" spans="1:23">
      <c r="A2487" t="s">
        <v>37535</v>
      </c>
      <c r="B2487" t="s">
        <v>36160</v>
      </c>
      <c r="C2487" t="s">
        <v>36161</v>
      </c>
      <c r="D2487">
        <v>1982</v>
      </c>
      <c r="E2487" t="s">
        <v>188</v>
      </c>
      <c r="F2487" t="s">
        <v>36162</v>
      </c>
      <c r="G2487">
        <v>3</v>
      </c>
      <c r="H2487" t="s">
        <v>37064</v>
      </c>
      <c r="J2487">
        <v>3</v>
      </c>
      <c r="K2487" t="s">
        <v>37027</v>
      </c>
      <c r="L2487" t="s">
        <v>37536</v>
      </c>
      <c r="M2487" t="s">
        <v>37537</v>
      </c>
      <c r="N2487" t="s">
        <v>37131</v>
      </c>
      <c r="O2487" t="s">
        <v>37098</v>
      </c>
      <c r="P2487" t="s">
        <v>37539</v>
      </c>
      <c r="Q2487">
        <v>33.299999999999997</v>
      </c>
      <c r="R2487">
        <v>-88.5</v>
      </c>
      <c r="S2487">
        <v>6</v>
      </c>
      <c r="T2487">
        <v>15.5</v>
      </c>
      <c r="U2487">
        <v>31</v>
      </c>
      <c r="V2487">
        <v>50</v>
      </c>
      <c r="W2487">
        <v>15.5</v>
      </c>
    </row>
    <row r="2488" spans="1:23">
      <c r="A2488" t="s">
        <v>37535</v>
      </c>
      <c r="B2488" t="s">
        <v>36160</v>
      </c>
      <c r="C2488" t="s">
        <v>36161</v>
      </c>
      <c r="D2488">
        <v>1982</v>
      </c>
      <c r="E2488" t="s">
        <v>188</v>
      </c>
      <c r="F2488" t="s">
        <v>36162</v>
      </c>
      <c r="G2488">
        <v>3</v>
      </c>
      <c r="H2488" t="s">
        <v>37064</v>
      </c>
      <c r="J2488">
        <v>3</v>
      </c>
      <c r="K2488" t="s">
        <v>37027</v>
      </c>
      <c r="L2488" t="s">
        <v>37536</v>
      </c>
      <c r="M2488" t="s">
        <v>37537</v>
      </c>
      <c r="N2488" t="s">
        <v>37131</v>
      </c>
      <c r="O2488" t="s">
        <v>37098</v>
      </c>
      <c r="P2488" t="s">
        <v>37539</v>
      </c>
      <c r="Q2488">
        <v>33.299999999999997</v>
      </c>
      <c r="R2488">
        <v>-88.5</v>
      </c>
      <c r="S2488">
        <v>6</v>
      </c>
      <c r="T2488">
        <v>16</v>
      </c>
      <c r="U2488">
        <v>4.4000000000000004</v>
      </c>
      <c r="V2488">
        <v>50</v>
      </c>
      <c r="W2488">
        <v>16</v>
      </c>
    </row>
    <row r="2489" spans="1:23">
      <c r="A2489" t="s">
        <v>37535</v>
      </c>
      <c r="B2489" t="s">
        <v>36160</v>
      </c>
      <c r="C2489" t="s">
        <v>36161</v>
      </c>
      <c r="D2489">
        <v>1982</v>
      </c>
      <c r="E2489" t="s">
        <v>188</v>
      </c>
      <c r="F2489" t="s">
        <v>36162</v>
      </c>
      <c r="G2489">
        <v>3</v>
      </c>
      <c r="H2489" t="s">
        <v>37064</v>
      </c>
      <c r="J2489">
        <v>3</v>
      </c>
      <c r="K2489" t="s">
        <v>37027</v>
      </c>
      <c r="L2489" t="s">
        <v>37536</v>
      </c>
      <c r="M2489" t="s">
        <v>37537</v>
      </c>
      <c r="N2489" t="s">
        <v>37131</v>
      </c>
      <c r="O2489" t="s">
        <v>37098</v>
      </c>
      <c r="P2489" t="s">
        <v>37539</v>
      </c>
      <c r="Q2489">
        <v>33.299999999999997</v>
      </c>
      <c r="R2489">
        <v>-88.5</v>
      </c>
      <c r="S2489">
        <v>6</v>
      </c>
      <c r="T2489">
        <v>24</v>
      </c>
      <c r="U2489">
        <v>0</v>
      </c>
      <c r="V2489">
        <v>50</v>
      </c>
      <c r="W2489">
        <v>24</v>
      </c>
    </row>
    <row r="2490" spans="1:23">
      <c r="A2490" t="s">
        <v>37535</v>
      </c>
      <c r="B2490" t="s">
        <v>36160</v>
      </c>
      <c r="C2490" t="s">
        <v>36161</v>
      </c>
      <c r="D2490">
        <v>1982</v>
      </c>
      <c r="E2490" t="s">
        <v>188</v>
      </c>
      <c r="F2490" t="s">
        <v>36162</v>
      </c>
      <c r="G2490">
        <v>3</v>
      </c>
      <c r="H2490" t="s">
        <v>37064</v>
      </c>
      <c r="J2490">
        <v>3</v>
      </c>
      <c r="K2490" t="s">
        <v>37027</v>
      </c>
      <c r="L2490" t="s">
        <v>37536</v>
      </c>
      <c r="M2490" t="s">
        <v>37537</v>
      </c>
      <c r="N2490" t="s">
        <v>37131</v>
      </c>
      <c r="O2490" t="s">
        <v>37098</v>
      </c>
      <c r="P2490" t="s">
        <v>37540</v>
      </c>
      <c r="Q2490">
        <v>36.299999999999997</v>
      </c>
      <c r="R2490">
        <v>-89.4</v>
      </c>
      <c r="S2490">
        <v>6</v>
      </c>
      <c r="T2490">
        <v>14</v>
      </c>
      <c r="U2490">
        <v>100</v>
      </c>
      <c r="V2490">
        <v>50</v>
      </c>
      <c r="W2490">
        <v>14</v>
      </c>
    </row>
    <row r="2491" spans="1:23">
      <c r="A2491" t="s">
        <v>37535</v>
      </c>
      <c r="B2491" t="s">
        <v>36160</v>
      </c>
      <c r="C2491" t="s">
        <v>36161</v>
      </c>
      <c r="D2491">
        <v>1982</v>
      </c>
      <c r="E2491" t="s">
        <v>188</v>
      </c>
      <c r="F2491" t="s">
        <v>36162</v>
      </c>
      <c r="G2491">
        <v>3</v>
      </c>
      <c r="H2491" t="s">
        <v>37064</v>
      </c>
      <c r="J2491">
        <v>3</v>
      </c>
      <c r="K2491" t="s">
        <v>37027</v>
      </c>
      <c r="L2491" t="s">
        <v>37536</v>
      </c>
      <c r="M2491" t="s">
        <v>37537</v>
      </c>
      <c r="N2491" t="s">
        <v>37131</v>
      </c>
      <c r="O2491" t="s">
        <v>37098</v>
      </c>
      <c r="P2491" t="s">
        <v>37540</v>
      </c>
      <c r="Q2491">
        <v>36.299999999999997</v>
      </c>
      <c r="R2491">
        <v>-89.4</v>
      </c>
      <c r="S2491">
        <v>6</v>
      </c>
      <c r="T2491">
        <v>14.5</v>
      </c>
      <c r="U2491">
        <v>100</v>
      </c>
      <c r="V2491">
        <v>50</v>
      </c>
      <c r="W2491">
        <v>14.5</v>
      </c>
    </row>
    <row r="2492" spans="1:23">
      <c r="A2492" t="s">
        <v>37535</v>
      </c>
      <c r="B2492" t="s">
        <v>36160</v>
      </c>
      <c r="C2492" t="s">
        <v>36161</v>
      </c>
      <c r="D2492">
        <v>1982</v>
      </c>
      <c r="E2492" t="s">
        <v>188</v>
      </c>
      <c r="F2492" t="s">
        <v>36162</v>
      </c>
      <c r="G2492">
        <v>3</v>
      </c>
      <c r="H2492" t="s">
        <v>37064</v>
      </c>
      <c r="J2492">
        <v>3</v>
      </c>
      <c r="K2492" t="s">
        <v>37027</v>
      </c>
      <c r="L2492" t="s">
        <v>37536</v>
      </c>
      <c r="M2492" t="s">
        <v>37537</v>
      </c>
      <c r="N2492" t="s">
        <v>37131</v>
      </c>
      <c r="O2492" t="s">
        <v>37098</v>
      </c>
      <c r="P2492" t="s">
        <v>37540</v>
      </c>
      <c r="Q2492">
        <v>36.299999999999997</v>
      </c>
      <c r="R2492">
        <v>-89.4</v>
      </c>
      <c r="S2492">
        <v>6</v>
      </c>
      <c r="T2492">
        <v>15</v>
      </c>
      <c r="U2492">
        <v>68</v>
      </c>
      <c r="V2492">
        <v>50</v>
      </c>
      <c r="W2492">
        <v>15</v>
      </c>
    </row>
    <row r="2493" spans="1:23">
      <c r="A2493" t="s">
        <v>37535</v>
      </c>
      <c r="B2493" t="s">
        <v>36160</v>
      </c>
      <c r="C2493" t="s">
        <v>36161</v>
      </c>
      <c r="D2493">
        <v>1982</v>
      </c>
      <c r="E2493" t="s">
        <v>188</v>
      </c>
      <c r="F2493" t="s">
        <v>36162</v>
      </c>
      <c r="G2493">
        <v>3</v>
      </c>
      <c r="H2493" t="s">
        <v>37064</v>
      </c>
      <c r="J2493">
        <v>3</v>
      </c>
      <c r="K2493" t="s">
        <v>37027</v>
      </c>
      <c r="L2493" t="s">
        <v>37536</v>
      </c>
      <c r="M2493" t="s">
        <v>37537</v>
      </c>
      <c r="N2493" t="s">
        <v>37131</v>
      </c>
      <c r="O2493" t="s">
        <v>37098</v>
      </c>
      <c r="P2493" t="s">
        <v>37540</v>
      </c>
      <c r="Q2493">
        <v>36.299999999999997</v>
      </c>
      <c r="R2493">
        <v>-89.4</v>
      </c>
      <c r="S2493">
        <v>6</v>
      </c>
      <c r="T2493">
        <v>15.5</v>
      </c>
      <c r="U2493">
        <v>21.5</v>
      </c>
      <c r="V2493">
        <v>50</v>
      </c>
      <c r="W2493">
        <v>15.5</v>
      </c>
    </row>
    <row r="2494" spans="1:23">
      <c r="A2494" t="s">
        <v>37535</v>
      </c>
      <c r="B2494" t="s">
        <v>36160</v>
      </c>
      <c r="C2494" t="s">
        <v>36161</v>
      </c>
      <c r="D2494">
        <v>1982</v>
      </c>
      <c r="E2494" t="s">
        <v>188</v>
      </c>
      <c r="F2494" t="s">
        <v>36162</v>
      </c>
      <c r="G2494">
        <v>3</v>
      </c>
      <c r="H2494" t="s">
        <v>37064</v>
      </c>
      <c r="J2494">
        <v>3</v>
      </c>
      <c r="K2494" t="s">
        <v>37027</v>
      </c>
      <c r="L2494" t="s">
        <v>37536</v>
      </c>
      <c r="M2494" t="s">
        <v>37537</v>
      </c>
      <c r="N2494" t="s">
        <v>37131</v>
      </c>
      <c r="O2494" t="s">
        <v>37098</v>
      </c>
      <c r="P2494" t="s">
        <v>37540</v>
      </c>
      <c r="Q2494">
        <v>36.299999999999997</v>
      </c>
      <c r="R2494">
        <v>-89.4</v>
      </c>
      <c r="S2494">
        <v>6</v>
      </c>
      <c r="T2494">
        <v>16</v>
      </c>
      <c r="U2494">
        <v>0</v>
      </c>
      <c r="V2494">
        <v>50</v>
      </c>
      <c r="W2494">
        <v>16</v>
      </c>
    </row>
    <row r="2495" spans="1:23">
      <c r="A2495" t="s">
        <v>37535</v>
      </c>
      <c r="B2495" t="s">
        <v>36160</v>
      </c>
      <c r="C2495" t="s">
        <v>36161</v>
      </c>
      <c r="D2495">
        <v>1982</v>
      </c>
      <c r="E2495" t="s">
        <v>188</v>
      </c>
      <c r="F2495" t="s">
        <v>36162</v>
      </c>
      <c r="G2495">
        <v>3</v>
      </c>
      <c r="H2495" t="s">
        <v>37064</v>
      </c>
      <c r="J2495">
        <v>3</v>
      </c>
      <c r="K2495" t="s">
        <v>37027</v>
      </c>
      <c r="L2495" t="s">
        <v>37536</v>
      </c>
      <c r="M2495" t="s">
        <v>37537</v>
      </c>
      <c r="N2495" t="s">
        <v>37131</v>
      </c>
      <c r="O2495" t="s">
        <v>37098</v>
      </c>
      <c r="P2495" t="s">
        <v>37540</v>
      </c>
      <c r="Q2495">
        <v>36.299999999999997</v>
      </c>
      <c r="R2495">
        <v>-89.4</v>
      </c>
      <c r="S2495">
        <v>6</v>
      </c>
      <c r="T2495">
        <v>24</v>
      </c>
      <c r="U2495">
        <v>0</v>
      </c>
      <c r="V2495">
        <v>50</v>
      </c>
      <c r="W2495">
        <v>24</v>
      </c>
    </row>
    <row r="2496" spans="1:23">
      <c r="A2496" t="s">
        <v>37541</v>
      </c>
      <c r="B2496" t="s">
        <v>6467</v>
      </c>
      <c r="C2496" t="s">
        <v>6469</v>
      </c>
      <c r="D2496">
        <v>2011</v>
      </c>
      <c r="E2496" t="s">
        <v>831</v>
      </c>
      <c r="F2496" t="s">
        <v>6472</v>
      </c>
      <c r="G2496">
        <v>6</v>
      </c>
      <c r="H2496" t="s">
        <v>13432</v>
      </c>
      <c r="J2496">
        <v>6</v>
      </c>
      <c r="K2496" t="s">
        <v>37019</v>
      </c>
      <c r="L2496" t="s">
        <v>37201</v>
      </c>
      <c r="M2496" t="s">
        <v>37542</v>
      </c>
      <c r="N2496" t="s">
        <v>37097</v>
      </c>
      <c r="O2496" t="s">
        <v>37098</v>
      </c>
      <c r="P2496" t="s">
        <v>37543</v>
      </c>
      <c r="Q2496">
        <v>61.233333333333299</v>
      </c>
      <c r="R2496">
        <v>25.733333333333299</v>
      </c>
      <c r="S2496">
        <v>6</v>
      </c>
      <c r="T2496">
        <v>14.0000734191288</v>
      </c>
      <c r="U2496">
        <v>100.424782102514</v>
      </c>
      <c r="V2496">
        <v>115</v>
      </c>
      <c r="W2496">
        <v>14</v>
      </c>
    </row>
    <row r="2497" spans="1:23">
      <c r="A2497" t="s">
        <v>37541</v>
      </c>
      <c r="B2497" t="s">
        <v>6467</v>
      </c>
      <c r="C2497" t="s">
        <v>6469</v>
      </c>
      <c r="D2497">
        <v>2011</v>
      </c>
      <c r="E2497" t="s">
        <v>831</v>
      </c>
      <c r="F2497" t="s">
        <v>6472</v>
      </c>
      <c r="G2497">
        <v>6</v>
      </c>
      <c r="H2497" t="s">
        <v>13432</v>
      </c>
      <c r="J2497">
        <v>6</v>
      </c>
      <c r="K2497" t="s">
        <v>37019</v>
      </c>
      <c r="L2497" t="s">
        <v>37201</v>
      </c>
      <c r="M2497" t="s">
        <v>37542</v>
      </c>
      <c r="N2497" t="s">
        <v>37097</v>
      </c>
      <c r="O2497" t="s">
        <v>37098</v>
      </c>
      <c r="P2497" t="s">
        <v>37543</v>
      </c>
      <c r="Q2497">
        <v>61.233333333333299</v>
      </c>
      <c r="R2497">
        <v>25.733333333333299</v>
      </c>
      <c r="S2497">
        <v>6</v>
      </c>
      <c r="T2497">
        <v>14.9355065395466</v>
      </c>
      <c r="U2497">
        <v>99.210219942733005</v>
      </c>
      <c r="V2497">
        <v>115</v>
      </c>
      <c r="W2497">
        <v>15</v>
      </c>
    </row>
    <row r="2498" spans="1:23">
      <c r="A2498" t="s">
        <v>37541</v>
      </c>
      <c r="B2498" t="s">
        <v>6467</v>
      </c>
      <c r="C2498" t="s">
        <v>6469</v>
      </c>
      <c r="D2498">
        <v>2011</v>
      </c>
      <c r="E2498" t="s">
        <v>831</v>
      </c>
      <c r="F2498" t="s">
        <v>6472</v>
      </c>
      <c r="G2498">
        <v>6</v>
      </c>
      <c r="H2498" t="s">
        <v>13432</v>
      </c>
      <c r="J2498">
        <v>6</v>
      </c>
      <c r="K2498" t="s">
        <v>37019</v>
      </c>
      <c r="L2498" t="s">
        <v>37201</v>
      </c>
      <c r="M2498" t="s">
        <v>37542</v>
      </c>
      <c r="N2498" t="s">
        <v>37097</v>
      </c>
      <c r="O2498" t="s">
        <v>37098</v>
      </c>
      <c r="P2498" t="s">
        <v>37543</v>
      </c>
      <c r="Q2498">
        <v>61.233333333333299</v>
      </c>
      <c r="R2498">
        <v>25.733333333333299</v>
      </c>
      <c r="S2498">
        <v>6</v>
      </c>
      <c r="T2498">
        <v>16.0088942030353</v>
      </c>
      <c r="U2498">
        <v>94.190449220183893</v>
      </c>
      <c r="V2498">
        <v>115</v>
      </c>
      <c r="W2498">
        <v>16</v>
      </c>
    </row>
    <row r="2499" spans="1:23">
      <c r="A2499" t="s">
        <v>37541</v>
      </c>
      <c r="B2499" t="s">
        <v>6467</v>
      </c>
      <c r="C2499" t="s">
        <v>6469</v>
      </c>
      <c r="D2499">
        <v>2011</v>
      </c>
      <c r="E2499" t="s">
        <v>831</v>
      </c>
      <c r="F2499" t="s">
        <v>6472</v>
      </c>
      <c r="G2499">
        <v>6</v>
      </c>
      <c r="H2499" t="s">
        <v>13432</v>
      </c>
      <c r="J2499">
        <v>6</v>
      </c>
      <c r="K2499" t="s">
        <v>37019</v>
      </c>
      <c r="L2499" t="s">
        <v>37201</v>
      </c>
      <c r="M2499" t="s">
        <v>37542</v>
      </c>
      <c r="N2499" t="s">
        <v>37097</v>
      </c>
      <c r="O2499" t="s">
        <v>37098</v>
      </c>
      <c r="P2499" t="s">
        <v>37543</v>
      </c>
      <c r="Q2499">
        <v>61.233333333333299</v>
      </c>
      <c r="R2499">
        <v>25.733333333333299</v>
      </c>
      <c r="S2499">
        <v>6</v>
      </c>
      <c r="T2499">
        <v>17.645626842033501</v>
      </c>
      <c r="U2499">
        <v>40.475965723755202</v>
      </c>
      <c r="V2499">
        <v>115</v>
      </c>
      <c r="W2499">
        <v>17.5</v>
      </c>
    </row>
    <row r="2500" spans="1:23">
      <c r="A2500" t="s">
        <v>37541</v>
      </c>
      <c r="B2500" t="s">
        <v>6467</v>
      </c>
      <c r="C2500" t="s">
        <v>6469</v>
      </c>
      <c r="D2500">
        <v>2011</v>
      </c>
      <c r="E2500" t="s">
        <v>831</v>
      </c>
      <c r="F2500" t="s">
        <v>6472</v>
      </c>
      <c r="G2500">
        <v>6</v>
      </c>
      <c r="H2500" t="s">
        <v>13432</v>
      </c>
      <c r="J2500">
        <v>6</v>
      </c>
      <c r="K2500" t="s">
        <v>37019</v>
      </c>
      <c r="L2500" t="s">
        <v>37201</v>
      </c>
      <c r="M2500" t="s">
        <v>37542</v>
      </c>
      <c r="N2500" t="s">
        <v>37097</v>
      </c>
      <c r="O2500" t="s">
        <v>37098</v>
      </c>
      <c r="P2500" t="s">
        <v>37543</v>
      </c>
      <c r="Q2500">
        <v>61.233333333333299</v>
      </c>
      <c r="R2500">
        <v>25.733333333333299</v>
      </c>
      <c r="S2500">
        <v>6</v>
      </c>
      <c r="T2500">
        <v>19.164081264487098</v>
      </c>
      <c r="U2500">
        <v>4.12720388492074</v>
      </c>
      <c r="V2500">
        <v>115</v>
      </c>
      <c r="W2500">
        <v>19</v>
      </c>
    </row>
    <row r="2501" spans="1:23">
      <c r="A2501" t="s">
        <v>37541</v>
      </c>
      <c r="B2501" t="s">
        <v>6467</v>
      </c>
      <c r="C2501" t="s">
        <v>6469</v>
      </c>
      <c r="D2501">
        <v>2011</v>
      </c>
      <c r="E2501" t="s">
        <v>831</v>
      </c>
      <c r="F2501" t="s">
        <v>6472</v>
      </c>
      <c r="G2501">
        <v>6</v>
      </c>
      <c r="H2501" t="s">
        <v>13432</v>
      </c>
      <c r="J2501">
        <v>6</v>
      </c>
      <c r="K2501" t="s">
        <v>37019</v>
      </c>
      <c r="L2501" t="s">
        <v>37201</v>
      </c>
      <c r="M2501" t="s">
        <v>37542</v>
      </c>
      <c r="N2501" t="s">
        <v>37097</v>
      </c>
      <c r="O2501" t="s">
        <v>37098</v>
      </c>
      <c r="P2501" t="s">
        <v>37543</v>
      </c>
      <c r="Q2501">
        <v>61.233333333333299</v>
      </c>
      <c r="R2501">
        <v>25.733333333333299</v>
      </c>
      <c r="S2501">
        <v>6</v>
      </c>
      <c r="T2501">
        <v>20.567194235549501</v>
      </c>
      <c r="U2501">
        <v>2.0934940163409799</v>
      </c>
      <c r="V2501">
        <v>115</v>
      </c>
      <c r="W2501">
        <v>20.5</v>
      </c>
    </row>
    <row r="2502" spans="1:23">
      <c r="A2502" t="s">
        <v>37541</v>
      </c>
      <c r="B2502" t="s">
        <v>6467</v>
      </c>
      <c r="C2502" t="s">
        <v>6469</v>
      </c>
      <c r="D2502">
        <v>2011</v>
      </c>
      <c r="E2502" t="s">
        <v>831</v>
      </c>
      <c r="F2502" t="s">
        <v>6472</v>
      </c>
      <c r="G2502">
        <v>6</v>
      </c>
      <c r="H2502" t="s">
        <v>13432</v>
      </c>
      <c r="J2502">
        <v>6</v>
      </c>
      <c r="K2502" t="s">
        <v>37019</v>
      </c>
      <c r="L2502" t="s">
        <v>37201</v>
      </c>
      <c r="M2502" t="s">
        <v>37542</v>
      </c>
      <c r="N2502" t="s">
        <v>37097</v>
      </c>
      <c r="O2502" t="s">
        <v>37098</v>
      </c>
      <c r="P2502" t="s">
        <v>37544</v>
      </c>
      <c r="Q2502">
        <v>61.233333333333299</v>
      </c>
      <c r="R2502">
        <v>25.733333333333299</v>
      </c>
      <c r="S2502">
        <v>5</v>
      </c>
      <c r="T2502">
        <v>13.9997797426135</v>
      </c>
      <c r="U2502">
        <v>98.729849071247997</v>
      </c>
      <c r="V2502">
        <v>115</v>
      </c>
      <c r="W2502">
        <v>14</v>
      </c>
    </row>
    <row r="2503" spans="1:23">
      <c r="A2503" t="s">
        <v>37541</v>
      </c>
      <c r="B2503" t="s">
        <v>6467</v>
      </c>
      <c r="C2503" t="s">
        <v>6469</v>
      </c>
      <c r="D2503">
        <v>2011</v>
      </c>
      <c r="E2503" t="s">
        <v>831</v>
      </c>
      <c r="F2503" t="s">
        <v>6472</v>
      </c>
      <c r="G2503">
        <v>6</v>
      </c>
      <c r="H2503" t="s">
        <v>13432</v>
      </c>
      <c r="J2503">
        <v>6</v>
      </c>
      <c r="K2503" t="s">
        <v>37019</v>
      </c>
      <c r="L2503" t="s">
        <v>37201</v>
      </c>
      <c r="M2503" t="s">
        <v>37542</v>
      </c>
      <c r="N2503" t="s">
        <v>37097</v>
      </c>
      <c r="O2503" t="s">
        <v>37098</v>
      </c>
      <c r="P2503" t="s">
        <v>37544</v>
      </c>
      <c r="Q2503">
        <v>61.233333333333299</v>
      </c>
      <c r="R2503">
        <v>25.733333333333299</v>
      </c>
      <c r="S2503">
        <v>5</v>
      </c>
      <c r="T2503">
        <v>16.0073524013299</v>
      </c>
      <c r="U2503">
        <v>85.292050806037096</v>
      </c>
      <c r="V2503">
        <v>115</v>
      </c>
      <c r="W2503">
        <v>16</v>
      </c>
    </row>
    <row r="2504" spans="1:23">
      <c r="A2504" t="s">
        <v>37541</v>
      </c>
      <c r="B2504" t="s">
        <v>6467</v>
      </c>
      <c r="C2504" t="s">
        <v>6469</v>
      </c>
      <c r="D2504">
        <v>2011</v>
      </c>
      <c r="E2504" t="s">
        <v>831</v>
      </c>
      <c r="F2504" t="s">
        <v>6472</v>
      </c>
      <c r="G2504">
        <v>6</v>
      </c>
      <c r="H2504" t="s">
        <v>13432</v>
      </c>
      <c r="J2504">
        <v>6</v>
      </c>
      <c r="K2504" t="s">
        <v>37019</v>
      </c>
      <c r="L2504" t="s">
        <v>37201</v>
      </c>
      <c r="M2504" t="s">
        <v>37542</v>
      </c>
      <c r="N2504" t="s">
        <v>37097</v>
      </c>
      <c r="O2504" t="s">
        <v>37098</v>
      </c>
      <c r="P2504" t="s">
        <v>37544</v>
      </c>
      <c r="Q2504">
        <v>61.233333333333299</v>
      </c>
      <c r="R2504">
        <v>25.733333333333299</v>
      </c>
      <c r="S2504">
        <v>5</v>
      </c>
      <c r="T2504">
        <v>17.661925888633601</v>
      </c>
      <c r="U2504">
        <v>34.544748959021597</v>
      </c>
      <c r="V2504">
        <v>115</v>
      </c>
      <c r="W2504">
        <v>17.5</v>
      </c>
    </row>
    <row r="2505" spans="1:23">
      <c r="A2505" t="s">
        <v>37541</v>
      </c>
      <c r="B2505" t="s">
        <v>6467</v>
      </c>
      <c r="C2505" t="s">
        <v>6469</v>
      </c>
      <c r="D2505">
        <v>2011</v>
      </c>
      <c r="E2505" t="s">
        <v>831</v>
      </c>
      <c r="F2505" t="s">
        <v>6472</v>
      </c>
      <c r="G2505">
        <v>6</v>
      </c>
      <c r="H2505" t="s">
        <v>13432</v>
      </c>
      <c r="J2505">
        <v>6</v>
      </c>
      <c r="K2505" t="s">
        <v>37019</v>
      </c>
      <c r="L2505" t="s">
        <v>37201</v>
      </c>
      <c r="M2505" t="s">
        <v>37542</v>
      </c>
      <c r="N2505" t="s">
        <v>37097</v>
      </c>
      <c r="O2505" t="s">
        <v>37098</v>
      </c>
      <c r="P2505" t="s">
        <v>37544</v>
      </c>
      <c r="Q2505">
        <v>61.233333333333299</v>
      </c>
      <c r="R2505">
        <v>25.733333333333299</v>
      </c>
      <c r="S2505">
        <v>5</v>
      </c>
      <c r="T2505">
        <v>19.131483171286799</v>
      </c>
      <c r="U2505">
        <v>15.989637414388</v>
      </c>
      <c r="V2505">
        <v>115</v>
      </c>
      <c r="W2505">
        <v>19</v>
      </c>
    </row>
    <row r="2506" spans="1:23">
      <c r="A2506" t="s">
        <v>37541</v>
      </c>
      <c r="B2506" t="s">
        <v>6467</v>
      </c>
      <c r="C2506" t="s">
        <v>6469</v>
      </c>
      <c r="D2506">
        <v>2011</v>
      </c>
      <c r="E2506" t="s">
        <v>831</v>
      </c>
      <c r="F2506" t="s">
        <v>6472</v>
      </c>
      <c r="G2506">
        <v>6</v>
      </c>
      <c r="H2506" t="s">
        <v>13432</v>
      </c>
      <c r="J2506">
        <v>6</v>
      </c>
      <c r="K2506" t="s">
        <v>37019</v>
      </c>
      <c r="L2506" t="s">
        <v>37201</v>
      </c>
      <c r="M2506" t="s">
        <v>37542</v>
      </c>
      <c r="N2506" t="s">
        <v>37097</v>
      </c>
      <c r="O2506" t="s">
        <v>37098</v>
      </c>
      <c r="P2506" t="s">
        <v>37544</v>
      </c>
      <c r="Q2506">
        <v>61.233333333333299</v>
      </c>
      <c r="R2506">
        <v>25.733333333333299</v>
      </c>
      <c r="S2506">
        <v>5</v>
      </c>
      <c r="T2506">
        <v>20.5505280933052</v>
      </c>
      <c r="U2506">
        <v>5.9060444919920396</v>
      </c>
      <c r="V2506">
        <v>115</v>
      </c>
      <c r="W2506">
        <v>20.5</v>
      </c>
    </row>
    <row r="2507" spans="1:23">
      <c r="A2507" t="s">
        <v>37541</v>
      </c>
      <c r="B2507" t="s">
        <v>6467</v>
      </c>
      <c r="C2507" t="s">
        <v>6469</v>
      </c>
      <c r="D2507">
        <v>2011</v>
      </c>
      <c r="E2507" t="s">
        <v>831</v>
      </c>
      <c r="F2507" t="s">
        <v>6472</v>
      </c>
      <c r="G2507">
        <v>6</v>
      </c>
      <c r="H2507" t="s">
        <v>13432</v>
      </c>
      <c r="J2507">
        <v>6</v>
      </c>
      <c r="K2507" t="s">
        <v>37019</v>
      </c>
      <c r="L2507" t="s">
        <v>37201</v>
      </c>
      <c r="M2507" t="s">
        <v>37542</v>
      </c>
      <c r="N2507" t="s">
        <v>37097</v>
      </c>
      <c r="O2507" t="s">
        <v>37098</v>
      </c>
      <c r="P2507" t="s">
        <v>37545</v>
      </c>
      <c r="Q2507">
        <v>61.233333333333299</v>
      </c>
      <c r="R2507">
        <v>25.733333333333299</v>
      </c>
      <c r="S2507">
        <v>5</v>
      </c>
      <c r="T2507">
        <v>13.9987518748098</v>
      </c>
      <c r="U2507">
        <v>92.797583461816799</v>
      </c>
      <c r="V2507">
        <v>115</v>
      </c>
      <c r="W2507">
        <v>14</v>
      </c>
    </row>
    <row r="2508" spans="1:23">
      <c r="A2508" t="s">
        <v>37541</v>
      </c>
      <c r="B2508" t="s">
        <v>6467</v>
      </c>
      <c r="C2508" t="s">
        <v>6469</v>
      </c>
      <c r="D2508">
        <v>2011</v>
      </c>
      <c r="E2508" t="s">
        <v>831</v>
      </c>
      <c r="F2508" t="s">
        <v>6472</v>
      </c>
      <c r="G2508">
        <v>6</v>
      </c>
      <c r="H2508" t="s">
        <v>13432</v>
      </c>
      <c r="J2508">
        <v>6</v>
      </c>
      <c r="K2508" t="s">
        <v>37019</v>
      </c>
      <c r="L2508" t="s">
        <v>37201</v>
      </c>
      <c r="M2508" t="s">
        <v>37542</v>
      </c>
      <c r="N2508" t="s">
        <v>37097</v>
      </c>
      <c r="O2508" t="s">
        <v>37098</v>
      </c>
      <c r="P2508" t="s">
        <v>37545</v>
      </c>
      <c r="Q2508">
        <v>61.233333333333299</v>
      </c>
      <c r="R2508">
        <v>25.733333333333299</v>
      </c>
      <c r="S2508">
        <v>5</v>
      </c>
      <c r="T2508">
        <v>16.005590342238001</v>
      </c>
      <c r="U2508">
        <v>75.122452618440803</v>
      </c>
      <c r="V2508">
        <v>115</v>
      </c>
      <c r="W2508">
        <v>16</v>
      </c>
    </row>
    <row r="2509" spans="1:23">
      <c r="A2509" t="s">
        <v>37541</v>
      </c>
      <c r="B2509" t="s">
        <v>6467</v>
      </c>
      <c r="C2509" t="s">
        <v>6469</v>
      </c>
      <c r="D2509">
        <v>2011</v>
      </c>
      <c r="E2509" t="s">
        <v>831</v>
      </c>
      <c r="F2509" t="s">
        <v>6472</v>
      </c>
      <c r="G2509">
        <v>6</v>
      </c>
      <c r="H2509" t="s">
        <v>13432</v>
      </c>
      <c r="J2509">
        <v>6</v>
      </c>
      <c r="K2509" t="s">
        <v>37019</v>
      </c>
      <c r="L2509" t="s">
        <v>37201</v>
      </c>
      <c r="M2509" t="s">
        <v>37542</v>
      </c>
      <c r="N2509" t="s">
        <v>37097</v>
      </c>
      <c r="O2509" t="s">
        <v>37098</v>
      </c>
      <c r="P2509" t="s">
        <v>37545</v>
      </c>
      <c r="Q2509">
        <v>61.233333333333299</v>
      </c>
      <c r="R2509">
        <v>25.733333333333299</v>
      </c>
      <c r="S2509">
        <v>5</v>
      </c>
      <c r="T2509">
        <v>17.661558792989499</v>
      </c>
      <c r="U2509">
        <v>32.426082669938999</v>
      </c>
      <c r="V2509">
        <v>115</v>
      </c>
      <c r="W2509">
        <v>17.5</v>
      </c>
    </row>
    <row r="2510" spans="1:23">
      <c r="A2510" t="s">
        <v>37541</v>
      </c>
      <c r="B2510" t="s">
        <v>6467</v>
      </c>
      <c r="C2510" t="s">
        <v>6469</v>
      </c>
      <c r="D2510">
        <v>2011</v>
      </c>
      <c r="E2510" t="s">
        <v>831</v>
      </c>
      <c r="F2510" t="s">
        <v>6472</v>
      </c>
      <c r="G2510">
        <v>6</v>
      </c>
      <c r="H2510" t="s">
        <v>13432</v>
      </c>
      <c r="J2510">
        <v>6</v>
      </c>
      <c r="K2510" t="s">
        <v>37019</v>
      </c>
      <c r="L2510" t="s">
        <v>37201</v>
      </c>
      <c r="M2510" t="s">
        <v>37542</v>
      </c>
      <c r="N2510" t="s">
        <v>37097</v>
      </c>
      <c r="O2510" t="s">
        <v>37098</v>
      </c>
      <c r="P2510" t="s">
        <v>37545</v>
      </c>
      <c r="Q2510">
        <v>61.233333333333299</v>
      </c>
      <c r="R2510">
        <v>25.733333333333299</v>
      </c>
      <c r="S2510">
        <v>5</v>
      </c>
      <c r="T2510">
        <v>19.150278468267199</v>
      </c>
      <c r="U2510">
        <v>24.465351415415899</v>
      </c>
      <c r="V2510">
        <v>115</v>
      </c>
      <c r="W2510">
        <v>19</v>
      </c>
    </row>
    <row r="2511" spans="1:23">
      <c r="A2511" t="s">
        <v>37541</v>
      </c>
      <c r="B2511" t="s">
        <v>6467</v>
      </c>
      <c r="C2511" t="s">
        <v>6469</v>
      </c>
      <c r="D2511">
        <v>2011</v>
      </c>
      <c r="E2511" t="s">
        <v>831</v>
      </c>
      <c r="F2511" t="s">
        <v>6472</v>
      </c>
      <c r="G2511">
        <v>6</v>
      </c>
      <c r="H2511" t="s">
        <v>13432</v>
      </c>
      <c r="J2511">
        <v>6</v>
      </c>
      <c r="K2511" t="s">
        <v>37019</v>
      </c>
      <c r="L2511" t="s">
        <v>37201</v>
      </c>
      <c r="M2511" t="s">
        <v>37542</v>
      </c>
      <c r="N2511" t="s">
        <v>37097</v>
      </c>
      <c r="O2511" t="s">
        <v>37098</v>
      </c>
      <c r="P2511" t="s">
        <v>37545</v>
      </c>
      <c r="Q2511">
        <v>61.233333333333299</v>
      </c>
      <c r="R2511">
        <v>25.733333333333299</v>
      </c>
      <c r="S2511">
        <v>5</v>
      </c>
      <c r="T2511">
        <v>20.569617066800902</v>
      </c>
      <c r="U2511">
        <v>16.076691524285899</v>
      </c>
      <c r="V2511">
        <v>115</v>
      </c>
      <c r="W2511">
        <v>20.5</v>
      </c>
    </row>
    <row r="2512" spans="1:23">
      <c r="A2512" t="s">
        <v>37541</v>
      </c>
      <c r="B2512" t="s">
        <v>6467</v>
      </c>
      <c r="C2512" t="s">
        <v>6469</v>
      </c>
      <c r="D2512">
        <v>2011</v>
      </c>
      <c r="E2512" t="s">
        <v>831</v>
      </c>
      <c r="F2512" t="s">
        <v>6472</v>
      </c>
      <c r="G2512">
        <v>6</v>
      </c>
      <c r="H2512" t="s">
        <v>13432</v>
      </c>
      <c r="J2512">
        <v>6</v>
      </c>
      <c r="K2512" t="s">
        <v>37019</v>
      </c>
      <c r="L2512" t="s">
        <v>37201</v>
      </c>
      <c r="M2512" t="s">
        <v>37542</v>
      </c>
      <c r="N2512" t="s">
        <v>37097</v>
      </c>
      <c r="O2512" t="s">
        <v>37098</v>
      </c>
      <c r="P2512" t="s">
        <v>37546</v>
      </c>
      <c r="Q2512">
        <v>61.233333333333299</v>
      </c>
      <c r="R2512">
        <v>25.733333333333299</v>
      </c>
      <c r="S2512">
        <v>6</v>
      </c>
      <c r="T2512">
        <v>14.015050921409999</v>
      </c>
      <c r="U2512">
        <v>86.866366697083095</v>
      </c>
      <c r="V2512">
        <v>115</v>
      </c>
      <c r="W2512">
        <v>14</v>
      </c>
    </row>
    <row r="2513" spans="1:23">
      <c r="A2513" t="s">
        <v>37541</v>
      </c>
      <c r="B2513" t="s">
        <v>6467</v>
      </c>
      <c r="C2513" t="s">
        <v>6469</v>
      </c>
      <c r="D2513">
        <v>2011</v>
      </c>
      <c r="E2513" t="s">
        <v>831</v>
      </c>
      <c r="F2513" t="s">
        <v>6472</v>
      </c>
      <c r="G2513">
        <v>6</v>
      </c>
      <c r="H2513" t="s">
        <v>13432</v>
      </c>
      <c r="J2513">
        <v>6</v>
      </c>
      <c r="K2513" t="s">
        <v>37019</v>
      </c>
      <c r="L2513" t="s">
        <v>37201</v>
      </c>
      <c r="M2513" t="s">
        <v>37542</v>
      </c>
      <c r="N2513" t="s">
        <v>37097</v>
      </c>
      <c r="O2513" t="s">
        <v>37098</v>
      </c>
      <c r="P2513" t="s">
        <v>37546</v>
      </c>
      <c r="Q2513">
        <v>61.233333333333299</v>
      </c>
      <c r="R2513">
        <v>25.733333333333299</v>
      </c>
      <c r="S2513">
        <v>6</v>
      </c>
      <c r="T2513">
        <v>14.931909002234001</v>
      </c>
      <c r="U2513">
        <v>78.447290309723797</v>
      </c>
      <c r="V2513">
        <v>115</v>
      </c>
      <c r="W2513">
        <v>15</v>
      </c>
    </row>
    <row r="2514" spans="1:23">
      <c r="A2514" t="s">
        <v>37541</v>
      </c>
      <c r="B2514" t="s">
        <v>6467</v>
      </c>
      <c r="C2514" t="s">
        <v>6469</v>
      </c>
      <c r="D2514">
        <v>2011</v>
      </c>
      <c r="E2514" t="s">
        <v>831</v>
      </c>
      <c r="F2514" t="s">
        <v>6472</v>
      </c>
      <c r="G2514">
        <v>6</v>
      </c>
      <c r="H2514" t="s">
        <v>13432</v>
      </c>
      <c r="J2514">
        <v>6</v>
      </c>
      <c r="K2514" t="s">
        <v>37019</v>
      </c>
      <c r="L2514" t="s">
        <v>37201</v>
      </c>
      <c r="M2514" t="s">
        <v>37542</v>
      </c>
      <c r="N2514" t="s">
        <v>37097</v>
      </c>
      <c r="O2514" t="s">
        <v>37098</v>
      </c>
      <c r="P2514" t="s">
        <v>37546</v>
      </c>
      <c r="Q2514">
        <v>61.233333333333299</v>
      </c>
      <c r="R2514">
        <v>25.733333333333299</v>
      </c>
      <c r="S2514">
        <v>6</v>
      </c>
      <c r="T2514">
        <v>16.002433319698302</v>
      </c>
      <c r="U2514">
        <v>56.901922532330602</v>
      </c>
      <c r="V2514">
        <v>115</v>
      </c>
      <c r="W2514">
        <v>16</v>
      </c>
    </row>
    <row r="2515" spans="1:23">
      <c r="A2515" t="s">
        <v>37541</v>
      </c>
      <c r="B2515" t="s">
        <v>6467</v>
      </c>
      <c r="C2515" t="s">
        <v>6469</v>
      </c>
      <c r="D2515">
        <v>2011</v>
      </c>
      <c r="E2515" t="s">
        <v>831</v>
      </c>
      <c r="F2515" t="s">
        <v>6472</v>
      </c>
      <c r="G2515">
        <v>6</v>
      </c>
      <c r="H2515" t="s">
        <v>13432</v>
      </c>
      <c r="J2515">
        <v>6</v>
      </c>
      <c r="K2515" t="s">
        <v>37019</v>
      </c>
      <c r="L2515" t="s">
        <v>37201</v>
      </c>
      <c r="M2515" t="s">
        <v>37542</v>
      </c>
      <c r="N2515" t="s">
        <v>37097</v>
      </c>
      <c r="O2515" t="s">
        <v>37098</v>
      </c>
      <c r="P2515" t="s">
        <v>37546</v>
      </c>
      <c r="Q2515">
        <v>61.233333333333299</v>
      </c>
      <c r="R2515">
        <v>25.733333333333299</v>
      </c>
      <c r="S2515">
        <v>6</v>
      </c>
      <c r="T2515">
        <v>17.641441951690201</v>
      </c>
      <c r="U2515">
        <v>16.323170028213902</v>
      </c>
      <c r="V2515">
        <v>115</v>
      </c>
      <c r="W2515">
        <v>17.5</v>
      </c>
    </row>
    <row r="2516" spans="1:23">
      <c r="A2516" t="s">
        <v>37541</v>
      </c>
      <c r="B2516" t="s">
        <v>6467</v>
      </c>
      <c r="C2516" t="s">
        <v>6469</v>
      </c>
      <c r="D2516">
        <v>2011</v>
      </c>
      <c r="E2516" t="s">
        <v>831</v>
      </c>
      <c r="F2516" t="s">
        <v>6472</v>
      </c>
      <c r="G2516">
        <v>6</v>
      </c>
      <c r="H2516" t="s">
        <v>13432</v>
      </c>
      <c r="J2516">
        <v>6</v>
      </c>
      <c r="K2516" t="s">
        <v>37019</v>
      </c>
      <c r="L2516" t="s">
        <v>37201</v>
      </c>
      <c r="M2516" t="s">
        <v>37542</v>
      </c>
      <c r="N2516" t="s">
        <v>37097</v>
      </c>
      <c r="O2516" t="s">
        <v>37098</v>
      </c>
      <c r="P2516" t="s">
        <v>37546</v>
      </c>
      <c r="Q2516">
        <v>61.233333333333299</v>
      </c>
      <c r="R2516">
        <v>25.733333333333299</v>
      </c>
      <c r="S2516">
        <v>6</v>
      </c>
      <c r="T2516">
        <v>19.1820689510504</v>
      </c>
      <c r="U2516">
        <v>7.9418520499669496</v>
      </c>
      <c r="V2516">
        <v>115</v>
      </c>
      <c r="W2516">
        <v>19</v>
      </c>
    </row>
    <row r="2517" spans="1:23">
      <c r="A2517" t="s">
        <v>37541</v>
      </c>
      <c r="B2517" t="s">
        <v>6467</v>
      </c>
      <c r="C2517" t="s">
        <v>6469</v>
      </c>
      <c r="D2517">
        <v>2011</v>
      </c>
      <c r="E2517" t="s">
        <v>831</v>
      </c>
      <c r="F2517" t="s">
        <v>6472</v>
      </c>
      <c r="G2517">
        <v>6</v>
      </c>
      <c r="H2517" t="s">
        <v>13432</v>
      </c>
      <c r="J2517">
        <v>6</v>
      </c>
      <c r="K2517" t="s">
        <v>37019</v>
      </c>
      <c r="L2517" t="s">
        <v>37201</v>
      </c>
      <c r="M2517" t="s">
        <v>37542</v>
      </c>
      <c r="N2517" t="s">
        <v>37097</v>
      </c>
      <c r="O2517" t="s">
        <v>37098</v>
      </c>
      <c r="P2517" t="s">
        <v>37546</v>
      </c>
      <c r="Q2517">
        <v>61.233333333333299</v>
      </c>
      <c r="R2517">
        <v>25.733333333333299</v>
      </c>
      <c r="S2517">
        <v>6</v>
      </c>
      <c r="T2517">
        <v>20.568148684224301</v>
      </c>
      <c r="U2517">
        <v>7.6020263679556699</v>
      </c>
      <c r="V2517">
        <v>115</v>
      </c>
      <c r="W2517">
        <v>20.5</v>
      </c>
    </row>
    <row r="2518" spans="1:23">
      <c r="A2518" t="s">
        <v>37541</v>
      </c>
      <c r="B2518" t="s">
        <v>6467</v>
      </c>
      <c r="C2518" t="s">
        <v>6469</v>
      </c>
      <c r="D2518">
        <v>2011</v>
      </c>
      <c r="E2518" t="s">
        <v>831</v>
      </c>
      <c r="F2518" t="s">
        <v>6472</v>
      </c>
      <c r="G2518">
        <v>6</v>
      </c>
      <c r="H2518" t="s">
        <v>13432</v>
      </c>
      <c r="J2518">
        <v>6</v>
      </c>
      <c r="K2518" t="s">
        <v>37019</v>
      </c>
      <c r="L2518" t="s">
        <v>37201</v>
      </c>
      <c r="M2518" t="s">
        <v>37542</v>
      </c>
      <c r="N2518" t="s">
        <v>37097</v>
      </c>
      <c r="O2518" t="s">
        <v>37098</v>
      </c>
      <c r="P2518" t="s">
        <v>37547</v>
      </c>
      <c r="Q2518">
        <v>60.983333333333299</v>
      </c>
      <c r="R2518">
        <v>25.65</v>
      </c>
      <c r="S2518">
        <v>5</v>
      </c>
      <c r="T2518">
        <v>13.964539009999999</v>
      </c>
      <c r="U2518">
        <v>99.570815449999998</v>
      </c>
      <c r="V2518">
        <v>115</v>
      </c>
      <c r="W2518">
        <v>14</v>
      </c>
    </row>
    <row r="2519" spans="1:23">
      <c r="A2519" t="s">
        <v>37541</v>
      </c>
      <c r="B2519" t="s">
        <v>6467</v>
      </c>
      <c r="C2519" t="s">
        <v>6469</v>
      </c>
      <c r="D2519">
        <v>2011</v>
      </c>
      <c r="E2519" t="s">
        <v>831</v>
      </c>
      <c r="F2519" t="s">
        <v>6472</v>
      </c>
      <c r="G2519">
        <v>6</v>
      </c>
      <c r="H2519" t="s">
        <v>13432</v>
      </c>
      <c r="J2519">
        <v>6</v>
      </c>
      <c r="K2519" t="s">
        <v>37019</v>
      </c>
      <c r="L2519" t="s">
        <v>37201</v>
      </c>
      <c r="M2519" t="s">
        <v>37542</v>
      </c>
      <c r="N2519" t="s">
        <v>37097</v>
      </c>
      <c r="O2519" t="s">
        <v>37098</v>
      </c>
      <c r="P2519" t="s">
        <v>37547</v>
      </c>
      <c r="Q2519">
        <v>60.983333333333299</v>
      </c>
      <c r="R2519">
        <v>25.65</v>
      </c>
      <c r="S2519">
        <v>5</v>
      </c>
      <c r="T2519">
        <v>15.09929078</v>
      </c>
      <c r="U2519">
        <v>100</v>
      </c>
      <c r="V2519">
        <v>115</v>
      </c>
      <c r="W2519">
        <v>15</v>
      </c>
    </row>
    <row r="2520" spans="1:23">
      <c r="A2520" t="s">
        <v>37541</v>
      </c>
      <c r="B2520" t="s">
        <v>6467</v>
      </c>
      <c r="C2520" t="s">
        <v>6469</v>
      </c>
      <c r="D2520">
        <v>2011</v>
      </c>
      <c r="E2520" t="s">
        <v>831</v>
      </c>
      <c r="F2520" t="s">
        <v>6472</v>
      </c>
      <c r="G2520">
        <v>6</v>
      </c>
      <c r="H2520" t="s">
        <v>13432</v>
      </c>
      <c r="J2520">
        <v>6</v>
      </c>
      <c r="K2520" t="s">
        <v>37019</v>
      </c>
      <c r="L2520" t="s">
        <v>37201</v>
      </c>
      <c r="M2520" t="s">
        <v>37542</v>
      </c>
      <c r="N2520" t="s">
        <v>37097</v>
      </c>
      <c r="O2520" t="s">
        <v>37098</v>
      </c>
      <c r="P2520" t="s">
        <v>37547</v>
      </c>
      <c r="Q2520">
        <v>60.983333333333299</v>
      </c>
      <c r="R2520">
        <v>25.65</v>
      </c>
      <c r="S2520">
        <v>5</v>
      </c>
      <c r="T2520">
        <v>16.180851059999998</v>
      </c>
      <c r="U2520">
        <v>94.420600859999993</v>
      </c>
      <c r="V2520">
        <v>115</v>
      </c>
      <c r="W2520">
        <v>16</v>
      </c>
    </row>
    <row r="2521" spans="1:23">
      <c r="A2521" t="s">
        <v>37541</v>
      </c>
      <c r="B2521" t="s">
        <v>6467</v>
      </c>
      <c r="C2521" t="s">
        <v>6469</v>
      </c>
      <c r="D2521">
        <v>2011</v>
      </c>
      <c r="E2521" t="s">
        <v>831</v>
      </c>
      <c r="F2521" t="s">
        <v>6472</v>
      </c>
      <c r="G2521">
        <v>6</v>
      </c>
      <c r="H2521" t="s">
        <v>13432</v>
      </c>
      <c r="J2521">
        <v>6</v>
      </c>
      <c r="K2521" t="s">
        <v>37019</v>
      </c>
      <c r="L2521" t="s">
        <v>37201</v>
      </c>
      <c r="M2521" t="s">
        <v>37542</v>
      </c>
      <c r="N2521" t="s">
        <v>37097</v>
      </c>
      <c r="O2521" t="s">
        <v>37098</v>
      </c>
      <c r="P2521" t="s">
        <v>37547</v>
      </c>
      <c r="Q2521">
        <v>60.983333333333299</v>
      </c>
      <c r="R2521">
        <v>25.65</v>
      </c>
      <c r="S2521">
        <v>5</v>
      </c>
      <c r="T2521">
        <v>17.634751770000001</v>
      </c>
      <c r="U2521">
        <v>39.055793989999998</v>
      </c>
      <c r="V2521">
        <v>115</v>
      </c>
      <c r="W2521">
        <v>17.5</v>
      </c>
    </row>
    <row r="2522" spans="1:23">
      <c r="A2522" t="s">
        <v>37541</v>
      </c>
      <c r="B2522" t="s">
        <v>6467</v>
      </c>
      <c r="C2522" t="s">
        <v>6469</v>
      </c>
      <c r="D2522">
        <v>2011</v>
      </c>
      <c r="E2522" t="s">
        <v>831</v>
      </c>
      <c r="F2522" t="s">
        <v>6472</v>
      </c>
      <c r="G2522">
        <v>6</v>
      </c>
      <c r="H2522" t="s">
        <v>13432</v>
      </c>
      <c r="J2522">
        <v>6</v>
      </c>
      <c r="K2522" t="s">
        <v>37019</v>
      </c>
      <c r="L2522" t="s">
        <v>37201</v>
      </c>
      <c r="M2522" t="s">
        <v>37542</v>
      </c>
      <c r="N2522" t="s">
        <v>37097</v>
      </c>
      <c r="O2522" t="s">
        <v>37098</v>
      </c>
      <c r="P2522" t="s">
        <v>37547</v>
      </c>
      <c r="Q2522">
        <v>60.983333333333299</v>
      </c>
      <c r="R2522">
        <v>25.65</v>
      </c>
      <c r="S2522">
        <v>5</v>
      </c>
      <c r="T2522">
        <v>19</v>
      </c>
      <c r="U2522">
        <v>3.004291845</v>
      </c>
      <c r="V2522">
        <v>115</v>
      </c>
      <c r="W2522">
        <v>19</v>
      </c>
    </row>
    <row r="2523" spans="1:23">
      <c r="A2523" t="s">
        <v>37541</v>
      </c>
      <c r="B2523" t="s">
        <v>6467</v>
      </c>
      <c r="C2523" t="s">
        <v>6469</v>
      </c>
      <c r="D2523">
        <v>2011</v>
      </c>
      <c r="E2523" t="s">
        <v>831</v>
      </c>
      <c r="F2523" t="s">
        <v>6472</v>
      </c>
      <c r="G2523">
        <v>6</v>
      </c>
      <c r="H2523" t="s">
        <v>13432</v>
      </c>
      <c r="J2523">
        <v>6</v>
      </c>
      <c r="K2523" t="s">
        <v>37019</v>
      </c>
      <c r="L2523" t="s">
        <v>37201</v>
      </c>
      <c r="M2523" t="s">
        <v>37542</v>
      </c>
      <c r="N2523" t="s">
        <v>37097</v>
      </c>
      <c r="O2523" t="s">
        <v>37098</v>
      </c>
      <c r="P2523" t="s">
        <v>37548</v>
      </c>
      <c r="Q2523">
        <v>60.983333333333299</v>
      </c>
      <c r="R2523">
        <v>25.65</v>
      </c>
      <c r="S2523">
        <v>5</v>
      </c>
      <c r="T2523">
        <v>13.982269499999999</v>
      </c>
      <c r="U2523">
        <v>97.424892700000001</v>
      </c>
      <c r="V2523">
        <v>115</v>
      </c>
      <c r="W2523">
        <v>14</v>
      </c>
    </row>
    <row r="2524" spans="1:23">
      <c r="A2524" t="s">
        <v>37541</v>
      </c>
      <c r="B2524" t="s">
        <v>6467</v>
      </c>
      <c r="C2524" t="s">
        <v>6469</v>
      </c>
      <c r="D2524">
        <v>2011</v>
      </c>
      <c r="E2524" t="s">
        <v>831</v>
      </c>
      <c r="F2524" t="s">
        <v>6472</v>
      </c>
      <c r="G2524">
        <v>6</v>
      </c>
      <c r="H2524" t="s">
        <v>13432</v>
      </c>
      <c r="J2524">
        <v>6</v>
      </c>
      <c r="K2524" t="s">
        <v>37019</v>
      </c>
      <c r="L2524" t="s">
        <v>37201</v>
      </c>
      <c r="M2524" t="s">
        <v>37542</v>
      </c>
      <c r="N2524" t="s">
        <v>37097</v>
      </c>
      <c r="O2524" t="s">
        <v>37098</v>
      </c>
      <c r="P2524" t="s">
        <v>37548</v>
      </c>
      <c r="Q2524">
        <v>60.983333333333299</v>
      </c>
      <c r="R2524">
        <v>25.65</v>
      </c>
      <c r="S2524">
        <v>5</v>
      </c>
      <c r="T2524">
        <v>15.117021279999999</v>
      </c>
      <c r="U2524">
        <v>91.845493559999994</v>
      </c>
      <c r="V2524">
        <v>115</v>
      </c>
      <c r="W2524">
        <v>15</v>
      </c>
    </row>
    <row r="2525" spans="1:23">
      <c r="A2525" t="s">
        <v>37541</v>
      </c>
      <c r="B2525" t="s">
        <v>6467</v>
      </c>
      <c r="C2525" t="s">
        <v>6469</v>
      </c>
      <c r="D2525">
        <v>2011</v>
      </c>
      <c r="E2525" t="s">
        <v>831</v>
      </c>
      <c r="F2525" t="s">
        <v>6472</v>
      </c>
      <c r="G2525">
        <v>6</v>
      </c>
      <c r="H2525" t="s">
        <v>13432</v>
      </c>
      <c r="J2525">
        <v>6</v>
      </c>
      <c r="K2525" t="s">
        <v>37019</v>
      </c>
      <c r="L2525" t="s">
        <v>37201</v>
      </c>
      <c r="M2525" t="s">
        <v>37542</v>
      </c>
      <c r="N2525" t="s">
        <v>37097</v>
      </c>
      <c r="O2525" t="s">
        <v>37098</v>
      </c>
      <c r="P2525" t="s">
        <v>37548</v>
      </c>
      <c r="Q2525">
        <v>60.983333333333299</v>
      </c>
      <c r="R2525">
        <v>25.65</v>
      </c>
      <c r="S2525">
        <v>5</v>
      </c>
      <c r="T2525">
        <v>16.16312057</v>
      </c>
      <c r="U2525">
        <v>64.80686695</v>
      </c>
      <c r="V2525">
        <v>115</v>
      </c>
      <c r="W2525">
        <v>16</v>
      </c>
    </row>
    <row r="2526" spans="1:23">
      <c r="A2526" t="s">
        <v>37541</v>
      </c>
      <c r="B2526" t="s">
        <v>6467</v>
      </c>
      <c r="C2526" t="s">
        <v>6469</v>
      </c>
      <c r="D2526">
        <v>2011</v>
      </c>
      <c r="E2526" t="s">
        <v>831</v>
      </c>
      <c r="F2526" t="s">
        <v>6472</v>
      </c>
      <c r="G2526">
        <v>6</v>
      </c>
      <c r="H2526" t="s">
        <v>13432</v>
      </c>
      <c r="J2526">
        <v>6</v>
      </c>
      <c r="K2526" t="s">
        <v>37019</v>
      </c>
      <c r="L2526" t="s">
        <v>37201</v>
      </c>
      <c r="M2526" t="s">
        <v>37542</v>
      </c>
      <c r="N2526" t="s">
        <v>37097</v>
      </c>
      <c r="O2526" t="s">
        <v>37098</v>
      </c>
      <c r="P2526" t="s">
        <v>37548</v>
      </c>
      <c r="Q2526">
        <v>60.983333333333299</v>
      </c>
      <c r="R2526">
        <v>25.65</v>
      </c>
      <c r="S2526">
        <v>5</v>
      </c>
      <c r="T2526">
        <v>17.634751770000001</v>
      </c>
      <c r="U2526">
        <v>8.5836909870000007</v>
      </c>
      <c r="V2526">
        <v>115</v>
      </c>
      <c r="W2526">
        <v>17.5</v>
      </c>
    </row>
    <row r="2527" spans="1:23">
      <c r="A2527" t="s">
        <v>37541</v>
      </c>
      <c r="B2527" t="s">
        <v>6467</v>
      </c>
      <c r="C2527" t="s">
        <v>6469</v>
      </c>
      <c r="D2527">
        <v>2011</v>
      </c>
      <c r="E2527" t="s">
        <v>831</v>
      </c>
      <c r="F2527" t="s">
        <v>6472</v>
      </c>
      <c r="G2527">
        <v>6</v>
      </c>
      <c r="H2527" t="s">
        <v>13432</v>
      </c>
      <c r="J2527">
        <v>6</v>
      </c>
      <c r="K2527" t="s">
        <v>37019</v>
      </c>
      <c r="L2527" t="s">
        <v>37201</v>
      </c>
      <c r="M2527" t="s">
        <v>37542</v>
      </c>
      <c r="N2527" t="s">
        <v>37097</v>
      </c>
      <c r="O2527" t="s">
        <v>37098</v>
      </c>
      <c r="P2527" t="s">
        <v>37548</v>
      </c>
      <c r="Q2527">
        <v>60.983333333333299</v>
      </c>
      <c r="R2527">
        <v>25.65</v>
      </c>
      <c r="S2527">
        <v>5</v>
      </c>
      <c r="T2527">
        <v>19.017730499999999</v>
      </c>
      <c r="U2527">
        <v>1.716738197</v>
      </c>
      <c r="V2527">
        <v>115</v>
      </c>
      <c r="W2527">
        <v>19</v>
      </c>
    </row>
    <row r="2528" spans="1:23">
      <c r="A2528" t="s">
        <v>37541</v>
      </c>
      <c r="B2528" t="s">
        <v>6467</v>
      </c>
      <c r="C2528" t="s">
        <v>6469</v>
      </c>
      <c r="D2528">
        <v>2011</v>
      </c>
      <c r="E2528" t="s">
        <v>831</v>
      </c>
      <c r="F2528" t="s">
        <v>6472</v>
      </c>
      <c r="G2528">
        <v>6</v>
      </c>
      <c r="H2528" t="s">
        <v>13432</v>
      </c>
      <c r="J2528">
        <v>6</v>
      </c>
      <c r="K2528" t="s">
        <v>37019</v>
      </c>
      <c r="L2528" t="s">
        <v>37201</v>
      </c>
      <c r="M2528" t="s">
        <v>37542</v>
      </c>
      <c r="N2528" t="s">
        <v>37097</v>
      </c>
      <c r="O2528" t="s">
        <v>37098</v>
      </c>
      <c r="P2528" t="s">
        <v>37549</v>
      </c>
      <c r="Q2528">
        <v>60.983333333333299</v>
      </c>
      <c r="R2528">
        <v>25.65</v>
      </c>
      <c r="S2528">
        <v>4</v>
      </c>
      <c r="T2528">
        <v>13.982269499999999</v>
      </c>
      <c r="U2528">
        <v>96.137339060000002</v>
      </c>
      <c r="V2528">
        <v>115</v>
      </c>
      <c r="W2528">
        <v>14</v>
      </c>
    </row>
    <row r="2529" spans="1:23">
      <c r="A2529" t="s">
        <v>37541</v>
      </c>
      <c r="B2529" t="s">
        <v>6467</v>
      </c>
      <c r="C2529" t="s">
        <v>6469</v>
      </c>
      <c r="D2529">
        <v>2011</v>
      </c>
      <c r="E2529" t="s">
        <v>831</v>
      </c>
      <c r="F2529" t="s">
        <v>6472</v>
      </c>
      <c r="G2529">
        <v>6</v>
      </c>
      <c r="H2529" t="s">
        <v>13432</v>
      </c>
      <c r="J2529">
        <v>6</v>
      </c>
      <c r="K2529" t="s">
        <v>37019</v>
      </c>
      <c r="L2529" t="s">
        <v>37201</v>
      </c>
      <c r="M2529" t="s">
        <v>37542</v>
      </c>
      <c r="N2529" t="s">
        <v>37097</v>
      </c>
      <c r="O2529" t="s">
        <v>37098</v>
      </c>
      <c r="P2529" t="s">
        <v>37549</v>
      </c>
      <c r="Q2529">
        <v>60.983333333333299</v>
      </c>
      <c r="R2529">
        <v>25.65</v>
      </c>
      <c r="S2529">
        <v>4</v>
      </c>
      <c r="T2529">
        <v>16.180851059999998</v>
      </c>
      <c r="U2529">
        <v>86.695278970000004</v>
      </c>
      <c r="V2529">
        <v>115</v>
      </c>
      <c r="W2529">
        <v>16</v>
      </c>
    </row>
    <row r="2530" spans="1:23">
      <c r="A2530" t="s">
        <v>37541</v>
      </c>
      <c r="B2530" t="s">
        <v>6467</v>
      </c>
      <c r="C2530" t="s">
        <v>6469</v>
      </c>
      <c r="D2530">
        <v>2011</v>
      </c>
      <c r="E2530" t="s">
        <v>831</v>
      </c>
      <c r="F2530" t="s">
        <v>6472</v>
      </c>
      <c r="G2530">
        <v>6</v>
      </c>
      <c r="H2530" t="s">
        <v>13432</v>
      </c>
      <c r="J2530">
        <v>6</v>
      </c>
      <c r="K2530" t="s">
        <v>37019</v>
      </c>
      <c r="L2530" t="s">
        <v>37201</v>
      </c>
      <c r="M2530" t="s">
        <v>37542</v>
      </c>
      <c r="N2530" t="s">
        <v>37097</v>
      </c>
      <c r="O2530" t="s">
        <v>37098</v>
      </c>
      <c r="P2530" t="s">
        <v>37549</v>
      </c>
      <c r="Q2530">
        <v>60.983333333333299</v>
      </c>
      <c r="R2530">
        <v>25.65</v>
      </c>
      <c r="S2530">
        <v>4</v>
      </c>
      <c r="T2530">
        <v>17.65248227</v>
      </c>
      <c r="U2530">
        <v>10.729613730000001</v>
      </c>
      <c r="V2530">
        <v>115</v>
      </c>
      <c r="W2530">
        <v>17.5</v>
      </c>
    </row>
    <row r="2531" spans="1:23">
      <c r="A2531" t="s">
        <v>37541</v>
      </c>
      <c r="B2531" t="s">
        <v>6467</v>
      </c>
      <c r="C2531" t="s">
        <v>6469</v>
      </c>
      <c r="D2531">
        <v>2011</v>
      </c>
      <c r="E2531" t="s">
        <v>831</v>
      </c>
      <c r="F2531" t="s">
        <v>6472</v>
      </c>
      <c r="G2531">
        <v>6</v>
      </c>
      <c r="H2531" t="s">
        <v>13432</v>
      </c>
      <c r="J2531">
        <v>6</v>
      </c>
      <c r="K2531" t="s">
        <v>37019</v>
      </c>
      <c r="L2531" t="s">
        <v>37201</v>
      </c>
      <c r="M2531" t="s">
        <v>37542</v>
      </c>
      <c r="N2531" t="s">
        <v>37097</v>
      </c>
      <c r="O2531" t="s">
        <v>37098</v>
      </c>
      <c r="P2531" t="s">
        <v>37549</v>
      </c>
      <c r="Q2531">
        <v>60.983333333333299</v>
      </c>
      <c r="R2531">
        <v>25.65</v>
      </c>
      <c r="S2531">
        <v>4</v>
      </c>
      <c r="T2531">
        <v>19.017730499999999</v>
      </c>
      <c r="U2531">
        <v>0.42918454900000003</v>
      </c>
      <c r="V2531">
        <v>115</v>
      </c>
      <c r="W2531">
        <v>19</v>
      </c>
    </row>
    <row r="2532" spans="1:23">
      <c r="A2532" t="s">
        <v>37541</v>
      </c>
      <c r="B2532" t="s">
        <v>6467</v>
      </c>
      <c r="C2532" t="s">
        <v>6469</v>
      </c>
      <c r="D2532">
        <v>2011</v>
      </c>
      <c r="E2532" t="s">
        <v>831</v>
      </c>
      <c r="F2532" t="s">
        <v>6472</v>
      </c>
      <c r="G2532">
        <v>6</v>
      </c>
      <c r="H2532" t="s">
        <v>13432</v>
      </c>
      <c r="J2532">
        <v>6</v>
      </c>
      <c r="K2532" t="s">
        <v>37019</v>
      </c>
      <c r="L2532" t="s">
        <v>37201</v>
      </c>
      <c r="M2532" t="s">
        <v>37542</v>
      </c>
      <c r="N2532" t="s">
        <v>37097</v>
      </c>
      <c r="O2532" t="s">
        <v>37098</v>
      </c>
      <c r="P2532" t="s">
        <v>37550</v>
      </c>
      <c r="Q2532">
        <v>60.983333333333299</v>
      </c>
      <c r="R2532">
        <v>25.65</v>
      </c>
      <c r="S2532">
        <v>5</v>
      </c>
      <c r="T2532">
        <v>13.982269499999999</v>
      </c>
      <c r="U2532">
        <v>90.557939910000002</v>
      </c>
      <c r="V2532">
        <v>115</v>
      </c>
      <c r="W2532">
        <v>14</v>
      </c>
    </row>
    <row r="2533" spans="1:23">
      <c r="A2533" t="s">
        <v>37541</v>
      </c>
      <c r="B2533" t="s">
        <v>6467</v>
      </c>
      <c r="C2533" t="s">
        <v>6469</v>
      </c>
      <c r="D2533">
        <v>2011</v>
      </c>
      <c r="E2533" t="s">
        <v>831</v>
      </c>
      <c r="F2533" t="s">
        <v>6472</v>
      </c>
      <c r="G2533">
        <v>6</v>
      </c>
      <c r="H2533" t="s">
        <v>13432</v>
      </c>
      <c r="J2533">
        <v>6</v>
      </c>
      <c r="K2533" t="s">
        <v>37019</v>
      </c>
      <c r="L2533" t="s">
        <v>37201</v>
      </c>
      <c r="M2533" t="s">
        <v>37542</v>
      </c>
      <c r="N2533" t="s">
        <v>37097</v>
      </c>
      <c r="O2533" t="s">
        <v>37098</v>
      </c>
      <c r="P2533" t="s">
        <v>37550</v>
      </c>
      <c r="Q2533">
        <v>60.983333333333299</v>
      </c>
      <c r="R2533">
        <v>25.65</v>
      </c>
      <c r="S2533">
        <v>5</v>
      </c>
      <c r="T2533">
        <v>15.117021279999999</v>
      </c>
      <c r="U2533">
        <v>90.12875536</v>
      </c>
      <c r="V2533">
        <v>115</v>
      </c>
      <c r="W2533">
        <v>15</v>
      </c>
    </row>
    <row r="2534" spans="1:23">
      <c r="A2534" t="s">
        <v>37541</v>
      </c>
      <c r="B2534" t="s">
        <v>6467</v>
      </c>
      <c r="C2534" t="s">
        <v>6469</v>
      </c>
      <c r="D2534">
        <v>2011</v>
      </c>
      <c r="E2534" t="s">
        <v>831</v>
      </c>
      <c r="F2534" t="s">
        <v>6472</v>
      </c>
      <c r="G2534">
        <v>6</v>
      </c>
      <c r="H2534" t="s">
        <v>13432</v>
      </c>
      <c r="J2534">
        <v>6</v>
      </c>
      <c r="K2534" t="s">
        <v>37019</v>
      </c>
      <c r="L2534" t="s">
        <v>37201</v>
      </c>
      <c r="M2534" t="s">
        <v>37542</v>
      </c>
      <c r="N2534" t="s">
        <v>37097</v>
      </c>
      <c r="O2534" t="s">
        <v>37098</v>
      </c>
      <c r="P2534" t="s">
        <v>37550</v>
      </c>
      <c r="Q2534">
        <v>60.983333333333299</v>
      </c>
      <c r="R2534">
        <v>25.65</v>
      </c>
      <c r="S2534">
        <v>5</v>
      </c>
      <c r="T2534">
        <v>16.180851059999998</v>
      </c>
      <c r="U2534">
        <v>72.103004290000001</v>
      </c>
      <c r="V2534">
        <v>115</v>
      </c>
      <c r="W2534">
        <v>16</v>
      </c>
    </row>
    <row r="2535" spans="1:23">
      <c r="A2535" t="s">
        <v>37541</v>
      </c>
      <c r="B2535" t="s">
        <v>6467</v>
      </c>
      <c r="C2535" t="s">
        <v>6469</v>
      </c>
      <c r="D2535">
        <v>2011</v>
      </c>
      <c r="E2535" t="s">
        <v>831</v>
      </c>
      <c r="F2535" t="s">
        <v>6472</v>
      </c>
      <c r="G2535">
        <v>6</v>
      </c>
      <c r="H2535" t="s">
        <v>13432</v>
      </c>
      <c r="J2535">
        <v>6</v>
      </c>
      <c r="K2535" t="s">
        <v>37019</v>
      </c>
      <c r="L2535" t="s">
        <v>37201</v>
      </c>
      <c r="M2535" t="s">
        <v>37542</v>
      </c>
      <c r="N2535" t="s">
        <v>37097</v>
      </c>
      <c r="O2535" t="s">
        <v>37098</v>
      </c>
      <c r="P2535" t="s">
        <v>37550</v>
      </c>
      <c r="Q2535">
        <v>60.983333333333299</v>
      </c>
      <c r="R2535">
        <v>25.65</v>
      </c>
      <c r="S2535">
        <v>5</v>
      </c>
      <c r="T2535">
        <v>17.65248227</v>
      </c>
      <c r="U2535">
        <v>11.58798283</v>
      </c>
      <c r="V2535">
        <v>115</v>
      </c>
      <c r="W2535">
        <v>17.5</v>
      </c>
    </row>
    <row r="2536" spans="1:23">
      <c r="A2536" t="s">
        <v>37541</v>
      </c>
      <c r="B2536" t="s">
        <v>6467</v>
      </c>
      <c r="C2536" t="s">
        <v>6469</v>
      </c>
      <c r="D2536">
        <v>2011</v>
      </c>
      <c r="E2536" t="s">
        <v>831</v>
      </c>
      <c r="F2536" t="s">
        <v>6472</v>
      </c>
      <c r="G2536">
        <v>6</v>
      </c>
      <c r="H2536" t="s">
        <v>13432</v>
      </c>
      <c r="J2536">
        <v>6</v>
      </c>
      <c r="K2536" t="s">
        <v>37019</v>
      </c>
      <c r="L2536" t="s">
        <v>37201</v>
      </c>
      <c r="M2536" t="s">
        <v>37542</v>
      </c>
      <c r="N2536" t="s">
        <v>37097</v>
      </c>
      <c r="O2536" t="s">
        <v>37098</v>
      </c>
      <c r="P2536" t="s">
        <v>37550</v>
      </c>
      <c r="Q2536">
        <v>60.983333333333299</v>
      </c>
      <c r="R2536">
        <v>25.65</v>
      </c>
      <c r="S2536">
        <v>5</v>
      </c>
      <c r="T2536">
        <v>19</v>
      </c>
      <c r="U2536">
        <v>5.1502145920000002</v>
      </c>
      <c r="V2536">
        <v>115</v>
      </c>
      <c r="W2536">
        <v>19</v>
      </c>
    </row>
    <row r="2537" spans="1:23">
      <c r="A2537" t="s">
        <v>37541</v>
      </c>
      <c r="B2537" t="s">
        <v>6467</v>
      </c>
      <c r="C2537" t="s">
        <v>6469</v>
      </c>
      <c r="D2537">
        <v>2011</v>
      </c>
      <c r="E2537" t="s">
        <v>831</v>
      </c>
      <c r="F2537" t="s">
        <v>6472</v>
      </c>
      <c r="G2537">
        <v>6</v>
      </c>
      <c r="H2537" t="s">
        <v>13432</v>
      </c>
      <c r="J2537">
        <v>6</v>
      </c>
      <c r="K2537" t="s">
        <v>37019</v>
      </c>
      <c r="L2537" t="s">
        <v>37201</v>
      </c>
      <c r="M2537" t="s">
        <v>37542</v>
      </c>
      <c r="N2537" t="s">
        <v>37097</v>
      </c>
      <c r="O2537" t="s">
        <v>37098</v>
      </c>
      <c r="P2537" t="s">
        <v>37551</v>
      </c>
      <c r="Q2537">
        <v>66.366666666666703</v>
      </c>
      <c r="R2537">
        <v>29.3333333333333</v>
      </c>
      <c r="S2537">
        <v>4</v>
      </c>
      <c r="T2537">
        <v>15.999587139999999</v>
      </c>
      <c r="U2537">
        <v>97.580645160000003</v>
      </c>
      <c r="V2537">
        <v>115</v>
      </c>
      <c r="W2537">
        <v>16</v>
      </c>
    </row>
    <row r="2538" spans="1:23">
      <c r="A2538" t="s">
        <v>37541</v>
      </c>
      <c r="B2538" t="s">
        <v>6467</v>
      </c>
      <c r="C2538" t="s">
        <v>6469</v>
      </c>
      <c r="D2538">
        <v>2011</v>
      </c>
      <c r="E2538" t="s">
        <v>831</v>
      </c>
      <c r="F2538" t="s">
        <v>6472</v>
      </c>
      <c r="G2538">
        <v>6</v>
      </c>
      <c r="H2538" t="s">
        <v>13432</v>
      </c>
      <c r="J2538">
        <v>6</v>
      </c>
      <c r="K2538" t="s">
        <v>37019</v>
      </c>
      <c r="L2538" t="s">
        <v>37201</v>
      </c>
      <c r="M2538" t="s">
        <v>37542</v>
      </c>
      <c r="N2538" t="s">
        <v>37097</v>
      </c>
      <c r="O2538" t="s">
        <v>37098</v>
      </c>
      <c r="P2538" t="s">
        <v>37551</v>
      </c>
      <c r="Q2538">
        <v>66.366666666666703</v>
      </c>
      <c r="R2538">
        <v>29.3333333333333</v>
      </c>
      <c r="S2538">
        <v>4</v>
      </c>
      <c r="T2538">
        <v>17.637399540000001</v>
      </c>
      <c r="U2538">
        <v>95.161290320000006</v>
      </c>
      <c r="V2538">
        <v>115</v>
      </c>
      <c r="W2538">
        <v>17.5</v>
      </c>
    </row>
    <row r="2539" spans="1:23">
      <c r="A2539" t="s">
        <v>37541</v>
      </c>
      <c r="B2539" t="s">
        <v>6467</v>
      </c>
      <c r="C2539" t="s">
        <v>6469</v>
      </c>
      <c r="D2539">
        <v>2011</v>
      </c>
      <c r="E2539" t="s">
        <v>831</v>
      </c>
      <c r="F2539" t="s">
        <v>6472</v>
      </c>
      <c r="G2539">
        <v>6</v>
      </c>
      <c r="H2539" t="s">
        <v>13432</v>
      </c>
      <c r="J2539">
        <v>6</v>
      </c>
      <c r="K2539" t="s">
        <v>37019</v>
      </c>
      <c r="L2539" t="s">
        <v>37201</v>
      </c>
      <c r="M2539" t="s">
        <v>37542</v>
      </c>
      <c r="N2539" t="s">
        <v>37097</v>
      </c>
      <c r="O2539" t="s">
        <v>37098</v>
      </c>
      <c r="P2539" t="s">
        <v>37551</v>
      </c>
      <c r="Q2539">
        <v>66.366666666666703</v>
      </c>
      <c r="R2539">
        <v>29.3333333333333</v>
      </c>
      <c r="S2539">
        <v>4</v>
      </c>
      <c r="T2539">
        <v>19.13153694</v>
      </c>
      <c r="U2539">
        <v>50.806451610000003</v>
      </c>
      <c r="V2539">
        <v>115</v>
      </c>
      <c r="W2539">
        <v>19</v>
      </c>
    </row>
    <row r="2540" spans="1:23">
      <c r="A2540" t="s">
        <v>37541</v>
      </c>
      <c r="B2540" t="s">
        <v>6467</v>
      </c>
      <c r="C2540" t="s">
        <v>6469</v>
      </c>
      <c r="D2540">
        <v>2011</v>
      </c>
      <c r="E2540" t="s">
        <v>831</v>
      </c>
      <c r="F2540" t="s">
        <v>6472</v>
      </c>
      <c r="G2540">
        <v>6</v>
      </c>
      <c r="H2540" t="s">
        <v>13432</v>
      </c>
      <c r="J2540">
        <v>6</v>
      </c>
      <c r="K2540" t="s">
        <v>37019</v>
      </c>
      <c r="L2540" t="s">
        <v>37201</v>
      </c>
      <c r="M2540" t="s">
        <v>37542</v>
      </c>
      <c r="N2540" t="s">
        <v>37097</v>
      </c>
      <c r="O2540" t="s">
        <v>37098</v>
      </c>
      <c r="P2540" t="s">
        <v>37551</v>
      </c>
      <c r="Q2540">
        <v>66.366666666666703</v>
      </c>
      <c r="R2540">
        <v>29.3333333333333</v>
      </c>
      <c r="S2540">
        <v>4</v>
      </c>
      <c r="T2540">
        <v>20.505876359999998</v>
      </c>
      <c r="U2540">
        <v>4.4354838709999997</v>
      </c>
      <c r="V2540">
        <v>115</v>
      </c>
      <c r="W2540">
        <v>20.5</v>
      </c>
    </row>
    <row r="2541" spans="1:23">
      <c r="A2541" t="s">
        <v>37541</v>
      </c>
      <c r="B2541" t="s">
        <v>6467</v>
      </c>
      <c r="C2541" t="s">
        <v>6469</v>
      </c>
      <c r="D2541">
        <v>2011</v>
      </c>
      <c r="E2541" t="s">
        <v>831</v>
      </c>
      <c r="F2541" t="s">
        <v>6472</v>
      </c>
      <c r="G2541">
        <v>6</v>
      </c>
      <c r="H2541" t="s">
        <v>13432</v>
      </c>
      <c r="J2541">
        <v>6</v>
      </c>
      <c r="K2541" t="s">
        <v>37019</v>
      </c>
      <c r="L2541" t="s">
        <v>37201</v>
      </c>
      <c r="M2541" t="s">
        <v>37542</v>
      </c>
      <c r="N2541" t="s">
        <v>37097</v>
      </c>
      <c r="O2541" t="s">
        <v>37098</v>
      </c>
      <c r="P2541" t="s">
        <v>37552</v>
      </c>
      <c r="Q2541">
        <v>66.366666666666703</v>
      </c>
      <c r="R2541">
        <v>29.3333333333333</v>
      </c>
      <c r="S2541">
        <v>4</v>
      </c>
      <c r="T2541">
        <v>15.98210944</v>
      </c>
      <c r="U2541">
        <v>95.161290320000006</v>
      </c>
      <c r="V2541">
        <v>115</v>
      </c>
      <c r="W2541">
        <v>16</v>
      </c>
    </row>
    <row r="2542" spans="1:23">
      <c r="A2542" t="s">
        <v>37541</v>
      </c>
      <c r="B2542" t="s">
        <v>6467</v>
      </c>
      <c r="C2542" t="s">
        <v>6469</v>
      </c>
      <c r="D2542">
        <v>2011</v>
      </c>
      <c r="E2542" t="s">
        <v>831</v>
      </c>
      <c r="F2542" t="s">
        <v>6472</v>
      </c>
      <c r="G2542">
        <v>6</v>
      </c>
      <c r="H2542" t="s">
        <v>13432</v>
      </c>
      <c r="J2542">
        <v>6</v>
      </c>
      <c r="K2542" t="s">
        <v>37019</v>
      </c>
      <c r="L2542" t="s">
        <v>37201</v>
      </c>
      <c r="M2542" t="s">
        <v>37542</v>
      </c>
      <c r="N2542" t="s">
        <v>37097</v>
      </c>
      <c r="O2542" t="s">
        <v>37098</v>
      </c>
      <c r="P2542" t="s">
        <v>37552</v>
      </c>
      <c r="Q2542">
        <v>66.366666666666703</v>
      </c>
      <c r="R2542">
        <v>29.3333333333333</v>
      </c>
      <c r="S2542">
        <v>4</v>
      </c>
      <c r="T2542">
        <v>17.63175713</v>
      </c>
      <c r="U2542">
        <v>62.096774189999998</v>
      </c>
      <c r="V2542">
        <v>115</v>
      </c>
      <c r="W2542">
        <v>17.5</v>
      </c>
    </row>
    <row r="2543" spans="1:23">
      <c r="A2543" t="s">
        <v>37541</v>
      </c>
      <c r="B2543" t="s">
        <v>6467</v>
      </c>
      <c r="C2543" t="s">
        <v>6469</v>
      </c>
      <c r="D2543">
        <v>2011</v>
      </c>
      <c r="E2543" t="s">
        <v>831</v>
      </c>
      <c r="F2543" t="s">
        <v>6472</v>
      </c>
      <c r="G2543">
        <v>6</v>
      </c>
      <c r="H2543" t="s">
        <v>13432</v>
      </c>
      <c r="J2543">
        <v>6</v>
      </c>
      <c r="K2543" t="s">
        <v>37019</v>
      </c>
      <c r="L2543" t="s">
        <v>37201</v>
      </c>
      <c r="M2543" t="s">
        <v>37542</v>
      </c>
      <c r="N2543" t="s">
        <v>37097</v>
      </c>
      <c r="O2543" t="s">
        <v>37098</v>
      </c>
      <c r="P2543" t="s">
        <v>37552</v>
      </c>
      <c r="Q2543">
        <v>66.366666666666703</v>
      </c>
      <c r="R2543">
        <v>29.3333333333333</v>
      </c>
      <c r="S2543">
        <v>4</v>
      </c>
      <c r="T2543">
        <v>19.128302869999999</v>
      </c>
      <c r="U2543">
        <v>31.854838709999999</v>
      </c>
      <c r="V2543">
        <v>115</v>
      </c>
      <c r="W2543">
        <v>19</v>
      </c>
    </row>
    <row r="2544" spans="1:23">
      <c r="A2544" t="s">
        <v>37541</v>
      </c>
      <c r="B2544" t="s">
        <v>6467</v>
      </c>
      <c r="C2544" t="s">
        <v>6469</v>
      </c>
      <c r="D2544">
        <v>2011</v>
      </c>
      <c r="E2544" t="s">
        <v>831</v>
      </c>
      <c r="F2544" t="s">
        <v>6472</v>
      </c>
      <c r="G2544">
        <v>6</v>
      </c>
      <c r="H2544" t="s">
        <v>13432</v>
      </c>
      <c r="J2544">
        <v>6</v>
      </c>
      <c r="K2544" t="s">
        <v>37019</v>
      </c>
      <c r="L2544" t="s">
        <v>37201</v>
      </c>
      <c r="M2544" t="s">
        <v>37542</v>
      </c>
      <c r="N2544" t="s">
        <v>37097</v>
      </c>
      <c r="O2544" t="s">
        <v>37098</v>
      </c>
      <c r="P2544" t="s">
        <v>37552</v>
      </c>
      <c r="Q2544">
        <v>66.366666666666703</v>
      </c>
      <c r="R2544">
        <v>29.3333333333333</v>
      </c>
      <c r="S2544">
        <v>4</v>
      </c>
      <c r="T2544">
        <v>20.523078829999999</v>
      </c>
      <c r="U2544">
        <v>5.2419354839999999</v>
      </c>
      <c r="V2544">
        <v>115</v>
      </c>
      <c r="W2544">
        <v>20.5</v>
      </c>
    </row>
    <row r="2545" spans="1:23">
      <c r="A2545" t="s">
        <v>37541</v>
      </c>
      <c r="B2545" t="s">
        <v>6467</v>
      </c>
      <c r="C2545" t="s">
        <v>6469</v>
      </c>
      <c r="D2545">
        <v>2011</v>
      </c>
      <c r="E2545" t="s">
        <v>831</v>
      </c>
      <c r="F2545" t="s">
        <v>6472</v>
      </c>
      <c r="G2545">
        <v>6</v>
      </c>
      <c r="H2545" t="s">
        <v>13432</v>
      </c>
      <c r="J2545">
        <v>6</v>
      </c>
      <c r="K2545" t="s">
        <v>37019</v>
      </c>
      <c r="L2545" t="s">
        <v>37201</v>
      </c>
      <c r="M2545" t="s">
        <v>37542</v>
      </c>
      <c r="N2545" t="s">
        <v>37097</v>
      </c>
      <c r="O2545" t="s">
        <v>37098</v>
      </c>
      <c r="P2545" t="s">
        <v>37553</v>
      </c>
      <c r="Q2545">
        <v>66.366666666666703</v>
      </c>
      <c r="R2545">
        <v>29.3333333333333</v>
      </c>
      <c r="S2545">
        <v>4</v>
      </c>
      <c r="T2545">
        <v>15.99889904</v>
      </c>
      <c r="U2545">
        <v>93.548387099999999</v>
      </c>
      <c r="V2545">
        <v>115</v>
      </c>
      <c r="W2545">
        <v>16</v>
      </c>
    </row>
    <row r="2546" spans="1:23">
      <c r="A2546" t="s">
        <v>37541</v>
      </c>
      <c r="B2546" t="s">
        <v>6467</v>
      </c>
      <c r="C2546" t="s">
        <v>6469</v>
      </c>
      <c r="D2546">
        <v>2011</v>
      </c>
      <c r="E2546" t="s">
        <v>831</v>
      </c>
      <c r="F2546" t="s">
        <v>6472</v>
      </c>
      <c r="G2546">
        <v>6</v>
      </c>
      <c r="H2546" t="s">
        <v>13432</v>
      </c>
      <c r="J2546">
        <v>6</v>
      </c>
      <c r="K2546" t="s">
        <v>37019</v>
      </c>
      <c r="L2546" t="s">
        <v>37201</v>
      </c>
      <c r="M2546" t="s">
        <v>37542</v>
      </c>
      <c r="N2546" t="s">
        <v>37097</v>
      </c>
      <c r="O2546" t="s">
        <v>37098</v>
      </c>
      <c r="P2546" t="s">
        <v>37553</v>
      </c>
      <c r="Q2546">
        <v>66.366666666666703</v>
      </c>
      <c r="R2546">
        <v>29.3333333333333</v>
      </c>
      <c r="S2546">
        <v>4</v>
      </c>
      <c r="T2546">
        <v>17.633614999999999</v>
      </c>
      <c r="U2546">
        <v>72.983870969999998</v>
      </c>
      <c r="V2546">
        <v>115</v>
      </c>
      <c r="W2546">
        <v>17.5</v>
      </c>
    </row>
    <row r="2547" spans="1:23">
      <c r="A2547" t="s">
        <v>37541</v>
      </c>
      <c r="B2547" t="s">
        <v>6467</v>
      </c>
      <c r="C2547" t="s">
        <v>6469</v>
      </c>
      <c r="D2547">
        <v>2011</v>
      </c>
      <c r="E2547" t="s">
        <v>831</v>
      </c>
      <c r="F2547" t="s">
        <v>6472</v>
      </c>
      <c r="G2547">
        <v>6</v>
      </c>
      <c r="H2547" t="s">
        <v>13432</v>
      </c>
      <c r="J2547">
        <v>6</v>
      </c>
      <c r="K2547" t="s">
        <v>37019</v>
      </c>
      <c r="L2547" t="s">
        <v>37201</v>
      </c>
      <c r="M2547" t="s">
        <v>37542</v>
      </c>
      <c r="N2547" t="s">
        <v>37097</v>
      </c>
      <c r="O2547" t="s">
        <v>37098</v>
      </c>
      <c r="P2547" t="s">
        <v>37553</v>
      </c>
      <c r="Q2547">
        <v>66.366666666666703</v>
      </c>
      <c r="R2547">
        <v>29.3333333333333</v>
      </c>
      <c r="S2547">
        <v>4</v>
      </c>
      <c r="T2547">
        <v>19.129541450000001</v>
      </c>
      <c r="U2547">
        <v>39.112903230000001</v>
      </c>
      <c r="V2547">
        <v>115</v>
      </c>
      <c r="W2547">
        <v>19</v>
      </c>
    </row>
    <row r="2548" spans="1:23">
      <c r="A2548" t="s">
        <v>37541</v>
      </c>
      <c r="B2548" t="s">
        <v>6467</v>
      </c>
      <c r="C2548" t="s">
        <v>6469</v>
      </c>
      <c r="D2548">
        <v>2011</v>
      </c>
      <c r="E2548" t="s">
        <v>831</v>
      </c>
      <c r="F2548" t="s">
        <v>6472</v>
      </c>
      <c r="G2548">
        <v>6</v>
      </c>
      <c r="H2548" t="s">
        <v>13432</v>
      </c>
      <c r="J2548">
        <v>6</v>
      </c>
      <c r="K2548" t="s">
        <v>37019</v>
      </c>
      <c r="L2548" t="s">
        <v>37201</v>
      </c>
      <c r="M2548" t="s">
        <v>37542</v>
      </c>
      <c r="N2548" t="s">
        <v>37097</v>
      </c>
      <c r="O2548" t="s">
        <v>37098</v>
      </c>
      <c r="P2548" t="s">
        <v>37553</v>
      </c>
      <c r="Q2548">
        <v>66.366666666666703</v>
      </c>
      <c r="R2548">
        <v>29.3333333333333</v>
      </c>
      <c r="S2548">
        <v>4</v>
      </c>
      <c r="T2548">
        <v>20.50759661</v>
      </c>
      <c r="U2548">
        <v>14.51612903</v>
      </c>
      <c r="V2548">
        <v>115</v>
      </c>
      <c r="W2548">
        <v>20.5</v>
      </c>
    </row>
    <row r="2549" spans="1:23">
      <c r="A2549" t="s">
        <v>37541</v>
      </c>
      <c r="B2549" t="s">
        <v>6467</v>
      </c>
      <c r="C2549" t="s">
        <v>6469</v>
      </c>
      <c r="D2549">
        <v>2011</v>
      </c>
      <c r="E2549" t="s">
        <v>831</v>
      </c>
      <c r="F2549" t="s">
        <v>6472</v>
      </c>
      <c r="G2549">
        <v>6</v>
      </c>
      <c r="H2549" t="s">
        <v>13432</v>
      </c>
      <c r="J2549">
        <v>6</v>
      </c>
      <c r="K2549" t="s">
        <v>37019</v>
      </c>
      <c r="L2549" t="s">
        <v>37201</v>
      </c>
      <c r="M2549" t="s">
        <v>37542</v>
      </c>
      <c r="N2549" t="s">
        <v>37097</v>
      </c>
      <c r="O2549" t="s">
        <v>37098</v>
      </c>
      <c r="P2549" t="s">
        <v>37554</v>
      </c>
      <c r="Q2549">
        <v>66.366666666666703</v>
      </c>
      <c r="R2549">
        <v>29.3333333333333</v>
      </c>
      <c r="S2549">
        <v>4</v>
      </c>
      <c r="T2549">
        <v>15.998830229999999</v>
      </c>
      <c r="U2549">
        <v>93.145161290000004</v>
      </c>
      <c r="V2549">
        <v>115</v>
      </c>
      <c r="W2549">
        <v>16</v>
      </c>
    </row>
    <row r="2550" spans="1:23">
      <c r="A2550" t="s">
        <v>37541</v>
      </c>
      <c r="B2550" t="s">
        <v>6467</v>
      </c>
      <c r="C2550" t="s">
        <v>6469</v>
      </c>
      <c r="D2550">
        <v>2011</v>
      </c>
      <c r="E2550" t="s">
        <v>831</v>
      </c>
      <c r="F2550" t="s">
        <v>6472</v>
      </c>
      <c r="G2550">
        <v>6</v>
      </c>
      <c r="H2550" t="s">
        <v>13432</v>
      </c>
      <c r="J2550">
        <v>6</v>
      </c>
      <c r="K2550" t="s">
        <v>37019</v>
      </c>
      <c r="L2550" t="s">
        <v>37201</v>
      </c>
      <c r="M2550" t="s">
        <v>37542</v>
      </c>
      <c r="N2550" t="s">
        <v>37097</v>
      </c>
      <c r="O2550" t="s">
        <v>37098</v>
      </c>
      <c r="P2550" t="s">
        <v>37554</v>
      </c>
      <c r="Q2550">
        <v>66.366666666666703</v>
      </c>
      <c r="R2550">
        <v>29.3333333333333</v>
      </c>
      <c r="S2550">
        <v>4</v>
      </c>
      <c r="T2550">
        <v>17.635541669999999</v>
      </c>
      <c r="U2550">
        <v>84.274193550000007</v>
      </c>
      <c r="V2550">
        <v>115</v>
      </c>
      <c r="W2550">
        <v>17.5</v>
      </c>
    </row>
    <row r="2551" spans="1:23">
      <c r="A2551" t="s">
        <v>37541</v>
      </c>
      <c r="B2551" t="s">
        <v>6467</v>
      </c>
      <c r="C2551" t="s">
        <v>6469</v>
      </c>
      <c r="D2551">
        <v>2011</v>
      </c>
      <c r="E2551" t="s">
        <v>831</v>
      </c>
      <c r="F2551" t="s">
        <v>6472</v>
      </c>
      <c r="G2551">
        <v>6</v>
      </c>
      <c r="H2551" t="s">
        <v>13432</v>
      </c>
      <c r="J2551">
        <v>6</v>
      </c>
      <c r="K2551" t="s">
        <v>37019</v>
      </c>
      <c r="L2551" t="s">
        <v>37201</v>
      </c>
      <c r="M2551" t="s">
        <v>37542</v>
      </c>
      <c r="N2551" t="s">
        <v>37097</v>
      </c>
      <c r="O2551" t="s">
        <v>37098</v>
      </c>
      <c r="P2551" t="s">
        <v>37554</v>
      </c>
      <c r="Q2551">
        <v>66.366666666666703</v>
      </c>
      <c r="R2551">
        <v>29.3333333333333</v>
      </c>
      <c r="S2551">
        <v>4</v>
      </c>
      <c r="T2551">
        <v>19.13552791</v>
      </c>
      <c r="U2551">
        <v>74.193548390000004</v>
      </c>
      <c r="V2551">
        <v>115</v>
      </c>
      <c r="W2551">
        <v>19</v>
      </c>
    </row>
    <row r="2552" spans="1:23">
      <c r="A2552" t="s">
        <v>37541</v>
      </c>
      <c r="B2552" t="s">
        <v>6467</v>
      </c>
      <c r="C2552" t="s">
        <v>6469</v>
      </c>
      <c r="D2552">
        <v>2011</v>
      </c>
      <c r="E2552" t="s">
        <v>831</v>
      </c>
      <c r="F2552" t="s">
        <v>6472</v>
      </c>
      <c r="G2552">
        <v>6</v>
      </c>
      <c r="H2552" t="s">
        <v>13432</v>
      </c>
      <c r="J2552">
        <v>6</v>
      </c>
      <c r="K2552" t="s">
        <v>37019</v>
      </c>
      <c r="L2552" t="s">
        <v>37201</v>
      </c>
      <c r="M2552" t="s">
        <v>37542</v>
      </c>
      <c r="N2552" t="s">
        <v>37097</v>
      </c>
      <c r="O2552" t="s">
        <v>37098</v>
      </c>
      <c r="P2552" t="s">
        <v>37554</v>
      </c>
      <c r="Q2552">
        <v>66.366666666666703</v>
      </c>
      <c r="R2552">
        <v>29.3333333333333</v>
      </c>
      <c r="S2552">
        <v>4</v>
      </c>
      <c r="T2552">
        <v>20.5270698</v>
      </c>
      <c r="U2552">
        <v>28.629032259999999</v>
      </c>
      <c r="V2552">
        <v>115</v>
      </c>
      <c r="W2552">
        <v>20.5</v>
      </c>
    </row>
    <row r="2553" spans="1:23">
      <c r="A2553" t="s">
        <v>37541</v>
      </c>
      <c r="B2553" t="s">
        <v>6467</v>
      </c>
      <c r="C2553" t="s">
        <v>6469</v>
      </c>
      <c r="D2553">
        <v>2011</v>
      </c>
      <c r="E2553" t="s">
        <v>831</v>
      </c>
      <c r="F2553" t="s">
        <v>6472</v>
      </c>
      <c r="G2553">
        <v>6</v>
      </c>
      <c r="H2553" t="s">
        <v>13432</v>
      </c>
      <c r="J2553">
        <v>6</v>
      </c>
      <c r="K2553" t="s">
        <v>37019</v>
      </c>
      <c r="L2553" t="s">
        <v>37201</v>
      </c>
      <c r="M2553" t="s">
        <v>37542</v>
      </c>
      <c r="N2553" t="s">
        <v>37097</v>
      </c>
      <c r="O2553" t="s">
        <v>37098</v>
      </c>
      <c r="P2553" t="s">
        <v>37341</v>
      </c>
      <c r="Q2553">
        <v>64.400000000000006</v>
      </c>
      <c r="R2553">
        <v>27.8333333333333</v>
      </c>
      <c r="S2553">
        <v>4</v>
      </c>
      <c r="T2553">
        <v>16.031422764227599</v>
      </c>
      <c r="U2553">
        <v>98.3333333333333</v>
      </c>
      <c r="V2553">
        <v>115</v>
      </c>
      <c r="W2553">
        <v>16</v>
      </c>
    </row>
    <row r="2554" spans="1:23">
      <c r="A2554" t="s">
        <v>37541</v>
      </c>
      <c r="B2554" t="s">
        <v>6467</v>
      </c>
      <c r="C2554" t="s">
        <v>6469</v>
      </c>
      <c r="D2554">
        <v>2011</v>
      </c>
      <c r="E2554" t="s">
        <v>831</v>
      </c>
      <c r="F2554" t="s">
        <v>6472</v>
      </c>
      <c r="G2554">
        <v>6</v>
      </c>
      <c r="H2554" t="s">
        <v>13432</v>
      </c>
      <c r="J2554">
        <v>6</v>
      </c>
      <c r="K2554" t="s">
        <v>37019</v>
      </c>
      <c r="L2554" t="s">
        <v>37201</v>
      </c>
      <c r="M2554" t="s">
        <v>37542</v>
      </c>
      <c r="N2554" t="s">
        <v>37097</v>
      </c>
      <c r="O2554" t="s">
        <v>37098</v>
      </c>
      <c r="P2554" t="s">
        <v>37341</v>
      </c>
      <c r="Q2554">
        <v>64.400000000000006</v>
      </c>
      <c r="R2554">
        <v>27.8333333333333</v>
      </c>
      <c r="S2554">
        <v>4</v>
      </c>
      <c r="T2554">
        <v>17.6678861788617</v>
      </c>
      <c r="U2554">
        <v>83.3333333333333</v>
      </c>
      <c r="V2554">
        <v>115</v>
      </c>
      <c r="W2554">
        <v>17.5</v>
      </c>
    </row>
    <row r="2555" spans="1:23">
      <c r="A2555" t="s">
        <v>37541</v>
      </c>
      <c r="B2555" t="s">
        <v>6467</v>
      </c>
      <c r="C2555" t="s">
        <v>6469</v>
      </c>
      <c r="D2555">
        <v>2011</v>
      </c>
      <c r="E2555" t="s">
        <v>831</v>
      </c>
      <c r="F2555" t="s">
        <v>6472</v>
      </c>
      <c r="G2555">
        <v>6</v>
      </c>
      <c r="H2555" t="s">
        <v>13432</v>
      </c>
      <c r="J2555">
        <v>6</v>
      </c>
      <c r="K2555" t="s">
        <v>37019</v>
      </c>
      <c r="L2555" t="s">
        <v>37201</v>
      </c>
      <c r="M2555" t="s">
        <v>37542</v>
      </c>
      <c r="N2555" t="s">
        <v>37097</v>
      </c>
      <c r="O2555" t="s">
        <v>37098</v>
      </c>
      <c r="P2555" t="s">
        <v>37341</v>
      </c>
      <c r="Q2555">
        <v>64.400000000000006</v>
      </c>
      <c r="R2555">
        <v>27.8333333333333</v>
      </c>
      <c r="S2555">
        <v>4</v>
      </c>
      <c r="T2555">
        <v>19.1910264227642</v>
      </c>
      <c r="U2555">
        <v>4.5833333333333099</v>
      </c>
      <c r="V2555">
        <v>115</v>
      </c>
      <c r="W2555">
        <v>19</v>
      </c>
    </row>
    <row r="2556" spans="1:23">
      <c r="A2556" t="s">
        <v>37541</v>
      </c>
      <c r="B2556" t="s">
        <v>6467</v>
      </c>
      <c r="C2556" t="s">
        <v>6469</v>
      </c>
      <c r="D2556">
        <v>2011</v>
      </c>
      <c r="E2556" t="s">
        <v>831</v>
      </c>
      <c r="F2556" t="s">
        <v>6472</v>
      </c>
      <c r="G2556">
        <v>6</v>
      </c>
      <c r="H2556" t="s">
        <v>13432</v>
      </c>
      <c r="J2556">
        <v>6</v>
      </c>
      <c r="K2556" t="s">
        <v>37019</v>
      </c>
      <c r="L2556" t="s">
        <v>37201</v>
      </c>
      <c r="M2556" t="s">
        <v>37542</v>
      </c>
      <c r="N2556" t="s">
        <v>37097</v>
      </c>
      <c r="O2556" t="s">
        <v>37098</v>
      </c>
      <c r="P2556" t="s">
        <v>37341</v>
      </c>
      <c r="Q2556">
        <v>64.400000000000006</v>
      </c>
      <c r="R2556">
        <v>27.8333333333333</v>
      </c>
      <c r="S2556">
        <v>4</v>
      </c>
      <c r="T2556">
        <v>20.5737398373983</v>
      </c>
      <c r="U2556">
        <v>3.3333333333333099</v>
      </c>
      <c r="V2556">
        <v>115</v>
      </c>
      <c r="W2556">
        <v>20.5</v>
      </c>
    </row>
    <row r="2557" spans="1:23">
      <c r="A2557" t="s">
        <v>37541</v>
      </c>
      <c r="B2557" t="s">
        <v>6467</v>
      </c>
      <c r="C2557" t="s">
        <v>6469</v>
      </c>
      <c r="D2557">
        <v>2011</v>
      </c>
      <c r="E2557" t="s">
        <v>831</v>
      </c>
      <c r="F2557" t="s">
        <v>6472</v>
      </c>
      <c r="G2557">
        <v>6</v>
      </c>
      <c r="H2557" t="s">
        <v>13432</v>
      </c>
      <c r="J2557">
        <v>6</v>
      </c>
      <c r="K2557" t="s">
        <v>37019</v>
      </c>
      <c r="L2557" t="s">
        <v>37201</v>
      </c>
      <c r="M2557" t="s">
        <v>37542</v>
      </c>
      <c r="N2557" t="s">
        <v>37097</v>
      </c>
      <c r="O2557" t="s">
        <v>37098</v>
      </c>
      <c r="P2557" t="s">
        <v>37555</v>
      </c>
      <c r="Q2557">
        <v>64.400000000000006</v>
      </c>
      <c r="R2557">
        <v>27.8333333333333</v>
      </c>
      <c r="S2557">
        <v>4</v>
      </c>
      <c r="T2557">
        <v>15.9948577235772</v>
      </c>
      <c r="U2557">
        <v>84.1666666666666</v>
      </c>
      <c r="V2557">
        <v>115</v>
      </c>
      <c r="W2557">
        <v>16</v>
      </c>
    </row>
    <row r="2558" spans="1:23">
      <c r="A2558" t="s">
        <v>37541</v>
      </c>
      <c r="B2558" t="s">
        <v>6467</v>
      </c>
      <c r="C2558" t="s">
        <v>6469</v>
      </c>
      <c r="D2558">
        <v>2011</v>
      </c>
      <c r="E2558" t="s">
        <v>831</v>
      </c>
      <c r="F2558" t="s">
        <v>6472</v>
      </c>
      <c r="G2558">
        <v>6</v>
      </c>
      <c r="H2558" t="s">
        <v>13432</v>
      </c>
      <c r="J2558">
        <v>6</v>
      </c>
      <c r="K2558" t="s">
        <v>37019</v>
      </c>
      <c r="L2558" t="s">
        <v>37201</v>
      </c>
      <c r="M2558" t="s">
        <v>37542</v>
      </c>
      <c r="N2558" t="s">
        <v>37097</v>
      </c>
      <c r="O2558" t="s">
        <v>37098</v>
      </c>
      <c r="P2558" t="s">
        <v>37555</v>
      </c>
      <c r="Q2558">
        <v>64.400000000000006</v>
      </c>
      <c r="R2558">
        <v>27.8333333333333</v>
      </c>
      <c r="S2558">
        <v>4</v>
      </c>
      <c r="T2558">
        <v>17.660772357723499</v>
      </c>
      <c r="U2558">
        <v>41.6666666666666</v>
      </c>
      <c r="V2558">
        <v>115</v>
      </c>
      <c r="W2558">
        <v>17.5</v>
      </c>
    </row>
    <row r="2559" spans="1:23">
      <c r="A2559" t="s">
        <v>37541</v>
      </c>
      <c r="B2559" t="s">
        <v>6467</v>
      </c>
      <c r="C2559" t="s">
        <v>6469</v>
      </c>
      <c r="D2559">
        <v>2011</v>
      </c>
      <c r="E2559" t="s">
        <v>831</v>
      </c>
      <c r="F2559" t="s">
        <v>6472</v>
      </c>
      <c r="G2559">
        <v>6</v>
      </c>
      <c r="H2559" t="s">
        <v>13432</v>
      </c>
      <c r="J2559">
        <v>6</v>
      </c>
      <c r="K2559" t="s">
        <v>37019</v>
      </c>
      <c r="L2559" t="s">
        <v>37201</v>
      </c>
      <c r="M2559" t="s">
        <v>37542</v>
      </c>
      <c r="N2559" t="s">
        <v>37097</v>
      </c>
      <c r="O2559" t="s">
        <v>37098</v>
      </c>
      <c r="P2559" t="s">
        <v>37555</v>
      </c>
      <c r="Q2559">
        <v>64.400000000000006</v>
      </c>
      <c r="R2559">
        <v>27.8333333333333</v>
      </c>
      <c r="S2559">
        <v>4</v>
      </c>
      <c r="T2559">
        <v>19.176087398373902</v>
      </c>
      <c r="U2559">
        <v>17.0833333333333</v>
      </c>
      <c r="V2559">
        <v>115</v>
      </c>
      <c r="W2559">
        <v>19</v>
      </c>
    </row>
    <row r="2560" spans="1:23">
      <c r="A2560" t="s">
        <v>37541</v>
      </c>
      <c r="B2560" t="s">
        <v>6467</v>
      </c>
      <c r="C2560" t="s">
        <v>6469</v>
      </c>
      <c r="D2560">
        <v>2011</v>
      </c>
      <c r="E2560" t="s">
        <v>831</v>
      </c>
      <c r="F2560" t="s">
        <v>6472</v>
      </c>
      <c r="G2560">
        <v>6</v>
      </c>
      <c r="H2560" t="s">
        <v>13432</v>
      </c>
      <c r="J2560">
        <v>6</v>
      </c>
      <c r="K2560" t="s">
        <v>37019</v>
      </c>
      <c r="L2560" t="s">
        <v>37201</v>
      </c>
      <c r="M2560" t="s">
        <v>37542</v>
      </c>
      <c r="N2560" t="s">
        <v>37097</v>
      </c>
      <c r="O2560" t="s">
        <v>37098</v>
      </c>
      <c r="P2560" t="s">
        <v>37555</v>
      </c>
      <c r="Q2560">
        <v>64.400000000000006</v>
      </c>
      <c r="R2560">
        <v>27.8333333333333</v>
      </c>
      <c r="S2560">
        <v>4</v>
      </c>
      <c r="T2560">
        <v>20.574593495934899</v>
      </c>
      <c r="U2560">
        <v>8.3333333333333108</v>
      </c>
      <c r="V2560">
        <v>115</v>
      </c>
      <c r="W2560">
        <v>20.5</v>
      </c>
    </row>
    <row r="2561" spans="1:23">
      <c r="A2561" t="s">
        <v>37541</v>
      </c>
      <c r="B2561" t="s">
        <v>6467</v>
      </c>
      <c r="C2561" t="s">
        <v>6469</v>
      </c>
      <c r="D2561">
        <v>2011</v>
      </c>
      <c r="E2561" t="s">
        <v>831</v>
      </c>
      <c r="F2561" t="s">
        <v>6472</v>
      </c>
      <c r="G2561">
        <v>6</v>
      </c>
      <c r="H2561" t="s">
        <v>13432</v>
      </c>
      <c r="J2561">
        <v>6</v>
      </c>
      <c r="K2561" t="s">
        <v>37019</v>
      </c>
      <c r="L2561" t="s">
        <v>37201</v>
      </c>
      <c r="M2561" t="s">
        <v>37542</v>
      </c>
      <c r="N2561" t="s">
        <v>37097</v>
      </c>
      <c r="O2561" t="s">
        <v>37098</v>
      </c>
      <c r="P2561" t="s">
        <v>37556</v>
      </c>
      <c r="Q2561">
        <v>64.400000000000006</v>
      </c>
      <c r="R2561">
        <v>27.8333333333333</v>
      </c>
      <c r="S2561">
        <v>6</v>
      </c>
      <c r="T2561">
        <v>14.0162195121951</v>
      </c>
      <c r="U2561">
        <v>95</v>
      </c>
      <c r="V2561">
        <v>115</v>
      </c>
      <c r="W2561">
        <v>14</v>
      </c>
    </row>
    <row r="2562" spans="1:23">
      <c r="A2562" t="s">
        <v>37541</v>
      </c>
      <c r="B2562" t="s">
        <v>6467</v>
      </c>
      <c r="C2562" t="s">
        <v>6469</v>
      </c>
      <c r="D2562">
        <v>2011</v>
      </c>
      <c r="E2562" t="s">
        <v>831</v>
      </c>
      <c r="F2562" t="s">
        <v>6472</v>
      </c>
      <c r="G2562">
        <v>6</v>
      </c>
      <c r="H2562" t="s">
        <v>13432</v>
      </c>
      <c r="J2562">
        <v>6</v>
      </c>
      <c r="K2562" t="s">
        <v>37019</v>
      </c>
      <c r="L2562" t="s">
        <v>37201</v>
      </c>
      <c r="M2562" t="s">
        <v>37542</v>
      </c>
      <c r="N2562" t="s">
        <v>37097</v>
      </c>
      <c r="O2562" t="s">
        <v>37098</v>
      </c>
      <c r="P2562" t="s">
        <v>37556</v>
      </c>
      <c r="Q2562">
        <v>64.400000000000006</v>
      </c>
      <c r="R2562">
        <v>27.8333333333333</v>
      </c>
      <c r="S2562">
        <v>6</v>
      </c>
      <c r="T2562">
        <v>14.989603658536501</v>
      </c>
      <c r="U2562">
        <v>96.25</v>
      </c>
      <c r="V2562">
        <v>115</v>
      </c>
      <c r="W2562">
        <v>15</v>
      </c>
    </row>
    <row r="2563" spans="1:23">
      <c r="A2563" t="s">
        <v>37541</v>
      </c>
      <c r="B2563" t="s">
        <v>6467</v>
      </c>
      <c r="C2563" t="s">
        <v>6469</v>
      </c>
      <c r="D2563">
        <v>2011</v>
      </c>
      <c r="E2563" t="s">
        <v>831</v>
      </c>
      <c r="F2563" t="s">
        <v>6472</v>
      </c>
      <c r="G2563">
        <v>6</v>
      </c>
      <c r="H2563" t="s">
        <v>13432</v>
      </c>
      <c r="J2563">
        <v>6</v>
      </c>
      <c r="K2563" t="s">
        <v>37019</v>
      </c>
      <c r="L2563" t="s">
        <v>37201</v>
      </c>
      <c r="M2563" t="s">
        <v>37542</v>
      </c>
      <c r="N2563" t="s">
        <v>37097</v>
      </c>
      <c r="O2563" t="s">
        <v>37098</v>
      </c>
      <c r="P2563" t="s">
        <v>37556</v>
      </c>
      <c r="Q2563">
        <v>64.400000000000006</v>
      </c>
      <c r="R2563">
        <v>27.8333333333333</v>
      </c>
      <c r="S2563">
        <v>6</v>
      </c>
      <c r="T2563">
        <v>16.011077235772301</v>
      </c>
      <c r="U2563">
        <v>79.1666666666666</v>
      </c>
      <c r="V2563">
        <v>115</v>
      </c>
      <c r="W2563">
        <v>16</v>
      </c>
    </row>
    <row r="2564" spans="1:23">
      <c r="A2564" t="s">
        <v>37541</v>
      </c>
      <c r="B2564" t="s">
        <v>6467</v>
      </c>
      <c r="C2564" t="s">
        <v>6469</v>
      </c>
      <c r="D2564">
        <v>2011</v>
      </c>
      <c r="E2564" t="s">
        <v>831</v>
      </c>
      <c r="F2564" t="s">
        <v>6472</v>
      </c>
      <c r="G2564">
        <v>6</v>
      </c>
      <c r="H2564" t="s">
        <v>13432</v>
      </c>
      <c r="J2564">
        <v>6</v>
      </c>
      <c r="K2564" t="s">
        <v>37019</v>
      </c>
      <c r="L2564" t="s">
        <v>37201</v>
      </c>
      <c r="M2564" t="s">
        <v>37542</v>
      </c>
      <c r="N2564" t="s">
        <v>37097</v>
      </c>
      <c r="O2564" t="s">
        <v>37098</v>
      </c>
      <c r="P2564" t="s">
        <v>37556</v>
      </c>
      <c r="Q2564">
        <v>64.400000000000006</v>
      </c>
      <c r="R2564">
        <v>27.8333333333333</v>
      </c>
      <c r="S2564">
        <v>6</v>
      </c>
      <c r="T2564">
        <v>17.661199186991801</v>
      </c>
      <c r="U2564">
        <v>44.1666666666666</v>
      </c>
      <c r="V2564">
        <v>115</v>
      </c>
      <c r="W2564">
        <v>17.5</v>
      </c>
    </row>
    <row r="2565" spans="1:23">
      <c r="A2565" t="s">
        <v>37541</v>
      </c>
      <c r="B2565" t="s">
        <v>6467</v>
      </c>
      <c r="C2565" t="s">
        <v>6469</v>
      </c>
      <c r="D2565">
        <v>2011</v>
      </c>
      <c r="E2565" t="s">
        <v>831</v>
      </c>
      <c r="F2565" t="s">
        <v>6472</v>
      </c>
      <c r="G2565">
        <v>6</v>
      </c>
      <c r="H2565" t="s">
        <v>13432</v>
      </c>
      <c r="J2565">
        <v>6</v>
      </c>
      <c r="K2565" t="s">
        <v>37019</v>
      </c>
      <c r="L2565" t="s">
        <v>37201</v>
      </c>
      <c r="M2565" t="s">
        <v>37542</v>
      </c>
      <c r="N2565" t="s">
        <v>37097</v>
      </c>
      <c r="O2565" t="s">
        <v>37098</v>
      </c>
      <c r="P2565" t="s">
        <v>37556</v>
      </c>
      <c r="Q2565">
        <v>64.400000000000006</v>
      </c>
      <c r="R2565">
        <v>27.8333333333333</v>
      </c>
      <c r="S2565">
        <v>6</v>
      </c>
      <c r="T2565">
        <v>19.175731707316999</v>
      </c>
      <c r="U2565">
        <v>15</v>
      </c>
      <c r="V2565">
        <v>115</v>
      </c>
      <c r="W2565">
        <v>19</v>
      </c>
    </row>
    <row r="2566" spans="1:23">
      <c r="A2566" t="s">
        <v>37541</v>
      </c>
      <c r="B2566" t="s">
        <v>6467</v>
      </c>
      <c r="C2566" t="s">
        <v>6469</v>
      </c>
      <c r="D2566">
        <v>2011</v>
      </c>
      <c r="E2566" t="s">
        <v>831</v>
      </c>
      <c r="F2566" t="s">
        <v>6472</v>
      </c>
      <c r="G2566">
        <v>6</v>
      </c>
      <c r="H2566" t="s">
        <v>13432</v>
      </c>
      <c r="J2566">
        <v>6</v>
      </c>
      <c r="K2566" t="s">
        <v>37019</v>
      </c>
      <c r="L2566" t="s">
        <v>37201</v>
      </c>
      <c r="M2566" t="s">
        <v>37542</v>
      </c>
      <c r="N2566" t="s">
        <v>37097</v>
      </c>
      <c r="O2566" t="s">
        <v>37098</v>
      </c>
      <c r="P2566" t="s">
        <v>37556</v>
      </c>
      <c r="Q2566">
        <v>64.400000000000006</v>
      </c>
      <c r="R2566">
        <v>27.8333333333333</v>
      </c>
      <c r="S2566">
        <v>6</v>
      </c>
      <c r="T2566">
        <v>20.5735264227642</v>
      </c>
      <c r="U2566">
        <v>2.0833333333333099</v>
      </c>
      <c r="V2566">
        <v>115</v>
      </c>
      <c r="W2566">
        <v>20.5</v>
      </c>
    </row>
    <row r="2567" spans="1:23">
      <c r="A2567" t="s">
        <v>37541</v>
      </c>
      <c r="B2567" t="s">
        <v>6467</v>
      </c>
      <c r="C2567" t="s">
        <v>6469</v>
      </c>
      <c r="D2567">
        <v>2011</v>
      </c>
      <c r="E2567" t="s">
        <v>831</v>
      </c>
      <c r="F2567" t="s">
        <v>6472</v>
      </c>
      <c r="G2567">
        <v>6</v>
      </c>
      <c r="H2567" t="s">
        <v>13432</v>
      </c>
      <c r="J2567">
        <v>6</v>
      </c>
      <c r="K2567" t="s">
        <v>37019</v>
      </c>
      <c r="L2567" t="s">
        <v>37201</v>
      </c>
      <c r="M2567" t="s">
        <v>37542</v>
      </c>
      <c r="N2567" t="s">
        <v>37097</v>
      </c>
      <c r="O2567" t="s">
        <v>37098</v>
      </c>
      <c r="P2567" t="s">
        <v>37557</v>
      </c>
      <c r="Q2567">
        <v>64.400000000000006</v>
      </c>
      <c r="R2567">
        <v>27.8333333333333</v>
      </c>
      <c r="S2567">
        <v>6</v>
      </c>
      <c r="T2567">
        <v>14.015650406503999</v>
      </c>
      <c r="U2567">
        <v>91.6666666666666</v>
      </c>
      <c r="V2567">
        <v>115</v>
      </c>
      <c r="W2567">
        <v>14</v>
      </c>
    </row>
    <row r="2568" spans="1:23">
      <c r="A2568" t="s">
        <v>37541</v>
      </c>
      <c r="B2568" t="s">
        <v>6467</v>
      </c>
      <c r="C2568" t="s">
        <v>6469</v>
      </c>
      <c r="D2568">
        <v>2011</v>
      </c>
      <c r="E2568" t="s">
        <v>831</v>
      </c>
      <c r="F2568" t="s">
        <v>6472</v>
      </c>
      <c r="G2568">
        <v>6</v>
      </c>
      <c r="H2568" t="s">
        <v>13432</v>
      </c>
      <c r="J2568">
        <v>6</v>
      </c>
      <c r="K2568" t="s">
        <v>37019</v>
      </c>
      <c r="L2568" t="s">
        <v>37201</v>
      </c>
      <c r="M2568" t="s">
        <v>37542</v>
      </c>
      <c r="N2568" t="s">
        <v>37097</v>
      </c>
      <c r="O2568" t="s">
        <v>37098</v>
      </c>
      <c r="P2568" t="s">
        <v>37557</v>
      </c>
      <c r="Q2568">
        <v>64.400000000000006</v>
      </c>
      <c r="R2568">
        <v>27.8333333333333</v>
      </c>
      <c r="S2568">
        <v>6</v>
      </c>
      <c r="T2568">
        <v>14.9876829268292</v>
      </c>
      <c r="U2568">
        <v>85</v>
      </c>
      <c r="V2568">
        <v>115</v>
      </c>
      <c r="W2568">
        <v>15</v>
      </c>
    </row>
    <row r="2569" spans="1:23">
      <c r="A2569" t="s">
        <v>37541</v>
      </c>
      <c r="B2569" t="s">
        <v>6467</v>
      </c>
      <c r="C2569" t="s">
        <v>6469</v>
      </c>
      <c r="D2569">
        <v>2011</v>
      </c>
      <c r="E2569" t="s">
        <v>831</v>
      </c>
      <c r="F2569" t="s">
        <v>6472</v>
      </c>
      <c r="G2569">
        <v>6</v>
      </c>
      <c r="H2569" t="s">
        <v>13432</v>
      </c>
      <c r="J2569">
        <v>6</v>
      </c>
      <c r="K2569" t="s">
        <v>37019</v>
      </c>
      <c r="L2569" t="s">
        <v>37201</v>
      </c>
      <c r="M2569" t="s">
        <v>37542</v>
      </c>
      <c r="N2569" t="s">
        <v>37097</v>
      </c>
      <c r="O2569" t="s">
        <v>37098</v>
      </c>
      <c r="P2569" t="s">
        <v>37557</v>
      </c>
      <c r="Q2569">
        <v>64.400000000000006</v>
      </c>
      <c r="R2569">
        <v>27.8333333333333</v>
      </c>
      <c r="S2569">
        <v>6</v>
      </c>
      <c r="T2569">
        <v>16.0448678861788</v>
      </c>
      <c r="U2569">
        <v>77.0833333333333</v>
      </c>
      <c r="V2569">
        <v>115</v>
      </c>
      <c r="W2569">
        <v>16</v>
      </c>
    </row>
    <row r="2570" spans="1:23">
      <c r="A2570" t="s">
        <v>37541</v>
      </c>
      <c r="B2570" t="s">
        <v>6467</v>
      </c>
      <c r="C2570" t="s">
        <v>6469</v>
      </c>
      <c r="D2570">
        <v>2011</v>
      </c>
      <c r="E2570" t="s">
        <v>831</v>
      </c>
      <c r="F2570" t="s">
        <v>6472</v>
      </c>
      <c r="G2570">
        <v>6</v>
      </c>
      <c r="H2570" t="s">
        <v>13432</v>
      </c>
      <c r="J2570">
        <v>6</v>
      </c>
      <c r="K2570" t="s">
        <v>37019</v>
      </c>
      <c r="L2570" t="s">
        <v>37201</v>
      </c>
      <c r="M2570" t="s">
        <v>37542</v>
      </c>
      <c r="N2570" t="s">
        <v>37097</v>
      </c>
      <c r="O2570" t="s">
        <v>37098</v>
      </c>
      <c r="P2570" t="s">
        <v>37557</v>
      </c>
      <c r="Q2570">
        <v>64.400000000000006</v>
      </c>
      <c r="R2570">
        <v>27.8333333333333</v>
      </c>
      <c r="S2570">
        <v>6</v>
      </c>
      <c r="T2570">
        <v>17.6565040650406</v>
      </c>
      <c r="U2570">
        <v>16.6666666666666</v>
      </c>
      <c r="V2570">
        <v>115</v>
      </c>
      <c r="W2570">
        <v>17.5</v>
      </c>
    </row>
    <row r="2571" spans="1:23">
      <c r="A2571" t="s">
        <v>37541</v>
      </c>
      <c r="B2571" t="s">
        <v>6467</v>
      </c>
      <c r="C2571" t="s">
        <v>6469</v>
      </c>
      <c r="D2571">
        <v>2011</v>
      </c>
      <c r="E2571" t="s">
        <v>831</v>
      </c>
      <c r="F2571" t="s">
        <v>6472</v>
      </c>
      <c r="G2571">
        <v>6</v>
      </c>
      <c r="H2571" t="s">
        <v>13432</v>
      </c>
      <c r="J2571">
        <v>6</v>
      </c>
      <c r="K2571" t="s">
        <v>37019</v>
      </c>
      <c r="L2571" t="s">
        <v>37201</v>
      </c>
      <c r="M2571" t="s">
        <v>37542</v>
      </c>
      <c r="N2571" t="s">
        <v>37097</v>
      </c>
      <c r="O2571" t="s">
        <v>37098</v>
      </c>
      <c r="P2571" t="s">
        <v>37557</v>
      </c>
      <c r="Q2571">
        <v>64.400000000000006</v>
      </c>
      <c r="R2571">
        <v>27.8333333333333</v>
      </c>
      <c r="S2571">
        <v>6</v>
      </c>
      <c r="T2571">
        <v>19.173668699186901</v>
      </c>
      <c r="U2571">
        <v>2.9166666666666199</v>
      </c>
      <c r="V2571">
        <v>115</v>
      </c>
      <c r="W2571">
        <v>19</v>
      </c>
    </row>
    <row r="2572" spans="1:23">
      <c r="A2572" t="s">
        <v>37541</v>
      </c>
      <c r="B2572" t="s">
        <v>6467</v>
      </c>
      <c r="C2572" t="s">
        <v>6469</v>
      </c>
      <c r="D2572">
        <v>2011</v>
      </c>
      <c r="E2572" t="s">
        <v>831</v>
      </c>
      <c r="F2572" t="s">
        <v>6472</v>
      </c>
      <c r="G2572">
        <v>6</v>
      </c>
      <c r="H2572" t="s">
        <v>13432</v>
      </c>
      <c r="J2572">
        <v>6</v>
      </c>
      <c r="K2572" t="s">
        <v>37019</v>
      </c>
      <c r="L2572" t="s">
        <v>37201</v>
      </c>
      <c r="M2572" t="s">
        <v>37542</v>
      </c>
      <c r="N2572" t="s">
        <v>37097</v>
      </c>
      <c r="O2572" t="s">
        <v>37098</v>
      </c>
      <c r="P2572" t="s">
        <v>37557</v>
      </c>
      <c r="Q2572">
        <v>64.400000000000006</v>
      </c>
      <c r="R2572">
        <v>27.8333333333333</v>
      </c>
      <c r="S2572">
        <v>6</v>
      </c>
      <c r="T2572">
        <v>20.539095528455199</v>
      </c>
      <c r="U2572">
        <v>0.41666666666662799</v>
      </c>
      <c r="V2572">
        <v>115</v>
      </c>
      <c r="W2572">
        <v>20.5</v>
      </c>
    </row>
    <row r="2573" spans="1:23">
      <c r="A2573" t="s">
        <v>37541</v>
      </c>
      <c r="B2573" t="s">
        <v>6467</v>
      </c>
      <c r="C2573" t="s">
        <v>6469</v>
      </c>
      <c r="D2573">
        <v>2011</v>
      </c>
      <c r="E2573" t="s">
        <v>831</v>
      </c>
      <c r="F2573" t="s">
        <v>6472</v>
      </c>
      <c r="G2573">
        <v>6</v>
      </c>
      <c r="H2573" t="s">
        <v>13432</v>
      </c>
      <c r="J2573">
        <v>6</v>
      </c>
      <c r="K2573" t="s">
        <v>37019</v>
      </c>
      <c r="L2573" t="s">
        <v>37201</v>
      </c>
      <c r="M2573" t="s">
        <v>37542</v>
      </c>
      <c r="N2573" t="s">
        <v>37097</v>
      </c>
      <c r="O2573" t="s">
        <v>37098</v>
      </c>
      <c r="P2573" t="s">
        <v>37558</v>
      </c>
      <c r="Q2573">
        <v>67.099999999999994</v>
      </c>
      <c r="R2573">
        <v>27.5</v>
      </c>
      <c r="S2573">
        <v>4</v>
      </c>
      <c r="T2573">
        <v>16</v>
      </c>
      <c r="U2573">
        <v>93.927125509999996</v>
      </c>
      <c r="V2573">
        <v>115</v>
      </c>
      <c r="W2573">
        <v>16</v>
      </c>
    </row>
    <row r="2574" spans="1:23">
      <c r="A2574" t="s">
        <v>37541</v>
      </c>
      <c r="B2574" t="s">
        <v>6467</v>
      </c>
      <c r="C2574" t="s">
        <v>6469</v>
      </c>
      <c r="D2574">
        <v>2011</v>
      </c>
      <c r="E2574" t="s">
        <v>831</v>
      </c>
      <c r="F2574" t="s">
        <v>6472</v>
      </c>
      <c r="G2574">
        <v>6</v>
      </c>
      <c r="H2574" t="s">
        <v>13432</v>
      </c>
      <c r="J2574">
        <v>6</v>
      </c>
      <c r="K2574" t="s">
        <v>37019</v>
      </c>
      <c r="L2574" t="s">
        <v>37201</v>
      </c>
      <c r="M2574" t="s">
        <v>37542</v>
      </c>
      <c r="N2574" t="s">
        <v>37097</v>
      </c>
      <c r="O2574" t="s">
        <v>37098</v>
      </c>
      <c r="P2574" t="s">
        <v>37558</v>
      </c>
      <c r="Q2574">
        <v>67.099999999999994</v>
      </c>
      <c r="R2574">
        <v>27.5</v>
      </c>
      <c r="S2574">
        <v>4</v>
      </c>
      <c r="T2574">
        <v>17.638225259999999</v>
      </c>
      <c r="U2574">
        <v>71.387710549999994</v>
      </c>
      <c r="V2574">
        <v>115</v>
      </c>
      <c r="W2574">
        <v>17.5</v>
      </c>
    </row>
    <row r="2575" spans="1:23">
      <c r="A2575" t="s">
        <v>37541</v>
      </c>
      <c r="B2575" t="s">
        <v>6467</v>
      </c>
      <c r="C2575" t="s">
        <v>6469</v>
      </c>
      <c r="D2575">
        <v>2011</v>
      </c>
      <c r="E2575" t="s">
        <v>831</v>
      </c>
      <c r="F2575" t="s">
        <v>6472</v>
      </c>
      <c r="G2575">
        <v>6</v>
      </c>
      <c r="H2575" t="s">
        <v>13432</v>
      </c>
      <c r="J2575">
        <v>6</v>
      </c>
      <c r="K2575" t="s">
        <v>37019</v>
      </c>
      <c r="L2575" t="s">
        <v>37201</v>
      </c>
      <c r="M2575" t="s">
        <v>37542</v>
      </c>
      <c r="N2575" t="s">
        <v>37097</v>
      </c>
      <c r="O2575" t="s">
        <v>37098</v>
      </c>
      <c r="P2575" t="s">
        <v>37558</v>
      </c>
      <c r="Q2575">
        <v>67.099999999999994</v>
      </c>
      <c r="R2575">
        <v>27.5</v>
      </c>
      <c r="S2575">
        <v>4</v>
      </c>
      <c r="T2575">
        <v>19.139931740000002</v>
      </c>
      <c r="U2575">
        <v>33.452626049999999</v>
      </c>
      <c r="V2575">
        <v>115</v>
      </c>
      <c r="W2575">
        <v>19</v>
      </c>
    </row>
    <row r="2576" spans="1:23">
      <c r="A2576" t="s">
        <v>37541</v>
      </c>
      <c r="B2576" t="s">
        <v>6467</v>
      </c>
      <c r="C2576" t="s">
        <v>6469</v>
      </c>
      <c r="D2576">
        <v>2011</v>
      </c>
      <c r="E2576" t="s">
        <v>831</v>
      </c>
      <c r="F2576" t="s">
        <v>6472</v>
      </c>
      <c r="G2576">
        <v>6</v>
      </c>
      <c r="H2576" t="s">
        <v>13432</v>
      </c>
      <c r="J2576">
        <v>6</v>
      </c>
      <c r="K2576" t="s">
        <v>37019</v>
      </c>
      <c r="L2576" t="s">
        <v>37201</v>
      </c>
      <c r="M2576" t="s">
        <v>37542</v>
      </c>
      <c r="N2576" t="s">
        <v>37097</v>
      </c>
      <c r="O2576" t="s">
        <v>37098</v>
      </c>
      <c r="P2576" t="s">
        <v>37558</v>
      </c>
      <c r="Q2576">
        <v>67.099999999999994</v>
      </c>
      <c r="R2576">
        <v>27.5</v>
      </c>
      <c r="S2576">
        <v>4</v>
      </c>
      <c r="T2576">
        <v>20.55631399</v>
      </c>
      <c r="U2576">
        <v>12.109823</v>
      </c>
      <c r="V2576">
        <v>115</v>
      </c>
      <c r="W2576">
        <v>20.5</v>
      </c>
    </row>
    <row r="2577" spans="1:23">
      <c r="A2577" t="s">
        <v>37541</v>
      </c>
      <c r="B2577" t="s">
        <v>6467</v>
      </c>
      <c r="C2577" t="s">
        <v>6469</v>
      </c>
      <c r="D2577">
        <v>2011</v>
      </c>
      <c r="E2577" t="s">
        <v>831</v>
      </c>
      <c r="F2577" t="s">
        <v>6472</v>
      </c>
      <c r="G2577">
        <v>6</v>
      </c>
      <c r="H2577" t="s">
        <v>13432</v>
      </c>
      <c r="J2577">
        <v>6</v>
      </c>
      <c r="K2577" t="s">
        <v>37019</v>
      </c>
      <c r="L2577" t="s">
        <v>37201</v>
      </c>
      <c r="M2577" t="s">
        <v>37542</v>
      </c>
      <c r="N2577" t="s">
        <v>37097</v>
      </c>
      <c r="O2577" t="s">
        <v>37098</v>
      </c>
      <c r="P2577" t="s">
        <v>37559</v>
      </c>
      <c r="Q2577">
        <v>67.099999999999994</v>
      </c>
      <c r="R2577">
        <v>27.5</v>
      </c>
      <c r="S2577">
        <v>4</v>
      </c>
      <c r="T2577">
        <v>16</v>
      </c>
      <c r="U2577">
        <v>96.761133599999994</v>
      </c>
      <c r="V2577">
        <v>115</v>
      </c>
      <c r="W2577">
        <v>16</v>
      </c>
    </row>
    <row r="2578" spans="1:23">
      <c r="A2578" t="s">
        <v>37541</v>
      </c>
      <c r="B2578" t="s">
        <v>6467</v>
      </c>
      <c r="C2578" t="s">
        <v>6469</v>
      </c>
      <c r="D2578">
        <v>2011</v>
      </c>
      <c r="E2578" t="s">
        <v>831</v>
      </c>
      <c r="F2578" t="s">
        <v>6472</v>
      </c>
      <c r="G2578">
        <v>6</v>
      </c>
      <c r="H2578" t="s">
        <v>13432</v>
      </c>
      <c r="J2578">
        <v>6</v>
      </c>
      <c r="K2578" t="s">
        <v>37019</v>
      </c>
      <c r="L2578" t="s">
        <v>37201</v>
      </c>
      <c r="M2578" t="s">
        <v>37542</v>
      </c>
      <c r="N2578" t="s">
        <v>37097</v>
      </c>
      <c r="O2578" t="s">
        <v>37098</v>
      </c>
      <c r="P2578" t="s">
        <v>37559</v>
      </c>
      <c r="Q2578">
        <v>67.099999999999994</v>
      </c>
      <c r="R2578">
        <v>27.5</v>
      </c>
      <c r="S2578">
        <v>4</v>
      </c>
      <c r="T2578">
        <v>17.638225259999999</v>
      </c>
      <c r="U2578">
        <v>93.654917019999999</v>
      </c>
      <c r="V2578">
        <v>115</v>
      </c>
      <c r="W2578">
        <v>17.5</v>
      </c>
    </row>
    <row r="2579" spans="1:23">
      <c r="A2579" t="s">
        <v>37541</v>
      </c>
      <c r="B2579" t="s">
        <v>6467</v>
      </c>
      <c r="C2579" t="s">
        <v>6469</v>
      </c>
      <c r="D2579">
        <v>2011</v>
      </c>
      <c r="E2579" t="s">
        <v>831</v>
      </c>
      <c r="F2579" t="s">
        <v>6472</v>
      </c>
      <c r="G2579">
        <v>6</v>
      </c>
      <c r="H2579" t="s">
        <v>13432</v>
      </c>
      <c r="J2579">
        <v>6</v>
      </c>
      <c r="K2579" t="s">
        <v>37019</v>
      </c>
      <c r="L2579" t="s">
        <v>37201</v>
      </c>
      <c r="M2579" t="s">
        <v>37542</v>
      </c>
      <c r="N2579" t="s">
        <v>37097</v>
      </c>
      <c r="O2579" t="s">
        <v>37098</v>
      </c>
      <c r="P2579" t="s">
        <v>37559</v>
      </c>
      <c r="Q2579">
        <v>67.099999999999994</v>
      </c>
      <c r="R2579">
        <v>27.5</v>
      </c>
      <c r="S2579">
        <v>4</v>
      </c>
      <c r="T2579">
        <v>19.156996589999999</v>
      </c>
      <c r="U2579">
        <v>64.628096889999995</v>
      </c>
      <c r="V2579">
        <v>115</v>
      </c>
      <c r="W2579">
        <v>19</v>
      </c>
    </row>
    <row r="2580" spans="1:23">
      <c r="A2580" t="s">
        <v>37541</v>
      </c>
      <c r="B2580" t="s">
        <v>6467</v>
      </c>
      <c r="C2580" t="s">
        <v>6469</v>
      </c>
      <c r="D2580">
        <v>2011</v>
      </c>
      <c r="E2580" t="s">
        <v>831</v>
      </c>
      <c r="F2580" t="s">
        <v>6472</v>
      </c>
      <c r="G2580">
        <v>6</v>
      </c>
      <c r="H2580" t="s">
        <v>13432</v>
      </c>
      <c r="J2580">
        <v>6</v>
      </c>
      <c r="K2580" t="s">
        <v>37019</v>
      </c>
      <c r="L2580" t="s">
        <v>37201</v>
      </c>
      <c r="M2580" t="s">
        <v>37542</v>
      </c>
      <c r="N2580" t="s">
        <v>37097</v>
      </c>
      <c r="O2580" t="s">
        <v>37098</v>
      </c>
      <c r="P2580" t="s">
        <v>37559</v>
      </c>
      <c r="Q2580">
        <v>67.099999999999994</v>
      </c>
      <c r="R2580">
        <v>27.5</v>
      </c>
      <c r="S2580">
        <v>4</v>
      </c>
      <c r="T2580">
        <v>20.55631399</v>
      </c>
      <c r="U2580">
        <v>14.13411449</v>
      </c>
      <c r="V2580">
        <v>115</v>
      </c>
      <c r="W2580">
        <v>20.5</v>
      </c>
    </row>
    <row r="2581" spans="1:23">
      <c r="A2581" t="s">
        <v>37541</v>
      </c>
      <c r="B2581" t="s">
        <v>6467</v>
      </c>
      <c r="C2581" t="s">
        <v>6469</v>
      </c>
      <c r="D2581">
        <v>2011</v>
      </c>
      <c r="E2581" t="s">
        <v>831</v>
      </c>
      <c r="F2581" t="s">
        <v>6472</v>
      </c>
      <c r="G2581">
        <v>6</v>
      </c>
      <c r="H2581" t="s">
        <v>13432</v>
      </c>
      <c r="J2581">
        <v>6</v>
      </c>
      <c r="K2581" t="s">
        <v>37019</v>
      </c>
      <c r="L2581" t="s">
        <v>37201</v>
      </c>
      <c r="M2581" t="s">
        <v>37542</v>
      </c>
      <c r="N2581" t="s">
        <v>37097</v>
      </c>
      <c r="O2581" t="s">
        <v>37098</v>
      </c>
      <c r="P2581" t="s">
        <v>37560</v>
      </c>
      <c r="Q2581">
        <v>67.099999999999994</v>
      </c>
      <c r="R2581">
        <v>27.5</v>
      </c>
      <c r="S2581">
        <v>4</v>
      </c>
      <c r="T2581">
        <v>16</v>
      </c>
      <c r="U2581">
        <v>98.380566799999997</v>
      </c>
      <c r="V2581">
        <v>115</v>
      </c>
      <c r="W2581">
        <v>16</v>
      </c>
    </row>
    <row r="2582" spans="1:23">
      <c r="A2582" t="s">
        <v>37541</v>
      </c>
      <c r="B2582" t="s">
        <v>6467</v>
      </c>
      <c r="C2582" t="s">
        <v>6469</v>
      </c>
      <c r="D2582">
        <v>2011</v>
      </c>
      <c r="E2582" t="s">
        <v>831</v>
      </c>
      <c r="F2582" t="s">
        <v>6472</v>
      </c>
      <c r="G2582">
        <v>6</v>
      </c>
      <c r="H2582" t="s">
        <v>13432</v>
      </c>
      <c r="J2582">
        <v>6</v>
      </c>
      <c r="K2582" t="s">
        <v>37019</v>
      </c>
      <c r="L2582" t="s">
        <v>37201</v>
      </c>
      <c r="M2582" t="s">
        <v>37542</v>
      </c>
      <c r="N2582" t="s">
        <v>37097</v>
      </c>
      <c r="O2582" t="s">
        <v>37098</v>
      </c>
      <c r="P2582" t="s">
        <v>37560</v>
      </c>
      <c r="Q2582">
        <v>67.099999999999994</v>
      </c>
      <c r="R2582">
        <v>27.5</v>
      </c>
      <c r="S2582">
        <v>4</v>
      </c>
      <c r="T2582">
        <v>17.655290099999998</v>
      </c>
      <c r="U2582">
        <v>88.797999200000007</v>
      </c>
      <c r="V2582">
        <v>115</v>
      </c>
      <c r="W2582">
        <v>17.5</v>
      </c>
    </row>
    <row r="2583" spans="1:23">
      <c r="A2583" t="s">
        <v>37541</v>
      </c>
      <c r="B2583" t="s">
        <v>6467</v>
      </c>
      <c r="C2583" t="s">
        <v>6469</v>
      </c>
      <c r="D2583">
        <v>2011</v>
      </c>
      <c r="E2583" t="s">
        <v>831</v>
      </c>
      <c r="F2583" t="s">
        <v>6472</v>
      </c>
      <c r="G2583">
        <v>6</v>
      </c>
      <c r="H2583" t="s">
        <v>13432</v>
      </c>
      <c r="J2583">
        <v>6</v>
      </c>
      <c r="K2583" t="s">
        <v>37019</v>
      </c>
      <c r="L2583" t="s">
        <v>37201</v>
      </c>
      <c r="M2583" t="s">
        <v>37542</v>
      </c>
      <c r="N2583" t="s">
        <v>37097</v>
      </c>
      <c r="O2583" t="s">
        <v>37098</v>
      </c>
      <c r="P2583" t="s">
        <v>37560</v>
      </c>
      <c r="Q2583">
        <v>67.099999999999994</v>
      </c>
      <c r="R2583">
        <v>27.5</v>
      </c>
      <c r="S2583">
        <v>4</v>
      </c>
      <c r="T2583">
        <v>19.156996589999999</v>
      </c>
      <c r="U2583">
        <v>42.765748709999997</v>
      </c>
      <c r="V2583">
        <v>115</v>
      </c>
      <c r="W2583">
        <v>19</v>
      </c>
    </row>
    <row r="2584" spans="1:23">
      <c r="A2584" t="s">
        <v>37541</v>
      </c>
      <c r="B2584" t="s">
        <v>6467</v>
      </c>
      <c r="C2584" t="s">
        <v>6469</v>
      </c>
      <c r="D2584">
        <v>2011</v>
      </c>
      <c r="E2584" t="s">
        <v>831</v>
      </c>
      <c r="F2584" t="s">
        <v>6472</v>
      </c>
      <c r="G2584">
        <v>6</v>
      </c>
      <c r="H2584" t="s">
        <v>13432</v>
      </c>
      <c r="J2584">
        <v>6</v>
      </c>
      <c r="K2584" t="s">
        <v>37019</v>
      </c>
      <c r="L2584" t="s">
        <v>37201</v>
      </c>
      <c r="M2584" t="s">
        <v>37542</v>
      </c>
      <c r="N2584" t="s">
        <v>37097</v>
      </c>
      <c r="O2584" t="s">
        <v>37098</v>
      </c>
      <c r="P2584" t="s">
        <v>37560</v>
      </c>
      <c r="Q2584">
        <v>67.099999999999994</v>
      </c>
      <c r="R2584">
        <v>27.5</v>
      </c>
      <c r="S2584">
        <v>4</v>
      </c>
      <c r="T2584">
        <v>20.55631399</v>
      </c>
      <c r="U2584">
        <v>6.0369485010000004</v>
      </c>
      <c r="V2584">
        <v>115</v>
      </c>
      <c r="W2584">
        <v>20.5</v>
      </c>
    </row>
    <row r="2585" spans="1:23">
      <c r="A2585" t="s">
        <v>37541</v>
      </c>
      <c r="B2585" t="s">
        <v>6467</v>
      </c>
      <c r="C2585" t="s">
        <v>6469</v>
      </c>
      <c r="D2585">
        <v>2011</v>
      </c>
      <c r="E2585" t="s">
        <v>831</v>
      </c>
      <c r="F2585" t="s">
        <v>6472</v>
      </c>
      <c r="G2585">
        <v>6</v>
      </c>
      <c r="H2585" t="s">
        <v>13432</v>
      </c>
      <c r="J2585">
        <v>6</v>
      </c>
      <c r="K2585" t="s">
        <v>37019</v>
      </c>
      <c r="L2585" t="s">
        <v>37201</v>
      </c>
      <c r="M2585" t="s">
        <v>37542</v>
      </c>
      <c r="N2585" t="s">
        <v>37097</v>
      </c>
      <c r="O2585" t="s">
        <v>37098</v>
      </c>
      <c r="P2585" t="s">
        <v>37561</v>
      </c>
      <c r="Q2585">
        <v>67.099999999999994</v>
      </c>
      <c r="R2585">
        <v>27.5</v>
      </c>
      <c r="S2585">
        <v>4</v>
      </c>
      <c r="T2585">
        <v>16</v>
      </c>
      <c r="U2585">
        <v>97.570850199999995</v>
      </c>
      <c r="V2585">
        <v>115</v>
      </c>
      <c r="W2585">
        <v>16</v>
      </c>
    </row>
    <row r="2586" spans="1:23">
      <c r="A2586" t="s">
        <v>37541</v>
      </c>
      <c r="B2586" t="s">
        <v>6467</v>
      </c>
      <c r="C2586" t="s">
        <v>6469</v>
      </c>
      <c r="D2586">
        <v>2011</v>
      </c>
      <c r="E2586" t="s">
        <v>831</v>
      </c>
      <c r="F2586" t="s">
        <v>6472</v>
      </c>
      <c r="G2586">
        <v>6</v>
      </c>
      <c r="H2586" t="s">
        <v>13432</v>
      </c>
      <c r="J2586">
        <v>6</v>
      </c>
      <c r="K2586" t="s">
        <v>37019</v>
      </c>
      <c r="L2586" t="s">
        <v>37201</v>
      </c>
      <c r="M2586" t="s">
        <v>37542</v>
      </c>
      <c r="N2586" t="s">
        <v>37097</v>
      </c>
      <c r="O2586" t="s">
        <v>37098</v>
      </c>
      <c r="P2586" t="s">
        <v>37561</v>
      </c>
      <c r="Q2586">
        <v>67.099999999999994</v>
      </c>
      <c r="R2586">
        <v>27.5</v>
      </c>
      <c r="S2586">
        <v>4</v>
      </c>
      <c r="T2586">
        <v>17.655290099999998</v>
      </c>
      <c r="U2586">
        <v>91.632007299999998</v>
      </c>
      <c r="V2586">
        <v>115</v>
      </c>
      <c r="W2586">
        <v>17.5</v>
      </c>
    </row>
    <row r="2587" spans="1:23">
      <c r="A2587" t="s">
        <v>37541</v>
      </c>
      <c r="B2587" t="s">
        <v>6467</v>
      </c>
      <c r="C2587" t="s">
        <v>6469</v>
      </c>
      <c r="D2587">
        <v>2011</v>
      </c>
      <c r="E2587" t="s">
        <v>831</v>
      </c>
      <c r="F2587" t="s">
        <v>6472</v>
      </c>
      <c r="G2587">
        <v>6</v>
      </c>
      <c r="H2587" t="s">
        <v>13432</v>
      </c>
      <c r="J2587">
        <v>6</v>
      </c>
      <c r="K2587" t="s">
        <v>37019</v>
      </c>
      <c r="L2587" t="s">
        <v>37201</v>
      </c>
      <c r="M2587" t="s">
        <v>37542</v>
      </c>
      <c r="N2587" t="s">
        <v>37097</v>
      </c>
      <c r="O2587" t="s">
        <v>37098</v>
      </c>
      <c r="P2587" t="s">
        <v>37561</v>
      </c>
      <c r="Q2587">
        <v>67.099999999999994</v>
      </c>
      <c r="R2587">
        <v>27.5</v>
      </c>
      <c r="S2587">
        <v>4</v>
      </c>
      <c r="T2587">
        <v>19.139931740000002</v>
      </c>
      <c r="U2587">
        <v>51.266391230000004</v>
      </c>
      <c r="V2587">
        <v>115</v>
      </c>
      <c r="W2587">
        <v>19</v>
      </c>
    </row>
    <row r="2588" spans="1:23">
      <c r="A2588" t="s">
        <v>37541</v>
      </c>
      <c r="B2588" t="s">
        <v>6467</v>
      </c>
      <c r="C2588" t="s">
        <v>6469</v>
      </c>
      <c r="D2588">
        <v>2011</v>
      </c>
      <c r="E2588" t="s">
        <v>831</v>
      </c>
      <c r="F2588" t="s">
        <v>6472</v>
      </c>
      <c r="G2588">
        <v>6</v>
      </c>
      <c r="H2588" t="s">
        <v>13432</v>
      </c>
      <c r="J2588">
        <v>6</v>
      </c>
      <c r="K2588" t="s">
        <v>37019</v>
      </c>
      <c r="L2588" t="s">
        <v>37201</v>
      </c>
      <c r="M2588" t="s">
        <v>37542</v>
      </c>
      <c r="N2588" t="s">
        <v>37097</v>
      </c>
      <c r="O2588" t="s">
        <v>37098</v>
      </c>
      <c r="P2588" t="s">
        <v>37561</v>
      </c>
      <c r="Q2588">
        <v>67.099999999999994</v>
      </c>
      <c r="R2588">
        <v>27.5</v>
      </c>
      <c r="S2588">
        <v>4</v>
      </c>
      <c r="T2588">
        <v>20.55631399</v>
      </c>
      <c r="U2588">
        <v>13.32439789</v>
      </c>
      <c r="V2588">
        <v>115</v>
      </c>
      <c r="W2588">
        <v>20.5</v>
      </c>
    </row>
    <row r="2589" spans="1:23">
      <c r="A2589" t="s">
        <v>37541</v>
      </c>
      <c r="B2589" t="s">
        <v>6467</v>
      </c>
      <c r="C2589" t="s">
        <v>6469</v>
      </c>
      <c r="D2589">
        <v>2011</v>
      </c>
      <c r="E2589" t="s">
        <v>831</v>
      </c>
      <c r="F2589" t="s">
        <v>6472</v>
      </c>
      <c r="G2589">
        <v>6</v>
      </c>
      <c r="H2589" t="s">
        <v>13432</v>
      </c>
      <c r="J2589">
        <v>6</v>
      </c>
      <c r="K2589" t="s">
        <v>37019</v>
      </c>
      <c r="L2589" t="s">
        <v>37201</v>
      </c>
      <c r="M2589" t="s">
        <v>37542</v>
      </c>
      <c r="N2589" t="s">
        <v>37097</v>
      </c>
      <c r="O2589" t="s">
        <v>37098</v>
      </c>
      <c r="P2589" t="s">
        <v>37562</v>
      </c>
      <c r="Q2589">
        <v>65.349999999999994</v>
      </c>
      <c r="R2589">
        <v>26.983333333333299</v>
      </c>
      <c r="S2589">
        <v>5</v>
      </c>
      <c r="T2589">
        <v>14.0340632603406</v>
      </c>
      <c r="U2589">
        <v>100.847457627118</v>
      </c>
      <c r="V2589">
        <v>115</v>
      </c>
      <c r="W2589">
        <v>14</v>
      </c>
    </row>
    <row r="2590" spans="1:23">
      <c r="A2590" t="s">
        <v>37541</v>
      </c>
      <c r="B2590" t="s">
        <v>6467</v>
      </c>
      <c r="C2590" t="s">
        <v>6469</v>
      </c>
      <c r="D2590">
        <v>2011</v>
      </c>
      <c r="E2590" t="s">
        <v>831</v>
      </c>
      <c r="F2590" t="s">
        <v>6472</v>
      </c>
      <c r="G2590">
        <v>6</v>
      </c>
      <c r="H2590" t="s">
        <v>13432</v>
      </c>
      <c r="J2590">
        <v>6</v>
      </c>
      <c r="K2590" t="s">
        <v>37019</v>
      </c>
      <c r="L2590" t="s">
        <v>37201</v>
      </c>
      <c r="M2590" t="s">
        <v>37542</v>
      </c>
      <c r="N2590" t="s">
        <v>37097</v>
      </c>
      <c r="O2590" t="s">
        <v>37098</v>
      </c>
      <c r="P2590" t="s">
        <v>37562</v>
      </c>
      <c r="Q2590">
        <v>65.349999999999994</v>
      </c>
      <c r="R2590">
        <v>26.983333333333299</v>
      </c>
      <c r="S2590">
        <v>5</v>
      </c>
      <c r="T2590">
        <v>15.992700729927</v>
      </c>
      <c r="U2590">
        <v>98.305084745762699</v>
      </c>
      <c r="V2590">
        <v>115</v>
      </c>
      <c r="W2590">
        <v>16</v>
      </c>
    </row>
    <row r="2591" spans="1:23">
      <c r="A2591" t="s">
        <v>37541</v>
      </c>
      <c r="B2591" t="s">
        <v>6467</v>
      </c>
      <c r="C2591" t="s">
        <v>6469</v>
      </c>
      <c r="D2591">
        <v>2011</v>
      </c>
      <c r="E2591" t="s">
        <v>831</v>
      </c>
      <c r="F2591" t="s">
        <v>6472</v>
      </c>
      <c r="G2591">
        <v>6</v>
      </c>
      <c r="H2591" t="s">
        <v>13432</v>
      </c>
      <c r="J2591">
        <v>6</v>
      </c>
      <c r="K2591" t="s">
        <v>37019</v>
      </c>
      <c r="L2591" t="s">
        <v>37201</v>
      </c>
      <c r="M2591" t="s">
        <v>37542</v>
      </c>
      <c r="N2591" t="s">
        <v>37097</v>
      </c>
      <c r="O2591" t="s">
        <v>37098</v>
      </c>
      <c r="P2591" t="s">
        <v>37562</v>
      </c>
      <c r="Q2591">
        <v>65.349999999999994</v>
      </c>
      <c r="R2591">
        <v>26.983333333333299</v>
      </c>
      <c r="S2591">
        <v>5</v>
      </c>
      <c r="T2591">
        <v>17.627737226277301</v>
      </c>
      <c r="U2591">
        <v>69.067796610169495</v>
      </c>
      <c r="V2591">
        <v>115</v>
      </c>
      <c r="W2591">
        <v>17.5</v>
      </c>
    </row>
    <row r="2592" spans="1:23">
      <c r="A2592" t="s">
        <v>37541</v>
      </c>
      <c r="B2592" t="s">
        <v>6467</v>
      </c>
      <c r="C2592" t="s">
        <v>6469</v>
      </c>
      <c r="D2592">
        <v>2011</v>
      </c>
      <c r="E2592" t="s">
        <v>831</v>
      </c>
      <c r="F2592" t="s">
        <v>6472</v>
      </c>
      <c r="G2592">
        <v>6</v>
      </c>
      <c r="H2592" t="s">
        <v>13432</v>
      </c>
      <c r="J2592">
        <v>6</v>
      </c>
      <c r="K2592" t="s">
        <v>37019</v>
      </c>
      <c r="L2592" t="s">
        <v>37201</v>
      </c>
      <c r="M2592" t="s">
        <v>37542</v>
      </c>
      <c r="N2592" t="s">
        <v>37097</v>
      </c>
      <c r="O2592" t="s">
        <v>37098</v>
      </c>
      <c r="P2592" t="s">
        <v>37562</v>
      </c>
      <c r="Q2592">
        <v>65.349999999999994</v>
      </c>
      <c r="R2592">
        <v>26.983333333333299</v>
      </c>
      <c r="S2592">
        <v>5</v>
      </c>
      <c r="T2592">
        <v>19.177615571776101</v>
      </c>
      <c r="U2592">
        <v>21.610169491525401</v>
      </c>
      <c r="V2592">
        <v>115</v>
      </c>
      <c r="W2592">
        <v>19</v>
      </c>
    </row>
    <row r="2593" spans="1:23">
      <c r="A2593" t="s">
        <v>37541</v>
      </c>
      <c r="B2593" t="s">
        <v>6467</v>
      </c>
      <c r="C2593" t="s">
        <v>6469</v>
      </c>
      <c r="D2593">
        <v>2011</v>
      </c>
      <c r="E2593" t="s">
        <v>831</v>
      </c>
      <c r="F2593" t="s">
        <v>6472</v>
      </c>
      <c r="G2593">
        <v>6</v>
      </c>
      <c r="H2593" t="s">
        <v>13432</v>
      </c>
      <c r="J2593">
        <v>6</v>
      </c>
      <c r="K2593" t="s">
        <v>37019</v>
      </c>
      <c r="L2593" t="s">
        <v>37201</v>
      </c>
      <c r="M2593" t="s">
        <v>37542</v>
      </c>
      <c r="N2593" t="s">
        <v>37097</v>
      </c>
      <c r="O2593" t="s">
        <v>37098</v>
      </c>
      <c r="P2593" t="s">
        <v>37562</v>
      </c>
      <c r="Q2593">
        <v>65.349999999999994</v>
      </c>
      <c r="R2593">
        <v>26.983333333333299</v>
      </c>
      <c r="S2593">
        <v>5</v>
      </c>
      <c r="T2593">
        <v>20.540145985401399</v>
      </c>
      <c r="U2593">
        <v>6.7796610169491398</v>
      </c>
      <c r="V2593">
        <v>115</v>
      </c>
      <c r="W2593">
        <v>20.5</v>
      </c>
    </row>
    <row r="2594" spans="1:23">
      <c r="A2594" t="s">
        <v>37541</v>
      </c>
      <c r="B2594" t="s">
        <v>6467</v>
      </c>
      <c r="C2594" t="s">
        <v>6469</v>
      </c>
      <c r="D2594">
        <v>2011</v>
      </c>
      <c r="E2594" t="s">
        <v>831</v>
      </c>
      <c r="F2594" t="s">
        <v>6472</v>
      </c>
      <c r="G2594">
        <v>6</v>
      </c>
      <c r="H2594" t="s">
        <v>13432</v>
      </c>
      <c r="J2594">
        <v>6</v>
      </c>
      <c r="K2594" t="s">
        <v>37019</v>
      </c>
      <c r="L2594" t="s">
        <v>37201</v>
      </c>
      <c r="M2594" t="s">
        <v>37542</v>
      </c>
      <c r="N2594" t="s">
        <v>37097</v>
      </c>
      <c r="O2594" t="s">
        <v>37098</v>
      </c>
      <c r="P2594" t="s">
        <v>37563</v>
      </c>
      <c r="Q2594">
        <v>65.349999999999994</v>
      </c>
      <c r="R2594">
        <v>26.983333333333299</v>
      </c>
      <c r="S2594">
        <v>4</v>
      </c>
      <c r="T2594">
        <v>16.009732360097299</v>
      </c>
      <c r="U2594">
        <v>93.644067796610102</v>
      </c>
      <c r="V2594">
        <v>115</v>
      </c>
      <c r="W2594">
        <v>16</v>
      </c>
    </row>
    <row r="2595" spans="1:23">
      <c r="A2595" t="s">
        <v>37541</v>
      </c>
      <c r="B2595" t="s">
        <v>6467</v>
      </c>
      <c r="C2595" t="s">
        <v>6469</v>
      </c>
      <c r="D2595">
        <v>2011</v>
      </c>
      <c r="E2595" t="s">
        <v>831</v>
      </c>
      <c r="F2595" t="s">
        <v>6472</v>
      </c>
      <c r="G2595">
        <v>6</v>
      </c>
      <c r="H2595" t="s">
        <v>13432</v>
      </c>
      <c r="J2595">
        <v>6</v>
      </c>
      <c r="K2595" t="s">
        <v>37019</v>
      </c>
      <c r="L2595" t="s">
        <v>37201</v>
      </c>
      <c r="M2595" t="s">
        <v>37542</v>
      </c>
      <c r="N2595" t="s">
        <v>37097</v>
      </c>
      <c r="O2595" t="s">
        <v>37098</v>
      </c>
      <c r="P2595" t="s">
        <v>37563</v>
      </c>
      <c r="Q2595">
        <v>65.349999999999994</v>
      </c>
      <c r="R2595">
        <v>26.983333333333299</v>
      </c>
      <c r="S2595">
        <v>4</v>
      </c>
      <c r="T2595">
        <v>17.644768856447602</v>
      </c>
      <c r="U2595">
        <v>63.559322033898297</v>
      </c>
      <c r="V2595">
        <v>115</v>
      </c>
      <c r="W2595">
        <v>17.5</v>
      </c>
    </row>
    <row r="2596" spans="1:23">
      <c r="A2596" t="s">
        <v>37541</v>
      </c>
      <c r="B2596" t="s">
        <v>6467</v>
      </c>
      <c r="C2596" t="s">
        <v>6469</v>
      </c>
      <c r="D2596">
        <v>2011</v>
      </c>
      <c r="E2596" t="s">
        <v>831</v>
      </c>
      <c r="F2596" t="s">
        <v>6472</v>
      </c>
      <c r="G2596">
        <v>6</v>
      </c>
      <c r="H2596" t="s">
        <v>13432</v>
      </c>
      <c r="J2596">
        <v>6</v>
      </c>
      <c r="K2596" t="s">
        <v>37019</v>
      </c>
      <c r="L2596" t="s">
        <v>37201</v>
      </c>
      <c r="M2596" t="s">
        <v>37542</v>
      </c>
      <c r="N2596" t="s">
        <v>37097</v>
      </c>
      <c r="O2596" t="s">
        <v>37098</v>
      </c>
      <c r="P2596" t="s">
        <v>37563</v>
      </c>
      <c r="Q2596">
        <v>65.349999999999994</v>
      </c>
      <c r="R2596">
        <v>26.983333333333299</v>
      </c>
      <c r="S2596">
        <v>4</v>
      </c>
      <c r="T2596">
        <v>19.177615571776101</v>
      </c>
      <c r="U2596">
        <v>6.7796610169491398</v>
      </c>
      <c r="V2596">
        <v>115</v>
      </c>
      <c r="W2596">
        <v>19</v>
      </c>
    </row>
    <row r="2597" spans="1:23">
      <c r="A2597" t="s">
        <v>37541</v>
      </c>
      <c r="B2597" t="s">
        <v>6467</v>
      </c>
      <c r="C2597" t="s">
        <v>6469</v>
      </c>
      <c r="D2597">
        <v>2011</v>
      </c>
      <c r="E2597" t="s">
        <v>831</v>
      </c>
      <c r="F2597" t="s">
        <v>6472</v>
      </c>
      <c r="G2597">
        <v>6</v>
      </c>
      <c r="H2597" t="s">
        <v>13432</v>
      </c>
      <c r="J2597">
        <v>6</v>
      </c>
      <c r="K2597" t="s">
        <v>37019</v>
      </c>
      <c r="L2597" t="s">
        <v>37201</v>
      </c>
      <c r="M2597" t="s">
        <v>37542</v>
      </c>
      <c r="N2597" t="s">
        <v>37097</v>
      </c>
      <c r="O2597" t="s">
        <v>37098</v>
      </c>
      <c r="P2597" t="s">
        <v>37563</v>
      </c>
      <c r="Q2597">
        <v>65.349999999999994</v>
      </c>
      <c r="R2597">
        <v>26.983333333333299</v>
      </c>
      <c r="S2597">
        <v>4</v>
      </c>
      <c r="T2597">
        <v>20.5571776155717</v>
      </c>
      <c r="U2597">
        <v>2.9661016949152499</v>
      </c>
      <c r="V2597">
        <v>115</v>
      </c>
      <c r="W2597">
        <v>20.5</v>
      </c>
    </row>
    <row r="2598" spans="1:23">
      <c r="A2598" t="s">
        <v>37541</v>
      </c>
      <c r="B2598" t="s">
        <v>6467</v>
      </c>
      <c r="C2598" t="s">
        <v>6469</v>
      </c>
      <c r="D2598">
        <v>2011</v>
      </c>
      <c r="E2598" t="s">
        <v>831</v>
      </c>
      <c r="F2598" t="s">
        <v>6472</v>
      </c>
      <c r="G2598">
        <v>6</v>
      </c>
      <c r="H2598" t="s">
        <v>13432</v>
      </c>
      <c r="J2598">
        <v>6</v>
      </c>
      <c r="K2598" t="s">
        <v>37019</v>
      </c>
      <c r="L2598" t="s">
        <v>37201</v>
      </c>
      <c r="M2598" t="s">
        <v>37542</v>
      </c>
      <c r="N2598" t="s">
        <v>37097</v>
      </c>
      <c r="O2598" t="s">
        <v>37098</v>
      </c>
      <c r="P2598" t="s">
        <v>37564</v>
      </c>
      <c r="Q2598">
        <v>65.349999999999994</v>
      </c>
      <c r="R2598">
        <v>26.983333333333299</v>
      </c>
      <c r="S2598">
        <v>6</v>
      </c>
      <c r="T2598">
        <v>14.017031630170299</v>
      </c>
      <c r="U2598">
        <v>95.762711864406697</v>
      </c>
      <c r="V2598">
        <v>115</v>
      </c>
      <c r="W2598">
        <v>14</v>
      </c>
    </row>
    <row r="2599" spans="1:23">
      <c r="A2599" t="s">
        <v>37541</v>
      </c>
      <c r="B2599" t="s">
        <v>6467</v>
      </c>
      <c r="C2599" t="s">
        <v>6469</v>
      </c>
      <c r="D2599">
        <v>2011</v>
      </c>
      <c r="E2599" t="s">
        <v>831</v>
      </c>
      <c r="F2599" t="s">
        <v>6472</v>
      </c>
      <c r="G2599">
        <v>6</v>
      </c>
      <c r="H2599" t="s">
        <v>13432</v>
      </c>
      <c r="J2599">
        <v>6</v>
      </c>
      <c r="K2599" t="s">
        <v>37019</v>
      </c>
      <c r="L2599" t="s">
        <v>37201</v>
      </c>
      <c r="M2599" t="s">
        <v>37542</v>
      </c>
      <c r="N2599" t="s">
        <v>37097</v>
      </c>
      <c r="O2599" t="s">
        <v>37098</v>
      </c>
      <c r="P2599" t="s">
        <v>37564</v>
      </c>
      <c r="Q2599">
        <v>65.349999999999994</v>
      </c>
      <c r="R2599">
        <v>26.983333333333299</v>
      </c>
      <c r="S2599">
        <v>6</v>
      </c>
      <c r="T2599">
        <v>15.0048661800486</v>
      </c>
      <c r="U2599">
        <v>89.830508474576206</v>
      </c>
      <c r="V2599">
        <v>115</v>
      </c>
      <c r="W2599">
        <v>15</v>
      </c>
    </row>
    <row r="2600" spans="1:23">
      <c r="A2600" t="s">
        <v>37541</v>
      </c>
      <c r="B2600" t="s">
        <v>6467</v>
      </c>
      <c r="C2600" t="s">
        <v>6469</v>
      </c>
      <c r="D2600">
        <v>2011</v>
      </c>
      <c r="E2600" t="s">
        <v>831</v>
      </c>
      <c r="F2600" t="s">
        <v>6472</v>
      </c>
      <c r="G2600">
        <v>6</v>
      </c>
      <c r="H2600" t="s">
        <v>13432</v>
      </c>
      <c r="J2600">
        <v>6</v>
      </c>
      <c r="K2600" t="s">
        <v>37019</v>
      </c>
      <c r="L2600" t="s">
        <v>37201</v>
      </c>
      <c r="M2600" t="s">
        <v>37542</v>
      </c>
      <c r="N2600" t="s">
        <v>37097</v>
      </c>
      <c r="O2600" t="s">
        <v>37098</v>
      </c>
      <c r="P2600" t="s">
        <v>37564</v>
      </c>
      <c r="Q2600">
        <v>65.349999999999994</v>
      </c>
      <c r="R2600">
        <v>26.983333333333299</v>
      </c>
      <c r="S2600">
        <v>6</v>
      </c>
      <c r="T2600">
        <v>15.992700729927</v>
      </c>
      <c r="U2600">
        <v>75.423728813559293</v>
      </c>
      <c r="V2600">
        <v>115</v>
      </c>
      <c r="W2600">
        <v>16</v>
      </c>
    </row>
    <row r="2601" spans="1:23">
      <c r="A2601" t="s">
        <v>37541</v>
      </c>
      <c r="B2601" t="s">
        <v>6467</v>
      </c>
      <c r="C2601" t="s">
        <v>6469</v>
      </c>
      <c r="D2601">
        <v>2011</v>
      </c>
      <c r="E2601" t="s">
        <v>831</v>
      </c>
      <c r="F2601" t="s">
        <v>6472</v>
      </c>
      <c r="G2601">
        <v>6</v>
      </c>
      <c r="H2601" t="s">
        <v>13432</v>
      </c>
      <c r="J2601">
        <v>6</v>
      </c>
      <c r="K2601" t="s">
        <v>37019</v>
      </c>
      <c r="L2601" t="s">
        <v>37201</v>
      </c>
      <c r="M2601" t="s">
        <v>37542</v>
      </c>
      <c r="N2601" t="s">
        <v>37097</v>
      </c>
      <c r="O2601" t="s">
        <v>37098</v>
      </c>
      <c r="P2601" t="s">
        <v>37564</v>
      </c>
      <c r="Q2601">
        <v>65.349999999999994</v>
      </c>
      <c r="R2601">
        <v>26.983333333333299</v>
      </c>
      <c r="S2601">
        <v>6</v>
      </c>
      <c r="T2601">
        <v>17.644768856447602</v>
      </c>
      <c r="U2601">
        <v>39.830508474576199</v>
      </c>
      <c r="V2601">
        <v>115</v>
      </c>
      <c r="W2601">
        <v>17.5</v>
      </c>
    </row>
    <row r="2602" spans="1:23">
      <c r="A2602" t="s">
        <v>37541</v>
      </c>
      <c r="B2602" t="s">
        <v>6467</v>
      </c>
      <c r="C2602" t="s">
        <v>6469</v>
      </c>
      <c r="D2602">
        <v>2011</v>
      </c>
      <c r="E2602" t="s">
        <v>831</v>
      </c>
      <c r="F2602" t="s">
        <v>6472</v>
      </c>
      <c r="G2602">
        <v>6</v>
      </c>
      <c r="H2602" t="s">
        <v>13432</v>
      </c>
      <c r="J2602">
        <v>6</v>
      </c>
      <c r="K2602" t="s">
        <v>37019</v>
      </c>
      <c r="L2602" t="s">
        <v>37201</v>
      </c>
      <c r="M2602" t="s">
        <v>37542</v>
      </c>
      <c r="N2602" t="s">
        <v>37097</v>
      </c>
      <c r="O2602" t="s">
        <v>37098</v>
      </c>
      <c r="P2602" t="s">
        <v>37564</v>
      </c>
      <c r="Q2602">
        <v>65.349999999999994</v>
      </c>
      <c r="R2602">
        <v>26.983333333333299</v>
      </c>
      <c r="S2602">
        <v>6</v>
      </c>
      <c r="T2602">
        <v>19.177615571776101</v>
      </c>
      <c r="U2602">
        <v>4.2372881355932099</v>
      </c>
      <c r="V2602">
        <v>115</v>
      </c>
      <c r="W2602">
        <v>19</v>
      </c>
    </row>
    <row r="2603" spans="1:23">
      <c r="A2603" t="s">
        <v>37541</v>
      </c>
      <c r="B2603" t="s">
        <v>6467</v>
      </c>
      <c r="C2603" t="s">
        <v>6469</v>
      </c>
      <c r="D2603">
        <v>2011</v>
      </c>
      <c r="E2603" t="s">
        <v>831</v>
      </c>
      <c r="F2603" t="s">
        <v>6472</v>
      </c>
      <c r="G2603">
        <v>6</v>
      </c>
      <c r="H2603" t="s">
        <v>13432</v>
      </c>
      <c r="J2603">
        <v>6</v>
      </c>
      <c r="K2603" t="s">
        <v>37019</v>
      </c>
      <c r="L2603" t="s">
        <v>37201</v>
      </c>
      <c r="M2603" t="s">
        <v>37542</v>
      </c>
      <c r="N2603" t="s">
        <v>37097</v>
      </c>
      <c r="O2603" t="s">
        <v>37098</v>
      </c>
      <c r="P2603" t="s">
        <v>37564</v>
      </c>
      <c r="Q2603">
        <v>65.349999999999994</v>
      </c>
      <c r="R2603">
        <v>26.983333333333299</v>
      </c>
      <c r="S2603">
        <v>6</v>
      </c>
      <c r="T2603">
        <v>20.540145985401399</v>
      </c>
      <c r="U2603">
        <v>11.864406779661</v>
      </c>
      <c r="V2603">
        <v>115</v>
      </c>
      <c r="W2603">
        <v>20.5</v>
      </c>
    </row>
    <row r="2604" spans="1:23">
      <c r="A2604" t="s">
        <v>37541</v>
      </c>
      <c r="B2604" t="s">
        <v>6467</v>
      </c>
      <c r="C2604" t="s">
        <v>6469</v>
      </c>
      <c r="D2604">
        <v>2011</v>
      </c>
      <c r="E2604" t="s">
        <v>831</v>
      </c>
      <c r="F2604" t="s">
        <v>6472</v>
      </c>
      <c r="G2604">
        <v>6</v>
      </c>
      <c r="H2604" t="s">
        <v>13432</v>
      </c>
      <c r="J2604">
        <v>6</v>
      </c>
      <c r="K2604" t="s">
        <v>37019</v>
      </c>
      <c r="L2604" t="s">
        <v>37201</v>
      </c>
      <c r="M2604" t="s">
        <v>37542</v>
      </c>
      <c r="N2604" t="s">
        <v>37097</v>
      </c>
      <c r="O2604" t="s">
        <v>37098</v>
      </c>
      <c r="P2604" t="s">
        <v>37565</v>
      </c>
      <c r="Q2604">
        <v>65.349999999999994</v>
      </c>
      <c r="R2604">
        <v>26.983333333333299</v>
      </c>
      <c r="S2604">
        <v>6</v>
      </c>
      <c r="T2604">
        <v>14.017031630170299</v>
      </c>
      <c r="U2604">
        <v>98.305084745762699</v>
      </c>
      <c r="V2604">
        <v>115</v>
      </c>
      <c r="W2604">
        <v>14</v>
      </c>
    </row>
    <row r="2605" spans="1:23">
      <c r="A2605" t="s">
        <v>37541</v>
      </c>
      <c r="B2605" t="s">
        <v>6467</v>
      </c>
      <c r="C2605" t="s">
        <v>6469</v>
      </c>
      <c r="D2605">
        <v>2011</v>
      </c>
      <c r="E2605" t="s">
        <v>831</v>
      </c>
      <c r="F2605" t="s">
        <v>6472</v>
      </c>
      <c r="G2605">
        <v>6</v>
      </c>
      <c r="H2605" t="s">
        <v>13432</v>
      </c>
      <c r="J2605">
        <v>6</v>
      </c>
      <c r="K2605" t="s">
        <v>37019</v>
      </c>
      <c r="L2605" t="s">
        <v>37201</v>
      </c>
      <c r="M2605" t="s">
        <v>37542</v>
      </c>
      <c r="N2605" t="s">
        <v>37097</v>
      </c>
      <c r="O2605" t="s">
        <v>37098</v>
      </c>
      <c r="P2605" t="s">
        <v>37565</v>
      </c>
      <c r="Q2605">
        <v>65.349999999999994</v>
      </c>
      <c r="R2605">
        <v>26.983333333333299</v>
      </c>
      <c r="S2605">
        <v>6</v>
      </c>
      <c r="T2605">
        <v>14.987834549878301</v>
      </c>
      <c r="U2605">
        <v>99.1525423728813</v>
      </c>
      <c r="V2605">
        <v>115</v>
      </c>
      <c r="W2605">
        <v>15</v>
      </c>
    </row>
    <row r="2606" spans="1:23">
      <c r="A2606" t="s">
        <v>37541</v>
      </c>
      <c r="B2606" t="s">
        <v>6467</v>
      </c>
      <c r="C2606" t="s">
        <v>6469</v>
      </c>
      <c r="D2606">
        <v>2011</v>
      </c>
      <c r="E2606" t="s">
        <v>831</v>
      </c>
      <c r="F2606" t="s">
        <v>6472</v>
      </c>
      <c r="G2606">
        <v>6</v>
      </c>
      <c r="H2606" t="s">
        <v>13432</v>
      </c>
      <c r="J2606">
        <v>6</v>
      </c>
      <c r="K2606" t="s">
        <v>37019</v>
      </c>
      <c r="L2606" t="s">
        <v>37201</v>
      </c>
      <c r="M2606" t="s">
        <v>37542</v>
      </c>
      <c r="N2606" t="s">
        <v>37097</v>
      </c>
      <c r="O2606" t="s">
        <v>37098</v>
      </c>
      <c r="P2606" t="s">
        <v>37565</v>
      </c>
      <c r="Q2606">
        <v>65.349999999999994</v>
      </c>
      <c r="R2606">
        <v>26.983333333333299</v>
      </c>
      <c r="S2606">
        <v>6</v>
      </c>
      <c r="T2606">
        <v>15.992700729927</v>
      </c>
      <c r="U2606">
        <v>68.220338983050794</v>
      </c>
      <c r="V2606">
        <v>115</v>
      </c>
      <c r="W2606">
        <v>16</v>
      </c>
    </row>
    <row r="2607" spans="1:23">
      <c r="A2607" t="s">
        <v>37541</v>
      </c>
      <c r="B2607" t="s">
        <v>6467</v>
      </c>
      <c r="C2607" t="s">
        <v>6469</v>
      </c>
      <c r="D2607">
        <v>2011</v>
      </c>
      <c r="E2607" t="s">
        <v>831</v>
      </c>
      <c r="F2607" t="s">
        <v>6472</v>
      </c>
      <c r="G2607">
        <v>6</v>
      </c>
      <c r="H2607" t="s">
        <v>13432</v>
      </c>
      <c r="J2607">
        <v>6</v>
      </c>
      <c r="K2607" t="s">
        <v>37019</v>
      </c>
      <c r="L2607" t="s">
        <v>37201</v>
      </c>
      <c r="M2607" t="s">
        <v>37542</v>
      </c>
      <c r="N2607" t="s">
        <v>37097</v>
      </c>
      <c r="O2607" t="s">
        <v>37098</v>
      </c>
      <c r="P2607" t="s">
        <v>37565</v>
      </c>
      <c r="Q2607">
        <v>65.349999999999994</v>
      </c>
      <c r="R2607">
        <v>26.983333333333299</v>
      </c>
      <c r="S2607">
        <v>6</v>
      </c>
      <c r="T2607">
        <v>17.644768856447602</v>
      </c>
      <c r="U2607">
        <v>33.0508474576271</v>
      </c>
      <c r="V2607">
        <v>115</v>
      </c>
      <c r="W2607">
        <v>17.5</v>
      </c>
    </row>
    <row r="2608" spans="1:23">
      <c r="A2608" t="s">
        <v>37541</v>
      </c>
      <c r="B2608" t="s">
        <v>6467</v>
      </c>
      <c r="C2608" t="s">
        <v>6469</v>
      </c>
      <c r="D2608">
        <v>2011</v>
      </c>
      <c r="E2608" t="s">
        <v>831</v>
      </c>
      <c r="F2608" t="s">
        <v>6472</v>
      </c>
      <c r="G2608">
        <v>6</v>
      </c>
      <c r="H2608" t="s">
        <v>13432</v>
      </c>
      <c r="J2608">
        <v>6</v>
      </c>
      <c r="K2608" t="s">
        <v>37019</v>
      </c>
      <c r="L2608" t="s">
        <v>37201</v>
      </c>
      <c r="M2608" t="s">
        <v>37542</v>
      </c>
      <c r="N2608" t="s">
        <v>37097</v>
      </c>
      <c r="O2608" t="s">
        <v>37098</v>
      </c>
      <c r="P2608" t="s">
        <v>37565</v>
      </c>
      <c r="Q2608">
        <v>65.349999999999994</v>
      </c>
      <c r="R2608">
        <v>26.983333333333299</v>
      </c>
      <c r="S2608">
        <v>6</v>
      </c>
      <c r="T2608">
        <v>19.143552311435499</v>
      </c>
      <c r="U2608">
        <v>2.5423728813559299</v>
      </c>
      <c r="V2608">
        <v>115</v>
      </c>
      <c r="W2608">
        <v>19</v>
      </c>
    </row>
    <row r="2609" spans="1:23">
      <c r="A2609" t="s">
        <v>37541</v>
      </c>
      <c r="B2609" t="s">
        <v>6467</v>
      </c>
      <c r="C2609" t="s">
        <v>6469</v>
      </c>
      <c r="D2609">
        <v>2011</v>
      </c>
      <c r="E2609" t="s">
        <v>831</v>
      </c>
      <c r="F2609" t="s">
        <v>6472</v>
      </c>
      <c r="G2609">
        <v>6</v>
      </c>
      <c r="H2609" t="s">
        <v>13432</v>
      </c>
      <c r="J2609">
        <v>6</v>
      </c>
      <c r="K2609" t="s">
        <v>37019</v>
      </c>
      <c r="L2609" t="s">
        <v>37201</v>
      </c>
      <c r="M2609" t="s">
        <v>37542</v>
      </c>
      <c r="N2609" t="s">
        <v>37097</v>
      </c>
      <c r="O2609" t="s">
        <v>37098</v>
      </c>
      <c r="P2609" t="s">
        <v>37565</v>
      </c>
      <c r="Q2609">
        <v>65.349999999999994</v>
      </c>
      <c r="R2609">
        <v>26.983333333333299</v>
      </c>
      <c r="S2609">
        <v>6</v>
      </c>
      <c r="T2609">
        <v>20.540145985401399</v>
      </c>
      <c r="U2609">
        <v>5.0847457627118597</v>
      </c>
      <c r="V2609">
        <v>115</v>
      </c>
      <c r="W2609">
        <v>20.5</v>
      </c>
    </row>
    <row r="2610" spans="1:23">
      <c r="A2610" t="s">
        <v>37566</v>
      </c>
      <c r="B2610" t="s">
        <v>13298</v>
      </c>
      <c r="C2610" t="s">
        <v>13299</v>
      </c>
      <c r="D2610">
        <v>1985</v>
      </c>
      <c r="E2610" t="s">
        <v>5124</v>
      </c>
      <c r="G2610">
        <v>5</v>
      </c>
      <c r="J2610">
        <v>5</v>
      </c>
      <c r="K2610" t="s">
        <v>37173</v>
      </c>
      <c r="L2610" t="s">
        <v>37567</v>
      </c>
      <c r="M2610" t="s">
        <v>37568</v>
      </c>
      <c r="N2610" t="s">
        <v>37131</v>
      </c>
      <c r="O2610" t="s">
        <v>37319</v>
      </c>
      <c r="P2610" t="s">
        <v>37569</v>
      </c>
      <c r="Q2610">
        <v>33.423411000000002</v>
      </c>
      <c r="R2610">
        <v>130.665569</v>
      </c>
      <c r="S2610">
        <v>4</v>
      </c>
      <c r="T2610">
        <v>11.0395214609766</v>
      </c>
      <c r="U2610">
        <v>96.914855952508404</v>
      </c>
      <c r="V2610" t="s">
        <v>37319</v>
      </c>
      <c r="W2610">
        <v>11</v>
      </c>
    </row>
    <row r="2611" spans="1:23">
      <c r="A2611" t="s">
        <v>37566</v>
      </c>
      <c r="B2611" t="s">
        <v>13298</v>
      </c>
      <c r="C2611" t="s">
        <v>13299</v>
      </c>
      <c r="D2611">
        <v>1985</v>
      </c>
      <c r="E2611" t="s">
        <v>5124</v>
      </c>
      <c r="G2611">
        <v>5</v>
      </c>
      <c r="J2611">
        <v>5</v>
      </c>
      <c r="K2611" t="s">
        <v>37173</v>
      </c>
      <c r="L2611" t="s">
        <v>37567</v>
      </c>
      <c r="M2611" t="s">
        <v>37568</v>
      </c>
      <c r="N2611" t="s">
        <v>37131</v>
      </c>
      <c r="O2611" t="s">
        <v>37319</v>
      </c>
      <c r="P2611" t="s">
        <v>37569</v>
      </c>
      <c r="Q2611">
        <v>33.423411000000002</v>
      </c>
      <c r="R2611">
        <v>130.665569</v>
      </c>
      <c r="S2611">
        <v>4</v>
      </c>
      <c r="T2611">
        <v>11.964126040525899</v>
      </c>
      <c r="U2611">
        <v>85.237910961441898</v>
      </c>
      <c r="V2611" t="s">
        <v>37319</v>
      </c>
      <c r="W2611">
        <v>12</v>
      </c>
    </row>
    <row r="2612" spans="1:23">
      <c r="A2612" t="s">
        <v>37566</v>
      </c>
      <c r="B2612" t="s">
        <v>13298</v>
      </c>
      <c r="C2612" t="s">
        <v>13299</v>
      </c>
      <c r="D2612">
        <v>1985</v>
      </c>
      <c r="E2612" t="s">
        <v>5124</v>
      </c>
      <c r="G2612">
        <v>5</v>
      </c>
      <c r="J2612">
        <v>5</v>
      </c>
      <c r="K2612" t="s">
        <v>37173</v>
      </c>
      <c r="L2612" t="s">
        <v>37567</v>
      </c>
      <c r="M2612" t="s">
        <v>37568</v>
      </c>
      <c r="N2612" t="s">
        <v>37131</v>
      </c>
      <c r="O2612" t="s">
        <v>37319</v>
      </c>
      <c r="P2612" t="s">
        <v>37569</v>
      </c>
      <c r="Q2612">
        <v>33.423411000000002</v>
      </c>
      <c r="R2612">
        <v>130.665569</v>
      </c>
      <c r="S2612">
        <v>4</v>
      </c>
      <c r="T2612">
        <v>13.0003128782327</v>
      </c>
      <c r="U2612">
        <v>15.850575942957301</v>
      </c>
      <c r="V2612" t="s">
        <v>37319</v>
      </c>
      <c r="W2612">
        <v>13</v>
      </c>
    </row>
    <row r="2613" spans="1:23">
      <c r="A2613" t="s">
        <v>37566</v>
      </c>
      <c r="B2613" t="s">
        <v>13298</v>
      </c>
      <c r="C2613" t="s">
        <v>13299</v>
      </c>
      <c r="D2613">
        <v>1985</v>
      </c>
      <c r="E2613" t="s">
        <v>5124</v>
      </c>
      <c r="G2613">
        <v>5</v>
      </c>
      <c r="J2613">
        <v>5</v>
      </c>
      <c r="K2613" t="s">
        <v>37173</v>
      </c>
      <c r="L2613" t="s">
        <v>37567</v>
      </c>
      <c r="M2613" t="s">
        <v>37568</v>
      </c>
      <c r="N2613" t="s">
        <v>37131</v>
      </c>
      <c r="O2613" t="s">
        <v>37319</v>
      </c>
      <c r="P2613" t="s">
        <v>37569</v>
      </c>
      <c r="Q2613">
        <v>33.423411000000002</v>
      </c>
      <c r="R2613">
        <v>130.665569</v>
      </c>
      <c r="S2613">
        <v>4</v>
      </c>
      <c r="T2613">
        <v>13.9904901484524</v>
      </c>
      <c r="U2613">
        <v>-0.195137213572323</v>
      </c>
      <c r="V2613" t="s">
        <v>37319</v>
      </c>
      <c r="W2613">
        <v>14</v>
      </c>
    </row>
    <row r="2614" spans="1:23">
      <c r="A2614" t="s">
        <v>37566</v>
      </c>
      <c r="B2614" t="s">
        <v>13298</v>
      </c>
      <c r="C2614" t="s">
        <v>13299</v>
      </c>
      <c r="D2614">
        <v>1985</v>
      </c>
      <c r="E2614" t="s">
        <v>5124</v>
      </c>
      <c r="G2614">
        <v>5</v>
      </c>
      <c r="J2614">
        <v>5</v>
      </c>
      <c r="K2614" t="s">
        <v>37173</v>
      </c>
      <c r="L2614" t="s">
        <v>37567</v>
      </c>
      <c r="M2614" t="s">
        <v>37568</v>
      </c>
      <c r="N2614" t="s">
        <v>37131</v>
      </c>
      <c r="O2614" t="s">
        <v>37319</v>
      </c>
      <c r="P2614" t="s">
        <v>37570</v>
      </c>
      <c r="Q2614">
        <v>43.770819000000003</v>
      </c>
      <c r="R2614">
        <v>142.364969</v>
      </c>
      <c r="S2614">
        <v>4</v>
      </c>
      <c r="T2614">
        <v>11.9967312458317</v>
      </c>
      <c r="U2614">
        <v>100.192667122261</v>
      </c>
      <c r="V2614" t="s">
        <v>37319</v>
      </c>
      <c r="W2614">
        <v>12</v>
      </c>
    </row>
    <row r="2615" spans="1:23">
      <c r="A2615" t="s">
        <v>37566</v>
      </c>
      <c r="B2615" t="s">
        <v>13298</v>
      </c>
      <c r="C2615" t="s">
        <v>13299</v>
      </c>
      <c r="D2615">
        <v>1985</v>
      </c>
      <c r="E2615" t="s">
        <v>5124</v>
      </c>
      <c r="G2615">
        <v>5</v>
      </c>
      <c r="J2615">
        <v>5</v>
      </c>
      <c r="K2615" t="s">
        <v>37173</v>
      </c>
      <c r="L2615" t="s">
        <v>37567</v>
      </c>
      <c r="M2615" t="s">
        <v>37568</v>
      </c>
      <c r="N2615" t="s">
        <v>37131</v>
      </c>
      <c r="O2615" t="s">
        <v>37319</v>
      </c>
      <c r="P2615" t="s">
        <v>37570</v>
      </c>
      <c r="Q2615">
        <v>43.770819000000003</v>
      </c>
      <c r="R2615">
        <v>142.364969</v>
      </c>
      <c r="S2615">
        <v>4</v>
      </c>
      <c r="T2615">
        <v>13.0061422937267</v>
      </c>
      <c r="U2615">
        <v>100.645517195952</v>
      </c>
      <c r="V2615" t="s">
        <v>37319</v>
      </c>
      <c r="W2615">
        <v>13</v>
      </c>
    </row>
    <row r="2616" spans="1:23">
      <c r="A2616" t="s">
        <v>37566</v>
      </c>
      <c r="B2616" t="s">
        <v>13298</v>
      </c>
      <c r="C2616" t="s">
        <v>13299</v>
      </c>
      <c r="D2616">
        <v>1985</v>
      </c>
      <c r="E2616" t="s">
        <v>5124</v>
      </c>
      <c r="G2616">
        <v>5</v>
      </c>
      <c r="J2616">
        <v>5</v>
      </c>
      <c r="K2616" t="s">
        <v>37173</v>
      </c>
      <c r="L2616" t="s">
        <v>37567</v>
      </c>
      <c r="M2616" t="s">
        <v>37568</v>
      </c>
      <c r="N2616" t="s">
        <v>37131</v>
      </c>
      <c r="O2616" t="s">
        <v>37319</v>
      </c>
      <c r="P2616" t="s">
        <v>37570</v>
      </c>
      <c r="Q2616">
        <v>43.770819000000003</v>
      </c>
      <c r="R2616">
        <v>142.364969</v>
      </c>
      <c r="S2616">
        <v>4</v>
      </c>
      <c r="T2616">
        <v>13.9939153417371</v>
      </c>
      <c r="U2616">
        <v>57.537483635645003</v>
      </c>
      <c r="V2616" t="s">
        <v>37319</v>
      </c>
      <c r="W2616">
        <v>14</v>
      </c>
    </row>
    <row r="2617" spans="1:23">
      <c r="A2617" t="s">
        <v>37566</v>
      </c>
      <c r="B2617" t="s">
        <v>13298</v>
      </c>
      <c r="C2617" t="s">
        <v>13299</v>
      </c>
      <c r="D2617">
        <v>1985</v>
      </c>
      <c r="E2617" t="s">
        <v>5124</v>
      </c>
      <c r="G2617">
        <v>5</v>
      </c>
      <c r="J2617">
        <v>5</v>
      </c>
      <c r="K2617" t="s">
        <v>37173</v>
      </c>
      <c r="L2617" t="s">
        <v>37567</v>
      </c>
      <c r="M2617" t="s">
        <v>37568</v>
      </c>
      <c r="N2617" t="s">
        <v>37131</v>
      </c>
      <c r="O2617" t="s">
        <v>37319</v>
      </c>
      <c r="P2617" t="s">
        <v>37570</v>
      </c>
      <c r="Q2617">
        <v>43.770819000000003</v>
      </c>
      <c r="R2617">
        <v>142.364969</v>
      </c>
      <c r="S2617">
        <v>4</v>
      </c>
      <c r="T2617">
        <v>14.9872213942842</v>
      </c>
      <c r="U2617">
        <v>-2.4700913110393598E-3</v>
      </c>
      <c r="V2617" t="s">
        <v>37319</v>
      </c>
      <c r="W2617">
        <v>15</v>
      </c>
    </row>
    <row r="2618" spans="1:23">
      <c r="A2618" t="s">
        <v>37566</v>
      </c>
      <c r="B2618" t="s">
        <v>13298</v>
      </c>
      <c r="C2618" t="s">
        <v>13299</v>
      </c>
      <c r="D2618">
        <v>1985</v>
      </c>
      <c r="E2618" t="s">
        <v>5124</v>
      </c>
      <c r="G2618">
        <v>5</v>
      </c>
      <c r="J2618">
        <v>5</v>
      </c>
      <c r="K2618" t="s">
        <v>37173</v>
      </c>
      <c r="L2618" t="s">
        <v>37567</v>
      </c>
      <c r="M2618" t="s">
        <v>37568</v>
      </c>
      <c r="N2618" t="s">
        <v>37131</v>
      </c>
      <c r="O2618" t="s">
        <v>37319</v>
      </c>
      <c r="P2618" t="s">
        <v>37571</v>
      </c>
      <c r="Q2618">
        <v>34.710892000000001</v>
      </c>
      <c r="R2618">
        <v>137.72608600000001</v>
      </c>
      <c r="S2618">
        <v>4</v>
      </c>
      <c r="T2618">
        <v>11.077560867166699</v>
      </c>
      <c r="U2618">
        <v>97.695404806797697</v>
      </c>
      <c r="V2618" t="s">
        <v>37319</v>
      </c>
      <c r="W2618">
        <v>11</v>
      </c>
    </row>
    <row r="2619" spans="1:23">
      <c r="A2619" t="s">
        <v>37566</v>
      </c>
      <c r="B2619" t="s">
        <v>13298</v>
      </c>
      <c r="C2619" t="s">
        <v>13299</v>
      </c>
      <c r="D2619">
        <v>1985</v>
      </c>
      <c r="E2619" t="s">
        <v>5124</v>
      </c>
      <c r="G2619">
        <v>5</v>
      </c>
      <c r="J2619">
        <v>5</v>
      </c>
      <c r="K2619" t="s">
        <v>37173</v>
      </c>
      <c r="L2619" t="s">
        <v>37567</v>
      </c>
      <c r="M2619" t="s">
        <v>37568</v>
      </c>
      <c r="N2619" t="s">
        <v>37131</v>
      </c>
      <c r="O2619" t="s">
        <v>37319</v>
      </c>
      <c r="P2619" t="s">
        <v>37571</v>
      </c>
      <c r="Q2619">
        <v>34.710892000000001</v>
      </c>
      <c r="R2619">
        <v>137.72608600000001</v>
      </c>
      <c r="S2619">
        <v>4</v>
      </c>
      <c r="T2619">
        <v>12.0152404633891</v>
      </c>
      <c r="U2619">
        <v>85.247791326685999</v>
      </c>
      <c r="V2619" t="s">
        <v>37319</v>
      </c>
      <c r="W2619">
        <v>12</v>
      </c>
    </row>
    <row r="2620" spans="1:23">
      <c r="A2620" t="s">
        <v>37566</v>
      </c>
      <c r="B2620" t="s">
        <v>13298</v>
      </c>
      <c r="C2620" t="s">
        <v>13299</v>
      </c>
      <c r="D2620">
        <v>1985</v>
      </c>
      <c r="E2620" t="s">
        <v>5124</v>
      </c>
      <c r="G2620">
        <v>5</v>
      </c>
      <c r="J2620">
        <v>5</v>
      </c>
      <c r="K2620" t="s">
        <v>37173</v>
      </c>
      <c r="L2620" t="s">
        <v>37567</v>
      </c>
      <c r="M2620" t="s">
        <v>37568</v>
      </c>
      <c r="N2620" t="s">
        <v>37131</v>
      </c>
      <c r="O2620" t="s">
        <v>37319</v>
      </c>
      <c r="P2620" t="s">
        <v>37571</v>
      </c>
      <c r="Q2620">
        <v>34.710892000000001</v>
      </c>
      <c r="R2620">
        <v>137.72608600000001</v>
      </c>
      <c r="S2620">
        <v>4</v>
      </c>
      <c r="T2620">
        <v>12.9857558067729</v>
      </c>
      <c r="U2620">
        <v>20.486937333783398</v>
      </c>
      <c r="V2620" t="s">
        <v>37319</v>
      </c>
      <c r="W2620">
        <v>13</v>
      </c>
    </row>
    <row r="2621" spans="1:23">
      <c r="A2621" t="s">
        <v>37566</v>
      </c>
      <c r="B2621" t="s">
        <v>13298</v>
      </c>
      <c r="C2621" t="s">
        <v>13299</v>
      </c>
      <c r="D2621">
        <v>1985</v>
      </c>
      <c r="E2621" t="s">
        <v>5124</v>
      </c>
      <c r="G2621">
        <v>5</v>
      </c>
      <c r="J2621">
        <v>5</v>
      </c>
      <c r="K2621" t="s">
        <v>37173</v>
      </c>
      <c r="L2621" t="s">
        <v>37567</v>
      </c>
      <c r="M2621" t="s">
        <v>37568</v>
      </c>
      <c r="N2621" t="s">
        <v>37131</v>
      </c>
      <c r="O2621" t="s">
        <v>37319</v>
      </c>
      <c r="P2621" t="s">
        <v>37571</v>
      </c>
      <c r="Q2621">
        <v>34.710892000000001</v>
      </c>
      <c r="R2621">
        <v>137.72608600000001</v>
      </c>
      <c r="S2621">
        <v>4</v>
      </c>
      <c r="T2621">
        <v>13.9650317406733</v>
      </c>
      <c r="U2621">
        <v>-0.45779025631314502</v>
      </c>
      <c r="V2621" t="s">
        <v>37319</v>
      </c>
      <c r="W2621">
        <v>14</v>
      </c>
    </row>
    <row r="2622" spans="1:23">
      <c r="A2622" t="s">
        <v>37566</v>
      </c>
      <c r="B2622" t="s">
        <v>13298</v>
      </c>
      <c r="C2622" t="s">
        <v>13299</v>
      </c>
      <c r="D2622">
        <v>1985</v>
      </c>
      <c r="E2622" t="s">
        <v>5124</v>
      </c>
      <c r="G2622">
        <v>5</v>
      </c>
      <c r="J2622">
        <v>5</v>
      </c>
      <c r="K2622" t="s">
        <v>37173</v>
      </c>
      <c r="L2622" t="s">
        <v>37567</v>
      </c>
      <c r="M2622" t="s">
        <v>37568</v>
      </c>
      <c r="N2622" t="s">
        <v>37131</v>
      </c>
      <c r="O2622" t="s">
        <v>37319</v>
      </c>
      <c r="P2622" t="s">
        <v>37572</v>
      </c>
      <c r="Q2622">
        <v>34.973880000000001</v>
      </c>
      <c r="R2622">
        <v>133.47305</v>
      </c>
      <c r="S2622">
        <v>4</v>
      </c>
      <c r="T2622">
        <v>11.0136678385877</v>
      </c>
      <c r="U2622">
        <v>97.6830543502425</v>
      </c>
      <c r="V2622" t="s">
        <v>37319</v>
      </c>
      <c r="W2622">
        <v>11</v>
      </c>
    </row>
    <row r="2623" spans="1:23">
      <c r="A2623" t="s">
        <v>37566</v>
      </c>
      <c r="B2623" t="s">
        <v>13298</v>
      </c>
      <c r="C2623" t="s">
        <v>13299</v>
      </c>
      <c r="D2623">
        <v>1985</v>
      </c>
      <c r="E2623" t="s">
        <v>5124</v>
      </c>
      <c r="G2623">
        <v>5</v>
      </c>
      <c r="J2623">
        <v>5</v>
      </c>
      <c r="K2623" t="s">
        <v>37173</v>
      </c>
      <c r="L2623" t="s">
        <v>37567</v>
      </c>
      <c r="M2623" t="s">
        <v>37568</v>
      </c>
      <c r="N2623" t="s">
        <v>37131</v>
      </c>
      <c r="O2623" t="s">
        <v>37319</v>
      </c>
      <c r="P2623" t="s">
        <v>37572</v>
      </c>
      <c r="Q2623">
        <v>34.973880000000001</v>
      </c>
      <c r="R2623">
        <v>133.47305</v>
      </c>
      <c r="S2623">
        <v>4</v>
      </c>
      <c r="T2623">
        <v>11.9848418729879</v>
      </c>
      <c r="U2623">
        <v>97.870781289881705</v>
      </c>
      <c r="V2623" t="s">
        <v>37319</v>
      </c>
      <c r="W2623">
        <v>12</v>
      </c>
    </row>
    <row r="2624" spans="1:23">
      <c r="A2624" t="s">
        <v>37566</v>
      </c>
      <c r="B2624" t="s">
        <v>13298</v>
      </c>
      <c r="C2624" t="s">
        <v>13299</v>
      </c>
      <c r="D2624">
        <v>1985</v>
      </c>
      <c r="E2624" t="s">
        <v>5124</v>
      </c>
      <c r="G2624">
        <v>5</v>
      </c>
      <c r="J2624">
        <v>5</v>
      </c>
      <c r="K2624" t="s">
        <v>37173</v>
      </c>
      <c r="L2624" t="s">
        <v>37567</v>
      </c>
      <c r="M2624" t="s">
        <v>37568</v>
      </c>
      <c r="N2624" t="s">
        <v>37131</v>
      </c>
      <c r="O2624" t="s">
        <v>37319</v>
      </c>
      <c r="P2624" t="s">
        <v>37572</v>
      </c>
      <c r="Q2624">
        <v>34.973880000000001</v>
      </c>
      <c r="R2624">
        <v>133.47305</v>
      </c>
      <c r="S2624">
        <v>4</v>
      </c>
      <c r="T2624">
        <v>13.035717520357601</v>
      </c>
      <c r="U2624">
        <v>56.836801067079399</v>
      </c>
      <c r="V2624" t="s">
        <v>37319</v>
      </c>
      <c r="W2624">
        <v>13</v>
      </c>
    </row>
    <row r="2625" spans="1:23">
      <c r="A2625" t="s">
        <v>37566</v>
      </c>
      <c r="B2625" t="s">
        <v>13298</v>
      </c>
      <c r="C2625" t="s">
        <v>13299</v>
      </c>
      <c r="D2625">
        <v>1985</v>
      </c>
      <c r="E2625" t="s">
        <v>5124</v>
      </c>
      <c r="G2625">
        <v>5</v>
      </c>
      <c r="J2625">
        <v>5</v>
      </c>
      <c r="K2625" t="s">
        <v>37173</v>
      </c>
      <c r="L2625" t="s">
        <v>37567</v>
      </c>
      <c r="M2625" t="s">
        <v>37568</v>
      </c>
      <c r="N2625" t="s">
        <v>37131</v>
      </c>
      <c r="O2625" t="s">
        <v>37319</v>
      </c>
      <c r="P2625" t="s">
        <v>37572</v>
      </c>
      <c r="Q2625">
        <v>34.973880000000001</v>
      </c>
      <c r="R2625">
        <v>133.47305</v>
      </c>
      <c r="S2625">
        <v>4</v>
      </c>
      <c r="T2625">
        <v>14.054383177031401</v>
      </c>
      <c r="U2625">
        <v>-0.182786757017112</v>
      </c>
      <c r="V2625" t="s">
        <v>37319</v>
      </c>
      <c r="W2625">
        <v>14</v>
      </c>
    </row>
    <row r="2626" spans="1:23">
      <c r="A2626" t="s">
        <v>37566</v>
      </c>
      <c r="B2626" t="s">
        <v>13298</v>
      </c>
      <c r="C2626" t="s">
        <v>13299</v>
      </c>
      <c r="D2626">
        <v>1985</v>
      </c>
      <c r="E2626" t="s">
        <v>5124</v>
      </c>
      <c r="G2626">
        <v>5</v>
      </c>
      <c r="J2626">
        <v>5</v>
      </c>
      <c r="K2626" t="s">
        <v>37173</v>
      </c>
      <c r="L2626" t="s">
        <v>37567</v>
      </c>
      <c r="M2626" t="s">
        <v>37568</v>
      </c>
      <c r="N2626" t="s">
        <v>37131</v>
      </c>
      <c r="O2626" t="s">
        <v>37319</v>
      </c>
      <c r="P2626" t="s">
        <v>37573</v>
      </c>
      <c r="Q2626">
        <v>36.647778000000002</v>
      </c>
      <c r="R2626">
        <v>138.30972199999999</v>
      </c>
      <c r="S2626">
        <v>4</v>
      </c>
      <c r="T2626">
        <v>11.001482054786599</v>
      </c>
      <c r="U2626">
        <v>96.134307098218997</v>
      </c>
      <c r="V2626" t="s">
        <v>37319</v>
      </c>
      <c r="W2626">
        <v>11</v>
      </c>
    </row>
    <row r="2627" spans="1:23">
      <c r="A2627" t="s">
        <v>37566</v>
      </c>
      <c r="B2627" t="s">
        <v>13298</v>
      </c>
      <c r="C2627" t="s">
        <v>13299</v>
      </c>
      <c r="D2627">
        <v>1985</v>
      </c>
      <c r="E2627" t="s">
        <v>5124</v>
      </c>
      <c r="G2627">
        <v>5</v>
      </c>
      <c r="J2627">
        <v>5</v>
      </c>
      <c r="K2627" t="s">
        <v>37173</v>
      </c>
      <c r="L2627" t="s">
        <v>37567</v>
      </c>
      <c r="M2627" t="s">
        <v>37568</v>
      </c>
      <c r="N2627" t="s">
        <v>37131</v>
      </c>
      <c r="O2627" t="s">
        <v>37319</v>
      </c>
      <c r="P2627" t="s">
        <v>37573</v>
      </c>
      <c r="Q2627">
        <v>36.647778000000002</v>
      </c>
      <c r="R2627">
        <v>138.30972199999999</v>
      </c>
      <c r="S2627">
        <v>4</v>
      </c>
      <c r="T2627">
        <v>11.970548277934601</v>
      </c>
      <c r="U2627">
        <v>68.486575053724494</v>
      </c>
      <c r="V2627" t="s">
        <v>37319</v>
      </c>
      <c r="W2627">
        <v>12</v>
      </c>
    </row>
    <row r="2628" spans="1:23">
      <c r="A2628" t="s">
        <v>37566</v>
      </c>
      <c r="B2628" t="s">
        <v>13298</v>
      </c>
      <c r="C2628" t="s">
        <v>13299</v>
      </c>
      <c r="D2628">
        <v>1985</v>
      </c>
      <c r="E2628" t="s">
        <v>5124</v>
      </c>
      <c r="G2628">
        <v>5</v>
      </c>
      <c r="J2628">
        <v>5</v>
      </c>
      <c r="K2628" t="s">
        <v>37173</v>
      </c>
      <c r="L2628" t="s">
        <v>37567</v>
      </c>
      <c r="M2628" t="s">
        <v>37568</v>
      </c>
      <c r="N2628" t="s">
        <v>37131</v>
      </c>
      <c r="O2628" t="s">
        <v>37319</v>
      </c>
      <c r="P2628" t="s">
        <v>37573</v>
      </c>
      <c r="Q2628">
        <v>36.647778000000002</v>
      </c>
      <c r="R2628">
        <v>138.30972199999999</v>
      </c>
      <c r="S2628">
        <v>4</v>
      </c>
      <c r="T2628">
        <v>12.9208088725679</v>
      </c>
      <c r="U2628">
        <v>56.556857385161301</v>
      </c>
      <c r="V2628" t="s">
        <v>37319</v>
      </c>
      <c r="W2628">
        <v>13</v>
      </c>
    </row>
    <row r="2629" spans="1:23">
      <c r="A2629" t="s">
        <v>37566</v>
      </c>
      <c r="B2629" t="s">
        <v>13298</v>
      </c>
      <c r="C2629" t="s">
        <v>13299</v>
      </c>
      <c r="D2629">
        <v>1985</v>
      </c>
      <c r="E2629" t="s">
        <v>5124</v>
      </c>
      <c r="G2629">
        <v>5</v>
      </c>
      <c r="J2629">
        <v>5</v>
      </c>
      <c r="K2629" t="s">
        <v>37173</v>
      </c>
      <c r="L2629" t="s">
        <v>37567</v>
      </c>
      <c r="M2629" t="s">
        <v>37568</v>
      </c>
      <c r="N2629" t="s">
        <v>37131</v>
      </c>
      <c r="O2629" t="s">
        <v>37319</v>
      </c>
      <c r="P2629" t="s">
        <v>37573</v>
      </c>
      <c r="Q2629">
        <v>36.647778000000002</v>
      </c>
      <c r="R2629">
        <v>138.30972199999999</v>
      </c>
      <c r="S2629">
        <v>4</v>
      </c>
      <c r="T2629">
        <v>14.0032687541682</v>
      </c>
      <c r="U2629">
        <v>-0.19266712226128299</v>
      </c>
      <c r="V2629" t="s">
        <v>37319</v>
      </c>
      <c r="W2629">
        <v>14</v>
      </c>
    </row>
    <row r="2630" spans="1:23">
      <c r="A2630" t="s">
        <v>37574</v>
      </c>
      <c r="B2630" t="s">
        <v>6088</v>
      </c>
      <c r="C2630" t="s">
        <v>6090</v>
      </c>
      <c r="D2630">
        <v>2012</v>
      </c>
      <c r="E2630" t="s">
        <v>569</v>
      </c>
      <c r="F2630" t="s">
        <v>6092</v>
      </c>
      <c r="G2630">
        <v>21</v>
      </c>
      <c r="J2630">
        <v>21</v>
      </c>
      <c r="K2630" t="s">
        <v>37173</v>
      </c>
      <c r="L2630" t="s">
        <v>37095</v>
      </c>
      <c r="M2630" t="s">
        <v>37575</v>
      </c>
      <c r="N2630" t="s">
        <v>37097</v>
      </c>
      <c r="O2630" t="s">
        <v>37098</v>
      </c>
      <c r="P2630" t="s">
        <v>37576</v>
      </c>
      <c r="Q2630">
        <v>37.466666666666697</v>
      </c>
      <c r="R2630">
        <v>139.933333333333</v>
      </c>
      <c r="S2630">
        <v>12</v>
      </c>
      <c r="T2630">
        <v>8</v>
      </c>
      <c r="U2630">
        <v>95.802919708029094</v>
      </c>
      <c r="V2630">
        <v>381</v>
      </c>
      <c r="W2630">
        <v>8</v>
      </c>
    </row>
    <row r="2631" spans="1:23">
      <c r="A2631" t="s">
        <v>37574</v>
      </c>
      <c r="B2631" t="s">
        <v>6088</v>
      </c>
      <c r="C2631" t="s">
        <v>6090</v>
      </c>
      <c r="D2631">
        <v>2012</v>
      </c>
      <c r="E2631" t="s">
        <v>569</v>
      </c>
      <c r="F2631" t="s">
        <v>6092</v>
      </c>
      <c r="G2631">
        <v>21</v>
      </c>
      <c r="J2631">
        <v>21</v>
      </c>
      <c r="K2631" t="s">
        <v>37173</v>
      </c>
      <c r="L2631" t="s">
        <v>37095</v>
      </c>
      <c r="M2631" t="s">
        <v>37575</v>
      </c>
      <c r="N2631" t="s">
        <v>37097</v>
      </c>
      <c r="O2631" t="s">
        <v>37098</v>
      </c>
      <c r="P2631" t="s">
        <v>37576</v>
      </c>
      <c r="Q2631">
        <v>37.466666666666697</v>
      </c>
      <c r="R2631">
        <v>139.933333333333</v>
      </c>
      <c r="S2631">
        <v>12</v>
      </c>
      <c r="T2631">
        <v>11.9853479853479</v>
      </c>
      <c r="U2631">
        <v>95.164567792304993</v>
      </c>
      <c r="V2631">
        <v>381</v>
      </c>
      <c r="W2631">
        <v>12</v>
      </c>
    </row>
    <row r="2632" spans="1:23">
      <c r="A2632" t="s">
        <v>37574</v>
      </c>
      <c r="B2632" t="s">
        <v>6088</v>
      </c>
      <c r="C2632" t="s">
        <v>6090</v>
      </c>
      <c r="D2632">
        <v>2012</v>
      </c>
      <c r="E2632" t="s">
        <v>569</v>
      </c>
      <c r="F2632" t="s">
        <v>6092</v>
      </c>
      <c r="G2632">
        <v>21</v>
      </c>
      <c r="J2632">
        <v>21</v>
      </c>
      <c r="K2632" t="s">
        <v>37173</v>
      </c>
      <c r="L2632" t="s">
        <v>37095</v>
      </c>
      <c r="M2632" t="s">
        <v>37575</v>
      </c>
      <c r="N2632" t="s">
        <v>37097</v>
      </c>
      <c r="O2632" t="s">
        <v>37098</v>
      </c>
      <c r="P2632" t="s">
        <v>37576</v>
      </c>
      <c r="Q2632">
        <v>37.466666666666697</v>
      </c>
      <c r="R2632">
        <v>139.933333333333</v>
      </c>
      <c r="S2632">
        <v>12</v>
      </c>
      <c r="T2632">
        <v>12.4835164835164</v>
      </c>
      <c r="U2632">
        <v>93.510868693350403</v>
      </c>
      <c r="V2632">
        <v>381</v>
      </c>
      <c r="W2632">
        <v>12.5</v>
      </c>
    </row>
    <row r="2633" spans="1:23">
      <c r="A2633" t="s">
        <v>37574</v>
      </c>
      <c r="B2633" t="s">
        <v>6088</v>
      </c>
      <c r="C2633" t="s">
        <v>6090</v>
      </c>
      <c r="D2633">
        <v>2012</v>
      </c>
      <c r="E2633" t="s">
        <v>569</v>
      </c>
      <c r="F2633" t="s">
        <v>6092</v>
      </c>
      <c r="G2633">
        <v>21</v>
      </c>
      <c r="J2633">
        <v>21</v>
      </c>
      <c r="K2633" t="s">
        <v>37173</v>
      </c>
      <c r="L2633" t="s">
        <v>37095</v>
      </c>
      <c r="M2633" t="s">
        <v>37575</v>
      </c>
      <c r="N2633" t="s">
        <v>37097</v>
      </c>
      <c r="O2633" t="s">
        <v>37098</v>
      </c>
      <c r="P2633" t="s">
        <v>37576</v>
      </c>
      <c r="Q2633">
        <v>37.466666666666697</v>
      </c>
      <c r="R2633">
        <v>139.933333333333</v>
      </c>
      <c r="S2633">
        <v>12</v>
      </c>
      <c r="T2633">
        <v>12.7326007326007</v>
      </c>
      <c r="U2633">
        <v>95.694968048982602</v>
      </c>
      <c r="V2633">
        <v>381</v>
      </c>
      <c r="W2633">
        <v>12.75</v>
      </c>
    </row>
    <row r="2634" spans="1:23">
      <c r="A2634" t="s">
        <v>37574</v>
      </c>
      <c r="B2634" t="s">
        <v>6088</v>
      </c>
      <c r="C2634" t="s">
        <v>6090</v>
      </c>
      <c r="D2634">
        <v>2012</v>
      </c>
      <c r="E2634" t="s">
        <v>569</v>
      </c>
      <c r="F2634" t="s">
        <v>6092</v>
      </c>
      <c r="G2634">
        <v>21</v>
      </c>
      <c r="J2634">
        <v>21</v>
      </c>
      <c r="K2634" t="s">
        <v>37173</v>
      </c>
      <c r="L2634" t="s">
        <v>37095</v>
      </c>
      <c r="M2634" t="s">
        <v>37575</v>
      </c>
      <c r="N2634" t="s">
        <v>37097</v>
      </c>
      <c r="O2634" t="s">
        <v>37098</v>
      </c>
      <c r="P2634" t="s">
        <v>37576</v>
      </c>
      <c r="Q2634">
        <v>37.466666666666697</v>
      </c>
      <c r="R2634">
        <v>139.933333333333</v>
      </c>
      <c r="S2634">
        <v>12</v>
      </c>
      <c r="T2634">
        <v>12.9963369963369</v>
      </c>
      <c r="U2634">
        <v>76.710849977273298</v>
      </c>
      <c r="V2634">
        <v>381</v>
      </c>
      <c r="W2634">
        <v>13</v>
      </c>
    </row>
    <row r="2635" spans="1:23">
      <c r="A2635" t="s">
        <v>37574</v>
      </c>
      <c r="B2635" t="s">
        <v>6088</v>
      </c>
      <c r="C2635" t="s">
        <v>6090</v>
      </c>
      <c r="D2635">
        <v>2012</v>
      </c>
      <c r="E2635" t="s">
        <v>569</v>
      </c>
      <c r="F2635" t="s">
        <v>6092</v>
      </c>
      <c r="G2635">
        <v>21</v>
      </c>
      <c r="J2635">
        <v>21</v>
      </c>
      <c r="K2635" t="s">
        <v>37173</v>
      </c>
      <c r="L2635" t="s">
        <v>37095</v>
      </c>
      <c r="M2635" t="s">
        <v>37575</v>
      </c>
      <c r="N2635" t="s">
        <v>37097</v>
      </c>
      <c r="O2635" t="s">
        <v>37098</v>
      </c>
      <c r="P2635" t="s">
        <v>37576</v>
      </c>
      <c r="Q2635">
        <v>37.466666666666697</v>
      </c>
      <c r="R2635">
        <v>139.933333333333</v>
      </c>
      <c r="S2635">
        <v>12</v>
      </c>
      <c r="T2635">
        <v>13.2307692307692</v>
      </c>
      <c r="U2635">
        <v>66.121560920831001</v>
      </c>
      <c r="V2635">
        <v>381</v>
      </c>
      <c r="W2635">
        <v>13.25</v>
      </c>
    </row>
    <row r="2636" spans="1:23">
      <c r="A2636" t="s">
        <v>37574</v>
      </c>
      <c r="B2636" t="s">
        <v>6088</v>
      </c>
      <c r="C2636" t="s">
        <v>6090</v>
      </c>
      <c r="D2636">
        <v>2012</v>
      </c>
      <c r="E2636" t="s">
        <v>569</v>
      </c>
      <c r="F2636" t="s">
        <v>6092</v>
      </c>
      <c r="G2636">
        <v>21</v>
      </c>
      <c r="J2636">
        <v>21</v>
      </c>
      <c r="K2636" t="s">
        <v>37173</v>
      </c>
      <c r="L2636" t="s">
        <v>37095</v>
      </c>
      <c r="M2636" t="s">
        <v>37575</v>
      </c>
      <c r="N2636" t="s">
        <v>37097</v>
      </c>
      <c r="O2636" t="s">
        <v>37098</v>
      </c>
      <c r="P2636" t="s">
        <v>37576</v>
      </c>
      <c r="Q2636">
        <v>37.466666666666697</v>
      </c>
      <c r="R2636">
        <v>139.933333333333</v>
      </c>
      <c r="S2636">
        <v>12</v>
      </c>
      <c r="T2636">
        <v>13.450549450549399</v>
      </c>
      <c r="U2636">
        <v>60.277131627496502</v>
      </c>
      <c r="V2636">
        <v>381</v>
      </c>
      <c r="W2636">
        <v>13.5</v>
      </c>
    </row>
    <row r="2637" spans="1:23">
      <c r="A2637" t="s">
        <v>37574</v>
      </c>
      <c r="B2637" t="s">
        <v>6088</v>
      </c>
      <c r="C2637" t="s">
        <v>6090</v>
      </c>
      <c r="D2637">
        <v>2012</v>
      </c>
      <c r="E2637" t="s">
        <v>569</v>
      </c>
      <c r="F2637" t="s">
        <v>6092</v>
      </c>
      <c r="G2637">
        <v>21</v>
      </c>
      <c r="J2637">
        <v>21</v>
      </c>
      <c r="K2637" t="s">
        <v>37173</v>
      </c>
      <c r="L2637" t="s">
        <v>37095</v>
      </c>
      <c r="M2637" t="s">
        <v>37575</v>
      </c>
      <c r="N2637" t="s">
        <v>37097</v>
      </c>
      <c r="O2637" t="s">
        <v>37098</v>
      </c>
      <c r="P2637" t="s">
        <v>37576</v>
      </c>
      <c r="Q2637">
        <v>37.466666666666697</v>
      </c>
      <c r="R2637">
        <v>139.933333333333</v>
      </c>
      <c r="S2637">
        <v>12</v>
      </c>
      <c r="T2637">
        <v>13.772893772893701</v>
      </c>
      <c r="U2637">
        <v>73.408465014304397</v>
      </c>
      <c r="V2637">
        <v>381</v>
      </c>
      <c r="W2637">
        <v>13.75</v>
      </c>
    </row>
    <row r="2638" spans="1:23">
      <c r="A2638" t="s">
        <v>37574</v>
      </c>
      <c r="B2638" t="s">
        <v>6088</v>
      </c>
      <c r="C2638" t="s">
        <v>6090</v>
      </c>
      <c r="D2638">
        <v>2012</v>
      </c>
      <c r="E2638" t="s">
        <v>569</v>
      </c>
      <c r="F2638" t="s">
        <v>6092</v>
      </c>
      <c r="G2638">
        <v>21</v>
      </c>
      <c r="J2638">
        <v>21</v>
      </c>
      <c r="K2638" t="s">
        <v>37173</v>
      </c>
      <c r="L2638" t="s">
        <v>37095</v>
      </c>
      <c r="M2638" t="s">
        <v>37575</v>
      </c>
      <c r="N2638" t="s">
        <v>37097</v>
      </c>
      <c r="O2638" t="s">
        <v>37098</v>
      </c>
      <c r="P2638" t="s">
        <v>37576</v>
      </c>
      <c r="Q2638">
        <v>37.466666666666697</v>
      </c>
      <c r="R2638">
        <v>139.933333333333</v>
      </c>
      <c r="S2638">
        <v>12</v>
      </c>
      <c r="T2638">
        <v>13.9780219780219</v>
      </c>
      <c r="U2638">
        <v>26.323494024223901</v>
      </c>
      <c r="V2638">
        <v>381</v>
      </c>
      <c r="W2638">
        <v>14</v>
      </c>
    </row>
    <row r="2639" spans="1:23">
      <c r="A2639" t="s">
        <v>37574</v>
      </c>
      <c r="B2639" t="s">
        <v>6088</v>
      </c>
      <c r="C2639" t="s">
        <v>6090</v>
      </c>
      <c r="D2639">
        <v>2012</v>
      </c>
      <c r="E2639" t="s">
        <v>569</v>
      </c>
      <c r="F2639" t="s">
        <v>6092</v>
      </c>
      <c r="G2639">
        <v>21</v>
      </c>
      <c r="J2639">
        <v>21</v>
      </c>
      <c r="K2639" t="s">
        <v>37173</v>
      </c>
      <c r="L2639" t="s">
        <v>37095</v>
      </c>
      <c r="M2639" t="s">
        <v>37575</v>
      </c>
      <c r="N2639" t="s">
        <v>37097</v>
      </c>
      <c r="O2639" t="s">
        <v>37098</v>
      </c>
      <c r="P2639" t="s">
        <v>37576</v>
      </c>
      <c r="Q2639">
        <v>37.466666666666697</v>
      </c>
      <c r="R2639">
        <v>139.933333333333</v>
      </c>
      <c r="S2639">
        <v>12</v>
      </c>
      <c r="T2639">
        <v>14.2417582417582</v>
      </c>
      <c r="U2639">
        <v>14.638646025507301</v>
      </c>
      <c r="V2639">
        <v>381</v>
      </c>
      <c r="W2639">
        <v>14.25</v>
      </c>
    </row>
    <row r="2640" spans="1:23">
      <c r="A2640" t="s">
        <v>37574</v>
      </c>
      <c r="B2640" t="s">
        <v>6088</v>
      </c>
      <c r="C2640" t="s">
        <v>6090</v>
      </c>
      <c r="D2640">
        <v>2012</v>
      </c>
      <c r="E2640" t="s">
        <v>569</v>
      </c>
      <c r="F2640" t="s">
        <v>6092</v>
      </c>
      <c r="G2640">
        <v>21</v>
      </c>
      <c r="J2640">
        <v>21</v>
      </c>
      <c r="K2640" t="s">
        <v>37173</v>
      </c>
      <c r="L2640" t="s">
        <v>37095</v>
      </c>
      <c r="M2640" t="s">
        <v>37575</v>
      </c>
      <c r="N2640" t="s">
        <v>37097</v>
      </c>
      <c r="O2640" t="s">
        <v>37098</v>
      </c>
      <c r="P2640" t="s">
        <v>37576</v>
      </c>
      <c r="Q2640">
        <v>37.466666666666697</v>
      </c>
      <c r="R2640">
        <v>139.933333333333</v>
      </c>
      <c r="S2640">
        <v>12</v>
      </c>
      <c r="T2640">
        <v>14.4761904761904</v>
      </c>
      <c r="U2640">
        <v>3.3194299617657301</v>
      </c>
      <c r="V2640">
        <v>381</v>
      </c>
      <c r="W2640">
        <v>14.5</v>
      </c>
    </row>
    <row r="2641" spans="1:23">
      <c r="A2641" t="s">
        <v>37574</v>
      </c>
      <c r="B2641" t="s">
        <v>6088</v>
      </c>
      <c r="C2641" t="s">
        <v>6090</v>
      </c>
      <c r="D2641">
        <v>2012</v>
      </c>
      <c r="E2641" t="s">
        <v>569</v>
      </c>
      <c r="F2641" t="s">
        <v>6092</v>
      </c>
      <c r="G2641">
        <v>21</v>
      </c>
      <c r="J2641">
        <v>21</v>
      </c>
      <c r="K2641" t="s">
        <v>37173</v>
      </c>
      <c r="L2641" t="s">
        <v>37095</v>
      </c>
      <c r="M2641" t="s">
        <v>37575</v>
      </c>
      <c r="N2641" t="s">
        <v>37097</v>
      </c>
      <c r="O2641" t="s">
        <v>37098</v>
      </c>
      <c r="P2641" t="s">
        <v>37576</v>
      </c>
      <c r="Q2641">
        <v>37.466666666666697</v>
      </c>
      <c r="R2641">
        <v>139.933333333333</v>
      </c>
      <c r="S2641">
        <v>12</v>
      </c>
      <c r="T2641">
        <v>15.9706959706959</v>
      </c>
      <c r="U2641">
        <v>2.19044945322316</v>
      </c>
      <c r="V2641">
        <v>381</v>
      </c>
      <c r="W2641">
        <v>16</v>
      </c>
    </row>
    <row r="2642" spans="1:23">
      <c r="A2642" t="s">
        <v>37574</v>
      </c>
      <c r="B2642" t="s">
        <v>6088</v>
      </c>
      <c r="C2642" t="s">
        <v>6090</v>
      </c>
      <c r="D2642">
        <v>2012</v>
      </c>
      <c r="E2642" t="s">
        <v>569</v>
      </c>
      <c r="F2642" t="s">
        <v>6092</v>
      </c>
      <c r="G2642">
        <v>21</v>
      </c>
      <c r="J2642">
        <v>21</v>
      </c>
      <c r="K2642" t="s">
        <v>37027</v>
      </c>
      <c r="L2642" t="s">
        <v>37095</v>
      </c>
      <c r="M2642" t="s">
        <v>37575</v>
      </c>
      <c r="N2642" t="s">
        <v>37097</v>
      </c>
      <c r="O2642" t="s">
        <v>37098</v>
      </c>
      <c r="P2642" t="s">
        <v>37577</v>
      </c>
      <c r="Q2642">
        <v>39.766666666666701</v>
      </c>
      <c r="R2642">
        <v>-74.983333333333306</v>
      </c>
      <c r="S2642">
        <v>12</v>
      </c>
      <c r="T2642">
        <v>7.9850467289719598</v>
      </c>
      <c r="U2642">
        <v>97.522123893805301</v>
      </c>
      <c r="V2642">
        <v>381</v>
      </c>
      <c r="W2642">
        <v>8</v>
      </c>
    </row>
    <row r="2643" spans="1:23">
      <c r="A2643" t="s">
        <v>37574</v>
      </c>
      <c r="B2643" t="s">
        <v>6088</v>
      </c>
      <c r="C2643" t="s">
        <v>6090</v>
      </c>
      <c r="D2643">
        <v>2012</v>
      </c>
      <c r="E2643" t="s">
        <v>569</v>
      </c>
      <c r="F2643" t="s">
        <v>6092</v>
      </c>
      <c r="G2643">
        <v>21</v>
      </c>
      <c r="J2643">
        <v>21</v>
      </c>
      <c r="K2643" t="s">
        <v>37027</v>
      </c>
      <c r="L2643" t="s">
        <v>37095</v>
      </c>
      <c r="M2643" t="s">
        <v>37575</v>
      </c>
      <c r="N2643" t="s">
        <v>37097</v>
      </c>
      <c r="O2643" t="s">
        <v>37098</v>
      </c>
      <c r="P2643" t="s">
        <v>37577</v>
      </c>
      <c r="Q2643">
        <v>39.766666666666701</v>
      </c>
      <c r="R2643">
        <v>-74.983333333333306</v>
      </c>
      <c r="S2643">
        <v>12</v>
      </c>
      <c r="T2643">
        <v>11.977570093457899</v>
      </c>
      <c r="U2643">
        <v>92.655032668927305</v>
      </c>
      <c r="V2643">
        <v>381</v>
      </c>
      <c r="W2643">
        <v>12</v>
      </c>
    </row>
    <row r="2644" spans="1:23">
      <c r="A2644" t="s">
        <v>37574</v>
      </c>
      <c r="B2644" t="s">
        <v>6088</v>
      </c>
      <c r="C2644" t="s">
        <v>6090</v>
      </c>
      <c r="D2644">
        <v>2012</v>
      </c>
      <c r="E2644" t="s">
        <v>569</v>
      </c>
      <c r="F2644" t="s">
        <v>6092</v>
      </c>
      <c r="G2644">
        <v>21</v>
      </c>
      <c r="J2644">
        <v>21</v>
      </c>
      <c r="K2644" t="s">
        <v>37027</v>
      </c>
      <c r="L2644" t="s">
        <v>37095</v>
      </c>
      <c r="M2644" t="s">
        <v>37575</v>
      </c>
      <c r="N2644" t="s">
        <v>37097</v>
      </c>
      <c r="O2644" t="s">
        <v>37098</v>
      </c>
      <c r="P2644" t="s">
        <v>37577</v>
      </c>
      <c r="Q2644">
        <v>39.766666666666701</v>
      </c>
      <c r="R2644">
        <v>-74.983333333333306</v>
      </c>
      <c r="S2644">
        <v>12</v>
      </c>
      <c r="T2644">
        <v>12.4710280373831</v>
      </c>
      <c r="U2644">
        <v>91.936150856008595</v>
      </c>
      <c r="V2644">
        <v>381</v>
      </c>
      <c r="W2644">
        <v>12.5</v>
      </c>
    </row>
    <row r="2645" spans="1:23">
      <c r="A2645" t="s">
        <v>37574</v>
      </c>
      <c r="B2645" t="s">
        <v>6088</v>
      </c>
      <c r="C2645" t="s">
        <v>6090</v>
      </c>
      <c r="D2645">
        <v>2012</v>
      </c>
      <c r="E2645" t="s">
        <v>569</v>
      </c>
      <c r="F2645" t="s">
        <v>6092</v>
      </c>
      <c r="G2645">
        <v>21</v>
      </c>
      <c r="J2645">
        <v>21</v>
      </c>
      <c r="K2645" t="s">
        <v>37027</v>
      </c>
      <c r="L2645" t="s">
        <v>37095</v>
      </c>
      <c r="M2645" t="s">
        <v>37575</v>
      </c>
      <c r="N2645" t="s">
        <v>37097</v>
      </c>
      <c r="O2645" t="s">
        <v>37098</v>
      </c>
      <c r="P2645" t="s">
        <v>37577</v>
      </c>
      <c r="Q2645">
        <v>39.766666666666701</v>
      </c>
      <c r="R2645">
        <v>-74.983333333333306</v>
      </c>
      <c r="S2645">
        <v>12</v>
      </c>
      <c r="T2645">
        <v>12.770093457943901</v>
      </c>
      <c r="U2645">
        <v>92.991481267058106</v>
      </c>
      <c r="V2645">
        <v>381</v>
      </c>
      <c r="W2645">
        <v>12.75</v>
      </c>
    </row>
    <row r="2646" spans="1:23">
      <c r="A2646" t="s">
        <v>37574</v>
      </c>
      <c r="B2646" t="s">
        <v>6088</v>
      </c>
      <c r="C2646" t="s">
        <v>6090</v>
      </c>
      <c r="D2646">
        <v>2012</v>
      </c>
      <c r="E2646" t="s">
        <v>569</v>
      </c>
      <c r="F2646" t="s">
        <v>6092</v>
      </c>
      <c r="G2646">
        <v>21</v>
      </c>
      <c r="J2646">
        <v>21</v>
      </c>
      <c r="K2646" t="s">
        <v>37027</v>
      </c>
      <c r="L2646" t="s">
        <v>37095</v>
      </c>
      <c r="M2646" t="s">
        <v>37575</v>
      </c>
      <c r="N2646" t="s">
        <v>37097</v>
      </c>
      <c r="O2646" t="s">
        <v>37098</v>
      </c>
      <c r="P2646" t="s">
        <v>37577</v>
      </c>
      <c r="Q2646">
        <v>39.766666666666701</v>
      </c>
      <c r="R2646">
        <v>-74.983333333333306</v>
      </c>
      <c r="S2646">
        <v>12</v>
      </c>
      <c r="T2646">
        <v>12.9943925233644</v>
      </c>
      <c r="U2646">
        <v>61.128111818708099</v>
      </c>
      <c r="V2646">
        <v>381</v>
      </c>
      <c r="W2646">
        <v>13</v>
      </c>
    </row>
    <row r="2647" spans="1:23">
      <c r="A2647" t="s">
        <v>37574</v>
      </c>
      <c r="B2647" t="s">
        <v>6088</v>
      </c>
      <c r="C2647" t="s">
        <v>6090</v>
      </c>
      <c r="D2647">
        <v>2012</v>
      </c>
      <c r="E2647" t="s">
        <v>569</v>
      </c>
      <c r="F2647" t="s">
        <v>6092</v>
      </c>
      <c r="G2647">
        <v>21</v>
      </c>
      <c r="J2647">
        <v>21</v>
      </c>
      <c r="K2647" t="s">
        <v>37027</v>
      </c>
      <c r="L2647" t="s">
        <v>37095</v>
      </c>
      <c r="M2647" t="s">
        <v>37575</v>
      </c>
      <c r="N2647" t="s">
        <v>37097</v>
      </c>
      <c r="O2647" t="s">
        <v>37098</v>
      </c>
      <c r="P2647" t="s">
        <v>37577</v>
      </c>
      <c r="Q2647">
        <v>39.766666666666701</v>
      </c>
      <c r="R2647">
        <v>-74.983333333333306</v>
      </c>
      <c r="S2647">
        <v>12</v>
      </c>
      <c r="T2647">
        <v>13.218691588784999</v>
      </c>
      <c r="U2647">
        <v>47.494830865933302</v>
      </c>
      <c r="V2647">
        <v>381</v>
      </c>
      <c r="W2647">
        <v>13.25</v>
      </c>
    </row>
    <row r="2648" spans="1:23">
      <c r="A2648" t="s">
        <v>37574</v>
      </c>
      <c r="B2648" t="s">
        <v>6088</v>
      </c>
      <c r="C2648" t="s">
        <v>6090</v>
      </c>
      <c r="D2648">
        <v>2012</v>
      </c>
      <c r="E2648" t="s">
        <v>569</v>
      </c>
      <c r="F2648" t="s">
        <v>6092</v>
      </c>
      <c r="G2648">
        <v>21</v>
      </c>
      <c r="J2648">
        <v>21</v>
      </c>
      <c r="K2648" t="s">
        <v>37027</v>
      </c>
      <c r="L2648" t="s">
        <v>37095</v>
      </c>
      <c r="M2648" t="s">
        <v>37575</v>
      </c>
      <c r="N2648" t="s">
        <v>37097</v>
      </c>
      <c r="O2648" t="s">
        <v>37098</v>
      </c>
      <c r="P2648" t="s">
        <v>37577</v>
      </c>
      <c r="Q2648">
        <v>39.766666666666701</v>
      </c>
      <c r="R2648">
        <v>-74.983333333333306</v>
      </c>
      <c r="S2648">
        <v>12</v>
      </c>
      <c r="T2648">
        <v>13.4878504672897</v>
      </c>
      <c r="U2648">
        <v>51.205690182780501</v>
      </c>
      <c r="V2648">
        <v>381</v>
      </c>
      <c r="W2648">
        <v>13.5</v>
      </c>
    </row>
    <row r="2649" spans="1:23">
      <c r="A2649" t="s">
        <v>37574</v>
      </c>
      <c r="B2649" t="s">
        <v>6088</v>
      </c>
      <c r="C2649" t="s">
        <v>6090</v>
      </c>
      <c r="D2649">
        <v>2012</v>
      </c>
      <c r="E2649" t="s">
        <v>569</v>
      </c>
      <c r="F2649" t="s">
        <v>6092</v>
      </c>
      <c r="G2649">
        <v>21</v>
      </c>
      <c r="J2649">
        <v>21</v>
      </c>
      <c r="K2649" t="s">
        <v>37027</v>
      </c>
      <c r="L2649" t="s">
        <v>37095</v>
      </c>
      <c r="M2649" t="s">
        <v>37575</v>
      </c>
      <c r="N2649" t="s">
        <v>37097</v>
      </c>
      <c r="O2649" t="s">
        <v>37098</v>
      </c>
      <c r="P2649" t="s">
        <v>37577</v>
      </c>
      <c r="Q2649">
        <v>39.766666666666701</v>
      </c>
      <c r="R2649">
        <v>-74.983333333333306</v>
      </c>
      <c r="S2649">
        <v>12</v>
      </c>
      <c r="T2649">
        <v>13.7570093457943</v>
      </c>
      <c r="U2649">
        <v>35.270531800512799</v>
      </c>
      <c r="V2649">
        <v>381</v>
      </c>
      <c r="W2649">
        <v>13.75</v>
      </c>
    </row>
    <row r="2650" spans="1:23">
      <c r="A2650" t="s">
        <v>37574</v>
      </c>
      <c r="B2650" t="s">
        <v>6088</v>
      </c>
      <c r="C2650" t="s">
        <v>6090</v>
      </c>
      <c r="D2650">
        <v>2012</v>
      </c>
      <c r="E2650" t="s">
        <v>569</v>
      </c>
      <c r="F2650" t="s">
        <v>6092</v>
      </c>
      <c r="G2650">
        <v>21</v>
      </c>
      <c r="J2650">
        <v>21</v>
      </c>
      <c r="K2650" t="s">
        <v>37027</v>
      </c>
      <c r="L2650" t="s">
        <v>37095</v>
      </c>
      <c r="M2650" t="s">
        <v>37575</v>
      </c>
      <c r="N2650" t="s">
        <v>37097</v>
      </c>
      <c r="O2650" t="s">
        <v>37098</v>
      </c>
      <c r="P2650" t="s">
        <v>37577</v>
      </c>
      <c r="Q2650">
        <v>39.766666666666701</v>
      </c>
      <c r="R2650">
        <v>-74.983333333333306</v>
      </c>
      <c r="S2650">
        <v>12</v>
      </c>
      <c r="T2650">
        <v>13.996261682242899</v>
      </c>
      <c r="U2650">
        <v>10.132495244396599</v>
      </c>
      <c r="V2650">
        <v>381</v>
      </c>
      <c r="W2650">
        <v>14</v>
      </c>
    </row>
    <row r="2651" spans="1:23">
      <c r="A2651" t="s">
        <v>37574</v>
      </c>
      <c r="B2651" t="s">
        <v>6088</v>
      </c>
      <c r="C2651" t="s">
        <v>6090</v>
      </c>
      <c r="D2651">
        <v>2012</v>
      </c>
      <c r="E2651" t="s">
        <v>569</v>
      </c>
      <c r="F2651" t="s">
        <v>6092</v>
      </c>
      <c r="G2651">
        <v>21</v>
      </c>
      <c r="J2651">
        <v>21</v>
      </c>
      <c r="K2651" t="s">
        <v>37027</v>
      </c>
      <c r="L2651" t="s">
        <v>37095</v>
      </c>
      <c r="M2651" t="s">
        <v>37575</v>
      </c>
      <c r="N2651" t="s">
        <v>37097</v>
      </c>
      <c r="O2651" t="s">
        <v>37098</v>
      </c>
      <c r="P2651" t="s">
        <v>37577</v>
      </c>
      <c r="Q2651">
        <v>39.766666666666701</v>
      </c>
      <c r="R2651">
        <v>-74.983333333333306</v>
      </c>
      <c r="S2651">
        <v>12</v>
      </c>
      <c r="T2651">
        <v>14.2056074766355</v>
      </c>
      <c r="U2651">
        <v>13.3137044082375</v>
      </c>
      <c r="V2651">
        <v>381</v>
      </c>
      <c r="W2651">
        <v>14.25</v>
      </c>
    </row>
    <row r="2652" spans="1:23">
      <c r="A2652" t="s">
        <v>37574</v>
      </c>
      <c r="B2652" t="s">
        <v>6088</v>
      </c>
      <c r="C2652" t="s">
        <v>6090</v>
      </c>
      <c r="D2652">
        <v>2012</v>
      </c>
      <c r="E2652" t="s">
        <v>569</v>
      </c>
      <c r="F2652" t="s">
        <v>6092</v>
      </c>
      <c r="G2652">
        <v>21</v>
      </c>
      <c r="J2652">
        <v>21</v>
      </c>
      <c r="K2652" t="s">
        <v>37027</v>
      </c>
      <c r="L2652" t="s">
        <v>37095</v>
      </c>
      <c r="M2652" t="s">
        <v>37575</v>
      </c>
      <c r="N2652" t="s">
        <v>37097</v>
      </c>
      <c r="O2652" t="s">
        <v>37098</v>
      </c>
      <c r="P2652" t="s">
        <v>37577</v>
      </c>
      <c r="Q2652">
        <v>39.766666666666701</v>
      </c>
      <c r="R2652">
        <v>-74.983333333333306</v>
      </c>
      <c r="S2652">
        <v>12</v>
      </c>
      <c r="T2652">
        <v>14.504672897196199</v>
      </c>
      <c r="U2652">
        <v>2.1566454387561</v>
      </c>
      <c r="V2652">
        <v>381</v>
      </c>
      <c r="W2652">
        <v>14.5</v>
      </c>
    </row>
    <row r="2653" spans="1:23">
      <c r="A2653" t="s">
        <v>37574</v>
      </c>
      <c r="B2653" t="s">
        <v>6088</v>
      </c>
      <c r="C2653" t="s">
        <v>6090</v>
      </c>
      <c r="D2653">
        <v>2012</v>
      </c>
      <c r="E2653" t="s">
        <v>569</v>
      </c>
      <c r="F2653" t="s">
        <v>6092</v>
      </c>
      <c r="G2653">
        <v>21</v>
      </c>
      <c r="J2653">
        <v>21</v>
      </c>
      <c r="K2653" t="s">
        <v>37027</v>
      </c>
      <c r="L2653" t="s">
        <v>37095</v>
      </c>
      <c r="M2653" t="s">
        <v>37575</v>
      </c>
      <c r="N2653" t="s">
        <v>37097</v>
      </c>
      <c r="O2653" t="s">
        <v>37098</v>
      </c>
      <c r="P2653" t="s">
        <v>37577</v>
      </c>
      <c r="Q2653">
        <v>39.766666666666701</v>
      </c>
      <c r="R2653">
        <v>-74.983333333333306</v>
      </c>
      <c r="S2653">
        <v>12</v>
      </c>
      <c r="T2653">
        <v>15.9551401869158</v>
      </c>
      <c r="U2653">
        <v>2.6555289057976998</v>
      </c>
      <c r="V2653">
        <v>381</v>
      </c>
      <c r="W2653">
        <v>16</v>
      </c>
    </row>
    <row r="2654" spans="1:23">
      <c r="A2654" t="s">
        <v>37574</v>
      </c>
      <c r="B2654" t="s">
        <v>6088</v>
      </c>
      <c r="C2654" t="s">
        <v>6090</v>
      </c>
      <c r="D2654">
        <v>2012</v>
      </c>
      <c r="E2654" t="s">
        <v>569</v>
      </c>
      <c r="F2654" t="s">
        <v>6092</v>
      </c>
      <c r="G2654">
        <v>21</v>
      </c>
      <c r="J2654">
        <v>21</v>
      </c>
      <c r="K2654" t="s">
        <v>37027</v>
      </c>
      <c r="L2654" t="s">
        <v>37095</v>
      </c>
      <c r="M2654" t="s">
        <v>37575</v>
      </c>
      <c r="N2654" t="s">
        <v>37097</v>
      </c>
      <c r="O2654" t="s">
        <v>37098</v>
      </c>
      <c r="P2654" t="s">
        <v>37578</v>
      </c>
      <c r="Q2654">
        <v>31.116666666666699</v>
      </c>
      <c r="R2654">
        <v>-81.466666666666697</v>
      </c>
      <c r="S2654">
        <v>12</v>
      </c>
      <c r="T2654">
        <v>7.9458836999651199</v>
      </c>
      <c r="U2654">
        <v>81.451151221630695</v>
      </c>
      <c r="V2654">
        <v>381</v>
      </c>
      <c r="W2654">
        <v>8</v>
      </c>
    </row>
    <row r="2655" spans="1:23">
      <c r="A2655" t="s">
        <v>37574</v>
      </c>
      <c r="B2655" t="s">
        <v>6088</v>
      </c>
      <c r="C2655" t="s">
        <v>6090</v>
      </c>
      <c r="D2655">
        <v>2012</v>
      </c>
      <c r="E2655" t="s">
        <v>569</v>
      </c>
      <c r="F2655" t="s">
        <v>6092</v>
      </c>
      <c r="G2655">
        <v>21</v>
      </c>
      <c r="J2655">
        <v>21</v>
      </c>
      <c r="K2655" t="s">
        <v>37027</v>
      </c>
      <c r="L2655" t="s">
        <v>37095</v>
      </c>
      <c r="M2655" t="s">
        <v>37575</v>
      </c>
      <c r="N2655" t="s">
        <v>37097</v>
      </c>
      <c r="O2655" t="s">
        <v>37098</v>
      </c>
      <c r="P2655" t="s">
        <v>37578</v>
      </c>
      <c r="Q2655">
        <v>31.116666666666699</v>
      </c>
      <c r="R2655">
        <v>-81.466666666666697</v>
      </c>
      <c r="S2655">
        <v>12</v>
      </c>
      <c r="T2655">
        <v>11.949910837078599</v>
      </c>
      <c r="U2655">
        <v>92.935072284479006</v>
      </c>
      <c r="V2655">
        <v>381</v>
      </c>
      <c r="W2655">
        <v>12</v>
      </c>
    </row>
    <row r="2656" spans="1:23">
      <c r="A2656" t="s">
        <v>37574</v>
      </c>
      <c r="B2656" t="s">
        <v>6088</v>
      </c>
      <c r="C2656" t="s">
        <v>6090</v>
      </c>
      <c r="D2656">
        <v>2012</v>
      </c>
      <c r="E2656" t="s">
        <v>569</v>
      </c>
      <c r="F2656" t="s">
        <v>6092</v>
      </c>
      <c r="G2656">
        <v>21</v>
      </c>
      <c r="J2656">
        <v>21</v>
      </c>
      <c r="K2656" t="s">
        <v>37027</v>
      </c>
      <c r="L2656" t="s">
        <v>37095</v>
      </c>
      <c r="M2656" t="s">
        <v>37575</v>
      </c>
      <c r="N2656" t="s">
        <v>37097</v>
      </c>
      <c r="O2656" t="s">
        <v>37098</v>
      </c>
      <c r="P2656" t="s">
        <v>37578</v>
      </c>
      <c r="Q2656">
        <v>31.116666666666699</v>
      </c>
      <c r="R2656">
        <v>-81.466666666666697</v>
      </c>
      <c r="S2656">
        <v>12</v>
      </c>
      <c r="T2656">
        <v>12.470964473017499</v>
      </c>
      <c r="U2656">
        <v>94.148806664516997</v>
      </c>
      <c r="V2656">
        <v>381</v>
      </c>
      <c r="W2656">
        <v>12.5</v>
      </c>
    </row>
    <row r="2657" spans="1:23">
      <c r="A2657" t="s">
        <v>37574</v>
      </c>
      <c r="B2657" t="s">
        <v>6088</v>
      </c>
      <c r="C2657" t="s">
        <v>6090</v>
      </c>
      <c r="D2657">
        <v>2012</v>
      </c>
      <c r="E2657" t="s">
        <v>569</v>
      </c>
      <c r="F2657" t="s">
        <v>6092</v>
      </c>
      <c r="G2657">
        <v>21</v>
      </c>
      <c r="J2657">
        <v>21</v>
      </c>
      <c r="K2657" t="s">
        <v>37027</v>
      </c>
      <c r="L2657" t="s">
        <v>37095</v>
      </c>
      <c r="M2657" t="s">
        <v>37575</v>
      </c>
      <c r="N2657" t="s">
        <v>37097</v>
      </c>
      <c r="O2657" t="s">
        <v>37098</v>
      </c>
      <c r="P2657" t="s">
        <v>37578</v>
      </c>
      <c r="Q2657">
        <v>31.116666666666699</v>
      </c>
      <c r="R2657">
        <v>-81.466666666666697</v>
      </c>
      <c r="S2657">
        <v>12</v>
      </c>
      <c r="T2657">
        <v>12.729490883008999</v>
      </c>
      <c r="U2657">
        <v>26.4695431305068</v>
      </c>
      <c r="V2657">
        <v>381</v>
      </c>
      <c r="W2657">
        <v>12.75</v>
      </c>
    </row>
    <row r="2658" spans="1:23">
      <c r="A2658" t="s">
        <v>37574</v>
      </c>
      <c r="B2658" t="s">
        <v>6088</v>
      </c>
      <c r="C2658" t="s">
        <v>6090</v>
      </c>
      <c r="D2658">
        <v>2012</v>
      </c>
      <c r="E2658" t="s">
        <v>569</v>
      </c>
      <c r="F2658" t="s">
        <v>6092</v>
      </c>
      <c r="G2658">
        <v>21</v>
      </c>
      <c r="J2658">
        <v>21</v>
      </c>
      <c r="K2658" t="s">
        <v>37027</v>
      </c>
      <c r="L2658" t="s">
        <v>37095</v>
      </c>
      <c r="M2658" t="s">
        <v>37575</v>
      </c>
      <c r="N2658" t="s">
        <v>37097</v>
      </c>
      <c r="O2658" t="s">
        <v>37098</v>
      </c>
      <c r="P2658" t="s">
        <v>37578</v>
      </c>
      <c r="Q2658">
        <v>31.116666666666699</v>
      </c>
      <c r="R2658">
        <v>-81.466666666666697</v>
      </c>
      <c r="S2658">
        <v>12</v>
      </c>
      <c r="T2658">
        <v>12.9682764247971</v>
      </c>
      <c r="U2658">
        <v>25.0455685041027</v>
      </c>
      <c r="V2658">
        <v>381</v>
      </c>
      <c r="W2658">
        <v>13</v>
      </c>
    </row>
    <row r="2659" spans="1:23">
      <c r="A2659" t="s">
        <v>37574</v>
      </c>
      <c r="B2659" t="s">
        <v>6088</v>
      </c>
      <c r="C2659" t="s">
        <v>6090</v>
      </c>
      <c r="D2659">
        <v>2012</v>
      </c>
      <c r="E2659" t="s">
        <v>569</v>
      </c>
      <c r="F2659" t="s">
        <v>6092</v>
      </c>
      <c r="G2659">
        <v>21</v>
      </c>
      <c r="J2659">
        <v>21</v>
      </c>
      <c r="K2659" t="s">
        <v>37027</v>
      </c>
      <c r="L2659" t="s">
        <v>37095</v>
      </c>
      <c r="M2659" t="s">
        <v>37575</v>
      </c>
      <c r="N2659" t="s">
        <v>37097</v>
      </c>
      <c r="O2659" t="s">
        <v>37098</v>
      </c>
      <c r="P2659" t="s">
        <v>37578</v>
      </c>
      <c r="Q2659">
        <v>31.116666666666699</v>
      </c>
      <c r="R2659">
        <v>-81.466666666666697</v>
      </c>
      <c r="S2659">
        <v>12</v>
      </c>
      <c r="T2659">
        <v>13.224749784495501</v>
      </c>
      <c r="U2659">
        <v>14.2568550164836</v>
      </c>
      <c r="V2659">
        <v>381</v>
      </c>
      <c r="W2659">
        <v>13.25</v>
      </c>
    </row>
    <row r="2660" spans="1:23">
      <c r="A2660" t="s">
        <v>37574</v>
      </c>
      <c r="B2660" t="s">
        <v>6088</v>
      </c>
      <c r="C2660" t="s">
        <v>6090</v>
      </c>
      <c r="D2660">
        <v>2012</v>
      </c>
      <c r="E2660" t="s">
        <v>569</v>
      </c>
      <c r="F2660" t="s">
        <v>6092</v>
      </c>
      <c r="G2660">
        <v>21</v>
      </c>
      <c r="J2660">
        <v>21</v>
      </c>
      <c r="K2660" t="s">
        <v>37027</v>
      </c>
      <c r="L2660" t="s">
        <v>37095</v>
      </c>
      <c r="M2660" t="s">
        <v>37575</v>
      </c>
      <c r="N2660" t="s">
        <v>37097</v>
      </c>
      <c r="O2660" t="s">
        <v>37098</v>
      </c>
      <c r="P2660" t="s">
        <v>37578</v>
      </c>
      <c r="Q2660">
        <v>31.116666666666699</v>
      </c>
      <c r="R2660">
        <v>-81.466666666666697</v>
      </c>
      <c r="S2660">
        <v>12</v>
      </c>
      <c r="T2660">
        <v>13.4508485283182</v>
      </c>
      <c r="U2660">
        <v>5.4129460613677596</v>
      </c>
      <c r="V2660">
        <v>381</v>
      </c>
      <c r="W2660">
        <v>13.5</v>
      </c>
    </row>
    <row r="2661" spans="1:23">
      <c r="A2661" t="s">
        <v>37574</v>
      </c>
      <c r="B2661" t="s">
        <v>6088</v>
      </c>
      <c r="C2661" t="s">
        <v>6090</v>
      </c>
      <c r="D2661">
        <v>2012</v>
      </c>
      <c r="E2661" t="s">
        <v>569</v>
      </c>
      <c r="F2661" t="s">
        <v>6092</v>
      </c>
      <c r="G2661">
        <v>21</v>
      </c>
      <c r="J2661">
        <v>21</v>
      </c>
      <c r="K2661" t="s">
        <v>37027</v>
      </c>
      <c r="L2661" t="s">
        <v>37095</v>
      </c>
      <c r="M2661" t="s">
        <v>37575</v>
      </c>
      <c r="N2661" t="s">
        <v>37097</v>
      </c>
      <c r="O2661" t="s">
        <v>37098</v>
      </c>
      <c r="P2661" t="s">
        <v>37578</v>
      </c>
      <c r="Q2661">
        <v>31.116666666666699</v>
      </c>
      <c r="R2661">
        <v>-81.466666666666697</v>
      </c>
      <c r="S2661">
        <v>12</v>
      </c>
      <c r="T2661">
        <v>13.6893708585303</v>
      </c>
      <c r="U2661">
        <v>4.8723752870651102</v>
      </c>
      <c r="V2661">
        <v>381</v>
      </c>
      <c r="W2661">
        <v>13.75</v>
      </c>
    </row>
    <row r="2662" spans="1:23">
      <c r="A2662" t="s">
        <v>37574</v>
      </c>
      <c r="B2662" t="s">
        <v>6088</v>
      </c>
      <c r="C2662" t="s">
        <v>6090</v>
      </c>
      <c r="D2662">
        <v>2012</v>
      </c>
      <c r="E2662" t="s">
        <v>569</v>
      </c>
      <c r="F2662" t="s">
        <v>6092</v>
      </c>
      <c r="G2662">
        <v>21</v>
      </c>
      <c r="J2662">
        <v>21</v>
      </c>
      <c r="K2662" t="s">
        <v>37027</v>
      </c>
      <c r="L2662" t="s">
        <v>37095</v>
      </c>
      <c r="M2662" t="s">
        <v>37575</v>
      </c>
      <c r="N2662" t="s">
        <v>37097</v>
      </c>
      <c r="O2662" t="s">
        <v>37098</v>
      </c>
      <c r="P2662" t="s">
        <v>37578</v>
      </c>
      <c r="Q2662">
        <v>31.116666666666699</v>
      </c>
      <c r="R2662">
        <v>-81.466666666666697</v>
      </c>
      <c r="S2662">
        <v>12</v>
      </c>
      <c r="T2662">
        <v>13.988852989754401</v>
      </c>
      <c r="U2662">
        <v>-0.264527633925354</v>
      </c>
      <c r="V2662">
        <v>381</v>
      </c>
      <c r="W2662">
        <v>14</v>
      </c>
    </row>
    <row r="2663" spans="1:23">
      <c r="A2663" t="s">
        <v>37574</v>
      </c>
      <c r="B2663" t="s">
        <v>6088</v>
      </c>
      <c r="C2663" t="s">
        <v>6090</v>
      </c>
      <c r="D2663">
        <v>2012</v>
      </c>
      <c r="E2663" t="s">
        <v>569</v>
      </c>
      <c r="F2663" t="s">
        <v>6092</v>
      </c>
      <c r="G2663">
        <v>21</v>
      </c>
      <c r="J2663">
        <v>21</v>
      </c>
      <c r="K2663" t="s">
        <v>37027</v>
      </c>
      <c r="L2663" t="s">
        <v>37095</v>
      </c>
      <c r="M2663" t="s">
        <v>37575</v>
      </c>
      <c r="N2663" t="s">
        <v>37097</v>
      </c>
      <c r="O2663" t="s">
        <v>37098</v>
      </c>
      <c r="P2663" t="s">
        <v>37578</v>
      </c>
      <c r="Q2663">
        <v>31.116666666666699</v>
      </c>
      <c r="R2663">
        <v>-81.466666666666697</v>
      </c>
      <c r="S2663">
        <v>12</v>
      </c>
      <c r="T2663">
        <v>14.2262171890319</v>
      </c>
      <c r="U2663">
        <v>3.0818785410181899</v>
      </c>
      <c r="V2663">
        <v>381</v>
      </c>
      <c r="W2663">
        <v>14.25</v>
      </c>
    </row>
    <row r="2664" spans="1:23">
      <c r="A2664" t="s">
        <v>37574</v>
      </c>
      <c r="B2664" t="s">
        <v>6088</v>
      </c>
      <c r="C2664" t="s">
        <v>6090</v>
      </c>
      <c r="D2664">
        <v>2012</v>
      </c>
      <c r="E2664" t="s">
        <v>569</v>
      </c>
      <c r="F2664" t="s">
        <v>6092</v>
      </c>
      <c r="G2664">
        <v>21</v>
      </c>
      <c r="J2664">
        <v>21</v>
      </c>
      <c r="K2664" t="s">
        <v>37027</v>
      </c>
      <c r="L2664" t="s">
        <v>37095</v>
      </c>
      <c r="M2664" t="s">
        <v>37575</v>
      </c>
      <c r="N2664" t="s">
        <v>37097</v>
      </c>
      <c r="O2664" t="s">
        <v>37098</v>
      </c>
      <c r="P2664" t="s">
        <v>37578</v>
      </c>
      <c r="Q2664">
        <v>31.116666666666699</v>
      </c>
      <c r="R2664">
        <v>-81.466666666666697</v>
      </c>
      <c r="S2664">
        <v>12</v>
      </c>
      <c r="T2664">
        <v>14.465634438602599</v>
      </c>
      <c r="U2664">
        <v>-0.462265330429247</v>
      </c>
      <c r="V2664">
        <v>381</v>
      </c>
      <c r="W2664">
        <v>14.5</v>
      </c>
    </row>
    <row r="2665" spans="1:23">
      <c r="A2665" t="s">
        <v>37574</v>
      </c>
      <c r="B2665" t="s">
        <v>6088</v>
      </c>
      <c r="C2665" t="s">
        <v>6090</v>
      </c>
      <c r="D2665">
        <v>2012</v>
      </c>
      <c r="E2665" t="s">
        <v>569</v>
      </c>
      <c r="F2665" t="s">
        <v>6092</v>
      </c>
      <c r="G2665">
        <v>21</v>
      </c>
      <c r="J2665">
        <v>21</v>
      </c>
      <c r="K2665" t="s">
        <v>37027</v>
      </c>
      <c r="L2665" t="s">
        <v>37095</v>
      </c>
      <c r="M2665" t="s">
        <v>37575</v>
      </c>
      <c r="N2665" t="s">
        <v>37097</v>
      </c>
      <c r="O2665" t="s">
        <v>37098</v>
      </c>
      <c r="P2665" t="s">
        <v>37578</v>
      </c>
      <c r="Q2665">
        <v>31.116666666666699</v>
      </c>
      <c r="R2665">
        <v>-81.466666666666697</v>
      </c>
      <c r="S2665">
        <v>12</v>
      </c>
      <c r="T2665">
        <v>15.999420934532701</v>
      </c>
      <c r="U2665">
        <v>1.7668077042028001</v>
      </c>
      <c r="V2665">
        <v>381</v>
      </c>
      <c r="W2665">
        <v>16</v>
      </c>
    </row>
    <row r="2666" spans="1:23">
      <c r="A2666" t="s">
        <v>37574</v>
      </c>
      <c r="B2666" t="s">
        <v>6088</v>
      </c>
      <c r="C2666" t="s">
        <v>6090</v>
      </c>
      <c r="D2666">
        <v>2012</v>
      </c>
      <c r="E2666" t="s">
        <v>569</v>
      </c>
      <c r="F2666" t="s">
        <v>6092</v>
      </c>
      <c r="G2666">
        <v>21</v>
      </c>
      <c r="J2666">
        <v>21</v>
      </c>
      <c r="K2666" t="s">
        <v>37027</v>
      </c>
      <c r="L2666" t="s">
        <v>37095</v>
      </c>
      <c r="M2666" t="s">
        <v>37575</v>
      </c>
      <c r="N2666" t="s">
        <v>37097</v>
      </c>
      <c r="O2666" t="s">
        <v>37098</v>
      </c>
      <c r="P2666" t="s">
        <v>37579</v>
      </c>
      <c r="Q2666">
        <v>35.016666666666701</v>
      </c>
      <c r="R2666">
        <v>-78.0833333333333</v>
      </c>
      <c r="S2666">
        <v>12</v>
      </c>
      <c r="T2666">
        <v>8</v>
      </c>
      <c r="U2666">
        <v>94.965595165549402</v>
      </c>
      <c r="V2666">
        <v>381</v>
      </c>
      <c r="W2666">
        <v>8</v>
      </c>
    </row>
    <row r="2667" spans="1:23">
      <c r="A2667" t="s">
        <v>37574</v>
      </c>
      <c r="B2667" t="s">
        <v>6088</v>
      </c>
      <c r="C2667" t="s">
        <v>6090</v>
      </c>
      <c r="D2667">
        <v>2012</v>
      </c>
      <c r="E2667" t="s">
        <v>569</v>
      </c>
      <c r="F2667" t="s">
        <v>6092</v>
      </c>
      <c r="G2667">
        <v>21</v>
      </c>
      <c r="J2667">
        <v>21</v>
      </c>
      <c r="K2667" t="s">
        <v>37027</v>
      </c>
      <c r="L2667" t="s">
        <v>37095</v>
      </c>
      <c r="M2667" t="s">
        <v>37575</v>
      </c>
      <c r="N2667" t="s">
        <v>37097</v>
      </c>
      <c r="O2667" t="s">
        <v>37098</v>
      </c>
      <c r="P2667" t="s">
        <v>37579</v>
      </c>
      <c r="Q2667">
        <v>35.016666666666701</v>
      </c>
      <c r="R2667">
        <v>-78.0833333333333</v>
      </c>
      <c r="S2667">
        <v>12</v>
      </c>
      <c r="T2667">
        <v>11.9926873857404</v>
      </c>
      <c r="U2667">
        <v>83.941448303879696</v>
      </c>
      <c r="V2667">
        <v>381</v>
      </c>
      <c r="W2667">
        <v>12</v>
      </c>
    </row>
    <row r="2668" spans="1:23">
      <c r="A2668" t="s">
        <v>37574</v>
      </c>
      <c r="B2668" t="s">
        <v>6088</v>
      </c>
      <c r="C2668" t="s">
        <v>6090</v>
      </c>
      <c r="D2668">
        <v>2012</v>
      </c>
      <c r="E2668" t="s">
        <v>569</v>
      </c>
      <c r="F2668" t="s">
        <v>6092</v>
      </c>
      <c r="G2668">
        <v>21</v>
      </c>
      <c r="J2668">
        <v>21</v>
      </c>
      <c r="K2668" t="s">
        <v>37027</v>
      </c>
      <c r="L2668" t="s">
        <v>37095</v>
      </c>
      <c r="M2668" t="s">
        <v>37575</v>
      </c>
      <c r="N2668" t="s">
        <v>37097</v>
      </c>
      <c r="O2668" t="s">
        <v>37098</v>
      </c>
      <c r="P2668" t="s">
        <v>37579</v>
      </c>
      <c r="Q2668">
        <v>35.016666666666701</v>
      </c>
      <c r="R2668">
        <v>-78.0833333333333</v>
      </c>
      <c r="S2668">
        <v>12</v>
      </c>
      <c r="T2668">
        <v>12.489945155393</v>
      </c>
      <c r="U2668">
        <v>79.763990452975804</v>
      </c>
      <c r="V2668">
        <v>381</v>
      </c>
      <c r="W2668">
        <v>12.5</v>
      </c>
    </row>
    <row r="2669" spans="1:23">
      <c r="A2669" t="s">
        <v>37574</v>
      </c>
      <c r="B2669" t="s">
        <v>6088</v>
      </c>
      <c r="C2669" t="s">
        <v>6090</v>
      </c>
      <c r="D2669">
        <v>2012</v>
      </c>
      <c r="E2669" t="s">
        <v>569</v>
      </c>
      <c r="F2669" t="s">
        <v>6092</v>
      </c>
      <c r="G2669">
        <v>21</v>
      </c>
      <c r="J2669">
        <v>21</v>
      </c>
      <c r="K2669" t="s">
        <v>37027</v>
      </c>
      <c r="L2669" t="s">
        <v>37095</v>
      </c>
      <c r="M2669" t="s">
        <v>37575</v>
      </c>
      <c r="N2669" t="s">
        <v>37097</v>
      </c>
      <c r="O2669" t="s">
        <v>37098</v>
      </c>
      <c r="P2669" t="s">
        <v>37579</v>
      </c>
      <c r="Q2669">
        <v>35.016666666666701</v>
      </c>
      <c r="R2669">
        <v>-78.0833333333333</v>
      </c>
      <c r="S2669">
        <v>12</v>
      </c>
      <c r="T2669">
        <v>12.7385740402193</v>
      </c>
      <c r="U2669">
        <v>89.133594860857102</v>
      </c>
      <c r="V2669">
        <v>381</v>
      </c>
      <c r="W2669">
        <v>12.75</v>
      </c>
    </row>
    <row r="2670" spans="1:23">
      <c r="A2670" t="s">
        <v>37574</v>
      </c>
      <c r="B2670" t="s">
        <v>6088</v>
      </c>
      <c r="C2670" t="s">
        <v>6090</v>
      </c>
      <c r="D2670">
        <v>2012</v>
      </c>
      <c r="E2670" t="s">
        <v>569</v>
      </c>
      <c r="F2670" t="s">
        <v>6092</v>
      </c>
      <c r="G2670">
        <v>21</v>
      </c>
      <c r="J2670">
        <v>21</v>
      </c>
      <c r="K2670" t="s">
        <v>37027</v>
      </c>
      <c r="L2670" t="s">
        <v>37095</v>
      </c>
      <c r="M2670" t="s">
        <v>37575</v>
      </c>
      <c r="N2670" t="s">
        <v>37097</v>
      </c>
      <c r="O2670" t="s">
        <v>37098</v>
      </c>
      <c r="P2670" t="s">
        <v>37579</v>
      </c>
      <c r="Q2670">
        <v>35.016666666666701</v>
      </c>
      <c r="R2670">
        <v>-78.0833333333333</v>
      </c>
      <c r="S2670">
        <v>12</v>
      </c>
      <c r="T2670">
        <v>13.016453382084</v>
      </c>
      <c r="U2670">
        <v>56.488675604306302</v>
      </c>
      <c r="V2670">
        <v>381</v>
      </c>
      <c r="W2670">
        <v>13</v>
      </c>
    </row>
    <row r="2671" spans="1:23">
      <c r="A2671" t="s">
        <v>37574</v>
      </c>
      <c r="B2671" t="s">
        <v>6088</v>
      </c>
      <c r="C2671" t="s">
        <v>6090</v>
      </c>
      <c r="D2671">
        <v>2012</v>
      </c>
      <c r="E2671" t="s">
        <v>569</v>
      </c>
      <c r="F2671" t="s">
        <v>6092</v>
      </c>
      <c r="G2671">
        <v>21</v>
      </c>
      <c r="J2671">
        <v>21</v>
      </c>
      <c r="K2671" t="s">
        <v>37027</v>
      </c>
      <c r="L2671" t="s">
        <v>37095</v>
      </c>
      <c r="M2671" t="s">
        <v>37575</v>
      </c>
      <c r="N2671" t="s">
        <v>37097</v>
      </c>
      <c r="O2671" t="s">
        <v>37098</v>
      </c>
      <c r="P2671" t="s">
        <v>37579</v>
      </c>
      <c r="Q2671">
        <v>35.016666666666701</v>
      </c>
      <c r="R2671">
        <v>-78.0833333333333</v>
      </c>
      <c r="S2671">
        <v>12</v>
      </c>
      <c r="T2671">
        <v>13.235831809872</v>
      </c>
      <c r="U2671">
        <v>28.879748121064299</v>
      </c>
      <c r="V2671">
        <v>381</v>
      </c>
      <c r="W2671">
        <v>13.25</v>
      </c>
    </row>
    <row r="2672" spans="1:23">
      <c r="A2672" t="s">
        <v>37574</v>
      </c>
      <c r="B2672" t="s">
        <v>6088</v>
      </c>
      <c r="C2672" t="s">
        <v>6090</v>
      </c>
      <c r="D2672">
        <v>2012</v>
      </c>
      <c r="E2672" t="s">
        <v>569</v>
      </c>
      <c r="F2672" t="s">
        <v>6092</v>
      </c>
      <c r="G2672">
        <v>21</v>
      </c>
      <c r="J2672">
        <v>21</v>
      </c>
      <c r="K2672" t="s">
        <v>37027</v>
      </c>
      <c r="L2672" t="s">
        <v>37095</v>
      </c>
      <c r="M2672" t="s">
        <v>37575</v>
      </c>
      <c r="N2672" t="s">
        <v>37097</v>
      </c>
      <c r="O2672" t="s">
        <v>37098</v>
      </c>
      <c r="P2672" t="s">
        <v>37579</v>
      </c>
      <c r="Q2672">
        <v>35.016666666666701</v>
      </c>
      <c r="R2672">
        <v>-78.0833333333333</v>
      </c>
      <c r="S2672">
        <v>12</v>
      </c>
      <c r="T2672">
        <v>13.4698354661791</v>
      </c>
      <c r="U2672">
        <v>10.1246699167174</v>
      </c>
      <c r="V2672">
        <v>381</v>
      </c>
      <c r="W2672">
        <v>13.5</v>
      </c>
    </row>
    <row r="2673" spans="1:23">
      <c r="A2673" t="s">
        <v>37574</v>
      </c>
      <c r="B2673" t="s">
        <v>6088</v>
      </c>
      <c r="C2673" t="s">
        <v>6090</v>
      </c>
      <c r="D2673">
        <v>2012</v>
      </c>
      <c r="E2673" t="s">
        <v>569</v>
      </c>
      <c r="F2673" t="s">
        <v>6092</v>
      </c>
      <c r="G2673">
        <v>21</v>
      </c>
      <c r="J2673">
        <v>21</v>
      </c>
      <c r="K2673" t="s">
        <v>37027</v>
      </c>
      <c r="L2673" t="s">
        <v>37095</v>
      </c>
      <c r="M2673" t="s">
        <v>37575</v>
      </c>
      <c r="N2673" t="s">
        <v>37097</v>
      </c>
      <c r="O2673" t="s">
        <v>37098</v>
      </c>
      <c r="P2673" t="s">
        <v>37579</v>
      </c>
      <c r="Q2673">
        <v>35.016666666666701</v>
      </c>
      <c r="R2673">
        <v>-78.0833333333333</v>
      </c>
      <c r="S2673">
        <v>12</v>
      </c>
      <c r="T2673">
        <v>13.7330895795246</v>
      </c>
      <c r="U2673">
        <v>12.3759013812716</v>
      </c>
      <c r="V2673">
        <v>381</v>
      </c>
      <c r="W2673">
        <v>13.75</v>
      </c>
    </row>
    <row r="2674" spans="1:23">
      <c r="A2674" t="s">
        <v>37574</v>
      </c>
      <c r="B2674" t="s">
        <v>6088</v>
      </c>
      <c r="C2674" t="s">
        <v>6090</v>
      </c>
      <c r="D2674">
        <v>2012</v>
      </c>
      <c r="E2674" t="s">
        <v>569</v>
      </c>
      <c r="F2674" t="s">
        <v>6092</v>
      </c>
      <c r="G2674">
        <v>21</v>
      </c>
      <c r="J2674">
        <v>21</v>
      </c>
      <c r="K2674" t="s">
        <v>37027</v>
      </c>
      <c r="L2674" t="s">
        <v>37095</v>
      </c>
      <c r="M2674" t="s">
        <v>37575</v>
      </c>
      <c r="N2674" t="s">
        <v>37097</v>
      </c>
      <c r="O2674" t="s">
        <v>37098</v>
      </c>
      <c r="P2674" t="s">
        <v>37579</v>
      </c>
      <c r="Q2674">
        <v>35.016666666666701</v>
      </c>
      <c r="R2674">
        <v>-78.0833333333333</v>
      </c>
      <c r="S2674">
        <v>12</v>
      </c>
      <c r="T2674">
        <v>14.010968921389299</v>
      </c>
      <c r="U2674">
        <v>2.4740376802762598</v>
      </c>
      <c r="V2674">
        <v>381</v>
      </c>
      <c r="W2674">
        <v>14</v>
      </c>
    </row>
    <row r="2675" spans="1:23">
      <c r="A2675" t="s">
        <v>37574</v>
      </c>
      <c r="B2675" t="s">
        <v>6088</v>
      </c>
      <c r="C2675" t="s">
        <v>6090</v>
      </c>
      <c r="D2675">
        <v>2012</v>
      </c>
      <c r="E2675" t="s">
        <v>569</v>
      </c>
      <c r="F2675" t="s">
        <v>6092</v>
      </c>
      <c r="G2675">
        <v>21</v>
      </c>
      <c r="J2675">
        <v>21</v>
      </c>
      <c r="K2675" t="s">
        <v>37027</v>
      </c>
      <c r="L2675" t="s">
        <v>37095</v>
      </c>
      <c r="M2675" t="s">
        <v>37575</v>
      </c>
      <c r="N2675" t="s">
        <v>37097</v>
      </c>
      <c r="O2675" t="s">
        <v>37098</v>
      </c>
      <c r="P2675" t="s">
        <v>37579</v>
      </c>
      <c r="Q2675">
        <v>35.016666666666701</v>
      </c>
      <c r="R2675">
        <v>-78.0833333333333</v>
      </c>
      <c r="S2675">
        <v>12</v>
      </c>
      <c r="T2675">
        <v>14.244972577696499</v>
      </c>
      <c r="U2675">
        <v>-0.13520719073734699</v>
      </c>
      <c r="V2675">
        <v>381</v>
      </c>
      <c r="W2675">
        <v>14.25</v>
      </c>
    </row>
    <row r="2676" spans="1:23">
      <c r="A2676" t="s">
        <v>37574</v>
      </c>
      <c r="B2676" t="s">
        <v>6088</v>
      </c>
      <c r="C2676" t="s">
        <v>6090</v>
      </c>
      <c r="D2676">
        <v>2012</v>
      </c>
      <c r="E2676" t="s">
        <v>569</v>
      </c>
      <c r="F2676" t="s">
        <v>6092</v>
      </c>
      <c r="G2676">
        <v>21</v>
      </c>
      <c r="J2676">
        <v>21</v>
      </c>
      <c r="K2676" t="s">
        <v>37027</v>
      </c>
      <c r="L2676" t="s">
        <v>37095</v>
      </c>
      <c r="M2676" t="s">
        <v>37575</v>
      </c>
      <c r="N2676" t="s">
        <v>37097</v>
      </c>
      <c r="O2676" t="s">
        <v>37098</v>
      </c>
      <c r="P2676" t="s">
        <v>37579</v>
      </c>
      <c r="Q2676">
        <v>35.016666666666701</v>
      </c>
      <c r="R2676">
        <v>-78.0833333333333</v>
      </c>
      <c r="S2676">
        <v>12</v>
      </c>
      <c r="T2676">
        <v>14.4789762340036</v>
      </c>
      <c r="U2676">
        <v>2.9847146049157001</v>
      </c>
      <c r="V2676">
        <v>381</v>
      </c>
      <c r="W2676">
        <v>14.5</v>
      </c>
    </row>
    <row r="2677" spans="1:23">
      <c r="A2677" t="s">
        <v>37574</v>
      </c>
      <c r="B2677" t="s">
        <v>6088</v>
      </c>
      <c r="C2677" t="s">
        <v>6090</v>
      </c>
      <c r="D2677">
        <v>2012</v>
      </c>
      <c r="E2677" t="s">
        <v>569</v>
      </c>
      <c r="F2677" t="s">
        <v>6092</v>
      </c>
      <c r="G2677">
        <v>21</v>
      </c>
      <c r="J2677">
        <v>21</v>
      </c>
      <c r="K2677" t="s">
        <v>37027</v>
      </c>
      <c r="L2677" t="s">
        <v>37095</v>
      </c>
      <c r="M2677" t="s">
        <v>37575</v>
      </c>
      <c r="N2677" t="s">
        <v>37097</v>
      </c>
      <c r="O2677" t="s">
        <v>37098</v>
      </c>
      <c r="P2677" t="s">
        <v>37579</v>
      </c>
      <c r="Q2677">
        <v>35.016666666666701</v>
      </c>
      <c r="R2677">
        <v>-78.0833333333333</v>
      </c>
      <c r="S2677">
        <v>12</v>
      </c>
      <c r="T2677">
        <v>15.985374771480799</v>
      </c>
      <c r="U2677">
        <v>0.52146810887670303</v>
      </c>
      <c r="V2677">
        <v>381</v>
      </c>
      <c r="W2677">
        <v>16</v>
      </c>
    </row>
    <row r="2678" spans="1:23">
      <c r="A2678" t="s">
        <v>37574</v>
      </c>
      <c r="B2678" t="s">
        <v>6088</v>
      </c>
      <c r="C2678" t="s">
        <v>6090</v>
      </c>
      <c r="D2678">
        <v>2012</v>
      </c>
      <c r="E2678" t="s">
        <v>569</v>
      </c>
      <c r="F2678" t="s">
        <v>6092</v>
      </c>
      <c r="G2678">
        <v>21</v>
      </c>
      <c r="J2678">
        <v>21</v>
      </c>
      <c r="K2678" t="s">
        <v>37173</v>
      </c>
      <c r="L2678" t="s">
        <v>37095</v>
      </c>
      <c r="M2678" t="s">
        <v>37575</v>
      </c>
      <c r="N2678" t="s">
        <v>37097</v>
      </c>
      <c r="O2678" t="s">
        <v>37098</v>
      </c>
      <c r="P2678" t="s">
        <v>37580</v>
      </c>
      <c r="Q2678">
        <v>34.383333333333297</v>
      </c>
      <c r="R2678">
        <v>132.46666666666701</v>
      </c>
      <c r="S2678">
        <v>12</v>
      </c>
      <c r="T2678">
        <v>8.0146314048942404</v>
      </c>
      <c r="U2678">
        <v>99.472437798662199</v>
      </c>
      <c r="V2678">
        <v>381</v>
      </c>
      <c r="W2678">
        <v>8</v>
      </c>
    </row>
    <row r="2679" spans="1:23">
      <c r="A2679" t="s">
        <v>37574</v>
      </c>
      <c r="B2679" t="s">
        <v>6088</v>
      </c>
      <c r="C2679" t="s">
        <v>6090</v>
      </c>
      <c r="D2679">
        <v>2012</v>
      </c>
      <c r="E2679" t="s">
        <v>569</v>
      </c>
      <c r="F2679" t="s">
        <v>6092</v>
      </c>
      <c r="G2679">
        <v>21</v>
      </c>
      <c r="J2679">
        <v>21</v>
      </c>
      <c r="K2679" t="s">
        <v>37173</v>
      </c>
      <c r="L2679" t="s">
        <v>37095</v>
      </c>
      <c r="M2679" t="s">
        <v>37575</v>
      </c>
      <c r="N2679" t="s">
        <v>37097</v>
      </c>
      <c r="O2679" t="s">
        <v>37098</v>
      </c>
      <c r="P2679" t="s">
        <v>37580</v>
      </c>
      <c r="Q2679">
        <v>34.383333333333297</v>
      </c>
      <c r="R2679">
        <v>132.46666666666701</v>
      </c>
      <c r="S2679">
        <v>12</v>
      </c>
      <c r="T2679">
        <v>12.051781659416999</v>
      </c>
      <c r="U2679">
        <v>100.08673590379099</v>
      </c>
      <c r="V2679">
        <v>381</v>
      </c>
      <c r="W2679">
        <v>12</v>
      </c>
    </row>
    <row r="2680" spans="1:23">
      <c r="A2680" t="s">
        <v>37574</v>
      </c>
      <c r="B2680" t="s">
        <v>6088</v>
      </c>
      <c r="C2680" t="s">
        <v>6090</v>
      </c>
      <c r="D2680">
        <v>2012</v>
      </c>
      <c r="E2680" t="s">
        <v>569</v>
      </c>
      <c r="F2680" t="s">
        <v>6092</v>
      </c>
      <c r="G2680">
        <v>21</v>
      </c>
      <c r="J2680">
        <v>21</v>
      </c>
      <c r="K2680" t="s">
        <v>37173</v>
      </c>
      <c r="L2680" t="s">
        <v>37095</v>
      </c>
      <c r="M2680" t="s">
        <v>37575</v>
      </c>
      <c r="N2680" t="s">
        <v>37097</v>
      </c>
      <c r="O2680" t="s">
        <v>37098</v>
      </c>
      <c r="P2680" t="s">
        <v>37580</v>
      </c>
      <c r="Q2680">
        <v>34.383333333333297</v>
      </c>
      <c r="R2680">
        <v>132.46666666666701</v>
      </c>
      <c r="S2680">
        <v>12</v>
      </c>
      <c r="T2680">
        <v>12.499949647696299</v>
      </c>
      <c r="U2680">
        <v>65.454746273117294</v>
      </c>
      <c r="V2680">
        <v>381</v>
      </c>
      <c r="W2680">
        <v>12.5</v>
      </c>
    </row>
    <row r="2681" spans="1:23">
      <c r="A2681" t="s">
        <v>37574</v>
      </c>
      <c r="B2681" t="s">
        <v>6088</v>
      </c>
      <c r="C2681" t="s">
        <v>6090</v>
      </c>
      <c r="D2681">
        <v>2012</v>
      </c>
      <c r="E2681" t="s">
        <v>569</v>
      </c>
      <c r="F2681" t="s">
        <v>6092</v>
      </c>
      <c r="G2681">
        <v>21</v>
      </c>
      <c r="J2681">
        <v>21</v>
      </c>
      <c r="K2681" t="s">
        <v>37173</v>
      </c>
      <c r="L2681" t="s">
        <v>37095</v>
      </c>
      <c r="M2681" t="s">
        <v>37575</v>
      </c>
      <c r="N2681" t="s">
        <v>37097</v>
      </c>
      <c r="O2681" t="s">
        <v>37098</v>
      </c>
      <c r="P2681" t="s">
        <v>37580</v>
      </c>
      <c r="Q2681">
        <v>34.383333333333297</v>
      </c>
      <c r="R2681">
        <v>132.46666666666701</v>
      </c>
      <c r="S2681">
        <v>12</v>
      </c>
      <c r="T2681">
        <v>12.7533614223388</v>
      </c>
      <c r="U2681">
        <v>72.303309283340496</v>
      </c>
      <c r="V2681">
        <v>381</v>
      </c>
      <c r="W2681">
        <v>12.75</v>
      </c>
    </row>
    <row r="2682" spans="1:23">
      <c r="A2682" t="s">
        <v>37574</v>
      </c>
      <c r="B2682" t="s">
        <v>6088</v>
      </c>
      <c r="C2682" t="s">
        <v>6090</v>
      </c>
      <c r="D2682">
        <v>2012</v>
      </c>
      <c r="E2682" t="s">
        <v>569</v>
      </c>
      <c r="F2682" t="s">
        <v>6092</v>
      </c>
      <c r="G2682">
        <v>21</v>
      </c>
      <c r="J2682">
        <v>21</v>
      </c>
      <c r="K2682" t="s">
        <v>37173</v>
      </c>
      <c r="L2682" t="s">
        <v>37095</v>
      </c>
      <c r="M2682" t="s">
        <v>37575</v>
      </c>
      <c r="N2682" t="s">
        <v>37097</v>
      </c>
      <c r="O2682" t="s">
        <v>37098</v>
      </c>
      <c r="P2682" t="s">
        <v>37580</v>
      </c>
      <c r="Q2682">
        <v>34.383333333333297</v>
      </c>
      <c r="R2682">
        <v>132.46666666666701</v>
      </c>
      <c r="S2682">
        <v>12</v>
      </c>
      <c r="T2682">
        <v>12.9869441349311</v>
      </c>
      <c r="U2682">
        <v>62.104856236051504</v>
      </c>
      <c r="V2682">
        <v>381</v>
      </c>
      <c r="W2682">
        <v>13</v>
      </c>
    </row>
    <row r="2683" spans="1:23">
      <c r="A2683" t="s">
        <v>37574</v>
      </c>
      <c r="B2683" t="s">
        <v>6088</v>
      </c>
      <c r="C2683" t="s">
        <v>6090</v>
      </c>
      <c r="D2683">
        <v>2012</v>
      </c>
      <c r="E2683" t="s">
        <v>569</v>
      </c>
      <c r="F2683" t="s">
        <v>6092</v>
      </c>
      <c r="G2683">
        <v>21</v>
      </c>
      <c r="J2683">
        <v>21</v>
      </c>
      <c r="K2683" t="s">
        <v>37173</v>
      </c>
      <c r="L2683" t="s">
        <v>37095</v>
      </c>
      <c r="M2683" t="s">
        <v>37575</v>
      </c>
      <c r="N2683" t="s">
        <v>37097</v>
      </c>
      <c r="O2683" t="s">
        <v>37098</v>
      </c>
      <c r="P2683" t="s">
        <v>37580</v>
      </c>
      <c r="Q2683">
        <v>34.383333333333297</v>
      </c>
      <c r="R2683">
        <v>132.46666666666701</v>
      </c>
      <c r="S2683">
        <v>12</v>
      </c>
      <c r="T2683">
        <v>13.246619086446699</v>
      </c>
      <c r="U2683">
        <v>40.130786048188703</v>
      </c>
      <c r="V2683">
        <v>381</v>
      </c>
      <c r="W2683">
        <v>13.25</v>
      </c>
    </row>
    <row r="2684" spans="1:23">
      <c r="A2684" t="s">
        <v>37574</v>
      </c>
      <c r="B2684" t="s">
        <v>6088</v>
      </c>
      <c r="C2684" t="s">
        <v>6090</v>
      </c>
      <c r="D2684">
        <v>2012</v>
      </c>
      <c r="E2684" t="s">
        <v>569</v>
      </c>
      <c r="F2684" t="s">
        <v>6092</v>
      </c>
      <c r="G2684">
        <v>21</v>
      </c>
      <c r="J2684">
        <v>21</v>
      </c>
      <c r="K2684" t="s">
        <v>37173</v>
      </c>
      <c r="L2684" t="s">
        <v>37095</v>
      </c>
      <c r="M2684" t="s">
        <v>37575</v>
      </c>
      <c r="N2684" t="s">
        <v>37097</v>
      </c>
      <c r="O2684" t="s">
        <v>37098</v>
      </c>
      <c r="P2684" t="s">
        <v>37580</v>
      </c>
      <c r="Q2684">
        <v>34.383333333333297</v>
      </c>
      <c r="R2684">
        <v>132.46666666666701</v>
      </c>
      <c r="S2684">
        <v>12</v>
      </c>
      <c r="T2684">
        <v>13.4940015787883</v>
      </c>
      <c r="U2684">
        <v>26.5928382781461</v>
      </c>
      <c r="V2684">
        <v>381</v>
      </c>
      <c r="W2684">
        <v>13.5</v>
      </c>
    </row>
    <row r="2685" spans="1:23">
      <c r="A2685" t="s">
        <v>37574</v>
      </c>
      <c r="B2685" t="s">
        <v>6088</v>
      </c>
      <c r="C2685" t="s">
        <v>6090</v>
      </c>
      <c r="D2685">
        <v>2012</v>
      </c>
      <c r="E2685" t="s">
        <v>569</v>
      </c>
      <c r="F2685" t="s">
        <v>6092</v>
      </c>
      <c r="G2685">
        <v>21</v>
      </c>
      <c r="J2685">
        <v>21</v>
      </c>
      <c r="K2685" t="s">
        <v>37173</v>
      </c>
      <c r="L2685" t="s">
        <v>37095</v>
      </c>
      <c r="M2685" t="s">
        <v>37575</v>
      </c>
      <c r="N2685" t="s">
        <v>37097</v>
      </c>
      <c r="O2685" t="s">
        <v>37098</v>
      </c>
      <c r="P2685" t="s">
        <v>37580</v>
      </c>
      <c r="Q2685">
        <v>34.383333333333297</v>
      </c>
      <c r="R2685">
        <v>132.46666666666701</v>
      </c>
      <c r="S2685">
        <v>12</v>
      </c>
      <c r="T2685">
        <v>13.7380055939785</v>
      </c>
      <c r="U2685">
        <v>1.63141463985107</v>
      </c>
      <c r="V2685">
        <v>381</v>
      </c>
      <c r="W2685">
        <v>13.75</v>
      </c>
    </row>
    <row r="2686" spans="1:23">
      <c r="A2686" t="s">
        <v>37574</v>
      </c>
      <c r="B2686" t="s">
        <v>6088</v>
      </c>
      <c r="C2686" t="s">
        <v>6090</v>
      </c>
      <c r="D2686">
        <v>2012</v>
      </c>
      <c r="E2686" t="s">
        <v>569</v>
      </c>
      <c r="F2686" t="s">
        <v>6092</v>
      </c>
      <c r="G2686">
        <v>21</v>
      </c>
      <c r="J2686">
        <v>21</v>
      </c>
      <c r="K2686" t="s">
        <v>37173</v>
      </c>
      <c r="L2686" t="s">
        <v>37095</v>
      </c>
      <c r="M2686" t="s">
        <v>37575</v>
      </c>
      <c r="N2686" t="s">
        <v>37097</v>
      </c>
      <c r="O2686" t="s">
        <v>37098</v>
      </c>
      <c r="P2686" t="s">
        <v>37580</v>
      </c>
      <c r="Q2686">
        <v>34.383333333333297</v>
      </c>
      <c r="R2686">
        <v>132.46666666666701</v>
      </c>
      <c r="S2686">
        <v>12</v>
      </c>
      <c r="T2686">
        <v>14.004645406083201</v>
      </c>
      <c r="U2686">
        <v>3.2072793188470001</v>
      </c>
      <c r="V2686">
        <v>381</v>
      </c>
      <c r="W2686">
        <v>14</v>
      </c>
    </row>
    <row r="2687" spans="1:23">
      <c r="A2687" t="s">
        <v>37574</v>
      </c>
      <c r="B2687" t="s">
        <v>6088</v>
      </c>
      <c r="C2687" t="s">
        <v>6090</v>
      </c>
      <c r="D2687">
        <v>2012</v>
      </c>
      <c r="E2687" t="s">
        <v>569</v>
      </c>
      <c r="F2687" t="s">
        <v>6092</v>
      </c>
      <c r="G2687">
        <v>21</v>
      </c>
      <c r="J2687">
        <v>21</v>
      </c>
      <c r="K2687" t="s">
        <v>37173</v>
      </c>
      <c r="L2687" t="s">
        <v>37095</v>
      </c>
      <c r="M2687" t="s">
        <v>37575</v>
      </c>
      <c r="N2687" t="s">
        <v>37097</v>
      </c>
      <c r="O2687" t="s">
        <v>37098</v>
      </c>
      <c r="P2687" t="s">
        <v>37580</v>
      </c>
      <c r="Q2687">
        <v>34.383333333333297</v>
      </c>
      <c r="R2687">
        <v>132.46666666666701</v>
      </c>
      <c r="S2687">
        <v>12</v>
      </c>
      <c r="T2687">
        <v>14.2409828769682</v>
      </c>
      <c r="U2687">
        <v>2.3233527487484902</v>
      </c>
      <c r="V2687">
        <v>381</v>
      </c>
      <c r="W2687">
        <v>14.25</v>
      </c>
    </row>
    <row r="2688" spans="1:23">
      <c r="A2688" t="s">
        <v>37574</v>
      </c>
      <c r="B2688" t="s">
        <v>6088</v>
      </c>
      <c r="C2688" t="s">
        <v>6090</v>
      </c>
      <c r="D2688">
        <v>2012</v>
      </c>
      <c r="E2688" t="s">
        <v>569</v>
      </c>
      <c r="F2688" t="s">
        <v>6092</v>
      </c>
      <c r="G2688">
        <v>21</v>
      </c>
      <c r="J2688">
        <v>21</v>
      </c>
      <c r="K2688" t="s">
        <v>37173</v>
      </c>
      <c r="L2688" t="s">
        <v>37095</v>
      </c>
      <c r="M2688" t="s">
        <v>37575</v>
      </c>
      <c r="N2688" t="s">
        <v>37097</v>
      </c>
      <c r="O2688" t="s">
        <v>37098</v>
      </c>
      <c r="P2688" t="s">
        <v>37580</v>
      </c>
      <c r="Q2688">
        <v>34.383333333333297</v>
      </c>
      <c r="R2688">
        <v>132.46666666666701</v>
      </c>
      <c r="S2688">
        <v>12</v>
      </c>
      <c r="T2688">
        <v>14.462117200671701</v>
      </c>
      <c r="U2688">
        <v>3.37847715142345E-2</v>
      </c>
      <c r="V2688">
        <v>381</v>
      </c>
      <c r="W2688">
        <v>14.5</v>
      </c>
    </row>
    <row r="2689" spans="1:23">
      <c r="A2689" t="s">
        <v>37574</v>
      </c>
      <c r="B2689" t="s">
        <v>6088</v>
      </c>
      <c r="C2689" t="s">
        <v>6090</v>
      </c>
      <c r="D2689">
        <v>2012</v>
      </c>
      <c r="E2689" t="s">
        <v>569</v>
      </c>
      <c r="F2689" t="s">
        <v>6092</v>
      </c>
      <c r="G2689">
        <v>21</v>
      </c>
      <c r="J2689">
        <v>21</v>
      </c>
      <c r="K2689" t="s">
        <v>37173</v>
      </c>
      <c r="L2689" t="s">
        <v>37095</v>
      </c>
      <c r="M2689" t="s">
        <v>37575</v>
      </c>
      <c r="N2689" t="s">
        <v>37097</v>
      </c>
      <c r="O2689" t="s">
        <v>37098</v>
      </c>
      <c r="P2689" t="s">
        <v>37580</v>
      </c>
      <c r="Q2689">
        <v>34.383333333333297</v>
      </c>
      <c r="R2689">
        <v>132.46666666666701</v>
      </c>
      <c r="S2689">
        <v>12</v>
      </c>
      <c r="T2689">
        <v>15.985212665391</v>
      </c>
      <c r="U2689">
        <v>3.24853572237771E-4</v>
      </c>
      <c r="V2689">
        <v>381</v>
      </c>
      <c r="W2689">
        <v>16</v>
      </c>
    </row>
    <row r="2690" spans="1:23">
      <c r="A2690" t="s">
        <v>37574</v>
      </c>
      <c r="B2690" t="s">
        <v>6088</v>
      </c>
      <c r="C2690" t="s">
        <v>6090</v>
      </c>
      <c r="D2690">
        <v>2012</v>
      </c>
      <c r="E2690" t="s">
        <v>569</v>
      </c>
      <c r="F2690" t="s">
        <v>6092</v>
      </c>
      <c r="G2690">
        <v>21</v>
      </c>
      <c r="J2690">
        <v>21</v>
      </c>
      <c r="K2690" t="s">
        <v>37027</v>
      </c>
      <c r="L2690" t="s">
        <v>37095</v>
      </c>
      <c r="M2690" t="s">
        <v>37575</v>
      </c>
      <c r="N2690" t="s">
        <v>37097</v>
      </c>
      <c r="O2690" t="s">
        <v>37098</v>
      </c>
      <c r="P2690" t="s">
        <v>37581</v>
      </c>
      <c r="Q2690">
        <v>30.316666666666698</v>
      </c>
      <c r="R2690">
        <v>-81.783333333333303</v>
      </c>
      <c r="S2690">
        <v>12</v>
      </c>
      <c r="T2690">
        <v>8</v>
      </c>
      <c r="U2690">
        <v>62.686567164179003</v>
      </c>
      <c r="V2690">
        <v>381</v>
      </c>
      <c r="W2690">
        <v>8</v>
      </c>
    </row>
    <row r="2691" spans="1:23">
      <c r="A2691" t="s">
        <v>37574</v>
      </c>
      <c r="B2691" t="s">
        <v>6088</v>
      </c>
      <c r="C2691" t="s">
        <v>6090</v>
      </c>
      <c r="D2691">
        <v>2012</v>
      </c>
      <c r="E2691" t="s">
        <v>569</v>
      </c>
      <c r="F2691" t="s">
        <v>6092</v>
      </c>
      <c r="G2691">
        <v>21</v>
      </c>
      <c r="J2691">
        <v>21</v>
      </c>
      <c r="K2691" t="s">
        <v>37027</v>
      </c>
      <c r="L2691" t="s">
        <v>37095</v>
      </c>
      <c r="M2691" t="s">
        <v>37575</v>
      </c>
      <c r="N2691" t="s">
        <v>37097</v>
      </c>
      <c r="O2691" t="s">
        <v>37098</v>
      </c>
      <c r="P2691" t="s">
        <v>37581</v>
      </c>
      <c r="Q2691">
        <v>30.316666666666698</v>
      </c>
      <c r="R2691">
        <v>-81.783333333333303</v>
      </c>
      <c r="S2691">
        <v>12</v>
      </c>
      <c r="T2691">
        <v>11.968602825745601</v>
      </c>
      <c r="U2691">
        <v>54.176761404906301</v>
      </c>
      <c r="V2691">
        <v>381</v>
      </c>
      <c r="W2691">
        <v>12</v>
      </c>
    </row>
    <row r="2692" spans="1:23">
      <c r="A2692" t="s">
        <v>37574</v>
      </c>
      <c r="B2692" t="s">
        <v>6088</v>
      </c>
      <c r="C2692" t="s">
        <v>6090</v>
      </c>
      <c r="D2692">
        <v>2012</v>
      </c>
      <c r="E2692" t="s">
        <v>569</v>
      </c>
      <c r="F2692" t="s">
        <v>6092</v>
      </c>
      <c r="G2692">
        <v>21</v>
      </c>
      <c r="J2692">
        <v>21</v>
      </c>
      <c r="K2692" t="s">
        <v>37027</v>
      </c>
      <c r="L2692" t="s">
        <v>37095</v>
      </c>
      <c r="M2692" t="s">
        <v>37575</v>
      </c>
      <c r="N2692" t="s">
        <v>37097</v>
      </c>
      <c r="O2692" t="s">
        <v>37098</v>
      </c>
      <c r="P2692" t="s">
        <v>37581</v>
      </c>
      <c r="Q2692">
        <v>30.316666666666698</v>
      </c>
      <c r="R2692">
        <v>-81.783333333333303</v>
      </c>
      <c r="S2692">
        <v>12</v>
      </c>
      <c r="T2692">
        <v>12.5086342229199</v>
      </c>
      <c r="U2692">
        <v>46.605121956934298</v>
      </c>
      <c r="V2692">
        <v>381</v>
      </c>
      <c r="W2692">
        <v>12.5</v>
      </c>
    </row>
    <row r="2693" spans="1:23">
      <c r="A2693" t="s">
        <v>37574</v>
      </c>
      <c r="B2693" t="s">
        <v>6088</v>
      </c>
      <c r="C2693" t="s">
        <v>6090</v>
      </c>
      <c r="D2693">
        <v>2012</v>
      </c>
      <c r="E2693" t="s">
        <v>569</v>
      </c>
      <c r="F2693" t="s">
        <v>6092</v>
      </c>
      <c r="G2693">
        <v>21</v>
      </c>
      <c r="J2693">
        <v>21</v>
      </c>
      <c r="K2693" t="s">
        <v>37027</v>
      </c>
      <c r="L2693" t="s">
        <v>37095</v>
      </c>
      <c r="M2693" t="s">
        <v>37575</v>
      </c>
      <c r="N2693" t="s">
        <v>37097</v>
      </c>
      <c r="O2693" t="s">
        <v>37098</v>
      </c>
      <c r="P2693" t="s">
        <v>37581</v>
      </c>
      <c r="Q2693">
        <v>30.316666666666698</v>
      </c>
      <c r="R2693">
        <v>-81.783333333333303</v>
      </c>
      <c r="S2693">
        <v>12</v>
      </c>
      <c r="T2693">
        <v>12.7472527472527</v>
      </c>
      <c r="U2693">
        <v>25.7274069214367</v>
      </c>
      <c r="V2693">
        <v>381</v>
      </c>
      <c r="W2693">
        <v>12.75</v>
      </c>
    </row>
    <row r="2694" spans="1:23">
      <c r="A2694" t="s">
        <v>37574</v>
      </c>
      <c r="B2694" t="s">
        <v>6088</v>
      </c>
      <c r="C2694" t="s">
        <v>6090</v>
      </c>
      <c r="D2694">
        <v>2012</v>
      </c>
      <c r="E2694" t="s">
        <v>569</v>
      </c>
      <c r="F2694" t="s">
        <v>6092</v>
      </c>
      <c r="G2694">
        <v>21</v>
      </c>
      <c r="J2694">
        <v>21</v>
      </c>
      <c r="K2694" t="s">
        <v>37027</v>
      </c>
      <c r="L2694" t="s">
        <v>37095</v>
      </c>
      <c r="M2694" t="s">
        <v>37575</v>
      </c>
      <c r="N2694" t="s">
        <v>37097</v>
      </c>
      <c r="O2694" t="s">
        <v>37098</v>
      </c>
      <c r="P2694" t="s">
        <v>37581</v>
      </c>
      <c r="Q2694">
        <v>30.316666666666698</v>
      </c>
      <c r="R2694">
        <v>-81.783333333333303</v>
      </c>
      <c r="S2694">
        <v>12</v>
      </c>
      <c r="T2694">
        <v>12.9858712715855</v>
      </c>
      <c r="U2694">
        <v>6.0437217366854803</v>
      </c>
      <c r="V2694">
        <v>381</v>
      </c>
      <c r="W2694">
        <v>13</v>
      </c>
    </row>
    <row r="2695" spans="1:23">
      <c r="A2695" t="s">
        <v>37574</v>
      </c>
      <c r="B2695" t="s">
        <v>6088</v>
      </c>
      <c r="C2695" t="s">
        <v>6090</v>
      </c>
      <c r="D2695">
        <v>2012</v>
      </c>
      <c r="E2695" t="s">
        <v>569</v>
      </c>
      <c r="F2695" t="s">
        <v>6092</v>
      </c>
      <c r="G2695">
        <v>21</v>
      </c>
      <c r="J2695">
        <v>21</v>
      </c>
      <c r="K2695" t="s">
        <v>37027</v>
      </c>
      <c r="L2695" t="s">
        <v>37095</v>
      </c>
      <c r="M2695" t="s">
        <v>37575</v>
      </c>
      <c r="N2695" t="s">
        <v>37097</v>
      </c>
      <c r="O2695" t="s">
        <v>37098</v>
      </c>
      <c r="P2695" t="s">
        <v>37581</v>
      </c>
      <c r="Q2695">
        <v>30.316666666666698</v>
      </c>
      <c r="R2695">
        <v>-81.783333333333303</v>
      </c>
      <c r="S2695">
        <v>12</v>
      </c>
      <c r="T2695">
        <v>13.23704866562</v>
      </c>
      <c r="U2695">
        <v>9.0475409451955002</v>
      </c>
      <c r="V2695">
        <v>381</v>
      </c>
      <c r="W2695">
        <v>13.25</v>
      </c>
    </row>
    <row r="2696" spans="1:23">
      <c r="A2696" t="s">
        <v>37574</v>
      </c>
      <c r="B2696" t="s">
        <v>6088</v>
      </c>
      <c r="C2696" t="s">
        <v>6090</v>
      </c>
      <c r="D2696">
        <v>2012</v>
      </c>
      <c r="E2696" t="s">
        <v>569</v>
      </c>
      <c r="F2696" t="s">
        <v>6092</v>
      </c>
      <c r="G2696">
        <v>21</v>
      </c>
      <c r="J2696">
        <v>21</v>
      </c>
      <c r="K2696" t="s">
        <v>37027</v>
      </c>
      <c r="L2696" t="s">
        <v>37095</v>
      </c>
      <c r="M2696" t="s">
        <v>37575</v>
      </c>
      <c r="N2696" t="s">
        <v>37097</v>
      </c>
      <c r="O2696" t="s">
        <v>37098</v>
      </c>
      <c r="P2696" t="s">
        <v>37581</v>
      </c>
      <c r="Q2696">
        <v>30.316666666666698</v>
      </c>
      <c r="R2696">
        <v>-81.783333333333303</v>
      </c>
      <c r="S2696">
        <v>12</v>
      </c>
      <c r="T2696">
        <v>13.475667189952899</v>
      </c>
      <c r="U2696">
        <v>1.9011691932800601</v>
      </c>
      <c r="V2696">
        <v>381</v>
      </c>
      <c r="W2696">
        <v>13.5</v>
      </c>
    </row>
    <row r="2697" spans="1:23">
      <c r="A2697" t="s">
        <v>37574</v>
      </c>
      <c r="B2697" t="s">
        <v>6088</v>
      </c>
      <c r="C2697" t="s">
        <v>6090</v>
      </c>
      <c r="D2697">
        <v>2012</v>
      </c>
      <c r="E2697" t="s">
        <v>569</v>
      </c>
      <c r="F2697" t="s">
        <v>6092</v>
      </c>
      <c r="G2697">
        <v>21</v>
      </c>
      <c r="J2697">
        <v>21</v>
      </c>
      <c r="K2697" t="s">
        <v>37027</v>
      </c>
      <c r="L2697" t="s">
        <v>37095</v>
      </c>
      <c r="M2697" t="s">
        <v>37575</v>
      </c>
      <c r="N2697" t="s">
        <v>37097</v>
      </c>
      <c r="O2697" t="s">
        <v>37098</v>
      </c>
      <c r="P2697" t="s">
        <v>37581</v>
      </c>
      <c r="Q2697">
        <v>30.316666666666698</v>
      </c>
      <c r="R2697">
        <v>-81.783333333333303</v>
      </c>
      <c r="S2697">
        <v>12</v>
      </c>
      <c r="T2697">
        <v>13.7268445839874</v>
      </c>
      <c r="U2697">
        <v>1.9199137749244299</v>
      </c>
      <c r="V2697">
        <v>381</v>
      </c>
      <c r="W2697">
        <v>13.75</v>
      </c>
    </row>
    <row r="2698" spans="1:23">
      <c r="A2698" t="s">
        <v>37574</v>
      </c>
      <c r="B2698" t="s">
        <v>6088</v>
      </c>
      <c r="C2698" t="s">
        <v>6090</v>
      </c>
      <c r="D2698">
        <v>2012</v>
      </c>
      <c r="E2698" t="s">
        <v>569</v>
      </c>
      <c r="F2698" t="s">
        <v>6092</v>
      </c>
      <c r="G2698">
        <v>21</v>
      </c>
      <c r="J2698">
        <v>21</v>
      </c>
      <c r="K2698" t="s">
        <v>37027</v>
      </c>
      <c r="L2698" t="s">
        <v>37095</v>
      </c>
      <c r="M2698" t="s">
        <v>37575</v>
      </c>
      <c r="N2698" t="s">
        <v>37097</v>
      </c>
      <c r="O2698" t="s">
        <v>37098</v>
      </c>
      <c r="P2698" t="s">
        <v>37581</v>
      </c>
      <c r="Q2698">
        <v>30.316666666666698</v>
      </c>
      <c r="R2698">
        <v>-81.783333333333303</v>
      </c>
      <c r="S2698">
        <v>12</v>
      </c>
      <c r="T2698">
        <v>13.9780219780219</v>
      </c>
      <c r="U2698">
        <v>3.1326882073150499</v>
      </c>
      <c r="V2698">
        <v>381</v>
      </c>
      <c r="W2698">
        <v>14</v>
      </c>
    </row>
    <row r="2699" spans="1:23">
      <c r="A2699" t="s">
        <v>37574</v>
      </c>
      <c r="B2699" t="s">
        <v>6088</v>
      </c>
      <c r="C2699" t="s">
        <v>6090</v>
      </c>
      <c r="D2699">
        <v>2012</v>
      </c>
      <c r="E2699" t="s">
        <v>569</v>
      </c>
      <c r="F2699" t="s">
        <v>6092</v>
      </c>
      <c r="G2699">
        <v>21</v>
      </c>
      <c r="J2699">
        <v>21</v>
      </c>
      <c r="K2699" t="s">
        <v>37027</v>
      </c>
      <c r="L2699" t="s">
        <v>37095</v>
      </c>
      <c r="M2699" t="s">
        <v>37575</v>
      </c>
      <c r="N2699" t="s">
        <v>37097</v>
      </c>
      <c r="O2699" t="s">
        <v>37098</v>
      </c>
      <c r="P2699" t="s">
        <v>37581</v>
      </c>
      <c r="Q2699">
        <v>30.316666666666698</v>
      </c>
      <c r="R2699">
        <v>-81.783333333333303</v>
      </c>
      <c r="S2699">
        <v>12</v>
      </c>
      <c r="T2699">
        <v>14.204081632653001</v>
      </c>
      <c r="U2699">
        <v>0.313737435272614</v>
      </c>
      <c r="V2699">
        <v>381</v>
      </c>
      <c r="W2699">
        <v>14.25</v>
      </c>
    </row>
    <row r="2700" spans="1:23">
      <c r="A2700" t="s">
        <v>37574</v>
      </c>
      <c r="B2700" t="s">
        <v>6088</v>
      </c>
      <c r="C2700" t="s">
        <v>6090</v>
      </c>
      <c r="D2700">
        <v>2012</v>
      </c>
      <c r="E2700" t="s">
        <v>569</v>
      </c>
      <c r="F2700" t="s">
        <v>6092</v>
      </c>
      <c r="G2700">
        <v>21</v>
      </c>
      <c r="J2700">
        <v>21</v>
      </c>
      <c r="K2700" t="s">
        <v>37027</v>
      </c>
      <c r="L2700" t="s">
        <v>37095</v>
      </c>
      <c r="M2700" t="s">
        <v>37575</v>
      </c>
      <c r="N2700" t="s">
        <v>37097</v>
      </c>
      <c r="O2700" t="s">
        <v>37098</v>
      </c>
      <c r="P2700" t="s">
        <v>37581</v>
      </c>
      <c r="Q2700">
        <v>30.316666666666698</v>
      </c>
      <c r="R2700">
        <v>-81.783333333333303</v>
      </c>
      <c r="S2700">
        <v>12</v>
      </c>
      <c r="T2700">
        <v>14.467817896389301</v>
      </c>
      <c r="U2700">
        <v>3.9155087982380001</v>
      </c>
      <c r="V2700">
        <v>381</v>
      </c>
      <c r="W2700">
        <v>14.5</v>
      </c>
    </row>
    <row r="2701" spans="1:23">
      <c r="A2701" t="s">
        <v>37574</v>
      </c>
      <c r="B2701" t="s">
        <v>6088</v>
      </c>
      <c r="C2701" t="s">
        <v>6090</v>
      </c>
      <c r="D2701">
        <v>2012</v>
      </c>
      <c r="E2701" t="s">
        <v>569</v>
      </c>
      <c r="F2701" t="s">
        <v>6092</v>
      </c>
      <c r="G2701">
        <v>21</v>
      </c>
      <c r="J2701">
        <v>21</v>
      </c>
      <c r="K2701" t="s">
        <v>37027</v>
      </c>
      <c r="L2701" t="s">
        <v>37095</v>
      </c>
      <c r="M2701" t="s">
        <v>37575</v>
      </c>
      <c r="N2701" t="s">
        <v>37097</v>
      </c>
      <c r="O2701" t="s">
        <v>37098</v>
      </c>
      <c r="P2701" t="s">
        <v>37581</v>
      </c>
      <c r="Q2701">
        <v>30.316666666666698</v>
      </c>
      <c r="R2701">
        <v>-81.783333333333303</v>
      </c>
      <c r="S2701">
        <v>12</v>
      </c>
      <c r="T2701">
        <v>15.9748822605965</v>
      </c>
      <c r="U2701">
        <v>10.1473792731788</v>
      </c>
      <c r="V2701">
        <v>381</v>
      </c>
      <c r="W2701">
        <v>16</v>
      </c>
    </row>
    <row r="2702" spans="1:23">
      <c r="A2702" t="s">
        <v>37574</v>
      </c>
      <c r="B2702" t="s">
        <v>6088</v>
      </c>
      <c r="C2702" t="s">
        <v>6090</v>
      </c>
      <c r="D2702">
        <v>2012</v>
      </c>
      <c r="E2702" t="s">
        <v>569</v>
      </c>
      <c r="F2702" t="s">
        <v>6092</v>
      </c>
      <c r="G2702">
        <v>21</v>
      </c>
      <c r="J2702">
        <v>21</v>
      </c>
      <c r="K2702" t="s">
        <v>37173</v>
      </c>
      <c r="L2702" t="s">
        <v>37095</v>
      </c>
      <c r="M2702" t="s">
        <v>37575</v>
      </c>
      <c r="N2702" t="s">
        <v>37097</v>
      </c>
      <c r="O2702" t="s">
        <v>37098</v>
      </c>
      <c r="P2702" t="s">
        <v>37582</v>
      </c>
      <c r="Q2702">
        <v>31.55</v>
      </c>
      <c r="R2702">
        <v>130.55000000000001</v>
      </c>
      <c r="S2702">
        <v>12</v>
      </c>
      <c r="T2702">
        <v>7.9717160853322904</v>
      </c>
      <c r="U2702">
        <v>96.709363325877106</v>
      </c>
      <c r="V2702">
        <v>381</v>
      </c>
      <c r="W2702">
        <v>8</v>
      </c>
    </row>
    <row r="2703" spans="1:23">
      <c r="A2703" t="s">
        <v>37574</v>
      </c>
      <c r="B2703" t="s">
        <v>6088</v>
      </c>
      <c r="C2703" t="s">
        <v>6090</v>
      </c>
      <c r="D2703">
        <v>2012</v>
      </c>
      <c r="E2703" t="s">
        <v>569</v>
      </c>
      <c r="F2703" t="s">
        <v>6092</v>
      </c>
      <c r="G2703">
        <v>21</v>
      </c>
      <c r="J2703">
        <v>21</v>
      </c>
      <c r="K2703" t="s">
        <v>37173</v>
      </c>
      <c r="L2703" t="s">
        <v>37095</v>
      </c>
      <c r="M2703" t="s">
        <v>37575</v>
      </c>
      <c r="N2703" t="s">
        <v>37097</v>
      </c>
      <c r="O2703" t="s">
        <v>37098</v>
      </c>
      <c r="P2703" t="s">
        <v>37582</v>
      </c>
      <c r="Q2703">
        <v>31.55</v>
      </c>
      <c r="R2703">
        <v>130.55000000000001</v>
      </c>
      <c r="S2703">
        <v>12</v>
      </c>
      <c r="T2703">
        <v>11.977482708711101</v>
      </c>
      <c r="U2703">
        <v>88.156968861377905</v>
      </c>
      <c r="V2703">
        <v>381</v>
      </c>
      <c r="W2703">
        <v>12</v>
      </c>
    </row>
    <row r="2704" spans="1:23">
      <c r="A2704" t="s">
        <v>37574</v>
      </c>
      <c r="B2704" t="s">
        <v>6088</v>
      </c>
      <c r="C2704" t="s">
        <v>6090</v>
      </c>
      <c r="D2704">
        <v>2012</v>
      </c>
      <c r="E2704" t="s">
        <v>569</v>
      </c>
      <c r="F2704" t="s">
        <v>6092</v>
      </c>
      <c r="G2704">
        <v>21</v>
      </c>
      <c r="J2704">
        <v>21</v>
      </c>
      <c r="K2704" t="s">
        <v>37173</v>
      </c>
      <c r="L2704" t="s">
        <v>37095</v>
      </c>
      <c r="M2704" t="s">
        <v>37575</v>
      </c>
      <c r="N2704" t="s">
        <v>37097</v>
      </c>
      <c r="O2704" t="s">
        <v>37098</v>
      </c>
      <c r="P2704" t="s">
        <v>37582</v>
      </c>
      <c r="Q2704">
        <v>31.55</v>
      </c>
      <c r="R2704">
        <v>130.55000000000001</v>
      </c>
      <c r="S2704">
        <v>12</v>
      </c>
      <c r="T2704">
        <v>12.521398863837801</v>
      </c>
      <c r="U2704">
        <v>97.554333834861694</v>
      </c>
      <c r="V2704">
        <v>381</v>
      </c>
      <c r="W2704">
        <v>12.5</v>
      </c>
    </row>
    <row r="2705" spans="1:23">
      <c r="A2705" t="s">
        <v>37574</v>
      </c>
      <c r="B2705" t="s">
        <v>6088</v>
      </c>
      <c r="C2705" t="s">
        <v>6090</v>
      </c>
      <c r="D2705">
        <v>2012</v>
      </c>
      <c r="E2705" t="s">
        <v>569</v>
      </c>
      <c r="F2705" t="s">
        <v>6092</v>
      </c>
      <c r="G2705">
        <v>21</v>
      </c>
      <c r="J2705">
        <v>21</v>
      </c>
      <c r="K2705" t="s">
        <v>37173</v>
      </c>
      <c r="L2705" t="s">
        <v>37095</v>
      </c>
      <c r="M2705" t="s">
        <v>37575</v>
      </c>
      <c r="N2705" t="s">
        <v>37097</v>
      </c>
      <c r="O2705" t="s">
        <v>37098</v>
      </c>
      <c r="P2705" t="s">
        <v>37582</v>
      </c>
      <c r="Q2705">
        <v>31.55</v>
      </c>
      <c r="R2705">
        <v>130.55000000000001</v>
      </c>
      <c r="S2705">
        <v>12</v>
      </c>
      <c r="T2705">
        <v>12.7533910377061</v>
      </c>
      <c r="U2705">
        <v>64.998083513063506</v>
      </c>
      <c r="V2705">
        <v>381</v>
      </c>
      <c r="W2705">
        <v>12.75</v>
      </c>
    </row>
    <row r="2706" spans="1:23">
      <c r="A2706" t="s">
        <v>37574</v>
      </c>
      <c r="B2706" t="s">
        <v>6088</v>
      </c>
      <c r="C2706" t="s">
        <v>6090</v>
      </c>
      <c r="D2706">
        <v>2012</v>
      </c>
      <c r="E2706" t="s">
        <v>569</v>
      </c>
      <c r="F2706" t="s">
        <v>6092</v>
      </c>
      <c r="G2706">
        <v>21</v>
      </c>
      <c r="J2706">
        <v>21</v>
      </c>
      <c r="K2706" t="s">
        <v>37173</v>
      </c>
      <c r="L2706" t="s">
        <v>37095</v>
      </c>
      <c r="M2706" t="s">
        <v>37575</v>
      </c>
      <c r="N2706" t="s">
        <v>37097</v>
      </c>
      <c r="O2706" t="s">
        <v>37098</v>
      </c>
      <c r="P2706" t="s">
        <v>37582</v>
      </c>
      <c r="Q2706">
        <v>31.55</v>
      </c>
      <c r="R2706">
        <v>130.55000000000001</v>
      </c>
      <c r="S2706">
        <v>12</v>
      </c>
      <c r="T2706">
        <v>12.990737933283301</v>
      </c>
      <c r="U2706">
        <v>70.928895474230401</v>
      </c>
      <c r="V2706">
        <v>381</v>
      </c>
      <c r="W2706">
        <v>13</v>
      </c>
    </row>
    <row r="2707" spans="1:23">
      <c r="A2707" t="s">
        <v>37574</v>
      </c>
      <c r="B2707" t="s">
        <v>6088</v>
      </c>
      <c r="C2707" t="s">
        <v>6090</v>
      </c>
      <c r="D2707">
        <v>2012</v>
      </c>
      <c r="E2707" t="s">
        <v>569</v>
      </c>
      <c r="F2707" t="s">
        <v>6092</v>
      </c>
      <c r="G2707">
        <v>21</v>
      </c>
      <c r="J2707">
        <v>21</v>
      </c>
      <c r="K2707" t="s">
        <v>37173</v>
      </c>
      <c r="L2707" t="s">
        <v>37095</v>
      </c>
      <c r="M2707" t="s">
        <v>37575</v>
      </c>
      <c r="N2707" t="s">
        <v>37097</v>
      </c>
      <c r="O2707" t="s">
        <v>37098</v>
      </c>
      <c r="P2707" t="s">
        <v>37582</v>
      </c>
      <c r="Q2707">
        <v>31.55</v>
      </c>
      <c r="R2707">
        <v>130.55000000000001</v>
      </c>
      <c r="S2707">
        <v>12</v>
      </c>
      <c r="T2707">
        <v>13.2402359281231</v>
      </c>
      <c r="U2707">
        <v>64.195733385202402</v>
      </c>
      <c r="V2707">
        <v>381</v>
      </c>
      <c r="W2707">
        <v>13.25</v>
      </c>
    </row>
    <row r="2708" spans="1:23">
      <c r="A2708" t="s">
        <v>37574</v>
      </c>
      <c r="B2708" t="s">
        <v>6088</v>
      </c>
      <c r="C2708" t="s">
        <v>6090</v>
      </c>
      <c r="D2708">
        <v>2012</v>
      </c>
      <c r="E2708" t="s">
        <v>569</v>
      </c>
      <c r="F2708" t="s">
        <v>6092</v>
      </c>
      <c r="G2708">
        <v>21</v>
      </c>
      <c r="J2708">
        <v>21</v>
      </c>
      <c r="K2708" t="s">
        <v>37173</v>
      </c>
      <c r="L2708" t="s">
        <v>37095</v>
      </c>
      <c r="M2708" t="s">
        <v>37575</v>
      </c>
      <c r="N2708" t="s">
        <v>37097</v>
      </c>
      <c r="O2708" t="s">
        <v>37098</v>
      </c>
      <c r="P2708" t="s">
        <v>37582</v>
      </c>
      <c r="Q2708">
        <v>31.55</v>
      </c>
      <c r="R2708">
        <v>130.55000000000001</v>
      </c>
      <c r="S2708">
        <v>12</v>
      </c>
      <c r="T2708">
        <v>13.469688041693599</v>
      </c>
      <c r="U2708">
        <v>13.382799672767</v>
      </c>
      <c r="V2708">
        <v>381</v>
      </c>
      <c r="W2708">
        <v>13.5</v>
      </c>
    </row>
    <row r="2709" spans="1:23">
      <c r="A2709" t="s">
        <v>37574</v>
      </c>
      <c r="B2709" t="s">
        <v>6088</v>
      </c>
      <c r="C2709" t="s">
        <v>6090</v>
      </c>
      <c r="D2709">
        <v>2012</v>
      </c>
      <c r="E2709" t="s">
        <v>569</v>
      </c>
      <c r="F2709" t="s">
        <v>6092</v>
      </c>
      <c r="G2709">
        <v>21</v>
      </c>
      <c r="J2709">
        <v>21</v>
      </c>
      <c r="K2709" t="s">
        <v>37173</v>
      </c>
      <c r="L2709" t="s">
        <v>37095</v>
      </c>
      <c r="M2709" t="s">
        <v>37575</v>
      </c>
      <c r="N2709" t="s">
        <v>37097</v>
      </c>
      <c r="O2709" t="s">
        <v>37098</v>
      </c>
      <c r="P2709" t="s">
        <v>37582</v>
      </c>
      <c r="Q2709">
        <v>31.55</v>
      </c>
      <c r="R2709">
        <v>130.55000000000001</v>
      </c>
      <c r="S2709">
        <v>12</v>
      </c>
      <c r="T2709">
        <v>13.7610398228822</v>
      </c>
      <c r="U2709">
        <v>7.4737269664014097</v>
      </c>
      <c r="V2709">
        <v>381</v>
      </c>
      <c r="W2709">
        <v>13.75</v>
      </c>
    </row>
    <row r="2710" spans="1:23">
      <c r="A2710" t="s">
        <v>37574</v>
      </c>
      <c r="B2710" t="s">
        <v>6088</v>
      </c>
      <c r="C2710" t="s">
        <v>6090</v>
      </c>
      <c r="D2710">
        <v>2012</v>
      </c>
      <c r="E2710" t="s">
        <v>569</v>
      </c>
      <c r="F2710" t="s">
        <v>6092</v>
      </c>
      <c r="G2710">
        <v>21</v>
      </c>
      <c r="J2710">
        <v>21</v>
      </c>
      <c r="K2710" t="s">
        <v>37173</v>
      </c>
      <c r="L2710" t="s">
        <v>37095</v>
      </c>
      <c r="M2710" t="s">
        <v>37575</v>
      </c>
      <c r="N2710" t="s">
        <v>37097</v>
      </c>
      <c r="O2710" t="s">
        <v>37098</v>
      </c>
      <c r="P2710" t="s">
        <v>37582</v>
      </c>
      <c r="Q2710">
        <v>31.55</v>
      </c>
      <c r="R2710">
        <v>130.55000000000001</v>
      </c>
      <c r="S2710">
        <v>12</v>
      </c>
      <c r="T2710">
        <v>13.9968306454842</v>
      </c>
      <c r="U2710">
        <v>2.2202644179886701</v>
      </c>
      <c r="V2710">
        <v>381</v>
      </c>
      <c r="W2710">
        <v>14</v>
      </c>
    </row>
    <row r="2711" spans="1:23">
      <c r="A2711" t="s">
        <v>37574</v>
      </c>
      <c r="B2711" t="s">
        <v>6088</v>
      </c>
      <c r="C2711" t="s">
        <v>6090</v>
      </c>
      <c r="D2711">
        <v>2012</v>
      </c>
      <c r="E2711" t="s">
        <v>569</v>
      </c>
      <c r="F2711" t="s">
        <v>6092</v>
      </c>
      <c r="G2711">
        <v>21</v>
      </c>
      <c r="J2711">
        <v>21</v>
      </c>
      <c r="K2711" t="s">
        <v>37173</v>
      </c>
      <c r="L2711" t="s">
        <v>37095</v>
      </c>
      <c r="M2711" t="s">
        <v>37575</v>
      </c>
      <c r="N2711" t="s">
        <v>37097</v>
      </c>
      <c r="O2711" t="s">
        <v>37098</v>
      </c>
      <c r="P2711" t="s">
        <v>37582</v>
      </c>
      <c r="Q2711">
        <v>31.55</v>
      </c>
      <c r="R2711">
        <v>130.55000000000001</v>
      </c>
      <c r="S2711">
        <v>12</v>
      </c>
      <c r="T2711">
        <v>14.219692332335899</v>
      </c>
      <c r="U2711">
        <v>4.0386386649809198</v>
      </c>
      <c r="V2711">
        <v>381</v>
      </c>
      <c r="W2711">
        <v>14.25</v>
      </c>
    </row>
    <row r="2712" spans="1:23">
      <c r="A2712" t="s">
        <v>37574</v>
      </c>
      <c r="B2712" t="s">
        <v>6088</v>
      </c>
      <c r="C2712" t="s">
        <v>6090</v>
      </c>
      <c r="D2712">
        <v>2012</v>
      </c>
      <c r="E2712" t="s">
        <v>569</v>
      </c>
      <c r="F2712" t="s">
        <v>6092</v>
      </c>
      <c r="G2712">
        <v>21</v>
      </c>
      <c r="J2712">
        <v>21</v>
      </c>
      <c r="K2712" t="s">
        <v>37173</v>
      </c>
      <c r="L2712" t="s">
        <v>37095</v>
      </c>
      <c r="M2712" t="s">
        <v>37575</v>
      </c>
      <c r="N2712" t="s">
        <v>37097</v>
      </c>
      <c r="O2712" t="s">
        <v>37098</v>
      </c>
      <c r="P2712" t="s">
        <v>37582</v>
      </c>
      <c r="Q2712">
        <v>31.55</v>
      </c>
      <c r="R2712">
        <v>130.55000000000001</v>
      </c>
      <c r="S2712">
        <v>12</v>
      </c>
      <c r="T2712">
        <v>14.4990531982448</v>
      </c>
      <c r="U2712">
        <v>11.944862384796201</v>
      </c>
      <c r="V2712">
        <v>381</v>
      </c>
      <c r="W2712">
        <v>14.5</v>
      </c>
    </row>
    <row r="2713" spans="1:23">
      <c r="A2713" t="s">
        <v>37574</v>
      </c>
      <c r="B2713" t="s">
        <v>6088</v>
      </c>
      <c r="C2713" t="s">
        <v>6090</v>
      </c>
      <c r="D2713">
        <v>2012</v>
      </c>
      <c r="E2713" t="s">
        <v>569</v>
      </c>
      <c r="F2713" t="s">
        <v>6092</v>
      </c>
      <c r="G2713">
        <v>21</v>
      </c>
      <c r="J2713">
        <v>21</v>
      </c>
      <c r="K2713" t="s">
        <v>37173</v>
      </c>
      <c r="L2713" t="s">
        <v>37095</v>
      </c>
      <c r="M2713" t="s">
        <v>37575</v>
      </c>
      <c r="N2713" t="s">
        <v>37097</v>
      </c>
      <c r="O2713" t="s">
        <v>37098</v>
      </c>
      <c r="P2713" t="s">
        <v>37582</v>
      </c>
      <c r="Q2713">
        <v>31.55</v>
      </c>
      <c r="R2713">
        <v>130.55000000000001</v>
      </c>
      <c r="S2713">
        <v>12</v>
      </c>
      <c r="T2713">
        <v>15.9724254715415</v>
      </c>
      <c r="U2713">
        <v>1.8080767052443001</v>
      </c>
      <c r="V2713">
        <v>381</v>
      </c>
      <c r="W2713">
        <v>16</v>
      </c>
    </row>
    <row r="2714" spans="1:23">
      <c r="A2714" t="s">
        <v>37574</v>
      </c>
      <c r="B2714" t="s">
        <v>6088</v>
      </c>
      <c r="C2714" t="s">
        <v>6090</v>
      </c>
      <c r="D2714">
        <v>2012</v>
      </c>
      <c r="E2714" t="s">
        <v>569</v>
      </c>
      <c r="F2714" t="s">
        <v>6092</v>
      </c>
      <c r="G2714">
        <v>21</v>
      </c>
      <c r="J2714">
        <v>21</v>
      </c>
      <c r="K2714" t="s">
        <v>37173</v>
      </c>
      <c r="L2714" t="s">
        <v>37095</v>
      </c>
      <c r="M2714" t="s">
        <v>37575</v>
      </c>
      <c r="N2714" t="s">
        <v>37097</v>
      </c>
      <c r="O2714" t="s">
        <v>37098</v>
      </c>
      <c r="P2714" t="s">
        <v>37583</v>
      </c>
      <c r="Q2714">
        <v>37.366666666666703</v>
      </c>
      <c r="R2714">
        <v>140.36666666666699</v>
      </c>
      <c r="S2714">
        <v>12</v>
      </c>
      <c r="T2714">
        <v>8</v>
      </c>
      <c r="U2714">
        <v>84.257602862254004</v>
      </c>
      <c r="V2714">
        <v>381</v>
      </c>
      <c r="W2714">
        <v>8</v>
      </c>
    </row>
    <row r="2715" spans="1:23">
      <c r="A2715" t="s">
        <v>37574</v>
      </c>
      <c r="B2715" t="s">
        <v>6088</v>
      </c>
      <c r="C2715" t="s">
        <v>6090</v>
      </c>
      <c r="D2715">
        <v>2012</v>
      </c>
      <c r="E2715" t="s">
        <v>569</v>
      </c>
      <c r="F2715" t="s">
        <v>6092</v>
      </c>
      <c r="G2715">
        <v>21</v>
      </c>
      <c r="J2715">
        <v>21</v>
      </c>
      <c r="K2715" t="s">
        <v>37173</v>
      </c>
      <c r="L2715" t="s">
        <v>37095</v>
      </c>
      <c r="M2715" t="s">
        <v>37575</v>
      </c>
      <c r="N2715" t="s">
        <v>37097</v>
      </c>
      <c r="O2715" t="s">
        <v>37098</v>
      </c>
      <c r="P2715" t="s">
        <v>37583</v>
      </c>
      <c r="Q2715">
        <v>37.366666666666703</v>
      </c>
      <c r="R2715">
        <v>140.36666666666699</v>
      </c>
      <c r="S2715">
        <v>12</v>
      </c>
      <c r="T2715">
        <v>11.9783783783783</v>
      </c>
      <c r="U2715">
        <v>78.711985688729797</v>
      </c>
      <c r="V2715">
        <v>381</v>
      </c>
      <c r="W2715">
        <v>12</v>
      </c>
    </row>
    <row r="2716" spans="1:23">
      <c r="A2716" t="s">
        <v>37574</v>
      </c>
      <c r="B2716" t="s">
        <v>6088</v>
      </c>
      <c r="C2716" t="s">
        <v>6090</v>
      </c>
      <c r="D2716">
        <v>2012</v>
      </c>
      <c r="E2716" t="s">
        <v>569</v>
      </c>
      <c r="F2716" t="s">
        <v>6092</v>
      </c>
      <c r="G2716">
        <v>21</v>
      </c>
      <c r="J2716">
        <v>21</v>
      </c>
      <c r="K2716" t="s">
        <v>37173</v>
      </c>
      <c r="L2716" t="s">
        <v>37095</v>
      </c>
      <c r="M2716" t="s">
        <v>37575</v>
      </c>
      <c r="N2716" t="s">
        <v>37097</v>
      </c>
      <c r="O2716" t="s">
        <v>37098</v>
      </c>
      <c r="P2716" t="s">
        <v>37583</v>
      </c>
      <c r="Q2716">
        <v>37.366666666666703</v>
      </c>
      <c r="R2716">
        <v>140.36666666666699</v>
      </c>
      <c r="S2716">
        <v>12</v>
      </c>
      <c r="T2716">
        <v>12.511711711711699</v>
      </c>
      <c r="U2716">
        <v>81.574239713774503</v>
      </c>
      <c r="V2716">
        <v>381</v>
      </c>
      <c r="W2716">
        <v>12.5</v>
      </c>
    </row>
    <row r="2717" spans="1:23">
      <c r="A2717" t="s">
        <v>37574</v>
      </c>
      <c r="B2717" t="s">
        <v>6088</v>
      </c>
      <c r="C2717" t="s">
        <v>6090</v>
      </c>
      <c r="D2717">
        <v>2012</v>
      </c>
      <c r="E2717" t="s">
        <v>569</v>
      </c>
      <c r="F2717" t="s">
        <v>6092</v>
      </c>
      <c r="G2717">
        <v>21</v>
      </c>
      <c r="J2717">
        <v>21</v>
      </c>
      <c r="K2717" t="s">
        <v>37173</v>
      </c>
      <c r="L2717" t="s">
        <v>37095</v>
      </c>
      <c r="M2717" t="s">
        <v>37575</v>
      </c>
      <c r="N2717" t="s">
        <v>37097</v>
      </c>
      <c r="O2717" t="s">
        <v>37098</v>
      </c>
      <c r="P2717" t="s">
        <v>37583</v>
      </c>
      <c r="Q2717">
        <v>37.366666666666703</v>
      </c>
      <c r="R2717">
        <v>140.36666666666699</v>
      </c>
      <c r="S2717">
        <v>12</v>
      </c>
      <c r="T2717">
        <v>12.756756756756699</v>
      </c>
      <c r="U2717">
        <v>69.051878354203893</v>
      </c>
      <c r="V2717">
        <v>381</v>
      </c>
      <c r="W2717">
        <v>12.75</v>
      </c>
    </row>
    <row r="2718" spans="1:23">
      <c r="A2718" t="s">
        <v>37574</v>
      </c>
      <c r="B2718" t="s">
        <v>6088</v>
      </c>
      <c r="C2718" t="s">
        <v>6090</v>
      </c>
      <c r="D2718">
        <v>2012</v>
      </c>
      <c r="E2718" t="s">
        <v>569</v>
      </c>
      <c r="F2718" t="s">
        <v>6092</v>
      </c>
      <c r="G2718">
        <v>21</v>
      </c>
      <c r="J2718">
        <v>21</v>
      </c>
      <c r="K2718" t="s">
        <v>37173</v>
      </c>
      <c r="L2718" t="s">
        <v>37095</v>
      </c>
      <c r="M2718" t="s">
        <v>37575</v>
      </c>
      <c r="N2718" t="s">
        <v>37097</v>
      </c>
      <c r="O2718" t="s">
        <v>37098</v>
      </c>
      <c r="P2718" t="s">
        <v>37583</v>
      </c>
      <c r="Q2718">
        <v>37.366666666666703</v>
      </c>
      <c r="R2718">
        <v>140.36666666666699</v>
      </c>
      <c r="S2718">
        <v>12</v>
      </c>
      <c r="T2718">
        <v>12.987387387387299</v>
      </c>
      <c r="U2718">
        <v>78.533094812164506</v>
      </c>
      <c r="V2718">
        <v>381</v>
      </c>
      <c r="W2718">
        <v>13</v>
      </c>
    </row>
    <row r="2719" spans="1:23">
      <c r="A2719" t="s">
        <v>37574</v>
      </c>
      <c r="B2719" t="s">
        <v>6088</v>
      </c>
      <c r="C2719" t="s">
        <v>6090</v>
      </c>
      <c r="D2719">
        <v>2012</v>
      </c>
      <c r="E2719" t="s">
        <v>569</v>
      </c>
      <c r="F2719" t="s">
        <v>6092</v>
      </c>
      <c r="G2719">
        <v>21</v>
      </c>
      <c r="J2719">
        <v>21</v>
      </c>
      <c r="K2719" t="s">
        <v>37173</v>
      </c>
      <c r="L2719" t="s">
        <v>37095</v>
      </c>
      <c r="M2719" t="s">
        <v>37575</v>
      </c>
      <c r="N2719" t="s">
        <v>37097</v>
      </c>
      <c r="O2719" t="s">
        <v>37098</v>
      </c>
      <c r="P2719" t="s">
        <v>37583</v>
      </c>
      <c r="Q2719">
        <v>37.366666666666703</v>
      </c>
      <c r="R2719">
        <v>140.36666666666699</v>
      </c>
      <c r="S2719">
        <v>12</v>
      </c>
      <c r="T2719">
        <v>13.2324324324324</v>
      </c>
      <c r="U2719">
        <v>68.872987477638603</v>
      </c>
      <c r="V2719">
        <v>381</v>
      </c>
      <c r="W2719">
        <v>13.25</v>
      </c>
    </row>
    <row r="2720" spans="1:23">
      <c r="A2720" t="s">
        <v>37574</v>
      </c>
      <c r="B2720" t="s">
        <v>6088</v>
      </c>
      <c r="C2720" t="s">
        <v>6090</v>
      </c>
      <c r="D2720">
        <v>2012</v>
      </c>
      <c r="E2720" t="s">
        <v>569</v>
      </c>
      <c r="F2720" t="s">
        <v>6092</v>
      </c>
      <c r="G2720">
        <v>21</v>
      </c>
      <c r="J2720">
        <v>21</v>
      </c>
      <c r="K2720" t="s">
        <v>37173</v>
      </c>
      <c r="L2720" t="s">
        <v>37095</v>
      </c>
      <c r="M2720" t="s">
        <v>37575</v>
      </c>
      <c r="N2720" t="s">
        <v>37097</v>
      </c>
      <c r="O2720" t="s">
        <v>37098</v>
      </c>
      <c r="P2720" t="s">
        <v>37583</v>
      </c>
      <c r="Q2720">
        <v>37.366666666666703</v>
      </c>
      <c r="R2720">
        <v>140.36666666666699</v>
      </c>
      <c r="S2720">
        <v>12</v>
      </c>
      <c r="T2720">
        <v>13.4918918918918</v>
      </c>
      <c r="U2720">
        <v>27.3703041144901</v>
      </c>
      <c r="V2720">
        <v>381</v>
      </c>
      <c r="W2720">
        <v>13.5</v>
      </c>
    </row>
    <row r="2721" spans="1:23">
      <c r="A2721" t="s">
        <v>37574</v>
      </c>
      <c r="B2721" t="s">
        <v>6088</v>
      </c>
      <c r="C2721" t="s">
        <v>6090</v>
      </c>
      <c r="D2721">
        <v>2012</v>
      </c>
      <c r="E2721" t="s">
        <v>569</v>
      </c>
      <c r="F2721" t="s">
        <v>6092</v>
      </c>
      <c r="G2721">
        <v>21</v>
      </c>
      <c r="J2721">
        <v>21</v>
      </c>
      <c r="K2721" t="s">
        <v>37173</v>
      </c>
      <c r="L2721" t="s">
        <v>37095</v>
      </c>
      <c r="M2721" t="s">
        <v>37575</v>
      </c>
      <c r="N2721" t="s">
        <v>37097</v>
      </c>
      <c r="O2721" t="s">
        <v>37098</v>
      </c>
      <c r="P2721" t="s">
        <v>37583</v>
      </c>
      <c r="Q2721">
        <v>37.366666666666703</v>
      </c>
      <c r="R2721">
        <v>140.36666666666699</v>
      </c>
      <c r="S2721">
        <v>12</v>
      </c>
      <c r="T2721">
        <v>13.7657657657657</v>
      </c>
      <c r="U2721">
        <v>17.889087656529501</v>
      </c>
      <c r="V2721">
        <v>381</v>
      </c>
      <c r="W2721">
        <v>13.75</v>
      </c>
    </row>
    <row r="2722" spans="1:23">
      <c r="A2722" t="s">
        <v>37574</v>
      </c>
      <c r="B2722" t="s">
        <v>6088</v>
      </c>
      <c r="C2722" t="s">
        <v>6090</v>
      </c>
      <c r="D2722">
        <v>2012</v>
      </c>
      <c r="E2722" t="s">
        <v>569</v>
      </c>
      <c r="F2722" t="s">
        <v>6092</v>
      </c>
      <c r="G2722">
        <v>21</v>
      </c>
      <c r="J2722">
        <v>21</v>
      </c>
      <c r="K2722" t="s">
        <v>37173</v>
      </c>
      <c r="L2722" t="s">
        <v>37095</v>
      </c>
      <c r="M2722" t="s">
        <v>37575</v>
      </c>
      <c r="N2722" t="s">
        <v>37097</v>
      </c>
      <c r="O2722" t="s">
        <v>37098</v>
      </c>
      <c r="P2722" t="s">
        <v>37583</v>
      </c>
      <c r="Q2722">
        <v>37.366666666666703</v>
      </c>
      <c r="R2722">
        <v>140.36666666666699</v>
      </c>
      <c r="S2722">
        <v>12</v>
      </c>
      <c r="T2722">
        <v>13.9819819819819</v>
      </c>
      <c r="U2722">
        <v>8.0500894454382799</v>
      </c>
      <c r="V2722">
        <v>381</v>
      </c>
      <c r="W2722">
        <v>14</v>
      </c>
    </row>
    <row r="2723" spans="1:23">
      <c r="A2723" t="s">
        <v>37574</v>
      </c>
      <c r="B2723" t="s">
        <v>6088</v>
      </c>
      <c r="C2723" t="s">
        <v>6090</v>
      </c>
      <c r="D2723">
        <v>2012</v>
      </c>
      <c r="E2723" t="s">
        <v>569</v>
      </c>
      <c r="F2723" t="s">
        <v>6092</v>
      </c>
      <c r="G2723">
        <v>21</v>
      </c>
      <c r="J2723">
        <v>21</v>
      </c>
      <c r="K2723" t="s">
        <v>37173</v>
      </c>
      <c r="L2723" t="s">
        <v>37095</v>
      </c>
      <c r="M2723" t="s">
        <v>37575</v>
      </c>
      <c r="N2723" t="s">
        <v>37097</v>
      </c>
      <c r="O2723" t="s">
        <v>37098</v>
      </c>
      <c r="P2723" t="s">
        <v>37583</v>
      </c>
      <c r="Q2723">
        <v>37.366666666666703</v>
      </c>
      <c r="R2723">
        <v>140.36666666666699</v>
      </c>
      <c r="S2723">
        <v>12</v>
      </c>
      <c r="T2723">
        <v>14.227027027027001</v>
      </c>
      <c r="U2723">
        <v>5.7245080500894501</v>
      </c>
      <c r="V2723">
        <v>381</v>
      </c>
      <c r="W2723">
        <v>14.25</v>
      </c>
    </row>
    <row r="2724" spans="1:23">
      <c r="A2724" t="s">
        <v>37574</v>
      </c>
      <c r="B2724" t="s">
        <v>6088</v>
      </c>
      <c r="C2724" t="s">
        <v>6090</v>
      </c>
      <c r="D2724">
        <v>2012</v>
      </c>
      <c r="E2724" t="s">
        <v>569</v>
      </c>
      <c r="F2724" t="s">
        <v>6092</v>
      </c>
      <c r="G2724">
        <v>21</v>
      </c>
      <c r="J2724">
        <v>21</v>
      </c>
      <c r="K2724" t="s">
        <v>37173</v>
      </c>
      <c r="L2724" t="s">
        <v>37095</v>
      </c>
      <c r="M2724" t="s">
        <v>37575</v>
      </c>
      <c r="N2724" t="s">
        <v>37097</v>
      </c>
      <c r="O2724" t="s">
        <v>37098</v>
      </c>
      <c r="P2724" t="s">
        <v>37583</v>
      </c>
      <c r="Q2724">
        <v>37.366666666666703</v>
      </c>
      <c r="R2724">
        <v>140.36666666666699</v>
      </c>
      <c r="S2724">
        <v>12</v>
      </c>
      <c r="T2724">
        <v>14.472072072072001</v>
      </c>
      <c r="U2724">
        <v>7.5134168157424002</v>
      </c>
      <c r="V2724">
        <v>381</v>
      </c>
      <c r="W2724">
        <v>14.5</v>
      </c>
    </row>
    <row r="2725" spans="1:23">
      <c r="A2725" t="s">
        <v>37574</v>
      </c>
      <c r="B2725" t="s">
        <v>6088</v>
      </c>
      <c r="C2725" t="s">
        <v>6090</v>
      </c>
      <c r="D2725">
        <v>2012</v>
      </c>
      <c r="E2725" t="s">
        <v>569</v>
      </c>
      <c r="F2725" t="s">
        <v>6092</v>
      </c>
      <c r="G2725">
        <v>21</v>
      </c>
      <c r="J2725">
        <v>21</v>
      </c>
      <c r="K2725" t="s">
        <v>37173</v>
      </c>
      <c r="L2725" t="s">
        <v>37095</v>
      </c>
      <c r="M2725" t="s">
        <v>37575</v>
      </c>
      <c r="N2725" t="s">
        <v>37097</v>
      </c>
      <c r="O2725" t="s">
        <v>37098</v>
      </c>
      <c r="P2725" t="s">
        <v>37583</v>
      </c>
      <c r="Q2725">
        <v>37.366666666666703</v>
      </c>
      <c r="R2725">
        <v>140.36666666666699</v>
      </c>
      <c r="S2725">
        <v>12</v>
      </c>
      <c r="T2725">
        <v>15.9855855855855</v>
      </c>
      <c r="U2725">
        <v>6.0822898032200303</v>
      </c>
      <c r="V2725">
        <v>381</v>
      </c>
      <c r="W2725">
        <v>16</v>
      </c>
    </row>
    <row r="2726" spans="1:23">
      <c r="A2726" t="s">
        <v>37574</v>
      </c>
      <c r="B2726" t="s">
        <v>6088</v>
      </c>
      <c r="C2726" t="s">
        <v>6090</v>
      </c>
      <c r="D2726">
        <v>2012</v>
      </c>
      <c r="E2726" t="s">
        <v>569</v>
      </c>
      <c r="F2726" t="s">
        <v>6092</v>
      </c>
      <c r="G2726">
        <v>21</v>
      </c>
      <c r="J2726">
        <v>21</v>
      </c>
      <c r="K2726" t="s">
        <v>37027</v>
      </c>
      <c r="L2726" t="s">
        <v>37095</v>
      </c>
      <c r="M2726" t="s">
        <v>37575</v>
      </c>
      <c r="N2726" t="s">
        <v>37097</v>
      </c>
      <c r="O2726" t="s">
        <v>37098</v>
      </c>
      <c r="P2726" t="s">
        <v>37584</v>
      </c>
      <c r="Q2726">
        <v>38.616666666666703</v>
      </c>
      <c r="R2726">
        <v>-77.4166666666667</v>
      </c>
      <c r="S2726">
        <v>12</v>
      </c>
      <c r="T2726">
        <v>7.98637137989778</v>
      </c>
      <c r="U2726">
        <v>100.16207455429399</v>
      </c>
      <c r="V2726">
        <v>381</v>
      </c>
      <c r="W2726">
        <v>8</v>
      </c>
    </row>
    <row r="2727" spans="1:23">
      <c r="A2727" t="s">
        <v>37574</v>
      </c>
      <c r="B2727" t="s">
        <v>6088</v>
      </c>
      <c r="C2727" t="s">
        <v>6090</v>
      </c>
      <c r="D2727">
        <v>2012</v>
      </c>
      <c r="E2727" t="s">
        <v>569</v>
      </c>
      <c r="F2727" t="s">
        <v>6092</v>
      </c>
      <c r="G2727">
        <v>21</v>
      </c>
      <c r="J2727">
        <v>21</v>
      </c>
      <c r="K2727" t="s">
        <v>37027</v>
      </c>
      <c r="L2727" t="s">
        <v>37095</v>
      </c>
      <c r="M2727" t="s">
        <v>37575</v>
      </c>
      <c r="N2727" t="s">
        <v>37097</v>
      </c>
      <c r="O2727" t="s">
        <v>37098</v>
      </c>
      <c r="P2727" t="s">
        <v>37584</v>
      </c>
      <c r="Q2727">
        <v>38.616666666666703</v>
      </c>
      <c r="R2727">
        <v>-77.4166666666667</v>
      </c>
      <c r="S2727">
        <v>12</v>
      </c>
      <c r="T2727">
        <v>11.9659284497444</v>
      </c>
      <c r="U2727">
        <v>99.837925445704997</v>
      </c>
      <c r="V2727">
        <v>381</v>
      </c>
      <c r="W2727">
        <v>12</v>
      </c>
    </row>
    <row r="2728" spans="1:23">
      <c r="A2728" t="s">
        <v>37574</v>
      </c>
      <c r="B2728" t="s">
        <v>6088</v>
      </c>
      <c r="C2728" t="s">
        <v>6090</v>
      </c>
      <c r="D2728">
        <v>2012</v>
      </c>
      <c r="E2728" t="s">
        <v>569</v>
      </c>
      <c r="F2728" t="s">
        <v>6092</v>
      </c>
      <c r="G2728">
        <v>21</v>
      </c>
      <c r="J2728">
        <v>21</v>
      </c>
      <c r="K2728" t="s">
        <v>37027</v>
      </c>
      <c r="L2728" t="s">
        <v>37095</v>
      </c>
      <c r="M2728" t="s">
        <v>37575</v>
      </c>
      <c r="N2728" t="s">
        <v>37097</v>
      </c>
      <c r="O2728" t="s">
        <v>37098</v>
      </c>
      <c r="P2728" t="s">
        <v>37584</v>
      </c>
      <c r="Q2728">
        <v>38.616666666666703</v>
      </c>
      <c r="R2728">
        <v>-77.4166666666667</v>
      </c>
      <c r="S2728">
        <v>12</v>
      </c>
      <c r="T2728">
        <v>12.497444633730799</v>
      </c>
      <c r="U2728">
        <v>98.379254457050195</v>
      </c>
      <c r="V2728">
        <v>381</v>
      </c>
      <c r="W2728">
        <v>12.5</v>
      </c>
    </row>
    <row r="2729" spans="1:23">
      <c r="A2729" t="s">
        <v>37574</v>
      </c>
      <c r="B2729" t="s">
        <v>6088</v>
      </c>
      <c r="C2729" t="s">
        <v>6090</v>
      </c>
      <c r="D2729">
        <v>2012</v>
      </c>
      <c r="E2729" t="s">
        <v>569</v>
      </c>
      <c r="F2729" t="s">
        <v>6092</v>
      </c>
      <c r="G2729">
        <v>21</v>
      </c>
      <c r="J2729">
        <v>21</v>
      </c>
      <c r="K2729" t="s">
        <v>37027</v>
      </c>
      <c r="L2729" t="s">
        <v>37095</v>
      </c>
      <c r="M2729" t="s">
        <v>37575</v>
      </c>
      <c r="N2729" t="s">
        <v>37097</v>
      </c>
      <c r="O2729" t="s">
        <v>37098</v>
      </c>
      <c r="P2729" t="s">
        <v>37584</v>
      </c>
      <c r="Q2729">
        <v>38.616666666666703</v>
      </c>
      <c r="R2729">
        <v>-77.4166666666667</v>
      </c>
      <c r="S2729">
        <v>12</v>
      </c>
      <c r="T2729">
        <v>12.7291311754684</v>
      </c>
      <c r="U2729">
        <v>94.813614262560705</v>
      </c>
      <c r="V2729">
        <v>381</v>
      </c>
      <c r="W2729">
        <v>12.75</v>
      </c>
    </row>
    <row r="2730" spans="1:23">
      <c r="A2730" t="s">
        <v>37574</v>
      </c>
      <c r="B2730" t="s">
        <v>6088</v>
      </c>
      <c r="C2730" t="s">
        <v>6090</v>
      </c>
      <c r="D2730">
        <v>2012</v>
      </c>
      <c r="E2730" t="s">
        <v>569</v>
      </c>
      <c r="F2730" t="s">
        <v>6092</v>
      </c>
      <c r="G2730">
        <v>21</v>
      </c>
      <c r="J2730">
        <v>21</v>
      </c>
      <c r="K2730" t="s">
        <v>37027</v>
      </c>
      <c r="L2730" t="s">
        <v>37095</v>
      </c>
      <c r="M2730" t="s">
        <v>37575</v>
      </c>
      <c r="N2730" t="s">
        <v>37097</v>
      </c>
      <c r="O2730" t="s">
        <v>37098</v>
      </c>
      <c r="P2730" t="s">
        <v>37584</v>
      </c>
      <c r="Q2730">
        <v>38.616666666666703</v>
      </c>
      <c r="R2730">
        <v>-77.4166666666667</v>
      </c>
      <c r="S2730">
        <v>12</v>
      </c>
      <c r="T2730">
        <v>13.0017035775127</v>
      </c>
      <c r="U2730">
        <v>82.009724473257705</v>
      </c>
      <c r="V2730">
        <v>381</v>
      </c>
      <c r="W2730">
        <v>13</v>
      </c>
    </row>
    <row r="2731" spans="1:23">
      <c r="A2731" t="s">
        <v>37574</v>
      </c>
      <c r="B2731" t="s">
        <v>6088</v>
      </c>
      <c r="C2731" t="s">
        <v>6090</v>
      </c>
      <c r="D2731">
        <v>2012</v>
      </c>
      <c r="E2731" t="s">
        <v>569</v>
      </c>
      <c r="F2731" t="s">
        <v>6092</v>
      </c>
      <c r="G2731">
        <v>21</v>
      </c>
      <c r="J2731">
        <v>21</v>
      </c>
      <c r="K2731" t="s">
        <v>37027</v>
      </c>
      <c r="L2731" t="s">
        <v>37095</v>
      </c>
      <c r="M2731" t="s">
        <v>37575</v>
      </c>
      <c r="N2731" t="s">
        <v>37097</v>
      </c>
      <c r="O2731" t="s">
        <v>37098</v>
      </c>
      <c r="P2731" t="s">
        <v>37584</v>
      </c>
      <c r="Q2731">
        <v>38.616666666666703</v>
      </c>
      <c r="R2731">
        <v>-77.4166666666667</v>
      </c>
      <c r="S2731">
        <v>12</v>
      </c>
      <c r="T2731">
        <v>13.2333901192504</v>
      </c>
      <c r="U2731">
        <v>59.643435980550997</v>
      </c>
      <c r="V2731">
        <v>381</v>
      </c>
      <c r="W2731">
        <v>13.25</v>
      </c>
    </row>
    <row r="2732" spans="1:23">
      <c r="A2732" t="s">
        <v>37574</v>
      </c>
      <c r="B2732" t="s">
        <v>6088</v>
      </c>
      <c r="C2732" t="s">
        <v>6090</v>
      </c>
      <c r="D2732">
        <v>2012</v>
      </c>
      <c r="E2732" t="s">
        <v>569</v>
      </c>
      <c r="F2732" t="s">
        <v>6092</v>
      </c>
      <c r="G2732">
        <v>21</v>
      </c>
      <c r="J2732">
        <v>21</v>
      </c>
      <c r="K2732" t="s">
        <v>37027</v>
      </c>
      <c r="L2732" t="s">
        <v>37095</v>
      </c>
      <c r="M2732" t="s">
        <v>37575</v>
      </c>
      <c r="N2732" t="s">
        <v>37097</v>
      </c>
      <c r="O2732" t="s">
        <v>37098</v>
      </c>
      <c r="P2732" t="s">
        <v>37584</v>
      </c>
      <c r="Q2732">
        <v>38.616666666666703</v>
      </c>
      <c r="R2732">
        <v>-77.4166666666667</v>
      </c>
      <c r="S2732">
        <v>12</v>
      </c>
      <c r="T2732">
        <v>13.5059625212947</v>
      </c>
      <c r="U2732">
        <v>52.836304700162003</v>
      </c>
      <c r="V2732">
        <v>381</v>
      </c>
      <c r="W2732">
        <v>13.5</v>
      </c>
    </row>
    <row r="2733" spans="1:23">
      <c r="A2733" t="s">
        <v>37574</v>
      </c>
      <c r="B2733" t="s">
        <v>6088</v>
      </c>
      <c r="C2733" t="s">
        <v>6090</v>
      </c>
      <c r="D2733">
        <v>2012</v>
      </c>
      <c r="E2733" t="s">
        <v>569</v>
      </c>
      <c r="F2733" t="s">
        <v>6092</v>
      </c>
      <c r="G2733">
        <v>21</v>
      </c>
      <c r="J2733">
        <v>21</v>
      </c>
      <c r="K2733" t="s">
        <v>37027</v>
      </c>
      <c r="L2733" t="s">
        <v>37095</v>
      </c>
      <c r="M2733" t="s">
        <v>37575</v>
      </c>
      <c r="N2733" t="s">
        <v>37097</v>
      </c>
      <c r="O2733" t="s">
        <v>37098</v>
      </c>
      <c r="P2733" t="s">
        <v>37584</v>
      </c>
      <c r="Q2733">
        <v>38.616666666666703</v>
      </c>
      <c r="R2733">
        <v>-77.4166666666667</v>
      </c>
      <c r="S2733">
        <v>12</v>
      </c>
      <c r="T2733">
        <v>13.7649063032367</v>
      </c>
      <c r="U2733">
        <v>14.2625607779578</v>
      </c>
      <c r="V2733">
        <v>381</v>
      </c>
      <c r="W2733">
        <v>13.75</v>
      </c>
    </row>
    <row r="2734" spans="1:23">
      <c r="A2734" t="s">
        <v>37574</v>
      </c>
      <c r="B2734" t="s">
        <v>6088</v>
      </c>
      <c r="C2734" t="s">
        <v>6090</v>
      </c>
      <c r="D2734">
        <v>2012</v>
      </c>
      <c r="E2734" t="s">
        <v>569</v>
      </c>
      <c r="F2734" t="s">
        <v>6092</v>
      </c>
      <c r="G2734">
        <v>21</v>
      </c>
      <c r="J2734">
        <v>21</v>
      </c>
      <c r="K2734" t="s">
        <v>37027</v>
      </c>
      <c r="L2734" t="s">
        <v>37095</v>
      </c>
      <c r="M2734" t="s">
        <v>37575</v>
      </c>
      <c r="N2734" t="s">
        <v>37097</v>
      </c>
      <c r="O2734" t="s">
        <v>37098</v>
      </c>
      <c r="P2734" t="s">
        <v>37584</v>
      </c>
      <c r="Q2734">
        <v>38.616666666666703</v>
      </c>
      <c r="R2734">
        <v>-77.4166666666667</v>
      </c>
      <c r="S2734">
        <v>12</v>
      </c>
      <c r="T2734">
        <v>14.010221465076601</v>
      </c>
      <c r="U2734">
        <v>42.139384116693599</v>
      </c>
      <c r="V2734">
        <v>381</v>
      </c>
      <c r="W2734">
        <v>14</v>
      </c>
    </row>
    <row r="2735" spans="1:23">
      <c r="A2735" t="s">
        <v>37574</v>
      </c>
      <c r="B2735" t="s">
        <v>6088</v>
      </c>
      <c r="C2735" t="s">
        <v>6090</v>
      </c>
      <c r="D2735">
        <v>2012</v>
      </c>
      <c r="E2735" t="s">
        <v>569</v>
      </c>
      <c r="F2735" t="s">
        <v>6092</v>
      </c>
      <c r="G2735">
        <v>21</v>
      </c>
      <c r="J2735">
        <v>21</v>
      </c>
      <c r="K2735" t="s">
        <v>37027</v>
      </c>
      <c r="L2735" t="s">
        <v>37095</v>
      </c>
      <c r="M2735" t="s">
        <v>37575</v>
      </c>
      <c r="N2735" t="s">
        <v>37097</v>
      </c>
      <c r="O2735" t="s">
        <v>37098</v>
      </c>
      <c r="P2735" t="s">
        <v>37584</v>
      </c>
      <c r="Q2735">
        <v>38.616666666666703</v>
      </c>
      <c r="R2735">
        <v>-77.4166666666667</v>
      </c>
      <c r="S2735">
        <v>12</v>
      </c>
      <c r="T2735">
        <v>14.201022146507601</v>
      </c>
      <c r="U2735">
        <v>11.183144246353301</v>
      </c>
      <c r="V2735">
        <v>381</v>
      </c>
      <c r="W2735">
        <v>14.25</v>
      </c>
    </row>
    <row r="2736" spans="1:23">
      <c r="A2736" t="s">
        <v>37574</v>
      </c>
      <c r="B2736" t="s">
        <v>6088</v>
      </c>
      <c r="C2736" t="s">
        <v>6090</v>
      </c>
      <c r="D2736">
        <v>2012</v>
      </c>
      <c r="E2736" t="s">
        <v>569</v>
      </c>
      <c r="F2736" t="s">
        <v>6092</v>
      </c>
      <c r="G2736">
        <v>21</v>
      </c>
      <c r="J2736">
        <v>21</v>
      </c>
      <c r="K2736" t="s">
        <v>37027</v>
      </c>
      <c r="L2736" t="s">
        <v>37095</v>
      </c>
      <c r="M2736" t="s">
        <v>37575</v>
      </c>
      <c r="N2736" t="s">
        <v>37097</v>
      </c>
      <c r="O2736" t="s">
        <v>37098</v>
      </c>
      <c r="P2736" t="s">
        <v>37584</v>
      </c>
      <c r="Q2736">
        <v>38.616666666666703</v>
      </c>
      <c r="R2736">
        <v>-77.4166666666667</v>
      </c>
      <c r="S2736">
        <v>12</v>
      </c>
      <c r="T2736">
        <v>14.528109028960801</v>
      </c>
      <c r="U2736">
        <v>11.669367909238201</v>
      </c>
      <c r="V2736">
        <v>381</v>
      </c>
      <c r="W2736">
        <v>14.5</v>
      </c>
    </row>
    <row r="2737" spans="1:23">
      <c r="A2737" t="s">
        <v>37574</v>
      </c>
      <c r="B2737" t="s">
        <v>6088</v>
      </c>
      <c r="C2737" t="s">
        <v>6090</v>
      </c>
      <c r="D2737">
        <v>2012</v>
      </c>
      <c r="E2737" t="s">
        <v>569</v>
      </c>
      <c r="F2737" t="s">
        <v>6092</v>
      </c>
      <c r="G2737">
        <v>21</v>
      </c>
      <c r="J2737">
        <v>21</v>
      </c>
      <c r="K2737" t="s">
        <v>37027</v>
      </c>
      <c r="L2737" t="s">
        <v>37095</v>
      </c>
      <c r="M2737" t="s">
        <v>37575</v>
      </c>
      <c r="N2737" t="s">
        <v>37097</v>
      </c>
      <c r="O2737" t="s">
        <v>37098</v>
      </c>
      <c r="P2737" t="s">
        <v>37584</v>
      </c>
      <c r="Q2737">
        <v>38.616666666666703</v>
      </c>
      <c r="R2737">
        <v>-77.4166666666667</v>
      </c>
      <c r="S2737">
        <v>12</v>
      </c>
      <c r="T2737">
        <v>16</v>
      </c>
      <c r="U2737">
        <v>5.9967585089141098</v>
      </c>
      <c r="V2737">
        <v>381</v>
      </c>
      <c r="W2737">
        <v>16</v>
      </c>
    </row>
    <row r="2738" spans="1:23">
      <c r="A2738" t="s">
        <v>37574</v>
      </c>
      <c r="B2738" t="s">
        <v>6088</v>
      </c>
      <c r="C2738" t="s">
        <v>6090</v>
      </c>
      <c r="D2738">
        <v>2012</v>
      </c>
      <c r="E2738" t="s">
        <v>569</v>
      </c>
      <c r="F2738" t="s">
        <v>6092</v>
      </c>
      <c r="G2738">
        <v>21</v>
      </c>
      <c r="J2738">
        <v>21</v>
      </c>
      <c r="K2738" t="s">
        <v>37027</v>
      </c>
      <c r="L2738" t="s">
        <v>37095</v>
      </c>
      <c r="M2738" t="s">
        <v>37575</v>
      </c>
      <c r="N2738" t="s">
        <v>37097</v>
      </c>
      <c r="O2738" t="s">
        <v>37098</v>
      </c>
      <c r="P2738" t="s">
        <v>37585</v>
      </c>
      <c r="Q2738">
        <v>27.566666666666698</v>
      </c>
      <c r="R2738">
        <v>-80.366666666666703</v>
      </c>
      <c r="S2738">
        <v>12</v>
      </c>
      <c r="T2738">
        <v>8</v>
      </c>
      <c r="U2738">
        <v>12.383900928792499</v>
      </c>
      <c r="V2738">
        <v>381</v>
      </c>
      <c r="W2738">
        <v>8</v>
      </c>
    </row>
    <row r="2739" spans="1:23">
      <c r="A2739" t="s">
        <v>37574</v>
      </c>
      <c r="B2739" t="s">
        <v>6088</v>
      </c>
      <c r="C2739" t="s">
        <v>6090</v>
      </c>
      <c r="D2739">
        <v>2012</v>
      </c>
      <c r="E2739" t="s">
        <v>569</v>
      </c>
      <c r="F2739" t="s">
        <v>6092</v>
      </c>
      <c r="G2739">
        <v>21</v>
      </c>
      <c r="J2739">
        <v>21</v>
      </c>
      <c r="K2739" t="s">
        <v>37027</v>
      </c>
      <c r="L2739" t="s">
        <v>37095</v>
      </c>
      <c r="M2739" t="s">
        <v>37575</v>
      </c>
      <c r="N2739" t="s">
        <v>37097</v>
      </c>
      <c r="O2739" t="s">
        <v>37098</v>
      </c>
      <c r="P2739" t="s">
        <v>37585</v>
      </c>
      <c r="Q2739">
        <v>27.566666666666698</v>
      </c>
      <c r="R2739">
        <v>-80.366666666666703</v>
      </c>
      <c r="S2739">
        <v>12</v>
      </c>
      <c r="T2739">
        <v>11.980424143556199</v>
      </c>
      <c r="U2739">
        <v>13.467492260061899</v>
      </c>
      <c r="V2739">
        <v>381</v>
      </c>
      <c r="W2739">
        <v>12</v>
      </c>
    </row>
    <row r="2740" spans="1:23">
      <c r="A2740" t="s">
        <v>37574</v>
      </c>
      <c r="B2740" t="s">
        <v>6088</v>
      </c>
      <c r="C2740" t="s">
        <v>6090</v>
      </c>
      <c r="D2740">
        <v>2012</v>
      </c>
      <c r="E2740" t="s">
        <v>569</v>
      </c>
      <c r="F2740" t="s">
        <v>6092</v>
      </c>
      <c r="G2740">
        <v>21</v>
      </c>
      <c r="J2740">
        <v>21</v>
      </c>
      <c r="K2740" t="s">
        <v>37027</v>
      </c>
      <c r="L2740" t="s">
        <v>37095</v>
      </c>
      <c r="M2740" t="s">
        <v>37575</v>
      </c>
      <c r="N2740" t="s">
        <v>37097</v>
      </c>
      <c r="O2740" t="s">
        <v>37098</v>
      </c>
      <c r="P2740" t="s">
        <v>37585</v>
      </c>
      <c r="Q2740">
        <v>27.566666666666698</v>
      </c>
      <c r="R2740">
        <v>-80.366666666666703</v>
      </c>
      <c r="S2740">
        <v>12</v>
      </c>
      <c r="T2740">
        <v>12.489396411092899</v>
      </c>
      <c r="U2740">
        <v>5.5727554179566496</v>
      </c>
      <c r="V2740">
        <v>381</v>
      </c>
      <c r="W2740">
        <v>12.5</v>
      </c>
    </row>
    <row r="2741" spans="1:23">
      <c r="A2741" t="s">
        <v>37574</v>
      </c>
      <c r="B2741" t="s">
        <v>6088</v>
      </c>
      <c r="C2741" t="s">
        <v>6090</v>
      </c>
      <c r="D2741">
        <v>2012</v>
      </c>
      <c r="E2741" t="s">
        <v>569</v>
      </c>
      <c r="F2741" t="s">
        <v>6092</v>
      </c>
      <c r="G2741">
        <v>21</v>
      </c>
      <c r="J2741">
        <v>21</v>
      </c>
      <c r="K2741" t="s">
        <v>37027</v>
      </c>
      <c r="L2741" t="s">
        <v>37095</v>
      </c>
      <c r="M2741" t="s">
        <v>37575</v>
      </c>
      <c r="N2741" t="s">
        <v>37097</v>
      </c>
      <c r="O2741" t="s">
        <v>37098</v>
      </c>
      <c r="P2741" t="s">
        <v>37585</v>
      </c>
      <c r="Q2741">
        <v>27.566666666666698</v>
      </c>
      <c r="R2741">
        <v>-80.366666666666703</v>
      </c>
      <c r="S2741">
        <v>12</v>
      </c>
      <c r="T2741">
        <v>12.7504078303425</v>
      </c>
      <c r="U2741">
        <v>2.4767801857585101</v>
      </c>
      <c r="V2741">
        <v>381</v>
      </c>
      <c r="W2741">
        <v>12.75</v>
      </c>
    </row>
    <row r="2742" spans="1:23">
      <c r="A2742" t="s">
        <v>37574</v>
      </c>
      <c r="B2742" t="s">
        <v>6088</v>
      </c>
      <c r="C2742" t="s">
        <v>6090</v>
      </c>
      <c r="D2742">
        <v>2012</v>
      </c>
      <c r="E2742" t="s">
        <v>569</v>
      </c>
      <c r="F2742" t="s">
        <v>6092</v>
      </c>
      <c r="G2742">
        <v>21</v>
      </c>
      <c r="J2742">
        <v>21</v>
      </c>
      <c r="K2742" t="s">
        <v>37027</v>
      </c>
      <c r="L2742" t="s">
        <v>37095</v>
      </c>
      <c r="M2742" t="s">
        <v>37575</v>
      </c>
      <c r="N2742" t="s">
        <v>37097</v>
      </c>
      <c r="O2742" t="s">
        <v>37098</v>
      </c>
      <c r="P2742" t="s">
        <v>37585</v>
      </c>
      <c r="Q2742">
        <v>27.566666666666698</v>
      </c>
      <c r="R2742">
        <v>-80.366666666666703</v>
      </c>
      <c r="S2742">
        <v>12</v>
      </c>
      <c r="T2742">
        <v>12.959216965742201</v>
      </c>
      <c r="U2742">
        <v>5.10835913312693</v>
      </c>
      <c r="V2742">
        <v>381</v>
      </c>
      <c r="W2742">
        <v>13</v>
      </c>
    </row>
    <row r="2743" spans="1:23">
      <c r="A2743" t="s">
        <v>37574</v>
      </c>
      <c r="B2743" t="s">
        <v>6088</v>
      </c>
      <c r="C2743" t="s">
        <v>6090</v>
      </c>
      <c r="D2743">
        <v>2012</v>
      </c>
      <c r="E2743" t="s">
        <v>569</v>
      </c>
      <c r="F2743" t="s">
        <v>6092</v>
      </c>
      <c r="G2743">
        <v>21</v>
      </c>
      <c r="J2743">
        <v>21</v>
      </c>
      <c r="K2743" t="s">
        <v>37027</v>
      </c>
      <c r="L2743" t="s">
        <v>37095</v>
      </c>
      <c r="M2743" t="s">
        <v>37575</v>
      </c>
      <c r="N2743" t="s">
        <v>37097</v>
      </c>
      <c r="O2743" t="s">
        <v>37098</v>
      </c>
      <c r="P2743" t="s">
        <v>37585</v>
      </c>
      <c r="Q2743">
        <v>27.566666666666698</v>
      </c>
      <c r="R2743">
        <v>-80.366666666666703</v>
      </c>
      <c r="S2743">
        <v>12</v>
      </c>
      <c r="T2743">
        <v>13.220228384991801</v>
      </c>
      <c r="U2743">
        <v>3.7151702786377498</v>
      </c>
      <c r="V2743">
        <v>381</v>
      </c>
      <c r="W2743">
        <v>13.25</v>
      </c>
    </row>
    <row r="2744" spans="1:23">
      <c r="A2744" t="s">
        <v>37574</v>
      </c>
      <c r="B2744" t="s">
        <v>6088</v>
      </c>
      <c r="C2744" t="s">
        <v>6090</v>
      </c>
      <c r="D2744">
        <v>2012</v>
      </c>
      <c r="E2744" t="s">
        <v>569</v>
      </c>
      <c r="F2744" t="s">
        <v>6092</v>
      </c>
      <c r="G2744">
        <v>21</v>
      </c>
      <c r="J2744">
        <v>21</v>
      </c>
      <c r="K2744" t="s">
        <v>37027</v>
      </c>
      <c r="L2744" t="s">
        <v>37095</v>
      </c>
      <c r="M2744" t="s">
        <v>37575</v>
      </c>
      <c r="N2744" t="s">
        <v>37097</v>
      </c>
      <c r="O2744" t="s">
        <v>37098</v>
      </c>
      <c r="P2744" t="s">
        <v>37585</v>
      </c>
      <c r="Q2744">
        <v>27.566666666666698</v>
      </c>
      <c r="R2744">
        <v>-80.366666666666703</v>
      </c>
      <c r="S2744">
        <v>12</v>
      </c>
      <c r="T2744">
        <v>13.494290375203899</v>
      </c>
      <c r="U2744">
        <v>0.30959752321980699</v>
      </c>
      <c r="V2744">
        <v>381</v>
      </c>
      <c r="W2744">
        <v>13.5</v>
      </c>
    </row>
    <row r="2745" spans="1:23">
      <c r="A2745" t="s">
        <v>37574</v>
      </c>
      <c r="B2745" t="s">
        <v>6088</v>
      </c>
      <c r="C2745" t="s">
        <v>6090</v>
      </c>
      <c r="D2745">
        <v>2012</v>
      </c>
      <c r="E2745" t="s">
        <v>569</v>
      </c>
      <c r="F2745" t="s">
        <v>6092</v>
      </c>
      <c r="G2745">
        <v>21</v>
      </c>
      <c r="J2745">
        <v>21</v>
      </c>
      <c r="K2745" t="s">
        <v>37027</v>
      </c>
      <c r="L2745" t="s">
        <v>37095</v>
      </c>
      <c r="M2745" t="s">
        <v>37575</v>
      </c>
      <c r="N2745" t="s">
        <v>37097</v>
      </c>
      <c r="O2745" t="s">
        <v>37098</v>
      </c>
      <c r="P2745" t="s">
        <v>37585</v>
      </c>
      <c r="Q2745">
        <v>27.566666666666698</v>
      </c>
      <c r="R2745">
        <v>-80.366666666666703</v>
      </c>
      <c r="S2745">
        <v>12</v>
      </c>
      <c r="T2745">
        <v>13.729200652528499</v>
      </c>
      <c r="U2745">
        <v>0.15479876160990999</v>
      </c>
      <c r="V2745">
        <v>381</v>
      </c>
      <c r="W2745">
        <v>13.75</v>
      </c>
    </row>
    <row r="2746" spans="1:23">
      <c r="A2746" t="s">
        <v>37574</v>
      </c>
      <c r="B2746" t="s">
        <v>6088</v>
      </c>
      <c r="C2746" t="s">
        <v>6090</v>
      </c>
      <c r="D2746">
        <v>2012</v>
      </c>
      <c r="E2746" t="s">
        <v>569</v>
      </c>
      <c r="F2746" t="s">
        <v>6092</v>
      </c>
      <c r="G2746">
        <v>21</v>
      </c>
      <c r="J2746">
        <v>21</v>
      </c>
      <c r="K2746" t="s">
        <v>37027</v>
      </c>
      <c r="L2746" t="s">
        <v>37095</v>
      </c>
      <c r="M2746" t="s">
        <v>37575</v>
      </c>
      <c r="N2746" t="s">
        <v>37097</v>
      </c>
      <c r="O2746" t="s">
        <v>37098</v>
      </c>
      <c r="P2746" t="s">
        <v>37585</v>
      </c>
      <c r="Q2746">
        <v>27.566666666666698</v>
      </c>
      <c r="R2746">
        <v>-80.366666666666703</v>
      </c>
      <c r="S2746">
        <v>12</v>
      </c>
      <c r="T2746">
        <v>13.9902120717781</v>
      </c>
      <c r="U2746">
        <v>1.70278637770896</v>
      </c>
      <c r="V2746">
        <v>381</v>
      </c>
      <c r="W2746">
        <v>14</v>
      </c>
    </row>
    <row r="2747" spans="1:23">
      <c r="A2747" t="s">
        <v>37574</v>
      </c>
      <c r="B2747" t="s">
        <v>6088</v>
      </c>
      <c r="C2747" t="s">
        <v>6090</v>
      </c>
      <c r="D2747">
        <v>2012</v>
      </c>
      <c r="E2747" t="s">
        <v>569</v>
      </c>
      <c r="F2747" t="s">
        <v>6092</v>
      </c>
      <c r="G2747">
        <v>21</v>
      </c>
      <c r="J2747">
        <v>21</v>
      </c>
      <c r="K2747" t="s">
        <v>37027</v>
      </c>
      <c r="L2747" t="s">
        <v>37095</v>
      </c>
      <c r="M2747" t="s">
        <v>37575</v>
      </c>
      <c r="N2747" t="s">
        <v>37097</v>
      </c>
      <c r="O2747" t="s">
        <v>37098</v>
      </c>
      <c r="P2747" t="s">
        <v>37585</v>
      </c>
      <c r="Q2747">
        <v>27.566666666666698</v>
      </c>
      <c r="R2747">
        <v>-80.366666666666703</v>
      </c>
      <c r="S2747">
        <v>12</v>
      </c>
      <c r="T2747">
        <v>14.212071778140199</v>
      </c>
      <c r="U2747">
        <v>1.70278637770896</v>
      </c>
      <c r="V2747">
        <v>381</v>
      </c>
      <c r="W2747">
        <v>14.25</v>
      </c>
    </row>
    <row r="2748" spans="1:23">
      <c r="A2748" t="s">
        <v>37574</v>
      </c>
      <c r="B2748" t="s">
        <v>6088</v>
      </c>
      <c r="C2748" t="s">
        <v>6090</v>
      </c>
      <c r="D2748">
        <v>2012</v>
      </c>
      <c r="E2748" t="s">
        <v>569</v>
      </c>
      <c r="F2748" t="s">
        <v>6092</v>
      </c>
      <c r="G2748">
        <v>21</v>
      </c>
      <c r="J2748">
        <v>21</v>
      </c>
      <c r="K2748" t="s">
        <v>37027</v>
      </c>
      <c r="L2748" t="s">
        <v>37095</v>
      </c>
      <c r="M2748" t="s">
        <v>37575</v>
      </c>
      <c r="N2748" t="s">
        <v>37097</v>
      </c>
      <c r="O2748" t="s">
        <v>37098</v>
      </c>
      <c r="P2748" t="s">
        <v>37585</v>
      </c>
      <c r="Q2748">
        <v>27.566666666666698</v>
      </c>
      <c r="R2748">
        <v>-80.366666666666703</v>
      </c>
      <c r="S2748">
        <v>12</v>
      </c>
      <c r="T2748">
        <v>14.4991843393148</v>
      </c>
      <c r="U2748">
        <v>0.773993808049525</v>
      </c>
      <c r="V2748">
        <v>381</v>
      </c>
      <c r="W2748">
        <v>14.5</v>
      </c>
    </row>
    <row r="2749" spans="1:23">
      <c r="A2749" t="s">
        <v>37574</v>
      </c>
      <c r="B2749" t="s">
        <v>6088</v>
      </c>
      <c r="C2749" t="s">
        <v>6090</v>
      </c>
      <c r="D2749">
        <v>2012</v>
      </c>
      <c r="E2749" t="s">
        <v>569</v>
      </c>
      <c r="F2749" t="s">
        <v>6092</v>
      </c>
      <c r="G2749">
        <v>21</v>
      </c>
      <c r="J2749">
        <v>21</v>
      </c>
      <c r="K2749" t="s">
        <v>37027</v>
      </c>
      <c r="L2749" t="s">
        <v>37095</v>
      </c>
      <c r="M2749" t="s">
        <v>37575</v>
      </c>
      <c r="N2749" t="s">
        <v>37097</v>
      </c>
      <c r="O2749" t="s">
        <v>37098</v>
      </c>
      <c r="P2749" t="s">
        <v>37585</v>
      </c>
      <c r="Q2749">
        <v>27.566666666666698</v>
      </c>
      <c r="R2749">
        <v>-80.366666666666703</v>
      </c>
      <c r="S2749">
        <v>12</v>
      </c>
      <c r="T2749">
        <v>15.9869494290375</v>
      </c>
      <c r="U2749">
        <v>1.0835913312693399</v>
      </c>
      <c r="V2749">
        <v>381</v>
      </c>
      <c r="W2749">
        <v>16</v>
      </c>
    </row>
    <row r="2750" spans="1:23">
      <c r="A2750" t="s">
        <v>37574</v>
      </c>
      <c r="B2750" t="s">
        <v>6088</v>
      </c>
      <c r="C2750" t="s">
        <v>6090</v>
      </c>
      <c r="D2750">
        <v>2012</v>
      </c>
      <c r="E2750" t="s">
        <v>569</v>
      </c>
      <c r="F2750" t="s">
        <v>6092</v>
      </c>
      <c r="G2750">
        <v>21</v>
      </c>
      <c r="J2750">
        <v>21</v>
      </c>
      <c r="K2750" t="s">
        <v>37027</v>
      </c>
      <c r="L2750" t="s">
        <v>37095</v>
      </c>
      <c r="M2750" t="s">
        <v>37575</v>
      </c>
      <c r="N2750" t="s">
        <v>37097</v>
      </c>
      <c r="O2750" t="s">
        <v>37098</v>
      </c>
      <c r="P2750" t="s">
        <v>37586</v>
      </c>
      <c r="Q2750">
        <v>40.716666666666697</v>
      </c>
      <c r="R2750">
        <v>-74.066666666666706</v>
      </c>
      <c r="S2750">
        <v>12</v>
      </c>
      <c r="T2750">
        <v>7.9849122877043097</v>
      </c>
      <c r="U2750">
        <v>99.289520426287694</v>
      </c>
      <c r="V2750">
        <v>381</v>
      </c>
      <c r="W2750">
        <v>8</v>
      </c>
    </row>
    <row r="2751" spans="1:23">
      <c r="A2751" t="s">
        <v>37574</v>
      </c>
      <c r="B2751" t="s">
        <v>6088</v>
      </c>
      <c r="C2751" t="s">
        <v>6090</v>
      </c>
      <c r="D2751">
        <v>2012</v>
      </c>
      <c r="E2751" t="s">
        <v>569</v>
      </c>
      <c r="F2751" t="s">
        <v>6092</v>
      </c>
      <c r="G2751">
        <v>21</v>
      </c>
      <c r="J2751">
        <v>21</v>
      </c>
      <c r="K2751" t="s">
        <v>37027</v>
      </c>
      <c r="L2751" t="s">
        <v>37095</v>
      </c>
      <c r="M2751" t="s">
        <v>37575</v>
      </c>
      <c r="N2751" t="s">
        <v>37097</v>
      </c>
      <c r="O2751" t="s">
        <v>37098</v>
      </c>
      <c r="P2751" t="s">
        <v>37586</v>
      </c>
      <c r="Q2751">
        <v>40.716666666666697</v>
      </c>
      <c r="R2751">
        <v>-74.066666666666706</v>
      </c>
      <c r="S2751">
        <v>12</v>
      </c>
      <c r="T2751">
        <v>12.029669839876</v>
      </c>
      <c r="U2751">
        <v>98.046181172291298</v>
      </c>
      <c r="V2751">
        <v>381</v>
      </c>
      <c r="W2751">
        <v>12</v>
      </c>
    </row>
    <row r="2752" spans="1:23">
      <c r="A2752" t="s">
        <v>37574</v>
      </c>
      <c r="B2752" t="s">
        <v>6088</v>
      </c>
      <c r="C2752" t="s">
        <v>6090</v>
      </c>
      <c r="D2752">
        <v>2012</v>
      </c>
      <c r="E2752" t="s">
        <v>569</v>
      </c>
      <c r="F2752" t="s">
        <v>6092</v>
      </c>
      <c r="G2752">
        <v>21</v>
      </c>
      <c r="J2752">
        <v>21</v>
      </c>
      <c r="K2752" t="s">
        <v>37027</v>
      </c>
      <c r="L2752" t="s">
        <v>37095</v>
      </c>
      <c r="M2752" t="s">
        <v>37575</v>
      </c>
      <c r="N2752" t="s">
        <v>37097</v>
      </c>
      <c r="O2752" t="s">
        <v>37098</v>
      </c>
      <c r="P2752" t="s">
        <v>37586</v>
      </c>
      <c r="Q2752">
        <v>40.716666666666697</v>
      </c>
      <c r="R2752">
        <v>-74.066666666666706</v>
      </c>
      <c r="S2752">
        <v>12</v>
      </c>
      <c r="T2752">
        <v>12.5092036375489</v>
      </c>
      <c r="U2752">
        <v>98.934280639431606</v>
      </c>
      <c r="V2752">
        <v>381</v>
      </c>
      <c r="W2752">
        <v>12.5</v>
      </c>
    </row>
    <row r="2753" spans="1:23">
      <c r="A2753" t="s">
        <v>37574</v>
      </c>
      <c r="B2753" t="s">
        <v>6088</v>
      </c>
      <c r="C2753" t="s">
        <v>6090</v>
      </c>
      <c r="D2753">
        <v>2012</v>
      </c>
      <c r="E2753" t="s">
        <v>569</v>
      </c>
      <c r="F2753" t="s">
        <v>6092</v>
      </c>
      <c r="G2753">
        <v>21</v>
      </c>
      <c r="J2753">
        <v>21</v>
      </c>
      <c r="K2753" t="s">
        <v>37027</v>
      </c>
      <c r="L2753" t="s">
        <v>37095</v>
      </c>
      <c r="M2753" t="s">
        <v>37575</v>
      </c>
      <c r="N2753" t="s">
        <v>37097</v>
      </c>
      <c r="O2753" t="s">
        <v>37098</v>
      </c>
      <c r="P2753" t="s">
        <v>37586</v>
      </c>
      <c r="Q2753">
        <v>40.716666666666697</v>
      </c>
      <c r="R2753">
        <v>-74.066666666666706</v>
      </c>
      <c r="S2753">
        <v>12</v>
      </c>
      <c r="T2753">
        <v>12.8688340285123</v>
      </c>
      <c r="U2753">
        <v>99.467140319715796</v>
      </c>
      <c r="V2753">
        <v>381</v>
      </c>
      <c r="W2753">
        <v>12.75</v>
      </c>
    </row>
    <row r="2754" spans="1:23">
      <c r="A2754" t="s">
        <v>37574</v>
      </c>
      <c r="B2754" t="s">
        <v>6088</v>
      </c>
      <c r="C2754" t="s">
        <v>6090</v>
      </c>
      <c r="D2754">
        <v>2012</v>
      </c>
      <c r="E2754" t="s">
        <v>569</v>
      </c>
      <c r="F2754" t="s">
        <v>6092</v>
      </c>
      <c r="G2754">
        <v>21</v>
      </c>
      <c r="J2754">
        <v>21</v>
      </c>
      <c r="K2754" t="s">
        <v>37027</v>
      </c>
      <c r="L2754" t="s">
        <v>37095</v>
      </c>
      <c r="M2754" t="s">
        <v>37575</v>
      </c>
      <c r="N2754" t="s">
        <v>37097</v>
      </c>
      <c r="O2754" t="s">
        <v>37098</v>
      </c>
      <c r="P2754" t="s">
        <v>37586</v>
      </c>
      <c r="Q2754">
        <v>40.716666666666697</v>
      </c>
      <c r="R2754">
        <v>-74.066666666666706</v>
      </c>
      <c r="S2754">
        <v>12</v>
      </c>
      <c r="T2754">
        <v>13.0182742264886</v>
      </c>
      <c r="U2754">
        <v>96.980461811722904</v>
      </c>
      <c r="V2754">
        <v>381</v>
      </c>
      <c r="W2754">
        <v>13</v>
      </c>
    </row>
    <row r="2755" spans="1:23">
      <c r="A2755" t="s">
        <v>37574</v>
      </c>
      <c r="B2755" t="s">
        <v>6088</v>
      </c>
      <c r="C2755" t="s">
        <v>6090</v>
      </c>
      <c r="D2755">
        <v>2012</v>
      </c>
      <c r="E2755" t="s">
        <v>569</v>
      </c>
      <c r="F2755" t="s">
        <v>6092</v>
      </c>
      <c r="G2755">
        <v>21</v>
      </c>
      <c r="J2755">
        <v>21</v>
      </c>
      <c r="K2755" t="s">
        <v>37027</v>
      </c>
      <c r="L2755" t="s">
        <v>37095</v>
      </c>
      <c r="M2755" t="s">
        <v>37575</v>
      </c>
      <c r="N2755" t="s">
        <v>37097</v>
      </c>
      <c r="O2755" t="s">
        <v>37098</v>
      </c>
      <c r="P2755" t="s">
        <v>37586</v>
      </c>
      <c r="Q2755">
        <v>40.716666666666697</v>
      </c>
      <c r="R2755">
        <v>-74.066666666666706</v>
      </c>
      <c r="S2755">
        <v>12</v>
      </c>
      <c r="T2755">
        <v>13.273088923037999</v>
      </c>
      <c r="U2755">
        <v>97.868561278863197</v>
      </c>
      <c r="V2755">
        <v>381</v>
      </c>
      <c r="W2755">
        <v>13.25</v>
      </c>
    </row>
    <row r="2756" spans="1:23">
      <c r="A2756" t="s">
        <v>37574</v>
      </c>
      <c r="B2756" t="s">
        <v>6088</v>
      </c>
      <c r="C2756" t="s">
        <v>6090</v>
      </c>
      <c r="D2756">
        <v>2012</v>
      </c>
      <c r="E2756" t="s">
        <v>569</v>
      </c>
      <c r="F2756" t="s">
        <v>6092</v>
      </c>
      <c r="G2756">
        <v>21</v>
      </c>
      <c r="J2756">
        <v>21</v>
      </c>
      <c r="K2756" t="s">
        <v>37027</v>
      </c>
      <c r="L2756" t="s">
        <v>37095</v>
      </c>
      <c r="M2756" t="s">
        <v>37575</v>
      </c>
      <c r="N2756" t="s">
        <v>37097</v>
      </c>
      <c r="O2756" t="s">
        <v>37098</v>
      </c>
      <c r="P2756" t="s">
        <v>37586</v>
      </c>
      <c r="Q2756">
        <v>40.716666666666697</v>
      </c>
      <c r="R2756">
        <v>-74.066666666666706</v>
      </c>
      <c r="S2756">
        <v>12</v>
      </c>
      <c r="T2756">
        <v>13.495093832531699</v>
      </c>
      <c r="U2756">
        <v>79.751332149200707</v>
      </c>
      <c r="V2756">
        <v>381</v>
      </c>
      <c r="W2756">
        <v>13.5</v>
      </c>
    </row>
    <row r="2757" spans="1:23">
      <c r="A2757" t="s">
        <v>37574</v>
      </c>
      <c r="B2757" t="s">
        <v>6088</v>
      </c>
      <c r="C2757" t="s">
        <v>6090</v>
      </c>
      <c r="D2757">
        <v>2012</v>
      </c>
      <c r="E2757" t="s">
        <v>569</v>
      </c>
      <c r="F2757" t="s">
        <v>6092</v>
      </c>
      <c r="G2757">
        <v>21</v>
      </c>
      <c r="J2757">
        <v>21</v>
      </c>
      <c r="K2757" t="s">
        <v>37027</v>
      </c>
      <c r="L2757" t="s">
        <v>37095</v>
      </c>
      <c r="M2757" t="s">
        <v>37575</v>
      </c>
      <c r="N2757" t="s">
        <v>37097</v>
      </c>
      <c r="O2757" t="s">
        <v>37098</v>
      </c>
      <c r="P2757" t="s">
        <v>37586</v>
      </c>
      <c r="Q2757">
        <v>40.716666666666697</v>
      </c>
      <c r="R2757">
        <v>-74.066666666666706</v>
      </c>
      <c r="S2757">
        <v>12</v>
      </c>
      <c r="T2757">
        <v>13.7573060317587</v>
      </c>
      <c r="U2757">
        <v>30.017761989342802</v>
      </c>
      <c r="V2757">
        <v>381</v>
      </c>
      <c r="W2757">
        <v>13.75</v>
      </c>
    </row>
    <row r="2758" spans="1:23">
      <c r="A2758" t="s">
        <v>37574</v>
      </c>
      <c r="B2758" t="s">
        <v>6088</v>
      </c>
      <c r="C2758" t="s">
        <v>6090</v>
      </c>
      <c r="D2758">
        <v>2012</v>
      </c>
      <c r="E2758" t="s">
        <v>569</v>
      </c>
      <c r="F2758" t="s">
        <v>6092</v>
      </c>
      <c r="G2758">
        <v>21</v>
      </c>
      <c r="J2758">
        <v>21</v>
      </c>
      <c r="K2758" t="s">
        <v>37027</v>
      </c>
      <c r="L2758" t="s">
        <v>37095</v>
      </c>
      <c r="M2758" t="s">
        <v>37575</v>
      </c>
      <c r="N2758" t="s">
        <v>37097</v>
      </c>
      <c r="O2758" t="s">
        <v>37098</v>
      </c>
      <c r="P2758" t="s">
        <v>37586</v>
      </c>
      <c r="Q2758">
        <v>40.716666666666697</v>
      </c>
      <c r="R2758">
        <v>-74.066666666666706</v>
      </c>
      <c r="S2758">
        <v>12</v>
      </c>
      <c r="T2758">
        <v>14.0141962866133</v>
      </c>
      <c r="U2758">
        <v>44.7602131438721</v>
      </c>
      <c r="V2758">
        <v>381</v>
      </c>
      <c r="W2758">
        <v>14</v>
      </c>
    </row>
    <row r="2759" spans="1:23">
      <c r="A2759" t="s">
        <v>37574</v>
      </c>
      <c r="B2759" t="s">
        <v>6088</v>
      </c>
      <c r="C2759" t="s">
        <v>6090</v>
      </c>
      <c r="D2759">
        <v>2012</v>
      </c>
      <c r="E2759" t="s">
        <v>569</v>
      </c>
      <c r="F2759" t="s">
        <v>6092</v>
      </c>
      <c r="G2759">
        <v>21</v>
      </c>
      <c r="J2759">
        <v>21</v>
      </c>
      <c r="K2759" t="s">
        <v>37027</v>
      </c>
      <c r="L2759" t="s">
        <v>37095</v>
      </c>
      <c r="M2759" t="s">
        <v>37575</v>
      </c>
      <c r="N2759" t="s">
        <v>37097</v>
      </c>
      <c r="O2759" t="s">
        <v>37098</v>
      </c>
      <c r="P2759" t="s">
        <v>37586</v>
      </c>
      <c r="Q2759">
        <v>40.716666666666697</v>
      </c>
      <c r="R2759">
        <v>-74.066666666666706</v>
      </c>
      <c r="S2759">
        <v>12</v>
      </c>
      <c r="T2759">
        <v>14.2845244510081</v>
      </c>
      <c r="U2759">
        <v>49.200710479573701</v>
      </c>
      <c r="V2759">
        <v>381</v>
      </c>
      <c r="W2759">
        <v>14.25</v>
      </c>
    </row>
    <row r="2760" spans="1:23">
      <c r="A2760" t="s">
        <v>37574</v>
      </c>
      <c r="B2760" t="s">
        <v>6088</v>
      </c>
      <c r="C2760" t="s">
        <v>6090</v>
      </c>
      <c r="D2760">
        <v>2012</v>
      </c>
      <c r="E2760" t="s">
        <v>569</v>
      </c>
      <c r="F2760" t="s">
        <v>6092</v>
      </c>
      <c r="G2760">
        <v>21</v>
      </c>
      <c r="J2760">
        <v>21</v>
      </c>
      <c r="K2760" t="s">
        <v>37027</v>
      </c>
      <c r="L2760" t="s">
        <v>37095</v>
      </c>
      <c r="M2760" t="s">
        <v>37575</v>
      </c>
      <c r="N2760" t="s">
        <v>37097</v>
      </c>
      <c r="O2760" t="s">
        <v>37098</v>
      </c>
      <c r="P2760" t="s">
        <v>37586</v>
      </c>
      <c r="Q2760">
        <v>40.716666666666697</v>
      </c>
      <c r="R2760">
        <v>-74.066666666666706</v>
      </c>
      <c r="S2760">
        <v>12</v>
      </c>
      <c r="T2760">
        <v>14.503149925825401</v>
      </c>
      <c r="U2760">
        <v>8.5257548845470694</v>
      </c>
      <c r="V2760">
        <v>381</v>
      </c>
      <c r="W2760">
        <v>14.5</v>
      </c>
    </row>
    <row r="2761" spans="1:23">
      <c r="A2761" t="s">
        <v>37574</v>
      </c>
      <c r="B2761" t="s">
        <v>6088</v>
      </c>
      <c r="C2761" t="s">
        <v>6090</v>
      </c>
      <c r="D2761">
        <v>2012</v>
      </c>
      <c r="E2761" t="s">
        <v>569</v>
      </c>
      <c r="F2761" t="s">
        <v>6092</v>
      </c>
      <c r="G2761">
        <v>21</v>
      </c>
      <c r="J2761">
        <v>21</v>
      </c>
      <c r="K2761" t="s">
        <v>37027</v>
      </c>
      <c r="L2761" t="s">
        <v>37095</v>
      </c>
      <c r="M2761" t="s">
        <v>37575</v>
      </c>
      <c r="N2761" t="s">
        <v>37097</v>
      </c>
      <c r="O2761" t="s">
        <v>37098</v>
      </c>
      <c r="P2761" t="s">
        <v>37586</v>
      </c>
      <c r="Q2761">
        <v>40.716666666666697</v>
      </c>
      <c r="R2761">
        <v>-74.066666666666706</v>
      </c>
      <c r="S2761">
        <v>12</v>
      </c>
      <c r="T2761">
        <v>16.0149812734082</v>
      </c>
      <c r="U2761">
        <v>0</v>
      </c>
      <c r="V2761">
        <v>381</v>
      </c>
      <c r="W2761">
        <v>16</v>
      </c>
    </row>
    <row r="2762" spans="1:23">
      <c r="A2762" t="s">
        <v>37574</v>
      </c>
      <c r="B2762" t="s">
        <v>6088</v>
      </c>
      <c r="C2762" t="s">
        <v>6090</v>
      </c>
      <c r="D2762">
        <v>2012</v>
      </c>
      <c r="E2762" t="s">
        <v>569</v>
      </c>
      <c r="F2762" t="s">
        <v>6092</v>
      </c>
      <c r="G2762">
        <v>21</v>
      </c>
      <c r="J2762">
        <v>21</v>
      </c>
      <c r="K2762" t="s">
        <v>37027</v>
      </c>
      <c r="L2762" t="s">
        <v>37095</v>
      </c>
      <c r="M2762" t="s">
        <v>37575</v>
      </c>
      <c r="N2762" t="s">
        <v>37097</v>
      </c>
      <c r="O2762" t="s">
        <v>37098</v>
      </c>
      <c r="P2762" t="s">
        <v>37587</v>
      </c>
      <c r="Q2762">
        <v>36.35</v>
      </c>
      <c r="R2762">
        <v>-78.366666666666703</v>
      </c>
      <c r="S2762">
        <v>12</v>
      </c>
      <c r="T2762">
        <v>7.9457800147324997</v>
      </c>
      <c r="U2762">
        <v>99.1943676936516</v>
      </c>
      <c r="V2762">
        <v>381</v>
      </c>
      <c r="W2762">
        <v>8</v>
      </c>
    </row>
    <row r="2763" spans="1:23">
      <c r="A2763" t="s">
        <v>37574</v>
      </c>
      <c r="B2763" t="s">
        <v>6088</v>
      </c>
      <c r="C2763" t="s">
        <v>6090</v>
      </c>
      <c r="D2763">
        <v>2012</v>
      </c>
      <c r="E2763" t="s">
        <v>569</v>
      </c>
      <c r="F2763" t="s">
        <v>6092</v>
      </c>
      <c r="G2763">
        <v>21</v>
      </c>
      <c r="J2763">
        <v>21</v>
      </c>
      <c r="K2763" t="s">
        <v>37027</v>
      </c>
      <c r="L2763" t="s">
        <v>37095</v>
      </c>
      <c r="M2763" t="s">
        <v>37575</v>
      </c>
      <c r="N2763" t="s">
        <v>37097</v>
      </c>
      <c r="O2763" t="s">
        <v>37098</v>
      </c>
      <c r="P2763" t="s">
        <v>37587</v>
      </c>
      <c r="Q2763">
        <v>36.35</v>
      </c>
      <c r="R2763">
        <v>-78.366666666666703</v>
      </c>
      <c r="S2763">
        <v>12</v>
      </c>
      <c r="T2763">
        <v>11.966580772716901</v>
      </c>
      <c r="U2763">
        <v>96.048787033208299</v>
      </c>
      <c r="V2763">
        <v>381</v>
      </c>
      <c r="W2763">
        <v>12</v>
      </c>
    </row>
    <row r="2764" spans="1:23">
      <c r="A2764" t="s">
        <v>37574</v>
      </c>
      <c r="B2764" t="s">
        <v>6088</v>
      </c>
      <c r="C2764" t="s">
        <v>6090</v>
      </c>
      <c r="D2764">
        <v>2012</v>
      </c>
      <c r="E2764" t="s">
        <v>569</v>
      </c>
      <c r="F2764" t="s">
        <v>6092</v>
      </c>
      <c r="G2764">
        <v>21</v>
      </c>
      <c r="J2764">
        <v>21</v>
      </c>
      <c r="K2764" t="s">
        <v>37027</v>
      </c>
      <c r="L2764" t="s">
        <v>37095</v>
      </c>
      <c r="M2764" t="s">
        <v>37575</v>
      </c>
      <c r="N2764" t="s">
        <v>37097</v>
      </c>
      <c r="O2764" t="s">
        <v>37098</v>
      </c>
      <c r="P2764" t="s">
        <v>37587</v>
      </c>
      <c r="Q2764">
        <v>36.35</v>
      </c>
      <c r="R2764">
        <v>-78.366666666666703</v>
      </c>
      <c r="S2764">
        <v>12</v>
      </c>
      <c r="T2764">
        <v>12.4965564832588</v>
      </c>
      <c r="U2764">
        <v>94.102618168076404</v>
      </c>
      <c r="V2764">
        <v>381</v>
      </c>
      <c r="W2764">
        <v>12.5</v>
      </c>
    </row>
    <row r="2765" spans="1:23">
      <c r="A2765" t="s">
        <v>37574</v>
      </c>
      <c r="B2765" t="s">
        <v>6088</v>
      </c>
      <c r="C2765" t="s">
        <v>6090</v>
      </c>
      <c r="D2765">
        <v>2012</v>
      </c>
      <c r="E2765" t="s">
        <v>569</v>
      </c>
      <c r="F2765" t="s">
        <v>6092</v>
      </c>
      <c r="G2765">
        <v>21</v>
      </c>
      <c r="J2765">
        <v>21</v>
      </c>
      <c r="K2765" t="s">
        <v>37027</v>
      </c>
      <c r="L2765" t="s">
        <v>37095</v>
      </c>
      <c r="M2765" t="s">
        <v>37575</v>
      </c>
      <c r="N2765" t="s">
        <v>37097</v>
      </c>
      <c r="O2765" t="s">
        <v>37098</v>
      </c>
      <c r="P2765" t="s">
        <v>37587</v>
      </c>
      <c r="Q2765">
        <v>36.35</v>
      </c>
      <c r="R2765">
        <v>-78.366666666666703</v>
      </c>
      <c r="S2765">
        <v>12</v>
      </c>
      <c r="T2765">
        <v>12.756724784283801</v>
      </c>
      <c r="U2765">
        <v>78.613501871684804</v>
      </c>
      <c r="V2765">
        <v>381</v>
      </c>
      <c r="W2765">
        <v>12.75</v>
      </c>
    </row>
    <row r="2766" spans="1:23">
      <c r="A2766" t="s">
        <v>37574</v>
      </c>
      <c r="B2766" t="s">
        <v>6088</v>
      </c>
      <c r="C2766" t="s">
        <v>6090</v>
      </c>
      <c r="D2766">
        <v>2012</v>
      </c>
      <c r="E2766" t="s">
        <v>569</v>
      </c>
      <c r="F2766" t="s">
        <v>6092</v>
      </c>
      <c r="G2766">
        <v>21</v>
      </c>
      <c r="J2766">
        <v>21</v>
      </c>
      <c r="K2766" t="s">
        <v>37027</v>
      </c>
      <c r="L2766" t="s">
        <v>37095</v>
      </c>
      <c r="M2766" t="s">
        <v>37575</v>
      </c>
      <c r="N2766" t="s">
        <v>37097</v>
      </c>
      <c r="O2766" t="s">
        <v>37098</v>
      </c>
      <c r="P2766" t="s">
        <v>37587</v>
      </c>
      <c r="Q2766">
        <v>36.35</v>
      </c>
      <c r="R2766">
        <v>-78.366666666666703</v>
      </c>
      <c r="S2766">
        <v>12</v>
      </c>
      <c r="T2766">
        <v>12.9892025554591</v>
      </c>
      <c r="U2766">
        <v>66.995911594040095</v>
      </c>
      <c r="V2766">
        <v>381</v>
      </c>
      <c r="W2766">
        <v>13</v>
      </c>
    </row>
    <row r="2767" spans="1:23">
      <c r="A2767" t="s">
        <v>37574</v>
      </c>
      <c r="B2767" t="s">
        <v>6088</v>
      </c>
      <c r="C2767" t="s">
        <v>6090</v>
      </c>
      <c r="D2767">
        <v>2012</v>
      </c>
      <c r="E2767" t="s">
        <v>569</v>
      </c>
      <c r="F2767" t="s">
        <v>6092</v>
      </c>
      <c r="G2767">
        <v>21</v>
      </c>
      <c r="J2767">
        <v>21</v>
      </c>
      <c r="K2767" t="s">
        <v>37027</v>
      </c>
      <c r="L2767" t="s">
        <v>37095</v>
      </c>
      <c r="M2767" t="s">
        <v>37575</v>
      </c>
      <c r="N2767" t="s">
        <v>37097</v>
      </c>
      <c r="O2767" t="s">
        <v>37098</v>
      </c>
      <c r="P2767" t="s">
        <v>37587</v>
      </c>
      <c r="Q2767">
        <v>36.35</v>
      </c>
      <c r="R2767">
        <v>-78.366666666666703</v>
      </c>
      <c r="S2767">
        <v>12</v>
      </c>
      <c r="T2767">
        <v>13.224112010821999</v>
      </c>
      <c r="U2767">
        <v>37.475046484053003</v>
      </c>
      <c r="V2767">
        <v>381</v>
      </c>
      <c r="W2767">
        <v>13.25</v>
      </c>
    </row>
    <row r="2768" spans="1:23">
      <c r="A2768" t="s">
        <v>37574</v>
      </c>
      <c r="B2768" t="s">
        <v>6088</v>
      </c>
      <c r="C2768" t="s">
        <v>6090</v>
      </c>
      <c r="D2768">
        <v>2012</v>
      </c>
      <c r="E2768" t="s">
        <v>569</v>
      </c>
      <c r="F2768" t="s">
        <v>6092</v>
      </c>
      <c r="G2768">
        <v>21</v>
      </c>
      <c r="J2768">
        <v>21</v>
      </c>
      <c r="K2768" t="s">
        <v>37027</v>
      </c>
      <c r="L2768" t="s">
        <v>37095</v>
      </c>
      <c r="M2768" t="s">
        <v>37575</v>
      </c>
      <c r="N2768" t="s">
        <v>37097</v>
      </c>
      <c r="O2768" t="s">
        <v>37098</v>
      </c>
      <c r="P2768" t="s">
        <v>37587</v>
      </c>
      <c r="Q2768">
        <v>36.35</v>
      </c>
      <c r="R2768">
        <v>-78.366666666666703</v>
      </c>
      <c r="S2768">
        <v>12</v>
      </c>
      <c r="T2768">
        <v>13.4834259363216</v>
      </c>
      <c r="U2768">
        <v>28.276269993619501</v>
      </c>
      <c r="V2768">
        <v>381</v>
      </c>
      <c r="W2768">
        <v>13.5</v>
      </c>
    </row>
    <row r="2769" spans="1:23">
      <c r="A2769" t="s">
        <v>37574</v>
      </c>
      <c r="B2769" t="s">
        <v>6088</v>
      </c>
      <c r="C2769" t="s">
        <v>6090</v>
      </c>
      <c r="D2769">
        <v>2012</v>
      </c>
      <c r="E2769" t="s">
        <v>569</v>
      </c>
      <c r="F2769" t="s">
        <v>6092</v>
      </c>
      <c r="G2769">
        <v>21</v>
      </c>
      <c r="J2769">
        <v>21</v>
      </c>
      <c r="K2769" t="s">
        <v>37027</v>
      </c>
      <c r="L2769" t="s">
        <v>37095</v>
      </c>
      <c r="M2769" t="s">
        <v>37575</v>
      </c>
      <c r="N2769" t="s">
        <v>37097</v>
      </c>
      <c r="O2769" t="s">
        <v>37098</v>
      </c>
      <c r="P2769" t="s">
        <v>37587</v>
      </c>
      <c r="Q2769">
        <v>36.35</v>
      </c>
      <c r="R2769">
        <v>-78.366666666666703</v>
      </c>
      <c r="S2769">
        <v>12</v>
      </c>
      <c r="T2769">
        <v>13.729267016997101</v>
      </c>
      <c r="U2769">
        <v>18.271313520218801</v>
      </c>
      <c r="V2769">
        <v>381</v>
      </c>
      <c r="W2769">
        <v>13.75</v>
      </c>
    </row>
    <row r="2770" spans="1:23">
      <c r="A2770" t="s">
        <v>37574</v>
      </c>
      <c r="B2770" t="s">
        <v>6088</v>
      </c>
      <c r="C2770" t="s">
        <v>6090</v>
      </c>
      <c r="D2770">
        <v>2012</v>
      </c>
      <c r="E2770" t="s">
        <v>569</v>
      </c>
      <c r="F2770" t="s">
        <v>6092</v>
      </c>
      <c r="G2770">
        <v>21</v>
      </c>
      <c r="J2770">
        <v>21</v>
      </c>
      <c r="K2770" t="s">
        <v>37027</v>
      </c>
      <c r="L2770" t="s">
        <v>37095</v>
      </c>
      <c r="M2770" t="s">
        <v>37575</v>
      </c>
      <c r="N2770" t="s">
        <v>37097</v>
      </c>
      <c r="O2770" t="s">
        <v>37098</v>
      </c>
      <c r="P2770" t="s">
        <v>37587</v>
      </c>
      <c r="Q2770">
        <v>36.35</v>
      </c>
      <c r="R2770">
        <v>-78.366666666666703</v>
      </c>
      <c r="S2770">
        <v>12</v>
      </c>
      <c r="T2770">
        <v>13.9876827528417</v>
      </c>
      <c r="U2770">
        <v>15.685458364254201</v>
      </c>
      <c r="V2770">
        <v>381</v>
      </c>
      <c r="W2770">
        <v>14</v>
      </c>
    </row>
    <row r="2771" spans="1:23">
      <c r="A2771" t="s">
        <v>37574</v>
      </c>
      <c r="B2771" t="s">
        <v>6088</v>
      </c>
      <c r="C2771" t="s">
        <v>6090</v>
      </c>
      <c r="D2771">
        <v>2012</v>
      </c>
      <c r="E2771" t="s">
        <v>569</v>
      </c>
      <c r="F2771" t="s">
        <v>6092</v>
      </c>
      <c r="G2771">
        <v>21</v>
      </c>
      <c r="J2771">
        <v>21</v>
      </c>
      <c r="K2771" t="s">
        <v>37027</v>
      </c>
      <c r="L2771" t="s">
        <v>37095</v>
      </c>
      <c r="M2771" t="s">
        <v>37575</v>
      </c>
      <c r="N2771" t="s">
        <v>37097</v>
      </c>
      <c r="O2771" t="s">
        <v>37098</v>
      </c>
      <c r="P2771" t="s">
        <v>37587</v>
      </c>
      <c r="Q2771">
        <v>36.35</v>
      </c>
      <c r="R2771">
        <v>-78.366666666666703</v>
      </c>
      <c r="S2771">
        <v>12</v>
      </c>
      <c r="T2771">
        <v>14.2474348196363</v>
      </c>
      <c r="U2771">
        <v>3.2608665887140198</v>
      </c>
      <c r="V2771">
        <v>381</v>
      </c>
      <c r="W2771">
        <v>14.25</v>
      </c>
    </row>
    <row r="2772" spans="1:23">
      <c r="A2772" t="s">
        <v>37574</v>
      </c>
      <c r="B2772" t="s">
        <v>6088</v>
      </c>
      <c r="C2772" t="s">
        <v>6090</v>
      </c>
      <c r="D2772">
        <v>2012</v>
      </c>
      <c r="E2772" t="s">
        <v>569</v>
      </c>
      <c r="F2772" t="s">
        <v>6092</v>
      </c>
      <c r="G2772">
        <v>21</v>
      </c>
      <c r="J2772">
        <v>21</v>
      </c>
      <c r="K2772" t="s">
        <v>37027</v>
      </c>
      <c r="L2772" t="s">
        <v>37095</v>
      </c>
      <c r="M2772" t="s">
        <v>37575</v>
      </c>
      <c r="N2772" t="s">
        <v>37097</v>
      </c>
      <c r="O2772" t="s">
        <v>37098</v>
      </c>
      <c r="P2772" t="s">
        <v>37587</v>
      </c>
      <c r="Q2772">
        <v>36.35</v>
      </c>
      <c r="R2772">
        <v>-78.366666666666703</v>
      </c>
      <c r="S2772">
        <v>12</v>
      </c>
      <c r="T2772">
        <v>14.476516995774601</v>
      </c>
      <c r="U2772">
        <v>16.643344770646699</v>
      </c>
      <c r="V2772">
        <v>381</v>
      </c>
      <c r="W2772">
        <v>14.5</v>
      </c>
    </row>
    <row r="2773" spans="1:23">
      <c r="A2773" t="s">
        <v>37574</v>
      </c>
      <c r="B2773" t="s">
        <v>6088</v>
      </c>
      <c r="C2773" t="s">
        <v>6090</v>
      </c>
      <c r="D2773">
        <v>2012</v>
      </c>
      <c r="E2773" t="s">
        <v>569</v>
      </c>
      <c r="F2773" t="s">
        <v>6092</v>
      </c>
      <c r="G2773">
        <v>21</v>
      </c>
      <c r="J2773">
        <v>21</v>
      </c>
      <c r="K2773" t="s">
        <v>37027</v>
      </c>
      <c r="L2773" t="s">
        <v>37095</v>
      </c>
      <c r="M2773" t="s">
        <v>37575</v>
      </c>
      <c r="N2773" t="s">
        <v>37097</v>
      </c>
      <c r="O2773" t="s">
        <v>37098</v>
      </c>
      <c r="P2773" t="s">
        <v>37587</v>
      </c>
      <c r="Q2773">
        <v>36.35</v>
      </c>
      <c r="R2773">
        <v>-78.366666666666703</v>
      </c>
      <c r="S2773">
        <v>12</v>
      </c>
      <c r="T2773">
        <v>15.9987512973089</v>
      </c>
      <c r="U2773">
        <v>9.1932997242448202</v>
      </c>
      <c r="V2773">
        <v>381</v>
      </c>
      <c r="W2773">
        <v>16</v>
      </c>
    </row>
    <row r="2774" spans="1:23">
      <c r="A2774" t="s">
        <v>37574</v>
      </c>
      <c r="B2774" t="s">
        <v>6088</v>
      </c>
      <c r="C2774" t="s">
        <v>6090</v>
      </c>
      <c r="D2774">
        <v>2012</v>
      </c>
      <c r="E2774" t="s">
        <v>569</v>
      </c>
      <c r="F2774" t="s">
        <v>6092</v>
      </c>
      <c r="G2774">
        <v>21</v>
      </c>
      <c r="J2774">
        <v>21</v>
      </c>
      <c r="K2774" t="s">
        <v>37027</v>
      </c>
      <c r="L2774" t="s">
        <v>37095</v>
      </c>
      <c r="M2774" t="s">
        <v>37575</v>
      </c>
      <c r="N2774" t="s">
        <v>37097</v>
      </c>
      <c r="O2774" t="s">
        <v>37098</v>
      </c>
      <c r="P2774" t="s">
        <v>37588</v>
      </c>
      <c r="Q2774">
        <v>28.85</v>
      </c>
      <c r="R2774">
        <v>-80.849999999999994</v>
      </c>
      <c r="S2774">
        <v>12</v>
      </c>
      <c r="T2774">
        <v>7.9746031746031703</v>
      </c>
      <c r="U2774">
        <v>52.772661288403398</v>
      </c>
      <c r="V2774">
        <v>381</v>
      </c>
      <c r="W2774">
        <v>8</v>
      </c>
    </row>
    <row r="2775" spans="1:23">
      <c r="A2775" t="s">
        <v>37574</v>
      </c>
      <c r="B2775" t="s">
        <v>6088</v>
      </c>
      <c r="C2775" t="s">
        <v>6090</v>
      </c>
      <c r="D2775">
        <v>2012</v>
      </c>
      <c r="E2775" t="s">
        <v>569</v>
      </c>
      <c r="F2775" t="s">
        <v>6092</v>
      </c>
      <c r="G2775">
        <v>21</v>
      </c>
      <c r="J2775">
        <v>21</v>
      </c>
      <c r="K2775" t="s">
        <v>37027</v>
      </c>
      <c r="L2775" t="s">
        <v>37095</v>
      </c>
      <c r="M2775" t="s">
        <v>37575</v>
      </c>
      <c r="N2775" t="s">
        <v>37097</v>
      </c>
      <c r="O2775" t="s">
        <v>37098</v>
      </c>
      <c r="P2775" t="s">
        <v>37588</v>
      </c>
      <c r="Q2775">
        <v>28.85</v>
      </c>
      <c r="R2775">
        <v>-80.849999999999994</v>
      </c>
      <c r="S2775">
        <v>12</v>
      </c>
      <c r="T2775">
        <v>11.9873015873015</v>
      </c>
      <c r="U2775">
        <v>50.824111753646903</v>
      </c>
      <c r="V2775">
        <v>381</v>
      </c>
      <c r="W2775">
        <v>12</v>
      </c>
    </row>
    <row r="2776" spans="1:23">
      <c r="A2776" t="s">
        <v>37574</v>
      </c>
      <c r="B2776" t="s">
        <v>6088</v>
      </c>
      <c r="C2776" t="s">
        <v>6090</v>
      </c>
      <c r="D2776">
        <v>2012</v>
      </c>
      <c r="E2776" t="s">
        <v>569</v>
      </c>
      <c r="F2776" t="s">
        <v>6092</v>
      </c>
      <c r="G2776">
        <v>21</v>
      </c>
      <c r="J2776">
        <v>21</v>
      </c>
      <c r="K2776" t="s">
        <v>37027</v>
      </c>
      <c r="L2776" t="s">
        <v>37095</v>
      </c>
      <c r="M2776" t="s">
        <v>37575</v>
      </c>
      <c r="N2776" t="s">
        <v>37097</v>
      </c>
      <c r="O2776" t="s">
        <v>37098</v>
      </c>
      <c r="P2776" t="s">
        <v>37588</v>
      </c>
      <c r="Q2776">
        <v>28.85</v>
      </c>
      <c r="R2776">
        <v>-80.849999999999994</v>
      </c>
      <c r="S2776">
        <v>12</v>
      </c>
      <c r="T2776">
        <v>12.495238095237999</v>
      </c>
      <c r="U2776">
        <v>19.059041907617601</v>
      </c>
      <c r="V2776">
        <v>381</v>
      </c>
      <c r="W2776">
        <v>12.5</v>
      </c>
    </row>
    <row r="2777" spans="1:23">
      <c r="A2777" t="s">
        <v>37574</v>
      </c>
      <c r="B2777" t="s">
        <v>6088</v>
      </c>
      <c r="C2777" t="s">
        <v>6090</v>
      </c>
      <c r="D2777">
        <v>2012</v>
      </c>
      <c r="E2777" t="s">
        <v>569</v>
      </c>
      <c r="F2777" t="s">
        <v>6092</v>
      </c>
      <c r="G2777">
        <v>21</v>
      </c>
      <c r="J2777">
        <v>21</v>
      </c>
      <c r="K2777" t="s">
        <v>37027</v>
      </c>
      <c r="L2777" t="s">
        <v>37095</v>
      </c>
      <c r="M2777" t="s">
        <v>37575</v>
      </c>
      <c r="N2777" t="s">
        <v>37097</v>
      </c>
      <c r="O2777" t="s">
        <v>37098</v>
      </c>
      <c r="P2777" t="s">
        <v>37588</v>
      </c>
      <c r="Q2777">
        <v>28.85</v>
      </c>
      <c r="R2777">
        <v>-80.849999999999994</v>
      </c>
      <c r="S2777">
        <v>12</v>
      </c>
      <c r="T2777">
        <v>12.7492063492063</v>
      </c>
      <c r="U2777">
        <v>5.4253825468218304</v>
      </c>
      <c r="V2777">
        <v>381</v>
      </c>
      <c r="W2777">
        <v>12.75</v>
      </c>
    </row>
    <row r="2778" spans="1:23">
      <c r="A2778" t="s">
        <v>37574</v>
      </c>
      <c r="B2778" t="s">
        <v>6088</v>
      </c>
      <c r="C2778" t="s">
        <v>6090</v>
      </c>
      <c r="D2778">
        <v>2012</v>
      </c>
      <c r="E2778" t="s">
        <v>569</v>
      </c>
      <c r="F2778" t="s">
        <v>6092</v>
      </c>
      <c r="G2778">
        <v>21</v>
      </c>
      <c r="J2778">
        <v>21</v>
      </c>
      <c r="K2778" t="s">
        <v>37027</v>
      </c>
      <c r="L2778" t="s">
        <v>37095</v>
      </c>
      <c r="M2778" t="s">
        <v>37575</v>
      </c>
      <c r="N2778" t="s">
        <v>37097</v>
      </c>
      <c r="O2778" t="s">
        <v>37098</v>
      </c>
      <c r="P2778" t="s">
        <v>37588</v>
      </c>
      <c r="Q2778">
        <v>28.85</v>
      </c>
      <c r="R2778">
        <v>-80.849999999999994</v>
      </c>
      <c r="S2778">
        <v>12</v>
      </c>
      <c r="T2778">
        <v>13.0031746031746</v>
      </c>
      <c r="U2778">
        <v>12.631303395921</v>
      </c>
      <c r="V2778">
        <v>381</v>
      </c>
      <c r="W2778">
        <v>13</v>
      </c>
    </row>
    <row r="2779" spans="1:23">
      <c r="A2779" t="s">
        <v>37574</v>
      </c>
      <c r="B2779" t="s">
        <v>6088</v>
      </c>
      <c r="C2779" t="s">
        <v>6090</v>
      </c>
      <c r="D2779">
        <v>2012</v>
      </c>
      <c r="E2779" t="s">
        <v>569</v>
      </c>
      <c r="F2779" t="s">
        <v>6092</v>
      </c>
      <c r="G2779">
        <v>21</v>
      </c>
      <c r="J2779">
        <v>21</v>
      </c>
      <c r="K2779" t="s">
        <v>37027</v>
      </c>
      <c r="L2779" t="s">
        <v>37095</v>
      </c>
      <c r="M2779" t="s">
        <v>37575</v>
      </c>
      <c r="N2779" t="s">
        <v>37097</v>
      </c>
      <c r="O2779" t="s">
        <v>37098</v>
      </c>
      <c r="P2779" t="s">
        <v>37588</v>
      </c>
      <c r="Q2779">
        <v>28.85</v>
      </c>
      <c r="R2779">
        <v>-80.849999999999994</v>
      </c>
      <c r="S2779">
        <v>12</v>
      </c>
      <c r="T2779">
        <v>13.219047619047601</v>
      </c>
      <c r="U2779">
        <v>4.3935175269508102</v>
      </c>
      <c r="V2779">
        <v>381</v>
      </c>
      <c r="W2779">
        <v>13.25</v>
      </c>
    </row>
    <row r="2780" spans="1:23">
      <c r="A2780" t="s">
        <v>37574</v>
      </c>
      <c r="B2780" t="s">
        <v>6088</v>
      </c>
      <c r="C2780" t="s">
        <v>6090</v>
      </c>
      <c r="D2780">
        <v>2012</v>
      </c>
      <c r="E2780" t="s">
        <v>569</v>
      </c>
      <c r="F2780" t="s">
        <v>6092</v>
      </c>
      <c r="G2780">
        <v>21</v>
      </c>
      <c r="J2780">
        <v>21</v>
      </c>
      <c r="K2780" t="s">
        <v>37027</v>
      </c>
      <c r="L2780" t="s">
        <v>37095</v>
      </c>
      <c r="M2780" t="s">
        <v>37575</v>
      </c>
      <c r="N2780" t="s">
        <v>37097</v>
      </c>
      <c r="O2780" t="s">
        <v>37098</v>
      </c>
      <c r="P2780" t="s">
        <v>37588</v>
      </c>
      <c r="Q2780">
        <v>28.85</v>
      </c>
      <c r="R2780">
        <v>-80.849999999999994</v>
      </c>
      <c r="S2780">
        <v>12</v>
      </c>
      <c r="T2780">
        <v>13.4857142857142</v>
      </c>
      <c r="U2780">
        <v>5.3030627543371303</v>
      </c>
      <c r="V2780">
        <v>381</v>
      </c>
      <c r="W2780">
        <v>13.5</v>
      </c>
    </row>
    <row r="2781" spans="1:23">
      <c r="A2781" t="s">
        <v>37574</v>
      </c>
      <c r="B2781" t="s">
        <v>6088</v>
      </c>
      <c r="C2781" t="s">
        <v>6090</v>
      </c>
      <c r="D2781">
        <v>2012</v>
      </c>
      <c r="E2781" t="s">
        <v>569</v>
      </c>
      <c r="F2781" t="s">
        <v>6092</v>
      </c>
      <c r="G2781">
        <v>21</v>
      </c>
      <c r="J2781">
        <v>21</v>
      </c>
      <c r="K2781" t="s">
        <v>37027</v>
      </c>
      <c r="L2781" t="s">
        <v>37095</v>
      </c>
      <c r="M2781" t="s">
        <v>37575</v>
      </c>
      <c r="N2781" t="s">
        <v>37097</v>
      </c>
      <c r="O2781" t="s">
        <v>37098</v>
      </c>
      <c r="P2781" t="s">
        <v>37588</v>
      </c>
      <c r="Q2781">
        <v>28.85</v>
      </c>
      <c r="R2781">
        <v>-80.849999999999994</v>
      </c>
      <c r="S2781">
        <v>12</v>
      </c>
      <c r="T2781">
        <v>13.7396825396825</v>
      </c>
      <c r="U2781">
        <v>4.8628066918921604</v>
      </c>
      <c r="V2781">
        <v>381</v>
      </c>
      <c r="W2781">
        <v>13.75</v>
      </c>
    </row>
    <row r="2782" spans="1:23">
      <c r="A2782" t="s">
        <v>37574</v>
      </c>
      <c r="B2782" t="s">
        <v>6088</v>
      </c>
      <c r="C2782" t="s">
        <v>6090</v>
      </c>
      <c r="D2782">
        <v>2012</v>
      </c>
      <c r="E2782" t="s">
        <v>569</v>
      </c>
      <c r="F2782" t="s">
        <v>6092</v>
      </c>
      <c r="G2782">
        <v>21</v>
      </c>
      <c r="J2782">
        <v>21</v>
      </c>
      <c r="K2782" t="s">
        <v>37027</v>
      </c>
      <c r="L2782" t="s">
        <v>37095</v>
      </c>
      <c r="M2782" t="s">
        <v>37575</v>
      </c>
      <c r="N2782" t="s">
        <v>37097</v>
      </c>
      <c r="O2782" t="s">
        <v>37098</v>
      </c>
      <c r="P2782" t="s">
        <v>37588</v>
      </c>
      <c r="Q2782">
        <v>28.85</v>
      </c>
      <c r="R2782">
        <v>-80.849999999999994</v>
      </c>
      <c r="S2782">
        <v>12</v>
      </c>
      <c r="T2782">
        <v>13.980952380952299</v>
      </c>
      <c r="U2782">
        <v>2.3231241522096102</v>
      </c>
      <c r="V2782">
        <v>381</v>
      </c>
      <c r="W2782">
        <v>14</v>
      </c>
    </row>
    <row r="2783" spans="1:23">
      <c r="A2783" t="s">
        <v>37574</v>
      </c>
      <c r="B2783" t="s">
        <v>6088</v>
      </c>
      <c r="C2783" t="s">
        <v>6090</v>
      </c>
      <c r="D2783">
        <v>2012</v>
      </c>
      <c r="E2783" t="s">
        <v>569</v>
      </c>
      <c r="F2783" t="s">
        <v>6092</v>
      </c>
      <c r="G2783">
        <v>21</v>
      </c>
      <c r="J2783">
        <v>21</v>
      </c>
      <c r="K2783" t="s">
        <v>37027</v>
      </c>
      <c r="L2783" t="s">
        <v>37095</v>
      </c>
      <c r="M2783" t="s">
        <v>37575</v>
      </c>
      <c r="N2783" t="s">
        <v>37097</v>
      </c>
      <c r="O2783" t="s">
        <v>37098</v>
      </c>
      <c r="P2783" t="s">
        <v>37588</v>
      </c>
      <c r="Q2783">
        <v>28.85</v>
      </c>
      <c r="R2783">
        <v>-80.849999999999994</v>
      </c>
      <c r="S2783">
        <v>12</v>
      </c>
      <c r="T2783">
        <v>14.2349206349206</v>
      </c>
      <c r="U2783">
        <v>4.5815187644273099</v>
      </c>
      <c r="V2783">
        <v>381</v>
      </c>
      <c r="W2783">
        <v>14.25</v>
      </c>
    </row>
    <row r="2784" spans="1:23">
      <c r="A2784" t="s">
        <v>37574</v>
      </c>
      <c r="B2784" t="s">
        <v>6088</v>
      </c>
      <c r="C2784" t="s">
        <v>6090</v>
      </c>
      <c r="D2784">
        <v>2012</v>
      </c>
      <c r="E2784" t="s">
        <v>569</v>
      </c>
      <c r="F2784" t="s">
        <v>6092</v>
      </c>
      <c r="G2784">
        <v>21</v>
      </c>
      <c r="J2784">
        <v>21</v>
      </c>
      <c r="K2784" t="s">
        <v>37027</v>
      </c>
      <c r="L2784" t="s">
        <v>37095</v>
      </c>
      <c r="M2784" t="s">
        <v>37575</v>
      </c>
      <c r="N2784" t="s">
        <v>37097</v>
      </c>
      <c r="O2784" t="s">
        <v>37098</v>
      </c>
      <c r="P2784" t="s">
        <v>37588</v>
      </c>
      <c r="Q2784">
        <v>28.85</v>
      </c>
      <c r="R2784">
        <v>-80.849999999999994</v>
      </c>
      <c r="S2784">
        <v>12</v>
      </c>
      <c r="T2784">
        <v>14.4761904761904</v>
      </c>
      <c r="U2784">
        <v>2.0418362247447801</v>
      </c>
      <c r="V2784">
        <v>381</v>
      </c>
      <c r="W2784">
        <v>14.5</v>
      </c>
    </row>
    <row r="2785" spans="1:23">
      <c r="A2785" t="s">
        <v>37574</v>
      </c>
      <c r="B2785" t="s">
        <v>6088</v>
      </c>
      <c r="C2785" t="s">
        <v>6090</v>
      </c>
      <c r="D2785">
        <v>2012</v>
      </c>
      <c r="E2785" t="s">
        <v>569</v>
      </c>
      <c r="F2785" t="s">
        <v>6092</v>
      </c>
      <c r="G2785">
        <v>21</v>
      </c>
      <c r="J2785">
        <v>21</v>
      </c>
      <c r="K2785" t="s">
        <v>37027</v>
      </c>
      <c r="L2785" t="s">
        <v>37095</v>
      </c>
      <c r="M2785" t="s">
        <v>37575</v>
      </c>
      <c r="N2785" t="s">
        <v>37097</v>
      </c>
      <c r="O2785" t="s">
        <v>37098</v>
      </c>
      <c r="P2785" t="s">
        <v>37588</v>
      </c>
      <c r="Q2785">
        <v>28.85</v>
      </c>
      <c r="R2785">
        <v>-80.849999999999994</v>
      </c>
      <c r="S2785">
        <v>12</v>
      </c>
      <c r="T2785">
        <v>16.012698412698398</v>
      </c>
      <c r="U2785">
        <v>0.90002617738750201</v>
      </c>
      <c r="V2785">
        <v>381</v>
      </c>
      <c r="W2785">
        <v>16</v>
      </c>
    </row>
    <row r="2786" spans="1:23">
      <c r="A2786" t="s">
        <v>37574</v>
      </c>
      <c r="B2786" t="s">
        <v>6088</v>
      </c>
      <c r="C2786" t="s">
        <v>6090</v>
      </c>
      <c r="D2786">
        <v>2012</v>
      </c>
      <c r="E2786" t="s">
        <v>569</v>
      </c>
      <c r="F2786" t="s">
        <v>6092</v>
      </c>
      <c r="G2786">
        <v>21</v>
      </c>
      <c r="J2786">
        <v>21</v>
      </c>
      <c r="K2786" t="s">
        <v>37173</v>
      </c>
      <c r="L2786" t="s">
        <v>37095</v>
      </c>
      <c r="M2786" t="s">
        <v>37575</v>
      </c>
      <c r="N2786" t="s">
        <v>37097</v>
      </c>
      <c r="O2786" t="s">
        <v>37098</v>
      </c>
      <c r="P2786" t="s">
        <v>37589</v>
      </c>
      <c r="Q2786">
        <v>26.216666666666701</v>
      </c>
      <c r="R2786">
        <v>127.916666666667</v>
      </c>
      <c r="S2786">
        <v>12</v>
      </c>
      <c r="T2786">
        <v>7.98545454545454</v>
      </c>
      <c r="U2786">
        <v>25.649913344887299</v>
      </c>
      <c r="V2786">
        <v>381</v>
      </c>
      <c r="W2786">
        <v>8</v>
      </c>
    </row>
    <row r="2787" spans="1:23">
      <c r="A2787" t="s">
        <v>37574</v>
      </c>
      <c r="B2787" t="s">
        <v>6088</v>
      </c>
      <c r="C2787" t="s">
        <v>6090</v>
      </c>
      <c r="D2787">
        <v>2012</v>
      </c>
      <c r="E2787" t="s">
        <v>569</v>
      </c>
      <c r="F2787" t="s">
        <v>6092</v>
      </c>
      <c r="G2787">
        <v>21</v>
      </c>
      <c r="J2787">
        <v>21</v>
      </c>
      <c r="K2787" t="s">
        <v>37173</v>
      </c>
      <c r="L2787" t="s">
        <v>37095</v>
      </c>
      <c r="M2787" t="s">
        <v>37575</v>
      </c>
      <c r="N2787" t="s">
        <v>37097</v>
      </c>
      <c r="O2787" t="s">
        <v>37098</v>
      </c>
      <c r="P2787" t="s">
        <v>37589</v>
      </c>
      <c r="Q2787">
        <v>26.216666666666701</v>
      </c>
      <c r="R2787">
        <v>127.916666666667</v>
      </c>
      <c r="S2787">
        <v>12</v>
      </c>
      <c r="T2787">
        <v>11.9854545454545</v>
      </c>
      <c r="U2787">
        <v>24.783362218370801</v>
      </c>
      <c r="V2787">
        <v>381</v>
      </c>
      <c r="W2787">
        <v>12</v>
      </c>
    </row>
    <row r="2788" spans="1:23">
      <c r="A2788" t="s">
        <v>37574</v>
      </c>
      <c r="B2788" t="s">
        <v>6088</v>
      </c>
      <c r="C2788" t="s">
        <v>6090</v>
      </c>
      <c r="D2788">
        <v>2012</v>
      </c>
      <c r="E2788" t="s">
        <v>569</v>
      </c>
      <c r="F2788" t="s">
        <v>6092</v>
      </c>
      <c r="G2788">
        <v>21</v>
      </c>
      <c r="J2788">
        <v>21</v>
      </c>
      <c r="K2788" t="s">
        <v>37173</v>
      </c>
      <c r="L2788" t="s">
        <v>37095</v>
      </c>
      <c r="M2788" t="s">
        <v>37575</v>
      </c>
      <c r="N2788" t="s">
        <v>37097</v>
      </c>
      <c r="O2788" t="s">
        <v>37098</v>
      </c>
      <c r="P2788" t="s">
        <v>37589</v>
      </c>
      <c r="Q2788">
        <v>26.216666666666701</v>
      </c>
      <c r="R2788">
        <v>127.916666666667</v>
      </c>
      <c r="S2788">
        <v>12</v>
      </c>
      <c r="T2788">
        <v>12.494545454545401</v>
      </c>
      <c r="U2788">
        <v>20.277296360485199</v>
      </c>
      <c r="V2788">
        <v>381</v>
      </c>
      <c r="W2788">
        <v>12.5</v>
      </c>
    </row>
    <row r="2789" spans="1:23">
      <c r="A2789" t="s">
        <v>37574</v>
      </c>
      <c r="B2789" t="s">
        <v>6088</v>
      </c>
      <c r="C2789" t="s">
        <v>6090</v>
      </c>
      <c r="D2789">
        <v>2012</v>
      </c>
      <c r="E2789" t="s">
        <v>569</v>
      </c>
      <c r="F2789" t="s">
        <v>6092</v>
      </c>
      <c r="G2789">
        <v>21</v>
      </c>
      <c r="J2789">
        <v>21</v>
      </c>
      <c r="K2789" t="s">
        <v>37173</v>
      </c>
      <c r="L2789" t="s">
        <v>37095</v>
      </c>
      <c r="M2789" t="s">
        <v>37575</v>
      </c>
      <c r="N2789" t="s">
        <v>37097</v>
      </c>
      <c r="O2789" t="s">
        <v>37098</v>
      </c>
      <c r="P2789" t="s">
        <v>37589</v>
      </c>
      <c r="Q2789">
        <v>26.216666666666701</v>
      </c>
      <c r="R2789">
        <v>127.916666666667</v>
      </c>
      <c r="S2789">
        <v>12</v>
      </c>
      <c r="T2789">
        <v>12.7563636363636</v>
      </c>
      <c r="U2789">
        <v>26.3431542461005</v>
      </c>
      <c r="V2789">
        <v>381</v>
      </c>
      <c r="W2789">
        <v>12.75</v>
      </c>
    </row>
    <row r="2790" spans="1:23">
      <c r="A2790" t="s">
        <v>37574</v>
      </c>
      <c r="B2790" t="s">
        <v>6088</v>
      </c>
      <c r="C2790" t="s">
        <v>6090</v>
      </c>
      <c r="D2790">
        <v>2012</v>
      </c>
      <c r="E2790" t="s">
        <v>569</v>
      </c>
      <c r="F2790" t="s">
        <v>6092</v>
      </c>
      <c r="G2790">
        <v>21</v>
      </c>
      <c r="J2790">
        <v>21</v>
      </c>
      <c r="K2790" t="s">
        <v>37173</v>
      </c>
      <c r="L2790" t="s">
        <v>37095</v>
      </c>
      <c r="M2790" t="s">
        <v>37575</v>
      </c>
      <c r="N2790" t="s">
        <v>37097</v>
      </c>
      <c r="O2790" t="s">
        <v>37098</v>
      </c>
      <c r="P2790" t="s">
        <v>37589</v>
      </c>
      <c r="Q2790">
        <v>26.216666666666701</v>
      </c>
      <c r="R2790">
        <v>127.916666666667</v>
      </c>
      <c r="S2790">
        <v>12</v>
      </c>
      <c r="T2790">
        <v>12.9599999999999</v>
      </c>
      <c r="U2790">
        <v>6.4124783362218301</v>
      </c>
      <c r="V2790">
        <v>381</v>
      </c>
      <c r="W2790">
        <v>13</v>
      </c>
    </row>
    <row r="2791" spans="1:23">
      <c r="A2791" t="s">
        <v>37574</v>
      </c>
      <c r="B2791" t="s">
        <v>6088</v>
      </c>
      <c r="C2791" t="s">
        <v>6090</v>
      </c>
      <c r="D2791">
        <v>2012</v>
      </c>
      <c r="E2791" t="s">
        <v>569</v>
      </c>
      <c r="F2791" t="s">
        <v>6092</v>
      </c>
      <c r="G2791">
        <v>21</v>
      </c>
      <c r="J2791">
        <v>21</v>
      </c>
      <c r="K2791" t="s">
        <v>37173</v>
      </c>
      <c r="L2791" t="s">
        <v>37095</v>
      </c>
      <c r="M2791" t="s">
        <v>37575</v>
      </c>
      <c r="N2791" t="s">
        <v>37097</v>
      </c>
      <c r="O2791" t="s">
        <v>37098</v>
      </c>
      <c r="P2791" t="s">
        <v>37589</v>
      </c>
      <c r="Q2791">
        <v>26.216666666666701</v>
      </c>
      <c r="R2791">
        <v>127.916666666667</v>
      </c>
      <c r="S2791">
        <v>12</v>
      </c>
      <c r="T2791">
        <v>13.1927272727272</v>
      </c>
      <c r="U2791">
        <v>3.9861351819757398</v>
      </c>
      <c r="V2791">
        <v>381</v>
      </c>
      <c r="W2791">
        <v>13.25</v>
      </c>
    </row>
    <row r="2792" spans="1:23">
      <c r="A2792" t="s">
        <v>37574</v>
      </c>
      <c r="B2792" t="s">
        <v>6088</v>
      </c>
      <c r="C2792" t="s">
        <v>6090</v>
      </c>
      <c r="D2792">
        <v>2012</v>
      </c>
      <c r="E2792" t="s">
        <v>569</v>
      </c>
      <c r="F2792" t="s">
        <v>6092</v>
      </c>
      <c r="G2792">
        <v>21</v>
      </c>
      <c r="J2792">
        <v>21</v>
      </c>
      <c r="K2792" t="s">
        <v>37173</v>
      </c>
      <c r="L2792" t="s">
        <v>37095</v>
      </c>
      <c r="M2792" t="s">
        <v>37575</v>
      </c>
      <c r="N2792" t="s">
        <v>37097</v>
      </c>
      <c r="O2792" t="s">
        <v>37098</v>
      </c>
      <c r="P2792" t="s">
        <v>37589</v>
      </c>
      <c r="Q2792">
        <v>26.216666666666701</v>
      </c>
      <c r="R2792">
        <v>127.916666666667</v>
      </c>
      <c r="S2792">
        <v>12</v>
      </c>
      <c r="T2792">
        <v>13.44</v>
      </c>
      <c r="U2792">
        <v>1.7331022530329301</v>
      </c>
      <c r="V2792">
        <v>381</v>
      </c>
      <c r="W2792">
        <v>13.5</v>
      </c>
    </row>
    <row r="2793" spans="1:23">
      <c r="A2793" t="s">
        <v>37574</v>
      </c>
      <c r="B2793" t="s">
        <v>6088</v>
      </c>
      <c r="C2793" t="s">
        <v>6090</v>
      </c>
      <c r="D2793">
        <v>2012</v>
      </c>
      <c r="E2793" t="s">
        <v>569</v>
      </c>
      <c r="F2793" t="s">
        <v>6092</v>
      </c>
      <c r="G2793">
        <v>21</v>
      </c>
      <c r="J2793">
        <v>21</v>
      </c>
      <c r="K2793" t="s">
        <v>37173</v>
      </c>
      <c r="L2793" t="s">
        <v>37095</v>
      </c>
      <c r="M2793" t="s">
        <v>37575</v>
      </c>
      <c r="N2793" t="s">
        <v>37097</v>
      </c>
      <c r="O2793" t="s">
        <v>37098</v>
      </c>
      <c r="P2793" t="s">
        <v>37589</v>
      </c>
      <c r="Q2793">
        <v>26.216666666666701</v>
      </c>
      <c r="R2793">
        <v>127.916666666667</v>
      </c>
      <c r="S2793">
        <v>12</v>
      </c>
      <c r="T2793">
        <v>13.730909090909</v>
      </c>
      <c r="U2793">
        <v>11.0918544194107</v>
      </c>
      <c r="V2793">
        <v>381</v>
      </c>
      <c r="W2793">
        <v>13.75</v>
      </c>
    </row>
    <row r="2794" spans="1:23">
      <c r="A2794" t="s">
        <v>37574</v>
      </c>
      <c r="B2794" t="s">
        <v>6088</v>
      </c>
      <c r="C2794" t="s">
        <v>6090</v>
      </c>
      <c r="D2794">
        <v>2012</v>
      </c>
      <c r="E2794" t="s">
        <v>569</v>
      </c>
      <c r="F2794" t="s">
        <v>6092</v>
      </c>
      <c r="G2794">
        <v>21</v>
      </c>
      <c r="J2794">
        <v>21</v>
      </c>
      <c r="K2794" t="s">
        <v>37173</v>
      </c>
      <c r="L2794" t="s">
        <v>37095</v>
      </c>
      <c r="M2794" t="s">
        <v>37575</v>
      </c>
      <c r="N2794" t="s">
        <v>37097</v>
      </c>
      <c r="O2794" t="s">
        <v>37098</v>
      </c>
      <c r="P2794" t="s">
        <v>37589</v>
      </c>
      <c r="Q2794">
        <v>26.216666666666701</v>
      </c>
      <c r="R2794">
        <v>127.916666666667</v>
      </c>
      <c r="S2794">
        <v>12</v>
      </c>
      <c r="T2794">
        <v>13.978181818181801</v>
      </c>
      <c r="U2794">
        <v>0</v>
      </c>
      <c r="V2794">
        <v>381</v>
      </c>
      <c r="W2794">
        <v>14</v>
      </c>
    </row>
    <row r="2795" spans="1:23">
      <c r="A2795" t="s">
        <v>37574</v>
      </c>
      <c r="B2795" t="s">
        <v>6088</v>
      </c>
      <c r="C2795" t="s">
        <v>6090</v>
      </c>
      <c r="D2795">
        <v>2012</v>
      </c>
      <c r="E2795" t="s">
        <v>569</v>
      </c>
      <c r="F2795" t="s">
        <v>6092</v>
      </c>
      <c r="G2795">
        <v>21</v>
      </c>
      <c r="J2795">
        <v>21</v>
      </c>
      <c r="K2795" t="s">
        <v>37173</v>
      </c>
      <c r="L2795" t="s">
        <v>37095</v>
      </c>
      <c r="M2795" t="s">
        <v>37575</v>
      </c>
      <c r="N2795" t="s">
        <v>37097</v>
      </c>
      <c r="O2795" t="s">
        <v>37098</v>
      </c>
      <c r="P2795" t="s">
        <v>37589</v>
      </c>
      <c r="Q2795">
        <v>26.216666666666701</v>
      </c>
      <c r="R2795">
        <v>127.916666666667</v>
      </c>
      <c r="S2795">
        <v>12</v>
      </c>
      <c r="T2795">
        <v>14.167272727272699</v>
      </c>
      <c r="U2795">
        <v>0</v>
      </c>
      <c r="V2795">
        <v>381</v>
      </c>
      <c r="W2795">
        <v>14.25</v>
      </c>
    </row>
    <row r="2796" spans="1:23">
      <c r="A2796" t="s">
        <v>37574</v>
      </c>
      <c r="B2796" t="s">
        <v>6088</v>
      </c>
      <c r="C2796" t="s">
        <v>6090</v>
      </c>
      <c r="D2796">
        <v>2012</v>
      </c>
      <c r="E2796" t="s">
        <v>569</v>
      </c>
      <c r="F2796" t="s">
        <v>6092</v>
      </c>
      <c r="G2796">
        <v>21</v>
      </c>
      <c r="J2796">
        <v>21</v>
      </c>
      <c r="K2796" t="s">
        <v>37173</v>
      </c>
      <c r="L2796" t="s">
        <v>37095</v>
      </c>
      <c r="M2796" t="s">
        <v>37575</v>
      </c>
      <c r="N2796" t="s">
        <v>37097</v>
      </c>
      <c r="O2796" t="s">
        <v>37098</v>
      </c>
      <c r="P2796" t="s">
        <v>37589</v>
      </c>
      <c r="Q2796">
        <v>26.216666666666701</v>
      </c>
      <c r="R2796">
        <v>127.916666666667</v>
      </c>
      <c r="S2796">
        <v>12</v>
      </c>
      <c r="T2796">
        <v>14.4727272727272</v>
      </c>
      <c r="U2796">
        <v>6.2391681109185404</v>
      </c>
      <c r="V2796">
        <v>381</v>
      </c>
      <c r="W2796">
        <v>14.5</v>
      </c>
    </row>
    <row r="2797" spans="1:23">
      <c r="A2797" t="s">
        <v>37574</v>
      </c>
      <c r="B2797" t="s">
        <v>6088</v>
      </c>
      <c r="C2797" t="s">
        <v>6090</v>
      </c>
      <c r="D2797">
        <v>2012</v>
      </c>
      <c r="E2797" t="s">
        <v>569</v>
      </c>
      <c r="F2797" t="s">
        <v>6092</v>
      </c>
      <c r="G2797">
        <v>21</v>
      </c>
      <c r="J2797">
        <v>21</v>
      </c>
      <c r="K2797" t="s">
        <v>37173</v>
      </c>
      <c r="L2797" t="s">
        <v>37095</v>
      </c>
      <c r="M2797" t="s">
        <v>37575</v>
      </c>
      <c r="N2797" t="s">
        <v>37097</v>
      </c>
      <c r="O2797" t="s">
        <v>37098</v>
      </c>
      <c r="P2797" t="s">
        <v>37589</v>
      </c>
      <c r="Q2797">
        <v>26.216666666666701</v>
      </c>
      <c r="R2797">
        <v>127.916666666667</v>
      </c>
      <c r="S2797">
        <v>12</v>
      </c>
      <c r="T2797">
        <v>15.970909090909</v>
      </c>
      <c r="U2797">
        <v>0.69324090121317195</v>
      </c>
      <c r="V2797">
        <v>381</v>
      </c>
      <c r="W2797">
        <v>16</v>
      </c>
    </row>
    <row r="2798" spans="1:23">
      <c r="A2798" t="s">
        <v>37574</v>
      </c>
      <c r="B2798" t="s">
        <v>6088</v>
      </c>
      <c r="C2798" t="s">
        <v>6090</v>
      </c>
      <c r="D2798">
        <v>2012</v>
      </c>
      <c r="E2798" t="s">
        <v>569</v>
      </c>
      <c r="F2798" t="s">
        <v>6092</v>
      </c>
      <c r="G2798">
        <v>21</v>
      </c>
      <c r="J2798">
        <v>21</v>
      </c>
      <c r="K2798" t="s">
        <v>37173</v>
      </c>
      <c r="L2798" t="s">
        <v>37095</v>
      </c>
      <c r="M2798" t="s">
        <v>37575</v>
      </c>
      <c r="N2798" t="s">
        <v>37097</v>
      </c>
      <c r="O2798" t="s">
        <v>37098</v>
      </c>
      <c r="P2798" t="s">
        <v>37590</v>
      </c>
      <c r="Q2798">
        <v>38.9166666666667</v>
      </c>
      <c r="R2798">
        <v>139.00833333333301</v>
      </c>
      <c r="S2798">
        <v>12</v>
      </c>
      <c r="T2798">
        <v>8</v>
      </c>
      <c r="U2798">
        <v>99.075785582255094</v>
      </c>
      <c r="V2798">
        <v>381</v>
      </c>
      <c r="W2798">
        <v>8</v>
      </c>
    </row>
    <row r="2799" spans="1:23">
      <c r="A2799" t="s">
        <v>37574</v>
      </c>
      <c r="B2799" t="s">
        <v>6088</v>
      </c>
      <c r="C2799" t="s">
        <v>6090</v>
      </c>
      <c r="D2799">
        <v>2012</v>
      </c>
      <c r="E2799" t="s">
        <v>569</v>
      </c>
      <c r="F2799" t="s">
        <v>6092</v>
      </c>
      <c r="G2799">
        <v>21</v>
      </c>
      <c r="J2799">
        <v>21</v>
      </c>
      <c r="K2799" t="s">
        <v>37173</v>
      </c>
      <c r="L2799" t="s">
        <v>37095</v>
      </c>
      <c r="M2799" t="s">
        <v>37575</v>
      </c>
      <c r="N2799" t="s">
        <v>37097</v>
      </c>
      <c r="O2799" t="s">
        <v>37098</v>
      </c>
      <c r="P2799" t="s">
        <v>37590</v>
      </c>
      <c r="Q2799">
        <v>38.9166666666667</v>
      </c>
      <c r="R2799">
        <v>139.00833333333301</v>
      </c>
      <c r="S2799">
        <v>12</v>
      </c>
      <c r="T2799">
        <v>11.9850746268656</v>
      </c>
      <c r="U2799">
        <v>100.091386873396</v>
      </c>
      <c r="V2799">
        <v>381</v>
      </c>
      <c r="W2799">
        <v>12</v>
      </c>
    </row>
    <row r="2800" spans="1:23">
      <c r="A2800" t="s">
        <v>37574</v>
      </c>
      <c r="B2800" t="s">
        <v>6088</v>
      </c>
      <c r="C2800" t="s">
        <v>6090</v>
      </c>
      <c r="D2800">
        <v>2012</v>
      </c>
      <c r="E2800" t="s">
        <v>569</v>
      </c>
      <c r="F2800" t="s">
        <v>6092</v>
      </c>
      <c r="G2800">
        <v>21</v>
      </c>
      <c r="J2800">
        <v>21</v>
      </c>
      <c r="K2800" t="s">
        <v>37173</v>
      </c>
      <c r="L2800" t="s">
        <v>37095</v>
      </c>
      <c r="M2800" t="s">
        <v>37575</v>
      </c>
      <c r="N2800" t="s">
        <v>37097</v>
      </c>
      <c r="O2800" t="s">
        <v>37098</v>
      </c>
      <c r="P2800" t="s">
        <v>37590</v>
      </c>
      <c r="Q2800">
        <v>38.9166666666667</v>
      </c>
      <c r="R2800">
        <v>139.00833333333301</v>
      </c>
      <c r="S2800">
        <v>12</v>
      </c>
      <c r="T2800">
        <v>12.5373134328358</v>
      </c>
      <c r="U2800">
        <v>99.759980136287098</v>
      </c>
      <c r="V2800">
        <v>381</v>
      </c>
      <c r="W2800">
        <v>12.5</v>
      </c>
    </row>
    <row r="2801" spans="1:23">
      <c r="A2801" t="s">
        <v>37574</v>
      </c>
      <c r="B2801" t="s">
        <v>6088</v>
      </c>
      <c r="C2801" t="s">
        <v>6090</v>
      </c>
      <c r="D2801">
        <v>2012</v>
      </c>
      <c r="E2801" t="s">
        <v>569</v>
      </c>
      <c r="F2801" t="s">
        <v>6092</v>
      </c>
      <c r="G2801">
        <v>21</v>
      </c>
      <c r="J2801">
        <v>21</v>
      </c>
      <c r="K2801" t="s">
        <v>37173</v>
      </c>
      <c r="L2801" t="s">
        <v>37095</v>
      </c>
      <c r="M2801" t="s">
        <v>37575</v>
      </c>
      <c r="N2801" t="s">
        <v>37097</v>
      </c>
      <c r="O2801" t="s">
        <v>37098</v>
      </c>
      <c r="P2801" t="s">
        <v>37590</v>
      </c>
      <c r="Q2801">
        <v>38.9166666666667</v>
      </c>
      <c r="R2801">
        <v>139.00833333333301</v>
      </c>
      <c r="S2801">
        <v>12</v>
      </c>
      <c r="T2801">
        <v>12.761194029850699</v>
      </c>
      <c r="U2801">
        <v>94.969583689684598</v>
      </c>
      <c r="V2801">
        <v>381</v>
      </c>
      <c r="W2801">
        <v>12.75</v>
      </c>
    </row>
    <row r="2802" spans="1:23">
      <c r="A2802" t="s">
        <v>37574</v>
      </c>
      <c r="B2802" t="s">
        <v>6088</v>
      </c>
      <c r="C2802" t="s">
        <v>6090</v>
      </c>
      <c r="D2802">
        <v>2012</v>
      </c>
      <c r="E2802" t="s">
        <v>569</v>
      </c>
      <c r="F2802" t="s">
        <v>6092</v>
      </c>
      <c r="G2802">
        <v>21</v>
      </c>
      <c r="J2802">
        <v>21</v>
      </c>
      <c r="K2802" t="s">
        <v>37173</v>
      </c>
      <c r="L2802" t="s">
        <v>37095</v>
      </c>
      <c r="M2802" t="s">
        <v>37575</v>
      </c>
      <c r="N2802" t="s">
        <v>37097</v>
      </c>
      <c r="O2802" t="s">
        <v>37098</v>
      </c>
      <c r="P2802" t="s">
        <v>37590</v>
      </c>
      <c r="Q2802">
        <v>38.9166666666667</v>
      </c>
      <c r="R2802">
        <v>139.00833333333301</v>
      </c>
      <c r="S2802">
        <v>12</v>
      </c>
      <c r="T2802">
        <v>13</v>
      </c>
      <c r="U2802">
        <v>96.464879852125705</v>
      </c>
      <c r="V2802">
        <v>381</v>
      </c>
      <c r="W2802">
        <v>13</v>
      </c>
    </row>
    <row r="2803" spans="1:23">
      <c r="A2803" t="s">
        <v>37574</v>
      </c>
      <c r="B2803" t="s">
        <v>6088</v>
      </c>
      <c r="C2803" t="s">
        <v>6090</v>
      </c>
      <c r="D2803">
        <v>2012</v>
      </c>
      <c r="E2803" t="s">
        <v>569</v>
      </c>
      <c r="F2803" t="s">
        <v>6092</v>
      </c>
      <c r="G2803">
        <v>21</v>
      </c>
      <c r="J2803">
        <v>21</v>
      </c>
      <c r="K2803" t="s">
        <v>37173</v>
      </c>
      <c r="L2803" t="s">
        <v>37095</v>
      </c>
      <c r="M2803" t="s">
        <v>37575</v>
      </c>
      <c r="N2803" t="s">
        <v>37097</v>
      </c>
      <c r="O2803" t="s">
        <v>37098</v>
      </c>
      <c r="P2803" t="s">
        <v>37590</v>
      </c>
      <c r="Q2803">
        <v>38.9166666666667</v>
      </c>
      <c r="R2803">
        <v>139.00833333333301</v>
      </c>
      <c r="S2803">
        <v>12</v>
      </c>
      <c r="T2803">
        <v>13.238805970149199</v>
      </c>
      <c r="U2803">
        <v>70.233743482219197</v>
      </c>
      <c r="V2803">
        <v>381</v>
      </c>
      <c r="W2803">
        <v>13.25</v>
      </c>
    </row>
    <row r="2804" spans="1:23">
      <c r="A2804" t="s">
        <v>37574</v>
      </c>
      <c r="B2804" t="s">
        <v>6088</v>
      </c>
      <c r="C2804" t="s">
        <v>6090</v>
      </c>
      <c r="D2804">
        <v>2012</v>
      </c>
      <c r="E2804" t="s">
        <v>569</v>
      </c>
      <c r="F2804" t="s">
        <v>6092</v>
      </c>
      <c r="G2804">
        <v>21</v>
      </c>
      <c r="J2804">
        <v>21</v>
      </c>
      <c r="K2804" t="s">
        <v>37173</v>
      </c>
      <c r="L2804" t="s">
        <v>37095</v>
      </c>
      <c r="M2804" t="s">
        <v>37575</v>
      </c>
      <c r="N2804" t="s">
        <v>37097</v>
      </c>
      <c r="O2804" t="s">
        <v>37098</v>
      </c>
      <c r="P2804" t="s">
        <v>37590</v>
      </c>
      <c r="Q2804">
        <v>38.9166666666667</v>
      </c>
      <c r="R2804">
        <v>139.00833333333301</v>
      </c>
      <c r="S2804">
        <v>12</v>
      </c>
      <c r="T2804">
        <v>13.5074626865671</v>
      </c>
      <c r="U2804">
        <v>79.309667006924698</v>
      </c>
      <c r="V2804">
        <v>381</v>
      </c>
      <c r="W2804">
        <v>13.5</v>
      </c>
    </row>
    <row r="2805" spans="1:23">
      <c r="A2805" t="s">
        <v>37574</v>
      </c>
      <c r="B2805" t="s">
        <v>6088</v>
      </c>
      <c r="C2805" t="s">
        <v>6090</v>
      </c>
      <c r="D2805">
        <v>2012</v>
      </c>
      <c r="E2805" t="s">
        <v>569</v>
      </c>
      <c r="F2805" t="s">
        <v>6092</v>
      </c>
      <c r="G2805">
        <v>21</v>
      </c>
      <c r="J2805">
        <v>21</v>
      </c>
      <c r="K2805" t="s">
        <v>37173</v>
      </c>
      <c r="L2805" t="s">
        <v>37095</v>
      </c>
      <c r="M2805" t="s">
        <v>37575</v>
      </c>
      <c r="N2805" t="s">
        <v>37097</v>
      </c>
      <c r="O2805" t="s">
        <v>37098</v>
      </c>
      <c r="P2805" t="s">
        <v>37590</v>
      </c>
      <c r="Q2805">
        <v>38.9166666666667</v>
      </c>
      <c r="R2805">
        <v>139.00833333333301</v>
      </c>
      <c r="S2805">
        <v>12</v>
      </c>
      <c r="T2805">
        <v>13.776119402985</v>
      </c>
      <c r="U2805">
        <v>41.990026760835299</v>
      </c>
      <c r="V2805">
        <v>381</v>
      </c>
      <c r="W2805">
        <v>13.75</v>
      </c>
    </row>
    <row r="2806" spans="1:23">
      <c r="A2806" t="s">
        <v>37574</v>
      </c>
      <c r="B2806" t="s">
        <v>6088</v>
      </c>
      <c r="C2806" t="s">
        <v>6090</v>
      </c>
      <c r="D2806">
        <v>2012</v>
      </c>
      <c r="E2806" t="s">
        <v>569</v>
      </c>
      <c r="F2806" t="s">
        <v>6092</v>
      </c>
      <c r="G2806">
        <v>21</v>
      </c>
      <c r="J2806">
        <v>21</v>
      </c>
      <c r="K2806" t="s">
        <v>37173</v>
      </c>
      <c r="L2806" t="s">
        <v>37095</v>
      </c>
      <c r="M2806" t="s">
        <v>37575</v>
      </c>
      <c r="N2806" t="s">
        <v>37097</v>
      </c>
      <c r="O2806" t="s">
        <v>37098</v>
      </c>
      <c r="P2806" t="s">
        <v>37590</v>
      </c>
      <c r="Q2806">
        <v>38.9166666666667</v>
      </c>
      <c r="R2806">
        <v>139.00833333333301</v>
      </c>
      <c r="S2806">
        <v>12</v>
      </c>
      <c r="T2806">
        <v>14.0149253731343</v>
      </c>
      <c r="U2806">
        <v>15.389204623830899</v>
      </c>
      <c r="V2806">
        <v>381</v>
      </c>
      <c r="W2806">
        <v>14</v>
      </c>
    </row>
    <row r="2807" spans="1:23">
      <c r="A2807" t="s">
        <v>37574</v>
      </c>
      <c r="B2807" t="s">
        <v>6088</v>
      </c>
      <c r="C2807" t="s">
        <v>6090</v>
      </c>
      <c r="D2807">
        <v>2012</v>
      </c>
      <c r="E2807" t="s">
        <v>569</v>
      </c>
      <c r="F2807" t="s">
        <v>6092</v>
      </c>
      <c r="G2807">
        <v>21</v>
      </c>
      <c r="J2807">
        <v>21</v>
      </c>
      <c r="K2807" t="s">
        <v>37173</v>
      </c>
      <c r="L2807" t="s">
        <v>37095</v>
      </c>
      <c r="M2807" t="s">
        <v>37575</v>
      </c>
      <c r="N2807" t="s">
        <v>37097</v>
      </c>
      <c r="O2807" t="s">
        <v>37098</v>
      </c>
      <c r="P2807" t="s">
        <v>37590</v>
      </c>
      <c r="Q2807">
        <v>38.9166666666667</v>
      </c>
      <c r="R2807">
        <v>139.00833333333301</v>
      </c>
      <c r="S2807">
        <v>12</v>
      </c>
      <c r="T2807">
        <v>14.2537313432835</v>
      </c>
      <c r="U2807">
        <v>19.1026153888597</v>
      </c>
      <c r="V2807">
        <v>381</v>
      </c>
      <c r="W2807">
        <v>14.25</v>
      </c>
    </row>
    <row r="2808" spans="1:23">
      <c r="A2808" t="s">
        <v>37574</v>
      </c>
      <c r="B2808" t="s">
        <v>6088</v>
      </c>
      <c r="C2808" t="s">
        <v>6090</v>
      </c>
      <c r="D2808">
        <v>2012</v>
      </c>
      <c r="E2808" t="s">
        <v>569</v>
      </c>
      <c r="F2808" t="s">
        <v>6092</v>
      </c>
      <c r="G2808">
        <v>21</v>
      </c>
      <c r="J2808">
        <v>21</v>
      </c>
      <c r="K2808" t="s">
        <v>37173</v>
      </c>
      <c r="L2808" t="s">
        <v>37095</v>
      </c>
      <c r="M2808" t="s">
        <v>37575</v>
      </c>
      <c r="N2808" t="s">
        <v>37097</v>
      </c>
      <c r="O2808" t="s">
        <v>37098</v>
      </c>
      <c r="P2808" t="s">
        <v>37590</v>
      </c>
      <c r="Q2808">
        <v>38.9166666666667</v>
      </c>
      <c r="R2808">
        <v>139.00833333333301</v>
      </c>
      <c r="S2808">
        <v>12</v>
      </c>
      <c r="T2808">
        <v>14.4925373134328</v>
      </c>
      <c r="U2808">
        <v>4.3317377989902699</v>
      </c>
      <c r="V2808">
        <v>381</v>
      </c>
      <c r="W2808">
        <v>14.5</v>
      </c>
    </row>
    <row r="2809" spans="1:23">
      <c r="A2809" t="s">
        <v>37574</v>
      </c>
      <c r="B2809" t="s">
        <v>6088</v>
      </c>
      <c r="C2809" t="s">
        <v>6090</v>
      </c>
      <c r="D2809">
        <v>2012</v>
      </c>
      <c r="E2809" t="s">
        <v>569</v>
      </c>
      <c r="F2809" t="s">
        <v>6092</v>
      </c>
      <c r="G2809">
        <v>21</v>
      </c>
      <c r="J2809">
        <v>21</v>
      </c>
      <c r="K2809" t="s">
        <v>37173</v>
      </c>
      <c r="L2809" t="s">
        <v>37095</v>
      </c>
      <c r="M2809" t="s">
        <v>37575</v>
      </c>
      <c r="N2809" t="s">
        <v>37097</v>
      </c>
      <c r="O2809" t="s">
        <v>37098</v>
      </c>
      <c r="P2809" t="s">
        <v>37590</v>
      </c>
      <c r="Q2809">
        <v>38.9166666666667</v>
      </c>
      <c r="R2809">
        <v>139.00833333333301</v>
      </c>
      <c r="S2809">
        <v>12</v>
      </c>
      <c r="T2809">
        <v>16</v>
      </c>
      <c r="U2809">
        <v>2.5878003696857799</v>
      </c>
      <c r="V2809">
        <v>381</v>
      </c>
      <c r="W2809">
        <v>16</v>
      </c>
    </row>
    <row r="2810" spans="1:23">
      <c r="A2810" t="s">
        <v>37574</v>
      </c>
      <c r="B2810" t="s">
        <v>6088</v>
      </c>
      <c r="C2810" t="s">
        <v>6090</v>
      </c>
      <c r="D2810">
        <v>2012</v>
      </c>
      <c r="E2810" t="s">
        <v>569</v>
      </c>
      <c r="F2810" t="s">
        <v>6092</v>
      </c>
      <c r="G2810">
        <v>21</v>
      </c>
      <c r="J2810">
        <v>21</v>
      </c>
      <c r="K2810" t="s">
        <v>37173</v>
      </c>
      <c r="L2810" t="s">
        <v>37095</v>
      </c>
      <c r="M2810" t="s">
        <v>37575</v>
      </c>
      <c r="N2810" t="s">
        <v>37097</v>
      </c>
      <c r="O2810" t="s">
        <v>37098</v>
      </c>
      <c r="P2810" t="s">
        <v>37591</v>
      </c>
      <c r="Q2810">
        <v>34.016666666666701</v>
      </c>
      <c r="R2810">
        <v>130.933333333333</v>
      </c>
      <c r="S2810">
        <v>12</v>
      </c>
      <c r="T2810">
        <v>8.01117142946892</v>
      </c>
      <c r="U2810">
        <v>90.3115263907887</v>
      </c>
      <c r="V2810">
        <v>381</v>
      </c>
      <c r="W2810">
        <v>8</v>
      </c>
    </row>
    <row r="2811" spans="1:23">
      <c r="A2811" t="s">
        <v>37574</v>
      </c>
      <c r="B2811" t="s">
        <v>6088</v>
      </c>
      <c r="C2811" t="s">
        <v>6090</v>
      </c>
      <c r="D2811">
        <v>2012</v>
      </c>
      <c r="E2811" t="s">
        <v>569</v>
      </c>
      <c r="F2811" t="s">
        <v>6092</v>
      </c>
      <c r="G2811">
        <v>21</v>
      </c>
      <c r="J2811">
        <v>21</v>
      </c>
      <c r="K2811" t="s">
        <v>37173</v>
      </c>
      <c r="L2811" t="s">
        <v>37095</v>
      </c>
      <c r="M2811" t="s">
        <v>37575</v>
      </c>
      <c r="N2811" t="s">
        <v>37097</v>
      </c>
      <c r="O2811" t="s">
        <v>37098</v>
      </c>
      <c r="P2811" t="s">
        <v>37591</v>
      </c>
      <c r="Q2811">
        <v>34.016666666666701</v>
      </c>
      <c r="R2811">
        <v>130.933333333333</v>
      </c>
      <c r="S2811">
        <v>12</v>
      </c>
      <c r="T2811">
        <v>11.9887943023425</v>
      </c>
      <c r="U2811">
        <v>84.893725780243798</v>
      </c>
      <c r="V2811">
        <v>381</v>
      </c>
      <c r="W2811">
        <v>12</v>
      </c>
    </row>
    <row r="2812" spans="1:23">
      <c r="A2812" t="s">
        <v>37574</v>
      </c>
      <c r="B2812" t="s">
        <v>6088</v>
      </c>
      <c r="C2812" t="s">
        <v>6090</v>
      </c>
      <c r="D2812">
        <v>2012</v>
      </c>
      <c r="E2812" t="s">
        <v>569</v>
      </c>
      <c r="F2812" t="s">
        <v>6092</v>
      </c>
      <c r="G2812">
        <v>21</v>
      </c>
      <c r="J2812">
        <v>21</v>
      </c>
      <c r="K2812" t="s">
        <v>37173</v>
      </c>
      <c r="L2812" t="s">
        <v>37095</v>
      </c>
      <c r="M2812" t="s">
        <v>37575</v>
      </c>
      <c r="N2812" t="s">
        <v>37097</v>
      </c>
      <c r="O2812" t="s">
        <v>37098</v>
      </c>
      <c r="P2812" t="s">
        <v>37591</v>
      </c>
      <c r="Q2812">
        <v>34.016666666666701</v>
      </c>
      <c r="R2812">
        <v>130.933333333333</v>
      </c>
      <c r="S2812">
        <v>12</v>
      </c>
      <c r="T2812">
        <v>12.529980381462</v>
      </c>
      <c r="U2812">
        <v>79.781197616076298</v>
      </c>
      <c r="V2812">
        <v>381</v>
      </c>
      <c r="W2812">
        <v>12.5</v>
      </c>
    </row>
    <row r="2813" spans="1:23">
      <c r="A2813" t="s">
        <v>37574</v>
      </c>
      <c r="B2813" t="s">
        <v>6088</v>
      </c>
      <c r="C2813" t="s">
        <v>6090</v>
      </c>
      <c r="D2813">
        <v>2012</v>
      </c>
      <c r="E2813" t="s">
        <v>569</v>
      </c>
      <c r="F2813" t="s">
        <v>6092</v>
      </c>
      <c r="G2813">
        <v>21</v>
      </c>
      <c r="J2813">
        <v>21</v>
      </c>
      <c r="K2813" t="s">
        <v>37173</v>
      </c>
      <c r="L2813" t="s">
        <v>37095</v>
      </c>
      <c r="M2813" t="s">
        <v>37575</v>
      </c>
      <c r="N2813" t="s">
        <v>37097</v>
      </c>
      <c r="O2813" t="s">
        <v>37098</v>
      </c>
      <c r="P2813" t="s">
        <v>37591</v>
      </c>
      <c r="Q2813">
        <v>34.016666666666701</v>
      </c>
      <c r="R2813">
        <v>130.933333333333</v>
      </c>
      <c r="S2813">
        <v>12</v>
      </c>
      <c r="T2813">
        <v>12.761153581454</v>
      </c>
      <c r="U2813">
        <v>60.559885087341002</v>
      </c>
      <c r="V2813">
        <v>381</v>
      </c>
      <c r="W2813">
        <v>12.75</v>
      </c>
    </row>
    <row r="2814" spans="1:23">
      <c r="A2814" t="s">
        <v>37574</v>
      </c>
      <c r="B2814" t="s">
        <v>6088</v>
      </c>
      <c r="C2814" t="s">
        <v>6090</v>
      </c>
      <c r="D2814">
        <v>2012</v>
      </c>
      <c r="E2814" t="s">
        <v>569</v>
      </c>
      <c r="F2814" t="s">
        <v>6092</v>
      </c>
      <c r="G2814">
        <v>21</v>
      </c>
      <c r="J2814">
        <v>21</v>
      </c>
      <c r="K2814" t="s">
        <v>37173</v>
      </c>
      <c r="L2814" t="s">
        <v>37095</v>
      </c>
      <c r="M2814" t="s">
        <v>37575</v>
      </c>
      <c r="N2814" t="s">
        <v>37097</v>
      </c>
      <c r="O2814" t="s">
        <v>37098</v>
      </c>
      <c r="P2814" t="s">
        <v>37591</v>
      </c>
      <c r="Q2814">
        <v>34.016666666666701</v>
      </c>
      <c r="R2814">
        <v>130.933333333333</v>
      </c>
      <c r="S2814">
        <v>12</v>
      </c>
      <c r="T2814">
        <v>12.996347582236501</v>
      </c>
      <c r="U2814">
        <v>55.788325399295701</v>
      </c>
      <c r="V2814">
        <v>381</v>
      </c>
      <c r="W2814">
        <v>13</v>
      </c>
    </row>
    <row r="2815" spans="1:23">
      <c r="A2815" t="s">
        <v>37574</v>
      </c>
      <c r="B2815" t="s">
        <v>6088</v>
      </c>
      <c r="C2815" t="s">
        <v>6090</v>
      </c>
      <c r="D2815">
        <v>2012</v>
      </c>
      <c r="E2815" t="s">
        <v>569</v>
      </c>
      <c r="F2815" t="s">
        <v>6092</v>
      </c>
      <c r="G2815">
        <v>21</v>
      </c>
      <c r="J2815">
        <v>21</v>
      </c>
      <c r="K2815" t="s">
        <v>37173</v>
      </c>
      <c r="L2815" t="s">
        <v>37095</v>
      </c>
      <c r="M2815" t="s">
        <v>37575</v>
      </c>
      <c r="N2815" t="s">
        <v>37097</v>
      </c>
      <c r="O2815" t="s">
        <v>37098</v>
      </c>
      <c r="P2815" t="s">
        <v>37591</v>
      </c>
      <c r="Q2815">
        <v>34.016666666666701</v>
      </c>
      <c r="R2815">
        <v>130.933333333333</v>
      </c>
      <c r="S2815">
        <v>12</v>
      </c>
      <c r="T2815">
        <v>13.238829284451599</v>
      </c>
      <c r="U2815">
        <v>27.206942735001199</v>
      </c>
      <c r="V2815">
        <v>381</v>
      </c>
      <c r="W2815">
        <v>13.25</v>
      </c>
    </row>
    <row r="2816" spans="1:23">
      <c r="A2816" t="s">
        <v>37574</v>
      </c>
      <c r="B2816" t="s">
        <v>6088</v>
      </c>
      <c r="C2816" t="s">
        <v>6090</v>
      </c>
      <c r="D2816">
        <v>2012</v>
      </c>
      <c r="E2816" t="s">
        <v>569</v>
      </c>
      <c r="F2816" t="s">
        <v>6092</v>
      </c>
      <c r="G2816">
        <v>21</v>
      </c>
      <c r="J2816">
        <v>21</v>
      </c>
      <c r="K2816" t="s">
        <v>37173</v>
      </c>
      <c r="L2816" t="s">
        <v>37095</v>
      </c>
      <c r="M2816" t="s">
        <v>37575</v>
      </c>
      <c r="N2816" t="s">
        <v>37097</v>
      </c>
      <c r="O2816" t="s">
        <v>37098</v>
      </c>
      <c r="P2816" t="s">
        <v>37591</v>
      </c>
      <c r="Q2816">
        <v>34.016666666666701</v>
      </c>
      <c r="R2816">
        <v>130.933333333333</v>
      </c>
      <c r="S2816">
        <v>12</v>
      </c>
      <c r="T2816">
        <v>13.4770388858269</v>
      </c>
      <c r="U2816">
        <v>33.272697677473502</v>
      </c>
      <c r="V2816">
        <v>381</v>
      </c>
      <c r="W2816">
        <v>13.5</v>
      </c>
    </row>
    <row r="2817" spans="1:23">
      <c r="A2817" t="s">
        <v>37574</v>
      </c>
      <c r="B2817" t="s">
        <v>6088</v>
      </c>
      <c r="C2817" t="s">
        <v>6090</v>
      </c>
      <c r="D2817">
        <v>2012</v>
      </c>
      <c r="E2817" t="s">
        <v>569</v>
      </c>
      <c r="F2817" t="s">
        <v>6092</v>
      </c>
      <c r="G2817">
        <v>21</v>
      </c>
      <c r="J2817">
        <v>21</v>
      </c>
      <c r="K2817" t="s">
        <v>37173</v>
      </c>
      <c r="L2817" t="s">
        <v>37095</v>
      </c>
      <c r="M2817" t="s">
        <v>37575</v>
      </c>
      <c r="N2817" t="s">
        <v>37097</v>
      </c>
      <c r="O2817" t="s">
        <v>37098</v>
      </c>
      <c r="P2817" t="s">
        <v>37591</v>
      </c>
      <c r="Q2817">
        <v>34.016666666666701</v>
      </c>
      <c r="R2817">
        <v>130.933333333333</v>
      </c>
      <c r="S2817">
        <v>12</v>
      </c>
      <c r="T2817">
        <v>13.781340400195299</v>
      </c>
      <c r="U2817">
        <v>26.856264938788399</v>
      </c>
      <c r="V2817">
        <v>381</v>
      </c>
      <c r="W2817">
        <v>13.75</v>
      </c>
    </row>
    <row r="2818" spans="1:23">
      <c r="A2818" t="s">
        <v>37574</v>
      </c>
      <c r="B2818" t="s">
        <v>6088</v>
      </c>
      <c r="C2818" t="s">
        <v>6090</v>
      </c>
      <c r="D2818">
        <v>2012</v>
      </c>
      <c r="E2818" t="s">
        <v>569</v>
      </c>
      <c r="F2818" t="s">
        <v>6092</v>
      </c>
      <c r="G2818">
        <v>21</v>
      </c>
      <c r="J2818">
        <v>21</v>
      </c>
      <c r="K2818" t="s">
        <v>37173</v>
      </c>
      <c r="L2818" t="s">
        <v>37095</v>
      </c>
      <c r="M2818" t="s">
        <v>37575</v>
      </c>
      <c r="N2818" t="s">
        <v>37097</v>
      </c>
      <c r="O2818" t="s">
        <v>37098</v>
      </c>
      <c r="P2818" t="s">
        <v>37591</v>
      </c>
      <c r="Q2818">
        <v>34.016666666666701</v>
      </c>
      <c r="R2818">
        <v>130.933333333333</v>
      </c>
      <c r="S2818">
        <v>12</v>
      </c>
      <c r="T2818">
        <v>13.984733521998701</v>
      </c>
      <c r="U2818">
        <v>7.8002964198309996</v>
      </c>
      <c r="V2818">
        <v>381</v>
      </c>
      <c r="W2818">
        <v>14</v>
      </c>
    </row>
    <row r="2819" spans="1:23">
      <c r="A2819" t="s">
        <v>37574</v>
      </c>
      <c r="B2819" t="s">
        <v>6088</v>
      </c>
      <c r="C2819" t="s">
        <v>6090</v>
      </c>
      <c r="D2819">
        <v>2012</v>
      </c>
      <c r="E2819" t="s">
        <v>569</v>
      </c>
      <c r="F2819" t="s">
        <v>6092</v>
      </c>
      <c r="G2819">
        <v>21</v>
      </c>
      <c r="J2819">
        <v>21</v>
      </c>
      <c r="K2819" t="s">
        <v>37173</v>
      </c>
      <c r="L2819" t="s">
        <v>37095</v>
      </c>
      <c r="M2819" t="s">
        <v>37575</v>
      </c>
      <c r="N2819" t="s">
        <v>37097</v>
      </c>
      <c r="O2819" t="s">
        <v>37098</v>
      </c>
      <c r="P2819" t="s">
        <v>37591</v>
      </c>
      <c r="Q2819">
        <v>34.016666666666701</v>
      </c>
      <c r="R2819">
        <v>130.933333333333</v>
      </c>
      <c r="S2819">
        <v>12</v>
      </c>
      <c r="T2819">
        <v>14.2337947164164</v>
      </c>
      <c r="U2819">
        <v>2.8639638584838099</v>
      </c>
      <c r="V2819">
        <v>381</v>
      </c>
      <c r="W2819">
        <v>14.25</v>
      </c>
    </row>
    <row r="2820" spans="1:23">
      <c r="A2820" t="s">
        <v>37574</v>
      </c>
      <c r="B2820" t="s">
        <v>6088</v>
      </c>
      <c r="C2820" t="s">
        <v>6090</v>
      </c>
      <c r="D2820">
        <v>2012</v>
      </c>
      <c r="E2820" t="s">
        <v>569</v>
      </c>
      <c r="F2820" t="s">
        <v>6092</v>
      </c>
      <c r="G2820">
        <v>21</v>
      </c>
      <c r="J2820">
        <v>21</v>
      </c>
      <c r="K2820" t="s">
        <v>37173</v>
      </c>
      <c r="L2820" t="s">
        <v>37095</v>
      </c>
      <c r="M2820" t="s">
        <v>37575</v>
      </c>
      <c r="N2820" t="s">
        <v>37097</v>
      </c>
      <c r="O2820" t="s">
        <v>37098</v>
      </c>
      <c r="P2820" t="s">
        <v>37591</v>
      </c>
      <c r="Q2820">
        <v>34.016666666666701</v>
      </c>
      <c r="R2820">
        <v>130.933333333333</v>
      </c>
      <c r="S2820">
        <v>12</v>
      </c>
      <c r="T2820">
        <v>14.4700396083146</v>
      </c>
      <c r="U2820">
        <v>1.86904411743708</v>
      </c>
      <c r="V2820">
        <v>381</v>
      </c>
      <c r="W2820">
        <v>14.5</v>
      </c>
    </row>
    <row r="2821" spans="1:23">
      <c r="A2821" t="s">
        <v>37574</v>
      </c>
      <c r="B2821" t="s">
        <v>6088</v>
      </c>
      <c r="C2821" t="s">
        <v>6090</v>
      </c>
      <c r="D2821">
        <v>2012</v>
      </c>
      <c r="E2821" t="s">
        <v>569</v>
      </c>
      <c r="F2821" t="s">
        <v>6092</v>
      </c>
      <c r="G2821">
        <v>21</v>
      </c>
      <c r="J2821">
        <v>21</v>
      </c>
      <c r="K2821" t="s">
        <v>37173</v>
      </c>
      <c r="L2821" t="s">
        <v>37095</v>
      </c>
      <c r="M2821" t="s">
        <v>37575</v>
      </c>
      <c r="N2821" t="s">
        <v>37097</v>
      </c>
      <c r="O2821" t="s">
        <v>37098</v>
      </c>
      <c r="P2821" t="s">
        <v>37591</v>
      </c>
      <c r="Q2821">
        <v>34.016666666666701</v>
      </c>
      <c r="R2821">
        <v>130.933333333333</v>
      </c>
      <c r="S2821">
        <v>12</v>
      </c>
      <c r="T2821">
        <v>15.973225122009</v>
      </c>
      <c r="U2821">
        <v>3.9419839567763901</v>
      </c>
      <c r="V2821">
        <v>381</v>
      </c>
      <c r="W2821">
        <v>16</v>
      </c>
    </row>
    <row r="2822" spans="1:23">
      <c r="A2822" t="s">
        <v>37574</v>
      </c>
      <c r="B2822" t="s">
        <v>6088</v>
      </c>
      <c r="C2822" t="s">
        <v>6090</v>
      </c>
      <c r="D2822">
        <v>2012</v>
      </c>
      <c r="E2822" t="s">
        <v>569</v>
      </c>
      <c r="F2822" t="s">
        <v>6092</v>
      </c>
      <c r="G2822">
        <v>21</v>
      </c>
      <c r="J2822">
        <v>21</v>
      </c>
      <c r="K2822" t="s">
        <v>37173</v>
      </c>
      <c r="L2822" t="s">
        <v>37095</v>
      </c>
      <c r="M2822" t="s">
        <v>37575</v>
      </c>
      <c r="N2822" t="s">
        <v>37097</v>
      </c>
      <c r="O2822" t="s">
        <v>37098</v>
      </c>
      <c r="P2822" t="s">
        <v>37592</v>
      </c>
      <c r="Q2822">
        <v>30.716666666666701</v>
      </c>
      <c r="R2822">
        <v>130.96666666666701</v>
      </c>
      <c r="S2822">
        <v>12</v>
      </c>
      <c r="T2822">
        <v>8</v>
      </c>
      <c r="U2822">
        <v>96.246835799066204</v>
      </c>
      <c r="V2822">
        <v>381</v>
      </c>
      <c r="W2822">
        <v>8</v>
      </c>
    </row>
    <row r="2823" spans="1:23">
      <c r="A2823" t="s">
        <v>37574</v>
      </c>
      <c r="B2823" t="s">
        <v>6088</v>
      </c>
      <c r="C2823" t="s">
        <v>6090</v>
      </c>
      <c r="D2823">
        <v>2012</v>
      </c>
      <c r="E2823" t="s">
        <v>569</v>
      </c>
      <c r="F2823" t="s">
        <v>6092</v>
      </c>
      <c r="G2823">
        <v>21</v>
      </c>
      <c r="J2823">
        <v>21</v>
      </c>
      <c r="K2823" t="s">
        <v>37173</v>
      </c>
      <c r="L2823" t="s">
        <v>37095</v>
      </c>
      <c r="M2823" t="s">
        <v>37575</v>
      </c>
      <c r="N2823" t="s">
        <v>37097</v>
      </c>
      <c r="O2823" t="s">
        <v>37098</v>
      </c>
      <c r="P2823" t="s">
        <v>37592</v>
      </c>
      <c r="Q2823">
        <v>30.716666666666701</v>
      </c>
      <c r="R2823">
        <v>130.96666666666701</v>
      </c>
      <c r="S2823">
        <v>12</v>
      </c>
      <c r="T2823">
        <v>12</v>
      </c>
      <c r="U2823">
        <v>81.564943466276603</v>
      </c>
      <c r="V2823">
        <v>381</v>
      </c>
      <c r="W2823">
        <v>12</v>
      </c>
    </row>
    <row r="2824" spans="1:23">
      <c r="A2824" t="s">
        <v>37574</v>
      </c>
      <c r="B2824" t="s">
        <v>6088</v>
      </c>
      <c r="C2824" t="s">
        <v>6090</v>
      </c>
      <c r="D2824">
        <v>2012</v>
      </c>
      <c r="E2824" t="s">
        <v>569</v>
      </c>
      <c r="F2824" t="s">
        <v>6092</v>
      </c>
      <c r="G2824">
        <v>21</v>
      </c>
      <c r="J2824">
        <v>21</v>
      </c>
      <c r="K2824" t="s">
        <v>37173</v>
      </c>
      <c r="L2824" t="s">
        <v>37095</v>
      </c>
      <c r="M2824" t="s">
        <v>37575</v>
      </c>
      <c r="N2824" t="s">
        <v>37097</v>
      </c>
      <c r="O2824" t="s">
        <v>37098</v>
      </c>
      <c r="P2824" t="s">
        <v>37592</v>
      </c>
      <c r="Q2824">
        <v>30.716666666666701</v>
      </c>
      <c r="R2824">
        <v>130.96666666666701</v>
      </c>
      <c r="S2824">
        <v>12</v>
      </c>
      <c r="T2824">
        <v>12.524137931034399</v>
      </c>
      <c r="U2824">
        <v>62.336727231816397</v>
      </c>
      <c r="V2824">
        <v>381</v>
      </c>
      <c r="W2824">
        <v>12.5</v>
      </c>
    </row>
    <row r="2825" spans="1:23">
      <c r="A2825" t="s">
        <v>37574</v>
      </c>
      <c r="B2825" t="s">
        <v>6088</v>
      </c>
      <c r="C2825" t="s">
        <v>6090</v>
      </c>
      <c r="D2825">
        <v>2012</v>
      </c>
      <c r="E2825" t="s">
        <v>569</v>
      </c>
      <c r="F2825" t="s">
        <v>6092</v>
      </c>
      <c r="G2825">
        <v>21</v>
      </c>
      <c r="J2825">
        <v>21</v>
      </c>
      <c r="K2825" t="s">
        <v>37173</v>
      </c>
      <c r="L2825" t="s">
        <v>37095</v>
      </c>
      <c r="M2825" t="s">
        <v>37575</v>
      </c>
      <c r="N2825" t="s">
        <v>37097</v>
      </c>
      <c r="O2825" t="s">
        <v>37098</v>
      </c>
      <c r="P2825" t="s">
        <v>37592</v>
      </c>
      <c r="Q2825">
        <v>30.716666666666701</v>
      </c>
      <c r="R2825">
        <v>130.96666666666701</v>
      </c>
      <c r="S2825">
        <v>12</v>
      </c>
      <c r="T2825">
        <v>12.7586206896551</v>
      </c>
      <c r="U2825">
        <v>42.117905158350602</v>
      </c>
      <c r="V2825">
        <v>381</v>
      </c>
      <c r="W2825">
        <v>12.75</v>
      </c>
    </row>
    <row r="2826" spans="1:23">
      <c r="A2826" t="s">
        <v>37574</v>
      </c>
      <c r="B2826" t="s">
        <v>6088</v>
      </c>
      <c r="C2826" t="s">
        <v>6090</v>
      </c>
      <c r="D2826">
        <v>2012</v>
      </c>
      <c r="E2826" t="s">
        <v>569</v>
      </c>
      <c r="F2826" t="s">
        <v>6092</v>
      </c>
      <c r="G2826">
        <v>21</v>
      </c>
      <c r="J2826">
        <v>21</v>
      </c>
      <c r="K2826" t="s">
        <v>37173</v>
      </c>
      <c r="L2826" t="s">
        <v>37095</v>
      </c>
      <c r="M2826" t="s">
        <v>37575</v>
      </c>
      <c r="N2826" t="s">
        <v>37097</v>
      </c>
      <c r="O2826" t="s">
        <v>37098</v>
      </c>
      <c r="P2826" t="s">
        <v>37592</v>
      </c>
      <c r="Q2826">
        <v>30.716666666666701</v>
      </c>
      <c r="R2826">
        <v>130.96666666666701</v>
      </c>
      <c r="S2826">
        <v>12</v>
      </c>
      <c r="T2826">
        <v>13.0068965517241</v>
      </c>
      <c r="U2826">
        <v>24.183495527929299</v>
      </c>
      <c r="V2826">
        <v>381</v>
      </c>
      <c r="W2826">
        <v>13</v>
      </c>
    </row>
    <row r="2827" spans="1:23">
      <c r="A2827" t="s">
        <v>37574</v>
      </c>
      <c r="B2827" t="s">
        <v>6088</v>
      </c>
      <c r="C2827" t="s">
        <v>6090</v>
      </c>
      <c r="D2827">
        <v>2012</v>
      </c>
      <c r="E2827" t="s">
        <v>569</v>
      </c>
      <c r="F2827" t="s">
        <v>6092</v>
      </c>
      <c r="G2827">
        <v>21</v>
      </c>
      <c r="J2827">
        <v>21</v>
      </c>
      <c r="K2827" t="s">
        <v>37173</v>
      </c>
      <c r="L2827" t="s">
        <v>37095</v>
      </c>
      <c r="M2827" t="s">
        <v>37575</v>
      </c>
      <c r="N2827" t="s">
        <v>37097</v>
      </c>
      <c r="O2827" t="s">
        <v>37098</v>
      </c>
      <c r="P2827" t="s">
        <v>37592</v>
      </c>
      <c r="Q2827">
        <v>30.716666666666701</v>
      </c>
      <c r="R2827">
        <v>130.96666666666701</v>
      </c>
      <c r="S2827">
        <v>12</v>
      </c>
      <c r="T2827">
        <v>13.241379310344801</v>
      </c>
      <c r="U2827">
        <v>14.4051302244473</v>
      </c>
      <c r="V2827">
        <v>381</v>
      </c>
      <c r="W2827">
        <v>13.25</v>
      </c>
    </row>
    <row r="2828" spans="1:23">
      <c r="A2828" t="s">
        <v>37574</v>
      </c>
      <c r="B2828" t="s">
        <v>6088</v>
      </c>
      <c r="C2828" t="s">
        <v>6090</v>
      </c>
      <c r="D2828">
        <v>2012</v>
      </c>
      <c r="E2828" t="s">
        <v>569</v>
      </c>
      <c r="F2828" t="s">
        <v>6092</v>
      </c>
      <c r="G2828">
        <v>21</v>
      </c>
      <c r="J2828">
        <v>21</v>
      </c>
      <c r="K2828" t="s">
        <v>37173</v>
      </c>
      <c r="L2828" t="s">
        <v>37095</v>
      </c>
      <c r="M2828" t="s">
        <v>37575</v>
      </c>
      <c r="N2828" t="s">
        <v>37097</v>
      </c>
      <c r="O2828" t="s">
        <v>37098</v>
      </c>
      <c r="P2828" t="s">
        <v>37592</v>
      </c>
      <c r="Q2828">
        <v>30.716666666666701</v>
      </c>
      <c r="R2828">
        <v>130.96666666666701</v>
      </c>
      <c r="S2828">
        <v>12</v>
      </c>
      <c r="T2828">
        <v>13.475862068965499</v>
      </c>
      <c r="U2828">
        <v>7.4000112504921898</v>
      </c>
      <c r="V2828">
        <v>381</v>
      </c>
      <c r="W2828">
        <v>13.5</v>
      </c>
    </row>
    <row r="2829" spans="1:23">
      <c r="A2829" t="s">
        <v>37574</v>
      </c>
      <c r="B2829" t="s">
        <v>6088</v>
      </c>
      <c r="C2829" t="s">
        <v>6090</v>
      </c>
      <c r="D2829">
        <v>2012</v>
      </c>
      <c r="E2829" t="s">
        <v>569</v>
      </c>
      <c r="F2829" t="s">
        <v>6092</v>
      </c>
      <c r="G2829">
        <v>21</v>
      </c>
      <c r="J2829">
        <v>21</v>
      </c>
      <c r="K2829" t="s">
        <v>37173</v>
      </c>
      <c r="L2829" t="s">
        <v>37095</v>
      </c>
      <c r="M2829" t="s">
        <v>37575</v>
      </c>
      <c r="N2829" t="s">
        <v>37097</v>
      </c>
      <c r="O2829" t="s">
        <v>37098</v>
      </c>
      <c r="P2829" t="s">
        <v>37592</v>
      </c>
      <c r="Q2829">
        <v>30.716666666666701</v>
      </c>
      <c r="R2829">
        <v>130.96666666666701</v>
      </c>
      <c r="S2829">
        <v>12</v>
      </c>
      <c r="T2829">
        <v>13.737931034482701</v>
      </c>
      <c r="U2829">
        <v>5.7793778477808297</v>
      </c>
      <c r="V2829">
        <v>381</v>
      </c>
      <c r="W2829">
        <v>13.75</v>
      </c>
    </row>
    <row r="2830" spans="1:23">
      <c r="A2830" t="s">
        <v>37574</v>
      </c>
      <c r="B2830" t="s">
        <v>6088</v>
      </c>
      <c r="C2830" t="s">
        <v>6090</v>
      </c>
      <c r="D2830">
        <v>2012</v>
      </c>
      <c r="E2830" t="s">
        <v>569</v>
      </c>
      <c r="F2830" t="s">
        <v>6092</v>
      </c>
      <c r="G2830">
        <v>21</v>
      </c>
      <c r="J2830">
        <v>21</v>
      </c>
      <c r="K2830" t="s">
        <v>37173</v>
      </c>
      <c r="L2830" t="s">
        <v>37095</v>
      </c>
      <c r="M2830" t="s">
        <v>37575</v>
      </c>
      <c r="N2830" t="s">
        <v>37097</v>
      </c>
      <c r="O2830" t="s">
        <v>37098</v>
      </c>
      <c r="P2830" t="s">
        <v>37592</v>
      </c>
      <c r="Q2830">
        <v>30.716666666666701</v>
      </c>
      <c r="R2830">
        <v>130.96666666666701</v>
      </c>
      <c r="S2830">
        <v>12</v>
      </c>
      <c r="T2830">
        <v>14.013793103448201</v>
      </c>
      <c r="U2830">
        <v>6.9325532992068304</v>
      </c>
      <c r="V2830">
        <v>381</v>
      </c>
      <c r="W2830">
        <v>14</v>
      </c>
    </row>
    <row r="2831" spans="1:23">
      <c r="A2831" t="s">
        <v>37574</v>
      </c>
      <c r="B2831" t="s">
        <v>6088</v>
      </c>
      <c r="C2831" t="s">
        <v>6090</v>
      </c>
      <c r="D2831">
        <v>2012</v>
      </c>
      <c r="E2831" t="s">
        <v>569</v>
      </c>
      <c r="F2831" t="s">
        <v>6092</v>
      </c>
      <c r="G2831">
        <v>21</v>
      </c>
      <c r="J2831">
        <v>21</v>
      </c>
      <c r="K2831" t="s">
        <v>37173</v>
      </c>
      <c r="L2831" t="s">
        <v>37095</v>
      </c>
      <c r="M2831" t="s">
        <v>37575</v>
      </c>
      <c r="N2831" t="s">
        <v>37097</v>
      </c>
      <c r="O2831" t="s">
        <v>37098</v>
      </c>
      <c r="P2831" t="s">
        <v>37592</v>
      </c>
      <c r="Q2831">
        <v>30.716666666666701</v>
      </c>
      <c r="R2831">
        <v>130.96666666666701</v>
      </c>
      <c r="S2831">
        <v>12</v>
      </c>
      <c r="T2831">
        <v>14.248275862068899</v>
      </c>
      <c r="U2831">
        <v>3.5163413399336001</v>
      </c>
      <c r="V2831">
        <v>381</v>
      </c>
      <c r="W2831">
        <v>14.25</v>
      </c>
    </row>
    <row r="2832" spans="1:23">
      <c r="A2832" t="s">
        <v>37574</v>
      </c>
      <c r="B2832" t="s">
        <v>6088</v>
      </c>
      <c r="C2832" t="s">
        <v>6090</v>
      </c>
      <c r="D2832">
        <v>2012</v>
      </c>
      <c r="E2832" t="s">
        <v>569</v>
      </c>
      <c r="F2832" t="s">
        <v>6092</v>
      </c>
      <c r="G2832">
        <v>21</v>
      </c>
      <c r="J2832">
        <v>21</v>
      </c>
      <c r="K2832" t="s">
        <v>37173</v>
      </c>
      <c r="L2832" t="s">
        <v>37095</v>
      </c>
      <c r="M2832" t="s">
        <v>37575</v>
      </c>
      <c r="N2832" t="s">
        <v>37097</v>
      </c>
      <c r="O2832" t="s">
        <v>37098</v>
      </c>
      <c r="P2832" t="s">
        <v>37592</v>
      </c>
      <c r="Q2832">
        <v>30.716666666666701</v>
      </c>
      <c r="R2832">
        <v>130.96666666666701</v>
      </c>
      <c r="S2832">
        <v>12</v>
      </c>
      <c r="T2832">
        <v>14.4965517241379</v>
      </c>
      <c r="U2832">
        <v>2.2214096866737898</v>
      </c>
      <c r="V2832">
        <v>381</v>
      </c>
      <c r="W2832">
        <v>14.5</v>
      </c>
    </row>
    <row r="2833" spans="1:23">
      <c r="A2833" t="s">
        <v>37574</v>
      </c>
      <c r="B2833" t="s">
        <v>6088</v>
      </c>
      <c r="C2833" t="s">
        <v>6090</v>
      </c>
      <c r="D2833">
        <v>2012</v>
      </c>
      <c r="E2833" t="s">
        <v>569</v>
      </c>
      <c r="F2833" t="s">
        <v>6092</v>
      </c>
      <c r="G2833">
        <v>21</v>
      </c>
      <c r="J2833">
        <v>21</v>
      </c>
      <c r="K2833" t="s">
        <v>37173</v>
      </c>
      <c r="L2833" t="s">
        <v>37095</v>
      </c>
      <c r="M2833" t="s">
        <v>37575</v>
      </c>
      <c r="N2833" t="s">
        <v>37097</v>
      </c>
      <c r="O2833" t="s">
        <v>37098</v>
      </c>
      <c r="P2833" t="s">
        <v>37592</v>
      </c>
      <c r="Q2833">
        <v>30.716666666666701</v>
      </c>
      <c r="R2833">
        <v>130.96666666666701</v>
      </c>
      <c r="S2833">
        <v>12</v>
      </c>
      <c r="T2833">
        <v>16</v>
      </c>
      <c r="U2833">
        <v>1.79332845812002</v>
      </c>
      <c r="V2833">
        <v>381</v>
      </c>
      <c r="W2833">
        <v>16</v>
      </c>
    </row>
    <row r="2834" spans="1:23">
      <c r="A2834" t="s">
        <v>37574</v>
      </c>
      <c r="B2834" t="s">
        <v>6088</v>
      </c>
      <c r="C2834" t="s">
        <v>6090</v>
      </c>
      <c r="D2834">
        <v>2012</v>
      </c>
      <c r="E2834" t="s">
        <v>569</v>
      </c>
      <c r="F2834" t="s">
        <v>6092</v>
      </c>
      <c r="G2834">
        <v>21</v>
      </c>
      <c r="J2834">
        <v>21</v>
      </c>
      <c r="K2834" t="s">
        <v>37173</v>
      </c>
      <c r="L2834" t="s">
        <v>37095</v>
      </c>
      <c r="M2834" t="s">
        <v>37575</v>
      </c>
      <c r="N2834" t="s">
        <v>37097</v>
      </c>
      <c r="O2834" t="s">
        <v>37098</v>
      </c>
      <c r="P2834" t="s">
        <v>37593</v>
      </c>
      <c r="Q2834">
        <v>35.633333333333297</v>
      </c>
      <c r="R2834">
        <v>139.63333333333301</v>
      </c>
      <c r="S2834">
        <v>12</v>
      </c>
      <c r="T2834">
        <v>7.9694656488549596</v>
      </c>
      <c r="U2834">
        <v>94.926844783714998</v>
      </c>
      <c r="V2834">
        <v>381</v>
      </c>
      <c r="W2834">
        <v>8</v>
      </c>
    </row>
    <row r="2835" spans="1:23">
      <c r="A2835" t="s">
        <v>37574</v>
      </c>
      <c r="B2835" t="s">
        <v>6088</v>
      </c>
      <c r="C2835" t="s">
        <v>6090</v>
      </c>
      <c r="D2835">
        <v>2012</v>
      </c>
      <c r="E2835" t="s">
        <v>569</v>
      </c>
      <c r="F2835" t="s">
        <v>6092</v>
      </c>
      <c r="G2835">
        <v>21</v>
      </c>
      <c r="J2835">
        <v>21</v>
      </c>
      <c r="K2835" t="s">
        <v>37173</v>
      </c>
      <c r="L2835" t="s">
        <v>37095</v>
      </c>
      <c r="M2835" t="s">
        <v>37575</v>
      </c>
      <c r="N2835" t="s">
        <v>37097</v>
      </c>
      <c r="O2835" t="s">
        <v>37098</v>
      </c>
      <c r="P2835" t="s">
        <v>37593</v>
      </c>
      <c r="Q2835">
        <v>35.633333333333297</v>
      </c>
      <c r="R2835">
        <v>139.63333333333301</v>
      </c>
      <c r="S2835">
        <v>12</v>
      </c>
      <c r="T2835">
        <v>11.9847328244274</v>
      </c>
      <c r="U2835">
        <v>92.662697754176307</v>
      </c>
      <c r="V2835">
        <v>381</v>
      </c>
      <c r="W2835">
        <v>12</v>
      </c>
    </row>
    <row r="2836" spans="1:23">
      <c r="A2836" t="s">
        <v>37574</v>
      </c>
      <c r="B2836" t="s">
        <v>6088</v>
      </c>
      <c r="C2836" t="s">
        <v>6090</v>
      </c>
      <c r="D2836">
        <v>2012</v>
      </c>
      <c r="E2836" t="s">
        <v>569</v>
      </c>
      <c r="F2836" t="s">
        <v>6092</v>
      </c>
      <c r="G2836">
        <v>21</v>
      </c>
      <c r="J2836">
        <v>21</v>
      </c>
      <c r="K2836" t="s">
        <v>37173</v>
      </c>
      <c r="L2836" t="s">
        <v>37095</v>
      </c>
      <c r="M2836" t="s">
        <v>37575</v>
      </c>
      <c r="N2836" t="s">
        <v>37097</v>
      </c>
      <c r="O2836" t="s">
        <v>37098</v>
      </c>
      <c r="P2836" t="s">
        <v>37593</v>
      </c>
      <c r="Q2836">
        <v>35.633333333333297</v>
      </c>
      <c r="R2836">
        <v>139.63333333333301</v>
      </c>
      <c r="S2836">
        <v>12</v>
      </c>
      <c r="T2836">
        <v>12.503816793893099</v>
      </c>
      <c r="U2836">
        <v>80.899090054209495</v>
      </c>
      <c r="V2836">
        <v>381</v>
      </c>
      <c r="W2836">
        <v>12.5</v>
      </c>
    </row>
    <row r="2837" spans="1:23">
      <c r="A2837" t="s">
        <v>37574</v>
      </c>
      <c r="B2837" t="s">
        <v>6088</v>
      </c>
      <c r="C2837" t="s">
        <v>6090</v>
      </c>
      <c r="D2837">
        <v>2012</v>
      </c>
      <c r="E2837" t="s">
        <v>569</v>
      </c>
      <c r="F2837" t="s">
        <v>6092</v>
      </c>
      <c r="G2837">
        <v>21</v>
      </c>
      <c r="J2837">
        <v>21</v>
      </c>
      <c r="K2837" t="s">
        <v>37173</v>
      </c>
      <c r="L2837" t="s">
        <v>37095</v>
      </c>
      <c r="M2837" t="s">
        <v>37575</v>
      </c>
      <c r="N2837" t="s">
        <v>37097</v>
      </c>
      <c r="O2837" t="s">
        <v>37098</v>
      </c>
      <c r="P2837" t="s">
        <v>37593</v>
      </c>
      <c r="Q2837">
        <v>35.633333333333297</v>
      </c>
      <c r="R2837">
        <v>139.63333333333301</v>
      </c>
      <c r="S2837">
        <v>12</v>
      </c>
      <c r="T2837">
        <v>12.7175572519083</v>
      </c>
      <c r="U2837">
        <v>84.345959176900095</v>
      </c>
      <c r="V2837">
        <v>381</v>
      </c>
      <c r="W2837">
        <v>12.75</v>
      </c>
    </row>
    <row r="2838" spans="1:23">
      <c r="A2838" t="s">
        <v>37574</v>
      </c>
      <c r="B2838" t="s">
        <v>6088</v>
      </c>
      <c r="C2838" t="s">
        <v>6090</v>
      </c>
      <c r="D2838">
        <v>2012</v>
      </c>
      <c r="E2838" t="s">
        <v>569</v>
      </c>
      <c r="F2838" t="s">
        <v>6092</v>
      </c>
      <c r="G2838">
        <v>21</v>
      </c>
      <c r="J2838">
        <v>21</v>
      </c>
      <c r="K2838" t="s">
        <v>37173</v>
      </c>
      <c r="L2838" t="s">
        <v>37095</v>
      </c>
      <c r="M2838" t="s">
        <v>37575</v>
      </c>
      <c r="N2838" t="s">
        <v>37097</v>
      </c>
      <c r="O2838" t="s">
        <v>37098</v>
      </c>
      <c r="P2838" t="s">
        <v>37593</v>
      </c>
      <c r="Q2838">
        <v>35.633333333333297</v>
      </c>
      <c r="R2838">
        <v>139.63333333333301</v>
      </c>
      <c r="S2838">
        <v>12</v>
      </c>
      <c r="T2838">
        <v>13.0076335877862</v>
      </c>
      <c r="U2838">
        <v>83.265571412766803</v>
      </c>
      <c r="V2838">
        <v>381</v>
      </c>
      <c r="W2838">
        <v>13</v>
      </c>
    </row>
    <row r="2839" spans="1:23">
      <c r="A2839" t="s">
        <v>37574</v>
      </c>
      <c r="B2839" t="s">
        <v>6088</v>
      </c>
      <c r="C2839" t="s">
        <v>6090</v>
      </c>
      <c r="D2839">
        <v>2012</v>
      </c>
      <c r="E2839" t="s">
        <v>569</v>
      </c>
      <c r="F2839" t="s">
        <v>6092</v>
      </c>
      <c r="G2839">
        <v>21</v>
      </c>
      <c r="J2839">
        <v>21</v>
      </c>
      <c r="K2839" t="s">
        <v>37173</v>
      </c>
      <c r="L2839" t="s">
        <v>37095</v>
      </c>
      <c r="M2839" t="s">
        <v>37575</v>
      </c>
      <c r="N2839" t="s">
        <v>37097</v>
      </c>
      <c r="O2839" t="s">
        <v>37098</v>
      </c>
      <c r="P2839" t="s">
        <v>37593</v>
      </c>
      <c r="Q2839">
        <v>35.633333333333297</v>
      </c>
      <c r="R2839">
        <v>139.63333333333301</v>
      </c>
      <c r="S2839">
        <v>12</v>
      </c>
      <c r="T2839">
        <v>13.251908396946501</v>
      </c>
      <c r="U2839">
        <v>57.1841464763801</v>
      </c>
      <c r="V2839">
        <v>381</v>
      </c>
      <c r="W2839">
        <v>13.25</v>
      </c>
    </row>
    <row r="2840" spans="1:23">
      <c r="A2840" t="s">
        <v>37574</v>
      </c>
      <c r="B2840" t="s">
        <v>6088</v>
      </c>
      <c r="C2840" t="s">
        <v>6090</v>
      </c>
      <c r="D2840">
        <v>2012</v>
      </c>
      <c r="E2840" t="s">
        <v>569</v>
      </c>
      <c r="F2840" t="s">
        <v>6092</v>
      </c>
      <c r="G2840">
        <v>21</v>
      </c>
      <c r="J2840">
        <v>21</v>
      </c>
      <c r="K2840" t="s">
        <v>37173</v>
      </c>
      <c r="L2840" t="s">
        <v>37095</v>
      </c>
      <c r="M2840" t="s">
        <v>37575</v>
      </c>
      <c r="N2840" t="s">
        <v>37097</v>
      </c>
      <c r="O2840" t="s">
        <v>37098</v>
      </c>
      <c r="P2840" t="s">
        <v>37593</v>
      </c>
      <c r="Q2840">
        <v>35.633333333333297</v>
      </c>
      <c r="R2840">
        <v>139.63333333333301</v>
      </c>
      <c r="S2840">
        <v>12</v>
      </c>
      <c r="T2840">
        <v>13.480916030534299</v>
      </c>
      <c r="U2840">
        <v>15.341506250691401</v>
      </c>
      <c r="V2840">
        <v>381</v>
      </c>
      <c r="W2840">
        <v>13.5</v>
      </c>
    </row>
    <row r="2841" spans="1:23">
      <c r="A2841" t="s">
        <v>37574</v>
      </c>
      <c r="B2841" t="s">
        <v>6088</v>
      </c>
      <c r="C2841" t="s">
        <v>6090</v>
      </c>
      <c r="D2841">
        <v>2012</v>
      </c>
      <c r="E2841" t="s">
        <v>569</v>
      </c>
      <c r="F2841" t="s">
        <v>6092</v>
      </c>
      <c r="G2841">
        <v>21</v>
      </c>
      <c r="J2841">
        <v>21</v>
      </c>
      <c r="K2841" t="s">
        <v>37173</v>
      </c>
      <c r="L2841" t="s">
        <v>37095</v>
      </c>
      <c r="M2841" t="s">
        <v>37575</v>
      </c>
      <c r="N2841" t="s">
        <v>37097</v>
      </c>
      <c r="O2841" t="s">
        <v>37098</v>
      </c>
      <c r="P2841" t="s">
        <v>37593</v>
      </c>
      <c r="Q2841">
        <v>35.633333333333297</v>
      </c>
      <c r="R2841">
        <v>139.63333333333301</v>
      </c>
      <c r="S2841">
        <v>12</v>
      </c>
      <c r="T2841">
        <v>13.7404580152671</v>
      </c>
      <c r="U2841">
        <v>17.340137183316699</v>
      </c>
      <c r="V2841">
        <v>381</v>
      </c>
      <c r="W2841">
        <v>13.75</v>
      </c>
    </row>
    <row r="2842" spans="1:23">
      <c r="A2842" t="s">
        <v>37574</v>
      </c>
      <c r="B2842" t="s">
        <v>6088</v>
      </c>
      <c r="C2842" t="s">
        <v>6090</v>
      </c>
      <c r="D2842">
        <v>2012</v>
      </c>
      <c r="E2842" t="s">
        <v>569</v>
      </c>
      <c r="F2842" t="s">
        <v>6092</v>
      </c>
      <c r="G2842">
        <v>21</v>
      </c>
      <c r="J2842">
        <v>21</v>
      </c>
      <c r="K2842" t="s">
        <v>37173</v>
      </c>
      <c r="L2842" t="s">
        <v>37095</v>
      </c>
      <c r="M2842" t="s">
        <v>37575</v>
      </c>
      <c r="N2842" t="s">
        <v>37097</v>
      </c>
      <c r="O2842" t="s">
        <v>37098</v>
      </c>
      <c r="P2842" t="s">
        <v>37593</v>
      </c>
      <c r="Q2842">
        <v>35.633333333333297</v>
      </c>
      <c r="R2842">
        <v>139.63333333333301</v>
      </c>
      <c r="S2842">
        <v>12</v>
      </c>
      <c r="T2842">
        <v>13.9847328244274</v>
      </c>
      <c r="U2842">
        <v>13.9036397831618</v>
      </c>
      <c r="V2842">
        <v>381</v>
      </c>
      <c r="W2842">
        <v>14</v>
      </c>
    </row>
    <row r="2843" spans="1:23">
      <c r="A2843" t="s">
        <v>37574</v>
      </c>
      <c r="B2843" t="s">
        <v>6088</v>
      </c>
      <c r="C2843" t="s">
        <v>6090</v>
      </c>
      <c r="D2843">
        <v>2012</v>
      </c>
      <c r="E2843" t="s">
        <v>569</v>
      </c>
      <c r="F2843" t="s">
        <v>6092</v>
      </c>
      <c r="G2843">
        <v>21</v>
      </c>
      <c r="J2843">
        <v>21</v>
      </c>
      <c r="K2843" t="s">
        <v>37173</v>
      </c>
      <c r="L2843" t="s">
        <v>37095</v>
      </c>
      <c r="M2843" t="s">
        <v>37575</v>
      </c>
      <c r="N2843" t="s">
        <v>37097</v>
      </c>
      <c r="O2843" t="s">
        <v>37098</v>
      </c>
      <c r="P2843" t="s">
        <v>37593</v>
      </c>
      <c r="Q2843">
        <v>35.633333333333297</v>
      </c>
      <c r="R2843">
        <v>139.63333333333301</v>
      </c>
      <c r="S2843">
        <v>12</v>
      </c>
      <c r="T2843">
        <v>14.2442748091603</v>
      </c>
      <c r="U2843">
        <v>3.58343013607699</v>
      </c>
      <c r="V2843">
        <v>381</v>
      </c>
      <c r="W2843">
        <v>14.25</v>
      </c>
    </row>
    <row r="2844" spans="1:23">
      <c r="A2844" t="s">
        <v>37574</v>
      </c>
      <c r="B2844" t="s">
        <v>6088</v>
      </c>
      <c r="C2844" t="s">
        <v>6090</v>
      </c>
      <c r="D2844">
        <v>2012</v>
      </c>
      <c r="E2844" t="s">
        <v>569</v>
      </c>
      <c r="F2844" t="s">
        <v>6092</v>
      </c>
      <c r="G2844">
        <v>21</v>
      </c>
      <c r="J2844">
        <v>21</v>
      </c>
      <c r="K2844" t="s">
        <v>37173</v>
      </c>
      <c r="L2844" t="s">
        <v>37095</v>
      </c>
      <c r="M2844" t="s">
        <v>37575</v>
      </c>
      <c r="N2844" t="s">
        <v>37097</v>
      </c>
      <c r="O2844" t="s">
        <v>37098</v>
      </c>
      <c r="P2844" t="s">
        <v>37593</v>
      </c>
      <c r="Q2844">
        <v>35.633333333333297</v>
      </c>
      <c r="R2844">
        <v>139.63333333333301</v>
      </c>
      <c r="S2844">
        <v>12</v>
      </c>
      <c r="T2844">
        <v>14.488549618320601</v>
      </c>
      <c r="U2844">
        <v>9.2049037504148501</v>
      </c>
      <c r="V2844">
        <v>381</v>
      </c>
      <c r="W2844">
        <v>14.5</v>
      </c>
    </row>
    <row r="2845" spans="1:23">
      <c r="A2845" t="s">
        <v>37574</v>
      </c>
      <c r="B2845" t="s">
        <v>6088</v>
      </c>
      <c r="C2845" t="s">
        <v>6090</v>
      </c>
      <c r="D2845">
        <v>2012</v>
      </c>
      <c r="E2845" t="s">
        <v>569</v>
      </c>
      <c r="F2845" t="s">
        <v>6092</v>
      </c>
      <c r="G2845">
        <v>21</v>
      </c>
      <c r="J2845">
        <v>21</v>
      </c>
      <c r="K2845" t="s">
        <v>37173</v>
      </c>
      <c r="L2845" t="s">
        <v>37095</v>
      </c>
      <c r="M2845" t="s">
        <v>37575</v>
      </c>
      <c r="N2845" t="s">
        <v>37097</v>
      </c>
      <c r="O2845" t="s">
        <v>37098</v>
      </c>
      <c r="P2845" t="s">
        <v>37593</v>
      </c>
      <c r="Q2845">
        <v>35.633333333333297</v>
      </c>
      <c r="R2845">
        <v>139.63333333333301</v>
      </c>
      <c r="S2845">
        <v>12</v>
      </c>
      <c r="T2845">
        <v>16</v>
      </c>
      <c r="U2845">
        <v>0.72463768115940697</v>
      </c>
      <c r="V2845">
        <v>381</v>
      </c>
      <c r="W2845">
        <v>16</v>
      </c>
    </row>
    <row r="2846" spans="1:23">
      <c r="A2846" t="s">
        <v>37574</v>
      </c>
      <c r="B2846" t="s">
        <v>6088</v>
      </c>
      <c r="C2846" t="s">
        <v>6090</v>
      </c>
      <c r="D2846">
        <v>2012</v>
      </c>
      <c r="E2846" t="s">
        <v>569</v>
      </c>
      <c r="F2846" t="s">
        <v>6092</v>
      </c>
      <c r="G2846">
        <v>21</v>
      </c>
      <c r="J2846">
        <v>21</v>
      </c>
      <c r="K2846" t="s">
        <v>37173</v>
      </c>
      <c r="L2846" t="s">
        <v>37095</v>
      </c>
      <c r="M2846" t="s">
        <v>37575</v>
      </c>
      <c r="N2846" t="s">
        <v>37097</v>
      </c>
      <c r="O2846" t="s">
        <v>37098</v>
      </c>
      <c r="P2846" t="s">
        <v>37594</v>
      </c>
      <c r="Q2846">
        <v>36.533333333333303</v>
      </c>
      <c r="R2846">
        <v>139.86666666666699</v>
      </c>
      <c r="S2846">
        <v>12</v>
      </c>
      <c r="T2846">
        <v>8.0146520146520093</v>
      </c>
      <c r="U2846">
        <v>93.368237347294894</v>
      </c>
      <c r="V2846">
        <v>381</v>
      </c>
      <c r="W2846">
        <v>8</v>
      </c>
    </row>
    <row r="2847" spans="1:23">
      <c r="A2847" t="s">
        <v>37574</v>
      </c>
      <c r="B2847" t="s">
        <v>6088</v>
      </c>
      <c r="C2847" t="s">
        <v>6090</v>
      </c>
      <c r="D2847">
        <v>2012</v>
      </c>
      <c r="E2847" t="s">
        <v>569</v>
      </c>
      <c r="F2847" t="s">
        <v>6092</v>
      </c>
      <c r="G2847">
        <v>21</v>
      </c>
      <c r="J2847">
        <v>21</v>
      </c>
      <c r="K2847" t="s">
        <v>37173</v>
      </c>
      <c r="L2847" t="s">
        <v>37095</v>
      </c>
      <c r="M2847" t="s">
        <v>37575</v>
      </c>
      <c r="N2847" t="s">
        <v>37097</v>
      </c>
      <c r="O2847" t="s">
        <v>37098</v>
      </c>
      <c r="P2847" t="s">
        <v>37594</v>
      </c>
      <c r="Q2847">
        <v>36.533333333333303</v>
      </c>
      <c r="R2847">
        <v>139.86666666666699</v>
      </c>
      <c r="S2847">
        <v>12</v>
      </c>
      <c r="T2847">
        <v>11.9853479853479</v>
      </c>
      <c r="U2847">
        <v>99.825479930191904</v>
      </c>
      <c r="V2847">
        <v>381</v>
      </c>
      <c r="W2847">
        <v>12</v>
      </c>
    </row>
    <row r="2848" spans="1:23">
      <c r="A2848" t="s">
        <v>37574</v>
      </c>
      <c r="B2848" t="s">
        <v>6088</v>
      </c>
      <c r="C2848" t="s">
        <v>6090</v>
      </c>
      <c r="D2848">
        <v>2012</v>
      </c>
      <c r="E2848" t="s">
        <v>569</v>
      </c>
      <c r="F2848" t="s">
        <v>6092</v>
      </c>
      <c r="G2848">
        <v>21</v>
      </c>
      <c r="J2848">
        <v>21</v>
      </c>
      <c r="K2848" t="s">
        <v>37173</v>
      </c>
      <c r="L2848" t="s">
        <v>37095</v>
      </c>
      <c r="M2848" t="s">
        <v>37575</v>
      </c>
      <c r="N2848" t="s">
        <v>37097</v>
      </c>
      <c r="O2848" t="s">
        <v>37098</v>
      </c>
      <c r="P2848" t="s">
        <v>37594</v>
      </c>
      <c r="Q2848">
        <v>36.533333333333303</v>
      </c>
      <c r="R2848">
        <v>139.86666666666699</v>
      </c>
      <c r="S2848">
        <v>12</v>
      </c>
      <c r="T2848">
        <v>12.4981684981685</v>
      </c>
      <c r="U2848">
        <v>94.938917975567193</v>
      </c>
      <c r="V2848">
        <v>381</v>
      </c>
      <c r="W2848">
        <v>12.5</v>
      </c>
    </row>
    <row r="2849" spans="1:23">
      <c r="A2849" t="s">
        <v>37574</v>
      </c>
      <c r="B2849" t="s">
        <v>6088</v>
      </c>
      <c r="C2849" t="s">
        <v>6090</v>
      </c>
      <c r="D2849">
        <v>2012</v>
      </c>
      <c r="E2849" t="s">
        <v>569</v>
      </c>
      <c r="F2849" t="s">
        <v>6092</v>
      </c>
      <c r="G2849">
        <v>21</v>
      </c>
      <c r="J2849">
        <v>21</v>
      </c>
      <c r="K2849" t="s">
        <v>37173</v>
      </c>
      <c r="L2849" t="s">
        <v>37095</v>
      </c>
      <c r="M2849" t="s">
        <v>37575</v>
      </c>
      <c r="N2849" t="s">
        <v>37097</v>
      </c>
      <c r="O2849" t="s">
        <v>37098</v>
      </c>
      <c r="P2849" t="s">
        <v>37594</v>
      </c>
      <c r="Q2849">
        <v>36.533333333333303</v>
      </c>
      <c r="R2849">
        <v>139.86666666666699</v>
      </c>
      <c r="S2849">
        <v>12</v>
      </c>
      <c r="T2849">
        <v>12.717948717948699</v>
      </c>
      <c r="U2849">
        <v>98.429319371727701</v>
      </c>
      <c r="V2849">
        <v>381</v>
      </c>
      <c r="W2849">
        <v>12.75</v>
      </c>
    </row>
    <row r="2850" spans="1:23">
      <c r="A2850" t="s">
        <v>37574</v>
      </c>
      <c r="B2850" t="s">
        <v>6088</v>
      </c>
      <c r="C2850" t="s">
        <v>6090</v>
      </c>
      <c r="D2850">
        <v>2012</v>
      </c>
      <c r="E2850" t="s">
        <v>569</v>
      </c>
      <c r="F2850" t="s">
        <v>6092</v>
      </c>
      <c r="G2850">
        <v>21</v>
      </c>
      <c r="J2850">
        <v>21</v>
      </c>
      <c r="K2850" t="s">
        <v>37173</v>
      </c>
      <c r="L2850" t="s">
        <v>37095</v>
      </c>
      <c r="M2850" t="s">
        <v>37575</v>
      </c>
      <c r="N2850" t="s">
        <v>37097</v>
      </c>
      <c r="O2850" t="s">
        <v>37098</v>
      </c>
      <c r="P2850" t="s">
        <v>37594</v>
      </c>
      <c r="Q2850">
        <v>36.533333333333303</v>
      </c>
      <c r="R2850">
        <v>139.86666666666699</v>
      </c>
      <c r="S2850">
        <v>12</v>
      </c>
      <c r="T2850">
        <v>12.9816849816849</v>
      </c>
      <c r="U2850">
        <v>93.019197207678801</v>
      </c>
      <c r="V2850">
        <v>381</v>
      </c>
      <c r="W2850">
        <v>13</v>
      </c>
    </row>
    <row r="2851" spans="1:23">
      <c r="A2851" t="s">
        <v>37574</v>
      </c>
      <c r="B2851" t="s">
        <v>6088</v>
      </c>
      <c r="C2851" t="s">
        <v>6090</v>
      </c>
      <c r="D2851">
        <v>2012</v>
      </c>
      <c r="E2851" t="s">
        <v>569</v>
      </c>
      <c r="F2851" t="s">
        <v>6092</v>
      </c>
      <c r="G2851">
        <v>21</v>
      </c>
      <c r="J2851">
        <v>21</v>
      </c>
      <c r="K2851" t="s">
        <v>37173</v>
      </c>
      <c r="L2851" t="s">
        <v>37095</v>
      </c>
      <c r="M2851" t="s">
        <v>37575</v>
      </c>
      <c r="N2851" t="s">
        <v>37097</v>
      </c>
      <c r="O2851" t="s">
        <v>37098</v>
      </c>
      <c r="P2851" t="s">
        <v>37594</v>
      </c>
      <c r="Q2851">
        <v>36.533333333333303</v>
      </c>
      <c r="R2851">
        <v>139.86666666666699</v>
      </c>
      <c r="S2851">
        <v>12</v>
      </c>
      <c r="T2851">
        <v>13.2454212454212</v>
      </c>
      <c r="U2851">
        <v>80.279232111692806</v>
      </c>
      <c r="V2851">
        <v>381</v>
      </c>
      <c r="W2851">
        <v>13.25</v>
      </c>
    </row>
    <row r="2852" spans="1:23">
      <c r="A2852" t="s">
        <v>37574</v>
      </c>
      <c r="B2852" t="s">
        <v>6088</v>
      </c>
      <c r="C2852" t="s">
        <v>6090</v>
      </c>
      <c r="D2852">
        <v>2012</v>
      </c>
      <c r="E2852" t="s">
        <v>569</v>
      </c>
      <c r="F2852" t="s">
        <v>6092</v>
      </c>
      <c r="G2852">
        <v>21</v>
      </c>
      <c r="J2852">
        <v>21</v>
      </c>
      <c r="K2852" t="s">
        <v>37173</v>
      </c>
      <c r="L2852" t="s">
        <v>37095</v>
      </c>
      <c r="M2852" t="s">
        <v>37575</v>
      </c>
      <c r="N2852" t="s">
        <v>37097</v>
      </c>
      <c r="O2852" t="s">
        <v>37098</v>
      </c>
      <c r="P2852" t="s">
        <v>37594</v>
      </c>
      <c r="Q2852">
        <v>36.533333333333303</v>
      </c>
      <c r="R2852">
        <v>139.86666666666699</v>
      </c>
      <c r="S2852">
        <v>12</v>
      </c>
      <c r="T2852">
        <v>13.4798534798534</v>
      </c>
      <c r="U2852">
        <v>67.888307155322806</v>
      </c>
      <c r="V2852">
        <v>381</v>
      </c>
      <c r="W2852">
        <v>13.5</v>
      </c>
    </row>
    <row r="2853" spans="1:23">
      <c r="A2853" t="s">
        <v>37574</v>
      </c>
      <c r="B2853" t="s">
        <v>6088</v>
      </c>
      <c r="C2853" t="s">
        <v>6090</v>
      </c>
      <c r="D2853">
        <v>2012</v>
      </c>
      <c r="E2853" t="s">
        <v>569</v>
      </c>
      <c r="F2853" t="s">
        <v>6092</v>
      </c>
      <c r="G2853">
        <v>21</v>
      </c>
      <c r="J2853">
        <v>21</v>
      </c>
      <c r="K2853" t="s">
        <v>37173</v>
      </c>
      <c r="L2853" t="s">
        <v>37095</v>
      </c>
      <c r="M2853" t="s">
        <v>37575</v>
      </c>
      <c r="N2853" t="s">
        <v>37097</v>
      </c>
      <c r="O2853" t="s">
        <v>37098</v>
      </c>
      <c r="P2853" t="s">
        <v>37594</v>
      </c>
      <c r="Q2853">
        <v>36.533333333333303</v>
      </c>
      <c r="R2853">
        <v>139.86666666666699</v>
      </c>
      <c r="S2853">
        <v>12</v>
      </c>
      <c r="T2853">
        <v>13.7435897435897</v>
      </c>
      <c r="U2853">
        <v>21.989528795811498</v>
      </c>
      <c r="V2853">
        <v>381</v>
      </c>
      <c r="W2853">
        <v>13.75</v>
      </c>
    </row>
    <row r="2854" spans="1:23">
      <c r="A2854" t="s">
        <v>37574</v>
      </c>
      <c r="B2854" t="s">
        <v>6088</v>
      </c>
      <c r="C2854" t="s">
        <v>6090</v>
      </c>
      <c r="D2854">
        <v>2012</v>
      </c>
      <c r="E2854" t="s">
        <v>569</v>
      </c>
      <c r="F2854" t="s">
        <v>6092</v>
      </c>
      <c r="G2854">
        <v>21</v>
      </c>
      <c r="J2854">
        <v>21</v>
      </c>
      <c r="K2854" t="s">
        <v>37173</v>
      </c>
      <c r="L2854" t="s">
        <v>37095</v>
      </c>
      <c r="M2854" t="s">
        <v>37575</v>
      </c>
      <c r="N2854" t="s">
        <v>37097</v>
      </c>
      <c r="O2854" t="s">
        <v>37098</v>
      </c>
      <c r="P2854" t="s">
        <v>37594</v>
      </c>
      <c r="Q2854">
        <v>36.533333333333303</v>
      </c>
      <c r="R2854">
        <v>139.86666666666699</v>
      </c>
      <c r="S2854">
        <v>12</v>
      </c>
      <c r="T2854">
        <v>13.948717948717899</v>
      </c>
      <c r="U2854">
        <v>1.3961605584642101</v>
      </c>
      <c r="V2854">
        <v>381</v>
      </c>
      <c r="W2854">
        <v>14</v>
      </c>
    </row>
    <row r="2855" spans="1:23">
      <c r="A2855" t="s">
        <v>37574</v>
      </c>
      <c r="B2855" t="s">
        <v>6088</v>
      </c>
      <c r="C2855" t="s">
        <v>6090</v>
      </c>
      <c r="D2855">
        <v>2012</v>
      </c>
      <c r="E2855" t="s">
        <v>569</v>
      </c>
      <c r="F2855" t="s">
        <v>6092</v>
      </c>
      <c r="G2855">
        <v>21</v>
      </c>
      <c r="J2855">
        <v>21</v>
      </c>
      <c r="K2855" t="s">
        <v>37173</v>
      </c>
      <c r="L2855" t="s">
        <v>37095</v>
      </c>
      <c r="M2855" t="s">
        <v>37575</v>
      </c>
      <c r="N2855" t="s">
        <v>37097</v>
      </c>
      <c r="O2855" t="s">
        <v>37098</v>
      </c>
      <c r="P2855" t="s">
        <v>37594</v>
      </c>
      <c r="Q2855">
        <v>36.533333333333303</v>
      </c>
      <c r="R2855">
        <v>139.86666666666699</v>
      </c>
      <c r="S2855">
        <v>12</v>
      </c>
      <c r="T2855">
        <v>14.197802197802099</v>
      </c>
      <c r="U2855">
        <v>2.0942408376963302</v>
      </c>
      <c r="V2855">
        <v>381</v>
      </c>
      <c r="W2855">
        <v>14.25</v>
      </c>
    </row>
    <row r="2856" spans="1:23">
      <c r="A2856" t="s">
        <v>37574</v>
      </c>
      <c r="B2856" t="s">
        <v>6088</v>
      </c>
      <c r="C2856" t="s">
        <v>6090</v>
      </c>
      <c r="D2856">
        <v>2012</v>
      </c>
      <c r="E2856" t="s">
        <v>569</v>
      </c>
      <c r="F2856" t="s">
        <v>6092</v>
      </c>
      <c r="G2856">
        <v>21</v>
      </c>
      <c r="J2856">
        <v>21</v>
      </c>
      <c r="K2856" t="s">
        <v>37173</v>
      </c>
      <c r="L2856" t="s">
        <v>37095</v>
      </c>
      <c r="M2856" t="s">
        <v>37575</v>
      </c>
      <c r="N2856" t="s">
        <v>37097</v>
      </c>
      <c r="O2856" t="s">
        <v>37098</v>
      </c>
      <c r="P2856" t="s">
        <v>37594</v>
      </c>
      <c r="Q2856">
        <v>36.533333333333303</v>
      </c>
      <c r="R2856">
        <v>139.86666666666699</v>
      </c>
      <c r="S2856">
        <v>12</v>
      </c>
      <c r="T2856">
        <v>14.4761904761904</v>
      </c>
      <c r="U2856">
        <v>6.1082024432809696</v>
      </c>
      <c r="V2856">
        <v>381</v>
      </c>
      <c r="W2856">
        <v>14.5</v>
      </c>
    </row>
    <row r="2857" spans="1:23">
      <c r="A2857" t="s">
        <v>37574</v>
      </c>
      <c r="B2857" t="s">
        <v>6088</v>
      </c>
      <c r="C2857" t="s">
        <v>6090</v>
      </c>
      <c r="D2857">
        <v>2012</v>
      </c>
      <c r="E2857" t="s">
        <v>569</v>
      </c>
      <c r="F2857" t="s">
        <v>6092</v>
      </c>
      <c r="G2857">
        <v>21</v>
      </c>
      <c r="J2857">
        <v>21</v>
      </c>
      <c r="K2857" t="s">
        <v>37173</v>
      </c>
      <c r="L2857" t="s">
        <v>37095</v>
      </c>
      <c r="M2857" t="s">
        <v>37575</v>
      </c>
      <c r="N2857" t="s">
        <v>37097</v>
      </c>
      <c r="O2857" t="s">
        <v>37098</v>
      </c>
      <c r="P2857" t="s">
        <v>37594</v>
      </c>
      <c r="Q2857">
        <v>36.533333333333303</v>
      </c>
      <c r="R2857">
        <v>139.86666666666699</v>
      </c>
      <c r="S2857">
        <v>12</v>
      </c>
      <c r="T2857">
        <v>15.941391941391901</v>
      </c>
      <c r="U2857">
        <v>8.0279232111692806</v>
      </c>
      <c r="V2857">
        <v>381</v>
      </c>
      <c r="W2857">
        <v>16</v>
      </c>
    </row>
    <row r="2858" spans="1:23">
      <c r="A2858" t="s">
        <v>37574</v>
      </c>
      <c r="B2858" t="s">
        <v>6088</v>
      </c>
      <c r="C2858" t="s">
        <v>6090</v>
      </c>
      <c r="D2858">
        <v>2012</v>
      </c>
      <c r="E2858" t="s">
        <v>569</v>
      </c>
      <c r="F2858" t="s">
        <v>6092</v>
      </c>
      <c r="G2858">
        <v>21</v>
      </c>
      <c r="J2858">
        <v>21</v>
      </c>
      <c r="K2858" t="s">
        <v>37027</v>
      </c>
      <c r="L2858" t="s">
        <v>37095</v>
      </c>
      <c r="M2858" t="s">
        <v>37575</v>
      </c>
      <c r="N2858" t="s">
        <v>37097</v>
      </c>
      <c r="O2858" t="s">
        <v>37098</v>
      </c>
      <c r="P2858" t="s">
        <v>37595</v>
      </c>
      <c r="Q2858">
        <v>37.033333333333303</v>
      </c>
      <c r="R2858">
        <v>-77.116666666666703</v>
      </c>
      <c r="S2858">
        <v>12</v>
      </c>
      <c r="T2858">
        <v>8</v>
      </c>
      <c r="U2858">
        <v>97.096774193548399</v>
      </c>
      <c r="V2858">
        <v>381</v>
      </c>
      <c r="W2858">
        <v>8</v>
      </c>
    </row>
    <row r="2859" spans="1:23">
      <c r="A2859" t="s">
        <v>37574</v>
      </c>
      <c r="B2859" t="s">
        <v>6088</v>
      </c>
      <c r="C2859" t="s">
        <v>6090</v>
      </c>
      <c r="D2859">
        <v>2012</v>
      </c>
      <c r="E2859" t="s">
        <v>569</v>
      </c>
      <c r="F2859" t="s">
        <v>6092</v>
      </c>
      <c r="G2859">
        <v>21</v>
      </c>
      <c r="J2859">
        <v>21</v>
      </c>
      <c r="K2859" t="s">
        <v>37027</v>
      </c>
      <c r="L2859" t="s">
        <v>37095</v>
      </c>
      <c r="M2859" t="s">
        <v>37575</v>
      </c>
      <c r="N2859" t="s">
        <v>37097</v>
      </c>
      <c r="O2859" t="s">
        <v>37098</v>
      </c>
      <c r="P2859" t="s">
        <v>37595</v>
      </c>
      <c r="Q2859">
        <v>37.033333333333303</v>
      </c>
      <c r="R2859">
        <v>-77.116666666666703</v>
      </c>
      <c r="S2859">
        <v>12</v>
      </c>
      <c r="T2859">
        <v>11.9659284497444</v>
      </c>
      <c r="U2859">
        <v>84.678793207671603</v>
      </c>
      <c r="V2859">
        <v>381</v>
      </c>
      <c r="W2859">
        <v>12</v>
      </c>
    </row>
    <row r="2860" spans="1:23">
      <c r="A2860" t="s">
        <v>37574</v>
      </c>
      <c r="B2860" t="s">
        <v>6088</v>
      </c>
      <c r="C2860" t="s">
        <v>6090</v>
      </c>
      <c r="D2860">
        <v>2012</v>
      </c>
      <c r="E2860" t="s">
        <v>569</v>
      </c>
      <c r="F2860" t="s">
        <v>6092</v>
      </c>
      <c r="G2860">
        <v>21</v>
      </c>
      <c r="J2860">
        <v>21</v>
      </c>
      <c r="K2860" t="s">
        <v>37027</v>
      </c>
      <c r="L2860" t="s">
        <v>37095</v>
      </c>
      <c r="M2860" t="s">
        <v>37575</v>
      </c>
      <c r="N2860" t="s">
        <v>37097</v>
      </c>
      <c r="O2860" t="s">
        <v>37098</v>
      </c>
      <c r="P2860" t="s">
        <v>37595</v>
      </c>
      <c r="Q2860">
        <v>37.033333333333303</v>
      </c>
      <c r="R2860">
        <v>-77.116666666666703</v>
      </c>
      <c r="S2860">
        <v>12</v>
      </c>
      <c r="T2860">
        <v>12.497444633730799</v>
      </c>
      <c r="U2860">
        <v>85.947683684123703</v>
      </c>
      <c r="V2860">
        <v>381</v>
      </c>
      <c r="W2860">
        <v>12.5</v>
      </c>
    </row>
    <row r="2861" spans="1:23">
      <c r="A2861" t="s">
        <v>37574</v>
      </c>
      <c r="B2861" t="s">
        <v>6088</v>
      </c>
      <c r="C2861" t="s">
        <v>6090</v>
      </c>
      <c r="D2861">
        <v>2012</v>
      </c>
      <c r="E2861" t="s">
        <v>569</v>
      </c>
      <c r="F2861" t="s">
        <v>6092</v>
      </c>
      <c r="G2861">
        <v>21</v>
      </c>
      <c r="J2861">
        <v>21</v>
      </c>
      <c r="K2861" t="s">
        <v>37027</v>
      </c>
      <c r="L2861" t="s">
        <v>37095</v>
      </c>
      <c r="M2861" t="s">
        <v>37575</v>
      </c>
      <c r="N2861" t="s">
        <v>37097</v>
      </c>
      <c r="O2861" t="s">
        <v>37098</v>
      </c>
      <c r="P2861" t="s">
        <v>37595</v>
      </c>
      <c r="Q2861">
        <v>37.033333333333303</v>
      </c>
      <c r="R2861">
        <v>-77.116666666666703</v>
      </c>
      <c r="S2861">
        <v>12</v>
      </c>
      <c r="T2861">
        <v>12.742759795570599</v>
      </c>
      <c r="U2861">
        <v>90.131340330823704</v>
      </c>
      <c r="V2861">
        <v>381</v>
      </c>
      <c r="W2861">
        <v>12.75</v>
      </c>
    </row>
    <row r="2862" spans="1:23">
      <c r="A2862" t="s">
        <v>37574</v>
      </c>
      <c r="B2862" t="s">
        <v>6088</v>
      </c>
      <c r="C2862" t="s">
        <v>6090</v>
      </c>
      <c r="D2862">
        <v>2012</v>
      </c>
      <c r="E2862" t="s">
        <v>569</v>
      </c>
      <c r="F2862" t="s">
        <v>6092</v>
      </c>
      <c r="G2862">
        <v>21</v>
      </c>
      <c r="J2862">
        <v>21</v>
      </c>
      <c r="K2862" t="s">
        <v>37027</v>
      </c>
      <c r="L2862" t="s">
        <v>37095</v>
      </c>
      <c r="M2862" t="s">
        <v>37575</v>
      </c>
      <c r="N2862" t="s">
        <v>37097</v>
      </c>
      <c r="O2862" t="s">
        <v>37098</v>
      </c>
      <c r="P2862" t="s">
        <v>37595</v>
      </c>
      <c r="Q2862">
        <v>37.033333333333303</v>
      </c>
      <c r="R2862">
        <v>-77.116666666666703</v>
      </c>
      <c r="S2862">
        <v>12</v>
      </c>
      <c r="T2862">
        <v>12.974446337308301</v>
      </c>
      <c r="U2862">
        <v>65.4445787767214</v>
      </c>
      <c r="V2862">
        <v>381</v>
      </c>
      <c r="W2862">
        <v>13</v>
      </c>
    </row>
    <row r="2863" spans="1:23">
      <c r="A2863" t="s">
        <v>37574</v>
      </c>
      <c r="B2863" t="s">
        <v>6088</v>
      </c>
      <c r="C2863" t="s">
        <v>6090</v>
      </c>
      <c r="D2863">
        <v>2012</v>
      </c>
      <c r="E2863" t="s">
        <v>569</v>
      </c>
      <c r="F2863" t="s">
        <v>6092</v>
      </c>
      <c r="G2863">
        <v>21</v>
      </c>
      <c r="J2863">
        <v>21</v>
      </c>
      <c r="K2863" t="s">
        <v>37027</v>
      </c>
      <c r="L2863" t="s">
        <v>37095</v>
      </c>
      <c r="M2863" t="s">
        <v>37575</v>
      </c>
      <c r="N2863" t="s">
        <v>37097</v>
      </c>
      <c r="O2863" t="s">
        <v>37098</v>
      </c>
      <c r="P2863" t="s">
        <v>37595</v>
      </c>
      <c r="Q2863">
        <v>37.033333333333303</v>
      </c>
      <c r="R2863">
        <v>-77.116666666666703</v>
      </c>
      <c r="S2863">
        <v>12</v>
      </c>
      <c r="T2863">
        <v>13.2333901192504</v>
      </c>
      <c r="U2863">
        <v>63.821234269385002</v>
      </c>
      <c r="V2863">
        <v>381</v>
      </c>
      <c r="W2863">
        <v>13.25</v>
      </c>
    </row>
    <row r="2864" spans="1:23">
      <c r="A2864" t="s">
        <v>37574</v>
      </c>
      <c r="B2864" t="s">
        <v>6088</v>
      </c>
      <c r="C2864" t="s">
        <v>6090</v>
      </c>
      <c r="D2864">
        <v>2012</v>
      </c>
      <c r="E2864" t="s">
        <v>569</v>
      </c>
      <c r="F2864" t="s">
        <v>6092</v>
      </c>
      <c r="G2864">
        <v>21</v>
      </c>
      <c r="J2864">
        <v>21</v>
      </c>
      <c r="K2864" t="s">
        <v>37027</v>
      </c>
      <c r="L2864" t="s">
        <v>37095</v>
      </c>
      <c r="M2864" t="s">
        <v>37575</v>
      </c>
      <c r="N2864" t="s">
        <v>37097</v>
      </c>
      <c r="O2864" t="s">
        <v>37098</v>
      </c>
      <c r="P2864" t="s">
        <v>37595</v>
      </c>
      <c r="Q2864">
        <v>37.033333333333303</v>
      </c>
      <c r="R2864">
        <v>-77.116666666666703</v>
      </c>
      <c r="S2864">
        <v>12</v>
      </c>
      <c r="T2864">
        <v>13.451448040885801</v>
      </c>
      <c r="U2864">
        <v>46.876957740286798</v>
      </c>
      <c r="V2864">
        <v>381</v>
      </c>
      <c r="W2864">
        <v>13.5</v>
      </c>
    </row>
    <row r="2865" spans="1:23">
      <c r="A2865" t="s">
        <v>37574</v>
      </c>
      <c r="B2865" t="s">
        <v>6088</v>
      </c>
      <c r="C2865" t="s">
        <v>6090</v>
      </c>
      <c r="D2865">
        <v>2012</v>
      </c>
      <c r="E2865" t="s">
        <v>569</v>
      </c>
      <c r="F2865" t="s">
        <v>6092</v>
      </c>
      <c r="G2865">
        <v>21</v>
      </c>
      <c r="J2865">
        <v>21</v>
      </c>
      <c r="K2865" t="s">
        <v>37027</v>
      </c>
      <c r="L2865" t="s">
        <v>37095</v>
      </c>
      <c r="M2865" t="s">
        <v>37575</v>
      </c>
      <c r="N2865" t="s">
        <v>37097</v>
      </c>
      <c r="O2865" t="s">
        <v>37098</v>
      </c>
      <c r="P2865" t="s">
        <v>37595</v>
      </c>
      <c r="Q2865">
        <v>37.033333333333303</v>
      </c>
      <c r="R2865">
        <v>-77.116666666666703</v>
      </c>
      <c r="S2865">
        <v>12</v>
      </c>
      <c r="T2865">
        <v>13.7376490630323</v>
      </c>
      <c r="U2865">
        <v>23.962191570039</v>
      </c>
      <c r="V2865">
        <v>381</v>
      </c>
      <c r="W2865">
        <v>13.75</v>
      </c>
    </row>
    <row r="2866" spans="1:23">
      <c r="A2866" t="s">
        <v>37574</v>
      </c>
      <c r="B2866" t="s">
        <v>6088</v>
      </c>
      <c r="C2866" t="s">
        <v>6090</v>
      </c>
      <c r="D2866">
        <v>2012</v>
      </c>
      <c r="E2866" t="s">
        <v>569</v>
      </c>
      <c r="F2866" t="s">
        <v>6092</v>
      </c>
      <c r="G2866">
        <v>21</v>
      </c>
      <c r="J2866">
        <v>21</v>
      </c>
      <c r="K2866" t="s">
        <v>37027</v>
      </c>
      <c r="L2866" t="s">
        <v>37095</v>
      </c>
      <c r="M2866" t="s">
        <v>37575</v>
      </c>
      <c r="N2866" t="s">
        <v>37097</v>
      </c>
      <c r="O2866" t="s">
        <v>37098</v>
      </c>
      <c r="P2866" t="s">
        <v>37595</v>
      </c>
      <c r="Q2866">
        <v>37.033333333333303</v>
      </c>
      <c r="R2866">
        <v>-77.116666666666703</v>
      </c>
      <c r="S2866">
        <v>12</v>
      </c>
      <c r="T2866">
        <v>13.9829642248722</v>
      </c>
      <c r="U2866">
        <v>13.6297191844809</v>
      </c>
      <c r="V2866">
        <v>381</v>
      </c>
      <c r="W2866">
        <v>14</v>
      </c>
    </row>
    <row r="2867" spans="1:23">
      <c r="A2867" t="s">
        <v>37574</v>
      </c>
      <c r="B2867" t="s">
        <v>6088</v>
      </c>
      <c r="C2867" t="s">
        <v>6090</v>
      </c>
      <c r="D2867">
        <v>2012</v>
      </c>
      <c r="E2867" t="s">
        <v>569</v>
      </c>
      <c r="F2867" t="s">
        <v>6092</v>
      </c>
      <c r="G2867">
        <v>21</v>
      </c>
      <c r="J2867">
        <v>21</v>
      </c>
      <c r="K2867" t="s">
        <v>37027</v>
      </c>
      <c r="L2867" t="s">
        <v>37095</v>
      </c>
      <c r="M2867" t="s">
        <v>37575</v>
      </c>
      <c r="N2867" t="s">
        <v>37097</v>
      </c>
      <c r="O2867" t="s">
        <v>37098</v>
      </c>
      <c r="P2867" t="s">
        <v>37595</v>
      </c>
      <c r="Q2867">
        <v>37.033333333333303</v>
      </c>
      <c r="R2867">
        <v>-77.116666666666703</v>
      </c>
      <c r="S2867">
        <v>12</v>
      </c>
      <c r="T2867">
        <v>14.228279386712</v>
      </c>
      <c r="U2867">
        <v>6.2004726053745198</v>
      </c>
      <c r="V2867">
        <v>381</v>
      </c>
      <c r="W2867">
        <v>14.25</v>
      </c>
    </row>
    <row r="2868" spans="1:23">
      <c r="A2868" t="s">
        <v>37574</v>
      </c>
      <c r="B2868" t="s">
        <v>6088</v>
      </c>
      <c r="C2868" t="s">
        <v>6090</v>
      </c>
      <c r="D2868">
        <v>2012</v>
      </c>
      <c r="E2868" t="s">
        <v>569</v>
      </c>
      <c r="F2868" t="s">
        <v>6092</v>
      </c>
      <c r="G2868">
        <v>21</v>
      </c>
      <c r="J2868">
        <v>21</v>
      </c>
      <c r="K2868" t="s">
        <v>37027</v>
      </c>
      <c r="L2868" t="s">
        <v>37095</v>
      </c>
      <c r="M2868" t="s">
        <v>37575</v>
      </c>
      <c r="N2868" t="s">
        <v>37097</v>
      </c>
      <c r="O2868" t="s">
        <v>37098</v>
      </c>
      <c r="P2868" t="s">
        <v>37595</v>
      </c>
      <c r="Q2868">
        <v>37.033333333333303</v>
      </c>
      <c r="R2868">
        <v>-77.116666666666703</v>
      </c>
      <c r="S2868">
        <v>12</v>
      </c>
      <c r="T2868">
        <v>14.473594548551899</v>
      </c>
      <c r="U2868">
        <v>13.448645381106701</v>
      </c>
      <c r="V2868">
        <v>381</v>
      </c>
      <c r="W2868">
        <v>14.5</v>
      </c>
    </row>
    <row r="2869" spans="1:23">
      <c r="A2869" t="s">
        <v>37574</v>
      </c>
      <c r="B2869" t="s">
        <v>6088</v>
      </c>
      <c r="C2869" t="s">
        <v>6090</v>
      </c>
      <c r="D2869">
        <v>2012</v>
      </c>
      <c r="E2869" t="s">
        <v>569</v>
      </c>
      <c r="F2869" t="s">
        <v>6092</v>
      </c>
      <c r="G2869">
        <v>21</v>
      </c>
      <c r="J2869">
        <v>21</v>
      </c>
      <c r="K2869" t="s">
        <v>37027</v>
      </c>
      <c r="L2869" t="s">
        <v>37095</v>
      </c>
      <c r="M2869" t="s">
        <v>37575</v>
      </c>
      <c r="N2869" t="s">
        <v>37097</v>
      </c>
      <c r="O2869" t="s">
        <v>37098</v>
      </c>
      <c r="P2869" t="s">
        <v>37595</v>
      </c>
      <c r="Q2869">
        <v>37.033333333333303</v>
      </c>
      <c r="R2869">
        <v>-77.116666666666703</v>
      </c>
      <c r="S2869">
        <v>12</v>
      </c>
      <c r="T2869">
        <v>15.9727427597955</v>
      </c>
      <c r="U2869">
        <v>0.64626037258888402</v>
      </c>
      <c r="V2869">
        <v>381</v>
      </c>
      <c r="W2869">
        <v>16</v>
      </c>
    </row>
    <row r="2870" spans="1:23">
      <c r="A2870" t="s">
        <v>37574</v>
      </c>
      <c r="B2870" t="s">
        <v>6088</v>
      </c>
      <c r="C2870" t="s">
        <v>6090</v>
      </c>
      <c r="D2870">
        <v>2012</v>
      </c>
      <c r="E2870" t="s">
        <v>569</v>
      </c>
      <c r="F2870" t="s">
        <v>6092</v>
      </c>
      <c r="G2870">
        <v>21</v>
      </c>
      <c r="J2870">
        <v>21</v>
      </c>
      <c r="K2870" t="s">
        <v>37027</v>
      </c>
      <c r="L2870" t="s">
        <v>37095</v>
      </c>
      <c r="M2870" t="s">
        <v>37575</v>
      </c>
      <c r="N2870" t="s">
        <v>37097</v>
      </c>
      <c r="O2870" t="s">
        <v>37098</v>
      </c>
      <c r="P2870" t="s">
        <v>37596</v>
      </c>
      <c r="Q2870">
        <v>33.75</v>
      </c>
      <c r="R2870">
        <v>-80.033333333333303</v>
      </c>
      <c r="S2870">
        <v>12</v>
      </c>
      <c r="T2870">
        <v>8.0135594079480903</v>
      </c>
      <c r="U2870">
        <v>92.8819444444444</v>
      </c>
      <c r="V2870">
        <v>381</v>
      </c>
      <c r="W2870">
        <v>8</v>
      </c>
    </row>
    <row r="2871" spans="1:23">
      <c r="A2871" t="s">
        <v>37574</v>
      </c>
      <c r="B2871" t="s">
        <v>6088</v>
      </c>
      <c r="C2871" t="s">
        <v>6090</v>
      </c>
      <c r="D2871">
        <v>2012</v>
      </c>
      <c r="E2871" t="s">
        <v>569</v>
      </c>
      <c r="F2871" t="s">
        <v>6092</v>
      </c>
      <c r="G2871">
        <v>21</v>
      </c>
      <c r="J2871">
        <v>21</v>
      </c>
      <c r="K2871" t="s">
        <v>37027</v>
      </c>
      <c r="L2871" t="s">
        <v>37095</v>
      </c>
      <c r="M2871" t="s">
        <v>37575</v>
      </c>
      <c r="N2871" t="s">
        <v>37097</v>
      </c>
      <c r="O2871" t="s">
        <v>37098</v>
      </c>
      <c r="P2871" t="s">
        <v>37596</v>
      </c>
      <c r="Q2871">
        <v>33.75</v>
      </c>
      <c r="R2871">
        <v>-80.033333333333303</v>
      </c>
      <c r="S2871">
        <v>12</v>
      </c>
      <c r="T2871">
        <v>11.984058191402999</v>
      </c>
      <c r="U2871">
        <v>90.7986111111111</v>
      </c>
      <c r="V2871">
        <v>381</v>
      </c>
      <c r="W2871">
        <v>12</v>
      </c>
    </row>
    <row r="2872" spans="1:23">
      <c r="A2872" t="s">
        <v>37574</v>
      </c>
      <c r="B2872" t="s">
        <v>6088</v>
      </c>
      <c r="C2872" t="s">
        <v>6090</v>
      </c>
      <c r="D2872">
        <v>2012</v>
      </c>
      <c r="E2872" t="s">
        <v>569</v>
      </c>
      <c r="F2872" t="s">
        <v>6092</v>
      </c>
      <c r="G2872">
        <v>21</v>
      </c>
      <c r="J2872">
        <v>21</v>
      </c>
      <c r="K2872" t="s">
        <v>37027</v>
      </c>
      <c r="L2872" t="s">
        <v>37095</v>
      </c>
      <c r="M2872" t="s">
        <v>37575</v>
      </c>
      <c r="N2872" t="s">
        <v>37097</v>
      </c>
      <c r="O2872" t="s">
        <v>37098</v>
      </c>
      <c r="P2872" t="s">
        <v>37596</v>
      </c>
      <c r="Q2872">
        <v>33.75</v>
      </c>
      <c r="R2872">
        <v>-80.033333333333303</v>
      </c>
      <c r="S2872">
        <v>12</v>
      </c>
      <c r="T2872">
        <v>12.5083130575831</v>
      </c>
      <c r="U2872">
        <v>81.9444444444444</v>
      </c>
      <c r="V2872">
        <v>381</v>
      </c>
      <c r="W2872">
        <v>12.5</v>
      </c>
    </row>
    <row r="2873" spans="1:23">
      <c r="A2873" t="s">
        <v>37574</v>
      </c>
      <c r="B2873" t="s">
        <v>6088</v>
      </c>
      <c r="C2873" t="s">
        <v>6090</v>
      </c>
      <c r="D2873">
        <v>2012</v>
      </c>
      <c r="E2873" t="s">
        <v>569</v>
      </c>
      <c r="F2873" t="s">
        <v>6092</v>
      </c>
      <c r="G2873">
        <v>21</v>
      </c>
      <c r="J2873">
        <v>21</v>
      </c>
      <c r="K2873" t="s">
        <v>37027</v>
      </c>
      <c r="L2873" t="s">
        <v>37095</v>
      </c>
      <c r="M2873" t="s">
        <v>37575</v>
      </c>
      <c r="N2873" t="s">
        <v>37097</v>
      </c>
      <c r="O2873" t="s">
        <v>37098</v>
      </c>
      <c r="P2873" t="s">
        <v>37596</v>
      </c>
      <c r="Q2873">
        <v>33.75</v>
      </c>
      <c r="R2873">
        <v>-80.033333333333303</v>
      </c>
      <c r="S2873">
        <v>12</v>
      </c>
      <c r="T2873">
        <v>12.7541565287915</v>
      </c>
      <c r="U2873">
        <v>65.9722222222222</v>
      </c>
      <c r="V2873">
        <v>381</v>
      </c>
      <c r="W2873">
        <v>12.75</v>
      </c>
    </row>
    <row r="2874" spans="1:23">
      <c r="A2874" t="s">
        <v>37574</v>
      </c>
      <c r="B2874" t="s">
        <v>6088</v>
      </c>
      <c r="C2874" t="s">
        <v>6090</v>
      </c>
      <c r="D2874">
        <v>2012</v>
      </c>
      <c r="E2874" t="s">
        <v>569</v>
      </c>
      <c r="F2874" t="s">
        <v>6092</v>
      </c>
      <c r="G2874">
        <v>21</v>
      </c>
      <c r="J2874">
        <v>21</v>
      </c>
      <c r="K2874" t="s">
        <v>37027</v>
      </c>
      <c r="L2874" t="s">
        <v>37095</v>
      </c>
      <c r="M2874" t="s">
        <v>37575</v>
      </c>
      <c r="N2874" t="s">
        <v>37097</v>
      </c>
      <c r="O2874" t="s">
        <v>37098</v>
      </c>
      <c r="P2874" t="s">
        <v>37596</v>
      </c>
      <c r="Q2874">
        <v>33.75</v>
      </c>
      <c r="R2874">
        <v>-80.033333333333303</v>
      </c>
      <c r="S2874">
        <v>12</v>
      </c>
      <c r="T2874">
        <v>13.0164993917274</v>
      </c>
      <c r="U2874">
        <v>63.0208333333333</v>
      </c>
      <c r="V2874">
        <v>381</v>
      </c>
      <c r="W2874">
        <v>13</v>
      </c>
    </row>
    <row r="2875" spans="1:23">
      <c r="A2875" t="s">
        <v>37574</v>
      </c>
      <c r="B2875" t="s">
        <v>6088</v>
      </c>
      <c r="C2875" t="s">
        <v>6090</v>
      </c>
      <c r="D2875">
        <v>2012</v>
      </c>
      <c r="E2875" t="s">
        <v>569</v>
      </c>
      <c r="F2875" t="s">
        <v>6092</v>
      </c>
      <c r="G2875">
        <v>21</v>
      </c>
      <c r="J2875">
        <v>21</v>
      </c>
      <c r="K2875" t="s">
        <v>37027</v>
      </c>
      <c r="L2875" t="s">
        <v>37095</v>
      </c>
      <c r="M2875" t="s">
        <v>37575</v>
      </c>
      <c r="N2875" t="s">
        <v>37097</v>
      </c>
      <c r="O2875" t="s">
        <v>37098</v>
      </c>
      <c r="P2875" t="s">
        <v>37596</v>
      </c>
      <c r="Q2875">
        <v>33.75</v>
      </c>
      <c r="R2875">
        <v>-80.033333333333303</v>
      </c>
      <c r="S2875">
        <v>12</v>
      </c>
      <c r="T2875">
        <v>13.257603406326</v>
      </c>
      <c r="U2875">
        <v>14.5833333333333</v>
      </c>
      <c r="V2875">
        <v>381</v>
      </c>
      <c r="W2875">
        <v>13.25</v>
      </c>
    </row>
    <row r="2876" spans="1:23">
      <c r="A2876" t="s">
        <v>37574</v>
      </c>
      <c r="B2876" t="s">
        <v>6088</v>
      </c>
      <c r="C2876" t="s">
        <v>6090</v>
      </c>
      <c r="D2876">
        <v>2012</v>
      </c>
      <c r="E2876" t="s">
        <v>569</v>
      </c>
      <c r="F2876" t="s">
        <v>6092</v>
      </c>
      <c r="G2876">
        <v>21</v>
      </c>
      <c r="J2876">
        <v>21</v>
      </c>
      <c r="K2876" t="s">
        <v>37027</v>
      </c>
      <c r="L2876" t="s">
        <v>37095</v>
      </c>
      <c r="M2876" t="s">
        <v>37575</v>
      </c>
      <c r="N2876" t="s">
        <v>37097</v>
      </c>
      <c r="O2876" t="s">
        <v>37098</v>
      </c>
      <c r="P2876" t="s">
        <v>37596</v>
      </c>
      <c r="Q2876">
        <v>33.75</v>
      </c>
      <c r="R2876">
        <v>-80.033333333333303</v>
      </c>
      <c r="S2876">
        <v>12</v>
      </c>
      <c r="T2876">
        <v>13.492802108677999</v>
      </c>
      <c r="U2876">
        <v>25.6944444444444</v>
      </c>
      <c r="V2876">
        <v>381</v>
      </c>
      <c r="W2876">
        <v>13.5</v>
      </c>
    </row>
    <row r="2877" spans="1:23">
      <c r="A2877" t="s">
        <v>37574</v>
      </c>
      <c r="B2877" t="s">
        <v>6088</v>
      </c>
      <c r="C2877" t="s">
        <v>6090</v>
      </c>
      <c r="D2877">
        <v>2012</v>
      </c>
      <c r="E2877" t="s">
        <v>569</v>
      </c>
      <c r="F2877" t="s">
        <v>6092</v>
      </c>
      <c r="G2877">
        <v>21</v>
      </c>
      <c r="J2877">
        <v>21</v>
      </c>
      <c r="K2877" t="s">
        <v>37027</v>
      </c>
      <c r="L2877" t="s">
        <v>37095</v>
      </c>
      <c r="M2877" t="s">
        <v>37575</v>
      </c>
      <c r="N2877" t="s">
        <v>37097</v>
      </c>
      <c r="O2877" t="s">
        <v>37098</v>
      </c>
      <c r="P2877" t="s">
        <v>37596</v>
      </c>
      <c r="Q2877">
        <v>33.75</v>
      </c>
      <c r="R2877">
        <v>-80.033333333333303</v>
      </c>
      <c r="S2877">
        <v>12</v>
      </c>
      <c r="T2877">
        <v>13.7682481751824</v>
      </c>
      <c r="U2877">
        <v>12.499999999999901</v>
      </c>
      <c r="V2877">
        <v>381</v>
      </c>
      <c r="W2877">
        <v>13.75</v>
      </c>
    </row>
    <row r="2878" spans="1:23">
      <c r="A2878" t="s">
        <v>37574</v>
      </c>
      <c r="B2878" t="s">
        <v>6088</v>
      </c>
      <c r="C2878" t="s">
        <v>6090</v>
      </c>
      <c r="D2878">
        <v>2012</v>
      </c>
      <c r="E2878" t="s">
        <v>569</v>
      </c>
      <c r="F2878" t="s">
        <v>6092</v>
      </c>
      <c r="G2878">
        <v>21</v>
      </c>
      <c r="J2878">
        <v>21</v>
      </c>
      <c r="K2878" t="s">
        <v>37027</v>
      </c>
      <c r="L2878" t="s">
        <v>37095</v>
      </c>
      <c r="M2878" t="s">
        <v>37575</v>
      </c>
      <c r="N2878" t="s">
        <v>37097</v>
      </c>
      <c r="O2878" t="s">
        <v>37098</v>
      </c>
      <c r="P2878" t="s">
        <v>37596</v>
      </c>
      <c r="Q2878">
        <v>33.75</v>
      </c>
      <c r="R2878">
        <v>-80.033333333333303</v>
      </c>
      <c r="S2878">
        <v>12</v>
      </c>
      <c r="T2878">
        <v>13.986085766423299</v>
      </c>
      <c r="U2878">
        <v>4.6875</v>
      </c>
      <c r="V2878">
        <v>381</v>
      </c>
      <c r="W2878">
        <v>14</v>
      </c>
    </row>
    <row r="2879" spans="1:23">
      <c r="A2879" t="s">
        <v>37574</v>
      </c>
      <c r="B2879" t="s">
        <v>6088</v>
      </c>
      <c r="C2879" t="s">
        <v>6090</v>
      </c>
      <c r="D2879">
        <v>2012</v>
      </c>
      <c r="E2879" t="s">
        <v>569</v>
      </c>
      <c r="F2879" t="s">
        <v>6092</v>
      </c>
      <c r="G2879">
        <v>21</v>
      </c>
      <c r="J2879">
        <v>21</v>
      </c>
      <c r="K2879" t="s">
        <v>37027</v>
      </c>
      <c r="L2879" t="s">
        <v>37095</v>
      </c>
      <c r="M2879" t="s">
        <v>37575</v>
      </c>
      <c r="N2879" t="s">
        <v>37097</v>
      </c>
      <c r="O2879" t="s">
        <v>37098</v>
      </c>
      <c r="P2879" t="s">
        <v>37596</v>
      </c>
      <c r="Q2879">
        <v>33.75</v>
      </c>
      <c r="R2879">
        <v>-80.033333333333303</v>
      </c>
      <c r="S2879">
        <v>12</v>
      </c>
      <c r="T2879">
        <v>14.2338807785888</v>
      </c>
      <c r="U2879">
        <v>2.0833333333333401</v>
      </c>
      <c r="V2879">
        <v>381</v>
      </c>
      <c r="W2879">
        <v>14.25</v>
      </c>
    </row>
    <row r="2880" spans="1:23">
      <c r="A2880" t="s">
        <v>37574</v>
      </c>
      <c r="B2880" t="s">
        <v>6088</v>
      </c>
      <c r="C2880" t="s">
        <v>6090</v>
      </c>
      <c r="D2880">
        <v>2012</v>
      </c>
      <c r="E2880" t="s">
        <v>569</v>
      </c>
      <c r="F2880" t="s">
        <v>6092</v>
      </c>
      <c r="G2880">
        <v>21</v>
      </c>
      <c r="J2880">
        <v>21</v>
      </c>
      <c r="K2880" t="s">
        <v>37027</v>
      </c>
      <c r="L2880" t="s">
        <v>37095</v>
      </c>
      <c r="M2880" t="s">
        <v>37575</v>
      </c>
      <c r="N2880" t="s">
        <v>37097</v>
      </c>
      <c r="O2880" t="s">
        <v>37098</v>
      </c>
      <c r="P2880" t="s">
        <v>37596</v>
      </c>
      <c r="Q2880">
        <v>33.75</v>
      </c>
      <c r="R2880">
        <v>-80.033333333333303</v>
      </c>
      <c r="S2880">
        <v>12</v>
      </c>
      <c r="T2880">
        <v>14.481954582319499</v>
      </c>
      <c r="U2880">
        <v>1.3888888888888999</v>
      </c>
      <c r="V2880">
        <v>381</v>
      </c>
      <c r="W2880">
        <v>14.5</v>
      </c>
    </row>
    <row r="2881" spans="1:23">
      <c r="A2881" t="s">
        <v>37574</v>
      </c>
      <c r="B2881" t="s">
        <v>6088</v>
      </c>
      <c r="C2881" t="s">
        <v>6090</v>
      </c>
      <c r="D2881">
        <v>2012</v>
      </c>
      <c r="E2881" t="s">
        <v>569</v>
      </c>
      <c r="F2881" t="s">
        <v>6092</v>
      </c>
      <c r="G2881">
        <v>21</v>
      </c>
      <c r="J2881">
        <v>21</v>
      </c>
      <c r="K2881" t="s">
        <v>37027</v>
      </c>
      <c r="L2881" t="s">
        <v>37095</v>
      </c>
      <c r="M2881" t="s">
        <v>37575</v>
      </c>
      <c r="N2881" t="s">
        <v>37097</v>
      </c>
      <c r="O2881" t="s">
        <v>37098</v>
      </c>
      <c r="P2881" t="s">
        <v>37596</v>
      </c>
      <c r="Q2881">
        <v>33.75</v>
      </c>
      <c r="R2881">
        <v>-80.033333333333303</v>
      </c>
      <c r="S2881">
        <v>12</v>
      </c>
      <c r="T2881">
        <v>15.985654906731501</v>
      </c>
      <c r="U2881">
        <v>1.7361111111111001</v>
      </c>
      <c r="V2881">
        <v>381</v>
      </c>
      <c r="W2881">
        <v>16</v>
      </c>
    </row>
    <row r="2882" spans="1:23">
      <c r="A2882" t="s">
        <v>37597</v>
      </c>
      <c r="B2882" t="s">
        <v>13236</v>
      </c>
      <c r="C2882" t="s">
        <v>13237</v>
      </c>
      <c r="D2882">
        <v>1990</v>
      </c>
      <c r="E2882" t="s">
        <v>258</v>
      </c>
      <c r="F2882" t="s">
        <v>13238</v>
      </c>
      <c r="G2882">
        <v>10</v>
      </c>
      <c r="J2882">
        <v>10</v>
      </c>
      <c r="K2882" t="s">
        <v>37019</v>
      </c>
      <c r="L2882" t="s">
        <v>37174</v>
      </c>
      <c r="M2882" t="s">
        <v>37175</v>
      </c>
      <c r="N2882" t="s">
        <v>37176</v>
      </c>
      <c r="O2882" t="s">
        <v>37098</v>
      </c>
      <c r="P2882" t="s">
        <v>37598</v>
      </c>
      <c r="Q2882">
        <v>59.933332999999998</v>
      </c>
      <c r="R2882">
        <v>30.266667000000002</v>
      </c>
      <c r="S2882" s="16">
        <v>9</v>
      </c>
      <c r="T2882">
        <v>14.760271747370201</v>
      </c>
      <c r="U2882">
        <v>99.467912295774298</v>
      </c>
      <c r="V2882">
        <v>200</v>
      </c>
      <c r="W2882">
        <v>14.75</v>
      </c>
    </row>
    <row r="2883" spans="1:23">
      <c r="A2883" t="s">
        <v>37597</v>
      </c>
      <c r="B2883" t="s">
        <v>13236</v>
      </c>
      <c r="C2883" t="s">
        <v>13237</v>
      </c>
      <c r="D2883">
        <v>1990</v>
      </c>
      <c r="E2883" t="s">
        <v>258</v>
      </c>
      <c r="F2883" t="s">
        <v>13238</v>
      </c>
      <c r="G2883">
        <v>10</v>
      </c>
      <c r="J2883">
        <v>10</v>
      </c>
      <c r="K2883" t="s">
        <v>37019</v>
      </c>
      <c r="L2883" t="s">
        <v>37174</v>
      </c>
      <c r="M2883" t="s">
        <v>37175</v>
      </c>
      <c r="N2883" t="s">
        <v>37176</v>
      </c>
      <c r="O2883" t="s">
        <v>37098</v>
      </c>
      <c r="P2883" t="s">
        <v>37598</v>
      </c>
      <c r="Q2883">
        <v>59.933332999999998</v>
      </c>
      <c r="R2883">
        <v>30.266667000000002</v>
      </c>
      <c r="S2883" s="16">
        <v>9</v>
      </c>
      <c r="T2883">
        <v>15.556540635761699</v>
      </c>
      <c r="U2883">
        <v>95.418414421959199</v>
      </c>
      <c r="V2883">
        <v>200</v>
      </c>
      <c r="W2883">
        <v>15.5</v>
      </c>
    </row>
    <row r="2884" spans="1:23">
      <c r="A2884" t="s">
        <v>37597</v>
      </c>
      <c r="B2884" t="s">
        <v>13236</v>
      </c>
      <c r="C2884" t="s">
        <v>13237</v>
      </c>
      <c r="D2884">
        <v>1990</v>
      </c>
      <c r="E2884" t="s">
        <v>258</v>
      </c>
      <c r="F2884" t="s">
        <v>13238</v>
      </c>
      <c r="G2884">
        <v>10</v>
      </c>
      <c r="J2884">
        <v>10</v>
      </c>
      <c r="K2884" t="s">
        <v>37019</v>
      </c>
      <c r="L2884" t="s">
        <v>37174</v>
      </c>
      <c r="M2884" t="s">
        <v>37175</v>
      </c>
      <c r="N2884" t="s">
        <v>37176</v>
      </c>
      <c r="O2884" t="s">
        <v>37098</v>
      </c>
      <c r="P2884" t="s">
        <v>37598</v>
      </c>
      <c r="Q2884">
        <v>59.933332999999998</v>
      </c>
      <c r="R2884">
        <v>30.266667000000002</v>
      </c>
      <c r="S2884" s="16">
        <v>9</v>
      </c>
      <c r="T2884">
        <v>16.000202150009699</v>
      </c>
      <c r="U2884">
        <v>98.765441011905097</v>
      </c>
      <c r="V2884">
        <v>200</v>
      </c>
      <c r="W2884">
        <v>16</v>
      </c>
    </row>
    <row r="2885" spans="1:23">
      <c r="A2885" t="s">
        <v>37597</v>
      </c>
      <c r="B2885" t="s">
        <v>13236</v>
      </c>
      <c r="C2885" t="s">
        <v>13237</v>
      </c>
      <c r="D2885">
        <v>1990</v>
      </c>
      <c r="E2885" t="s">
        <v>258</v>
      </c>
      <c r="F2885" t="s">
        <v>13238</v>
      </c>
      <c r="G2885">
        <v>10</v>
      </c>
      <c r="J2885">
        <v>10</v>
      </c>
      <c r="K2885" t="s">
        <v>37019</v>
      </c>
      <c r="L2885" t="s">
        <v>37174</v>
      </c>
      <c r="M2885" t="s">
        <v>37175</v>
      </c>
      <c r="N2885" t="s">
        <v>37176</v>
      </c>
      <c r="O2885" t="s">
        <v>37098</v>
      </c>
      <c r="P2885" t="s">
        <v>37598</v>
      </c>
      <c r="Q2885">
        <v>59.933332999999998</v>
      </c>
      <c r="R2885">
        <v>30.266667000000002</v>
      </c>
      <c r="S2885" s="16">
        <v>9</v>
      </c>
      <c r="T2885">
        <v>16.258723133902699</v>
      </c>
      <c r="U2885">
        <v>93.588234869432696</v>
      </c>
      <c r="V2885">
        <v>200</v>
      </c>
      <c r="W2885">
        <v>16.25</v>
      </c>
    </row>
    <row r="2886" spans="1:23">
      <c r="A2886" t="s">
        <v>37597</v>
      </c>
      <c r="B2886" t="s">
        <v>13236</v>
      </c>
      <c r="C2886" t="s">
        <v>13237</v>
      </c>
      <c r="D2886">
        <v>1990</v>
      </c>
      <c r="E2886" t="s">
        <v>258</v>
      </c>
      <c r="F2886" t="s">
        <v>13238</v>
      </c>
      <c r="G2886">
        <v>10</v>
      </c>
      <c r="J2886">
        <v>10</v>
      </c>
      <c r="K2886" t="s">
        <v>37019</v>
      </c>
      <c r="L2886" t="s">
        <v>37174</v>
      </c>
      <c r="M2886" t="s">
        <v>37175</v>
      </c>
      <c r="N2886" t="s">
        <v>37176</v>
      </c>
      <c r="O2886" t="s">
        <v>37098</v>
      </c>
      <c r="P2886" t="s">
        <v>37598</v>
      </c>
      <c r="Q2886">
        <v>59.933332999999998</v>
      </c>
      <c r="R2886">
        <v>30.266667000000002</v>
      </c>
      <c r="S2886" s="16">
        <v>9</v>
      </c>
      <c r="T2886">
        <v>16.495065373869199</v>
      </c>
      <c r="U2886">
        <v>83.225159012641598</v>
      </c>
      <c r="V2886">
        <v>200</v>
      </c>
      <c r="W2886">
        <v>16.5</v>
      </c>
    </row>
    <row r="2887" spans="1:23">
      <c r="A2887" t="s">
        <v>37597</v>
      </c>
      <c r="B2887" t="s">
        <v>13236</v>
      </c>
      <c r="C2887" t="s">
        <v>13237</v>
      </c>
      <c r="D2887">
        <v>1990</v>
      </c>
      <c r="E2887" t="s">
        <v>258</v>
      </c>
      <c r="F2887" t="s">
        <v>13238</v>
      </c>
      <c r="G2887">
        <v>10</v>
      </c>
      <c r="J2887">
        <v>10</v>
      </c>
      <c r="K2887" t="s">
        <v>37019</v>
      </c>
      <c r="L2887" t="s">
        <v>37174</v>
      </c>
      <c r="M2887" t="s">
        <v>37175</v>
      </c>
      <c r="N2887" t="s">
        <v>37176</v>
      </c>
      <c r="O2887" t="s">
        <v>37098</v>
      </c>
      <c r="P2887" t="s">
        <v>37598</v>
      </c>
      <c r="Q2887">
        <v>59.933332999999998</v>
      </c>
      <c r="R2887">
        <v>30.266667000000002</v>
      </c>
      <c r="S2887" s="16">
        <v>9</v>
      </c>
      <c r="T2887">
        <v>16.7593043151807</v>
      </c>
      <c r="U2887">
        <v>53.603684905891903</v>
      </c>
      <c r="V2887">
        <v>200</v>
      </c>
      <c r="W2887">
        <v>16.75</v>
      </c>
    </row>
    <row r="2888" spans="1:23">
      <c r="A2888" t="s">
        <v>37597</v>
      </c>
      <c r="B2888" t="s">
        <v>13236</v>
      </c>
      <c r="C2888" t="s">
        <v>13237</v>
      </c>
      <c r="D2888">
        <v>1990</v>
      </c>
      <c r="E2888" t="s">
        <v>258</v>
      </c>
      <c r="F2888" t="s">
        <v>13238</v>
      </c>
      <c r="G2888">
        <v>10</v>
      </c>
      <c r="J2888">
        <v>10</v>
      </c>
      <c r="K2888" t="s">
        <v>37019</v>
      </c>
      <c r="L2888" t="s">
        <v>37174</v>
      </c>
      <c r="M2888" t="s">
        <v>37175</v>
      </c>
      <c r="N2888" t="s">
        <v>37176</v>
      </c>
      <c r="O2888" t="s">
        <v>37098</v>
      </c>
      <c r="P2888" t="s">
        <v>37598</v>
      </c>
      <c r="Q2888">
        <v>59.933332999999998</v>
      </c>
      <c r="R2888">
        <v>30.266667000000002</v>
      </c>
      <c r="S2888" s="16">
        <v>9</v>
      </c>
      <c r="T2888">
        <v>17.024149706521499</v>
      </c>
      <c r="U2888">
        <v>21.389636924143201</v>
      </c>
      <c r="V2888">
        <v>200</v>
      </c>
      <c r="W2888">
        <v>17</v>
      </c>
    </row>
    <row r="2889" spans="1:23">
      <c r="A2889" t="s">
        <v>37597</v>
      </c>
      <c r="B2889" t="s">
        <v>13236</v>
      </c>
      <c r="C2889" t="s">
        <v>13237</v>
      </c>
      <c r="D2889">
        <v>1990</v>
      </c>
      <c r="E2889" t="s">
        <v>258</v>
      </c>
      <c r="F2889" t="s">
        <v>13238</v>
      </c>
      <c r="G2889">
        <v>10</v>
      </c>
      <c r="J2889">
        <v>10</v>
      </c>
      <c r="K2889" t="s">
        <v>37019</v>
      </c>
      <c r="L2889" t="s">
        <v>37174</v>
      </c>
      <c r="M2889" t="s">
        <v>37175</v>
      </c>
      <c r="N2889" t="s">
        <v>37176</v>
      </c>
      <c r="O2889" t="s">
        <v>37098</v>
      </c>
      <c r="P2889" t="s">
        <v>37598</v>
      </c>
      <c r="Q2889">
        <v>59.933332999999998</v>
      </c>
      <c r="R2889">
        <v>30.266667000000002</v>
      </c>
      <c r="S2889" s="16">
        <v>9</v>
      </c>
      <c r="T2889">
        <v>17.2623112965757</v>
      </c>
      <c r="U2889">
        <v>3.2488394423547602</v>
      </c>
      <c r="V2889">
        <v>200</v>
      </c>
      <c r="W2889">
        <v>17.25</v>
      </c>
    </row>
    <row r="2890" spans="1:23">
      <c r="A2890" t="s">
        <v>37597</v>
      </c>
      <c r="B2890" t="s">
        <v>13236</v>
      </c>
      <c r="C2890" t="s">
        <v>13237</v>
      </c>
      <c r="D2890">
        <v>1990</v>
      </c>
      <c r="E2890" t="s">
        <v>258</v>
      </c>
      <c r="F2890" t="s">
        <v>13238</v>
      </c>
      <c r="G2890">
        <v>10</v>
      </c>
      <c r="J2890">
        <v>10</v>
      </c>
      <c r="K2890" t="s">
        <v>37019</v>
      </c>
      <c r="L2890" t="s">
        <v>37174</v>
      </c>
      <c r="M2890" t="s">
        <v>37175</v>
      </c>
      <c r="N2890" t="s">
        <v>37176</v>
      </c>
      <c r="O2890" t="s">
        <v>37098</v>
      </c>
      <c r="P2890" t="s">
        <v>37598</v>
      </c>
      <c r="Q2890">
        <v>59.933332999999998</v>
      </c>
      <c r="R2890">
        <v>30.266667000000002</v>
      </c>
      <c r="S2890" s="16">
        <v>9</v>
      </c>
      <c r="T2890">
        <v>18.011277082686501</v>
      </c>
      <c r="U2890">
        <v>1.42010381846928</v>
      </c>
      <c r="V2890">
        <v>200</v>
      </c>
      <c r="W2890">
        <v>18</v>
      </c>
    </row>
    <row r="2891" spans="1:23">
      <c r="A2891" t="s">
        <v>37597</v>
      </c>
      <c r="B2891" t="s">
        <v>13236</v>
      </c>
      <c r="C2891" t="s">
        <v>13237</v>
      </c>
      <c r="D2891">
        <v>1990</v>
      </c>
      <c r="E2891" t="s">
        <v>258</v>
      </c>
      <c r="F2891" t="s">
        <v>13238</v>
      </c>
      <c r="G2891">
        <v>10</v>
      </c>
      <c r="J2891">
        <v>10</v>
      </c>
      <c r="K2891" t="s">
        <v>37019</v>
      </c>
      <c r="L2891" t="s">
        <v>37174</v>
      </c>
      <c r="M2891" t="s">
        <v>37175</v>
      </c>
      <c r="N2891" t="s">
        <v>37176</v>
      </c>
      <c r="O2891" t="s">
        <v>37098</v>
      </c>
      <c r="P2891" t="s">
        <v>37599</v>
      </c>
      <c r="Q2891">
        <v>52.233330000000002</v>
      </c>
      <c r="R2891">
        <v>21.016667000000002</v>
      </c>
      <c r="S2891" s="16">
        <v>9</v>
      </c>
      <c r="T2891">
        <v>11.5390625</v>
      </c>
      <c r="U2891">
        <v>91.044776119402997</v>
      </c>
      <c r="V2891">
        <v>200</v>
      </c>
      <c r="W2891">
        <v>11.5</v>
      </c>
    </row>
    <row r="2892" spans="1:23">
      <c r="A2892" t="s">
        <v>37597</v>
      </c>
      <c r="B2892" t="s">
        <v>13236</v>
      </c>
      <c r="C2892" t="s">
        <v>13237</v>
      </c>
      <c r="D2892">
        <v>1990</v>
      </c>
      <c r="E2892" t="s">
        <v>258</v>
      </c>
      <c r="F2892" t="s">
        <v>13238</v>
      </c>
      <c r="G2892">
        <v>10</v>
      </c>
      <c r="J2892">
        <v>10</v>
      </c>
      <c r="K2892" t="s">
        <v>37019</v>
      </c>
      <c r="L2892" t="s">
        <v>37174</v>
      </c>
      <c r="M2892" t="s">
        <v>37175</v>
      </c>
      <c r="N2892" t="s">
        <v>37176</v>
      </c>
      <c r="O2892" t="s">
        <v>37098</v>
      </c>
      <c r="P2892" t="s">
        <v>37599</v>
      </c>
      <c r="Q2892">
        <v>52.233330000000002</v>
      </c>
      <c r="R2892">
        <v>21.016667000000002</v>
      </c>
      <c r="S2892" s="16">
        <v>9</v>
      </c>
      <c r="T2892">
        <v>12.078125</v>
      </c>
      <c r="U2892">
        <v>94.029850746268593</v>
      </c>
      <c r="V2892">
        <v>200</v>
      </c>
      <c r="W2892">
        <v>12</v>
      </c>
    </row>
    <row r="2893" spans="1:23">
      <c r="A2893" t="s">
        <v>37597</v>
      </c>
      <c r="B2893" t="s">
        <v>13236</v>
      </c>
      <c r="C2893" t="s">
        <v>13237</v>
      </c>
      <c r="D2893">
        <v>1990</v>
      </c>
      <c r="E2893" t="s">
        <v>258</v>
      </c>
      <c r="F2893" t="s">
        <v>13238</v>
      </c>
      <c r="G2893">
        <v>10</v>
      </c>
      <c r="J2893">
        <v>10</v>
      </c>
      <c r="K2893" t="s">
        <v>37019</v>
      </c>
      <c r="L2893" t="s">
        <v>37174</v>
      </c>
      <c r="M2893" t="s">
        <v>37175</v>
      </c>
      <c r="N2893" t="s">
        <v>37176</v>
      </c>
      <c r="O2893" t="s">
        <v>37098</v>
      </c>
      <c r="P2893" t="s">
        <v>37599</v>
      </c>
      <c r="Q2893">
        <v>52.233330000000002</v>
      </c>
      <c r="R2893">
        <v>21.016667000000002</v>
      </c>
      <c r="S2893" s="16">
        <v>9</v>
      </c>
      <c r="T2893">
        <v>12.5703125</v>
      </c>
      <c r="U2893">
        <v>96.641791044776099</v>
      </c>
      <c r="V2893">
        <v>200</v>
      </c>
      <c r="W2893">
        <v>12.5</v>
      </c>
    </row>
    <row r="2894" spans="1:23">
      <c r="A2894" t="s">
        <v>37597</v>
      </c>
      <c r="B2894" t="s">
        <v>13236</v>
      </c>
      <c r="C2894" t="s">
        <v>13237</v>
      </c>
      <c r="D2894">
        <v>1990</v>
      </c>
      <c r="E2894" t="s">
        <v>258</v>
      </c>
      <c r="F2894" t="s">
        <v>13238</v>
      </c>
      <c r="G2894">
        <v>10</v>
      </c>
      <c r="J2894">
        <v>10</v>
      </c>
      <c r="K2894" t="s">
        <v>37019</v>
      </c>
      <c r="L2894" t="s">
        <v>37174</v>
      </c>
      <c r="M2894" t="s">
        <v>37175</v>
      </c>
      <c r="N2894" t="s">
        <v>37176</v>
      </c>
      <c r="O2894" t="s">
        <v>37098</v>
      </c>
      <c r="P2894" t="s">
        <v>37599</v>
      </c>
      <c r="Q2894">
        <v>52.233330000000002</v>
      </c>
      <c r="R2894">
        <v>21.016667000000002</v>
      </c>
      <c r="S2894" s="16">
        <v>9</v>
      </c>
      <c r="T2894">
        <v>13.0625</v>
      </c>
      <c r="U2894">
        <v>83.582089552238799</v>
      </c>
      <c r="V2894">
        <v>200</v>
      </c>
      <c r="W2894">
        <v>13</v>
      </c>
    </row>
    <row r="2895" spans="1:23">
      <c r="A2895" t="s">
        <v>37597</v>
      </c>
      <c r="B2895" t="s">
        <v>13236</v>
      </c>
      <c r="C2895" t="s">
        <v>13237</v>
      </c>
      <c r="D2895">
        <v>1990</v>
      </c>
      <c r="E2895" t="s">
        <v>258</v>
      </c>
      <c r="F2895" t="s">
        <v>13238</v>
      </c>
      <c r="G2895">
        <v>10</v>
      </c>
      <c r="J2895">
        <v>10</v>
      </c>
      <c r="K2895" t="s">
        <v>37019</v>
      </c>
      <c r="L2895" t="s">
        <v>37174</v>
      </c>
      <c r="M2895" t="s">
        <v>37175</v>
      </c>
      <c r="N2895" t="s">
        <v>37176</v>
      </c>
      <c r="O2895" t="s">
        <v>37098</v>
      </c>
      <c r="P2895" t="s">
        <v>37599</v>
      </c>
      <c r="Q2895">
        <v>52.233330000000002</v>
      </c>
      <c r="R2895">
        <v>21.016667000000002</v>
      </c>
      <c r="S2895" s="16">
        <v>9</v>
      </c>
      <c r="T2895">
        <v>13.5546875</v>
      </c>
      <c r="U2895">
        <v>79.104477611940297</v>
      </c>
      <c r="V2895">
        <v>200</v>
      </c>
      <c r="W2895">
        <v>13.5</v>
      </c>
    </row>
    <row r="2896" spans="1:23">
      <c r="A2896" t="s">
        <v>37597</v>
      </c>
      <c r="B2896" t="s">
        <v>13236</v>
      </c>
      <c r="C2896" t="s">
        <v>13237</v>
      </c>
      <c r="D2896">
        <v>1990</v>
      </c>
      <c r="E2896" t="s">
        <v>258</v>
      </c>
      <c r="F2896" t="s">
        <v>13238</v>
      </c>
      <c r="G2896">
        <v>10</v>
      </c>
      <c r="J2896">
        <v>10</v>
      </c>
      <c r="K2896" t="s">
        <v>37019</v>
      </c>
      <c r="L2896" t="s">
        <v>37174</v>
      </c>
      <c r="M2896" t="s">
        <v>37175</v>
      </c>
      <c r="N2896" t="s">
        <v>37176</v>
      </c>
      <c r="O2896" t="s">
        <v>37098</v>
      </c>
      <c r="P2896" t="s">
        <v>37599</v>
      </c>
      <c r="Q2896">
        <v>52.233330000000002</v>
      </c>
      <c r="R2896">
        <v>21.016667000000002</v>
      </c>
      <c r="S2896" s="16">
        <v>9</v>
      </c>
      <c r="T2896">
        <v>14.046875</v>
      </c>
      <c r="U2896">
        <v>14.9253731343283</v>
      </c>
      <c r="V2896">
        <v>200</v>
      </c>
      <c r="W2896">
        <v>14</v>
      </c>
    </row>
    <row r="2897" spans="1:23">
      <c r="A2897" t="s">
        <v>37597</v>
      </c>
      <c r="B2897" t="s">
        <v>13236</v>
      </c>
      <c r="C2897" t="s">
        <v>13237</v>
      </c>
      <c r="D2897">
        <v>1990</v>
      </c>
      <c r="E2897" t="s">
        <v>258</v>
      </c>
      <c r="F2897" t="s">
        <v>13238</v>
      </c>
      <c r="G2897">
        <v>10</v>
      </c>
      <c r="J2897">
        <v>10</v>
      </c>
      <c r="K2897" t="s">
        <v>37019</v>
      </c>
      <c r="L2897" t="s">
        <v>37174</v>
      </c>
      <c r="M2897" t="s">
        <v>37175</v>
      </c>
      <c r="N2897" t="s">
        <v>37176</v>
      </c>
      <c r="O2897" t="s">
        <v>37098</v>
      </c>
      <c r="P2897" t="s">
        <v>37599</v>
      </c>
      <c r="Q2897">
        <v>52.233330000000002</v>
      </c>
      <c r="R2897">
        <v>21.016667000000002</v>
      </c>
      <c r="S2897" s="16">
        <v>9</v>
      </c>
      <c r="T2897">
        <v>14.4921875</v>
      </c>
      <c r="U2897">
        <v>0</v>
      </c>
      <c r="V2897">
        <v>200</v>
      </c>
      <c r="W2897">
        <v>14.5</v>
      </c>
    </row>
    <row r="2898" spans="1:23">
      <c r="A2898" t="s">
        <v>37597</v>
      </c>
      <c r="B2898" t="s">
        <v>13236</v>
      </c>
      <c r="C2898" t="s">
        <v>13237</v>
      </c>
      <c r="D2898">
        <v>1990</v>
      </c>
      <c r="E2898" t="s">
        <v>258</v>
      </c>
      <c r="F2898" t="s">
        <v>13238</v>
      </c>
      <c r="G2898">
        <v>10</v>
      </c>
      <c r="J2898">
        <v>10</v>
      </c>
      <c r="K2898" t="s">
        <v>37019</v>
      </c>
      <c r="L2898" t="s">
        <v>37174</v>
      </c>
      <c r="M2898" t="s">
        <v>37175</v>
      </c>
      <c r="N2898" t="s">
        <v>37176</v>
      </c>
      <c r="O2898" t="s">
        <v>37098</v>
      </c>
      <c r="P2898" t="s">
        <v>37599</v>
      </c>
      <c r="Q2898">
        <v>52.233330000000002</v>
      </c>
      <c r="R2898">
        <v>21.016667000000002</v>
      </c>
      <c r="S2898" s="16">
        <v>9</v>
      </c>
      <c r="T2898">
        <v>18.0078125</v>
      </c>
      <c r="U2898">
        <v>-0.74626865671640896</v>
      </c>
      <c r="V2898">
        <v>200</v>
      </c>
      <c r="W2898">
        <v>18</v>
      </c>
    </row>
    <row r="2899" spans="1:23">
      <c r="A2899" t="s">
        <v>37597</v>
      </c>
      <c r="B2899" t="s">
        <v>13236</v>
      </c>
      <c r="C2899" t="s">
        <v>13237</v>
      </c>
      <c r="D2899">
        <v>1990</v>
      </c>
      <c r="E2899" t="s">
        <v>258</v>
      </c>
      <c r="F2899" t="s">
        <v>13238</v>
      </c>
      <c r="G2899">
        <v>10</v>
      </c>
      <c r="J2899">
        <v>10</v>
      </c>
      <c r="K2899" t="s">
        <v>37019</v>
      </c>
      <c r="L2899" t="s">
        <v>37174</v>
      </c>
      <c r="M2899" t="s">
        <v>37175</v>
      </c>
      <c r="N2899" t="s">
        <v>37176</v>
      </c>
      <c r="O2899" t="s">
        <v>37098</v>
      </c>
      <c r="P2899" t="s">
        <v>37599</v>
      </c>
      <c r="Q2899">
        <v>52.233330000000002</v>
      </c>
      <c r="R2899">
        <v>21.016667000000002</v>
      </c>
      <c r="S2899" s="16">
        <v>9</v>
      </c>
      <c r="T2899">
        <v>18.0078125</v>
      </c>
      <c r="U2899">
        <v>-0.74626865671640896</v>
      </c>
      <c r="V2899">
        <v>200</v>
      </c>
      <c r="W2899">
        <v>18</v>
      </c>
    </row>
    <row r="2900" spans="1:23">
      <c r="A2900" t="s">
        <v>37597</v>
      </c>
      <c r="B2900" t="s">
        <v>13236</v>
      </c>
      <c r="C2900" t="s">
        <v>13237</v>
      </c>
      <c r="D2900">
        <v>1990</v>
      </c>
      <c r="E2900" t="s">
        <v>258</v>
      </c>
      <c r="F2900" t="s">
        <v>13238</v>
      </c>
      <c r="G2900">
        <v>10</v>
      </c>
      <c r="J2900">
        <v>10</v>
      </c>
      <c r="K2900" t="s">
        <v>37019</v>
      </c>
      <c r="L2900" t="s">
        <v>37174</v>
      </c>
      <c r="M2900" t="s">
        <v>37175</v>
      </c>
      <c r="N2900" t="s">
        <v>37176</v>
      </c>
      <c r="O2900" t="s">
        <v>37098</v>
      </c>
      <c r="P2900" t="s">
        <v>37600</v>
      </c>
      <c r="Q2900">
        <v>51.866667</v>
      </c>
      <c r="R2900">
        <v>4.1666670000000003</v>
      </c>
      <c r="S2900" s="16">
        <v>9</v>
      </c>
      <c r="T2900">
        <v>13.0699130035315</v>
      </c>
      <c r="U2900">
        <v>100.625915185621</v>
      </c>
      <c r="V2900">
        <v>200</v>
      </c>
      <c r="W2900">
        <v>13</v>
      </c>
    </row>
    <row r="2901" spans="1:23">
      <c r="A2901" t="s">
        <v>37597</v>
      </c>
      <c r="B2901" t="s">
        <v>13236</v>
      </c>
      <c r="C2901" t="s">
        <v>13237</v>
      </c>
      <c r="D2901">
        <v>1990</v>
      </c>
      <c r="E2901" t="s">
        <v>258</v>
      </c>
      <c r="F2901" t="s">
        <v>13238</v>
      </c>
      <c r="G2901">
        <v>10</v>
      </c>
      <c r="J2901">
        <v>10</v>
      </c>
      <c r="K2901" t="s">
        <v>37019</v>
      </c>
      <c r="L2901" t="s">
        <v>37174</v>
      </c>
      <c r="M2901" t="s">
        <v>37175</v>
      </c>
      <c r="N2901" t="s">
        <v>37176</v>
      </c>
      <c r="O2901" t="s">
        <v>37098</v>
      </c>
      <c r="P2901" t="s">
        <v>37600</v>
      </c>
      <c r="Q2901">
        <v>51.866667</v>
      </c>
      <c r="R2901">
        <v>4.1666670000000003</v>
      </c>
      <c r="S2901" s="16">
        <v>9</v>
      </c>
      <c r="T2901">
        <v>13.6041230009474</v>
      </c>
      <c r="U2901">
        <v>97.728904074190993</v>
      </c>
      <c r="V2901">
        <v>200</v>
      </c>
      <c r="W2901">
        <v>13.5</v>
      </c>
    </row>
    <row r="2902" spans="1:23">
      <c r="A2902" t="s">
        <v>37597</v>
      </c>
      <c r="B2902" t="s">
        <v>13236</v>
      </c>
      <c r="C2902" t="s">
        <v>13237</v>
      </c>
      <c r="D2902">
        <v>1990</v>
      </c>
      <c r="E2902" t="s">
        <v>258</v>
      </c>
      <c r="F2902" t="s">
        <v>13238</v>
      </c>
      <c r="G2902">
        <v>10</v>
      </c>
      <c r="J2902">
        <v>10</v>
      </c>
      <c r="K2902" t="s">
        <v>37019</v>
      </c>
      <c r="L2902" t="s">
        <v>37174</v>
      </c>
      <c r="M2902" t="s">
        <v>37175</v>
      </c>
      <c r="N2902" t="s">
        <v>37176</v>
      </c>
      <c r="O2902" t="s">
        <v>37098</v>
      </c>
      <c r="P2902" t="s">
        <v>37600</v>
      </c>
      <c r="Q2902">
        <v>51.866667</v>
      </c>
      <c r="R2902">
        <v>4.1666670000000003</v>
      </c>
      <c r="S2902" s="16">
        <v>9</v>
      </c>
      <c r="T2902">
        <v>13.7884521519423</v>
      </c>
      <c r="U2902">
        <v>90.344253352091599</v>
      </c>
      <c r="V2902">
        <v>200</v>
      </c>
      <c r="W2902">
        <v>13.75</v>
      </c>
    </row>
    <row r="2903" spans="1:23">
      <c r="A2903" t="s">
        <v>37597</v>
      </c>
      <c r="B2903" t="s">
        <v>13236</v>
      </c>
      <c r="C2903" t="s">
        <v>13237</v>
      </c>
      <c r="D2903">
        <v>1990</v>
      </c>
      <c r="E2903" t="s">
        <v>258</v>
      </c>
      <c r="F2903" t="s">
        <v>13238</v>
      </c>
      <c r="G2903">
        <v>10</v>
      </c>
      <c r="J2903">
        <v>10</v>
      </c>
      <c r="K2903" t="s">
        <v>37019</v>
      </c>
      <c r="L2903" t="s">
        <v>37174</v>
      </c>
      <c r="M2903" t="s">
        <v>37175</v>
      </c>
      <c r="N2903" t="s">
        <v>37176</v>
      </c>
      <c r="O2903" t="s">
        <v>37098</v>
      </c>
      <c r="P2903" t="s">
        <v>37600</v>
      </c>
      <c r="Q2903">
        <v>51.866667</v>
      </c>
      <c r="R2903">
        <v>4.1666670000000003</v>
      </c>
      <c r="S2903" s="16">
        <v>9</v>
      </c>
      <c r="T2903">
        <v>14.081139280484599</v>
      </c>
      <c r="U2903">
        <v>48.898906084010399</v>
      </c>
      <c r="V2903">
        <v>200</v>
      </c>
      <c r="W2903">
        <v>14</v>
      </c>
    </row>
    <row r="2904" spans="1:23">
      <c r="A2904" t="s">
        <v>37597</v>
      </c>
      <c r="B2904" t="s">
        <v>13236</v>
      </c>
      <c r="C2904" t="s">
        <v>13237</v>
      </c>
      <c r="D2904">
        <v>1990</v>
      </c>
      <c r="E2904" t="s">
        <v>258</v>
      </c>
      <c r="F2904" t="s">
        <v>13238</v>
      </c>
      <c r="G2904">
        <v>10</v>
      </c>
      <c r="J2904">
        <v>10</v>
      </c>
      <c r="K2904" t="s">
        <v>37019</v>
      </c>
      <c r="L2904" t="s">
        <v>37174</v>
      </c>
      <c r="M2904" t="s">
        <v>37175</v>
      </c>
      <c r="N2904" t="s">
        <v>37176</v>
      </c>
      <c r="O2904" t="s">
        <v>37098</v>
      </c>
      <c r="P2904" t="s">
        <v>37600</v>
      </c>
      <c r="Q2904">
        <v>51.866667</v>
      </c>
      <c r="R2904">
        <v>4.1666670000000003</v>
      </c>
      <c r="S2904" s="16">
        <v>9</v>
      </c>
      <c r="T2904">
        <v>14.2578885411582</v>
      </c>
      <c r="U2904">
        <v>8.9207269803898797</v>
      </c>
      <c r="V2904">
        <v>200</v>
      </c>
      <c r="W2904">
        <v>14.25</v>
      </c>
    </row>
    <row r="2905" spans="1:23">
      <c r="A2905" t="s">
        <v>37597</v>
      </c>
      <c r="B2905" t="s">
        <v>13236</v>
      </c>
      <c r="C2905" t="s">
        <v>13237</v>
      </c>
      <c r="D2905">
        <v>1990</v>
      </c>
      <c r="E2905" t="s">
        <v>258</v>
      </c>
      <c r="F2905" t="s">
        <v>13238</v>
      </c>
      <c r="G2905">
        <v>10</v>
      </c>
      <c r="J2905">
        <v>10</v>
      </c>
      <c r="K2905" t="s">
        <v>37019</v>
      </c>
      <c r="L2905" t="s">
        <v>37174</v>
      </c>
      <c r="M2905" t="s">
        <v>37175</v>
      </c>
      <c r="N2905" t="s">
        <v>37176</v>
      </c>
      <c r="O2905" t="s">
        <v>37098</v>
      </c>
      <c r="P2905" t="s">
        <v>37600</v>
      </c>
      <c r="Q2905">
        <v>51.866667</v>
      </c>
      <c r="R2905">
        <v>4.1666670000000003</v>
      </c>
      <c r="S2905" s="16">
        <v>9</v>
      </c>
      <c r="T2905">
        <v>14.581412041689299</v>
      </c>
      <c r="U2905">
        <v>7.1779264406075002E-2</v>
      </c>
      <c r="V2905">
        <v>200</v>
      </c>
      <c r="W2905">
        <v>14.5</v>
      </c>
    </row>
    <row r="2906" spans="1:23">
      <c r="A2906" t="s">
        <v>37597</v>
      </c>
      <c r="B2906" t="s">
        <v>13236</v>
      </c>
      <c r="C2906" t="s">
        <v>13237</v>
      </c>
      <c r="D2906">
        <v>1990</v>
      </c>
      <c r="E2906" t="s">
        <v>258</v>
      </c>
      <c r="F2906" t="s">
        <v>13238</v>
      </c>
      <c r="G2906">
        <v>10</v>
      </c>
      <c r="J2906">
        <v>10</v>
      </c>
      <c r="K2906" t="s">
        <v>37019</v>
      </c>
      <c r="L2906" t="s">
        <v>37174</v>
      </c>
      <c r="M2906" t="s">
        <v>37175</v>
      </c>
      <c r="N2906" t="s">
        <v>37176</v>
      </c>
      <c r="O2906" t="s">
        <v>37098</v>
      </c>
      <c r="P2906" t="s">
        <v>37600</v>
      </c>
      <c r="Q2906">
        <v>51.866667</v>
      </c>
      <c r="R2906">
        <v>4.1666670000000003</v>
      </c>
      <c r="S2906" s="16">
        <v>9</v>
      </c>
      <c r="T2906">
        <v>14.976772230038099</v>
      </c>
      <c r="U2906">
        <v>0.120589164202229</v>
      </c>
      <c r="V2906">
        <v>200</v>
      </c>
      <c r="W2906">
        <v>15</v>
      </c>
    </row>
    <row r="2907" spans="1:23">
      <c r="A2907" t="s">
        <v>37597</v>
      </c>
      <c r="B2907" t="s">
        <v>13236</v>
      </c>
      <c r="C2907" t="s">
        <v>13237</v>
      </c>
      <c r="D2907">
        <v>1990</v>
      </c>
      <c r="E2907" t="s">
        <v>258</v>
      </c>
      <c r="F2907" t="s">
        <v>13238</v>
      </c>
      <c r="G2907">
        <v>10</v>
      </c>
      <c r="J2907">
        <v>10</v>
      </c>
      <c r="K2907" t="s">
        <v>37019</v>
      </c>
      <c r="L2907" t="s">
        <v>37174</v>
      </c>
      <c r="M2907" t="s">
        <v>37175</v>
      </c>
      <c r="N2907" t="s">
        <v>37176</v>
      </c>
      <c r="O2907" t="s">
        <v>37098</v>
      </c>
      <c r="P2907" t="s">
        <v>37600</v>
      </c>
      <c r="Q2907">
        <v>51.866667</v>
      </c>
      <c r="R2907">
        <v>4.1666670000000003</v>
      </c>
      <c r="S2907" s="16">
        <v>9</v>
      </c>
      <c r="T2907">
        <v>16.000057423411501</v>
      </c>
      <c r="U2907">
        <v>0.24692066955695599</v>
      </c>
      <c r="V2907">
        <v>200</v>
      </c>
      <c r="W2907">
        <v>16</v>
      </c>
    </row>
    <row r="2908" spans="1:23">
      <c r="A2908" t="s">
        <v>37597</v>
      </c>
      <c r="B2908" t="s">
        <v>13236</v>
      </c>
      <c r="C2908" t="s">
        <v>13237</v>
      </c>
      <c r="D2908">
        <v>1990</v>
      </c>
      <c r="E2908" t="s">
        <v>258</v>
      </c>
      <c r="F2908" t="s">
        <v>13238</v>
      </c>
      <c r="G2908">
        <v>10</v>
      </c>
      <c r="J2908">
        <v>10</v>
      </c>
      <c r="K2908" t="s">
        <v>37019</v>
      </c>
      <c r="L2908" t="s">
        <v>37174</v>
      </c>
      <c r="M2908" t="s">
        <v>37175</v>
      </c>
      <c r="N2908" t="s">
        <v>37176</v>
      </c>
      <c r="O2908" t="s">
        <v>37098</v>
      </c>
      <c r="P2908" t="s">
        <v>37600</v>
      </c>
      <c r="Q2908">
        <v>51.866667</v>
      </c>
      <c r="R2908">
        <v>4.1666670000000003</v>
      </c>
      <c r="S2908" s="16">
        <v>9</v>
      </c>
      <c r="T2908">
        <v>18.046455539923599</v>
      </c>
      <c r="U2908">
        <v>-0.241178328404487</v>
      </c>
      <c r="V2908">
        <v>200</v>
      </c>
      <c r="W2908">
        <v>18</v>
      </c>
    </row>
    <row r="2909" spans="1:23">
      <c r="A2909" t="s">
        <v>37597</v>
      </c>
      <c r="B2909" t="s">
        <v>13236</v>
      </c>
      <c r="C2909" t="s">
        <v>13237</v>
      </c>
      <c r="D2909">
        <v>1990</v>
      </c>
      <c r="E2909" t="s">
        <v>258</v>
      </c>
      <c r="F2909" t="s">
        <v>13238</v>
      </c>
      <c r="G2909">
        <v>10</v>
      </c>
      <c r="J2909">
        <v>10</v>
      </c>
      <c r="K2909" t="s">
        <v>37019</v>
      </c>
      <c r="L2909" t="s">
        <v>37174</v>
      </c>
      <c r="M2909" t="s">
        <v>37175</v>
      </c>
      <c r="N2909" t="s">
        <v>37176</v>
      </c>
      <c r="O2909" t="s">
        <v>37098</v>
      </c>
      <c r="P2909" t="s">
        <v>37601</v>
      </c>
      <c r="Q2909">
        <v>51.103332999999999</v>
      </c>
      <c r="R2909">
        <v>2.654722</v>
      </c>
      <c r="S2909" s="16">
        <v>7</v>
      </c>
      <c r="T2909">
        <v>12.038057986324199</v>
      </c>
      <c r="U2909">
        <v>97.668841272786906</v>
      </c>
      <c r="V2909">
        <v>200</v>
      </c>
      <c r="W2909">
        <v>12</v>
      </c>
    </row>
    <row r="2910" spans="1:23">
      <c r="A2910" t="s">
        <v>37597</v>
      </c>
      <c r="B2910" t="s">
        <v>13236</v>
      </c>
      <c r="C2910" t="s">
        <v>13237</v>
      </c>
      <c r="D2910">
        <v>1990</v>
      </c>
      <c r="E2910" t="s">
        <v>258</v>
      </c>
      <c r="F2910" t="s">
        <v>13238</v>
      </c>
      <c r="G2910">
        <v>10</v>
      </c>
      <c r="J2910">
        <v>10</v>
      </c>
      <c r="K2910" t="s">
        <v>37019</v>
      </c>
      <c r="L2910" t="s">
        <v>37174</v>
      </c>
      <c r="M2910" t="s">
        <v>37175</v>
      </c>
      <c r="N2910" t="s">
        <v>37176</v>
      </c>
      <c r="O2910" t="s">
        <v>37098</v>
      </c>
      <c r="P2910" t="s">
        <v>37601</v>
      </c>
      <c r="Q2910">
        <v>51.103332999999999</v>
      </c>
      <c r="R2910">
        <v>2.654722</v>
      </c>
      <c r="S2910" s="16">
        <v>7</v>
      </c>
      <c r="T2910">
        <v>13.0572297326233</v>
      </c>
      <c r="U2910">
        <v>88.600448244850199</v>
      </c>
      <c r="V2910">
        <v>200</v>
      </c>
      <c r="W2910">
        <v>13</v>
      </c>
    </row>
    <row r="2911" spans="1:23">
      <c r="A2911" t="s">
        <v>37597</v>
      </c>
      <c r="B2911" t="s">
        <v>13236</v>
      </c>
      <c r="C2911" t="s">
        <v>13237</v>
      </c>
      <c r="D2911">
        <v>1990</v>
      </c>
      <c r="E2911" t="s">
        <v>258</v>
      </c>
      <c r="F2911" t="s">
        <v>13238</v>
      </c>
      <c r="G2911">
        <v>10</v>
      </c>
      <c r="J2911">
        <v>10</v>
      </c>
      <c r="K2911" t="s">
        <v>37019</v>
      </c>
      <c r="L2911" t="s">
        <v>37174</v>
      </c>
      <c r="M2911" t="s">
        <v>37175</v>
      </c>
      <c r="N2911" t="s">
        <v>37176</v>
      </c>
      <c r="O2911" t="s">
        <v>37098</v>
      </c>
      <c r="P2911" t="s">
        <v>37601</v>
      </c>
      <c r="Q2911">
        <v>51.103332999999999</v>
      </c>
      <c r="R2911">
        <v>2.654722</v>
      </c>
      <c r="S2911" s="16">
        <v>7</v>
      </c>
      <c r="T2911">
        <v>13.5272872621375</v>
      </c>
      <c r="U2911">
        <v>13.7649712352429</v>
      </c>
      <c r="V2911">
        <v>200</v>
      </c>
      <c r="W2911">
        <v>13.5</v>
      </c>
    </row>
    <row r="2912" spans="1:23">
      <c r="A2912" t="s">
        <v>37597</v>
      </c>
      <c r="B2912" t="s">
        <v>13236</v>
      </c>
      <c r="C2912" t="s">
        <v>13237</v>
      </c>
      <c r="D2912">
        <v>1990</v>
      </c>
      <c r="E2912" t="s">
        <v>258</v>
      </c>
      <c r="F2912" t="s">
        <v>13238</v>
      </c>
      <c r="G2912">
        <v>10</v>
      </c>
      <c r="J2912">
        <v>10</v>
      </c>
      <c r="K2912" t="s">
        <v>37019</v>
      </c>
      <c r="L2912" t="s">
        <v>37174</v>
      </c>
      <c r="M2912" t="s">
        <v>37175</v>
      </c>
      <c r="N2912" t="s">
        <v>37176</v>
      </c>
      <c r="O2912" t="s">
        <v>37098</v>
      </c>
      <c r="P2912" t="s">
        <v>37601</v>
      </c>
      <c r="Q2912">
        <v>51.103332999999999</v>
      </c>
      <c r="R2912">
        <v>2.654722</v>
      </c>
      <c r="S2912" s="16">
        <v>7</v>
      </c>
      <c r="T2912">
        <v>14.0122482191546</v>
      </c>
      <c r="U2912">
        <v>3.1384277169491099</v>
      </c>
      <c r="V2912">
        <v>200</v>
      </c>
      <c r="W2912">
        <v>14</v>
      </c>
    </row>
    <row r="2913" spans="1:23">
      <c r="A2913" t="s">
        <v>37597</v>
      </c>
      <c r="B2913" t="s">
        <v>13236</v>
      </c>
      <c r="C2913" t="s">
        <v>13237</v>
      </c>
      <c r="D2913">
        <v>1990</v>
      </c>
      <c r="E2913" t="s">
        <v>258</v>
      </c>
      <c r="F2913" t="s">
        <v>13238</v>
      </c>
      <c r="G2913">
        <v>10</v>
      </c>
      <c r="J2913">
        <v>10</v>
      </c>
      <c r="K2913" t="s">
        <v>37019</v>
      </c>
      <c r="L2913" t="s">
        <v>37174</v>
      </c>
      <c r="M2913" t="s">
        <v>37175</v>
      </c>
      <c r="N2913" t="s">
        <v>37176</v>
      </c>
      <c r="O2913" t="s">
        <v>37098</v>
      </c>
      <c r="P2913" t="s">
        <v>37601</v>
      </c>
      <c r="Q2913">
        <v>51.103332999999999</v>
      </c>
      <c r="R2913">
        <v>2.654722</v>
      </c>
      <c r="S2913" s="16">
        <v>7</v>
      </c>
      <c r="T2913">
        <v>14.522219525774</v>
      </c>
      <c r="U2913">
        <v>0.264807069135372</v>
      </c>
      <c r="V2913">
        <v>200</v>
      </c>
      <c r="W2913">
        <v>14.5</v>
      </c>
    </row>
    <row r="2914" spans="1:23">
      <c r="A2914" t="s">
        <v>37597</v>
      </c>
      <c r="B2914" t="s">
        <v>13236</v>
      </c>
      <c r="C2914" t="s">
        <v>13237</v>
      </c>
      <c r="D2914">
        <v>1990</v>
      </c>
      <c r="E2914" t="s">
        <v>258</v>
      </c>
      <c r="F2914" t="s">
        <v>13238</v>
      </c>
      <c r="G2914">
        <v>10</v>
      </c>
      <c r="J2914">
        <v>10</v>
      </c>
      <c r="K2914" t="s">
        <v>37019</v>
      </c>
      <c r="L2914" t="s">
        <v>37174</v>
      </c>
      <c r="M2914" t="s">
        <v>37175</v>
      </c>
      <c r="N2914" t="s">
        <v>37176</v>
      </c>
      <c r="O2914" t="s">
        <v>37098</v>
      </c>
      <c r="P2914" t="s">
        <v>37601</v>
      </c>
      <c r="Q2914">
        <v>51.103332999999999</v>
      </c>
      <c r="R2914">
        <v>2.654722</v>
      </c>
      <c r="S2914" s="16">
        <v>7</v>
      </c>
      <c r="T2914">
        <v>14.9864527272986</v>
      </c>
      <c r="U2914">
        <v>0.336183637635457</v>
      </c>
      <c r="V2914">
        <v>200</v>
      </c>
      <c r="W2914">
        <v>15</v>
      </c>
    </row>
    <row r="2915" spans="1:23">
      <c r="A2915" t="s">
        <v>37597</v>
      </c>
      <c r="B2915" t="s">
        <v>13236</v>
      </c>
      <c r="C2915" t="s">
        <v>13237</v>
      </c>
      <c r="D2915">
        <v>1990</v>
      </c>
      <c r="E2915" t="s">
        <v>258</v>
      </c>
      <c r="F2915" t="s">
        <v>13238</v>
      </c>
      <c r="G2915">
        <v>10</v>
      </c>
      <c r="J2915">
        <v>10</v>
      </c>
      <c r="K2915" t="s">
        <v>37019</v>
      </c>
      <c r="L2915" t="s">
        <v>37174</v>
      </c>
      <c r="M2915" t="s">
        <v>37175</v>
      </c>
      <c r="N2915" t="s">
        <v>37176</v>
      </c>
      <c r="O2915" t="s">
        <v>37098</v>
      </c>
      <c r="P2915" t="s">
        <v>37601</v>
      </c>
      <c r="Q2915">
        <v>51.103332999999999</v>
      </c>
      <c r="R2915">
        <v>2.654722</v>
      </c>
      <c r="S2915" s="16">
        <v>7</v>
      </c>
      <c r="T2915">
        <v>18.027094545402601</v>
      </c>
      <c r="U2915">
        <v>0.43468330216558099</v>
      </c>
      <c r="V2915">
        <v>200</v>
      </c>
      <c r="W2915">
        <v>18</v>
      </c>
    </row>
    <row r="2916" spans="1:23">
      <c r="A2916" t="s">
        <v>37597</v>
      </c>
      <c r="B2916" t="s">
        <v>13236</v>
      </c>
      <c r="C2916" t="s">
        <v>13237</v>
      </c>
      <c r="D2916">
        <v>1990</v>
      </c>
      <c r="E2916" t="s">
        <v>258</v>
      </c>
      <c r="F2916" t="s">
        <v>13238</v>
      </c>
      <c r="G2916">
        <v>10</v>
      </c>
      <c r="J2916">
        <v>10</v>
      </c>
      <c r="K2916" t="s">
        <v>37019</v>
      </c>
      <c r="L2916" t="s">
        <v>37174</v>
      </c>
      <c r="M2916" t="s">
        <v>37175</v>
      </c>
      <c r="N2916" t="s">
        <v>37176</v>
      </c>
      <c r="O2916" t="s">
        <v>37098</v>
      </c>
      <c r="P2916" t="s">
        <v>37602</v>
      </c>
      <c r="Q2916">
        <v>46.749994999999998</v>
      </c>
      <c r="R2916">
        <v>10.066666</v>
      </c>
      <c r="S2916" s="16">
        <v>7</v>
      </c>
      <c r="T2916">
        <v>12.0629921259842</v>
      </c>
      <c r="U2916">
        <v>99.637264443068204</v>
      </c>
      <c r="V2916">
        <v>200</v>
      </c>
      <c r="W2916">
        <v>12</v>
      </c>
    </row>
    <row r="2917" spans="1:23">
      <c r="A2917" t="s">
        <v>37597</v>
      </c>
      <c r="B2917" t="s">
        <v>13236</v>
      </c>
      <c r="C2917" t="s">
        <v>13237</v>
      </c>
      <c r="D2917">
        <v>1990</v>
      </c>
      <c r="E2917" t="s">
        <v>258</v>
      </c>
      <c r="F2917" t="s">
        <v>13238</v>
      </c>
      <c r="G2917">
        <v>10</v>
      </c>
      <c r="J2917">
        <v>10</v>
      </c>
      <c r="K2917" t="s">
        <v>37019</v>
      </c>
      <c r="L2917" t="s">
        <v>37174</v>
      </c>
      <c r="M2917" t="s">
        <v>37175</v>
      </c>
      <c r="N2917" t="s">
        <v>37176</v>
      </c>
      <c r="O2917" t="s">
        <v>37098</v>
      </c>
      <c r="P2917" t="s">
        <v>37602</v>
      </c>
      <c r="Q2917">
        <v>46.749994999999998</v>
      </c>
      <c r="R2917">
        <v>10.066666</v>
      </c>
      <c r="S2917" s="16">
        <v>7</v>
      </c>
      <c r="T2917">
        <v>13.1023622047244</v>
      </c>
      <c r="U2917">
        <v>100.206434869798</v>
      </c>
      <c r="V2917">
        <v>200</v>
      </c>
      <c r="W2917">
        <v>13</v>
      </c>
    </row>
    <row r="2918" spans="1:23">
      <c r="A2918" t="s">
        <v>37597</v>
      </c>
      <c r="B2918" t="s">
        <v>13236</v>
      </c>
      <c r="C2918" t="s">
        <v>13237</v>
      </c>
      <c r="D2918">
        <v>1990</v>
      </c>
      <c r="E2918" t="s">
        <v>258</v>
      </c>
      <c r="F2918" t="s">
        <v>13238</v>
      </c>
      <c r="G2918">
        <v>10</v>
      </c>
      <c r="J2918">
        <v>10</v>
      </c>
      <c r="K2918" t="s">
        <v>37019</v>
      </c>
      <c r="L2918" t="s">
        <v>37174</v>
      </c>
      <c r="M2918" t="s">
        <v>37175</v>
      </c>
      <c r="N2918" t="s">
        <v>37176</v>
      </c>
      <c r="O2918" t="s">
        <v>37098</v>
      </c>
      <c r="P2918" t="s">
        <v>37602</v>
      </c>
      <c r="Q2918">
        <v>46.749994999999998</v>
      </c>
      <c r="R2918">
        <v>10.066666</v>
      </c>
      <c r="S2918" s="16">
        <v>7</v>
      </c>
      <c r="T2918">
        <v>14.0708661417322</v>
      </c>
      <c r="U2918">
        <v>98.140611637028499</v>
      </c>
      <c r="V2918">
        <v>200</v>
      </c>
      <c r="W2918">
        <v>14</v>
      </c>
    </row>
    <row r="2919" spans="1:23">
      <c r="A2919" t="s">
        <v>37597</v>
      </c>
      <c r="B2919" t="s">
        <v>13236</v>
      </c>
      <c r="C2919" t="s">
        <v>13237</v>
      </c>
      <c r="D2919">
        <v>1990</v>
      </c>
      <c r="E2919" t="s">
        <v>258</v>
      </c>
      <c r="F2919" t="s">
        <v>13238</v>
      </c>
      <c r="G2919">
        <v>10</v>
      </c>
      <c r="J2919">
        <v>10</v>
      </c>
      <c r="K2919" t="s">
        <v>37019</v>
      </c>
      <c r="L2919" t="s">
        <v>37174</v>
      </c>
      <c r="M2919" t="s">
        <v>37175</v>
      </c>
      <c r="N2919" t="s">
        <v>37176</v>
      </c>
      <c r="O2919" t="s">
        <v>37098</v>
      </c>
      <c r="P2919" t="s">
        <v>37602</v>
      </c>
      <c r="Q2919">
        <v>46.749994999999998</v>
      </c>
      <c r="R2919">
        <v>10.066666</v>
      </c>
      <c r="S2919" s="16">
        <v>7</v>
      </c>
      <c r="T2919">
        <v>15.039370078740101</v>
      </c>
      <c r="U2919">
        <v>94.5766610634344</v>
      </c>
      <c r="V2919">
        <v>200</v>
      </c>
      <c r="W2919">
        <v>15</v>
      </c>
    </row>
    <row r="2920" spans="1:23">
      <c r="A2920" t="s">
        <v>37597</v>
      </c>
      <c r="B2920" t="s">
        <v>13236</v>
      </c>
      <c r="C2920" t="s">
        <v>13237</v>
      </c>
      <c r="D2920">
        <v>1990</v>
      </c>
      <c r="E2920" t="s">
        <v>258</v>
      </c>
      <c r="F2920" t="s">
        <v>13238</v>
      </c>
      <c r="G2920">
        <v>10</v>
      </c>
      <c r="J2920">
        <v>10</v>
      </c>
      <c r="K2920" t="s">
        <v>37019</v>
      </c>
      <c r="L2920" t="s">
        <v>37174</v>
      </c>
      <c r="M2920" t="s">
        <v>37175</v>
      </c>
      <c r="N2920" t="s">
        <v>37176</v>
      </c>
      <c r="O2920" t="s">
        <v>37098</v>
      </c>
      <c r="P2920" t="s">
        <v>37602</v>
      </c>
      <c r="Q2920">
        <v>46.749994999999998</v>
      </c>
      <c r="R2920">
        <v>10.066666</v>
      </c>
      <c r="S2920" s="16">
        <v>7</v>
      </c>
      <c r="T2920">
        <v>15.5354330708661</v>
      </c>
      <c r="U2920">
        <v>51.598395706154697</v>
      </c>
      <c r="V2920">
        <v>200</v>
      </c>
      <c r="W2920">
        <v>15.5</v>
      </c>
    </row>
    <row r="2921" spans="1:23">
      <c r="A2921" t="s">
        <v>37597</v>
      </c>
      <c r="B2921" t="s">
        <v>13236</v>
      </c>
      <c r="C2921" t="s">
        <v>13237</v>
      </c>
      <c r="D2921">
        <v>1990</v>
      </c>
      <c r="E2921" t="s">
        <v>258</v>
      </c>
      <c r="F2921" t="s">
        <v>13238</v>
      </c>
      <c r="G2921">
        <v>10</v>
      </c>
      <c r="J2921">
        <v>10</v>
      </c>
      <c r="K2921" t="s">
        <v>37019</v>
      </c>
      <c r="L2921" t="s">
        <v>37174</v>
      </c>
      <c r="M2921" t="s">
        <v>37175</v>
      </c>
      <c r="N2921" t="s">
        <v>37176</v>
      </c>
      <c r="O2921" t="s">
        <v>37098</v>
      </c>
      <c r="P2921" t="s">
        <v>37602</v>
      </c>
      <c r="Q2921">
        <v>46.749994999999998</v>
      </c>
      <c r="R2921">
        <v>10.066666</v>
      </c>
      <c r="S2921" s="16">
        <v>7</v>
      </c>
      <c r="T2921">
        <v>16.031496062992101</v>
      </c>
      <c r="U2921">
        <v>5.89813913713044E-3</v>
      </c>
      <c r="V2921">
        <v>200</v>
      </c>
      <c r="W2921">
        <v>16</v>
      </c>
    </row>
    <row r="2922" spans="1:23">
      <c r="A2922" t="s">
        <v>37597</v>
      </c>
      <c r="B2922" t="s">
        <v>13236</v>
      </c>
      <c r="C2922" t="s">
        <v>13237</v>
      </c>
      <c r="D2922">
        <v>1990</v>
      </c>
      <c r="E2922" t="s">
        <v>258</v>
      </c>
      <c r="F2922" t="s">
        <v>13238</v>
      </c>
      <c r="G2922">
        <v>10</v>
      </c>
      <c r="J2922">
        <v>10</v>
      </c>
      <c r="K2922" t="s">
        <v>37019</v>
      </c>
      <c r="L2922" t="s">
        <v>37174</v>
      </c>
      <c r="M2922" t="s">
        <v>37175</v>
      </c>
      <c r="N2922" t="s">
        <v>37176</v>
      </c>
      <c r="O2922" t="s">
        <v>37098</v>
      </c>
      <c r="P2922" t="s">
        <v>37602</v>
      </c>
      <c r="Q2922">
        <v>46.749994999999998</v>
      </c>
      <c r="R2922">
        <v>10.066666</v>
      </c>
      <c r="S2922" s="16">
        <v>7</v>
      </c>
      <c r="T2922">
        <v>17.992125984251899</v>
      </c>
      <c r="U2922">
        <v>0.74758913562772</v>
      </c>
      <c r="V2922">
        <v>200</v>
      </c>
      <c r="W2922">
        <v>18</v>
      </c>
    </row>
    <row r="2923" spans="1:23">
      <c r="A2923" t="s">
        <v>37597</v>
      </c>
      <c r="B2923" t="s">
        <v>13236</v>
      </c>
      <c r="C2923" t="s">
        <v>13237</v>
      </c>
      <c r="D2923">
        <v>1990</v>
      </c>
      <c r="E2923" t="s">
        <v>258</v>
      </c>
      <c r="F2923" t="s">
        <v>13238</v>
      </c>
      <c r="G2923">
        <v>10</v>
      </c>
      <c r="J2923">
        <v>10</v>
      </c>
      <c r="K2923" t="s">
        <v>37019</v>
      </c>
      <c r="L2923" t="s">
        <v>37174</v>
      </c>
      <c r="M2923" t="s">
        <v>37175</v>
      </c>
      <c r="N2923" t="s">
        <v>37176</v>
      </c>
      <c r="O2923" t="s">
        <v>37098</v>
      </c>
      <c r="P2923" t="s">
        <v>37603</v>
      </c>
      <c r="Q2923">
        <v>46.749994999999998</v>
      </c>
      <c r="R2923">
        <v>10.066666</v>
      </c>
      <c r="S2923" s="16">
        <v>7</v>
      </c>
      <c r="T2923">
        <v>12.070175438596401</v>
      </c>
      <c r="U2923">
        <v>97.416974169741593</v>
      </c>
      <c r="V2923">
        <v>200</v>
      </c>
      <c r="W2923">
        <v>12</v>
      </c>
    </row>
    <row r="2924" spans="1:23">
      <c r="A2924" t="s">
        <v>37597</v>
      </c>
      <c r="B2924" t="s">
        <v>13236</v>
      </c>
      <c r="C2924" t="s">
        <v>13237</v>
      </c>
      <c r="D2924">
        <v>1990</v>
      </c>
      <c r="E2924" t="s">
        <v>258</v>
      </c>
      <c r="F2924" t="s">
        <v>13238</v>
      </c>
      <c r="G2924">
        <v>10</v>
      </c>
      <c r="J2924">
        <v>10</v>
      </c>
      <c r="K2924" t="s">
        <v>37019</v>
      </c>
      <c r="L2924" t="s">
        <v>37174</v>
      </c>
      <c r="M2924" t="s">
        <v>37175</v>
      </c>
      <c r="N2924" t="s">
        <v>37176</v>
      </c>
      <c r="O2924" t="s">
        <v>37098</v>
      </c>
      <c r="P2924" t="s">
        <v>37603</v>
      </c>
      <c r="Q2924">
        <v>46.749994999999998</v>
      </c>
      <c r="R2924">
        <v>10.066666</v>
      </c>
      <c r="S2924" s="16">
        <v>7</v>
      </c>
      <c r="T2924">
        <v>13.029239766081799</v>
      </c>
      <c r="U2924">
        <v>99.630996309962995</v>
      </c>
      <c r="V2924">
        <v>200</v>
      </c>
      <c r="W2924">
        <v>13</v>
      </c>
    </row>
    <row r="2925" spans="1:23">
      <c r="A2925" t="s">
        <v>37597</v>
      </c>
      <c r="B2925" t="s">
        <v>13236</v>
      </c>
      <c r="C2925" t="s">
        <v>13237</v>
      </c>
      <c r="D2925">
        <v>1990</v>
      </c>
      <c r="E2925" t="s">
        <v>258</v>
      </c>
      <c r="F2925" t="s">
        <v>13238</v>
      </c>
      <c r="G2925">
        <v>10</v>
      </c>
      <c r="J2925">
        <v>10</v>
      </c>
      <c r="K2925" t="s">
        <v>37019</v>
      </c>
      <c r="L2925" t="s">
        <v>37174</v>
      </c>
      <c r="M2925" t="s">
        <v>37175</v>
      </c>
      <c r="N2925" t="s">
        <v>37176</v>
      </c>
      <c r="O2925" t="s">
        <v>37098</v>
      </c>
      <c r="P2925" t="s">
        <v>37603</v>
      </c>
      <c r="Q2925">
        <v>46.749994999999998</v>
      </c>
      <c r="R2925">
        <v>10.066666</v>
      </c>
      <c r="S2925" s="16">
        <v>7</v>
      </c>
      <c r="T2925">
        <v>14.011695906432699</v>
      </c>
      <c r="U2925">
        <v>95.571955719557096</v>
      </c>
      <c r="V2925">
        <v>200</v>
      </c>
      <c r="W2925">
        <v>14</v>
      </c>
    </row>
    <row r="2926" spans="1:23">
      <c r="A2926" t="s">
        <v>37597</v>
      </c>
      <c r="B2926" t="s">
        <v>13236</v>
      </c>
      <c r="C2926" t="s">
        <v>13237</v>
      </c>
      <c r="D2926">
        <v>1990</v>
      </c>
      <c r="E2926" t="s">
        <v>258</v>
      </c>
      <c r="F2926" t="s">
        <v>13238</v>
      </c>
      <c r="G2926">
        <v>10</v>
      </c>
      <c r="J2926">
        <v>10</v>
      </c>
      <c r="K2926" t="s">
        <v>37019</v>
      </c>
      <c r="L2926" t="s">
        <v>37174</v>
      </c>
      <c r="M2926" t="s">
        <v>37175</v>
      </c>
      <c r="N2926" t="s">
        <v>37176</v>
      </c>
      <c r="O2926" t="s">
        <v>37098</v>
      </c>
      <c r="P2926" t="s">
        <v>37603</v>
      </c>
      <c r="Q2926">
        <v>46.749994999999998</v>
      </c>
      <c r="R2926">
        <v>10.066666</v>
      </c>
      <c r="S2926" s="16">
        <v>7</v>
      </c>
      <c r="T2926">
        <v>14.9473684210526</v>
      </c>
      <c r="U2926">
        <v>84.132841328413207</v>
      </c>
      <c r="V2926">
        <v>200</v>
      </c>
      <c r="W2926">
        <v>15</v>
      </c>
    </row>
    <row r="2927" spans="1:23">
      <c r="A2927" t="s">
        <v>37597</v>
      </c>
      <c r="B2927" t="s">
        <v>13236</v>
      </c>
      <c r="C2927" t="s">
        <v>13237</v>
      </c>
      <c r="D2927">
        <v>1990</v>
      </c>
      <c r="E2927" t="s">
        <v>258</v>
      </c>
      <c r="F2927" t="s">
        <v>13238</v>
      </c>
      <c r="G2927">
        <v>10</v>
      </c>
      <c r="J2927">
        <v>10</v>
      </c>
      <c r="K2927" t="s">
        <v>37019</v>
      </c>
      <c r="L2927" t="s">
        <v>37174</v>
      </c>
      <c r="M2927" t="s">
        <v>37175</v>
      </c>
      <c r="N2927" t="s">
        <v>37176</v>
      </c>
      <c r="O2927" t="s">
        <v>37098</v>
      </c>
      <c r="P2927" t="s">
        <v>37603</v>
      </c>
      <c r="Q2927">
        <v>46.749994999999998</v>
      </c>
      <c r="R2927">
        <v>10.066666</v>
      </c>
      <c r="S2927" s="16">
        <v>7</v>
      </c>
      <c r="T2927">
        <v>15.4619883040935</v>
      </c>
      <c r="U2927">
        <v>6.6420664206641904</v>
      </c>
      <c r="V2927">
        <v>200</v>
      </c>
      <c r="W2927">
        <v>15.5</v>
      </c>
    </row>
    <row r="2928" spans="1:23">
      <c r="A2928" t="s">
        <v>37597</v>
      </c>
      <c r="B2928" t="s">
        <v>13236</v>
      </c>
      <c r="C2928" t="s">
        <v>13237</v>
      </c>
      <c r="D2928">
        <v>1990</v>
      </c>
      <c r="E2928" t="s">
        <v>258</v>
      </c>
      <c r="F2928" t="s">
        <v>13238</v>
      </c>
      <c r="G2928">
        <v>10</v>
      </c>
      <c r="J2928">
        <v>10</v>
      </c>
      <c r="K2928" t="s">
        <v>37019</v>
      </c>
      <c r="L2928" t="s">
        <v>37174</v>
      </c>
      <c r="M2928" t="s">
        <v>37175</v>
      </c>
      <c r="N2928" t="s">
        <v>37176</v>
      </c>
      <c r="O2928" t="s">
        <v>37098</v>
      </c>
      <c r="P2928" t="s">
        <v>37603</v>
      </c>
      <c r="Q2928">
        <v>46.749994999999998</v>
      </c>
      <c r="R2928">
        <v>10.066666</v>
      </c>
      <c r="S2928" s="16">
        <v>7</v>
      </c>
      <c r="T2928">
        <v>15.9766081871345</v>
      </c>
      <c r="U2928">
        <v>0.369003690036876</v>
      </c>
      <c r="V2928">
        <v>200</v>
      </c>
      <c r="W2928">
        <v>16</v>
      </c>
    </row>
    <row r="2929" spans="1:23">
      <c r="A2929" t="s">
        <v>37597</v>
      </c>
      <c r="B2929" t="s">
        <v>13236</v>
      </c>
      <c r="C2929" t="s">
        <v>13237</v>
      </c>
      <c r="D2929">
        <v>1990</v>
      </c>
      <c r="E2929" t="s">
        <v>258</v>
      </c>
      <c r="F2929" t="s">
        <v>13238</v>
      </c>
      <c r="G2929">
        <v>10</v>
      </c>
      <c r="J2929">
        <v>10</v>
      </c>
      <c r="K2929" t="s">
        <v>37019</v>
      </c>
      <c r="L2929" t="s">
        <v>37174</v>
      </c>
      <c r="M2929" t="s">
        <v>37175</v>
      </c>
      <c r="N2929" t="s">
        <v>37176</v>
      </c>
      <c r="O2929" t="s">
        <v>37098</v>
      </c>
      <c r="P2929" t="s">
        <v>37603</v>
      </c>
      <c r="Q2929">
        <v>46.749994999999998</v>
      </c>
      <c r="R2929">
        <v>10.066666</v>
      </c>
      <c r="S2929" s="16">
        <v>7</v>
      </c>
      <c r="T2929">
        <v>17.9649122807017</v>
      </c>
      <c r="U2929">
        <v>0.369003690036876</v>
      </c>
      <c r="V2929">
        <v>200</v>
      </c>
      <c r="W2929">
        <v>18</v>
      </c>
    </row>
    <row r="2930" spans="1:23">
      <c r="A2930" t="s">
        <v>37597</v>
      </c>
      <c r="B2930" t="s">
        <v>13236</v>
      </c>
      <c r="C2930" t="s">
        <v>13237</v>
      </c>
      <c r="D2930">
        <v>1990</v>
      </c>
      <c r="E2930" t="s">
        <v>258</v>
      </c>
      <c r="F2930" t="s">
        <v>13238</v>
      </c>
      <c r="G2930">
        <v>10</v>
      </c>
      <c r="J2930">
        <v>10</v>
      </c>
      <c r="K2930" t="s">
        <v>37019</v>
      </c>
      <c r="L2930" t="s">
        <v>37174</v>
      </c>
      <c r="M2930" t="s">
        <v>37175</v>
      </c>
      <c r="N2930" t="s">
        <v>37176</v>
      </c>
      <c r="O2930" t="s">
        <v>37098</v>
      </c>
      <c r="P2930" t="s">
        <v>37604</v>
      </c>
      <c r="Q2930">
        <v>45.408056000000002</v>
      </c>
      <c r="R2930">
        <v>11.872222000000001</v>
      </c>
      <c r="S2930" s="16">
        <v>8</v>
      </c>
      <c r="T2930">
        <v>11.5157230412697</v>
      </c>
      <c r="U2930">
        <v>99.581690582207997</v>
      </c>
      <c r="V2930">
        <v>200</v>
      </c>
      <c r="W2930">
        <v>11.5</v>
      </c>
    </row>
    <row r="2931" spans="1:23">
      <c r="A2931" t="s">
        <v>37597</v>
      </c>
      <c r="B2931" t="s">
        <v>13236</v>
      </c>
      <c r="C2931" t="s">
        <v>13237</v>
      </c>
      <c r="D2931">
        <v>1990</v>
      </c>
      <c r="E2931" t="s">
        <v>258</v>
      </c>
      <c r="F2931" t="s">
        <v>13238</v>
      </c>
      <c r="G2931">
        <v>10</v>
      </c>
      <c r="J2931">
        <v>10</v>
      </c>
      <c r="K2931" t="s">
        <v>37019</v>
      </c>
      <c r="L2931" t="s">
        <v>37174</v>
      </c>
      <c r="M2931" t="s">
        <v>37175</v>
      </c>
      <c r="N2931" t="s">
        <v>37176</v>
      </c>
      <c r="O2931" t="s">
        <v>37098</v>
      </c>
      <c r="P2931" t="s">
        <v>37604</v>
      </c>
      <c r="Q2931">
        <v>45.408056000000002</v>
      </c>
      <c r="R2931">
        <v>11.872222000000001</v>
      </c>
      <c r="S2931" s="16">
        <v>8</v>
      </c>
      <c r="T2931">
        <v>12.0312493167855</v>
      </c>
      <c r="U2931">
        <v>100.002915048207</v>
      </c>
      <c r="V2931">
        <v>200</v>
      </c>
      <c r="W2931">
        <v>12</v>
      </c>
    </row>
    <row r="2932" spans="1:23">
      <c r="A2932" t="s">
        <v>37597</v>
      </c>
      <c r="B2932" t="s">
        <v>13236</v>
      </c>
      <c r="C2932" t="s">
        <v>13237</v>
      </c>
      <c r="D2932">
        <v>1990</v>
      </c>
      <c r="E2932" t="s">
        <v>258</v>
      </c>
      <c r="F2932" t="s">
        <v>13238</v>
      </c>
      <c r="G2932">
        <v>10</v>
      </c>
      <c r="J2932">
        <v>10</v>
      </c>
      <c r="K2932" t="s">
        <v>37019</v>
      </c>
      <c r="L2932" t="s">
        <v>37174</v>
      </c>
      <c r="M2932" t="s">
        <v>37175</v>
      </c>
      <c r="N2932" t="s">
        <v>37176</v>
      </c>
      <c r="O2932" t="s">
        <v>37098</v>
      </c>
      <c r="P2932" t="s">
        <v>37604</v>
      </c>
      <c r="Q2932">
        <v>45.408056000000002</v>
      </c>
      <c r="R2932">
        <v>11.872222000000001</v>
      </c>
      <c r="S2932" s="16">
        <v>8</v>
      </c>
      <c r="T2932">
        <v>12.5547336739081</v>
      </c>
      <c r="U2932">
        <v>66.469657991969001</v>
      </c>
      <c r="V2932">
        <v>200</v>
      </c>
      <c r="W2932">
        <v>12.5</v>
      </c>
    </row>
    <row r="2933" spans="1:23">
      <c r="A2933" t="s">
        <v>37597</v>
      </c>
      <c r="B2933" t="s">
        <v>13236</v>
      </c>
      <c r="C2933" t="s">
        <v>13237</v>
      </c>
      <c r="D2933">
        <v>1990</v>
      </c>
      <c r="E2933" t="s">
        <v>258</v>
      </c>
      <c r="F2933" t="s">
        <v>13238</v>
      </c>
      <c r="G2933">
        <v>10</v>
      </c>
      <c r="J2933">
        <v>10</v>
      </c>
      <c r="K2933" t="s">
        <v>37019</v>
      </c>
      <c r="L2933" t="s">
        <v>37174</v>
      </c>
      <c r="M2933" t="s">
        <v>37175</v>
      </c>
      <c r="N2933" t="s">
        <v>37176</v>
      </c>
      <c r="O2933" t="s">
        <v>37098</v>
      </c>
      <c r="P2933" t="s">
        <v>37604</v>
      </c>
      <c r="Q2933">
        <v>45.408056000000002</v>
      </c>
      <c r="R2933">
        <v>11.872222000000001</v>
      </c>
      <c r="S2933" s="16">
        <v>8</v>
      </c>
      <c r="T2933">
        <v>12.9907665848023</v>
      </c>
      <c r="U2933">
        <v>6.0625715097763697</v>
      </c>
      <c r="V2933">
        <v>200</v>
      </c>
      <c r="W2933">
        <v>13</v>
      </c>
    </row>
    <row r="2934" spans="1:23">
      <c r="A2934" t="s">
        <v>37597</v>
      </c>
      <c r="B2934" t="s">
        <v>13236</v>
      </c>
      <c r="C2934" t="s">
        <v>13237</v>
      </c>
      <c r="D2934">
        <v>1990</v>
      </c>
      <c r="E2934" t="s">
        <v>258</v>
      </c>
      <c r="F2934" t="s">
        <v>13238</v>
      </c>
      <c r="G2934">
        <v>10</v>
      </c>
      <c r="J2934">
        <v>10</v>
      </c>
      <c r="K2934" t="s">
        <v>37019</v>
      </c>
      <c r="L2934" t="s">
        <v>37174</v>
      </c>
      <c r="M2934" t="s">
        <v>37175</v>
      </c>
      <c r="N2934" t="s">
        <v>37176</v>
      </c>
      <c r="O2934" t="s">
        <v>37098</v>
      </c>
      <c r="P2934" t="s">
        <v>37604</v>
      </c>
      <c r="Q2934">
        <v>45.408056000000002</v>
      </c>
      <c r="R2934">
        <v>11.872222000000001</v>
      </c>
      <c r="S2934" s="16">
        <v>8</v>
      </c>
      <c r="T2934">
        <v>13.507429729119099</v>
      </c>
      <c r="U2934">
        <v>1.63315575831336</v>
      </c>
      <c r="V2934">
        <v>200</v>
      </c>
      <c r="W2934">
        <v>13.5</v>
      </c>
    </row>
    <row r="2935" spans="1:23">
      <c r="A2935" t="s">
        <v>37597</v>
      </c>
      <c r="B2935" t="s">
        <v>13236</v>
      </c>
      <c r="C2935" t="s">
        <v>13237</v>
      </c>
      <c r="D2935">
        <v>1990</v>
      </c>
      <c r="E2935" t="s">
        <v>258</v>
      </c>
      <c r="F2935" t="s">
        <v>13238</v>
      </c>
      <c r="G2935">
        <v>10</v>
      </c>
      <c r="J2935">
        <v>10</v>
      </c>
      <c r="K2935" t="s">
        <v>37019</v>
      </c>
      <c r="L2935" t="s">
        <v>37174</v>
      </c>
      <c r="M2935" t="s">
        <v>37175</v>
      </c>
      <c r="N2935" t="s">
        <v>37176</v>
      </c>
      <c r="O2935" t="s">
        <v>37098</v>
      </c>
      <c r="P2935" t="s">
        <v>37604</v>
      </c>
      <c r="Q2935">
        <v>45.408056000000002</v>
      </c>
      <c r="R2935">
        <v>11.872222000000001</v>
      </c>
      <c r="S2935" s="16">
        <v>8</v>
      </c>
      <c r="T2935">
        <v>13.999606468491899</v>
      </c>
      <c r="U2935">
        <v>1.67906776758323</v>
      </c>
      <c r="V2935">
        <v>200</v>
      </c>
      <c r="W2935">
        <v>14</v>
      </c>
    </row>
    <row r="2936" spans="1:23">
      <c r="A2936" t="s">
        <v>37597</v>
      </c>
      <c r="B2936" t="s">
        <v>13236</v>
      </c>
      <c r="C2936" t="s">
        <v>13237</v>
      </c>
      <c r="D2936">
        <v>1990</v>
      </c>
      <c r="E2936" t="s">
        <v>258</v>
      </c>
      <c r="F2936" t="s">
        <v>13238</v>
      </c>
      <c r="G2936">
        <v>10</v>
      </c>
      <c r="J2936">
        <v>10</v>
      </c>
      <c r="K2936" t="s">
        <v>37019</v>
      </c>
      <c r="L2936" t="s">
        <v>37174</v>
      </c>
      <c r="M2936" t="s">
        <v>37175</v>
      </c>
      <c r="N2936" t="s">
        <v>37176</v>
      </c>
      <c r="O2936" t="s">
        <v>37098</v>
      </c>
      <c r="P2936" t="s">
        <v>37604</v>
      </c>
      <c r="Q2936">
        <v>45.408056000000002</v>
      </c>
      <c r="R2936">
        <v>11.872222000000001</v>
      </c>
      <c r="S2936" s="16">
        <v>8</v>
      </c>
      <c r="T2936">
        <v>14.468608574614301</v>
      </c>
      <c r="U2936">
        <v>0.603414978975223</v>
      </c>
      <c r="V2936">
        <v>200</v>
      </c>
      <c r="W2936">
        <v>14.5</v>
      </c>
    </row>
    <row r="2937" spans="1:23">
      <c r="A2937" t="s">
        <v>37597</v>
      </c>
      <c r="B2937" t="s">
        <v>13236</v>
      </c>
      <c r="C2937" t="s">
        <v>13237</v>
      </c>
      <c r="D2937">
        <v>1990</v>
      </c>
      <c r="E2937" t="s">
        <v>258</v>
      </c>
      <c r="F2937" t="s">
        <v>13238</v>
      </c>
      <c r="G2937">
        <v>10</v>
      </c>
      <c r="J2937">
        <v>10</v>
      </c>
      <c r="K2937" t="s">
        <v>37019</v>
      </c>
      <c r="L2937" t="s">
        <v>37174</v>
      </c>
      <c r="M2937" t="s">
        <v>37175</v>
      </c>
      <c r="N2937" t="s">
        <v>37176</v>
      </c>
      <c r="O2937" t="s">
        <v>37098</v>
      </c>
      <c r="P2937" t="s">
        <v>37604</v>
      </c>
      <c r="Q2937">
        <v>45.408056000000002</v>
      </c>
      <c r="R2937">
        <v>11.872222000000001</v>
      </c>
      <c r="S2937" s="16">
        <v>8</v>
      </c>
      <c r="T2937">
        <v>17.960894628294898</v>
      </c>
      <c r="U2937">
        <v>0.182919275027529</v>
      </c>
      <c r="V2937">
        <v>200</v>
      </c>
      <c r="W2937">
        <v>18</v>
      </c>
    </row>
    <row r="2938" spans="1:23">
      <c r="A2938" t="s">
        <v>37597</v>
      </c>
      <c r="B2938" t="s">
        <v>13236</v>
      </c>
      <c r="C2938" t="s">
        <v>13237</v>
      </c>
      <c r="D2938">
        <v>1990</v>
      </c>
      <c r="E2938" t="s">
        <v>258</v>
      </c>
      <c r="F2938" t="s">
        <v>13238</v>
      </c>
      <c r="G2938">
        <v>10</v>
      </c>
      <c r="J2938">
        <v>10</v>
      </c>
      <c r="K2938" t="s">
        <v>37019</v>
      </c>
      <c r="L2938" t="s">
        <v>37174</v>
      </c>
      <c r="M2938" t="s">
        <v>37175</v>
      </c>
      <c r="N2938" t="s">
        <v>37176</v>
      </c>
      <c r="O2938" t="s">
        <v>37098</v>
      </c>
      <c r="P2938" t="s">
        <v>37605</v>
      </c>
      <c r="Q2938">
        <v>44.884999999999998</v>
      </c>
      <c r="R2938">
        <v>6.3561110000000003</v>
      </c>
      <c r="S2938" s="16">
        <v>9</v>
      </c>
      <c r="T2938">
        <v>12.0232558139534</v>
      </c>
      <c r="U2938">
        <v>101.121572370704</v>
      </c>
      <c r="V2938">
        <v>200</v>
      </c>
      <c r="W2938">
        <v>12</v>
      </c>
    </row>
    <row r="2939" spans="1:23">
      <c r="A2939" t="s">
        <v>37597</v>
      </c>
      <c r="B2939" t="s">
        <v>13236</v>
      </c>
      <c r="C2939" t="s">
        <v>13237</v>
      </c>
      <c r="D2939">
        <v>1990</v>
      </c>
      <c r="E2939" t="s">
        <v>258</v>
      </c>
      <c r="F2939" t="s">
        <v>13238</v>
      </c>
      <c r="G2939">
        <v>10</v>
      </c>
      <c r="J2939">
        <v>10</v>
      </c>
      <c r="K2939" t="s">
        <v>37019</v>
      </c>
      <c r="L2939" t="s">
        <v>37174</v>
      </c>
      <c r="M2939" t="s">
        <v>37175</v>
      </c>
      <c r="N2939" t="s">
        <v>37176</v>
      </c>
      <c r="O2939" t="s">
        <v>37098</v>
      </c>
      <c r="P2939" t="s">
        <v>37605</v>
      </c>
      <c r="Q2939">
        <v>44.884999999999998</v>
      </c>
      <c r="R2939">
        <v>6.3561110000000003</v>
      </c>
      <c r="S2939" s="16">
        <v>9</v>
      </c>
      <c r="T2939">
        <v>13</v>
      </c>
      <c r="U2939">
        <v>100.46641791044701</v>
      </c>
      <c r="V2939">
        <v>200</v>
      </c>
      <c r="W2939">
        <v>13</v>
      </c>
    </row>
    <row r="2940" spans="1:23">
      <c r="A2940" t="s">
        <v>37597</v>
      </c>
      <c r="B2940" t="s">
        <v>13236</v>
      </c>
      <c r="C2940" t="s">
        <v>13237</v>
      </c>
      <c r="D2940">
        <v>1990</v>
      </c>
      <c r="E2940" t="s">
        <v>258</v>
      </c>
      <c r="F2940" t="s">
        <v>13238</v>
      </c>
      <c r="G2940">
        <v>10</v>
      </c>
      <c r="J2940">
        <v>10</v>
      </c>
      <c r="K2940" t="s">
        <v>37019</v>
      </c>
      <c r="L2940" t="s">
        <v>37174</v>
      </c>
      <c r="M2940" t="s">
        <v>37175</v>
      </c>
      <c r="N2940" t="s">
        <v>37176</v>
      </c>
      <c r="O2940" t="s">
        <v>37098</v>
      </c>
      <c r="P2940" t="s">
        <v>37605</v>
      </c>
      <c r="Q2940">
        <v>44.884999999999998</v>
      </c>
      <c r="R2940">
        <v>6.3561110000000003</v>
      </c>
      <c r="S2940" s="16">
        <v>9</v>
      </c>
      <c r="T2940">
        <v>13.976744186046499</v>
      </c>
      <c r="U2940">
        <v>100.557532106907</v>
      </c>
      <c r="V2940">
        <v>200</v>
      </c>
      <c r="W2940">
        <v>14</v>
      </c>
    </row>
    <row r="2941" spans="1:23">
      <c r="A2941" t="s">
        <v>37597</v>
      </c>
      <c r="B2941" t="s">
        <v>13236</v>
      </c>
      <c r="C2941" t="s">
        <v>13237</v>
      </c>
      <c r="D2941">
        <v>1990</v>
      </c>
      <c r="E2941" t="s">
        <v>258</v>
      </c>
      <c r="F2941" t="s">
        <v>13238</v>
      </c>
      <c r="G2941">
        <v>10</v>
      </c>
      <c r="J2941">
        <v>10</v>
      </c>
      <c r="K2941" t="s">
        <v>37019</v>
      </c>
      <c r="L2941" t="s">
        <v>37174</v>
      </c>
      <c r="M2941" t="s">
        <v>37175</v>
      </c>
      <c r="N2941" t="s">
        <v>37176</v>
      </c>
      <c r="O2941" t="s">
        <v>37098</v>
      </c>
      <c r="P2941" t="s">
        <v>37605</v>
      </c>
      <c r="Q2941">
        <v>44.884999999999998</v>
      </c>
      <c r="R2941">
        <v>6.3561110000000003</v>
      </c>
      <c r="S2941" s="16">
        <v>9</v>
      </c>
      <c r="T2941">
        <v>14.4883720930232</v>
      </c>
      <c r="U2941">
        <v>69.261975008677496</v>
      </c>
      <c r="V2941">
        <v>200</v>
      </c>
      <c r="W2941">
        <v>14.5</v>
      </c>
    </row>
    <row r="2942" spans="1:23">
      <c r="A2942" t="s">
        <v>37597</v>
      </c>
      <c r="B2942" t="s">
        <v>13236</v>
      </c>
      <c r="C2942" t="s">
        <v>13237</v>
      </c>
      <c r="D2942">
        <v>1990</v>
      </c>
      <c r="E2942" t="s">
        <v>258</v>
      </c>
      <c r="F2942" t="s">
        <v>13238</v>
      </c>
      <c r="G2942">
        <v>10</v>
      </c>
      <c r="J2942">
        <v>10</v>
      </c>
      <c r="K2942" t="s">
        <v>37019</v>
      </c>
      <c r="L2942" t="s">
        <v>37174</v>
      </c>
      <c r="M2942" t="s">
        <v>37175</v>
      </c>
      <c r="N2942" t="s">
        <v>37176</v>
      </c>
      <c r="O2942" t="s">
        <v>37098</v>
      </c>
      <c r="P2942" t="s">
        <v>37605</v>
      </c>
      <c r="Q2942">
        <v>44.884999999999998</v>
      </c>
      <c r="R2942">
        <v>6.3561110000000003</v>
      </c>
      <c r="S2942" s="16">
        <v>9</v>
      </c>
      <c r="T2942">
        <v>14.953488372093</v>
      </c>
      <c r="U2942">
        <v>30.8725269003818</v>
      </c>
      <c r="V2942">
        <v>200</v>
      </c>
      <c r="W2942">
        <v>15</v>
      </c>
    </row>
    <row r="2943" spans="1:23">
      <c r="A2943" t="s">
        <v>37597</v>
      </c>
      <c r="B2943" t="s">
        <v>13236</v>
      </c>
      <c r="C2943" t="s">
        <v>13237</v>
      </c>
      <c r="D2943">
        <v>1990</v>
      </c>
      <c r="E2943" t="s">
        <v>258</v>
      </c>
      <c r="F2943" t="s">
        <v>13238</v>
      </c>
      <c r="G2943">
        <v>10</v>
      </c>
      <c r="J2943">
        <v>10</v>
      </c>
      <c r="K2943" t="s">
        <v>37019</v>
      </c>
      <c r="L2943" t="s">
        <v>37174</v>
      </c>
      <c r="M2943" t="s">
        <v>37175</v>
      </c>
      <c r="N2943" t="s">
        <v>37176</v>
      </c>
      <c r="O2943" t="s">
        <v>37098</v>
      </c>
      <c r="P2943" t="s">
        <v>37605</v>
      </c>
      <c r="Q2943">
        <v>44.884999999999998</v>
      </c>
      <c r="R2943">
        <v>6.3561110000000003</v>
      </c>
      <c r="S2943" s="16">
        <v>9</v>
      </c>
      <c r="T2943">
        <v>15.465116279069701</v>
      </c>
      <c r="U2943">
        <v>-0.79616452620615497</v>
      </c>
      <c r="V2943">
        <v>200</v>
      </c>
      <c r="W2943">
        <v>15.5</v>
      </c>
    </row>
    <row r="2944" spans="1:23">
      <c r="A2944" t="s">
        <v>37597</v>
      </c>
      <c r="B2944" t="s">
        <v>13236</v>
      </c>
      <c r="C2944" t="s">
        <v>13237</v>
      </c>
      <c r="D2944">
        <v>1990</v>
      </c>
      <c r="E2944" t="s">
        <v>258</v>
      </c>
      <c r="F2944" t="s">
        <v>13238</v>
      </c>
      <c r="G2944">
        <v>10</v>
      </c>
      <c r="J2944">
        <v>10</v>
      </c>
      <c r="K2944" t="s">
        <v>37019</v>
      </c>
      <c r="L2944" t="s">
        <v>37174</v>
      </c>
      <c r="M2944" t="s">
        <v>37175</v>
      </c>
      <c r="N2944" t="s">
        <v>37176</v>
      </c>
      <c r="O2944" t="s">
        <v>37098</v>
      </c>
      <c r="P2944" t="s">
        <v>37605</v>
      </c>
      <c r="Q2944">
        <v>44.884999999999998</v>
      </c>
      <c r="R2944">
        <v>6.3561110000000003</v>
      </c>
      <c r="S2944" s="16">
        <v>9</v>
      </c>
      <c r="T2944">
        <v>16.0697674418604</v>
      </c>
      <c r="U2944">
        <v>-0.73976049982641701</v>
      </c>
      <c r="V2944">
        <v>200</v>
      </c>
      <c r="W2944">
        <v>16</v>
      </c>
    </row>
    <row r="2945" spans="1:23">
      <c r="A2945" t="s">
        <v>37597</v>
      </c>
      <c r="B2945" t="s">
        <v>13236</v>
      </c>
      <c r="C2945" t="s">
        <v>13237</v>
      </c>
      <c r="D2945">
        <v>1990</v>
      </c>
      <c r="E2945" t="s">
        <v>258</v>
      </c>
      <c r="F2945" t="s">
        <v>13238</v>
      </c>
      <c r="G2945">
        <v>10</v>
      </c>
      <c r="J2945">
        <v>10</v>
      </c>
      <c r="K2945" t="s">
        <v>37019</v>
      </c>
      <c r="L2945" t="s">
        <v>37174</v>
      </c>
      <c r="M2945" t="s">
        <v>37175</v>
      </c>
      <c r="N2945" t="s">
        <v>37176</v>
      </c>
      <c r="O2945" t="s">
        <v>37098</v>
      </c>
      <c r="P2945" t="s">
        <v>37605</v>
      </c>
      <c r="Q2945">
        <v>44.884999999999998</v>
      </c>
      <c r="R2945">
        <v>6.3561110000000003</v>
      </c>
      <c r="S2945" s="16">
        <v>9</v>
      </c>
      <c r="T2945">
        <v>16.953488372092998</v>
      </c>
      <c r="U2945">
        <v>-0.65732384588682102</v>
      </c>
      <c r="V2945">
        <v>200</v>
      </c>
      <c r="W2945">
        <v>17</v>
      </c>
    </row>
    <row r="2946" spans="1:23">
      <c r="A2946" t="s">
        <v>37597</v>
      </c>
      <c r="B2946" t="s">
        <v>13236</v>
      </c>
      <c r="C2946" t="s">
        <v>13237</v>
      </c>
      <c r="D2946">
        <v>1990</v>
      </c>
      <c r="E2946" t="s">
        <v>258</v>
      </c>
      <c r="F2946" t="s">
        <v>13238</v>
      </c>
      <c r="G2946">
        <v>10</v>
      </c>
      <c r="J2946">
        <v>10</v>
      </c>
      <c r="K2946" t="s">
        <v>37019</v>
      </c>
      <c r="L2946" t="s">
        <v>37174</v>
      </c>
      <c r="M2946" t="s">
        <v>37175</v>
      </c>
      <c r="N2946" t="s">
        <v>37176</v>
      </c>
      <c r="O2946" t="s">
        <v>37098</v>
      </c>
      <c r="P2946" t="s">
        <v>37605</v>
      </c>
      <c r="Q2946">
        <v>44.884999999999998</v>
      </c>
      <c r="R2946">
        <v>6.3561110000000003</v>
      </c>
      <c r="S2946" s="16">
        <v>9</v>
      </c>
      <c r="T2946">
        <v>17.976744186046499</v>
      </c>
      <c r="U2946">
        <v>-0.56187087816726899</v>
      </c>
      <c r="V2946">
        <v>200</v>
      </c>
      <c r="W2946">
        <v>18</v>
      </c>
    </row>
    <row r="2947" spans="1:23">
      <c r="A2947" t="s">
        <v>37597</v>
      </c>
      <c r="B2947" t="s">
        <v>13236</v>
      </c>
      <c r="C2947" t="s">
        <v>13237</v>
      </c>
      <c r="D2947">
        <v>1990</v>
      </c>
      <c r="E2947" t="s">
        <v>258</v>
      </c>
      <c r="F2947" t="s">
        <v>13238</v>
      </c>
      <c r="G2947">
        <v>10</v>
      </c>
      <c r="J2947">
        <v>10</v>
      </c>
      <c r="K2947" t="s">
        <v>37019</v>
      </c>
      <c r="L2947" t="s">
        <v>37174</v>
      </c>
      <c r="M2947" t="s">
        <v>37175</v>
      </c>
      <c r="N2947" t="s">
        <v>37176</v>
      </c>
      <c r="O2947" t="s">
        <v>37098</v>
      </c>
      <c r="P2947" t="s">
        <v>37606</v>
      </c>
      <c r="Q2947">
        <v>40.647221999999999</v>
      </c>
      <c r="R2947">
        <v>22.963889000000002</v>
      </c>
      <c r="S2947" s="16">
        <v>8</v>
      </c>
      <c r="T2947">
        <v>8.0641074692853802</v>
      </c>
      <c r="U2947">
        <v>76.1942212586262</v>
      </c>
      <c r="V2947">
        <v>200</v>
      </c>
      <c r="W2947">
        <v>8</v>
      </c>
    </row>
    <row r="2948" spans="1:23">
      <c r="A2948" t="s">
        <v>37597</v>
      </c>
      <c r="B2948" t="s">
        <v>13236</v>
      </c>
      <c r="C2948" t="s">
        <v>13237</v>
      </c>
      <c r="D2948">
        <v>1990</v>
      </c>
      <c r="E2948" t="s">
        <v>258</v>
      </c>
      <c r="F2948" t="s">
        <v>13238</v>
      </c>
      <c r="G2948">
        <v>10</v>
      </c>
      <c r="J2948">
        <v>10</v>
      </c>
      <c r="K2948" t="s">
        <v>37019</v>
      </c>
      <c r="L2948" t="s">
        <v>37174</v>
      </c>
      <c r="M2948" t="s">
        <v>37175</v>
      </c>
      <c r="N2948" t="s">
        <v>37176</v>
      </c>
      <c r="O2948" t="s">
        <v>37098</v>
      </c>
      <c r="P2948" t="s">
        <v>37606</v>
      </c>
      <c r="Q2948">
        <v>40.647221999999999</v>
      </c>
      <c r="R2948">
        <v>22.963889000000002</v>
      </c>
      <c r="S2948" s="16">
        <v>8</v>
      </c>
      <c r="T2948">
        <v>8.9686689622922202</v>
      </c>
      <c r="U2948">
        <v>73.346653629780704</v>
      </c>
      <c r="V2948">
        <v>200</v>
      </c>
      <c r="W2948">
        <v>9</v>
      </c>
    </row>
    <row r="2949" spans="1:23">
      <c r="A2949" t="s">
        <v>37597</v>
      </c>
      <c r="B2949" t="s">
        <v>13236</v>
      </c>
      <c r="C2949" t="s">
        <v>13237</v>
      </c>
      <c r="D2949">
        <v>1990</v>
      </c>
      <c r="E2949" t="s">
        <v>258</v>
      </c>
      <c r="F2949" t="s">
        <v>13238</v>
      </c>
      <c r="G2949">
        <v>10</v>
      </c>
      <c r="J2949">
        <v>10</v>
      </c>
      <c r="K2949" t="s">
        <v>37019</v>
      </c>
      <c r="L2949" t="s">
        <v>37174</v>
      </c>
      <c r="M2949" t="s">
        <v>37175</v>
      </c>
      <c r="N2949" t="s">
        <v>37176</v>
      </c>
      <c r="O2949" t="s">
        <v>37098</v>
      </c>
      <c r="P2949" t="s">
        <v>37606</v>
      </c>
      <c r="Q2949">
        <v>40.647221999999999</v>
      </c>
      <c r="R2949">
        <v>22.963889000000002</v>
      </c>
      <c r="S2949" s="16">
        <v>8</v>
      </c>
      <c r="T2949">
        <v>10.0374952174467</v>
      </c>
      <c r="U2949">
        <v>78.206436253879104</v>
      </c>
      <c r="V2949">
        <v>200</v>
      </c>
      <c r="W2949">
        <v>10</v>
      </c>
    </row>
    <row r="2950" spans="1:23">
      <c r="A2950" t="s">
        <v>37597</v>
      </c>
      <c r="B2950" t="s">
        <v>13236</v>
      </c>
      <c r="C2950" t="s">
        <v>13237</v>
      </c>
      <c r="D2950">
        <v>1990</v>
      </c>
      <c r="E2950" t="s">
        <v>258</v>
      </c>
      <c r="F2950" t="s">
        <v>13238</v>
      </c>
      <c r="G2950">
        <v>10</v>
      </c>
      <c r="J2950">
        <v>10</v>
      </c>
      <c r="K2950" t="s">
        <v>37019</v>
      </c>
      <c r="L2950" t="s">
        <v>37174</v>
      </c>
      <c r="M2950" t="s">
        <v>37175</v>
      </c>
      <c r="N2950" t="s">
        <v>37176</v>
      </c>
      <c r="O2950" t="s">
        <v>37098</v>
      </c>
      <c r="P2950" t="s">
        <v>37606</v>
      </c>
      <c r="Q2950">
        <v>40.647221999999999</v>
      </c>
      <c r="R2950">
        <v>22.963889000000002</v>
      </c>
      <c r="S2950" s="16">
        <v>8</v>
      </c>
      <c r="T2950">
        <v>10.476639884368399</v>
      </c>
      <c r="U2950">
        <v>70.188042908359193</v>
      </c>
      <c r="V2950">
        <v>200</v>
      </c>
      <c r="W2950">
        <v>10.5</v>
      </c>
    </row>
    <row r="2951" spans="1:23">
      <c r="A2951" t="s">
        <v>37597</v>
      </c>
      <c r="B2951" t="s">
        <v>13236</v>
      </c>
      <c r="C2951" t="s">
        <v>13237</v>
      </c>
      <c r="D2951">
        <v>1990</v>
      </c>
      <c r="E2951" t="s">
        <v>258</v>
      </c>
      <c r="F2951" t="s">
        <v>13238</v>
      </c>
      <c r="G2951">
        <v>10</v>
      </c>
      <c r="J2951">
        <v>10</v>
      </c>
      <c r="K2951" t="s">
        <v>37019</v>
      </c>
      <c r="L2951" t="s">
        <v>37174</v>
      </c>
      <c r="M2951" t="s">
        <v>37175</v>
      </c>
      <c r="N2951" t="s">
        <v>37176</v>
      </c>
      <c r="O2951" t="s">
        <v>37098</v>
      </c>
      <c r="P2951" t="s">
        <v>37606</v>
      </c>
      <c r="Q2951">
        <v>40.647221999999999</v>
      </c>
      <c r="R2951">
        <v>22.963889000000002</v>
      </c>
      <c r="S2951" s="16">
        <v>8</v>
      </c>
      <c r="T2951">
        <v>11.004293670025</v>
      </c>
      <c r="U2951">
        <v>43.496436112173797</v>
      </c>
      <c r="V2951">
        <v>200</v>
      </c>
      <c r="W2951">
        <v>11</v>
      </c>
    </row>
    <row r="2952" spans="1:23">
      <c r="A2952" t="s">
        <v>37597</v>
      </c>
      <c r="B2952" t="s">
        <v>13236</v>
      </c>
      <c r="C2952" t="s">
        <v>13237</v>
      </c>
      <c r="D2952">
        <v>1990</v>
      </c>
      <c r="E2952" t="s">
        <v>258</v>
      </c>
      <c r="F2952" t="s">
        <v>13238</v>
      </c>
      <c r="G2952">
        <v>10</v>
      </c>
      <c r="J2952">
        <v>10</v>
      </c>
      <c r="K2952" t="s">
        <v>37019</v>
      </c>
      <c r="L2952" t="s">
        <v>37174</v>
      </c>
      <c r="M2952" t="s">
        <v>37175</v>
      </c>
      <c r="N2952" t="s">
        <v>37176</v>
      </c>
      <c r="O2952" t="s">
        <v>37098</v>
      </c>
      <c r="P2952" t="s">
        <v>37606</v>
      </c>
      <c r="Q2952">
        <v>40.647221999999999</v>
      </c>
      <c r="R2952">
        <v>22.963889000000002</v>
      </c>
      <c r="S2952" s="16">
        <v>8</v>
      </c>
      <c r="T2952">
        <v>11.528461505760299</v>
      </c>
      <c r="U2952">
        <v>1.7861950714902799</v>
      </c>
      <c r="V2952">
        <v>200</v>
      </c>
      <c r="W2952">
        <v>11.5</v>
      </c>
    </row>
    <row r="2953" spans="1:23">
      <c r="A2953" t="s">
        <v>37597</v>
      </c>
      <c r="B2953" t="s">
        <v>13236</v>
      </c>
      <c r="C2953" t="s">
        <v>13237</v>
      </c>
      <c r="D2953">
        <v>1990</v>
      </c>
      <c r="E2953" t="s">
        <v>258</v>
      </c>
      <c r="F2953" t="s">
        <v>13238</v>
      </c>
      <c r="G2953">
        <v>10</v>
      </c>
      <c r="J2953">
        <v>10</v>
      </c>
      <c r="K2953" t="s">
        <v>37019</v>
      </c>
      <c r="L2953" t="s">
        <v>37174</v>
      </c>
      <c r="M2953" t="s">
        <v>37175</v>
      </c>
      <c r="N2953" t="s">
        <v>37176</v>
      </c>
      <c r="O2953" t="s">
        <v>37098</v>
      </c>
      <c r="P2953" t="s">
        <v>37606</v>
      </c>
      <c r="Q2953">
        <v>40.647221999999999</v>
      </c>
      <c r="R2953">
        <v>22.963889000000002</v>
      </c>
      <c r="S2953" s="16">
        <v>8</v>
      </c>
      <c r="T2953">
        <v>11.992517961144401</v>
      </c>
      <c r="U2953">
        <v>1.0960903512873801</v>
      </c>
      <c r="V2953">
        <v>200</v>
      </c>
      <c r="W2953">
        <v>12</v>
      </c>
    </row>
    <row r="2954" spans="1:23">
      <c r="A2954" t="s">
        <v>37597</v>
      </c>
      <c r="B2954" t="s">
        <v>13236</v>
      </c>
      <c r="C2954" t="s">
        <v>13237</v>
      </c>
      <c r="D2954">
        <v>1990</v>
      </c>
      <c r="E2954" t="s">
        <v>258</v>
      </c>
      <c r="F2954" t="s">
        <v>13238</v>
      </c>
      <c r="G2954">
        <v>10</v>
      </c>
      <c r="J2954">
        <v>10</v>
      </c>
      <c r="K2954" t="s">
        <v>37019</v>
      </c>
      <c r="L2954" t="s">
        <v>37174</v>
      </c>
      <c r="M2954" t="s">
        <v>37175</v>
      </c>
      <c r="N2954" t="s">
        <v>37176</v>
      </c>
      <c r="O2954" t="s">
        <v>37098</v>
      </c>
      <c r="P2954" t="s">
        <v>37606</v>
      </c>
      <c r="Q2954">
        <v>40.647221999999999</v>
      </c>
      <c r="R2954">
        <v>22.963889000000002</v>
      </c>
      <c r="S2954" s="16">
        <v>8</v>
      </c>
      <c r="T2954">
        <v>13.454746418399001</v>
      </c>
      <c r="U2954">
        <v>0.86369368986379402</v>
      </c>
      <c r="V2954">
        <v>200</v>
      </c>
      <c r="W2954">
        <v>13.5</v>
      </c>
    </row>
    <row r="2955" spans="1:23">
      <c r="A2955" t="s">
        <v>37597</v>
      </c>
      <c r="B2955" t="s">
        <v>13236</v>
      </c>
      <c r="C2955" t="s">
        <v>13237</v>
      </c>
      <c r="D2955">
        <v>1990</v>
      </c>
      <c r="E2955" t="s">
        <v>258</v>
      </c>
      <c r="F2955" t="s">
        <v>13238</v>
      </c>
      <c r="G2955">
        <v>10</v>
      </c>
      <c r="J2955">
        <v>10</v>
      </c>
      <c r="K2955" t="s">
        <v>37019</v>
      </c>
      <c r="L2955" t="s">
        <v>37174</v>
      </c>
      <c r="M2955" t="s">
        <v>37175</v>
      </c>
      <c r="N2955" t="s">
        <v>37176</v>
      </c>
      <c r="O2955" t="s">
        <v>37098</v>
      </c>
      <c r="P2955" t="s">
        <v>37607</v>
      </c>
      <c r="Q2955">
        <v>40.647221999999999</v>
      </c>
      <c r="R2955">
        <v>22.963889000000002</v>
      </c>
      <c r="S2955" s="16">
        <v>7</v>
      </c>
      <c r="T2955">
        <v>8.9730470938633502</v>
      </c>
      <c r="U2955">
        <v>95.191825661289798</v>
      </c>
      <c r="V2955">
        <v>200</v>
      </c>
      <c r="W2955">
        <v>9</v>
      </c>
    </row>
    <row r="2956" spans="1:23">
      <c r="A2956" t="s">
        <v>37597</v>
      </c>
      <c r="B2956" t="s">
        <v>13236</v>
      </c>
      <c r="C2956" t="s">
        <v>13237</v>
      </c>
      <c r="D2956">
        <v>1990</v>
      </c>
      <c r="E2956" t="s">
        <v>258</v>
      </c>
      <c r="F2956" t="s">
        <v>13238</v>
      </c>
      <c r="G2956">
        <v>10</v>
      </c>
      <c r="J2956">
        <v>10</v>
      </c>
      <c r="K2956" t="s">
        <v>37019</v>
      </c>
      <c r="L2956" t="s">
        <v>37174</v>
      </c>
      <c r="M2956" t="s">
        <v>37175</v>
      </c>
      <c r="N2956" t="s">
        <v>37176</v>
      </c>
      <c r="O2956" t="s">
        <v>37098</v>
      </c>
      <c r="P2956" t="s">
        <v>37607</v>
      </c>
      <c r="Q2956">
        <v>40.647221999999999</v>
      </c>
      <c r="R2956">
        <v>22.963889000000002</v>
      </c>
      <c r="S2956" s="16">
        <v>7</v>
      </c>
      <c r="T2956">
        <v>10.012002005249</v>
      </c>
      <c r="U2956">
        <v>95.631211111438702</v>
      </c>
      <c r="V2956">
        <v>200</v>
      </c>
      <c r="W2956">
        <v>10</v>
      </c>
    </row>
    <row r="2957" spans="1:23">
      <c r="A2957" t="s">
        <v>37597</v>
      </c>
      <c r="B2957" t="s">
        <v>13236</v>
      </c>
      <c r="C2957" t="s">
        <v>13237</v>
      </c>
      <c r="D2957">
        <v>1990</v>
      </c>
      <c r="E2957" t="s">
        <v>258</v>
      </c>
      <c r="F2957" t="s">
        <v>13238</v>
      </c>
      <c r="G2957">
        <v>10</v>
      </c>
      <c r="J2957">
        <v>10</v>
      </c>
      <c r="K2957" t="s">
        <v>37019</v>
      </c>
      <c r="L2957" t="s">
        <v>37174</v>
      </c>
      <c r="M2957" t="s">
        <v>37175</v>
      </c>
      <c r="N2957" t="s">
        <v>37176</v>
      </c>
      <c r="O2957" t="s">
        <v>37098</v>
      </c>
      <c r="P2957" t="s">
        <v>37607</v>
      </c>
      <c r="Q2957">
        <v>40.647221999999999</v>
      </c>
      <c r="R2957">
        <v>22.963889000000002</v>
      </c>
      <c r="S2957" s="16">
        <v>7</v>
      </c>
      <c r="T2957">
        <v>10.4163840641679</v>
      </c>
      <c r="U2957">
        <v>92.660198755566</v>
      </c>
      <c r="V2957">
        <v>200</v>
      </c>
      <c r="W2957">
        <v>10.5</v>
      </c>
    </row>
    <row r="2958" spans="1:23">
      <c r="A2958" t="s">
        <v>37597</v>
      </c>
      <c r="B2958" t="s">
        <v>13236</v>
      </c>
      <c r="C2958" t="s">
        <v>13237</v>
      </c>
      <c r="D2958">
        <v>1990</v>
      </c>
      <c r="E2958" t="s">
        <v>258</v>
      </c>
      <c r="F2958" t="s">
        <v>13238</v>
      </c>
      <c r="G2958">
        <v>10</v>
      </c>
      <c r="J2958">
        <v>10</v>
      </c>
      <c r="K2958" t="s">
        <v>37019</v>
      </c>
      <c r="L2958" t="s">
        <v>37174</v>
      </c>
      <c r="M2958" t="s">
        <v>37175</v>
      </c>
      <c r="N2958" t="s">
        <v>37176</v>
      </c>
      <c r="O2958" t="s">
        <v>37098</v>
      </c>
      <c r="P2958" t="s">
        <v>37607</v>
      </c>
      <c r="Q2958">
        <v>40.647221999999999</v>
      </c>
      <c r="R2958">
        <v>22.963889000000002</v>
      </c>
      <c r="S2958" s="16">
        <v>7</v>
      </c>
      <c r="T2958">
        <v>11.003981009112</v>
      </c>
      <c r="U2958">
        <v>20.786765356374001</v>
      </c>
      <c r="V2958">
        <v>200</v>
      </c>
      <c r="W2958">
        <v>11</v>
      </c>
    </row>
    <row r="2959" spans="1:23">
      <c r="A2959" t="s">
        <v>37597</v>
      </c>
      <c r="B2959" t="s">
        <v>13236</v>
      </c>
      <c r="C2959" t="s">
        <v>13237</v>
      </c>
      <c r="D2959">
        <v>1990</v>
      </c>
      <c r="E2959" t="s">
        <v>258</v>
      </c>
      <c r="F2959" t="s">
        <v>13238</v>
      </c>
      <c r="G2959">
        <v>10</v>
      </c>
      <c r="J2959">
        <v>10</v>
      </c>
      <c r="K2959" t="s">
        <v>37019</v>
      </c>
      <c r="L2959" t="s">
        <v>37174</v>
      </c>
      <c r="M2959" t="s">
        <v>37175</v>
      </c>
      <c r="N2959" t="s">
        <v>37176</v>
      </c>
      <c r="O2959" t="s">
        <v>37098</v>
      </c>
      <c r="P2959" t="s">
        <v>37607</v>
      </c>
      <c r="Q2959">
        <v>40.647221999999999</v>
      </c>
      <c r="R2959">
        <v>22.963889000000002</v>
      </c>
      <c r="S2959" s="16">
        <v>7</v>
      </c>
      <c r="T2959">
        <v>11.491964259384799</v>
      </c>
      <c r="U2959">
        <v>4.3378254843560997</v>
      </c>
      <c r="V2959">
        <v>200</v>
      </c>
      <c r="W2959">
        <v>11.5</v>
      </c>
    </row>
    <row r="2960" spans="1:23">
      <c r="A2960" t="s">
        <v>37597</v>
      </c>
      <c r="B2960" t="s">
        <v>13236</v>
      </c>
      <c r="C2960" t="s">
        <v>13237</v>
      </c>
      <c r="D2960">
        <v>1990</v>
      </c>
      <c r="E2960" t="s">
        <v>258</v>
      </c>
      <c r="F2960" t="s">
        <v>13238</v>
      </c>
      <c r="G2960">
        <v>10</v>
      </c>
      <c r="J2960">
        <v>10</v>
      </c>
      <c r="K2960" t="s">
        <v>37019</v>
      </c>
      <c r="L2960" t="s">
        <v>37174</v>
      </c>
      <c r="M2960" t="s">
        <v>37175</v>
      </c>
      <c r="N2960" t="s">
        <v>37176</v>
      </c>
      <c r="O2960" t="s">
        <v>37098</v>
      </c>
      <c r="P2960" t="s">
        <v>37607</v>
      </c>
      <c r="Q2960">
        <v>40.647221999999999</v>
      </c>
      <c r="R2960">
        <v>22.963889000000002</v>
      </c>
      <c r="S2960" s="16">
        <v>7</v>
      </c>
      <c r="T2960">
        <v>12.015157323582301</v>
      </c>
      <c r="U2960">
        <v>0.62516587537967805</v>
      </c>
      <c r="V2960">
        <v>200</v>
      </c>
      <c r="W2960">
        <v>12</v>
      </c>
    </row>
    <row r="2961" spans="1:23">
      <c r="A2961" t="s">
        <v>37597</v>
      </c>
      <c r="B2961" t="s">
        <v>13236</v>
      </c>
      <c r="C2961" t="s">
        <v>13237</v>
      </c>
      <c r="D2961">
        <v>1990</v>
      </c>
      <c r="E2961" t="s">
        <v>258</v>
      </c>
      <c r="F2961" t="s">
        <v>13238</v>
      </c>
      <c r="G2961">
        <v>10</v>
      </c>
      <c r="J2961">
        <v>10</v>
      </c>
      <c r="K2961" t="s">
        <v>37019</v>
      </c>
      <c r="L2961" t="s">
        <v>37174</v>
      </c>
      <c r="M2961" t="s">
        <v>37175</v>
      </c>
      <c r="N2961" t="s">
        <v>37176</v>
      </c>
      <c r="O2961" t="s">
        <v>37098</v>
      </c>
      <c r="P2961" t="s">
        <v>37607</v>
      </c>
      <c r="Q2961">
        <v>40.647221999999999</v>
      </c>
      <c r="R2961">
        <v>22.963889000000002</v>
      </c>
      <c r="S2961" s="16">
        <v>7</v>
      </c>
      <c r="T2961">
        <v>13.055173837397801</v>
      </c>
      <c r="U2961">
        <v>-5.8977912771666703E-2</v>
      </c>
      <c r="V2961">
        <v>200</v>
      </c>
      <c r="W2961">
        <v>13</v>
      </c>
    </row>
    <row r="2962" spans="1:23">
      <c r="A2962" t="s">
        <v>37608</v>
      </c>
      <c r="B2962" t="s">
        <v>5949</v>
      </c>
      <c r="C2962" t="s">
        <v>5951</v>
      </c>
      <c r="D2962">
        <v>2012</v>
      </c>
      <c r="E2962" t="s">
        <v>1546</v>
      </c>
      <c r="F2962" t="s">
        <v>5955</v>
      </c>
      <c r="G2962">
        <v>6</v>
      </c>
      <c r="J2962">
        <v>6</v>
      </c>
      <c r="K2962" t="s">
        <v>37042</v>
      </c>
      <c r="L2962" t="s">
        <v>37609</v>
      </c>
      <c r="M2962" t="s">
        <v>37610</v>
      </c>
      <c r="N2962" t="s">
        <v>37131</v>
      </c>
      <c r="O2962" t="s">
        <v>37098</v>
      </c>
      <c r="P2962" t="s">
        <v>37611</v>
      </c>
      <c r="Q2962">
        <v>40.25</v>
      </c>
      <c r="R2962">
        <v>115.083333333333</v>
      </c>
      <c r="S2962">
        <v>9</v>
      </c>
      <c r="T2962">
        <v>11.993705743509</v>
      </c>
      <c r="U2962">
        <v>99.859353023910003</v>
      </c>
      <c r="V2962">
        <v>75</v>
      </c>
      <c r="W2962">
        <v>12</v>
      </c>
    </row>
    <row r="2963" spans="1:23">
      <c r="A2963" t="s">
        <v>37608</v>
      </c>
      <c r="B2963" t="s">
        <v>5949</v>
      </c>
      <c r="C2963" t="s">
        <v>5951</v>
      </c>
      <c r="D2963">
        <v>2012</v>
      </c>
      <c r="E2963" t="s">
        <v>1546</v>
      </c>
      <c r="F2963" t="s">
        <v>5955</v>
      </c>
      <c r="G2963">
        <v>6</v>
      </c>
      <c r="J2963">
        <v>6</v>
      </c>
      <c r="K2963" t="s">
        <v>37042</v>
      </c>
      <c r="L2963" t="s">
        <v>37609</v>
      </c>
      <c r="M2963" t="s">
        <v>37610</v>
      </c>
      <c r="N2963" t="s">
        <v>37131</v>
      </c>
      <c r="O2963" t="s">
        <v>37098</v>
      </c>
      <c r="P2963" t="s">
        <v>37611</v>
      </c>
      <c r="Q2963">
        <v>40.25</v>
      </c>
      <c r="R2963">
        <v>115.083333333333</v>
      </c>
      <c r="S2963">
        <v>9</v>
      </c>
      <c r="T2963">
        <v>12.5066832211809</v>
      </c>
      <c r="U2963">
        <v>99.718706047819893</v>
      </c>
      <c r="V2963">
        <v>75</v>
      </c>
      <c r="W2963">
        <v>12.5</v>
      </c>
    </row>
    <row r="2964" spans="1:23">
      <c r="A2964" t="s">
        <v>37608</v>
      </c>
      <c r="B2964" t="s">
        <v>5949</v>
      </c>
      <c r="C2964" t="s">
        <v>5951</v>
      </c>
      <c r="D2964">
        <v>2012</v>
      </c>
      <c r="E2964" t="s">
        <v>1546</v>
      </c>
      <c r="F2964" t="s">
        <v>5955</v>
      </c>
      <c r="G2964">
        <v>6</v>
      </c>
      <c r="J2964">
        <v>6</v>
      </c>
      <c r="K2964" t="s">
        <v>37042</v>
      </c>
      <c r="L2964" t="s">
        <v>37609</v>
      </c>
      <c r="M2964" t="s">
        <v>37610</v>
      </c>
      <c r="N2964" t="s">
        <v>37131</v>
      </c>
      <c r="O2964" t="s">
        <v>37098</v>
      </c>
      <c r="P2964" t="s">
        <v>37611</v>
      </c>
      <c r="Q2964">
        <v>40.25</v>
      </c>
      <c r="R2964">
        <v>115.083333333333</v>
      </c>
      <c r="S2964">
        <v>9</v>
      </c>
      <c r="T2964">
        <v>13.0070810385523</v>
      </c>
      <c r="U2964">
        <v>99.859353023910003</v>
      </c>
      <c r="V2964">
        <v>75</v>
      </c>
      <c r="W2964">
        <v>13</v>
      </c>
    </row>
    <row r="2965" spans="1:23">
      <c r="A2965" t="s">
        <v>37608</v>
      </c>
      <c r="B2965" t="s">
        <v>5949</v>
      </c>
      <c r="C2965" t="s">
        <v>5951</v>
      </c>
      <c r="D2965">
        <v>2012</v>
      </c>
      <c r="E2965" t="s">
        <v>1546</v>
      </c>
      <c r="F2965" t="s">
        <v>5955</v>
      </c>
      <c r="G2965">
        <v>6</v>
      </c>
      <c r="J2965">
        <v>6</v>
      </c>
      <c r="K2965" t="s">
        <v>37042</v>
      </c>
      <c r="L2965" t="s">
        <v>37609</v>
      </c>
      <c r="M2965" t="s">
        <v>37610</v>
      </c>
      <c r="N2965" t="s">
        <v>37131</v>
      </c>
      <c r="O2965" t="s">
        <v>37098</v>
      </c>
      <c r="P2965" t="s">
        <v>37611</v>
      </c>
      <c r="Q2965">
        <v>40.25</v>
      </c>
      <c r="R2965">
        <v>115.083333333333</v>
      </c>
      <c r="S2965">
        <v>9</v>
      </c>
      <c r="T2965">
        <v>13.488591660110099</v>
      </c>
      <c r="U2965">
        <v>99.859353023910003</v>
      </c>
      <c r="V2965">
        <v>75</v>
      </c>
      <c r="W2965">
        <v>13.5</v>
      </c>
    </row>
    <row r="2966" spans="1:23">
      <c r="A2966" t="s">
        <v>37608</v>
      </c>
      <c r="B2966" t="s">
        <v>5949</v>
      </c>
      <c r="C2966" t="s">
        <v>5951</v>
      </c>
      <c r="D2966">
        <v>2012</v>
      </c>
      <c r="E2966" t="s">
        <v>1546</v>
      </c>
      <c r="F2966" t="s">
        <v>5955</v>
      </c>
      <c r="G2966">
        <v>6</v>
      </c>
      <c r="J2966">
        <v>6</v>
      </c>
      <c r="K2966" t="s">
        <v>37042</v>
      </c>
      <c r="L2966" t="s">
        <v>37609</v>
      </c>
      <c r="M2966" t="s">
        <v>37610</v>
      </c>
      <c r="N2966" t="s">
        <v>37131</v>
      </c>
      <c r="O2966" t="s">
        <v>37098</v>
      </c>
      <c r="P2966" t="s">
        <v>37611</v>
      </c>
      <c r="Q2966">
        <v>40.25</v>
      </c>
      <c r="R2966">
        <v>115.083333333333</v>
      </c>
      <c r="S2966">
        <v>9</v>
      </c>
      <c r="T2966">
        <v>13.9982095451824</v>
      </c>
      <c r="U2966">
        <v>92.9676511954993</v>
      </c>
      <c r="V2966">
        <v>75</v>
      </c>
      <c r="W2966">
        <v>14</v>
      </c>
    </row>
    <row r="2967" spans="1:23">
      <c r="A2967" t="s">
        <v>37608</v>
      </c>
      <c r="B2967" t="s">
        <v>5949</v>
      </c>
      <c r="C2967" t="s">
        <v>5951</v>
      </c>
      <c r="D2967">
        <v>2012</v>
      </c>
      <c r="E2967" t="s">
        <v>1546</v>
      </c>
      <c r="F2967" t="s">
        <v>5955</v>
      </c>
      <c r="G2967">
        <v>6</v>
      </c>
      <c r="J2967">
        <v>6</v>
      </c>
      <c r="K2967" t="s">
        <v>37042</v>
      </c>
      <c r="L2967" t="s">
        <v>37609</v>
      </c>
      <c r="M2967" t="s">
        <v>37610</v>
      </c>
      <c r="N2967" t="s">
        <v>37131</v>
      </c>
      <c r="O2967" t="s">
        <v>37098</v>
      </c>
      <c r="P2967" t="s">
        <v>37611</v>
      </c>
      <c r="Q2967">
        <v>40.25</v>
      </c>
      <c r="R2967">
        <v>115.083333333333</v>
      </c>
      <c r="S2967">
        <v>9</v>
      </c>
      <c r="T2967">
        <v>14.493140831775801</v>
      </c>
      <c r="U2967">
        <v>19.409282700421901</v>
      </c>
      <c r="V2967">
        <v>75</v>
      </c>
      <c r="W2967">
        <v>14.5</v>
      </c>
    </row>
    <row r="2968" spans="1:23">
      <c r="A2968" t="s">
        <v>37608</v>
      </c>
      <c r="B2968" t="s">
        <v>5949</v>
      </c>
      <c r="C2968" t="s">
        <v>5951</v>
      </c>
      <c r="D2968">
        <v>2012</v>
      </c>
      <c r="E2968" t="s">
        <v>1546</v>
      </c>
      <c r="F2968" t="s">
        <v>5955</v>
      </c>
      <c r="G2968">
        <v>6</v>
      </c>
      <c r="J2968">
        <v>6</v>
      </c>
      <c r="K2968" t="s">
        <v>37042</v>
      </c>
      <c r="L2968" t="s">
        <v>37609</v>
      </c>
      <c r="M2968" t="s">
        <v>37610</v>
      </c>
      <c r="N2968" t="s">
        <v>37131</v>
      </c>
      <c r="O2968" t="s">
        <v>37098</v>
      </c>
      <c r="P2968" t="s">
        <v>37611</v>
      </c>
      <c r="Q2968">
        <v>40.25</v>
      </c>
      <c r="R2968">
        <v>115.083333333333</v>
      </c>
      <c r="S2968">
        <v>9</v>
      </c>
      <c r="T2968">
        <v>14.9964024915871</v>
      </c>
      <c r="U2968">
        <v>10.548523206751</v>
      </c>
      <c r="V2968">
        <v>75</v>
      </c>
      <c r="W2968">
        <v>15</v>
      </c>
    </row>
    <row r="2969" spans="1:23">
      <c r="A2969" t="s">
        <v>37608</v>
      </c>
      <c r="B2969" t="s">
        <v>5949</v>
      </c>
      <c r="C2969" t="s">
        <v>5951</v>
      </c>
      <c r="D2969">
        <v>2012</v>
      </c>
      <c r="E2969" t="s">
        <v>1546</v>
      </c>
      <c r="F2969" t="s">
        <v>5955</v>
      </c>
      <c r="G2969">
        <v>6</v>
      </c>
      <c r="J2969">
        <v>6</v>
      </c>
      <c r="K2969" t="s">
        <v>37042</v>
      </c>
      <c r="L2969" t="s">
        <v>37609</v>
      </c>
      <c r="M2969" t="s">
        <v>37610</v>
      </c>
      <c r="N2969" t="s">
        <v>37131</v>
      </c>
      <c r="O2969" t="s">
        <v>37098</v>
      </c>
      <c r="P2969" t="s">
        <v>37611</v>
      </c>
      <c r="Q2969">
        <v>40.25</v>
      </c>
      <c r="R2969">
        <v>115.083333333333</v>
      </c>
      <c r="S2969">
        <v>9</v>
      </c>
      <c r="T2969">
        <v>15.4964683334052</v>
      </c>
      <c r="U2969">
        <v>0.14064697609002499</v>
      </c>
      <c r="V2969">
        <v>75</v>
      </c>
      <c r="W2969">
        <v>15.5</v>
      </c>
    </row>
    <row r="2970" spans="1:23">
      <c r="A2970" t="s">
        <v>37608</v>
      </c>
      <c r="B2970" t="s">
        <v>5949</v>
      </c>
      <c r="C2970" t="s">
        <v>5951</v>
      </c>
      <c r="D2970">
        <v>2012</v>
      </c>
      <c r="E2970" t="s">
        <v>1546</v>
      </c>
      <c r="F2970" t="s">
        <v>5955</v>
      </c>
      <c r="G2970">
        <v>6</v>
      </c>
      <c r="J2970">
        <v>6</v>
      </c>
      <c r="K2970" t="s">
        <v>37042</v>
      </c>
      <c r="L2970" t="s">
        <v>37609</v>
      </c>
      <c r="M2970" t="s">
        <v>37610</v>
      </c>
      <c r="N2970" t="s">
        <v>37131</v>
      </c>
      <c r="O2970" t="s">
        <v>37098</v>
      </c>
      <c r="P2970" t="s">
        <v>37611</v>
      </c>
      <c r="Q2970">
        <v>40.25</v>
      </c>
      <c r="R2970">
        <v>115.083333333333</v>
      </c>
      <c r="S2970">
        <v>9</v>
      </c>
      <c r="T2970">
        <v>15.9968440190731</v>
      </c>
      <c r="U2970">
        <v>-0.42194092827004598</v>
      </c>
      <c r="V2970">
        <v>75</v>
      </c>
      <c r="W2970">
        <v>16</v>
      </c>
    </row>
    <row r="2971" spans="1:23">
      <c r="A2971" t="s">
        <v>37608</v>
      </c>
      <c r="B2971" t="s">
        <v>5949</v>
      </c>
      <c r="C2971" t="s">
        <v>5951</v>
      </c>
      <c r="D2971">
        <v>2012</v>
      </c>
      <c r="E2971" t="s">
        <v>1546</v>
      </c>
      <c r="F2971" t="s">
        <v>5955</v>
      </c>
      <c r="G2971">
        <v>6</v>
      </c>
      <c r="J2971">
        <v>6</v>
      </c>
      <c r="K2971" t="s">
        <v>37042</v>
      </c>
      <c r="L2971" t="s">
        <v>37609</v>
      </c>
      <c r="M2971" t="s">
        <v>37610</v>
      </c>
      <c r="N2971" t="s">
        <v>37131</v>
      </c>
      <c r="O2971" t="s">
        <v>37098</v>
      </c>
      <c r="P2971" t="s">
        <v>28</v>
      </c>
      <c r="Q2971">
        <v>32.6</v>
      </c>
      <c r="R2971">
        <v>110.7</v>
      </c>
      <c r="S2971">
        <v>9</v>
      </c>
      <c r="T2971">
        <v>12.0062898301502</v>
      </c>
      <c r="U2971">
        <v>99.718706047819893</v>
      </c>
      <c r="V2971">
        <v>75</v>
      </c>
      <c r="W2971">
        <v>12</v>
      </c>
    </row>
    <row r="2972" spans="1:23">
      <c r="A2972" t="s">
        <v>37608</v>
      </c>
      <c r="B2972" t="s">
        <v>5949</v>
      </c>
      <c r="C2972" t="s">
        <v>5951</v>
      </c>
      <c r="D2972">
        <v>2012</v>
      </c>
      <c r="E2972" t="s">
        <v>1546</v>
      </c>
      <c r="F2972" t="s">
        <v>5955</v>
      </c>
      <c r="G2972">
        <v>6</v>
      </c>
      <c r="J2972">
        <v>6</v>
      </c>
      <c r="K2972" t="s">
        <v>37042</v>
      </c>
      <c r="L2972" t="s">
        <v>37609</v>
      </c>
      <c r="M2972" t="s">
        <v>37610</v>
      </c>
      <c r="N2972" t="s">
        <v>37131</v>
      </c>
      <c r="O2972" t="s">
        <v>37098</v>
      </c>
      <c r="P2972" t="s">
        <v>28</v>
      </c>
      <c r="Q2972">
        <v>32.6</v>
      </c>
      <c r="R2972">
        <v>110.7</v>
      </c>
      <c r="S2972">
        <v>9</v>
      </c>
      <c r="T2972">
        <v>12.5098303494264</v>
      </c>
      <c r="U2972">
        <v>99.718706047819893</v>
      </c>
      <c r="V2972">
        <v>75</v>
      </c>
      <c r="W2972">
        <v>12.5</v>
      </c>
    </row>
    <row r="2973" spans="1:23">
      <c r="A2973" t="s">
        <v>37608</v>
      </c>
      <c r="B2973" t="s">
        <v>5949</v>
      </c>
      <c r="C2973" t="s">
        <v>5951</v>
      </c>
      <c r="D2973">
        <v>2012</v>
      </c>
      <c r="E2973" t="s">
        <v>1546</v>
      </c>
      <c r="F2973" t="s">
        <v>5955</v>
      </c>
      <c r="G2973">
        <v>6</v>
      </c>
      <c r="J2973">
        <v>6</v>
      </c>
      <c r="K2973" t="s">
        <v>37042</v>
      </c>
      <c r="L2973" t="s">
        <v>37609</v>
      </c>
      <c r="M2973" t="s">
        <v>37610</v>
      </c>
      <c r="N2973" t="s">
        <v>37131</v>
      </c>
      <c r="O2973" t="s">
        <v>37098</v>
      </c>
      <c r="P2973" t="s">
        <v>28</v>
      </c>
      <c r="Q2973">
        <v>32.6</v>
      </c>
      <c r="R2973">
        <v>110.7</v>
      </c>
      <c r="S2973">
        <v>9</v>
      </c>
      <c r="T2973">
        <v>13.003933910306801</v>
      </c>
      <c r="U2973">
        <v>99.859353023910003</v>
      </c>
      <c r="V2973">
        <v>75</v>
      </c>
      <c r="W2973">
        <v>13</v>
      </c>
    </row>
    <row r="2974" spans="1:23">
      <c r="A2974" t="s">
        <v>37608</v>
      </c>
      <c r="B2974" t="s">
        <v>5949</v>
      </c>
      <c r="C2974" t="s">
        <v>5951</v>
      </c>
      <c r="D2974">
        <v>2012</v>
      </c>
      <c r="E2974" t="s">
        <v>1546</v>
      </c>
      <c r="F2974" t="s">
        <v>5955</v>
      </c>
      <c r="G2974">
        <v>6</v>
      </c>
      <c r="J2974">
        <v>6</v>
      </c>
      <c r="K2974" t="s">
        <v>37042</v>
      </c>
      <c r="L2974" t="s">
        <v>37609</v>
      </c>
      <c r="M2974" t="s">
        <v>37610</v>
      </c>
      <c r="N2974" t="s">
        <v>37131</v>
      </c>
      <c r="O2974" t="s">
        <v>37098</v>
      </c>
      <c r="P2974" t="s">
        <v>28</v>
      </c>
      <c r="Q2974">
        <v>32.6</v>
      </c>
      <c r="R2974">
        <v>110.7</v>
      </c>
      <c r="S2974">
        <v>9</v>
      </c>
      <c r="T2974">
        <v>13.495297566287199</v>
      </c>
      <c r="U2974">
        <v>12.9395218002812</v>
      </c>
      <c r="V2974">
        <v>75</v>
      </c>
      <c r="W2974">
        <v>13.5</v>
      </c>
    </row>
    <row r="2975" spans="1:23">
      <c r="A2975" t="s">
        <v>37608</v>
      </c>
      <c r="B2975" t="s">
        <v>5949</v>
      </c>
      <c r="C2975" t="s">
        <v>5951</v>
      </c>
      <c r="D2975">
        <v>2012</v>
      </c>
      <c r="E2975" t="s">
        <v>1546</v>
      </c>
      <c r="F2975" t="s">
        <v>5955</v>
      </c>
      <c r="G2975">
        <v>6</v>
      </c>
      <c r="J2975">
        <v>6</v>
      </c>
      <c r="K2975" t="s">
        <v>37042</v>
      </c>
      <c r="L2975" t="s">
        <v>37609</v>
      </c>
      <c r="M2975" t="s">
        <v>37610</v>
      </c>
      <c r="N2975" t="s">
        <v>37131</v>
      </c>
      <c r="O2975" t="s">
        <v>37098</v>
      </c>
      <c r="P2975" t="s">
        <v>28</v>
      </c>
      <c r="Q2975">
        <v>32.6</v>
      </c>
      <c r="R2975">
        <v>110.7</v>
      </c>
      <c r="S2975">
        <v>9</v>
      </c>
      <c r="T2975">
        <v>13.9952793076317</v>
      </c>
      <c r="U2975">
        <v>-0.14064697608999599</v>
      </c>
      <c r="V2975">
        <v>75</v>
      </c>
      <c r="W2975">
        <v>14</v>
      </c>
    </row>
    <row r="2976" spans="1:23">
      <c r="A2976" t="s">
        <v>37608</v>
      </c>
      <c r="B2976" t="s">
        <v>5949</v>
      </c>
      <c r="C2976" t="s">
        <v>5951</v>
      </c>
      <c r="D2976">
        <v>2012</v>
      </c>
      <c r="E2976" t="s">
        <v>1546</v>
      </c>
      <c r="F2976" t="s">
        <v>5955</v>
      </c>
      <c r="G2976">
        <v>6</v>
      </c>
      <c r="J2976">
        <v>6</v>
      </c>
      <c r="K2976" t="s">
        <v>37042</v>
      </c>
      <c r="L2976" t="s">
        <v>37609</v>
      </c>
      <c r="M2976" t="s">
        <v>37610</v>
      </c>
      <c r="N2976" t="s">
        <v>37131</v>
      </c>
      <c r="O2976" t="s">
        <v>37098</v>
      </c>
      <c r="P2976" t="s">
        <v>28</v>
      </c>
      <c r="Q2976">
        <v>32.6</v>
      </c>
      <c r="R2976">
        <v>110.7</v>
      </c>
      <c r="S2976">
        <v>9</v>
      </c>
      <c r="T2976">
        <v>14.5019713814941</v>
      </c>
      <c r="U2976">
        <v>0</v>
      </c>
      <c r="V2976">
        <v>75</v>
      </c>
      <c r="W2976">
        <v>14.5</v>
      </c>
    </row>
    <row r="2977" spans="1:23">
      <c r="A2977" t="s">
        <v>37608</v>
      </c>
      <c r="B2977" t="s">
        <v>5949</v>
      </c>
      <c r="C2977" t="s">
        <v>5951</v>
      </c>
      <c r="D2977">
        <v>2012</v>
      </c>
      <c r="E2977" t="s">
        <v>1546</v>
      </c>
      <c r="F2977" t="s">
        <v>5955</v>
      </c>
      <c r="G2977">
        <v>6</v>
      </c>
      <c r="J2977">
        <v>6</v>
      </c>
      <c r="K2977" t="s">
        <v>37042</v>
      </c>
      <c r="L2977" t="s">
        <v>37609</v>
      </c>
      <c r="M2977" t="s">
        <v>37610</v>
      </c>
      <c r="N2977" t="s">
        <v>37131</v>
      </c>
      <c r="O2977" t="s">
        <v>37098</v>
      </c>
      <c r="P2977" t="s">
        <v>28</v>
      </c>
      <c r="Q2977">
        <v>32.6</v>
      </c>
      <c r="R2977">
        <v>110.7</v>
      </c>
      <c r="S2977">
        <v>9</v>
      </c>
      <c r="T2977">
        <v>15.0023603461841</v>
      </c>
      <c r="U2977">
        <v>-0.14064697608999599</v>
      </c>
      <c r="V2977">
        <v>75</v>
      </c>
      <c r="W2977">
        <v>15</v>
      </c>
    </row>
    <row r="2978" spans="1:23">
      <c r="A2978" t="s">
        <v>37608</v>
      </c>
      <c r="B2978" t="s">
        <v>5949</v>
      </c>
      <c r="C2978" t="s">
        <v>5951</v>
      </c>
      <c r="D2978">
        <v>2012</v>
      </c>
      <c r="E2978" t="s">
        <v>1546</v>
      </c>
      <c r="F2978" t="s">
        <v>5955</v>
      </c>
      <c r="G2978">
        <v>6</v>
      </c>
      <c r="J2978">
        <v>6</v>
      </c>
      <c r="K2978" t="s">
        <v>37042</v>
      </c>
      <c r="L2978" t="s">
        <v>37609</v>
      </c>
      <c r="M2978" t="s">
        <v>37610</v>
      </c>
      <c r="N2978" t="s">
        <v>37131</v>
      </c>
      <c r="O2978" t="s">
        <v>37098</v>
      </c>
      <c r="P2978" t="s">
        <v>28</v>
      </c>
      <c r="Q2978">
        <v>32.6</v>
      </c>
      <c r="R2978">
        <v>110.7</v>
      </c>
      <c r="S2978">
        <v>9</v>
      </c>
      <c r="T2978">
        <v>15.4996066089693</v>
      </c>
      <c r="U2978">
        <v>-0.14064697608999599</v>
      </c>
      <c r="V2978">
        <v>75</v>
      </c>
      <c r="W2978">
        <v>15.5</v>
      </c>
    </row>
    <row r="2979" spans="1:23">
      <c r="A2979" t="s">
        <v>37608</v>
      </c>
      <c r="B2979" t="s">
        <v>5949</v>
      </c>
      <c r="C2979" t="s">
        <v>5951</v>
      </c>
      <c r="D2979">
        <v>2012</v>
      </c>
      <c r="E2979" t="s">
        <v>1546</v>
      </c>
      <c r="F2979" t="s">
        <v>5955</v>
      </c>
      <c r="G2979">
        <v>6</v>
      </c>
      <c r="J2979">
        <v>6</v>
      </c>
      <c r="K2979" t="s">
        <v>37042</v>
      </c>
      <c r="L2979" t="s">
        <v>37609</v>
      </c>
      <c r="M2979" t="s">
        <v>37610</v>
      </c>
      <c r="N2979" t="s">
        <v>37131</v>
      </c>
      <c r="O2979" t="s">
        <v>37098</v>
      </c>
      <c r="P2979" t="s">
        <v>28</v>
      </c>
      <c r="Q2979">
        <v>32.6</v>
      </c>
      <c r="R2979">
        <v>110.7</v>
      </c>
      <c r="S2979">
        <v>9</v>
      </c>
      <c r="T2979">
        <v>16.006298682831599</v>
      </c>
      <c r="U2979">
        <v>0</v>
      </c>
      <c r="V2979">
        <v>75</v>
      </c>
      <c r="W2979">
        <v>16</v>
      </c>
    </row>
    <row r="2980" spans="1:23">
      <c r="A2980" t="s">
        <v>37608</v>
      </c>
      <c r="B2980" t="s">
        <v>5949</v>
      </c>
      <c r="C2980" t="s">
        <v>5951</v>
      </c>
      <c r="D2980">
        <v>2012</v>
      </c>
      <c r="E2980" t="s">
        <v>1546</v>
      </c>
      <c r="F2980" t="s">
        <v>5955</v>
      </c>
      <c r="G2980">
        <v>6</v>
      </c>
      <c r="J2980">
        <v>6</v>
      </c>
      <c r="K2980" t="s">
        <v>37042</v>
      </c>
      <c r="L2980" t="s">
        <v>37609</v>
      </c>
      <c r="M2980" t="s">
        <v>37610</v>
      </c>
      <c r="N2980" t="s">
        <v>37131</v>
      </c>
      <c r="O2980" t="s">
        <v>37098</v>
      </c>
      <c r="P2980" t="s">
        <v>37612</v>
      </c>
      <c r="Q2980">
        <v>27.55</v>
      </c>
      <c r="R2980">
        <v>109.966666666667</v>
      </c>
      <c r="S2980">
        <v>9</v>
      </c>
      <c r="T2980">
        <v>12.006028676048199</v>
      </c>
      <c r="U2980">
        <v>91.420534458509096</v>
      </c>
      <c r="V2980">
        <v>75</v>
      </c>
      <c r="W2980">
        <v>12</v>
      </c>
    </row>
    <row r="2981" spans="1:23">
      <c r="A2981" t="s">
        <v>37608</v>
      </c>
      <c r="B2981" t="s">
        <v>5949</v>
      </c>
      <c r="C2981" t="s">
        <v>5951</v>
      </c>
      <c r="D2981">
        <v>2012</v>
      </c>
      <c r="E2981" t="s">
        <v>1546</v>
      </c>
      <c r="F2981" t="s">
        <v>5955</v>
      </c>
      <c r="G2981">
        <v>6</v>
      </c>
      <c r="J2981">
        <v>6</v>
      </c>
      <c r="K2981" t="s">
        <v>37042</v>
      </c>
      <c r="L2981" t="s">
        <v>37609</v>
      </c>
      <c r="M2981" t="s">
        <v>37610</v>
      </c>
      <c r="N2981" t="s">
        <v>37131</v>
      </c>
      <c r="O2981" t="s">
        <v>37098</v>
      </c>
      <c r="P2981" t="s">
        <v>37612</v>
      </c>
      <c r="Q2981">
        <v>27.55</v>
      </c>
      <c r="R2981">
        <v>109.966666666667</v>
      </c>
      <c r="S2981">
        <v>9</v>
      </c>
      <c r="T2981">
        <v>12.4956572064699</v>
      </c>
      <c r="U2981">
        <v>49.367088607594901</v>
      </c>
      <c r="V2981">
        <v>75</v>
      </c>
      <c r="W2981">
        <v>12.5</v>
      </c>
    </row>
    <row r="2982" spans="1:23">
      <c r="A2982" t="s">
        <v>37608</v>
      </c>
      <c r="B2982" t="s">
        <v>5949</v>
      </c>
      <c r="C2982" t="s">
        <v>5951</v>
      </c>
      <c r="D2982">
        <v>2012</v>
      </c>
      <c r="E2982" t="s">
        <v>1546</v>
      </c>
      <c r="F2982" t="s">
        <v>5955</v>
      </c>
      <c r="G2982">
        <v>6</v>
      </c>
      <c r="J2982">
        <v>6</v>
      </c>
      <c r="K2982" t="s">
        <v>37042</v>
      </c>
      <c r="L2982" t="s">
        <v>37609</v>
      </c>
      <c r="M2982" t="s">
        <v>37610</v>
      </c>
      <c r="N2982" t="s">
        <v>37131</v>
      </c>
      <c r="O2982" t="s">
        <v>37098</v>
      </c>
      <c r="P2982" t="s">
        <v>37612</v>
      </c>
      <c r="Q2982">
        <v>27.55</v>
      </c>
      <c r="R2982">
        <v>109.966666666667</v>
      </c>
      <c r="S2982">
        <v>9</v>
      </c>
      <c r="T2982">
        <v>12.9979539240063</v>
      </c>
      <c r="U2982">
        <v>9.8452883263009792</v>
      </c>
      <c r="V2982">
        <v>75</v>
      </c>
      <c r="W2982">
        <v>13</v>
      </c>
    </row>
    <row r="2983" spans="1:23">
      <c r="A2983" t="s">
        <v>37608</v>
      </c>
      <c r="B2983" t="s">
        <v>5949</v>
      </c>
      <c r="C2983" t="s">
        <v>5951</v>
      </c>
      <c r="D2983">
        <v>2012</v>
      </c>
      <c r="E2983" t="s">
        <v>1546</v>
      </c>
      <c r="F2983" t="s">
        <v>5955</v>
      </c>
      <c r="G2983">
        <v>6</v>
      </c>
      <c r="J2983">
        <v>6</v>
      </c>
      <c r="K2983" t="s">
        <v>37042</v>
      </c>
      <c r="L2983" t="s">
        <v>37609</v>
      </c>
      <c r="M2983" t="s">
        <v>37610</v>
      </c>
      <c r="N2983" t="s">
        <v>37131</v>
      </c>
      <c r="O2983" t="s">
        <v>37098</v>
      </c>
      <c r="P2983" t="s">
        <v>37612</v>
      </c>
      <c r="Q2983">
        <v>27.55</v>
      </c>
      <c r="R2983">
        <v>109.966666666667</v>
      </c>
      <c r="S2983">
        <v>9</v>
      </c>
      <c r="T2983">
        <v>13.498028618505799</v>
      </c>
      <c r="U2983">
        <v>-0.28129395218002101</v>
      </c>
      <c r="V2983">
        <v>75</v>
      </c>
      <c r="W2983">
        <v>13.5</v>
      </c>
    </row>
    <row r="2984" spans="1:23">
      <c r="A2984" t="s">
        <v>37608</v>
      </c>
      <c r="B2984" t="s">
        <v>5949</v>
      </c>
      <c r="C2984" t="s">
        <v>5951</v>
      </c>
      <c r="D2984">
        <v>2012</v>
      </c>
      <c r="E2984" t="s">
        <v>1546</v>
      </c>
      <c r="F2984" t="s">
        <v>5955</v>
      </c>
      <c r="G2984">
        <v>6</v>
      </c>
      <c r="J2984">
        <v>6</v>
      </c>
      <c r="K2984" t="s">
        <v>37042</v>
      </c>
      <c r="L2984" t="s">
        <v>37609</v>
      </c>
      <c r="M2984" t="s">
        <v>37610</v>
      </c>
      <c r="N2984" t="s">
        <v>37131</v>
      </c>
      <c r="O2984" t="s">
        <v>37098</v>
      </c>
      <c r="P2984" t="s">
        <v>37612</v>
      </c>
      <c r="Q2984">
        <v>27.55</v>
      </c>
      <c r="R2984">
        <v>109.966666666667</v>
      </c>
      <c r="S2984">
        <v>9</v>
      </c>
      <c r="T2984">
        <v>14.001564711441301</v>
      </c>
      <c r="U2984">
        <v>-0.42194092827004598</v>
      </c>
      <c r="V2984">
        <v>75</v>
      </c>
      <c r="W2984">
        <v>14</v>
      </c>
    </row>
    <row r="2985" spans="1:23">
      <c r="A2985" t="s">
        <v>37608</v>
      </c>
      <c r="B2985" t="s">
        <v>5949</v>
      </c>
      <c r="C2985" t="s">
        <v>5951</v>
      </c>
      <c r="D2985">
        <v>2012</v>
      </c>
      <c r="E2985" t="s">
        <v>1546</v>
      </c>
      <c r="F2985" t="s">
        <v>5955</v>
      </c>
      <c r="G2985">
        <v>6</v>
      </c>
      <c r="J2985">
        <v>6</v>
      </c>
      <c r="K2985" t="s">
        <v>37042</v>
      </c>
      <c r="L2985" t="s">
        <v>37609</v>
      </c>
      <c r="M2985" t="s">
        <v>37610</v>
      </c>
      <c r="N2985" t="s">
        <v>37131</v>
      </c>
      <c r="O2985" t="s">
        <v>37098</v>
      </c>
      <c r="P2985" t="s">
        <v>37612</v>
      </c>
      <c r="Q2985">
        <v>27.55</v>
      </c>
      <c r="R2985">
        <v>109.966666666667</v>
      </c>
      <c r="S2985">
        <v>9</v>
      </c>
      <c r="T2985">
        <v>14.501966955153399</v>
      </c>
      <c r="U2985">
        <v>-0.14064697608999599</v>
      </c>
      <c r="V2985">
        <v>75</v>
      </c>
      <c r="W2985">
        <v>14.5</v>
      </c>
    </row>
    <row r="2986" spans="1:23">
      <c r="A2986" t="s">
        <v>37608</v>
      </c>
      <c r="B2986" t="s">
        <v>5949</v>
      </c>
      <c r="C2986" t="s">
        <v>5951</v>
      </c>
      <c r="D2986">
        <v>2012</v>
      </c>
      <c r="E2986" t="s">
        <v>1546</v>
      </c>
      <c r="F2986" t="s">
        <v>5955</v>
      </c>
      <c r="G2986">
        <v>6</v>
      </c>
      <c r="J2986">
        <v>6</v>
      </c>
      <c r="K2986" t="s">
        <v>37042</v>
      </c>
      <c r="L2986" t="s">
        <v>37609</v>
      </c>
      <c r="M2986" t="s">
        <v>37610</v>
      </c>
      <c r="N2986" t="s">
        <v>37131</v>
      </c>
      <c r="O2986" t="s">
        <v>37098</v>
      </c>
      <c r="P2986" t="s">
        <v>37612</v>
      </c>
      <c r="Q2986">
        <v>27.55</v>
      </c>
      <c r="R2986">
        <v>109.966666666667</v>
      </c>
      <c r="S2986">
        <v>9</v>
      </c>
      <c r="T2986">
        <v>14.9960616633524</v>
      </c>
      <c r="U2986">
        <v>-0.28129395218002101</v>
      </c>
      <c r="V2986">
        <v>75</v>
      </c>
      <c r="W2986">
        <v>15</v>
      </c>
    </row>
    <row r="2987" spans="1:23">
      <c r="A2987" t="s">
        <v>37608</v>
      </c>
      <c r="B2987" t="s">
        <v>5949</v>
      </c>
      <c r="C2987" t="s">
        <v>5951</v>
      </c>
      <c r="D2987">
        <v>2012</v>
      </c>
      <c r="E2987" t="s">
        <v>1546</v>
      </c>
      <c r="F2987" t="s">
        <v>5955</v>
      </c>
      <c r="G2987">
        <v>6</v>
      </c>
      <c r="J2987">
        <v>6</v>
      </c>
      <c r="K2987" t="s">
        <v>37042</v>
      </c>
      <c r="L2987" t="s">
        <v>37609</v>
      </c>
      <c r="M2987" t="s">
        <v>37610</v>
      </c>
      <c r="N2987" t="s">
        <v>37131</v>
      </c>
      <c r="O2987" t="s">
        <v>37098</v>
      </c>
      <c r="P2987" t="s">
        <v>37612</v>
      </c>
      <c r="Q2987">
        <v>27.55</v>
      </c>
      <c r="R2987">
        <v>109.966666666667</v>
      </c>
      <c r="S2987">
        <v>9</v>
      </c>
      <c r="T2987">
        <v>15.4964550543831</v>
      </c>
      <c r="U2987">
        <v>-0.28129395218002101</v>
      </c>
      <c r="V2987">
        <v>75</v>
      </c>
      <c r="W2987">
        <v>15.5</v>
      </c>
    </row>
    <row r="2988" spans="1:23">
      <c r="A2988" t="s">
        <v>37608</v>
      </c>
      <c r="B2988" t="s">
        <v>5949</v>
      </c>
      <c r="C2988" t="s">
        <v>5951</v>
      </c>
      <c r="D2988">
        <v>2012</v>
      </c>
      <c r="E2988" t="s">
        <v>1546</v>
      </c>
      <c r="F2988" t="s">
        <v>5955</v>
      </c>
      <c r="G2988">
        <v>6</v>
      </c>
      <c r="J2988">
        <v>6</v>
      </c>
      <c r="K2988" t="s">
        <v>37042</v>
      </c>
      <c r="L2988" t="s">
        <v>37609</v>
      </c>
      <c r="M2988" t="s">
        <v>37610</v>
      </c>
      <c r="N2988" t="s">
        <v>37131</v>
      </c>
      <c r="O2988" t="s">
        <v>37098</v>
      </c>
      <c r="P2988" t="s">
        <v>37612</v>
      </c>
      <c r="Q2988">
        <v>27.55</v>
      </c>
      <c r="R2988">
        <v>109.966666666667</v>
      </c>
      <c r="S2988">
        <v>9</v>
      </c>
      <c r="T2988">
        <v>15.996866150776601</v>
      </c>
      <c r="U2988">
        <v>0.281293952180035</v>
      </c>
      <c r="V2988">
        <v>75</v>
      </c>
      <c r="W2988">
        <v>16</v>
      </c>
    </row>
    <row r="2989" spans="1:23">
      <c r="A2989" t="s">
        <v>37608</v>
      </c>
      <c r="B2989" t="s">
        <v>5949</v>
      </c>
      <c r="C2989" t="s">
        <v>5951</v>
      </c>
      <c r="D2989">
        <v>2012</v>
      </c>
      <c r="E2989" t="s">
        <v>1546</v>
      </c>
      <c r="F2989" t="s">
        <v>5955</v>
      </c>
      <c r="G2989">
        <v>6</v>
      </c>
      <c r="J2989">
        <v>6</v>
      </c>
      <c r="K2989" t="s">
        <v>37042</v>
      </c>
      <c r="L2989" t="s">
        <v>37609</v>
      </c>
      <c r="M2989" t="s">
        <v>37610</v>
      </c>
      <c r="N2989" t="s">
        <v>37131</v>
      </c>
      <c r="O2989" t="s">
        <v>37098</v>
      </c>
      <c r="P2989" t="s">
        <v>37613</v>
      </c>
      <c r="Q2989">
        <v>46.616666666666703</v>
      </c>
      <c r="R2989">
        <v>132.48333333333301</v>
      </c>
      <c r="S2989">
        <v>9</v>
      </c>
      <c r="T2989">
        <v>11.9937013171683</v>
      </c>
      <c r="U2989">
        <v>99.718706047819893</v>
      </c>
      <c r="V2989">
        <v>75</v>
      </c>
      <c r="W2989">
        <v>12</v>
      </c>
    </row>
    <row r="2990" spans="1:23">
      <c r="A2990" t="s">
        <v>37608</v>
      </c>
      <c r="B2990" t="s">
        <v>5949</v>
      </c>
      <c r="C2990" t="s">
        <v>5951</v>
      </c>
      <c r="D2990">
        <v>2012</v>
      </c>
      <c r="E2990" t="s">
        <v>1546</v>
      </c>
      <c r="F2990" t="s">
        <v>5955</v>
      </c>
      <c r="G2990">
        <v>6</v>
      </c>
      <c r="J2990">
        <v>6</v>
      </c>
      <c r="K2990" t="s">
        <v>37042</v>
      </c>
      <c r="L2990" t="s">
        <v>37609</v>
      </c>
      <c r="M2990" t="s">
        <v>37610</v>
      </c>
      <c r="N2990" t="s">
        <v>37131</v>
      </c>
      <c r="O2990" t="s">
        <v>37098</v>
      </c>
      <c r="P2990" t="s">
        <v>37613</v>
      </c>
      <c r="Q2990">
        <v>46.616666666666703</v>
      </c>
      <c r="R2990">
        <v>132.48333333333301</v>
      </c>
      <c r="S2990">
        <v>9</v>
      </c>
      <c r="T2990">
        <v>12.4972374101037</v>
      </c>
      <c r="U2990">
        <v>99.578059071729896</v>
      </c>
      <c r="V2990">
        <v>75</v>
      </c>
      <c r="W2990">
        <v>12.5</v>
      </c>
    </row>
    <row r="2991" spans="1:23">
      <c r="A2991" t="s">
        <v>37608</v>
      </c>
      <c r="B2991" t="s">
        <v>5949</v>
      </c>
      <c r="C2991" t="s">
        <v>5951</v>
      </c>
      <c r="D2991">
        <v>2012</v>
      </c>
      <c r="E2991" t="s">
        <v>1546</v>
      </c>
      <c r="F2991" t="s">
        <v>5955</v>
      </c>
      <c r="G2991">
        <v>6</v>
      </c>
      <c r="J2991">
        <v>6</v>
      </c>
      <c r="K2991" t="s">
        <v>37042</v>
      </c>
      <c r="L2991" t="s">
        <v>37609</v>
      </c>
      <c r="M2991" t="s">
        <v>37610</v>
      </c>
      <c r="N2991" t="s">
        <v>37131</v>
      </c>
      <c r="O2991" t="s">
        <v>37098</v>
      </c>
      <c r="P2991" t="s">
        <v>37613</v>
      </c>
      <c r="Q2991">
        <v>46.616666666666703</v>
      </c>
      <c r="R2991">
        <v>132.48333333333301</v>
      </c>
      <c r="S2991">
        <v>9</v>
      </c>
      <c r="T2991">
        <v>12.994492525570401</v>
      </c>
      <c r="U2991">
        <v>99.859353023910003</v>
      </c>
      <c r="V2991">
        <v>75</v>
      </c>
      <c r="W2991">
        <v>13</v>
      </c>
    </row>
    <row r="2992" spans="1:23">
      <c r="A2992" t="s">
        <v>37608</v>
      </c>
      <c r="B2992" t="s">
        <v>5949</v>
      </c>
      <c r="C2992" t="s">
        <v>5951</v>
      </c>
      <c r="D2992">
        <v>2012</v>
      </c>
      <c r="E2992" t="s">
        <v>1546</v>
      </c>
      <c r="F2992" t="s">
        <v>5955</v>
      </c>
      <c r="G2992">
        <v>6</v>
      </c>
      <c r="J2992">
        <v>6</v>
      </c>
      <c r="K2992" t="s">
        <v>37042</v>
      </c>
      <c r="L2992" t="s">
        <v>37609</v>
      </c>
      <c r="M2992" t="s">
        <v>37610</v>
      </c>
      <c r="N2992" t="s">
        <v>37131</v>
      </c>
      <c r="O2992" t="s">
        <v>37098</v>
      </c>
      <c r="P2992" t="s">
        <v>37613</v>
      </c>
      <c r="Q2992">
        <v>46.616666666666703</v>
      </c>
      <c r="R2992">
        <v>132.48333333333301</v>
      </c>
      <c r="S2992">
        <v>9</v>
      </c>
      <c r="T2992">
        <v>13.498033044846499</v>
      </c>
      <c r="U2992">
        <v>99.859353023910003</v>
      </c>
      <c r="V2992">
        <v>75</v>
      </c>
      <c r="W2992">
        <v>13.5</v>
      </c>
    </row>
    <row r="2993" spans="1:23">
      <c r="A2993" t="s">
        <v>37608</v>
      </c>
      <c r="B2993" t="s">
        <v>5949</v>
      </c>
      <c r="C2993" t="s">
        <v>5951</v>
      </c>
      <c r="D2993">
        <v>2012</v>
      </c>
      <c r="E2993" t="s">
        <v>1546</v>
      </c>
      <c r="F2993" t="s">
        <v>5955</v>
      </c>
      <c r="G2993">
        <v>6</v>
      </c>
      <c r="J2993">
        <v>6</v>
      </c>
      <c r="K2993" t="s">
        <v>37042</v>
      </c>
      <c r="L2993" t="s">
        <v>37609</v>
      </c>
      <c r="M2993" t="s">
        <v>37610</v>
      </c>
      <c r="N2993" t="s">
        <v>37131</v>
      </c>
      <c r="O2993" t="s">
        <v>37098</v>
      </c>
      <c r="P2993" t="s">
        <v>37613</v>
      </c>
      <c r="Q2993">
        <v>46.616666666666703</v>
      </c>
      <c r="R2993">
        <v>132.48333333333301</v>
      </c>
      <c r="S2993">
        <v>9</v>
      </c>
      <c r="T2993">
        <v>13.9952881603132</v>
      </c>
      <c r="U2993">
        <v>100.14064697609</v>
      </c>
      <c r="V2993">
        <v>75</v>
      </c>
      <c r="W2993">
        <v>14</v>
      </c>
    </row>
    <row r="2994" spans="1:23">
      <c r="A2994" t="s">
        <v>37608</v>
      </c>
      <c r="B2994" t="s">
        <v>5949</v>
      </c>
      <c r="C2994" t="s">
        <v>5951</v>
      </c>
      <c r="D2994">
        <v>2012</v>
      </c>
      <c r="E2994" t="s">
        <v>1546</v>
      </c>
      <c r="F2994" t="s">
        <v>5955</v>
      </c>
      <c r="G2994">
        <v>6</v>
      </c>
      <c r="J2994">
        <v>6</v>
      </c>
      <c r="K2994" t="s">
        <v>37042</v>
      </c>
      <c r="L2994" t="s">
        <v>37609</v>
      </c>
      <c r="M2994" t="s">
        <v>37610</v>
      </c>
      <c r="N2994" t="s">
        <v>37131</v>
      </c>
      <c r="O2994" t="s">
        <v>37098</v>
      </c>
      <c r="P2994" t="s">
        <v>37613</v>
      </c>
      <c r="Q2994">
        <v>46.616666666666703</v>
      </c>
      <c r="R2994">
        <v>132.48333333333301</v>
      </c>
      <c r="S2994">
        <v>9</v>
      </c>
      <c r="T2994">
        <v>14.501962528812699</v>
      </c>
      <c r="U2994">
        <v>99.718706047819893</v>
      </c>
      <c r="V2994">
        <v>75</v>
      </c>
      <c r="W2994">
        <v>14.5</v>
      </c>
    </row>
    <row r="2995" spans="1:23">
      <c r="A2995" t="s">
        <v>37608</v>
      </c>
      <c r="B2995" t="s">
        <v>5949</v>
      </c>
      <c r="C2995" t="s">
        <v>5951</v>
      </c>
      <c r="D2995">
        <v>2012</v>
      </c>
      <c r="E2995" t="s">
        <v>1546</v>
      </c>
      <c r="F2995" t="s">
        <v>5955</v>
      </c>
      <c r="G2995">
        <v>6</v>
      </c>
      <c r="J2995">
        <v>6</v>
      </c>
      <c r="K2995" t="s">
        <v>37042</v>
      </c>
      <c r="L2995" t="s">
        <v>37609</v>
      </c>
      <c r="M2995" t="s">
        <v>37610</v>
      </c>
      <c r="N2995" t="s">
        <v>37131</v>
      </c>
      <c r="O2995" t="s">
        <v>37098</v>
      </c>
      <c r="P2995" t="s">
        <v>37613</v>
      </c>
      <c r="Q2995">
        <v>46.616666666666703</v>
      </c>
      <c r="R2995">
        <v>132.48333333333301</v>
      </c>
      <c r="S2995">
        <v>9</v>
      </c>
      <c r="T2995">
        <v>14.992887977062701</v>
      </c>
      <c r="U2995">
        <v>98.874824191279899</v>
      </c>
      <c r="V2995">
        <v>75</v>
      </c>
      <c r="W2995">
        <v>15</v>
      </c>
    </row>
    <row r="2996" spans="1:23">
      <c r="A2996" t="s">
        <v>37608</v>
      </c>
      <c r="B2996" t="s">
        <v>5949</v>
      </c>
      <c r="C2996" t="s">
        <v>5951</v>
      </c>
      <c r="D2996">
        <v>2012</v>
      </c>
      <c r="E2996" t="s">
        <v>1546</v>
      </c>
      <c r="F2996" t="s">
        <v>5955</v>
      </c>
      <c r="G2996">
        <v>6</v>
      </c>
      <c r="J2996">
        <v>6</v>
      </c>
      <c r="K2996" t="s">
        <v>37042</v>
      </c>
      <c r="L2996" t="s">
        <v>37609</v>
      </c>
      <c r="M2996" t="s">
        <v>37610</v>
      </c>
      <c r="N2996" t="s">
        <v>37131</v>
      </c>
      <c r="O2996" t="s">
        <v>37098</v>
      </c>
      <c r="P2996" t="s">
        <v>37613</v>
      </c>
      <c r="Q2996">
        <v>46.616666666666703</v>
      </c>
      <c r="R2996">
        <v>132.48333333333301</v>
      </c>
      <c r="S2996">
        <v>9</v>
      </c>
      <c r="T2996">
        <v>15.4931352988499</v>
      </c>
      <c r="U2996">
        <v>94.233473980309398</v>
      </c>
      <c r="V2996">
        <v>75</v>
      </c>
      <c r="W2996">
        <v>15.5</v>
      </c>
    </row>
    <row r="2997" spans="1:23">
      <c r="A2997" t="s">
        <v>37608</v>
      </c>
      <c r="B2997" t="s">
        <v>5949</v>
      </c>
      <c r="C2997" t="s">
        <v>5951</v>
      </c>
      <c r="D2997">
        <v>2012</v>
      </c>
      <c r="E2997" t="s">
        <v>1546</v>
      </c>
      <c r="F2997" t="s">
        <v>5955</v>
      </c>
      <c r="G2997">
        <v>6</v>
      </c>
      <c r="J2997">
        <v>6</v>
      </c>
      <c r="K2997" t="s">
        <v>37042</v>
      </c>
      <c r="L2997" t="s">
        <v>37609</v>
      </c>
      <c r="M2997" t="s">
        <v>37610</v>
      </c>
      <c r="N2997" t="s">
        <v>37131</v>
      </c>
      <c r="O2997" t="s">
        <v>37098</v>
      </c>
      <c r="P2997" t="s">
        <v>37613</v>
      </c>
      <c r="Q2997">
        <v>46.616666666666703</v>
      </c>
      <c r="R2997">
        <v>132.48333333333301</v>
      </c>
      <c r="S2997">
        <v>9</v>
      </c>
      <c r="T2997">
        <v>16.002868268780599</v>
      </c>
      <c r="U2997">
        <v>90.998593530239106</v>
      </c>
      <c r="V2997">
        <v>75</v>
      </c>
      <c r="W2997">
        <v>16</v>
      </c>
    </row>
    <row r="2998" spans="1:23">
      <c r="A2998" t="s">
        <v>37608</v>
      </c>
      <c r="B2998" t="s">
        <v>5949</v>
      </c>
      <c r="C2998" t="s">
        <v>5951</v>
      </c>
      <c r="D2998">
        <v>2012</v>
      </c>
      <c r="E2998" t="s">
        <v>1546</v>
      </c>
      <c r="F2998" t="s">
        <v>5955</v>
      </c>
      <c r="G2998">
        <v>6</v>
      </c>
      <c r="J2998">
        <v>6</v>
      </c>
      <c r="K2998" t="s">
        <v>37042</v>
      </c>
      <c r="L2998" t="s">
        <v>37609</v>
      </c>
      <c r="M2998" t="s">
        <v>37610</v>
      </c>
      <c r="N2998" t="s">
        <v>37131</v>
      </c>
      <c r="O2998" t="s">
        <v>37098</v>
      </c>
      <c r="P2998" t="s">
        <v>37614</v>
      </c>
      <c r="Q2998">
        <v>30.55</v>
      </c>
      <c r="R2998">
        <v>114.316666666667</v>
      </c>
      <c r="S2998">
        <v>9</v>
      </c>
      <c r="T2998">
        <v>11.9968484454138</v>
      </c>
      <c r="U2998">
        <v>99.718706047819893</v>
      </c>
      <c r="V2998">
        <v>75</v>
      </c>
      <c r="W2998">
        <v>12</v>
      </c>
    </row>
    <row r="2999" spans="1:23">
      <c r="A2999" t="s">
        <v>37608</v>
      </c>
      <c r="B2999" t="s">
        <v>5949</v>
      </c>
      <c r="C2999" t="s">
        <v>5951</v>
      </c>
      <c r="D2999">
        <v>2012</v>
      </c>
      <c r="E2999" t="s">
        <v>1546</v>
      </c>
      <c r="F2999" t="s">
        <v>5955</v>
      </c>
      <c r="G2999">
        <v>6</v>
      </c>
      <c r="J2999">
        <v>6</v>
      </c>
      <c r="K2999" t="s">
        <v>37042</v>
      </c>
      <c r="L2999" t="s">
        <v>37609</v>
      </c>
      <c r="M2999" t="s">
        <v>37610</v>
      </c>
      <c r="N2999" t="s">
        <v>37131</v>
      </c>
      <c r="O2999" t="s">
        <v>37098</v>
      </c>
      <c r="P2999" t="s">
        <v>37614</v>
      </c>
      <c r="Q2999">
        <v>30.55</v>
      </c>
      <c r="R2999">
        <v>114.316666666667</v>
      </c>
      <c r="S2999">
        <v>9</v>
      </c>
      <c r="T2999">
        <v>12.5066876475216</v>
      </c>
      <c r="U2999">
        <v>99.859353023910003</v>
      </c>
      <c r="V2999">
        <v>75</v>
      </c>
      <c r="W2999">
        <v>12.5</v>
      </c>
    </row>
    <row r="3000" spans="1:23">
      <c r="A3000" t="s">
        <v>37608</v>
      </c>
      <c r="B3000" t="s">
        <v>5949</v>
      </c>
      <c r="C3000" t="s">
        <v>5951</v>
      </c>
      <c r="D3000">
        <v>2012</v>
      </c>
      <c r="E3000" t="s">
        <v>1546</v>
      </c>
      <c r="F3000" t="s">
        <v>5955</v>
      </c>
      <c r="G3000">
        <v>6</v>
      </c>
      <c r="J3000">
        <v>6</v>
      </c>
      <c r="K3000" t="s">
        <v>37042</v>
      </c>
      <c r="L3000" t="s">
        <v>37609</v>
      </c>
      <c r="M3000" t="s">
        <v>37610</v>
      </c>
      <c r="N3000" t="s">
        <v>37131</v>
      </c>
      <c r="O3000" t="s">
        <v>37098</v>
      </c>
      <c r="P3000" t="s">
        <v>37614</v>
      </c>
      <c r="Q3000">
        <v>30.55</v>
      </c>
      <c r="R3000">
        <v>114.316666666667</v>
      </c>
      <c r="S3000">
        <v>9</v>
      </c>
      <c r="T3000">
        <v>12.996595037408101</v>
      </c>
      <c r="U3000">
        <v>66.6666666666666</v>
      </c>
      <c r="V3000">
        <v>75</v>
      </c>
      <c r="W3000">
        <v>13</v>
      </c>
    </row>
    <row r="3001" spans="1:23">
      <c r="A3001" t="s">
        <v>37608</v>
      </c>
      <c r="B3001" t="s">
        <v>5949</v>
      </c>
      <c r="C3001" t="s">
        <v>5951</v>
      </c>
      <c r="D3001">
        <v>2012</v>
      </c>
      <c r="E3001" t="s">
        <v>1546</v>
      </c>
      <c r="F3001" t="s">
        <v>5955</v>
      </c>
      <c r="G3001">
        <v>6</v>
      </c>
      <c r="J3001">
        <v>6</v>
      </c>
      <c r="K3001" t="s">
        <v>37042</v>
      </c>
      <c r="L3001" t="s">
        <v>37609</v>
      </c>
      <c r="M3001" t="s">
        <v>37610</v>
      </c>
      <c r="N3001" t="s">
        <v>37131</v>
      </c>
      <c r="O3001" t="s">
        <v>37098</v>
      </c>
      <c r="P3001" t="s">
        <v>37614</v>
      </c>
      <c r="Q3001">
        <v>30.55</v>
      </c>
      <c r="R3001">
        <v>114.316666666667</v>
      </c>
      <c r="S3001">
        <v>9</v>
      </c>
      <c r="T3001">
        <v>13.4983030516299</v>
      </c>
      <c r="U3001">
        <v>8.4388185654008492</v>
      </c>
      <c r="V3001">
        <v>75</v>
      </c>
      <c r="W3001">
        <v>13.5</v>
      </c>
    </row>
    <row r="3002" spans="1:23">
      <c r="A3002" t="s">
        <v>37608</v>
      </c>
      <c r="B3002" t="s">
        <v>5949</v>
      </c>
      <c r="C3002" t="s">
        <v>5951</v>
      </c>
      <c r="D3002">
        <v>2012</v>
      </c>
      <c r="E3002" t="s">
        <v>1546</v>
      </c>
      <c r="F3002" t="s">
        <v>5955</v>
      </c>
      <c r="G3002">
        <v>6</v>
      </c>
      <c r="J3002">
        <v>6</v>
      </c>
      <c r="K3002" t="s">
        <v>37042</v>
      </c>
      <c r="L3002" t="s">
        <v>37609</v>
      </c>
      <c r="M3002" t="s">
        <v>37610</v>
      </c>
      <c r="N3002" t="s">
        <v>37131</v>
      </c>
      <c r="O3002" t="s">
        <v>37098</v>
      </c>
      <c r="P3002" t="s">
        <v>37614</v>
      </c>
      <c r="Q3002">
        <v>30.55</v>
      </c>
      <c r="R3002">
        <v>114.316666666667</v>
      </c>
      <c r="S3002">
        <v>9</v>
      </c>
      <c r="T3002">
        <v>14.001577990463399</v>
      </c>
      <c r="U3002">
        <v>0</v>
      </c>
      <c r="V3002">
        <v>75</v>
      </c>
      <c r="W3002">
        <v>14</v>
      </c>
    </row>
    <row r="3003" spans="1:23">
      <c r="A3003" t="s">
        <v>37608</v>
      </c>
      <c r="B3003" t="s">
        <v>5949</v>
      </c>
      <c r="C3003" t="s">
        <v>5951</v>
      </c>
      <c r="D3003">
        <v>2012</v>
      </c>
      <c r="E3003" t="s">
        <v>1546</v>
      </c>
      <c r="F3003" t="s">
        <v>5955</v>
      </c>
      <c r="G3003">
        <v>6</v>
      </c>
      <c r="J3003">
        <v>6</v>
      </c>
      <c r="K3003" t="s">
        <v>37042</v>
      </c>
      <c r="L3003" t="s">
        <v>37609</v>
      </c>
      <c r="M3003" t="s">
        <v>37610</v>
      </c>
      <c r="N3003" t="s">
        <v>37131</v>
      </c>
      <c r="O3003" t="s">
        <v>37098</v>
      </c>
      <c r="P3003" t="s">
        <v>37614</v>
      </c>
      <c r="Q3003">
        <v>30.55</v>
      </c>
      <c r="R3003">
        <v>114.316666666667</v>
      </c>
      <c r="S3003">
        <v>9</v>
      </c>
      <c r="T3003">
        <v>14.501966955153399</v>
      </c>
      <c r="U3003">
        <v>-0.14064697608999599</v>
      </c>
      <c r="V3003">
        <v>75</v>
      </c>
      <c r="W3003">
        <v>14.5</v>
      </c>
    </row>
    <row r="3004" spans="1:23">
      <c r="A3004" t="s">
        <v>37608</v>
      </c>
      <c r="B3004" t="s">
        <v>5949</v>
      </c>
      <c r="C3004" t="s">
        <v>5951</v>
      </c>
      <c r="D3004">
        <v>2012</v>
      </c>
      <c r="E3004" t="s">
        <v>1546</v>
      </c>
      <c r="F3004" t="s">
        <v>5955</v>
      </c>
      <c r="G3004">
        <v>6</v>
      </c>
      <c r="J3004">
        <v>6</v>
      </c>
      <c r="K3004" t="s">
        <v>37042</v>
      </c>
      <c r="L3004" t="s">
        <v>37609</v>
      </c>
      <c r="M3004" t="s">
        <v>37610</v>
      </c>
      <c r="N3004" t="s">
        <v>37131</v>
      </c>
      <c r="O3004" t="s">
        <v>37098</v>
      </c>
      <c r="P3004" t="s">
        <v>37614</v>
      </c>
      <c r="Q3004">
        <v>30.55</v>
      </c>
      <c r="R3004">
        <v>114.316666666667</v>
      </c>
      <c r="S3004">
        <v>9</v>
      </c>
      <c r="T3004">
        <v>14.9897718332022</v>
      </c>
      <c r="U3004">
        <v>-0.14064697608999599</v>
      </c>
      <c r="V3004">
        <v>75</v>
      </c>
      <c r="W3004">
        <v>15</v>
      </c>
    </row>
    <row r="3005" spans="1:23">
      <c r="A3005" t="s">
        <v>37608</v>
      </c>
      <c r="B3005" t="s">
        <v>5949</v>
      </c>
      <c r="C3005" t="s">
        <v>5951</v>
      </c>
      <c r="D3005">
        <v>2012</v>
      </c>
      <c r="E3005" t="s">
        <v>1546</v>
      </c>
      <c r="F3005" t="s">
        <v>5955</v>
      </c>
      <c r="G3005">
        <v>6</v>
      </c>
      <c r="J3005">
        <v>6</v>
      </c>
      <c r="K3005" t="s">
        <v>37042</v>
      </c>
      <c r="L3005" t="s">
        <v>37609</v>
      </c>
      <c r="M3005" t="s">
        <v>37610</v>
      </c>
      <c r="N3005" t="s">
        <v>37131</v>
      </c>
      <c r="O3005" t="s">
        <v>37098</v>
      </c>
      <c r="P3005" t="s">
        <v>37614</v>
      </c>
      <c r="Q3005">
        <v>30.55</v>
      </c>
      <c r="R3005">
        <v>114.316666666667</v>
      </c>
      <c r="S3005">
        <v>9</v>
      </c>
      <c r="T3005">
        <v>15.5027537372147</v>
      </c>
      <c r="U3005">
        <v>-0.14064697608999599</v>
      </c>
      <c r="V3005">
        <v>75</v>
      </c>
      <c r="W3005">
        <v>15.5</v>
      </c>
    </row>
    <row r="3006" spans="1:23">
      <c r="A3006" t="s">
        <v>37608</v>
      </c>
      <c r="B3006" t="s">
        <v>5949</v>
      </c>
      <c r="C3006" t="s">
        <v>5951</v>
      </c>
      <c r="D3006">
        <v>2012</v>
      </c>
      <c r="E3006" t="s">
        <v>1546</v>
      </c>
      <c r="F3006" t="s">
        <v>5955</v>
      </c>
      <c r="G3006">
        <v>6</v>
      </c>
      <c r="J3006">
        <v>6</v>
      </c>
      <c r="K3006" t="s">
        <v>37042</v>
      </c>
      <c r="L3006" t="s">
        <v>37609</v>
      </c>
      <c r="M3006" t="s">
        <v>37610</v>
      </c>
      <c r="N3006" t="s">
        <v>37131</v>
      </c>
      <c r="O3006" t="s">
        <v>37098</v>
      </c>
      <c r="P3006" t="s">
        <v>37614</v>
      </c>
      <c r="Q3006">
        <v>30.55</v>
      </c>
      <c r="R3006">
        <v>114.316666666667</v>
      </c>
      <c r="S3006">
        <v>9</v>
      </c>
      <c r="T3006">
        <v>16.0000088526814</v>
      </c>
      <c r="U3006">
        <v>0.14064697609002499</v>
      </c>
      <c r="V3006">
        <v>75</v>
      </c>
      <c r="W3006">
        <v>16</v>
      </c>
    </row>
    <row r="3007" spans="1:23">
      <c r="A3007" t="s">
        <v>37608</v>
      </c>
      <c r="B3007" t="s">
        <v>5949</v>
      </c>
      <c r="C3007" t="s">
        <v>5951</v>
      </c>
      <c r="D3007">
        <v>2012</v>
      </c>
      <c r="E3007" t="s">
        <v>1546</v>
      </c>
      <c r="F3007" t="s">
        <v>5955</v>
      </c>
      <c r="G3007">
        <v>6</v>
      </c>
      <c r="J3007">
        <v>6</v>
      </c>
      <c r="K3007" t="s">
        <v>37042</v>
      </c>
      <c r="L3007" t="s">
        <v>37609</v>
      </c>
      <c r="M3007" t="s">
        <v>37610</v>
      </c>
      <c r="N3007" t="s">
        <v>37131</v>
      </c>
      <c r="O3007" t="s">
        <v>37098</v>
      </c>
      <c r="P3007" t="s">
        <v>37615</v>
      </c>
      <c r="Q3007">
        <v>36.799999999999997</v>
      </c>
      <c r="R3007">
        <v>118.05</v>
      </c>
      <c r="S3007">
        <v>9</v>
      </c>
      <c r="T3007">
        <v>12.0062898301502</v>
      </c>
      <c r="U3007">
        <v>99.718706047819893</v>
      </c>
      <c r="V3007">
        <v>75</v>
      </c>
      <c r="W3007">
        <v>12</v>
      </c>
    </row>
    <row r="3008" spans="1:23">
      <c r="A3008" t="s">
        <v>37608</v>
      </c>
      <c r="B3008" t="s">
        <v>5949</v>
      </c>
      <c r="C3008" t="s">
        <v>5951</v>
      </c>
      <c r="D3008">
        <v>2012</v>
      </c>
      <c r="E3008" t="s">
        <v>1546</v>
      </c>
      <c r="F3008" t="s">
        <v>5955</v>
      </c>
      <c r="G3008">
        <v>6</v>
      </c>
      <c r="J3008">
        <v>6</v>
      </c>
      <c r="K3008" t="s">
        <v>37042</v>
      </c>
      <c r="L3008" t="s">
        <v>37609</v>
      </c>
      <c r="M3008" t="s">
        <v>37610</v>
      </c>
      <c r="N3008" t="s">
        <v>37131</v>
      </c>
      <c r="O3008" t="s">
        <v>37098</v>
      </c>
      <c r="P3008" t="s">
        <v>37615</v>
      </c>
      <c r="Q3008">
        <v>36.799999999999997</v>
      </c>
      <c r="R3008">
        <v>118.05</v>
      </c>
      <c r="S3008">
        <v>9</v>
      </c>
      <c r="T3008">
        <v>12.5066743684995</v>
      </c>
      <c r="U3008">
        <v>99.4374120956399</v>
      </c>
      <c r="V3008">
        <v>75</v>
      </c>
      <c r="W3008">
        <v>12.5</v>
      </c>
    </row>
    <row r="3009" spans="1:23">
      <c r="A3009" t="s">
        <v>37608</v>
      </c>
      <c r="B3009" t="s">
        <v>5949</v>
      </c>
      <c r="C3009" t="s">
        <v>5951</v>
      </c>
      <c r="D3009">
        <v>2012</v>
      </c>
      <c r="E3009" t="s">
        <v>1546</v>
      </c>
      <c r="F3009" t="s">
        <v>5955</v>
      </c>
      <c r="G3009">
        <v>6</v>
      </c>
      <c r="J3009">
        <v>6</v>
      </c>
      <c r="K3009" t="s">
        <v>37042</v>
      </c>
      <c r="L3009" t="s">
        <v>37609</v>
      </c>
      <c r="M3009" t="s">
        <v>37610</v>
      </c>
      <c r="N3009" t="s">
        <v>37131</v>
      </c>
      <c r="O3009" t="s">
        <v>37098</v>
      </c>
      <c r="P3009" t="s">
        <v>37615</v>
      </c>
      <c r="Q3009">
        <v>36.799999999999997</v>
      </c>
      <c r="R3009">
        <v>118.05</v>
      </c>
      <c r="S3009">
        <v>9</v>
      </c>
      <c r="T3009">
        <v>13.0070677595301</v>
      </c>
      <c r="U3009">
        <v>99.4374120956399</v>
      </c>
      <c r="V3009">
        <v>75</v>
      </c>
      <c r="W3009">
        <v>13</v>
      </c>
    </row>
    <row r="3010" spans="1:23">
      <c r="A3010" t="s">
        <v>37608</v>
      </c>
      <c r="B3010" t="s">
        <v>5949</v>
      </c>
      <c r="C3010" t="s">
        <v>5951</v>
      </c>
      <c r="D3010">
        <v>2012</v>
      </c>
      <c r="E3010" t="s">
        <v>1546</v>
      </c>
      <c r="F3010" t="s">
        <v>5955</v>
      </c>
      <c r="G3010">
        <v>6</v>
      </c>
      <c r="J3010">
        <v>6</v>
      </c>
      <c r="K3010" t="s">
        <v>37042</v>
      </c>
      <c r="L3010" t="s">
        <v>37609</v>
      </c>
      <c r="M3010" t="s">
        <v>37610</v>
      </c>
      <c r="N3010" t="s">
        <v>37131</v>
      </c>
      <c r="O3010" t="s">
        <v>37098</v>
      </c>
      <c r="P3010" t="s">
        <v>37615</v>
      </c>
      <c r="Q3010">
        <v>36.799999999999997</v>
      </c>
      <c r="R3010">
        <v>118.05</v>
      </c>
      <c r="S3010">
        <v>9</v>
      </c>
      <c r="T3010">
        <v>13.494514103981301</v>
      </c>
      <c r="U3010">
        <v>88.045007032348806</v>
      </c>
      <c r="V3010">
        <v>75</v>
      </c>
      <c r="W3010">
        <v>13.5</v>
      </c>
    </row>
    <row r="3011" spans="1:23">
      <c r="A3011" t="s">
        <v>37608</v>
      </c>
      <c r="B3011" t="s">
        <v>5949</v>
      </c>
      <c r="C3011" t="s">
        <v>5951</v>
      </c>
      <c r="D3011">
        <v>2012</v>
      </c>
      <c r="E3011" t="s">
        <v>1546</v>
      </c>
      <c r="F3011" t="s">
        <v>5955</v>
      </c>
      <c r="G3011">
        <v>6</v>
      </c>
      <c r="J3011">
        <v>6</v>
      </c>
      <c r="K3011" t="s">
        <v>37042</v>
      </c>
      <c r="L3011" t="s">
        <v>37609</v>
      </c>
      <c r="M3011" t="s">
        <v>37610</v>
      </c>
      <c r="N3011" t="s">
        <v>37131</v>
      </c>
      <c r="O3011" t="s">
        <v>37098</v>
      </c>
      <c r="P3011" t="s">
        <v>37615</v>
      </c>
      <c r="Q3011">
        <v>36.799999999999997</v>
      </c>
      <c r="R3011">
        <v>118.05</v>
      </c>
      <c r="S3011">
        <v>9</v>
      </c>
      <c r="T3011">
        <v>13.997833306221899</v>
      </c>
      <c r="U3011">
        <v>81.012658227848107</v>
      </c>
      <c r="V3011">
        <v>75</v>
      </c>
      <c r="W3011">
        <v>14</v>
      </c>
    </row>
    <row r="3012" spans="1:23">
      <c r="A3012" t="s">
        <v>37608</v>
      </c>
      <c r="B3012" t="s">
        <v>5949</v>
      </c>
      <c r="C3012" t="s">
        <v>5951</v>
      </c>
      <c r="D3012">
        <v>2012</v>
      </c>
      <c r="E3012" t="s">
        <v>1546</v>
      </c>
      <c r="F3012" t="s">
        <v>5955</v>
      </c>
      <c r="G3012">
        <v>6</v>
      </c>
      <c r="J3012">
        <v>6</v>
      </c>
      <c r="K3012" t="s">
        <v>37042</v>
      </c>
      <c r="L3012" t="s">
        <v>37609</v>
      </c>
      <c r="M3012" t="s">
        <v>37610</v>
      </c>
      <c r="N3012" t="s">
        <v>37131</v>
      </c>
      <c r="O3012" t="s">
        <v>37098</v>
      </c>
      <c r="P3012" t="s">
        <v>37615</v>
      </c>
      <c r="Q3012">
        <v>36.799999999999997</v>
      </c>
      <c r="R3012">
        <v>118.05</v>
      </c>
      <c r="S3012">
        <v>9</v>
      </c>
      <c r="T3012">
        <v>14.499063275647</v>
      </c>
      <c r="U3012">
        <v>7.5949367088607698</v>
      </c>
      <c r="V3012">
        <v>75</v>
      </c>
      <c r="W3012">
        <v>14.5</v>
      </c>
    </row>
    <row r="3013" spans="1:23">
      <c r="A3013" t="s">
        <v>37608</v>
      </c>
      <c r="B3013" t="s">
        <v>5949</v>
      </c>
      <c r="C3013" t="s">
        <v>5951</v>
      </c>
      <c r="D3013">
        <v>2012</v>
      </c>
      <c r="E3013" t="s">
        <v>1546</v>
      </c>
      <c r="F3013" t="s">
        <v>5955</v>
      </c>
      <c r="G3013">
        <v>6</v>
      </c>
      <c r="J3013">
        <v>6</v>
      </c>
      <c r="K3013" t="s">
        <v>37042</v>
      </c>
      <c r="L3013" t="s">
        <v>37609</v>
      </c>
      <c r="M3013" t="s">
        <v>37610</v>
      </c>
      <c r="N3013" t="s">
        <v>37131</v>
      </c>
      <c r="O3013" t="s">
        <v>37098</v>
      </c>
      <c r="P3013" t="s">
        <v>37615</v>
      </c>
      <c r="Q3013">
        <v>36.799999999999997</v>
      </c>
      <c r="R3013">
        <v>118.05</v>
      </c>
      <c r="S3013">
        <v>9</v>
      </c>
      <c r="T3013">
        <v>14.9991999389164</v>
      </c>
      <c r="U3013">
        <v>-0.56258790436004302</v>
      </c>
      <c r="V3013">
        <v>75</v>
      </c>
      <c r="W3013">
        <v>15</v>
      </c>
    </row>
    <row r="3014" spans="1:23">
      <c r="A3014" t="s">
        <v>37608</v>
      </c>
      <c r="B3014" t="s">
        <v>5949</v>
      </c>
      <c r="C3014" t="s">
        <v>5951</v>
      </c>
      <c r="D3014">
        <v>2012</v>
      </c>
      <c r="E3014" t="s">
        <v>1546</v>
      </c>
      <c r="F3014" t="s">
        <v>5955</v>
      </c>
      <c r="G3014">
        <v>6</v>
      </c>
      <c r="J3014">
        <v>6</v>
      </c>
      <c r="K3014" t="s">
        <v>37042</v>
      </c>
      <c r="L3014" t="s">
        <v>37609</v>
      </c>
      <c r="M3014" t="s">
        <v>37610</v>
      </c>
      <c r="N3014" t="s">
        <v>37131</v>
      </c>
      <c r="O3014" t="s">
        <v>37098</v>
      </c>
      <c r="P3014" t="s">
        <v>37615</v>
      </c>
      <c r="Q3014">
        <v>36.799999999999997</v>
      </c>
      <c r="R3014">
        <v>118.05</v>
      </c>
      <c r="S3014">
        <v>9</v>
      </c>
      <c r="T3014">
        <v>15.4964594807238</v>
      </c>
      <c r="U3014">
        <v>-0.14064697608999599</v>
      </c>
      <c r="V3014">
        <v>75</v>
      </c>
      <c r="W3014">
        <v>15.5</v>
      </c>
    </row>
    <row r="3015" spans="1:23">
      <c r="A3015" t="s">
        <v>37608</v>
      </c>
      <c r="B3015" t="s">
        <v>5949</v>
      </c>
      <c r="C3015" t="s">
        <v>5951</v>
      </c>
      <c r="D3015">
        <v>2012</v>
      </c>
      <c r="E3015" t="s">
        <v>1546</v>
      </c>
      <c r="F3015" t="s">
        <v>5955</v>
      </c>
      <c r="G3015">
        <v>6</v>
      </c>
      <c r="J3015">
        <v>6</v>
      </c>
      <c r="K3015" t="s">
        <v>37042</v>
      </c>
      <c r="L3015" t="s">
        <v>37609</v>
      </c>
      <c r="M3015" t="s">
        <v>37610</v>
      </c>
      <c r="N3015" t="s">
        <v>37131</v>
      </c>
      <c r="O3015" t="s">
        <v>37098</v>
      </c>
      <c r="P3015" t="s">
        <v>37615</v>
      </c>
      <c r="Q3015">
        <v>36.799999999999997</v>
      </c>
      <c r="R3015">
        <v>118.05</v>
      </c>
      <c r="S3015">
        <v>9</v>
      </c>
      <c r="T3015">
        <v>15.9905497625821</v>
      </c>
      <c r="U3015">
        <v>-0.42194092827004598</v>
      </c>
      <c r="V3015">
        <v>75</v>
      </c>
      <c r="W3015">
        <v>16</v>
      </c>
    </row>
    <row r="3016" spans="1:23">
      <c r="A3016" t="s">
        <v>37616</v>
      </c>
      <c r="B3016" t="s">
        <v>12263</v>
      </c>
      <c r="C3016" t="s">
        <v>31587</v>
      </c>
      <c r="D3016">
        <v>1988</v>
      </c>
      <c r="E3016" t="s">
        <v>188</v>
      </c>
      <c r="F3016" t="s">
        <v>31588</v>
      </c>
      <c r="G3016">
        <v>5</v>
      </c>
      <c r="J3016">
        <v>5</v>
      </c>
      <c r="K3016" t="s">
        <v>37019</v>
      </c>
      <c r="L3016" t="s">
        <v>37617</v>
      </c>
      <c r="M3016" t="s">
        <v>37618</v>
      </c>
      <c r="N3016" t="s">
        <v>37131</v>
      </c>
      <c r="O3016" t="s">
        <v>37319</v>
      </c>
      <c r="P3016">
        <v>1</v>
      </c>
      <c r="Q3016">
        <v>50.938056000000003</v>
      </c>
      <c r="R3016">
        <v>6.956944</v>
      </c>
      <c r="S3016">
        <v>9</v>
      </c>
      <c r="T3016">
        <v>8.55555555555555</v>
      </c>
      <c r="U3016">
        <v>99.520976481760798</v>
      </c>
      <c r="V3016" t="s">
        <v>37319</v>
      </c>
      <c r="W3016">
        <v>8</v>
      </c>
    </row>
    <row r="3017" spans="1:23">
      <c r="A3017" t="s">
        <v>37616</v>
      </c>
      <c r="B3017" t="s">
        <v>12263</v>
      </c>
      <c r="C3017" t="s">
        <v>31587</v>
      </c>
      <c r="D3017">
        <v>1988</v>
      </c>
      <c r="E3017" t="s">
        <v>188</v>
      </c>
      <c r="F3017" t="s">
        <v>31588</v>
      </c>
      <c r="G3017">
        <v>5</v>
      </c>
      <c r="J3017">
        <v>5</v>
      </c>
      <c r="K3017" t="s">
        <v>37019</v>
      </c>
      <c r="L3017" t="s">
        <v>37617</v>
      </c>
      <c r="M3017" t="s">
        <v>37618</v>
      </c>
      <c r="N3017" t="s">
        <v>37131</v>
      </c>
      <c r="O3017" t="s">
        <v>37319</v>
      </c>
      <c r="P3017">
        <v>1</v>
      </c>
      <c r="Q3017">
        <v>50.938056000000003</v>
      </c>
      <c r="R3017">
        <v>6.956944</v>
      </c>
      <c r="S3017">
        <v>9</v>
      </c>
      <c r="T3017">
        <v>10.314814814814801</v>
      </c>
      <c r="U3017">
        <v>99.893860678174406</v>
      </c>
      <c r="V3017" t="s">
        <v>37319</v>
      </c>
      <c r="W3017">
        <v>10</v>
      </c>
    </row>
    <row r="3018" spans="1:23">
      <c r="A3018" t="s">
        <v>37616</v>
      </c>
      <c r="B3018" t="s">
        <v>12263</v>
      </c>
      <c r="C3018" t="s">
        <v>31587</v>
      </c>
      <c r="D3018">
        <v>1988</v>
      </c>
      <c r="E3018" t="s">
        <v>188</v>
      </c>
      <c r="F3018" t="s">
        <v>31588</v>
      </c>
      <c r="G3018">
        <v>5</v>
      </c>
      <c r="J3018">
        <v>5</v>
      </c>
      <c r="K3018" t="s">
        <v>37019</v>
      </c>
      <c r="L3018" t="s">
        <v>37617</v>
      </c>
      <c r="M3018" t="s">
        <v>37618</v>
      </c>
      <c r="N3018" t="s">
        <v>37131</v>
      </c>
      <c r="O3018" t="s">
        <v>37319</v>
      </c>
      <c r="P3018">
        <v>1</v>
      </c>
      <c r="Q3018">
        <v>50.938056000000003</v>
      </c>
      <c r="R3018">
        <v>6.956944</v>
      </c>
      <c r="S3018">
        <v>9</v>
      </c>
      <c r="T3018">
        <v>11.703703703703701</v>
      </c>
      <c r="U3018">
        <v>99.8310150270934</v>
      </c>
      <c r="V3018" t="s">
        <v>37319</v>
      </c>
      <c r="W3018">
        <v>12</v>
      </c>
    </row>
    <row r="3019" spans="1:23">
      <c r="A3019" t="s">
        <v>37616</v>
      </c>
      <c r="B3019" t="s">
        <v>12263</v>
      </c>
      <c r="C3019" t="s">
        <v>31587</v>
      </c>
      <c r="D3019">
        <v>1988</v>
      </c>
      <c r="E3019" t="s">
        <v>188</v>
      </c>
      <c r="F3019" t="s">
        <v>31588</v>
      </c>
      <c r="G3019">
        <v>5</v>
      </c>
      <c r="J3019">
        <v>5</v>
      </c>
      <c r="K3019" t="s">
        <v>37019</v>
      </c>
      <c r="L3019" t="s">
        <v>37617</v>
      </c>
      <c r="M3019" t="s">
        <v>37618</v>
      </c>
      <c r="N3019" t="s">
        <v>37131</v>
      </c>
      <c r="O3019" t="s">
        <v>37319</v>
      </c>
      <c r="P3019">
        <v>1</v>
      </c>
      <c r="Q3019">
        <v>50.938056000000003</v>
      </c>
      <c r="R3019">
        <v>6.956944</v>
      </c>
      <c r="S3019">
        <v>9</v>
      </c>
      <c r="T3019">
        <v>12.537037037037001</v>
      </c>
      <c r="U3019">
        <v>99.340818948662005</v>
      </c>
      <c r="V3019" t="s">
        <v>37319</v>
      </c>
      <c r="W3019">
        <v>13</v>
      </c>
    </row>
    <row r="3020" spans="1:23">
      <c r="A3020" t="s">
        <v>37616</v>
      </c>
      <c r="B3020" t="s">
        <v>12263</v>
      </c>
      <c r="C3020" t="s">
        <v>31587</v>
      </c>
      <c r="D3020">
        <v>1988</v>
      </c>
      <c r="E3020" t="s">
        <v>188</v>
      </c>
      <c r="F3020" t="s">
        <v>31588</v>
      </c>
      <c r="G3020">
        <v>5</v>
      </c>
      <c r="J3020">
        <v>5</v>
      </c>
      <c r="K3020" t="s">
        <v>37019</v>
      </c>
      <c r="L3020" t="s">
        <v>37617</v>
      </c>
      <c r="M3020" t="s">
        <v>37618</v>
      </c>
      <c r="N3020" t="s">
        <v>37131</v>
      </c>
      <c r="O3020" t="s">
        <v>37319</v>
      </c>
      <c r="P3020">
        <v>1</v>
      </c>
      <c r="Q3020">
        <v>50.938056000000003</v>
      </c>
      <c r="R3020">
        <v>6.956944</v>
      </c>
      <c r="S3020">
        <v>9</v>
      </c>
      <c r="T3020">
        <v>14.1111111111111</v>
      </c>
      <c r="U3020">
        <v>100.174571253002</v>
      </c>
      <c r="V3020" t="s">
        <v>37319</v>
      </c>
      <c r="W3020">
        <v>14</v>
      </c>
    </row>
    <row r="3021" spans="1:23">
      <c r="A3021" t="s">
        <v>37616</v>
      </c>
      <c r="B3021" t="s">
        <v>12263</v>
      </c>
      <c r="C3021" t="s">
        <v>31587</v>
      </c>
      <c r="D3021">
        <v>1988</v>
      </c>
      <c r="E3021" t="s">
        <v>188</v>
      </c>
      <c r="F3021" t="s">
        <v>31588</v>
      </c>
      <c r="G3021">
        <v>5</v>
      </c>
      <c r="J3021">
        <v>5</v>
      </c>
      <c r="K3021" t="s">
        <v>37019</v>
      </c>
      <c r="L3021" t="s">
        <v>37617</v>
      </c>
      <c r="M3021" t="s">
        <v>37618</v>
      </c>
      <c r="N3021" t="s">
        <v>37131</v>
      </c>
      <c r="O3021" t="s">
        <v>37319</v>
      </c>
      <c r="P3021">
        <v>1</v>
      </c>
      <c r="Q3021">
        <v>50.938056000000003</v>
      </c>
      <c r="R3021">
        <v>6.956944</v>
      </c>
      <c r="S3021">
        <v>9</v>
      </c>
      <c r="T3021">
        <v>15.0061728395061</v>
      </c>
      <c r="U3021">
        <v>100.13407072230601</v>
      </c>
      <c r="V3021" t="s">
        <v>37319</v>
      </c>
      <c r="W3021">
        <v>15</v>
      </c>
    </row>
    <row r="3022" spans="1:23">
      <c r="A3022" t="s">
        <v>37616</v>
      </c>
      <c r="B3022" t="s">
        <v>12263</v>
      </c>
      <c r="C3022" t="s">
        <v>31587</v>
      </c>
      <c r="D3022">
        <v>1988</v>
      </c>
      <c r="E3022" t="s">
        <v>188</v>
      </c>
      <c r="F3022" t="s">
        <v>31588</v>
      </c>
      <c r="G3022">
        <v>5</v>
      </c>
      <c r="J3022">
        <v>5</v>
      </c>
      <c r="K3022" t="s">
        <v>37019</v>
      </c>
      <c r="L3022" t="s">
        <v>37617</v>
      </c>
      <c r="M3022" t="s">
        <v>37618</v>
      </c>
      <c r="N3022" t="s">
        <v>37131</v>
      </c>
      <c r="O3022" t="s">
        <v>37319</v>
      </c>
      <c r="P3022">
        <v>1</v>
      </c>
      <c r="Q3022">
        <v>50.938056000000003</v>
      </c>
      <c r="R3022">
        <v>6.956944</v>
      </c>
      <c r="S3022">
        <v>9</v>
      </c>
      <c r="T3022">
        <v>15.9012345679012</v>
      </c>
      <c r="U3022">
        <v>100.093570191609</v>
      </c>
      <c r="V3022" t="s">
        <v>37319</v>
      </c>
      <c r="W3022">
        <v>16</v>
      </c>
    </row>
    <row r="3023" spans="1:23">
      <c r="A3023" t="s">
        <v>37616</v>
      </c>
      <c r="B3023" t="s">
        <v>12263</v>
      </c>
      <c r="C3023" t="s">
        <v>31587</v>
      </c>
      <c r="D3023">
        <v>1988</v>
      </c>
      <c r="E3023" t="s">
        <v>188</v>
      </c>
      <c r="F3023" t="s">
        <v>31588</v>
      </c>
      <c r="G3023">
        <v>5</v>
      </c>
      <c r="J3023">
        <v>5</v>
      </c>
      <c r="K3023" t="s">
        <v>37019</v>
      </c>
      <c r="L3023" t="s">
        <v>37617</v>
      </c>
      <c r="M3023" t="s">
        <v>37618</v>
      </c>
      <c r="N3023" t="s">
        <v>37131</v>
      </c>
      <c r="O3023" t="s">
        <v>37319</v>
      </c>
      <c r="P3023">
        <v>1</v>
      </c>
      <c r="Q3023">
        <v>50.938056000000003</v>
      </c>
      <c r="R3023">
        <v>6.956944</v>
      </c>
      <c r="S3023">
        <v>9</v>
      </c>
      <c r="T3023">
        <v>16.858024691358001</v>
      </c>
      <c r="U3023">
        <v>100.050276520864</v>
      </c>
      <c r="V3023" t="s">
        <v>37319</v>
      </c>
      <c r="W3023">
        <v>17</v>
      </c>
    </row>
    <row r="3024" spans="1:23">
      <c r="A3024" t="s">
        <v>37616</v>
      </c>
      <c r="B3024" t="s">
        <v>12263</v>
      </c>
      <c r="C3024" t="s">
        <v>31587</v>
      </c>
      <c r="D3024">
        <v>1988</v>
      </c>
      <c r="E3024" t="s">
        <v>188</v>
      </c>
      <c r="F3024" t="s">
        <v>31588</v>
      </c>
      <c r="G3024">
        <v>5</v>
      </c>
      <c r="J3024">
        <v>5</v>
      </c>
      <c r="K3024" t="s">
        <v>37019</v>
      </c>
      <c r="L3024" t="s">
        <v>37617</v>
      </c>
      <c r="M3024" t="s">
        <v>37618</v>
      </c>
      <c r="N3024" t="s">
        <v>37131</v>
      </c>
      <c r="O3024" t="s">
        <v>37319</v>
      </c>
      <c r="P3024">
        <v>1</v>
      </c>
      <c r="Q3024">
        <v>50.938056000000003</v>
      </c>
      <c r="R3024">
        <v>6.956944</v>
      </c>
      <c r="S3024">
        <v>9</v>
      </c>
      <c r="T3024">
        <v>17.969135802469101</v>
      </c>
      <c r="U3024">
        <v>100</v>
      </c>
      <c r="V3024" t="s">
        <v>37319</v>
      </c>
      <c r="W3024">
        <v>18</v>
      </c>
    </row>
    <row r="3025" spans="1:23">
      <c r="A3025" t="s">
        <v>37616</v>
      </c>
      <c r="B3025" t="s">
        <v>12263</v>
      </c>
      <c r="C3025" t="s">
        <v>31587</v>
      </c>
      <c r="D3025">
        <v>1988</v>
      </c>
      <c r="E3025" t="s">
        <v>188</v>
      </c>
      <c r="F3025" t="s">
        <v>31588</v>
      </c>
      <c r="G3025">
        <v>5</v>
      </c>
      <c r="J3025">
        <v>5</v>
      </c>
      <c r="K3025" t="s">
        <v>37019</v>
      </c>
      <c r="L3025" t="s">
        <v>37617</v>
      </c>
      <c r="M3025" t="s">
        <v>37618</v>
      </c>
      <c r="N3025" t="s">
        <v>37131</v>
      </c>
      <c r="O3025" t="s">
        <v>37319</v>
      </c>
      <c r="P3025">
        <v>2</v>
      </c>
      <c r="Q3025">
        <v>47.542777999999998</v>
      </c>
      <c r="R3025">
        <v>-0.104167</v>
      </c>
      <c r="S3025">
        <v>9</v>
      </c>
      <c r="T3025">
        <v>8.2160493827160401</v>
      </c>
      <c r="U3025">
        <v>99.536338752025003</v>
      </c>
      <c r="V3025" t="s">
        <v>37319</v>
      </c>
      <c r="W3025">
        <v>8</v>
      </c>
    </row>
    <row r="3026" spans="1:23">
      <c r="A3026" t="s">
        <v>37616</v>
      </c>
      <c r="B3026" t="s">
        <v>12263</v>
      </c>
      <c r="C3026" t="s">
        <v>31587</v>
      </c>
      <c r="D3026">
        <v>1988</v>
      </c>
      <c r="E3026" t="s">
        <v>188</v>
      </c>
      <c r="F3026" t="s">
        <v>31588</v>
      </c>
      <c r="G3026">
        <v>5</v>
      </c>
      <c r="J3026">
        <v>5</v>
      </c>
      <c r="K3026" t="s">
        <v>37019</v>
      </c>
      <c r="L3026" t="s">
        <v>37617</v>
      </c>
      <c r="M3026" t="s">
        <v>37618</v>
      </c>
      <c r="N3026" t="s">
        <v>37131</v>
      </c>
      <c r="O3026" t="s">
        <v>37319</v>
      </c>
      <c r="P3026">
        <v>2</v>
      </c>
      <c r="Q3026">
        <v>47.542777999999998</v>
      </c>
      <c r="R3026">
        <v>-0.104167</v>
      </c>
      <c r="S3026">
        <v>9</v>
      </c>
      <c r="T3026">
        <v>9.9753086419752997</v>
      </c>
      <c r="U3026">
        <v>99.456734260655793</v>
      </c>
      <c r="V3026" t="s">
        <v>37319</v>
      </c>
      <c r="W3026">
        <v>10</v>
      </c>
    </row>
    <row r="3027" spans="1:23">
      <c r="A3027" t="s">
        <v>37616</v>
      </c>
      <c r="B3027" t="s">
        <v>12263</v>
      </c>
      <c r="C3027" t="s">
        <v>31587</v>
      </c>
      <c r="D3027">
        <v>1988</v>
      </c>
      <c r="E3027" t="s">
        <v>188</v>
      </c>
      <c r="F3027" t="s">
        <v>31588</v>
      </c>
      <c r="G3027">
        <v>5</v>
      </c>
      <c r="J3027">
        <v>5</v>
      </c>
      <c r="K3027" t="s">
        <v>37019</v>
      </c>
      <c r="L3027" t="s">
        <v>37617</v>
      </c>
      <c r="M3027" t="s">
        <v>37618</v>
      </c>
      <c r="N3027" t="s">
        <v>37131</v>
      </c>
      <c r="O3027" t="s">
        <v>37319</v>
      </c>
      <c r="P3027">
        <v>2</v>
      </c>
      <c r="Q3027">
        <v>47.542777999999998</v>
      </c>
      <c r="R3027">
        <v>-0.104167</v>
      </c>
      <c r="S3027">
        <v>9</v>
      </c>
      <c r="T3027">
        <v>12.104938271604899</v>
      </c>
      <c r="U3027">
        <v>99.812859616781097</v>
      </c>
      <c r="V3027" t="s">
        <v>37319</v>
      </c>
      <c r="W3027">
        <v>12</v>
      </c>
    </row>
    <row r="3028" spans="1:23">
      <c r="A3028" t="s">
        <v>37616</v>
      </c>
      <c r="B3028" t="s">
        <v>12263</v>
      </c>
      <c r="C3028" t="s">
        <v>31587</v>
      </c>
      <c r="D3028">
        <v>1988</v>
      </c>
      <c r="E3028" t="s">
        <v>188</v>
      </c>
      <c r="F3028" t="s">
        <v>31588</v>
      </c>
      <c r="G3028">
        <v>5</v>
      </c>
      <c r="J3028">
        <v>5</v>
      </c>
      <c r="K3028" t="s">
        <v>37019</v>
      </c>
      <c r="L3028" t="s">
        <v>37617</v>
      </c>
      <c r="M3028" t="s">
        <v>37618</v>
      </c>
      <c r="N3028" t="s">
        <v>37131</v>
      </c>
      <c r="O3028" t="s">
        <v>37319</v>
      </c>
      <c r="P3028">
        <v>2</v>
      </c>
      <c r="Q3028">
        <v>47.542777999999998</v>
      </c>
      <c r="R3028">
        <v>-0.104167</v>
      </c>
      <c r="S3028">
        <v>9</v>
      </c>
      <c r="T3028">
        <v>12.907407407407399</v>
      </c>
      <c r="U3028">
        <v>99.776548796156604</v>
      </c>
      <c r="V3028" t="s">
        <v>37319</v>
      </c>
      <c r="W3028">
        <v>13</v>
      </c>
    </row>
    <row r="3029" spans="1:23">
      <c r="A3029" t="s">
        <v>37616</v>
      </c>
      <c r="B3029" t="s">
        <v>12263</v>
      </c>
      <c r="C3029" t="s">
        <v>31587</v>
      </c>
      <c r="D3029">
        <v>1988</v>
      </c>
      <c r="E3029" t="s">
        <v>188</v>
      </c>
      <c r="F3029" t="s">
        <v>31588</v>
      </c>
      <c r="G3029">
        <v>5</v>
      </c>
      <c r="J3029">
        <v>5</v>
      </c>
      <c r="K3029" t="s">
        <v>37019</v>
      </c>
      <c r="L3029" t="s">
        <v>37617</v>
      </c>
      <c r="M3029" t="s">
        <v>37618</v>
      </c>
      <c r="N3029" t="s">
        <v>37131</v>
      </c>
      <c r="O3029" t="s">
        <v>37319</v>
      </c>
      <c r="P3029">
        <v>2</v>
      </c>
      <c r="Q3029">
        <v>47.542777999999998</v>
      </c>
      <c r="R3029">
        <v>-0.104167</v>
      </c>
      <c r="S3029">
        <v>9</v>
      </c>
      <c r="T3029">
        <v>14.080246913580201</v>
      </c>
      <c r="U3029">
        <v>100.175967823026</v>
      </c>
      <c r="V3029" t="s">
        <v>37319</v>
      </c>
      <c r="W3029">
        <v>14</v>
      </c>
    </row>
    <row r="3030" spans="1:23">
      <c r="A3030" t="s">
        <v>37616</v>
      </c>
      <c r="B3030" t="s">
        <v>12263</v>
      </c>
      <c r="C3030" t="s">
        <v>31587</v>
      </c>
      <c r="D3030">
        <v>1988</v>
      </c>
      <c r="E3030" t="s">
        <v>188</v>
      </c>
      <c r="F3030" t="s">
        <v>31588</v>
      </c>
      <c r="G3030">
        <v>5</v>
      </c>
      <c r="J3030">
        <v>5</v>
      </c>
      <c r="K3030" t="s">
        <v>37019</v>
      </c>
      <c r="L3030" t="s">
        <v>37617</v>
      </c>
      <c r="M3030" t="s">
        <v>37618</v>
      </c>
      <c r="N3030" t="s">
        <v>37131</v>
      </c>
      <c r="O3030" t="s">
        <v>37319</v>
      </c>
      <c r="P3030">
        <v>2</v>
      </c>
      <c r="Q3030">
        <v>47.542777999999998</v>
      </c>
      <c r="R3030">
        <v>-0.104167</v>
      </c>
      <c r="S3030">
        <v>9</v>
      </c>
      <c r="T3030">
        <v>14.8209876543209</v>
      </c>
      <c r="U3030">
        <v>99.689961454667298</v>
      </c>
      <c r="V3030" t="s">
        <v>37319</v>
      </c>
      <c r="W3030">
        <v>15</v>
      </c>
    </row>
    <row r="3031" spans="1:23">
      <c r="A3031" t="s">
        <v>37616</v>
      </c>
      <c r="B3031" t="s">
        <v>12263</v>
      </c>
      <c r="C3031" t="s">
        <v>31587</v>
      </c>
      <c r="D3031">
        <v>1988</v>
      </c>
      <c r="E3031" t="s">
        <v>188</v>
      </c>
      <c r="F3031" t="s">
        <v>31588</v>
      </c>
      <c r="G3031">
        <v>5</v>
      </c>
      <c r="J3031">
        <v>5</v>
      </c>
      <c r="K3031" t="s">
        <v>37019</v>
      </c>
      <c r="L3031" t="s">
        <v>37617</v>
      </c>
      <c r="M3031" t="s">
        <v>37618</v>
      </c>
      <c r="N3031" t="s">
        <v>37131</v>
      </c>
      <c r="O3031" t="s">
        <v>37319</v>
      </c>
      <c r="P3031">
        <v>2</v>
      </c>
      <c r="Q3031">
        <v>47.542777999999998</v>
      </c>
      <c r="R3031">
        <v>-0.104167</v>
      </c>
      <c r="S3031">
        <v>9</v>
      </c>
      <c r="T3031">
        <v>15.932098765432</v>
      </c>
      <c r="U3031">
        <v>96.924752807105705</v>
      </c>
      <c r="V3031" t="s">
        <v>37319</v>
      </c>
      <c r="W3031">
        <v>16</v>
      </c>
    </row>
    <row r="3032" spans="1:23">
      <c r="A3032" t="s">
        <v>37616</v>
      </c>
      <c r="B3032" t="s">
        <v>12263</v>
      </c>
      <c r="C3032" t="s">
        <v>31587</v>
      </c>
      <c r="D3032">
        <v>1988</v>
      </c>
      <c r="E3032" t="s">
        <v>188</v>
      </c>
      <c r="F3032" t="s">
        <v>31588</v>
      </c>
      <c r="G3032">
        <v>5</v>
      </c>
      <c r="J3032">
        <v>5</v>
      </c>
      <c r="K3032" t="s">
        <v>37019</v>
      </c>
      <c r="L3032" t="s">
        <v>37617</v>
      </c>
      <c r="M3032" t="s">
        <v>37618</v>
      </c>
      <c r="N3032" t="s">
        <v>37131</v>
      </c>
      <c r="O3032" t="s">
        <v>37319</v>
      </c>
      <c r="P3032">
        <v>2</v>
      </c>
      <c r="Q3032">
        <v>47.542777999999998</v>
      </c>
      <c r="R3032">
        <v>-0.104167</v>
      </c>
      <c r="S3032">
        <v>9</v>
      </c>
      <c r="T3032">
        <v>16.9197530864197</v>
      </c>
      <c r="U3032">
        <v>90.997709625160596</v>
      </c>
      <c r="V3032" t="s">
        <v>37319</v>
      </c>
      <c r="W3032">
        <v>17</v>
      </c>
    </row>
    <row r="3033" spans="1:23">
      <c r="A3033" t="s">
        <v>37616</v>
      </c>
      <c r="B3033" t="s">
        <v>12263</v>
      </c>
      <c r="C3033" t="s">
        <v>31587</v>
      </c>
      <c r="D3033">
        <v>1988</v>
      </c>
      <c r="E3033" t="s">
        <v>188</v>
      </c>
      <c r="F3033" t="s">
        <v>31588</v>
      </c>
      <c r="G3033">
        <v>5</v>
      </c>
      <c r="J3033">
        <v>5</v>
      </c>
      <c r="K3033" t="s">
        <v>37019</v>
      </c>
      <c r="L3033" t="s">
        <v>37617</v>
      </c>
      <c r="M3033" t="s">
        <v>37618</v>
      </c>
      <c r="N3033" t="s">
        <v>37131</v>
      </c>
      <c r="O3033" t="s">
        <v>37319</v>
      </c>
      <c r="P3033">
        <v>2</v>
      </c>
      <c r="Q3033">
        <v>47.542777999999998</v>
      </c>
      <c r="R3033">
        <v>-0.104167</v>
      </c>
      <c r="S3033">
        <v>9</v>
      </c>
      <c r="T3033">
        <v>18</v>
      </c>
      <c r="U3033">
        <v>96.831182615496303</v>
      </c>
      <c r="V3033" t="s">
        <v>37319</v>
      </c>
      <c r="W3033">
        <v>18</v>
      </c>
    </row>
    <row r="3034" spans="1:23">
      <c r="A3034" t="s">
        <v>37616</v>
      </c>
      <c r="B3034" t="s">
        <v>12263</v>
      </c>
      <c r="C3034" t="s">
        <v>31587</v>
      </c>
      <c r="D3034">
        <v>1988</v>
      </c>
      <c r="E3034" t="s">
        <v>188</v>
      </c>
      <c r="F3034" t="s">
        <v>31588</v>
      </c>
      <c r="G3034">
        <v>5</v>
      </c>
      <c r="J3034">
        <v>5</v>
      </c>
      <c r="K3034" t="s">
        <v>37019</v>
      </c>
      <c r="L3034" t="s">
        <v>37617</v>
      </c>
      <c r="M3034" t="s">
        <v>37618</v>
      </c>
      <c r="N3034" t="s">
        <v>37131</v>
      </c>
      <c r="O3034" t="s">
        <v>37319</v>
      </c>
      <c r="P3034">
        <v>3</v>
      </c>
      <c r="Q3034">
        <v>43.948611</v>
      </c>
      <c r="R3034">
        <v>4.8083330000000002</v>
      </c>
      <c r="S3034">
        <v>8</v>
      </c>
      <c r="T3034">
        <v>8.2160493827160401</v>
      </c>
      <c r="U3034">
        <v>99.536338752025003</v>
      </c>
      <c r="V3034" t="s">
        <v>37319</v>
      </c>
      <c r="W3034">
        <v>8</v>
      </c>
    </row>
    <row r="3035" spans="1:23">
      <c r="A3035" t="s">
        <v>37616</v>
      </c>
      <c r="B3035" t="s">
        <v>12263</v>
      </c>
      <c r="C3035" t="s">
        <v>31587</v>
      </c>
      <c r="D3035">
        <v>1988</v>
      </c>
      <c r="E3035" t="s">
        <v>188</v>
      </c>
      <c r="F3035" t="s">
        <v>31588</v>
      </c>
      <c r="G3035">
        <v>5</v>
      </c>
      <c r="J3035">
        <v>5</v>
      </c>
      <c r="K3035" t="s">
        <v>37019</v>
      </c>
      <c r="L3035" t="s">
        <v>37617</v>
      </c>
      <c r="M3035" t="s">
        <v>37618</v>
      </c>
      <c r="N3035" t="s">
        <v>37131</v>
      </c>
      <c r="O3035" t="s">
        <v>37319</v>
      </c>
      <c r="P3035">
        <v>3</v>
      </c>
      <c r="Q3035">
        <v>43.948611</v>
      </c>
      <c r="R3035">
        <v>4.8083330000000002</v>
      </c>
      <c r="S3035">
        <v>8</v>
      </c>
      <c r="T3035">
        <v>10.0061728395061</v>
      </c>
      <c r="U3035">
        <v>99.455337690631794</v>
      </c>
      <c r="V3035" t="s">
        <v>37319</v>
      </c>
      <c r="W3035">
        <v>10</v>
      </c>
    </row>
    <row r="3036" spans="1:23">
      <c r="A3036" t="s">
        <v>37616</v>
      </c>
      <c r="B3036" t="s">
        <v>12263</v>
      </c>
      <c r="C3036" t="s">
        <v>31587</v>
      </c>
      <c r="D3036">
        <v>1988</v>
      </c>
      <c r="E3036" t="s">
        <v>188</v>
      </c>
      <c r="F3036" t="s">
        <v>31588</v>
      </c>
      <c r="G3036">
        <v>5</v>
      </c>
      <c r="J3036">
        <v>5</v>
      </c>
      <c r="K3036" t="s">
        <v>37019</v>
      </c>
      <c r="L3036" t="s">
        <v>37617</v>
      </c>
      <c r="M3036" t="s">
        <v>37618</v>
      </c>
      <c r="N3036" t="s">
        <v>37131</v>
      </c>
      <c r="O3036" t="s">
        <v>37319</v>
      </c>
      <c r="P3036">
        <v>3</v>
      </c>
      <c r="Q3036">
        <v>43.948611</v>
      </c>
      <c r="R3036">
        <v>4.8083330000000002</v>
      </c>
      <c r="S3036">
        <v>8</v>
      </c>
      <c r="T3036">
        <v>12.1358024691358</v>
      </c>
      <c r="U3036">
        <v>99.358974358974294</v>
      </c>
      <c r="V3036" t="s">
        <v>37319</v>
      </c>
      <c r="W3036">
        <v>12</v>
      </c>
    </row>
    <row r="3037" spans="1:23">
      <c r="A3037" t="s">
        <v>37616</v>
      </c>
      <c r="B3037" t="s">
        <v>12263</v>
      </c>
      <c r="C3037" t="s">
        <v>31587</v>
      </c>
      <c r="D3037">
        <v>1988</v>
      </c>
      <c r="E3037" t="s">
        <v>188</v>
      </c>
      <c r="F3037" t="s">
        <v>31588</v>
      </c>
      <c r="G3037">
        <v>5</v>
      </c>
      <c r="J3037">
        <v>5</v>
      </c>
      <c r="K3037" t="s">
        <v>37019</v>
      </c>
      <c r="L3037" t="s">
        <v>37617</v>
      </c>
      <c r="M3037" t="s">
        <v>37618</v>
      </c>
      <c r="N3037" t="s">
        <v>37131</v>
      </c>
      <c r="O3037" t="s">
        <v>37319</v>
      </c>
      <c r="P3037">
        <v>3</v>
      </c>
      <c r="Q3037">
        <v>43.948611</v>
      </c>
      <c r="R3037">
        <v>4.8083330000000002</v>
      </c>
      <c r="S3037">
        <v>8</v>
      </c>
      <c r="T3037">
        <v>12.845679012345601</v>
      </c>
      <c r="U3037">
        <v>99.326853248421799</v>
      </c>
      <c r="V3037" t="s">
        <v>37319</v>
      </c>
      <c r="W3037">
        <v>13</v>
      </c>
    </row>
    <row r="3038" spans="1:23">
      <c r="A3038" t="s">
        <v>37616</v>
      </c>
      <c r="B3038" t="s">
        <v>12263</v>
      </c>
      <c r="C3038" t="s">
        <v>31587</v>
      </c>
      <c r="D3038">
        <v>1988</v>
      </c>
      <c r="E3038" t="s">
        <v>188</v>
      </c>
      <c r="F3038" t="s">
        <v>31588</v>
      </c>
      <c r="G3038">
        <v>5</v>
      </c>
      <c r="J3038">
        <v>5</v>
      </c>
      <c r="K3038" t="s">
        <v>37019</v>
      </c>
      <c r="L3038" t="s">
        <v>37617</v>
      </c>
      <c r="M3038" t="s">
        <v>37618</v>
      </c>
      <c r="N3038" t="s">
        <v>37131</v>
      </c>
      <c r="O3038" t="s">
        <v>37319</v>
      </c>
      <c r="P3038">
        <v>3</v>
      </c>
      <c r="Q3038">
        <v>43.948611</v>
      </c>
      <c r="R3038">
        <v>4.8083330000000002</v>
      </c>
      <c r="S3038">
        <v>8</v>
      </c>
      <c r="T3038">
        <v>14.0185185185185</v>
      </c>
      <c r="U3038">
        <v>100.178760963074</v>
      </c>
      <c r="V3038" t="s">
        <v>37319</v>
      </c>
      <c r="W3038">
        <v>14</v>
      </c>
    </row>
    <row r="3039" spans="1:23">
      <c r="A3039" t="s">
        <v>37616</v>
      </c>
      <c r="B3039" t="s">
        <v>12263</v>
      </c>
      <c r="C3039" t="s">
        <v>31587</v>
      </c>
      <c r="D3039">
        <v>1988</v>
      </c>
      <c r="E3039" t="s">
        <v>188</v>
      </c>
      <c r="F3039" t="s">
        <v>31588</v>
      </c>
      <c r="G3039">
        <v>5</v>
      </c>
      <c r="J3039">
        <v>5</v>
      </c>
      <c r="K3039" t="s">
        <v>37019</v>
      </c>
      <c r="L3039" t="s">
        <v>37617</v>
      </c>
      <c r="M3039" t="s">
        <v>37618</v>
      </c>
      <c r="N3039" t="s">
        <v>37131</v>
      </c>
      <c r="O3039" t="s">
        <v>37319</v>
      </c>
      <c r="P3039">
        <v>3</v>
      </c>
      <c r="Q3039">
        <v>43.948611</v>
      </c>
      <c r="R3039">
        <v>4.8083330000000002</v>
      </c>
      <c r="S3039">
        <v>8</v>
      </c>
      <c r="T3039">
        <v>14.6358024691358</v>
      </c>
      <c r="U3039">
        <v>99.698340874811393</v>
      </c>
      <c r="V3039" t="s">
        <v>37319</v>
      </c>
      <c r="W3039">
        <v>15</v>
      </c>
    </row>
    <row r="3040" spans="1:23">
      <c r="A3040" t="s">
        <v>37616</v>
      </c>
      <c r="B3040" t="s">
        <v>12263</v>
      </c>
      <c r="C3040" t="s">
        <v>31587</v>
      </c>
      <c r="D3040">
        <v>1988</v>
      </c>
      <c r="E3040" t="s">
        <v>188</v>
      </c>
      <c r="F3040" t="s">
        <v>31588</v>
      </c>
      <c r="G3040">
        <v>5</v>
      </c>
      <c r="J3040">
        <v>5</v>
      </c>
      <c r="K3040" t="s">
        <v>37019</v>
      </c>
      <c r="L3040" t="s">
        <v>37617</v>
      </c>
      <c r="M3040" t="s">
        <v>37618</v>
      </c>
      <c r="N3040" t="s">
        <v>37131</v>
      </c>
      <c r="O3040" t="s">
        <v>37319</v>
      </c>
      <c r="P3040">
        <v>3</v>
      </c>
      <c r="Q3040">
        <v>43.948611</v>
      </c>
      <c r="R3040">
        <v>4.8083330000000002</v>
      </c>
      <c r="S3040">
        <v>8</v>
      </c>
      <c r="T3040">
        <v>15.932098765432</v>
      </c>
      <c r="U3040">
        <v>84.707558236970002</v>
      </c>
      <c r="V3040" t="s">
        <v>37319</v>
      </c>
      <c r="W3040">
        <v>16</v>
      </c>
    </row>
    <row r="3041" spans="1:23">
      <c r="A3041" t="s">
        <v>37616</v>
      </c>
      <c r="B3041" t="s">
        <v>12263</v>
      </c>
      <c r="C3041" t="s">
        <v>31587</v>
      </c>
      <c r="D3041">
        <v>1988</v>
      </c>
      <c r="E3041" t="s">
        <v>188</v>
      </c>
      <c r="F3041" t="s">
        <v>31588</v>
      </c>
      <c r="G3041">
        <v>5</v>
      </c>
      <c r="J3041">
        <v>5</v>
      </c>
      <c r="K3041" t="s">
        <v>37019</v>
      </c>
      <c r="L3041" t="s">
        <v>37617</v>
      </c>
      <c r="M3041" t="s">
        <v>37618</v>
      </c>
      <c r="N3041" t="s">
        <v>37131</v>
      </c>
      <c r="O3041" t="s">
        <v>37319</v>
      </c>
      <c r="P3041">
        <v>3</v>
      </c>
      <c r="Q3041">
        <v>43.948611</v>
      </c>
      <c r="R3041">
        <v>4.8083330000000002</v>
      </c>
      <c r="S3041">
        <v>8</v>
      </c>
      <c r="T3041">
        <v>16.9197530864197</v>
      </c>
      <c r="U3041">
        <v>88.735266186246506</v>
      </c>
      <c r="V3041" t="s">
        <v>37319</v>
      </c>
      <c r="W3041">
        <v>17</v>
      </c>
    </row>
    <row r="3042" spans="1:23">
      <c r="A3042" t="s">
        <v>37616</v>
      </c>
      <c r="B3042" t="s">
        <v>12263</v>
      </c>
      <c r="C3042" t="s">
        <v>31587</v>
      </c>
      <c r="D3042">
        <v>1988</v>
      </c>
      <c r="E3042" t="s">
        <v>188</v>
      </c>
      <c r="F3042" t="s">
        <v>31588</v>
      </c>
      <c r="G3042">
        <v>5</v>
      </c>
      <c r="J3042">
        <v>5</v>
      </c>
      <c r="K3042" t="s">
        <v>37019</v>
      </c>
      <c r="L3042" t="s">
        <v>37617</v>
      </c>
      <c r="M3042" t="s">
        <v>37618</v>
      </c>
      <c r="N3042" t="s">
        <v>37131</v>
      </c>
      <c r="O3042" t="s">
        <v>37319</v>
      </c>
      <c r="P3042">
        <v>4</v>
      </c>
      <c r="Q3042">
        <v>43.296666999999999</v>
      </c>
      <c r="R3042">
        <v>5.3763889999999996</v>
      </c>
      <c r="S3042">
        <v>10</v>
      </c>
      <c r="T3042">
        <v>8.2469135802469093</v>
      </c>
      <c r="U3042">
        <v>99.987430869783793</v>
      </c>
      <c r="V3042" t="s">
        <v>37319</v>
      </c>
      <c r="W3042">
        <v>8</v>
      </c>
    </row>
    <row r="3043" spans="1:23">
      <c r="A3043" t="s">
        <v>37616</v>
      </c>
      <c r="B3043" t="s">
        <v>12263</v>
      </c>
      <c r="C3043" t="s">
        <v>31587</v>
      </c>
      <c r="D3043">
        <v>1988</v>
      </c>
      <c r="E3043" t="s">
        <v>188</v>
      </c>
      <c r="F3043" t="s">
        <v>31588</v>
      </c>
      <c r="G3043">
        <v>5</v>
      </c>
      <c r="J3043">
        <v>5</v>
      </c>
      <c r="K3043" t="s">
        <v>37019</v>
      </c>
      <c r="L3043" t="s">
        <v>37617</v>
      </c>
      <c r="M3043" t="s">
        <v>37618</v>
      </c>
      <c r="N3043" t="s">
        <v>37131</v>
      </c>
      <c r="O3043" t="s">
        <v>37319</v>
      </c>
      <c r="P3043">
        <v>4</v>
      </c>
      <c r="Q3043">
        <v>43.296666999999999</v>
      </c>
      <c r="R3043">
        <v>5.3763889999999996</v>
      </c>
      <c r="S3043">
        <v>10</v>
      </c>
      <c r="T3043">
        <v>10.0061728395061</v>
      </c>
      <c r="U3043">
        <v>99.455337690631794</v>
      </c>
      <c r="V3043" t="s">
        <v>37319</v>
      </c>
      <c r="W3043">
        <v>10</v>
      </c>
    </row>
    <row r="3044" spans="1:23">
      <c r="A3044" t="s">
        <v>37616</v>
      </c>
      <c r="B3044" t="s">
        <v>12263</v>
      </c>
      <c r="C3044" t="s">
        <v>31587</v>
      </c>
      <c r="D3044">
        <v>1988</v>
      </c>
      <c r="E3044" t="s">
        <v>188</v>
      </c>
      <c r="F3044" t="s">
        <v>31588</v>
      </c>
      <c r="G3044">
        <v>5</v>
      </c>
      <c r="J3044">
        <v>5</v>
      </c>
      <c r="K3044" t="s">
        <v>37019</v>
      </c>
      <c r="L3044" t="s">
        <v>37617</v>
      </c>
      <c r="M3044" t="s">
        <v>37618</v>
      </c>
      <c r="N3044" t="s">
        <v>37131</v>
      </c>
      <c r="O3044" t="s">
        <v>37319</v>
      </c>
      <c r="P3044">
        <v>4</v>
      </c>
      <c r="Q3044">
        <v>43.296666999999999</v>
      </c>
      <c r="R3044">
        <v>5.3763889999999996</v>
      </c>
      <c r="S3044">
        <v>10</v>
      </c>
      <c r="T3044">
        <v>11.981481481481399</v>
      </c>
      <c r="U3044">
        <v>99.818445896877193</v>
      </c>
      <c r="V3044" t="s">
        <v>37319</v>
      </c>
      <c r="W3044">
        <v>12</v>
      </c>
    </row>
    <row r="3045" spans="1:23">
      <c r="A3045" t="s">
        <v>37616</v>
      </c>
      <c r="B3045" t="s">
        <v>12263</v>
      </c>
      <c r="C3045" t="s">
        <v>31587</v>
      </c>
      <c r="D3045">
        <v>1988</v>
      </c>
      <c r="E3045" t="s">
        <v>188</v>
      </c>
      <c r="F3045" t="s">
        <v>31588</v>
      </c>
      <c r="G3045">
        <v>5</v>
      </c>
      <c r="J3045">
        <v>5</v>
      </c>
      <c r="K3045" t="s">
        <v>37019</v>
      </c>
      <c r="L3045" t="s">
        <v>37617</v>
      </c>
      <c r="M3045" t="s">
        <v>37618</v>
      </c>
      <c r="N3045" t="s">
        <v>37131</v>
      </c>
      <c r="O3045" t="s">
        <v>37319</v>
      </c>
      <c r="P3045">
        <v>4</v>
      </c>
      <c r="Q3045">
        <v>43.296666999999999</v>
      </c>
      <c r="R3045">
        <v>5.3763889999999996</v>
      </c>
      <c r="S3045">
        <v>10</v>
      </c>
      <c r="T3045">
        <v>12.783950617283899</v>
      </c>
      <c r="U3045">
        <v>99.329646388469897</v>
      </c>
      <c r="V3045" t="s">
        <v>37319</v>
      </c>
      <c r="W3045">
        <v>13</v>
      </c>
    </row>
    <row r="3046" spans="1:23">
      <c r="A3046" t="s">
        <v>37616</v>
      </c>
      <c r="B3046" t="s">
        <v>12263</v>
      </c>
      <c r="C3046" t="s">
        <v>31587</v>
      </c>
      <c r="D3046">
        <v>1988</v>
      </c>
      <c r="E3046" t="s">
        <v>188</v>
      </c>
      <c r="F3046" t="s">
        <v>31588</v>
      </c>
      <c r="G3046">
        <v>5</v>
      </c>
      <c r="J3046">
        <v>5</v>
      </c>
      <c r="K3046" t="s">
        <v>37019</v>
      </c>
      <c r="L3046" t="s">
        <v>37617</v>
      </c>
      <c r="M3046" t="s">
        <v>37618</v>
      </c>
      <c r="N3046" t="s">
        <v>37131</v>
      </c>
      <c r="O3046" t="s">
        <v>37319</v>
      </c>
      <c r="P3046">
        <v>4</v>
      </c>
      <c r="Q3046">
        <v>43.296666999999999</v>
      </c>
      <c r="R3046">
        <v>5.3763889999999996</v>
      </c>
      <c r="S3046">
        <v>10</v>
      </c>
      <c r="T3046">
        <v>14.0185185185185</v>
      </c>
      <c r="U3046">
        <v>99.726272275291805</v>
      </c>
      <c r="V3046" t="s">
        <v>37319</v>
      </c>
      <c r="W3046">
        <v>14</v>
      </c>
    </row>
    <row r="3047" spans="1:23">
      <c r="A3047" t="s">
        <v>37616</v>
      </c>
      <c r="B3047" t="s">
        <v>12263</v>
      </c>
      <c r="C3047" t="s">
        <v>31587</v>
      </c>
      <c r="D3047">
        <v>1988</v>
      </c>
      <c r="E3047" t="s">
        <v>188</v>
      </c>
      <c r="F3047" t="s">
        <v>31588</v>
      </c>
      <c r="G3047">
        <v>5</v>
      </c>
      <c r="J3047">
        <v>5</v>
      </c>
      <c r="K3047" t="s">
        <v>37019</v>
      </c>
      <c r="L3047" t="s">
        <v>37617</v>
      </c>
      <c r="M3047" t="s">
        <v>37618</v>
      </c>
      <c r="N3047" t="s">
        <v>37131</v>
      </c>
      <c r="O3047" t="s">
        <v>37319</v>
      </c>
      <c r="P3047">
        <v>4</v>
      </c>
      <c r="Q3047">
        <v>43.296666999999999</v>
      </c>
      <c r="R3047">
        <v>5.3763889999999996</v>
      </c>
      <c r="S3047">
        <v>10</v>
      </c>
      <c r="T3047">
        <v>14.9753086419753</v>
      </c>
      <c r="U3047">
        <v>87.465784034411399</v>
      </c>
      <c r="V3047" t="s">
        <v>37319</v>
      </c>
      <c r="W3047">
        <v>15</v>
      </c>
    </row>
    <row r="3048" spans="1:23">
      <c r="A3048" t="s">
        <v>37616</v>
      </c>
      <c r="B3048" t="s">
        <v>12263</v>
      </c>
      <c r="C3048" t="s">
        <v>31587</v>
      </c>
      <c r="D3048">
        <v>1988</v>
      </c>
      <c r="E3048" t="s">
        <v>188</v>
      </c>
      <c r="F3048" t="s">
        <v>31588</v>
      </c>
      <c r="G3048">
        <v>5</v>
      </c>
      <c r="J3048">
        <v>5</v>
      </c>
      <c r="K3048" t="s">
        <v>37019</v>
      </c>
      <c r="L3048" t="s">
        <v>37617</v>
      </c>
      <c r="M3048" t="s">
        <v>37618</v>
      </c>
      <c r="N3048" t="s">
        <v>37131</v>
      </c>
      <c r="O3048" t="s">
        <v>37319</v>
      </c>
      <c r="P3048">
        <v>4</v>
      </c>
      <c r="Q3048">
        <v>43.296666999999999</v>
      </c>
      <c r="R3048">
        <v>5.3763889999999996</v>
      </c>
      <c r="S3048">
        <v>10</v>
      </c>
      <c r="T3048">
        <v>15.5308641975308</v>
      </c>
      <c r="U3048">
        <v>25.902184235517499</v>
      </c>
      <c r="V3048" t="s">
        <v>37319</v>
      </c>
      <c r="W3048">
        <v>15.5</v>
      </c>
    </row>
    <row r="3049" spans="1:23">
      <c r="A3049" t="s">
        <v>37616</v>
      </c>
      <c r="B3049" t="s">
        <v>12263</v>
      </c>
      <c r="C3049" t="s">
        <v>31587</v>
      </c>
      <c r="D3049">
        <v>1988</v>
      </c>
      <c r="E3049" t="s">
        <v>188</v>
      </c>
      <c r="F3049" t="s">
        <v>31588</v>
      </c>
      <c r="G3049">
        <v>5</v>
      </c>
      <c r="J3049">
        <v>5</v>
      </c>
      <c r="K3049" t="s">
        <v>37019</v>
      </c>
      <c r="L3049" t="s">
        <v>37617</v>
      </c>
      <c r="M3049" t="s">
        <v>37618</v>
      </c>
      <c r="N3049" t="s">
        <v>37131</v>
      </c>
      <c r="O3049" t="s">
        <v>37319</v>
      </c>
      <c r="P3049">
        <v>4</v>
      </c>
      <c r="Q3049">
        <v>43.296666999999999</v>
      </c>
      <c r="R3049">
        <v>5.3763889999999996</v>
      </c>
      <c r="S3049">
        <v>10</v>
      </c>
      <c r="T3049">
        <v>15.9629629629629</v>
      </c>
      <c r="U3049">
        <v>29.502541757443701</v>
      </c>
      <c r="V3049" t="s">
        <v>37319</v>
      </c>
      <c r="W3049">
        <v>16</v>
      </c>
    </row>
    <row r="3050" spans="1:23">
      <c r="A3050" t="s">
        <v>37616</v>
      </c>
      <c r="B3050" t="s">
        <v>12263</v>
      </c>
      <c r="C3050" t="s">
        <v>31587</v>
      </c>
      <c r="D3050">
        <v>1988</v>
      </c>
      <c r="E3050" t="s">
        <v>188</v>
      </c>
      <c r="F3050" t="s">
        <v>31588</v>
      </c>
      <c r="G3050">
        <v>5</v>
      </c>
      <c r="J3050">
        <v>5</v>
      </c>
      <c r="K3050" t="s">
        <v>37019</v>
      </c>
      <c r="L3050" t="s">
        <v>37617</v>
      </c>
      <c r="M3050" t="s">
        <v>37618</v>
      </c>
      <c r="N3050" t="s">
        <v>37131</v>
      </c>
      <c r="O3050" t="s">
        <v>37319</v>
      </c>
      <c r="P3050">
        <v>4</v>
      </c>
      <c r="Q3050">
        <v>43.296666999999999</v>
      </c>
      <c r="R3050">
        <v>5.3763889999999996</v>
      </c>
      <c r="S3050">
        <v>10</v>
      </c>
      <c r="T3050">
        <v>16.950617283950599</v>
      </c>
      <c r="U3050">
        <v>26.742919389978201</v>
      </c>
      <c r="V3050" t="s">
        <v>37319</v>
      </c>
      <c r="W3050">
        <v>17</v>
      </c>
    </row>
    <row r="3051" spans="1:23">
      <c r="A3051" t="s">
        <v>37616</v>
      </c>
      <c r="B3051" t="s">
        <v>12263</v>
      </c>
      <c r="C3051" t="s">
        <v>31587</v>
      </c>
      <c r="D3051">
        <v>1988</v>
      </c>
      <c r="E3051" t="s">
        <v>188</v>
      </c>
      <c r="F3051" t="s">
        <v>31588</v>
      </c>
      <c r="G3051">
        <v>5</v>
      </c>
      <c r="J3051">
        <v>5</v>
      </c>
      <c r="K3051" t="s">
        <v>37019</v>
      </c>
      <c r="L3051" t="s">
        <v>37617</v>
      </c>
      <c r="M3051" t="s">
        <v>37618</v>
      </c>
      <c r="N3051" t="s">
        <v>37131</v>
      </c>
      <c r="O3051" t="s">
        <v>37319</v>
      </c>
      <c r="P3051">
        <v>4</v>
      </c>
      <c r="Q3051">
        <v>43.296666999999999</v>
      </c>
      <c r="R3051">
        <v>5.3763889999999996</v>
      </c>
      <c r="S3051">
        <v>10</v>
      </c>
      <c r="T3051">
        <v>17.969135802469101</v>
      </c>
      <c r="U3051">
        <v>48.416289592760101</v>
      </c>
      <c r="V3051" t="s">
        <v>37319</v>
      </c>
      <c r="W3051">
        <v>18</v>
      </c>
    </row>
    <row r="3052" spans="1:23">
      <c r="A3052" t="s">
        <v>37616</v>
      </c>
      <c r="B3052" t="s">
        <v>12263</v>
      </c>
      <c r="C3052" t="s">
        <v>31587</v>
      </c>
      <c r="D3052">
        <v>1988</v>
      </c>
      <c r="E3052" t="s">
        <v>188</v>
      </c>
      <c r="F3052" t="s">
        <v>31588</v>
      </c>
      <c r="G3052">
        <v>5</v>
      </c>
      <c r="J3052">
        <v>5</v>
      </c>
      <c r="K3052" t="s">
        <v>37019</v>
      </c>
      <c r="L3052" t="s">
        <v>37617</v>
      </c>
      <c r="M3052" t="s">
        <v>37618</v>
      </c>
      <c r="N3052" t="s">
        <v>37131</v>
      </c>
      <c r="O3052" t="s">
        <v>37319</v>
      </c>
      <c r="P3052">
        <v>5</v>
      </c>
      <c r="Q3052">
        <v>39.476666999999999</v>
      </c>
      <c r="R3052">
        <v>-0.374444</v>
      </c>
      <c r="S3052">
        <v>11</v>
      </c>
      <c r="T3052">
        <v>8.2160493827160401</v>
      </c>
      <c r="U3052">
        <v>99.536338752025003</v>
      </c>
      <c r="V3052" t="s">
        <v>37319</v>
      </c>
      <c r="W3052">
        <v>8</v>
      </c>
    </row>
    <row r="3053" spans="1:23">
      <c r="A3053" t="s">
        <v>37616</v>
      </c>
      <c r="B3053" t="s">
        <v>12263</v>
      </c>
      <c r="C3053" t="s">
        <v>31587</v>
      </c>
      <c r="D3053">
        <v>1988</v>
      </c>
      <c r="E3053" t="s">
        <v>188</v>
      </c>
      <c r="F3053" t="s">
        <v>31588</v>
      </c>
      <c r="G3053">
        <v>5</v>
      </c>
      <c r="J3053">
        <v>5</v>
      </c>
      <c r="K3053" t="s">
        <v>37019</v>
      </c>
      <c r="L3053" t="s">
        <v>37617</v>
      </c>
      <c r="M3053" t="s">
        <v>37618</v>
      </c>
      <c r="N3053" t="s">
        <v>37131</v>
      </c>
      <c r="O3053" t="s">
        <v>37319</v>
      </c>
      <c r="P3053">
        <v>5</v>
      </c>
      <c r="Q3053">
        <v>39.476666999999999</v>
      </c>
      <c r="R3053">
        <v>-0.374444</v>
      </c>
      <c r="S3053">
        <v>11</v>
      </c>
      <c r="T3053">
        <v>10.037037037037001</v>
      </c>
      <c r="U3053">
        <v>99.453941120607794</v>
      </c>
      <c r="V3053" t="s">
        <v>37319</v>
      </c>
      <c r="W3053">
        <v>10</v>
      </c>
    </row>
    <row r="3054" spans="1:23">
      <c r="A3054" t="s">
        <v>37616</v>
      </c>
      <c r="B3054" t="s">
        <v>12263</v>
      </c>
      <c r="C3054" t="s">
        <v>31587</v>
      </c>
      <c r="D3054">
        <v>1988</v>
      </c>
      <c r="E3054" t="s">
        <v>188</v>
      </c>
      <c r="F3054" t="s">
        <v>31588</v>
      </c>
      <c r="G3054">
        <v>5</v>
      </c>
      <c r="J3054">
        <v>5</v>
      </c>
      <c r="K3054" t="s">
        <v>37019</v>
      </c>
      <c r="L3054" t="s">
        <v>37617</v>
      </c>
      <c r="M3054" t="s">
        <v>37618</v>
      </c>
      <c r="N3054" t="s">
        <v>37131</v>
      </c>
      <c r="O3054" t="s">
        <v>37319</v>
      </c>
      <c r="P3054">
        <v>5</v>
      </c>
      <c r="Q3054">
        <v>39.476666999999999</v>
      </c>
      <c r="R3054">
        <v>-0.374444</v>
      </c>
      <c r="S3054">
        <v>11</v>
      </c>
      <c r="T3054">
        <v>12.0123456790123</v>
      </c>
      <c r="U3054">
        <v>100.269538014636</v>
      </c>
      <c r="V3054" t="s">
        <v>37319</v>
      </c>
      <c r="W3054">
        <v>12</v>
      </c>
    </row>
    <row r="3055" spans="1:23">
      <c r="A3055" t="s">
        <v>37616</v>
      </c>
      <c r="B3055" t="s">
        <v>12263</v>
      </c>
      <c r="C3055" t="s">
        <v>31587</v>
      </c>
      <c r="D3055">
        <v>1988</v>
      </c>
      <c r="E3055" t="s">
        <v>188</v>
      </c>
      <c r="F3055" t="s">
        <v>31588</v>
      </c>
      <c r="G3055">
        <v>5</v>
      </c>
      <c r="J3055">
        <v>5</v>
      </c>
      <c r="K3055" t="s">
        <v>37019</v>
      </c>
      <c r="L3055" t="s">
        <v>37617</v>
      </c>
      <c r="M3055" t="s">
        <v>37618</v>
      </c>
      <c r="N3055" t="s">
        <v>37131</v>
      </c>
      <c r="O3055" t="s">
        <v>37319</v>
      </c>
      <c r="P3055">
        <v>5</v>
      </c>
      <c r="Q3055">
        <v>39.476666999999999</v>
      </c>
      <c r="R3055">
        <v>-0.374444</v>
      </c>
      <c r="S3055">
        <v>11</v>
      </c>
      <c r="T3055">
        <v>12.845679012345601</v>
      </c>
      <c r="U3055">
        <v>99.326853248421799</v>
      </c>
      <c r="V3055" t="s">
        <v>37319</v>
      </c>
      <c r="W3055">
        <v>13</v>
      </c>
    </row>
    <row r="3056" spans="1:23">
      <c r="A3056" t="s">
        <v>37616</v>
      </c>
      <c r="B3056" t="s">
        <v>12263</v>
      </c>
      <c r="C3056" t="s">
        <v>31587</v>
      </c>
      <c r="D3056">
        <v>1988</v>
      </c>
      <c r="E3056" t="s">
        <v>188</v>
      </c>
      <c r="F3056" t="s">
        <v>31588</v>
      </c>
      <c r="G3056">
        <v>5</v>
      </c>
      <c r="J3056">
        <v>5</v>
      </c>
      <c r="K3056" t="s">
        <v>37019</v>
      </c>
      <c r="L3056" t="s">
        <v>37617</v>
      </c>
      <c r="M3056" t="s">
        <v>37618</v>
      </c>
      <c r="N3056" t="s">
        <v>37131</v>
      </c>
      <c r="O3056" t="s">
        <v>37319</v>
      </c>
      <c r="P3056">
        <v>5</v>
      </c>
      <c r="Q3056">
        <v>39.476666999999999</v>
      </c>
      <c r="R3056">
        <v>-0.374444</v>
      </c>
      <c r="S3056">
        <v>11</v>
      </c>
      <c r="T3056">
        <v>14.0185185185185</v>
      </c>
      <c r="U3056">
        <v>90.6764985196357</v>
      </c>
      <c r="V3056" t="s">
        <v>37319</v>
      </c>
      <c r="W3056">
        <v>14</v>
      </c>
    </row>
    <row r="3057" spans="1:24">
      <c r="A3057" t="s">
        <v>37616</v>
      </c>
      <c r="B3057" t="s">
        <v>12263</v>
      </c>
      <c r="C3057" t="s">
        <v>31587</v>
      </c>
      <c r="D3057">
        <v>1988</v>
      </c>
      <c r="E3057" t="s">
        <v>188</v>
      </c>
      <c r="F3057" t="s">
        <v>31588</v>
      </c>
      <c r="G3057">
        <v>5</v>
      </c>
      <c r="J3057">
        <v>5</v>
      </c>
      <c r="K3057" t="s">
        <v>37019</v>
      </c>
      <c r="L3057" t="s">
        <v>37617</v>
      </c>
      <c r="M3057" t="s">
        <v>37618</v>
      </c>
      <c r="N3057" t="s">
        <v>37131</v>
      </c>
      <c r="O3057" t="s">
        <v>37319</v>
      </c>
      <c r="P3057">
        <v>5</v>
      </c>
      <c r="Q3057">
        <v>39.476666999999999</v>
      </c>
      <c r="R3057">
        <v>-0.374444</v>
      </c>
      <c r="S3057">
        <v>11</v>
      </c>
      <c r="T3057">
        <v>14.574074074074</v>
      </c>
      <c r="U3057">
        <v>44.045025417574401</v>
      </c>
      <c r="V3057" t="s">
        <v>37319</v>
      </c>
      <c r="W3057">
        <v>14.5</v>
      </c>
    </row>
    <row r="3058" spans="1:24">
      <c r="A3058" t="s">
        <v>37616</v>
      </c>
      <c r="B3058" t="s">
        <v>12263</v>
      </c>
      <c r="C3058" t="s">
        <v>31587</v>
      </c>
      <c r="D3058">
        <v>1988</v>
      </c>
      <c r="E3058" t="s">
        <v>188</v>
      </c>
      <c r="F3058" t="s">
        <v>31588</v>
      </c>
      <c r="G3058">
        <v>5</v>
      </c>
      <c r="J3058">
        <v>5</v>
      </c>
      <c r="K3058" t="s">
        <v>37019</v>
      </c>
      <c r="L3058" t="s">
        <v>37617</v>
      </c>
      <c r="M3058" t="s">
        <v>37618</v>
      </c>
      <c r="N3058" t="s">
        <v>37131</v>
      </c>
      <c r="O3058" t="s">
        <v>37319</v>
      </c>
      <c r="P3058">
        <v>5</v>
      </c>
      <c r="Q3058">
        <v>39.476666999999999</v>
      </c>
      <c r="R3058">
        <v>-0.374444</v>
      </c>
      <c r="S3058">
        <v>11</v>
      </c>
      <c r="T3058">
        <v>14.9753086419753</v>
      </c>
      <c r="U3058">
        <v>13.710127925814099</v>
      </c>
      <c r="V3058" t="s">
        <v>37319</v>
      </c>
      <c r="W3058">
        <v>15</v>
      </c>
    </row>
    <row r="3059" spans="1:24">
      <c r="A3059" t="s">
        <v>37616</v>
      </c>
      <c r="B3059" t="s">
        <v>12263</v>
      </c>
      <c r="C3059" t="s">
        <v>31587</v>
      </c>
      <c r="D3059">
        <v>1988</v>
      </c>
      <c r="E3059" t="s">
        <v>188</v>
      </c>
      <c r="F3059" t="s">
        <v>31588</v>
      </c>
      <c r="G3059">
        <v>5</v>
      </c>
      <c r="J3059">
        <v>5</v>
      </c>
      <c r="K3059" t="s">
        <v>37019</v>
      </c>
      <c r="L3059" t="s">
        <v>37617</v>
      </c>
      <c r="M3059" t="s">
        <v>37618</v>
      </c>
      <c r="N3059" t="s">
        <v>37131</v>
      </c>
      <c r="O3059" t="s">
        <v>37319</v>
      </c>
      <c r="P3059">
        <v>5</v>
      </c>
      <c r="Q3059">
        <v>39.476666999999999</v>
      </c>
      <c r="R3059">
        <v>-0.374444</v>
      </c>
      <c r="S3059">
        <v>11</v>
      </c>
      <c r="T3059">
        <v>15.469135802469101</v>
      </c>
      <c r="U3059">
        <v>3.2805429864253299</v>
      </c>
      <c r="V3059" t="s">
        <v>37319</v>
      </c>
      <c r="W3059">
        <v>15.5</v>
      </c>
    </row>
    <row r="3060" spans="1:24">
      <c r="A3060" t="s">
        <v>37616</v>
      </c>
      <c r="B3060" t="s">
        <v>12263</v>
      </c>
      <c r="C3060" t="s">
        <v>31587</v>
      </c>
      <c r="D3060">
        <v>1988</v>
      </c>
      <c r="E3060" t="s">
        <v>188</v>
      </c>
      <c r="F3060" t="s">
        <v>31588</v>
      </c>
      <c r="G3060">
        <v>5</v>
      </c>
      <c r="J3060">
        <v>5</v>
      </c>
      <c r="K3060" t="s">
        <v>37019</v>
      </c>
      <c r="L3060" t="s">
        <v>37617</v>
      </c>
      <c r="M3060" t="s">
        <v>37618</v>
      </c>
      <c r="N3060" t="s">
        <v>37131</v>
      </c>
      <c r="O3060" t="s">
        <v>37319</v>
      </c>
      <c r="P3060">
        <v>5</v>
      </c>
      <c r="Q3060">
        <v>39.476666999999999</v>
      </c>
      <c r="R3060">
        <v>-0.374444</v>
      </c>
      <c r="S3060">
        <v>11</v>
      </c>
      <c r="T3060">
        <v>15.9629629629629</v>
      </c>
      <c r="U3060">
        <v>8.2355734316518401</v>
      </c>
      <c r="V3060" t="s">
        <v>37319</v>
      </c>
      <c r="W3060">
        <v>16</v>
      </c>
    </row>
    <row r="3061" spans="1:24">
      <c r="A3061" t="s">
        <v>37616</v>
      </c>
      <c r="B3061" t="s">
        <v>12263</v>
      </c>
      <c r="C3061" t="s">
        <v>31587</v>
      </c>
      <c r="D3061">
        <v>1988</v>
      </c>
      <c r="E3061" t="s">
        <v>188</v>
      </c>
      <c r="F3061" t="s">
        <v>31588</v>
      </c>
      <c r="G3061">
        <v>5</v>
      </c>
      <c r="J3061">
        <v>5</v>
      </c>
      <c r="K3061" t="s">
        <v>37019</v>
      </c>
      <c r="L3061" t="s">
        <v>37617</v>
      </c>
      <c r="M3061" t="s">
        <v>37618</v>
      </c>
      <c r="N3061" t="s">
        <v>37131</v>
      </c>
      <c r="O3061" t="s">
        <v>37319</v>
      </c>
      <c r="P3061">
        <v>5</v>
      </c>
      <c r="Q3061">
        <v>39.476666999999999</v>
      </c>
      <c r="R3061">
        <v>-0.374444</v>
      </c>
      <c r="S3061">
        <v>11</v>
      </c>
      <c r="T3061">
        <v>16.981481481481399</v>
      </c>
      <c r="U3061">
        <v>9.5469526842075805</v>
      </c>
      <c r="V3061" t="s">
        <v>37319</v>
      </c>
      <c r="W3061">
        <v>17</v>
      </c>
    </row>
    <row r="3062" spans="1:24">
      <c r="A3062" t="s">
        <v>37616</v>
      </c>
      <c r="B3062" t="s">
        <v>12263</v>
      </c>
      <c r="C3062" t="s">
        <v>31587</v>
      </c>
      <c r="D3062">
        <v>1988</v>
      </c>
      <c r="E3062" t="s">
        <v>188</v>
      </c>
      <c r="F3062" t="s">
        <v>31588</v>
      </c>
      <c r="G3062">
        <v>5</v>
      </c>
      <c r="J3062">
        <v>5</v>
      </c>
      <c r="K3062" t="s">
        <v>37019</v>
      </c>
      <c r="L3062" t="s">
        <v>37617</v>
      </c>
      <c r="M3062" t="s">
        <v>37618</v>
      </c>
      <c r="N3062" t="s">
        <v>37131</v>
      </c>
      <c r="O3062" t="s">
        <v>37319</v>
      </c>
      <c r="P3062">
        <v>5</v>
      </c>
      <c r="Q3062">
        <v>39.476666999999999</v>
      </c>
      <c r="R3062">
        <v>-0.374444</v>
      </c>
      <c r="S3062">
        <v>11</v>
      </c>
      <c r="T3062">
        <v>17.938271604938201</v>
      </c>
      <c r="U3062">
        <v>6.3362381989832803</v>
      </c>
      <c r="V3062" t="s">
        <v>37319</v>
      </c>
      <c r="W3062">
        <v>18</v>
      </c>
    </row>
    <row r="3063" spans="1:24" hidden="1">
      <c r="A3063" t="s">
        <v>37619</v>
      </c>
      <c r="B3063" t="s">
        <v>12418</v>
      </c>
      <c r="C3063" t="s">
        <v>12419</v>
      </c>
      <c r="D3063">
        <v>1994</v>
      </c>
      <c r="E3063" t="s">
        <v>667</v>
      </c>
      <c r="F3063" t="s">
        <v>12421</v>
      </c>
      <c r="G3063">
        <v>3</v>
      </c>
      <c r="H3063" t="s">
        <v>37068</v>
      </c>
      <c r="J3063">
        <v>3</v>
      </c>
      <c r="K3063" t="s">
        <v>37173</v>
      </c>
      <c r="L3063" t="s">
        <v>37201</v>
      </c>
      <c r="M3063" t="s">
        <v>37236</v>
      </c>
      <c r="N3063" t="s">
        <v>37097</v>
      </c>
      <c r="O3063" t="s">
        <v>37098</v>
      </c>
      <c r="P3063" t="s">
        <v>37620</v>
      </c>
      <c r="Q3063">
        <v>33.239443999999999</v>
      </c>
      <c r="R3063">
        <v>131.60916700000001</v>
      </c>
      <c r="S3063">
        <v>7</v>
      </c>
      <c r="T3063">
        <v>4.0284842319430298</v>
      </c>
      <c r="U3063">
        <v>90.289050549997398</v>
      </c>
      <c r="V3063">
        <v>50</v>
      </c>
      <c r="W3063">
        <v>4</v>
      </c>
      <c r="X3063" t="s">
        <v>13429</v>
      </c>
    </row>
    <row r="3064" spans="1:24">
      <c r="A3064" t="s">
        <v>37619</v>
      </c>
      <c r="B3064" t="s">
        <v>12418</v>
      </c>
      <c r="C3064" t="s">
        <v>12419</v>
      </c>
      <c r="D3064">
        <v>1994</v>
      </c>
      <c r="E3064" t="s">
        <v>667</v>
      </c>
      <c r="F3064" t="s">
        <v>12421</v>
      </c>
      <c r="G3064">
        <v>3</v>
      </c>
      <c r="H3064" t="s">
        <v>37068</v>
      </c>
      <c r="J3064">
        <v>3</v>
      </c>
      <c r="K3064" t="s">
        <v>37173</v>
      </c>
      <c r="L3064" t="s">
        <v>37201</v>
      </c>
      <c r="M3064" t="s">
        <v>37236</v>
      </c>
      <c r="N3064" t="s">
        <v>37097</v>
      </c>
      <c r="O3064" t="s">
        <v>37098</v>
      </c>
      <c r="P3064" t="s">
        <v>37620</v>
      </c>
      <c r="Q3064">
        <v>33.239443999999999</v>
      </c>
      <c r="R3064">
        <v>131.60916700000001</v>
      </c>
      <c r="S3064">
        <v>7</v>
      </c>
      <c r="T3064">
        <v>10.050864699898201</v>
      </c>
      <c r="U3064">
        <v>89.300848232909104</v>
      </c>
      <c r="V3064">
        <v>50</v>
      </c>
      <c r="W3064">
        <v>10</v>
      </c>
    </row>
    <row r="3065" spans="1:24">
      <c r="A3065" t="s">
        <v>37619</v>
      </c>
      <c r="B3065" t="s">
        <v>12418</v>
      </c>
      <c r="C3065" t="s">
        <v>12419</v>
      </c>
      <c r="D3065">
        <v>1994</v>
      </c>
      <c r="E3065" t="s">
        <v>667</v>
      </c>
      <c r="F3065" t="s">
        <v>12421</v>
      </c>
      <c r="G3065">
        <v>3</v>
      </c>
      <c r="H3065" t="s">
        <v>37068</v>
      </c>
      <c r="J3065">
        <v>3</v>
      </c>
      <c r="K3065" t="s">
        <v>37173</v>
      </c>
      <c r="L3065" t="s">
        <v>37201</v>
      </c>
      <c r="M3065" t="s">
        <v>37236</v>
      </c>
      <c r="N3065" t="s">
        <v>37097</v>
      </c>
      <c r="O3065" t="s">
        <v>37098</v>
      </c>
      <c r="P3065" t="s">
        <v>37620</v>
      </c>
      <c r="Q3065">
        <v>33.239443999999999</v>
      </c>
      <c r="R3065">
        <v>131.60916700000001</v>
      </c>
      <c r="S3065">
        <v>7</v>
      </c>
      <c r="T3065">
        <v>11.047812817904299</v>
      </c>
      <c r="U3065">
        <v>84.129847698646699</v>
      </c>
      <c r="V3065">
        <v>50</v>
      </c>
      <c r="W3065">
        <v>11</v>
      </c>
    </row>
    <row r="3066" spans="1:24">
      <c r="A3066" t="s">
        <v>37619</v>
      </c>
      <c r="B3066" t="s">
        <v>12418</v>
      </c>
      <c r="C3066" t="s">
        <v>12419</v>
      </c>
      <c r="D3066">
        <v>1994</v>
      </c>
      <c r="E3066" t="s">
        <v>667</v>
      </c>
      <c r="F3066" t="s">
        <v>12421</v>
      </c>
      <c r="G3066">
        <v>3</v>
      </c>
      <c r="H3066" t="s">
        <v>37068</v>
      </c>
      <c r="J3066">
        <v>3</v>
      </c>
      <c r="K3066" t="s">
        <v>37173</v>
      </c>
      <c r="L3066" t="s">
        <v>37201</v>
      </c>
      <c r="M3066" t="s">
        <v>37236</v>
      </c>
      <c r="N3066" t="s">
        <v>37097</v>
      </c>
      <c r="O3066" t="s">
        <v>37098</v>
      </c>
      <c r="P3066" t="s">
        <v>37620</v>
      </c>
      <c r="Q3066">
        <v>33.239443999999999</v>
      </c>
      <c r="R3066">
        <v>131.60916700000001</v>
      </c>
      <c r="S3066">
        <v>7</v>
      </c>
      <c r="T3066">
        <v>12.024415055951099</v>
      </c>
      <c r="U3066">
        <v>57.914766864026497</v>
      </c>
      <c r="V3066">
        <v>50</v>
      </c>
      <c r="W3066">
        <v>12</v>
      </c>
    </row>
    <row r="3067" spans="1:24">
      <c r="A3067" t="s">
        <v>37619</v>
      </c>
      <c r="B3067" t="s">
        <v>12418</v>
      </c>
      <c r="C3067" t="s">
        <v>12419</v>
      </c>
      <c r="D3067">
        <v>1994</v>
      </c>
      <c r="E3067" t="s">
        <v>667</v>
      </c>
      <c r="F3067" t="s">
        <v>12421</v>
      </c>
      <c r="G3067">
        <v>3</v>
      </c>
      <c r="H3067" t="s">
        <v>37068</v>
      </c>
      <c r="J3067">
        <v>3</v>
      </c>
      <c r="K3067" t="s">
        <v>37173</v>
      </c>
      <c r="L3067" t="s">
        <v>37201</v>
      </c>
      <c r="M3067" t="s">
        <v>37236</v>
      </c>
      <c r="N3067" t="s">
        <v>37097</v>
      </c>
      <c r="O3067" t="s">
        <v>37098</v>
      </c>
      <c r="P3067" t="s">
        <v>37620</v>
      </c>
      <c r="Q3067">
        <v>33.239443999999999</v>
      </c>
      <c r="R3067">
        <v>131.60916700000001</v>
      </c>
      <c r="S3067">
        <v>7</v>
      </c>
      <c r="T3067">
        <v>12.9806714140386</v>
      </c>
      <c r="U3067">
        <v>19.468555369336201</v>
      </c>
      <c r="V3067">
        <v>50</v>
      </c>
      <c r="W3067">
        <v>13</v>
      </c>
    </row>
    <row r="3068" spans="1:24">
      <c r="A3068" t="s">
        <v>37619</v>
      </c>
      <c r="B3068" t="s">
        <v>12418</v>
      </c>
      <c r="C3068" t="s">
        <v>12419</v>
      </c>
      <c r="D3068">
        <v>1994</v>
      </c>
      <c r="E3068" t="s">
        <v>667</v>
      </c>
      <c r="F3068" t="s">
        <v>12421</v>
      </c>
      <c r="G3068">
        <v>3</v>
      </c>
      <c r="H3068" t="s">
        <v>37068</v>
      </c>
      <c r="J3068">
        <v>3</v>
      </c>
      <c r="K3068" t="s">
        <v>37173</v>
      </c>
      <c r="L3068" t="s">
        <v>37201</v>
      </c>
      <c r="M3068" t="s">
        <v>37236</v>
      </c>
      <c r="N3068" t="s">
        <v>37097</v>
      </c>
      <c r="O3068" t="s">
        <v>37098</v>
      </c>
      <c r="P3068" t="s">
        <v>37620</v>
      </c>
      <c r="Q3068">
        <v>33.239443999999999</v>
      </c>
      <c r="R3068">
        <v>131.60916700000001</v>
      </c>
      <c r="S3068">
        <v>7</v>
      </c>
      <c r="T3068">
        <v>13.9572736520854</v>
      </c>
      <c r="U3068">
        <v>0.447719139032628</v>
      </c>
      <c r="V3068">
        <v>50</v>
      </c>
      <c r="W3068">
        <v>14</v>
      </c>
    </row>
    <row r="3069" spans="1:24">
      <c r="A3069" t="s">
        <v>37619</v>
      </c>
      <c r="B3069" t="s">
        <v>12418</v>
      </c>
      <c r="C3069" t="s">
        <v>12419</v>
      </c>
      <c r="D3069">
        <v>1994</v>
      </c>
      <c r="E3069" t="s">
        <v>667</v>
      </c>
      <c r="F3069" t="s">
        <v>12421</v>
      </c>
      <c r="G3069">
        <v>3</v>
      </c>
      <c r="H3069" t="s">
        <v>37068</v>
      </c>
      <c r="J3069">
        <v>3</v>
      </c>
      <c r="K3069" t="s">
        <v>37173</v>
      </c>
      <c r="L3069" t="s">
        <v>37201</v>
      </c>
      <c r="M3069" t="s">
        <v>37236</v>
      </c>
      <c r="N3069" t="s">
        <v>37097</v>
      </c>
      <c r="O3069" t="s">
        <v>37098</v>
      </c>
      <c r="P3069" t="s">
        <v>37620</v>
      </c>
      <c r="Q3069">
        <v>33.239443999999999</v>
      </c>
      <c r="R3069">
        <v>131.60916700000001</v>
      </c>
      <c r="S3069">
        <v>7</v>
      </c>
      <c r="T3069">
        <v>20.040691759918602</v>
      </c>
      <c r="U3069">
        <v>0.54139801078771599</v>
      </c>
      <c r="V3069">
        <v>50</v>
      </c>
      <c r="W3069">
        <v>20</v>
      </c>
    </row>
    <row r="3070" spans="1:24" hidden="1">
      <c r="A3070" t="s">
        <v>37619</v>
      </c>
      <c r="B3070" t="s">
        <v>12418</v>
      </c>
      <c r="C3070" t="s">
        <v>12419</v>
      </c>
      <c r="D3070">
        <v>1994</v>
      </c>
      <c r="E3070" t="s">
        <v>667</v>
      </c>
      <c r="F3070" t="s">
        <v>12421</v>
      </c>
      <c r="G3070">
        <v>3</v>
      </c>
      <c r="H3070" t="s">
        <v>37068</v>
      </c>
      <c r="J3070">
        <v>3</v>
      </c>
      <c r="K3070" t="s">
        <v>37173</v>
      </c>
      <c r="L3070" t="s">
        <v>37201</v>
      </c>
      <c r="M3070" t="s">
        <v>37236</v>
      </c>
      <c r="N3070" t="s">
        <v>37097</v>
      </c>
      <c r="O3070" t="s">
        <v>37098</v>
      </c>
      <c r="P3070" t="s">
        <v>37621</v>
      </c>
      <c r="Q3070">
        <v>41.972000000000001</v>
      </c>
      <c r="R3070">
        <v>140.66909999999999</v>
      </c>
      <c r="S3070">
        <v>11</v>
      </c>
      <c r="T3070">
        <v>1.0172939979654101</v>
      </c>
      <c r="U3070">
        <v>90.153655305663904</v>
      </c>
      <c r="V3070">
        <v>50</v>
      </c>
      <c r="W3070">
        <v>1</v>
      </c>
      <c r="X3070" t="s">
        <v>13429</v>
      </c>
    </row>
    <row r="3071" spans="1:24" hidden="1">
      <c r="A3071" t="s">
        <v>37619</v>
      </c>
      <c r="B3071" t="s">
        <v>12418</v>
      </c>
      <c r="C3071" t="s">
        <v>12419</v>
      </c>
      <c r="D3071">
        <v>1994</v>
      </c>
      <c r="E3071" t="s">
        <v>667</v>
      </c>
      <c r="F3071" t="s">
        <v>12421</v>
      </c>
      <c r="G3071">
        <v>3</v>
      </c>
      <c r="H3071" t="s">
        <v>37068</v>
      </c>
      <c r="J3071">
        <v>3</v>
      </c>
      <c r="K3071" t="s">
        <v>37173</v>
      </c>
      <c r="L3071" t="s">
        <v>37201</v>
      </c>
      <c r="M3071" t="s">
        <v>37236</v>
      </c>
      <c r="N3071" t="s">
        <v>37097</v>
      </c>
      <c r="O3071" t="s">
        <v>37098</v>
      </c>
      <c r="P3071" t="s">
        <v>37621</v>
      </c>
      <c r="Q3071">
        <v>41.972000000000001</v>
      </c>
      <c r="R3071">
        <v>140.66909999999999</v>
      </c>
      <c r="S3071">
        <v>11</v>
      </c>
      <c r="T3071">
        <v>2.0345879959308202</v>
      </c>
      <c r="U3071">
        <v>97.033929316363796</v>
      </c>
      <c r="V3071">
        <v>50</v>
      </c>
      <c r="W3071">
        <v>2</v>
      </c>
      <c r="X3071" t="s">
        <v>13429</v>
      </c>
    </row>
    <row r="3072" spans="1:24" hidden="1">
      <c r="A3072" t="s">
        <v>37619</v>
      </c>
      <c r="B3072" t="s">
        <v>12418</v>
      </c>
      <c r="C3072" t="s">
        <v>12419</v>
      </c>
      <c r="D3072">
        <v>1994</v>
      </c>
      <c r="E3072" t="s">
        <v>667</v>
      </c>
      <c r="F3072" t="s">
        <v>12421</v>
      </c>
      <c r="G3072">
        <v>3</v>
      </c>
      <c r="H3072" t="s">
        <v>37068</v>
      </c>
      <c r="J3072">
        <v>3</v>
      </c>
      <c r="K3072" t="s">
        <v>37173</v>
      </c>
      <c r="L3072" t="s">
        <v>37201</v>
      </c>
      <c r="M3072" t="s">
        <v>37236</v>
      </c>
      <c r="N3072" t="s">
        <v>37097</v>
      </c>
      <c r="O3072" t="s">
        <v>37098</v>
      </c>
      <c r="P3072" t="s">
        <v>37621</v>
      </c>
      <c r="Q3072">
        <v>41.972000000000001</v>
      </c>
      <c r="R3072">
        <v>140.66909999999999</v>
      </c>
      <c r="S3072">
        <v>11</v>
      </c>
      <c r="T3072">
        <v>4.0488301119023298</v>
      </c>
      <c r="U3072">
        <v>100.18205171366399</v>
      </c>
      <c r="V3072">
        <v>50</v>
      </c>
      <c r="W3072">
        <v>4</v>
      </c>
      <c r="X3072" t="s">
        <v>13429</v>
      </c>
    </row>
    <row r="3073" spans="1:24">
      <c r="A3073" t="s">
        <v>37619</v>
      </c>
      <c r="B3073" t="s">
        <v>12418</v>
      </c>
      <c r="C3073" t="s">
        <v>12419</v>
      </c>
      <c r="D3073">
        <v>1994</v>
      </c>
      <c r="E3073" t="s">
        <v>667</v>
      </c>
      <c r="F3073" t="s">
        <v>12421</v>
      </c>
      <c r="G3073">
        <v>3</v>
      </c>
      <c r="H3073" t="s">
        <v>37068</v>
      </c>
      <c r="J3073">
        <v>3</v>
      </c>
      <c r="K3073" t="s">
        <v>37173</v>
      </c>
      <c r="L3073" t="s">
        <v>37201</v>
      </c>
      <c r="M3073" t="s">
        <v>37236</v>
      </c>
      <c r="N3073" t="s">
        <v>37097</v>
      </c>
      <c r="O3073" t="s">
        <v>37098</v>
      </c>
      <c r="P3073" t="s">
        <v>37621</v>
      </c>
      <c r="Q3073">
        <v>41.972000000000001</v>
      </c>
      <c r="R3073">
        <v>140.66909999999999</v>
      </c>
      <c r="S3073">
        <v>11</v>
      </c>
      <c r="T3073">
        <v>6.0223804679552302</v>
      </c>
      <c r="U3073">
        <v>100.270790488667</v>
      </c>
      <c r="V3073">
        <v>50</v>
      </c>
      <c r="W3073">
        <v>6</v>
      </c>
    </row>
    <row r="3074" spans="1:24">
      <c r="A3074" t="s">
        <v>37619</v>
      </c>
      <c r="B3074" t="s">
        <v>12418</v>
      </c>
      <c r="C3074" t="s">
        <v>12419</v>
      </c>
      <c r="D3074">
        <v>1994</v>
      </c>
      <c r="E3074" t="s">
        <v>667</v>
      </c>
      <c r="F3074" t="s">
        <v>12421</v>
      </c>
      <c r="G3074">
        <v>3</v>
      </c>
      <c r="H3074" t="s">
        <v>37068</v>
      </c>
      <c r="J3074">
        <v>3</v>
      </c>
      <c r="K3074" t="s">
        <v>37173</v>
      </c>
      <c r="L3074" t="s">
        <v>37201</v>
      </c>
      <c r="M3074" t="s">
        <v>37236</v>
      </c>
      <c r="N3074" t="s">
        <v>37097</v>
      </c>
      <c r="O3074" t="s">
        <v>37098</v>
      </c>
      <c r="P3074" t="s">
        <v>37621</v>
      </c>
      <c r="Q3074">
        <v>41.972000000000001</v>
      </c>
      <c r="R3074">
        <v>140.66909999999999</v>
      </c>
      <c r="S3074">
        <v>11</v>
      </c>
      <c r="T3074">
        <v>10.0305188199389</v>
      </c>
      <c r="U3074">
        <v>100.09130030665099</v>
      </c>
      <c r="V3074">
        <v>50</v>
      </c>
      <c r="W3074">
        <v>10</v>
      </c>
    </row>
    <row r="3075" spans="1:24">
      <c r="A3075" t="s">
        <v>37619</v>
      </c>
      <c r="B3075" t="s">
        <v>12418</v>
      </c>
      <c r="C3075" t="s">
        <v>12419</v>
      </c>
      <c r="D3075">
        <v>1994</v>
      </c>
      <c r="E3075" t="s">
        <v>667</v>
      </c>
      <c r="F3075" t="s">
        <v>12421</v>
      </c>
      <c r="G3075">
        <v>3</v>
      </c>
      <c r="H3075" t="s">
        <v>37068</v>
      </c>
      <c r="J3075">
        <v>3</v>
      </c>
      <c r="K3075" t="s">
        <v>37173</v>
      </c>
      <c r="L3075" t="s">
        <v>37201</v>
      </c>
      <c r="M3075" t="s">
        <v>37236</v>
      </c>
      <c r="N3075" t="s">
        <v>37097</v>
      </c>
      <c r="O3075" t="s">
        <v>37098</v>
      </c>
      <c r="P3075" t="s">
        <v>37621</v>
      </c>
      <c r="Q3075">
        <v>41.972000000000001</v>
      </c>
      <c r="R3075">
        <v>140.66909999999999</v>
      </c>
      <c r="S3075">
        <v>11</v>
      </c>
      <c r="T3075">
        <v>11.047812817904299</v>
      </c>
      <c r="U3075">
        <v>96.719775756200704</v>
      </c>
      <c r="V3075">
        <v>50</v>
      </c>
      <c r="W3075">
        <v>11</v>
      </c>
    </row>
    <row r="3076" spans="1:24">
      <c r="A3076" t="s">
        <v>37619</v>
      </c>
      <c r="B3076" t="s">
        <v>12418</v>
      </c>
      <c r="C3076" t="s">
        <v>12419</v>
      </c>
      <c r="D3076">
        <v>1994</v>
      </c>
      <c r="E3076" t="s">
        <v>667</v>
      </c>
      <c r="F3076" t="s">
        <v>12421</v>
      </c>
      <c r="G3076">
        <v>3</v>
      </c>
      <c r="H3076" t="s">
        <v>37068</v>
      </c>
      <c r="J3076">
        <v>3</v>
      </c>
      <c r="K3076" t="s">
        <v>37173</v>
      </c>
      <c r="L3076" t="s">
        <v>37201</v>
      </c>
      <c r="M3076" t="s">
        <v>37236</v>
      </c>
      <c r="N3076" t="s">
        <v>37097</v>
      </c>
      <c r="O3076" t="s">
        <v>37098</v>
      </c>
      <c r="P3076" t="s">
        <v>37621</v>
      </c>
      <c r="Q3076">
        <v>41.972000000000001</v>
      </c>
      <c r="R3076">
        <v>140.66909999999999</v>
      </c>
      <c r="S3076">
        <v>11</v>
      </c>
      <c r="T3076">
        <v>12.024415055951099</v>
      </c>
      <c r="U3076">
        <v>89.929155353235203</v>
      </c>
      <c r="V3076">
        <v>50</v>
      </c>
      <c r="W3076">
        <v>12</v>
      </c>
    </row>
    <row r="3077" spans="1:24">
      <c r="A3077" t="s">
        <v>37619</v>
      </c>
      <c r="B3077" t="s">
        <v>12418</v>
      </c>
      <c r="C3077" t="s">
        <v>12419</v>
      </c>
      <c r="D3077">
        <v>1994</v>
      </c>
      <c r="E3077" t="s">
        <v>667</v>
      </c>
      <c r="F3077" t="s">
        <v>12421</v>
      </c>
      <c r="G3077">
        <v>3</v>
      </c>
      <c r="H3077" t="s">
        <v>37068</v>
      </c>
      <c r="J3077">
        <v>3</v>
      </c>
      <c r="K3077" t="s">
        <v>37173</v>
      </c>
      <c r="L3077" t="s">
        <v>37201</v>
      </c>
      <c r="M3077" t="s">
        <v>37236</v>
      </c>
      <c r="N3077" t="s">
        <v>37097</v>
      </c>
      <c r="O3077" t="s">
        <v>37098</v>
      </c>
      <c r="P3077" t="s">
        <v>37621</v>
      </c>
      <c r="Q3077">
        <v>41.972000000000001</v>
      </c>
      <c r="R3077">
        <v>140.66909999999999</v>
      </c>
      <c r="S3077">
        <v>11</v>
      </c>
      <c r="T3077">
        <v>13.0213631739572</v>
      </c>
      <c r="U3077">
        <v>52.384054099548401</v>
      </c>
      <c r="V3077">
        <v>50</v>
      </c>
      <c r="W3077">
        <v>13</v>
      </c>
    </row>
    <row r="3078" spans="1:24">
      <c r="A3078" t="s">
        <v>37619</v>
      </c>
      <c r="B3078" t="s">
        <v>12418</v>
      </c>
      <c r="C3078" t="s">
        <v>12419</v>
      </c>
      <c r="D3078">
        <v>1994</v>
      </c>
      <c r="E3078" t="s">
        <v>667</v>
      </c>
      <c r="F3078" t="s">
        <v>12421</v>
      </c>
      <c r="G3078">
        <v>3</v>
      </c>
      <c r="H3078" t="s">
        <v>37068</v>
      </c>
      <c r="J3078">
        <v>3</v>
      </c>
      <c r="K3078" t="s">
        <v>37173</v>
      </c>
      <c r="L3078" t="s">
        <v>37201</v>
      </c>
      <c r="M3078" t="s">
        <v>37236</v>
      </c>
      <c r="N3078" t="s">
        <v>37097</v>
      </c>
      <c r="O3078" t="s">
        <v>37098</v>
      </c>
      <c r="P3078" t="s">
        <v>37621</v>
      </c>
      <c r="Q3078">
        <v>41.972000000000001</v>
      </c>
      <c r="R3078">
        <v>140.66909999999999</v>
      </c>
      <c r="S3078">
        <v>11</v>
      </c>
      <c r="T3078">
        <v>13.977619532044701</v>
      </c>
      <c r="U3078">
        <v>12.498993683994801</v>
      </c>
      <c r="V3078">
        <v>50</v>
      </c>
      <c r="W3078">
        <v>14</v>
      </c>
    </row>
    <row r="3079" spans="1:24">
      <c r="A3079" t="s">
        <v>37619</v>
      </c>
      <c r="B3079" t="s">
        <v>12418</v>
      </c>
      <c r="C3079" t="s">
        <v>12419</v>
      </c>
      <c r="D3079">
        <v>1994</v>
      </c>
      <c r="E3079" t="s">
        <v>667</v>
      </c>
      <c r="F3079" t="s">
        <v>12421</v>
      </c>
      <c r="G3079">
        <v>3</v>
      </c>
      <c r="H3079" t="s">
        <v>37068</v>
      </c>
      <c r="J3079">
        <v>3</v>
      </c>
      <c r="K3079" t="s">
        <v>37173</v>
      </c>
      <c r="L3079" t="s">
        <v>37201</v>
      </c>
      <c r="M3079" t="s">
        <v>37236</v>
      </c>
      <c r="N3079" t="s">
        <v>37097</v>
      </c>
      <c r="O3079" t="s">
        <v>37098</v>
      </c>
      <c r="P3079" t="s">
        <v>37621</v>
      </c>
      <c r="Q3079">
        <v>41.972000000000001</v>
      </c>
      <c r="R3079">
        <v>140.66909999999999</v>
      </c>
      <c r="S3079">
        <v>11</v>
      </c>
      <c r="T3079">
        <v>15.991861648016201</v>
      </c>
      <c r="U3079">
        <v>0.359346297123039</v>
      </c>
      <c r="V3079">
        <v>50</v>
      </c>
      <c r="W3079">
        <v>16</v>
      </c>
    </row>
    <row r="3080" spans="1:24">
      <c r="A3080" t="s">
        <v>37619</v>
      </c>
      <c r="B3080" t="s">
        <v>12418</v>
      </c>
      <c r="C3080" t="s">
        <v>12419</v>
      </c>
      <c r="D3080">
        <v>1994</v>
      </c>
      <c r="E3080" t="s">
        <v>667</v>
      </c>
      <c r="F3080" t="s">
        <v>12421</v>
      </c>
      <c r="G3080">
        <v>3</v>
      </c>
      <c r="H3080" t="s">
        <v>37068</v>
      </c>
      <c r="J3080">
        <v>3</v>
      </c>
      <c r="K3080" t="s">
        <v>37173</v>
      </c>
      <c r="L3080" t="s">
        <v>37201</v>
      </c>
      <c r="M3080" t="s">
        <v>37236</v>
      </c>
      <c r="N3080" t="s">
        <v>37097</v>
      </c>
      <c r="O3080" t="s">
        <v>37098</v>
      </c>
      <c r="P3080" t="s">
        <v>37621</v>
      </c>
      <c r="Q3080">
        <v>41.972000000000001</v>
      </c>
      <c r="R3080">
        <v>140.66909999999999</v>
      </c>
      <c r="S3080">
        <v>11</v>
      </c>
      <c r="T3080">
        <v>18.0264496439471</v>
      </c>
      <c r="U3080">
        <v>0.450829570321374</v>
      </c>
      <c r="V3080">
        <v>50</v>
      </c>
      <c r="W3080">
        <v>18</v>
      </c>
    </row>
    <row r="3081" spans="1:24" hidden="1">
      <c r="A3081" t="s">
        <v>37619</v>
      </c>
      <c r="B3081" t="s">
        <v>12418</v>
      </c>
      <c r="C3081" t="s">
        <v>12419</v>
      </c>
      <c r="D3081">
        <v>1994</v>
      </c>
      <c r="E3081" t="s">
        <v>667</v>
      </c>
      <c r="F3081" t="s">
        <v>12421</v>
      </c>
      <c r="G3081">
        <v>3</v>
      </c>
      <c r="H3081" t="s">
        <v>37068</v>
      </c>
      <c r="J3081">
        <v>3</v>
      </c>
      <c r="K3081" t="s">
        <v>37173</v>
      </c>
      <c r="L3081" t="s">
        <v>37201</v>
      </c>
      <c r="M3081" t="s">
        <v>37236</v>
      </c>
      <c r="N3081" t="s">
        <v>37097</v>
      </c>
      <c r="O3081" t="s">
        <v>37098</v>
      </c>
      <c r="P3081" t="s">
        <v>37622</v>
      </c>
      <c r="Q3081">
        <v>30.340287</v>
      </c>
      <c r="R3081">
        <v>130.52238500000001</v>
      </c>
      <c r="S3081">
        <v>9</v>
      </c>
      <c r="T3081">
        <v>4.0081383519837201</v>
      </c>
      <c r="U3081">
        <v>35.791732839567601</v>
      </c>
      <c r="V3081">
        <v>50</v>
      </c>
      <c r="W3081">
        <v>4</v>
      </c>
      <c r="X3081" t="s">
        <v>13429</v>
      </c>
    </row>
    <row r="3082" spans="1:24">
      <c r="A3082" t="s">
        <v>37619</v>
      </c>
      <c r="B3082" t="s">
        <v>12418</v>
      </c>
      <c r="C3082" t="s">
        <v>12419</v>
      </c>
      <c r="D3082">
        <v>1994</v>
      </c>
      <c r="E3082" t="s">
        <v>667</v>
      </c>
      <c r="F3082" t="s">
        <v>12421</v>
      </c>
      <c r="G3082">
        <v>3</v>
      </c>
      <c r="H3082" t="s">
        <v>37068</v>
      </c>
      <c r="J3082">
        <v>3</v>
      </c>
      <c r="K3082" t="s">
        <v>37173</v>
      </c>
      <c r="L3082" t="s">
        <v>37201</v>
      </c>
      <c r="M3082" t="s">
        <v>37236</v>
      </c>
      <c r="N3082" t="s">
        <v>37097</v>
      </c>
      <c r="O3082" t="s">
        <v>37098</v>
      </c>
      <c r="P3082" t="s">
        <v>37622</v>
      </c>
      <c r="Q3082">
        <v>30.340287</v>
      </c>
      <c r="R3082">
        <v>130.52238500000001</v>
      </c>
      <c r="S3082">
        <v>9</v>
      </c>
      <c r="T3082">
        <v>6.0223804679552302</v>
      </c>
      <c r="U3082">
        <v>33.184459553415202</v>
      </c>
      <c r="V3082">
        <v>50</v>
      </c>
      <c r="W3082">
        <v>6</v>
      </c>
    </row>
    <row r="3083" spans="1:24">
      <c r="A3083" t="s">
        <v>37619</v>
      </c>
      <c r="B3083" t="s">
        <v>12418</v>
      </c>
      <c r="C3083" t="s">
        <v>12419</v>
      </c>
      <c r="D3083">
        <v>1994</v>
      </c>
      <c r="E3083" t="s">
        <v>667</v>
      </c>
      <c r="F3083" t="s">
        <v>12421</v>
      </c>
      <c r="G3083">
        <v>3</v>
      </c>
      <c r="H3083" t="s">
        <v>37068</v>
      </c>
      <c r="J3083">
        <v>3</v>
      </c>
      <c r="K3083" t="s">
        <v>37173</v>
      </c>
      <c r="L3083" t="s">
        <v>37201</v>
      </c>
      <c r="M3083" t="s">
        <v>37236</v>
      </c>
      <c r="N3083" t="s">
        <v>37097</v>
      </c>
      <c r="O3083" t="s">
        <v>37098</v>
      </c>
      <c r="P3083" t="s">
        <v>37622</v>
      </c>
      <c r="Q3083">
        <v>30.340287</v>
      </c>
      <c r="R3083">
        <v>130.52238500000001</v>
      </c>
      <c r="S3083">
        <v>9</v>
      </c>
      <c r="T3083">
        <v>7.9959308240081297</v>
      </c>
      <c r="U3083">
        <v>35.791183939928402</v>
      </c>
      <c r="V3083">
        <v>50</v>
      </c>
      <c r="W3083">
        <v>8</v>
      </c>
    </row>
    <row r="3084" spans="1:24">
      <c r="A3084" t="s">
        <v>37619</v>
      </c>
      <c r="B3084" t="s">
        <v>12418</v>
      </c>
      <c r="C3084" t="s">
        <v>12419</v>
      </c>
      <c r="D3084">
        <v>1994</v>
      </c>
      <c r="E3084" t="s">
        <v>667</v>
      </c>
      <c r="F3084" t="s">
        <v>12421</v>
      </c>
      <c r="G3084">
        <v>3</v>
      </c>
      <c r="H3084" t="s">
        <v>37068</v>
      </c>
      <c r="J3084">
        <v>3</v>
      </c>
      <c r="K3084" t="s">
        <v>37173</v>
      </c>
      <c r="L3084" t="s">
        <v>37201</v>
      </c>
      <c r="M3084" t="s">
        <v>37236</v>
      </c>
      <c r="N3084" t="s">
        <v>37097</v>
      </c>
      <c r="O3084" t="s">
        <v>37098</v>
      </c>
      <c r="P3084" t="s">
        <v>37622</v>
      </c>
      <c r="Q3084">
        <v>30.340287</v>
      </c>
      <c r="R3084">
        <v>130.52238500000001</v>
      </c>
      <c r="S3084">
        <v>9</v>
      </c>
      <c r="T3084">
        <v>9.0335707019328506</v>
      </c>
      <c r="U3084">
        <v>48.427768466813497</v>
      </c>
      <c r="V3084">
        <v>50</v>
      </c>
      <c r="W3084">
        <v>9</v>
      </c>
    </row>
    <row r="3085" spans="1:24">
      <c r="A3085" t="s">
        <v>37619</v>
      </c>
      <c r="B3085" t="s">
        <v>12418</v>
      </c>
      <c r="C3085" t="s">
        <v>12419</v>
      </c>
      <c r="D3085">
        <v>1994</v>
      </c>
      <c r="E3085" t="s">
        <v>667</v>
      </c>
      <c r="F3085" t="s">
        <v>12421</v>
      </c>
      <c r="G3085">
        <v>3</v>
      </c>
      <c r="H3085" t="s">
        <v>37068</v>
      </c>
      <c r="J3085">
        <v>3</v>
      </c>
      <c r="K3085" t="s">
        <v>37173</v>
      </c>
      <c r="L3085" t="s">
        <v>37201</v>
      </c>
      <c r="M3085" t="s">
        <v>37236</v>
      </c>
      <c r="N3085" t="s">
        <v>37097</v>
      </c>
      <c r="O3085" t="s">
        <v>37098</v>
      </c>
      <c r="P3085" t="s">
        <v>37622</v>
      </c>
      <c r="Q3085">
        <v>30.340287</v>
      </c>
      <c r="R3085">
        <v>130.52238500000001</v>
      </c>
      <c r="S3085">
        <v>9</v>
      </c>
      <c r="T3085">
        <v>9.9898270600203407</v>
      </c>
      <c r="U3085">
        <v>14.477959849821</v>
      </c>
      <c r="V3085">
        <v>50</v>
      </c>
      <c r="W3085">
        <v>10</v>
      </c>
    </row>
    <row r="3086" spans="1:24">
      <c r="A3086" t="s">
        <v>37619</v>
      </c>
      <c r="B3086" t="s">
        <v>12418</v>
      </c>
      <c r="C3086" t="s">
        <v>12419</v>
      </c>
      <c r="D3086">
        <v>1994</v>
      </c>
      <c r="E3086" t="s">
        <v>667</v>
      </c>
      <c r="F3086" t="s">
        <v>12421</v>
      </c>
      <c r="G3086">
        <v>3</v>
      </c>
      <c r="H3086" t="s">
        <v>37068</v>
      </c>
      <c r="J3086">
        <v>3</v>
      </c>
      <c r="K3086" t="s">
        <v>37173</v>
      </c>
      <c r="L3086" t="s">
        <v>37201</v>
      </c>
      <c r="M3086" t="s">
        <v>37236</v>
      </c>
      <c r="N3086" t="s">
        <v>37097</v>
      </c>
      <c r="O3086" t="s">
        <v>37098</v>
      </c>
      <c r="P3086" t="s">
        <v>37622</v>
      </c>
      <c r="Q3086">
        <v>30.340287</v>
      </c>
      <c r="R3086">
        <v>130.52238500000001</v>
      </c>
      <c r="S3086">
        <v>9</v>
      </c>
      <c r="T3086">
        <v>11.0071210579857</v>
      </c>
      <c r="U3086">
        <v>4.8114712705929099</v>
      </c>
      <c r="V3086">
        <v>50</v>
      </c>
      <c r="W3086">
        <v>11</v>
      </c>
    </row>
    <row r="3087" spans="1:24">
      <c r="A3087" t="s">
        <v>37619</v>
      </c>
      <c r="B3087" t="s">
        <v>12418</v>
      </c>
      <c r="C3087" t="s">
        <v>12419</v>
      </c>
      <c r="D3087">
        <v>1994</v>
      </c>
      <c r="E3087" t="s">
        <v>667</v>
      </c>
      <c r="F3087" t="s">
        <v>12421</v>
      </c>
      <c r="G3087">
        <v>3</v>
      </c>
      <c r="H3087" t="s">
        <v>37068</v>
      </c>
      <c r="J3087">
        <v>3</v>
      </c>
      <c r="K3087" t="s">
        <v>37173</v>
      </c>
      <c r="L3087" t="s">
        <v>37201</v>
      </c>
      <c r="M3087" t="s">
        <v>37236</v>
      </c>
      <c r="N3087" t="s">
        <v>37097</v>
      </c>
      <c r="O3087" t="s">
        <v>37098</v>
      </c>
      <c r="P3087" t="s">
        <v>37622</v>
      </c>
      <c r="Q3087">
        <v>30.340287</v>
      </c>
      <c r="R3087">
        <v>130.52238500000001</v>
      </c>
      <c r="S3087">
        <v>9</v>
      </c>
      <c r="T3087">
        <v>12.024415055951099</v>
      </c>
      <c r="U3087">
        <v>0.54066614460212703</v>
      </c>
      <c r="V3087">
        <v>50</v>
      </c>
      <c r="W3087">
        <v>12</v>
      </c>
    </row>
    <row r="3088" spans="1:24">
      <c r="A3088" t="s">
        <v>37619</v>
      </c>
      <c r="B3088" t="s">
        <v>12418</v>
      </c>
      <c r="C3088" t="s">
        <v>12419</v>
      </c>
      <c r="D3088">
        <v>1994</v>
      </c>
      <c r="E3088" t="s">
        <v>667</v>
      </c>
      <c r="F3088" t="s">
        <v>12421</v>
      </c>
      <c r="G3088">
        <v>3</v>
      </c>
      <c r="H3088" t="s">
        <v>37068</v>
      </c>
      <c r="J3088">
        <v>3</v>
      </c>
      <c r="K3088" t="s">
        <v>37173</v>
      </c>
      <c r="L3088" t="s">
        <v>37201</v>
      </c>
      <c r="M3088" t="s">
        <v>37236</v>
      </c>
      <c r="N3088" t="s">
        <v>37097</v>
      </c>
      <c r="O3088" t="s">
        <v>37098</v>
      </c>
      <c r="P3088" t="s">
        <v>37622</v>
      </c>
      <c r="Q3088">
        <v>30.340287</v>
      </c>
      <c r="R3088">
        <v>130.52238500000001</v>
      </c>
      <c r="S3088">
        <v>9</v>
      </c>
      <c r="T3088">
        <v>13.977619532044701</v>
      </c>
      <c r="U3088">
        <v>0.44863397176460701</v>
      </c>
      <c r="V3088">
        <v>50</v>
      </c>
      <c r="W3088">
        <v>14</v>
      </c>
    </row>
    <row r="3089" spans="1:23">
      <c r="A3089" t="s">
        <v>37619</v>
      </c>
      <c r="B3089" t="s">
        <v>12418</v>
      </c>
      <c r="C3089" t="s">
        <v>12419</v>
      </c>
      <c r="D3089">
        <v>1994</v>
      </c>
      <c r="E3089" t="s">
        <v>667</v>
      </c>
      <c r="F3089" t="s">
        <v>12421</v>
      </c>
      <c r="G3089">
        <v>3</v>
      </c>
      <c r="H3089" t="s">
        <v>37068</v>
      </c>
      <c r="J3089">
        <v>3</v>
      </c>
      <c r="K3089" t="s">
        <v>37173</v>
      </c>
      <c r="L3089" t="s">
        <v>37201</v>
      </c>
      <c r="M3089" t="s">
        <v>37236</v>
      </c>
      <c r="N3089" t="s">
        <v>37097</v>
      </c>
      <c r="O3089" t="s">
        <v>37098</v>
      </c>
      <c r="P3089" t="s">
        <v>37622</v>
      </c>
      <c r="Q3089">
        <v>30.340287</v>
      </c>
      <c r="R3089">
        <v>130.52238500000001</v>
      </c>
      <c r="S3089">
        <v>9</v>
      </c>
      <c r="T3089">
        <v>14.9949135300101</v>
      </c>
      <c r="U3089">
        <v>1.7533684141191599</v>
      </c>
      <c r="V3089">
        <v>50</v>
      </c>
      <c r="W3089">
        <v>15</v>
      </c>
    </row>
    <row r="3090" spans="1:23">
      <c r="A3090" t="s">
        <v>37623</v>
      </c>
      <c r="B3090" t="s">
        <v>11391</v>
      </c>
      <c r="C3090" t="s">
        <v>11392</v>
      </c>
      <c r="D3090">
        <v>1998</v>
      </c>
      <c r="E3090" t="s">
        <v>667</v>
      </c>
      <c r="F3090" t="s">
        <v>11394</v>
      </c>
      <c r="G3090">
        <v>4</v>
      </c>
      <c r="H3090" t="s">
        <v>13451</v>
      </c>
      <c r="J3090">
        <v>4</v>
      </c>
      <c r="K3090" t="s">
        <v>37173</v>
      </c>
      <c r="L3090" t="s">
        <v>37470</v>
      </c>
      <c r="M3090" t="s">
        <v>37624</v>
      </c>
      <c r="N3090" t="s">
        <v>37131</v>
      </c>
      <c r="O3090" t="s">
        <v>37319</v>
      </c>
      <c r="P3090" t="s">
        <v>37180</v>
      </c>
      <c r="Q3090">
        <v>31.596536</v>
      </c>
      <c r="R3090">
        <v>130.55710999999999</v>
      </c>
      <c r="S3090">
        <v>8</v>
      </c>
      <c r="T3090">
        <v>10.9743589743589</v>
      </c>
      <c r="U3090">
        <v>97.933884297520606</v>
      </c>
      <c r="V3090" t="s">
        <v>37319</v>
      </c>
      <c r="W3090">
        <v>11</v>
      </c>
    </row>
    <row r="3091" spans="1:23">
      <c r="A3091" t="s">
        <v>37623</v>
      </c>
      <c r="B3091" t="s">
        <v>11391</v>
      </c>
      <c r="C3091" t="s">
        <v>11392</v>
      </c>
      <c r="D3091">
        <v>1998</v>
      </c>
      <c r="E3091" t="s">
        <v>667</v>
      </c>
      <c r="F3091" t="s">
        <v>11394</v>
      </c>
      <c r="G3091">
        <v>4</v>
      </c>
      <c r="H3091" t="s">
        <v>13451</v>
      </c>
      <c r="J3091">
        <v>4</v>
      </c>
      <c r="K3091" t="s">
        <v>37173</v>
      </c>
      <c r="L3091" t="s">
        <v>37470</v>
      </c>
      <c r="M3091" t="s">
        <v>37624</v>
      </c>
      <c r="N3091" t="s">
        <v>37131</v>
      </c>
      <c r="O3091" t="s">
        <v>37319</v>
      </c>
      <c r="P3091" t="s">
        <v>37180</v>
      </c>
      <c r="Q3091">
        <v>31.596536</v>
      </c>
      <c r="R3091">
        <v>130.55710999999999</v>
      </c>
      <c r="S3091">
        <v>8</v>
      </c>
      <c r="T3091">
        <v>11.9743589743589</v>
      </c>
      <c r="U3091">
        <v>93.388429752066102</v>
      </c>
      <c r="V3091" t="s">
        <v>37319</v>
      </c>
      <c r="W3091">
        <v>12</v>
      </c>
    </row>
    <row r="3092" spans="1:23">
      <c r="A3092" t="s">
        <v>37623</v>
      </c>
      <c r="B3092" t="s">
        <v>11391</v>
      </c>
      <c r="C3092" t="s">
        <v>11392</v>
      </c>
      <c r="D3092">
        <v>1998</v>
      </c>
      <c r="E3092" t="s">
        <v>667</v>
      </c>
      <c r="F3092" t="s">
        <v>11394</v>
      </c>
      <c r="G3092">
        <v>4</v>
      </c>
      <c r="H3092" t="s">
        <v>13451</v>
      </c>
      <c r="J3092">
        <v>4</v>
      </c>
      <c r="K3092" t="s">
        <v>37173</v>
      </c>
      <c r="L3092" t="s">
        <v>37470</v>
      </c>
      <c r="M3092" t="s">
        <v>37624</v>
      </c>
      <c r="N3092" t="s">
        <v>37131</v>
      </c>
      <c r="O3092" t="s">
        <v>37319</v>
      </c>
      <c r="P3092" t="s">
        <v>37180</v>
      </c>
      <c r="Q3092">
        <v>31.596536</v>
      </c>
      <c r="R3092">
        <v>130.55710999999999</v>
      </c>
      <c r="S3092">
        <v>8</v>
      </c>
      <c r="T3092">
        <v>12.0000221923037</v>
      </c>
      <c r="U3092">
        <v>99.6108949416342</v>
      </c>
      <c r="V3092" t="s">
        <v>37319</v>
      </c>
      <c r="W3092">
        <v>12</v>
      </c>
    </row>
    <row r="3093" spans="1:23">
      <c r="A3093" t="s">
        <v>37623</v>
      </c>
      <c r="B3093" t="s">
        <v>11391</v>
      </c>
      <c r="C3093" t="s">
        <v>11392</v>
      </c>
      <c r="D3093">
        <v>1998</v>
      </c>
      <c r="E3093" t="s">
        <v>667</v>
      </c>
      <c r="F3093" t="s">
        <v>11394</v>
      </c>
      <c r="G3093">
        <v>4</v>
      </c>
      <c r="H3093" t="s">
        <v>13451</v>
      </c>
      <c r="J3093">
        <v>4</v>
      </c>
      <c r="K3093" t="s">
        <v>37173</v>
      </c>
      <c r="L3093" t="s">
        <v>37470</v>
      </c>
      <c r="M3093" t="s">
        <v>37624</v>
      </c>
      <c r="N3093" t="s">
        <v>37131</v>
      </c>
      <c r="O3093" t="s">
        <v>37319</v>
      </c>
      <c r="P3093" t="s">
        <v>37180</v>
      </c>
      <c r="Q3093">
        <v>31.596536</v>
      </c>
      <c r="R3093">
        <v>130.55710999999999</v>
      </c>
      <c r="S3093">
        <v>8</v>
      </c>
      <c r="T3093">
        <v>12.4965306031868</v>
      </c>
      <c r="U3093">
        <v>94.163424124513597</v>
      </c>
      <c r="V3093" t="s">
        <v>37319</v>
      </c>
      <c r="W3093">
        <v>12.5</v>
      </c>
    </row>
    <row r="3094" spans="1:23">
      <c r="A3094" t="s">
        <v>37623</v>
      </c>
      <c r="B3094" t="s">
        <v>11391</v>
      </c>
      <c r="C3094" t="s">
        <v>11392</v>
      </c>
      <c r="D3094">
        <v>1998</v>
      </c>
      <c r="E3094" t="s">
        <v>667</v>
      </c>
      <c r="F3094" t="s">
        <v>11394</v>
      </c>
      <c r="G3094">
        <v>4</v>
      </c>
      <c r="H3094" t="s">
        <v>13451</v>
      </c>
      <c r="J3094">
        <v>4</v>
      </c>
      <c r="K3094" t="s">
        <v>37173</v>
      </c>
      <c r="L3094" t="s">
        <v>37470</v>
      </c>
      <c r="M3094" t="s">
        <v>37624</v>
      </c>
      <c r="N3094" t="s">
        <v>37131</v>
      </c>
      <c r="O3094" t="s">
        <v>37319</v>
      </c>
      <c r="P3094" t="s">
        <v>37180</v>
      </c>
      <c r="Q3094">
        <v>31.596536</v>
      </c>
      <c r="R3094">
        <v>130.55710999999999</v>
      </c>
      <c r="S3094">
        <v>8</v>
      </c>
      <c r="T3094">
        <v>13</v>
      </c>
      <c r="U3094">
        <v>52.066115702479301</v>
      </c>
      <c r="V3094" t="s">
        <v>37319</v>
      </c>
      <c r="W3094">
        <v>13</v>
      </c>
    </row>
    <row r="3095" spans="1:23">
      <c r="A3095" t="s">
        <v>37623</v>
      </c>
      <c r="B3095" t="s">
        <v>11391</v>
      </c>
      <c r="C3095" t="s">
        <v>11392</v>
      </c>
      <c r="D3095">
        <v>1998</v>
      </c>
      <c r="E3095" t="s">
        <v>667</v>
      </c>
      <c r="F3095" t="s">
        <v>11394</v>
      </c>
      <c r="G3095">
        <v>4</v>
      </c>
      <c r="H3095" t="s">
        <v>13451</v>
      </c>
      <c r="J3095">
        <v>4</v>
      </c>
      <c r="K3095" t="s">
        <v>37173</v>
      </c>
      <c r="L3095" t="s">
        <v>37470</v>
      </c>
      <c r="M3095" t="s">
        <v>37624</v>
      </c>
      <c r="N3095" t="s">
        <v>37131</v>
      </c>
      <c r="O3095" t="s">
        <v>37319</v>
      </c>
      <c r="P3095" t="s">
        <v>37180</v>
      </c>
      <c r="Q3095">
        <v>31.596536</v>
      </c>
      <c r="R3095">
        <v>130.55710999999999</v>
      </c>
      <c r="S3095">
        <v>8</v>
      </c>
      <c r="T3095">
        <v>13.0061324732582</v>
      </c>
      <c r="U3095">
        <v>59.143968871595298</v>
      </c>
      <c r="V3095" t="s">
        <v>37319</v>
      </c>
      <c r="W3095">
        <v>13</v>
      </c>
    </row>
    <row r="3096" spans="1:23">
      <c r="A3096" t="s">
        <v>37623</v>
      </c>
      <c r="B3096" t="s">
        <v>11391</v>
      </c>
      <c r="C3096" t="s">
        <v>11392</v>
      </c>
      <c r="D3096">
        <v>1998</v>
      </c>
      <c r="E3096" t="s">
        <v>667</v>
      </c>
      <c r="F3096" t="s">
        <v>11394</v>
      </c>
      <c r="G3096">
        <v>4</v>
      </c>
      <c r="H3096" t="s">
        <v>13451</v>
      </c>
      <c r="J3096">
        <v>4</v>
      </c>
      <c r="K3096" t="s">
        <v>37173</v>
      </c>
      <c r="L3096" t="s">
        <v>37470</v>
      </c>
      <c r="M3096" t="s">
        <v>37624</v>
      </c>
      <c r="N3096" t="s">
        <v>37131</v>
      </c>
      <c r="O3096" t="s">
        <v>37319</v>
      </c>
      <c r="P3096" t="s">
        <v>37180</v>
      </c>
      <c r="Q3096">
        <v>31.596536</v>
      </c>
      <c r="R3096">
        <v>130.55710999999999</v>
      </c>
      <c r="S3096">
        <v>8</v>
      </c>
      <c r="T3096">
        <v>13.5057034220532</v>
      </c>
      <c r="U3096">
        <v>0</v>
      </c>
      <c r="V3096" t="s">
        <v>37319</v>
      </c>
      <c r="W3096">
        <v>13.5</v>
      </c>
    </row>
    <row r="3097" spans="1:23">
      <c r="A3097" t="s">
        <v>37623</v>
      </c>
      <c r="B3097" t="s">
        <v>11391</v>
      </c>
      <c r="C3097" t="s">
        <v>11392</v>
      </c>
      <c r="D3097">
        <v>1998</v>
      </c>
      <c r="E3097" t="s">
        <v>667</v>
      </c>
      <c r="F3097" t="s">
        <v>11394</v>
      </c>
      <c r="G3097">
        <v>4</v>
      </c>
      <c r="H3097" t="s">
        <v>13451</v>
      </c>
      <c r="J3097">
        <v>4</v>
      </c>
      <c r="K3097" t="s">
        <v>37173</v>
      </c>
      <c r="L3097" t="s">
        <v>37470</v>
      </c>
      <c r="M3097" t="s">
        <v>37624</v>
      </c>
      <c r="N3097" t="s">
        <v>37131</v>
      </c>
      <c r="O3097" t="s">
        <v>37319</v>
      </c>
      <c r="P3097" t="s">
        <v>37180</v>
      </c>
      <c r="Q3097">
        <v>31.596536</v>
      </c>
      <c r="R3097">
        <v>130.55710999999999</v>
      </c>
      <c r="S3097">
        <v>8</v>
      </c>
      <c r="T3097">
        <v>14.0128205128205</v>
      </c>
      <c r="U3097">
        <v>2.8925619834710599</v>
      </c>
      <c r="V3097" t="s">
        <v>37319</v>
      </c>
      <c r="W3097">
        <v>14</v>
      </c>
    </row>
    <row r="3098" spans="1:23">
      <c r="A3098" t="s">
        <v>37623</v>
      </c>
      <c r="B3098" t="s">
        <v>11391</v>
      </c>
      <c r="C3098" t="s">
        <v>11392</v>
      </c>
      <c r="D3098">
        <v>1998</v>
      </c>
      <c r="E3098" t="s">
        <v>667</v>
      </c>
      <c r="F3098" t="s">
        <v>11394</v>
      </c>
      <c r="G3098">
        <v>4</v>
      </c>
      <c r="H3098" t="s">
        <v>13451</v>
      </c>
      <c r="J3098">
        <v>4</v>
      </c>
      <c r="K3098" t="s">
        <v>37173</v>
      </c>
      <c r="L3098" t="s">
        <v>37470</v>
      </c>
      <c r="M3098" t="s">
        <v>37624</v>
      </c>
      <c r="N3098" t="s">
        <v>37131</v>
      </c>
      <c r="O3098" t="s">
        <v>37319</v>
      </c>
      <c r="P3098" t="s">
        <v>37625</v>
      </c>
      <c r="Q3098">
        <v>34.826932999999997</v>
      </c>
      <c r="R3098">
        <v>135.470461</v>
      </c>
      <c r="S3098">
        <v>8</v>
      </c>
      <c r="T3098">
        <v>10.9871794871794</v>
      </c>
      <c r="U3098">
        <v>99.586776859504099</v>
      </c>
      <c r="V3098" t="s">
        <v>37319</v>
      </c>
      <c r="W3098">
        <v>11</v>
      </c>
    </row>
    <row r="3099" spans="1:23">
      <c r="A3099" t="s">
        <v>37623</v>
      </c>
      <c r="B3099" t="s">
        <v>11391</v>
      </c>
      <c r="C3099" t="s">
        <v>11392</v>
      </c>
      <c r="D3099">
        <v>1998</v>
      </c>
      <c r="E3099" t="s">
        <v>667</v>
      </c>
      <c r="F3099" t="s">
        <v>11394</v>
      </c>
      <c r="G3099">
        <v>4</v>
      </c>
      <c r="H3099" t="s">
        <v>13451</v>
      </c>
      <c r="J3099">
        <v>4</v>
      </c>
      <c r="K3099" t="s">
        <v>37173</v>
      </c>
      <c r="L3099" t="s">
        <v>37470</v>
      </c>
      <c r="M3099" t="s">
        <v>37624</v>
      </c>
      <c r="N3099" t="s">
        <v>37131</v>
      </c>
      <c r="O3099" t="s">
        <v>37319</v>
      </c>
      <c r="P3099" t="s">
        <v>37625</v>
      </c>
      <c r="Q3099">
        <v>34.826932999999997</v>
      </c>
      <c r="R3099">
        <v>135.470461</v>
      </c>
      <c r="S3099">
        <v>8</v>
      </c>
      <c r="T3099">
        <v>12</v>
      </c>
      <c r="U3099">
        <v>95.041322314049594</v>
      </c>
      <c r="V3099" t="s">
        <v>37319</v>
      </c>
      <c r="W3099">
        <v>12</v>
      </c>
    </row>
    <row r="3100" spans="1:23">
      <c r="A3100" t="s">
        <v>37623</v>
      </c>
      <c r="B3100" t="s">
        <v>11391</v>
      </c>
      <c r="C3100" t="s">
        <v>11392</v>
      </c>
      <c r="D3100">
        <v>1998</v>
      </c>
      <c r="E3100" t="s">
        <v>667</v>
      </c>
      <c r="F3100" t="s">
        <v>11394</v>
      </c>
      <c r="G3100">
        <v>4</v>
      </c>
      <c r="H3100" t="s">
        <v>13451</v>
      </c>
      <c r="J3100">
        <v>4</v>
      </c>
      <c r="K3100" t="s">
        <v>37173</v>
      </c>
      <c r="L3100" t="s">
        <v>37470</v>
      </c>
      <c r="M3100" t="s">
        <v>37624</v>
      </c>
      <c r="N3100" t="s">
        <v>37131</v>
      </c>
      <c r="O3100" t="s">
        <v>37319</v>
      </c>
      <c r="P3100" t="s">
        <v>37625</v>
      </c>
      <c r="Q3100">
        <v>34.826932999999997</v>
      </c>
      <c r="R3100">
        <v>135.470461</v>
      </c>
      <c r="S3100">
        <v>8</v>
      </c>
      <c r="T3100">
        <v>11.994681650190699</v>
      </c>
      <c r="U3100">
        <v>91.121060064300906</v>
      </c>
      <c r="V3100" t="s">
        <v>37319</v>
      </c>
      <c r="W3100">
        <v>12</v>
      </c>
    </row>
    <row r="3101" spans="1:23">
      <c r="A3101" t="s">
        <v>37623</v>
      </c>
      <c r="B3101" t="s">
        <v>11391</v>
      </c>
      <c r="C3101" t="s">
        <v>11392</v>
      </c>
      <c r="D3101">
        <v>1998</v>
      </c>
      <c r="E3101" t="s">
        <v>667</v>
      </c>
      <c r="F3101" t="s">
        <v>11394</v>
      </c>
      <c r="G3101">
        <v>4</v>
      </c>
      <c r="H3101" t="s">
        <v>13451</v>
      </c>
      <c r="J3101">
        <v>4</v>
      </c>
      <c r="K3101" t="s">
        <v>37173</v>
      </c>
      <c r="L3101" t="s">
        <v>37470</v>
      </c>
      <c r="M3101" t="s">
        <v>37624</v>
      </c>
      <c r="N3101" t="s">
        <v>37131</v>
      </c>
      <c r="O3101" t="s">
        <v>37319</v>
      </c>
      <c r="P3101" t="s">
        <v>37625</v>
      </c>
      <c r="Q3101">
        <v>34.826932999999997</v>
      </c>
      <c r="R3101">
        <v>135.470461</v>
      </c>
      <c r="S3101">
        <v>8</v>
      </c>
      <c r="T3101">
        <v>12.4965671103632</v>
      </c>
      <c r="U3101">
        <v>92.150175775968194</v>
      </c>
      <c r="V3101" t="s">
        <v>37319</v>
      </c>
      <c r="W3101">
        <v>12.5</v>
      </c>
    </row>
    <row r="3102" spans="1:23">
      <c r="A3102" t="s">
        <v>37623</v>
      </c>
      <c r="B3102" t="s">
        <v>11391</v>
      </c>
      <c r="C3102" t="s">
        <v>11392</v>
      </c>
      <c r="D3102">
        <v>1998</v>
      </c>
      <c r="E3102" t="s">
        <v>667</v>
      </c>
      <c r="F3102" t="s">
        <v>11394</v>
      </c>
      <c r="G3102">
        <v>4</v>
      </c>
      <c r="H3102" t="s">
        <v>13451</v>
      </c>
      <c r="J3102">
        <v>4</v>
      </c>
      <c r="K3102" t="s">
        <v>37173</v>
      </c>
      <c r="L3102" t="s">
        <v>37470</v>
      </c>
      <c r="M3102" t="s">
        <v>37624</v>
      </c>
      <c r="N3102" t="s">
        <v>37131</v>
      </c>
      <c r="O3102" t="s">
        <v>37319</v>
      </c>
      <c r="P3102" t="s">
        <v>37625</v>
      </c>
      <c r="Q3102">
        <v>34.826932999999997</v>
      </c>
      <c r="R3102">
        <v>135.470461</v>
      </c>
      <c r="S3102">
        <v>8</v>
      </c>
      <c r="T3102">
        <v>13</v>
      </c>
      <c r="U3102">
        <v>53.719008264462801</v>
      </c>
      <c r="V3102" t="s">
        <v>37319</v>
      </c>
      <c r="W3102">
        <v>13</v>
      </c>
    </row>
    <row r="3103" spans="1:23">
      <c r="A3103" t="s">
        <v>37623</v>
      </c>
      <c r="B3103" t="s">
        <v>11391</v>
      </c>
      <c r="C3103" t="s">
        <v>11392</v>
      </c>
      <c r="D3103">
        <v>1998</v>
      </c>
      <c r="E3103" t="s">
        <v>667</v>
      </c>
      <c r="F3103" t="s">
        <v>11394</v>
      </c>
      <c r="G3103">
        <v>4</v>
      </c>
      <c r="H3103" t="s">
        <v>13451</v>
      </c>
      <c r="J3103">
        <v>4</v>
      </c>
      <c r="K3103" t="s">
        <v>37173</v>
      </c>
      <c r="L3103" t="s">
        <v>37470</v>
      </c>
      <c r="M3103" t="s">
        <v>37624</v>
      </c>
      <c r="N3103" t="s">
        <v>37131</v>
      </c>
      <c r="O3103" t="s">
        <v>37319</v>
      </c>
      <c r="P3103" t="s">
        <v>37625</v>
      </c>
      <c r="Q3103">
        <v>34.826932999999997</v>
      </c>
      <c r="R3103">
        <v>135.470461</v>
      </c>
      <c r="S3103">
        <v>8</v>
      </c>
      <c r="T3103">
        <v>12.994328595895499</v>
      </c>
      <c r="U3103">
        <v>63.836723656140101</v>
      </c>
      <c r="V3103" t="s">
        <v>37319</v>
      </c>
      <c r="W3103">
        <v>13</v>
      </c>
    </row>
    <row r="3104" spans="1:23">
      <c r="A3104" t="s">
        <v>37623</v>
      </c>
      <c r="B3104" t="s">
        <v>11391</v>
      </c>
      <c r="C3104" t="s">
        <v>11392</v>
      </c>
      <c r="D3104">
        <v>1998</v>
      </c>
      <c r="E3104" t="s">
        <v>667</v>
      </c>
      <c r="F3104" t="s">
        <v>11394</v>
      </c>
      <c r="G3104">
        <v>4</v>
      </c>
      <c r="H3104" t="s">
        <v>13451</v>
      </c>
      <c r="J3104">
        <v>4</v>
      </c>
      <c r="K3104" t="s">
        <v>37173</v>
      </c>
      <c r="L3104" t="s">
        <v>37470</v>
      </c>
      <c r="M3104" t="s">
        <v>37624</v>
      </c>
      <c r="N3104" t="s">
        <v>37131</v>
      </c>
      <c r="O3104" t="s">
        <v>37319</v>
      </c>
      <c r="P3104" t="s">
        <v>37625</v>
      </c>
      <c r="Q3104">
        <v>34.826932999999997</v>
      </c>
      <c r="R3104">
        <v>135.470461</v>
      </c>
      <c r="S3104">
        <v>8</v>
      </c>
      <c r="T3104">
        <v>13.5037634085514</v>
      </c>
      <c r="U3104">
        <v>35.520266818905696</v>
      </c>
      <c r="V3104" t="s">
        <v>37319</v>
      </c>
      <c r="W3104">
        <v>13.5</v>
      </c>
    </row>
    <row r="3105" spans="1:23">
      <c r="A3105" t="s">
        <v>37623</v>
      </c>
      <c r="B3105" t="s">
        <v>11391</v>
      </c>
      <c r="C3105" t="s">
        <v>11392</v>
      </c>
      <c r="D3105">
        <v>1998</v>
      </c>
      <c r="E3105" t="s">
        <v>667</v>
      </c>
      <c r="F3105" t="s">
        <v>11394</v>
      </c>
      <c r="G3105">
        <v>4</v>
      </c>
      <c r="H3105" t="s">
        <v>13451</v>
      </c>
      <c r="J3105">
        <v>4</v>
      </c>
      <c r="K3105" t="s">
        <v>37173</v>
      </c>
      <c r="L3105" t="s">
        <v>37470</v>
      </c>
      <c r="M3105" t="s">
        <v>37624</v>
      </c>
      <c r="N3105" t="s">
        <v>37131</v>
      </c>
      <c r="O3105" t="s">
        <v>37319</v>
      </c>
      <c r="P3105" t="s">
        <v>37625</v>
      </c>
      <c r="Q3105">
        <v>34.826932999999997</v>
      </c>
      <c r="R3105">
        <v>135.470461</v>
      </c>
      <c r="S3105">
        <v>8</v>
      </c>
      <c r="T3105">
        <v>14</v>
      </c>
      <c r="U3105">
        <v>0.82644628099173101</v>
      </c>
      <c r="V3105" t="s">
        <v>37319</v>
      </c>
      <c r="W3105">
        <v>14</v>
      </c>
    </row>
    <row r="3106" spans="1:23">
      <c r="A3106" t="s">
        <v>37623</v>
      </c>
      <c r="B3106" t="s">
        <v>11391</v>
      </c>
      <c r="C3106" t="s">
        <v>11392</v>
      </c>
      <c r="D3106">
        <v>1998</v>
      </c>
      <c r="E3106" t="s">
        <v>667</v>
      </c>
      <c r="F3106" t="s">
        <v>11394</v>
      </c>
      <c r="G3106">
        <v>4</v>
      </c>
      <c r="H3106" t="s">
        <v>13451</v>
      </c>
      <c r="J3106">
        <v>4</v>
      </c>
      <c r="K3106" t="s">
        <v>37173</v>
      </c>
      <c r="L3106" t="s">
        <v>37470</v>
      </c>
      <c r="M3106" t="s">
        <v>37624</v>
      </c>
      <c r="N3106" t="s">
        <v>37131</v>
      </c>
      <c r="O3106" t="s">
        <v>37319</v>
      </c>
      <c r="P3106" t="s">
        <v>37514</v>
      </c>
      <c r="Q3106">
        <v>28.377247000000001</v>
      </c>
      <c r="R3106">
        <v>129.493742</v>
      </c>
      <c r="S3106">
        <v>8</v>
      </c>
      <c r="T3106">
        <v>10.9871794871794</v>
      </c>
      <c r="U3106">
        <v>77.685950413223097</v>
      </c>
      <c r="V3106" t="s">
        <v>37319</v>
      </c>
      <c r="W3106">
        <v>11</v>
      </c>
    </row>
    <row r="3107" spans="1:23">
      <c r="A3107" t="s">
        <v>37623</v>
      </c>
      <c r="B3107" t="s">
        <v>11391</v>
      </c>
      <c r="C3107" t="s">
        <v>11392</v>
      </c>
      <c r="D3107">
        <v>1998</v>
      </c>
      <c r="E3107" t="s">
        <v>667</v>
      </c>
      <c r="F3107" t="s">
        <v>11394</v>
      </c>
      <c r="G3107">
        <v>4</v>
      </c>
      <c r="H3107" t="s">
        <v>13451</v>
      </c>
      <c r="J3107">
        <v>4</v>
      </c>
      <c r="K3107" t="s">
        <v>37173</v>
      </c>
      <c r="L3107" t="s">
        <v>37470</v>
      </c>
      <c r="M3107" t="s">
        <v>37624</v>
      </c>
      <c r="N3107" t="s">
        <v>37131</v>
      </c>
      <c r="O3107" t="s">
        <v>37319</v>
      </c>
      <c r="P3107" t="s">
        <v>37514</v>
      </c>
      <c r="Q3107">
        <v>28.377247000000001</v>
      </c>
      <c r="R3107">
        <v>129.493742</v>
      </c>
      <c r="S3107">
        <v>8</v>
      </c>
      <c r="T3107">
        <v>11.9871794871794</v>
      </c>
      <c r="U3107">
        <v>72.727272727272705</v>
      </c>
      <c r="V3107" t="s">
        <v>37319</v>
      </c>
      <c r="W3107">
        <v>12</v>
      </c>
    </row>
    <row r="3108" spans="1:23">
      <c r="A3108" t="s">
        <v>37623</v>
      </c>
      <c r="B3108" t="s">
        <v>11391</v>
      </c>
      <c r="C3108" t="s">
        <v>11392</v>
      </c>
      <c r="D3108">
        <v>1998</v>
      </c>
      <c r="E3108" t="s">
        <v>667</v>
      </c>
      <c r="F3108" t="s">
        <v>11394</v>
      </c>
      <c r="G3108">
        <v>4</v>
      </c>
      <c r="H3108" t="s">
        <v>13451</v>
      </c>
      <c r="J3108">
        <v>4</v>
      </c>
      <c r="K3108" t="s">
        <v>37173</v>
      </c>
      <c r="L3108" t="s">
        <v>37470</v>
      </c>
      <c r="M3108" t="s">
        <v>37624</v>
      </c>
      <c r="N3108" t="s">
        <v>37131</v>
      </c>
      <c r="O3108" t="s">
        <v>37319</v>
      </c>
      <c r="P3108" t="s">
        <v>37514</v>
      </c>
      <c r="Q3108">
        <v>28.377247000000001</v>
      </c>
      <c r="R3108">
        <v>129.493742</v>
      </c>
      <c r="S3108">
        <v>8</v>
      </c>
      <c r="T3108">
        <v>12.0058139534883</v>
      </c>
      <c r="U3108">
        <v>99.6108949416342</v>
      </c>
      <c r="V3108" t="s">
        <v>37319</v>
      </c>
      <c r="W3108">
        <v>12</v>
      </c>
    </row>
    <row r="3109" spans="1:23">
      <c r="A3109" t="s">
        <v>37623</v>
      </c>
      <c r="B3109" t="s">
        <v>11391</v>
      </c>
      <c r="C3109" t="s">
        <v>11392</v>
      </c>
      <c r="D3109">
        <v>1998</v>
      </c>
      <c r="E3109" t="s">
        <v>667</v>
      </c>
      <c r="F3109" t="s">
        <v>11394</v>
      </c>
      <c r="G3109">
        <v>4</v>
      </c>
      <c r="H3109" t="s">
        <v>13451</v>
      </c>
      <c r="J3109">
        <v>4</v>
      </c>
      <c r="K3109" t="s">
        <v>37173</v>
      </c>
      <c r="L3109" t="s">
        <v>37470</v>
      </c>
      <c r="M3109" t="s">
        <v>37624</v>
      </c>
      <c r="N3109" t="s">
        <v>37131</v>
      </c>
      <c r="O3109" t="s">
        <v>37319</v>
      </c>
      <c r="P3109" t="s">
        <v>37514</v>
      </c>
      <c r="Q3109">
        <v>28.377247000000001</v>
      </c>
      <c r="R3109">
        <v>129.493742</v>
      </c>
      <c r="S3109">
        <v>8</v>
      </c>
      <c r="T3109">
        <v>12.511627906976701</v>
      </c>
      <c r="U3109">
        <v>76.264591439688701</v>
      </c>
      <c r="V3109" t="s">
        <v>37319</v>
      </c>
      <c r="W3109">
        <v>12.5</v>
      </c>
    </row>
    <row r="3110" spans="1:23">
      <c r="A3110" t="s">
        <v>37623</v>
      </c>
      <c r="B3110" t="s">
        <v>11391</v>
      </c>
      <c r="C3110" t="s">
        <v>11392</v>
      </c>
      <c r="D3110">
        <v>1998</v>
      </c>
      <c r="E3110" t="s">
        <v>667</v>
      </c>
      <c r="F3110" t="s">
        <v>11394</v>
      </c>
      <c r="G3110">
        <v>4</v>
      </c>
      <c r="H3110" t="s">
        <v>13451</v>
      </c>
      <c r="J3110">
        <v>4</v>
      </c>
      <c r="K3110" t="s">
        <v>37173</v>
      </c>
      <c r="L3110" t="s">
        <v>37470</v>
      </c>
      <c r="M3110" t="s">
        <v>37624</v>
      </c>
      <c r="N3110" t="s">
        <v>37131</v>
      </c>
      <c r="O3110" t="s">
        <v>37319</v>
      </c>
      <c r="P3110" t="s">
        <v>37514</v>
      </c>
      <c r="Q3110">
        <v>28.377247000000001</v>
      </c>
      <c r="R3110">
        <v>129.493742</v>
      </c>
      <c r="S3110">
        <v>8</v>
      </c>
      <c r="T3110">
        <v>13</v>
      </c>
      <c r="U3110">
        <v>7.7821011673151697</v>
      </c>
      <c r="V3110" t="s">
        <v>37319</v>
      </c>
      <c r="W3110">
        <v>13</v>
      </c>
    </row>
    <row r="3111" spans="1:23">
      <c r="A3111" t="s">
        <v>37623</v>
      </c>
      <c r="B3111" t="s">
        <v>11391</v>
      </c>
      <c r="C3111" t="s">
        <v>11392</v>
      </c>
      <c r="D3111">
        <v>1998</v>
      </c>
      <c r="E3111" t="s">
        <v>667</v>
      </c>
      <c r="F3111" t="s">
        <v>11394</v>
      </c>
      <c r="G3111">
        <v>4</v>
      </c>
      <c r="H3111" t="s">
        <v>13451</v>
      </c>
      <c r="J3111">
        <v>4</v>
      </c>
      <c r="K3111" t="s">
        <v>37173</v>
      </c>
      <c r="L3111" t="s">
        <v>37470</v>
      </c>
      <c r="M3111" t="s">
        <v>37624</v>
      </c>
      <c r="N3111" t="s">
        <v>37131</v>
      </c>
      <c r="O3111" t="s">
        <v>37319</v>
      </c>
      <c r="P3111" t="s">
        <v>37514</v>
      </c>
      <c r="Q3111">
        <v>28.377247000000001</v>
      </c>
      <c r="R3111">
        <v>129.493742</v>
      </c>
      <c r="S3111">
        <v>8</v>
      </c>
      <c r="T3111">
        <v>13</v>
      </c>
      <c r="U3111">
        <v>0.413223140495873</v>
      </c>
      <c r="V3111" t="s">
        <v>37319</v>
      </c>
      <c r="W3111">
        <v>13</v>
      </c>
    </row>
    <row r="3112" spans="1:23">
      <c r="A3112" t="s">
        <v>37623</v>
      </c>
      <c r="B3112" t="s">
        <v>11391</v>
      </c>
      <c r="C3112" t="s">
        <v>11392</v>
      </c>
      <c r="D3112">
        <v>1998</v>
      </c>
      <c r="E3112" t="s">
        <v>667</v>
      </c>
      <c r="F3112" t="s">
        <v>11394</v>
      </c>
      <c r="G3112">
        <v>4</v>
      </c>
      <c r="H3112" t="s">
        <v>13451</v>
      </c>
      <c r="J3112">
        <v>4</v>
      </c>
      <c r="K3112" t="s">
        <v>37173</v>
      </c>
      <c r="L3112" t="s">
        <v>37470</v>
      </c>
      <c r="M3112" t="s">
        <v>37624</v>
      </c>
      <c r="N3112" t="s">
        <v>37131</v>
      </c>
      <c r="O3112" t="s">
        <v>37319</v>
      </c>
      <c r="P3112" t="s">
        <v>37514</v>
      </c>
      <c r="Q3112">
        <v>28.377247000000001</v>
      </c>
      <c r="R3112">
        <v>129.493742</v>
      </c>
      <c r="S3112">
        <v>8</v>
      </c>
      <c r="T3112">
        <v>13.511627906976701</v>
      </c>
      <c r="U3112">
        <v>0</v>
      </c>
      <c r="V3112" t="s">
        <v>37319</v>
      </c>
      <c r="W3112">
        <v>13.5</v>
      </c>
    </row>
    <row r="3113" spans="1:23">
      <c r="A3113" t="s">
        <v>37623</v>
      </c>
      <c r="B3113" t="s">
        <v>11391</v>
      </c>
      <c r="C3113" t="s">
        <v>11392</v>
      </c>
      <c r="D3113">
        <v>1998</v>
      </c>
      <c r="E3113" t="s">
        <v>667</v>
      </c>
      <c r="F3113" t="s">
        <v>11394</v>
      </c>
      <c r="G3113">
        <v>4</v>
      </c>
      <c r="H3113" t="s">
        <v>13451</v>
      </c>
      <c r="J3113">
        <v>4</v>
      </c>
      <c r="K3113" t="s">
        <v>37173</v>
      </c>
      <c r="L3113" t="s">
        <v>37470</v>
      </c>
      <c r="M3113" t="s">
        <v>37624</v>
      </c>
      <c r="N3113" t="s">
        <v>37131</v>
      </c>
      <c r="O3113" t="s">
        <v>37319</v>
      </c>
      <c r="P3113" t="s">
        <v>37514</v>
      </c>
      <c r="Q3113">
        <v>28.377247000000001</v>
      </c>
      <c r="R3113">
        <v>129.493742</v>
      </c>
      <c r="S3113">
        <v>8</v>
      </c>
      <c r="T3113">
        <v>14.0128205128205</v>
      </c>
      <c r="U3113">
        <v>-0.826446280991746</v>
      </c>
      <c r="V3113" t="s">
        <v>37319</v>
      </c>
      <c r="W3113">
        <v>14</v>
      </c>
    </row>
    <row r="3114" spans="1:23">
      <c r="A3114" t="s">
        <v>37623</v>
      </c>
      <c r="B3114" t="s">
        <v>11391</v>
      </c>
      <c r="C3114" t="s">
        <v>11392</v>
      </c>
      <c r="D3114">
        <v>1998</v>
      </c>
      <c r="E3114" t="s">
        <v>667</v>
      </c>
      <c r="F3114" t="s">
        <v>11394</v>
      </c>
      <c r="G3114">
        <v>4</v>
      </c>
      <c r="H3114" t="s">
        <v>13451</v>
      </c>
      <c r="J3114">
        <v>4</v>
      </c>
      <c r="K3114" t="s">
        <v>37173</v>
      </c>
      <c r="L3114" t="s">
        <v>37470</v>
      </c>
      <c r="M3114" t="s">
        <v>37624</v>
      </c>
      <c r="N3114" t="s">
        <v>37131</v>
      </c>
      <c r="O3114" t="s">
        <v>37319</v>
      </c>
      <c r="P3114" t="s">
        <v>37392</v>
      </c>
      <c r="Q3114">
        <v>34.230519000000001</v>
      </c>
      <c r="R3114">
        <v>135.17081099999999</v>
      </c>
      <c r="S3114">
        <v>8</v>
      </c>
      <c r="T3114">
        <v>10.9871794871794</v>
      </c>
      <c r="U3114">
        <v>101.23966942148699</v>
      </c>
      <c r="V3114" t="s">
        <v>37319</v>
      </c>
      <c r="W3114">
        <v>11</v>
      </c>
    </row>
    <row r="3115" spans="1:23">
      <c r="A3115" t="s">
        <v>37623</v>
      </c>
      <c r="B3115" t="s">
        <v>11391</v>
      </c>
      <c r="C3115" t="s">
        <v>11392</v>
      </c>
      <c r="D3115">
        <v>1998</v>
      </c>
      <c r="E3115" t="s">
        <v>667</v>
      </c>
      <c r="F3115" t="s">
        <v>11394</v>
      </c>
      <c r="G3115">
        <v>4</v>
      </c>
      <c r="H3115" t="s">
        <v>13451</v>
      </c>
      <c r="J3115">
        <v>4</v>
      </c>
      <c r="K3115" t="s">
        <v>37173</v>
      </c>
      <c r="L3115" t="s">
        <v>37470</v>
      </c>
      <c r="M3115" t="s">
        <v>37624</v>
      </c>
      <c r="N3115" t="s">
        <v>37131</v>
      </c>
      <c r="O3115" t="s">
        <v>37319</v>
      </c>
      <c r="P3115" t="s">
        <v>37392</v>
      </c>
      <c r="Q3115">
        <v>34.230519000000001</v>
      </c>
      <c r="R3115">
        <v>135.17081099999999</v>
      </c>
      <c r="S3115">
        <v>8</v>
      </c>
      <c r="T3115">
        <v>11.9871794871794</v>
      </c>
      <c r="U3115">
        <v>99.586776859504099</v>
      </c>
      <c r="V3115" t="s">
        <v>37319</v>
      </c>
      <c r="W3115">
        <v>12</v>
      </c>
    </row>
    <row r="3116" spans="1:23">
      <c r="A3116" t="s">
        <v>37623</v>
      </c>
      <c r="B3116" t="s">
        <v>11391</v>
      </c>
      <c r="C3116" t="s">
        <v>11392</v>
      </c>
      <c r="D3116">
        <v>1998</v>
      </c>
      <c r="E3116" t="s">
        <v>667</v>
      </c>
      <c r="F3116" t="s">
        <v>11394</v>
      </c>
      <c r="G3116">
        <v>4</v>
      </c>
      <c r="H3116" t="s">
        <v>13451</v>
      </c>
      <c r="J3116">
        <v>4</v>
      </c>
      <c r="K3116" t="s">
        <v>37173</v>
      </c>
      <c r="L3116" t="s">
        <v>37470</v>
      </c>
      <c r="M3116" t="s">
        <v>37624</v>
      </c>
      <c r="N3116" t="s">
        <v>37131</v>
      </c>
      <c r="O3116" t="s">
        <v>37319</v>
      </c>
      <c r="P3116" t="s">
        <v>37392</v>
      </c>
      <c r="Q3116">
        <v>34.230519000000001</v>
      </c>
      <c r="R3116">
        <v>135.17081099999999</v>
      </c>
      <c r="S3116">
        <v>8</v>
      </c>
      <c r="T3116">
        <v>12.005747126436701</v>
      </c>
      <c r="U3116">
        <v>100.78125</v>
      </c>
      <c r="V3116" t="s">
        <v>37319</v>
      </c>
      <c r="W3116">
        <v>12</v>
      </c>
    </row>
    <row r="3117" spans="1:23">
      <c r="A3117" t="s">
        <v>37623</v>
      </c>
      <c r="B3117" t="s">
        <v>11391</v>
      </c>
      <c r="C3117" t="s">
        <v>11392</v>
      </c>
      <c r="D3117">
        <v>1998</v>
      </c>
      <c r="E3117" t="s">
        <v>667</v>
      </c>
      <c r="F3117" t="s">
        <v>11394</v>
      </c>
      <c r="G3117">
        <v>4</v>
      </c>
      <c r="H3117" t="s">
        <v>13451</v>
      </c>
      <c r="J3117">
        <v>4</v>
      </c>
      <c r="K3117" t="s">
        <v>37173</v>
      </c>
      <c r="L3117" t="s">
        <v>37470</v>
      </c>
      <c r="M3117" t="s">
        <v>37624</v>
      </c>
      <c r="N3117" t="s">
        <v>37131</v>
      </c>
      <c r="O3117" t="s">
        <v>37319</v>
      </c>
      <c r="P3117" t="s">
        <v>37392</v>
      </c>
      <c r="Q3117">
        <v>34.230519000000001</v>
      </c>
      <c r="R3117">
        <v>135.17081099999999</v>
      </c>
      <c r="S3117">
        <v>8</v>
      </c>
      <c r="T3117">
        <v>12.505747126436701</v>
      </c>
      <c r="U3117">
        <v>95.3125</v>
      </c>
      <c r="V3117" t="s">
        <v>37319</v>
      </c>
      <c r="W3117">
        <v>12.5</v>
      </c>
    </row>
    <row r="3118" spans="1:23">
      <c r="A3118" t="s">
        <v>37623</v>
      </c>
      <c r="B3118" t="s">
        <v>11391</v>
      </c>
      <c r="C3118" t="s">
        <v>11392</v>
      </c>
      <c r="D3118">
        <v>1998</v>
      </c>
      <c r="E3118" t="s">
        <v>667</v>
      </c>
      <c r="F3118" t="s">
        <v>11394</v>
      </c>
      <c r="G3118">
        <v>4</v>
      </c>
      <c r="H3118" t="s">
        <v>13451</v>
      </c>
      <c r="J3118">
        <v>4</v>
      </c>
      <c r="K3118" t="s">
        <v>37173</v>
      </c>
      <c r="L3118" t="s">
        <v>37470</v>
      </c>
      <c r="M3118" t="s">
        <v>37624</v>
      </c>
      <c r="N3118" t="s">
        <v>37131</v>
      </c>
      <c r="O3118" t="s">
        <v>37319</v>
      </c>
      <c r="P3118" t="s">
        <v>37392</v>
      </c>
      <c r="Q3118">
        <v>34.230519000000001</v>
      </c>
      <c r="R3118">
        <v>135.17081099999999</v>
      </c>
      <c r="S3118">
        <v>8</v>
      </c>
      <c r="T3118">
        <v>13.005747126436701</v>
      </c>
      <c r="U3118">
        <v>51.562499999999901</v>
      </c>
      <c r="V3118" t="s">
        <v>37319</v>
      </c>
      <c r="W3118">
        <v>13</v>
      </c>
    </row>
    <row r="3119" spans="1:23">
      <c r="A3119" t="s">
        <v>37623</v>
      </c>
      <c r="B3119" t="s">
        <v>11391</v>
      </c>
      <c r="C3119" t="s">
        <v>11392</v>
      </c>
      <c r="D3119">
        <v>1998</v>
      </c>
      <c r="E3119" t="s">
        <v>667</v>
      </c>
      <c r="F3119" t="s">
        <v>11394</v>
      </c>
      <c r="G3119">
        <v>4</v>
      </c>
      <c r="H3119" t="s">
        <v>13451</v>
      </c>
      <c r="J3119">
        <v>4</v>
      </c>
      <c r="K3119" t="s">
        <v>37173</v>
      </c>
      <c r="L3119" t="s">
        <v>37470</v>
      </c>
      <c r="M3119" t="s">
        <v>37624</v>
      </c>
      <c r="N3119" t="s">
        <v>37131</v>
      </c>
      <c r="O3119" t="s">
        <v>37319</v>
      </c>
      <c r="P3119" t="s">
        <v>37392</v>
      </c>
      <c r="Q3119">
        <v>34.230519000000001</v>
      </c>
      <c r="R3119">
        <v>135.17081099999999</v>
      </c>
      <c r="S3119">
        <v>8</v>
      </c>
      <c r="T3119">
        <v>12.9871794871794</v>
      </c>
      <c r="U3119">
        <v>46.2809917355371</v>
      </c>
      <c r="V3119" t="s">
        <v>37319</v>
      </c>
      <c r="W3119">
        <v>13</v>
      </c>
    </row>
    <row r="3120" spans="1:23">
      <c r="A3120" t="s">
        <v>37623</v>
      </c>
      <c r="B3120" t="s">
        <v>11391</v>
      </c>
      <c r="C3120" t="s">
        <v>11392</v>
      </c>
      <c r="D3120">
        <v>1998</v>
      </c>
      <c r="E3120" t="s">
        <v>667</v>
      </c>
      <c r="F3120" t="s">
        <v>11394</v>
      </c>
      <c r="G3120">
        <v>4</v>
      </c>
      <c r="H3120" t="s">
        <v>13451</v>
      </c>
      <c r="J3120">
        <v>4</v>
      </c>
      <c r="K3120" t="s">
        <v>37173</v>
      </c>
      <c r="L3120" t="s">
        <v>37470</v>
      </c>
      <c r="M3120" t="s">
        <v>37624</v>
      </c>
      <c r="N3120" t="s">
        <v>37131</v>
      </c>
      <c r="O3120" t="s">
        <v>37319</v>
      </c>
      <c r="P3120" t="s">
        <v>37392</v>
      </c>
      <c r="Q3120">
        <v>34.230519000000001</v>
      </c>
      <c r="R3120">
        <v>135.17081099999999</v>
      </c>
      <c r="S3120">
        <v>8</v>
      </c>
      <c r="T3120">
        <v>13.505747126436701</v>
      </c>
      <c r="U3120">
        <v>15.624999999999901</v>
      </c>
      <c r="V3120" t="s">
        <v>37319</v>
      </c>
      <c r="W3120">
        <v>13.5</v>
      </c>
    </row>
    <row r="3121" spans="1:23">
      <c r="A3121" t="s">
        <v>37623</v>
      </c>
      <c r="B3121" t="s">
        <v>11391</v>
      </c>
      <c r="C3121" t="s">
        <v>11392</v>
      </c>
      <c r="D3121">
        <v>1998</v>
      </c>
      <c r="E3121" t="s">
        <v>667</v>
      </c>
      <c r="F3121" t="s">
        <v>11394</v>
      </c>
      <c r="G3121">
        <v>4</v>
      </c>
      <c r="H3121" t="s">
        <v>13451</v>
      </c>
      <c r="J3121">
        <v>4</v>
      </c>
      <c r="K3121" t="s">
        <v>37173</v>
      </c>
      <c r="L3121" t="s">
        <v>37470</v>
      </c>
      <c r="M3121" t="s">
        <v>37624</v>
      </c>
      <c r="N3121" t="s">
        <v>37131</v>
      </c>
      <c r="O3121" t="s">
        <v>37319</v>
      </c>
      <c r="P3121" t="s">
        <v>37392</v>
      </c>
      <c r="Q3121">
        <v>34.230519000000001</v>
      </c>
      <c r="R3121">
        <v>135.17081099999999</v>
      </c>
      <c r="S3121">
        <v>8</v>
      </c>
      <c r="T3121">
        <v>14</v>
      </c>
      <c r="U3121">
        <v>0.413223140495873</v>
      </c>
      <c r="V3121" t="s">
        <v>37319</v>
      </c>
      <c r="W3121">
        <v>14</v>
      </c>
    </row>
    <row r="3122" spans="1:23">
      <c r="A3122" t="s">
        <v>37626</v>
      </c>
      <c r="B3122" t="s">
        <v>539</v>
      </c>
      <c r="C3122" t="s">
        <v>541</v>
      </c>
      <c r="D3122">
        <v>2019</v>
      </c>
      <c r="E3122" t="s">
        <v>258</v>
      </c>
      <c r="F3122" t="s">
        <v>545</v>
      </c>
      <c r="G3122">
        <v>4</v>
      </c>
      <c r="H3122" t="s">
        <v>37079</v>
      </c>
      <c r="J3122">
        <v>4</v>
      </c>
      <c r="K3122" t="s">
        <v>37173</v>
      </c>
      <c r="L3122" t="s">
        <v>37627</v>
      </c>
      <c r="M3122" t="s">
        <v>37628</v>
      </c>
      <c r="N3122" t="s">
        <v>37097</v>
      </c>
      <c r="O3122" t="s">
        <v>37098</v>
      </c>
      <c r="P3122" t="s">
        <v>37629</v>
      </c>
      <c r="Q3122">
        <v>43.2</v>
      </c>
      <c r="R3122">
        <v>140.99</v>
      </c>
      <c r="S3122">
        <v>7</v>
      </c>
      <c r="T3122" s="19">
        <v>11</v>
      </c>
      <c r="U3122">
        <v>100</v>
      </c>
      <c r="V3122">
        <v>43</v>
      </c>
      <c r="W3122">
        <v>11</v>
      </c>
    </row>
    <row r="3123" spans="1:23">
      <c r="A3123" t="s">
        <v>37626</v>
      </c>
      <c r="B3123" t="s">
        <v>539</v>
      </c>
      <c r="C3123" t="s">
        <v>541</v>
      </c>
      <c r="D3123">
        <v>2019</v>
      </c>
      <c r="E3123" t="s">
        <v>258</v>
      </c>
      <c r="F3123" t="s">
        <v>545</v>
      </c>
      <c r="G3123">
        <v>4</v>
      </c>
      <c r="H3123" t="s">
        <v>37079</v>
      </c>
      <c r="J3123">
        <v>4</v>
      </c>
      <c r="K3123" t="s">
        <v>37173</v>
      </c>
      <c r="L3123" t="s">
        <v>37627</v>
      </c>
      <c r="M3123" t="s">
        <v>37628</v>
      </c>
      <c r="N3123" t="s">
        <v>37097</v>
      </c>
      <c r="O3123" t="s">
        <v>37098</v>
      </c>
      <c r="P3123" t="s">
        <v>37629</v>
      </c>
      <c r="Q3123">
        <v>43.2</v>
      </c>
      <c r="R3123">
        <v>140.99</v>
      </c>
      <c r="S3123">
        <v>7</v>
      </c>
      <c r="T3123" s="19">
        <v>11.492227979274601</v>
      </c>
      <c r="U3123">
        <v>100</v>
      </c>
      <c r="V3123">
        <v>43</v>
      </c>
      <c r="W3123">
        <v>11.5</v>
      </c>
    </row>
    <row r="3124" spans="1:23">
      <c r="A3124" t="s">
        <v>37626</v>
      </c>
      <c r="B3124" t="s">
        <v>539</v>
      </c>
      <c r="C3124" t="s">
        <v>541</v>
      </c>
      <c r="D3124">
        <v>2019</v>
      </c>
      <c r="E3124" t="s">
        <v>258</v>
      </c>
      <c r="F3124" t="s">
        <v>545</v>
      </c>
      <c r="G3124">
        <v>4</v>
      </c>
      <c r="H3124" t="s">
        <v>37079</v>
      </c>
      <c r="J3124">
        <v>4</v>
      </c>
      <c r="K3124" t="s">
        <v>37173</v>
      </c>
      <c r="L3124" t="s">
        <v>37627</v>
      </c>
      <c r="M3124" t="s">
        <v>37628</v>
      </c>
      <c r="N3124" t="s">
        <v>37097</v>
      </c>
      <c r="O3124" t="s">
        <v>37098</v>
      </c>
      <c r="P3124" t="s">
        <v>37629</v>
      </c>
      <c r="Q3124">
        <v>43.2</v>
      </c>
      <c r="R3124">
        <v>140.99</v>
      </c>
      <c r="S3124">
        <v>7</v>
      </c>
      <c r="T3124" s="19">
        <v>12.0168536440619</v>
      </c>
      <c r="U3124" s="18">
        <v>100.22026431718</v>
      </c>
      <c r="V3124">
        <v>43</v>
      </c>
      <c r="W3124">
        <v>12</v>
      </c>
    </row>
    <row r="3125" spans="1:23">
      <c r="A3125" t="s">
        <v>37626</v>
      </c>
      <c r="B3125" t="s">
        <v>539</v>
      </c>
      <c r="C3125" t="s">
        <v>541</v>
      </c>
      <c r="D3125">
        <v>2019</v>
      </c>
      <c r="E3125" t="s">
        <v>258</v>
      </c>
      <c r="F3125" t="s">
        <v>545</v>
      </c>
      <c r="G3125">
        <v>4</v>
      </c>
      <c r="H3125" t="s">
        <v>37079</v>
      </c>
      <c r="J3125">
        <v>4</v>
      </c>
      <c r="K3125" t="s">
        <v>37173</v>
      </c>
      <c r="L3125" t="s">
        <v>37627</v>
      </c>
      <c r="M3125" t="s">
        <v>37628</v>
      </c>
      <c r="N3125" t="s">
        <v>37097</v>
      </c>
      <c r="O3125" t="s">
        <v>37098</v>
      </c>
      <c r="P3125" t="s">
        <v>37629</v>
      </c>
      <c r="Q3125">
        <v>43.2</v>
      </c>
      <c r="R3125">
        <v>140.99</v>
      </c>
      <c r="S3125">
        <v>7</v>
      </c>
      <c r="T3125" s="19">
        <v>13.001323868434801</v>
      </c>
      <c r="U3125" s="18">
        <v>100.440528634361</v>
      </c>
      <c r="V3125">
        <v>43</v>
      </c>
      <c r="W3125">
        <v>13</v>
      </c>
    </row>
    <row r="3126" spans="1:23">
      <c r="A3126" t="s">
        <v>37626</v>
      </c>
      <c r="B3126" t="s">
        <v>539</v>
      </c>
      <c r="C3126" t="s">
        <v>541</v>
      </c>
      <c r="D3126">
        <v>2019</v>
      </c>
      <c r="E3126" t="s">
        <v>258</v>
      </c>
      <c r="F3126" t="s">
        <v>545</v>
      </c>
      <c r="G3126">
        <v>4</v>
      </c>
      <c r="H3126" t="s">
        <v>37079</v>
      </c>
      <c r="J3126">
        <v>4</v>
      </c>
      <c r="K3126" t="s">
        <v>37173</v>
      </c>
      <c r="L3126" t="s">
        <v>37627</v>
      </c>
      <c r="M3126" t="s">
        <v>37628</v>
      </c>
      <c r="N3126" t="s">
        <v>37097</v>
      </c>
      <c r="O3126" t="s">
        <v>37098</v>
      </c>
      <c r="P3126" t="s">
        <v>37629</v>
      </c>
      <c r="Q3126">
        <v>43.2</v>
      </c>
      <c r="R3126">
        <v>140.99</v>
      </c>
      <c r="S3126">
        <v>7</v>
      </c>
      <c r="T3126" s="19">
        <v>14.0075066764054</v>
      </c>
      <c r="U3126" s="18">
        <v>35.903083700440497</v>
      </c>
      <c r="V3126">
        <v>43</v>
      </c>
      <c r="W3126">
        <v>14</v>
      </c>
    </row>
    <row r="3127" spans="1:23">
      <c r="A3127" t="s">
        <v>37626</v>
      </c>
      <c r="B3127" t="s">
        <v>539</v>
      </c>
      <c r="C3127" t="s">
        <v>541</v>
      </c>
      <c r="D3127">
        <v>2019</v>
      </c>
      <c r="E3127" t="s">
        <v>258</v>
      </c>
      <c r="F3127" t="s">
        <v>545</v>
      </c>
      <c r="G3127">
        <v>4</v>
      </c>
      <c r="H3127" t="s">
        <v>37079</v>
      </c>
      <c r="J3127">
        <v>4</v>
      </c>
      <c r="K3127" t="s">
        <v>37173</v>
      </c>
      <c r="L3127" t="s">
        <v>37627</v>
      </c>
      <c r="M3127" t="s">
        <v>37628</v>
      </c>
      <c r="N3127" t="s">
        <v>37097</v>
      </c>
      <c r="O3127" t="s">
        <v>37098</v>
      </c>
      <c r="P3127" t="s">
        <v>37629</v>
      </c>
      <c r="Q3127">
        <v>43.2</v>
      </c>
      <c r="R3127">
        <v>140.99</v>
      </c>
      <c r="S3127">
        <v>7</v>
      </c>
      <c r="T3127" s="19">
        <v>15.015586838921701</v>
      </c>
      <c r="U3127">
        <v>0.66079295154186402</v>
      </c>
      <c r="V3127">
        <v>43</v>
      </c>
      <c r="W3127">
        <v>15</v>
      </c>
    </row>
    <row r="3128" spans="1:23">
      <c r="A3128" t="s">
        <v>37626</v>
      </c>
      <c r="B3128" t="s">
        <v>539</v>
      </c>
      <c r="C3128" t="s">
        <v>541</v>
      </c>
      <c r="D3128">
        <v>2019</v>
      </c>
      <c r="E3128" t="s">
        <v>258</v>
      </c>
      <c r="F3128" t="s">
        <v>545</v>
      </c>
      <c r="G3128">
        <v>4</v>
      </c>
      <c r="H3128" t="s">
        <v>37079</v>
      </c>
      <c r="J3128">
        <v>4</v>
      </c>
      <c r="K3128" t="s">
        <v>37173</v>
      </c>
      <c r="L3128" t="s">
        <v>37627</v>
      </c>
      <c r="M3128" t="s">
        <v>37628</v>
      </c>
      <c r="N3128" t="s">
        <v>37097</v>
      </c>
      <c r="O3128" t="s">
        <v>37098</v>
      </c>
      <c r="P3128" t="s">
        <v>37629</v>
      </c>
      <c r="Q3128">
        <v>43.2</v>
      </c>
      <c r="R3128">
        <v>140.99</v>
      </c>
      <c r="S3128">
        <v>7</v>
      </c>
      <c r="T3128" s="19">
        <v>16</v>
      </c>
      <c r="U3128">
        <v>0</v>
      </c>
      <c r="V3128">
        <v>43</v>
      </c>
      <c r="W3128">
        <v>16</v>
      </c>
    </row>
    <row r="3129" spans="1:23">
      <c r="A3129" t="s">
        <v>37626</v>
      </c>
      <c r="B3129" t="s">
        <v>539</v>
      </c>
      <c r="C3129" t="s">
        <v>541</v>
      </c>
      <c r="D3129">
        <v>2019</v>
      </c>
      <c r="E3129" t="s">
        <v>258</v>
      </c>
      <c r="F3129" t="s">
        <v>545</v>
      </c>
      <c r="G3129">
        <v>4</v>
      </c>
      <c r="H3129" t="s">
        <v>37079</v>
      </c>
      <c r="J3129">
        <v>4</v>
      </c>
      <c r="K3129" t="s">
        <v>37173</v>
      </c>
      <c r="L3129" t="s">
        <v>37627</v>
      </c>
      <c r="M3129" t="s">
        <v>37628</v>
      </c>
      <c r="N3129" t="s">
        <v>37097</v>
      </c>
      <c r="O3129" t="s">
        <v>37098</v>
      </c>
      <c r="P3129" t="s">
        <v>37630</v>
      </c>
      <c r="Q3129">
        <v>36.57</v>
      </c>
      <c r="R3129">
        <v>139.9</v>
      </c>
      <c r="S3129">
        <v>7</v>
      </c>
      <c r="T3129" s="19">
        <v>11</v>
      </c>
      <c r="U3129">
        <v>100</v>
      </c>
      <c r="V3129">
        <v>43</v>
      </c>
      <c r="W3129">
        <v>11</v>
      </c>
    </row>
    <row r="3130" spans="1:23">
      <c r="A3130" t="s">
        <v>37626</v>
      </c>
      <c r="B3130" t="s">
        <v>539</v>
      </c>
      <c r="C3130" t="s">
        <v>541</v>
      </c>
      <c r="D3130">
        <v>2019</v>
      </c>
      <c r="E3130" t="s">
        <v>258</v>
      </c>
      <c r="F3130" t="s">
        <v>545</v>
      </c>
      <c r="G3130">
        <v>4</v>
      </c>
      <c r="H3130" t="s">
        <v>37079</v>
      </c>
      <c r="J3130">
        <v>4</v>
      </c>
      <c r="K3130" t="s">
        <v>37173</v>
      </c>
      <c r="L3130" t="s">
        <v>37627</v>
      </c>
      <c r="M3130" t="s">
        <v>37628</v>
      </c>
      <c r="N3130" t="s">
        <v>37097</v>
      </c>
      <c r="O3130" t="s">
        <v>37098</v>
      </c>
      <c r="P3130" t="s">
        <v>37630</v>
      </c>
      <c r="Q3130">
        <v>36.57</v>
      </c>
      <c r="R3130">
        <v>139.9</v>
      </c>
      <c r="S3130">
        <v>7</v>
      </c>
      <c r="T3130" s="19">
        <v>11.4922565109219</v>
      </c>
      <c r="U3130" s="18">
        <v>100.440528634361</v>
      </c>
      <c r="V3130">
        <v>43</v>
      </c>
      <c r="W3130">
        <v>11.5</v>
      </c>
    </row>
    <row r="3131" spans="1:23">
      <c r="A3131" t="s">
        <v>37626</v>
      </c>
      <c r="B3131" t="s">
        <v>539</v>
      </c>
      <c r="C3131" t="s">
        <v>541</v>
      </c>
      <c r="D3131">
        <v>2019</v>
      </c>
      <c r="E3131" t="s">
        <v>258</v>
      </c>
      <c r="F3131" t="s">
        <v>545</v>
      </c>
      <c r="G3131">
        <v>4</v>
      </c>
      <c r="H3131" t="s">
        <v>37079</v>
      </c>
      <c r="J3131">
        <v>4</v>
      </c>
      <c r="K3131" t="s">
        <v>37173</v>
      </c>
      <c r="L3131" t="s">
        <v>37627</v>
      </c>
      <c r="M3131" t="s">
        <v>37628</v>
      </c>
      <c r="N3131" t="s">
        <v>37097</v>
      </c>
      <c r="O3131" t="s">
        <v>37098</v>
      </c>
      <c r="P3131" t="s">
        <v>37630</v>
      </c>
      <c r="Q3131">
        <v>36.57</v>
      </c>
      <c r="R3131">
        <v>139.9</v>
      </c>
      <c r="S3131">
        <v>7</v>
      </c>
      <c r="T3131" s="19">
        <v>12.0037005546552</v>
      </c>
      <c r="U3131">
        <v>97.136563876651906</v>
      </c>
      <c r="V3131">
        <v>43</v>
      </c>
      <c r="W3131">
        <v>12</v>
      </c>
    </row>
    <row r="3132" spans="1:23">
      <c r="A3132" t="s">
        <v>37626</v>
      </c>
      <c r="B3132" t="s">
        <v>539</v>
      </c>
      <c r="C3132" t="s">
        <v>541</v>
      </c>
      <c r="D3132">
        <v>2019</v>
      </c>
      <c r="E3132" t="s">
        <v>258</v>
      </c>
      <c r="F3132" t="s">
        <v>545</v>
      </c>
      <c r="G3132">
        <v>4</v>
      </c>
      <c r="H3132" t="s">
        <v>37079</v>
      </c>
      <c r="J3132">
        <v>4</v>
      </c>
      <c r="K3132" t="s">
        <v>37173</v>
      </c>
      <c r="L3132" t="s">
        <v>37627</v>
      </c>
      <c r="M3132" t="s">
        <v>37628</v>
      </c>
      <c r="N3132" t="s">
        <v>37097</v>
      </c>
      <c r="O3132" t="s">
        <v>37098</v>
      </c>
      <c r="P3132" t="s">
        <v>37630</v>
      </c>
      <c r="Q3132">
        <v>36.57</v>
      </c>
      <c r="R3132">
        <v>139.9</v>
      </c>
      <c r="S3132">
        <v>7</v>
      </c>
      <c r="T3132" s="19">
        <v>12.502505078633201</v>
      </c>
      <c r="U3132" s="18">
        <v>98.678414096916299</v>
      </c>
      <c r="V3132">
        <v>43</v>
      </c>
      <c r="W3132">
        <v>12.5</v>
      </c>
    </row>
    <row r="3133" spans="1:23">
      <c r="A3133" t="s">
        <v>37626</v>
      </c>
      <c r="B3133" t="s">
        <v>539</v>
      </c>
      <c r="C3133" t="s">
        <v>541</v>
      </c>
      <c r="D3133">
        <v>2019</v>
      </c>
      <c r="E3133" t="s">
        <v>258</v>
      </c>
      <c r="F3133" t="s">
        <v>545</v>
      </c>
      <c r="G3133">
        <v>4</v>
      </c>
      <c r="H3133" t="s">
        <v>37079</v>
      </c>
      <c r="J3133">
        <v>4</v>
      </c>
      <c r="K3133" t="s">
        <v>37173</v>
      </c>
      <c r="L3133" t="s">
        <v>37627</v>
      </c>
      <c r="M3133" t="s">
        <v>37628</v>
      </c>
      <c r="N3133" t="s">
        <v>37097</v>
      </c>
      <c r="O3133" t="s">
        <v>37098</v>
      </c>
      <c r="P3133" t="s">
        <v>37630</v>
      </c>
      <c r="Q3133">
        <v>36.57</v>
      </c>
      <c r="R3133">
        <v>139.9</v>
      </c>
      <c r="S3133">
        <v>7</v>
      </c>
      <c r="T3133" s="19">
        <v>13.0001540708954</v>
      </c>
      <c r="U3133" s="18">
        <v>82.378854625550602</v>
      </c>
      <c r="V3133">
        <v>43</v>
      </c>
      <c r="W3133">
        <v>13</v>
      </c>
    </row>
    <row r="3134" spans="1:23">
      <c r="A3134" t="s">
        <v>37626</v>
      </c>
      <c r="B3134" t="s">
        <v>539</v>
      </c>
      <c r="C3134" t="s">
        <v>541</v>
      </c>
      <c r="D3134">
        <v>2019</v>
      </c>
      <c r="E3134" t="s">
        <v>258</v>
      </c>
      <c r="F3134" t="s">
        <v>545</v>
      </c>
      <c r="G3134">
        <v>4</v>
      </c>
      <c r="H3134" t="s">
        <v>37079</v>
      </c>
      <c r="J3134">
        <v>4</v>
      </c>
      <c r="K3134" t="s">
        <v>37173</v>
      </c>
      <c r="L3134" t="s">
        <v>37627</v>
      </c>
      <c r="M3134" t="s">
        <v>37628</v>
      </c>
      <c r="N3134" t="s">
        <v>37097</v>
      </c>
      <c r="O3134" t="s">
        <v>37098</v>
      </c>
      <c r="P3134" t="s">
        <v>37630</v>
      </c>
      <c r="Q3134">
        <v>36.57</v>
      </c>
      <c r="R3134">
        <v>139.9</v>
      </c>
      <c r="S3134">
        <v>7</v>
      </c>
      <c r="T3134" s="19">
        <v>13.9922422450982</v>
      </c>
      <c r="U3134">
        <v>0.22026431718062101</v>
      </c>
      <c r="V3134">
        <v>43</v>
      </c>
      <c r="W3134">
        <v>14</v>
      </c>
    </row>
    <row r="3135" spans="1:23">
      <c r="A3135" t="s">
        <v>37626</v>
      </c>
      <c r="B3135" t="s">
        <v>539</v>
      </c>
      <c r="C3135" t="s">
        <v>541</v>
      </c>
      <c r="D3135">
        <v>2019</v>
      </c>
      <c r="E3135" t="s">
        <v>258</v>
      </c>
      <c r="F3135" t="s">
        <v>545</v>
      </c>
      <c r="G3135">
        <v>4</v>
      </c>
      <c r="H3135" t="s">
        <v>37079</v>
      </c>
      <c r="J3135">
        <v>4</v>
      </c>
      <c r="K3135" t="s">
        <v>37173</v>
      </c>
      <c r="L3135" t="s">
        <v>37627</v>
      </c>
      <c r="M3135" t="s">
        <v>37628</v>
      </c>
      <c r="N3135" t="s">
        <v>37097</v>
      </c>
      <c r="O3135" t="s">
        <v>37098</v>
      </c>
      <c r="P3135" t="s">
        <v>37630</v>
      </c>
      <c r="Q3135">
        <v>36.57</v>
      </c>
      <c r="R3135">
        <v>139.9</v>
      </c>
      <c r="S3135">
        <v>7</v>
      </c>
      <c r="T3135" s="19">
        <v>14.4908755791924</v>
      </c>
      <c r="U3135">
        <v>-0.88105726872245704</v>
      </c>
      <c r="V3135">
        <v>43</v>
      </c>
      <c r="W3135">
        <v>15</v>
      </c>
    </row>
    <row r="3136" spans="1:23">
      <c r="A3136" t="s">
        <v>37626</v>
      </c>
      <c r="B3136" t="s">
        <v>539</v>
      </c>
      <c r="C3136" t="s">
        <v>541</v>
      </c>
      <c r="D3136">
        <v>2019</v>
      </c>
      <c r="E3136" t="s">
        <v>258</v>
      </c>
      <c r="F3136" t="s">
        <v>545</v>
      </c>
      <c r="G3136">
        <v>4</v>
      </c>
      <c r="H3136" t="s">
        <v>37079</v>
      </c>
      <c r="J3136">
        <v>4</v>
      </c>
      <c r="K3136" t="s">
        <v>37173</v>
      </c>
      <c r="L3136" t="s">
        <v>37627</v>
      </c>
      <c r="M3136" t="s">
        <v>37628</v>
      </c>
      <c r="N3136" t="s">
        <v>37097</v>
      </c>
      <c r="O3136" t="s">
        <v>37098</v>
      </c>
      <c r="P3136" t="s">
        <v>37631</v>
      </c>
      <c r="Q3136">
        <v>34.590000000000003</v>
      </c>
      <c r="R3136">
        <v>135.51</v>
      </c>
      <c r="S3136">
        <v>8</v>
      </c>
      <c r="T3136" s="19">
        <v>11</v>
      </c>
      <c r="U3136">
        <v>100</v>
      </c>
      <c r="V3136">
        <v>43</v>
      </c>
      <c r="W3136">
        <v>11</v>
      </c>
    </row>
    <row r="3137" spans="1:23">
      <c r="A3137" t="s">
        <v>37626</v>
      </c>
      <c r="B3137" t="s">
        <v>539</v>
      </c>
      <c r="C3137" t="s">
        <v>541</v>
      </c>
      <c r="D3137">
        <v>2019</v>
      </c>
      <c r="E3137" t="s">
        <v>258</v>
      </c>
      <c r="F3137" t="s">
        <v>545</v>
      </c>
      <c r="G3137">
        <v>4</v>
      </c>
      <c r="H3137" t="s">
        <v>37079</v>
      </c>
      <c r="J3137">
        <v>4</v>
      </c>
      <c r="K3137" t="s">
        <v>37173</v>
      </c>
      <c r="L3137" t="s">
        <v>37627</v>
      </c>
      <c r="M3137" t="s">
        <v>37628</v>
      </c>
      <c r="N3137" t="s">
        <v>37097</v>
      </c>
      <c r="O3137" t="s">
        <v>37098</v>
      </c>
      <c r="P3137" t="s">
        <v>37631</v>
      </c>
      <c r="Q3137">
        <v>34.590000000000003</v>
      </c>
      <c r="R3137">
        <v>135.51</v>
      </c>
      <c r="S3137">
        <v>8</v>
      </c>
      <c r="T3137" s="19">
        <v>11.5051813471502</v>
      </c>
      <c r="U3137">
        <v>100</v>
      </c>
      <c r="V3137">
        <v>43</v>
      </c>
      <c r="W3137">
        <v>11.5</v>
      </c>
    </row>
    <row r="3138" spans="1:23">
      <c r="A3138" t="s">
        <v>37626</v>
      </c>
      <c r="B3138" t="s">
        <v>539</v>
      </c>
      <c r="C3138" t="s">
        <v>541</v>
      </c>
      <c r="D3138">
        <v>2019</v>
      </c>
      <c r="E3138" t="s">
        <v>258</v>
      </c>
      <c r="F3138" t="s">
        <v>545</v>
      </c>
      <c r="G3138">
        <v>4</v>
      </c>
      <c r="H3138" t="s">
        <v>37079</v>
      </c>
      <c r="J3138">
        <v>4</v>
      </c>
      <c r="K3138" t="s">
        <v>37173</v>
      </c>
      <c r="L3138" t="s">
        <v>37627</v>
      </c>
      <c r="M3138" t="s">
        <v>37628</v>
      </c>
      <c r="N3138" t="s">
        <v>37097</v>
      </c>
      <c r="O3138" t="s">
        <v>37098</v>
      </c>
      <c r="P3138" t="s">
        <v>37631</v>
      </c>
      <c r="Q3138">
        <v>34.590000000000003</v>
      </c>
      <c r="R3138">
        <v>135.51</v>
      </c>
      <c r="S3138">
        <v>8</v>
      </c>
      <c r="T3138" s="19">
        <v>12.003886010362599</v>
      </c>
      <c r="U3138">
        <v>100</v>
      </c>
      <c r="V3138">
        <v>43</v>
      </c>
      <c r="W3138">
        <v>12</v>
      </c>
    </row>
    <row r="3139" spans="1:23">
      <c r="A3139" t="s">
        <v>37626</v>
      </c>
      <c r="B3139" t="s">
        <v>539</v>
      </c>
      <c r="C3139" t="s">
        <v>541</v>
      </c>
      <c r="D3139">
        <v>2019</v>
      </c>
      <c r="E3139" t="s">
        <v>258</v>
      </c>
      <c r="F3139" t="s">
        <v>545</v>
      </c>
      <c r="G3139">
        <v>4</v>
      </c>
      <c r="H3139" t="s">
        <v>37079</v>
      </c>
      <c r="J3139">
        <v>4</v>
      </c>
      <c r="K3139" t="s">
        <v>37173</v>
      </c>
      <c r="L3139" t="s">
        <v>37627</v>
      </c>
      <c r="M3139" t="s">
        <v>37628</v>
      </c>
      <c r="N3139" t="s">
        <v>37097</v>
      </c>
      <c r="O3139" t="s">
        <v>37098</v>
      </c>
      <c r="P3139" t="s">
        <v>37631</v>
      </c>
      <c r="Q3139">
        <v>34.590000000000003</v>
      </c>
      <c r="R3139">
        <v>135.51</v>
      </c>
      <c r="S3139">
        <v>8</v>
      </c>
      <c r="T3139" s="19">
        <v>12.4937458629111</v>
      </c>
      <c r="U3139" s="18">
        <v>63.436123348017603</v>
      </c>
      <c r="V3139">
        <v>43</v>
      </c>
      <c r="W3139">
        <v>12.5</v>
      </c>
    </row>
    <row r="3140" spans="1:23">
      <c r="A3140" t="s">
        <v>37626</v>
      </c>
      <c r="B3140" t="s">
        <v>539</v>
      </c>
      <c r="C3140" t="s">
        <v>541</v>
      </c>
      <c r="D3140">
        <v>2019</v>
      </c>
      <c r="E3140" t="s">
        <v>258</v>
      </c>
      <c r="F3140" t="s">
        <v>545</v>
      </c>
      <c r="G3140">
        <v>4</v>
      </c>
      <c r="H3140" t="s">
        <v>37079</v>
      </c>
      <c r="J3140">
        <v>4</v>
      </c>
      <c r="K3140" t="s">
        <v>37173</v>
      </c>
      <c r="L3140" t="s">
        <v>37627</v>
      </c>
      <c r="M3140" t="s">
        <v>37628</v>
      </c>
      <c r="N3140" t="s">
        <v>37097</v>
      </c>
      <c r="O3140" t="s">
        <v>37098</v>
      </c>
      <c r="P3140" t="s">
        <v>37631</v>
      </c>
      <c r="Q3140">
        <v>34.590000000000003</v>
      </c>
      <c r="R3140">
        <v>135.51</v>
      </c>
      <c r="S3140">
        <v>8</v>
      </c>
      <c r="T3140" s="19">
        <v>12.995631804797799</v>
      </c>
      <c r="U3140" s="18">
        <v>12.5550660792951</v>
      </c>
      <c r="V3140">
        <v>43</v>
      </c>
      <c r="W3140">
        <v>13</v>
      </c>
    </row>
    <row r="3141" spans="1:23">
      <c r="A3141" t="s">
        <v>37626</v>
      </c>
      <c r="B3141" t="s">
        <v>539</v>
      </c>
      <c r="C3141" t="s">
        <v>541</v>
      </c>
      <c r="D3141">
        <v>2019</v>
      </c>
      <c r="E3141" t="s">
        <v>258</v>
      </c>
      <c r="F3141" t="s">
        <v>545</v>
      </c>
      <c r="G3141">
        <v>4</v>
      </c>
      <c r="H3141" t="s">
        <v>37079</v>
      </c>
      <c r="J3141">
        <v>4</v>
      </c>
      <c r="K3141" t="s">
        <v>37173</v>
      </c>
      <c r="L3141" t="s">
        <v>37627</v>
      </c>
      <c r="M3141" t="s">
        <v>37628</v>
      </c>
      <c r="N3141" t="s">
        <v>37097</v>
      </c>
      <c r="O3141" t="s">
        <v>37098</v>
      </c>
      <c r="P3141" t="s">
        <v>37631</v>
      </c>
      <c r="Q3141">
        <v>34.590000000000003</v>
      </c>
      <c r="R3141">
        <v>135.51</v>
      </c>
      <c r="S3141">
        <v>8</v>
      </c>
      <c r="T3141" s="19">
        <v>14.0116294994407</v>
      </c>
      <c r="U3141">
        <v>-0.44052863436121398</v>
      </c>
      <c r="V3141">
        <v>43</v>
      </c>
      <c r="W3141">
        <v>14</v>
      </c>
    </row>
    <row r="3142" spans="1:23">
      <c r="A3142" t="s">
        <v>37626</v>
      </c>
      <c r="B3142" t="s">
        <v>539</v>
      </c>
      <c r="C3142" t="s">
        <v>541</v>
      </c>
      <c r="D3142">
        <v>2019</v>
      </c>
      <c r="E3142" t="s">
        <v>258</v>
      </c>
      <c r="F3142" t="s">
        <v>545</v>
      </c>
      <c r="G3142">
        <v>4</v>
      </c>
      <c r="H3142" t="s">
        <v>37079</v>
      </c>
      <c r="J3142">
        <v>4</v>
      </c>
      <c r="K3142" t="s">
        <v>37173</v>
      </c>
      <c r="L3142" t="s">
        <v>37627</v>
      </c>
      <c r="M3142" t="s">
        <v>37628</v>
      </c>
      <c r="N3142" t="s">
        <v>37097</v>
      </c>
      <c r="O3142" t="s">
        <v>37098</v>
      </c>
      <c r="P3142" t="s">
        <v>37631</v>
      </c>
      <c r="Q3142">
        <v>34.590000000000003</v>
      </c>
      <c r="R3142">
        <v>135.51</v>
      </c>
      <c r="S3142">
        <v>8</v>
      </c>
      <c r="T3142" s="19">
        <v>15.0025764077514</v>
      </c>
      <c r="U3142">
        <v>-0.22026431718060699</v>
      </c>
      <c r="V3142">
        <v>43</v>
      </c>
      <c r="W3142">
        <v>15</v>
      </c>
    </row>
    <row r="3143" spans="1:23">
      <c r="A3143" t="s">
        <v>37626</v>
      </c>
      <c r="B3143" t="s">
        <v>539</v>
      </c>
      <c r="C3143" t="s">
        <v>541</v>
      </c>
      <c r="D3143">
        <v>2019</v>
      </c>
      <c r="E3143" t="s">
        <v>258</v>
      </c>
      <c r="F3143" t="s">
        <v>545</v>
      </c>
      <c r="G3143">
        <v>4</v>
      </c>
      <c r="H3143" t="s">
        <v>37079</v>
      </c>
      <c r="J3143">
        <v>4</v>
      </c>
      <c r="K3143" t="s">
        <v>37173</v>
      </c>
      <c r="L3143" t="s">
        <v>37627</v>
      </c>
      <c r="M3143" t="s">
        <v>37628</v>
      </c>
      <c r="N3143" t="s">
        <v>37097</v>
      </c>
      <c r="O3143" t="s">
        <v>37098</v>
      </c>
      <c r="P3143" t="s">
        <v>37631</v>
      </c>
      <c r="Q3143">
        <v>34.590000000000003</v>
      </c>
      <c r="R3143">
        <v>135.51</v>
      </c>
      <c r="S3143">
        <v>8</v>
      </c>
      <c r="T3143" s="19">
        <v>16</v>
      </c>
      <c r="U3143">
        <v>0</v>
      </c>
      <c r="V3143">
        <v>43</v>
      </c>
      <c r="W3143">
        <v>16</v>
      </c>
    </row>
    <row r="3144" spans="1:23">
      <c r="A3144" t="s">
        <v>37626</v>
      </c>
      <c r="B3144" t="s">
        <v>539</v>
      </c>
      <c r="C3144" t="s">
        <v>541</v>
      </c>
      <c r="D3144">
        <v>2019</v>
      </c>
      <c r="E3144" t="s">
        <v>258</v>
      </c>
      <c r="F3144" t="s">
        <v>545</v>
      </c>
      <c r="G3144">
        <v>4</v>
      </c>
      <c r="H3144" t="s">
        <v>37079</v>
      </c>
      <c r="J3144">
        <v>4</v>
      </c>
      <c r="K3144" t="s">
        <v>37173</v>
      </c>
      <c r="L3144" t="s">
        <v>37627</v>
      </c>
      <c r="M3144" t="s">
        <v>37628</v>
      </c>
      <c r="N3144" t="s">
        <v>37097</v>
      </c>
      <c r="O3144" t="s">
        <v>37098</v>
      </c>
      <c r="P3144" t="s">
        <v>37632</v>
      </c>
      <c r="Q3144">
        <v>32.75</v>
      </c>
      <c r="R3144">
        <v>129.88</v>
      </c>
      <c r="S3144">
        <v>7</v>
      </c>
      <c r="T3144" s="19">
        <v>11.000028531647301</v>
      </c>
      <c r="U3144" s="18">
        <v>100.440528634361</v>
      </c>
      <c r="V3144">
        <v>43</v>
      </c>
      <c r="W3144">
        <v>11</v>
      </c>
    </row>
    <row r="3145" spans="1:23">
      <c r="A3145" t="s">
        <v>37626</v>
      </c>
      <c r="B3145" t="s">
        <v>539</v>
      </c>
      <c r="C3145" t="s">
        <v>541</v>
      </c>
      <c r="D3145">
        <v>2019</v>
      </c>
      <c r="E3145" t="s">
        <v>258</v>
      </c>
      <c r="F3145" t="s">
        <v>545</v>
      </c>
      <c r="G3145">
        <v>4</v>
      </c>
      <c r="H3145" t="s">
        <v>37079</v>
      </c>
      <c r="J3145">
        <v>4</v>
      </c>
      <c r="K3145" t="s">
        <v>37173</v>
      </c>
      <c r="L3145" t="s">
        <v>37627</v>
      </c>
      <c r="M3145" t="s">
        <v>37628</v>
      </c>
      <c r="N3145" t="s">
        <v>37097</v>
      </c>
      <c r="O3145" t="s">
        <v>37098</v>
      </c>
      <c r="P3145" t="s">
        <v>37632</v>
      </c>
      <c r="Q3145">
        <v>32.75</v>
      </c>
      <c r="R3145">
        <v>129.88</v>
      </c>
      <c r="S3145">
        <v>7</v>
      </c>
      <c r="T3145" s="19">
        <v>11.498704663212401</v>
      </c>
      <c r="U3145">
        <v>100</v>
      </c>
      <c r="V3145">
        <v>43</v>
      </c>
      <c r="W3145">
        <v>11.5</v>
      </c>
    </row>
    <row r="3146" spans="1:23">
      <c r="A3146" t="s">
        <v>37626</v>
      </c>
      <c r="B3146" t="s">
        <v>539</v>
      </c>
      <c r="C3146" t="s">
        <v>541</v>
      </c>
      <c r="D3146">
        <v>2019</v>
      </c>
      <c r="E3146" t="s">
        <v>258</v>
      </c>
      <c r="F3146" t="s">
        <v>545</v>
      </c>
      <c r="G3146">
        <v>4</v>
      </c>
      <c r="H3146" t="s">
        <v>37079</v>
      </c>
      <c r="J3146">
        <v>4</v>
      </c>
      <c r="K3146" t="s">
        <v>37173</v>
      </c>
      <c r="L3146" t="s">
        <v>37627</v>
      </c>
      <c r="M3146" t="s">
        <v>37628</v>
      </c>
      <c r="N3146" t="s">
        <v>37097</v>
      </c>
      <c r="O3146" t="s">
        <v>37098</v>
      </c>
      <c r="P3146" t="s">
        <v>37632</v>
      </c>
      <c r="Q3146">
        <v>32.75</v>
      </c>
      <c r="R3146">
        <v>129.88</v>
      </c>
      <c r="S3146">
        <v>7</v>
      </c>
      <c r="T3146" s="19">
        <v>12.003101390061801</v>
      </c>
      <c r="U3146" s="18">
        <v>87.885462555065999</v>
      </c>
      <c r="V3146">
        <v>43</v>
      </c>
      <c r="W3146">
        <v>12</v>
      </c>
    </row>
    <row r="3147" spans="1:23">
      <c r="A3147" t="s">
        <v>37626</v>
      </c>
      <c r="B3147" t="s">
        <v>539</v>
      </c>
      <c r="C3147" t="s">
        <v>541</v>
      </c>
      <c r="D3147">
        <v>2019</v>
      </c>
      <c r="E3147" t="s">
        <v>258</v>
      </c>
      <c r="F3147" t="s">
        <v>545</v>
      </c>
      <c r="G3147">
        <v>4</v>
      </c>
      <c r="H3147" t="s">
        <v>37079</v>
      </c>
      <c r="J3147">
        <v>4</v>
      </c>
      <c r="K3147" t="s">
        <v>37173</v>
      </c>
      <c r="L3147" t="s">
        <v>37627</v>
      </c>
      <c r="M3147" t="s">
        <v>37628</v>
      </c>
      <c r="N3147" t="s">
        <v>37097</v>
      </c>
      <c r="O3147" t="s">
        <v>37098</v>
      </c>
      <c r="P3147" t="s">
        <v>37632</v>
      </c>
      <c r="Q3147">
        <v>32.75</v>
      </c>
      <c r="R3147">
        <v>129.88</v>
      </c>
      <c r="S3147">
        <v>7</v>
      </c>
      <c r="T3147" s="19">
        <v>12.491192280477501</v>
      </c>
      <c r="U3147" s="18">
        <v>24.008810572687199</v>
      </c>
      <c r="V3147">
        <v>43</v>
      </c>
      <c r="W3147">
        <v>12.5</v>
      </c>
    </row>
    <row r="3148" spans="1:23">
      <c r="A3148" t="s">
        <v>37626</v>
      </c>
      <c r="B3148" t="s">
        <v>539</v>
      </c>
      <c r="C3148" t="s">
        <v>541</v>
      </c>
      <c r="D3148">
        <v>2019</v>
      </c>
      <c r="E3148" t="s">
        <v>258</v>
      </c>
      <c r="F3148" t="s">
        <v>545</v>
      </c>
      <c r="G3148">
        <v>4</v>
      </c>
      <c r="H3148" t="s">
        <v>37079</v>
      </c>
      <c r="J3148">
        <v>4</v>
      </c>
      <c r="K3148" t="s">
        <v>37173</v>
      </c>
      <c r="L3148" t="s">
        <v>37627</v>
      </c>
      <c r="M3148" t="s">
        <v>37628</v>
      </c>
      <c r="N3148" t="s">
        <v>37097</v>
      </c>
      <c r="O3148" t="s">
        <v>37098</v>
      </c>
      <c r="P3148" t="s">
        <v>37632</v>
      </c>
      <c r="Q3148">
        <v>32.75</v>
      </c>
      <c r="R3148">
        <v>129.88</v>
      </c>
      <c r="S3148">
        <v>7</v>
      </c>
      <c r="T3148" s="19">
        <v>12.994847184497001</v>
      </c>
      <c r="U3148">
        <v>0.44052863436124301</v>
      </c>
      <c r="V3148">
        <v>43</v>
      </c>
      <c r="W3148">
        <v>13</v>
      </c>
    </row>
    <row r="3149" spans="1:23">
      <c r="A3149" t="s">
        <v>37626</v>
      </c>
      <c r="B3149" t="s">
        <v>539</v>
      </c>
      <c r="C3149" t="s">
        <v>541</v>
      </c>
      <c r="D3149">
        <v>2019</v>
      </c>
      <c r="E3149" t="s">
        <v>258</v>
      </c>
      <c r="F3149" t="s">
        <v>545</v>
      </c>
      <c r="G3149">
        <v>4</v>
      </c>
      <c r="H3149" t="s">
        <v>37079</v>
      </c>
      <c r="J3149">
        <v>4</v>
      </c>
      <c r="K3149" t="s">
        <v>37173</v>
      </c>
      <c r="L3149" t="s">
        <v>37627</v>
      </c>
      <c r="M3149" t="s">
        <v>37628</v>
      </c>
      <c r="N3149" t="s">
        <v>37097</v>
      </c>
      <c r="O3149" t="s">
        <v>37098</v>
      </c>
      <c r="P3149" t="s">
        <v>37632</v>
      </c>
      <c r="Q3149">
        <v>32.75</v>
      </c>
      <c r="R3149">
        <v>129.88</v>
      </c>
      <c r="S3149">
        <v>7</v>
      </c>
      <c r="T3149" s="19">
        <v>13.9663212435233</v>
      </c>
      <c r="U3149">
        <v>0</v>
      </c>
      <c r="V3149">
        <v>43</v>
      </c>
      <c r="W3149">
        <v>14</v>
      </c>
    </row>
    <row r="3150" spans="1:23">
      <c r="A3150" t="s">
        <v>37626</v>
      </c>
      <c r="B3150" t="s">
        <v>539</v>
      </c>
      <c r="C3150" t="s">
        <v>541</v>
      </c>
      <c r="D3150">
        <v>2019</v>
      </c>
      <c r="E3150" t="s">
        <v>258</v>
      </c>
      <c r="F3150" t="s">
        <v>545</v>
      </c>
      <c r="G3150">
        <v>4</v>
      </c>
      <c r="H3150" t="s">
        <v>37079</v>
      </c>
      <c r="J3150">
        <v>4</v>
      </c>
      <c r="K3150" t="s">
        <v>37173</v>
      </c>
      <c r="L3150" t="s">
        <v>37627</v>
      </c>
      <c r="M3150" t="s">
        <v>37628</v>
      </c>
      <c r="N3150" t="s">
        <v>37097</v>
      </c>
      <c r="O3150" t="s">
        <v>37098</v>
      </c>
      <c r="P3150" t="s">
        <v>37632</v>
      </c>
      <c r="Q3150">
        <v>32.75</v>
      </c>
      <c r="R3150">
        <v>129.88</v>
      </c>
      <c r="S3150">
        <v>7</v>
      </c>
      <c r="T3150" s="19">
        <v>14.9960997238136</v>
      </c>
      <c r="U3150">
        <v>-0.22026431718060699</v>
      </c>
      <c r="V3150">
        <v>43</v>
      </c>
      <c r="W3150">
        <v>15</v>
      </c>
    </row>
    <row r="3151" spans="1:23">
      <c r="A3151" t="s">
        <v>37633</v>
      </c>
      <c r="B3151" t="s">
        <v>1054</v>
      </c>
      <c r="C3151" t="s">
        <v>1056</v>
      </c>
      <c r="D3151">
        <v>2019</v>
      </c>
      <c r="E3151" t="s">
        <v>1057</v>
      </c>
      <c r="F3151" t="s">
        <v>1064</v>
      </c>
      <c r="G3151">
        <v>7</v>
      </c>
      <c r="H3151" t="s">
        <v>37641</v>
      </c>
      <c r="I3151" t="s">
        <v>37640</v>
      </c>
      <c r="J3151">
        <v>4</v>
      </c>
      <c r="K3151" t="s">
        <v>37019</v>
      </c>
      <c r="L3151" t="s">
        <v>37634</v>
      </c>
      <c r="M3151" t="s">
        <v>37635</v>
      </c>
      <c r="N3151" t="s">
        <v>37131</v>
      </c>
      <c r="O3151" t="s">
        <v>37642</v>
      </c>
      <c r="P3151" t="s">
        <v>37638</v>
      </c>
      <c r="Q3151" s="21">
        <v>56.62</v>
      </c>
      <c r="R3151">
        <v>16.57</v>
      </c>
      <c r="S3151">
        <v>4</v>
      </c>
      <c r="T3151">
        <v>15.983368751732399</v>
      </c>
      <c r="U3151">
        <v>82.102268977442193</v>
      </c>
      <c r="V3151">
        <v>15</v>
      </c>
      <c r="W3151" s="20">
        <v>16</v>
      </c>
    </row>
    <row r="3152" spans="1:23">
      <c r="A3152" t="s">
        <v>37633</v>
      </c>
      <c r="B3152" t="s">
        <v>1054</v>
      </c>
      <c r="C3152" t="s">
        <v>1056</v>
      </c>
      <c r="D3152">
        <v>2019</v>
      </c>
      <c r="E3152" t="s">
        <v>1057</v>
      </c>
      <c r="F3152" t="s">
        <v>1064</v>
      </c>
      <c r="G3152">
        <v>7</v>
      </c>
      <c r="H3152" t="s">
        <v>37641</v>
      </c>
      <c r="I3152" t="s">
        <v>37640</v>
      </c>
      <c r="J3152">
        <v>4</v>
      </c>
      <c r="K3152" t="s">
        <v>37019</v>
      </c>
      <c r="L3152" t="s">
        <v>37634</v>
      </c>
      <c r="M3152" t="s">
        <v>37635</v>
      </c>
      <c r="N3152" t="s">
        <v>37131</v>
      </c>
      <c r="O3152" t="s">
        <v>37642</v>
      </c>
      <c r="P3152" t="s">
        <v>37638</v>
      </c>
      <c r="Q3152" s="21">
        <v>56.62</v>
      </c>
      <c r="R3152">
        <v>16.57</v>
      </c>
      <c r="S3152">
        <v>4</v>
      </c>
      <c r="T3152">
        <v>16.980857565238001</v>
      </c>
      <c r="U3152">
        <v>53.189635828460503</v>
      </c>
      <c r="V3152">
        <v>15</v>
      </c>
      <c r="W3152" s="20">
        <v>17</v>
      </c>
    </row>
    <row r="3153" spans="1:23">
      <c r="A3153" t="s">
        <v>37633</v>
      </c>
      <c r="B3153" t="s">
        <v>1054</v>
      </c>
      <c r="C3153" t="s">
        <v>1056</v>
      </c>
      <c r="D3153">
        <v>2019</v>
      </c>
      <c r="E3153" t="s">
        <v>1057</v>
      </c>
      <c r="F3153" t="s">
        <v>1064</v>
      </c>
      <c r="G3153">
        <v>7</v>
      </c>
      <c r="H3153" t="s">
        <v>37641</v>
      </c>
      <c r="I3153" t="s">
        <v>37640</v>
      </c>
      <c r="J3153">
        <v>4</v>
      </c>
      <c r="K3153" t="s">
        <v>37019</v>
      </c>
      <c r="L3153" t="s">
        <v>37634</v>
      </c>
      <c r="M3153" t="s">
        <v>37635</v>
      </c>
      <c r="N3153" t="s">
        <v>37131</v>
      </c>
      <c r="O3153" t="s">
        <v>37642</v>
      </c>
      <c r="P3153" t="s">
        <v>37638</v>
      </c>
      <c r="Q3153" s="21">
        <v>56.62</v>
      </c>
      <c r="R3153">
        <v>16.57</v>
      </c>
      <c r="S3153">
        <v>4</v>
      </c>
      <c r="T3153">
        <v>17.965526458204</v>
      </c>
      <c r="U3153">
        <v>6.4677076596140595E-2</v>
      </c>
      <c r="V3153">
        <v>15</v>
      </c>
      <c r="W3153" s="20">
        <v>18</v>
      </c>
    </row>
    <row r="3154" spans="1:23">
      <c r="A3154" t="s">
        <v>37633</v>
      </c>
      <c r="B3154" t="s">
        <v>1054</v>
      </c>
      <c r="C3154" t="s">
        <v>1056</v>
      </c>
      <c r="D3154">
        <v>2019</v>
      </c>
      <c r="E3154" t="s">
        <v>1057</v>
      </c>
      <c r="F3154" t="s">
        <v>1064</v>
      </c>
      <c r="G3154">
        <v>7</v>
      </c>
      <c r="H3154" t="s">
        <v>37641</v>
      </c>
      <c r="I3154" t="s">
        <v>37640</v>
      </c>
      <c r="J3154">
        <v>4</v>
      </c>
      <c r="K3154" t="s">
        <v>37019</v>
      </c>
      <c r="L3154" t="s">
        <v>37634</v>
      </c>
      <c r="M3154" t="s">
        <v>37635</v>
      </c>
      <c r="N3154" t="s">
        <v>37131</v>
      </c>
      <c r="O3154" t="s">
        <v>37642</v>
      </c>
      <c r="P3154" t="s">
        <v>37638</v>
      </c>
      <c r="Q3154" s="21">
        <v>56.62</v>
      </c>
      <c r="R3154">
        <v>16.57</v>
      </c>
      <c r="S3154">
        <v>4</v>
      </c>
      <c r="T3154">
        <v>19.0188982457992</v>
      </c>
      <c r="U3154">
        <v>0.63357136257441404</v>
      </c>
      <c r="V3154">
        <v>15</v>
      </c>
      <c r="W3154" s="20">
        <v>19</v>
      </c>
    </row>
    <row r="3155" spans="1:23">
      <c r="A3155" t="s">
        <v>37633</v>
      </c>
      <c r="B3155" t="s">
        <v>1054</v>
      </c>
      <c r="C3155" t="s">
        <v>1056</v>
      </c>
      <c r="D3155">
        <v>2019</v>
      </c>
      <c r="E3155" t="s">
        <v>1057</v>
      </c>
      <c r="F3155" t="s">
        <v>1064</v>
      </c>
      <c r="G3155">
        <v>7</v>
      </c>
      <c r="H3155" t="s">
        <v>37641</v>
      </c>
      <c r="I3155" t="s">
        <v>37640</v>
      </c>
      <c r="J3155">
        <v>4</v>
      </c>
      <c r="K3155" t="s">
        <v>37019</v>
      </c>
      <c r="L3155" t="s">
        <v>37634</v>
      </c>
      <c r="M3155" t="s">
        <v>37635</v>
      </c>
      <c r="N3155" t="s">
        <v>37131</v>
      </c>
      <c r="O3155" t="s">
        <v>37642</v>
      </c>
      <c r="P3155" t="s">
        <v>37639</v>
      </c>
      <c r="Q3155" s="21">
        <v>57.4</v>
      </c>
      <c r="R3155">
        <v>18.53</v>
      </c>
      <c r="S3155">
        <v>4</v>
      </c>
      <c r="T3155">
        <v>15.970241945064</v>
      </c>
      <c r="U3155">
        <v>89.047795039664194</v>
      </c>
      <c r="V3155">
        <v>15</v>
      </c>
      <c r="W3155" s="20">
        <v>16</v>
      </c>
    </row>
    <row r="3156" spans="1:23">
      <c r="A3156" t="s">
        <v>37633</v>
      </c>
      <c r="B3156" t="s">
        <v>1054</v>
      </c>
      <c r="C3156" t="s">
        <v>1056</v>
      </c>
      <c r="D3156">
        <v>2019</v>
      </c>
      <c r="E3156" t="s">
        <v>1057</v>
      </c>
      <c r="F3156" t="s">
        <v>1064</v>
      </c>
      <c r="G3156">
        <v>7</v>
      </c>
      <c r="H3156" t="s">
        <v>37641</v>
      </c>
      <c r="I3156" t="s">
        <v>37640</v>
      </c>
      <c r="J3156">
        <v>4</v>
      </c>
      <c r="K3156" t="s">
        <v>37019</v>
      </c>
      <c r="L3156" t="s">
        <v>37634</v>
      </c>
      <c r="M3156" t="s">
        <v>37635</v>
      </c>
      <c r="N3156" t="s">
        <v>37131</v>
      </c>
      <c r="O3156" t="s">
        <v>37642</v>
      </c>
      <c r="P3156" t="s">
        <v>37639</v>
      </c>
      <c r="Q3156" s="21">
        <v>57.4</v>
      </c>
      <c r="R3156">
        <v>18.53</v>
      </c>
      <c r="S3156">
        <v>4</v>
      </c>
      <c r="T3156">
        <v>16.974967331476599</v>
      </c>
      <c r="U3156">
        <v>44.767756497406303</v>
      </c>
      <c r="V3156">
        <v>15</v>
      </c>
      <c r="W3156" s="20">
        <v>17</v>
      </c>
    </row>
    <row r="3157" spans="1:23">
      <c r="A3157" t="s">
        <v>37633</v>
      </c>
      <c r="B3157" t="s">
        <v>1054</v>
      </c>
      <c r="C3157" t="s">
        <v>1056</v>
      </c>
      <c r="D3157">
        <v>2019</v>
      </c>
      <c r="E3157" t="s">
        <v>1057</v>
      </c>
      <c r="F3157" t="s">
        <v>1064</v>
      </c>
      <c r="G3157">
        <v>7</v>
      </c>
      <c r="H3157" t="s">
        <v>37641</v>
      </c>
      <c r="I3157" t="s">
        <v>37640</v>
      </c>
      <c r="J3157">
        <v>4</v>
      </c>
      <c r="K3157" t="s">
        <v>37019</v>
      </c>
      <c r="L3157" t="s">
        <v>37634</v>
      </c>
      <c r="M3157" t="s">
        <v>37635</v>
      </c>
      <c r="N3157" t="s">
        <v>37131</v>
      </c>
      <c r="O3157" t="s">
        <v>37642</v>
      </c>
      <c r="P3157" t="s">
        <v>37639</v>
      </c>
      <c r="Q3157" s="21">
        <v>57.4</v>
      </c>
      <c r="R3157">
        <v>18.53</v>
      </c>
      <c r="S3157">
        <v>4</v>
      </c>
      <c r="T3157">
        <v>17.960853869405099</v>
      </c>
      <c r="U3157">
        <v>0.27454759044890398</v>
      </c>
      <c r="V3157">
        <v>15</v>
      </c>
      <c r="W3157" s="20">
        <v>18</v>
      </c>
    </row>
    <row r="3158" spans="1:23">
      <c r="A3158" t="s">
        <v>37633</v>
      </c>
      <c r="B3158" t="s">
        <v>1054</v>
      </c>
      <c r="C3158" t="s">
        <v>1056</v>
      </c>
      <c r="D3158">
        <v>2019</v>
      </c>
      <c r="E3158" t="s">
        <v>1057</v>
      </c>
      <c r="F3158" t="s">
        <v>1064</v>
      </c>
      <c r="G3158">
        <v>7</v>
      </c>
      <c r="H3158" t="s">
        <v>37641</v>
      </c>
      <c r="I3158" t="s">
        <v>37640</v>
      </c>
      <c r="J3158">
        <v>4</v>
      </c>
      <c r="K3158" t="s">
        <v>37019</v>
      </c>
      <c r="L3158" t="s">
        <v>37634</v>
      </c>
      <c r="M3158" t="s">
        <v>37635</v>
      </c>
      <c r="N3158" t="s">
        <v>37131</v>
      </c>
      <c r="O3158" t="s">
        <v>37642</v>
      </c>
      <c r="P3158" t="s">
        <v>37639</v>
      </c>
      <c r="Q3158" s="21">
        <v>57.4</v>
      </c>
      <c r="R3158">
        <v>18.53</v>
      </c>
      <c r="S3158">
        <v>4</v>
      </c>
      <c r="T3158">
        <v>19.0188982457992</v>
      </c>
      <c r="U3158">
        <v>0.63357136257441404</v>
      </c>
      <c r="V3158">
        <v>15</v>
      </c>
      <c r="W3158" s="20">
        <v>19</v>
      </c>
    </row>
    <row r="3159" spans="1:23">
      <c r="A3159" t="s">
        <v>37633</v>
      </c>
      <c r="B3159" t="s">
        <v>1054</v>
      </c>
      <c r="C3159" t="s">
        <v>1056</v>
      </c>
      <c r="D3159">
        <v>2019</v>
      </c>
      <c r="E3159" t="s">
        <v>1057</v>
      </c>
      <c r="F3159" t="s">
        <v>1064</v>
      </c>
      <c r="G3159">
        <v>7</v>
      </c>
      <c r="H3159" t="s">
        <v>37641</v>
      </c>
      <c r="I3159" t="s">
        <v>37640</v>
      </c>
      <c r="J3159">
        <v>4</v>
      </c>
      <c r="K3159" t="s">
        <v>37019</v>
      </c>
      <c r="L3159" t="s">
        <v>37634</v>
      </c>
      <c r="M3159" t="s">
        <v>37635</v>
      </c>
      <c r="N3159" t="s">
        <v>37131</v>
      </c>
      <c r="O3159" t="s">
        <v>37642</v>
      </c>
      <c r="P3159" t="s">
        <v>37637</v>
      </c>
      <c r="Q3159" s="21">
        <f>(57.31+56.93)/2</f>
        <v>57.120000000000005</v>
      </c>
      <c r="R3159">
        <f>(15.43+16.04)/2</f>
        <v>15.734999999999999</v>
      </c>
      <c r="S3159">
        <v>4</v>
      </c>
      <c r="T3159">
        <v>16.0348563244941</v>
      </c>
      <c r="U3159">
        <v>80.425284777127999</v>
      </c>
      <c r="V3159">
        <v>7</v>
      </c>
      <c r="W3159" s="20">
        <v>16</v>
      </c>
    </row>
    <row r="3160" spans="1:23">
      <c r="A3160" t="s">
        <v>37633</v>
      </c>
      <c r="B3160" t="s">
        <v>1054</v>
      </c>
      <c r="C3160" t="s">
        <v>1056</v>
      </c>
      <c r="D3160">
        <v>2019</v>
      </c>
      <c r="E3160" t="s">
        <v>1057</v>
      </c>
      <c r="F3160" t="s">
        <v>1064</v>
      </c>
      <c r="G3160">
        <v>7</v>
      </c>
      <c r="H3160" t="s">
        <v>37641</v>
      </c>
      <c r="I3160" t="s">
        <v>37640</v>
      </c>
      <c r="J3160">
        <v>4</v>
      </c>
      <c r="K3160" t="s">
        <v>37019</v>
      </c>
      <c r="L3160" t="s">
        <v>37634</v>
      </c>
      <c r="M3160" t="s">
        <v>37635</v>
      </c>
      <c r="N3160" t="s">
        <v>37131</v>
      </c>
      <c r="O3160" t="s">
        <v>37642</v>
      </c>
      <c r="P3160" t="s">
        <v>37637</v>
      </c>
      <c r="Q3160" s="21">
        <f>(57.31+56.93)/2</f>
        <v>57.120000000000005</v>
      </c>
      <c r="R3160">
        <f>(15.43+16.04)/2</f>
        <v>15.734999999999999</v>
      </c>
      <c r="S3160">
        <v>4</v>
      </c>
      <c r="T3160">
        <v>17.038324467734</v>
      </c>
      <c r="U3160">
        <v>60.566122411267003</v>
      </c>
      <c r="V3160">
        <v>7</v>
      </c>
      <c r="W3160" s="20">
        <v>17</v>
      </c>
    </row>
    <row r="3161" spans="1:23">
      <c r="A3161" t="s">
        <v>37633</v>
      </c>
      <c r="B3161" t="s">
        <v>1054</v>
      </c>
      <c r="C3161" t="s">
        <v>1056</v>
      </c>
      <c r="D3161">
        <v>2019</v>
      </c>
      <c r="E3161" t="s">
        <v>1057</v>
      </c>
      <c r="F3161" t="s">
        <v>1064</v>
      </c>
      <c r="G3161">
        <v>7</v>
      </c>
      <c r="H3161" t="s">
        <v>37641</v>
      </c>
      <c r="I3161" t="s">
        <v>37640</v>
      </c>
      <c r="J3161">
        <v>4</v>
      </c>
      <c r="K3161" t="s">
        <v>37019</v>
      </c>
      <c r="L3161" t="s">
        <v>37634</v>
      </c>
      <c r="M3161" t="s">
        <v>37635</v>
      </c>
      <c r="N3161" t="s">
        <v>37131</v>
      </c>
      <c r="O3161" t="s">
        <v>37642</v>
      </c>
      <c r="P3161" t="s">
        <v>37637</v>
      </c>
      <c r="Q3161" s="21">
        <f>(57.31+56.93)/2</f>
        <v>57.120000000000005</v>
      </c>
      <c r="R3161">
        <f>(15.43+16.04)/2</f>
        <v>15.734999999999999</v>
      </c>
      <c r="S3161">
        <v>4</v>
      </c>
      <c r="T3161">
        <v>18.0219836063409</v>
      </c>
      <c r="U3161">
        <v>0.28312720265043301</v>
      </c>
      <c r="V3161">
        <v>7</v>
      </c>
      <c r="W3161" s="20">
        <v>18</v>
      </c>
    </row>
    <row r="3162" spans="1:23">
      <c r="A3162" t="s">
        <v>37633</v>
      </c>
      <c r="B3162" t="s">
        <v>1054</v>
      </c>
      <c r="C3162" t="s">
        <v>1056</v>
      </c>
      <c r="D3162">
        <v>2019</v>
      </c>
      <c r="E3162" t="s">
        <v>1057</v>
      </c>
      <c r="F3162" t="s">
        <v>1064</v>
      </c>
      <c r="G3162">
        <v>7</v>
      </c>
      <c r="H3162" t="s">
        <v>37641</v>
      </c>
      <c r="I3162" t="s">
        <v>37640</v>
      </c>
      <c r="J3162">
        <v>4</v>
      </c>
      <c r="K3162" t="s">
        <v>37019</v>
      </c>
      <c r="L3162" t="s">
        <v>37634</v>
      </c>
      <c r="M3162" t="s">
        <v>37635</v>
      </c>
      <c r="N3162" t="s">
        <v>37131</v>
      </c>
      <c r="O3162" t="s">
        <v>37642</v>
      </c>
      <c r="P3162" t="s">
        <v>37637</v>
      </c>
      <c r="Q3162" s="21">
        <f>(57.31+56.93)/2</f>
        <v>57.120000000000005</v>
      </c>
      <c r="R3162">
        <f>(15.43+16.04)/2</f>
        <v>15.734999999999999</v>
      </c>
      <c r="S3162">
        <v>4</v>
      </c>
      <c r="T3162">
        <v>19.023630231913501</v>
      </c>
      <c r="U3162">
        <v>0.84476181676588102</v>
      </c>
      <c r="V3162">
        <v>7</v>
      </c>
      <c r="W3162" s="20">
        <v>19</v>
      </c>
    </row>
    <row r="3163" spans="1:23">
      <c r="A3163" t="s">
        <v>37633</v>
      </c>
      <c r="B3163" t="s">
        <v>1054</v>
      </c>
      <c r="C3163" t="s">
        <v>1056</v>
      </c>
      <c r="D3163">
        <v>2019</v>
      </c>
      <c r="E3163" t="s">
        <v>1057</v>
      </c>
      <c r="F3163" t="s">
        <v>1064</v>
      </c>
      <c r="G3163">
        <v>7</v>
      </c>
      <c r="H3163" t="s">
        <v>37641</v>
      </c>
      <c r="I3163" t="s">
        <v>37640</v>
      </c>
      <c r="J3163">
        <v>4</v>
      </c>
      <c r="K3163" t="s">
        <v>37019</v>
      </c>
      <c r="L3163" t="s">
        <v>37634</v>
      </c>
      <c r="M3163" t="s">
        <v>37635</v>
      </c>
      <c r="N3163" t="s">
        <v>37131</v>
      </c>
      <c r="O3163" t="s">
        <v>37642</v>
      </c>
      <c r="P3163" t="s">
        <v>37636</v>
      </c>
      <c r="Q3163" s="21">
        <v>57.52</v>
      </c>
      <c r="R3163">
        <v>14.14</v>
      </c>
      <c r="S3163">
        <v>4</v>
      </c>
      <c r="T3163">
        <v>16.022798669500101</v>
      </c>
      <c r="U3163">
        <v>94.949908264146401</v>
      </c>
      <c r="V3163">
        <v>15</v>
      </c>
      <c r="W3163" s="20">
        <v>16</v>
      </c>
    </row>
    <row r="3164" spans="1:23">
      <c r="A3164" t="s">
        <v>37633</v>
      </c>
      <c r="B3164" t="s">
        <v>1054</v>
      </c>
      <c r="C3164" t="s">
        <v>1056</v>
      </c>
      <c r="D3164">
        <v>2019</v>
      </c>
      <c r="E3164" t="s">
        <v>1057</v>
      </c>
      <c r="F3164" t="s">
        <v>1064</v>
      </c>
      <c r="G3164">
        <v>7</v>
      </c>
      <c r="H3164" t="s">
        <v>37641</v>
      </c>
      <c r="I3164" t="s">
        <v>37640</v>
      </c>
      <c r="J3164">
        <v>4</v>
      </c>
      <c r="K3164" t="s">
        <v>37019</v>
      </c>
      <c r="L3164" t="s">
        <v>37634</v>
      </c>
      <c r="M3164" t="s">
        <v>37635</v>
      </c>
      <c r="N3164" t="s">
        <v>37131</v>
      </c>
      <c r="O3164" t="s">
        <v>37642</v>
      </c>
      <c r="P3164" t="s">
        <v>37636</v>
      </c>
      <c r="Q3164" s="21">
        <v>57.52</v>
      </c>
      <c r="R3164">
        <v>14.14</v>
      </c>
      <c r="S3164">
        <v>4</v>
      </c>
      <c r="T3164">
        <v>17.0168622378268</v>
      </c>
      <c r="U3164">
        <v>75.089425957946702</v>
      </c>
      <c r="V3164">
        <v>15</v>
      </c>
      <c r="W3164" s="20">
        <v>17</v>
      </c>
    </row>
    <row r="3165" spans="1:23">
      <c r="A3165" t="s">
        <v>37633</v>
      </c>
      <c r="B3165" t="s">
        <v>1054</v>
      </c>
      <c r="C3165" t="s">
        <v>1056</v>
      </c>
      <c r="D3165">
        <v>2019</v>
      </c>
      <c r="E3165" t="s">
        <v>1057</v>
      </c>
      <c r="F3165" t="s">
        <v>1064</v>
      </c>
      <c r="G3165">
        <v>7</v>
      </c>
      <c r="H3165" t="s">
        <v>37641</v>
      </c>
      <c r="I3165" t="s">
        <v>37640</v>
      </c>
      <c r="J3165">
        <v>4</v>
      </c>
      <c r="K3165" t="s">
        <v>37019</v>
      </c>
      <c r="L3165" t="s">
        <v>37634</v>
      </c>
      <c r="M3165" t="s">
        <v>37635</v>
      </c>
      <c r="N3165" t="s">
        <v>37131</v>
      </c>
      <c r="O3165" t="s">
        <v>37642</v>
      </c>
      <c r="P3165" t="s">
        <v>37636</v>
      </c>
      <c r="Q3165" s="21">
        <v>57.52</v>
      </c>
      <c r="R3165">
        <v>14.14</v>
      </c>
      <c r="S3165">
        <v>4</v>
      </c>
      <c r="T3165">
        <v>18.006946186032302</v>
      </c>
      <c r="U3165">
        <v>27.017858792782501</v>
      </c>
      <c r="V3165">
        <v>15</v>
      </c>
      <c r="W3165" s="20">
        <v>18</v>
      </c>
    </row>
    <row r="3166" spans="1:23">
      <c r="A3166" t="s">
        <v>37633</v>
      </c>
      <c r="B3166" t="s">
        <v>1054</v>
      </c>
      <c r="C3166" t="s">
        <v>1056</v>
      </c>
      <c r="D3166">
        <v>2019</v>
      </c>
      <c r="E3166" t="s">
        <v>1057</v>
      </c>
      <c r="F3166" t="s">
        <v>1064</v>
      </c>
      <c r="G3166">
        <v>7</v>
      </c>
      <c r="H3166" t="s">
        <v>37641</v>
      </c>
      <c r="I3166" t="s">
        <v>37640</v>
      </c>
      <c r="J3166">
        <v>4</v>
      </c>
      <c r="K3166" t="s">
        <v>37019</v>
      </c>
      <c r="L3166" t="s">
        <v>37634</v>
      </c>
      <c r="M3166" t="s">
        <v>37635</v>
      </c>
      <c r="N3166" t="s">
        <v>37131</v>
      </c>
      <c r="O3166" t="s">
        <v>37642</v>
      </c>
      <c r="P3166" t="s">
        <v>37636</v>
      </c>
      <c r="Q3166" s="21">
        <v>57.52</v>
      </c>
      <c r="R3166">
        <v>14.14</v>
      </c>
      <c r="S3166">
        <v>4</v>
      </c>
      <c r="T3166">
        <v>19.0047616847718</v>
      </c>
      <c r="U3166">
        <v>0.42106096804422999</v>
      </c>
      <c r="V3166">
        <v>15</v>
      </c>
      <c r="W3166" s="20">
        <v>19</v>
      </c>
    </row>
    <row r="3167" spans="1:23">
      <c r="A3167" t="s">
        <v>37649</v>
      </c>
      <c r="B3167" t="s">
        <v>1124</v>
      </c>
      <c r="C3167" t="s">
        <v>1126</v>
      </c>
      <c r="D3167">
        <v>2018</v>
      </c>
      <c r="E3167" t="s">
        <v>348</v>
      </c>
      <c r="G3167">
        <v>3</v>
      </c>
      <c r="J3167">
        <v>3</v>
      </c>
      <c r="K3167" t="s">
        <v>37027</v>
      </c>
      <c r="L3167" t="s">
        <v>37647</v>
      </c>
      <c r="M3167" t="s">
        <v>37648</v>
      </c>
      <c r="N3167" t="s">
        <v>37308</v>
      </c>
      <c r="O3167" t="s">
        <v>37203</v>
      </c>
      <c r="P3167" t="s">
        <v>37644</v>
      </c>
      <c r="Q3167" s="21">
        <v>41.85</v>
      </c>
      <c r="R3167">
        <v>-93.8</v>
      </c>
      <c r="S3167">
        <v>4</v>
      </c>
      <c r="T3167">
        <v>16</v>
      </c>
      <c r="U3167">
        <v>9</v>
      </c>
      <c r="V3167">
        <v>23</v>
      </c>
      <c r="W3167">
        <v>16</v>
      </c>
    </row>
    <row r="3168" spans="1:23">
      <c r="A3168" t="s">
        <v>37649</v>
      </c>
      <c r="B3168" t="s">
        <v>1124</v>
      </c>
      <c r="C3168" t="s">
        <v>1126</v>
      </c>
      <c r="D3168">
        <v>2018</v>
      </c>
      <c r="E3168" t="s">
        <v>348</v>
      </c>
      <c r="G3168">
        <v>3</v>
      </c>
      <c r="J3168">
        <v>3</v>
      </c>
      <c r="K3168" t="s">
        <v>37027</v>
      </c>
      <c r="L3168" t="s">
        <v>37647</v>
      </c>
      <c r="M3168" t="s">
        <v>37648</v>
      </c>
      <c r="N3168" t="s">
        <v>37308</v>
      </c>
      <c r="O3168" t="s">
        <v>37203</v>
      </c>
      <c r="P3168" t="s">
        <v>37644</v>
      </c>
      <c r="Q3168" s="21">
        <v>41.85</v>
      </c>
      <c r="R3168">
        <v>-93.8</v>
      </c>
      <c r="S3168">
        <v>4</v>
      </c>
      <c r="T3168">
        <v>14</v>
      </c>
      <c r="U3168">
        <v>12</v>
      </c>
      <c r="V3168">
        <v>17</v>
      </c>
      <c r="W3168">
        <v>14</v>
      </c>
    </row>
    <row r="3169" spans="1:23">
      <c r="A3169" t="s">
        <v>37649</v>
      </c>
      <c r="B3169" t="s">
        <v>1124</v>
      </c>
      <c r="C3169" t="s">
        <v>1126</v>
      </c>
      <c r="D3169">
        <v>2018</v>
      </c>
      <c r="E3169" t="s">
        <v>348</v>
      </c>
      <c r="G3169">
        <v>3</v>
      </c>
      <c r="J3169">
        <v>3</v>
      </c>
      <c r="K3169" t="s">
        <v>37027</v>
      </c>
      <c r="L3169" t="s">
        <v>37647</v>
      </c>
      <c r="M3169" t="s">
        <v>37648</v>
      </c>
      <c r="N3169" t="s">
        <v>37308</v>
      </c>
      <c r="O3169" t="s">
        <v>37203</v>
      </c>
      <c r="P3169" t="s">
        <v>37644</v>
      </c>
      <c r="Q3169" s="21">
        <v>41.85</v>
      </c>
      <c r="R3169">
        <v>-93.8</v>
      </c>
      <c r="S3169">
        <v>4</v>
      </c>
      <c r="T3169">
        <v>12</v>
      </c>
      <c r="U3169">
        <v>100</v>
      </c>
      <c r="V3169">
        <v>12</v>
      </c>
      <c r="W3169">
        <v>12</v>
      </c>
    </row>
    <row r="3170" spans="1:23">
      <c r="A3170" t="s">
        <v>37649</v>
      </c>
      <c r="B3170" t="s">
        <v>1124</v>
      </c>
      <c r="C3170" t="s">
        <v>1126</v>
      </c>
      <c r="D3170">
        <v>2018</v>
      </c>
      <c r="E3170" t="s">
        <v>348</v>
      </c>
      <c r="G3170">
        <v>3</v>
      </c>
      <c r="J3170">
        <v>3</v>
      </c>
      <c r="K3170" t="s">
        <v>37027</v>
      </c>
      <c r="L3170" t="s">
        <v>37647</v>
      </c>
      <c r="M3170" t="s">
        <v>37648</v>
      </c>
      <c r="N3170" t="s">
        <v>37308</v>
      </c>
      <c r="O3170" t="s">
        <v>37203</v>
      </c>
      <c r="P3170" t="s">
        <v>37644</v>
      </c>
      <c r="Q3170" s="21">
        <v>41.85</v>
      </c>
      <c r="R3170">
        <v>-93.8</v>
      </c>
      <c r="S3170">
        <v>4</v>
      </c>
      <c r="T3170">
        <v>10</v>
      </c>
      <c r="U3170">
        <v>88</v>
      </c>
      <c r="V3170">
        <v>13</v>
      </c>
      <c r="W3170">
        <v>10</v>
      </c>
    </row>
    <row r="3171" spans="1:23">
      <c r="A3171" t="s">
        <v>37649</v>
      </c>
      <c r="B3171" t="s">
        <v>1124</v>
      </c>
      <c r="C3171" t="s">
        <v>1126</v>
      </c>
      <c r="D3171">
        <v>2018</v>
      </c>
      <c r="E3171" t="s">
        <v>348</v>
      </c>
      <c r="G3171">
        <v>3</v>
      </c>
      <c r="J3171">
        <v>3</v>
      </c>
      <c r="K3171" t="s">
        <v>37027</v>
      </c>
      <c r="L3171" t="s">
        <v>37647</v>
      </c>
      <c r="M3171" t="s">
        <v>37648</v>
      </c>
      <c r="N3171" t="s">
        <v>37308</v>
      </c>
      <c r="O3171" t="s">
        <v>37203</v>
      </c>
      <c r="P3171" t="s">
        <v>37645</v>
      </c>
      <c r="Q3171" s="21">
        <v>39.08</v>
      </c>
      <c r="R3171">
        <v>-95.9</v>
      </c>
      <c r="S3171">
        <v>4</v>
      </c>
      <c r="T3171">
        <v>16</v>
      </c>
      <c r="U3171">
        <v>17</v>
      </c>
      <c r="V3171">
        <v>23</v>
      </c>
      <c r="W3171">
        <v>16</v>
      </c>
    </row>
    <row r="3172" spans="1:23">
      <c r="A3172" t="s">
        <v>37649</v>
      </c>
      <c r="B3172" t="s">
        <v>1124</v>
      </c>
      <c r="C3172" t="s">
        <v>1126</v>
      </c>
      <c r="D3172">
        <v>2018</v>
      </c>
      <c r="E3172" t="s">
        <v>348</v>
      </c>
      <c r="G3172">
        <v>3</v>
      </c>
      <c r="J3172">
        <v>3</v>
      </c>
      <c r="K3172" t="s">
        <v>37027</v>
      </c>
      <c r="L3172" t="s">
        <v>37647</v>
      </c>
      <c r="M3172" t="s">
        <v>37648</v>
      </c>
      <c r="N3172" t="s">
        <v>37308</v>
      </c>
      <c r="O3172" t="s">
        <v>37203</v>
      </c>
      <c r="P3172" t="s">
        <v>37645</v>
      </c>
      <c r="Q3172" s="21">
        <v>39.08</v>
      </c>
      <c r="R3172">
        <v>-95.9</v>
      </c>
      <c r="S3172">
        <v>4</v>
      </c>
      <c r="T3172">
        <v>14</v>
      </c>
      <c r="U3172">
        <v>0</v>
      </c>
      <c r="V3172">
        <v>18</v>
      </c>
      <c r="W3172">
        <v>14</v>
      </c>
    </row>
    <row r="3173" spans="1:23">
      <c r="A3173" t="s">
        <v>37649</v>
      </c>
      <c r="B3173" t="s">
        <v>1124</v>
      </c>
      <c r="C3173" t="s">
        <v>1126</v>
      </c>
      <c r="D3173">
        <v>2018</v>
      </c>
      <c r="E3173" t="s">
        <v>348</v>
      </c>
      <c r="G3173">
        <v>3</v>
      </c>
      <c r="J3173">
        <v>3</v>
      </c>
      <c r="K3173" t="s">
        <v>37027</v>
      </c>
      <c r="L3173" t="s">
        <v>37647</v>
      </c>
      <c r="M3173" t="s">
        <v>37648</v>
      </c>
      <c r="N3173" t="s">
        <v>37308</v>
      </c>
      <c r="O3173" t="s">
        <v>37203</v>
      </c>
      <c r="P3173" t="s">
        <v>37645</v>
      </c>
      <c r="Q3173" s="21">
        <v>39.08</v>
      </c>
      <c r="R3173">
        <v>-95.9</v>
      </c>
      <c r="S3173">
        <v>4</v>
      </c>
      <c r="T3173">
        <v>12</v>
      </c>
      <c r="U3173">
        <v>82</v>
      </c>
      <c r="V3173">
        <v>17</v>
      </c>
      <c r="W3173">
        <v>12</v>
      </c>
    </row>
    <row r="3174" spans="1:23">
      <c r="A3174" t="s">
        <v>37649</v>
      </c>
      <c r="B3174" t="s">
        <v>1124</v>
      </c>
      <c r="C3174" t="s">
        <v>1126</v>
      </c>
      <c r="D3174">
        <v>2018</v>
      </c>
      <c r="E3174" t="s">
        <v>348</v>
      </c>
      <c r="G3174">
        <v>3</v>
      </c>
      <c r="J3174">
        <v>3</v>
      </c>
      <c r="K3174" t="s">
        <v>37027</v>
      </c>
      <c r="L3174" t="s">
        <v>37647</v>
      </c>
      <c r="M3174" t="s">
        <v>37648</v>
      </c>
      <c r="N3174" t="s">
        <v>37308</v>
      </c>
      <c r="O3174" t="s">
        <v>37203</v>
      </c>
      <c r="P3174" t="s">
        <v>37645</v>
      </c>
      <c r="Q3174" s="21">
        <v>39.08</v>
      </c>
      <c r="R3174">
        <v>-95.9</v>
      </c>
      <c r="S3174">
        <v>4</v>
      </c>
      <c r="T3174">
        <v>10</v>
      </c>
      <c r="U3174">
        <v>93</v>
      </c>
      <c r="V3174">
        <v>14</v>
      </c>
      <c r="W3174">
        <v>10</v>
      </c>
    </row>
    <row r="3175" spans="1:23">
      <c r="A3175" t="s">
        <v>37649</v>
      </c>
      <c r="B3175" t="s">
        <v>1124</v>
      </c>
      <c r="C3175" t="s">
        <v>1126</v>
      </c>
      <c r="D3175">
        <v>2018</v>
      </c>
      <c r="E3175" t="s">
        <v>348</v>
      </c>
      <c r="G3175">
        <v>3</v>
      </c>
      <c r="J3175">
        <v>3</v>
      </c>
      <c r="K3175" t="s">
        <v>37027</v>
      </c>
      <c r="L3175" t="s">
        <v>37647</v>
      </c>
      <c r="M3175" t="s">
        <v>37648</v>
      </c>
      <c r="N3175" t="s">
        <v>37308</v>
      </c>
      <c r="O3175" t="s">
        <v>37203</v>
      </c>
      <c r="P3175" t="s">
        <v>37646</v>
      </c>
      <c r="Q3175">
        <v>31.11</v>
      </c>
      <c r="R3175">
        <v>-97.73</v>
      </c>
      <c r="S3175">
        <v>4</v>
      </c>
      <c r="T3175">
        <v>16</v>
      </c>
      <c r="U3175">
        <v>5</v>
      </c>
      <c r="V3175">
        <v>20</v>
      </c>
      <c r="W3175">
        <v>16</v>
      </c>
    </row>
    <row r="3176" spans="1:23">
      <c r="A3176" t="s">
        <v>37649</v>
      </c>
      <c r="B3176" t="s">
        <v>1124</v>
      </c>
      <c r="C3176" t="s">
        <v>1126</v>
      </c>
      <c r="D3176">
        <v>2018</v>
      </c>
      <c r="E3176" t="s">
        <v>348</v>
      </c>
      <c r="G3176">
        <v>3</v>
      </c>
      <c r="J3176">
        <v>3</v>
      </c>
      <c r="K3176" t="s">
        <v>37027</v>
      </c>
      <c r="L3176" t="s">
        <v>37647</v>
      </c>
      <c r="M3176" t="s">
        <v>37648</v>
      </c>
      <c r="N3176" t="s">
        <v>37308</v>
      </c>
      <c r="O3176" t="s">
        <v>37203</v>
      </c>
      <c r="P3176" t="s">
        <v>37646</v>
      </c>
      <c r="Q3176">
        <v>31.11</v>
      </c>
      <c r="R3176">
        <v>-97.73</v>
      </c>
      <c r="S3176">
        <v>4</v>
      </c>
      <c r="T3176">
        <v>14</v>
      </c>
      <c r="U3176">
        <v>28.999999999999996</v>
      </c>
      <c r="V3176">
        <v>17</v>
      </c>
      <c r="W3176">
        <v>14</v>
      </c>
    </row>
    <row r="3177" spans="1:23">
      <c r="A3177" t="s">
        <v>37649</v>
      </c>
      <c r="B3177" t="s">
        <v>1124</v>
      </c>
      <c r="C3177" t="s">
        <v>1126</v>
      </c>
      <c r="D3177">
        <v>2018</v>
      </c>
      <c r="E3177" t="s">
        <v>348</v>
      </c>
      <c r="G3177">
        <v>3</v>
      </c>
      <c r="J3177">
        <v>3</v>
      </c>
      <c r="K3177" t="s">
        <v>37027</v>
      </c>
      <c r="L3177" t="s">
        <v>37647</v>
      </c>
      <c r="M3177" t="s">
        <v>37648</v>
      </c>
      <c r="N3177" t="s">
        <v>37308</v>
      </c>
      <c r="O3177" t="s">
        <v>37203</v>
      </c>
      <c r="P3177" t="s">
        <v>37646</v>
      </c>
      <c r="Q3177">
        <v>31.11</v>
      </c>
      <c r="R3177">
        <v>-97.73</v>
      </c>
      <c r="S3177">
        <v>4</v>
      </c>
      <c r="T3177">
        <v>12</v>
      </c>
      <c r="U3177">
        <v>94</v>
      </c>
      <c r="V3177">
        <v>14</v>
      </c>
      <c r="W3177">
        <v>12</v>
      </c>
    </row>
    <row r="3178" spans="1:23">
      <c r="A3178" t="s">
        <v>37649</v>
      </c>
      <c r="B3178" t="s">
        <v>1124</v>
      </c>
      <c r="C3178" t="s">
        <v>1126</v>
      </c>
      <c r="D3178">
        <v>2018</v>
      </c>
      <c r="E3178" t="s">
        <v>348</v>
      </c>
      <c r="G3178">
        <v>3</v>
      </c>
      <c r="J3178">
        <v>3</v>
      </c>
      <c r="K3178" t="s">
        <v>37027</v>
      </c>
      <c r="L3178" t="s">
        <v>37647</v>
      </c>
      <c r="M3178" t="s">
        <v>37648</v>
      </c>
      <c r="N3178" t="s">
        <v>37308</v>
      </c>
      <c r="O3178" t="s">
        <v>37203</v>
      </c>
      <c r="P3178" t="s">
        <v>37646</v>
      </c>
      <c r="Q3178">
        <v>31.11</v>
      </c>
      <c r="R3178">
        <v>-97.73</v>
      </c>
      <c r="S3178">
        <v>4</v>
      </c>
      <c r="T3178">
        <v>10</v>
      </c>
      <c r="U3178">
        <v>91</v>
      </c>
      <c r="V3178">
        <v>21</v>
      </c>
      <c r="W3178">
        <v>10</v>
      </c>
    </row>
  </sheetData>
  <autoFilter ref="A1:X3178" xr:uid="{DA79A838-AC99-44D7-B060-B6E0BFC28BFA}">
    <filterColumn colId="23">
      <filters blank="1">
        <filter val="m"/>
      </filters>
    </filterColumn>
  </autoFilter>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search1</vt:lpstr>
      <vt:lpstr>search2</vt:lpstr>
      <vt:lpstr>s1_s2</vt:lpstr>
      <vt:lpstr>forward</vt:lpstr>
      <vt:lpstr>forward2</vt:lpstr>
      <vt:lpstr>combined</vt:lpstr>
      <vt:lpstr>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JensJ</dc:creator>
  <cp:lastModifiedBy>JensJ</cp:lastModifiedBy>
  <dcterms:created xsi:type="dcterms:W3CDTF">2019-12-10T08:20:33Z</dcterms:created>
  <dcterms:modified xsi:type="dcterms:W3CDTF">2019-12-13T09:45:33Z</dcterms:modified>
</cp:coreProperties>
</file>